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OHAMED TAMER\Desktop\SIC_Bootcamp_TechNova_Project\Day_1&amp;2_Excel\"/>
    </mc:Choice>
  </mc:AlternateContent>
  <xr:revisionPtr revIDLastSave="0" documentId="13_ncr:1_{2C18F3BF-BDF3-4753-B4C2-1D9BC36EC54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Raw Data" sheetId="1" r:id="rId1"/>
    <sheet name="2. Cleaned Data" sheetId="2" r:id="rId2"/>
    <sheet name="3. Pivot Analysis (Day 1 Focus)" sheetId="6" r:id="rId3"/>
    <sheet name="4. Summary (Day 2 Focus)" sheetId="4" r:id="rId4"/>
  </sheets>
  <definedNames>
    <definedName name="_xlnm._FilterDatabase" localSheetId="0" hidden="1">'1. Raw Data'!$A$1:$R$5001</definedName>
    <definedName name="_xlnm._FilterDatabase" localSheetId="1" hidden="1">'2. Cleaned Data'!$A$1:$U$5001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B26" i="4"/>
  <c r="B25" i="4"/>
  <c r="B21" i="4"/>
  <c r="B20" i="4"/>
  <c r="B19" i="4"/>
  <c r="B18" i="4"/>
  <c r="B17" i="4"/>
  <c r="B16" i="4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2" i="2"/>
  <c r="P5001" i="2"/>
  <c r="P5000" i="2"/>
  <c r="P4999" i="2"/>
  <c r="P4998" i="2"/>
  <c r="P4997" i="2"/>
  <c r="P4996" i="2"/>
  <c r="P4995" i="2"/>
  <c r="P4994" i="2"/>
  <c r="P4993" i="2"/>
  <c r="P4992" i="2"/>
  <c r="P4991" i="2"/>
  <c r="P4990" i="2"/>
  <c r="P4989" i="2"/>
  <c r="P4988" i="2"/>
  <c r="P4987" i="2"/>
  <c r="P4986" i="2"/>
  <c r="P4985" i="2"/>
  <c r="P4984" i="2"/>
  <c r="P4983" i="2"/>
  <c r="P4982" i="2"/>
  <c r="P4981" i="2"/>
  <c r="P4980" i="2"/>
  <c r="P4979" i="2"/>
  <c r="P4978" i="2"/>
  <c r="P4977" i="2"/>
  <c r="P4976" i="2"/>
  <c r="P4975" i="2"/>
  <c r="P4974" i="2"/>
  <c r="P4973" i="2"/>
  <c r="P4972" i="2"/>
  <c r="P4971" i="2"/>
  <c r="P4970" i="2"/>
  <c r="P4969" i="2"/>
  <c r="P4968" i="2"/>
  <c r="P4967" i="2"/>
  <c r="P4966" i="2"/>
  <c r="P4965" i="2"/>
  <c r="P4964" i="2"/>
  <c r="P4963" i="2"/>
  <c r="P4962" i="2"/>
  <c r="P4961" i="2"/>
  <c r="P4960" i="2"/>
  <c r="P4959" i="2"/>
  <c r="P4958" i="2"/>
  <c r="P4957" i="2"/>
  <c r="P4956" i="2"/>
  <c r="P4955" i="2"/>
  <c r="P4954" i="2"/>
  <c r="P4953" i="2"/>
  <c r="P4952" i="2"/>
  <c r="P4951" i="2"/>
  <c r="P4950" i="2"/>
  <c r="P4949" i="2"/>
  <c r="P4948" i="2"/>
  <c r="P4947" i="2"/>
  <c r="P4946" i="2"/>
  <c r="P4945" i="2"/>
  <c r="P4944" i="2"/>
  <c r="P4943" i="2"/>
  <c r="P4942" i="2"/>
  <c r="P4941" i="2"/>
  <c r="P4940" i="2"/>
  <c r="P4939" i="2"/>
  <c r="P4938" i="2"/>
  <c r="P4937" i="2"/>
  <c r="P4936" i="2"/>
  <c r="P4935" i="2"/>
  <c r="P4934" i="2"/>
  <c r="P4933" i="2"/>
  <c r="P4932" i="2"/>
  <c r="P4931" i="2"/>
  <c r="P4930" i="2"/>
  <c r="P4929" i="2"/>
  <c r="P4928" i="2"/>
  <c r="P4927" i="2"/>
  <c r="P4926" i="2"/>
  <c r="P4925" i="2"/>
  <c r="P4924" i="2"/>
  <c r="P4923" i="2"/>
  <c r="P4922" i="2"/>
  <c r="P4921" i="2"/>
  <c r="P4920" i="2"/>
  <c r="P4919" i="2"/>
  <c r="P4918" i="2"/>
  <c r="P4917" i="2"/>
  <c r="P4916" i="2"/>
  <c r="P4915" i="2"/>
  <c r="P4914" i="2"/>
  <c r="P4913" i="2"/>
  <c r="P4912" i="2"/>
  <c r="P4911" i="2"/>
  <c r="P4910" i="2"/>
  <c r="P4909" i="2"/>
  <c r="P4908" i="2"/>
  <c r="P4907" i="2"/>
  <c r="P4906" i="2"/>
  <c r="P4905" i="2"/>
  <c r="P4904" i="2"/>
  <c r="P4903" i="2"/>
  <c r="P4902" i="2"/>
  <c r="P4901" i="2"/>
  <c r="P4900" i="2"/>
  <c r="P4899" i="2"/>
  <c r="P4898" i="2"/>
  <c r="P4897" i="2"/>
  <c r="P4896" i="2"/>
  <c r="P4895" i="2"/>
  <c r="P4894" i="2"/>
  <c r="P4893" i="2"/>
  <c r="P4892" i="2"/>
  <c r="P4891" i="2"/>
  <c r="P4890" i="2"/>
  <c r="P4889" i="2"/>
  <c r="P4888" i="2"/>
  <c r="P4887" i="2"/>
  <c r="P4886" i="2"/>
  <c r="P4885" i="2"/>
  <c r="P4884" i="2"/>
  <c r="P4883" i="2"/>
  <c r="P4882" i="2"/>
  <c r="P4881" i="2"/>
  <c r="P4880" i="2"/>
  <c r="P4879" i="2"/>
  <c r="P4878" i="2"/>
  <c r="P4877" i="2"/>
  <c r="P4876" i="2"/>
  <c r="P4875" i="2"/>
  <c r="P4874" i="2"/>
  <c r="P4873" i="2"/>
  <c r="P4872" i="2"/>
  <c r="P4871" i="2"/>
  <c r="P4870" i="2"/>
  <c r="P4869" i="2"/>
  <c r="P4868" i="2"/>
  <c r="P4867" i="2"/>
  <c r="P4866" i="2"/>
  <c r="P4865" i="2"/>
  <c r="P4864" i="2"/>
  <c r="P4863" i="2"/>
  <c r="P4862" i="2"/>
  <c r="P4861" i="2"/>
  <c r="P4860" i="2"/>
  <c r="P4859" i="2"/>
  <c r="P4858" i="2"/>
  <c r="P4857" i="2"/>
  <c r="P4856" i="2"/>
  <c r="P4855" i="2"/>
  <c r="P4854" i="2"/>
  <c r="P4853" i="2"/>
  <c r="P4852" i="2"/>
  <c r="P4851" i="2"/>
  <c r="P4850" i="2"/>
  <c r="P4849" i="2"/>
  <c r="P4848" i="2"/>
  <c r="P4847" i="2"/>
  <c r="P4846" i="2"/>
  <c r="P4845" i="2"/>
  <c r="P4844" i="2"/>
  <c r="P4843" i="2"/>
  <c r="P4842" i="2"/>
  <c r="P4841" i="2"/>
  <c r="P4840" i="2"/>
  <c r="P4839" i="2"/>
  <c r="P4838" i="2"/>
  <c r="P4837" i="2"/>
  <c r="P4836" i="2"/>
  <c r="P4835" i="2"/>
  <c r="P4834" i="2"/>
  <c r="P4833" i="2"/>
  <c r="P4832" i="2"/>
  <c r="P4831" i="2"/>
  <c r="P4830" i="2"/>
  <c r="P4829" i="2"/>
  <c r="P4828" i="2"/>
  <c r="P4827" i="2"/>
  <c r="P4826" i="2"/>
  <c r="P4825" i="2"/>
  <c r="P4824" i="2"/>
  <c r="P4823" i="2"/>
  <c r="P4822" i="2"/>
  <c r="P4821" i="2"/>
  <c r="P4820" i="2"/>
  <c r="P4819" i="2"/>
  <c r="P4818" i="2"/>
  <c r="P4817" i="2"/>
  <c r="P4816" i="2"/>
  <c r="P4815" i="2"/>
  <c r="P4814" i="2"/>
  <c r="P4813" i="2"/>
  <c r="P4812" i="2"/>
  <c r="P4811" i="2"/>
  <c r="P4810" i="2"/>
  <c r="P4809" i="2"/>
  <c r="P4808" i="2"/>
  <c r="P4807" i="2"/>
  <c r="P4806" i="2"/>
  <c r="P4805" i="2"/>
  <c r="P4804" i="2"/>
  <c r="P4803" i="2"/>
  <c r="P4802" i="2"/>
  <c r="P4801" i="2"/>
  <c r="P4800" i="2"/>
  <c r="P4799" i="2"/>
  <c r="P4798" i="2"/>
  <c r="P4797" i="2"/>
  <c r="P4796" i="2"/>
  <c r="P4795" i="2"/>
  <c r="P4794" i="2"/>
  <c r="P4793" i="2"/>
  <c r="P4792" i="2"/>
  <c r="P4791" i="2"/>
  <c r="P4790" i="2"/>
  <c r="P4789" i="2"/>
  <c r="P4788" i="2"/>
  <c r="P4787" i="2"/>
  <c r="P4786" i="2"/>
  <c r="P4785" i="2"/>
  <c r="P4784" i="2"/>
  <c r="P4783" i="2"/>
  <c r="P4782" i="2"/>
  <c r="P4781" i="2"/>
  <c r="P4780" i="2"/>
  <c r="P4779" i="2"/>
  <c r="P4778" i="2"/>
  <c r="P4777" i="2"/>
  <c r="P4776" i="2"/>
  <c r="P4775" i="2"/>
  <c r="P4774" i="2"/>
  <c r="P4773" i="2"/>
  <c r="P4772" i="2"/>
  <c r="P4771" i="2"/>
  <c r="P4770" i="2"/>
  <c r="P4769" i="2"/>
  <c r="P4768" i="2"/>
  <c r="P4767" i="2"/>
  <c r="P4766" i="2"/>
  <c r="P4765" i="2"/>
  <c r="P4764" i="2"/>
  <c r="P4763" i="2"/>
  <c r="P4762" i="2"/>
  <c r="P4761" i="2"/>
  <c r="P4760" i="2"/>
  <c r="P4759" i="2"/>
  <c r="P4758" i="2"/>
  <c r="P4757" i="2"/>
  <c r="P4756" i="2"/>
  <c r="P4755" i="2"/>
  <c r="P4754" i="2"/>
  <c r="P4753" i="2"/>
  <c r="P4752" i="2"/>
  <c r="P4751" i="2"/>
  <c r="P4750" i="2"/>
  <c r="P4749" i="2"/>
  <c r="P4748" i="2"/>
  <c r="P4747" i="2"/>
  <c r="P4746" i="2"/>
  <c r="P4745" i="2"/>
  <c r="P4744" i="2"/>
  <c r="P4743" i="2"/>
  <c r="P4742" i="2"/>
  <c r="P4741" i="2"/>
  <c r="P4740" i="2"/>
  <c r="P4739" i="2"/>
  <c r="P4738" i="2"/>
  <c r="P4737" i="2"/>
  <c r="P4736" i="2"/>
  <c r="P4735" i="2"/>
  <c r="P4734" i="2"/>
  <c r="P4733" i="2"/>
  <c r="P4732" i="2"/>
  <c r="P4731" i="2"/>
  <c r="P4730" i="2"/>
  <c r="P4729" i="2"/>
  <c r="P4728" i="2"/>
  <c r="P4727" i="2"/>
  <c r="P4726" i="2"/>
  <c r="P4725" i="2"/>
  <c r="P4724" i="2"/>
  <c r="P4723" i="2"/>
  <c r="P4722" i="2"/>
  <c r="P4721" i="2"/>
  <c r="P4720" i="2"/>
  <c r="P4719" i="2"/>
  <c r="P4718" i="2"/>
  <c r="P4717" i="2"/>
  <c r="P4716" i="2"/>
  <c r="P4715" i="2"/>
  <c r="P4714" i="2"/>
  <c r="P4713" i="2"/>
  <c r="P4712" i="2"/>
  <c r="P4711" i="2"/>
  <c r="P4710" i="2"/>
  <c r="P4709" i="2"/>
  <c r="P4708" i="2"/>
  <c r="P4707" i="2"/>
  <c r="P4706" i="2"/>
  <c r="P4705" i="2"/>
  <c r="P4704" i="2"/>
  <c r="P4703" i="2"/>
  <c r="P4702" i="2"/>
  <c r="P4701" i="2"/>
  <c r="P4700" i="2"/>
  <c r="P4699" i="2"/>
  <c r="P4698" i="2"/>
  <c r="P4697" i="2"/>
  <c r="P4696" i="2"/>
  <c r="P4695" i="2"/>
  <c r="P4694" i="2"/>
  <c r="P4693" i="2"/>
  <c r="P4692" i="2"/>
  <c r="P4691" i="2"/>
  <c r="P4690" i="2"/>
  <c r="P4689" i="2"/>
  <c r="P4688" i="2"/>
  <c r="P4687" i="2"/>
  <c r="P4686" i="2"/>
  <c r="P4685" i="2"/>
  <c r="P4684" i="2"/>
  <c r="P4683" i="2"/>
  <c r="P4682" i="2"/>
  <c r="P4681" i="2"/>
  <c r="P4680" i="2"/>
  <c r="P4679" i="2"/>
  <c r="P4678" i="2"/>
  <c r="P4677" i="2"/>
  <c r="P4676" i="2"/>
  <c r="P4675" i="2"/>
  <c r="P4674" i="2"/>
  <c r="P4673" i="2"/>
  <c r="P4672" i="2"/>
  <c r="P4671" i="2"/>
  <c r="P4670" i="2"/>
  <c r="P4669" i="2"/>
  <c r="P4668" i="2"/>
  <c r="P4667" i="2"/>
  <c r="P4666" i="2"/>
  <c r="P4665" i="2"/>
  <c r="P4664" i="2"/>
  <c r="P4663" i="2"/>
  <c r="P4662" i="2"/>
  <c r="P4661" i="2"/>
  <c r="P4660" i="2"/>
  <c r="P4659" i="2"/>
  <c r="P4658" i="2"/>
  <c r="P4657" i="2"/>
  <c r="P4656" i="2"/>
  <c r="P4655" i="2"/>
  <c r="P4654" i="2"/>
  <c r="P4653" i="2"/>
  <c r="P4652" i="2"/>
  <c r="P4651" i="2"/>
  <c r="P4650" i="2"/>
  <c r="P4649" i="2"/>
  <c r="P4648" i="2"/>
  <c r="P4647" i="2"/>
  <c r="P4646" i="2"/>
  <c r="P4645" i="2"/>
  <c r="P4644" i="2"/>
  <c r="P4643" i="2"/>
  <c r="P4642" i="2"/>
  <c r="P4641" i="2"/>
  <c r="P4640" i="2"/>
  <c r="P4639" i="2"/>
  <c r="P4638" i="2"/>
  <c r="P4637" i="2"/>
  <c r="P4636" i="2"/>
  <c r="P4635" i="2"/>
  <c r="P4634" i="2"/>
  <c r="P4633" i="2"/>
  <c r="P4632" i="2"/>
  <c r="P4631" i="2"/>
  <c r="P4630" i="2"/>
  <c r="P4629" i="2"/>
  <c r="P4628" i="2"/>
  <c r="P4627" i="2"/>
  <c r="P4626" i="2"/>
  <c r="P4625" i="2"/>
  <c r="P4624" i="2"/>
  <c r="P4623" i="2"/>
  <c r="P4622" i="2"/>
  <c r="P4621" i="2"/>
  <c r="P4620" i="2"/>
  <c r="P4619" i="2"/>
  <c r="P4618" i="2"/>
  <c r="P4617" i="2"/>
  <c r="P4616" i="2"/>
  <c r="P4615" i="2"/>
  <c r="P4614" i="2"/>
  <c r="P4613" i="2"/>
  <c r="P4612" i="2"/>
  <c r="P4611" i="2"/>
  <c r="P4610" i="2"/>
  <c r="P4609" i="2"/>
  <c r="P4608" i="2"/>
  <c r="P4607" i="2"/>
  <c r="P4606" i="2"/>
  <c r="P4605" i="2"/>
  <c r="P4604" i="2"/>
  <c r="P4603" i="2"/>
  <c r="P4602" i="2"/>
  <c r="P4601" i="2"/>
  <c r="P4600" i="2"/>
  <c r="P4599" i="2"/>
  <c r="P4598" i="2"/>
  <c r="P4597" i="2"/>
  <c r="P4596" i="2"/>
  <c r="P4595" i="2"/>
  <c r="P4594" i="2"/>
  <c r="P4593" i="2"/>
  <c r="P4592" i="2"/>
  <c r="P4591" i="2"/>
  <c r="P4590" i="2"/>
  <c r="P4589" i="2"/>
  <c r="P4588" i="2"/>
  <c r="P4587" i="2"/>
  <c r="P4586" i="2"/>
  <c r="P4585" i="2"/>
  <c r="P4584" i="2"/>
  <c r="P4583" i="2"/>
  <c r="P4582" i="2"/>
  <c r="P4581" i="2"/>
  <c r="P4580" i="2"/>
  <c r="P4579" i="2"/>
  <c r="P4578" i="2"/>
  <c r="P4577" i="2"/>
  <c r="P4576" i="2"/>
  <c r="P4575" i="2"/>
  <c r="P4574" i="2"/>
  <c r="P4573" i="2"/>
  <c r="P4572" i="2"/>
  <c r="P4571" i="2"/>
  <c r="P4570" i="2"/>
  <c r="P4569" i="2"/>
  <c r="P4568" i="2"/>
  <c r="P4567" i="2"/>
  <c r="P4566" i="2"/>
  <c r="P4565" i="2"/>
  <c r="P4564" i="2"/>
  <c r="P4563" i="2"/>
  <c r="P4562" i="2"/>
  <c r="P4561" i="2"/>
  <c r="P4560" i="2"/>
  <c r="P4559" i="2"/>
  <c r="P4558" i="2"/>
  <c r="P4557" i="2"/>
  <c r="P4556" i="2"/>
  <c r="P4555" i="2"/>
  <c r="P4554" i="2"/>
  <c r="P4553" i="2"/>
  <c r="P4552" i="2"/>
  <c r="P4551" i="2"/>
  <c r="P4550" i="2"/>
  <c r="P4549" i="2"/>
  <c r="P4548" i="2"/>
  <c r="P4547" i="2"/>
  <c r="P4546" i="2"/>
  <c r="P4545" i="2"/>
  <c r="P4544" i="2"/>
  <c r="P4543" i="2"/>
  <c r="P4542" i="2"/>
  <c r="P4541" i="2"/>
  <c r="P4540" i="2"/>
  <c r="P4539" i="2"/>
  <c r="P4538" i="2"/>
  <c r="P4537" i="2"/>
  <c r="P4536" i="2"/>
  <c r="P4535" i="2"/>
  <c r="P4534" i="2"/>
  <c r="P4533" i="2"/>
  <c r="P4532" i="2"/>
  <c r="P4531" i="2"/>
  <c r="P4530" i="2"/>
  <c r="P4529" i="2"/>
  <c r="P4528" i="2"/>
  <c r="P4527" i="2"/>
  <c r="P4526" i="2"/>
  <c r="P4525" i="2"/>
  <c r="P4524" i="2"/>
  <c r="P4523" i="2"/>
  <c r="P4522" i="2"/>
  <c r="P4521" i="2"/>
  <c r="P4520" i="2"/>
  <c r="P4519" i="2"/>
  <c r="P4518" i="2"/>
  <c r="P4517" i="2"/>
  <c r="P4516" i="2"/>
  <c r="P4515" i="2"/>
  <c r="P4514" i="2"/>
  <c r="P4513" i="2"/>
  <c r="P4512" i="2"/>
  <c r="P4511" i="2"/>
  <c r="P4510" i="2"/>
  <c r="P4509" i="2"/>
  <c r="P4508" i="2"/>
  <c r="P4507" i="2"/>
  <c r="P4506" i="2"/>
  <c r="P4505" i="2"/>
  <c r="P4504" i="2"/>
  <c r="P4503" i="2"/>
  <c r="P4502" i="2"/>
  <c r="P4501" i="2"/>
  <c r="P4500" i="2"/>
  <c r="P4499" i="2"/>
  <c r="P4498" i="2"/>
  <c r="P4497" i="2"/>
  <c r="P4496" i="2"/>
  <c r="P4495" i="2"/>
  <c r="P4494" i="2"/>
  <c r="P4493" i="2"/>
  <c r="P4492" i="2"/>
  <c r="P4491" i="2"/>
  <c r="P4490" i="2"/>
  <c r="P4489" i="2"/>
  <c r="P4488" i="2"/>
  <c r="P4487" i="2"/>
  <c r="P4486" i="2"/>
  <c r="P4485" i="2"/>
  <c r="P4484" i="2"/>
  <c r="P4483" i="2"/>
  <c r="P4482" i="2"/>
  <c r="P4481" i="2"/>
  <c r="P4480" i="2"/>
  <c r="P4479" i="2"/>
  <c r="P4478" i="2"/>
  <c r="P4477" i="2"/>
  <c r="P4476" i="2"/>
  <c r="P4475" i="2"/>
  <c r="P4474" i="2"/>
  <c r="P4473" i="2"/>
  <c r="P4472" i="2"/>
  <c r="P4471" i="2"/>
  <c r="P4470" i="2"/>
  <c r="P4469" i="2"/>
  <c r="P4468" i="2"/>
  <c r="P4467" i="2"/>
  <c r="P4466" i="2"/>
  <c r="P4465" i="2"/>
  <c r="P4464" i="2"/>
  <c r="P4463" i="2"/>
  <c r="P4462" i="2"/>
  <c r="P4461" i="2"/>
  <c r="P4460" i="2"/>
  <c r="P4459" i="2"/>
  <c r="P4458" i="2"/>
  <c r="P4457" i="2"/>
  <c r="P4456" i="2"/>
  <c r="P4455" i="2"/>
  <c r="P4454" i="2"/>
  <c r="P4453" i="2"/>
  <c r="P4452" i="2"/>
  <c r="P4451" i="2"/>
  <c r="P4450" i="2"/>
  <c r="P4449" i="2"/>
  <c r="P4448" i="2"/>
  <c r="P4447" i="2"/>
  <c r="P4446" i="2"/>
  <c r="P4445" i="2"/>
  <c r="P4444" i="2"/>
  <c r="P4443" i="2"/>
  <c r="P4442" i="2"/>
  <c r="P4441" i="2"/>
  <c r="P4440" i="2"/>
  <c r="P4439" i="2"/>
  <c r="P4438" i="2"/>
  <c r="P4437" i="2"/>
  <c r="P4436" i="2"/>
  <c r="P4435" i="2"/>
  <c r="P4434" i="2"/>
  <c r="P4433" i="2"/>
  <c r="P4432" i="2"/>
  <c r="P4431" i="2"/>
  <c r="P4430" i="2"/>
  <c r="P4429" i="2"/>
  <c r="P4428" i="2"/>
  <c r="P4427" i="2"/>
  <c r="P4426" i="2"/>
  <c r="P4425" i="2"/>
  <c r="P4424" i="2"/>
  <c r="P4423" i="2"/>
  <c r="P4422" i="2"/>
  <c r="P4421" i="2"/>
  <c r="P4420" i="2"/>
  <c r="P4419" i="2"/>
  <c r="P4418" i="2"/>
  <c r="P4417" i="2"/>
  <c r="P4416" i="2"/>
  <c r="P4415" i="2"/>
  <c r="P4414" i="2"/>
  <c r="P4413" i="2"/>
  <c r="P4412" i="2"/>
  <c r="P4411" i="2"/>
  <c r="P4410" i="2"/>
  <c r="P4409" i="2"/>
  <c r="P4408" i="2"/>
  <c r="P4407" i="2"/>
  <c r="P4406" i="2"/>
  <c r="P4405" i="2"/>
  <c r="P4404" i="2"/>
  <c r="P4403" i="2"/>
  <c r="P4402" i="2"/>
  <c r="P4401" i="2"/>
  <c r="P4400" i="2"/>
  <c r="P4399" i="2"/>
  <c r="P4398" i="2"/>
  <c r="P4397" i="2"/>
  <c r="P4396" i="2"/>
  <c r="P4395" i="2"/>
  <c r="P4394" i="2"/>
  <c r="P4393" i="2"/>
  <c r="P4392" i="2"/>
  <c r="P4391" i="2"/>
  <c r="P4390" i="2"/>
  <c r="P4389" i="2"/>
  <c r="P4388" i="2"/>
  <c r="P4387" i="2"/>
  <c r="P4386" i="2"/>
  <c r="P4385" i="2"/>
  <c r="P4384" i="2"/>
  <c r="P4383" i="2"/>
  <c r="P4382" i="2"/>
  <c r="P4381" i="2"/>
  <c r="P4380" i="2"/>
  <c r="P4379" i="2"/>
  <c r="P4378" i="2"/>
  <c r="P4377" i="2"/>
  <c r="P4376" i="2"/>
  <c r="P4375" i="2"/>
  <c r="P4374" i="2"/>
  <c r="P4373" i="2"/>
  <c r="P4372" i="2"/>
  <c r="P4371" i="2"/>
  <c r="P4370" i="2"/>
  <c r="P4369" i="2"/>
  <c r="P4368" i="2"/>
  <c r="P4367" i="2"/>
  <c r="P4366" i="2"/>
  <c r="P4365" i="2"/>
  <c r="P4364" i="2"/>
  <c r="P4363" i="2"/>
  <c r="P4362" i="2"/>
  <c r="P4361" i="2"/>
  <c r="P4360" i="2"/>
  <c r="P4359" i="2"/>
  <c r="P4358" i="2"/>
  <c r="P4357" i="2"/>
  <c r="P4356" i="2"/>
  <c r="P4355" i="2"/>
  <c r="P4354" i="2"/>
  <c r="P4353" i="2"/>
  <c r="P4352" i="2"/>
  <c r="P4351" i="2"/>
  <c r="P4350" i="2"/>
  <c r="P4349" i="2"/>
  <c r="P4348" i="2"/>
  <c r="P4347" i="2"/>
  <c r="P4346" i="2"/>
  <c r="P4345" i="2"/>
  <c r="P4344" i="2"/>
  <c r="P4343" i="2"/>
  <c r="P4342" i="2"/>
  <c r="P4341" i="2"/>
  <c r="P4340" i="2"/>
  <c r="P4339" i="2"/>
  <c r="P4338" i="2"/>
  <c r="P4337" i="2"/>
  <c r="P4336" i="2"/>
  <c r="P4335" i="2"/>
  <c r="P4334" i="2"/>
  <c r="P4333" i="2"/>
  <c r="P4332" i="2"/>
  <c r="P4331" i="2"/>
  <c r="P4330" i="2"/>
  <c r="P4329" i="2"/>
  <c r="P4328" i="2"/>
  <c r="P4327" i="2"/>
  <c r="P4326" i="2"/>
  <c r="P4325" i="2"/>
  <c r="P4324" i="2"/>
  <c r="P4323" i="2"/>
  <c r="P4322" i="2"/>
  <c r="P4321" i="2"/>
  <c r="P4320" i="2"/>
  <c r="P4319" i="2"/>
  <c r="P4318" i="2"/>
  <c r="P4317" i="2"/>
  <c r="P4316" i="2"/>
  <c r="P4315" i="2"/>
  <c r="P4314" i="2"/>
  <c r="P4313" i="2"/>
  <c r="P4312" i="2"/>
  <c r="P4311" i="2"/>
  <c r="P4310" i="2"/>
  <c r="P4309" i="2"/>
  <c r="P4308" i="2"/>
  <c r="P4307" i="2"/>
  <c r="P4306" i="2"/>
  <c r="P4305" i="2"/>
  <c r="P4304" i="2"/>
  <c r="P4303" i="2"/>
  <c r="P4302" i="2"/>
  <c r="P4301" i="2"/>
  <c r="P4300" i="2"/>
  <c r="P4299" i="2"/>
  <c r="P4298" i="2"/>
  <c r="P4297" i="2"/>
  <c r="P4296" i="2"/>
  <c r="P4295" i="2"/>
  <c r="P4294" i="2"/>
  <c r="P4293" i="2"/>
  <c r="P4292" i="2"/>
  <c r="P4291" i="2"/>
  <c r="P4290" i="2"/>
  <c r="P4289" i="2"/>
  <c r="P4288" i="2"/>
  <c r="P4287" i="2"/>
  <c r="P4286" i="2"/>
  <c r="P4285" i="2"/>
  <c r="P4284" i="2"/>
  <c r="P4283" i="2"/>
  <c r="P4282" i="2"/>
  <c r="P4281" i="2"/>
  <c r="P4280" i="2"/>
  <c r="P4279" i="2"/>
  <c r="P4278" i="2"/>
  <c r="P4277" i="2"/>
  <c r="P4276" i="2"/>
  <c r="P4275" i="2"/>
  <c r="P4274" i="2"/>
  <c r="P4273" i="2"/>
  <c r="P4272" i="2"/>
  <c r="P4271" i="2"/>
  <c r="P4270" i="2"/>
  <c r="P4269" i="2"/>
  <c r="P4268" i="2"/>
  <c r="P4267" i="2"/>
  <c r="P4266" i="2"/>
  <c r="P4265" i="2"/>
  <c r="P4264" i="2"/>
  <c r="P4263" i="2"/>
  <c r="P4262" i="2"/>
  <c r="P4261" i="2"/>
  <c r="P4260" i="2"/>
  <c r="P4259" i="2"/>
  <c r="P4258" i="2"/>
  <c r="P4257" i="2"/>
  <c r="P4256" i="2"/>
  <c r="P4255" i="2"/>
  <c r="P4254" i="2"/>
  <c r="P4253" i="2"/>
  <c r="P4252" i="2"/>
  <c r="P4251" i="2"/>
  <c r="P4250" i="2"/>
  <c r="P4249" i="2"/>
  <c r="P4248" i="2"/>
  <c r="P4247" i="2"/>
  <c r="P4246" i="2"/>
  <c r="P4245" i="2"/>
  <c r="P4244" i="2"/>
  <c r="P4243" i="2"/>
  <c r="P4242" i="2"/>
  <c r="P4241" i="2"/>
  <c r="P4240" i="2"/>
  <c r="P4239" i="2"/>
  <c r="P4238" i="2"/>
  <c r="P4237" i="2"/>
  <c r="P4236" i="2"/>
  <c r="P4235" i="2"/>
  <c r="P4234" i="2"/>
  <c r="P4233" i="2"/>
  <c r="P4232" i="2"/>
  <c r="P4231" i="2"/>
  <c r="P4230" i="2"/>
  <c r="P4229" i="2"/>
  <c r="P4228" i="2"/>
  <c r="P4227" i="2"/>
  <c r="P4226" i="2"/>
  <c r="P4225" i="2"/>
  <c r="P4224" i="2"/>
  <c r="P4223" i="2"/>
  <c r="P4222" i="2"/>
  <c r="P4221" i="2"/>
  <c r="P4220" i="2"/>
  <c r="P4219" i="2"/>
  <c r="P4218" i="2"/>
  <c r="P4217" i="2"/>
  <c r="P4216" i="2"/>
  <c r="P4215" i="2"/>
  <c r="P4214" i="2"/>
  <c r="P4213" i="2"/>
  <c r="P4212" i="2"/>
  <c r="P4211" i="2"/>
  <c r="P4210" i="2"/>
  <c r="P4209" i="2"/>
  <c r="P4208" i="2"/>
  <c r="P4207" i="2"/>
  <c r="P4206" i="2"/>
  <c r="P4205" i="2"/>
  <c r="P4204" i="2"/>
  <c r="P4203" i="2"/>
  <c r="P4202" i="2"/>
  <c r="P4201" i="2"/>
  <c r="P4200" i="2"/>
  <c r="P4199" i="2"/>
  <c r="P4198" i="2"/>
  <c r="P4197" i="2"/>
  <c r="P4196" i="2"/>
  <c r="P4195" i="2"/>
  <c r="P4194" i="2"/>
  <c r="P4193" i="2"/>
  <c r="P4192" i="2"/>
  <c r="P4191" i="2"/>
  <c r="P4190" i="2"/>
  <c r="P4189" i="2"/>
  <c r="P4188" i="2"/>
  <c r="P4187" i="2"/>
  <c r="P4186" i="2"/>
  <c r="P4185" i="2"/>
  <c r="P4184" i="2"/>
  <c r="P4183" i="2"/>
  <c r="P4182" i="2"/>
  <c r="P4181" i="2"/>
  <c r="P4180" i="2"/>
  <c r="P4179" i="2"/>
  <c r="P4178" i="2"/>
  <c r="P4177" i="2"/>
  <c r="P4176" i="2"/>
  <c r="P4175" i="2"/>
  <c r="P4174" i="2"/>
  <c r="P4173" i="2"/>
  <c r="P4172" i="2"/>
  <c r="P4171" i="2"/>
  <c r="P4170" i="2"/>
  <c r="P4169" i="2"/>
  <c r="P4168" i="2"/>
  <c r="P4167" i="2"/>
  <c r="P4166" i="2"/>
  <c r="P4165" i="2"/>
  <c r="P4164" i="2"/>
  <c r="P4163" i="2"/>
  <c r="P4162" i="2"/>
  <c r="P4161" i="2"/>
  <c r="P4160" i="2"/>
  <c r="P4159" i="2"/>
  <c r="P4158" i="2"/>
  <c r="P4157" i="2"/>
  <c r="P4156" i="2"/>
  <c r="P4155" i="2"/>
  <c r="P4154" i="2"/>
  <c r="P4153" i="2"/>
  <c r="P4152" i="2"/>
  <c r="P4151" i="2"/>
  <c r="P4150" i="2"/>
  <c r="P4149" i="2"/>
  <c r="P4148" i="2"/>
  <c r="P4147" i="2"/>
  <c r="P4146" i="2"/>
  <c r="P4145" i="2"/>
  <c r="P4144" i="2"/>
  <c r="P4143" i="2"/>
  <c r="P4142" i="2"/>
  <c r="P4141" i="2"/>
  <c r="P4140" i="2"/>
  <c r="P4139" i="2"/>
  <c r="P4138" i="2"/>
  <c r="P4137" i="2"/>
  <c r="P4136" i="2"/>
  <c r="P4135" i="2"/>
  <c r="P4134" i="2"/>
  <c r="P4133" i="2"/>
  <c r="P4132" i="2"/>
  <c r="P4131" i="2"/>
  <c r="P4130" i="2"/>
  <c r="P4129" i="2"/>
  <c r="P4128" i="2"/>
  <c r="P4127" i="2"/>
  <c r="P4126" i="2"/>
  <c r="P4125" i="2"/>
  <c r="P4124" i="2"/>
  <c r="P4123" i="2"/>
  <c r="P4122" i="2"/>
  <c r="P4121" i="2"/>
  <c r="P4120" i="2"/>
  <c r="P4119" i="2"/>
  <c r="P4118" i="2"/>
  <c r="P4117" i="2"/>
  <c r="P4116" i="2"/>
  <c r="P4115" i="2"/>
  <c r="P4114" i="2"/>
  <c r="P4113" i="2"/>
  <c r="P4112" i="2"/>
  <c r="P4111" i="2"/>
  <c r="P4110" i="2"/>
  <c r="P4109" i="2"/>
  <c r="P4108" i="2"/>
  <c r="P4107" i="2"/>
  <c r="P4106" i="2"/>
  <c r="P4105" i="2"/>
  <c r="P4104" i="2"/>
  <c r="P4103" i="2"/>
  <c r="P4102" i="2"/>
  <c r="P4101" i="2"/>
  <c r="P4100" i="2"/>
  <c r="P4099" i="2"/>
  <c r="P4098" i="2"/>
  <c r="P4097" i="2"/>
  <c r="P4096" i="2"/>
  <c r="P4095" i="2"/>
  <c r="P4094" i="2"/>
  <c r="P4093" i="2"/>
  <c r="P4092" i="2"/>
  <c r="P4091" i="2"/>
  <c r="P4090" i="2"/>
  <c r="P4089" i="2"/>
  <c r="P4088" i="2"/>
  <c r="P4087" i="2"/>
  <c r="P4086" i="2"/>
  <c r="P4085" i="2"/>
  <c r="P4084" i="2"/>
  <c r="P4083" i="2"/>
  <c r="P4082" i="2"/>
  <c r="P4081" i="2"/>
  <c r="P4080" i="2"/>
  <c r="P4079" i="2"/>
  <c r="P4078" i="2"/>
  <c r="P4077" i="2"/>
  <c r="P4076" i="2"/>
  <c r="P4075" i="2"/>
  <c r="P4074" i="2"/>
  <c r="P4073" i="2"/>
  <c r="P4072" i="2"/>
  <c r="P4071" i="2"/>
  <c r="P4070" i="2"/>
  <c r="P4069" i="2"/>
  <c r="P4068" i="2"/>
  <c r="P4067" i="2"/>
  <c r="P4066" i="2"/>
  <c r="P4065" i="2"/>
  <c r="P4064" i="2"/>
  <c r="P4063" i="2"/>
  <c r="P4062" i="2"/>
  <c r="P4061" i="2"/>
  <c r="P4060" i="2"/>
  <c r="P4059" i="2"/>
  <c r="P4058" i="2"/>
  <c r="P4057" i="2"/>
  <c r="P4056" i="2"/>
  <c r="P4055" i="2"/>
  <c r="P4054" i="2"/>
  <c r="P4053" i="2"/>
  <c r="P4052" i="2"/>
  <c r="P4051" i="2"/>
  <c r="P4050" i="2"/>
  <c r="P4049" i="2"/>
  <c r="P4048" i="2"/>
  <c r="P4047" i="2"/>
  <c r="P4046" i="2"/>
  <c r="P4045" i="2"/>
  <c r="P4044" i="2"/>
  <c r="P4043" i="2"/>
  <c r="P4042" i="2"/>
  <c r="P4041" i="2"/>
  <c r="P4040" i="2"/>
  <c r="P4039" i="2"/>
  <c r="P4038" i="2"/>
  <c r="P4037" i="2"/>
  <c r="P4036" i="2"/>
  <c r="P4035" i="2"/>
  <c r="P4034" i="2"/>
  <c r="P4033" i="2"/>
  <c r="P4032" i="2"/>
  <c r="P4031" i="2"/>
  <c r="P4030" i="2"/>
  <c r="P4029" i="2"/>
  <c r="P4028" i="2"/>
  <c r="P4027" i="2"/>
  <c r="P4026" i="2"/>
  <c r="P4025" i="2"/>
  <c r="P4024" i="2"/>
  <c r="P4023" i="2"/>
  <c r="P4022" i="2"/>
  <c r="P4021" i="2"/>
  <c r="P4020" i="2"/>
  <c r="P4019" i="2"/>
  <c r="P4018" i="2"/>
  <c r="P4017" i="2"/>
  <c r="P4016" i="2"/>
  <c r="P4015" i="2"/>
  <c r="P4014" i="2"/>
  <c r="P4013" i="2"/>
  <c r="P4012" i="2"/>
  <c r="P4011" i="2"/>
  <c r="P4010" i="2"/>
  <c r="P4009" i="2"/>
  <c r="P4008" i="2"/>
  <c r="P4007" i="2"/>
  <c r="P4006" i="2"/>
  <c r="P4005" i="2"/>
  <c r="P4004" i="2"/>
  <c r="P4003" i="2"/>
  <c r="P4002" i="2"/>
  <c r="P4001" i="2"/>
  <c r="P4000" i="2"/>
  <c r="P3999" i="2"/>
  <c r="P3998" i="2"/>
  <c r="P3997" i="2"/>
  <c r="P3996" i="2"/>
  <c r="P3995" i="2"/>
  <c r="P3994" i="2"/>
  <c r="P3993" i="2"/>
  <c r="P3992" i="2"/>
  <c r="P3991" i="2"/>
  <c r="P3990" i="2"/>
  <c r="P3989" i="2"/>
  <c r="P3988" i="2"/>
  <c r="P3987" i="2"/>
  <c r="P3986" i="2"/>
  <c r="P3985" i="2"/>
  <c r="P3984" i="2"/>
  <c r="P3983" i="2"/>
  <c r="P3982" i="2"/>
  <c r="P3981" i="2"/>
  <c r="P3980" i="2"/>
  <c r="P3979" i="2"/>
  <c r="P3978" i="2"/>
  <c r="P3977" i="2"/>
  <c r="P3976" i="2"/>
  <c r="P3975" i="2"/>
  <c r="P3974" i="2"/>
  <c r="P3973" i="2"/>
  <c r="P3972" i="2"/>
  <c r="P3971" i="2"/>
  <c r="P3970" i="2"/>
  <c r="P3969" i="2"/>
  <c r="P3968" i="2"/>
  <c r="P3967" i="2"/>
  <c r="P3966" i="2"/>
  <c r="P3965" i="2"/>
  <c r="P3964" i="2"/>
  <c r="P3963" i="2"/>
  <c r="P3962" i="2"/>
  <c r="P3961" i="2"/>
  <c r="P3960" i="2"/>
  <c r="P3959" i="2"/>
  <c r="P3958" i="2"/>
  <c r="P3957" i="2"/>
  <c r="P3956" i="2"/>
  <c r="P3955" i="2"/>
  <c r="P3954" i="2"/>
  <c r="P3953" i="2"/>
  <c r="P3952" i="2"/>
  <c r="P3951" i="2"/>
  <c r="P3950" i="2"/>
  <c r="P3949" i="2"/>
  <c r="P3948" i="2"/>
  <c r="P3947" i="2"/>
  <c r="P3946" i="2"/>
  <c r="P3945" i="2"/>
  <c r="P3944" i="2"/>
  <c r="P3943" i="2"/>
  <c r="P3942" i="2"/>
  <c r="P3941" i="2"/>
  <c r="P3940" i="2"/>
  <c r="P3939" i="2"/>
  <c r="P3938" i="2"/>
  <c r="P3937" i="2"/>
  <c r="P3936" i="2"/>
  <c r="P3935" i="2"/>
  <c r="P3934" i="2"/>
  <c r="P3933" i="2"/>
  <c r="P3932" i="2"/>
  <c r="P3931" i="2"/>
  <c r="P3930" i="2"/>
  <c r="P3929" i="2"/>
  <c r="P3928" i="2"/>
  <c r="P3927" i="2"/>
  <c r="P3926" i="2"/>
  <c r="P3925" i="2"/>
  <c r="P3924" i="2"/>
  <c r="P3923" i="2"/>
  <c r="P3922" i="2"/>
  <c r="P3921" i="2"/>
  <c r="P3920" i="2"/>
  <c r="P3919" i="2"/>
  <c r="P3918" i="2"/>
  <c r="P3917" i="2"/>
  <c r="P3916" i="2"/>
  <c r="P3915" i="2"/>
  <c r="P3914" i="2"/>
  <c r="P3913" i="2"/>
  <c r="P3912" i="2"/>
  <c r="P3911" i="2"/>
  <c r="P3910" i="2"/>
  <c r="P3909" i="2"/>
  <c r="P3908" i="2"/>
  <c r="P3907" i="2"/>
  <c r="P3906" i="2"/>
  <c r="P3905" i="2"/>
  <c r="P3904" i="2"/>
  <c r="P3903" i="2"/>
  <c r="P3902" i="2"/>
  <c r="P3901" i="2"/>
  <c r="P3900" i="2"/>
  <c r="P3899" i="2"/>
  <c r="P3898" i="2"/>
  <c r="P3897" i="2"/>
  <c r="P3896" i="2"/>
  <c r="P3895" i="2"/>
  <c r="P3894" i="2"/>
  <c r="P3893" i="2"/>
  <c r="P3892" i="2"/>
  <c r="P3891" i="2"/>
  <c r="P3890" i="2"/>
  <c r="P3889" i="2"/>
  <c r="P3888" i="2"/>
  <c r="P3887" i="2"/>
  <c r="P3886" i="2"/>
  <c r="P3885" i="2"/>
  <c r="P3884" i="2"/>
  <c r="P3883" i="2"/>
  <c r="P3882" i="2"/>
  <c r="P3881" i="2"/>
  <c r="P3880" i="2"/>
  <c r="P3879" i="2"/>
  <c r="P3878" i="2"/>
  <c r="P3877" i="2"/>
  <c r="P3876" i="2"/>
  <c r="P3875" i="2"/>
  <c r="P3874" i="2"/>
  <c r="P3873" i="2"/>
  <c r="P3872" i="2"/>
  <c r="P3871" i="2"/>
  <c r="P3870" i="2"/>
  <c r="P3869" i="2"/>
  <c r="P3868" i="2"/>
  <c r="P3867" i="2"/>
  <c r="P3866" i="2"/>
  <c r="P3865" i="2"/>
  <c r="P3864" i="2"/>
  <c r="P3863" i="2"/>
  <c r="P3862" i="2"/>
  <c r="P3861" i="2"/>
  <c r="P3860" i="2"/>
  <c r="P3859" i="2"/>
  <c r="P3858" i="2"/>
  <c r="P3857" i="2"/>
  <c r="P3856" i="2"/>
  <c r="P3855" i="2"/>
  <c r="P3854" i="2"/>
  <c r="P3853" i="2"/>
  <c r="P3852" i="2"/>
  <c r="P3851" i="2"/>
  <c r="P3850" i="2"/>
  <c r="P3849" i="2"/>
  <c r="P3848" i="2"/>
  <c r="P3847" i="2"/>
  <c r="P3846" i="2"/>
  <c r="P3845" i="2"/>
  <c r="P3844" i="2"/>
  <c r="P3843" i="2"/>
  <c r="P3842" i="2"/>
  <c r="P3841" i="2"/>
  <c r="P3840" i="2"/>
  <c r="P3839" i="2"/>
  <c r="P3838" i="2"/>
  <c r="P3837" i="2"/>
  <c r="P3836" i="2"/>
  <c r="P3835" i="2"/>
  <c r="P3834" i="2"/>
  <c r="P3833" i="2"/>
  <c r="P3832" i="2"/>
  <c r="P3831" i="2"/>
  <c r="P3830" i="2"/>
  <c r="P3829" i="2"/>
  <c r="P3828" i="2"/>
  <c r="P3827" i="2"/>
  <c r="P3826" i="2"/>
  <c r="P3825" i="2"/>
  <c r="P3824" i="2"/>
  <c r="P3823" i="2"/>
  <c r="P3822" i="2"/>
  <c r="P3821" i="2"/>
  <c r="P3820" i="2"/>
  <c r="P3819" i="2"/>
  <c r="P3818" i="2"/>
  <c r="P3817" i="2"/>
  <c r="P3816" i="2"/>
  <c r="P3815" i="2"/>
  <c r="P3814" i="2"/>
  <c r="P3813" i="2"/>
  <c r="P3812" i="2"/>
  <c r="P3811" i="2"/>
  <c r="P3810" i="2"/>
  <c r="P3809" i="2"/>
  <c r="P3808" i="2"/>
  <c r="P3807" i="2"/>
  <c r="P3806" i="2"/>
  <c r="P3805" i="2"/>
  <c r="P3804" i="2"/>
  <c r="P3803" i="2"/>
  <c r="P3802" i="2"/>
  <c r="P3801" i="2"/>
  <c r="P3800" i="2"/>
  <c r="P3799" i="2"/>
  <c r="P3798" i="2"/>
  <c r="P3797" i="2"/>
  <c r="P3796" i="2"/>
  <c r="P3795" i="2"/>
  <c r="P3794" i="2"/>
  <c r="P3793" i="2"/>
  <c r="P3792" i="2"/>
  <c r="P3791" i="2"/>
  <c r="P3790" i="2"/>
  <c r="P3789" i="2"/>
  <c r="P3788" i="2"/>
  <c r="P3787" i="2"/>
  <c r="P3786" i="2"/>
  <c r="P3785" i="2"/>
  <c r="P3784" i="2"/>
  <c r="P3783" i="2"/>
  <c r="P3782" i="2"/>
  <c r="P3781" i="2"/>
  <c r="P3780" i="2"/>
  <c r="P3779" i="2"/>
  <c r="P3778" i="2"/>
  <c r="P3777" i="2"/>
  <c r="P3776" i="2"/>
  <c r="P3775" i="2"/>
  <c r="P3774" i="2"/>
  <c r="P3773" i="2"/>
  <c r="P3772" i="2"/>
  <c r="P3771" i="2"/>
  <c r="P3770" i="2"/>
  <c r="P3769" i="2"/>
  <c r="P3768" i="2"/>
  <c r="P3767" i="2"/>
  <c r="P3766" i="2"/>
  <c r="P3765" i="2"/>
  <c r="P3764" i="2"/>
  <c r="P3763" i="2"/>
  <c r="P3762" i="2"/>
  <c r="P3761" i="2"/>
  <c r="P3760" i="2"/>
  <c r="P3759" i="2"/>
  <c r="P3758" i="2"/>
  <c r="P3757" i="2"/>
  <c r="P3756" i="2"/>
  <c r="P3755" i="2"/>
  <c r="P3754" i="2"/>
  <c r="P3753" i="2"/>
  <c r="P3752" i="2"/>
  <c r="P3751" i="2"/>
  <c r="P3750" i="2"/>
  <c r="P3749" i="2"/>
  <c r="P3748" i="2"/>
  <c r="P3747" i="2"/>
  <c r="P3746" i="2"/>
  <c r="P3745" i="2"/>
  <c r="P3744" i="2"/>
  <c r="P3743" i="2"/>
  <c r="P3742" i="2"/>
  <c r="P3741" i="2"/>
  <c r="P3740" i="2"/>
  <c r="P3739" i="2"/>
  <c r="P3738" i="2"/>
  <c r="P3737" i="2"/>
  <c r="P3736" i="2"/>
  <c r="P3735" i="2"/>
  <c r="P3734" i="2"/>
  <c r="P3733" i="2"/>
  <c r="P3732" i="2"/>
  <c r="P3731" i="2"/>
  <c r="P3730" i="2"/>
  <c r="P3729" i="2"/>
  <c r="P3728" i="2"/>
  <c r="P3727" i="2"/>
  <c r="P3726" i="2"/>
  <c r="P3725" i="2"/>
  <c r="P3724" i="2"/>
  <c r="P3723" i="2"/>
  <c r="P3722" i="2"/>
  <c r="P3721" i="2"/>
  <c r="P3720" i="2"/>
  <c r="P3719" i="2"/>
  <c r="P3718" i="2"/>
  <c r="P3717" i="2"/>
  <c r="P3716" i="2"/>
  <c r="P3715" i="2"/>
  <c r="P3714" i="2"/>
  <c r="P3713" i="2"/>
  <c r="P3712" i="2"/>
  <c r="P3711" i="2"/>
  <c r="P3710" i="2"/>
  <c r="P3709" i="2"/>
  <c r="P3708" i="2"/>
  <c r="P3707" i="2"/>
  <c r="P3706" i="2"/>
  <c r="P3705" i="2"/>
  <c r="P3704" i="2"/>
  <c r="P3703" i="2"/>
  <c r="P3702" i="2"/>
  <c r="P3701" i="2"/>
  <c r="P3700" i="2"/>
  <c r="P3699" i="2"/>
  <c r="P3698" i="2"/>
  <c r="P3697" i="2"/>
  <c r="P3696" i="2"/>
  <c r="P3695" i="2"/>
  <c r="P3694" i="2"/>
  <c r="P3693" i="2"/>
  <c r="P3692" i="2"/>
  <c r="P3691" i="2"/>
  <c r="P3690" i="2"/>
  <c r="P3689" i="2"/>
  <c r="P3688" i="2"/>
  <c r="P3687" i="2"/>
  <c r="P3686" i="2"/>
  <c r="P3685" i="2"/>
  <c r="P3684" i="2"/>
  <c r="P3683" i="2"/>
  <c r="P3682" i="2"/>
  <c r="P3681" i="2"/>
  <c r="P3680" i="2"/>
  <c r="P3679" i="2"/>
  <c r="P3678" i="2"/>
  <c r="P3677" i="2"/>
  <c r="P3676" i="2"/>
  <c r="P3675" i="2"/>
  <c r="P3674" i="2"/>
  <c r="P3673" i="2"/>
  <c r="P3672" i="2"/>
  <c r="P3671" i="2"/>
  <c r="P3670" i="2"/>
  <c r="P3669" i="2"/>
  <c r="P3668" i="2"/>
  <c r="P3667" i="2"/>
  <c r="P3666" i="2"/>
  <c r="P3665" i="2"/>
  <c r="P3664" i="2"/>
  <c r="P3663" i="2"/>
  <c r="P3662" i="2"/>
  <c r="P3661" i="2"/>
  <c r="P3660" i="2"/>
  <c r="P3659" i="2"/>
  <c r="P3658" i="2"/>
  <c r="P3657" i="2"/>
  <c r="P3656" i="2"/>
  <c r="P3655" i="2"/>
  <c r="P3654" i="2"/>
  <c r="P3653" i="2"/>
  <c r="P3652" i="2"/>
  <c r="P3651" i="2"/>
  <c r="P3650" i="2"/>
  <c r="P3649" i="2"/>
  <c r="P3648" i="2"/>
  <c r="P3647" i="2"/>
  <c r="P3646" i="2"/>
  <c r="P3645" i="2"/>
  <c r="P3644" i="2"/>
  <c r="P3643" i="2"/>
  <c r="P3642" i="2"/>
  <c r="P3641" i="2"/>
  <c r="P3640" i="2"/>
  <c r="P3639" i="2"/>
  <c r="P3638" i="2"/>
  <c r="P3637" i="2"/>
  <c r="P3636" i="2"/>
  <c r="P3635" i="2"/>
  <c r="P3634" i="2"/>
  <c r="P3633" i="2"/>
  <c r="P3632" i="2"/>
  <c r="P3631" i="2"/>
  <c r="P3630" i="2"/>
  <c r="P3629" i="2"/>
  <c r="P3628" i="2"/>
  <c r="P3627" i="2"/>
  <c r="P3626" i="2"/>
  <c r="P3625" i="2"/>
  <c r="P3624" i="2"/>
  <c r="P3623" i="2"/>
  <c r="P3622" i="2"/>
  <c r="P3621" i="2"/>
  <c r="P3620" i="2"/>
  <c r="P3619" i="2"/>
  <c r="P3618" i="2"/>
  <c r="P3617" i="2"/>
  <c r="P3616" i="2"/>
  <c r="P3615" i="2"/>
  <c r="P3614" i="2"/>
  <c r="P3613" i="2"/>
  <c r="P3612" i="2"/>
  <c r="P3611" i="2"/>
  <c r="P3610" i="2"/>
  <c r="P3609" i="2"/>
  <c r="P3608" i="2"/>
  <c r="P3607" i="2"/>
  <c r="P3606" i="2"/>
  <c r="P3605" i="2"/>
  <c r="P3604" i="2"/>
  <c r="P3603" i="2"/>
  <c r="P3602" i="2"/>
  <c r="P3601" i="2"/>
  <c r="P3600" i="2"/>
  <c r="P3599" i="2"/>
  <c r="P3598" i="2"/>
  <c r="P3597" i="2"/>
  <c r="P3596" i="2"/>
  <c r="P3595" i="2"/>
  <c r="P3594" i="2"/>
  <c r="P3593" i="2"/>
  <c r="P3592" i="2"/>
  <c r="P3591" i="2"/>
  <c r="P3590" i="2"/>
  <c r="P3589" i="2"/>
  <c r="P3588" i="2"/>
  <c r="P3587" i="2"/>
  <c r="P3586" i="2"/>
  <c r="P3585" i="2"/>
  <c r="P3584" i="2"/>
  <c r="P3583" i="2"/>
  <c r="P3582" i="2"/>
  <c r="P3581" i="2"/>
  <c r="P3580" i="2"/>
  <c r="P3579" i="2"/>
  <c r="P3578" i="2"/>
  <c r="P3577" i="2"/>
  <c r="P3576" i="2"/>
  <c r="P3575" i="2"/>
  <c r="P3574" i="2"/>
  <c r="P3573" i="2"/>
  <c r="P3572" i="2"/>
  <c r="P3571" i="2"/>
  <c r="P3570" i="2"/>
  <c r="P3569" i="2"/>
  <c r="P3568" i="2"/>
  <c r="P3567" i="2"/>
  <c r="P3566" i="2"/>
  <c r="P3565" i="2"/>
  <c r="P3564" i="2"/>
  <c r="P3563" i="2"/>
  <c r="P3562" i="2"/>
  <c r="P3561" i="2"/>
  <c r="P3560" i="2"/>
  <c r="P3559" i="2"/>
  <c r="P3558" i="2"/>
  <c r="P3557" i="2"/>
  <c r="P3556" i="2"/>
  <c r="P3555" i="2"/>
  <c r="P3554" i="2"/>
  <c r="P3553" i="2"/>
  <c r="P3552" i="2"/>
  <c r="P3551" i="2"/>
  <c r="P3550" i="2"/>
  <c r="P3549" i="2"/>
  <c r="P3548" i="2"/>
  <c r="P3547" i="2"/>
  <c r="P3546" i="2"/>
  <c r="P3545" i="2"/>
  <c r="P3544" i="2"/>
  <c r="P3543" i="2"/>
  <c r="P3542" i="2"/>
  <c r="P3541" i="2"/>
  <c r="P3540" i="2"/>
  <c r="P3539" i="2"/>
  <c r="P3538" i="2"/>
  <c r="P3537" i="2"/>
  <c r="P3536" i="2"/>
  <c r="P3535" i="2"/>
  <c r="P3534" i="2"/>
  <c r="P3533" i="2"/>
  <c r="P3532" i="2"/>
  <c r="P3531" i="2"/>
  <c r="P3530" i="2"/>
  <c r="P3529" i="2"/>
  <c r="P3528" i="2"/>
  <c r="P3527" i="2"/>
  <c r="P3526" i="2"/>
  <c r="P3525" i="2"/>
  <c r="P3524" i="2"/>
  <c r="P3523" i="2"/>
  <c r="P3522" i="2"/>
  <c r="P3521" i="2"/>
  <c r="P3520" i="2"/>
  <c r="P3519" i="2"/>
  <c r="P3518" i="2"/>
  <c r="P3517" i="2"/>
  <c r="P3516" i="2"/>
  <c r="P3515" i="2"/>
  <c r="P3514" i="2"/>
  <c r="P3513" i="2"/>
  <c r="P3512" i="2"/>
  <c r="P3511" i="2"/>
  <c r="P3510" i="2"/>
  <c r="P3509" i="2"/>
  <c r="P3508" i="2"/>
  <c r="P3507" i="2"/>
  <c r="P3506" i="2"/>
  <c r="P3505" i="2"/>
  <c r="P3504" i="2"/>
  <c r="P3503" i="2"/>
  <c r="P3502" i="2"/>
  <c r="P3501" i="2"/>
  <c r="P3500" i="2"/>
  <c r="P3499" i="2"/>
  <c r="P3498" i="2"/>
  <c r="P3497" i="2"/>
  <c r="P3496" i="2"/>
  <c r="P3495" i="2"/>
  <c r="P3494" i="2"/>
  <c r="P3493" i="2"/>
  <c r="P3492" i="2"/>
  <c r="P3491" i="2"/>
  <c r="P3490" i="2"/>
  <c r="P3489" i="2"/>
  <c r="P3488" i="2"/>
  <c r="P3487" i="2"/>
  <c r="P3486" i="2"/>
  <c r="P3485" i="2"/>
  <c r="P3484" i="2"/>
  <c r="P3483" i="2"/>
  <c r="P3482" i="2"/>
  <c r="P3481" i="2"/>
  <c r="P3480" i="2"/>
  <c r="P3479" i="2"/>
  <c r="P3478" i="2"/>
  <c r="P3477" i="2"/>
  <c r="P3476" i="2"/>
  <c r="P3475" i="2"/>
  <c r="P3474" i="2"/>
  <c r="P3473" i="2"/>
  <c r="P3472" i="2"/>
  <c r="P3471" i="2"/>
  <c r="P3470" i="2"/>
  <c r="P3469" i="2"/>
  <c r="P3468" i="2"/>
  <c r="P3467" i="2"/>
  <c r="P3466" i="2"/>
  <c r="P3465" i="2"/>
  <c r="P3464" i="2"/>
  <c r="P3463" i="2"/>
  <c r="P3462" i="2"/>
  <c r="P3461" i="2"/>
  <c r="P3460" i="2"/>
  <c r="P3459" i="2"/>
  <c r="P3458" i="2"/>
  <c r="P3457" i="2"/>
  <c r="P3456" i="2"/>
  <c r="P3455" i="2"/>
  <c r="P3454" i="2"/>
  <c r="P3453" i="2"/>
  <c r="P3452" i="2"/>
  <c r="P3451" i="2"/>
  <c r="P3450" i="2"/>
  <c r="P3449" i="2"/>
  <c r="P3448" i="2"/>
  <c r="P3447" i="2"/>
  <c r="P3446" i="2"/>
  <c r="P3445" i="2"/>
  <c r="P3444" i="2"/>
  <c r="P3443" i="2"/>
  <c r="P3442" i="2"/>
  <c r="P3441" i="2"/>
  <c r="P3440" i="2"/>
  <c r="P3439" i="2"/>
  <c r="P3438" i="2"/>
  <c r="P3437" i="2"/>
  <c r="P3436" i="2"/>
  <c r="P3435" i="2"/>
  <c r="P3434" i="2"/>
  <c r="P3433" i="2"/>
  <c r="P3432" i="2"/>
  <c r="P3431" i="2"/>
  <c r="P3430" i="2"/>
  <c r="P3429" i="2"/>
  <c r="P3428" i="2"/>
  <c r="P3427" i="2"/>
  <c r="P3426" i="2"/>
  <c r="P3425" i="2"/>
  <c r="P3424" i="2"/>
  <c r="P3423" i="2"/>
  <c r="P3422" i="2"/>
  <c r="P3421" i="2"/>
  <c r="P3420" i="2"/>
  <c r="P3419" i="2"/>
  <c r="P3418" i="2"/>
  <c r="P3417" i="2"/>
  <c r="P3416" i="2"/>
  <c r="P3415" i="2"/>
  <c r="P3414" i="2"/>
  <c r="P3413" i="2"/>
  <c r="P3412" i="2"/>
  <c r="P3411" i="2"/>
  <c r="P3410" i="2"/>
  <c r="P3409" i="2"/>
  <c r="P3408" i="2"/>
  <c r="P3407" i="2"/>
  <c r="P3406" i="2"/>
  <c r="P3405" i="2"/>
  <c r="P3404" i="2"/>
  <c r="P3403" i="2"/>
  <c r="P3402" i="2"/>
  <c r="P3401" i="2"/>
  <c r="P3400" i="2"/>
  <c r="P3399" i="2"/>
  <c r="P3398" i="2"/>
  <c r="P3397" i="2"/>
  <c r="P3396" i="2"/>
  <c r="P3395" i="2"/>
  <c r="P3394" i="2"/>
  <c r="P3393" i="2"/>
  <c r="P3392" i="2"/>
  <c r="P3391" i="2"/>
  <c r="P3390" i="2"/>
  <c r="P3389" i="2"/>
  <c r="P3388" i="2"/>
  <c r="P3387" i="2"/>
  <c r="P3386" i="2"/>
  <c r="P3385" i="2"/>
  <c r="P3384" i="2"/>
  <c r="P3383" i="2"/>
  <c r="P3382" i="2"/>
  <c r="P3381" i="2"/>
  <c r="P3380" i="2"/>
  <c r="P3379" i="2"/>
  <c r="P3378" i="2"/>
  <c r="P3377" i="2"/>
  <c r="P3376" i="2"/>
  <c r="P3375" i="2"/>
  <c r="P3374" i="2"/>
  <c r="P3373" i="2"/>
  <c r="P3372" i="2"/>
  <c r="P3371" i="2"/>
  <c r="P3370" i="2"/>
  <c r="P3369" i="2"/>
  <c r="P3368" i="2"/>
  <c r="P3367" i="2"/>
  <c r="P3366" i="2"/>
  <c r="P3365" i="2"/>
  <c r="P3364" i="2"/>
  <c r="P3363" i="2"/>
  <c r="P3362" i="2"/>
  <c r="P3361" i="2"/>
  <c r="P3360" i="2"/>
  <c r="P3359" i="2"/>
  <c r="P3358" i="2"/>
  <c r="P3357" i="2"/>
  <c r="P3356" i="2"/>
  <c r="P3355" i="2"/>
  <c r="P3354" i="2"/>
  <c r="P3353" i="2"/>
  <c r="P3352" i="2"/>
  <c r="P3351" i="2"/>
  <c r="P3350" i="2"/>
  <c r="P3349" i="2"/>
  <c r="P3348" i="2"/>
  <c r="P3347" i="2"/>
  <c r="P3346" i="2"/>
  <c r="P3345" i="2"/>
  <c r="P3344" i="2"/>
  <c r="P3343" i="2"/>
  <c r="P3342" i="2"/>
  <c r="P3341" i="2"/>
  <c r="P3340" i="2"/>
  <c r="P3339" i="2"/>
  <c r="P3338" i="2"/>
  <c r="P3337" i="2"/>
  <c r="P3336" i="2"/>
  <c r="P3335" i="2"/>
  <c r="P3334" i="2"/>
  <c r="P3333" i="2"/>
  <c r="P3332" i="2"/>
  <c r="P3331" i="2"/>
  <c r="P3330" i="2"/>
  <c r="P3329" i="2"/>
  <c r="P3328" i="2"/>
  <c r="P3327" i="2"/>
  <c r="P3326" i="2"/>
  <c r="P3325" i="2"/>
  <c r="P3324" i="2"/>
  <c r="P3323" i="2"/>
  <c r="P3322" i="2"/>
  <c r="P3321" i="2"/>
  <c r="P3320" i="2"/>
  <c r="P3319" i="2"/>
  <c r="P3318" i="2"/>
  <c r="P3317" i="2"/>
  <c r="P3316" i="2"/>
  <c r="P3315" i="2"/>
  <c r="P3314" i="2"/>
  <c r="P3313" i="2"/>
  <c r="P3312" i="2"/>
  <c r="P3311" i="2"/>
  <c r="P3310" i="2"/>
  <c r="P3309" i="2"/>
  <c r="P3308" i="2"/>
  <c r="P3307" i="2"/>
  <c r="P3306" i="2"/>
  <c r="P3305" i="2"/>
  <c r="P3304" i="2"/>
  <c r="P3303" i="2"/>
  <c r="P3302" i="2"/>
  <c r="P3301" i="2"/>
  <c r="P3300" i="2"/>
  <c r="P3299" i="2"/>
  <c r="P3298" i="2"/>
  <c r="P3297" i="2"/>
  <c r="P3296" i="2"/>
  <c r="P3295" i="2"/>
  <c r="P3294" i="2"/>
  <c r="P3293" i="2"/>
  <c r="P3292" i="2"/>
  <c r="P3291" i="2"/>
  <c r="P3290" i="2"/>
  <c r="P3289" i="2"/>
  <c r="P3288" i="2"/>
  <c r="P3287" i="2"/>
  <c r="P3286" i="2"/>
  <c r="P3285" i="2"/>
  <c r="P3284" i="2"/>
  <c r="P3283" i="2"/>
  <c r="P3282" i="2"/>
  <c r="P3281" i="2"/>
  <c r="P3280" i="2"/>
  <c r="P3279" i="2"/>
  <c r="P3278" i="2"/>
  <c r="P3277" i="2"/>
  <c r="P3276" i="2"/>
  <c r="P3275" i="2"/>
  <c r="P3274" i="2"/>
  <c r="P3273" i="2"/>
  <c r="P3272" i="2"/>
  <c r="P3271" i="2"/>
  <c r="P3270" i="2"/>
  <c r="P3269" i="2"/>
  <c r="P3268" i="2"/>
  <c r="P3267" i="2"/>
  <c r="P3266" i="2"/>
  <c r="P3265" i="2"/>
  <c r="P3264" i="2"/>
  <c r="P3263" i="2"/>
  <c r="P3262" i="2"/>
  <c r="P3261" i="2"/>
  <c r="P3260" i="2"/>
  <c r="P3259" i="2"/>
  <c r="P3258" i="2"/>
  <c r="P3257" i="2"/>
  <c r="P3256" i="2"/>
  <c r="P3255" i="2"/>
  <c r="P3254" i="2"/>
  <c r="P3253" i="2"/>
  <c r="P3252" i="2"/>
  <c r="P3251" i="2"/>
  <c r="P3250" i="2"/>
  <c r="P3249" i="2"/>
  <c r="P3248" i="2"/>
  <c r="P3247" i="2"/>
  <c r="P3246" i="2"/>
  <c r="P3245" i="2"/>
  <c r="P3244" i="2"/>
  <c r="P3243" i="2"/>
  <c r="P3242" i="2"/>
  <c r="P3241" i="2"/>
  <c r="P3240" i="2"/>
  <c r="P3239" i="2"/>
  <c r="P3238" i="2"/>
  <c r="P3237" i="2"/>
  <c r="P3236" i="2"/>
  <c r="P3235" i="2"/>
  <c r="P3234" i="2"/>
  <c r="P3233" i="2"/>
  <c r="P3232" i="2"/>
  <c r="P3231" i="2"/>
  <c r="P3230" i="2"/>
  <c r="P3229" i="2"/>
  <c r="P3228" i="2"/>
  <c r="P3227" i="2"/>
  <c r="P3226" i="2"/>
  <c r="P3225" i="2"/>
  <c r="P3224" i="2"/>
  <c r="P3223" i="2"/>
  <c r="P3222" i="2"/>
  <c r="P3221" i="2"/>
  <c r="P3220" i="2"/>
  <c r="P3219" i="2"/>
  <c r="P3218" i="2"/>
  <c r="P3217" i="2"/>
  <c r="P3216" i="2"/>
  <c r="P3215" i="2"/>
  <c r="P3214" i="2"/>
  <c r="P3213" i="2"/>
  <c r="P3212" i="2"/>
  <c r="P3211" i="2"/>
  <c r="P3210" i="2"/>
  <c r="P3209" i="2"/>
  <c r="P3208" i="2"/>
  <c r="P3207" i="2"/>
  <c r="P3206" i="2"/>
  <c r="P3205" i="2"/>
  <c r="P3204" i="2"/>
  <c r="P3203" i="2"/>
  <c r="P3202" i="2"/>
  <c r="P3201" i="2"/>
  <c r="P3200" i="2"/>
  <c r="P3199" i="2"/>
  <c r="P3198" i="2"/>
  <c r="P3197" i="2"/>
  <c r="P3196" i="2"/>
  <c r="P3195" i="2"/>
  <c r="P3194" i="2"/>
  <c r="P3193" i="2"/>
  <c r="P3192" i="2"/>
  <c r="P3191" i="2"/>
  <c r="P3190" i="2"/>
  <c r="P3189" i="2"/>
  <c r="P3188" i="2"/>
  <c r="P3187" i="2"/>
  <c r="P3186" i="2"/>
  <c r="P3185" i="2"/>
  <c r="P3184" i="2"/>
  <c r="P3183" i="2"/>
  <c r="P3182" i="2"/>
  <c r="P3181" i="2"/>
  <c r="P3180" i="2"/>
  <c r="P3179" i="2"/>
  <c r="P3178" i="2"/>
  <c r="P3177" i="2"/>
  <c r="P3176" i="2"/>
  <c r="P3175" i="2"/>
  <c r="P3174" i="2"/>
  <c r="P3173" i="2"/>
  <c r="P3172" i="2"/>
  <c r="P3171" i="2"/>
  <c r="P3170" i="2"/>
  <c r="P3169" i="2"/>
  <c r="P3168" i="2"/>
  <c r="P3167" i="2"/>
  <c r="P3166" i="2"/>
  <c r="P3165" i="2"/>
  <c r="P3164" i="2"/>
  <c r="P3163" i="2"/>
  <c r="P3162" i="2"/>
  <c r="P3161" i="2"/>
  <c r="P3160" i="2"/>
  <c r="P3159" i="2"/>
  <c r="P3158" i="2"/>
  <c r="P3157" i="2"/>
  <c r="P3156" i="2"/>
  <c r="P3155" i="2"/>
  <c r="P3154" i="2"/>
  <c r="P3153" i="2"/>
  <c r="P3152" i="2"/>
  <c r="P3151" i="2"/>
  <c r="P3150" i="2"/>
  <c r="P3149" i="2"/>
  <c r="P3148" i="2"/>
  <c r="P3147" i="2"/>
  <c r="P3146" i="2"/>
  <c r="P3145" i="2"/>
  <c r="P3144" i="2"/>
  <c r="P3143" i="2"/>
  <c r="P3142" i="2"/>
  <c r="P3141" i="2"/>
  <c r="P3140" i="2"/>
  <c r="P3139" i="2"/>
  <c r="P3138" i="2"/>
  <c r="P3137" i="2"/>
  <c r="P3136" i="2"/>
  <c r="P3135" i="2"/>
  <c r="P3134" i="2"/>
  <c r="P3133" i="2"/>
  <c r="P3132" i="2"/>
  <c r="P3131" i="2"/>
  <c r="P3130" i="2"/>
  <c r="P3129" i="2"/>
  <c r="P3128" i="2"/>
  <c r="P3127" i="2"/>
  <c r="P3126" i="2"/>
  <c r="P3125" i="2"/>
  <c r="P3124" i="2"/>
  <c r="P3123" i="2"/>
  <c r="P3122" i="2"/>
  <c r="P3121" i="2"/>
  <c r="P3120" i="2"/>
  <c r="P3119" i="2"/>
  <c r="P3118" i="2"/>
  <c r="P3117" i="2"/>
  <c r="P3116" i="2"/>
  <c r="P3115" i="2"/>
  <c r="P3114" i="2"/>
  <c r="P3113" i="2"/>
  <c r="P3112" i="2"/>
  <c r="P3111" i="2"/>
  <c r="P3110" i="2"/>
  <c r="P3109" i="2"/>
  <c r="P3108" i="2"/>
  <c r="P3107" i="2"/>
  <c r="P3106" i="2"/>
  <c r="P3105" i="2"/>
  <c r="P3104" i="2"/>
  <c r="P3103" i="2"/>
  <c r="P3102" i="2"/>
  <c r="P3101" i="2"/>
  <c r="P3100" i="2"/>
  <c r="P3099" i="2"/>
  <c r="P3098" i="2"/>
  <c r="P3097" i="2"/>
  <c r="P3096" i="2"/>
  <c r="P3095" i="2"/>
  <c r="P3094" i="2"/>
  <c r="P3093" i="2"/>
  <c r="P3092" i="2"/>
  <c r="P3091" i="2"/>
  <c r="P3090" i="2"/>
  <c r="P3089" i="2"/>
  <c r="P3088" i="2"/>
  <c r="P3087" i="2"/>
  <c r="P3086" i="2"/>
  <c r="P3085" i="2"/>
  <c r="P3084" i="2"/>
  <c r="P3083" i="2"/>
  <c r="P3082" i="2"/>
  <c r="P3081" i="2"/>
  <c r="P3080" i="2"/>
  <c r="P3079" i="2"/>
  <c r="P3078" i="2"/>
  <c r="P3077" i="2"/>
  <c r="P3076" i="2"/>
  <c r="P3075" i="2"/>
  <c r="P3074" i="2"/>
  <c r="P3073" i="2"/>
  <c r="P3072" i="2"/>
  <c r="P3071" i="2"/>
  <c r="P3070" i="2"/>
  <c r="P3069" i="2"/>
  <c r="P3068" i="2"/>
  <c r="P3067" i="2"/>
  <c r="P3066" i="2"/>
  <c r="P3065" i="2"/>
  <c r="P3064" i="2"/>
  <c r="P3063" i="2"/>
  <c r="P3062" i="2"/>
  <c r="P3061" i="2"/>
  <c r="P3060" i="2"/>
  <c r="P3059" i="2"/>
  <c r="P3058" i="2"/>
  <c r="P3057" i="2"/>
  <c r="P3056" i="2"/>
  <c r="P3055" i="2"/>
  <c r="P3054" i="2"/>
  <c r="P3053" i="2"/>
  <c r="P3052" i="2"/>
  <c r="P3051" i="2"/>
  <c r="P3050" i="2"/>
  <c r="P3049" i="2"/>
  <c r="P3048" i="2"/>
  <c r="P3047" i="2"/>
  <c r="P3046" i="2"/>
  <c r="P3045" i="2"/>
  <c r="P3044" i="2"/>
  <c r="P3043" i="2"/>
  <c r="P3042" i="2"/>
  <c r="P3041" i="2"/>
  <c r="P3040" i="2"/>
  <c r="P3039" i="2"/>
  <c r="P3038" i="2"/>
  <c r="P3037" i="2"/>
  <c r="P3036" i="2"/>
  <c r="P3035" i="2"/>
  <c r="P3034" i="2"/>
  <c r="P3033" i="2"/>
  <c r="P3032" i="2"/>
  <c r="P3031" i="2"/>
  <c r="P3030" i="2"/>
  <c r="P3029" i="2"/>
  <c r="P3028" i="2"/>
  <c r="P3027" i="2"/>
  <c r="P3026" i="2"/>
  <c r="P3025" i="2"/>
  <c r="P3024" i="2"/>
  <c r="P3023" i="2"/>
  <c r="P3022" i="2"/>
  <c r="P3021" i="2"/>
  <c r="P3020" i="2"/>
  <c r="P3019" i="2"/>
  <c r="P3018" i="2"/>
  <c r="P3017" i="2"/>
  <c r="P3016" i="2"/>
  <c r="P3015" i="2"/>
  <c r="P3014" i="2"/>
  <c r="P3013" i="2"/>
  <c r="P3012" i="2"/>
  <c r="P3011" i="2"/>
  <c r="P3010" i="2"/>
  <c r="P3009" i="2"/>
  <c r="P3008" i="2"/>
  <c r="P3007" i="2"/>
  <c r="P3006" i="2"/>
  <c r="P3005" i="2"/>
  <c r="P3004" i="2"/>
  <c r="P3003" i="2"/>
  <c r="P3002" i="2"/>
  <c r="P3001" i="2"/>
  <c r="P3000" i="2"/>
  <c r="P2999" i="2"/>
  <c r="P2998" i="2"/>
  <c r="P2997" i="2"/>
  <c r="P2996" i="2"/>
  <c r="P2995" i="2"/>
  <c r="P2994" i="2"/>
  <c r="P2993" i="2"/>
  <c r="P2992" i="2"/>
  <c r="P2991" i="2"/>
  <c r="P2990" i="2"/>
  <c r="P2989" i="2"/>
  <c r="P2988" i="2"/>
  <c r="P2987" i="2"/>
  <c r="P2986" i="2"/>
  <c r="P2985" i="2"/>
  <c r="P2984" i="2"/>
  <c r="P2983" i="2"/>
  <c r="P2982" i="2"/>
  <c r="P2981" i="2"/>
  <c r="P2980" i="2"/>
  <c r="P2979" i="2"/>
  <c r="P2978" i="2"/>
  <c r="P2977" i="2"/>
  <c r="P2976" i="2"/>
  <c r="P2975" i="2"/>
  <c r="P2974" i="2"/>
  <c r="P2973" i="2"/>
  <c r="P2972" i="2"/>
  <c r="P2971" i="2"/>
  <c r="P2970" i="2"/>
  <c r="P2969" i="2"/>
  <c r="P2968" i="2"/>
  <c r="P2967" i="2"/>
  <c r="P2966" i="2"/>
  <c r="P2965" i="2"/>
  <c r="P2964" i="2"/>
  <c r="P2963" i="2"/>
  <c r="P2962" i="2"/>
  <c r="P2961" i="2"/>
  <c r="P2960" i="2"/>
  <c r="P2959" i="2"/>
  <c r="P2958" i="2"/>
  <c r="P2957" i="2"/>
  <c r="P2956" i="2"/>
  <c r="P2955" i="2"/>
  <c r="P2954" i="2"/>
  <c r="P2953" i="2"/>
  <c r="P2952" i="2"/>
  <c r="P2951" i="2"/>
  <c r="P2950" i="2"/>
  <c r="P2949" i="2"/>
  <c r="P2948" i="2"/>
  <c r="P2947" i="2"/>
  <c r="P2946" i="2"/>
  <c r="P2945" i="2"/>
  <c r="P2944" i="2"/>
  <c r="P2943" i="2"/>
  <c r="P2942" i="2"/>
  <c r="P2941" i="2"/>
  <c r="P2940" i="2"/>
  <c r="P2939" i="2"/>
  <c r="P2938" i="2"/>
  <c r="P2937" i="2"/>
  <c r="P2936" i="2"/>
  <c r="P2935" i="2"/>
  <c r="P2934" i="2"/>
  <c r="P2933" i="2"/>
  <c r="P2932" i="2"/>
  <c r="P2931" i="2"/>
  <c r="P2930" i="2"/>
  <c r="P2929" i="2"/>
  <c r="P2928" i="2"/>
  <c r="P2927" i="2"/>
  <c r="P2926" i="2"/>
  <c r="P2925" i="2"/>
  <c r="P2924" i="2"/>
  <c r="P2923" i="2"/>
  <c r="P2922" i="2"/>
  <c r="P2921" i="2"/>
  <c r="P2920" i="2"/>
  <c r="P2919" i="2"/>
  <c r="P2918" i="2"/>
  <c r="P2917" i="2"/>
  <c r="P2916" i="2"/>
  <c r="P2915" i="2"/>
  <c r="P2914" i="2"/>
  <c r="P2913" i="2"/>
  <c r="P2912" i="2"/>
  <c r="P2911" i="2"/>
  <c r="P2910" i="2"/>
  <c r="P2909" i="2"/>
  <c r="P2908" i="2"/>
  <c r="P2907" i="2"/>
  <c r="P2906" i="2"/>
  <c r="P2905" i="2"/>
  <c r="P2904" i="2"/>
  <c r="P2903" i="2"/>
  <c r="P2902" i="2"/>
  <c r="P2901" i="2"/>
  <c r="P2900" i="2"/>
  <c r="P2899" i="2"/>
  <c r="P2898" i="2"/>
  <c r="P2897" i="2"/>
  <c r="P2896" i="2"/>
  <c r="P2895" i="2"/>
  <c r="P2894" i="2"/>
  <c r="P2893" i="2"/>
  <c r="P2892" i="2"/>
  <c r="P2891" i="2"/>
  <c r="P2890" i="2"/>
  <c r="P2889" i="2"/>
  <c r="P2888" i="2"/>
  <c r="P2887" i="2"/>
  <c r="P2886" i="2"/>
  <c r="P2885" i="2"/>
  <c r="P2884" i="2"/>
  <c r="P2883" i="2"/>
  <c r="P2882" i="2"/>
  <c r="P2881" i="2"/>
  <c r="P2880" i="2"/>
  <c r="P2879" i="2"/>
  <c r="P2878" i="2"/>
  <c r="P2877" i="2"/>
  <c r="P2876" i="2"/>
  <c r="P2875" i="2"/>
  <c r="P2874" i="2"/>
  <c r="P2873" i="2"/>
  <c r="P2872" i="2"/>
  <c r="P2871" i="2"/>
  <c r="P2870" i="2"/>
  <c r="P2869" i="2"/>
  <c r="P2868" i="2"/>
  <c r="P2867" i="2"/>
  <c r="P2866" i="2"/>
  <c r="P2865" i="2"/>
  <c r="P2864" i="2"/>
  <c r="P2863" i="2"/>
  <c r="P2862" i="2"/>
  <c r="P2861" i="2"/>
  <c r="P2860" i="2"/>
  <c r="P2859" i="2"/>
  <c r="P2858" i="2"/>
  <c r="P2857" i="2"/>
  <c r="P2856" i="2"/>
  <c r="P2855" i="2"/>
  <c r="P2854" i="2"/>
  <c r="P2853" i="2"/>
  <c r="P2852" i="2"/>
  <c r="P2851" i="2"/>
  <c r="P2850" i="2"/>
  <c r="P2849" i="2"/>
  <c r="P2848" i="2"/>
  <c r="P2847" i="2"/>
  <c r="P2846" i="2"/>
  <c r="P2845" i="2"/>
  <c r="P2844" i="2"/>
  <c r="P2843" i="2"/>
  <c r="P2842" i="2"/>
  <c r="P2841" i="2"/>
  <c r="P2840" i="2"/>
  <c r="P2839" i="2"/>
  <c r="P2838" i="2"/>
  <c r="P2837" i="2"/>
  <c r="P2836" i="2"/>
  <c r="P2835" i="2"/>
  <c r="P2834" i="2"/>
  <c r="P2833" i="2"/>
  <c r="P2832" i="2"/>
  <c r="P2831" i="2"/>
  <c r="P2830" i="2"/>
  <c r="P2829" i="2"/>
  <c r="P2828" i="2"/>
  <c r="P2827" i="2"/>
  <c r="P2826" i="2"/>
  <c r="P2825" i="2"/>
  <c r="P2824" i="2"/>
  <c r="P2823" i="2"/>
  <c r="P2822" i="2"/>
  <c r="P2821" i="2"/>
  <c r="P2820" i="2"/>
  <c r="P2819" i="2"/>
  <c r="P2818" i="2"/>
  <c r="P2817" i="2"/>
  <c r="P2816" i="2"/>
  <c r="P2815" i="2"/>
  <c r="P2814" i="2"/>
  <c r="P2813" i="2"/>
  <c r="P2812" i="2"/>
  <c r="P2811" i="2"/>
  <c r="P2810" i="2"/>
  <c r="P2809" i="2"/>
  <c r="P2808" i="2"/>
  <c r="P2807" i="2"/>
  <c r="P2806" i="2"/>
  <c r="P2805" i="2"/>
  <c r="P2804" i="2"/>
  <c r="P2803" i="2"/>
  <c r="P2802" i="2"/>
  <c r="P2801" i="2"/>
  <c r="P2800" i="2"/>
  <c r="P2799" i="2"/>
  <c r="P2798" i="2"/>
  <c r="P2797" i="2"/>
  <c r="P2796" i="2"/>
  <c r="P2795" i="2"/>
  <c r="P2794" i="2"/>
  <c r="P2793" i="2"/>
  <c r="P2792" i="2"/>
  <c r="P2791" i="2"/>
  <c r="P2790" i="2"/>
  <c r="P2789" i="2"/>
  <c r="P2788" i="2"/>
  <c r="P2787" i="2"/>
  <c r="P2786" i="2"/>
  <c r="P2785" i="2"/>
  <c r="P2784" i="2"/>
  <c r="P2783" i="2"/>
  <c r="P2782" i="2"/>
  <c r="P2781" i="2"/>
  <c r="P2780" i="2"/>
  <c r="P2779" i="2"/>
  <c r="P2778" i="2"/>
  <c r="P2777" i="2"/>
  <c r="P2776" i="2"/>
  <c r="P2775" i="2"/>
  <c r="P2774" i="2"/>
  <c r="P2773" i="2"/>
  <c r="P2772" i="2"/>
  <c r="P2771" i="2"/>
  <c r="P2770" i="2"/>
  <c r="P2769" i="2"/>
  <c r="P2768" i="2"/>
  <c r="P2767" i="2"/>
  <c r="P2766" i="2"/>
  <c r="P2765" i="2"/>
  <c r="P2764" i="2"/>
  <c r="P2763" i="2"/>
  <c r="P2762" i="2"/>
  <c r="P2761" i="2"/>
  <c r="P2760" i="2"/>
  <c r="P2759" i="2"/>
  <c r="P2758" i="2"/>
  <c r="P2757" i="2"/>
  <c r="P2756" i="2"/>
  <c r="P2755" i="2"/>
  <c r="P2754" i="2"/>
  <c r="P2753" i="2"/>
  <c r="P2752" i="2"/>
  <c r="P2751" i="2"/>
  <c r="P2750" i="2"/>
  <c r="P2749" i="2"/>
  <c r="P2748" i="2"/>
  <c r="P2747" i="2"/>
  <c r="P2746" i="2"/>
  <c r="P2745" i="2"/>
  <c r="P2744" i="2"/>
  <c r="P2743" i="2"/>
  <c r="P2742" i="2"/>
  <c r="P2741" i="2"/>
  <c r="P2740" i="2"/>
  <c r="P2739" i="2"/>
  <c r="P2738" i="2"/>
  <c r="P2737" i="2"/>
  <c r="P2736" i="2"/>
  <c r="P2735" i="2"/>
  <c r="P2734" i="2"/>
  <c r="P2733" i="2"/>
  <c r="P2732" i="2"/>
  <c r="P2731" i="2"/>
  <c r="P2730" i="2"/>
  <c r="P2729" i="2"/>
  <c r="P2728" i="2"/>
  <c r="P2727" i="2"/>
  <c r="P2726" i="2"/>
  <c r="P2725" i="2"/>
  <c r="P2724" i="2"/>
  <c r="P2723" i="2"/>
  <c r="P2722" i="2"/>
  <c r="P2721" i="2"/>
  <c r="P2720" i="2"/>
  <c r="P2719" i="2"/>
  <c r="P2718" i="2"/>
  <c r="P2717" i="2"/>
  <c r="P2716" i="2"/>
  <c r="P2715" i="2"/>
  <c r="P2714" i="2"/>
  <c r="P2713" i="2"/>
  <c r="P2712" i="2"/>
  <c r="P2711" i="2"/>
  <c r="P2710" i="2"/>
  <c r="P2709" i="2"/>
  <c r="P2708" i="2"/>
  <c r="P2707" i="2"/>
  <c r="P2706" i="2"/>
  <c r="P2705" i="2"/>
  <c r="P2704" i="2"/>
  <c r="P2703" i="2"/>
  <c r="P2702" i="2"/>
  <c r="P2701" i="2"/>
  <c r="P2700" i="2"/>
  <c r="P2699" i="2"/>
  <c r="P2698" i="2"/>
  <c r="P2697" i="2"/>
  <c r="P2696" i="2"/>
  <c r="P2695" i="2"/>
  <c r="P2694" i="2"/>
  <c r="P2693" i="2"/>
  <c r="P2692" i="2"/>
  <c r="P2691" i="2"/>
  <c r="P2690" i="2"/>
  <c r="P2689" i="2"/>
  <c r="P2688" i="2"/>
  <c r="P2687" i="2"/>
  <c r="P2686" i="2"/>
  <c r="P2685" i="2"/>
  <c r="P2684" i="2"/>
  <c r="P2683" i="2"/>
  <c r="P2682" i="2"/>
  <c r="P2681" i="2"/>
  <c r="P2680" i="2"/>
  <c r="P2679" i="2"/>
  <c r="P2678" i="2"/>
  <c r="P2677" i="2"/>
  <c r="P2676" i="2"/>
  <c r="P2675" i="2"/>
  <c r="P2674" i="2"/>
  <c r="P2673" i="2"/>
  <c r="P2672" i="2"/>
  <c r="P2671" i="2"/>
  <c r="P2670" i="2"/>
  <c r="P2669" i="2"/>
  <c r="P2668" i="2"/>
  <c r="P2667" i="2"/>
  <c r="P2666" i="2"/>
  <c r="P2665" i="2"/>
  <c r="P2664" i="2"/>
  <c r="P2663" i="2"/>
  <c r="P2662" i="2"/>
  <c r="P2661" i="2"/>
  <c r="P2660" i="2"/>
  <c r="P2659" i="2"/>
  <c r="P2658" i="2"/>
  <c r="P2657" i="2"/>
  <c r="P2656" i="2"/>
  <c r="P2655" i="2"/>
  <c r="P2654" i="2"/>
  <c r="P2653" i="2"/>
  <c r="P2652" i="2"/>
  <c r="P2651" i="2"/>
  <c r="P2650" i="2"/>
  <c r="P2649" i="2"/>
  <c r="P2648" i="2"/>
  <c r="P2647" i="2"/>
  <c r="P2646" i="2"/>
  <c r="P2645" i="2"/>
  <c r="P2644" i="2"/>
  <c r="P2643" i="2"/>
  <c r="P2642" i="2"/>
  <c r="P2641" i="2"/>
  <c r="P2640" i="2"/>
  <c r="P2639" i="2"/>
  <c r="P2638" i="2"/>
  <c r="P2637" i="2"/>
  <c r="P2636" i="2"/>
  <c r="P2635" i="2"/>
  <c r="P2634" i="2"/>
  <c r="P2633" i="2"/>
  <c r="P2632" i="2"/>
  <c r="P2631" i="2"/>
  <c r="P2630" i="2"/>
  <c r="P2629" i="2"/>
  <c r="P2628" i="2"/>
  <c r="P2627" i="2"/>
  <c r="P2626" i="2"/>
  <c r="P2625" i="2"/>
  <c r="P2624" i="2"/>
  <c r="P2623" i="2"/>
  <c r="P2622" i="2"/>
  <c r="P2621" i="2"/>
  <c r="P2620" i="2"/>
  <c r="P2619" i="2"/>
  <c r="P2618" i="2"/>
  <c r="P2617" i="2"/>
  <c r="P2616" i="2"/>
  <c r="P2615" i="2"/>
  <c r="P2614" i="2"/>
  <c r="P2613" i="2"/>
  <c r="P2612" i="2"/>
  <c r="P2611" i="2"/>
  <c r="P2610" i="2"/>
  <c r="P2609" i="2"/>
  <c r="P2608" i="2"/>
  <c r="P2607" i="2"/>
  <c r="P2606" i="2"/>
  <c r="P2605" i="2"/>
  <c r="P2604" i="2"/>
  <c r="P2603" i="2"/>
  <c r="P2602" i="2"/>
  <c r="P2601" i="2"/>
  <c r="P2600" i="2"/>
  <c r="P2599" i="2"/>
  <c r="P2598" i="2"/>
  <c r="P2597" i="2"/>
  <c r="P2596" i="2"/>
  <c r="P2595" i="2"/>
  <c r="P2594" i="2"/>
  <c r="P2593" i="2"/>
  <c r="P2592" i="2"/>
  <c r="P2591" i="2"/>
  <c r="P2590" i="2"/>
  <c r="P2589" i="2"/>
  <c r="P2588" i="2"/>
  <c r="P2587" i="2"/>
  <c r="P2586" i="2"/>
  <c r="P2585" i="2"/>
  <c r="P2584" i="2"/>
  <c r="P2583" i="2"/>
  <c r="P2582" i="2"/>
  <c r="P2581" i="2"/>
  <c r="P2580" i="2"/>
  <c r="P2579" i="2"/>
  <c r="P2578" i="2"/>
  <c r="P2577" i="2"/>
  <c r="P2576" i="2"/>
  <c r="P2575" i="2"/>
  <c r="P2574" i="2"/>
  <c r="P2573" i="2"/>
  <c r="P2572" i="2"/>
  <c r="P2571" i="2"/>
  <c r="P2570" i="2"/>
  <c r="P2569" i="2"/>
  <c r="P2568" i="2"/>
  <c r="P2567" i="2"/>
  <c r="P2566" i="2"/>
  <c r="P2565" i="2"/>
  <c r="P2564" i="2"/>
  <c r="P2563" i="2"/>
  <c r="P2562" i="2"/>
  <c r="P2561" i="2"/>
  <c r="P2560" i="2"/>
  <c r="P2559" i="2"/>
  <c r="P2558" i="2"/>
  <c r="P2557" i="2"/>
  <c r="P2556" i="2"/>
  <c r="P2555" i="2"/>
  <c r="P2554" i="2"/>
  <c r="P2553" i="2"/>
  <c r="P2552" i="2"/>
  <c r="P2551" i="2"/>
  <c r="P2550" i="2"/>
  <c r="P2549" i="2"/>
  <c r="P2548" i="2"/>
  <c r="P2547" i="2"/>
  <c r="P2546" i="2"/>
  <c r="P2545" i="2"/>
  <c r="P2544" i="2"/>
  <c r="P2543" i="2"/>
  <c r="P2542" i="2"/>
  <c r="P2541" i="2"/>
  <c r="P2540" i="2"/>
  <c r="P2539" i="2"/>
  <c r="P2538" i="2"/>
  <c r="P2537" i="2"/>
  <c r="P2536" i="2"/>
  <c r="P2535" i="2"/>
  <c r="P2534" i="2"/>
  <c r="P2533" i="2"/>
  <c r="P2532" i="2"/>
  <c r="P2531" i="2"/>
  <c r="P2530" i="2"/>
  <c r="P2529" i="2"/>
  <c r="P2528" i="2"/>
  <c r="P2527" i="2"/>
  <c r="P2526" i="2"/>
  <c r="P2525" i="2"/>
  <c r="P2524" i="2"/>
  <c r="P2523" i="2"/>
  <c r="P2522" i="2"/>
  <c r="P2521" i="2"/>
  <c r="P2520" i="2"/>
  <c r="P2519" i="2"/>
  <c r="P2518" i="2"/>
  <c r="P2517" i="2"/>
  <c r="P2516" i="2"/>
  <c r="P2515" i="2"/>
  <c r="P2514" i="2"/>
  <c r="P2513" i="2"/>
  <c r="P2512" i="2"/>
  <c r="P2511" i="2"/>
  <c r="P2510" i="2"/>
  <c r="P2509" i="2"/>
  <c r="P2508" i="2"/>
  <c r="P2507" i="2"/>
  <c r="P2506" i="2"/>
  <c r="P2505" i="2"/>
  <c r="P2504" i="2"/>
  <c r="P2503" i="2"/>
  <c r="P2502" i="2"/>
  <c r="P2501" i="2"/>
  <c r="P2500" i="2"/>
  <c r="P2499" i="2"/>
  <c r="P2498" i="2"/>
  <c r="P2497" i="2"/>
  <c r="P2496" i="2"/>
  <c r="P2495" i="2"/>
  <c r="P2494" i="2"/>
  <c r="P2493" i="2"/>
  <c r="P2492" i="2"/>
  <c r="P2491" i="2"/>
  <c r="P2490" i="2"/>
  <c r="P2489" i="2"/>
  <c r="P2488" i="2"/>
  <c r="P2487" i="2"/>
  <c r="P2486" i="2"/>
  <c r="P2485" i="2"/>
  <c r="P2484" i="2"/>
  <c r="P2483" i="2"/>
  <c r="P2482" i="2"/>
  <c r="P2481" i="2"/>
  <c r="P2480" i="2"/>
  <c r="P2479" i="2"/>
  <c r="P2478" i="2"/>
  <c r="P2477" i="2"/>
  <c r="P2476" i="2"/>
  <c r="P2475" i="2"/>
  <c r="P2474" i="2"/>
  <c r="P2473" i="2"/>
  <c r="P2472" i="2"/>
  <c r="P2471" i="2"/>
  <c r="P2470" i="2"/>
  <c r="P2469" i="2"/>
  <c r="P2468" i="2"/>
  <c r="P2467" i="2"/>
  <c r="P2466" i="2"/>
  <c r="P2465" i="2"/>
  <c r="P2464" i="2"/>
  <c r="P2463" i="2"/>
  <c r="P2462" i="2"/>
  <c r="P2461" i="2"/>
  <c r="P2460" i="2"/>
  <c r="P2459" i="2"/>
  <c r="P2458" i="2"/>
  <c r="P2457" i="2"/>
  <c r="P2456" i="2"/>
  <c r="P2455" i="2"/>
  <c r="P2454" i="2"/>
  <c r="P2453" i="2"/>
  <c r="P2452" i="2"/>
  <c r="P2451" i="2"/>
  <c r="P2450" i="2"/>
  <c r="P2449" i="2"/>
  <c r="P2448" i="2"/>
  <c r="P2447" i="2"/>
  <c r="P2446" i="2"/>
  <c r="P2445" i="2"/>
  <c r="P2444" i="2"/>
  <c r="P2443" i="2"/>
  <c r="P2442" i="2"/>
  <c r="P2441" i="2"/>
  <c r="P2440" i="2"/>
  <c r="P2439" i="2"/>
  <c r="P2438" i="2"/>
  <c r="P2437" i="2"/>
  <c r="P2436" i="2"/>
  <c r="P2435" i="2"/>
  <c r="P2434" i="2"/>
  <c r="P2433" i="2"/>
  <c r="P2432" i="2"/>
  <c r="P2431" i="2"/>
  <c r="P2430" i="2"/>
  <c r="P2429" i="2"/>
  <c r="P2428" i="2"/>
  <c r="P2427" i="2"/>
  <c r="P2426" i="2"/>
  <c r="P2425" i="2"/>
  <c r="P2424" i="2"/>
  <c r="P2423" i="2"/>
  <c r="P2422" i="2"/>
  <c r="P2421" i="2"/>
  <c r="P2420" i="2"/>
  <c r="P2419" i="2"/>
  <c r="P2418" i="2"/>
  <c r="P2417" i="2"/>
  <c r="P2416" i="2"/>
  <c r="P2415" i="2"/>
  <c r="P2414" i="2"/>
  <c r="P2413" i="2"/>
  <c r="P2412" i="2"/>
  <c r="P2411" i="2"/>
  <c r="P2410" i="2"/>
  <c r="P2409" i="2"/>
  <c r="P2408" i="2"/>
  <c r="P2407" i="2"/>
  <c r="P2406" i="2"/>
  <c r="P2405" i="2"/>
  <c r="P2404" i="2"/>
  <c r="P2403" i="2"/>
  <c r="P2402" i="2"/>
  <c r="P2401" i="2"/>
  <c r="P2400" i="2"/>
  <c r="P2399" i="2"/>
  <c r="P2398" i="2"/>
  <c r="P2397" i="2"/>
  <c r="P2396" i="2"/>
  <c r="P2395" i="2"/>
  <c r="P2394" i="2"/>
  <c r="P2393" i="2"/>
  <c r="P2392" i="2"/>
  <c r="P2391" i="2"/>
  <c r="P2390" i="2"/>
  <c r="P2389" i="2"/>
  <c r="P2388" i="2"/>
  <c r="P2387" i="2"/>
  <c r="P2386" i="2"/>
  <c r="P2385" i="2"/>
  <c r="P2384" i="2"/>
  <c r="P2383" i="2"/>
  <c r="P2382" i="2"/>
  <c r="P2381" i="2"/>
  <c r="P2380" i="2"/>
  <c r="P2379" i="2"/>
  <c r="P2378" i="2"/>
  <c r="P2377" i="2"/>
  <c r="P2376" i="2"/>
  <c r="P2375" i="2"/>
  <c r="P2374" i="2"/>
  <c r="P2373" i="2"/>
  <c r="P2372" i="2"/>
  <c r="P2371" i="2"/>
  <c r="P2370" i="2"/>
  <c r="P2369" i="2"/>
  <c r="P2368" i="2"/>
  <c r="P2367" i="2"/>
  <c r="P2366" i="2"/>
  <c r="P2365" i="2"/>
  <c r="P2364" i="2"/>
  <c r="P2363" i="2"/>
  <c r="P2362" i="2"/>
  <c r="P2361" i="2"/>
  <c r="P2360" i="2"/>
  <c r="P2359" i="2"/>
  <c r="P2358" i="2"/>
  <c r="P2357" i="2"/>
  <c r="P2356" i="2"/>
  <c r="P2355" i="2"/>
  <c r="P2354" i="2"/>
  <c r="P2353" i="2"/>
  <c r="P2352" i="2"/>
  <c r="P2351" i="2"/>
  <c r="P2350" i="2"/>
  <c r="P2349" i="2"/>
  <c r="P2348" i="2"/>
  <c r="P2347" i="2"/>
  <c r="P2346" i="2"/>
  <c r="P2345" i="2"/>
  <c r="P2344" i="2"/>
  <c r="P2343" i="2"/>
  <c r="P2342" i="2"/>
  <c r="P2341" i="2"/>
  <c r="P2340" i="2"/>
  <c r="P2339" i="2"/>
  <c r="P2338" i="2"/>
  <c r="P2337" i="2"/>
  <c r="P2336" i="2"/>
  <c r="P2335" i="2"/>
  <c r="P2334" i="2"/>
  <c r="P2333" i="2"/>
  <c r="P2332" i="2"/>
  <c r="P2331" i="2"/>
  <c r="P2330" i="2"/>
  <c r="P2329" i="2"/>
  <c r="P2328" i="2"/>
  <c r="P2327" i="2"/>
  <c r="P2326" i="2"/>
  <c r="P2325" i="2"/>
  <c r="P2324" i="2"/>
  <c r="P2323" i="2"/>
  <c r="P2322" i="2"/>
  <c r="P2321" i="2"/>
  <c r="P2320" i="2"/>
  <c r="P2319" i="2"/>
  <c r="P2318" i="2"/>
  <c r="P2317" i="2"/>
  <c r="P2316" i="2"/>
  <c r="P2315" i="2"/>
  <c r="P2314" i="2"/>
  <c r="P2313" i="2"/>
  <c r="P2312" i="2"/>
  <c r="P2311" i="2"/>
  <c r="P2310" i="2"/>
  <c r="P2309" i="2"/>
  <c r="P2308" i="2"/>
  <c r="P2307" i="2"/>
  <c r="P2306" i="2"/>
  <c r="P2305" i="2"/>
  <c r="P2304" i="2"/>
  <c r="P2303" i="2"/>
  <c r="P2302" i="2"/>
  <c r="P2301" i="2"/>
  <c r="P2300" i="2"/>
  <c r="P2299" i="2"/>
  <c r="P2298" i="2"/>
  <c r="P2297" i="2"/>
  <c r="P2296" i="2"/>
  <c r="P2295" i="2"/>
  <c r="P2294" i="2"/>
  <c r="P2293" i="2"/>
  <c r="P2292" i="2"/>
  <c r="P2291" i="2"/>
  <c r="P2290" i="2"/>
  <c r="P2289" i="2"/>
  <c r="P2288" i="2"/>
  <c r="P2287" i="2"/>
  <c r="P2286" i="2"/>
  <c r="P2285" i="2"/>
  <c r="P2284" i="2"/>
  <c r="P2283" i="2"/>
  <c r="P2282" i="2"/>
  <c r="P2281" i="2"/>
  <c r="P2280" i="2"/>
  <c r="P2279" i="2"/>
  <c r="P2278" i="2"/>
  <c r="P2277" i="2"/>
  <c r="P2276" i="2"/>
  <c r="P2275" i="2"/>
  <c r="P2274" i="2"/>
  <c r="P2273" i="2"/>
  <c r="P2272" i="2"/>
  <c r="P2271" i="2"/>
  <c r="P2270" i="2"/>
  <c r="P2269" i="2"/>
  <c r="P2268" i="2"/>
  <c r="P2267" i="2"/>
  <c r="P2266" i="2"/>
  <c r="P2265" i="2"/>
  <c r="P2264" i="2"/>
  <c r="P2263" i="2"/>
  <c r="P2262" i="2"/>
  <c r="P2261" i="2"/>
  <c r="P2260" i="2"/>
  <c r="P2259" i="2"/>
  <c r="P2258" i="2"/>
  <c r="P2257" i="2"/>
  <c r="P2256" i="2"/>
  <c r="P2255" i="2"/>
  <c r="P2254" i="2"/>
  <c r="P2253" i="2"/>
  <c r="P2252" i="2"/>
  <c r="P2251" i="2"/>
  <c r="P2250" i="2"/>
  <c r="P2249" i="2"/>
  <c r="P2248" i="2"/>
  <c r="P2247" i="2"/>
  <c r="P2246" i="2"/>
  <c r="P2245" i="2"/>
  <c r="P2244" i="2"/>
  <c r="P2243" i="2"/>
  <c r="P2242" i="2"/>
  <c r="P2241" i="2"/>
  <c r="P2240" i="2"/>
  <c r="P2239" i="2"/>
  <c r="P2238" i="2"/>
  <c r="P2237" i="2"/>
  <c r="P2236" i="2"/>
  <c r="P2235" i="2"/>
  <c r="P2234" i="2"/>
  <c r="P2233" i="2"/>
  <c r="P2232" i="2"/>
  <c r="P2231" i="2"/>
  <c r="P2230" i="2"/>
  <c r="P2229" i="2"/>
  <c r="P2228" i="2"/>
  <c r="P2227" i="2"/>
  <c r="P2226" i="2"/>
  <c r="P2225" i="2"/>
  <c r="P2224" i="2"/>
  <c r="P2223" i="2"/>
  <c r="P2222" i="2"/>
  <c r="P2221" i="2"/>
  <c r="P2220" i="2"/>
  <c r="P2219" i="2"/>
  <c r="P2218" i="2"/>
  <c r="P2217" i="2"/>
  <c r="P2216" i="2"/>
  <c r="P2215" i="2"/>
  <c r="P2214" i="2"/>
  <c r="P2213" i="2"/>
  <c r="P2212" i="2"/>
  <c r="P2211" i="2"/>
  <c r="P2210" i="2"/>
  <c r="P2209" i="2"/>
  <c r="P2208" i="2"/>
  <c r="P2207" i="2"/>
  <c r="P2206" i="2"/>
  <c r="P2205" i="2"/>
  <c r="P2204" i="2"/>
  <c r="P2203" i="2"/>
  <c r="P2202" i="2"/>
  <c r="P2201" i="2"/>
  <c r="P2200" i="2"/>
  <c r="P2199" i="2"/>
  <c r="P2198" i="2"/>
  <c r="P2197" i="2"/>
  <c r="P2196" i="2"/>
  <c r="P2195" i="2"/>
  <c r="P2194" i="2"/>
  <c r="P2193" i="2"/>
  <c r="P2192" i="2"/>
  <c r="P2191" i="2"/>
  <c r="P2190" i="2"/>
  <c r="P2189" i="2"/>
  <c r="P2188" i="2"/>
  <c r="P2187" i="2"/>
  <c r="P2186" i="2"/>
  <c r="P2185" i="2"/>
  <c r="P2184" i="2"/>
  <c r="P2183" i="2"/>
  <c r="P2182" i="2"/>
  <c r="P2181" i="2"/>
  <c r="P2180" i="2"/>
  <c r="P2179" i="2"/>
  <c r="P2178" i="2"/>
  <c r="P2177" i="2"/>
  <c r="P2176" i="2"/>
  <c r="P2175" i="2"/>
  <c r="P2174" i="2"/>
  <c r="P2173" i="2"/>
  <c r="P2172" i="2"/>
  <c r="P2171" i="2"/>
  <c r="P2170" i="2"/>
  <c r="P2169" i="2"/>
  <c r="P2168" i="2"/>
  <c r="P2167" i="2"/>
  <c r="P2166" i="2"/>
  <c r="P2165" i="2"/>
  <c r="P2164" i="2"/>
  <c r="P2163" i="2"/>
  <c r="P2162" i="2"/>
  <c r="P2161" i="2"/>
  <c r="P2160" i="2"/>
  <c r="P2159" i="2"/>
  <c r="P2158" i="2"/>
  <c r="P2157" i="2"/>
  <c r="P2156" i="2"/>
  <c r="P2155" i="2"/>
  <c r="P2154" i="2"/>
  <c r="P2153" i="2"/>
  <c r="P2152" i="2"/>
  <c r="P2151" i="2"/>
  <c r="P2150" i="2"/>
  <c r="P2149" i="2"/>
  <c r="P2148" i="2"/>
  <c r="P2147" i="2"/>
  <c r="P2146" i="2"/>
  <c r="P2145" i="2"/>
  <c r="P2144" i="2"/>
  <c r="P2143" i="2"/>
  <c r="P2142" i="2"/>
  <c r="P2141" i="2"/>
  <c r="P2140" i="2"/>
  <c r="P2139" i="2"/>
  <c r="P2138" i="2"/>
  <c r="P2137" i="2"/>
  <c r="P2136" i="2"/>
  <c r="P2135" i="2"/>
  <c r="P2134" i="2"/>
  <c r="P2133" i="2"/>
  <c r="P2132" i="2"/>
  <c r="P2131" i="2"/>
  <c r="P2130" i="2"/>
  <c r="P2129" i="2"/>
  <c r="P2128" i="2"/>
  <c r="P2127" i="2"/>
  <c r="P2126" i="2"/>
  <c r="P2125" i="2"/>
  <c r="P2124" i="2"/>
  <c r="P2123" i="2"/>
  <c r="P2122" i="2"/>
  <c r="P2121" i="2"/>
  <c r="P2120" i="2"/>
  <c r="P2119" i="2"/>
  <c r="P2118" i="2"/>
  <c r="P2117" i="2"/>
  <c r="P2116" i="2"/>
  <c r="P2115" i="2"/>
  <c r="P2114" i="2"/>
  <c r="P2113" i="2"/>
  <c r="P2112" i="2"/>
  <c r="P2111" i="2"/>
  <c r="P2110" i="2"/>
  <c r="P2109" i="2"/>
  <c r="P2108" i="2"/>
  <c r="P2107" i="2"/>
  <c r="P2106" i="2"/>
  <c r="P2105" i="2"/>
  <c r="P2104" i="2"/>
  <c r="P2103" i="2"/>
  <c r="P2102" i="2"/>
  <c r="P2101" i="2"/>
  <c r="P2100" i="2"/>
  <c r="P2099" i="2"/>
  <c r="P2098" i="2"/>
  <c r="P2097" i="2"/>
  <c r="P2096" i="2"/>
  <c r="P2095" i="2"/>
  <c r="P2094" i="2"/>
  <c r="P2093" i="2"/>
  <c r="P2092" i="2"/>
  <c r="P2091" i="2"/>
  <c r="P2090" i="2"/>
  <c r="P2089" i="2"/>
  <c r="P2088" i="2"/>
  <c r="P2087" i="2"/>
  <c r="P2086" i="2"/>
  <c r="P2085" i="2"/>
  <c r="P2084" i="2"/>
  <c r="P2083" i="2"/>
  <c r="P2082" i="2"/>
  <c r="P2081" i="2"/>
  <c r="P2080" i="2"/>
  <c r="P2079" i="2"/>
  <c r="P2078" i="2"/>
  <c r="P2077" i="2"/>
  <c r="P2076" i="2"/>
  <c r="P2075" i="2"/>
  <c r="P2074" i="2"/>
  <c r="P2073" i="2"/>
  <c r="P2072" i="2"/>
  <c r="P2071" i="2"/>
  <c r="P2070" i="2"/>
  <c r="P2069" i="2"/>
  <c r="P2068" i="2"/>
  <c r="P2067" i="2"/>
  <c r="P2066" i="2"/>
  <c r="P2065" i="2"/>
  <c r="P2064" i="2"/>
  <c r="P2063" i="2"/>
  <c r="P2062" i="2"/>
  <c r="P2061" i="2"/>
  <c r="P2060" i="2"/>
  <c r="P2059" i="2"/>
  <c r="P2058" i="2"/>
  <c r="P2057" i="2"/>
  <c r="P2056" i="2"/>
  <c r="P2055" i="2"/>
  <c r="P2054" i="2"/>
  <c r="P2053" i="2"/>
  <c r="P2052" i="2"/>
  <c r="P2051" i="2"/>
  <c r="P2050" i="2"/>
  <c r="P2049" i="2"/>
  <c r="P2048" i="2"/>
  <c r="P2047" i="2"/>
  <c r="P2046" i="2"/>
  <c r="P2045" i="2"/>
  <c r="P2044" i="2"/>
  <c r="P2043" i="2"/>
  <c r="P2042" i="2"/>
  <c r="P2041" i="2"/>
  <c r="P2040" i="2"/>
  <c r="P2039" i="2"/>
  <c r="P2038" i="2"/>
  <c r="P2037" i="2"/>
  <c r="P2036" i="2"/>
  <c r="P2035" i="2"/>
  <c r="P2034" i="2"/>
  <c r="P2033" i="2"/>
  <c r="P2032" i="2"/>
  <c r="P2031" i="2"/>
  <c r="P2030" i="2"/>
  <c r="P2029" i="2"/>
  <c r="P2028" i="2"/>
  <c r="P2027" i="2"/>
  <c r="P2026" i="2"/>
  <c r="P2025" i="2"/>
  <c r="P2024" i="2"/>
  <c r="P2023" i="2"/>
  <c r="P2022" i="2"/>
  <c r="P2021" i="2"/>
  <c r="P2020" i="2"/>
  <c r="P2019" i="2"/>
  <c r="P2018" i="2"/>
  <c r="P2017" i="2"/>
  <c r="P2016" i="2"/>
  <c r="P2015" i="2"/>
  <c r="P2014" i="2"/>
  <c r="P2013" i="2"/>
  <c r="P2012" i="2"/>
  <c r="P2011" i="2"/>
  <c r="P2010" i="2"/>
  <c r="P2009" i="2"/>
  <c r="P2008" i="2"/>
  <c r="P2007" i="2"/>
  <c r="P2006" i="2"/>
  <c r="P2005" i="2"/>
  <c r="P2004" i="2"/>
  <c r="P2003" i="2"/>
  <c r="P2002" i="2"/>
  <c r="P2001" i="2"/>
  <c r="P2000" i="2"/>
  <c r="P1999" i="2"/>
  <c r="P1998" i="2"/>
  <c r="P1997" i="2"/>
  <c r="P1996" i="2"/>
  <c r="P1995" i="2"/>
  <c r="P1994" i="2"/>
  <c r="P1993" i="2"/>
  <c r="P1992" i="2"/>
  <c r="P1991" i="2"/>
  <c r="P1990" i="2"/>
  <c r="P1989" i="2"/>
  <c r="P1988" i="2"/>
  <c r="P1987" i="2"/>
  <c r="P1986" i="2"/>
  <c r="P1985" i="2"/>
  <c r="P1984" i="2"/>
  <c r="P1983" i="2"/>
  <c r="P1982" i="2"/>
  <c r="P1981" i="2"/>
  <c r="P1980" i="2"/>
  <c r="P1979" i="2"/>
  <c r="P1978" i="2"/>
  <c r="P1977" i="2"/>
  <c r="P1976" i="2"/>
  <c r="P1975" i="2"/>
  <c r="P1974" i="2"/>
  <c r="P1973" i="2"/>
  <c r="P1972" i="2"/>
  <c r="P1971" i="2"/>
  <c r="P1970" i="2"/>
  <c r="P1969" i="2"/>
  <c r="P1968" i="2"/>
  <c r="P1967" i="2"/>
  <c r="P1966" i="2"/>
  <c r="P1965" i="2"/>
  <c r="P1964" i="2"/>
  <c r="P1963" i="2"/>
  <c r="P1962" i="2"/>
  <c r="P1961" i="2"/>
  <c r="P1960" i="2"/>
  <c r="P1959" i="2"/>
  <c r="P1958" i="2"/>
  <c r="P1957" i="2"/>
  <c r="P1956" i="2"/>
  <c r="P1955" i="2"/>
  <c r="P1954" i="2"/>
  <c r="P1953" i="2"/>
  <c r="P1952" i="2"/>
  <c r="P1951" i="2"/>
  <c r="P1950" i="2"/>
  <c r="P1949" i="2"/>
  <c r="P1948" i="2"/>
  <c r="P1947" i="2"/>
  <c r="P1946" i="2"/>
  <c r="P1945" i="2"/>
  <c r="P1944" i="2"/>
  <c r="P1943" i="2"/>
  <c r="P1942" i="2"/>
  <c r="P1941" i="2"/>
  <c r="P1940" i="2"/>
  <c r="P1939" i="2"/>
  <c r="P1938" i="2"/>
  <c r="P1937" i="2"/>
  <c r="P1936" i="2"/>
  <c r="P1935" i="2"/>
  <c r="P1934" i="2"/>
  <c r="P1933" i="2"/>
  <c r="P1932" i="2"/>
  <c r="P1931" i="2"/>
  <c r="P1930" i="2"/>
  <c r="P1929" i="2"/>
  <c r="P1928" i="2"/>
  <c r="P1927" i="2"/>
  <c r="P1926" i="2"/>
  <c r="P1925" i="2"/>
  <c r="P1924" i="2"/>
  <c r="P1923" i="2"/>
  <c r="P1922" i="2"/>
  <c r="P1921" i="2"/>
  <c r="P1920" i="2"/>
  <c r="P1919" i="2"/>
  <c r="P1918" i="2"/>
  <c r="P1917" i="2"/>
  <c r="P1916" i="2"/>
  <c r="P1915" i="2"/>
  <c r="P1914" i="2"/>
  <c r="P1913" i="2"/>
  <c r="P1912" i="2"/>
  <c r="P1911" i="2"/>
  <c r="P1910" i="2"/>
  <c r="P1909" i="2"/>
  <c r="P1908" i="2"/>
  <c r="P1907" i="2"/>
  <c r="P1906" i="2"/>
  <c r="P1905" i="2"/>
  <c r="P1904" i="2"/>
  <c r="P1903" i="2"/>
  <c r="P1902" i="2"/>
  <c r="P1901" i="2"/>
  <c r="P1900" i="2"/>
  <c r="P1899" i="2"/>
  <c r="P1898" i="2"/>
  <c r="P1897" i="2"/>
  <c r="P1896" i="2"/>
  <c r="P1895" i="2"/>
  <c r="P1894" i="2"/>
  <c r="P1893" i="2"/>
  <c r="P1892" i="2"/>
  <c r="P1891" i="2"/>
  <c r="P1890" i="2"/>
  <c r="P1889" i="2"/>
  <c r="P1888" i="2"/>
  <c r="P1887" i="2"/>
  <c r="P1886" i="2"/>
  <c r="P1885" i="2"/>
  <c r="P1884" i="2"/>
  <c r="P1883" i="2"/>
  <c r="P1882" i="2"/>
  <c r="P1881" i="2"/>
  <c r="P1880" i="2"/>
  <c r="P1879" i="2"/>
  <c r="P1878" i="2"/>
  <c r="P1877" i="2"/>
  <c r="P1876" i="2"/>
  <c r="P1875" i="2"/>
  <c r="P1874" i="2"/>
  <c r="P1873" i="2"/>
  <c r="P1872" i="2"/>
  <c r="P1871" i="2"/>
  <c r="P1870" i="2"/>
  <c r="P1869" i="2"/>
  <c r="P1868" i="2"/>
  <c r="P1867" i="2"/>
  <c r="P1866" i="2"/>
  <c r="P1865" i="2"/>
  <c r="P1864" i="2"/>
  <c r="P1863" i="2"/>
  <c r="P1862" i="2"/>
  <c r="P1861" i="2"/>
  <c r="P1860" i="2"/>
  <c r="P1859" i="2"/>
  <c r="P1858" i="2"/>
  <c r="P1857" i="2"/>
  <c r="P1856" i="2"/>
  <c r="P1855" i="2"/>
  <c r="P1854" i="2"/>
  <c r="P1853" i="2"/>
  <c r="P1852" i="2"/>
  <c r="P1851" i="2"/>
  <c r="P1850" i="2"/>
  <c r="P1849" i="2"/>
  <c r="P1848" i="2"/>
  <c r="P1847" i="2"/>
  <c r="P1846" i="2"/>
  <c r="P1845" i="2"/>
  <c r="P1844" i="2"/>
  <c r="P1843" i="2"/>
  <c r="P1842" i="2"/>
  <c r="P1841" i="2"/>
  <c r="P1840" i="2"/>
  <c r="P1839" i="2"/>
  <c r="P1838" i="2"/>
  <c r="P1837" i="2"/>
  <c r="P1836" i="2"/>
  <c r="P1835" i="2"/>
  <c r="P1834" i="2"/>
  <c r="P1833" i="2"/>
  <c r="P1832" i="2"/>
  <c r="P1831" i="2"/>
  <c r="P1830" i="2"/>
  <c r="P1829" i="2"/>
  <c r="P1828" i="2"/>
  <c r="P1827" i="2"/>
  <c r="P1826" i="2"/>
  <c r="P1825" i="2"/>
  <c r="P1824" i="2"/>
  <c r="P1823" i="2"/>
  <c r="P1822" i="2"/>
  <c r="P1821" i="2"/>
  <c r="P1820" i="2"/>
  <c r="P1819" i="2"/>
  <c r="P1818" i="2"/>
  <c r="P1817" i="2"/>
  <c r="P1816" i="2"/>
  <c r="P1815" i="2"/>
  <c r="P1814" i="2"/>
  <c r="P1813" i="2"/>
  <c r="P1812" i="2"/>
  <c r="P1811" i="2"/>
  <c r="P1810" i="2"/>
  <c r="P1809" i="2"/>
  <c r="P1808" i="2"/>
  <c r="P1807" i="2"/>
  <c r="P1806" i="2"/>
  <c r="P1805" i="2"/>
  <c r="P1804" i="2"/>
  <c r="P1803" i="2"/>
  <c r="P1802" i="2"/>
  <c r="P1801" i="2"/>
  <c r="P1800" i="2"/>
  <c r="P1799" i="2"/>
  <c r="P1798" i="2"/>
  <c r="P1797" i="2"/>
  <c r="P1796" i="2"/>
  <c r="P1795" i="2"/>
  <c r="P1794" i="2"/>
  <c r="P1793" i="2"/>
  <c r="P1792" i="2"/>
  <c r="P1791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51" i="2"/>
  <c r="P1750" i="2"/>
  <c r="P1749" i="2"/>
  <c r="P1748" i="2"/>
  <c r="P1747" i="2"/>
  <c r="P1746" i="2"/>
  <c r="P1745" i="2"/>
  <c r="P1744" i="2"/>
  <c r="P1743" i="2"/>
  <c r="P1742" i="2"/>
  <c r="P1741" i="2"/>
  <c r="P1740" i="2"/>
  <c r="P1739" i="2"/>
  <c r="P1738" i="2"/>
  <c r="P1737" i="2"/>
  <c r="P1736" i="2"/>
  <c r="P1735" i="2"/>
  <c r="P1734" i="2"/>
  <c r="P1733" i="2"/>
  <c r="P1732" i="2"/>
  <c r="P1731" i="2"/>
  <c r="P1730" i="2"/>
  <c r="P1729" i="2"/>
  <c r="P1728" i="2"/>
  <c r="P1727" i="2"/>
  <c r="P1726" i="2"/>
  <c r="P1725" i="2"/>
  <c r="P1724" i="2"/>
  <c r="P1723" i="2"/>
  <c r="P1722" i="2"/>
  <c r="P1721" i="2"/>
  <c r="P1720" i="2"/>
  <c r="P1719" i="2"/>
  <c r="P1718" i="2"/>
  <c r="P1717" i="2"/>
  <c r="P1716" i="2"/>
  <c r="P1715" i="2"/>
  <c r="P1714" i="2"/>
  <c r="P1713" i="2"/>
  <c r="P1712" i="2"/>
  <c r="P1711" i="2"/>
  <c r="P1710" i="2"/>
  <c r="P1709" i="2"/>
  <c r="P1708" i="2"/>
  <c r="P1707" i="2"/>
  <c r="P1706" i="2"/>
  <c r="P1705" i="2"/>
  <c r="P1704" i="2"/>
  <c r="P1703" i="2"/>
  <c r="P1702" i="2"/>
  <c r="P1701" i="2"/>
  <c r="P1700" i="2"/>
  <c r="P1699" i="2"/>
  <c r="P1698" i="2"/>
  <c r="P1697" i="2"/>
  <c r="P1696" i="2"/>
  <c r="P1695" i="2"/>
  <c r="P1694" i="2"/>
  <c r="P1693" i="2"/>
  <c r="P1692" i="2"/>
  <c r="P1691" i="2"/>
  <c r="P1690" i="2"/>
  <c r="P1689" i="2"/>
  <c r="P1688" i="2"/>
  <c r="P1687" i="2"/>
  <c r="P1686" i="2"/>
  <c r="P1685" i="2"/>
  <c r="P1684" i="2"/>
  <c r="P1683" i="2"/>
  <c r="P1682" i="2"/>
  <c r="P1681" i="2"/>
  <c r="P1680" i="2"/>
  <c r="P1679" i="2"/>
  <c r="P1678" i="2"/>
  <c r="P1677" i="2"/>
  <c r="P1676" i="2"/>
  <c r="P1675" i="2"/>
  <c r="P1674" i="2"/>
  <c r="P1673" i="2"/>
  <c r="P1672" i="2"/>
  <c r="P1671" i="2"/>
  <c r="P1670" i="2"/>
  <c r="P1669" i="2"/>
  <c r="P1668" i="2"/>
  <c r="P1667" i="2"/>
  <c r="P1666" i="2"/>
  <c r="P1665" i="2"/>
  <c r="P1664" i="2"/>
  <c r="P1663" i="2"/>
  <c r="P1662" i="2"/>
  <c r="P1661" i="2"/>
  <c r="P1660" i="2"/>
  <c r="P1659" i="2"/>
  <c r="P1658" i="2"/>
  <c r="P1657" i="2"/>
  <c r="P1656" i="2"/>
  <c r="P1655" i="2"/>
  <c r="P1654" i="2"/>
  <c r="P1653" i="2"/>
  <c r="P1652" i="2"/>
  <c r="P1651" i="2"/>
  <c r="P1650" i="2"/>
  <c r="P1649" i="2"/>
  <c r="P1648" i="2"/>
  <c r="P1647" i="2"/>
  <c r="P1646" i="2"/>
  <c r="P1645" i="2"/>
  <c r="P1644" i="2"/>
  <c r="P1643" i="2"/>
  <c r="P1642" i="2"/>
  <c r="P1641" i="2"/>
  <c r="P1640" i="2"/>
  <c r="P1639" i="2"/>
  <c r="P1638" i="2"/>
  <c r="P1637" i="2"/>
  <c r="P1636" i="2"/>
  <c r="P1635" i="2"/>
  <c r="P1634" i="2"/>
  <c r="P1633" i="2"/>
  <c r="P1632" i="2"/>
  <c r="P1631" i="2"/>
  <c r="P1630" i="2"/>
  <c r="P1629" i="2"/>
  <c r="P1628" i="2"/>
  <c r="P1627" i="2"/>
  <c r="P1626" i="2"/>
  <c r="P1625" i="2"/>
  <c r="P1624" i="2"/>
  <c r="P1623" i="2"/>
  <c r="P1622" i="2"/>
  <c r="P1621" i="2"/>
  <c r="P1620" i="2"/>
  <c r="P1619" i="2"/>
  <c r="P1618" i="2"/>
  <c r="P1617" i="2"/>
  <c r="P1616" i="2"/>
  <c r="P1615" i="2"/>
  <c r="P1614" i="2"/>
  <c r="P1613" i="2"/>
  <c r="P1612" i="2"/>
  <c r="P1611" i="2"/>
  <c r="P1610" i="2"/>
  <c r="P1609" i="2"/>
  <c r="P1608" i="2"/>
  <c r="P1607" i="2"/>
  <c r="P1606" i="2"/>
  <c r="P1605" i="2"/>
  <c r="P1604" i="2"/>
  <c r="P1603" i="2"/>
  <c r="P1602" i="2"/>
  <c r="P1601" i="2"/>
  <c r="P1600" i="2"/>
  <c r="P1599" i="2"/>
  <c r="P1598" i="2"/>
  <c r="P1597" i="2"/>
  <c r="P1596" i="2"/>
  <c r="P1595" i="2"/>
  <c r="P1594" i="2"/>
  <c r="P1593" i="2"/>
  <c r="P1592" i="2"/>
  <c r="P1591" i="2"/>
  <c r="P1590" i="2"/>
  <c r="P1589" i="2"/>
  <c r="P1588" i="2"/>
  <c r="P1587" i="2"/>
  <c r="P1586" i="2"/>
  <c r="P1585" i="2"/>
  <c r="P1584" i="2"/>
  <c r="P1583" i="2"/>
  <c r="P1582" i="2"/>
  <c r="P1581" i="2"/>
  <c r="P1580" i="2"/>
  <c r="P1579" i="2"/>
  <c r="P1578" i="2"/>
  <c r="P1577" i="2"/>
  <c r="P1576" i="2"/>
  <c r="P1575" i="2"/>
  <c r="P1574" i="2"/>
  <c r="P1573" i="2"/>
  <c r="P1572" i="2"/>
  <c r="P1571" i="2"/>
  <c r="P1570" i="2"/>
  <c r="P1569" i="2"/>
  <c r="P1568" i="2"/>
  <c r="P1567" i="2"/>
  <c r="P1566" i="2"/>
  <c r="P1565" i="2"/>
  <c r="P1564" i="2"/>
  <c r="P1563" i="2"/>
  <c r="P1562" i="2"/>
  <c r="P1561" i="2"/>
  <c r="P1560" i="2"/>
  <c r="P1559" i="2"/>
  <c r="P1558" i="2"/>
  <c r="P1557" i="2"/>
  <c r="P1556" i="2"/>
  <c r="P1555" i="2"/>
  <c r="P1554" i="2"/>
  <c r="P1553" i="2"/>
  <c r="P1552" i="2"/>
  <c r="P1551" i="2"/>
  <c r="P1550" i="2"/>
  <c r="P1549" i="2"/>
  <c r="P1548" i="2"/>
  <c r="P1547" i="2"/>
  <c r="P1546" i="2"/>
  <c r="P1545" i="2"/>
  <c r="P1544" i="2"/>
  <c r="P1543" i="2"/>
  <c r="P1542" i="2"/>
  <c r="P1541" i="2"/>
  <c r="P1540" i="2"/>
  <c r="P1539" i="2"/>
  <c r="P1538" i="2"/>
  <c r="P1537" i="2"/>
  <c r="P1536" i="2"/>
  <c r="P1535" i="2"/>
  <c r="P1534" i="2"/>
  <c r="P1533" i="2"/>
  <c r="P1532" i="2"/>
  <c r="P1531" i="2"/>
  <c r="P1530" i="2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B9" i="4" s="1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2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3" i="2"/>
  <c r="B4" i="2"/>
  <c r="B2" i="2"/>
  <c r="B12" i="4"/>
  <c r="B11" i="4"/>
  <c r="B10" i="4"/>
  <c r="B7" i="4"/>
  <c r="B6" i="4"/>
  <c r="B29" i="4" l="1"/>
  <c r="B28" i="4"/>
  <c r="B4" i="4"/>
  <c r="B3" i="4"/>
  <c r="B8" i="4"/>
  <c r="B5" i="4" l="1"/>
</calcChain>
</file>

<file path=xl/sharedStrings.xml><?xml version="1.0" encoding="utf-8"?>
<sst xmlns="http://schemas.openxmlformats.org/spreadsheetml/2006/main" count="50178" uniqueCount="7572">
  <si>
    <t>CustomerID</t>
  </si>
  <si>
    <t>FullName</t>
  </si>
  <si>
    <t>Age</t>
  </si>
  <si>
    <t>City</t>
  </si>
  <si>
    <t>JoinDate</t>
  </si>
  <si>
    <t>Churn</t>
  </si>
  <si>
    <t>OrderID</t>
  </si>
  <si>
    <t>OrderDate</t>
  </si>
  <si>
    <t>ShipMode</t>
  </si>
  <si>
    <t>ProductID</t>
  </si>
  <si>
    <t>ProductName</t>
  </si>
  <si>
    <t>Category</t>
  </si>
  <si>
    <t>Price</t>
  </si>
  <si>
    <t>Cost</t>
  </si>
  <si>
    <t>Quantity</t>
  </si>
  <si>
    <t>Discount</t>
  </si>
  <si>
    <t>Days_Since_Last_Order</t>
  </si>
  <si>
    <t>Total_Orders</t>
  </si>
  <si>
    <t>CUSTOMER_0</t>
  </si>
  <si>
    <t xml:space="preserve">  Customer_1  </t>
  </si>
  <si>
    <t>Customer_2</t>
  </si>
  <si>
    <t xml:space="preserve">  Customer_3  </t>
  </si>
  <si>
    <t>Customer_4</t>
  </si>
  <si>
    <t xml:space="preserve">  Customer_5  </t>
  </si>
  <si>
    <t>customer_6</t>
  </si>
  <si>
    <t>Customer_7</t>
  </si>
  <si>
    <t xml:space="preserve">  Customer_8  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</si>
  <si>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</si>
  <si>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</si>
  <si>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</si>
  <si>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</si>
  <si>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</si>
  <si>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</si>
  <si>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</si>
  <si>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</si>
  <si>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</si>
  <si>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</si>
  <si>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</si>
  <si>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</si>
  <si>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 xml:space="preserve">  Customer_21  </t>
  </si>
  <si>
    <t xml:space="preserve">  Customer_22  </t>
  </si>
  <si>
    <t>Customer_23</t>
  </si>
  <si>
    <t xml:space="preserve">  Customer_24  </t>
  </si>
  <si>
    <t>Customer_25</t>
  </si>
  <si>
    <t>customer_26</t>
  </si>
  <si>
    <t>CUSTOMER_27</t>
  </si>
  <si>
    <t>customer_28</t>
  </si>
  <si>
    <t xml:space="preserve">  Customer_29  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</si>
  <si>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</si>
  <si>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</si>
  <si>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</si>
  <si>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</si>
  <si>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</si>
  <si>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</si>
  <si>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</si>
  <si>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</si>
  <si>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</si>
  <si>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</si>
  <si>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</si>
  <si>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</si>
  <si>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</si>
  <si>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</si>
  <si>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</si>
  <si>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</si>
  <si>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</si>
  <si>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</si>
  <si>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 xml:space="preserve">  Customer_48  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</si>
  <si>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</si>
  <si>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</si>
  <si>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</si>
  <si>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</si>
  <si>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</si>
  <si>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</si>
  <si>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</si>
  <si>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</si>
  <si>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</si>
  <si>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</si>
  <si>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</si>
  <si>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</si>
  <si>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</si>
  <si>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</si>
  <si>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</si>
  <si>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</si>
  <si>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</si>
  <si>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</si>
  <si>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</si>
  <si>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</si>
  <si>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</si>
  <si>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</si>
  <si>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</si>
  <si>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</si>
  <si>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</si>
  <si>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</si>
  <si>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 xml:space="preserve">  Customer_75  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</si>
  <si>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</si>
  <si>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</si>
  <si>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</si>
  <si>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</si>
  <si>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</si>
  <si>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</si>
  <si>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</si>
  <si>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</si>
  <si>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</si>
  <si>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</si>
  <si>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</si>
  <si>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</si>
  <si>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</si>
  <si>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 xml:space="preserve">  Customer_89  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</si>
  <si>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</si>
  <si>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</si>
  <si>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</si>
  <si>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</si>
  <si>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</si>
  <si>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</si>
  <si>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</si>
  <si>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</si>
  <si>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</si>
  <si>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</si>
  <si>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</si>
  <si>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</si>
  <si>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</si>
  <si>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</si>
  <si>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 xml:space="preserve">  Customer_104  </t>
  </si>
  <si>
    <t>Customer_105</t>
  </si>
  <si>
    <t>customer_106</t>
  </si>
  <si>
    <t xml:space="preserve">  Customer_107  </t>
  </si>
  <si>
    <t>Customer_108</t>
  </si>
  <si>
    <t>Customer_109</t>
  </si>
  <si>
    <t xml:space="preserve">  Customer_110  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</si>
  <si>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</si>
  <si>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</si>
  <si>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</si>
  <si>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</si>
  <si>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</si>
  <si>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</si>
  <si>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</si>
  <si>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</si>
  <si>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</si>
  <si>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</si>
  <si>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</si>
  <si>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</si>
  <si>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</si>
  <si>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</si>
  <si>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</si>
  <si>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</si>
  <si>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</si>
  <si>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 xml:space="preserve">  Customer_128  </t>
  </si>
  <si>
    <t>Customer_129</t>
  </si>
  <si>
    <t>Customer_130</t>
  </si>
  <si>
    <t>Customer_131</t>
  </si>
  <si>
    <t>customer_132</t>
  </si>
  <si>
    <t xml:space="preserve">  Customer_133  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</si>
  <si>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</si>
  <si>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</si>
  <si>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</si>
  <si>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</si>
  <si>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</si>
  <si>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</si>
  <si>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</si>
  <si>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</si>
  <si>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 xml:space="preserve">  Customer_142  </t>
  </si>
  <si>
    <t>Customer_143</t>
  </si>
  <si>
    <t>Customer_144</t>
  </si>
  <si>
    <t>Customer_145</t>
  </si>
  <si>
    <t xml:space="preserve">  Customer_146  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</si>
  <si>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</si>
  <si>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</si>
  <si>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</si>
  <si>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</si>
  <si>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</si>
  <si>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</si>
  <si>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</si>
  <si>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</si>
  <si>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</si>
  <si>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</si>
  <si>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</si>
  <si>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</si>
  <si>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</si>
  <si>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</si>
  <si>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</si>
  <si>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</si>
  <si>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</si>
  <si>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</si>
  <si>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</si>
  <si>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</si>
  <si>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</si>
  <si>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</si>
  <si>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</si>
  <si>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</si>
  <si>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</si>
  <si>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</si>
  <si>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</si>
  <si>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</si>
  <si>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</si>
  <si>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</si>
  <si>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</si>
  <si>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</si>
  <si>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</si>
  <si>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</si>
  <si>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</si>
  <si>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</si>
  <si>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</si>
  <si>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</si>
  <si>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</si>
  <si>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</si>
  <si>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</si>
  <si>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</si>
  <si>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</si>
  <si>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</si>
  <si>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</si>
  <si>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 xml:space="preserve">  Customer_192  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</si>
  <si>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</si>
  <si>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</si>
  <si>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</si>
  <si>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</si>
  <si>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</si>
  <si>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</si>
  <si>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</si>
  <si>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 xml:space="preserve">  Customer_200  </t>
  </si>
  <si>
    <t>Customer_201</t>
  </si>
  <si>
    <t>Customer_202</t>
  </si>
  <si>
    <t>Customer_203</t>
  </si>
  <si>
    <t>Customer_204</t>
  </si>
  <si>
    <t>Customer_205</t>
  </si>
  <si>
    <t xml:space="preserve">  Customer_206  </t>
  </si>
  <si>
    <t>Customer_207</t>
  </si>
  <si>
    <t xml:space="preserve">  Customer_208  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</si>
  <si>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</si>
  <si>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</si>
  <si>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</si>
  <si>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</si>
  <si>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</si>
  <si>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</si>
  <si>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</si>
  <si>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</si>
  <si>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</si>
  <si>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</si>
  <si>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</si>
  <si>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</si>
  <si>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</si>
  <si>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</si>
  <si>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</si>
  <si>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</si>
  <si>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 xml:space="preserve">  Customer_225  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</si>
  <si>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</si>
  <si>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</si>
  <si>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</si>
  <si>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</si>
  <si>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</si>
  <si>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</si>
  <si>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</si>
  <si>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</si>
  <si>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</si>
  <si>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 xml:space="preserve">  Customer_235  </t>
  </si>
  <si>
    <t xml:space="preserve">  Customer_236  </t>
  </si>
  <si>
    <t>Customer_237</t>
  </si>
  <si>
    <t>Customer_238</t>
  </si>
  <si>
    <t xml:space="preserve">  Customer_239  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</si>
  <si>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</si>
  <si>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</si>
  <si>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</si>
  <si>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</si>
  <si>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</si>
  <si>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</si>
  <si>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</si>
  <si>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</si>
  <si>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</si>
  <si>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 xml:space="preserve">  Customer_249  </t>
  </si>
  <si>
    <t>Customer_250</t>
  </si>
  <si>
    <t>Customer_251</t>
  </si>
  <si>
    <t xml:space="preserve">  Customer_252  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</si>
  <si>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</si>
  <si>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</si>
  <si>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</si>
  <si>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</si>
  <si>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</si>
  <si>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</si>
  <si>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</si>
  <si>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</si>
  <si>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 xml:space="preserve">  Customer_261  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</si>
  <si>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</si>
  <si>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</si>
  <si>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</si>
  <si>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</si>
  <si>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</si>
  <si>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</si>
  <si>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</si>
  <si>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</si>
  <si>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</si>
  <si>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</si>
  <si>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</si>
  <si>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</si>
  <si>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 xml:space="preserve">  Customer_274  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</si>
  <si>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</si>
  <si>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</si>
  <si>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</si>
  <si>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</si>
  <si>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</si>
  <si>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</si>
  <si>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</si>
  <si>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</si>
  <si>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</si>
  <si>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</si>
  <si>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 xml:space="preserve">  Customer_285  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</si>
  <si>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</si>
  <si>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</si>
  <si>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</si>
  <si>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</si>
  <si>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</si>
  <si>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</si>
  <si>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</si>
  <si>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</si>
  <si>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</si>
  <si>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</si>
  <si>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</si>
  <si>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</si>
  <si>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</si>
  <si>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</si>
  <si>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 xml:space="preserve">  Customer_300  </t>
  </si>
  <si>
    <t>CUSTOMER_301</t>
  </si>
  <si>
    <t>customer_302</t>
  </si>
  <si>
    <t>Customer_303</t>
  </si>
  <si>
    <t>Customer_304</t>
  </si>
  <si>
    <t>Customer_305</t>
  </si>
  <si>
    <t>customer_306</t>
  </si>
  <si>
    <t xml:space="preserve">  Customer_307  </t>
  </si>
  <si>
    <t xml:space="preserve">  Customer_308  </t>
  </si>
  <si>
    <t>Customer_309</t>
  </si>
  <si>
    <t>Customer_310</t>
  </si>
  <si>
    <t xml:space="preserve">  Customer_311  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</si>
  <si>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</si>
  <si>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</si>
  <si>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</si>
  <si>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</si>
  <si>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</si>
  <si>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</si>
  <si>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</si>
  <si>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</si>
  <si>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</si>
  <si>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</si>
  <si>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</si>
  <si>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</si>
  <si>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</si>
  <si>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</si>
  <si>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</si>
  <si>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</si>
  <si>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</si>
  <si>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</si>
  <si>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 xml:space="preserve">  Customer_330  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</si>
  <si>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</si>
  <si>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</si>
  <si>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</si>
  <si>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</si>
  <si>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</si>
  <si>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</si>
  <si>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</si>
  <si>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</si>
  <si>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</si>
  <si>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</si>
  <si>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</si>
  <si>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</si>
  <si>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</si>
  <si>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</si>
  <si>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</si>
  <si>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</si>
  <si>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</si>
  <si>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</si>
  <si>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</si>
  <si>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</si>
  <si>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</si>
  <si>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</si>
  <si>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</si>
  <si>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</si>
  <si>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</si>
  <si>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</si>
  <si>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</si>
  <si>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</si>
  <si>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</si>
  <si>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</si>
  <si>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</si>
  <si>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</si>
  <si>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</si>
  <si>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</si>
  <si>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</si>
  <si>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 xml:space="preserve">  Customer_366  </t>
  </si>
  <si>
    <t xml:space="preserve">  Customer_367  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</si>
  <si>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</si>
  <si>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</si>
  <si>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</si>
  <si>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</si>
  <si>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</si>
  <si>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</si>
  <si>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</si>
  <si>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</si>
  <si>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</si>
  <si>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</si>
  <si>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</si>
  <si>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</si>
  <si>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</si>
  <si>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</si>
  <si>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</si>
  <si>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</si>
  <si>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</si>
  <si>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</si>
  <si>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</si>
  <si>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</si>
  <si>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</si>
  <si>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</si>
  <si>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</si>
  <si>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</si>
  <si>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</si>
  <si>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</si>
  <si>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</si>
  <si>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</si>
  <si>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</si>
  <si>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</si>
  <si>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</si>
  <si>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</si>
  <si>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</si>
  <si>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</si>
  <si>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</si>
  <si>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</si>
  <si>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</si>
  <si>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</si>
  <si>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</si>
  <si>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</si>
  <si>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</si>
  <si>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</si>
  <si>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</si>
  <si>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</si>
  <si>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</si>
  <si>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</si>
  <si>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</si>
  <si>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</si>
  <si>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</si>
  <si>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</si>
  <si>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 xml:space="preserve">  Customer_418  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</si>
  <si>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</si>
  <si>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</si>
  <si>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</si>
  <si>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</si>
  <si>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</si>
  <si>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</si>
  <si>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</si>
  <si>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</si>
  <si>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</si>
  <si>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</si>
  <si>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 xml:space="preserve">  Customer_429  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</si>
  <si>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</si>
  <si>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</si>
  <si>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</si>
  <si>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</si>
  <si>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</si>
  <si>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</si>
  <si>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</si>
  <si>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</si>
  <si>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</si>
  <si>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</si>
  <si>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</si>
  <si>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</si>
  <si>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</si>
  <si>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</si>
  <si>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</si>
  <si>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</si>
  <si>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</si>
  <si>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</si>
  <si>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</si>
  <si>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</si>
  <si>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 xml:space="preserve">  Customer_450  </t>
  </si>
  <si>
    <t xml:space="preserve">  Customer_451  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</si>
  <si>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</si>
  <si>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</si>
  <si>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</si>
  <si>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</si>
  <si>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</si>
  <si>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</si>
  <si>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</si>
  <si>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</si>
  <si>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</si>
  <si>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</si>
  <si>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</si>
  <si>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</si>
  <si>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</si>
  <si>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</si>
  <si>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</si>
  <si>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</si>
  <si>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 xml:space="preserve">  Customer_468  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</si>
  <si>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</si>
  <si>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</si>
  <si>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</si>
  <si>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</si>
  <si>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</si>
  <si>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</si>
  <si>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</si>
  <si>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</si>
  <si>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</si>
  <si>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</si>
  <si>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</si>
  <si>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</si>
  <si>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</si>
  <si>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</si>
  <si>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</si>
  <si>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</si>
  <si>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 xml:space="preserve">  Customer_485  </t>
  </si>
  <si>
    <t>Customer_486</t>
  </si>
  <si>
    <t>Customer_487</t>
  </si>
  <si>
    <t xml:space="preserve">  Customer_488  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</si>
  <si>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</si>
  <si>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</si>
  <si>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</si>
  <si>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</si>
  <si>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</si>
  <si>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</si>
  <si>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</si>
  <si>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</si>
  <si>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</si>
  <si>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</si>
  <si>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</si>
  <si>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</si>
  <si>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</si>
  <si>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</si>
  <si>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</si>
  <si>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</si>
  <si>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</si>
  <si>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</si>
  <si>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 xml:space="preserve">  Customer_507  </t>
  </si>
  <si>
    <t>Customer_508</t>
  </si>
  <si>
    <t>customer_509</t>
  </si>
  <si>
    <t>Customer_510</t>
  </si>
  <si>
    <t>customer_511</t>
  </si>
  <si>
    <t xml:space="preserve">  Customer_512  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</si>
  <si>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</si>
  <si>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</si>
  <si>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</si>
  <si>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</si>
  <si>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</si>
  <si>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</si>
  <si>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</si>
  <si>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</si>
  <si>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</si>
  <si>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</si>
  <si>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</si>
  <si>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 xml:space="preserve">  Customer_524  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</si>
  <si>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</si>
  <si>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</si>
  <si>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</si>
  <si>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</si>
  <si>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</si>
  <si>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</si>
  <si>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</si>
  <si>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</si>
  <si>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</si>
  <si>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</si>
  <si>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</si>
  <si>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</si>
  <si>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</si>
  <si>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</si>
  <si>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</si>
  <si>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</si>
  <si>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</si>
  <si>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</si>
  <si>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</si>
  <si>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</si>
  <si>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 xml:space="preserve">  Customer_545  </t>
  </si>
  <si>
    <t>CUSTOMER_546</t>
  </si>
  <si>
    <t>Customer_547</t>
  </si>
  <si>
    <t>Customer_548</t>
  </si>
  <si>
    <t>CUSTOMER_549</t>
  </si>
  <si>
    <t xml:space="preserve">  Customer_550  </t>
  </si>
  <si>
    <t>Customer_551</t>
  </si>
  <si>
    <t>Customer_552</t>
  </si>
  <si>
    <t>Customer_553</t>
  </si>
  <si>
    <t>Customer_554</t>
  </si>
  <si>
    <t xml:space="preserve">  Customer_555  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</si>
  <si>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</si>
  <si>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</si>
  <si>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</si>
  <si>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</si>
  <si>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</si>
  <si>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</si>
  <si>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</si>
  <si>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</si>
  <si>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</si>
  <si>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</si>
  <si>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 xml:space="preserve">  Customer_566  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</si>
  <si>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</si>
  <si>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</si>
  <si>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</si>
  <si>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</si>
  <si>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</si>
  <si>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</si>
  <si>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</si>
  <si>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 xml:space="preserve">  Customer_574  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</si>
  <si>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</si>
  <si>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</si>
  <si>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</si>
  <si>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</si>
  <si>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</si>
  <si>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</si>
  <si>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</si>
  <si>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</si>
  <si>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</si>
  <si>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</si>
  <si>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</si>
  <si>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 xml:space="preserve">  Customer_586  </t>
  </si>
  <si>
    <t>Customer_587</t>
  </si>
  <si>
    <t>Customer_588</t>
  </si>
  <si>
    <t>Customer_589</t>
  </si>
  <si>
    <t>Customer_590</t>
  </si>
  <si>
    <t xml:space="preserve">  Customer_591  </t>
  </si>
  <si>
    <t>Customer_592</t>
  </si>
  <si>
    <t>CUSTOMER_593</t>
  </si>
  <si>
    <t xml:space="preserve">  Customer_594  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</si>
  <si>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</si>
  <si>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</si>
  <si>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</si>
  <si>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</si>
  <si>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</si>
  <si>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</si>
  <si>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</si>
  <si>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</si>
  <si>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</si>
  <si>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</si>
  <si>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</si>
  <si>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</si>
  <si>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</si>
  <si>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</si>
  <si>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</si>
  <si>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</si>
  <si>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</si>
  <si>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</si>
  <si>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</si>
  <si>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</si>
  <si>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</si>
  <si>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</si>
  <si>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 xml:space="preserve">  Customer_617  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</si>
  <si>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</si>
  <si>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</si>
  <si>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</si>
  <si>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</si>
  <si>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</si>
  <si>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</si>
  <si>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</si>
  <si>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</si>
  <si>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</si>
  <si>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</si>
  <si>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 xml:space="preserve">  Customer_628  </t>
  </si>
  <si>
    <t>Customer_629</t>
  </si>
  <si>
    <t xml:space="preserve">  Customer_630  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</si>
  <si>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</si>
  <si>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</si>
  <si>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</si>
  <si>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</si>
  <si>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</si>
  <si>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</si>
  <si>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</si>
  <si>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</si>
  <si>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</si>
  <si>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</si>
  <si>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</si>
  <si>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</si>
  <si>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</si>
  <si>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</si>
  <si>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 xml:space="preserve">  Customer_645  </t>
  </si>
  <si>
    <t>Customer_646</t>
  </si>
  <si>
    <t>Customer_647</t>
  </si>
  <si>
    <t>Customer_648</t>
  </si>
  <si>
    <t xml:space="preserve">  Customer_649  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</si>
  <si>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</si>
  <si>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</si>
  <si>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</si>
  <si>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</si>
  <si>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</si>
  <si>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</si>
  <si>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</si>
  <si>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 xml:space="preserve">  Customer_657  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</si>
  <si>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</si>
  <si>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</si>
  <si>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</si>
  <si>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</si>
  <si>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</si>
  <si>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</si>
  <si>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</si>
  <si>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</si>
  <si>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</si>
  <si>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</si>
  <si>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 xml:space="preserve">  Customer_668  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</si>
  <si>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</si>
  <si>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</si>
  <si>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</si>
  <si>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</si>
  <si>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</si>
  <si>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</si>
  <si>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</si>
  <si>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</si>
  <si>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</si>
  <si>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</si>
  <si>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</si>
  <si>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</si>
  <si>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</si>
  <si>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 xml:space="preserve">  Customer_682  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</si>
  <si>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</si>
  <si>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</si>
  <si>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</si>
  <si>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</si>
  <si>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</si>
  <si>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</si>
  <si>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</si>
  <si>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</si>
  <si>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</si>
  <si>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</si>
  <si>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</si>
  <si>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</si>
  <si>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 xml:space="preserve">  Customer_695  </t>
  </si>
  <si>
    <t>Customer_696</t>
  </si>
  <si>
    <t>Customer_697</t>
  </si>
  <si>
    <t xml:space="preserve">  Customer_698  </t>
  </si>
  <si>
    <t>customer_699</t>
  </si>
  <si>
    <t>Customer_700</t>
  </si>
  <si>
    <t>Customer_701</t>
  </si>
  <si>
    <t xml:space="preserve">  Customer_702  </t>
  </si>
  <si>
    <t>CUSTOMER_703</t>
  </si>
  <si>
    <t>customer_704</t>
  </si>
  <si>
    <t xml:space="preserve">  Customer_705  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</si>
  <si>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</si>
  <si>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</si>
  <si>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</si>
  <si>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</si>
  <si>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</si>
  <si>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</si>
  <si>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</si>
  <si>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</si>
  <si>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</si>
  <si>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</si>
  <si>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</si>
  <si>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 xml:space="preserve">  Customer_717  </t>
  </si>
  <si>
    <t>Customer_718</t>
  </si>
  <si>
    <t>Customer_719</t>
  </si>
  <si>
    <t>Customer_720</t>
  </si>
  <si>
    <t>Customer_721</t>
  </si>
  <si>
    <t xml:space="preserve">  Customer_722  </t>
  </si>
  <si>
    <t>Customer_723</t>
  </si>
  <si>
    <t>CUSTOMER_724</t>
  </si>
  <si>
    <t>Customer_725</t>
  </si>
  <si>
    <t>Customer_726</t>
  </si>
  <si>
    <t xml:space="preserve">  Customer_727  </t>
  </si>
  <si>
    <t>Customer_728</t>
  </si>
  <si>
    <t>CUSTOMER_729</t>
  </si>
  <si>
    <t>customer_730</t>
  </si>
  <si>
    <t xml:space="preserve">  Customer_731  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</si>
  <si>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</si>
  <si>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</si>
  <si>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</si>
  <si>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</si>
  <si>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</si>
  <si>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</si>
  <si>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</si>
  <si>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</si>
  <si>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</si>
  <si>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</si>
  <si>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</si>
  <si>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</si>
  <si>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</si>
  <si>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</si>
  <si>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</si>
  <si>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</si>
  <si>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</si>
  <si>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</si>
  <si>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</si>
  <si>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</si>
  <si>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</si>
  <si>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 xml:space="preserve">  Customer_753  </t>
  </si>
  <si>
    <t>Customer_754</t>
  </si>
  <si>
    <t>Customer_755</t>
  </si>
  <si>
    <t>Customer_756</t>
  </si>
  <si>
    <t>customer_757</t>
  </si>
  <si>
    <t>Customer_758</t>
  </si>
  <si>
    <t xml:space="preserve">  Customer_759  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</si>
  <si>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</si>
  <si>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</si>
  <si>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</si>
  <si>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</si>
  <si>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</si>
  <si>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</si>
  <si>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</si>
  <si>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</si>
  <si>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 xml:space="preserve">  Customer_768  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</si>
  <si>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</si>
  <si>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</si>
  <si>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</si>
  <si>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</si>
  <si>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</si>
  <si>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</si>
  <si>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</si>
  <si>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 xml:space="preserve">  Customer_776  </t>
  </si>
  <si>
    <t xml:space="preserve">  Customer_777  </t>
  </si>
  <si>
    <t xml:space="preserve">  Customer_778  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</si>
  <si>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</si>
  <si>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</si>
  <si>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</si>
  <si>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</si>
  <si>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</si>
  <si>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</si>
  <si>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</si>
  <si>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</si>
  <si>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</si>
  <si>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</si>
  <si>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</si>
  <si>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</si>
  <si>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</si>
  <si>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</si>
  <si>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</si>
  <si>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</si>
  <si>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</si>
  <si>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</si>
  <si>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</si>
  <si>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 xml:space="preserve">  Customer_798  </t>
  </si>
  <si>
    <t xml:space="preserve">  Customer_799  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</si>
  <si>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</si>
  <si>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</si>
  <si>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</si>
  <si>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</si>
  <si>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</si>
  <si>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</si>
  <si>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</si>
  <si>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</si>
  <si>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</si>
  <si>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</si>
  <si>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</si>
  <si>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</si>
  <si>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</si>
  <si>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</si>
  <si>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 xml:space="preserve">  Customer_814  </t>
  </si>
  <si>
    <t>Customer_815</t>
  </si>
  <si>
    <t>Customer_816</t>
  </si>
  <si>
    <t>Customer_817</t>
  </si>
  <si>
    <t xml:space="preserve">  Customer_818  </t>
  </si>
  <si>
    <t>Customer_819</t>
  </si>
  <si>
    <t xml:space="preserve">  Customer_820  </t>
  </si>
  <si>
    <t>Customer_821</t>
  </si>
  <si>
    <t>Customer_822</t>
  </si>
  <si>
    <t>Customer_823</t>
  </si>
  <si>
    <t>Customer_824</t>
  </si>
  <si>
    <t xml:space="preserve">  Customer_825  </t>
  </si>
  <si>
    <t>Customer_826</t>
  </si>
  <si>
    <t>Customer_827</t>
  </si>
  <si>
    <t>Customer_828</t>
  </si>
  <si>
    <t xml:space="preserve">  Customer_829  </t>
  </si>
  <si>
    <t>CUSTOMER_830</t>
  </si>
  <si>
    <t>CUSTOMER_831</t>
  </si>
  <si>
    <t>Customer_832</t>
  </si>
  <si>
    <t xml:space="preserve">  Customer_833  </t>
  </si>
  <si>
    <t>customer_834</t>
  </si>
  <si>
    <t xml:space="preserve">  Customer_835  </t>
  </si>
  <si>
    <t xml:space="preserve">  Customer_836  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</si>
  <si>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</si>
  <si>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</si>
  <si>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</si>
  <si>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</si>
  <si>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</si>
  <si>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</si>
  <si>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</si>
  <si>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</si>
  <si>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</si>
  <si>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</si>
  <si>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</si>
  <si>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</si>
  <si>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</si>
  <si>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</si>
  <si>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</si>
  <si>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</si>
  <si>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</si>
  <si>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</si>
  <si>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</si>
  <si>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</si>
  <si>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</si>
  <si>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</si>
  <si>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</si>
  <si>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</si>
  <si>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</si>
  <si>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</si>
  <si>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</si>
  <si>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 xml:space="preserve">  Customer_864  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</si>
  <si>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</si>
  <si>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</si>
  <si>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</si>
  <si>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</si>
  <si>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</si>
  <si>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</si>
  <si>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</si>
  <si>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</si>
  <si>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</si>
  <si>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</si>
  <si>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</si>
  <si>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</si>
  <si>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</si>
  <si>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</si>
  <si>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</si>
  <si>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 xml:space="preserve">  Customer_880  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</si>
  <si>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</si>
  <si>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</si>
  <si>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</si>
  <si>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</si>
  <si>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</si>
  <si>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</si>
  <si>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</si>
  <si>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</si>
  <si>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</si>
  <si>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</si>
  <si>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 xml:space="preserve">  Customer_891  </t>
  </si>
  <si>
    <t>Customer_892</t>
  </si>
  <si>
    <t xml:space="preserve">  Customer_893  </t>
  </si>
  <si>
    <t xml:space="preserve">  Customer_894  </t>
  </si>
  <si>
    <t>Customer_895</t>
  </si>
  <si>
    <t xml:space="preserve">  Customer_896  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</si>
  <si>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</si>
  <si>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</si>
  <si>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</si>
  <si>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</si>
  <si>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</si>
  <si>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</si>
  <si>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</si>
  <si>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</si>
  <si>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</si>
  <si>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</si>
  <si>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</si>
  <si>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</si>
  <si>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</si>
  <si>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</si>
  <si>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</si>
  <si>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</si>
  <si>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</si>
  <si>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</si>
  <si>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</si>
  <si>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</si>
  <si>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</si>
  <si>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</si>
  <si>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 xml:space="preserve">  Customer_919  </t>
  </si>
  <si>
    <t>CUSTOMER_920</t>
  </si>
  <si>
    <t>Customer_921</t>
  </si>
  <si>
    <t>Customer_922</t>
  </si>
  <si>
    <t>Customer_923</t>
  </si>
  <si>
    <t xml:space="preserve">  Customer_924  </t>
  </si>
  <si>
    <t xml:space="preserve">  Customer_925  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</si>
  <si>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</si>
  <si>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</si>
  <si>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</si>
  <si>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</si>
  <si>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</si>
  <si>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</si>
  <si>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</si>
  <si>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</si>
  <si>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</si>
  <si>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</si>
  <si>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 xml:space="preserve">  Customer_936  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</si>
  <si>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</si>
  <si>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</si>
  <si>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</si>
  <si>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</si>
  <si>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</si>
  <si>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</si>
  <si>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</si>
  <si>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</si>
  <si>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</si>
  <si>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</si>
  <si>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</si>
  <si>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</si>
  <si>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</si>
  <si>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</si>
  <si>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</si>
  <si>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</si>
  <si>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 xml:space="preserve">  Customer_953  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</si>
  <si>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</si>
  <si>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</si>
  <si>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</si>
  <si>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</si>
  <si>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</si>
  <si>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</si>
  <si>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</si>
  <si>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</si>
  <si>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</si>
  <si>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</si>
  <si>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</si>
  <si>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</si>
  <si>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 xml:space="preserve">  Customer_966  </t>
  </si>
  <si>
    <t xml:space="preserve">  Customer_967  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</si>
  <si>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</si>
  <si>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</si>
  <si>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</si>
  <si>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</si>
  <si>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</si>
  <si>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</si>
  <si>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</si>
  <si>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</si>
  <si>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</si>
  <si>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 xml:space="preserve">  Customer_977  </t>
  </si>
  <si>
    <t>Customer_978</t>
  </si>
  <si>
    <t xml:space="preserve">  Customer_979  </t>
  </si>
  <si>
    <t>Customer_980</t>
  </si>
  <si>
    <t>Customer_981</t>
  </si>
  <si>
    <t>Customer_982</t>
  </si>
  <si>
    <t>Customer_983</t>
  </si>
  <si>
    <t xml:space="preserve">  Customer_984  </t>
  </si>
  <si>
    <t>Customer_985</t>
  </si>
  <si>
    <t>Customer_986</t>
  </si>
  <si>
    <t>Customer_987</t>
  </si>
  <si>
    <t>Customer_988</t>
  </si>
  <si>
    <t>CUSTOMER_989</t>
  </si>
  <si>
    <t xml:space="preserve">  Customer_990  </t>
  </si>
  <si>
    <t>Customer_991</t>
  </si>
  <si>
    <t>Customer_992</t>
  </si>
  <si>
    <t xml:space="preserve">  Customer_993  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</si>
  <si>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</si>
  <si>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</si>
  <si>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</si>
  <si>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</si>
  <si>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</si>
  <si>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</si>
  <si>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</si>
  <si>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 xml:space="preserve">  Customer_1001  </t>
  </si>
  <si>
    <t>Customer_1002</t>
  </si>
  <si>
    <t>Customer_1003</t>
  </si>
  <si>
    <t xml:space="preserve">  Customer_1004  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</si>
  <si>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</si>
  <si>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</si>
  <si>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</si>
  <si>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</si>
  <si>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</si>
  <si>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</si>
  <si>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</si>
  <si>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</si>
  <si>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</si>
  <si>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</si>
  <si>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</si>
  <si>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</si>
  <si>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</si>
  <si>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</si>
  <si>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</si>
  <si>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</si>
  <si>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</si>
  <si>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</si>
  <si>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</si>
  <si>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</si>
  <si>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</si>
  <si>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 xml:space="preserve">  Customer_1026  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</si>
  <si>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</si>
  <si>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</si>
  <si>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</si>
  <si>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</si>
  <si>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</si>
  <si>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</si>
  <si>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</si>
  <si>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</si>
  <si>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</si>
  <si>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</si>
  <si>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</si>
  <si>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</si>
  <si>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</si>
  <si>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</si>
  <si>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</si>
  <si>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</si>
  <si>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 xml:space="preserve">  Customer_1043  </t>
  </si>
  <si>
    <t>Customer_1044</t>
  </si>
  <si>
    <t>CUSTOMER_1045</t>
  </si>
  <si>
    <t>Customer_1046</t>
  </si>
  <si>
    <t>Customer_1047</t>
  </si>
  <si>
    <t xml:space="preserve">  Customer_1048  </t>
  </si>
  <si>
    <t>CUSTOMER_1049</t>
  </si>
  <si>
    <t>Customer_1050</t>
  </si>
  <si>
    <t>Customer_1051</t>
  </si>
  <si>
    <t>CUSTOMER_1052</t>
  </si>
  <si>
    <t xml:space="preserve">  Customer_1053  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</si>
  <si>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</si>
  <si>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</si>
  <si>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</si>
  <si>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</si>
  <si>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</si>
  <si>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</si>
  <si>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</si>
  <si>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</si>
  <si>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</si>
  <si>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</si>
  <si>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</si>
  <si>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</si>
  <si>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</si>
  <si>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</si>
  <si>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</si>
  <si>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</si>
  <si>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</si>
  <si>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</si>
  <si>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</si>
  <si>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</si>
  <si>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 xml:space="preserve">  Customer_1074  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</si>
  <si>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</si>
  <si>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</si>
  <si>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</si>
  <si>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</si>
  <si>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</si>
  <si>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</si>
  <si>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</si>
  <si>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</si>
  <si>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</si>
  <si>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</si>
  <si>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</si>
  <si>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</si>
  <si>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 xml:space="preserve">  Customer_1087  </t>
  </si>
  <si>
    <t>Customer_1088</t>
  </si>
  <si>
    <t>CUSTOMER_1089</t>
  </si>
  <si>
    <t>CUSTOMER_1090</t>
  </si>
  <si>
    <t>Customer_1091</t>
  </si>
  <si>
    <t>Customer_1092</t>
  </si>
  <si>
    <t xml:space="preserve">  Customer_1093  </t>
  </si>
  <si>
    <t>Customer_1094</t>
  </si>
  <si>
    <t>Customer_1095</t>
  </si>
  <si>
    <t>Customer_1096</t>
  </si>
  <si>
    <t>customer_1097</t>
  </si>
  <si>
    <t>CUSTOMER_1098</t>
  </si>
  <si>
    <t xml:space="preserve">  Customer_1099  </t>
  </si>
  <si>
    <t xml:space="preserve">  Customer_1100  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</si>
  <si>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</si>
  <si>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</si>
  <si>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</si>
  <si>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</si>
  <si>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</si>
  <si>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</si>
  <si>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</si>
  <si>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</si>
  <si>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 xml:space="preserve">  Customer_1109  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</si>
  <si>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</si>
  <si>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</si>
  <si>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</si>
  <si>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</si>
  <si>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</si>
  <si>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</si>
  <si>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</si>
  <si>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</si>
  <si>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</si>
  <si>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</si>
  <si>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</si>
  <si>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</si>
  <si>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</si>
  <si>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</si>
  <si>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</si>
  <si>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</si>
  <si>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 xml:space="preserve">  Customer_1126  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</si>
  <si>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</si>
  <si>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</si>
  <si>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</si>
  <si>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</si>
  <si>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</si>
  <si>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</si>
  <si>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</si>
  <si>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 xml:space="preserve">  Customer_1134  </t>
  </si>
  <si>
    <t>Customer_1135</t>
  </si>
  <si>
    <t>Customer_1136</t>
  </si>
  <si>
    <t>customer_1137</t>
  </si>
  <si>
    <t>Customer_1138</t>
  </si>
  <si>
    <t xml:space="preserve">  Customer_1139  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</si>
  <si>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</si>
  <si>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</si>
  <si>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</si>
  <si>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</si>
  <si>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</si>
  <si>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</si>
  <si>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</si>
  <si>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</si>
  <si>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</si>
  <si>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</si>
  <si>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</si>
  <si>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 xml:space="preserve">  Customer_1151  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</si>
  <si>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</si>
  <si>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</si>
  <si>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</si>
  <si>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</si>
  <si>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</si>
  <si>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</si>
  <si>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</si>
  <si>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</si>
  <si>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</si>
  <si>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</si>
  <si>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 xml:space="preserve">  Customer_1162  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</si>
  <si>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</si>
  <si>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</si>
  <si>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</si>
  <si>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</si>
  <si>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</si>
  <si>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</si>
  <si>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</si>
  <si>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</si>
  <si>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</si>
  <si>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</si>
  <si>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</si>
  <si>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</si>
  <si>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</si>
  <si>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</si>
  <si>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</si>
  <si>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</si>
  <si>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</si>
  <si>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</si>
  <si>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</si>
  <si>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</si>
  <si>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</si>
  <si>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</si>
  <si>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</si>
  <si>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</si>
  <si>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</si>
  <si>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</si>
  <si>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</si>
  <si>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 xml:space="preserve">  Customer_1190  </t>
  </si>
  <si>
    <t>Customer_1191</t>
  </si>
  <si>
    <t>Customer_1192</t>
  </si>
  <si>
    <t xml:space="preserve">  Customer_1193  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</si>
  <si>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</si>
  <si>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</si>
  <si>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</si>
  <si>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</si>
  <si>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</si>
  <si>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</si>
  <si>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</si>
  <si>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</si>
  <si>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</si>
  <si>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</si>
  <si>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 xml:space="preserve">  Customer_1204  </t>
  </si>
  <si>
    <t>Customer_1205</t>
  </si>
  <si>
    <t>customer_1206</t>
  </si>
  <si>
    <t>Customer_1207</t>
  </si>
  <si>
    <t>Customer_1208</t>
  </si>
  <si>
    <t xml:space="preserve">  Customer_1209  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</si>
  <si>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</si>
  <si>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</si>
  <si>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</si>
  <si>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</si>
  <si>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</si>
  <si>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</si>
  <si>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</si>
  <si>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</si>
  <si>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</si>
  <si>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 xml:space="preserve">  Customer_1219  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</si>
  <si>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</si>
  <si>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</si>
  <si>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</si>
  <si>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</si>
  <si>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</si>
  <si>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</si>
  <si>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</si>
  <si>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</si>
  <si>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</si>
  <si>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</si>
  <si>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</si>
  <si>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</si>
  <si>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</si>
  <si>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</si>
  <si>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</si>
  <si>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</si>
  <si>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</si>
  <si>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</si>
  <si>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</si>
  <si>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</si>
  <si>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</si>
  <si>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</si>
  <si>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</si>
  <si>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</si>
  <si>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 xml:space="preserve">  Customer_1244  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</si>
  <si>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</si>
  <si>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</si>
  <si>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</si>
  <si>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</si>
  <si>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</si>
  <si>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</si>
  <si>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</si>
  <si>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</si>
  <si>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</si>
  <si>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</si>
  <si>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 xml:space="preserve">  Customer_1255  </t>
  </si>
  <si>
    <t>customer_1256</t>
  </si>
  <si>
    <t>Customer_1257</t>
  </si>
  <si>
    <t>Customer_1258</t>
  </si>
  <si>
    <t>Customer_1259</t>
  </si>
  <si>
    <t>Customer_1260</t>
  </si>
  <si>
    <t>Customer_1261</t>
  </si>
  <si>
    <t xml:space="preserve">  Customer_1262  </t>
  </si>
  <si>
    <t xml:space="preserve">  Customer_1263  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</si>
  <si>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</si>
  <si>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</si>
  <si>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</si>
  <si>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</si>
  <si>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</si>
  <si>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</si>
  <si>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</si>
  <si>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</si>
  <si>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</si>
  <si>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</si>
  <si>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</si>
  <si>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</si>
  <si>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</si>
  <si>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</si>
  <si>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</si>
  <si>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</si>
  <si>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</si>
  <si>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 xml:space="preserve">  Customer_1281  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</si>
  <si>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</si>
  <si>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</si>
  <si>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</si>
  <si>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</si>
  <si>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</si>
  <si>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</si>
  <si>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</si>
  <si>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</si>
  <si>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</si>
  <si>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</si>
  <si>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</si>
  <si>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</si>
  <si>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</si>
  <si>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</si>
  <si>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</si>
  <si>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</si>
  <si>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</si>
  <si>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</si>
  <si>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</si>
  <si>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</si>
  <si>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</si>
  <si>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</si>
  <si>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</si>
  <si>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</si>
  <si>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</si>
  <si>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</si>
  <si>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</si>
  <si>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</si>
  <si>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</si>
  <si>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</si>
  <si>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</si>
  <si>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</si>
  <si>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</si>
  <si>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</si>
  <si>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 xml:space="preserve">  Customer_1316  </t>
  </si>
  <si>
    <t>Customer_1317</t>
  </si>
  <si>
    <t xml:space="preserve">  Customer_1318  </t>
  </si>
  <si>
    <t>Customer_1319</t>
  </si>
  <si>
    <t xml:space="preserve">  Customer_1320  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</si>
  <si>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</si>
  <si>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</si>
  <si>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</si>
  <si>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</si>
  <si>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</si>
  <si>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</si>
  <si>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</si>
  <si>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</si>
  <si>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</si>
  <si>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 xml:space="preserve">  Customer_1330  </t>
  </si>
  <si>
    <t>Customer_1331</t>
  </si>
  <si>
    <t>Customer_1332</t>
  </si>
  <si>
    <t>customer_1333</t>
  </si>
  <si>
    <t>Customer_1334</t>
  </si>
  <si>
    <t>customer_1335</t>
  </si>
  <si>
    <t>Customer_1336</t>
  </si>
  <si>
    <t xml:space="preserve">  Customer_1337  </t>
  </si>
  <si>
    <t>Customer_1338</t>
  </si>
  <si>
    <t>Customer_1339</t>
  </si>
  <si>
    <t>Customer_1340</t>
  </si>
  <si>
    <t>customer_1341</t>
  </si>
  <si>
    <t>Customer_1342</t>
  </si>
  <si>
    <t>Customer_1343</t>
  </si>
  <si>
    <t xml:space="preserve">  Customer_1344  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</si>
  <si>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</si>
  <si>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</si>
  <si>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</si>
  <si>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</si>
  <si>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</si>
  <si>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</si>
  <si>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</si>
  <si>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</si>
  <si>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</si>
  <si>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</si>
  <si>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</si>
  <si>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 xml:space="preserve">  Customer_1356  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</si>
  <si>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</si>
  <si>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</si>
  <si>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</si>
  <si>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</si>
  <si>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</si>
  <si>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</si>
  <si>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</si>
  <si>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 xml:space="preserve">  Customer_1364  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</si>
  <si>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</si>
  <si>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</si>
  <si>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</si>
  <si>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</si>
  <si>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</si>
  <si>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</si>
  <si>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</si>
  <si>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</si>
  <si>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</si>
  <si>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 xml:space="preserve">  Customer_1374  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</si>
  <si>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</si>
  <si>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</si>
  <si>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</si>
  <si>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</si>
  <si>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</si>
  <si>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</si>
  <si>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</si>
  <si>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</si>
  <si>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 xml:space="preserve">  Customer_1383  </t>
  </si>
  <si>
    <t xml:space="preserve">  Customer_1384  </t>
  </si>
  <si>
    <t>CUSTOMER_1385</t>
  </si>
  <si>
    <t>Customer_1386</t>
  </si>
  <si>
    <t>Customer_1387</t>
  </si>
  <si>
    <t>Customer_1388</t>
  </si>
  <si>
    <t>Customer_1389</t>
  </si>
  <si>
    <t xml:space="preserve">  Customer_1390  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</si>
  <si>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</si>
  <si>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</si>
  <si>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</si>
  <si>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</si>
  <si>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</si>
  <si>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</si>
  <si>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</si>
  <si>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</si>
  <si>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</si>
  <si>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</si>
  <si>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</si>
  <si>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</si>
  <si>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</si>
  <si>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</si>
  <si>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</si>
  <si>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</si>
  <si>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</si>
  <si>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</si>
  <si>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</si>
  <si>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</si>
  <si>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</si>
  <si>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</si>
  <si>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</si>
  <si>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</si>
  <si>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</si>
  <si>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</si>
  <si>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</si>
  <si>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</si>
  <si>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 xml:space="preserve">  Customer_1419  </t>
  </si>
  <si>
    <t>Customer_1420</t>
  </si>
  <si>
    <t>CUSTOMER_1421</t>
  </si>
  <si>
    <t>CUSTOMER_1422</t>
  </si>
  <si>
    <t>Customer_1423</t>
  </si>
  <si>
    <t>Customer_1424</t>
  </si>
  <si>
    <t xml:space="preserve">  Customer_1425  </t>
  </si>
  <si>
    <t>Customer_1426</t>
  </si>
  <si>
    <t xml:space="preserve">  Customer_1427  </t>
  </si>
  <si>
    <t xml:space="preserve">  Customer_1428  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</si>
  <si>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</si>
  <si>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</si>
  <si>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</si>
  <si>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</si>
  <si>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</si>
  <si>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</si>
  <si>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</si>
  <si>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</si>
  <si>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</si>
  <si>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</si>
  <si>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</si>
  <si>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</si>
  <si>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</si>
  <si>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</si>
  <si>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</si>
  <si>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 xml:space="preserve">  Customer_1444  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</si>
  <si>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</si>
  <si>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</si>
  <si>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</si>
  <si>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</si>
  <si>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</si>
  <si>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</si>
  <si>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</si>
  <si>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</si>
  <si>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</si>
  <si>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</si>
  <si>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</si>
  <si>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 xml:space="preserve">  Customer_1456  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</si>
  <si>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</si>
  <si>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</si>
  <si>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</si>
  <si>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</si>
  <si>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</si>
  <si>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</si>
  <si>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</si>
  <si>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</si>
  <si>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</si>
  <si>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</si>
  <si>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</si>
  <si>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</si>
  <si>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</si>
  <si>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</si>
  <si>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</si>
  <si>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</si>
  <si>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</si>
  <si>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</si>
  <si>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</si>
  <si>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</si>
  <si>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</si>
  <si>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</si>
  <si>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</si>
  <si>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 xml:space="preserve">  Customer_1480  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</si>
  <si>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</si>
  <si>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</si>
  <si>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</si>
  <si>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</si>
  <si>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</si>
  <si>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</si>
  <si>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</si>
  <si>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</si>
  <si>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</si>
  <si>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</si>
  <si>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</si>
  <si>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</si>
  <si>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</si>
  <si>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</si>
  <si>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</si>
  <si>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</si>
  <si>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</si>
  <si>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</si>
  <si>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</si>
  <si>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</si>
  <si>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</si>
  <si>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</si>
  <si>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 xml:space="preserve">  Customer_1503  </t>
  </si>
  <si>
    <t>Customer_1504</t>
  </si>
  <si>
    <t xml:space="preserve">  Customer_1505  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</si>
  <si>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</si>
  <si>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</si>
  <si>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</si>
  <si>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</si>
  <si>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</si>
  <si>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</si>
  <si>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</si>
  <si>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</si>
  <si>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</si>
  <si>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</si>
  <si>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</si>
  <si>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</si>
  <si>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</si>
  <si>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</si>
  <si>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</si>
  <si>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</si>
  <si>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</si>
  <si>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</si>
  <si>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</si>
  <si>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</si>
  <si>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</si>
  <si>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</si>
  <si>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</si>
  <si>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</si>
  <si>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</si>
  <si>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</si>
  <si>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</si>
  <si>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</si>
  <si>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</si>
  <si>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</si>
  <si>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 xml:space="preserve">  Customer_1536  </t>
  </si>
  <si>
    <t>Customer_1537</t>
  </si>
  <si>
    <t xml:space="preserve">  Customer_1538  </t>
  </si>
  <si>
    <t>Customer_1539</t>
  </si>
  <si>
    <t>Customer_1540</t>
  </si>
  <si>
    <t>Customer_1541</t>
  </si>
  <si>
    <t>customer_1542</t>
  </si>
  <si>
    <t>Customer_1543</t>
  </si>
  <si>
    <t xml:space="preserve">  Customer_1544  </t>
  </si>
  <si>
    <t>Customer_1545</t>
  </si>
  <si>
    <t>Customer_1546</t>
  </si>
  <si>
    <t>Customer_1547</t>
  </si>
  <si>
    <t>customer_1548</t>
  </si>
  <si>
    <t>Customer_1549</t>
  </si>
  <si>
    <t xml:space="preserve">  Customer_1550  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</si>
  <si>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</si>
  <si>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</si>
  <si>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</si>
  <si>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</si>
  <si>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</si>
  <si>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</si>
  <si>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</si>
  <si>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</si>
  <si>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</si>
  <si>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</si>
  <si>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</si>
  <si>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 xml:space="preserve">  Customer_1562  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</si>
  <si>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</si>
  <si>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</si>
  <si>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</si>
  <si>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</si>
  <si>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</si>
  <si>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</si>
  <si>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</si>
  <si>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</si>
  <si>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</si>
  <si>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</si>
  <si>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</si>
  <si>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</si>
  <si>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</si>
  <si>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</si>
  <si>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 xml:space="preserve">  Customer_1577  </t>
  </si>
  <si>
    <t>Customer_1578</t>
  </si>
  <si>
    <t>Customer_1579</t>
  </si>
  <si>
    <t>customer_1580</t>
  </si>
  <si>
    <t>Customer_1581</t>
  </si>
  <si>
    <t>Customer_1582</t>
  </si>
  <si>
    <t xml:space="preserve">  Customer_1583  </t>
  </si>
  <si>
    <t>CUSTOMER_1584</t>
  </si>
  <si>
    <t>Customer_1585</t>
  </si>
  <si>
    <t xml:space="preserve">  Customer_1586  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</si>
  <si>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</si>
  <si>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</si>
  <si>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</si>
  <si>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</si>
  <si>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</si>
  <si>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</si>
  <si>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</si>
  <si>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</si>
  <si>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</si>
  <si>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</si>
  <si>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</si>
  <si>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</si>
  <si>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 xml:space="preserve">  Customer_1599  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</si>
  <si>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</si>
  <si>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</si>
  <si>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</si>
  <si>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</si>
  <si>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</si>
  <si>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</si>
  <si>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</si>
  <si>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</si>
  <si>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</si>
  <si>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</si>
  <si>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</si>
  <si>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</si>
  <si>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</si>
  <si>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</si>
  <si>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</si>
  <si>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</si>
  <si>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</si>
  <si>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</si>
  <si>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</si>
  <si>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</si>
  <si>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</si>
  <si>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</si>
  <si>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</si>
  <si>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</si>
  <si>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</si>
  <si>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</si>
  <si>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 xml:space="preserve">  Customer_1626  </t>
  </si>
  <si>
    <t xml:space="preserve">  Customer_1627  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</si>
  <si>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</si>
  <si>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</si>
  <si>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</si>
  <si>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</si>
  <si>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</si>
  <si>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</si>
  <si>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</si>
  <si>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</si>
  <si>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</si>
  <si>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</si>
  <si>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</si>
  <si>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</si>
  <si>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</si>
  <si>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</si>
  <si>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</si>
  <si>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</si>
  <si>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</si>
  <si>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</si>
  <si>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</si>
  <si>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</si>
  <si>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</si>
  <si>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</si>
  <si>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</si>
  <si>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</si>
  <si>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</si>
  <si>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</si>
  <si>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 xml:space="preserve">  Customer_1654  </t>
  </si>
  <si>
    <t>Customer_1655</t>
  </si>
  <si>
    <t>Customer_1656</t>
  </si>
  <si>
    <t>Customer_1657</t>
  </si>
  <si>
    <t xml:space="preserve">  Customer_1658  </t>
  </si>
  <si>
    <t>Customer_1659</t>
  </si>
  <si>
    <t>Customer_1660</t>
  </si>
  <si>
    <t>Customer_1661</t>
  </si>
  <si>
    <t>Customer_1662</t>
  </si>
  <si>
    <t>Customer_1663</t>
  </si>
  <si>
    <t xml:space="preserve">  Customer_1664  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</si>
  <si>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</si>
  <si>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</si>
  <si>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</si>
  <si>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</si>
  <si>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</si>
  <si>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</si>
  <si>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</si>
  <si>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</si>
  <si>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</si>
  <si>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</si>
  <si>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</si>
  <si>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</si>
  <si>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</si>
  <si>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</si>
  <si>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 xml:space="preserve">  Customer_1679  </t>
  </si>
  <si>
    <t>Customer_1680</t>
  </si>
  <si>
    <t>Customer_1681</t>
  </si>
  <si>
    <t xml:space="preserve">  Customer_1682  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</si>
  <si>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</si>
  <si>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</si>
  <si>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</si>
  <si>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</si>
  <si>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</si>
  <si>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</si>
  <si>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</si>
  <si>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</si>
  <si>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</si>
  <si>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</si>
  <si>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</si>
  <si>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</si>
  <si>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</si>
  <si>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</si>
  <si>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</si>
  <si>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</si>
  <si>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</si>
  <si>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</si>
  <si>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</si>
  <si>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</si>
  <si>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</si>
  <si>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</si>
  <si>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</si>
  <si>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</si>
  <si>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</si>
  <si>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</si>
  <si>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</si>
  <si>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</si>
  <si>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</si>
  <si>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</si>
  <si>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</si>
  <si>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</si>
  <si>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</si>
  <si>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</si>
  <si>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</si>
  <si>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</si>
  <si>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</si>
  <si>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</si>
  <si>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</si>
  <si>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 xml:space="preserve">  Customer_1722  </t>
  </si>
  <si>
    <t>Customer_1723</t>
  </si>
  <si>
    <t>Customer_1724</t>
  </si>
  <si>
    <t>CUSTOMER_1725</t>
  </si>
  <si>
    <t>CUSTOMER_1726</t>
  </si>
  <si>
    <t xml:space="preserve">  Customer_1727  </t>
  </si>
  <si>
    <t>customer_1728</t>
  </si>
  <si>
    <t>Customer_1729</t>
  </si>
  <si>
    <t>Customer_1730</t>
  </si>
  <si>
    <t xml:space="preserve">  Customer_1731  </t>
  </si>
  <si>
    <t>Customer_1732</t>
  </si>
  <si>
    <t>Customer_1733</t>
  </si>
  <si>
    <t>CUSTOMER_1734</t>
  </si>
  <si>
    <t>Customer_1735</t>
  </si>
  <si>
    <t xml:space="preserve">  Customer_1736  </t>
  </si>
  <si>
    <t xml:space="preserve">  Customer_1737  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</si>
  <si>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</si>
  <si>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</si>
  <si>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</si>
  <si>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</si>
  <si>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</si>
  <si>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</si>
  <si>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</si>
  <si>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</si>
  <si>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</si>
  <si>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</si>
  <si>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</si>
  <si>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</si>
  <si>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</si>
  <si>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</si>
  <si>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</si>
  <si>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</si>
  <si>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</si>
  <si>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</si>
  <si>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</si>
  <si>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</si>
  <si>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</si>
  <si>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</si>
  <si>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</si>
  <si>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</si>
  <si>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</si>
  <si>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</si>
  <si>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</si>
  <si>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</si>
  <si>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</si>
  <si>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</si>
  <si>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</si>
  <si>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</si>
  <si>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 xml:space="preserve">  Customer_1770  </t>
  </si>
  <si>
    <t xml:space="preserve">  Customer_1771  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</si>
  <si>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</si>
  <si>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</si>
  <si>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</si>
  <si>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</si>
  <si>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</si>
  <si>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</si>
  <si>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</si>
  <si>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</si>
  <si>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</si>
  <si>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</si>
  <si>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</si>
  <si>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</si>
  <si>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</si>
  <si>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</si>
  <si>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</si>
  <si>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</si>
  <si>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</si>
  <si>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</si>
  <si>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</si>
  <si>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</si>
  <si>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</si>
  <si>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</si>
  <si>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</si>
  <si>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</si>
  <si>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</si>
  <si>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</si>
  <si>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</si>
  <si>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</si>
  <si>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</si>
  <si>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</si>
  <si>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</si>
  <si>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</si>
  <si>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</si>
  <si>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</si>
  <si>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</si>
  <si>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</si>
  <si>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</si>
  <si>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 xml:space="preserve">  Customer_1809  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</si>
  <si>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</si>
  <si>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</si>
  <si>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</si>
  <si>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</si>
  <si>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</si>
  <si>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</si>
  <si>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</si>
  <si>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</si>
  <si>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</si>
  <si>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</si>
  <si>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</si>
  <si>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</si>
  <si>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</si>
  <si>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</si>
  <si>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</si>
  <si>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</si>
  <si>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</si>
  <si>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</si>
  <si>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</si>
  <si>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</si>
  <si>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</si>
  <si>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</si>
  <si>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</si>
  <si>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</si>
  <si>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</si>
  <si>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</si>
  <si>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</si>
  <si>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</si>
  <si>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</si>
  <si>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</si>
  <si>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</si>
  <si>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</si>
  <si>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</si>
  <si>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</si>
  <si>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</si>
  <si>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</si>
  <si>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</si>
  <si>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</si>
  <si>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</si>
  <si>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</si>
  <si>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</si>
  <si>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</si>
  <si>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</si>
  <si>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</si>
  <si>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 xml:space="preserve">  Customer_1854  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</si>
  <si>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</si>
  <si>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</si>
  <si>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</si>
  <si>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</si>
  <si>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</si>
  <si>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</si>
  <si>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</si>
  <si>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</si>
  <si>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 xml:space="preserve">  Customer_1863  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</si>
  <si>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</si>
  <si>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</si>
  <si>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</si>
  <si>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</si>
  <si>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</si>
  <si>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</si>
  <si>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</si>
  <si>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</si>
  <si>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</si>
  <si>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</si>
  <si>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</si>
  <si>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</si>
  <si>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</si>
  <si>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</si>
  <si>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</si>
  <si>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</si>
  <si>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</si>
  <si>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</si>
  <si>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</si>
  <si>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</si>
  <si>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</si>
  <si>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</si>
  <si>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</si>
  <si>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</si>
  <si>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</si>
  <si>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</si>
  <si>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</si>
  <si>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</si>
  <si>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</si>
  <si>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</si>
  <si>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</si>
  <si>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</si>
  <si>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</si>
  <si>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</si>
  <si>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</si>
  <si>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</si>
  <si>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</si>
  <si>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</si>
  <si>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 xml:space="preserve">  Customer_1902  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</si>
  <si>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</si>
  <si>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</si>
  <si>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</si>
  <si>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</si>
  <si>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</si>
  <si>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</si>
  <si>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</si>
  <si>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</si>
  <si>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</si>
  <si>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</si>
  <si>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</si>
  <si>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</si>
  <si>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</si>
  <si>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</si>
  <si>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</si>
  <si>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</si>
  <si>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</si>
  <si>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</si>
  <si>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</si>
  <si>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</si>
  <si>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</si>
  <si>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</si>
  <si>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</si>
  <si>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</si>
  <si>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</si>
  <si>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</si>
  <si>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</si>
  <si>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</si>
  <si>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</si>
  <si>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</si>
  <si>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</si>
  <si>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</si>
  <si>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</si>
  <si>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</si>
  <si>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</si>
  <si>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</si>
  <si>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 xml:space="preserve">  Customer_1939  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</si>
  <si>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</si>
  <si>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</si>
  <si>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</si>
  <si>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</si>
  <si>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</si>
  <si>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</si>
  <si>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</si>
  <si>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</si>
  <si>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</si>
  <si>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</si>
  <si>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</si>
  <si>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</si>
  <si>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 xml:space="preserve">  Customer_1952  </t>
  </si>
  <si>
    <t>customer_1953</t>
  </si>
  <si>
    <t>Customer_1954</t>
  </si>
  <si>
    <t>Customer_1955</t>
  </si>
  <si>
    <t xml:space="preserve">  Customer_1956  </t>
  </si>
  <si>
    <t>CUSTOMER_1957</t>
  </si>
  <si>
    <t xml:space="preserve">  Customer_1958  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</si>
  <si>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</si>
  <si>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</si>
  <si>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</si>
  <si>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</si>
  <si>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</si>
  <si>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</si>
  <si>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</si>
  <si>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</si>
  <si>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 xml:space="preserve">  Customer_1967  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</si>
  <si>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</si>
  <si>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</si>
  <si>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</si>
  <si>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</si>
  <si>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</si>
  <si>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</si>
  <si>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</si>
  <si>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</si>
  <si>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</si>
  <si>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</si>
  <si>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</si>
  <si>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</si>
  <si>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 xml:space="preserve">  Customer_1980  </t>
  </si>
  <si>
    <t>Customer_1981</t>
  </si>
  <si>
    <t>Customer_1982</t>
  </si>
  <si>
    <t xml:space="preserve">  Customer_1983  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</si>
  <si>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</si>
  <si>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</si>
  <si>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</si>
  <si>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</si>
  <si>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</si>
  <si>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</si>
  <si>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</si>
  <si>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</si>
  <si>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</si>
  <si>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</si>
  <si>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</si>
  <si>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</si>
  <si>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</si>
  <si>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</si>
  <si>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</si>
  <si>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</si>
  <si>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</si>
  <si>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</si>
  <si>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</si>
  <si>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</si>
  <si>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</si>
  <si>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</si>
  <si>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</si>
  <si>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</si>
  <si>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</si>
  <si>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Customer_2009</t>
  </si>
  <si>
    <t>Customer_2010</t>
  </si>
  <si>
    <t>Customer_2011</t>
  </si>
  <si>
    <t>Customer_2012</t>
  </si>
  <si>
    <t>Customer_2013</t>
  </si>
  <si>
    <t xml:space="preserve">  Customer_2014  </t>
  </si>
  <si>
    <t>customer_2015</t>
  </si>
  <si>
    <t>Customer_2016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</si>
  <si>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</si>
  <si>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</si>
  <si>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</si>
  <si>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</si>
  <si>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</si>
  <si>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</si>
  <si>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</si>
  <si>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</si>
  <si>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</si>
  <si>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</si>
  <si>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</si>
  <si>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</si>
  <si>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</si>
  <si>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</si>
  <si>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</si>
  <si>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</si>
  <si>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 xml:space="preserve">  Customer_2033  </t>
  </si>
  <si>
    <t xml:space="preserve">  Customer_2034  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</si>
  <si>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</si>
  <si>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</si>
  <si>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</si>
  <si>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</si>
  <si>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</si>
  <si>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</si>
  <si>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</si>
  <si>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</si>
  <si>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</si>
  <si>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</si>
  <si>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</si>
  <si>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</si>
  <si>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</si>
  <si>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</si>
  <si>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</si>
  <si>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</si>
  <si>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</si>
  <si>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</si>
  <si>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 xml:space="preserve">  Customer_2053  </t>
  </si>
  <si>
    <t>Customer_2054</t>
  </si>
  <si>
    <t>Customer_2055</t>
  </si>
  <si>
    <t>Customer_2056</t>
  </si>
  <si>
    <t>Customer_2057</t>
  </si>
  <si>
    <t xml:space="preserve">  Customer_2058  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</si>
  <si>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</si>
  <si>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</si>
  <si>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</si>
  <si>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</si>
  <si>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</si>
  <si>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</si>
  <si>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</si>
  <si>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</si>
  <si>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</si>
  <si>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</si>
  <si>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</si>
  <si>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 xml:space="preserve">  Customer_2070  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</si>
  <si>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</si>
  <si>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</si>
  <si>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</si>
  <si>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</si>
  <si>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</si>
  <si>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</si>
  <si>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</si>
  <si>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</si>
  <si>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 xml:space="preserve">  Customer_2079  </t>
  </si>
  <si>
    <t>Customer_2080</t>
  </si>
  <si>
    <t>Customer_2081</t>
  </si>
  <si>
    <t>Customer_2082</t>
  </si>
  <si>
    <t>CUSTOMER_2083</t>
  </si>
  <si>
    <t>customer_2084</t>
  </si>
  <si>
    <t>Customer_2085</t>
  </si>
  <si>
    <t xml:space="preserve">  Customer_2086  </t>
  </si>
  <si>
    <t>Customer_2087</t>
  </si>
  <si>
    <t>Customer_2088</t>
  </si>
  <si>
    <t>CUSTOMER_2089</t>
  </si>
  <si>
    <t>Customer_2090</t>
  </si>
  <si>
    <t>Customer_2091</t>
  </si>
  <si>
    <t>Customer_2092</t>
  </si>
  <si>
    <t xml:space="preserve">  Customer_2093  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</si>
  <si>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</si>
  <si>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</si>
  <si>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</si>
  <si>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</si>
  <si>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</si>
  <si>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</si>
  <si>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</si>
  <si>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</si>
  <si>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</si>
  <si>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</si>
  <si>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</si>
  <si>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</si>
  <si>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</si>
  <si>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</si>
  <si>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</si>
  <si>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</si>
  <si>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</si>
  <si>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</si>
  <si>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</si>
  <si>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</si>
  <si>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</si>
  <si>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</si>
  <si>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</si>
  <si>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</si>
  <si>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</si>
  <si>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</si>
  <si>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</si>
  <si>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</si>
  <si>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</si>
  <si>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</si>
  <si>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</si>
  <si>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</si>
  <si>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</si>
  <si>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</si>
  <si>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</si>
  <si>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</si>
  <si>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</si>
  <si>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</si>
  <si>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</si>
  <si>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</si>
  <si>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</si>
  <si>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</si>
  <si>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</si>
  <si>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</si>
  <si>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</si>
  <si>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</si>
  <si>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</si>
  <si>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</si>
  <si>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</si>
  <si>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</si>
  <si>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</si>
  <si>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</si>
  <si>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</si>
  <si>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</si>
  <si>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</si>
  <si>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</si>
  <si>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</si>
  <si>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</si>
  <si>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</si>
  <si>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</si>
  <si>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</si>
  <si>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</si>
  <si>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</si>
  <si>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</si>
  <si>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</si>
  <si>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</si>
  <si>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</si>
  <si>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</si>
  <si>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</si>
  <si>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</si>
  <si>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</si>
  <si>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</si>
  <si>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</si>
  <si>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</si>
  <si>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</si>
  <si>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</si>
  <si>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</si>
  <si>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</si>
  <si>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</si>
  <si>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</si>
  <si>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</si>
  <si>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</si>
  <si>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</si>
  <si>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</si>
  <si>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 xml:space="preserve">  Customer_2178  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</si>
  <si>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</si>
  <si>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</si>
  <si>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</si>
  <si>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</si>
  <si>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</si>
  <si>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</si>
  <si>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</si>
  <si>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</si>
  <si>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</si>
  <si>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</si>
  <si>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</si>
  <si>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</si>
  <si>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</si>
  <si>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</si>
  <si>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</si>
  <si>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</si>
  <si>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</si>
  <si>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</si>
  <si>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</si>
  <si>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</si>
  <si>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</si>
  <si>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</si>
  <si>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</si>
  <si>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</si>
  <si>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</si>
  <si>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</si>
  <si>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</si>
  <si>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</si>
  <si>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</si>
  <si>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</si>
  <si>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</si>
  <si>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</si>
  <si>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</si>
  <si>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Customer_2212</t>
  </si>
  <si>
    <t>Customer_2213</t>
  </si>
  <si>
    <t>Customer_2214</t>
  </si>
  <si>
    <t>Customer_2215</t>
  </si>
  <si>
    <t xml:space="preserve">  Customer_2216  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</si>
  <si>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</si>
  <si>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</si>
  <si>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</si>
  <si>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</si>
  <si>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</si>
  <si>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</si>
  <si>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</si>
  <si>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</si>
  <si>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</si>
  <si>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</si>
  <si>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</si>
  <si>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</si>
  <si>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</si>
  <si>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 xml:space="preserve">  Customer_2230  </t>
  </si>
  <si>
    <t>CUSTOMER_2231</t>
  </si>
  <si>
    <t>Customer_2232</t>
  </si>
  <si>
    <t>customer_2233</t>
  </si>
  <si>
    <t>Customer_2234</t>
  </si>
  <si>
    <t>Customer_2235</t>
  </si>
  <si>
    <t>Customer_2236</t>
  </si>
  <si>
    <t xml:space="preserve">  Customer_2237  </t>
  </si>
  <si>
    <t>Customer_2238</t>
  </si>
  <si>
    <t>Customer_2239</t>
  </si>
  <si>
    <t xml:space="preserve">  Customer_2240  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</si>
  <si>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</si>
  <si>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</si>
  <si>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</si>
  <si>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</si>
  <si>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</si>
  <si>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</si>
  <si>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</si>
  <si>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</si>
  <si>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</si>
  <si>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 xml:space="preserve">  Customer_2250  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</si>
  <si>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</si>
  <si>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</si>
  <si>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</si>
  <si>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</si>
  <si>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</si>
  <si>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</si>
  <si>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</si>
  <si>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</si>
  <si>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</si>
  <si>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</si>
  <si>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</si>
  <si>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</si>
  <si>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</si>
  <si>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</si>
  <si>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</si>
  <si>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</si>
  <si>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</si>
  <si>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</si>
  <si>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</si>
  <si>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</si>
  <si>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</si>
  <si>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</si>
  <si>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</si>
  <si>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</si>
  <si>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 xml:space="preserve">  Customer_2275  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</si>
  <si>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</si>
  <si>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</si>
  <si>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</si>
  <si>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</si>
  <si>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</si>
  <si>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</si>
  <si>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</si>
  <si>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</si>
  <si>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</si>
  <si>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</si>
  <si>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</si>
  <si>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 xml:space="preserve">  Customer_2287  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</si>
  <si>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</si>
  <si>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</si>
  <si>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</si>
  <si>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</si>
  <si>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</si>
  <si>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</si>
  <si>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</si>
  <si>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</si>
  <si>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</si>
  <si>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</si>
  <si>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</si>
  <si>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</si>
  <si>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</si>
  <si>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</si>
  <si>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</si>
  <si>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</si>
  <si>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</si>
  <si>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</si>
  <si>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</si>
  <si>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</si>
  <si>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</si>
  <si>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</si>
  <si>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 xml:space="preserve">  Customer_2310  </t>
  </si>
  <si>
    <t>Customer_2311</t>
  </si>
  <si>
    <t>Customer_2312</t>
  </si>
  <si>
    <t xml:space="preserve">  Customer_2313  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</si>
  <si>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</si>
  <si>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</si>
  <si>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</si>
  <si>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</si>
  <si>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</si>
  <si>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</si>
  <si>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</si>
  <si>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</si>
  <si>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</si>
  <si>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</si>
  <si>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</si>
  <si>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</si>
  <si>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</si>
  <si>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</si>
  <si>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</si>
  <si>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</si>
  <si>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</si>
  <si>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 xml:space="preserve">  Customer_2331  </t>
  </si>
  <si>
    <t>Customer_2332</t>
  </si>
  <si>
    <t>customer_2333</t>
  </si>
  <si>
    <t>Customer_2334</t>
  </si>
  <si>
    <t>Customer_2335</t>
  </si>
  <si>
    <t>CUSTOMER_2336</t>
  </si>
  <si>
    <t xml:space="preserve">  Customer_2337  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</si>
  <si>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</si>
  <si>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</si>
  <si>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</si>
  <si>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</si>
  <si>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</si>
  <si>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</si>
  <si>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</si>
  <si>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</si>
  <si>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</si>
  <si>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</si>
  <si>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</si>
  <si>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</si>
  <si>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</si>
  <si>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</si>
  <si>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</si>
  <si>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</si>
  <si>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</si>
  <si>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</si>
  <si>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</si>
  <si>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</si>
  <si>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</si>
  <si>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</si>
  <si>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 xml:space="preserve">  Customer_2360  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</si>
  <si>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</si>
  <si>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</si>
  <si>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</si>
  <si>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</si>
  <si>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</si>
  <si>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</si>
  <si>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</si>
  <si>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</si>
  <si>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</si>
  <si>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</si>
  <si>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</si>
  <si>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</si>
  <si>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</si>
  <si>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</si>
  <si>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</si>
  <si>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</si>
  <si>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</si>
  <si>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</si>
  <si>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</si>
  <si>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 xml:space="preserve">  Customer_2380  </t>
  </si>
  <si>
    <t>Customer_2381</t>
  </si>
  <si>
    <t xml:space="preserve">  Customer_2382  </t>
  </si>
  <si>
    <t>CUSTOMER_2383</t>
  </si>
  <si>
    <t>Customer_2384</t>
  </si>
  <si>
    <t>Customer_2385</t>
  </si>
  <si>
    <t>Customer_2386</t>
  </si>
  <si>
    <t>Customer_2387</t>
  </si>
  <si>
    <t xml:space="preserve">  Customer_2388  </t>
  </si>
  <si>
    <t>Customer_2389</t>
  </si>
  <si>
    <t xml:space="preserve">  Customer_2390  </t>
  </si>
  <si>
    <t>Customer_2391</t>
  </si>
  <si>
    <t xml:space="preserve">  Customer_2392  </t>
  </si>
  <si>
    <t>Customer_2393</t>
  </si>
  <si>
    <t xml:space="preserve">  Customer_2394  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</si>
  <si>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</si>
  <si>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</si>
  <si>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</si>
  <si>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</si>
  <si>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</si>
  <si>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</si>
  <si>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</si>
  <si>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</si>
  <si>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 xml:space="preserve">  Customer_2403  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</si>
  <si>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</si>
  <si>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</si>
  <si>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</si>
  <si>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</si>
  <si>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</si>
  <si>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</si>
  <si>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</si>
  <si>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</si>
  <si>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</si>
  <si>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</si>
  <si>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 xml:space="preserve">  Customer_2414  </t>
  </si>
  <si>
    <t>Customer_2415</t>
  </si>
  <si>
    <t>CUSTOMER_2416</t>
  </si>
  <si>
    <t xml:space="preserve">  Customer_2417  </t>
  </si>
  <si>
    <t>Customer_2418</t>
  </si>
  <si>
    <t>Customer_2419</t>
  </si>
  <si>
    <t>Customer_2420</t>
  </si>
  <si>
    <t>Customer_2421</t>
  </si>
  <si>
    <t>Customer_2422</t>
  </si>
  <si>
    <t xml:space="preserve">  Customer_2423  </t>
  </si>
  <si>
    <t>Customer_2424</t>
  </si>
  <si>
    <t>Customer_2425</t>
  </si>
  <si>
    <t>CUSTOMER_2426</t>
  </si>
  <si>
    <t>Customer_2427</t>
  </si>
  <si>
    <t>Customer_2428</t>
  </si>
  <si>
    <t>Customer_2429</t>
  </si>
  <si>
    <t xml:space="preserve">  Customer_2430  </t>
  </si>
  <si>
    <t>customer_2431</t>
  </si>
  <si>
    <t>Customer_2432</t>
  </si>
  <si>
    <t xml:space="preserve">  Customer_2433  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</si>
  <si>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</si>
  <si>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</si>
  <si>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</si>
  <si>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</si>
  <si>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</si>
  <si>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</si>
  <si>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</si>
  <si>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</si>
  <si>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</si>
  <si>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</si>
  <si>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</si>
  <si>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</si>
  <si>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</si>
  <si>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</si>
  <si>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 xml:space="preserve">  Customer_2448  </t>
  </si>
  <si>
    <t>Customer_2449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</si>
  <si>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</si>
  <si>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</si>
  <si>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</si>
  <si>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</si>
  <si>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</si>
  <si>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</si>
  <si>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</si>
  <si>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</si>
  <si>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 xml:space="preserve">  Customer_2458  </t>
  </si>
  <si>
    <t>Customer_2459</t>
  </si>
  <si>
    <t>Customer_2460</t>
  </si>
  <si>
    <t>Customer_2461</t>
  </si>
  <si>
    <t>Customer_2462</t>
  </si>
  <si>
    <t>CUSTOMER_2463</t>
  </si>
  <si>
    <t xml:space="preserve">  Customer_2464  </t>
  </si>
  <si>
    <t>customer_2465</t>
  </si>
  <si>
    <t>Customer_2466</t>
  </si>
  <si>
    <t>CUSTOMER_2467</t>
  </si>
  <si>
    <t xml:space="preserve">  Customer_2468  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</si>
  <si>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</si>
  <si>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</si>
  <si>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</si>
  <si>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</si>
  <si>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</si>
  <si>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</si>
  <si>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</si>
  <si>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</si>
  <si>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</si>
  <si>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</si>
  <si>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</si>
  <si>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</si>
  <si>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</si>
  <si>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</si>
  <si>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</si>
  <si>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</si>
  <si>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</si>
  <si>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</si>
  <si>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</si>
  <si>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</si>
  <si>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</si>
  <si>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 xml:space="preserve">  Customer_2490  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</si>
  <si>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</si>
  <si>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</si>
  <si>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</si>
  <si>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</si>
  <si>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</si>
  <si>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</si>
  <si>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</si>
  <si>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</si>
  <si>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</si>
  <si>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</si>
  <si>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</si>
  <si>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</si>
  <si>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</si>
  <si>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</si>
  <si>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</si>
  <si>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</si>
  <si>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</si>
  <si>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</si>
  <si>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</si>
  <si>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</si>
  <si>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 xml:space="preserve">  Customer_2511  </t>
  </si>
  <si>
    <t>Customer_2512</t>
  </si>
  <si>
    <t xml:space="preserve">  Customer_2513  </t>
  </si>
  <si>
    <t>customer_2514</t>
  </si>
  <si>
    <t>Customer_2515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</si>
  <si>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</si>
  <si>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</si>
  <si>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</si>
  <si>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</si>
  <si>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</si>
  <si>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</si>
  <si>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</si>
  <si>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</si>
  <si>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</si>
  <si>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</si>
  <si>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</si>
  <si>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</si>
  <si>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</si>
  <si>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</si>
  <si>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 xml:space="preserve">  Customer_2530  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</si>
  <si>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</si>
  <si>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</si>
  <si>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</si>
  <si>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</si>
  <si>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</si>
  <si>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</si>
  <si>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</si>
  <si>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</si>
  <si>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 xml:space="preserve">  Customer_2539  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</si>
  <si>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</si>
  <si>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</si>
  <si>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</si>
  <si>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</si>
  <si>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</si>
  <si>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</si>
  <si>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</si>
  <si>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 xml:space="preserve">  Customer_2547  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</si>
  <si>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</si>
  <si>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</si>
  <si>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</si>
  <si>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</si>
  <si>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</si>
  <si>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</si>
  <si>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</si>
  <si>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</si>
  <si>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</si>
  <si>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</si>
  <si>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</si>
  <si>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</si>
  <si>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</si>
  <si>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</si>
  <si>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</si>
  <si>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</si>
  <si>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</si>
  <si>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</si>
  <si>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</si>
  <si>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</si>
  <si>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</si>
  <si>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</si>
  <si>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</si>
  <si>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</si>
  <si>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</si>
  <si>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 xml:space="preserve">  Customer_2573  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</si>
  <si>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</si>
  <si>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</si>
  <si>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</si>
  <si>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</si>
  <si>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</si>
  <si>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</si>
  <si>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</si>
  <si>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</si>
  <si>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 xml:space="preserve">  Customer_2582  </t>
  </si>
  <si>
    <t>CUSTOMER_2583</t>
  </si>
  <si>
    <t xml:space="preserve">  Customer_2584  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</si>
  <si>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</si>
  <si>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</si>
  <si>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</si>
  <si>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</si>
  <si>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</si>
  <si>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</si>
  <si>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</si>
  <si>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</si>
  <si>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</si>
  <si>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</si>
  <si>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</si>
  <si>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</si>
  <si>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</si>
  <si>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</si>
  <si>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</si>
  <si>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</si>
  <si>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</si>
  <si>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CUSTOMER_2602</t>
  </si>
  <si>
    <t>CUSTOMER_2603</t>
  </si>
  <si>
    <t xml:space="preserve">  Customer_2604  </t>
  </si>
  <si>
    <t>Customer_2605</t>
  </si>
  <si>
    <t>Customer_2606</t>
  </si>
  <si>
    <t>Customer_2607</t>
  </si>
  <si>
    <t xml:space="preserve">  Customer_2608  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</si>
  <si>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</si>
  <si>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</si>
  <si>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</si>
  <si>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</si>
  <si>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</si>
  <si>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</si>
  <si>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</si>
  <si>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</si>
  <si>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</si>
  <si>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</si>
  <si>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</si>
  <si>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</si>
  <si>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</si>
  <si>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</si>
  <si>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</si>
  <si>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</si>
  <si>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</si>
  <si>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</si>
  <si>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</si>
  <si>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</si>
  <si>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</si>
  <si>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</si>
  <si>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</si>
  <si>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</si>
  <si>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</si>
  <si>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 xml:space="preserve">  Customer_2634  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</si>
  <si>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</si>
  <si>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</si>
  <si>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</si>
  <si>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</si>
  <si>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</si>
  <si>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</si>
  <si>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</si>
  <si>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</si>
  <si>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</si>
  <si>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</si>
  <si>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</si>
  <si>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</si>
  <si>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</si>
  <si>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</si>
  <si>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</si>
  <si>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</si>
  <si>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</si>
  <si>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</si>
  <si>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</si>
  <si>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</si>
  <si>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</si>
  <si>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</si>
  <si>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</si>
  <si>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</si>
  <si>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 xml:space="preserve">  Customer_2659  </t>
  </si>
  <si>
    <t>Customer_2660</t>
  </si>
  <si>
    <t>CUSTOMER_2661</t>
  </si>
  <si>
    <t xml:space="preserve">  Customer_2662  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</si>
  <si>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</si>
  <si>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</si>
  <si>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</si>
  <si>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</si>
  <si>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</si>
  <si>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</si>
  <si>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</si>
  <si>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</si>
  <si>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</si>
  <si>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</si>
  <si>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</si>
  <si>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</si>
  <si>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</si>
  <si>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</si>
  <si>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 xml:space="preserve">  Customer_2677  </t>
  </si>
  <si>
    <t>customer_2678</t>
  </si>
  <si>
    <t>Customer_2679</t>
  </si>
  <si>
    <t>Customer_2680</t>
  </si>
  <si>
    <t>Customer_2681</t>
  </si>
  <si>
    <t>Customer_2682</t>
  </si>
  <si>
    <t xml:space="preserve">  Customer_2683  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</si>
  <si>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</si>
  <si>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</si>
  <si>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</si>
  <si>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</si>
  <si>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</si>
  <si>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</si>
  <si>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</si>
  <si>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</si>
  <si>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</si>
  <si>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</si>
  <si>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</si>
  <si>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 xml:space="preserve">  Customer_2695  </t>
  </si>
  <si>
    <t>Customer_2696</t>
  </si>
  <si>
    <t>customer_2697</t>
  </si>
  <si>
    <t>Customer_2698</t>
  </si>
  <si>
    <t>customer_2699</t>
  </si>
  <si>
    <t xml:space="preserve">  Customer_2700  </t>
  </si>
  <si>
    <t>CUSTOMER_2701</t>
  </si>
  <si>
    <t xml:space="preserve">  Customer_2702  </t>
  </si>
  <si>
    <t>Customer_2703</t>
  </si>
  <si>
    <t>Customer_2704</t>
  </si>
  <si>
    <t>Customer_2705</t>
  </si>
  <si>
    <t>customer_2706</t>
  </si>
  <si>
    <t xml:space="preserve">  Customer_2707  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</si>
  <si>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</si>
  <si>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</si>
  <si>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</si>
  <si>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</si>
  <si>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</si>
  <si>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</si>
  <si>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</si>
  <si>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</si>
  <si>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</si>
  <si>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 xml:space="preserve">  Customer_2717  </t>
  </si>
  <si>
    <t xml:space="preserve">  Customer_2718  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</si>
  <si>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</si>
  <si>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</si>
  <si>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</si>
  <si>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</si>
  <si>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</si>
  <si>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</si>
  <si>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</si>
  <si>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</si>
  <si>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</si>
  <si>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</si>
  <si>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</si>
  <si>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 xml:space="preserve">  Customer_2730  </t>
  </si>
  <si>
    <t>Customer_2731</t>
  </si>
  <si>
    <t>Customer_2732</t>
  </si>
  <si>
    <t>Customer_2733</t>
  </si>
  <si>
    <t>Customer_2734</t>
  </si>
  <si>
    <t>Customer_2735</t>
  </si>
  <si>
    <t xml:space="preserve">  Customer_2736  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</si>
  <si>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</si>
  <si>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</si>
  <si>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</si>
  <si>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</si>
  <si>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</si>
  <si>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</si>
  <si>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</si>
  <si>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</si>
  <si>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</si>
  <si>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</si>
  <si>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</si>
  <si>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</si>
  <si>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</si>
  <si>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</si>
  <si>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</si>
  <si>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</si>
  <si>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</si>
  <si>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</si>
  <si>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</si>
  <si>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</si>
  <si>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</si>
  <si>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</si>
  <si>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</si>
  <si>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</si>
  <si>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</si>
  <si>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</si>
  <si>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</si>
  <si>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 xml:space="preserve">  Customer_2764  </t>
  </si>
  <si>
    <t>Customer_2765</t>
  </si>
  <si>
    <t>Customer_2766</t>
  </si>
  <si>
    <t xml:space="preserve">  Customer_2767  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</si>
  <si>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</si>
  <si>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</si>
  <si>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</si>
  <si>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</si>
  <si>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</si>
  <si>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</si>
  <si>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</si>
  <si>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 xml:space="preserve">  Customer_2775  </t>
  </si>
  <si>
    <t>Customer_2776</t>
  </si>
  <si>
    <t>CUSTOMER_2777</t>
  </si>
  <si>
    <t xml:space="preserve">  Customer_2778  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</si>
  <si>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</si>
  <si>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</si>
  <si>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</si>
  <si>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</si>
  <si>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</si>
  <si>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</si>
  <si>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</si>
  <si>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</si>
  <si>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</si>
  <si>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</si>
  <si>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</si>
  <si>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</si>
  <si>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</si>
  <si>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customer_2792</t>
  </si>
  <si>
    <t>Customer_2793</t>
  </si>
  <si>
    <t>Customer_2794</t>
  </si>
  <si>
    <t>Customer_2795</t>
  </si>
  <si>
    <t xml:space="preserve">  Customer_2796  </t>
  </si>
  <si>
    <t>Customer_2797</t>
  </si>
  <si>
    <t>Customer_2798</t>
  </si>
  <si>
    <t xml:space="preserve">  Customer_2799  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</si>
  <si>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</si>
  <si>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</si>
  <si>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</si>
  <si>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</si>
  <si>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</si>
  <si>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</si>
  <si>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</si>
  <si>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</si>
  <si>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</si>
  <si>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</si>
  <si>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</si>
  <si>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</si>
  <si>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</si>
  <si>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</si>
  <si>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</si>
  <si>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</si>
  <si>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</si>
  <si>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</si>
  <si>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</si>
  <si>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</si>
  <si>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</si>
  <si>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</si>
  <si>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</si>
  <si>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</si>
  <si>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</si>
  <si>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</si>
  <si>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</si>
  <si>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</si>
  <si>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</si>
  <si>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</si>
  <si>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</si>
  <si>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</si>
  <si>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</si>
  <si>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</si>
  <si>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</si>
  <si>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</si>
  <si>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</si>
  <si>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</si>
  <si>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</si>
  <si>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</si>
  <si>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</si>
  <si>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</si>
  <si>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</si>
  <si>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</si>
  <si>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</si>
  <si>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</si>
  <si>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</si>
  <si>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</si>
  <si>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 xml:space="preserve">  Customer_2848  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</si>
  <si>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</si>
  <si>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</si>
  <si>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</si>
  <si>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</si>
  <si>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</si>
  <si>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</si>
  <si>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</si>
  <si>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</si>
  <si>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</si>
  <si>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</si>
  <si>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</si>
  <si>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</si>
  <si>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 xml:space="preserve">  Customer_2861  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</si>
  <si>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</si>
  <si>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</si>
  <si>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</si>
  <si>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</si>
  <si>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</si>
  <si>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</si>
  <si>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</si>
  <si>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</si>
  <si>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</si>
  <si>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</si>
  <si>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</si>
  <si>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</si>
  <si>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</si>
  <si>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</si>
  <si>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</si>
  <si>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</si>
  <si>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</si>
  <si>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</si>
  <si>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</si>
  <si>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</si>
  <si>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</si>
  <si>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 xml:space="preserve">  Customer_2883  </t>
  </si>
  <si>
    <t>customer_2884</t>
  </si>
  <si>
    <t>Customer_2885</t>
  </si>
  <si>
    <t>Customer_2886</t>
  </si>
  <si>
    <t xml:space="preserve">  Customer_2887  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</si>
  <si>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</si>
  <si>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</si>
  <si>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</si>
  <si>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</si>
  <si>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</si>
  <si>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</si>
  <si>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</si>
  <si>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</si>
  <si>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 xml:space="preserve">  Customer_2896  </t>
  </si>
  <si>
    <t>Customer_2897</t>
  </si>
  <si>
    <t>Customer_2898</t>
  </si>
  <si>
    <t>Customer_2899</t>
  </si>
  <si>
    <t>Customer_2900</t>
  </si>
  <si>
    <t>Customer_2901</t>
  </si>
  <si>
    <t>Customer_2902</t>
  </si>
  <si>
    <t xml:space="preserve">  Customer_2903  </t>
  </si>
  <si>
    <t>Customer_2904</t>
  </si>
  <si>
    <t>Customer_2905</t>
  </si>
  <si>
    <t>Customer_2906</t>
  </si>
  <si>
    <t>Customer_2907</t>
  </si>
  <si>
    <t>CUSTOMER_2908</t>
  </si>
  <si>
    <t>customer_2909</t>
  </si>
  <si>
    <t>Customer_2910</t>
  </si>
  <si>
    <t>Customer_2911</t>
  </si>
  <si>
    <t>Customer_2912</t>
  </si>
  <si>
    <t xml:space="preserve">  Customer_2913  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</si>
  <si>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</si>
  <si>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</si>
  <si>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</si>
  <si>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</si>
  <si>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</si>
  <si>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</si>
  <si>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</si>
  <si>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</si>
  <si>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</si>
  <si>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</si>
  <si>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</si>
  <si>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</si>
  <si>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</si>
  <si>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</si>
  <si>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</si>
  <si>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</si>
  <si>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</si>
  <si>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</si>
  <si>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</si>
  <si>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</si>
  <si>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 xml:space="preserve">  Customer_2934  </t>
  </si>
  <si>
    <t>Customer_2935</t>
  </si>
  <si>
    <t>Customer_2936</t>
  </si>
  <si>
    <t>Customer_2937</t>
  </si>
  <si>
    <t xml:space="preserve">  Customer_2938  </t>
  </si>
  <si>
    <t>Customer_2939</t>
  </si>
  <si>
    <t>Customer_2940</t>
  </si>
  <si>
    <t>CUSTOMER_2941</t>
  </si>
  <si>
    <t>CUSTOMER_2942</t>
  </si>
  <si>
    <t xml:space="preserve">  Customer_2943  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</si>
  <si>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</si>
  <si>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</si>
  <si>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</si>
  <si>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</si>
  <si>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</si>
  <si>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</si>
  <si>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</si>
  <si>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</si>
  <si>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 xml:space="preserve">  Customer_2952  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</si>
  <si>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</si>
  <si>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</si>
  <si>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</si>
  <si>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</si>
  <si>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</si>
  <si>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</si>
  <si>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</si>
  <si>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</si>
  <si>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</si>
  <si>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</si>
  <si>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</si>
  <si>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</si>
  <si>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</si>
  <si>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</si>
  <si>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</si>
  <si>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</si>
  <si>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</si>
  <si>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</si>
  <si>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</si>
  <si>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</si>
  <si>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</si>
  <si>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</si>
  <si>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</si>
  <si>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</si>
  <si>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</si>
  <si>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</si>
  <si>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 xml:space="preserve">  Customer_2979  </t>
  </si>
  <si>
    <t>Customer_2980</t>
  </si>
  <si>
    <t xml:space="preserve">  Customer_2981  </t>
  </si>
  <si>
    <t>CUSTOMER_2982</t>
  </si>
  <si>
    <t>Customer_2983</t>
  </si>
  <si>
    <t>Customer_2984</t>
  </si>
  <si>
    <t>Customer_2985</t>
  </si>
  <si>
    <t>Customer_2986</t>
  </si>
  <si>
    <t>Customer_2987</t>
  </si>
  <si>
    <t xml:space="preserve">  Customer_2988  </t>
  </si>
  <si>
    <t>Customer_2989</t>
  </si>
  <si>
    <t>CUSTOMER_2990</t>
  </si>
  <si>
    <t>CUSTOMER_2991</t>
  </si>
  <si>
    <t>Customer_2992</t>
  </si>
  <si>
    <t>Customer_2993</t>
  </si>
  <si>
    <t xml:space="preserve">  Customer_2994  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</si>
  <si>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</si>
  <si>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</si>
  <si>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</si>
  <si>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</si>
  <si>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</si>
  <si>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</si>
  <si>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</si>
  <si>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</si>
  <si>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</si>
  <si>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</si>
  <si>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</si>
  <si>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</si>
  <si>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</si>
  <si>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</si>
  <si>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</si>
  <si>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</si>
  <si>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</si>
  <si>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</si>
  <si>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</si>
  <si>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</si>
  <si>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</si>
  <si>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 xml:space="preserve">  Customer_3016  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</si>
  <si>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</si>
  <si>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</si>
  <si>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</si>
  <si>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</si>
  <si>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</si>
  <si>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</si>
  <si>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</si>
  <si>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</si>
  <si>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</si>
  <si>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</si>
  <si>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</si>
  <si>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</si>
  <si>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 xml:space="preserve">  Customer_3029  </t>
  </si>
  <si>
    <t>customer_3030</t>
  </si>
  <si>
    <t>Customer_3031</t>
  </si>
  <si>
    <t xml:space="preserve">  Customer_3032  </t>
  </si>
  <si>
    <t xml:space="preserve">  Customer_3033  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</si>
  <si>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</si>
  <si>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</si>
  <si>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</si>
  <si>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</si>
  <si>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</si>
  <si>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</si>
  <si>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</si>
  <si>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</si>
  <si>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</si>
  <si>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</si>
  <si>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</si>
  <si>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</si>
  <si>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</si>
  <si>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</si>
  <si>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</si>
  <si>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</si>
  <si>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</si>
  <si>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</si>
  <si>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</si>
  <si>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</si>
  <si>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</si>
  <si>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</si>
  <si>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</si>
  <si>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</si>
  <si>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</si>
  <si>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</si>
  <si>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</si>
  <si>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</si>
  <si>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</si>
  <si>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</si>
  <si>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</si>
  <si>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</si>
  <si>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</si>
  <si>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</si>
  <si>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</si>
  <si>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</si>
  <si>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</si>
  <si>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</si>
  <si>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</si>
  <si>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</si>
  <si>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</si>
  <si>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</si>
  <si>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</si>
  <si>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</si>
  <si>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</si>
  <si>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 xml:space="preserve">  Customer_3079  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</si>
  <si>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</si>
  <si>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</si>
  <si>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</si>
  <si>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</si>
  <si>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</si>
  <si>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</si>
  <si>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</si>
  <si>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</si>
  <si>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</si>
  <si>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 xml:space="preserve">  Customer_3089  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</si>
  <si>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</si>
  <si>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</si>
  <si>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</si>
  <si>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</si>
  <si>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</si>
  <si>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</si>
  <si>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</si>
  <si>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</si>
  <si>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</si>
  <si>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</si>
  <si>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</si>
  <si>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 xml:space="preserve">  Customer_3101  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</si>
  <si>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</si>
  <si>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</si>
  <si>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</si>
  <si>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</si>
  <si>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</si>
  <si>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</si>
  <si>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</si>
  <si>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</si>
  <si>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</si>
  <si>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</si>
  <si>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</si>
  <si>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</si>
  <si>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</si>
  <si>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</si>
  <si>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 xml:space="preserve">  Customer_3116  </t>
  </si>
  <si>
    <t>Customer_3117</t>
  </si>
  <si>
    <t>CUSTOMER_3118</t>
  </si>
  <si>
    <t>Customer_3119</t>
  </si>
  <si>
    <t>Customer_3120</t>
  </si>
  <si>
    <t>Customer_3121</t>
  </si>
  <si>
    <t xml:space="preserve">  Customer_3122  </t>
  </si>
  <si>
    <t>Customer_3123</t>
  </si>
  <si>
    <t>Customer_3124</t>
  </si>
  <si>
    <t>Customer_3125</t>
  </si>
  <si>
    <t>CUSTOMER_3126</t>
  </si>
  <si>
    <t xml:space="preserve">  Customer_3127  </t>
  </si>
  <si>
    <t xml:space="preserve">  Customer_3128  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</si>
  <si>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</si>
  <si>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</si>
  <si>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</si>
  <si>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</si>
  <si>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</si>
  <si>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</si>
  <si>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</si>
  <si>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</si>
  <si>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</si>
  <si>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</si>
  <si>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</si>
  <si>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Customer_3140</t>
  </si>
  <si>
    <t>Customer_3141</t>
  </si>
  <si>
    <t xml:space="preserve">  Customer_3142  </t>
  </si>
  <si>
    <t>customer_3143</t>
  </si>
  <si>
    <t>customer_3144</t>
  </si>
  <si>
    <t>Customer_3145</t>
  </si>
  <si>
    <t xml:space="preserve">  Customer_3146  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</si>
  <si>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</si>
  <si>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</si>
  <si>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</si>
  <si>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</si>
  <si>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</si>
  <si>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</si>
  <si>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</si>
  <si>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 xml:space="preserve">  Customer_3154  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</si>
  <si>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</si>
  <si>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</si>
  <si>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</si>
  <si>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</si>
  <si>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</si>
  <si>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</si>
  <si>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</si>
  <si>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 xml:space="preserve">  Customer_3162  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</si>
  <si>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</si>
  <si>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</si>
  <si>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</si>
  <si>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</si>
  <si>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</si>
  <si>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</si>
  <si>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</si>
  <si>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</si>
  <si>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</si>
  <si>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</si>
  <si>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</si>
  <si>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</si>
  <si>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</si>
  <si>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</si>
  <si>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 xml:space="preserve">  Customer_3177  </t>
  </si>
  <si>
    <t>Customer_3178</t>
  </si>
  <si>
    <t>Customer_3179</t>
  </si>
  <si>
    <t>Customer_3180</t>
  </si>
  <si>
    <t xml:space="preserve">  Customer_3181  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</si>
  <si>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</si>
  <si>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</si>
  <si>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</si>
  <si>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</si>
  <si>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</si>
  <si>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</si>
  <si>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</si>
  <si>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</si>
  <si>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</si>
  <si>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</si>
  <si>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</si>
  <si>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 xml:space="preserve">  Customer_3193  </t>
  </si>
  <si>
    <t>customer_3194</t>
  </si>
  <si>
    <t xml:space="preserve">  Customer_3195  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</si>
  <si>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</si>
  <si>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</si>
  <si>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</si>
  <si>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</si>
  <si>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</si>
  <si>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</si>
  <si>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</si>
  <si>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</si>
  <si>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</si>
  <si>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</si>
  <si>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</si>
  <si>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</si>
  <si>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</si>
  <si>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</si>
  <si>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</si>
  <si>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</si>
  <si>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</si>
  <si>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 xml:space="preserve">  Customer_3213  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</si>
  <si>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</si>
  <si>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</si>
  <si>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</si>
  <si>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</si>
  <si>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</si>
  <si>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</si>
  <si>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</si>
  <si>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</si>
  <si>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</si>
  <si>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</si>
  <si>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</si>
  <si>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</si>
  <si>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</si>
  <si>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</si>
  <si>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</si>
  <si>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</si>
  <si>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</si>
  <si>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</si>
  <si>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</si>
  <si>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</si>
  <si>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</si>
  <si>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</si>
  <si>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</si>
  <si>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</si>
  <si>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</si>
  <si>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</si>
  <si>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</si>
  <si>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</si>
  <si>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</si>
  <si>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</si>
  <si>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</si>
  <si>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</si>
  <si>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</si>
  <si>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</si>
  <si>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 xml:space="preserve">  Customer_3248  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</si>
  <si>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</si>
  <si>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</si>
  <si>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</si>
  <si>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</si>
  <si>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</si>
  <si>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</si>
  <si>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</si>
  <si>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</si>
  <si>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</si>
  <si>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</si>
  <si>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</si>
  <si>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</si>
  <si>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</si>
  <si>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</si>
  <si>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</si>
  <si>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 xml:space="preserve">  Customer_3264  </t>
  </si>
  <si>
    <t>Customer_3265</t>
  </si>
  <si>
    <t>Customer_3266</t>
  </si>
  <si>
    <t>CUSTOMER_3267</t>
  </si>
  <si>
    <t>Customer_3268</t>
  </si>
  <si>
    <t>Customer_3269</t>
  </si>
  <si>
    <t>Customer_3270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</si>
  <si>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</si>
  <si>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</si>
  <si>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</si>
  <si>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</si>
  <si>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</si>
  <si>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</si>
  <si>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</si>
  <si>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</si>
  <si>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</si>
  <si>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</si>
  <si>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</si>
  <si>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</si>
  <si>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</si>
  <si>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</si>
  <si>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</si>
  <si>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</si>
  <si>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</si>
  <si>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</si>
  <si>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</si>
  <si>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 xml:space="preserve">  Customer_3290  </t>
  </si>
  <si>
    <t>Customer_3291</t>
  </si>
  <si>
    <t>CUSTOMER_3292</t>
  </si>
  <si>
    <t>Customer_3293</t>
  </si>
  <si>
    <t>Customer_3294</t>
  </si>
  <si>
    <t>Customer_3295</t>
  </si>
  <si>
    <t xml:space="preserve">  Customer_3296  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</si>
  <si>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</si>
  <si>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</si>
  <si>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</si>
  <si>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</si>
  <si>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</si>
  <si>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</si>
  <si>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</si>
  <si>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</si>
  <si>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 xml:space="preserve">  Customer_3305  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</si>
  <si>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</si>
  <si>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</si>
  <si>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</si>
  <si>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</si>
  <si>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</si>
  <si>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</si>
  <si>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</si>
  <si>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</si>
  <si>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 xml:space="preserve">  Customer_3314  </t>
  </si>
  <si>
    <t xml:space="preserve">  Customer_3315  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</si>
  <si>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</si>
  <si>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</si>
  <si>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</si>
  <si>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</si>
  <si>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</si>
  <si>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</si>
  <si>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</si>
  <si>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</si>
  <si>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</si>
  <si>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 xml:space="preserve">  Customer_3325  </t>
  </si>
  <si>
    <t>Customer_3326</t>
  </si>
  <si>
    <t>Customer_3327</t>
  </si>
  <si>
    <t>Customer_3328</t>
  </si>
  <si>
    <t>Customer_3329</t>
  </si>
  <si>
    <t xml:space="preserve">  Customer_3330  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</si>
  <si>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</si>
  <si>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</si>
  <si>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</si>
  <si>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</si>
  <si>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</si>
  <si>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</si>
  <si>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</si>
  <si>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</si>
  <si>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</si>
  <si>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</si>
  <si>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</si>
  <si>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</si>
  <si>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</si>
  <si>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</si>
  <si>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</si>
  <si>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</si>
  <si>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</si>
  <si>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</si>
  <si>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</si>
  <si>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</si>
  <si>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</si>
  <si>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</si>
  <si>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</si>
  <si>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</si>
  <si>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</si>
  <si>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</si>
  <si>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</si>
  <si>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</si>
  <si>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</si>
  <si>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</si>
  <si>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</si>
  <si>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 xml:space="preserve">  Customer_3362  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</si>
  <si>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</si>
  <si>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</si>
  <si>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</si>
  <si>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</si>
  <si>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</si>
  <si>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</si>
  <si>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</si>
  <si>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</si>
  <si>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</si>
  <si>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</si>
  <si>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</si>
  <si>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</si>
  <si>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</si>
  <si>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</si>
  <si>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</si>
  <si>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</si>
  <si>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</si>
  <si>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 xml:space="preserve">  Customer_3380  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</si>
  <si>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</si>
  <si>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</si>
  <si>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</si>
  <si>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</si>
  <si>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</si>
  <si>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</si>
  <si>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</si>
  <si>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</si>
  <si>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</si>
  <si>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</si>
  <si>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</si>
  <si>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 xml:space="preserve">  Customer_3392  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</si>
  <si>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</si>
  <si>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</si>
  <si>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</si>
  <si>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</si>
  <si>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</si>
  <si>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</si>
  <si>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</si>
  <si>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</si>
  <si>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</si>
  <si>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</si>
  <si>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</si>
  <si>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</si>
  <si>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</si>
  <si>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</si>
  <si>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</si>
  <si>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</si>
  <si>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</si>
  <si>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</si>
  <si>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</si>
  <si>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</si>
  <si>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 xml:space="preserve">  Customer_3413  </t>
  </si>
  <si>
    <t>CUSTOMER_3414</t>
  </si>
  <si>
    <t>Customer_3415</t>
  </si>
  <si>
    <t xml:space="preserve">  Customer_3416  </t>
  </si>
  <si>
    <t xml:space="preserve">  Customer_3417  </t>
  </si>
  <si>
    <t>Customer_3418</t>
  </si>
  <si>
    <t>Customer_3419</t>
  </si>
  <si>
    <t>Customer_3420</t>
  </si>
  <si>
    <t>Customer_3421</t>
  </si>
  <si>
    <t>Customer_3422</t>
  </si>
  <si>
    <t>CUSTOMER_3423</t>
  </si>
  <si>
    <t xml:space="preserve">  Customer_3424  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</si>
  <si>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</si>
  <si>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</si>
  <si>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</si>
  <si>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</si>
  <si>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</si>
  <si>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</si>
  <si>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</si>
  <si>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</si>
  <si>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</si>
  <si>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 xml:space="preserve">  Customer_3434  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</si>
  <si>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</si>
  <si>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</si>
  <si>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</si>
  <si>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</si>
  <si>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</si>
  <si>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</si>
  <si>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</si>
  <si>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</si>
  <si>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</si>
  <si>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 xml:space="preserve">  Customer_3444  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</si>
  <si>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</si>
  <si>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</si>
  <si>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</si>
  <si>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</si>
  <si>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</si>
  <si>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</si>
  <si>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</si>
  <si>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</si>
  <si>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</si>
  <si>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</si>
  <si>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</si>
  <si>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</si>
  <si>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 xml:space="preserve">  Customer_3457  </t>
  </si>
  <si>
    <t xml:space="preserve">  Customer_3458  </t>
  </si>
  <si>
    <t>Customer_3459</t>
  </si>
  <si>
    <t>Customer_3460</t>
  </si>
  <si>
    <t>customer_3461</t>
  </si>
  <si>
    <t>Customer_3462</t>
  </si>
  <si>
    <t xml:space="preserve">  Customer_3463  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</si>
  <si>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</si>
  <si>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</si>
  <si>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</si>
  <si>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</si>
  <si>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</si>
  <si>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</si>
  <si>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</si>
  <si>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</si>
  <si>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</si>
  <si>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</si>
  <si>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</si>
  <si>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</si>
  <si>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</si>
  <si>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</si>
  <si>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</si>
  <si>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</si>
  <si>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</si>
  <si>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</si>
  <si>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</si>
  <si>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</si>
  <si>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</si>
  <si>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 xml:space="preserve">  Customer_3485  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</si>
  <si>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</si>
  <si>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</si>
  <si>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</si>
  <si>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</si>
  <si>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</si>
  <si>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</si>
  <si>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</si>
  <si>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</si>
  <si>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</si>
  <si>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</si>
  <si>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</si>
  <si>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 xml:space="preserve">  Customer_3497  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</si>
  <si>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</si>
  <si>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</si>
  <si>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</si>
  <si>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</si>
  <si>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</si>
  <si>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</si>
  <si>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</si>
  <si>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</si>
  <si>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</si>
  <si>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</si>
  <si>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</si>
  <si>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 xml:space="preserve">  Customer_3509  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</si>
  <si>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</si>
  <si>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</si>
  <si>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</si>
  <si>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</si>
  <si>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</si>
  <si>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</si>
  <si>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</si>
  <si>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</si>
  <si>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</si>
  <si>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</si>
  <si>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</si>
  <si>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</si>
  <si>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</si>
  <si>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</si>
  <si>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</si>
  <si>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</si>
  <si>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</si>
  <si>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</si>
  <si>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</si>
  <si>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</si>
  <si>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</si>
  <si>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</si>
  <si>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Customer_3532</t>
  </si>
  <si>
    <t>Customer_3533</t>
  </si>
  <si>
    <t>Customer_3534</t>
  </si>
  <si>
    <t>Customer_3535</t>
  </si>
  <si>
    <t xml:space="preserve">  Customer_3536  </t>
  </si>
  <si>
    <t>Customer_3537</t>
  </si>
  <si>
    <t>Customer_3538</t>
  </si>
  <si>
    <t>Customer_3539</t>
  </si>
  <si>
    <t>Customer_3540</t>
  </si>
  <si>
    <t>Customer_3541</t>
  </si>
  <si>
    <t>Customer_3542</t>
  </si>
  <si>
    <t>customer_3543</t>
  </si>
  <si>
    <t xml:space="preserve">  Customer_3544  </t>
  </si>
  <si>
    <t>Customer_3545</t>
  </si>
  <si>
    <t>Customer_3546</t>
  </si>
  <si>
    <t>Customer_3547</t>
  </si>
  <si>
    <t>Customer_3548</t>
  </si>
  <si>
    <t xml:space="preserve">  Customer_3549  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</si>
  <si>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</si>
  <si>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</si>
  <si>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</si>
  <si>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</si>
  <si>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</si>
  <si>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</si>
  <si>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</si>
  <si>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</si>
  <si>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</si>
  <si>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</si>
  <si>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</si>
  <si>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</si>
  <si>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</si>
  <si>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</si>
  <si>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</si>
  <si>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 xml:space="preserve">  Customer_3565  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</si>
  <si>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</si>
  <si>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</si>
  <si>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</si>
  <si>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</si>
  <si>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</si>
  <si>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</si>
  <si>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</si>
  <si>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</si>
  <si>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 xml:space="preserve">  Customer_3574  </t>
  </si>
  <si>
    <t>Customer_3575</t>
  </si>
  <si>
    <t>Customer_3576</t>
  </si>
  <si>
    <t>Customer_3577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</si>
  <si>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</si>
  <si>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</si>
  <si>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</si>
  <si>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</si>
  <si>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</si>
  <si>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</si>
  <si>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</si>
  <si>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</si>
  <si>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 xml:space="preserve">  Customer_3586  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</si>
  <si>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</si>
  <si>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</si>
  <si>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</si>
  <si>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</si>
  <si>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</si>
  <si>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</si>
  <si>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</si>
  <si>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</si>
  <si>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</si>
  <si>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</si>
  <si>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</si>
  <si>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 xml:space="preserve">  Customer_3598  </t>
  </si>
  <si>
    <t>Customer_3599</t>
  </si>
  <si>
    <t>Customer_3600</t>
  </si>
  <si>
    <t>Customer_3601</t>
  </si>
  <si>
    <t>Customer_3602</t>
  </si>
  <si>
    <t>Customer_3603</t>
  </si>
  <si>
    <t xml:space="preserve">  Customer_3604  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</si>
  <si>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</si>
  <si>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</si>
  <si>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</si>
  <si>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</si>
  <si>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</si>
  <si>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</si>
  <si>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</si>
  <si>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</si>
  <si>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</si>
  <si>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</si>
  <si>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</si>
  <si>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</si>
  <si>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</si>
  <si>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</si>
  <si>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</si>
  <si>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</si>
  <si>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</si>
  <si>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 xml:space="preserve">  Customer_3622  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</si>
  <si>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</si>
  <si>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</si>
  <si>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</si>
  <si>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</si>
  <si>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</si>
  <si>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</si>
  <si>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</si>
  <si>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</si>
  <si>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</si>
  <si>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</si>
  <si>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</si>
  <si>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</si>
  <si>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</si>
  <si>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</si>
  <si>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 xml:space="preserve">  Customer_3637  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</si>
  <si>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</si>
  <si>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</si>
  <si>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</si>
  <si>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</si>
  <si>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</si>
  <si>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</si>
  <si>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</si>
  <si>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</si>
  <si>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</si>
  <si>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</si>
  <si>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</si>
  <si>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</si>
  <si>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</si>
  <si>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</si>
  <si>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</si>
  <si>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</si>
  <si>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</si>
  <si>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</si>
  <si>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</si>
  <si>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</si>
  <si>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</si>
  <si>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 xml:space="preserve">  Customer_3659  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</si>
  <si>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</si>
  <si>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</si>
  <si>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</si>
  <si>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</si>
  <si>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</si>
  <si>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</si>
  <si>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</si>
  <si>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</si>
  <si>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</si>
  <si>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</si>
  <si>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</si>
  <si>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</si>
  <si>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</si>
  <si>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</si>
  <si>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</si>
  <si>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</si>
  <si>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</si>
  <si>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</si>
  <si>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</si>
  <si>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</si>
  <si>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</si>
  <si>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</si>
  <si>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</si>
  <si>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 xml:space="preserve">  Customer_3683  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</si>
  <si>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</si>
  <si>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</si>
  <si>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</si>
  <si>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</si>
  <si>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</si>
  <si>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</si>
  <si>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</si>
  <si>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</si>
  <si>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</si>
  <si>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</si>
  <si>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</si>
  <si>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</si>
  <si>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</si>
  <si>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</si>
  <si>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</si>
  <si>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</si>
  <si>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</si>
  <si>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</si>
  <si>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</si>
  <si>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</si>
  <si>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</si>
  <si>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</si>
  <si>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</si>
  <si>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</si>
  <si>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</si>
  <si>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</si>
  <si>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</si>
  <si>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 xml:space="preserve">  Customer_3711  </t>
  </si>
  <si>
    <t>Customer_3712</t>
  </si>
  <si>
    <t>Customer_3713</t>
  </si>
  <si>
    <t>Customer_3714</t>
  </si>
  <si>
    <t>Customer_3715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</si>
  <si>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</si>
  <si>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</si>
  <si>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</si>
  <si>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</si>
  <si>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</si>
  <si>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</si>
  <si>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</si>
  <si>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</si>
  <si>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</si>
  <si>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 xml:space="preserve">  Customer_3725  </t>
  </si>
  <si>
    <t>CUSTOMER_3726</t>
  </si>
  <si>
    <t>customer_3727</t>
  </si>
  <si>
    <t>CUSTOMER_3728</t>
  </si>
  <si>
    <t>CUSTOMER_3729</t>
  </si>
  <si>
    <t xml:space="preserve">  Customer_3730  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</si>
  <si>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</si>
  <si>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</si>
  <si>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</si>
  <si>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</si>
  <si>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</si>
  <si>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</si>
  <si>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</si>
  <si>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</si>
  <si>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</si>
  <si>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</si>
  <si>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</si>
  <si>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Customer_3742</t>
  </si>
  <si>
    <t>Customer_3743</t>
  </si>
  <si>
    <t>Customer_3744</t>
  </si>
  <si>
    <t>CUSTOMER_3745</t>
  </si>
  <si>
    <t xml:space="preserve">  Customer_3746  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</si>
  <si>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</si>
  <si>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</si>
  <si>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</si>
  <si>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</si>
  <si>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</si>
  <si>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</si>
  <si>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</si>
  <si>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</si>
  <si>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</si>
  <si>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</si>
  <si>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</si>
  <si>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 xml:space="preserve">  Customer_3758  </t>
  </si>
  <si>
    <t>Customer_3759</t>
  </si>
  <si>
    <t xml:space="preserve">  Customer_3760  </t>
  </si>
  <si>
    <t>Customer_3761</t>
  </si>
  <si>
    <t>Customer_3762</t>
  </si>
  <si>
    <t xml:space="preserve">  Customer_3763  </t>
  </si>
  <si>
    <t>Customer_3764</t>
  </si>
  <si>
    <t>Customer_3765</t>
  </si>
  <si>
    <t>Customer_3766</t>
  </si>
  <si>
    <t>Customer_3767</t>
  </si>
  <si>
    <t>customer_3768</t>
  </si>
  <si>
    <t>Customer_3769</t>
  </si>
  <si>
    <t xml:space="preserve">  Customer_3770  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</si>
  <si>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</si>
  <si>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</si>
  <si>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</si>
  <si>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</si>
  <si>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</si>
  <si>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</si>
  <si>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</si>
  <si>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</si>
  <si>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</si>
  <si>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</si>
  <si>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</si>
  <si>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 xml:space="preserve">  Customer_3782  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</si>
  <si>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</si>
  <si>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</si>
  <si>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</si>
  <si>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</si>
  <si>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</si>
  <si>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</si>
  <si>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</si>
  <si>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</si>
  <si>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</si>
  <si>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</si>
  <si>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</si>
  <si>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</si>
  <si>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</si>
  <si>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</si>
  <si>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</si>
  <si>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</si>
  <si>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</si>
  <si>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</si>
  <si>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</si>
  <si>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 xml:space="preserve">  Customer_3802  </t>
  </si>
  <si>
    <t>Customer_3803</t>
  </si>
  <si>
    <t>Customer_3804</t>
  </si>
  <si>
    <t>Customer_3805</t>
  </si>
  <si>
    <t>Customer_3806</t>
  </si>
  <si>
    <t>Customer_3807</t>
  </si>
  <si>
    <t>Customer_3808</t>
  </si>
  <si>
    <t xml:space="preserve">  Customer_3809  </t>
  </si>
  <si>
    <t>Customer_3810</t>
  </si>
  <si>
    <t>Customer_3811</t>
  </si>
  <si>
    <t xml:space="preserve">  Customer_3812  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</si>
  <si>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</si>
  <si>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</si>
  <si>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</si>
  <si>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</si>
  <si>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</si>
  <si>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</si>
  <si>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</si>
  <si>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</si>
  <si>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</si>
  <si>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</si>
  <si>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</si>
  <si>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</si>
  <si>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</si>
  <si>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</si>
  <si>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</si>
  <si>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</si>
  <si>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</si>
  <si>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</si>
  <si>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</si>
  <si>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</si>
  <si>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</si>
  <si>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</si>
  <si>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</si>
  <si>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</si>
  <si>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</si>
  <si>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</si>
  <si>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</si>
  <si>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</si>
  <si>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</si>
  <si>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</si>
  <si>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</si>
  <si>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</si>
  <si>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</si>
  <si>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</si>
  <si>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 xml:space="preserve">  Customer_3847  </t>
  </si>
  <si>
    <t>customer_3848</t>
  </si>
  <si>
    <t xml:space="preserve">  Customer_3849  </t>
  </si>
  <si>
    <t>Customer_3850</t>
  </si>
  <si>
    <t>Customer_3851</t>
  </si>
  <si>
    <t>customer_3852</t>
  </si>
  <si>
    <t>Customer_3853</t>
  </si>
  <si>
    <t>Customer_3854</t>
  </si>
  <si>
    <t>Customer_3855</t>
  </si>
  <si>
    <t xml:space="preserve">  Customer_3856  </t>
  </si>
  <si>
    <t>Customer_3857</t>
  </si>
  <si>
    <t>Customer_3858</t>
  </si>
  <si>
    <t xml:space="preserve">  Customer_3859  </t>
  </si>
  <si>
    <t>Customer_3860</t>
  </si>
  <si>
    <t>Customer_3861</t>
  </si>
  <si>
    <t xml:space="preserve">  Customer_3862  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</si>
  <si>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</si>
  <si>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</si>
  <si>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</si>
  <si>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</si>
  <si>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</si>
  <si>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</si>
  <si>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</si>
  <si>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</si>
  <si>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</si>
  <si>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</si>
  <si>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</si>
  <si>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</si>
  <si>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</si>
  <si>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</si>
  <si>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 xml:space="preserve">  Customer_3877  </t>
  </si>
  <si>
    <t>Customer_3878</t>
  </si>
  <si>
    <t xml:space="preserve">  Customer_3879  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</si>
  <si>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</si>
  <si>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</si>
  <si>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</si>
  <si>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</si>
  <si>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</si>
  <si>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</si>
  <si>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</si>
  <si>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 xml:space="preserve">  Customer_3887  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</si>
  <si>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</si>
  <si>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</si>
  <si>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</si>
  <si>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</si>
  <si>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</si>
  <si>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</si>
  <si>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</si>
  <si>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</si>
  <si>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</si>
  <si>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 xml:space="preserve">  Customer_3897  </t>
  </si>
  <si>
    <t>Customer_3898</t>
  </si>
  <si>
    <t>Customer_3899</t>
  </si>
  <si>
    <t>Customer_3900</t>
  </si>
  <si>
    <t>Customer_3901</t>
  </si>
  <si>
    <t>Customer_3902</t>
  </si>
  <si>
    <t xml:space="preserve">  Customer_3903  </t>
  </si>
  <si>
    <t xml:space="preserve">  Customer_3904  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</si>
  <si>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</si>
  <si>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</si>
  <si>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</si>
  <si>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</si>
  <si>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</si>
  <si>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</si>
  <si>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</si>
  <si>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</si>
  <si>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</si>
  <si>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</si>
  <si>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</si>
  <si>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 xml:space="preserve">  Customer_3916  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</si>
  <si>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</si>
  <si>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</si>
  <si>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</si>
  <si>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</si>
  <si>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</si>
  <si>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</si>
  <si>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</si>
  <si>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</si>
  <si>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</si>
  <si>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 xml:space="preserve">  Customer_3926  </t>
  </si>
  <si>
    <t>CUSTOMER_3927</t>
  </si>
  <si>
    <t xml:space="preserve">  Customer_3928  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</si>
  <si>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</si>
  <si>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</si>
  <si>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</si>
  <si>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</si>
  <si>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</si>
  <si>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</si>
  <si>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</si>
  <si>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</si>
  <si>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</si>
  <si>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</si>
  <si>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</si>
  <si>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</si>
  <si>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</si>
  <si>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</si>
  <si>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</si>
  <si>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</si>
  <si>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</si>
  <si>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</si>
  <si>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</si>
  <si>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</si>
  <si>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</si>
  <si>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</si>
  <si>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</si>
  <si>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</si>
  <si>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 xml:space="preserve">  Customer_3953  </t>
  </si>
  <si>
    <t>Customer_3954</t>
  </si>
  <si>
    <t>customer_3955</t>
  </si>
  <si>
    <t>Customer_3956</t>
  </si>
  <si>
    <t xml:space="preserve">  Customer_3957  </t>
  </si>
  <si>
    <t>Customer_3958</t>
  </si>
  <si>
    <t>Customer_3959</t>
  </si>
  <si>
    <t>customer_3960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</si>
  <si>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</si>
  <si>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</si>
  <si>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</si>
  <si>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</si>
  <si>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</si>
  <si>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</si>
  <si>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</si>
  <si>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</si>
  <si>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</si>
  <si>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</si>
  <si>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</si>
  <si>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</si>
  <si>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</si>
  <si>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</si>
  <si>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</si>
  <si>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</si>
  <si>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</si>
  <si>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 xml:space="preserve">  Customer_3978  </t>
  </si>
  <si>
    <t>Customer_3979</t>
  </si>
  <si>
    <t>Customer_3980</t>
  </si>
  <si>
    <t>Customer_3981</t>
  </si>
  <si>
    <t xml:space="preserve">  Customer_3982  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</si>
  <si>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</si>
  <si>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</si>
  <si>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</si>
  <si>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</si>
  <si>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</si>
  <si>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</si>
  <si>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</si>
  <si>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</si>
  <si>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</si>
  <si>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</si>
  <si>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</si>
  <si>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</si>
  <si>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</si>
  <si>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</si>
  <si>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</si>
  <si>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</si>
  <si>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</si>
  <si>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</si>
  <si>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</si>
  <si>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</si>
  <si>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</si>
  <si>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</si>
  <si>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 xml:space="preserve">  Customer_4005  </t>
  </si>
  <si>
    <t>Customer_4006</t>
  </si>
  <si>
    <t>Customer_4007</t>
  </si>
  <si>
    <t>Customer_4008</t>
  </si>
  <si>
    <t>Customer_4009</t>
  </si>
  <si>
    <t>Customer_4010</t>
  </si>
  <si>
    <t>Customer_4011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</si>
  <si>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</si>
  <si>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</si>
  <si>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</si>
  <si>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</si>
  <si>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</si>
  <si>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</si>
  <si>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</si>
  <si>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</si>
  <si>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</si>
  <si>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</si>
  <si>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 xml:space="preserve">  Customer_4022  </t>
  </si>
  <si>
    <t>customer_4023</t>
  </si>
  <si>
    <t xml:space="preserve">  Customer_4024  </t>
  </si>
  <si>
    <t xml:space="preserve">  Customer_4025  </t>
  </si>
  <si>
    <t>Customer_4026</t>
  </si>
  <si>
    <t xml:space="preserve">  Customer_4027  </t>
  </si>
  <si>
    <t>Customer_4028</t>
  </si>
  <si>
    <t>Customer_4029</t>
  </si>
  <si>
    <t>Customer_4030</t>
  </si>
  <si>
    <t>Customer_4031</t>
  </si>
  <si>
    <t xml:space="preserve">  Customer_4032  </t>
  </si>
  <si>
    <t>CUSTOMER_4033</t>
  </si>
  <si>
    <t>Customer_4034</t>
  </si>
  <si>
    <t>Customer_4035</t>
  </si>
  <si>
    <t>customer_4036</t>
  </si>
  <si>
    <t>customer_4037</t>
  </si>
  <si>
    <t>CUSTOMER_4038</t>
  </si>
  <si>
    <t xml:space="preserve">  Customer_4039  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</si>
  <si>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</si>
  <si>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</si>
  <si>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</si>
  <si>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</si>
  <si>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</si>
  <si>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</si>
  <si>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</si>
  <si>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</si>
  <si>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</si>
  <si>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</si>
  <si>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</si>
  <si>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</si>
  <si>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</si>
  <si>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</si>
  <si>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</si>
  <si>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</si>
  <si>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</si>
  <si>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</si>
  <si>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</si>
  <si>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</si>
  <si>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</si>
  <si>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</si>
  <si>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 xml:space="preserve">  Customer_4062  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</si>
  <si>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</si>
  <si>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</si>
  <si>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</si>
  <si>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</si>
  <si>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</si>
  <si>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</si>
  <si>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</si>
  <si>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</si>
  <si>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</si>
  <si>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</si>
  <si>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</si>
  <si>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</si>
  <si>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</si>
  <si>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</si>
  <si>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</si>
  <si>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</si>
  <si>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 xml:space="preserve">  Customer_4079  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</si>
  <si>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</si>
  <si>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</si>
  <si>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</si>
  <si>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</si>
  <si>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</si>
  <si>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</si>
  <si>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</si>
  <si>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</si>
  <si>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</si>
  <si>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</si>
  <si>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</si>
  <si>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</si>
  <si>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 xml:space="preserve">  Customer_4092  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</si>
  <si>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</si>
  <si>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</si>
  <si>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</si>
  <si>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</si>
  <si>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</si>
  <si>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</si>
  <si>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</si>
  <si>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</si>
  <si>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</si>
  <si>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</si>
  <si>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</si>
  <si>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</si>
  <si>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</si>
  <si>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</si>
  <si>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</si>
  <si>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 xml:space="preserve">  Customer_4108  </t>
  </si>
  <si>
    <t>Customer_4109</t>
  </si>
  <si>
    <t>Customer_4110</t>
  </si>
  <si>
    <t>Customer_4111</t>
  </si>
  <si>
    <t>customer_4112</t>
  </si>
  <si>
    <t xml:space="preserve">  Customer_4113  </t>
  </si>
  <si>
    <t xml:space="preserve">  Customer_4114  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</si>
  <si>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</si>
  <si>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</si>
  <si>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</si>
  <si>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</si>
  <si>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</si>
  <si>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</si>
  <si>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</si>
  <si>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</si>
  <si>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</si>
  <si>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</si>
  <si>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</si>
  <si>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</si>
  <si>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</si>
  <si>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</si>
  <si>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</si>
  <si>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</si>
  <si>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</si>
  <si>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</si>
  <si>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</si>
  <si>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</si>
  <si>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</si>
  <si>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</si>
  <si>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 xml:space="preserve">  Customer_4137  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</si>
  <si>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</si>
  <si>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</si>
  <si>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</si>
  <si>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</si>
  <si>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</si>
  <si>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</si>
  <si>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</si>
  <si>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</si>
  <si>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</si>
  <si>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</si>
  <si>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</si>
  <si>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 xml:space="preserve">  Customer_4149  </t>
  </si>
  <si>
    <t>CUSTOMER_4150</t>
  </si>
  <si>
    <t>Customer_4151</t>
  </si>
  <si>
    <t>Customer_4152</t>
  </si>
  <si>
    <t>Customer_4153</t>
  </si>
  <si>
    <t>Customer_4154</t>
  </si>
  <si>
    <t xml:space="preserve">  Customer_4155  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</si>
  <si>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</si>
  <si>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</si>
  <si>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</si>
  <si>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</si>
  <si>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</si>
  <si>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</si>
  <si>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</si>
  <si>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 xml:space="preserve">  Customer_4163  </t>
  </si>
  <si>
    <t>Customer_4164</t>
  </si>
  <si>
    <t>Customer_4165</t>
  </si>
  <si>
    <t>Customer_4166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</si>
  <si>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</si>
  <si>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</si>
  <si>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</si>
  <si>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</si>
  <si>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</si>
  <si>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</si>
  <si>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</si>
  <si>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</si>
  <si>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 xml:space="preserve">  Customer_4175  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</si>
  <si>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</si>
  <si>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</si>
  <si>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</si>
  <si>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</si>
  <si>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</si>
  <si>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</si>
  <si>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</si>
  <si>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</si>
  <si>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</si>
  <si>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</si>
  <si>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</si>
  <si>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</si>
  <si>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 xml:space="preserve">  Customer_4188  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</si>
  <si>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</si>
  <si>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</si>
  <si>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</si>
  <si>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</si>
  <si>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</si>
  <si>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</si>
  <si>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</si>
  <si>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</si>
  <si>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</si>
  <si>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</si>
  <si>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</si>
  <si>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</si>
  <si>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</si>
  <si>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</si>
  <si>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</si>
  <si>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</si>
  <si>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</si>
  <si>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</si>
  <si>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</si>
  <si>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</si>
  <si>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</si>
  <si>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</si>
  <si>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</si>
  <si>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</si>
  <si>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</si>
  <si>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</si>
  <si>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</si>
  <si>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 xml:space="preserve">  Customer_4216  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</si>
  <si>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</si>
  <si>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</si>
  <si>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</si>
  <si>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</si>
  <si>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</si>
  <si>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</si>
  <si>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</si>
  <si>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</si>
  <si>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</si>
  <si>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</si>
  <si>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</si>
  <si>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</si>
  <si>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</si>
  <si>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</si>
  <si>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</si>
  <si>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</si>
  <si>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 xml:space="preserve">  Customer_4233  </t>
  </si>
  <si>
    <t xml:space="preserve">  Customer_4234  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</si>
  <si>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</si>
  <si>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</si>
  <si>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</si>
  <si>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</si>
  <si>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</si>
  <si>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</si>
  <si>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</si>
  <si>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</si>
  <si>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</si>
  <si>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</si>
  <si>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</si>
  <si>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</si>
  <si>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</si>
  <si>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</si>
  <si>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</si>
  <si>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 xml:space="preserve">  Customer_4250  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</si>
  <si>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</si>
  <si>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</si>
  <si>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</si>
  <si>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</si>
  <si>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</si>
  <si>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</si>
  <si>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</si>
  <si>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</si>
  <si>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 xml:space="preserve">  Customer_4259  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</si>
  <si>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</si>
  <si>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</si>
  <si>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</si>
  <si>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</si>
  <si>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</si>
  <si>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</si>
  <si>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</si>
  <si>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</si>
  <si>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</si>
  <si>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</si>
  <si>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</si>
  <si>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 xml:space="preserve">  Customer_4271  </t>
  </si>
  <si>
    <t>Customer_4272</t>
  </si>
  <si>
    <t>Customer_4273</t>
  </si>
  <si>
    <t>Customer_4274</t>
  </si>
  <si>
    <t>Customer_4275</t>
  </si>
  <si>
    <t xml:space="preserve">  Customer_4276  </t>
  </si>
  <si>
    <t>Customer_4277</t>
  </si>
  <si>
    <t>Customer_4278</t>
  </si>
  <si>
    <t>CUSTOMER_4279</t>
  </si>
  <si>
    <t xml:space="preserve">  Customer_4280  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</si>
  <si>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</si>
  <si>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</si>
  <si>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</si>
  <si>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</si>
  <si>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</si>
  <si>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</si>
  <si>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</si>
  <si>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</si>
  <si>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 xml:space="preserve">  Customer_4289  </t>
  </si>
  <si>
    <t>Customer_4290</t>
  </si>
  <si>
    <t xml:space="preserve">  Customer_4291  </t>
  </si>
  <si>
    <t>Customer_4292</t>
  </si>
  <si>
    <t xml:space="preserve">  Customer_4293  </t>
  </si>
  <si>
    <t>Customer_4294</t>
  </si>
  <si>
    <t>Customer_4295</t>
  </si>
  <si>
    <t>Customer_4296</t>
  </si>
  <si>
    <t xml:space="preserve">  Customer_4297  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</si>
  <si>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</si>
  <si>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</si>
  <si>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</si>
  <si>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</si>
  <si>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</si>
  <si>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</si>
  <si>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</si>
  <si>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</si>
  <si>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</si>
  <si>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 xml:space="preserve">  Customer_4307  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</si>
  <si>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</si>
  <si>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</si>
  <si>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</si>
  <si>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</si>
  <si>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</si>
  <si>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</si>
  <si>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</si>
  <si>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</si>
  <si>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</si>
  <si>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</si>
  <si>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</si>
  <si>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</si>
  <si>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</si>
  <si>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</si>
  <si>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</si>
  <si>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</si>
  <si>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</si>
  <si>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 xml:space="preserve">  Customer_4325  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</si>
  <si>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</si>
  <si>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</si>
  <si>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</si>
  <si>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</si>
  <si>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</si>
  <si>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</si>
  <si>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</si>
  <si>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 xml:space="preserve">  Customer_4333  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</si>
  <si>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</si>
  <si>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</si>
  <si>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</si>
  <si>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</si>
  <si>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</si>
  <si>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</si>
  <si>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</si>
  <si>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 xml:space="preserve">  Customer_4341  </t>
  </si>
  <si>
    <t>customer_4342</t>
  </si>
  <si>
    <t>Customer_4343</t>
  </si>
  <si>
    <t xml:space="preserve">  Customer_4344  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</si>
  <si>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</si>
  <si>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</si>
  <si>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</si>
  <si>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</si>
  <si>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</si>
  <si>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</si>
  <si>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</si>
  <si>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</si>
  <si>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</si>
  <si>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customer_4354</t>
  </si>
  <si>
    <t>Customer_4355</t>
  </si>
  <si>
    <t>Customer_4356</t>
  </si>
  <si>
    <t>Customer_4357</t>
  </si>
  <si>
    <t>Customer_4358</t>
  </si>
  <si>
    <t xml:space="preserve">  Customer_4359  </t>
  </si>
  <si>
    <t>customer_4360</t>
  </si>
  <si>
    <t>Customer_4361</t>
  </si>
  <si>
    <t>Customer_4362</t>
  </si>
  <si>
    <t>Customer_4363</t>
  </si>
  <si>
    <t>CUSTOMER_4364</t>
  </si>
  <si>
    <t>Customer_4365</t>
  </si>
  <si>
    <t xml:space="preserve">  Customer_4366  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</si>
  <si>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</si>
  <si>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</si>
  <si>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</si>
  <si>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</si>
  <si>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</si>
  <si>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</si>
  <si>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</si>
  <si>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</si>
  <si>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</si>
  <si>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</si>
  <si>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 xml:space="preserve">  Customer_4377  </t>
  </si>
  <si>
    <t>Customer_4378</t>
  </si>
  <si>
    <t>Customer_4379</t>
  </si>
  <si>
    <t>CUSTOMER_4380</t>
  </si>
  <si>
    <t xml:space="preserve">  Customer_4381  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</si>
  <si>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</si>
  <si>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</si>
  <si>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</si>
  <si>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</si>
  <si>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</si>
  <si>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</si>
  <si>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</si>
  <si>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</si>
  <si>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</si>
  <si>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</si>
  <si>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</si>
  <si>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 xml:space="preserve">  Customer_4393  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</si>
  <si>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</si>
  <si>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</si>
  <si>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</si>
  <si>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</si>
  <si>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</si>
  <si>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</si>
  <si>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</si>
  <si>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</si>
  <si>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</si>
  <si>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</si>
  <si>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</si>
  <si>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</si>
  <si>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</si>
  <si>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</si>
  <si>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</si>
  <si>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</si>
  <si>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</si>
  <si>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</si>
  <si>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</si>
  <si>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</si>
  <si>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</si>
  <si>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</si>
  <si>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</si>
  <si>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</si>
  <si>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</si>
  <si>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</si>
  <si>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 xml:space="preserve">  Customer_4420  </t>
  </si>
  <si>
    <t>Customer_4421</t>
  </si>
  <si>
    <t>Customer_4422</t>
  </si>
  <si>
    <t xml:space="preserve">  Customer_4423  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</si>
  <si>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</si>
  <si>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</si>
  <si>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</si>
  <si>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</si>
  <si>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</si>
  <si>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</si>
  <si>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</si>
  <si>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</si>
  <si>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 xml:space="preserve">  Customer_4432  </t>
  </si>
  <si>
    <t>CUSTOMER_4433</t>
  </si>
  <si>
    <t xml:space="preserve">  Customer_4434  </t>
  </si>
  <si>
    <t>customer_4435</t>
  </si>
  <si>
    <t>Customer_4436</t>
  </si>
  <si>
    <t>Customer_4437</t>
  </si>
  <si>
    <t>Customer_4438</t>
  </si>
  <si>
    <t>Customer_4439</t>
  </si>
  <si>
    <t>Customer_4440</t>
  </si>
  <si>
    <t xml:space="preserve">  Customer_4441  </t>
  </si>
  <si>
    <t>Customer_4442</t>
  </si>
  <si>
    <t>Customer_4443</t>
  </si>
  <si>
    <t>Customer_4444</t>
  </si>
  <si>
    <t>Customer_4445</t>
  </si>
  <si>
    <t>Customer_4446</t>
  </si>
  <si>
    <t xml:space="preserve">  Customer_4447  </t>
  </si>
  <si>
    <t>customer_4448</t>
  </si>
  <si>
    <t>Customer_4449</t>
  </si>
  <si>
    <t>Customer_4450</t>
  </si>
  <si>
    <t xml:space="preserve">  Customer_4451  </t>
  </si>
  <si>
    <t>Customer_4452</t>
  </si>
  <si>
    <t>Customer_4453</t>
  </si>
  <si>
    <t>Customer_4454</t>
  </si>
  <si>
    <t xml:space="preserve">  Customer_4455  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</si>
  <si>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</si>
  <si>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</si>
  <si>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</si>
  <si>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</si>
  <si>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</si>
  <si>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</si>
  <si>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</si>
  <si>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</si>
  <si>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</si>
  <si>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</si>
  <si>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</si>
  <si>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</si>
  <si>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 xml:space="preserve">  Customer_4468  </t>
  </si>
  <si>
    <t>customer_4469</t>
  </si>
  <si>
    <t>Customer_4470</t>
  </si>
  <si>
    <t>Customer_4471</t>
  </si>
  <si>
    <t>Customer_4472</t>
  </si>
  <si>
    <t xml:space="preserve">  Customer_4473  </t>
  </si>
  <si>
    <t>customer_4474</t>
  </si>
  <si>
    <t>Customer_4475</t>
  </si>
  <si>
    <t>Customer_4476</t>
  </si>
  <si>
    <t>Customer_4477</t>
  </si>
  <si>
    <t xml:space="preserve">  Customer_4478  </t>
  </si>
  <si>
    <t>CUSTOMER_4479</t>
  </si>
  <si>
    <t xml:space="preserve">  Customer_4480  </t>
  </si>
  <si>
    <t xml:space="preserve">  Customer_4481  </t>
  </si>
  <si>
    <t>Customer_4482</t>
  </si>
  <si>
    <t>Customer_4483</t>
  </si>
  <si>
    <t xml:space="preserve">  Customer_4484  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</si>
  <si>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</si>
  <si>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</si>
  <si>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</si>
  <si>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</si>
  <si>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</si>
  <si>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</si>
  <si>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</si>
  <si>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</si>
  <si>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</si>
  <si>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</si>
  <si>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</si>
  <si>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</si>
  <si>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</si>
  <si>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</si>
  <si>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</si>
  <si>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</si>
  <si>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</si>
  <si>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</si>
  <si>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</si>
  <si>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 xml:space="preserve">  Customer_4504  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</si>
  <si>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</si>
  <si>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</si>
  <si>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</si>
  <si>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</si>
  <si>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</si>
  <si>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</si>
  <si>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</si>
  <si>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</si>
  <si>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</si>
  <si>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</si>
  <si>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</si>
  <si>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</si>
  <si>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</si>
  <si>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</si>
  <si>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</si>
  <si>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</si>
  <si>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</si>
  <si>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</si>
  <si>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</si>
  <si>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</si>
  <si>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</si>
  <si>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</si>
  <si>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</si>
  <si>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</si>
  <si>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</si>
  <si>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</si>
  <si>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</si>
  <si>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 xml:space="preserve">  Customer_4532  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</si>
  <si>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</si>
  <si>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</si>
  <si>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</si>
  <si>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</si>
  <si>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</si>
  <si>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</si>
  <si>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</si>
  <si>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</si>
  <si>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</si>
  <si>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 xml:space="preserve">  Customer_4542  </t>
  </si>
  <si>
    <t>customer_4543</t>
  </si>
  <si>
    <t>Customer_4544</t>
  </si>
  <si>
    <t>Customer_4545</t>
  </si>
  <si>
    <t>Customer_4546</t>
  </si>
  <si>
    <t>Customer_4547</t>
  </si>
  <si>
    <t>Customer_4548</t>
  </si>
  <si>
    <t xml:space="preserve">  Customer_4549  </t>
  </si>
  <si>
    <t>Customer_4550</t>
  </si>
  <si>
    <t>Customer_4551</t>
  </si>
  <si>
    <t xml:space="preserve">  Customer_4552  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</si>
  <si>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</si>
  <si>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</si>
  <si>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</si>
  <si>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</si>
  <si>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</si>
  <si>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</si>
  <si>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</si>
  <si>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</si>
  <si>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</si>
  <si>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</si>
  <si>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</si>
  <si>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</si>
  <si>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</si>
  <si>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</si>
  <si>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 xml:space="preserve">  Customer_4567  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</si>
  <si>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</si>
  <si>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</si>
  <si>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</si>
  <si>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</si>
  <si>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</si>
  <si>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</si>
  <si>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</si>
  <si>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</si>
  <si>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</si>
  <si>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</si>
  <si>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</si>
  <si>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</si>
  <si>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</si>
  <si>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</si>
  <si>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</si>
  <si>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</si>
  <si>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</si>
  <si>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</si>
  <si>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</si>
  <si>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</si>
  <si>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</si>
  <si>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</si>
  <si>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</si>
  <si>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</si>
  <si>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</si>
  <si>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</si>
  <si>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</si>
  <si>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</si>
  <si>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</si>
  <si>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</si>
  <si>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</si>
  <si>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</si>
  <si>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</si>
  <si>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</si>
  <si>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</si>
  <si>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</si>
  <si>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</si>
  <si>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 xml:space="preserve">  Customer_4605  </t>
  </si>
  <si>
    <t>Customer_4606</t>
  </si>
  <si>
    <t>Customer_4607</t>
  </si>
  <si>
    <t>Customer_4608</t>
  </si>
  <si>
    <t>Customer_4609</t>
  </si>
  <si>
    <t>Customer_4610</t>
  </si>
  <si>
    <t>CUSTOMER_4611</t>
  </si>
  <si>
    <t xml:space="preserve">  Customer_4612  </t>
  </si>
  <si>
    <t>Customer_4613</t>
  </si>
  <si>
    <t xml:space="preserve">  Customer_4614  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</si>
  <si>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</si>
  <si>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</si>
  <si>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</si>
  <si>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</si>
  <si>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</si>
  <si>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</si>
  <si>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</si>
  <si>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</si>
  <si>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</si>
  <si>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</si>
  <si>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</si>
  <si>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</si>
  <si>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</si>
  <si>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</si>
  <si>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</si>
  <si>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</si>
  <si>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</si>
  <si>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</si>
  <si>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</si>
  <si>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</si>
  <si>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</si>
  <si>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</si>
  <si>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</si>
  <si>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</si>
  <si>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</si>
  <si>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</si>
  <si>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</si>
  <si>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</si>
  <si>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</si>
  <si>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</si>
  <si>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</si>
  <si>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</si>
  <si>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</si>
  <si>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</si>
  <si>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</si>
  <si>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</si>
  <si>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</si>
  <si>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</si>
  <si>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 xml:space="preserve">  Customer_4653  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</si>
  <si>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</si>
  <si>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</si>
  <si>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</si>
  <si>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</si>
  <si>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</si>
  <si>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</si>
  <si>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</si>
  <si>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</si>
  <si>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</si>
  <si>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</si>
  <si>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</si>
  <si>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</si>
  <si>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</si>
  <si>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</si>
  <si>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</si>
  <si>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</si>
  <si>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</si>
  <si>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</si>
  <si>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</si>
  <si>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</si>
  <si>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</si>
  <si>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</si>
  <si>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</si>
  <si>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</si>
  <si>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</si>
  <si>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</si>
  <si>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</si>
  <si>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Customer_4681</t>
  </si>
  <si>
    <t xml:space="preserve">  Customer_4682  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</si>
  <si>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</si>
  <si>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</si>
  <si>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</si>
  <si>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</si>
  <si>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</si>
  <si>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</si>
  <si>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</si>
  <si>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</si>
  <si>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</si>
  <si>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</si>
  <si>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</si>
  <si>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</si>
  <si>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</si>
  <si>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</si>
  <si>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</si>
  <si>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</si>
  <si>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 xml:space="preserve">  Customer_4699  </t>
  </si>
  <si>
    <t xml:space="preserve">  Customer_4700  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</si>
  <si>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</si>
  <si>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</si>
  <si>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</si>
  <si>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</si>
  <si>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</si>
  <si>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</si>
  <si>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</si>
  <si>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</si>
  <si>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</si>
  <si>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 xml:space="preserve">  Customer_4710  </t>
  </si>
  <si>
    <t xml:space="preserve">  Customer_4711  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</si>
  <si>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</si>
  <si>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</si>
  <si>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</si>
  <si>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</si>
  <si>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</si>
  <si>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</si>
  <si>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</si>
  <si>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</si>
  <si>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</si>
  <si>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</si>
  <si>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</si>
  <si>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</si>
  <si>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</si>
  <si>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</si>
  <si>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</si>
  <si>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</si>
  <si>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</si>
  <si>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</si>
  <si>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</si>
  <si>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</si>
  <si>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</si>
  <si>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 xml:space="preserve">  Customer_4733  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</si>
  <si>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</si>
  <si>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</si>
  <si>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</si>
  <si>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</si>
  <si>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</si>
  <si>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</si>
  <si>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</si>
  <si>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</si>
  <si>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</si>
  <si>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</si>
  <si>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</si>
  <si>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</si>
  <si>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</si>
  <si>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</si>
  <si>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</si>
  <si>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</si>
  <si>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</si>
  <si>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</si>
  <si>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</si>
  <si>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</si>
  <si>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</si>
  <si>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</si>
  <si>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 xml:space="preserve">  Customer_4756  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</si>
  <si>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</si>
  <si>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</si>
  <si>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</si>
  <si>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</si>
  <si>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</si>
  <si>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</si>
  <si>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</si>
  <si>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</si>
  <si>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</si>
  <si>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</si>
  <si>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</si>
  <si>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</si>
  <si>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</si>
  <si>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</si>
  <si>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</si>
  <si>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</si>
  <si>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</si>
  <si>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</si>
  <si>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</si>
  <si>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</si>
  <si>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</si>
  <si>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</si>
  <si>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</si>
  <si>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</si>
  <si>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</si>
  <si>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</si>
  <si>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</si>
  <si>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 xml:space="preserve">  Customer_4784  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</si>
  <si>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</si>
  <si>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</si>
  <si>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</si>
  <si>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</si>
  <si>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</si>
  <si>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</si>
  <si>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</si>
  <si>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</si>
  <si>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</si>
  <si>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</si>
  <si>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</si>
  <si>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</si>
  <si>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</si>
  <si>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</si>
  <si>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</si>
  <si>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</si>
  <si>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</si>
  <si>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</si>
  <si>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</si>
  <si>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 xml:space="preserve">  Customer_4804  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</si>
  <si>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</si>
  <si>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</si>
  <si>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</si>
  <si>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</si>
  <si>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</si>
  <si>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</si>
  <si>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</si>
  <si>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</si>
  <si>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</si>
  <si>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</si>
  <si>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</si>
  <si>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</si>
  <si>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</si>
  <si>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</si>
  <si>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 xml:space="preserve">  Customer_4819  </t>
  </si>
  <si>
    <t>CUSTOMER_4820</t>
  </si>
  <si>
    <t xml:space="preserve">  Customer_4821  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</si>
  <si>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</si>
  <si>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</si>
  <si>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</si>
  <si>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</si>
  <si>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</si>
  <si>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</si>
  <si>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</si>
  <si>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</si>
  <si>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</si>
  <si>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</si>
  <si>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</si>
  <si>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</si>
  <si>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</si>
  <si>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</si>
  <si>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</si>
  <si>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</si>
  <si>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</si>
  <si>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</si>
  <si>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</si>
  <si>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</si>
  <si>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</si>
  <si>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</si>
  <si>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</si>
  <si>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 xml:space="preserve">  Customer_4845  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</si>
  <si>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</si>
  <si>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</si>
  <si>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</si>
  <si>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</si>
  <si>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</si>
  <si>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</si>
  <si>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</si>
  <si>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</si>
  <si>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</si>
  <si>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</si>
  <si>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</si>
  <si>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 xml:space="preserve">  Customer_4857  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</si>
  <si>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</si>
  <si>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</si>
  <si>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</si>
  <si>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</si>
  <si>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</si>
  <si>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</si>
  <si>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</si>
  <si>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</si>
  <si>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</si>
  <si>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</si>
  <si>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 xml:space="preserve">  Customer_4868  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</si>
  <si>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</si>
  <si>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</si>
  <si>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</si>
  <si>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</si>
  <si>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</si>
  <si>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</si>
  <si>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</si>
  <si>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</si>
  <si>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</si>
  <si>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</si>
  <si>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</si>
  <si>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</si>
  <si>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</si>
  <si>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</si>
  <si>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</si>
  <si>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</si>
  <si>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</si>
  <si>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</si>
  <si>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</si>
  <si>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</si>
  <si>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</si>
  <si>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</si>
  <si>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</si>
  <si>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</si>
  <si>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</si>
  <si>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</si>
  <si>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</si>
  <si>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</si>
  <si>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</si>
  <si>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</si>
  <si>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</si>
  <si>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</si>
  <si>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</si>
  <si>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 xml:space="preserve">  Customer_4902  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</si>
  <si>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</si>
  <si>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</si>
  <si>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</si>
  <si>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</si>
  <si>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</si>
  <si>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</si>
  <si>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</si>
  <si>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</si>
  <si>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</si>
  <si>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</si>
  <si>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</si>
  <si>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</si>
  <si>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</si>
  <si>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</si>
  <si>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</si>
  <si>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</si>
  <si>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</si>
  <si>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</si>
  <si>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</si>
  <si>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</si>
  <si>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Customer_4923</t>
  </si>
  <si>
    <t>Customer_4924</t>
  </si>
  <si>
    <t>Customer_4925</t>
  </si>
  <si>
    <t xml:space="preserve">  Customer_4926  </t>
  </si>
  <si>
    <t>customer_4927</t>
  </si>
  <si>
    <t>Customer_4928</t>
  </si>
  <si>
    <t xml:space="preserve">  Customer_4929  </t>
  </si>
  <si>
    <t>CUSTOMER_4930</t>
  </si>
  <si>
    <t xml:space="preserve">  Customer_4931  </t>
  </si>
  <si>
    <t>Customer_4932</t>
  </si>
  <si>
    <t>Customer_4933</t>
  </si>
  <si>
    <t>Customer_4934</t>
  </si>
  <si>
    <t xml:space="preserve">  Customer_4935  </t>
  </si>
  <si>
    <t>Customer_4936</t>
  </si>
  <si>
    <t>CUSTOMER_4937</t>
  </si>
  <si>
    <t>Customer_4938</t>
  </si>
  <si>
    <t>customer_4939</t>
  </si>
  <si>
    <t xml:space="preserve">  Customer_4940  </t>
  </si>
  <si>
    <t>Customer_4941</t>
  </si>
  <si>
    <t>Customer_4942</t>
  </si>
  <si>
    <t>Customer_4943</t>
  </si>
  <si>
    <t>customer_4944</t>
  </si>
  <si>
    <t xml:space="preserve">  Customer_4945  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</si>
  <si>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</si>
  <si>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</si>
  <si>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</si>
  <si>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</si>
  <si>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</si>
  <si>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</si>
  <si>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</si>
  <si>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</si>
  <si>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</si>
  <si>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</si>
  <si>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</si>
  <si>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</si>
  <si>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</si>
  <si>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</si>
  <si>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</si>
  <si>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</si>
  <si>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</si>
  <si>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</si>
  <si>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</si>
  <si>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</si>
  <si>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</si>
  <si>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</si>
  <si>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</si>
  <si>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</si>
  <si>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</si>
  <si>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</si>
  <si>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 xml:space="preserve">  Customer_4972  </t>
  </si>
  <si>
    <t>Customer_4973</t>
  </si>
  <si>
    <t xml:space="preserve">  Customer_4974  </t>
  </si>
  <si>
    <t>customer_4975</t>
  </si>
  <si>
    <t>Customer_4976</t>
  </si>
  <si>
    <t>Customer_4977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</si>
  <si>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</si>
  <si>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</si>
  <si>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</si>
  <si>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</si>
  <si>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</si>
  <si>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</si>
  <si>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</si>
  <si>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</si>
  <si>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</si>
  <si>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</si>
  <si>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</si>
  <si>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</si>
  <si>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</si>
  <si>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</si>
  <si>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</si>
  <si>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</si>
  <si>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</si>
  <si>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</si>
  <si>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</si>
  <si>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</si>
  <si>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</si>
  <si>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</si>
  <si>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Mansoura</t>
  </si>
  <si>
    <t>Cairo</t>
  </si>
  <si>
    <t>Luxor</t>
  </si>
  <si>
    <t>Giza</t>
  </si>
  <si>
    <t>Aswan</t>
  </si>
  <si>
    <t>Alexandria</t>
  </si>
  <si>
    <t>02-08-2023</t>
  </si>
  <si>
    <t>08/16/2020</t>
  </si>
  <si>
    <t>02/21/2020</t>
  </si>
  <si>
    <t>07/17/2021</t>
  </si>
  <si>
    <t>16-05-2021</t>
  </si>
  <si>
    <t>04/02/2021</t>
  </si>
  <si>
    <t>10/12/2020</t>
  </si>
  <si>
    <t>07/28/2020</t>
  </si>
  <si>
    <t>17-10-2023</t>
  </si>
  <si>
    <t>01/21/2023</t>
  </si>
  <si>
    <t>27-06-2020</t>
  </si>
  <si>
    <t>24-04-2023</t>
  </si>
  <si>
    <t>14-05-2022</t>
  </si>
  <si>
    <t>03/06/2020</t>
  </si>
  <si>
    <t>02-03-2020</t>
  </si>
  <si>
    <t>10-07-2020</t>
  </si>
  <si>
    <t>03/23/2021</t>
  </si>
  <si>
    <t>21-04-2021</t>
  </si>
  <si>
    <t>31-10-2022</t>
  </si>
  <si>
    <t>17-05-2023</t>
  </si>
  <si>
    <t>02/24/2020</t>
  </si>
  <si>
    <t>02/23/2023</t>
  </si>
  <si>
    <t>11-02-2021</t>
  </si>
  <si>
    <t>06-01-2024</t>
  </si>
  <si>
    <t>23-08-2023</t>
  </si>
  <si>
    <t>12/07/2023</t>
  </si>
  <si>
    <t>21-01-2023</t>
  </si>
  <si>
    <t>09-05-2022</t>
  </si>
  <si>
    <t>03/27/2021</t>
  </si>
  <si>
    <t>07/08/2022</t>
  </si>
  <si>
    <t>04/21/2023</t>
  </si>
  <si>
    <t>07/23/2021</t>
  </si>
  <si>
    <t>14-01-2020</t>
  </si>
  <si>
    <t>22-11-2020</t>
  </si>
  <si>
    <t>11/30/2023</t>
  </si>
  <si>
    <t>05/15/2022</t>
  </si>
  <si>
    <t>27-11-2021</t>
  </si>
  <si>
    <t>23-07-2021</t>
  </si>
  <si>
    <t>11/14/2020</t>
  </si>
  <si>
    <t>16-03-2021</t>
  </si>
  <si>
    <t>20-11-2021</t>
  </si>
  <si>
    <t>08-07-2020</t>
  </si>
  <si>
    <t>17-02-2022</t>
  </si>
  <si>
    <t>07/17/2020</t>
  </si>
  <si>
    <t>05-01-2022</t>
  </si>
  <si>
    <t>05-12-2021</t>
  </si>
  <si>
    <t>21-05-2023</t>
  </si>
  <si>
    <t>25-06-2021</t>
  </si>
  <si>
    <t>03/29/2020</t>
  </si>
  <si>
    <t>03-02-2024</t>
  </si>
  <si>
    <t>29-07-2022</t>
  </si>
  <si>
    <t>03-01-2023</t>
  </si>
  <si>
    <t>12-09-2020</t>
  </si>
  <si>
    <t>14-02-2022</t>
  </si>
  <si>
    <t>10-06-2020</t>
  </si>
  <si>
    <t>02/04/2023</t>
  </si>
  <si>
    <t>23-08-2021</t>
  </si>
  <si>
    <t>11-07-2023</t>
  </si>
  <si>
    <t>20-06-2023</t>
  </si>
  <si>
    <t>10-01-2022</t>
  </si>
  <si>
    <t>28-03-2023</t>
  </si>
  <si>
    <t>28-01-2021</t>
  </si>
  <si>
    <t>13-12-2023</t>
  </si>
  <si>
    <t>22-05-2020</t>
  </si>
  <si>
    <t>03-04-2020</t>
  </si>
  <si>
    <t>16-09-2023</t>
  </si>
  <si>
    <t>11-04-2021</t>
  </si>
  <si>
    <t>08/15/2021</t>
  </si>
  <si>
    <t>06/12/2020</t>
  </si>
  <si>
    <t>25-07-2020</t>
  </si>
  <si>
    <t>07/17/2022</t>
  </si>
  <si>
    <t>07/25/2023</t>
  </si>
  <si>
    <t>01/17/2022</t>
  </si>
  <si>
    <t>29-11-2020</t>
  </si>
  <si>
    <t>01/28/2022</t>
  </si>
  <si>
    <t>28-12-2021</t>
  </si>
  <si>
    <t>05-03-2021</t>
  </si>
  <si>
    <t>10/04/2023</t>
  </si>
  <si>
    <t>06/30/2021</t>
  </si>
  <si>
    <t>12/08/2023</t>
  </si>
  <si>
    <t>10/31/2023</t>
  </si>
  <si>
    <t>20-08-2023</t>
  </si>
  <si>
    <t>26-05-2020</t>
  </si>
  <si>
    <t>06/01/2023</t>
  </si>
  <si>
    <t>07/24/2023</t>
  </si>
  <si>
    <t>16-12-2020</t>
  </si>
  <si>
    <t>29-12-2022</t>
  </si>
  <si>
    <t>02-02-2024</t>
  </si>
  <si>
    <t>05/16/2021</t>
  </si>
  <si>
    <t>11/30/2020</t>
  </si>
  <si>
    <t>04-08-2022</t>
  </si>
  <si>
    <t>02/16/2022</t>
  </si>
  <si>
    <t>07/06/2021</t>
  </si>
  <si>
    <t>03-08-2023</t>
  </si>
  <si>
    <t>11/10/2023</t>
  </si>
  <si>
    <t>02/14/2023</t>
  </si>
  <si>
    <t>03/25/2021</t>
  </si>
  <si>
    <t>03-11-2023</t>
  </si>
  <si>
    <t>10/26/2021</t>
  </si>
  <si>
    <t>04/24/2020</t>
  </si>
  <si>
    <t>04/14/2021</t>
  </si>
  <si>
    <t>10/08/2021</t>
  </si>
  <si>
    <t>01-04-2022</t>
  </si>
  <si>
    <t>07/02/2021</t>
  </si>
  <si>
    <t>05/15/2020</t>
  </si>
  <si>
    <t>03/08/2021</t>
  </si>
  <si>
    <t>03/07/2023</t>
  </si>
  <si>
    <t>10-01-2024</t>
  </si>
  <si>
    <t>10/06/2021</t>
  </si>
  <si>
    <t>03/11/2021</t>
  </si>
  <si>
    <t>09/04/2023</t>
  </si>
  <si>
    <t>10/19/2022</t>
  </si>
  <si>
    <t>03/21/2022</t>
  </si>
  <si>
    <t>09-08-2023</t>
  </si>
  <si>
    <t>07/28/2022</t>
  </si>
  <si>
    <t>10/19/2020</t>
  </si>
  <si>
    <t>26-06-2021</t>
  </si>
  <si>
    <t>05/20/2021</t>
  </si>
  <si>
    <t>01/08/2023</t>
  </si>
  <si>
    <t>22-06-2021</t>
  </si>
  <si>
    <t>04/12/2023</t>
  </si>
  <si>
    <t>05/27/2022</t>
  </si>
  <si>
    <t>04/10/2023</t>
  </si>
  <si>
    <t>03/28/2022</t>
  </si>
  <si>
    <t>11-01-2022</t>
  </si>
  <si>
    <t>25-03-2021</t>
  </si>
  <si>
    <t>10/10/2020</t>
  </si>
  <si>
    <t>11/09/2022</t>
  </si>
  <si>
    <t>10/07/2022</t>
  </si>
  <si>
    <t>05-07-2020</t>
  </si>
  <si>
    <t>04/06/2020</t>
  </si>
  <si>
    <t>08/12/2020</t>
  </si>
  <si>
    <t>09-11-2020</t>
  </si>
  <si>
    <t>09-07-2023</t>
  </si>
  <si>
    <t>23-11-2020</t>
  </si>
  <si>
    <t>10/25/2023</t>
  </si>
  <si>
    <t>06-05-2023</t>
  </si>
  <si>
    <t>10-05-2020</t>
  </si>
  <si>
    <t>27-02-2022</t>
  </si>
  <si>
    <t>20-02-2022</t>
  </si>
  <si>
    <t>05/05/2023</t>
  </si>
  <si>
    <t>08/16/2022</t>
  </si>
  <si>
    <t>12/19/2022</t>
  </si>
  <si>
    <t>05/29/2021</t>
  </si>
  <si>
    <t>02/07/2023</t>
  </si>
  <si>
    <t>24-01-2020</t>
  </si>
  <si>
    <t>25-10-2023</t>
  </si>
  <si>
    <t>01/16/2024</t>
  </si>
  <si>
    <t>22-08-2020</t>
  </si>
  <si>
    <t>10/28/2023</t>
  </si>
  <si>
    <t>04-01-2023</t>
  </si>
  <si>
    <t>30-06-2021</t>
  </si>
  <si>
    <t>08/05/2023</t>
  </si>
  <si>
    <t>11/27/2021</t>
  </si>
  <si>
    <t>24-08-2021</t>
  </si>
  <si>
    <t>06/09/2022</t>
  </si>
  <si>
    <t>11/19/2020</t>
  </si>
  <si>
    <t>18-07-2022</t>
  </si>
  <si>
    <t>01/07/2020</t>
  </si>
  <si>
    <t>18-01-2024</t>
  </si>
  <si>
    <t>13-01-2024</t>
  </si>
  <si>
    <t>23-06-2021</t>
  </si>
  <si>
    <t>10/22/2022</t>
  </si>
  <si>
    <t>31-12-2020</t>
  </si>
  <si>
    <t>11/05/2022</t>
  </si>
  <si>
    <t>05-08-2020</t>
  </si>
  <si>
    <t>04-07-2023</t>
  </si>
  <si>
    <t>03-09-2021</t>
  </si>
  <si>
    <t>01-08-2023</t>
  </si>
  <si>
    <t>01-06-2023</t>
  </si>
  <si>
    <t>02/04/2022</t>
  </si>
  <si>
    <t>11/26/2020</t>
  </si>
  <si>
    <t>01/09/2023</t>
  </si>
  <si>
    <t>22-12-2022</t>
  </si>
  <si>
    <t>02-01-2020</t>
  </si>
  <si>
    <t>05/11/2023</t>
  </si>
  <si>
    <t>25-10-2021</t>
  </si>
  <si>
    <t>09/27/2022</t>
  </si>
  <si>
    <t>02/09/2020</t>
  </si>
  <si>
    <t>08/17/2020</t>
  </si>
  <si>
    <t>01/13/2022</t>
  </si>
  <si>
    <t>21-09-2021</t>
  </si>
  <si>
    <t>05/05/2021</t>
  </si>
  <si>
    <t>04/28/2020</t>
  </si>
  <si>
    <t>05/08/2021</t>
  </si>
  <si>
    <t>07-03-2023</t>
  </si>
  <si>
    <t>06/24/2020</t>
  </si>
  <si>
    <t>02/07/2024</t>
  </si>
  <si>
    <t>09/22/2022</t>
  </si>
  <si>
    <t>05/21/2020</t>
  </si>
  <si>
    <t>12/26/2022</t>
  </si>
  <si>
    <t>09/14/2020</t>
  </si>
  <si>
    <t>09/19/2020</t>
  </si>
  <si>
    <t>09/13/2023</t>
  </si>
  <si>
    <t>08/31/2022</t>
  </si>
  <si>
    <t>30-01-2023</t>
  </si>
  <si>
    <t>12/04/2020</t>
  </si>
  <si>
    <t>06/26/2021</t>
  </si>
  <si>
    <t>16-12-2022</t>
  </si>
  <si>
    <t>05/27/2023</t>
  </si>
  <si>
    <t>05/16/2022</t>
  </si>
  <si>
    <t>09-03-2021</t>
  </si>
  <si>
    <t>02/03/2024</t>
  </si>
  <si>
    <t>11/13/2023</t>
  </si>
  <si>
    <t>02/15/2021</t>
  </si>
  <si>
    <t>31-12-2023</t>
  </si>
  <si>
    <t>30-09-2021</t>
  </si>
  <si>
    <t>07-10-2023</t>
  </si>
  <si>
    <t>08/23/2023</t>
  </si>
  <si>
    <t>03-02-2022</t>
  </si>
  <si>
    <t>16-06-2022</t>
  </si>
  <si>
    <t>11/25/2022</t>
  </si>
  <si>
    <t>13-07-2022</t>
  </si>
  <si>
    <t>09/04/2020</t>
  </si>
  <si>
    <t>05/22/2021</t>
  </si>
  <si>
    <t>05-04-2021</t>
  </si>
  <si>
    <t>05/11/2020</t>
  </si>
  <si>
    <t>23-11-2021</t>
  </si>
  <si>
    <t>02/13/2020</t>
  </si>
  <si>
    <t>19-04-2023</t>
  </si>
  <si>
    <t>08-02-2023</t>
  </si>
  <si>
    <t>16-04-2021</t>
  </si>
  <si>
    <t>04/20/2023</t>
  </si>
  <si>
    <t>27-03-2021</t>
  </si>
  <si>
    <t>15-01-2020</t>
  </si>
  <si>
    <t>05/25/2020</t>
  </si>
  <si>
    <t>20-12-2023</t>
  </si>
  <si>
    <t>07/16/2023</t>
  </si>
  <si>
    <t>30-04-2020</t>
  </si>
  <si>
    <t>13-04-2021</t>
  </si>
  <si>
    <t>05/18/2020</t>
  </si>
  <si>
    <t>05-03-2020</t>
  </si>
  <si>
    <t>11/07/2021</t>
  </si>
  <si>
    <t>18-11-2022</t>
  </si>
  <si>
    <t>05/02/2021</t>
  </si>
  <si>
    <t>24-07-2021</t>
  </si>
  <si>
    <t>02-10-2023</t>
  </si>
  <si>
    <t>21-09-2022</t>
  </si>
  <si>
    <t>14-03-2021</t>
  </si>
  <si>
    <t>09-01-2023</t>
  </si>
  <si>
    <t>09/27/2020</t>
  </si>
  <si>
    <t>21-01-2024</t>
  </si>
  <si>
    <t>15-03-2023</t>
  </si>
  <si>
    <t>03/26/2023</t>
  </si>
  <si>
    <t>08/26/2022</t>
  </si>
  <si>
    <t>12-05-2021</t>
  </si>
  <si>
    <t>26-08-2022</t>
  </si>
  <si>
    <t>04/13/2022</t>
  </si>
  <si>
    <t>24-01-2021</t>
  </si>
  <si>
    <t>12-07-2020</t>
  </si>
  <si>
    <t>09/11/2023</t>
  </si>
  <si>
    <t>01-06-2022</t>
  </si>
  <si>
    <t>26-12-2021</t>
  </si>
  <si>
    <t>17-05-2022</t>
  </si>
  <si>
    <t>21-04-2022</t>
  </si>
  <si>
    <t>08/14/2022</t>
  </si>
  <si>
    <t>20-04-2020</t>
  </si>
  <si>
    <t>11-10-2023</t>
  </si>
  <si>
    <t>08/31/2023</t>
  </si>
  <si>
    <t>16-08-2023</t>
  </si>
  <si>
    <t>07/20/2020</t>
  </si>
  <si>
    <t>04-05-2020</t>
  </si>
  <si>
    <t>04/04/2022</t>
  </si>
  <si>
    <t>01/31/2024</t>
  </si>
  <si>
    <t>11/25/2021</t>
  </si>
  <si>
    <t>08/11/2020</t>
  </si>
  <si>
    <t>05/24/2021</t>
  </si>
  <si>
    <t>27-01-2021</t>
  </si>
  <si>
    <t>07/07/2022</t>
  </si>
  <si>
    <t>14-10-2020</t>
  </si>
  <si>
    <t>01/10/2021</t>
  </si>
  <si>
    <t>07/24/2021</t>
  </si>
  <si>
    <t>05-08-2022</t>
  </si>
  <si>
    <t>26-05-2021</t>
  </si>
  <si>
    <t>06/03/2020</t>
  </si>
  <si>
    <t>06/26/2022</t>
  </si>
  <si>
    <t>02/01/2023</t>
  </si>
  <si>
    <t>07/19/2020</t>
  </si>
  <si>
    <t>04/13/2020</t>
  </si>
  <si>
    <t>28-08-2023</t>
  </si>
  <si>
    <t>12-01-2023</t>
  </si>
  <si>
    <t>01/31/2020</t>
  </si>
  <si>
    <t>29-04-2021</t>
  </si>
  <si>
    <t>12/06/2020</t>
  </si>
  <si>
    <t>12-04-2022</t>
  </si>
  <si>
    <t>09/12/2022</t>
  </si>
  <si>
    <t>03/13/2021</t>
  </si>
  <si>
    <t>04/30/2020</t>
  </si>
  <si>
    <t>12/03/2020</t>
  </si>
  <si>
    <t>15-02-2022</t>
  </si>
  <si>
    <t>05-01-2020</t>
  </si>
  <si>
    <t>10-03-2022</t>
  </si>
  <si>
    <t>06/27/2021</t>
  </si>
  <si>
    <t>20-07-2022</t>
  </si>
  <si>
    <t>08/07/2021</t>
  </si>
  <si>
    <t>27-11-2023</t>
  </si>
  <si>
    <t>05-02-2024</t>
  </si>
  <si>
    <t>02/12/2023</t>
  </si>
  <si>
    <t>17-09-2023</t>
  </si>
  <si>
    <t>01/11/2024</t>
  </si>
  <si>
    <t>23-09-2022</t>
  </si>
  <si>
    <t>13-11-2020</t>
  </si>
  <si>
    <t>23-01-2021</t>
  </si>
  <si>
    <t>30-08-2021</t>
  </si>
  <si>
    <t>21-03-2021</t>
  </si>
  <si>
    <t>04/29/2020</t>
  </si>
  <si>
    <t>01-04-2023</t>
  </si>
  <si>
    <t>01/15/2023</t>
  </si>
  <si>
    <t>04-10-2021</t>
  </si>
  <si>
    <t>27-04-2020</t>
  </si>
  <si>
    <t>12-04-2020</t>
  </si>
  <si>
    <t>11-04-2023</t>
  </si>
  <si>
    <t>09/03/2022</t>
  </si>
  <si>
    <t>10/26/2022</t>
  </si>
  <si>
    <t>23-12-2022</t>
  </si>
  <si>
    <t>18-11-2020</t>
  </si>
  <si>
    <t>26-04-2020</t>
  </si>
  <si>
    <t>11/06/2022</t>
  </si>
  <si>
    <t>06/13/2020</t>
  </si>
  <si>
    <t>15-01-2021</t>
  </si>
  <si>
    <t>05/20/2020</t>
  </si>
  <si>
    <t>03-05-2023</t>
  </si>
  <si>
    <t>05/19/2020</t>
  </si>
  <si>
    <t>10/14/2023</t>
  </si>
  <si>
    <t>04/26/2021</t>
  </si>
  <si>
    <t>06-04-2022</t>
  </si>
  <si>
    <t>09/02/2020</t>
  </si>
  <si>
    <t>03/12/2023</t>
  </si>
  <si>
    <t>19-05-2021</t>
  </si>
  <si>
    <t>31-03-2023</t>
  </si>
  <si>
    <t>05/02/2023</t>
  </si>
  <si>
    <t>03/22/2020</t>
  </si>
  <si>
    <t>06/22/2023</t>
  </si>
  <si>
    <t>06/16/2020</t>
  </si>
  <si>
    <t>08-05-2022</t>
  </si>
  <si>
    <t>09/08/2023</t>
  </si>
  <si>
    <t>03/03/2023</t>
  </si>
  <si>
    <t>06-12-2022</t>
  </si>
  <si>
    <t>09-10-2021</t>
  </si>
  <si>
    <t>06/18/2021</t>
  </si>
  <si>
    <t>22-02-2021</t>
  </si>
  <si>
    <t>03-10-2023</t>
  </si>
  <si>
    <t>05-10-2021</t>
  </si>
  <si>
    <t>05/03/2021</t>
  </si>
  <si>
    <t>21-03-2022</t>
  </si>
  <si>
    <t>25-09-2020</t>
  </si>
  <si>
    <t>08/14/2023</t>
  </si>
  <si>
    <t>09/06/2021</t>
  </si>
  <si>
    <t>07/25/2022</t>
  </si>
  <si>
    <t>10/09/2021</t>
  </si>
  <si>
    <t>28-05-2020</t>
  </si>
  <si>
    <t>01/20/2020</t>
  </si>
  <si>
    <t>27-07-2022</t>
  </si>
  <si>
    <t>26-06-2023</t>
  </si>
  <si>
    <t>02/27/2023</t>
  </si>
  <si>
    <t>23-07-2020</t>
  </si>
  <si>
    <t>05/30/2020</t>
  </si>
  <si>
    <t>06-01-2023</t>
  </si>
  <si>
    <t>03/12/2021</t>
  </si>
  <si>
    <t>11/02/2022</t>
  </si>
  <si>
    <t>27-06-2021</t>
  </si>
  <si>
    <t>09/28/2020</t>
  </si>
  <si>
    <t>12/15/2021</t>
  </si>
  <si>
    <t>05/15/2021</t>
  </si>
  <si>
    <t>01/26/2022</t>
  </si>
  <si>
    <t>06-08-2021</t>
  </si>
  <si>
    <t>19-11-2020</t>
  </si>
  <si>
    <t>06/16/2022</t>
  </si>
  <si>
    <t>17-01-2023</t>
  </si>
  <si>
    <t>12/11/2023</t>
  </si>
  <si>
    <t>09/11/2021</t>
  </si>
  <si>
    <t>06-06-2023</t>
  </si>
  <si>
    <t>01-09-2023</t>
  </si>
  <si>
    <t>17-01-2020</t>
  </si>
  <si>
    <t>09/29/2023</t>
  </si>
  <si>
    <t>02/09/2023</t>
  </si>
  <si>
    <t>09/05/2021</t>
  </si>
  <si>
    <t>20-09-2023</t>
  </si>
  <si>
    <t>07/31/2020</t>
  </si>
  <si>
    <t>02-10-2020</t>
  </si>
  <si>
    <t>06/25/2021</t>
  </si>
  <si>
    <t>24-08-2020</t>
  </si>
  <si>
    <t>07-08-2020</t>
  </si>
  <si>
    <t>07/11/2021</t>
  </si>
  <si>
    <t>07/31/2021</t>
  </si>
  <si>
    <t>23-05-2023</t>
  </si>
  <si>
    <t>03/07/2021</t>
  </si>
  <si>
    <t>09-01-2024</t>
  </si>
  <si>
    <t>12/03/2021</t>
  </si>
  <si>
    <t>20-02-2021</t>
  </si>
  <si>
    <t>08-11-2023</t>
  </si>
  <si>
    <t>22-07-2023</t>
  </si>
  <si>
    <t>24-06-2021</t>
  </si>
  <si>
    <t>11/01/2022</t>
  </si>
  <si>
    <t>27-09-2022</t>
  </si>
  <si>
    <t>29-05-2021</t>
  </si>
  <si>
    <t>14-04-2020</t>
  </si>
  <si>
    <t>07/08/2020</t>
  </si>
  <si>
    <t>23-07-2023</t>
  </si>
  <si>
    <t>05/17/2022</t>
  </si>
  <si>
    <t>20-07-2021</t>
  </si>
  <si>
    <t>03/31/2020</t>
  </si>
  <si>
    <t>01/08/2020</t>
  </si>
  <si>
    <t>14-11-2021</t>
  </si>
  <si>
    <t>24-09-2020</t>
  </si>
  <si>
    <t>28-07-2023</t>
  </si>
  <si>
    <t>20-06-2021</t>
  </si>
  <si>
    <t>26-11-2020</t>
  </si>
  <si>
    <t>06/23/2022</t>
  </si>
  <si>
    <t>02/03/2023</t>
  </si>
  <si>
    <t>16-12-2023</t>
  </si>
  <si>
    <t>05/25/2022</t>
  </si>
  <si>
    <t>22-02-2023</t>
  </si>
  <si>
    <t>03-06-2020</t>
  </si>
  <si>
    <t>16-11-2023</t>
  </si>
  <si>
    <t>11/01/2020</t>
  </si>
  <si>
    <t>01/22/2023</t>
  </si>
  <si>
    <t>14-03-2020</t>
  </si>
  <si>
    <t>26-01-2022</t>
  </si>
  <si>
    <t>04/07/2023</t>
  </si>
  <si>
    <t>02/05/2023</t>
  </si>
  <si>
    <t>30-10-2020</t>
  </si>
  <si>
    <t>05/30/2022</t>
  </si>
  <si>
    <t>09/18/2020</t>
  </si>
  <si>
    <t>03/26/2020</t>
  </si>
  <si>
    <t>09/23/2021</t>
  </si>
  <si>
    <t>16-01-2022</t>
  </si>
  <si>
    <t>02-01-2022</t>
  </si>
  <si>
    <t>03/06/2021</t>
  </si>
  <si>
    <t>28-10-2023</t>
  </si>
  <si>
    <t>09/27/2023</t>
  </si>
  <si>
    <t>07/29/2020</t>
  </si>
  <si>
    <t>12/25/2021</t>
  </si>
  <si>
    <t>20-02-2023</t>
  </si>
  <si>
    <t>25-06-2023</t>
  </si>
  <si>
    <t>11/12/2020</t>
  </si>
  <si>
    <t>11/28/2020</t>
  </si>
  <si>
    <t>28-12-2020</t>
  </si>
  <si>
    <t>24-04-2022</t>
  </si>
  <si>
    <t>20-02-2020</t>
  </si>
  <si>
    <t>02-01-2021</t>
  </si>
  <si>
    <t>11/11/2021</t>
  </si>
  <si>
    <t>04/23/2022</t>
  </si>
  <si>
    <t>05/23/2021</t>
  </si>
  <si>
    <t>07-12-2023</t>
  </si>
  <si>
    <t>08/09/2020</t>
  </si>
  <si>
    <t>02/22/2022</t>
  </si>
  <si>
    <t>20-03-2020</t>
  </si>
  <si>
    <t>21-08-2022</t>
  </si>
  <si>
    <t>31-03-2021</t>
  </si>
  <si>
    <t>02/12/2021</t>
  </si>
  <si>
    <t>07/31/2022</t>
  </si>
  <si>
    <t>17-12-2021</t>
  </si>
  <si>
    <t>17-09-2021</t>
  </si>
  <si>
    <t>04/01/2021</t>
  </si>
  <si>
    <t>18-02-2020</t>
  </si>
  <si>
    <t>01/30/2021</t>
  </si>
  <si>
    <t>27-03-2022</t>
  </si>
  <si>
    <t>03-11-2021</t>
  </si>
  <si>
    <t>05/22/2020</t>
  </si>
  <si>
    <t>25-07-2021</t>
  </si>
  <si>
    <t>12/20/2021</t>
  </si>
  <si>
    <t>06-08-2023</t>
  </si>
  <si>
    <t>09-11-2022</t>
  </si>
  <si>
    <t>03/29/2022</t>
  </si>
  <si>
    <t>23-10-2023</t>
  </si>
  <si>
    <t>11/09/2021</t>
  </si>
  <si>
    <t>02/26/2020</t>
  </si>
  <si>
    <t>08/24/2020</t>
  </si>
  <si>
    <t>04-04-2023</t>
  </si>
  <si>
    <t>03/19/2020</t>
  </si>
  <si>
    <t>10-08-2020</t>
  </si>
  <si>
    <t>08-06-2022</t>
  </si>
  <si>
    <t>12/08/2021</t>
  </si>
  <si>
    <t>02/01/2024</t>
  </si>
  <si>
    <t>10/04/2021</t>
  </si>
  <si>
    <t>12-06-2022</t>
  </si>
  <si>
    <t>26-05-2023</t>
  </si>
  <si>
    <t>11/13/2022</t>
  </si>
  <si>
    <t>05-06-2021</t>
  </si>
  <si>
    <t>22-12-2023</t>
  </si>
  <si>
    <t>04-01-2020</t>
  </si>
  <si>
    <t>30-11-2022</t>
  </si>
  <si>
    <t>07-01-2023</t>
  </si>
  <si>
    <t>07-11-2023</t>
  </si>
  <si>
    <t>05-10-2023</t>
  </si>
  <si>
    <t>02/07/2021</t>
  </si>
  <si>
    <t>01/15/2022</t>
  </si>
  <si>
    <t>02-06-2022</t>
  </si>
  <si>
    <t>23-05-2020</t>
  </si>
  <si>
    <t>22-09-2023</t>
  </si>
  <si>
    <t>06/30/2023</t>
  </si>
  <si>
    <t>09/20/2023</t>
  </si>
  <si>
    <t>09/12/2020</t>
  </si>
  <si>
    <t>14-01-2024</t>
  </si>
  <si>
    <t>07-09-2021</t>
  </si>
  <si>
    <t>04-11-2022</t>
  </si>
  <si>
    <t>25-09-2021</t>
  </si>
  <si>
    <t>04/16/2022</t>
  </si>
  <si>
    <t>30-10-2021</t>
  </si>
  <si>
    <t>04-04-2022</t>
  </si>
  <si>
    <t>11/28/2023</t>
  </si>
  <si>
    <t>28-08-2021</t>
  </si>
  <si>
    <t>09-02-2023</t>
  </si>
  <si>
    <t>09/17/2020</t>
  </si>
  <si>
    <t>01/27/2021</t>
  </si>
  <si>
    <t>05/11/2022</t>
  </si>
  <si>
    <t>23-09-2023</t>
  </si>
  <si>
    <t>10/19/2023</t>
  </si>
  <si>
    <t>12/22/2020</t>
  </si>
  <si>
    <t>14-06-2023</t>
  </si>
  <si>
    <t>03/11/2023</t>
  </si>
  <si>
    <t>08-09-2021</t>
  </si>
  <si>
    <t>11-04-2022</t>
  </si>
  <si>
    <t>01/27/2023</t>
  </si>
  <si>
    <t>01-01-2020</t>
  </si>
  <si>
    <t>14-09-2021</t>
  </si>
  <si>
    <t>08/10/2021</t>
  </si>
  <si>
    <t>30-05-2022</t>
  </si>
  <si>
    <t>02-04-2023</t>
  </si>
  <si>
    <t>27-05-2023</t>
  </si>
  <si>
    <t>02-09-2023</t>
  </si>
  <si>
    <t>10/21/2021</t>
  </si>
  <si>
    <t>08/10/2022</t>
  </si>
  <si>
    <t>23-06-2022</t>
  </si>
  <si>
    <t>06/24/2022</t>
  </si>
  <si>
    <t>10/15/2023</t>
  </si>
  <si>
    <t>11/12/2022</t>
  </si>
  <si>
    <t>08/27/2022</t>
  </si>
  <si>
    <t>13-12-2020</t>
  </si>
  <si>
    <t>11-09-2023</t>
  </si>
  <si>
    <t>22-06-2020</t>
  </si>
  <si>
    <t>04-08-2021</t>
  </si>
  <si>
    <t>11/21/2022</t>
  </si>
  <si>
    <t>09/21/2023</t>
  </si>
  <si>
    <t>20-07-2023</t>
  </si>
  <si>
    <t>17-11-2021</t>
  </si>
  <si>
    <t>07/10/2020</t>
  </si>
  <si>
    <t>26-04-2021</t>
  </si>
  <si>
    <t>10/09/2023</t>
  </si>
  <si>
    <t>27-09-2021</t>
  </si>
  <si>
    <t>02/11/2021</t>
  </si>
  <si>
    <t>10/28/2020</t>
  </si>
  <si>
    <t>02/20/2020</t>
  </si>
  <si>
    <t>04-04-2020</t>
  </si>
  <si>
    <t>31-08-2022</t>
  </si>
  <si>
    <t>05-06-2023</t>
  </si>
  <si>
    <t>29-05-2020</t>
  </si>
  <si>
    <t>21-07-2022</t>
  </si>
  <si>
    <t>28-04-2022</t>
  </si>
  <si>
    <t>07/13/2023</t>
  </si>
  <si>
    <t>24-03-2023</t>
  </si>
  <si>
    <t>02-02-2021</t>
  </si>
  <si>
    <t>11-01-2024</t>
  </si>
  <si>
    <t>25-02-2022</t>
  </si>
  <si>
    <t>10/09/2022</t>
  </si>
  <si>
    <t>29-03-2022</t>
  </si>
  <si>
    <t>05/14/2021</t>
  </si>
  <si>
    <t>10/29/2020</t>
  </si>
  <si>
    <t>05-09-2023</t>
  </si>
  <si>
    <t>11/09/2023</t>
  </si>
  <si>
    <t>12-01-2020</t>
  </si>
  <si>
    <t>06-08-2020</t>
  </si>
  <si>
    <t>05/20/2022</t>
  </si>
  <si>
    <t>03/24/2021</t>
  </si>
  <si>
    <t>26-12-2020</t>
  </si>
  <si>
    <t>11/26/2023</t>
  </si>
  <si>
    <t>11/26/2022</t>
  </si>
  <si>
    <t>09-08-2022</t>
  </si>
  <si>
    <t>04/12/2020</t>
  </si>
  <si>
    <t>15-02-2023</t>
  </si>
  <si>
    <t>05/25/2021</t>
  </si>
  <si>
    <t>05-09-2020</t>
  </si>
  <si>
    <t>23-07-2022</t>
  </si>
  <si>
    <t>30-09-2020</t>
  </si>
  <si>
    <t>12/23/2022</t>
  </si>
  <si>
    <t>02/18/2023</t>
  </si>
  <si>
    <t>04-05-2023</t>
  </si>
  <si>
    <t>10/11/2021</t>
  </si>
  <si>
    <t>06/25/2022</t>
  </si>
  <si>
    <t>06/08/2023</t>
  </si>
  <si>
    <t>01/13/2024</t>
  </si>
  <si>
    <t>10/30/2022</t>
  </si>
  <si>
    <t>23-05-2022</t>
  </si>
  <si>
    <t>07/02/2022</t>
  </si>
  <si>
    <t>11/21/2020</t>
  </si>
  <si>
    <t>30-08-2022</t>
  </si>
  <si>
    <t>10-07-2022</t>
  </si>
  <si>
    <t>06/14/2021</t>
  </si>
  <si>
    <t>05/21/2021</t>
  </si>
  <si>
    <t>29-07-2023</t>
  </si>
  <si>
    <t>07/21/2021</t>
  </si>
  <si>
    <t>03-12-2022</t>
  </si>
  <si>
    <t>09/19/2022</t>
  </si>
  <si>
    <t>07-07-2023</t>
  </si>
  <si>
    <t>04-05-2021</t>
  </si>
  <si>
    <t>07/16/2021</t>
  </si>
  <si>
    <t>06/19/2022</t>
  </si>
  <si>
    <t>07-06-2020</t>
  </si>
  <si>
    <t>01-01-2024</t>
  </si>
  <si>
    <t>08/08/2021</t>
  </si>
  <si>
    <t>25-04-2021</t>
  </si>
  <si>
    <t>10-07-2021</t>
  </si>
  <si>
    <t>11/18/2021</t>
  </si>
  <si>
    <t>16-10-2021</t>
  </si>
  <si>
    <t>11-01-2023</t>
  </si>
  <si>
    <t>14-06-2020</t>
  </si>
  <si>
    <t>10-10-2020</t>
  </si>
  <si>
    <t>04-11-2020</t>
  </si>
  <si>
    <t>04/18/2021</t>
  </si>
  <si>
    <t>23-02-2022</t>
  </si>
  <si>
    <t>11/22/2023</t>
  </si>
  <si>
    <t>08-11-2020</t>
  </si>
  <si>
    <t>12/17/2023</t>
  </si>
  <si>
    <t>03/14/2021</t>
  </si>
  <si>
    <t>04/29/2022</t>
  </si>
  <si>
    <t>04/14/2022</t>
  </si>
  <si>
    <t>11/08/2021</t>
  </si>
  <si>
    <t>01/16/2023</t>
  </si>
  <si>
    <t>08/12/2022</t>
  </si>
  <si>
    <t>01-05-2022</t>
  </si>
  <si>
    <t>07-05-2020</t>
  </si>
  <si>
    <t>02/27/2021</t>
  </si>
  <si>
    <t>05/10/2022</t>
  </si>
  <si>
    <t>08-03-2022</t>
  </si>
  <si>
    <t>25-11-2023</t>
  </si>
  <si>
    <t>10-02-2020</t>
  </si>
  <si>
    <t>03/25/2023</t>
  </si>
  <si>
    <t>02/18/2022</t>
  </si>
  <si>
    <t>13-01-2020</t>
  </si>
  <si>
    <t>12/21/2021</t>
  </si>
  <si>
    <t>03/09/2022</t>
  </si>
  <si>
    <t>05/08/2022</t>
  </si>
  <si>
    <t>01/07/2023</t>
  </si>
  <si>
    <t>01/23/2023</t>
  </si>
  <si>
    <t>05/20/2023</t>
  </si>
  <si>
    <t>09/26/2022</t>
  </si>
  <si>
    <t>12-07-2021</t>
  </si>
  <si>
    <t>06/11/2022</t>
  </si>
  <si>
    <t>02/29/2020</t>
  </si>
  <si>
    <t>03/07/2022</t>
  </si>
  <si>
    <t>11/19/2021</t>
  </si>
  <si>
    <t>10/01/2023</t>
  </si>
  <si>
    <t>22-10-2023</t>
  </si>
  <si>
    <t>08-04-2022</t>
  </si>
  <si>
    <t>23-01-2024</t>
  </si>
  <si>
    <t>15-08-2022</t>
  </si>
  <si>
    <t>06/28/2023</t>
  </si>
  <si>
    <t>12/29/2022</t>
  </si>
  <si>
    <t>02/25/2020</t>
  </si>
  <si>
    <t>17-03-2022</t>
  </si>
  <si>
    <t>27-04-2023</t>
  </si>
  <si>
    <t>01-03-2023</t>
  </si>
  <si>
    <t>19-09-2023</t>
  </si>
  <si>
    <t>20-06-2020</t>
  </si>
  <si>
    <t>08/09/2023</t>
  </si>
  <si>
    <t>27-05-2022</t>
  </si>
  <si>
    <t>10/04/2020</t>
  </si>
  <si>
    <t>03-08-2022</t>
  </si>
  <si>
    <t>01/07/2021</t>
  </si>
  <si>
    <t>06/16/2021</t>
  </si>
  <si>
    <t>02/15/2022</t>
  </si>
  <si>
    <t>01-11-2021</t>
  </si>
  <si>
    <t>03/09/2021</t>
  </si>
  <si>
    <t>10/31/2021</t>
  </si>
  <si>
    <t>22-11-2021</t>
  </si>
  <si>
    <t>13-05-2022</t>
  </si>
  <si>
    <t>31-05-2021</t>
  </si>
  <si>
    <t>09-02-2020</t>
  </si>
  <si>
    <t>16-04-2020</t>
  </si>
  <si>
    <t>04-04-2021</t>
  </si>
  <si>
    <t>24-08-2023</t>
  </si>
  <si>
    <t>08/27/2023</t>
  </si>
  <si>
    <t>03/23/2020</t>
  </si>
  <si>
    <t>03/04/2020</t>
  </si>
  <si>
    <t>21-05-2021</t>
  </si>
  <si>
    <t>11-02-2020</t>
  </si>
  <si>
    <t>06/26/2023</t>
  </si>
  <si>
    <t>09/15/2020</t>
  </si>
  <si>
    <t>27-08-2022</t>
  </si>
  <si>
    <t>10/03/2023</t>
  </si>
  <si>
    <t>08/22/2020</t>
  </si>
  <si>
    <t>03/22/2021</t>
  </si>
  <si>
    <t>03-12-2023</t>
  </si>
  <si>
    <t>06/08/2021</t>
  </si>
  <si>
    <t>25-01-2022</t>
  </si>
  <si>
    <t>12/09/2020</t>
  </si>
  <si>
    <t>05/25/2023</t>
  </si>
  <si>
    <t>05/28/2023</t>
  </si>
  <si>
    <t>01-12-2020</t>
  </si>
  <si>
    <t>09/29/2021</t>
  </si>
  <si>
    <t>09-08-2020</t>
  </si>
  <si>
    <t>03/31/2023</t>
  </si>
  <si>
    <t>22-02-2020</t>
  </si>
  <si>
    <t>25-03-2023</t>
  </si>
  <si>
    <t>19-10-2023</t>
  </si>
  <si>
    <t>07-02-2022</t>
  </si>
  <si>
    <t>03/23/2022</t>
  </si>
  <si>
    <t>01/04/2024</t>
  </si>
  <si>
    <t>02/10/2021</t>
  </si>
  <si>
    <t>04-06-2020</t>
  </si>
  <si>
    <t>15-11-2023</t>
  </si>
  <si>
    <t>07/08/2023</t>
  </si>
  <si>
    <t>05/12/2021</t>
  </si>
  <si>
    <t>07/27/2020</t>
  </si>
  <si>
    <t>09-09-2021</t>
  </si>
  <si>
    <t>02-11-2023</t>
  </si>
  <si>
    <t>05/14/2023</t>
  </si>
  <si>
    <t>04-09-2020</t>
  </si>
  <si>
    <t>05-03-2023</t>
  </si>
  <si>
    <t>03/25/2020</t>
  </si>
  <si>
    <t>12/12/2021</t>
  </si>
  <si>
    <t>27-12-2022</t>
  </si>
  <si>
    <t>28-01-2022</t>
  </si>
  <si>
    <t>21-05-2020</t>
  </si>
  <si>
    <t>19-08-2023</t>
  </si>
  <si>
    <t>29-11-2021</t>
  </si>
  <si>
    <t>01/26/2020</t>
  </si>
  <si>
    <t>30-09-2022</t>
  </si>
  <si>
    <t>04-08-2020</t>
  </si>
  <si>
    <t>06/06/2022</t>
  </si>
  <si>
    <t>01/11/2022</t>
  </si>
  <si>
    <t>25-07-2023</t>
  </si>
  <si>
    <t>07/30/2022</t>
  </si>
  <si>
    <t>12/19/2023</t>
  </si>
  <si>
    <t>11/09/2020</t>
  </si>
  <si>
    <t>06/10/2022</t>
  </si>
  <si>
    <t>12/26/2020</t>
  </si>
  <si>
    <t>12/04/2022</t>
  </si>
  <si>
    <t>08/25/2023</t>
  </si>
  <si>
    <t>07/07/2021</t>
  </si>
  <si>
    <t>06/15/2023</t>
  </si>
  <si>
    <t>17-09-2022</t>
  </si>
  <si>
    <t>11-06-2022</t>
  </si>
  <si>
    <t>06-02-2024</t>
  </si>
  <si>
    <t>28-04-2023</t>
  </si>
  <si>
    <t>07/03/2021</t>
  </si>
  <si>
    <t>10/22/2021</t>
  </si>
  <si>
    <t>05/17/2021</t>
  </si>
  <si>
    <t>06/26/2020</t>
  </si>
  <si>
    <t>07/12/2022</t>
  </si>
  <si>
    <t>14-05-2021</t>
  </si>
  <si>
    <t>03/13/2023</t>
  </si>
  <si>
    <t>06/03/2023</t>
  </si>
  <si>
    <t>30-09-2023</t>
  </si>
  <si>
    <t>02/28/2020</t>
  </si>
  <si>
    <t>27-10-2021</t>
  </si>
  <si>
    <t>07-01-2021</t>
  </si>
  <si>
    <t>25-09-2022</t>
  </si>
  <si>
    <t>03/10/2021</t>
  </si>
  <si>
    <t>27-12-2021</t>
  </si>
  <si>
    <t>13-06-2021</t>
  </si>
  <si>
    <t>11/28/2021</t>
  </si>
  <si>
    <t>26-07-2021</t>
  </si>
  <si>
    <t>19-07-2021</t>
  </si>
  <si>
    <t>12-02-2023</t>
  </si>
  <si>
    <t>21-01-2020</t>
  </si>
  <si>
    <t>11/24/2022</t>
  </si>
  <si>
    <t>26-01-2021</t>
  </si>
  <si>
    <t>24-06-2020</t>
  </si>
  <si>
    <t>05/09/2021</t>
  </si>
  <si>
    <t>02/11/2023</t>
  </si>
  <si>
    <t>07-05-2021</t>
  </si>
  <si>
    <t>02-09-2022</t>
  </si>
  <si>
    <t>15-08-2023</t>
  </si>
  <si>
    <t>28-12-2023</t>
  </si>
  <si>
    <t>02-10-2022</t>
  </si>
  <si>
    <t>07/06/2022</t>
  </si>
  <si>
    <t>05-02-2020</t>
  </si>
  <si>
    <t>09-07-2020</t>
  </si>
  <si>
    <t>08/25/2021</t>
  </si>
  <si>
    <t>03/29/2021</t>
  </si>
  <si>
    <t>04/08/2022</t>
  </si>
  <si>
    <t>17-11-2023</t>
  </si>
  <si>
    <t>13-05-2021</t>
  </si>
  <si>
    <t>09/19/2021</t>
  </si>
  <si>
    <t>21-09-2023</t>
  </si>
  <si>
    <t>06-04-2023</t>
  </si>
  <si>
    <t>01/25/2022</t>
  </si>
  <si>
    <t>07-02-2023</t>
  </si>
  <si>
    <t>12/05/2021</t>
  </si>
  <si>
    <t>21-05-2022</t>
  </si>
  <si>
    <t>21-12-2021</t>
  </si>
  <si>
    <t>12/10/2023</t>
  </si>
  <si>
    <t>07/08/2021</t>
  </si>
  <si>
    <t>19-09-2021</t>
  </si>
  <si>
    <t>17-04-2021</t>
  </si>
  <si>
    <t>01/17/2024</t>
  </si>
  <si>
    <t>29-01-2021</t>
  </si>
  <si>
    <t>08-10-2021</t>
  </si>
  <si>
    <t>01-09-2020</t>
  </si>
  <si>
    <t>02-01-2023</t>
  </si>
  <si>
    <t>11/14/2023</t>
  </si>
  <si>
    <t>01/14/2021</t>
  </si>
  <si>
    <t>03/19/2021</t>
  </si>
  <si>
    <t>09/18/2022</t>
  </si>
  <si>
    <t>01/23/2024</t>
  </si>
  <si>
    <t>04/22/2023</t>
  </si>
  <si>
    <t>12/10/2022</t>
  </si>
  <si>
    <t>07-05-2023</t>
  </si>
  <si>
    <t>08/02/2021</t>
  </si>
  <si>
    <t>07/24/2020</t>
  </si>
  <si>
    <t>02/01/2021</t>
  </si>
  <si>
    <t>08/29/2021</t>
  </si>
  <si>
    <t>10-04-2021</t>
  </si>
  <si>
    <t>01/09/2022</t>
  </si>
  <si>
    <t>01/29/2020</t>
  </si>
  <si>
    <t>21-12-2023</t>
  </si>
  <si>
    <t>09/16/2020</t>
  </si>
  <si>
    <t>07/15/2021</t>
  </si>
  <si>
    <t>04/03/2020</t>
  </si>
  <si>
    <t>21-04-2020</t>
  </si>
  <si>
    <t>08/21/2021</t>
  </si>
  <si>
    <t>29-11-2023</t>
  </si>
  <si>
    <t>15-09-2020</t>
  </si>
  <si>
    <t>07/30/2023</t>
  </si>
  <si>
    <t>29-07-2020</t>
  </si>
  <si>
    <t>21-03-2023</t>
  </si>
  <si>
    <t>05-08-2021</t>
  </si>
  <si>
    <t>08/19/2022</t>
  </si>
  <si>
    <t>09/07/2022</t>
  </si>
  <si>
    <t>06/21/2022</t>
  </si>
  <si>
    <t>28-11-2021</t>
  </si>
  <si>
    <t>01/12/2021</t>
  </si>
  <si>
    <t>15-04-2020</t>
  </si>
  <si>
    <t>06/01/2021</t>
  </si>
  <si>
    <t>09/05/2022</t>
  </si>
  <si>
    <t>08/21/2020</t>
  </si>
  <si>
    <t>05/13/2020</t>
  </si>
  <si>
    <t>31-03-2022</t>
  </si>
  <si>
    <t>04-10-2022</t>
  </si>
  <si>
    <t>05/31/2020</t>
  </si>
  <si>
    <t>03/27/2023</t>
  </si>
  <si>
    <t>13-07-2023</t>
  </si>
  <si>
    <t>11/06/2023</t>
  </si>
  <si>
    <t>19-04-2020</t>
  </si>
  <si>
    <t>11/06/2020</t>
  </si>
  <si>
    <t>01-11-2020</t>
  </si>
  <si>
    <t>02/26/2023</t>
  </si>
  <si>
    <t>06/23/2020</t>
  </si>
  <si>
    <t>08/30/2020</t>
  </si>
  <si>
    <t>16-02-2023</t>
  </si>
  <si>
    <t>02-05-2022</t>
  </si>
  <si>
    <t>05/26/2023</t>
  </si>
  <si>
    <t>07-04-2021</t>
  </si>
  <si>
    <t>12/06/2022</t>
  </si>
  <si>
    <t>18-02-2022</t>
  </si>
  <si>
    <t>11-07-2022</t>
  </si>
  <si>
    <t>31-08-2021</t>
  </si>
  <si>
    <t>28-05-2022</t>
  </si>
  <si>
    <t>10-03-2023</t>
  </si>
  <si>
    <t>05/03/2020</t>
  </si>
  <si>
    <t>02-06-2023</t>
  </si>
  <si>
    <t>07/22/2020</t>
  </si>
  <si>
    <t>01-03-2021</t>
  </si>
  <si>
    <t>07/05/2023</t>
  </si>
  <si>
    <t>14-09-2023</t>
  </si>
  <si>
    <t>15-06-2020</t>
  </si>
  <si>
    <t>11/17/2020</t>
  </si>
  <si>
    <t>06-05-2021</t>
  </si>
  <si>
    <t>21-12-2020</t>
  </si>
  <si>
    <t>04-02-2023</t>
  </si>
  <si>
    <t>06/02/2020</t>
  </si>
  <si>
    <t>11/16/2020</t>
  </si>
  <si>
    <t>01/06/2020</t>
  </si>
  <si>
    <t>11/12/2023</t>
  </si>
  <si>
    <t>05/01/2023</t>
  </si>
  <si>
    <t>20-08-2022</t>
  </si>
  <si>
    <t>08/19/2021</t>
  </si>
  <si>
    <t>07-03-2020</t>
  </si>
  <si>
    <t>04/19/2021</t>
  </si>
  <si>
    <t>08/13/2021</t>
  </si>
  <si>
    <t>12/18/2023</t>
  </si>
  <si>
    <t>25-05-2020</t>
  </si>
  <si>
    <t>04/23/2021</t>
  </si>
  <si>
    <t>09/16/2023</t>
  </si>
  <si>
    <t>09-02-2021</t>
  </si>
  <si>
    <t>20-05-2022</t>
  </si>
  <si>
    <t>23-08-2020</t>
  </si>
  <si>
    <t>01/20/2023</t>
  </si>
  <si>
    <t>08/19/2023</t>
  </si>
  <si>
    <t>06/28/2021</t>
  </si>
  <si>
    <t>10/18/2020</t>
  </si>
  <si>
    <t>05/26/2020</t>
  </si>
  <si>
    <t>02-05-2020</t>
  </si>
  <si>
    <t>12/05/2020</t>
  </si>
  <si>
    <t>05/03/2023</t>
  </si>
  <si>
    <t>08/14/2021</t>
  </si>
  <si>
    <t>06/18/2022</t>
  </si>
  <si>
    <t>09/11/2020</t>
  </si>
  <si>
    <t>17-08-2022</t>
  </si>
  <si>
    <t>11/11/2023</t>
  </si>
  <si>
    <t>04-12-2023</t>
  </si>
  <si>
    <t>11-07-2021</t>
  </si>
  <si>
    <t>10/21/2022</t>
  </si>
  <si>
    <t>10-01-2023</t>
  </si>
  <si>
    <t>10/08/2022</t>
  </si>
  <si>
    <t>15-06-2022</t>
  </si>
  <si>
    <t>13-06-2020</t>
  </si>
  <si>
    <t>05/09/2023</t>
  </si>
  <si>
    <t>22-03-2020</t>
  </si>
  <si>
    <t>06/03/2022</t>
  </si>
  <si>
    <t>27-05-2021</t>
  </si>
  <si>
    <t>02/22/2020</t>
  </si>
  <si>
    <t>06-07-2020</t>
  </si>
  <si>
    <t>04/13/2021</t>
  </si>
  <si>
    <t>12-10-2023</t>
  </si>
  <si>
    <t>03/24/2023</t>
  </si>
  <si>
    <t>17-04-2023</t>
  </si>
  <si>
    <t>02/12/2020</t>
  </si>
  <si>
    <t>08-10-2023</t>
  </si>
  <si>
    <t>07/05/2021</t>
  </si>
  <si>
    <t>26-03-2023</t>
  </si>
  <si>
    <t>23-03-2020</t>
  </si>
  <si>
    <t>12/24/2020</t>
  </si>
  <si>
    <t>08/21/2022</t>
  </si>
  <si>
    <t>28-11-2022</t>
  </si>
  <si>
    <t>01/06/2021</t>
  </si>
  <si>
    <t>04/13/2023</t>
  </si>
  <si>
    <t>10/04/2022</t>
  </si>
  <si>
    <t>07/05/2020</t>
  </si>
  <si>
    <t>12/13/2021</t>
  </si>
  <si>
    <t>16-04-2022</t>
  </si>
  <si>
    <t>13-11-2021</t>
  </si>
  <si>
    <t>19-10-2021</t>
  </si>
  <si>
    <t>04-10-2023</t>
  </si>
  <si>
    <t>08/02/2020</t>
  </si>
  <si>
    <t>25-11-2020</t>
  </si>
  <si>
    <t>11/06/2021</t>
  </si>
  <si>
    <t>23-04-2022</t>
  </si>
  <si>
    <t>11/21/2023</t>
  </si>
  <si>
    <t>10/11/2022</t>
  </si>
  <si>
    <t>13-08-2021</t>
  </si>
  <si>
    <t>18-09-2023</t>
  </si>
  <si>
    <t>03/31/2022</t>
  </si>
  <si>
    <t>01/31/2023</t>
  </si>
  <si>
    <t>03/16/2020</t>
  </si>
  <si>
    <t>07/20/2022</t>
  </si>
  <si>
    <t>06/29/2020</t>
  </si>
  <si>
    <t>06-10-2021</t>
  </si>
  <si>
    <t>24-10-2021</t>
  </si>
  <si>
    <t>25-08-2020</t>
  </si>
  <si>
    <t>04/07/2022</t>
  </si>
  <si>
    <t>11/19/2022</t>
  </si>
  <si>
    <t>01/03/2020</t>
  </si>
  <si>
    <t>08-09-2023</t>
  </si>
  <si>
    <t>16-01-2023</t>
  </si>
  <si>
    <t>26-04-2022</t>
  </si>
  <si>
    <t>04/21/2020</t>
  </si>
  <si>
    <t>19-01-2021</t>
  </si>
  <si>
    <t>11/27/2022</t>
  </si>
  <si>
    <t>01/10/2022</t>
  </si>
  <si>
    <t>06/29/2023</t>
  </si>
  <si>
    <t>10/17/2022</t>
  </si>
  <si>
    <t>24-06-2022</t>
  </si>
  <si>
    <t>01/29/2023</t>
  </si>
  <si>
    <t>08/12/2021</t>
  </si>
  <si>
    <t>12/01/2023</t>
  </si>
  <si>
    <t>19-09-2022</t>
  </si>
  <si>
    <t>09/05/2020</t>
  </si>
  <si>
    <t>07/14/2023</t>
  </si>
  <si>
    <t>31-05-2023</t>
  </si>
  <si>
    <t>05-05-2021</t>
  </si>
  <si>
    <t>24-12-2023</t>
  </si>
  <si>
    <t>20-11-2020</t>
  </si>
  <si>
    <t>09/28/2021</t>
  </si>
  <si>
    <t>02/02/2023</t>
  </si>
  <si>
    <t>05-02-2023</t>
  </si>
  <si>
    <t>15-04-2022</t>
  </si>
  <si>
    <t>07/09/2020</t>
  </si>
  <si>
    <t>04/05/2021</t>
  </si>
  <si>
    <t>20-08-2020</t>
  </si>
  <si>
    <t>28-08-2020</t>
  </si>
  <si>
    <t>11/11/2020</t>
  </si>
  <si>
    <t>01/07/2024</t>
  </si>
  <si>
    <t>08/20/2021</t>
  </si>
  <si>
    <t>08-11-2022</t>
  </si>
  <si>
    <t>15-12-2023</t>
  </si>
  <si>
    <t>07/13/2021</t>
  </si>
  <si>
    <t>30-04-2022</t>
  </si>
  <si>
    <t>15-09-2022</t>
  </si>
  <si>
    <t>08/25/2022</t>
  </si>
  <si>
    <t>07/24/2022</t>
  </si>
  <si>
    <t>23-10-2020</t>
  </si>
  <si>
    <t>02/24/2022</t>
  </si>
  <si>
    <t>01/25/2021</t>
  </si>
  <si>
    <t>12-05-2023</t>
  </si>
  <si>
    <t>10/06/2020</t>
  </si>
  <si>
    <t>29-04-2022</t>
  </si>
  <si>
    <t>07/01/2021</t>
  </si>
  <si>
    <t>06-01-2020</t>
  </si>
  <si>
    <t>02-08-2021</t>
  </si>
  <si>
    <t>01/26/2024</t>
  </si>
  <si>
    <t>09/03/2021</t>
  </si>
  <si>
    <t>04/17/2023</t>
  </si>
  <si>
    <t>13-09-2023</t>
  </si>
  <si>
    <t>09/29/2022</t>
  </si>
  <si>
    <t>10/31/2020</t>
  </si>
  <si>
    <t>03-07-2022</t>
  </si>
  <si>
    <t>08-01-2023</t>
  </si>
  <si>
    <t>18-09-2022</t>
  </si>
  <si>
    <t>12/07/2021</t>
  </si>
  <si>
    <t>01/17/2023</t>
  </si>
  <si>
    <t>02/11/2022</t>
  </si>
  <si>
    <t>07/21/2022</t>
  </si>
  <si>
    <t>21-01-2021</t>
  </si>
  <si>
    <t>05/04/2021</t>
  </si>
  <si>
    <t>03/17/2023</t>
  </si>
  <si>
    <t>23-04-2021</t>
  </si>
  <si>
    <t>04/21/2022</t>
  </si>
  <si>
    <t>03/30/2020</t>
  </si>
  <si>
    <t>13-10-2021</t>
  </si>
  <si>
    <t>12/15/2023</t>
  </si>
  <si>
    <t>19-02-2022</t>
  </si>
  <si>
    <t>01-03-2022</t>
  </si>
  <si>
    <t>07-11-2020</t>
  </si>
  <si>
    <t>10/25/2022</t>
  </si>
  <si>
    <t>04/23/2023</t>
  </si>
  <si>
    <t>11/10/2021</t>
  </si>
  <si>
    <t>20-06-2022</t>
  </si>
  <si>
    <t>07/23/2020</t>
  </si>
  <si>
    <t>12/13/2022</t>
  </si>
  <si>
    <t>02/01/2020</t>
  </si>
  <si>
    <t>01/19/2024</t>
  </si>
  <si>
    <t>10/22/2020</t>
  </si>
  <si>
    <t>04/19/2022</t>
  </si>
  <si>
    <t>12-11-2020</t>
  </si>
  <si>
    <t>02-06-2020</t>
  </si>
  <si>
    <t>19-08-2022</t>
  </si>
  <si>
    <t>11/24/2021</t>
  </si>
  <si>
    <t>11/19/2023</t>
  </si>
  <si>
    <t>25-03-2022</t>
  </si>
  <si>
    <t>13-10-2023</t>
  </si>
  <si>
    <t>12/28/2022</t>
  </si>
  <si>
    <t>02/17/2022</t>
  </si>
  <si>
    <t>10/10/2021</t>
  </si>
  <si>
    <t>07/07/2023</t>
  </si>
  <si>
    <t>13-01-2023</t>
  </si>
  <si>
    <t>06/18/2023</t>
  </si>
  <si>
    <t>04/25/2021</t>
  </si>
  <si>
    <t>11/02/2023</t>
  </si>
  <si>
    <t>11-08-2021</t>
  </si>
  <si>
    <t>04-07-2020</t>
  </si>
  <si>
    <t>07-06-2022</t>
  </si>
  <si>
    <t>20-07-2020</t>
  </si>
  <si>
    <t>21-07-2023</t>
  </si>
  <si>
    <t>12/12/2023</t>
  </si>
  <si>
    <t>24-07-2020</t>
  </si>
  <si>
    <t>27-06-2022</t>
  </si>
  <si>
    <t>22-11-2023</t>
  </si>
  <si>
    <t>05-09-2021</t>
  </si>
  <si>
    <t>29-02-2020</t>
  </si>
  <si>
    <t>04/04/2020</t>
  </si>
  <si>
    <t>04-01-2022</t>
  </si>
  <si>
    <t>02/06/2022</t>
  </si>
  <si>
    <t>10/25/2020</t>
  </si>
  <si>
    <t>15-05-2021</t>
  </si>
  <si>
    <t>03-01-2021</t>
  </si>
  <si>
    <t>12/14/2020</t>
  </si>
  <si>
    <t>24-12-2020</t>
  </si>
  <si>
    <t>06/02/2023</t>
  </si>
  <si>
    <t>22-02-2022</t>
  </si>
  <si>
    <t>23-06-2023</t>
  </si>
  <si>
    <t>16-10-2022</t>
  </si>
  <si>
    <t>04/09/2023</t>
  </si>
  <si>
    <t>10/20/2020</t>
  </si>
  <si>
    <t>20-04-2021</t>
  </si>
  <si>
    <t>08/02/2022</t>
  </si>
  <si>
    <t>30-07-2023</t>
  </si>
  <si>
    <t>06/04/2021</t>
  </si>
  <si>
    <t>06-06-2021</t>
  </si>
  <si>
    <t>27-09-2023</t>
  </si>
  <si>
    <t>10-08-2022</t>
  </si>
  <si>
    <t>01/24/2023</t>
  </si>
  <si>
    <t>31-05-2020</t>
  </si>
  <si>
    <t>08-12-2021</t>
  </si>
  <si>
    <t>04/18/2023</t>
  </si>
  <si>
    <t>09/04/2021</t>
  </si>
  <si>
    <t>05/18/2022</t>
  </si>
  <si>
    <t>05/27/2021</t>
  </si>
  <si>
    <t>24-07-2022</t>
  </si>
  <si>
    <t>09/10/2021</t>
  </si>
  <si>
    <t>02/26/2022</t>
  </si>
  <si>
    <t>16-09-2022</t>
  </si>
  <si>
    <t>08/06/2020</t>
  </si>
  <si>
    <t>04/30/2021</t>
  </si>
  <si>
    <t>02/20/2022</t>
  </si>
  <si>
    <t>23-03-2023</t>
  </si>
  <si>
    <t>12/03/2023</t>
  </si>
  <si>
    <t>08/27/2021</t>
  </si>
  <si>
    <t>02/14/2020</t>
  </si>
  <si>
    <t>10-09-2023</t>
  </si>
  <si>
    <t>16-07-2021</t>
  </si>
  <si>
    <t>01/17/2020</t>
  </si>
  <si>
    <t>03/05/2023</t>
  </si>
  <si>
    <t>11/05/2023</t>
  </si>
  <si>
    <t>04/10/2020</t>
  </si>
  <si>
    <t>14-10-2022</t>
  </si>
  <si>
    <t>08/09/2021</t>
  </si>
  <si>
    <t>12/22/2021</t>
  </si>
  <si>
    <t>07/27/2023</t>
  </si>
  <si>
    <t>05/28/2021</t>
  </si>
  <si>
    <t>20-10-2023</t>
  </si>
  <si>
    <t>16-01-2024</t>
  </si>
  <si>
    <t>09/12/2023</t>
  </si>
  <si>
    <t>10/26/2023</t>
  </si>
  <si>
    <t>07-10-2020</t>
  </si>
  <si>
    <t>07/10/2023</t>
  </si>
  <si>
    <t>21-03-2020</t>
  </si>
  <si>
    <t>09/24/2021</t>
  </si>
  <si>
    <t>21-06-2022</t>
  </si>
  <si>
    <t>03/09/2020</t>
  </si>
  <si>
    <t>04/01/2023</t>
  </si>
  <si>
    <t>02/08/2024</t>
  </si>
  <si>
    <t>26-09-2020</t>
  </si>
  <si>
    <t>03-07-2020</t>
  </si>
  <si>
    <t>04/30/2022</t>
  </si>
  <si>
    <t>12/25/2020</t>
  </si>
  <si>
    <t>27-09-2020</t>
  </si>
  <si>
    <t>01/19/2022</t>
  </si>
  <si>
    <t>24-10-2022</t>
  </si>
  <si>
    <t>07/12/2021</t>
  </si>
  <si>
    <t>12/02/2020</t>
  </si>
  <si>
    <t>10-06-2021</t>
  </si>
  <si>
    <t>09/13/2022</t>
  </si>
  <si>
    <t>27-08-2021</t>
  </si>
  <si>
    <t>24-11-2021</t>
  </si>
  <si>
    <t>08/23/2020</t>
  </si>
  <si>
    <t>10/15/2020</t>
  </si>
  <si>
    <t>04/07/2021</t>
  </si>
  <si>
    <t>10/13/2023</t>
  </si>
  <si>
    <t>03/24/2022</t>
  </si>
  <si>
    <t>02/15/2023</t>
  </si>
  <si>
    <t>19-01-2022</t>
  </si>
  <si>
    <t>03/19/2022</t>
  </si>
  <si>
    <t>01/03/2023</t>
  </si>
  <si>
    <t>09/10/2020</t>
  </si>
  <si>
    <t>24-01-2022</t>
  </si>
  <si>
    <t>09-10-2023</t>
  </si>
  <si>
    <t>06/20/2021</t>
  </si>
  <si>
    <t>02/19/2022</t>
  </si>
  <si>
    <t>31-07-2023</t>
  </si>
  <si>
    <t>01/30/2022</t>
  </si>
  <si>
    <t>14-10-2023</t>
  </si>
  <si>
    <t>08/23/2022</t>
  </si>
  <si>
    <t>22-06-2023</t>
  </si>
  <si>
    <t>11/02/2021</t>
  </si>
  <si>
    <t>03-06-2023</t>
  </si>
  <si>
    <t>09-05-2020</t>
  </si>
  <si>
    <t>08/08/2022</t>
  </si>
  <si>
    <t>12/06/2023</t>
  </si>
  <si>
    <t>22-08-2023</t>
  </si>
  <si>
    <t>08/26/2020</t>
  </si>
  <si>
    <t>10/13/2020</t>
  </si>
  <si>
    <t>04/02/2020</t>
  </si>
  <si>
    <t>17-03-2020</t>
  </si>
  <si>
    <t>15-09-2021</t>
  </si>
  <si>
    <t>05-10-2022</t>
  </si>
  <si>
    <t>18-07-2020</t>
  </si>
  <si>
    <t>05-01-2023</t>
  </si>
  <si>
    <t>04-10-2020</t>
  </si>
  <si>
    <t>03/06/2022</t>
  </si>
  <si>
    <t>01/29/2022</t>
  </si>
  <si>
    <t>01/11/2023</t>
  </si>
  <si>
    <t>01/28/2024</t>
  </si>
  <si>
    <t>03-09-2023</t>
  </si>
  <si>
    <t>07/21/2020</t>
  </si>
  <si>
    <t>29-09-2022</t>
  </si>
  <si>
    <t>06/14/2023</t>
  </si>
  <si>
    <t>07/26/2021</t>
  </si>
  <si>
    <t>03/08/2020</t>
  </si>
  <si>
    <t>03/20/2021</t>
  </si>
  <si>
    <t>06/29/2022</t>
  </si>
  <si>
    <t>04/28/2021</t>
  </si>
  <si>
    <t>12-01-2022</t>
  </si>
  <si>
    <t>22-07-2020</t>
  </si>
  <si>
    <t>05-11-2023</t>
  </si>
  <si>
    <t>01/22/2022</t>
  </si>
  <si>
    <t>20-01-2023</t>
  </si>
  <si>
    <t>13-08-2023</t>
  </si>
  <si>
    <t>01/04/2022</t>
  </si>
  <si>
    <t>03/26/2022</t>
  </si>
  <si>
    <t>01/23/2021</t>
  </si>
  <si>
    <t>07-09-2020</t>
  </si>
  <si>
    <t>07/06/2020</t>
  </si>
  <si>
    <t>08/07/2023</t>
  </si>
  <si>
    <t>05/07/2023</t>
  </si>
  <si>
    <t>13-02-2020</t>
  </si>
  <si>
    <t>02-03-2023</t>
  </si>
  <si>
    <t>02/24/2021</t>
  </si>
  <si>
    <t>28-02-2021</t>
  </si>
  <si>
    <t>04/15/2023</t>
  </si>
  <si>
    <t>03/18/2021</t>
  </si>
  <si>
    <t>22-04-2021</t>
  </si>
  <si>
    <t>29-10-2020</t>
  </si>
  <si>
    <t>05-05-2023</t>
  </si>
  <si>
    <t>10/23/2020</t>
  </si>
  <si>
    <t>23-09-2020</t>
  </si>
  <si>
    <t>28-05-2021</t>
  </si>
  <si>
    <t>12/23/2020</t>
  </si>
  <si>
    <t>08/13/2020</t>
  </si>
  <si>
    <t>15-09-2023</t>
  </si>
  <si>
    <t>09/26/2020</t>
  </si>
  <si>
    <t>03-01-2022</t>
  </si>
  <si>
    <t>20-04-2023</t>
  </si>
  <si>
    <t>02-02-2020</t>
  </si>
  <si>
    <t>22-12-2020</t>
  </si>
  <si>
    <t>17-04-2020</t>
  </si>
  <si>
    <t>12-05-2022</t>
  </si>
  <si>
    <t>13-12-2022</t>
  </si>
  <si>
    <t>08/20/2020</t>
  </si>
  <si>
    <t>05/10/2020</t>
  </si>
  <si>
    <t>11/17/2022</t>
  </si>
  <si>
    <t>30-04-2023</t>
  </si>
  <si>
    <t>11-08-2020</t>
  </si>
  <si>
    <t>14-07-2022</t>
  </si>
  <si>
    <t>28-10-2022</t>
  </si>
  <si>
    <t>13-06-2023</t>
  </si>
  <si>
    <t>29-01-2024</t>
  </si>
  <si>
    <t>12/03/2022</t>
  </si>
  <si>
    <t>09/09/2021</t>
  </si>
  <si>
    <t>07/27/2022</t>
  </si>
  <si>
    <t>08/10/2023</t>
  </si>
  <si>
    <t>05/04/2020</t>
  </si>
  <si>
    <t>07-09-2022</t>
  </si>
  <si>
    <t>02-04-2022</t>
  </si>
  <si>
    <t>05/23/2022</t>
  </si>
  <si>
    <t>06-11-2023</t>
  </si>
  <si>
    <t>01-10-2022</t>
  </si>
  <si>
    <t>12/29/2023</t>
  </si>
  <si>
    <t>30-05-2020</t>
  </si>
  <si>
    <t>06/14/2020</t>
  </si>
  <si>
    <t>30-05-2023</t>
  </si>
  <si>
    <t>10/30/2020</t>
  </si>
  <si>
    <t>05/14/2020</t>
  </si>
  <si>
    <t>17-07-2021</t>
  </si>
  <si>
    <t>02-07-2023</t>
  </si>
  <si>
    <t>07/20/2023</t>
  </si>
  <si>
    <t>13-04-2023</t>
  </si>
  <si>
    <t>28-01-2023</t>
  </si>
  <si>
    <t>10/27/2021</t>
  </si>
  <si>
    <t>08-05-2023</t>
  </si>
  <si>
    <t>12/22/2022</t>
  </si>
  <si>
    <t>08/26/2021</t>
  </si>
  <si>
    <t>07/18/2022</t>
  </si>
  <si>
    <t>05/24/2023</t>
  </si>
  <si>
    <t>05/31/2022</t>
  </si>
  <si>
    <t>09/02/2023</t>
  </si>
  <si>
    <t>26-08-2023</t>
  </si>
  <si>
    <t>07/13/2022</t>
  </si>
  <si>
    <t>12-04-2021</t>
  </si>
  <si>
    <t>04/27/2022</t>
  </si>
  <si>
    <t>25-11-2021</t>
  </si>
  <si>
    <t>17-07-2022</t>
  </si>
  <si>
    <t>03/27/2022</t>
  </si>
  <si>
    <t>13-07-2020</t>
  </si>
  <si>
    <t>02-10-2021</t>
  </si>
  <si>
    <t>05/24/2022</t>
  </si>
  <si>
    <t>10/02/2021</t>
  </si>
  <si>
    <t>24-09-2023</t>
  </si>
  <si>
    <t>06/06/2021</t>
  </si>
  <si>
    <t>02/05/2022</t>
  </si>
  <si>
    <t>11/07/2023</t>
  </si>
  <si>
    <t>08/29/2022</t>
  </si>
  <si>
    <t>05/17/2020</t>
  </si>
  <si>
    <t>16-07-2020</t>
  </si>
  <si>
    <t>02-02-2022</t>
  </si>
  <si>
    <t>13-02-2023</t>
  </si>
  <si>
    <t>04/16/2023</t>
  </si>
  <si>
    <t>02/24/2023</t>
  </si>
  <si>
    <t>24-02-2023</t>
  </si>
  <si>
    <t>06-11-2021</t>
  </si>
  <si>
    <t>25-12-2021</t>
  </si>
  <si>
    <t>16-05-2022</t>
  </si>
  <si>
    <t>04/15/2020</t>
  </si>
  <si>
    <t>12-08-2021</t>
  </si>
  <si>
    <t>14-05-2023</t>
  </si>
  <si>
    <t>10/01/2021</t>
  </si>
  <si>
    <t>29-03-2023</t>
  </si>
  <si>
    <t>05-11-2022</t>
  </si>
  <si>
    <t>06-09-2023</t>
  </si>
  <si>
    <t>14-09-2022</t>
  </si>
  <si>
    <t>04/04/2021</t>
  </si>
  <si>
    <t>18-12-2021</t>
  </si>
  <si>
    <t>22-01-2022</t>
  </si>
  <si>
    <t>08-04-2021</t>
  </si>
  <si>
    <t>05/28/2022</t>
  </si>
  <si>
    <t>27-06-2023</t>
  </si>
  <si>
    <t>06/10/2023</t>
  </si>
  <si>
    <t>23-02-2020</t>
  </si>
  <si>
    <t>09/09/2023</t>
  </si>
  <si>
    <t>01/04/2021</t>
  </si>
  <si>
    <t>13-07-2021</t>
  </si>
  <si>
    <t>24-09-2021</t>
  </si>
  <si>
    <t>26-11-2021</t>
  </si>
  <si>
    <t>19-12-2021</t>
  </si>
  <si>
    <t>06-01-2021</t>
  </si>
  <si>
    <t>10/17/2020</t>
  </si>
  <si>
    <t>03/03/2020</t>
  </si>
  <si>
    <t>03/16/2021</t>
  </si>
  <si>
    <t>09-02-2022</t>
  </si>
  <si>
    <t>05/09/2022</t>
  </si>
  <si>
    <t>11/29/2021</t>
  </si>
  <si>
    <t>11/18/2020</t>
  </si>
  <si>
    <t>27-01-2022</t>
  </si>
  <si>
    <t>09/30/2021</t>
  </si>
  <si>
    <t>17-01-2024</t>
  </si>
  <si>
    <t>08-03-2023</t>
  </si>
  <si>
    <t>05/06/2023</t>
  </si>
  <si>
    <t>14-11-2020</t>
  </si>
  <si>
    <t>19-06-2023</t>
  </si>
  <si>
    <t>11-04-2020</t>
  </si>
  <si>
    <t>10/12/2023</t>
  </si>
  <si>
    <t>16-06-2020</t>
  </si>
  <si>
    <t>18-05-2022</t>
  </si>
  <si>
    <t>04/28/2022</t>
  </si>
  <si>
    <t>03/17/2021</t>
  </si>
  <si>
    <t>15-11-2022</t>
  </si>
  <si>
    <t>08/15/2020</t>
  </si>
  <si>
    <t>03-08-2021</t>
  </si>
  <si>
    <t>21-10-2023</t>
  </si>
  <si>
    <t>04/29/2023</t>
  </si>
  <si>
    <t>09/23/2022</t>
  </si>
  <si>
    <t>12/15/2022</t>
  </si>
  <si>
    <t>09/28/2023</t>
  </si>
  <si>
    <t>03/20/2022</t>
  </si>
  <si>
    <t>05/12/2023</t>
  </si>
  <si>
    <t>22-04-2020</t>
  </si>
  <si>
    <t>01/16/2020</t>
  </si>
  <si>
    <t>10/08/2020</t>
  </si>
  <si>
    <t>06/07/2021</t>
  </si>
  <si>
    <t>16-01-2020</t>
  </si>
  <si>
    <t>10/15/2022</t>
  </si>
  <si>
    <t>25-12-2020</t>
  </si>
  <si>
    <t>21-09-2020</t>
  </si>
  <si>
    <t>26-12-2022</t>
  </si>
  <si>
    <t>12-12-2023</t>
  </si>
  <si>
    <t>21-10-2022</t>
  </si>
  <si>
    <t>12/26/2021</t>
  </si>
  <si>
    <t>05/27/2020</t>
  </si>
  <si>
    <t>24-03-2022</t>
  </si>
  <si>
    <t>27-03-2020</t>
  </si>
  <si>
    <t>06/12/2022</t>
  </si>
  <si>
    <t>02/08/2020</t>
  </si>
  <si>
    <t>08-06-2020</t>
  </si>
  <si>
    <t>03-10-2021</t>
  </si>
  <si>
    <t>29-05-2022</t>
  </si>
  <si>
    <t>03/20/2023</t>
  </si>
  <si>
    <t>04-08-2023</t>
  </si>
  <si>
    <t>05/05/2022</t>
  </si>
  <si>
    <t>09-04-2022</t>
  </si>
  <si>
    <t>17-12-2020</t>
  </si>
  <si>
    <t>06/13/2022</t>
  </si>
  <si>
    <t>05/13/2021</t>
  </si>
  <si>
    <t>21-04-2023</t>
  </si>
  <si>
    <t>09-12-2022</t>
  </si>
  <si>
    <t>06/10/2020</t>
  </si>
  <si>
    <t>09/27/2021</t>
  </si>
  <si>
    <t>11/26/2021</t>
  </si>
  <si>
    <t>11/13/2021</t>
  </si>
  <si>
    <t>12/10/2020</t>
  </si>
  <si>
    <t>06/05/2020</t>
  </si>
  <si>
    <t>11-11-2022</t>
  </si>
  <si>
    <t>21-08-2020</t>
  </si>
  <si>
    <t>11/10/2022</t>
  </si>
  <si>
    <t>01-02-2021</t>
  </si>
  <si>
    <t>12/16/2021</t>
  </si>
  <si>
    <t>20-12-2021</t>
  </si>
  <si>
    <t>01/29/2024</t>
  </si>
  <si>
    <t>28-04-2021</t>
  </si>
  <si>
    <t>26-10-2020</t>
  </si>
  <si>
    <t>08-02-2021</t>
  </si>
  <si>
    <t>12/21/2020</t>
  </si>
  <si>
    <t>18-05-2023</t>
  </si>
  <si>
    <t>10-07-2023</t>
  </si>
  <si>
    <t>08-10-2022</t>
  </si>
  <si>
    <t>28-02-2023</t>
  </si>
  <si>
    <t>08-07-2022</t>
  </si>
  <si>
    <t>03/02/2023</t>
  </si>
  <si>
    <t>07/03/2023</t>
  </si>
  <si>
    <t>23-10-2021</t>
  </si>
  <si>
    <t>08-07-2023</t>
  </si>
  <si>
    <t>11/05/2020</t>
  </si>
  <si>
    <t>19-05-2020</t>
  </si>
  <si>
    <t>08/18/2022</t>
  </si>
  <si>
    <t>07/17/2023</t>
  </si>
  <si>
    <t>12-09-2021</t>
  </si>
  <si>
    <t>26-04-2023</t>
  </si>
  <si>
    <t>25-04-2020</t>
  </si>
  <si>
    <t>08/03/2022</t>
  </si>
  <si>
    <t>03/18/2020</t>
  </si>
  <si>
    <t>06/06/2020</t>
  </si>
  <si>
    <t>06/13/2023</t>
  </si>
  <si>
    <t>01-05-2023</t>
  </si>
  <si>
    <t>26-02-2022</t>
  </si>
  <si>
    <t>03-04-2023</t>
  </si>
  <si>
    <t>07/10/2022</t>
  </si>
  <si>
    <t>16-03-2023</t>
  </si>
  <si>
    <t>20-01-2021</t>
  </si>
  <si>
    <t>10/20/2021</t>
  </si>
  <si>
    <t>24-05-2023</t>
  </si>
  <si>
    <t>09/01/2022</t>
  </si>
  <si>
    <t>10/23/2022</t>
  </si>
  <si>
    <t>05/06/2020</t>
  </si>
  <si>
    <t>30-07-2020</t>
  </si>
  <si>
    <t>04-12-2021</t>
  </si>
  <si>
    <t>01/02/2024</t>
  </si>
  <si>
    <t>21-06-2020</t>
  </si>
  <si>
    <t>30-10-2022</t>
  </si>
  <si>
    <t>12/19/2020</t>
  </si>
  <si>
    <t>03/21/2020</t>
  </si>
  <si>
    <t>22-05-2021</t>
  </si>
  <si>
    <t>12/20/2023</t>
  </si>
  <si>
    <t>06/15/2022</t>
  </si>
  <si>
    <t>18-06-2022</t>
  </si>
  <si>
    <t>12/09/2022</t>
  </si>
  <si>
    <t>21-11-2020</t>
  </si>
  <si>
    <t>02/02/2022</t>
  </si>
  <si>
    <t>03/04/2022</t>
  </si>
  <si>
    <t>04/17/2022</t>
  </si>
  <si>
    <t>04/17/2020</t>
  </si>
  <si>
    <t>16-07-2023</t>
  </si>
  <si>
    <t>18-08-2023</t>
  </si>
  <si>
    <t>16-11-2021</t>
  </si>
  <si>
    <t>14-05-2020</t>
  </si>
  <si>
    <t>07/12/2020</t>
  </si>
  <si>
    <t>03/02/2022</t>
  </si>
  <si>
    <t>01/22/2024</t>
  </si>
  <si>
    <t>05/19/2023</t>
  </si>
  <si>
    <t>11/03/2020</t>
  </si>
  <si>
    <t>06/15/2020</t>
  </si>
  <si>
    <t>04/08/2023</t>
  </si>
  <si>
    <t>16-10-2020</t>
  </si>
  <si>
    <t>01-12-2023</t>
  </si>
  <si>
    <t>03/13/2022</t>
  </si>
  <si>
    <t>09/21/2020</t>
  </si>
  <si>
    <t>26-09-2021</t>
  </si>
  <si>
    <t>02/10/2022</t>
  </si>
  <si>
    <t>18-09-2020</t>
  </si>
  <si>
    <t>10-12-2023</t>
  </si>
  <si>
    <t>04-11-2023</t>
  </si>
  <si>
    <t>14-12-2022</t>
  </si>
  <si>
    <t>08/16/2023</t>
  </si>
  <si>
    <t>11/07/2022</t>
  </si>
  <si>
    <t>07-02-2020</t>
  </si>
  <si>
    <t>04-01-2021</t>
  </si>
  <si>
    <t>30-11-2021</t>
  </si>
  <si>
    <t>01/28/2021</t>
  </si>
  <si>
    <t>04/08/2021</t>
  </si>
  <si>
    <t>06/07/2020</t>
  </si>
  <si>
    <t>08/28/2021</t>
  </si>
  <si>
    <t>07/26/2020</t>
  </si>
  <si>
    <t>18-03-2020</t>
  </si>
  <si>
    <t>09/17/2023</t>
  </si>
  <si>
    <t>09/25/2020</t>
  </si>
  <si>
    <t>28-11-2020</t>
  </si>
  <si>
    <t>05-01-2021</t>
  </si>
  <si>
    <t>19-11-2023</t>
  </si>
  <si>
    <t>30-03-2020</t>
  </si>
  <si>
    <t>10/17/2023</t>
  </si>
  <si>
    <t>05/01/2021</t>
  </si>
  <si>
    <t>06/28/2022</t>
  </si>
  <si>
    <t>06/04/2023</t>
  </si>
  <si>
    <t>24-04-2021</t>
  </si>
  <si>
    <t>18-08-2022</t>
  </si>
  <si>
    <t>01/23/2022</t>
  </si>
  <si>
    <t>10/21/2023</t>
  </si>
  <si>
    <t>03/14/2023</t>
  </si>
  <si>
    <t>21-02-2022</t>
  </si>
  <si>
    <t>26-10-2022</t>
  </si>
  <si>
    <t>07-05-2022</t>
  </si>
  <si>
    <t>27-11-2020</t>
  </si>
  <si>
    <t>05/23/2023</t>
  </si>
  <si>
    <t>04/16/2020</t>
  </si>
  <si>
    <t>11-09-2022</t>
  </si>
  <si>
    <t>30-01-2022</t>
  </si>
  <si>
    <t>27-12-2023</t>
  </si>
  <si>
    <t>11/22/2022</t>
  </si>
  <si>
    <t>24-11-2020</t>
  </si>
  <si>
    <t>09-07-2022</t>
  </si>
  <si>
    <t>14-06-2022</t>
  </si>
  <si>
    <t>03/30/2021</t>
  </si>
  <si>
    <t>24-02-2020</t>
  </si>
  <si>
    <t>03/22/2022</t>
  </si>
  <si>
    <t>27-04-2021</t>
  </si>
  <si>
    <t>06-02-2022</t>
  </si>
  <si>
    <t>27-02-2020</t>
  </si>
  <si>
    <t>14-10-2021</t>
  </si>
  <si>
    <t>21-07-2020</t>
  </si>
  <si>
    <t>03-01-2024</t>
  </si>
  <si>
    <t>08/24/2023</t>
  </si>
  <si>
    <t>10/26/2020</t>
  </si>
  <si>
    <t>08-10-2020</t>
  </si>
  <si>
    <t>19-03-2020</t>
  </si>
  <si>
    <t>25-08-2022</t>
  </si>
  <si>
    <t>26-11-2023</t>
  </si>
  <si>
    <t>11-10-2020</t>
  </si>
  <si>
    <t>01/11/2020</t>
  </si>
  <si>
    <t>11-06-2020</t>
  </si>
  <si>
    <t>08-02-2020</t>
  </si>
  <si>
    <t>02-11-2020</t>
  </si>
  <si>
    <t>05/31/2023</t>
  </si>
  <si>
    <t>15-08-2020</t>
  </si>
  <si>
    <t>09/08/2021</t>
  </si>
  <si>
    <t>06-09-2020</t>
  </si>
  <si>
    <t>04/07/2020</t>
  </si>
  <si>
    <t>08/01/2023</t>
  </si>
  <si>
    <t>25-07-2022</t>
  </si>
  <si>
    <t>08-05-2020</t>
  </si>
  <si>
    <t>20-10-2022</t>
  </si>
  <si>
    <t>01/02/2023</t>
  </si>
  <si>
    <t>02/03/2020</t>
  </si>
  <si>
    <t>07/18/2023</t>
  </si>
  <si>
    <t>05/10/2021</t>
  </si>
  <si>
    <t>10/21/2020</t>
  </si>
  <si>
    <t>05/29/2022</t>
  </si>
  <si>
    <t>12/23/2021</t>
  </si>
  <si>
    <t>03-05-2022</t>
  </si>
  <si>
    <t>01/18/2021</t>
  </si>
  <si>
    <t>09/22/2023</t>
  </si>
  <si>
    <t>09/30/2023</t>
  </si>
  <si>
    <t>08-12-2022</t>
  </si>
  <si>
    <t>08-01-2022</t>
  </si>
  <si>
    <t>18-05-2020</t>
  </si>
  <si>
    <t>19-01-2023</t>
  </si>
  <si>
    <t>02/08/2023</t>
  </si>
  <si>
    <t>02/11/2020</t>
  </si>
  <si>
    <t>03-03-2022</t>
  </si>
  <si>
    <t>02/03/2022</t>
  </si>
  <si>
    <t>06/03/2021</t>
  </si>
  <si>
    <t>01/01/2022</t>
  </si>
  <si>
    <t>07-12-2021</t>
  </si>
  <si>
    <t>07-09-2023</t>
  </si>
  <si>
    <t>31-07-2020</t>
  </si>
  <si>
    <t>04/06/2023</t>
  </si>
  <si>
    <t>23-01-2023</t>
  </si>
  <si>
    <t>08/09/2022</t>
  </si>
  <si>
    <t>08-01-2021</t>
  </si>
  <si>
    <t>03-10-2020</t>
  </si>
  <si>
    <t>26-07-2022</t>
  </si>
  <si>
    <t>16-03-2020</t>
  </si>
  <si>
    <t>08/23/2021</t>
  </si>
  <si>
    <t>02/16/2021</t>
  </si>
  <si>
    <t>12-02-2021</t>
  </si>
  <si>
    <t>26-03-2020</t>
  </si>
  <si>
    <t>21-11-2022</t>
  </si>
  <si>
    <t>02-06-2021</t>
  </si>
  <si>
    <t>03/15/2020</t>
  </si>
  <si>
    <t>08/17/2023</t>
  </si>
  <si>
    <t>11-09-2020</t>
  </si>
  <si>
    <t>03/30/2022</t>
  </si>
  <si>
    <t>19-06-2022</t>
  </si>
  <si>
    <t>02-03-2022</t>
  </si>
  <si>
    <t>17-01-2021</t>
  </si>
  <si>
    <t>10/13/2022</t>
  </si>
  <si>
    <t>11/18/2023</t>
  </si>
  <si>
    <t>29-11-2022</t>
  </si>
  <si>
    <t>06/18/2020</t>
  </si>
  <si>
    <t>19-05-2022</t>
  </si>
  <si>
    <t>31-05-2022</t>
  </si>
  <si>
    <t>22-01-2023</t>
  </si>
  <si>
    <t>08/24/2021</t>
  </si>
  <si>
    <t>10/19/2021</t>
  </si>
  <si>
    <t>09/15/2023</t>
  </si>
  <si>
    <t>01/09/2024</t>
  </si>
  <si>
    <t>22-05-2022</t>
  </si>
  <si>
    <t>07-12-2020</t>
  </si>
  <si>
    <t>28-06-2022</t>
  </si>
  <si>
    <t>07/04/2022</t>
  </si>
  <si>
    <t>03/27/2020</t>
  </si>
  <si>
    <t>09-06-2022</t>
  </si>
  <si>
    <t>08/02/2023</t>
  </si>
  <si>
    <t>10/06/2023</t>
  </si>
  <si>
    <t>07/29/2023</t>
  </si>
  <si>
    <t>14-01-2022</t>
  </si>
  <si>
    <t>11/16/2022</t>
  </si>
  <si>
    <t>29-05-2023</t>
  </si>
  <si>
    <t>10/20/2023</t>
  </si>
  <si>
    <t>03/12/2020</t>
  </si>
  <si>
    <t>14-08-2023</t>
  </si>
  <si>
    <t>01/20/2022</t>
  </si>
  <si>
    <t>02/23/2022</t>
  </si>
  <si>
    <t>03/07/2020</t>
  </si>
  <si>
    <t>11/10/2020</t>
  </si>
  <si>
    <t>31-01-2022</t>
  </si>
  <si>
    <t>06-06-2020</t>
  </si>
  <si>
    <t>20-12-2022</t>
  </si>
  <si>
    <t>01/21/2022</t>
  </si>
  <si>
    <t>26-03-2022</t>
  </si>
  <si>
    <t>05/26/2021</t>
  </si>
  <si>
    <t>01/16/2021</t>
  </si>
  <si>
    <t>19-10-2022</t>
  </si>
  <si>
    <t>08/29/2020</t>
  </si>
  <si>
    <t>06/17/2021</t>
  </si>
  <si>
    <t>15-03-2021</t>
  </si>
  <si>
    <t>06/07/2023</t>
  </si>
  <si>
    <t>07-08-2021</t>
  </si>
  <si>
    <t>10/02/2022</t>
  </si>
  <si>
    <t>02/13/2021</t>
  </si>
  <si>
    <t>09/08/2020</t>
  </si>
  <si>
    <t>19-12-2020</t>
  </si>
  <si>
    <t>06/30/2022</t>
  </si>
  <si>
    <t>28-06-2020</t>
  </si>
  <si>
    <t>12-12-2021</t>
  </si>
  <si>
    <t>12-05-2020</t>
  </si>
  <si>
    <t>17-08-2021</t>
  </si>
  <si>
    <t>06-09-2021</t>
  </si>
  <si>
    <t>12/24/2023</t>
  </si>
  <si>
    <t>05-12-2023</t>
  </si>
  <si>
    <t>10/11/2020</t>
  </si>
  <si>
    <t>02/23/2020</t>
  </si>
  <si>
    <t>03/18/2023</t>
  </si>
  <si>
    <t>22-09-2020</t>
  </si>
  <si>
    <t>07-06-2023</t>
  </si>
  <si>
    <t>06/25/2020</t>
  </si>
  <si>
    <t>01/08/2024</t>
  </si>
  <si>
    <t>12-01-2024</t>
  </si>
  <si>
    <t>12/12/2022</t>
  </si>
  <si>
    <t>18-04-2022</t>
  </si>
  <si>
    <t>03/23/2023</t>
  </si>
  <si>
    <t>13-09-2020</t>
  </si>
  <si>
    <t>08/08/2023</t>
  </si>
  <si>
    <t>12-08-2022</t>
  </si>
  <si>
    <t>24-10-2023</t>
  </si>
  <si>
    <t>06-12-2021</t>
  </si>
  <si>
    <t>19-09-2020</t>
  </si>
  <si>
    <t>18-04-2023</t>
  </si>
  <si>
    <t>06/05/2022</t>
  </si>
  <si>
    <t>23-04-2020</t>
  </si>
  <si>
    <t>27-11-2022</t>
  </si>
  <si>
    <t>09/14/2021</t>
  </si>
  <si>
    <t>03-12-2020</t>
  </si>
  <si>
    <t>11/27/2020</t>
  </si>
  <si>
    <t>22-10-2021</t>
  </si>
  <si>
    <t>12/23/2023</t>
  </si>
  <si>
    <t>06-04-2021</t>
  </si>
  <si>
    <t>12/09/2021</t>
  </si>
  <si>
    <t>08/04/2021</t>
  </si>
  <si>
    <t>06-02-2021</t>
  </si>
  <si>
    <t>09/13/2020</t>
  </si>
  <si>
    <t>12-06-2023</t>
  </si>
  <si>
    <t>28-12-2022</t>
  </si>
  <si>
    <t>05-08-2023</t>
  </si>
  <si>
    <t>11-12-2020</t>
  </si>
  <si>
    <t>01/15/2024</t>
  </si>
  <si>
    <t>11/22/2021</t>
  </si>
  <si>
    <t>02/28/2023</t>
  </si>
  <si>
    <t>28-02-2020</t>
  </si>
  <si>
    <t>27-03-2023</t>
  </si>
  <si>
    <t>08/26/2023</t>
  </si>
  <si>
    <t>17-03-2023</t>
  </si>
  <si>
    <t>05/03/2022</t>
  </si>
  <si>
    <t>06/19/2023</t>
  </si>
  <si>
    <t>10/16/2022</t>
  </si>
  <si>
    <t>08/16/2021</t>
  </si>
  <si>
    <t>07-08-2023</t>
  </si>
  <si>
    <t>10-09-2021</t>
  </si>
  <si>
    <t>09/16/2022</t>
  </si>
  <si>
    <t>11/03/2023</t>
  </si>
  <si>
    <t>04/11/2022</t>
  </si>
  <si>
    <t>01-09-2021</t>
  </si>
  <si>
    <t>11-11-2023</t>
  </si>
  <si>
    <t>02/21/2021</t>
  </si>
  <si>
    <t>21-10-2020</t>
  </si>
  <si>
    <t>15-10-2021</t>
  </si>
  <si>
    <t>11/20/2022</t>
  </si>
  <si>
    <t>08/05/2020</t>
  </si>
  <si>
    <t>08/13/2022</t>
  </si>
  <si>
    <t>01-07-2021</t>
  </si>
  <si>
    <t>07/09/2022</t>
  </si>
  <si>
    <t>17-07-2020</t>
  </si>
  <si>
    <t>13-04-2020</t>
  </si>
  <si>
    <t>08/17/2021</t>
  </si>
  <si>
    <t>06-05-2022</t>
  </si>
  <si>
    <t>23-05-2021</t>
  </si>
  <si>
    <t>03/29/2023</t>
  </si>
  <si>
    <t>17-10-2022</t>
  </si>
  <si>
    <t>20-11-2022</t>
  </si>
  <si>
    <t>10/18/2022</t>
  </si>
  <si>
    <t>17-02-2020</t>
  </si>
  <si>
    <t>07/03/2020</t>
  </si>
  <si>
    <t>16-03-2022</t>
  </si>
  <si>
    <t>01-11-2022</t>
  </si>
  <si>
    <t>23-12-2021</t>
  </si>
  <si>
    <t>09-04-2020</t>
  </si>
  <si>
    <t>07/30/2021</t>
  </si>
  <si>
    <t>10/10/2022</t>
  </si>
  <si>
    <t>05/08/2023</t>
  </si>
  <si>
    <t>08-08-2021</t>
  </si>
  <si>
    <t>08/08/2020</t>
  </si>
  <si>
    <t>06/01/2022</t>
  </si>
  <si>
    <t>10/01/2020</t>
  </si>
  <si>
    <t>05-04-2022</t>
  </si>
  <si>
    <t>04/14/2020</t>
  </si>
  <si>
    <t>02/02/2021</t>
  </si>
  <si>
    <t>01/12/2022</t>
  </si>
  <si>
    <t>10/29/2022</t>
  </si>
  <si>
    <t>07/11/2022</t>
  </si>
  <si>
    <t>31-01-2023</t>
  </si>
  <si>
    <t>06/05/2023</t>
  </si>
  <si>
    <t>31-08-2020</t>
  </si>
  <si>
    <t>09/20/2020</t>
  </si>
  <si>
    <t>02/16/2023</t>
  </si>
  <si>
    <t>18-01-2022</t>
  </si>
  <si>
    <t>05/18/2023</t>
  </si>
  <si>
    <t>02-04-2020</t>
  </si>
  <si>
    <t>01/01/2024</t>
  </si>
  <si>
    <t>08/28/2022</t>
  </si>
  <si>
    <t>11/29/2022</t>
  </si>
  <si>
    <t>02-11-2021</t>
  </si>
  <si>
    <t>06/09/2023</t>
  </si>
  <si>
    <t>10/14/2021</t>
  </si>
  <si>
    <t>03/15/2022</t>
  </si>
  <si>
    <t>16-06-2023</t>
  </si>
  <si>
    <t>04-09-2021</t>
  </si>
  <si>
    <t>11/04/2022</t>
  </si>
  <si>
    <t>09/30/2022</t>
  </si>
  <si>
    <t>08/30/2022</t>
  </si>
  <si>
    <t>02/04/2020</t>
  </si>
  <si>
    <t>10-04-2023</t>
  </si>
  <si>
    <t>09/22/2021</t>
  </si>
  <si>
    <t>01/25/2024</t>
  </si>
  <si>
    <t>12-07-2023</t>
  </si>
  <si>
    <t>29-08-2022</t>
  </si>
  <si>
    <t>04-09-2023</t>
  </si>
  <si>
    <t>30-03-2023</t>
  </si>
  <si>
    <t>03/28/2023</t>
  </si>
  <si>
    <t>10-09-2022</t>
  </si>
  <si>
    <t>15-12-2020</t>
  </si>
  <si>
    <t>06/23/2023</t>
  </si>
  <si>
    <t>05/11/2021</t>
  </si>
  <si>
    <t>18-03-2023</t>
  </si>
  <si>
    <t>12/05/2023</t>
  </si>
  <si>
    <t>13-08-2020</t>
  </si>
  <si>
    <t>25-01-2021</t>
  </si>
  <si>
    <t>06/22/2022</t>
  </si>
  <si>
    <t>05/07/2022</t>
  </si>
  <si>
    <t>06-11-2020</t>
  </si>
  <si>
    <t>04/25/2022</t>
  </si>
  <si>
    <t>11/15/2023</t>
  </si>
  <si>
    <t>04/20/2022</t>
  </si>
  <si>
    <t>10/24/2022</t>
  </si>
  <si>
    <t>06/06/2023</t>
  </si>
  <si>
    <t>23-08-2022</t>
  </si>
  <si>
    <t>05/07/2020</t>
  </si>
  <si>
    <t>12/16/2023</t>
  </si>
  <si>
    <t>10/09/2020</t>
  </si>
  <si>
    <t>11/28/2022</t>
  </si>
  <si>
    <t>06-09-2022</t>
  </si>
  <si>
    <t>12-12-2022</t>
  </si>
  <si>
    <t>10-02-2022</t>
  </si>
  <si>
    <t>12/20/2020</t>
  </si>
  <si>
    <t>30-07-2022</t>
  </si>
  <si>
    <t>12/27/2022</t>
  </si>
  <si>
    <t>02-12-2021</t>
  </si>
  <si>
    <t>16-10-2023</t>
  </si>
  <si>
    <t>11/20/2023</t>
  </si>
  <si>
    <t>07/25/2021</t>
  </si>
  <si>
    <t>14-08-2021</t>
  </si>
  <si>
    <t>14-12-2023</t>
  </si>
  <si>
    <t>02/28/2021</t>
  </si>
  <si>
    <t>12/14/2023</t>
  </si>
  <si>
    <t>09/28/2022</t>
  </si>
  <si>
    <t>09-09-2022</t>
  </si>
  <si>
    <t>02/21/2023</t>
  </si>
  <si>
    <t>14-07-2021</t>
  </si>
  <si>
    <t>16-02-2022</t>
  </si>
  <si>
    <t>10-12-2021</t>
  </si>
  <si>
    <t>09/05/2023</t>
  </si>
  <si>
    <t>06/09/2021</t>
  </si>
  <si>
    <t>08-09-2022</t>
  </si>
  <si>
    <t>17-02-2021</t>
  </si>
  <si>
    <t>07/09/2021</t>
  </si>
  <si>
    <t>25-02-2023</t>
  </si>
  <si>
    <t>04/21/2021</t>
  </si>
  <si>
    <t>10/27/2023</t>
  </si>
  <si>
    <t>13-04-2022</t>
  </si>
  <si>
    <t>30-08-2023</t>
  </si>
  <si>
    <t>09/04/2022</t>
  </si>
  <si>
    <t>08/15/2023</t>
  </si>
  <si>
    <t>05/01/2020</t>
  </si>
  <si>
    <t>02-07-2020</t>
  </si>
  <si>
    <t>03/21/2023</t>
  </si>
  <si>
    <t>04/20/2021</t>
  </si>
  <si>
    <t>31-12-2022</t>
  </si>
  <si>
    <t>01/20/2024</t>
  </si>
  <si>
    <t>03/17/2020</t>
  </si>
  <si>
    <t>05-05-2022</t>
  </si>
  <si>
    <t>11-10-2022</t>
  </si>
  <si>
    <t>16-01-2021</t>
  </si>
  <si>
    <t>19-01-2020</t>
  </si>
  <si>
    <t>09-03-2023</t>
  </si>
  <si>
    <t>08/07/2020</t>
  </si>
  <si>
    <t>11/17/2021</t>
  </si>
  <si>
    <t>08/05/2021</t>
  </si>
  <si>
    <t>19-07-2022</t>
  </si>
  <si>
    <t>29-10-2022</t>
  </si>
  <si>
    <t>16-08-2022</t>
  </si>
  <si>
    <t>01/29/2021</t>
  </si>
  <si>
    <t>18-08-2020</t>
  </si>
  <si>
    <t>28-07-2022</t>
  </si>
  <si>
    <t>08/20/2023</t>
  </si>
  <si>
    <t>06/10/2021</t>
  </si>
  <si>
    <t>21-11-2021</t>
  </si>
  <si>
    <t>03/08/2023</t>
  </si>
  <si>
    <t>10-04-2022</t>
  </si>
  <si>
    <t>25-05-2022</t>
  </si>
  <si>
    <t>26-06-2020</t>
  </si>
  <si>
    <t>07/14/2020</t>
  </si>
  <si>
    <t>01/13/2021</t>
  </si>
  <si>
    <t>10/14/2020</t>
  </si>
  <si>
    <t>10/24/2021</t>
  </si>
  <si>
    <t>18-06-2021</t>
  </si>
  <si>
    <t>04/27/2021</t>
  </si>
  <si>
    <t>07/03/2022</t>
  </si>
  <si>
    <t>07-04-2023</t>
  </si>
  <si>
    <t>20-01-2024</t>
  </si>
  <si>
    <t>19-03-2023</t>
  </si>
  <si>
    <t>06/19/2021</t>
  </si>
  <si>
    <t>06-01-2022</t>
  </si>
  <si>
    <t>11-08-2022</t>
  </si>
  <si>
    <t>09/20/2021</t>
  </si>
  <si>
    <t>11-12-2023</t>
  </si>
  <si>
    <t>28-09-2021</t>
  </si>
  <si>
    <t>14-11-2023</t>
  </si>
  <si>
    <t>06/12/2023</t>
  </si>
  <si>
    <t>03/28/2021</t>
  </si>
  <si>
    <t>09/06/2022</t>
  </si>
  <si>
    <t>29-01-2023</t>
  </si>
  <si>
    <t>22-08-2022</t>
  </si>
  <si>
    <t>01/05/2023</t>
  </si>
  <si>
    <t>23-03-2021</t>
  </si>
  <si>
    <t>17-12-2022</t>
  </si>
  <si>
    <t>26-01-2023</t>
  </si>
  <si>
    <t>18-02-2021</t>
  </si>
  <si>
    <t>01/04/2023</t>
  </si>
  <si>
    <t>11/02/2020</t>
  </si>
  <si>
    <t>02-12-2020</t>
  </si>
  <si>
    <t>01-12-2022</t>
  </si>
  <si>
    <t>26-08-2020</t>
  </si>
  <si>
    <t>24-02-2021</t>
  </si>
  <si>
    <t>28-09-2022</t>
  </si>
  <si>
    <t>07/01/2022</t>
  </si>
  <si>
    <t>04/23/2020</t>
  </si>
  <si>
    <t>28-04-2020</t>
  </si>
  <si>
    <t>18-02-2023</t>
  </si>
  <si>
    <t>08/04/2022</t>
  </si>
  <si>
    <t>23-09-2021</t>
  </si>
  <si>
    <t>01/21/2024</t>
  </si>
  <si>
    <t>14-02-2020</t>
  </si>
  <si>
    <t>07-01-2020</t>
  </si>
  <si>
    <t>22-03-2021</t>
  </si>
  <si>
    <t>03/30/2023</t>
  </si>
  <si>
    <t>05/29/2020</t>
  </si>
  <si>
    <t>12/06/2021</t>
  </si>
  <si>
    <t>03-05-2020</t>
  </si>
  <si>
    <t>24-08-2022</t>
  </si>
  <si>
    <t>05-02-2022</t>
  </si>
  <si>
    <t>02/12/2022</t>
  </si>
  <si>
    <t>08-02-2022</t>
  </si>
  <si>
    <t>30-10-2023</t>
  </si>
  <si>
    <t>09/29/2020</t>
  </si>
  <si>
    <t>31-08-2023</t>
  </si>
  <si>
    <t>30-08-2020</t>
  </si>
  <si>
    <t>12/31/2020</t>
  </si>
  <si>
    <t>15-03-2022</t>
  </si>
  <si>
    <t>30-01-2024</t>
  </si>
  <si>
    <t>01-04-2021</t>
  </si>
  <si>
    <t>08-01-2020</t>
  </si>
  <si>
    <t>16-02-2020</t>
  </si>
  <si>
    <t>08/06/2022</t>
  </si>
  <si>
    <t>10/11/2023</t>
  </si>
  <si>
    <t>25-12-2022</t>
  </si>
  <si>
    <t>04/15/2021</t>
  </si>
  <si>
    <t>01-08-2022</t>
  </si>
  <si>
    <t>11/13/2020</t>
  </si>
  <si>
    <t>18-07-2021</t>
  </si>
  <si>
    <t>01/24/2024</t>
  </si>
  <si>
    <t>19-08-2020</t>
  </si>
  <si>
    <t>06-03-2020</t>
  </si>
  <si>
    <t>02/02/2020</t>
  </si>
  <si>
    <t>05/07/2021</t>
  </si>
  <si>
    <t>26-02-2021</t>
  </si>
  <si>
    <t>17-05-2020</t>
  </si>
  <si>
    <t>07/25/2020</t>
  </si>
  <si>
    <t>09-05-2023</t>
  </si>
  <si>
    <t>04/09/2020</t>
  </si>
  <si>
    <t>03-04-2022</t>
  </si>
  <si>
    <t>06/17/2022</t>
  </si>
  <si>
    <t>04/24/2021</t>
  </si>
  <si>
    <t>01/10/2023</t>
  </si>
  <si>
    <t>04/25/2020</t>
  </si>
  <si>
    <t>13-10-2020</t>
  </si>
  <si>
    <t>15-08-2021</t>
  </si>
  <si>
    <t>07-02-2024</t>
  </si>
  <si>
    <t>10/15/2021</t>
  </si>
  <si>
    <t>10/18/2021</t>
  </si>
  <si>
    <t>30-04-2021</t>
  </si>
  <si>
    <t>20-10-2020</t>
  </si>
  <si>
    <t>09/14/2023</t>
  </si>
  <si>
    <t>07/06/2023</t>
  </si>
  <si>
    <t>10/22/2023</t>
  </si>
  <si>
    <t>24-05-2022</t>
  </si>
  <si>
    <t>12-10-2022</t>
  </si>
  <si>
    <t>06-04-2020</t>
  </si>
  <si>
    <t>06-10-2023</t>
  </si>
  <si>
    <t>05/02/2022</t>
  </si>
  <si>
    <t>02/09/2022</t>
  </si>
  <si>
    <t>11-01-2021</t>
  </si>
  <si>
    <t>01/06/2023</t>
  </si>
  <si>
    <t>09/07/2021</t>
  </si>
  <si>
    <t>25-04-2022</t>
  </si>
  <si>
    <t>21-12-2022</t>
  </si>
  <si>
    <t>01-10-2020</t>
  </si>
  <si>
    <t>06-03-2022</t>
  </si>
  <si>
    <t>01/01/2023</t>
  </si>
  <si>
    <t>03-07-2021</t>
  </si>
  <si>
    <t>11-02-2022</t>
  </si>
  <si>
    <t>03-03-2021</t>
  </si>
  <si>
    <t>11/12/2021</t>
  </si>
  <si>
    <t>09/12/2021</t>
  </si>
  <si>
    <t>01-02-2020</t>
  </si>
  <si>
    <t>22-05-2023</t>
  </si>
  <si>
    <t>23-03-2022</t>
  </si>
  <si>
    <t>08/21/2023</t>
  </si>
  <si>
    <t>01/05/2022</t>
  </si>
  <si>
    <t>19-06-2021</t>
  </si>
  <si>
    <t>15-10-2022</t>
  </si>
  <si>
    <t>19-01-2024</t>
  </si>
  <si>
    <t>10/17/2021</t>
  </si>
  <si>
    <t>02/20/2021</t>
  </si>
  <si>
    <t>29-01-2022</t>
  </si>
  <si>
    <t>26-02-2023</t>
  </si>
  <si>
    <t>29-03-2021</t>
  </si>
  <si>
    <t>25-10-2020</t>
  </si>
  <si>
    <t>04/11/2023</t>
  </si>
  <si>
    <t>01/14/2024</t>
  </si>
  <si>
    <t>02/05/2021</t>
  </si>
  <si>
    <t>05/18/2021</t>
  </si>
  <si>
    <t>11-06-2021</t>
  </si>
  <si>
    <t>10/01/2022</t>
  </si>
  <si>
    <t>09-02-2024</t>
  </si>
  <si>
    <t>12/12/2020</t>
  </si>
  <si>
    <t>15-01-2024</t>
  </si>
  <si>
    <t>15-01-2023</t>
  </si>
  <si>
    <t>10-03-2020</t>
  </si>
  <si>
    <t>01-06-2020</t>
  </si>
  <si>
    <t>04/24/2022</t>
  </si>
  <si>
    <t>07/15/2023</t>
  </si>
  <si>
    <t>18-04-2021</t>
  </si>
  <si>
    <t>01/19/2020</t>
  </si>
  <si>
    <t>07/22/2022</t>
  </si>
  <si>
    <t>06/16/2023</t>
  </si>
  <si>
    <t>12-09-2023</t>
  </si>
  <si>
    <t>26-09-2022</t>
  </si>
  <si>
    <t>12/25/2022</t>
  </si>
  <si>
    <t>03-02-2023</t>
  </si>
  <si>
    <t>04/22/2022</t>
  </si>
  <si>
    <t>01/25/2020</t>
  </si>
  <si>
    <t>25-10-2022</t>
  </si>
  <si>
    <t>01/02/2021</t>
  </si>
  <si>
    <t>07/16/2020</t>
  </si>
  <si>
    <t>08-05-2021</t>
  </si>
  <si>
    <t>12/14/2022</t>
  </si>
  <si>
    <t>05/31/2021</t>
  </si>
  <si>
    <t>28-11-2023</t>
  </si>
  <si>
    <t>11/01/2023</t>
  </si>
  <si>
    <t>03/05/2020</t>
  </si>
  <si>
    <t>04/10/2022</t>
  </si>
  <si>
    <t>01-09-2022</t>
  </si>
  <si>
    <t>07/28/2023</t>
  </si>
  <si>
    <t>20-01-2020</t>
  </si>
  <si>
    <t>18-06-2020</t>
  </si>
  <si>
    <t>10/20/2022</t>
  </si>
  <si>
    <t>04-03-2023</t>
  </si>
  <si>
    <t>12/17/2022</t>
  </si>
  <si>
    <t>03/28/2020</t>
  </si>
  <si>
    <t>08-03-2021</t>
  </si>
  <si>
    <t>18-11-2023</t>
  </si>
  <si>
    <t>03/06/2023</t>
  </si>
  <si>
    <t>04/05/2020</t>
  </si>
  <si>
    <t>06/01/2020</t>
  </si>
  <si>
    <t>07/28/2021</t>
  </si>
  <si>
    <t>09-09-2023</t>
  </si>
  <si>
    <t>08-03-2020</t>
  </si>
  <si>
    <t>22-10-2020</t>
  </si>
  <si>
    <t>12/30/2023</t>
  </si>
  <si>
    <t>06-03-2023</t>
  </si>
  <si>
    <t>07-03-2022</t>
  </si>
  <si>
    <t>18-10-2023</t>
  </si>
  <si>
    <t>01/12/2023</t>
  </si>
  <si>
    <t>10-11-2021</t>
  </si>
  <si>
    <t>12-11-2023</t>
  </si>
  <si>
    <t>06/09/2020</t>
  </si>
  <si>
    <t>19-07-2020</t>
  </si>
  <si>
    <t>11-06-2023</t>
  </si>
  <si>
    <t>10/30/2021</t>
  </si>
  <si>
    <t>01-03-2020</t>
  </si>
  <si>
    <t>07/22/2023</t>
  </si>
  <si>
    <t>04/12/2021</t>
  </si>
  <si>
    <t>12/29/2021</t>
  </si>
  <si>
    <t>02/06/2023</t>
  </si>
  <si>
    <t>01/15/2021</t>
  </si>
  <si>
    <t>14-04-2023</t>
  </si>
  <si>
    <t>12/31/2023</t>
  </si>
  <si>
    <t>06/17/2020</t>
  </si>
  <si>
    <t>02-07-2021</t>
  </si>
  <si>
    <t>11-11-2020</t>
  </si>
  <si>
    <t>03/08/2022</t>
  </si>
  <si>
    <t>01/08/2022</t>
  </si>
  <si>
    <t>01/07/2022</t>
  </si>
  <si>
    <t>28-07-2020</t>
  </si>
  <si>
    <t>14-02-2023</t>
  </si>
  <si>
    <t>02/10/2023</t>
  </si>
  <si>
    <t>11/15/2022</t>
  </si>
  <si>
    <t>04/15/2022</t>
  </si>
  <si>
    <t>07/30/2020</t>
  </si>
  <si>
    <t>26-10-2021</t>
  </si>
  <si>
    <t>02/27/2022</t>
  </si>
  <si>
    <t>20-08-2021</t>
  </si>
  <si>
    <t>27-04-2022</t>
  </si>
  <si>
    <t>03/05/2022</t>
  </si>
  <si>
    <t>06/22/2020</t>
  </si>
  <si>
    <t>24-01-2024</t>
  </si>
  <si>
    <t>19-02-2023</t>
  </si>
  <si>
    <t>12/13/2020</t>
  </si>
  <si>
    <t>11/04/2023</t>
  </si>
  <si>
    <t>07/04/2021</t>
  </si>
  <si>
    <t>10/06/2022</t>
  </si>
  <si>
    <t>05/09/2020</t>
  </si>
  <si>
    <t>08-12-2020</t>
  </si>
  <si>
    <t>05/12/2022</t>
  </si>
  <si>
    <t>09-01-2022</t>
  </si>
  <si>
    <t>05/30/2021</t>
  </si>
  <si>
    <t>10/12/2022</t>
  </si>
  <si>
    <t>04-02-2021</t>
  </si>
  <si>
    <t>07/26/2022</t>
  </si>
  <si>
    <t>01/14/2020</t>
  </si>
  <si>
    <t>06/24/2023</t>
  </si>
  <si>
    <t>05-11-2021</t>
  </si>
  <si>
    <t>10/05/2020</t>
  </si>
  <si>
    <t>20-05-2023</t>
  </si>
  <si>
    <t>24-11-2023</t>
  </si>
  <si>
    <t>09/08/2022</t>
  </si>
  <si>
    <t>12/29/2020</t>
  </si>
  <si>
    <t>19-08-2021</t>
  </si>
  <si>
    <t>11-05-2021</t>
  </si>
  <si>
    <t>10/29/2021</t>
  </si>
  <si>
    <t>28-07-2021</t>
  </si>
  <si>
    <t>17-01-2022</t>
  </si>
  <si>
    <t>13-02-2021</t>
  </si>
  <si>
    <t>01/03/2021</t>
  </si>
  <si>
    <t>12/21/2023</t>
  </si>
  <si>
    <t>17-04-2022</t>
  </si>
  <si>
    <t>10-10-2023</t>
  </si>
  <si>
    <t>07/21/2023</t>
  </si>
  <si>
    <t>09/10/2023</t>
  </si>
  <si>
    <t>04-01-2024</t>
  </si>
  <si>
    <t>30-12-2022</t>
  </si>
  <si>
    <t>03-11-2022</t>
  </si>
  <si>
    <t>05/06/2022</t>
  </si>
  <si>
    <t>01/18/2023</t>
  </si>
  <si>
    <t>09/23/2023</t>
  </si>
  <si>
    <t>08/18/2023</t>
  </si>
  <si>
    <t>08-06-2023</t>
  </si>
  <si>
    <t>17-08-2023</t>
  </si>
  <si>
    <t>01/22/2020</t>
  </si>
  <si>
    <t>30-03-2021</t>
  </si>
  <si>
    <t>11/11/2022</t>
  </si>
  <si>
    <t>28-03-2021</t>
  </si>
  <si>
    <t>01-07-2022</t>
  </si>
  <si>
    <t>12-03-2022</t>
  </si>
  <si>
    <t>10/23/2023</t>
  </si>
  <si>
    <t>11/04/2020</t>
  </si>
  <si>
    <t>05/01/2022</t>
  </si>
  <si>
    <t>02/04/2024</t>
  </si>
  <si>
    <t>17-10-2020</t>
  </si>
  <si>
    <t>14-12-2021</t>
  </si>
  <si>
    <t>03-12-2021</t>
  </si>
  <si>
    <t>12/14/2021</t>
  </si>
  <si>
    <t>07/18/2020</t>
  </si>
  <si>
    <t>01/18/2024</t>
  </si>
  <si>
    <t>15-07-2022</t>
  </si>
  <si>
    <t>01-04-2020</t>
  </si>
  <si>
    <t>26-12-2023</t>
  </si>
  <si>
    <t>02/16/2020</t>
  </si>
  <si>
    <t>22-11-2022</t>
  </si>
  <si>
    <t>23-12-2020</t>
  </si>
  <si>
    <t>11/23/2020</t>
  </si>
  <si>
    <t>08-11-2021</t>
  </si>
  <si>
    <t>19-04-2021</t>
  </si>
  <si>
    <t>08/04/2023</t>
  </si>
  <si>
    <t>04-06-2022</t>
  </si>
  <si>
    <t>04/27/2023</t>
  </si>
  <si>
    <t>10-01-2020</t>
  </si>
  <si>
    <t>02/25/2021</t>
  </si>
  <si>
    <t>05/08/2020</t>
  </si>
  <si>
    <t>27-07-2020</t>
  </si>
  <si>
    <t>29-10-2021</t>
  </si>
  <si>
    <t>06/21/2021</t>
  </si>
  <si>
    <t>10/05/2023</t>
  </si>
  <si>
    <t>10/03/2021</t>
  </si>
  <si>
    <t>03/14/2022</t>
  </si>
  <si>
    <t>09/01/2021</t>
  </si>
  <si>
    <t>10/08/2023</t>
  </si>
  <si>
    <t>29-08-2020</t>
  </si>
  <si>
    <t>03-05-2021</t>
  </si>
  <si>
    <t>27-08-2020</t>
  </si>
  <si>
    <t>01/09/2021</t>
  </si>
  <si>
    <t>21-11-2023</t>
  </si>
  <si>
    <t>12-11-2022</t>
  </si>
  <si>
    <t>09-10-2020</t>
  </si>
  <si>
    <t>10-02-2023</t>
  </si>
  <si>
    <t>12-07-2022</t>
  </si>
  <si>
    <t>04/19/2020</t>
  </si>
  <si>
    <t>06-10-2020</t>
  </si>
  <si>
    <t>02/03/2021</t>
  </si>
  <si>
    <t>10-10-2022</t>
  </si>
  <si>
    <t>25-12-2023</t>
  </si>
  <si>
    <t>04-03-2020</t>
  </si>
  <si>
    <t>21-08-2021</t>
  </si>
  <si>
    <t>10-12-2020</t>
  </si>
  <si>
    <t>21-01-2022</t>
  </si>
  <si>
    <t>01/12/2024</t>
  </si>
  <si>
    <t>22-06-2022</t>
  </si>
  <si>
    <t>06/27/2020</t>
  </si>
  <si>
    <t>04/19/2023</t>
  </si>
  <si>
    <t>19-07-2023</t>
  </si>
  <si>
    <t>05/26/2022</t>
  </si>
  <si>
    <t>05-12-2020</t>
  </si>
  <si>
    <t>15-06-2023</t>
  </si>
  <si>
    <t>29-07-2021</t>
  </si>
  <si>
    <t>22-08-2021</t>
  </si>
  <si>
    <t>19-11-2022</t>
  </si>
  <si>
    <t>21-07-2021</t>
  </si>
  <si>
    <t>28-09-2020</t>
  </si>
  <si>
    <t>18-10-2020</t>
  </si>
  <si>
    <t>07/09/2023</t>
  </si>
  <si>
    <t>07/14/2022</t>
  </si>
  <si>
    <t>04/05/2022</t>
  </si>
  <si>
    <t>11/23/2023</t>
  </si>
  <si>
    <t>02/05/2024</t>
  </si>
  <si>
    <t>24-07-2023</t>
  </si>
  <si>
    <t>10/23/2021</t>
  </si>
  <si>
    <t>08/03/2021</t>
  </si>
  <si>
    <t>01/25/2023</t>
  </si>
  <si>
    <t>20-09-2022</t>
  </si>
  <si>
    <t>12/04/2021</t>
  </si>
  <si>
    <t>29-10-2023</t>
  </si>
  <si>
    <t>03-02-2020</t>
  </si>
  <si>
    <t>17-06-2020</t>
  </si>
  <si>
    <t>01/31/2022</t>
  </si>
  <si>
    <t>04-12-2020</t>
  </si>
  <si>
    <t>22-03-2022</t>
  </si>
  <si>
    <t>05-07-2023</t>
  </si>
  <si>
    <t>13-03-2021</t>
  </si>
  <si>
    <t>03-09-2022</t>
  </si>
  <si>
    <t>10/24/2023</t>
  </si>
  <si>
    <t>30-06-2022</t>
  </si>
  <si>
    <t>11/25/2023</t>
  </si>
  <si>
    <t>03-09-2020</t>
  </si>
  <si>
    <t>07/01/2020</t>
  </si>
  <si>
    <t>10/18/2023</t>
  </si>
  <si>
    <t>27-02-2023</t>
  </si>
  <si>
    <t>18-01-2020</t>
  </si>
  <si>
    <t>06/20/2022</t>
  </si>
  <si>
    <t>09/09/2020</t>
  </si>
  <si>
    <t>08/13/2023</t>
  </si>
  <si>
    <t>06/21/2020</t>
  </si>
  <si>
    <t>15-05-2023</t>
  </si>
  <si>
    <t>13-05-2023</t>
  </si>
  <si>
    <t>26-11-2022</t>
  </si>
  <si>
    <t>03/01/2022</t>
  </si>
  <si>
    <t>10-10-2021</t>
  </si>
  <si>
    <t>03/03/2022</t>
  </si>
  <si>
    <t>03/10/2023</t>
  </si>
  <si>
    <t>11-05-2022</t>
  </si>
  <si>
    <t>01/18/2022</t>
  </si>
  <si>
    <t>10/30/2023</t>
  </si>
  <si>
    <t>04-02-2020</t>
  </si>
  <si>
    <t>17-03-2021</t>
  </si>
  <si>
    <t>08-12-2023</t>
  </si>
  <si>
    <t>04/03/2022</t>
  </si>
  <si>
    <t>07/22/2021</t>
  </si>
  <si>
    <t>13-11-2022</t>
  </si>
  <si>
    <t>11-03-2022</t>
  </si>
  <si>
    <t>16-04-2023</t>
  </si>
  <si>
    <t>26-10-2023</t>
  </si>
  <si>
    <t>10-08-2023</t>
  </si>
  <si>
    <t>25-06-2020</t>
  </si>
  <si>
    <t>06/08/2022</t>
  </si>
  <si>
    <t>08/25/2020</t>
  </si>
  <si>
    <t>26-09-2023</t>
  </si>
  <si>
    <t>09/01/2020</t>
  </si>
  <si>
    <t>26-01-2020</t>
  </si>
  <si>
    <t>12/11/2021</t>
  </si>
  <si>
    <t>07-12-2022</t>
  </si>
  <si>
    <t>25-11-2022</t>
  </si>
  <si>
    <t>14-06-2021</t>
  </si>
  <si>
    <t>16-09-2020</t>
  </si>
  <si>
    <t>03/01/2020</t>
  </si>
  <si>
    <t>13-10-2022</t>
  </si>
  <si>
    <t>23-01-2022</t>
  </si>
  <si>
    <t>11/08/2022</t>
  </si>
  <si>
    <t>01-01-2021</t>
  </si>
  <si>
    <t>03/13/2020</t>
  </si>
  <si>
    <t>02-01-2024</t>
  </si>
  <si>
    <t>03/16/2023</t>
  </si>
  <si>
    <t>02-04-2021</t>
  </si>
  <si>
    <t>08/01/2021</t>
  </si>
  <si>
    <t>06-02-2023</t>
  </si>
  <si>
    <t>14-02-2021</t>
  </si>
  <si>
    <t>04/26/2023</t>
  </si>
  <si>
    <t>07-10-2022</t>
  </si>
  <si>
    <t>02/04/2021</t>
  </si>
  <si>
    <t>02/09/2024</t>
  </si>
  <si>
    <t>24-01-2023</t>
  </si>
  <si>
    <t>17-05-2021</t>
  </si>
  <si>
    <t>04/22/2021</t>
  </si>
  <si>
    <t>14-01-2023</t>
  </si>
  <si>
    <t>07/26/2023</t>
  </si>
  <si>
    <t>12/21/2022</t>
  </si>
  <si>
    <t>02-05-2021</t>
  </si>
  <si>
    <t>27-07-2021</t>
  </si>
  <si>
    <t>06-12-2023</t>
  </si>
  <si>
    <t>02/01/2022</t>
  </si>
  <si>
    <t>09/30/2020</t>
  </si>
  <si>
    <t>18-03-2022</t>
  </si>
  <si>
    <t>09/18/2023</t>
  </si>
  <si>
    <t>04/29/2021</t>
  </si>
  <si>
    <t>07-10-2021</t>
  </si>
  <si>
    <t>10/13/2021</t>
  </si>
  <si>
    <t>16-07-2022</t>
  </si>
  <si>
    <t>07/10/2021</t>
  </si>
  <si>
    <t>02/19/2021</t>
  </si>
  <si>
    <t>10/05/2021</t>
  </si>
  <si>
    <t>06-08-2022</t>
  </si>
  <si>
    <t>07/04/2020</t>
  </si>
  <si>
    <t>12/27/2023</t>
  </si>
  <si>
    <t>29-12-2021</t>
  </si>
  <si>
    <t>17-11-2022</t>
  </si>
  <si>
    <t>07/15/2022</t>
  </si>
  <si>
    <t>25-01-2020</t>
  </si>
  <si>
    <t>06-05-2020</t>
  </si>
  <si>
    <t>09/24/2020</t>
  </si>
  <si>
    <t>02/09/2021</t>
  </si>
  <si>
    <t>07/07/2020</t>
  </si>
  <si>
    <t>06-06-2022</t>
  </si>
  <si>
    <t>19-03-2022</t>
  </si>
  <si>
    <t>31-10-2023</t>
  </si>
  <si>
    <t>03/15/2021</t>
  </si>
  <si>
    <t>07/27/2021</t>
  </si>
  <si>
    <t>31-10-2020</t>
  </si>
  <si>
    <t>11-03-2020</t>
  </si>
  <si>
    <t>06/17/2023</t>
  </si>
  <si>
    <t>18-05-2021</t>
  </si>
  <si>
    <t>18-10-2022</t>
  </si>
  <si>
    <t>01-02-2023</t>
  </si>
  <si>
    <t>06/28/2020</t>
  </si>
  <si>
    <t>15-07-2023</t>
  </si>
  <si>
    <t>18-01-2023</t>
  </si>
  <si>
    <t>03/04/2023</t>
  </si>
  <si>
    <t>20-10-2021</t>
  </si>
  <si>
    <t>07/29/2021</t>
  </si>
  <si>
    <t>29-04-2020</t>
  </si>
  <si>
    <t>12/20/2022</t>
  </si>
  <si>
    <t>01/02/2022</t>
  </si>
  <si>
    <t>09/07/2023</t>
  </si>
  <si>
    <t>29-06-2021</t>
  </si>
  <si>
    <t>04/28/2023</t>
  </si>
  <si>
    <t>02/27/2020</t>
  </si>
  <si>
    <t>05/17/2023</t>
  </si>
  <si>
    <t>24-03-2021</t>
  </si>
  <si>
    <t>06/11/2023</t>
  </si>
  <si>
    <t>16-02-2021</t>
  </si>
  <si>
    <t>29-12-2020</t>
  </si>
  <si>
    <t>01-05-2020</t>
  </si>
  <si>
    <t>05/28/2020</t>
  </si>
  <si>
    <t>04-02-2022</t>
  </si>
  <si>
    <t>12/13/2023</t>
  </si>
  <si>
    <t>15-04-2023</t>
  </si>
  <si>
    <t>11/20/2021</t>
  </si>
  <si>
    <t>09/24/2022</t>
  </si>
  <si>
    <t>11-10-2021</t>
  </si>
  <si>
    <t>19-12-2023</t>
  </si>
  <si>
    <t>31-12-2021</t>
  </si>
  <si>
    <t>25-09-2023</t>
  </si>
  <si>
    <t>13-02-2022</t>
  </si>
  <si>
    <t>26-08-2021</t>
  </si>
  <si>
    <t>17-09-2020</t>
  </si>
  <si>
    <t>01-02-2024</t>
  </si>
  <si>
    <t>03/12/2022</t>
  </si>
  <si>
    <t>01-08-2020</t>
  </si>
  <si>
    <t>15-10-2020</t>
  </si>
  <si>
    <t>09-11-2021</t>
  </si>
  <si>
    <t>06/08/2020</t>
  </si>
  <si>
    <t>11-12-2021</t>
  </si>
  <si>
    <t>10/16/2021</t>
  </si>
  <si>
    <t>26-07-2023</t>
  </si>
  <si>
    <t>06/30/2020</t>
  </si>
  <si>
    <t>01/24/2020</t>
  </si>
  <si>
    <t>03/05/2021</t>
  </si>
  <si>
    <t>09-06-2021</t>
  </si>
  <si>
    <t>03-01-2020</t>
  </si>
  <si>
    <t>04/08/2020</t>
  </si>
  <si>
    <t>06-10-2022</t>
  </si>
  <si>
    <t>26-07-2020</t>
  </si>
  <si>
    <t>11/08/2023</t>
  </si>
  <si>
    <t>04/06/2021</t>
  </si>
  <si>
    <t>11/29/2020</t>
  </si>
  <si>
    <t>12/01/2021</t>
  </si>
  <si>
    <t>14-12-2020</t>
  </si>
  <si>
    <t>02/07/2022</t>
  </si>
  <si>
    <t>11/23/2021</t>
  </si>
  <si>
    <t>06/02/2022</t>
  </si>
  <si>
    <t>28-05-2023</t>
  </si>
  <si>
    <t>15-07-2020</t>
  </si>
  <si>
    <t>09/10/2022</t>
  </si>
  <si>
    <t>27-02-2021</t>
  </si>
  <si>
    <t>07/31/2023</t>
  </si>
  <si>
    <t>03/25/2022</t>
  </si>
  <si>
    <t>01/19/2023</t>
  </si>
  <si>
    <t>04-03-2022</t>
  </si>
  <si>
    <t>01/17/2021</t>
  </si>
  <si>
    <t>04-07-2021</t>
  </si>
  <si>
    <t>03/01/2023</t>
  </si>
  <si>
    <t>05-11-2020</t>
  </si>
  <si>
    <t>11/27/2023</t>
  </si>
  <si>
    <t>28-09-2023</t>
  </si>
  <si>
    <t>01/13/2023</t>
  </si>
  <si>
    <t>04/10/2021</t>
  </si>
  <si>
    <t>09/02/2022</t>
  </si>
  <si>
    <t>20-12-2020</t>
  </si>
  <si>
    <t>09-06-2020</t>
  </si>
  <si>
    <t>10-06-2022</t>
  </si>
  <si>
    <t>02/17/2021</t>
  </si>
  <si>
    <t>06/12/2021</t>
  </si>
  <si>
    <t>05-03-2022</t>
  </si>
  <si>
    <t>07/19/2021</t>
  </si>
  <si>
    <t>08/18/2020</t>
  </si>
  <si>
    <t>08/04/2020</t>
  </si>
  <si>
    <t>06/24/2021</t>
  </si>
  <si>
    <t>09/21/2022</t>
  </si>
  <si>
    <t>18-12-2020</t>
  </si>
  <si>
    <t>07/18/2021</t>
  </si>
  <si>
    <t>04/02/2022</t>
  </si>
  <si>
    <t>01-05-2021</t>
  </si>
  <si>
    <t>10-04-2020</t>
  </si>
  <si>
    <t>01-02-2022</t>
  </si>
  <si>
    <t>10/03/2022</t>
  </si>
  <si>
    <t>01-07-2020</t>
  </si>
  <si>
    <t>11/23/2022</t>
  </si>
  <si>
    <t>29-09-2021</t>
  </si>
  <si>
    <t>11/03/2022</t>
  </si>
  <si>
    <t>04/06/2022</t>
  </si>
  <si>
    <t>15-02-2021</t>
  </si>
  <si>
    <t>01/24/2022</t>
  </si>
  <si>
    <t>10/31/2022</t>
  </si>
  <si>
    <t>27-10-2023</t>
  </si>
  <si>
    <t>03-03-2020</t>
  </si>
  <si>
    <t>02-07-2022</t>
  </si>
  <si>
    <t>12/17/2021</t>
  </si>
  <si>
    <t>06/13/2021</t>
  </si>
  <si>
    <t>05-07-2021</t>
  </si>
  <si>
    <t>04/18/2022</t>
  </si>
  <si>
    <t>05/16/2023</t>
  </si>
  <si>
    <t>01/18/2020</t>
  </si>
  <si>
    <t>04/03/2021</t>
  </si>
  <si>
    <t>30-12-2023</t>
  </si>
  <si>
    <t>23-12-2023</t>
  </si>
  <si>
    <t>15-12-2021</t>
  </si>
  <si>
    <t>07/29/2022</t>
  </si>
  <si>
    <t>13-08-2022</t>
  </si>
  <si>
    <t>02-12-2022</t>
  </si>
  <si>
    <t>01-07-2023</t>
  </si>
  <si>
    <t>12-04-2023</t>
  </si>
  <si>
    <t>23-02-2023</t>
  </si>
  <si>
    <t>01-08-2021</t>
  </si>
  <si>
    <t>27-08-2023</t>
  </si>
  <si>
    <t>01/20/2021</t>
  </si>
  <si>
    <t>04/26/2020</t>
  </si>
  <si>
    <t>07-04-2022</t>
  </si>
  <si>
    <t>15-06-2021</t>
  </si>
  <si>
    <t>09-04-2023</t>
  </si>
  <si>
    <t>27-01-2024</t>
  </si>
  <si>
    <t>10/07/2023</t>
  </si>
  <si>
    <t>17-02-2023</t>
  </si>
  <si>
    <t>01/05/2021</t>
  </si>
  <si>
    <t>09-01-2021</t>
  </si>
  <si>
    <t>03/31/2021</t>
  </si>
  <si>
    <t>12/28/2021</t>
  </si>
  <si>
    <t>20-09-2021</t>
  </si>
  <si>
    <t>17-06-2021</t>
  </si>
  <si>
    <t>04/14/2023</t>
  </si>
  <si>
    <t>25-08-2021</t>
  </si>
  <si>
    <t>08/07/2022</t>
  </si>
  <si>
    <t>04/03/2023</t>
  </si>
  <si>
    <t>04/26/2022</t>
  </si>
  <si>
    <t>02/14/2021</t>
  </si>
  <si>
    <t>12/02/2021</t>
  </si>
  <si>
    <t>12-03-2023</t>
  </si>
  <si>
    <t>01/05/2024</t>
  </si>
  <si>
    <t>09/25/2022</t>
  </si>
  <si>
    <t>12-11-2021</t>
  </si>
  <si>
    <t>12/28/2020</t>
  </si>
  <si>
    <t>07/23/2023</t>
  </si>
  <si>
    <t>01/10/2020</t>
  </si>
  <si>
    <t>07/14/2021</t>
  </si>
  <si>
    <t>04-03-2021</t>
  </si>
  <si>
    <t>11/20/2020</t>
  </si>
  <si>
    <t>06/07/2022</t>
  </si>
  <si>
    <t>29-01-2020</t>
  </si>
  <si>
    <t>02/06/2020</t>
  </si>
  <si>
    <t>09-01-2020</t>
  </si>
  <si>
    <t>24-05-2021</t>
  </si>
  <si>
    <t>24-02-2022</t>
  </si>
  <si>
    <t>10/27/2022</t>
  </si>
  <si>
    <t>09/18/2021</t>
  </si>
  <si>
    <t>13-05-2020</t>
  </si>
  <si>
    <t>02-09-2021</t>
  </si>
  <si>
    <t>08/18/2021</t>
  </si>
  <si>
    <t>01/30/2024</t>
  </si>
  <si>
    <t>07-06-2021</t>
  </si>
  <si>
    <t>12/31/2022</t>
  </si>
  <si>
    <t>02/10/2020</t>
  </si>
  <si>
    <t>08-04-2020</t>
  </si>
  <si>
    <t>25-01-2023</t>
  </si>
  <si>
    <t>14-07-2023</t>
  </si>
  <si>
    <t>12/01/2022</t>
  </si>
  <si>
    <t>25-05-2023</t>
  </si>
  <si>
    <t>10-02-2021</t>
  </si>
  <si>
    <t>Same Day</t>
  </si>
  <si>
    <t>Express</t>
  </si>
  <si>
    <t>Standard</t>
  </si>
  <si>
    <t>Product_135</t>
  </si>
  <si>
    <t>Product_119</t>
  </si>
  <si>
    <t>Product_113</t>
  </si>
  <si>
    <t>Product_105</t>
  </si>
  <si>
    <t>Product_144</t>
  </si>
  <si>
    <t>Product_114</t>
  </si>
  <si>
    <t>Product_138</t>
  </si>
  <si>
    <t>Product_122</t>
  </si>
  <si>
    <t>Product_109</t>
  </si>
  <si>
    <t>Product_149</t>
  </si>
  <si>
    <t>Product_140</t>
  </si>
  <si>
    <t>Product_126</t>
  </si>
  <si>
    <t>Product_145</t>
  </si>
  <si>
    <t>Product_129</t>
  </si>
  <si>
    <t>Product_103</t>
  </si>
  <si>
    <t>Product_128</t>
  </si>
  <si>
    <t>Product_147</t>
  </si>
  <si>
    <t>Product_143</t>
  </si>
  <si>
    <t>Product_111</t>
  </si>
  <si>
    <t>Product_106</t>
  </si>
  <si>
    <t>Product_101</t>
  </si>
  <si>
    <t>Product_125</t>
  </si>
  <si>
    <t>Product_116</t>
  </si>
  <si>
    <t>Product_115</t>
  </si>
  <si>
    <t>Product_134</t>
  </si>
  <si>
    <t>Product_117</t>
  </si>
  <si>
    <t>Product_137</t>
  </si>
  <si>
    <t>Product_107</t>
  </si>
  <si>
    <t>Product_139</t>
  </si>
  <si>
    <t>Product_130</t>
  </si>
  <si>
    <t>Product_120</t>
  </si>
  <si>
    <t>Product_127</t>
  </si>
  <si>
    <t>Product_141</t>
  </si>
  <si>
    <t>Product_148</t>
  </si>
  <si>
    <t>Product_112</t>
  </si>
  <si>
    <t>Product_110</t>
  </si>
  <si>
    <t>Product_102</t>
  </si>
  <si>
    <t>Product_121</t>
  </si>
  <si>
    <t>Product_108</t>
  </si>
  <si>
    <t>Product_124</t>
  </si>
  <si>
    <t>Product_133</t>
  </si>
  <si>
    <t>Product_104</t>
  </si>
  <si>
    <t>Product_142</t>
  </si>
  <si>
    <t>Product_118</t>
  </si>
  <si>
    <t>Product_123</t>
  </si>
  <si>
    <t>Product_136</t>
  </si>
  <si>
    <t>Product_131</t>
  </si>
  <si>
    <t>Product_146</t>
  </si>
  <si>
    <t>Product_132</t>
  </si>
  <si>
    <t>Home Appliances</t>
  </si>
  <si>
    <t>Clothing</t>
  </si>
  <si>
    <t>Electronics</t>
  </si>
  <si>
    <t>Sports</t>
  </si>
  <si>
    <t>Elec</t>
  </si>
  <si>
    <t>elect</t>
  </si>
  <si>
    <t>Revenue</t>
  </si>
  <si>
    <t>Profit</t>
  </si>
  <si>
    <t>Customer_1497</t>
  </si>
  <si>
    <t>Customer_2675</t>
  </si>
  <si>
    <t>Customer_2943</t>
  </si>
  <si>
    <t>Total Revenue</t>
  </si>
  <si>
    <t>Total Profit</t>
  </si>
  <si>
    <t>Gross Profit Margin (%)</t>
  </si>
  <si>
    <t>Total Orders (Records)</t>
  </si>
  <si>
    <t>Unique Customers</t>
  </si>
  <si>
    <t>Average Order Value (AOV)</t>
  </si>
  <si>
    <t>Average Discount (%)</t>
  </si>
  <si>
    <t>Churn Rate (%)</t>
  </si>
  <si>
    <t>Active Customers</t>
  </si>
  <si>
    <t>Churned Customers</t>
  </si>
  <si>
    <t>Row Labels</t>
  </si>
  <si>
    <t>Grand Total</t>
  </si>
  <si>
    <t>Sum of Revenue</t>
  </si>
  <si>
    <t>Sum of Profit</t>
  </si>
  <si>
    <t>Average of Discount</t>
  </si>
  <si>
    <t>Count of OrderID</t>
  </si>
  <si>
    <t>Sum of Profit Margin</t>
  </si>
  <si>
    <t>Pivot Table 1: Revenue &amp; Profit by Category</t>
  </si>
  <si>
    <t>2020</t>
  </si>
  <si>
    <t>2021</t>
  </si>
  <si>
    <t>2022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</si>
  <si>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</si>
  <si>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</si>
  <si>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</si>
  <si>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</si>
  <si>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</si>
  <si>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</si>
  <si>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</si>
  <si>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</si>
  <si>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</si>
  <si>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</si>
  <si>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</si>
  <si>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</si>
  <si>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</si>
  <si>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</si>
  <si>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Table 2: Monthly Revenue &amp; Order Trend</t>
  </si>
  <si>
    <t>Pivot Table 3: Top 15 Customers by Profitability</t>
  </si>
  <si>
    <t>Column Labels</t>
  </si>
  <si>
    <t>Pivot Table 4: Regional Geographic Performance</t>
  </si>
  <si>
    <t>Profit Margin %</t>
  </si>
  <si>
    <t>TechNova Business KPIs (Day 2 Focus)</t>
  </si>
  <si>
    <t>Descriptive Statistics (Day 2 Focus)</t>
  </si>
  <si>
    <t>Mean Revenue</t>
  </si>
  <si>
    <t>Median Revenue</t>
  </si>
  <si>
    <t>Standard Deviation</t>
  </si>
  <si>
    <t>Variance</t>
  </si>
  <si>
    <t>Min Spend</t>
  </si>
  <si>
    <t>Max Spend</t>
  </si>
  <si>
    <t>Outlier Detection (IQR) (Day 2 Focus)</t>
  </si>
  <si>
    <t>Q1 (25th Percentile)</t>
  </si>
  <si>
    <t>Q3 (75th Percentile)</t>
  </si>
  <si>
    <t>IQR (Inter Quartile Range)</t>
  </si>
  <si>
    <t>Upper Boundar</t>
  </si>
  <si>
    <t>Lower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</si>
</sst>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\$#,##0.00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2B579A"/>
      <name val="Calibri"/>
      <family val="2"/>
      <scheme val="minor"/>
    </font>
    <font>
      <b/>
      <sz val="18"/>
      <color rgb="FF2B579A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rgb="FF7030A0"/>
      <name val="Calibri"/>
      <family val="2"/>
      <scheme val="minor"/>
    </font>
    <font>
      <sz val="20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5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3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pivotButton="1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pivotButton="1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250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numFmt numFmtId="166" formatCode="&quot;$&quot;#,##0.0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2" formatCode="0.00"/>
    </dxf>
    <dxf>
      <numFmt numFmtId="166" formatCode="&quot;$&quot;#,##0.00"/>
    </dxf>
    <dxf>
      <numFmt numFmtId="166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TAMER" refreshedDate="46257.544958333332" createdVersion="8" refreshedVersion="8" minRefreshableVersion="3" recordCount="5000" xr:uid="{0F142D82-968C-4697-86B0-A9E2BCA0FF81}">
  <cacheSource type="worksheet">
    <worksheetSource ref="A1:T5001" sheet="2. Cleaned Data"/>
  </cacheSource>
  <cacheFields count="23">
    <cacheField name="CustomerID" numFmtId="0">
      <sharedItems containsSemiMixedTypes="0" containsString="0" containsNumber="1" containsInteger="1" minValue="1000" maxValue="2499"/>
    </cacheField>
    <cacheField name="FullName" numFmtId="0">
      <sharedItems count="5000">
        <s v="Customer_0"/>
        <s v="Customer_1"/>
        <s v="Customer_2"/>
        <s v="Customer_3"/>
        <s v="Customer_4"/>
        <s v="Customer_5"/>
        <s v="Customer_6"/>
        <s v="Customer_7"/>
        <s v="Customer_8"/>
        <s v="Customer_9"/>
        <s v="Customer_10"/>
        <s v="Customer_11"/>
        <s v="Customer_12"/>
        <s v="Customer_13"/>
        <s v="Customer_14"/>
        <s v="Customer_15"/>
        <s v="Customer_16"/>
        <s v="Customer_17"/>
        <s v="Customer_18"/>
        <s v="Customer_19"/>
        <s v="Customer_20"/>
        <s v="Customer_21"/>
        <s v="Customer_22"/>
        <s v="Customer_23"/>
        <s v="Customer_24"/>
        <s v="Customer_25"/>
        <s v="Customer_26"/>
        <s v="Customer_27"/>
        <s v="Customer_28"/>
        <s v="Customer_29"/>
        <s v="Customer_30"/>
        <s v="Customer_31"/>
        <s v="Customer_32"/>
        <s v="Customer_33"/>
        <s v="Customer_34"/>
        <s v="Customer_35"/>
        <s v="Customer_36"/>
        <s v="Customer_37"/>
        <s v="Customer_38"/>
        <s v="Customer_39"/>
        <s v="Customer_40"/>
        <s v="Customer_41"/>
        <s v="Customer_42"/>
        <s v="Customer_43"/>
        <s v="Customer_44"/>
        <s v="Customer_45"/>
        <s v="Customer_46"/>
        <s v="Customer_47"/>
        <s v="Customer_48"/>
        <s v="Customer_49"/>
        <s v="Customer_50"/>
        <s v="Customer_51"/>
        <s v="Customer_52"/>
        <s v="Customer_53"/>
        <s v="Customer_54"/>
        <s v="Customer_55"/>
        <s v="Customer_56"/>
        <s v="Customer_57"/>
        <s v="Customer_58"/>
        <s v="Customer_59"/>
        <s v="Customer_60"/>
        <s v="Customer_61"/>
        <s v="Customer_62"/>
        <s v="Customer_63"/>
        <s v="Customer_64"/>
        <s v="Customer_65"/>
        <s v="Customer_66"/>
        <s v="Customer_67"/>
        <s v="Customer_68"/>
        <s v="Customer_69"/>
        <s v="Customer_70"/>
        <s v="Customer_71"/>
        <s v="Customer_72"/>
        <s v="Customer_73"/>
        <s v="Customer_74"/>
        <s v="Customer_75"/>
        <s v="Customer_76"/>
        <s v="Customer_77"/>
        <s v="Customer_78"/>
        <s v="Customer_79"/>
        <s v="Customer_80"/>
        <s v="Customer_81"/>
        <s v="Customer_82"/>
        <s v="Customer_83"/>
        <s v="Customer_84"/>
        <s v="Customer_85"/>
        <s v="Customer_86"/>
        <s v="Customer_87"/>
        <s v="Customer_88"/>
        <s v="Customer_89"/>
        <s v="Customer_90"/>
        <s v="Customer_91"/>
        <s v="Customer_92"/>
        <s v="Customer_93"/>
        <s v="Customer_94"/>
        <s v="Customer_95"/>
        <s v="Customer_96"/>
        <s v="Customer_97"/>
        <s v="Customer_98"/>
        <s v="Customer_99"/>
        <s v="Customer_10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0"/>
        <s v="Customer_111"/>
        <s v="Customer_112"/>
        <s v="Customer_113"/>
        <s v="Customer_114"/>
        <s v="Customer_115"/>
        <s v="Customer_116"/>
        <s v="Customer_117"/>
        <s v="Customer_118"/>
        <s v="Customer_119"/>
        <s v="Customer_120"/>
        <s v="Customer_121"/>
        <s v="Customer_122"/>
        <s v="Customer_123"/>
        <s v="Customer_124"/>
        <s v="Customer_125"/>
        <s v="Customer_126"/>
        <s v="Customer_127"/>
        <s v="Customer_128"/>
        <s v="Customer_129"/>
        <s v="Customer_130"/>
        <s v="Customer_131"/>
        <s v="Customer_132"/>
        <s v="Customer_133"/>
        <s v="Customer_134"/>
        <s v="Customer_135"/>
        <s v="Customer_136"/>
        <s v="Customer_137"/>
        <s v="Customer_138"/>
        <s v="Customer_139"/>
        <s v="Customer_140"/>
        <s v="Customer_141"/>
        <s v="Customer_142"/>
        <s v="Customer_143"/>
        <s v="Customer_144"/>
        <s v="Customer_145"/>
        <s v="Customer_146"/>
        <s v="Customer_147"/>
        <s v="Customer_148"/>
        <s v="Customer_149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69"/>
        <s v="Customer_170"/>
        <s v="Customer_171"/>
        <s v="Customer_172"/>
        <s v="Customer_173"/>
        <s v="Customer_174"/>
        <s v="Customer_175"/>
        <s v="Customer_176"/>
        <s v="Customer_177"/>
        <s v="Customer_178"/>
        <s v="Customer_179"/>
        <s v="Customer_180"/>
        <s v="Customer_181"/>
        <s v="Customer_182"/>
        <s v="Customer_183"/>
        <s v="Customer_184"/>
        <s v="Customer_185"/>
        <s v="Customer_186"/>
        <s v="Customer_187"/>
        <s v="Customer_188"/>
        <s v="Customer_189"/>
        <s v="Customer_190"/>
        <s v="Customer_191"/>
        <s v="Customer_192"/>
        <s v="Customer_193"/>
        <s v="Customer_194"/>
        <s v="Customer_195"/>
        <s v="Customer_196"/>
        <s v="Customer_197"/>
        <s v="Customer_198"/>
        <s v="Customer_199"/>
        <s v="Customer_200"/>
        <s v="Customer_201"/>
        <s v="Customer_202"/>
        <s v="Customer_203"/>
        <s v="Customer_204"/>
        <s v="Customer_205"/>
        <s v="Customer_206"/>
        <s v="Customer_207"/>
        <s v="Customer_208"/>
        <s v="Customer_209"/>
        <s v="Customer_210"/>
        <s v="Customer_211"/>
        <s v="Customer_212"/>
        <s v="Customer_213"/>
        <s v="Customer_214"/>
        <s v="Customer_215"/>
        <s v="Customer_216"/>
        <s v="Customer_217"/>
        <s v="Customer_218"/>
        <s v="Customer_219"/>
        <s v="Customer_220"/>
        <s v="Customer_221"/>
        <s v="Customer_222"/>
        <s v="Customer_223"/>
        <s v="Customer_224"/>
        <s v="Customer_225"/>
        <s v="Customer_226"/>
        <s v="Customer_227"/>
        <s v="Customer_228"/>
        <s v="Customer_229"/>
        <s v="Customer_230"/>
        <s v="Customer_231"/>
        <s v="Customer_232"/>
        <s v="Customer_233"/>
        <s v="Customer_234"/>
        <s v="Customer_235"/>
        <s v="Customer_236"/>
        <s v="Customer_237"/>
        <s v="Customer_238"/>
        <s v="Customer_239"/>
        <s v="Customer_240"/>
        <s v="Customer_241"/>
        <s v="Customer_242"/>
        <s v="Customer_243"/>
        <s v="Customer_244"/>
        <s v="Customer_245"/>
        <s v="Customer_246"/>
        <s v="Customer_247"/>
        <s v="Customer_248"/>
        <s v="Customer_249"/>
        <s v="Customer_250"/>
        <s v="Customer_251"/>
        <s v="Customer_252"/>
        <s v="Customer_253"/>
        <s v="Customer_254"/>
        <s v="Customer_255"/>
        <s v="Customer_256"/>
        <s v="Customer_257"/>
        <s v="Customer_258"/>
        <s v="Customer_259"/>
        <s v="Customer_260"/>
        <s v="Customer_261"/>
        <s v="Customer_262"/>
        <s v="Customer_263"/>
        <s v="Customer_264"/>
        <s v="Customer_265"/>
        <s v="Customer_266"/>
        <s v="Customer_267"/>
        <s v="Customer_268"/>
        <s v="Customer_269"/>
        <s v="Customer_270"/>
        <s v="Customer_271"/>
        <s v="Customer_272"/>
        <s v="Customer_273"/>
        <s v="Customer_274"/>
        <s v="Customer_275"/>
        <s v="Customer_276"/>
        <s v="Customer_277"/>
        <s v="Customer_278"/>
        <s v="Customer_279"/>
        <s v="Customer_280"/>
        <s v="Customer_281"/>
        <s v="Customer_282"/>
        <s v="Customer_283"/>
        <s v="Customer_284"/>
        <s v="Customer_285"/>
        <s v="Customer_286"/>
        <s v="Customer_287"/>
        <s v="Customer_288"/>
        <s v="Customer_289"/>
        <s v="Customer_290"/>
        <s v="Customer_291"/>
        <s v="Customer_292"/>
        <s v="Customer_293"/>
        <s v="Customer_294"/>
        <s v="Customer_295"/>
        <s v="Customer_296"/>
        <s v="Customer_297"/>
        <s v="Customer_298"/>
        <s v="Customer_299"/>
        <s v="Customer_300"/>
        <s v="Customer_301"/>
        <s v="Customer_302"/>
        <s v="Customer_303"/>
        <s v="Customer_304"/>
        <s v="Customer_305"/>
        <s v="Customer_306"/>
        <s v="Customer_307"/>
        <s v="Customer_308"/>
        <s v="Customer_309"/>
        <s v="Customer_310"/>
        <s v="Customer_311"/>
        <s v="Customer_312"/>
        <s v="Customer_313"/>
        <s v="Customer_314"/>
        <s v="Customer_315"/>
        <s v="Customer_316"/>
        <s v="Customer_317"/>
        <s v="Customer_318"/>
        <s v="Customer_319"/>
        <s v="Customer_320"/>
        <s v="Customer_321"/>
        <s v="Customer_322"/>
        <s v="Customer_323"/>
        <s v="Customer_324"/>
        <s v="Customer_325"/>
        <s v="Customer_326"/>
        <s v="Customer_327"/>
        <s v="Customer_328"/>
        <s v="Customer_329"/>
        <s v="Customer_330"/>
        <s v="Customer_331"/>
        <s v="Customer_332"/>
        <s v="Customer_333"/>
        <s v="Customer_334"/>
        <s v="Customer_335"/>
        <s v="Customer_336"/>
        <s v="Customer_337"/>
        <s v="Customer_338"/>
        <s v="Customer_339"/>
        <s v="Customer_340"/>
        <s v="Customer_341"/>
        <s v="Customer_342"/>
        <s v="Customer_343"/>
        <s v="Customer_344"/>
        <s v="Customer_345"/>
        <s v="Customer_346"/>
        <s v="Customer_347"/>
        <s v="Customer_348"/>
        <s v="Customer_349"/>
        <s v="Customer_350"/>
        <s v="Customer_351"/>
        <s v="Customer_352"/>
        <s v="Customer_353"/>
        <s v="Customer_354"/>
        <s v="Customer_355"/>
        <s v="Customer_356"/>
        <s v="Customer_357"/>
        <s v="Customer_358"/>
        <s v="Customer_359"/>
        <s v="Customer_360"/>
        <s v="Customer_361"/>
        <s v="Customer_362"/>
        <s v="Customer_363"/>
        <s v="Customer_364"/>
        <s v="Customer_365"/>
        <s v="Customer_366"/>
        <s v="Customer_367"/>
        <s v="Customer_368"/>
        <s v="Customer_369"/>
        <s v="Customer_370"/>
        <s v="Customer_371"/>
        <s v="Customer_372"/>
        <s v="Customer_373"/>
        <s v="Customer_374"/>
        <s v="Customer_375"/>
        <s v="Customer_376"/>
        <s v="Customer_377"/>
        <s v="Customer_378"/>
        <s v="Customer_379"/>
        <s v="Customer_380"/>
        <s v="Customer_381"/>
        <s v="Customer_382"/>
        <s v="Customer_383"/>
        <s v="Customer_384"/>
        <s v="Customer_385"/>
        <s v="Customer_386"/>
        <s v="Customer_387"/>
        <s v="Customer_388"/>
        <s v="Customer_389"/>
        <s v="Customer_390"/>
        <s v="Customer_391"/>
        <s v="Customer_392"/>
        <s v="Customer_393"/>
        <s v="Customer_394"/>
        <s v="Customer_395"/>
        <s v="Customer_396"/>
        <s v="Customer_397"/>
        <s v="Customer_398"/>
        <s v="Customer_399"/>
        <s v="Customer_400"/>
        <s v="Customer_401"/>
        <s v="Customer_402"/>
        <s v="Customer_403"/>
        <s v="Customer_404"/>
        <s v="Customer_405"/>
        <s v="Customer_406"/>
        <s v="Customer_407"/>
        <s v="Customer_408"/>
        <s v="Customer_409"/>
        <s v="Customer_410"/>
        <s v="Customer_411"/>
        <s v="Customer_412"/>
        <s v="Customer_413"/>
        <s v="Customer_414"/>
        <s v="Customer_415"/>
        <s v="Customer_416"/>
        <s v="Customer_417"/>
        <s v="Customer_418"/>
        <s v="Customer_419"/>
        <s v="Customer_420"/>
        <s v="Customer_421"/>
        <s v="Customer_422"/>
        <s v="Customer_423"/>
        <s v="Customer_424"/>
        <s v="Customer_425"/>
        <s v="Customer_426"/>
        <s v="Customer_427"/>
        <s v="Customer_428"/>
        <s v="Customer_429"/>
        <s v="Customer_430"/>
        <s v="Customer_431"/>
        <s v="Customer_432"/>
        <s v="Customer_433"/>
        <s v="Customer_434"/>
        <s v="Customer_435"/>
        <s v="Customer_436"/>
        <s v="Customer_437"/>
        <s v="Customer_438"/>
        <s v="Customer_439"/>
        <s v="Customer_440"/>
        <s v="Customer_441"/>
        <s v="Customer_442"/>
        <s v="Customer_443"/>
        <s v="Customer_444"/>
        <s v="Customer_445"/>
        <s v="Customer_446"/>
        <s v="Customer_447"/>
        <s v="Customer_448"/>
        <s v="Customer_449"/>
        <s v="Customer_450"/>
        <s v="Customer_451"/>
        <s v="Customer_452"/>
        <s v="Customer_453"/>
        <s v="Customer_454"/>
        <s v="Customer_455"/>
        <s v="Customer_456"/>
        <s v="Customer_457"/>
        <s v="Customer_458"/>
        <s v="Customer_459"/>
        <s v="Customer_460"/>
        <s v="Customer_461"/>
        <s v="Customer_462"/>
        <s v="Customer_463"/>
        <s v="Customer_464"/>
        <s v="Customer_465"/>
        <s v="Customer_466"/>
        <s v="Customer_467"/>
        <s v="Customer_468"/>
        <s v="Customer_469"/>
        <s v="Customer_470"/>
        <s v="Customer_471"/>
        <s v="Customer_472"/>
        <s v="Customer_473"/>
        <s v="Customer_474"/>
        <s v="Customer_475"/>
        <s v="Customer_476"/>
        <s v="Customer_477"/>
        <s v="Customer_478"/>
        <s v="Customer_479"/>
        <s v="Customer_480"/>
        <s v="Customer_481"/>
        <s v="Customer_482"/>
        <s v="Customer_483"/>
        <s v="Customer_484"/>
        <s v="Customer_485"/>
        <s v="Customer_486"/>
        <s v="Customer_487"/>
        <s v="Customer_488"/>
        <s v="Customer_489"/>
        <s v="Customer_490"/>
        <s v="Customer_491"/>
        <s v="Customer_492"/>
        <s v="Customer_493"/>
        <s v="Customer_494"/>
        <s v="Customer_495"/>
        <s v="Customer_496"/>
        <s v="Customer_497"/>
        <s v="Customer_498"/>
        <s v="Customer_499"/>
        <s v="Customer_500"/>
        <s v="Customer_501"/>
        <s v="Customer_502"/>
        <s v="Customer_503"/>
        <s v="Customer_504"/>
        <s v="Customer_505"/>
        <s v="Customer_506"/>
        <s v="Customer_507"/>
        <s v="Customer_508"/>
        <s v="Customer_509"/>
        <s v="Customer_510"/>
        <s v="Customer_511"/>
        <s v="Customer_512"/>
        <s v="Customer_513"/>
        <s v="Customer_514"/>
        <s v="Customer_515"/>
        <s v="Customer_516"/>
        <s v="Customer_517"/>
        <s v="Customer_518"/>
        <s v="Customer_519"/>
        <s v="Customer_520"/>
        <s v="Customer_521"/>
        <s v="Customer_522"/>
        <s v="Customer_523"/>
        <s v="Customer_524"/>
        <s v="Customer_525"/>
        <s v="Customer_526"/>
        <s v="Customer_527"/>
        <s v="Customer_528"/>
        <s v="Customer_529"/>
        <s v="Customer_530"/>
        <s v="Customer_531"/>
        <s v="Customer_532"/>
        <s v="Customer_533"/>
        <s v="Customer_534"/>
        <s v="Customer_535"/>
        <s v="Customer_536"/>
        <s v="Customer_537"/>
        <s v="Customer_538"/>
        <s v="Customer_539"/>
        <s v="Customer_540"/>
        <s v="Customer_541"/>
        <s v="Customer_542"/>
        <s v="Customer_543"/>
        <s v="Customer_544"/>
        <s v="Customer_545"/>
        <s v="Customer_546"/>
        <s v="Customer_547"/>
        <s v="Customer_548"/>
        <s v="Customer_549"/>
        <s v="Customer_550"/>
        <s v="Customer_551"/>
        <s v="Customer_552"/>
        <s v="Customer_553"/>
        <s v="Customer_554"/>
        <s v="Customer_555"/>
        <s v="Customer_556"/>
        <s v="Customer_557"/>
        <s v="Customer_558"/>
        <s v="Customer_559"/>
        <s v="Customer_560"/>
        <s v="Customer_561"/>
        <s v="Customer_562"/>
        <s v="Customer_563"/>
        <s v="Customer_564"/>
        <s v="Customer_565"/>
        <s v="Customer_566"/>
        <s v="Customer_567"/>
        <s v="Customer_568"/>
        <s v="Customer_569"/>
        <s v="Customer_570"/>
        <s v="Customer_571"/>
        <s v="Customer_572"/>
        <s v="Customer_573"/>
        <s v="Customer_574"/>
        <s v="Customer_575"/>
        <s v="Customer_576"/>
        <s v="Customer_577"/>
        <s v="Customer_578"/>
        <s v="Customer_579"/>
        <s v="Customer_580"/>
        <s v="Customer_581"/>
        <s v="Customer_582"/>
        <s v="Customer_583"/>
        <s v="Customer_584"/>
        <s v="Customer_585"/>
        <s v="Customer_586"/>
        <s v="Customer_587"/>
        <s v="Customer_588"/>
        <s v="Customer_589"/>
        <s v="Customer_590"/>
        <s v="Customer_591"/>
        <s v="Customer_592"/>
        <s v="Customer_593"/>
        <s v="Customer_594"/>
        <s v="Customer_595"/>
        <s v="Customer_596"/>
        <s v="Customer_597"/>
        <s v="Customer_598"/>
        <s v="Customer_599"/>
        <s v="Customer_600"/>
        <s v="Customer_601"/>
        <s v="Customer_602"/>
        <s v="Customer_603"/>
        <s v="Customer_604"/>
        <s v="Customer_605"/>
        <s v="Customer_606"/>
        <s v="Customer_607"/>
        <s v="Customer_608"/>
        <s v="Customer_609"/>
        <s v="Customer_610"/>
        <s v="Customer_611"/>
        <s v="Customer_612"/>
        <s v="Customer_613"/>
        <s v="Customer_614"/>
        <s v="Customer_615"/>
        <s v="Customer_616"/>
        <s v="Customer_617"/>
        <s v="Customer_618"/>
        <s v="Customer_619"/>
        <s v="Customer_620"/>
        <s v="Customer_621"/>
        <s v="Customer_622"/>
        <s v="Customer_623"/>
        <s v="Customer_624"/>
        <s v="Customer_625"/>
        <s v="Customer_626"/>
        <s v="Customer_627"/>
        <s v="Customer_628"/>
        <s v="Customer_629"/>
        <s v="Customer_630"/>
        <s v="Customer_631"/>
        <s v="Customer_632"/>
        <s v="Customer_633"/>
        <s v="Customer_634"/>
        <s v="Customer_635"/>
        <s v="Customer_636"/>
        <s v="Customer_637"/>
        <s v="Customer_638"/>
        <s v="Customer_639"/>
        <s v="Customer_640"/>
        <s v="Customer_641"/>
        <s v="Customer_642"/>
        <s v="Customer_643"/>
        <s v="Customer_644"/>
        <s v="Customer_645"/>
        <s v="Customer_646"/>
        <s v="Customer_647"/>
        <s v="Customer_648"/>
        <s v="Customer_649"/>
        <s v="Customer_650"/>
        <s v="Customer_651"/>
        <s v="Customer_652"/>
        <s v="Customer_653"/>
        <s v="Customer_654"/>
        <s v="Customer_655"/>
        <s v="Customer_656"/>
        <s v="Customer_657"/>
        <s v="Customer_658"/>
        <s v="Customer_659"/>
        <s v="Customer_660"/>
        <s v="Customer_661"/>
        <s v="Customer_662"/>
        <s v="Customer_663"/>
        <s v="Customer_664"/>
        <s v="Customer_665"/>
        <s v="Customer_666"/>
        <s v="Customer_667"/>
        <s v="Customer_668"/>
        <s v="Customer_669"/>
        <s v="Customer_670"/>
        <s v="Customer_671"/>
        <s v="Customer_672"/>
        <s v="Customer_673"/>
        <s v="Customer_674"/>
        <s v="Customer_675"/>
        <s v="Customer_676"/>
        <s v="Customer_677"/>
        <s v="Customer_678"/>
        <s v="Customer_679"/>
        <s v="Customer_680"/>
        <s v="Customer_681"/>
        <s v="Customer_682"/>
        <s v="Customer_683"/>
        <s v="Customer_684"/>
        <s v="Customer_685"/>
        <s v="Customer_686"/>
        <s v="Customer_687"/>
        <s v="Customer_688"/>
        <s v="Customer_689"/>
        <s v="Customer_690"/>
        <s v="Customer_691"/>
        <s v="Customer_692"/>
        <s v="Customer_693"/>
        <s v="Customer_694"/>
        <s v="Customer_695"/>
        <s v="Customer_696"/>
        <s v="Customer_697"/>
        <s v="Customer_698"/>
        <s v="Customer_699"/>
        <s v="Customer_700"/>
        <s v="Customer_701"/>
        <s v="Customer_702"/>
        <s v="Customer_703"/>
        <s v="Customer_704"/>
        <s v="Customer_705"/>
        <s v="Customer_706"/>
        <s v="Customer_707"/>
        <s v="Customer_708"/>
        <s v="Customer_709"/>
        <s v="Customer_710"/>
        <s v="Customer_711"/>
        <s v="Customer_712"/>
        <s v="Customer_713"/>
        <s v="Customer_714"/>
        <s v="Customer_715"/>
        <s v="Customer_716"/>
        <s v="Customer_717"/>
        <s v="Customer_718"/>
        <s v="Customer_719"/>
        <s v="Customer_720"/>
        <s v="Customer_721"/>
        <s v="Customer_722"/>
        <s v="Customer_723"/>
        <s v="Customer_724"/>
        <s v="Customer_725"/>
        <s v="Customer_726"/>
        <s v="Customer_727"/>
        <s v="Customer_728"/>
        <s v="Customer_729"/>
        <s v="Customer_730"/>
        <s v="Customer_731"/>
        <s v="Customer_732"/>
        <s v="Customer_733"/>
        <s v="Customer_734"/>
        <s v="Customer_735"/>
        <s v="Customer_736"/>
        <s v="Customer_737"/>
        <s v="Customer_738"/>
        <s v="Customer_739"/>
        <s v="Customer_740"/>
        <s v="Customer_741"/>
        <s v="Customer_742"/>
        <s v="Customer_743"/>
        <s v="Customer_744"/>
        <s v="Customer_745"/>
        <s v="Customer_746"/>
        <s v="Customer_747"/>
        <s v="Customer_748"/>
        <s v="Customer_749"/>
        <s v="Customer_750"/>
        <s v="Customer_751"/>
        <s v="Customer_752"/>
        <s v="Customer_753"/>
        <s v="Customer_754"/>
        <s v="Customer_755"/>
        <s v="Customer_756"/>
        <s v="Customer_757"/>
        <s v="Customer_758"/>
        <s v="Customer_759"/>
        <s v="Customer_760"/>
        <s v="Customer_761"/>
        <s v="Customer_762"/>
        <s v="Customer_763"/>
        <s v="Customer_764"/>
        <s v="Customer_765"/>
        <s v="Customer_766"/>
        <s v="Customer_767"/>
        <s v="Customer_768"/>
        <s v="Customer_769"/>
        <s v="Customer_770"/>
        <s v="Customer_771"/>
        <s v="Customer_772"/>
        <s v="Customer_773"/>
        <s v="Customer_774"/>
        <s v="Customer_775"/>
        <s v="Customer_776"/>
        <s v="Customer_777"/>
        <s v="Customer_778"/>
        <s v="Customer_779"/>
        <s v="Customer_780"/>
        <s v="Customer_781"/>
        <s v="Customer_782"/>
        <s v="Customer_783"/>
        <s v="Customer_784"/>
        <s v="Customer_785"/>
        <s v="Customer_786"/>
        <s v="Customer_787"/>
        <s v="Customer_788"/>
        <s v="Customer_789"/>
        <s v="Customer_790"/>
        <s v="Customer_791"/>
        <s v="Customer_792"/>
        <s v="Customer_793"/>
        <s v="Customer_794"/>
        <s v="Customer_795"/>
        <s v="Customer_796"/>
        <s v="Customer_797"/>
        <s v="Customer_798"/>
        <s v="Customer_799"/>
        <s v="Customer_800"/>
        <s v="Customer_801"/>
        <s v="Customer_802"/>
        <s v="Customer_803"/>
        <s v="Customer_804"/>
        <s v="Customer_805"/>
        <s v="Customer_806"/>
        <s v="Customer_807"/>
        <s v="Customer_808"/>
        <s v="Customer_809"/>
        <s v="Customer_810"/>
        <s v="Customer_811"/>
        <s v="Customer_812"/>
        <s v="Customer_813"/>
        <s v="Customer_814"/>
        <s v="Customer_815"/>
        <s v="Customer_816"/>
        <s v="Customer_817"/>
        <s v="Customer_818"/>
        <s v="Customer_819"/>
        <s v="Customer_820"/>
        <s v="Customer_821"/>
        <s v="Customer_822"/>
        <s v="Customer_823"/>
        <s v="Customer_824"/>
        <s v="Customer_825"/>
        <s v="Customer_826"/>
        <s v="Customer_827"/>
        <s v="Customer_828"/>
        <s v="Customer_829"/>
        <s v="Customer_830"/>
        <s v="Customer_831"/>
        <s v="Customer_832"/>
        <s v="Customer_833"/>
        <s v="Customer_834"/>
        <s v="Customer_835"/>
        <s v="Customer_836"/>
        <s v="Customer_837"/>
        <s v="Customer_838"/>
        <s v="Customer_839"/>
        <s v="Customer_840"/>
        <s v="Customer_841"/>
        <s v="Customer_842"/>
        <s v="Customer_843"/>
        <s v="Customer_844"/>
        <s v="Customer_845"/>
        <s v="Customer_846"/>
        <s v="Customer_847"/>
        <s v="Customer_848"/>
        <s v="Customer_849"/>
        <s v="Customer_850"/>
        <s v="Customer_851"/>
        <s v="Customer_852"/>
        <s v="Customer_853"/>
        <s v="Customer_854"/>
        <s v="Customer_855"/>
        <s v="Customer_856"/>
        <s v="Customer_857"/>
        <s v="Customer_858"/>
        <s v="Customer_859"/>
        <s v="Customer_860"/>
        <s v="Customer_861"/>
        <s v="Customer_862"/>
        <s v="Customer_863"/>
        <s v="Customer_864"/>
        <s v="Customer_865"/>
        <s v="Customer_866"/>
        <s v="Customer_867"/>
        <s v="Customer_868"/>
        <s v="Customer_869"/>
        <s v="Customer_870"/>
        <s v="Customer_871"/>
        <s v="Customer_872"/>
        <s v="Customer_873"/>
        <s v="Customer_874"/>
        <s v="Customer_875"/>
        <s v="Customer_876"/>
        <s v="Customer_877"/>
        <s v="Customer_878"/>
        <s v="Customer_879"/>
        <s v="Customer_880"/>
        <s v="Customer_881"/>
        <s v="Customer_882"/>
        <s v="Customer_883"/>
        <s v="Customer_884"/>
        <s v="Customer_885"/>
        <s v="Customer_886"/>
        <s v="Customer_887"/>
        <s v="Customer_888"/>
        <s v="Customer_889"/>
        <s v="Customer_890"/>
        <s v="Customer_891"/>
        <s v="Customer_892"/>
        <s v="Customer_893"/>
        <s v="Customer_894"/>
        <s v="Customer_895"/>
        <s v="Customer_896"/>
        <s v="Customer_897"/>
        <s v="Customer_898"/>
        <s v="Customer_899"/>
        <s v="Customer_900"/>
        <s v="Customer_901"/>
        <s v="Customer_902"/>
        <s v="Customer_903"/>
        <s v="Customer_904"/>
        <s v="Customer_905"/>
        <s v="Customer_906"/>
        <s v="Customer_907"/>
        <s v="Customer_908"/>
        <s v="Customer_909"/>
        <s v="Customer_910"/>
        <s v="Customer_911"/>
        <s v="Customer_912"/>
        <s v="Customer_913"/>
        <s v="Customer_914"/>
        <s v="Customer_915"/>
        <s v="Customer_916"/>
        <s v="Customer_917"/>
        <s v="Customer_918"/>
        <s v="Customer_919"/>
        <s v="Customer_920"/>
        <s v="Customer_921"/>
        <s v="Customer_922"/>
        <s v="Customer_923"/>
        <s v="Customer_924"/>
        <s v="Customer_925"/>
        <s v="Customer_926"/>
        <s v="Customer_927"/>
        <s v="Customer_928"/>
        <s v="Customer_929"/>
        <s v="Customer_930"/>
        <s v="Customer_931"/>
        <s v="Customer_932"/>
        <s v="Customer_933"/>
        <s v="Customer_934"/>
        <s v="Customer_935"/>
        <s v="Customer_936"/>
        <s v="Customer_937"/>
        <s v="Customer_938"/>
        <s v="Customer_939"/>
        <s v="Customer_940"/>
        <s v="Customer_941"/>
        <s v="Customer_942"/>
        <s v="Customer_943"/>
        <s v="Customer_944"/>
        <s v="Customer_945"/>
        <s v="Customer_946"/>
        <s v="Customer_947"/>
        <s v="Customer_948"/>
        <s v="Customer_949"/>
        <s v="Customer_950"/>
        <s v="Customer_951"/>
        <s v="Customer_952"/>
        <s v="Customer_953"/>
        <s v="Customer_954"/>
        <s v="Customer_955"/>
        <s v="Customer_956"/>
        <s v="Customer_957"/>
        <s v="Customer_958"/>
        <s v="Customer_959"/>
        <s v="Customer_960"/>
        <s v="Customer_961"/>
        <s v="Customer_962"/>
        <s v="Customer_963"/>
        <s v="Customer_964"/>
        <s v="Customer_965"/>
        <s v="Customer_966"/>
        <s v="Customer_967"/>
        <s v="Customer_968"/>
        <s v="Customer_969"/>
        <s v="Customer_970"/>
        <s v="Customer_971"/>
        <s v="Customer_972"/>
        <s v="Customer_973"/>
        <s v="Customer_974"/>
        <s v="Customer_975"/>
        <s v="Customer_976"/>
        <s v="Customer_977"/>
        <s v="Customer_978"/>
        <s v="Customer_979"/>
        <s v="Customer_980"/>
        <s v="Customer_981"/>
        <s v="Customer_982"/>
        <s v="Customer_983"/>
        <s v="Customer_984"/>
        <s v="Customer_985"/>
        <s v="Customer_986"/>
        <s v="Customer_987"/>
        <s v="Customer_988"/>
        <s v="Customer_989"/>
        <s v="Customer_990"/>
        <s v="Customer_991"/>
        <s v="Customer_992"/>
        <s v="Customer_993"/>
        <s v="Customer_994"/>
        <s v="Customer_995"/>
        <s v="Customer_996"/>
        <s v="Customer_997"/>
        <s v="Customer_998"/>
        <s v="Customer_999"/>
        <s v="Customer_1000"/>
        <s v="Customer_1001"/>
        <s v="Customer_1002"/>
        <s v="Customer_1003"/>
        <s v="Customer_1004"/>
        <s v="Customer_1005"/>
        <s v="Customer_1006"/>
        <s v="Customer_1007"/>
        <s v="Customer_1008"/>
        <s v="Customer_1009"/>
        <s v="Customer_1010"/>
        <s v="Customer_1011"/>
        <s v="Customer_1012"/>
        <s v="Customer_1013"/>
        <s v="Customer_1014"/>
        <s v="Customer_1015"/>
        <s v="Customer_1016"/>
        <s v="Customer_1017"/>
        <s v="Customer_1018"/>
        <s v="Customer_1019"/>
        <s v="Customer_1020"/>
        <s v="Customer_1021"/>
        <s v="Customer_1022"/>
        <s v="Customer_1023"/>
        <s v="Customer_1024"/>
        <s v="Customer_1025"/>
        <s v="Customer_1026"/>
        <s v="Customer_1027"/>
        <s v="Customer_1028"/>
        <s v="Customer_1029"/>
        <s v="Customer_1030"/>
        <s v="Customer_1031"/>
        <s v="Customer_1032"/>
        <s v="Customer_1033"/>
        <s v="Customer_1034"/>
        <s v="Customer_1035"/>
        <s v="Customer_1036"/>
        <s v="Customer_1037"/>
        <s v="Customer_1038"/>
        <s v="Customer_1039"/>
        <s v="Customer_1040"/>
        <s v="Customer_1041"/>
        <s v="Customer_1042"/>
        <s v="Customer_1043"/>
        <s v="Customer_1044"/>
        <s v="Customer_1045"/>
        <s v="Customer_1046"/>
        <s v="Customer_1047"/>
        <s v="Customer_1048"/>
        <s v="Customer_1049"/>
        <s v="Customer_1050"/>
        <s v="Customer_1051"/>
        <s v="Customer_1052"/>
        <s v="Customer_1053"/>
        <s v="Customer_1054"/>
        <s v="Customer_1055"/>
        <s v="Customer_1056"/>
        <s v="Customer_1057"/>
        <s v="Customer_1058"/>
        <s v="Customer_1059"/>
        <s v="Customer_1060"/>
        <s v="Customer_1061"/>
        <s v="Customer_1062"/>
        <s v="Customer_1063"/>
        <s v="Customer_1064"/>
        <s v="Customer_1065"/>
        <s v="Customer_1066"/>
        <s v="Customer_1067"/>
        <s v="Customer_1068"/>
        <s v="Customer_1069"/>
        <s v="Customer_1070"/>
        <s v="Customer_1071"/>
        <s v="Customer_1072"/>
        <s v="Customer_1073"/>
        <s v="Customer_1074"/>
        <s v="Customer_1075"/>
        <s v="Customer_1076"/>
        <s v="Customer_1077"/>
        <s v="Customer_1078"/>
        <s v="Customer_1079"/>
        <s v="Customer_1080"/>
        <s v="Customer_1081"/>
        <s v="Customer_1082"/>
        <s v="Customer_1083"/>
        <s v="Customer_1084"/>
        <s v="Customer_1085"/>
        <s v="Customer_1086"/>
        <s v="Customer_1087"/>
        <s v="Customer_1088"/>
        <s v="Customer_1089"/>
        <s v="Customer_1090"/>
        <s v="Customer_1091"/>
        <s v="Customer_1092"/>
        <s v="Customer_1093"/>
        <s v="Customer_1094"/>
        <s v="Customer_1095"/>
        <s v="Customer_1096"/>
        <s v="Customer_1097"/>
        <s v="Customer_1098"/>
        <s v="Customer_1099"/>
        <s v="Customer_1100"/>
        <s v="Customer_1101"/>
        <s v="Customer_1102"/>
        <s v="Customer_1103"/>
        <s v="Customer_1104"/>
        <s v="Customer_1105"/>
        <s v="Customer_1106"/>
        <s v="Customer_1107"/>
        <s v="Customer_1108"/>
        <s v="Customer_1109"/>
        <s v="Customer_1110"/>
        <s v="Customer_1111"/>
        <s v="Customer_1112"/>
        <s v="Customer_1113"/>
        <s v="Customer_1114"/>
        <s v="Customer_1115"/>
        <s v="Customer_1116"/>
        <s v="Customer_1117"/>
        <s v="Customer_1118"/>
        <s v="Customer_1119"/>
        <s v="Customer_1120"/>
        <s v="Customer_1121"/>
        <s v="Customer_1122"/>
        <s v="Customer_1123"/>
        <s v="Customer_1124"/>
        <s v="Customer_1125"/>
        <s v="Customer_1126"/>
        <s v="Customer_1127"/>
        <s v="Customer_1128"/>
        <s v="Customer_1129"/>
        <s v="Customer_1130"/>
        <s v="Customer_1131"/>
        <s v="Customer_1132"/>
        <s v="Customer_1133"/>
        <s v="Customer_1134"/>
        <s v="Customer_1135"/>
        <s v="Customer_1136"/>
        <s v="Customer_1137"/>
        <s v="Customer_1138"/>
        <s v="Customer_1139"/>
        <s v="Customer_1140"/>
        <s v="Customer_1141"/>
        <s v="Customer_1142"/>
        <s v="Customer_1143"/>
        <s v="Customer_1144"/>
        <s v="Customer_1145"/>
        <s v="Customer_1146"/>
        <s v="Customer_1147"/>
        <s v="Customer_1148"/>
        <s v="Customer_1149"/>
        <s v="Customer_1150"/>
        <s v="Customer_1151"/>
        <s v="Customer_1152"/>
        <s v="Customer_1153"/>
        <s v="Customer_1154"/>
        <s v="Customer_1155"/>
        <s v="Customer_1156"/>
        <s v="Customer_1157"/>
        <s v="Customer_1158"/>
        <s v="Customer_1159"/>
        <s v="Customer_1160"/>
        <s v="Customer_1161"/>
        <s v="Customer_1162"/>
        <s v="Customer_1163"/>
        <s v="Customer_1164"/>
        <s v="Customer_1165"/>
        <s v="Customer_1166"/>
        <s v="Customer_1167"/>
        <s v="Customer_1168"/>
        <s v="Customer_1169"/>
        <s v="Customer_1170"/>
        <s v="Customer_1171"/>
        <s v="Customer_1172"/>
        <s v="Customer_1173"/>
        <s v="Customer_1174"/>
        <s v="Customer_1175"/>
        <s v="Customer_1176"/>
        <s v="Customer_1177"/>
        <s v="Customer_1178"/>
        <s v="Customer_1179"/>
        <s v="Customer_1180"/>
        <s v="Customer_1181"/>
        <s v="Customer_1182"/>
        <s v="Customer_1183"/>
        <s v="Customer_1184"/>
        <s v="Customer_1185"/>
        <s v="Customer_1186"/>
        <s v="Customer_1187"/>
        <s v="Customer_1188"/>
        <s v="Customer_1189"/>
        <s v="Customer_1190"/>
        <s v="Customer_1191"/>
        <s v="Customer_1192"/>
        <s v="Customer_1193"/>
        <s v="Customer_1194"/>
        <s v="Customer_1195"/>
        <s v="Customer_1196"/>
        <s v="Customer_1197"/>
        <s v="Customer_1198"/>
        <s v="Customer_1199"/>
        <s v="Customer_1200"/>
        <s v="Customer_1201"/>
        <s v="Customer_1202"/>
        <s v="Customer_1203"/>
        <s v="Customer_1204"/>
        <s v="Customer_1205"/>
        <s v="Customer_1206"/>
        <s v="Customer_1207"/>
        <s v="Customer_1208"/>
        <s v="Customer_1209"/>
        <s v="Customer_1210"/>
        <s v="Customer_1211"/>
        <s v="Customer_1212"/>
        <s v="Customer_1213"/>
        <s v="Customer_1214"/>
        <s v="Customer_1215"/>
        <s v="Customer_1216"/>
        <s v="Customer_1217"/>
        <s v="Customer_1218"/>
        <s v="Customer_1219"/>
        <s v="Customer_1220"/>
        <s v="Customer_1221"/>
        <s v="Customer_1222"/>
        <s v="Customer_1223"/>
        <s v="Customer_1224"/>
        <s v="Customer_1225"/>
        <s v="Customer_1226"/>
        <s v="Customer_1227"/>
        <s v="Customer_1228"/>
        <s v="Customer_1229"/>
        <s v="Customer_1230"/>
        <s v="Customer_1231"/>
        <s v="Customer_1232"/>
        <s v="Customer_1233"/>
        <s v="Customer_1234"/>
        <s v="Customer_1235"/>
        <s v="Customer_1236"/>
        <s v="Customer_1237"/>
        <s v="Customer_1238"/>
        <s v="Customer_1239"/>
        <s v="Customer_1240"/>
        <s v="Customer_1241"/>
        <s v="Customer_1242"/>
        <s v="Customer_1243"/>
        <s v="Customer_1244"/>
        <s v="Customer_1245"/>
        <s v="Customer_1246"/>
        <s v="Customer_1247"/>
        <s v="Customer_1248"/>
        <s v="Customer_1249"/>
        <s v="Customer_1250"/>
        <s v="Customer_1251"/>
        <s v="Customer_1252"/>
        <s v="Customer_1253"/>
        <s v="Customer_1254"/>
        <s v="Customer_1255"/>
        <s v="Customer_1256"/>
        <s v="Customer_1257"/>
        <s v="Customer_1258"/>
        <s v="Customer_1259"/>
        <s v="Customer_1260"/>
        <s v="Customer_1261"/>
        <s v="Customer_1262"/>
        <s v="Customer_1263"/>
        <s v="Customer_1264"/>
        <s v="Customer_1265"/>
        <s v="Customer_1266"/>
        <s v="Customer_1267"/>
        <s v="Customer_1268"/>
        <s v="Customer_1269"/>
        <s v="Customer_1270"/>
        <s v="Customer_1271"/>
        <s v="Customer_1272"/>
        <s v="Customer_1273"/>
        <s v="Customer_1274"/>
        <s v="Customer_1275"/>
        <s v="Customer_1276"/>
        <s v="Customer_1277"/>
        <s v="Customer_1278"/>
        <s v="Customer_1279"/>
        <s v="Customer_1280"/>
        <s v="Customer_1281"/>
        <s v="Customer_1282"/>
        <s v="Customer_1283"/>
        <s v="Customer_1284"/>
        <s v="Customer_1285"/>
        <s v="Customer_1286"/>
        <s v="Customer_1287"/>
        <s v="Customer_1288"/>
        <s v="Customer_1289"/>
        <s v="Customer_1290"/>
        <s v="Customer_1291"/>
        <s v="Customer_1292"/>
        <s v="Customer_1293"/>
        <s v="Customer_1294"/>
        <s v="Customer_1295"/>
        <s v="Customer_1296"/>
        <s v="Customer_1297"/>
        <s v="Customer_1298"/>
        <s v="Customer_1299"/>
        <s v="Customer_1300"/>
        <s v="Customer_1301"/>
        <s v="Customer_1302"/>
        <s v="Customer_1303"/>
        <s v="Customer_1304"/>
        <s v="Customer_1305"/>
        <s v="Customer_1306"/>
        <s v="Customer_1307"/>
        <s v="Customer_1308"/>
        <s v="Customer_1309"/>
        <s v="Customer_1310"/>
        <s v="Customer_1311"/>
        <s v="Customer_1312"/>
        <s v="Customer_1313"/>
        <s v="Customer_1314"/>
        <s v="Customer_1315"/>
        <s v="Customer_1316"/>
        <s v="Customer_1317"/>
        <s v="Customer_1318"/>
        <s v="Customer_1319"/>
        <s v="Customer_1320"/>
        <s v="Customer_1321"/>
        <s v="Customer_1322"/>
        <s v="Customer_1323"/>
        <s v="Customer_1324"/>
        <s v="Customer_1325"/>
        <s v="Customer_1326"/>
        <s v="Customer_1327"/>
        <s v="Customer_1328"/>
        <s v="Customer_1329"/>
        <s v="Customer_1330"/>
        <s v="Customer_1331"/>
        <s v="Customer_1332"/>
        <s v="Customer_1333"/>
        <s v="Customer_1334"/>
        <s v="Customer_1335"/>
        <s v="Customer_1336"/>
        <s v="Customer_1337"/>
        <s v="Customer_1338"/>
        <s v="Customer_1339"/>
        <s v="Customer_1340"/>
        <s v="Customer_1341"/>
        <s v="Customer_1342"/>
        <s v="Customer_1343"/>
        <s v="Customer_1344"/>
        <s v="Customer_1345"/>
        <s v="Customer_1346"/>
        <s v="Customer_1347"/>
        <s v="Customer_1348"/>
        <s v="Customer_1349"/>
        <s v="Customer_1350"/>
        <s v="Customer_1351"/>
        <s v="Customer_1352"/>
        <s v="Customer_1353"/>
        <s v="Customer_1354"/>
        <s v="Customer_1355"/>
        <s v="Customer_1356"/>
        <s v="Customer_1357"/>
        <s v="Customer_1358"/>
        <s v="Customer_1359"/>
        <s v="Customer_1360"/>
        <s v="Customer_1361"/>
        <s v="Customer_1362"/>
        <s v="Customer_1363"/>
        <s v="Customer_1364"/>
        <s v="Customer_1365"/>
        <s v="Customer_1366"/>
        <s v="Customer_1367"/>
        <s v="Customer_1368"/>
        <s v="Customer_1369"/>
        <s v="Customer_1370"/>
        <s v="Customer_1371"/>
        <s v="Customer_1372"/>
        <s v="Customer_1373"/>
        <s v="Customer_1374"/>
        <s v="Customer_1375"/>
        <s v="Customer_1376"/>
        <s v="Customer_1377"/>
        <s v="Customer_1378"/>
        <s v="Customer_1379"/>
        <s v="Customer_1380"/>
        <s v="Customer_1381"/>
        <s v="Customer_1382"/>
        <s v="Customer_1383"/>
        <s v="Customer_1384"/>
        <s v="Customer_1385"/>
        <s v="Customer_1386"/>
        <s v="Customer_1387"/>
        <s v="Customer_1388"/>
        <s v="Customer_1389"/>
        <s v="Customer_1390"/>
        <s v="Customer_1391"/>
        <s v="Customer_1392"/>
        <s v="Customer_1393"/>
        <s v="Customer_1394"/>
        <s v="Customer_1395"/>
        <s v="Customer_1396"/>
        <s v="Customer_1397"/>
        <s v="Customer_1398"/>
        <s v="Customer_1399"/>
        <s v="Customer_1400"/>
        <s v="Customer_1401"/>
        <s v="Customer_1402"/>
        <s v="Customer_1403"/>
        <s v="Customer_1404"/>
        <s v="Customer_1405"/>
        <s v="Customer_1406"/>
        <s v="Customer_1407"/>
        <s v="Customer_1408"/>
        <s v="Customer_1409"/>
        <s v="Customer_1410"/>
        <s v="Customer_1411"/>
        <s v="Customer_1412"/>
        <s v="Customer_1413"/>
        <s v="Customer_1414"/>
        <s v="Customer_1415"/>
        <s v="Customer_1416"/>
        <s v="Customer_1417"/>
        <s v="Customer_1418"/>
        <s v="Customer_1419"/>
        <s v="Customer_1420"/>
        <s v="Customer_1421"/>
        <s v="Customer_1422"/>
        <s v="Customer_1423"/>
        <s v="Customer_1424"/>
        <s v="Customer_1425"/>
        <s v="Customer_1426"/>
        <s v="Customer_1427"/>
        <s v="Customer_1428"/>
        <s v="Customer_1429"/>
        <s v="Customer_1430"/>
        <s v="Customer_1431"/>
        <s v="Customer_1432"/>
        <s v="Customer_1433"/>
        <s v="Customer_1434"/>
        <s v="Customer_1435"/>
        <s v="Customer_1436"/>
        <s v="Customer_1437"/>
        <s v="Customer_1438"/>
        <s v="Customer_1439"/>
        <s v="Customer_1440"/>
        <s v="Customer_1441"/>
        <s v="Customer_1442"/>
        <s v="Customer_1443"/>
        <s v="Customer_1444"/>
        <s v="Customer_1445"/>
        <s v="Customer_1446"/>
        <s v="Customer_1447"/>
        <s v="Customer_1448"/>
        <s v="Customer_1449"/>
        <s v="Customer_1450"/>
        <s v="Customer_1451"/>
        <s v="Customer_1452"/>
        <s v="Customer_1453"/>
        <s v="Customer_1454"/>
        <s v="Customer_1455"/>
        <s v="Customer_1456"/>
        <s v="Customer_1457"/>
        <s v="Customer_1458"/>
        <s v="Customer_1459"/>
        <s v="Customer_1460"/>
        <s v="Customer_1461"/>
        <s v="Customer_1462"/>
        <s v="Customer_1463"/>
        <s v="Customer_1464"/>
        <s v="Customer_1465"/>
        <s v="Customer_1466"/>
        <s v="Customer_1467"/>
        <s v="Customer_1468"/>
        <s v="Customer_1469"/>
        <s v="Customer_1470"/>
        <s v="Customer_1471"/>
        <s v="Customer_1472"/>
        <s v="Customer_1473"/>
        <s v="Customer_1474"/>
        <s v="Customer_1475"/>
        <s v="Customer_1476"/>
        <s v="Customer_1477"/>
        <s v="Customer_1478"/>
        <s v="Customer_1479"/>
        <s v="Customer_1480"/>
        <s v="Customer_1481"/>
        <s v="Customer_1482"/>
        <s v="Customer_1483"/>
        <s v="Customer_1484"/>
        <s v="Customer_1485"/>
        <s v="Customer_1486"/>
        <s v="Customer_1487"/>
        <s v="Customer_1488"/>
        <s v="Customer_1489"/>
        <s v="Customer_1490"/>
        <s v="Customer_1491"/>
        <s v="Customer_1492"/>
        <s v="Customer_1493"/>
        <s v="Customer_1494"/>
        <s v="Customer_1495"/>
        <s v="Customer_1496"/>
        <s v="Customer_1497"/>
        <s v="Customer_1498"/>
        <s v="Customer_1499"/>
        <s v="Customer_1500"/>
        <s v="Customer_1501"/>
        <s v="Customer_1502"/>
        <s v="Customer_1503"/>
        <s v="Customer_1504"/>
        <s v="Customer_1505"/>
        <s v="Customer_1506"/>
        <s v="Customer_1507"/>
        <s v="Customer_1508"/>
        <s v="Customer_1509"/>
        <s v="Customer_1510"/>
        <s v="Customer_1511"/>
        <s v="Customer_1512"/>
        <s v="Customer_1513"/>
        <s v="Customer_1514"/>
        <s v="Customer_1515"/>
        <s v="Customer_1516"/>
        <s v="Customer_1517"/>
        <s v="Customer_1518"/>
        <s v="Customer_1519"/>
        <s v="Customer_1520"/>
        <s v="Customer_1521"/>
        <s v="Customer_1522"/>
        <s v="Customer_1523"/>
        <s v="Customer_1524"/>
        <s v="Customer_1525"/>
        <s v="Customer_1526"/>
        <s v="Customer_1527"/>
        <s v="Customer_1528"/>
        <s v="Customer_1529"/>
        <s v="Customer_1530"/>
        <s v="Customer_1531"/>
        <s v="Customer_1532"/>
        <s v="Customer_1533"/>
        <s v="Customer_1534"/>
        <s v="Customer_1535"/>
        <s v="Customer_1536"/>
        <s v="Customer_1537"/>
        <s v="Customer_1538"/>
        <s v="Customer_1539"/>
        <s v="Customer_1540"/>
        <s v="Customer_1541"/>
        <s v="Customer_1542"/>
        <s v="Customer_1543"/>
        <s v="Customer_1544"/>
        <s v="Customer_1545"/>
        <s v="Customer_1546"/>
        <s v="Customer_1547"/>
        <s v="Customer_1548"/>
        <s v="Customer_1549"/>
        <s v="Customer_1550"/>
        <s v="Customer_1551"/>
        <s v="Customer_1552"/>
        <s v="Customer_1553"/>
        <s v="Customer_1554"/>
        <s v="Customer_1555"/>
        <s v="Customer_1556"/>
        <s v="Customer_1557"/>
        <s v="Customer_1558"/>
        <s v="Customer_1559"/>
        <s v="Customer_1560"/>
        <s v="Customer_1561"/>
        <s v="Customer_1562"/>
        <s v="Customer_1563"/>
        <s v="Customer_1564"/>
        <s v="Customer_1565"/>
        <s v="Customer_1566"/>
        <s v="Customer_1567"/>
        <s v="Customer_1568"/>
        <s v="Customer_1569"/>
        <s v="Customer_1570"/>
        <s v="Customer_1571"/>
        <s v="Customer_1572"/>
        <s v="Customer_1573"/>
        <s v="Customer_1574"/>
        <s v="Customer_1575"/>
        <s v="Customer_1576"/>
        <s v="Customer_1577"/>
        <s v="Customer_1578"/>
        <s v="Customer_1579"/>
        <s v="Customer_1580"/>
        <s v="Customer_1581"/>
        <s v="Customer_1582"/>
        <s v="Customer_1583"/>
        <s v="Customer_1584"/>
        <s v="Customer_1585"/>
        <s v="Customer_1586"/>
        <s v="Customer_1587"/>
        <s v="Customer_1588"/>
        <s v="Customer_1589"/>
        <s v="Customer_1590"/>
        <s v="Customer_1591"/>
        <s v="Customer_1592"/>
        <s v="Customer_1593"/>
        <s v="Customer_1594"/>
        <s v="Customer_1595"/>
        <s v="Customer_1596"/>
        <s v="Customer_1597"/>
        <s v="Customer_1598"/>
        <s v="Customer_1599"/>
        <s v="Customer_1600"/>
        <s v="Customer_1601"/>
        <s v="Customer_1602"/>
        <s v="Customer_1603"/>
        <s v="Customer_1604"/>
        <s v="Customer_1605"/>
        <s v="Customer_1606"/>
        <s v="Customer_1607"/>
        <s v="Customer_1608"/>
        <s v="Customer_1609"/>
        <s v="Customer_1610"/>
        <s v="Customer_1611"/>
        <s v="Customer_1612"/>
        <s v="Customer_1613"/>
        <s v="Customer_1614"/>
        <s v="Customer_1615"/>
        <s v="Customer_1616"/>
        <s v="Customer_1617"/>
        <s v="Customer_1618"/>
        <s v="Customer_1619"/>
        <s v="Customer_1620"/>
        <s v="Customer_1621"/>
        <s v="Customer_1622"/>
        <s v="Customer_1623"/>
        <s v="Customer_1624"/>
        <s v="Customer_1625"/>
        <s v="Customer_1626"/>
        <s v="Customer_1627"/>
        <s v="Customer_1628"/>
        <s v="Customer_1629"/>
        <s v="Customer_1630"/>
        <s v="Customer_1631"/>
        <s v="Customer_1632"/>
        <s v="Customer_1633"/>
        <s v="Customer_1634"/>
        <s v="Customer_1635"/>
        <s v="Customer_1636"/>
        <s v="Customer_1637"/>
        <s v="Customer_1638"/>
        <s v="Customer_1639"/>
        <s v="Customer_1640"/>
        <s v="Customer_1641"/>
        <s v="Customer_1642"/>
        <s v="Customer_1643"/>
        <s v="Customer_1644"/>
        <s v="Customer_1645"/>
        <s v="Customer_1646"/>
        <s v="Customer_1647"/>
        <s v="Customer_1648"/>
        <s v="Customer_1649"/>
        <s v="Customer_1650"/>
        <s v="Customer_1651"/>
        <s v="Customer_1652"/>
        <s v="Customer_1653"/>
        <s v="Customer_1654"/>
        <s v="Customer_1655"/>
        <s v="Customer_1656"/>
        <s v="Customer_1657"/>
        <s v="Customer_1658"/>
        <s v="Customer_1659"/>
        <s v="Customer_1660"/>
        <s v="Customer_1661"/>
        <s v="Customer_1662"/>
        <s v="Customer_1663"/>
        <s v="Customer_1664"/>
        <s v="Customer_1665"/>
        <s v="Customer_1666"/>
        <s v="Customer_1667"/>
        <s v="Customer_1668"/>
        <s v="Customer_1669"/>
        <s v="Customer_1670"/>
        <s v="Customer_1671"/>
        <s v="Customer_1672"/>
        <s v="Customer_1673"/>
        <s v="Customer_1674"/>
        <s v="Customer_1675"/>
        <s v="Customer_1676"/>
        <s v="Customer_1677"/>
        <s v="Customer_1678"/>
        <s v="Customer_1679"/>
        <s v="Customer_1680"/>
        <s v="Customer_1681"/>
        <s v="Customer_1682"/>
        <s v="Customer_1683"/>
        <s v="Customer_1684"/>
        <s v="Customer_1685"/>
        <s v="Customer_1686"/>
        <s v="Customer_1687"/>
        <s v="Customer_1688"/>
        <s v="Customer_1689"/>
        <s v="Customer_1690"/>
        <s v="Customer_1691"/>
        <s v="Customer_1692"/>
        <s v="Customer_1693"/>
        <s v="Customer_1694"/>
        <s v="Customer_1695"/>
        <s v="Customer_1696"/>
        <s v="Customer_1697"/>
        <s v="Customer_1698"/>
        <s v="Customer_1699"/>
        <s v="Customer_1700"/>
        <s v="Customer_1701"/>
        <s v="Customer_1702"/>
        <s v="Customer_1703"/>
        <s v="Customer_1704"/>
        <s v="Customer_1705"/>
        <s v="Customer_1706"/>
        <s v="Customer_1707"/>
        <s v="Customer_1708"/>
        <s v="Customer_1709"/>
        <s v="Customer_1710"/>
        <s v="Customer_1711"/>
        <s v="Customer_1712"/>
        <s v="Customer_1713"/>
        <s v="Customer_1714"/>
        <s v="Customer_1715"/>
        <s v="Customer_1716"/>
        <s v="Customer_1717"/>
        <s v="Customer_1718"/>
        <s v="Customer_1719"/>
        <s v="Customer_1720"/>
        <s v="Customer_1721"/>
        <s v="Customer_1722"/>
        <s v="Customer_1723"/>
        <s v="Customer_1724"/>
        <s v="Customer_1725"/>
        <s v="Customer_1726"/>
        <s v="Customer_1727"/>
        <s v="Customer_1728"/>
        <s v="Customer_1729"/>
        <s v="Customer_1730"/>
        <s v="Customer_1731"/>
        <s v="Customer_1732"/>
        <s v="Customer_1733"/>
        <s v="Customer_1734"/>
        <s v="Customer_1735"/>
        <s v="Customer_1736"/>
        <s v="Customer_1737"/>
        <s v="Customer_1738"/>
        <s v="Customer_1739"/>
        <s v="Customer_1740"/>
        <s v="Customer_1741"/>
        <s v="Customer_1742"/>
        <s v="Customer_1743"/>
        <s v="Customer_1744"/>
        <s v="Customer_1745"/>
        <s v="Customer_1746"/>
        <s v="Customer_1747"/>
        <s v="Customer_1748"/>
        <s v="Customer_1749"/>
        <s v="Customer_1750"/>
        <s v="Customer_1751"/>
        <s v="Customer_1752"/>
        <s v="Customer_1753"/>
        <s v="Customer_1754"/>
        <s v="Customer_1755"/>
        <s v="Customer_1756"/>
        <s v="Customer_1757"/>
        <s v="Customer_1758"/>
        <s v="Customer_1759"/>
        <s v="Customer_1760"/>
        <s v="Customer_1761"/>
        <s v="Customer_1762"/>
        <s v="Customer_1763"/>
        <s v="Customer_1764"/>
        <s v="Customer_1765"/>
        <s v="Customer_1766"/>
        <s v="Customer_1767"/>
        <s v="Customer_1768"/>
        <s v="Customer_1769"/>
        <s v="Customer_1770"/>
        <s v="Customer_1771"/>
        <s v="Customer_1772"/>
        <s v="Customer_1773"/>
        <s v="Customer_1774"/>
        <s v="Customer_1775"/>
        <s v="Customer_1776"/>
        <s v="Customer_1777"/>
        <s v="Customer_1778"/>
        <s v="Customer_1779"/>
        <s v="Customer_1780"/>
        <s v="Customer_1781"/>
        <s v="Customer_1782"/>
        <s v="Customer_1783"/>
        <s v="Customer_1784"/>
        <s v="Customer_1785"/>
        <s v="Customer_1786"/>
        <s v="Customer_1787"/>
        <s v="Customer_1788"/>
        <s v="Customer_1789"/>
        <s v="Customer_1790"/>
        <s v="Customer_1791"/>
        <s v="Customer_1792"/>
        <s v="Customer_1793"/>
        <s v="Customer_1794"/>
        <s v="Customer_1795"/>
        <s v="Customer_1796"/>
        <s v="Customer_1797"/>
        <s v="Customer_1798"/>
        <s v="Customer_1799"/>
        <s v="Customer_1800"/>
        <s v="Customer_1801"/>
        <s v="Customer_1802"/>
        <s v="Customer_1803"/>
        <s v="Customer_1804"/>
        <s v="Customer_1805"/>
        <s v="Customer_1806"/>
        <s v="Customer_1807"/>
        <s v="Customer_1808"/>
        <s v="Customer_1809"/>
        <s v="Customer_1810"/>
        <s v="Customer_1811"/>
        <s v="Customer_1812"/>
        <s v="Customer_1813"/>
        <s v="Customer_1814"/>
        <s v="Customer_1815"/>
        <s v="Customer_1816"/>
        <s v="Customer_1817"/>
        <s v="Customer_1818"/>
        <s v="Customer_1819"/>
        <s v="Customer_1820"/>
        <s v="Customer_1821"/>
        <s v="Customer_1822"/>
        <s v="Customer_1823"/>
        <s v="Customer_1824"/>
        <s v="Customer_1825"/>
        <s v="Customer_1826"/>
        <s v="Customer_1827"/>
        <s v="Customer_1828"/>
        <s v="Customer_1829"/>
        <s v="Customer_1830"/>
        <s v="Customer_1831"/>
        <s v="Customer_1832"/>
        <s v="Customer_1833"/>
        <s v="Customer_1834"/>
        <s v="Customer_1835"/>
        <s v="Customer_1836"/>
        <s v="Customer_1837"/>
        <s v="Customer_1838"/>
        <s v="Customer_1839"/>
        <s v="Customer_1840"/>
        <s v="Customer_1841"/>
        <s v="Customer_1842"/>
        <s v="Customer_1843"/>
        <s v="Customer_1844"/>
        <s v="Customer_1845"/>
        <s v="Customer_1846"/>
        <s v="Customer_1847"/>
        <s v="Customer_1848"/>
        <s v="Customer_1849"/>
        <s v="Customer_1850"/>
        <s v="Customer_1851"/>
        <s v="Customer_1852"/>
        <s v="Customer_1853"/>
        <s v="Customer_1854"/>
        <s v="Customer_1855"/>
        <s v="Customer_1856"/>
        <s v="Customer_1857"/>
        <s v="Customer_1858"/>
        <s v="Customer_1859"/>
        <s v="Customer_1860"/>
        <s v="Customer_1861"/>
        <s v="Customer_1862"/>
        <s v="Customer_1863"/>
        <s v="Customer_1864"/>
        <s v="Customer_1865"/>
        <s v="Customer_1866"/>
        <s v="Customer_1867"/>
        <s v="Customer_1868"/>
        <s v="Customer_1869"/>
        <s v="Customer_1870"/>
        <s v="Customer_1871"/>
        <s v="Customer_1872"/>
        <s v="Customer_1873"/>
        <s v="Customer_1874"/>
        <s v="Customer_1875"/>
        <s v="Customer_1876"/>
        <s v="Customer_1877"/>
        <s v="Customer_1878"/>
        <s v="Customer_1879"/>
        <s v="Customer_1880"/>
        <s v="Customer_1881"/>
        <s v="Customer_1882"/>
        <s v="Customer_1883"/>
        <s v="Customer_1884"/>
        <s v="Customer_1885"/>
        <s v="Customer_1886"/>
        <s v="Customer_1887"/>
        <s v="Customer_1888"/>
        <s v="Customer_1889"/>
        <s v="Customer_1890"/>
        <s v="Customer_1891"/>
        <s v="Customer_1892"/>
        <s v="Customer_1893"/>
        <s v="Customer_1894"/>
        <s v="Customer_1895"/>
        <s v="Customer_1896"/>
        <s v="Customer_1897"/>
        <s v="Customer_1898"/>
        <s v="Customer_1899"/>
        <s v="Customer_1900"/>
        <s v="Customer_1901"/>
        <s v="Customer_1902"/>
        <s v="Customer_1903"/>
        <s v="Customer_1904"/>
        <s v="Customer_1905"/>
        <s v="Customer_1906"/>
        <s v="Customer_1907"/>
        <s v="Customer_1908"/>
        <s v="Customer_1909"/>
        <s v="Customer_1910"/>
        <s v="Customer_1911"/>
        <s v="Customer_1912"/>
        <s v="Customer_1913"/>
        <s v="Customer_1914"/>
        <s v="Customer_1915"/>
        <s v="Customer_1916"/>
        <s v="Customer_1917"/>
        <s v="Customer_1918"/>
        <s v="Customer_1919"/>
        <s v="Customer_1920"/>
        <s v="Customer_1921"/>
        <s v="Customer_1922"/>
        <s v="Customer_1923"/>
        <s v="Customer_1924"/>
        <s v="Customer_1925"/>
        <s v="Customer_1926"/>
        <s v="Customer_1927"/>
        <s v="Customer_1928"/>
        <s v="Customer_1929"/>
        <s v="Customer_1930"/>
        <s v="Customer_1931"/>
        <s v="Customer_1932"/>
        <s v="Customer_1933"/>
        <s v="Customer_1934"/>
        <s v="Customer_1935"/>
        <s v="Customer_1936"/>
        <s v="Customer_1937"/>
        <s v="Customer_1938"/>
        <s v="Customer_1939"/>
        <s v="Customer_1940"/>
        <s v="Customer_1941"/>
        <s v="Customer_1942"/>
        <s v="Customer_1943"/>
        <s v="Customer_1944"/>
        <s v="Customer_1945"/>
        <s v="Customer_1946"/>
        <s v="Customer_1947"/>
        <s v="Customer_1948"/>
        <s v="Customer_1949"/>
        <s v="Customer_1950"/>
        <s v="Customer_1951"/>
        <s v="Customer_1952"/>
        <s v="Customer_1953"/>
        <s v="Customer_1954"/>
        <s v="Customer_1955"/>
        <s v="Customer_1956"/>
        <s v="Customer_1957"/>
        <s v="Customer_1958"/>
        <s v="Customer_1959"/>
        <s v="Customer_1960"/>
        <s v="Customer_1961"/>
        <s v="Customer_1962"/>
        <s v="Customer_1963"/>
        <s v="Customer_1964"/>
        <s v="Customer_1965"/>
        <s v="Customer_1966"/>
        <s v="Customer_1967"/>
        <s v="Customer_1968"/>
        <s v="Customer_1969"/>
        <s v="Customer_1970"/>
        <s v="Customer_1971"/>
        <s v="Customer_1972"/>
        <s v="Customer_1973"/>
        <s v="Customer_1974"/>
        <s v="Customer_1975"/>
        <s v="Customer_1976"/>
        <s v="Customer_1977"/>
        <s v="Customer_1978"/>
        <s v="Customer_1979"/>
        <s v="Customer_1980"/>
        <s v="Customer_1981"/>
        <s v="Customer_1982"/>
        <s v="Customer_1983"/>
        <s v="Customer_1984"/>
        <s v="Customer_1985"/>
        <s v="Customer_1986"/>
        <s v="Customer_1987"/>
        <s v="Customer_1988"/>
        <s v="Customer_1989"/>
        <s v="Customer_1990"/>
        <s v="Customer_1991"/>
        <s v="Customer_1992"/>
        <s v="Customer_1993"/>
        <s v="Customer_1994"/>
        <s v="Customer_1995"/>
        <s v="Customer_1996"/>
        <s v="Customer_1997"/>
        <s v="Customer_1998"/>
        <s v="Customer_1999"/>
        <s v="Customer_2000"/>
        <s v="Customer_2001"/>
        <s v="Customer_2002"/>
        <s v="Customer_2003"/>
        <s v="Customer_2004"/>
        <s v="Customer_2005"/>
        <s v="Customer_2006"/>
        <s v="Customer_2007"/>
        <s v="Customer_2008"/>
        <s v="Customer_2009"/>
        <s v="Customer_2010"/>
        <s v="Customer_2011"/>
        <s v="Customer_2012"/>
        <s v="Customer_2013"/>
        <s v="Customer_2014"/>
        <s v="Customer_2015"/>
        <s v="Customer_2016"/>
        <s v="Customer_2017"/>
        <s v="Customer_2018"/>
        <s v="Customer_2019"/>
        <s v="Customer_2020"/>
        <s v="Customer_2021"/>
        <s v="Customer_2022"/>
        <s v="Customer_2023"/>
        <s v="Customer_2024"/>
        <s v="Customer_2025"/>
        <s v="Customer_2026"/>
        <s v="Customer_2027"/>
        <s v="Customer_2028"/>
        <s v="Customer_2029"/>
        <s v="Customer_2030"/>
        <s v="Customer_2031"/>
        <s v="Customer_2032"/>
        <s v="Customer_2033"/>
        <s v="Customer_2034"/>
        <s v="Customer_2035"/>
        <s v="Customer_2036"/>
        <s v="Customer_2037"/>
        <s v="Customer_2038"/>
        <s v="Customer_2039"/>
        <s v="Customer_2040"/>
        <s v="Customer_2041"/>
        <s v="Customer_2042"/>
        <s v="Customer_2043"/>
        <s v="Customer_2044"/>
        <s v="Customer_2045"/>
        <s v="Customer_2046"/>
        <s v="Customer_2047"/>
        <s v="Customer_2048"/>
        <s v="Customer_2049"/>
        <s v="Customer_2050"/>
        <s v="Customer_2051"/>
        <s v="Customer_2052"/>
        <s v="Customer_2053"/>
        <s v="Customer_2054"/>
        <s v="Customer_2055"/>
        <s v="Customer_2056"/>
        <s v="Customer_2057"/>
        <s v="Customer_2058"/>
        <s v="Customer_2059"/>
        <s v="Customer_2060"/>
        <s v="Customer_2061"/>
        <s v="Customer_2062"/>
        <s v="Customer_2063"/>
        <s v="Customer_2064"/>
        <s v="Customer_2065"/>
        <s v="Customer_2066"/>
        <s v="Customer_2067"/>
        <s v="Customer_2068"/>
        <s v="Customer_2069"/>
        <s v="Customer_2070"/>
        <s v="Customer_2071"/>
        <s v="Customer_2072"/>
        <s v="Customer_2073"/>
        <s v="Customer_2074"/>
        <s v="Customer_2075"/>
        <s v="Customer_2076"/>
        <s v="Customer_2077"/>
        <s v="Customer_2078"/>
        <s v="Customer_2079"/>
        <s v="Customer_2080"/>
        <s v="Customer_2081"/>
        <s v="Customer_2082"/>
        <s v="Customer_2083"/>
        <s v="Customer_2084"/>
        <s v="Customer_2085"/>
        <s v="Customer_2086"/>
        <s v="Customer_2087"/>
        <s v="Customer_2088"/>
        <s v="Customer_2089"/>
        <s v="Customer_2090"/>
        <s v="Customer_2091"/>
        <s v="Customer_2092"/>
        <s v="Customer_2093"/>
        <s v="Customer_2094"/>
        <s v="Customer_2095"/>
        <s v="Customer_2096"/>
        <s v="Customer_2097"/>
        <s v="Customer_2098"/>
        <s v="Customer_2099"/>
        <s v="Customer_2100"/>
        <s v="Customer_2101"/>
        <s v="Customer_2102"/>
        <s v="Customer_2103"/>
        <s v="Customer_2104"/>
        <s v="Customer_2105"/>
        <s v="Customer_2106"/>
        <s v="Customer_2107"/>
        <s v="Customer_2108"/>
        <s v="Customer_2109"/>
        <s v="Customer_2110"/>
        <s v="Customer_2111"/>
        <s v="Customer_2112"/>
        <s v="Customer_2113"/>
        <s v="Customer_2114"/>
        <s v="Customer_2115"/>
        <s v="Customer_2116"/>
        <s v="Customer_2117"/>
        <s v="Customer_2118"/>
        <s v="Customer_2119"/>
        <s v="Customer_2120"/>
        <s v="Customer_2121"/>
        <s v="Customer_2122"/>
        <s v="Customer_2123"/>
        <s v="Customer_2124"/>
        <s v="Customer_2125"/>
        <s v="Customer_2126"/>
        <s v="Customer_2127"/>
        <s v="Customer_2128"/>
        <s v="Customer_2129"/>
        <s v="Customer_2130"/>
        <s v="Customer_2131"/>
        <s v="Customer_2132"/>
        <s v="Customer_2133"/>
        <s v="Customer_2134"/>
        <s v="Customer_2135"/>
        <s v="Customer_2136"/>
        <s v="Customer_2137"/>
        <s v="Customer_2138"/>
        <s v="Customer_2139"/>
        <s v="Customer_2140"/>
        <s v="Customer_2141"/>
        <s v="Customer_2142"/>
        <s v="Customer_2143"/>
        <s v="Customer_2144"/>
        <s v="Customer_2145"/>
        <s v="Customer_2146"/>
        <s v="Customer_2147"/>
        <s v="Customer_2148"/>
        <s v="Customer_2149"/>
        <s v="Customer_2150"/>
        <s v="Customer_2151"/>
        <s v="Customer_2152"/>
        <s v="Customer_2153"/>
        <s v="Customer_2154"/>
        <s v="Customer_2155"/>
        <s v="Customer_2156"/>
        <s v="Customer_2157"/>
        <s v="Customer_2158"/>
        <s v="Customer_2159"/>
        <s v="Customer_2160"/>
        <s v="Customer_2161"/>
        <s v="Customer_2162"/>
        <s v="Customer_2163"/>
        <s v="Customer_2164"/>
        <s v="Customer_2165"/>
        <s v="Customer_2166"/>
        <s v="Customer_2167"/>
        <s v="Customer_2168"/>
        <s v="Customer_2169"/>
        <s v="Customer_2170"/>
        <s v="Customer_2171"/>
        <s v="Customer_2172"/>
        <s v="Customer_2173"/>
        <s v="Customer_2174"/>
        <s v="Customer_2175"/>
        <s v="Customer_2176"/>
        <s v="Customer_2177"/>
        <s v="Customer_2178"/>
        <s v="Customer_2179"/>
        <s v="Customer_2180"/>
        <s v="Customer_2181"/>
        <s v="Customer_2182"/>
        <s v="Customer_2183"/>
        <s v="Customer_2184"/>
        <s v="Customer_2185"/>
        <s v="Customer_2186"/>
        <s v="Customer_2187"/>
        <s v="Customer_2188"/>
        <s v="Customer_2189"/>
        <s v="Customer_2190"/>
        <s v="Customer_2191"/>
        <s v="Customer_2192"/>
        <s v="Customer_2193"/>
        <s v="Customer_2194"/>
        <s v="Customer_2195"/>
        <s v="Customer_2196"/>
        <s v="Customer_2197"/>
        <s v="Customer_2198"/>
        <s v="Customer_2199"/>
        <s v="Customer_2200"/>
        <s v="Customer_2201"/>
        <s v="Customer_2202"/>
        <s v="Customer_2203"/>
        <s v="Customer_2204"/>
        <s v="Customer_2205"/>
        <s v="Customer_2206"/>
        <s v="Customer_2207"/>
        <s v="Customer_2208"/>
        <s v="Customer_2209"/>
        <s v="Customer_2210"/>
        <s v="Customer_2211"/>
        <s v="Customer_2212"/>
        <s v="Customer_2213"/>
        <s v="Customer_2214"/>
        <s v="Customer_2215"/>
        <s v="Customer_2216"/>
        <s v="Customer_2217"/>
        <s v="Customer_2218"/>
        <s v="Customer_2219"/>
        <s v="Customer_2220"/>
        <s v="Customer_2221"/>
        <s v="Customer_2222"/>
        <s v="Customer_2223"/>
        <s v="Customer_2224"/>
        <s v="Customer_2225"/>
        <s v="Customer_2226"/>
        <s v="Customer_2227"/>
        <s v="Customer_2228"/>
        <s v="Customer_2229"/>
        <s v="Customer_2230"/>
        <s v="Customer_2231"/>
        <s v="Customer_2232"/>
        <s v="Customer_2233"/>
        <s v="Customer_2234"/>
        <s v="Customer_2235"/>
        <s v="Customer_2236"/>
        <s v="Customer_2237"/>
        <s v="Customer_2238"/>
        <s v="Customer_2239"/>
        <s v="Customer_2240"/>
        <s v="Customer_2241"/>
        <s v="Customer_2242"/>
        <s v="Customer_2243"/>
        <s v="Customer_2244"/>
        <s v="Customer_2245"/>
        <s v="Customer_2246"/>
        <s v="Customer_2247"/>
        <s v="Customer_2248"/>
        <s v="Customer_2249"/>
        <s v="Customer_2250"/>
        <s v="Customer_2251"/>
        <s v="Customer_2252"/>
        <s v="Customer_2253"/>
        <s v="Customer_2254"/>
        <s v="Customer_2255"/>
        <s v="Customer_2256"/>
        <s v="Customer_2257"/>
        <s v="Customer_2258"/>
        <s v="Customer_2259"/>
        <s v="Customer_2260"/>
        <s v="Customer_2261"/>
        <s v="Customer_2262"/>
        <s v="Customer_2263"/>
        <s v="Customer_2264"/>
        <s v="Customer_2265"/>
        <s v="Customer_2266"/>
        <s v="Customer_2267"/>
        <s v="Customer_2268"/>
        <s v="Customer_2269"/>
        <s v="Customer_2270"/>
        <s v="Customer_2271"/>
        <s v="Customer_2272"/>
        <s v="Customer_2273"/>
        <s v="Customer_2274"/>
        <s v="Customer_2275"/>
        <s v="Customer_2276"/>
        <s v="Customer_2277"/>
        <s v="Customer_2278"/>
        <s v="Customer_2279"/>
        <s v="Customer_2280"/>
        <s v="Customer_2281"/>
        <s v="Customer_2282"/>
        <s v="Customer_2283"/>
        <s v="Customer_2284"/>
        <s v="Customer_2285"/>
        <s v="Customer_2286"/>
        <s v="Customer_2287"/>
        <s v="Customer_2288"/>
        <s v="Customer_2289"/>
        <s v="Customer_2290"/>
        <s v="Customer_2291"/>
        <s v="Customer_2292"/>
        <s v="Customer_2293"/>
        <s v="Customer_2294"/>
        <s v="Customer_2295"/>
        <s v="Customer_2296"/>
        <s v="Customer_2297"/>
        <s v="Customer_2298"/>
        <s v="Customer_2299"/>
        <s v="Customer_2300"/>
        <s v="Customer_2301"/>
        <s v="Customer_2302"/>
        <s v="Customer_2303"/>
        <s v="Customer_2304"/>
        <s v="Customer_2305"/>
        <s v="Customer_2306"/>
        <s v="Customer_2307"/>
        <s v="Customer_2308"/>
        <s v="Customer_2309"/>
        <s v="Customer_2310"/>
        <s v="Customer_2311"/>
        <s v="Customer_2312"/>
        <s v="Customer_2313"/>
        <s v="Customer_2314"/>
        <s v="Customer_2315"/>
        <s v="Customer_2316"/>
        <s v="Customer_2317"/>
        <s v="Customer_2318"/>
        <s v="Customer_2319"/>
        <s v="Customer_2320"/>
        <s v="Customer_2321"/>
        <s v="Customer_2322"/>
        <s v="Customer_2323"/>
        <s v="Customer_2324"/>
        <s v="Customer_2325"/>
        <s v="Customer_2326"/>
        <s v="Customer_2327"/>
        <s v="Customer_2328"/>
        <s v="Customer_2329"/>
        <s v="Customer_2330"/>
        <s v="Customer_2331"/>
        <s v="Customer_2332"/>
        <s v="Customer_2333"/>
        <s v="Customer_2334"/>
        <s v="Customer_2335"/>
        <s v="Customer_2336"/>
        <s v="Customer_2337"/>
        <s v="Customer_2338"/>
        <s v="Customer_2339"/>
        <s v="Customer_2340"/>
        <s v="Customer_2341"/>
        <s v="Customer_2342"/>
        <s v="Customer_2343"/>
        <s v="Customer_2344"/>
        <s v="Customer_2345"/>
        <s v="Customer_2346"/>
        <s v="Customer_2347"/>
        <s v="Customer_2348"/>
        <s v="Customer_2349"/>
        <s v="Customer_2350"/>
        <s v="Customer_2351"/>
        <s v="Customer_2352"/>
        <s v="Customer_2353"/>
        <s v="Customer_2354"/>
        <s v="Customer_2355"/>
        <s v="Customer_2356"/>
        <s v="Customer_2357"/>
        <s v="Customer_2358"/>
        <s v="Customer_2359"/>
        <s v="Customer_2360"/>
        <s v="Customer_2361"/>
        <s v="Customer_2362"/>
        <s v="Customer_2363"/>
        <s v="Customer_2364"/>
        <s v="Customer_2365"/>
        <s v="Customer_2366"/>
        <s v="Customer_2367"/>
        <s v="Customer_2368"/>
        <s v="Customer_2369"/>
        <s v="Customer_2370"/>
        <s v="Customer_2371"/>
        <s v="Customer_2372"/>
        <s v="Customer_2373"/>
        <s v="Customer_2374"/>
        <s v="Customer_2375"/>
        <s v="Customer_2376"/>
        <s v="Customer_2377"/>
        <s v="Customer_2378"/>
        <s v="Customer_2379"/>
        <s v="Customer_2380"/>
        <s v="Customer_2381"/>
        <s v="Customer_2382"/>
        <s v="Customer_2383"/>
        <s v="Customer_2384"/>
        <s v="Customer_2385"/>
        <s v="Customer_2386"/>
        <s v="Customer_2387"/>
        <s v="Customer_2388"/>
        <s v="Customer_2389"/>
        <s v="Customer_2390"/>
        <s v="Customer_2391"/>
        <s v="Customer_2392"/>
        <s v="Customer_2393"/>
        <s v="Customer_2394"/>
        <s v="Customer_2395"/>
        <s v="Customer_2396"/>
        <s v="Customer_2397"/>
        <s v="Customer_2398"/>
        <s v="Customer_2399"/>
        <s v="Customer_2400"/>
        <s v="Customer_2401"/>
        <s v="Customer_2402"/>
        <s v="Customer_2403"/>
        <s v="Customer_2404"/>
        <s v="Customer_2405"/>
        <s v="Customer_2406"/>
        <s v="Customer_2407"/>
        <s v="Customer_2408"/>
        <s v="Customer_2409"/>
        <s v="Customer_2410"/>
        <s v="Customer_2411"/>
        <s v="Customer_2412"/>
        <s v="Customer_2413"/>
        <s v="Customer_2414"/>
        <s v="Customer_2415"/>
        <s v="Customer_2416"/>
        <s v="Customer_2417"/>
        <s v="Customer_2418"/>
        <s v="Customer_2419"/>
        <s v="Customer_2420"/>
        <s v="Customer_2421"/>
        <s v="Customer_2422"/>
        <s v="Customer_2423"/>
        <s v="Customer_2424"/>
        <s v="Customer_2425"/>
        <s v="Customer_2426"/>
        <s v="Customer_2427"/>
        <s v="Customer_2428"/>
        <s v="Customer_2429"/>
        <s v="Customer_2430"/>
        <s v="Customer_2431"/>
        <s v="Customer_2432"/>
        <s v="Customer_2433"/>
        <s v="Customer_2434"/>
        <s v="Customer_2435"/>
        <s v="Customer_2436"/>
        <s v="Customer_2437"/>
        <s v="Customer_2438"/>
        <s v="Customer_2439"/>
        <s v="Customer_2440"/>
        <s v="Customer_2441"/>
        <s v="Customer_2442"/>
        <s v="Customer_2443"/>
        <s v="Customer_2444"/>
        <s v="Customer_2445"/>
        <s v="Customer_2446"/>
        <s v="Customer_2447"/>
        <s v="Customer_2448"/>
        <s v="Customer_2449"/>
        <s v="Customer_2450"/>
        <s v="Customer_2451"/>
        <s v="Customer_2452"/>
        <s v="Customer_2453"/>
        <s v="Customer_2454"/>
        <s v="Customer_2455"/>
        <s v="Customer_2456"/>
        <s v="Customer_2457"/>
        <s v="Customer_2458"/>
        <s v="Customer_2459"/>
        <s v="Customer_2460"/>
        <s v="Customer_2461"/>
        <s v="Customer_2462"/>
        <s v="Customer_2463"/>
        <s v="Customer_2464"/>
        <s v="Customer_2465"/>
        <s v="Customer_2466"/>
        <s v="Customer_2467"/>
        <s v="Customer_2468"/>
        <s v="Customer_2469"/>
        <s v="Customer_2470"/>
        <s v="Customer_2471"/>
        <s v="Customer_2472"/>
        <s v="Customer_2473"/>
        <s v="Customer_2474"/>
        <s v="Customer_2475"/>
        <s v="Customer_2476"/>
        <s v="Customer_2477"/>
        <s v="Customer_2478"/>
        <s v="Customer_2479"/>
        <s v="Customer_2480"/>
        <s v="Customer_2481"/>
        <s v="Customer_2482"/>
        <s v="Customer_2483"/>
        <s v="Customer_2484"/>
        <s v="Customer_2485"/>
        <s v="Customer_2486"/>
        <s v="Customer_2487"/>
        <s v="Customer_2488"/>
        <s v="Customer_2489"/>
        <s v="Customer_2490"/>
        <s v="Customer_2491"/>
        <s v="Customer_2492"/>
        <s v="Customer_2493"/>
        <s v="Customer_2494"/>
        <s v="Customer_2495"/>
        <s v="Customer_2496"/>
        <s v="Customer_2497"/>
        <s v="Customer_2498"/>
        <s v="Customer_2499"/>
        <s v="Customer_2500"/>
        <s v="Customer_2501"/>
        <s v="Customer_2502"/>
        <s v="Customer_2503"/>
        <s v="Customer_2504"/>
        <s v="Customer_2505"/>
        <s v="Customer_2506"/>
        <s v="Customer_2507"/>
        <s v="Customer_2508"/>
        <s v="Customer_2509"/>
        <s v="Customer_2510"/>
        <s v="Customer_2511"/>
        <s v="Customer_2512"/>
        <s v="Customer_2513"/>
        <s v="Customer_2514"/>
        <s v="Customer_2515"/>
        <s v="Customer_2516"/>
        <s v="Customer_2517"/>
        <s v="Customer_2518"/>
        <s v="Customer_2519"/>
        <s v="Customer_2520"/>
        <s v="Customer_2521"/>
        <s v="Customer_2522"/>
        <s v="Customer_2523"/>
        <s v="Customer_2524"/>
        <s v="Customer_2525"/>
        <s v="Customer_2526"/>
        <s v="Customer_2527"/>
        <s v="Customer_2528"/>
        <s v="Customer_2529"/>
        <s v="Customer_2530"/>
        <s v="Customer_2531"/>
        <s v="Customer_2532"/>
        <s v="Customer_2533"/>
        <s v="Customer_2534"/>
        <s v="Customer_2535"/>
        <s v="Customer_2536"/>
        <s v="Customer_2537"/>
        <s v="Customer_2538"/>
        <s v="Customer_2539"/>
        <s v="Customer_2540"/>
        <s v="Customer_2541"/>
        <s v="Customer_2542"/>
        <s v="Customer_2543"/>
        <s v="Customer_2544"/>
        <s v="Customer_2545"/>
        <s v="Customer_2546"/>
        <s v="Customer_2547"/>
        <s v="Customer_2548"/>
        <s v="Customer_2549"/>
        <s v="Customer_2550"/>
        <s v="Customer_2551"/>
        <s v="Customer_2552"/>
        <s v="Customer_2553"/>
        <s v="Customer_2554"/>
        <s v="Customer_2555"/>
        <s v="Customer_2556"/>
        <s v="Customer_2557"/>
        <s v="Customer_2558"/>
        <s v="Customer_2559"/>
        <s v="Customer_2560"/>
        <s v="Customer_2561"/>
        <s v="Customer_2562"/>
        <s v="Customer_2563"/>
        <s v="Customer_2564"/>
        <s v="Customer_2565"/>
        <s v="Customer_2566"/>
        <s v="Customer_2567"/>
        <s v="Customer_2568"/>
        <s v="Customer_2569"/>
        <s v="Customer_2570"/>
        <s v="Customer_2571"/>
        <s v="Customer_2572"/>
        <s v="Customer_2573"/>
        <s v="Customer_2574"/>
        <s v="Customer_2575"/>
        <s v="Customer_2576"/>
        <s v="Customer_2577"/>
        <s v="Customer_2578"/>
        <s v="Customer_2579"/>
        <s v="Customer_2580"/>
        <s v="Customer_2581"/>
        <s v="Customer_2582"/>
        <s v="Customer_2583"/>
        <s v="Customer_2584"/>
        <s v="Customer_2585"/>
        <s v="Customer_2586"/>
        <s v="Customer_2587"/>
        <s v="Customer_2588"/>
        <s v="Customer_2589"/>
        <s v="Customer_2590"/>
        <s v="Customer_2591"/>
        <s v="Customer_2592"/>
        <s v="Customer_2593"/>
        <s v="Customer_2594"/>
        <s v="Customer_2595"/>
        <s v="Customer_2596"/>
        <s v="Customer_2597"/>
        <s v="Customer_2598"/>
        <s v="Customer_2599"/>
        <s v="Customer_2600"/>
        <s v="Customer_2601"/>
        <s v="Customer_2602"/>
        <s v="Customer_2603"/>
        <s v="Customer_2604"/>
        <s v="Customer_2605"/>
        <s v="Customer_2606"/>
        <s v="Customer_2607"/>
        <s v="Customer_2608"/>
        <s v="Customer_2609"/>
        <s v="Customer_2610"/>
        <s v="Customer_2611"/>
        <s v="Customer_2612"/>
        <s v="Customer_2613"/>
        <s v="Customer_2614"/>
        <s v="Customer_2615"/>
        <s v="Customer_2616"/>
        <s v="Customer_2617"/>
        <s v="Customer_2618"/>
        <s v="Customer_2619"/>
        <s v="Customer_2620"/>
        <s v="Customer_2621"/>
        <s v="Customer_2622"/>
        <s v="Customer_2623"/>
        <s v="Customer_2624"/>
        <s v="Customer_2625"/>
        <s v="Customer_2626"/>
        <s v="Customer_2627"/>
        <s v="Customer_2628"/>
        <s v="Customer_2629"/>
        <s v="Customer_2630"/>
        <s v="Customer_2631"/>
        <s v="Customer_2632"/>
        <s v="Customer_2633"/>
        <s v="Customer_2634"/>
        <s v="Customer_2635"/>
        <s v="Customer_2636"/>
        <s v="Customer_2637"/>
        <s v="Customer_2638"/>
        <s v="Customer_2639"/>
        <s v="Customer_2640"/>
        <s v="Customer_2641"/>
        <s v="Customer_2642"/>
        <s v="Customer_2643"/>
        <s v="Customer_2644"/>
        <s v="Customer_2645"/>
        <s v="Customer_2646"/>
        <s v="Customer_2647"/>
        <s v="Customer_2648"/>
        <s v="Customer_2649"/>
        <s v="Customer_2650"/>
        <s v="Customer_2651"/>
        <s v="Customer_2652"/>
        <s v="Customer_2653"/>
        <s v="Customer_2654"/>
        <s v="Customer_2655"/>
        <s v="Customer_2656"/>
        <s v="Customer_2657"/>
        <s v="Customer_2658"/>
        <s v="Customer_2659"/>
        <s v="Customer_2660"/>
        <s v="Customer_2661"/>
        <s v="Customer_2662"/>
        <s v="Customer_2663"/>
        <s v="Customer_2664"/>
        <s v="Customer_2665"/>
        <s v="Customer_2666"/>
        <s v="Customer_2667"/>
        <s v="Customer_2668"/>
        <s v="Customer_2669"/>
        <s v="Customer_2670"/>
        <s v="Customer_2671"/>
        <s v="Customer_2672"/>
        <s v="Customer_2673"/>
        <s v="Customer_2674"/>
        <s v="Customer_2675"/>
        <s v="Customer_2676"/>
        <s v="Customer_2677"/>
        <s v="Customer_2678"/>
        <s v="Customer_2679"/>
        <s v="Customer_2680"/>
        <s v="Customer_2681"/>
        <s v="Customer_2682"/>
        <s v="Customer_2683"/>
        <s v="Customer_2684"/>
        <s v="Customer_2685"/>
        <s v="Customer_2686"/>
        <s v="Customer_2687"/>
        <s v="Customer_2688"/>
        <s v="Customer_2689"/>
        <s v="Customer_2690"/>
        <s v="Customer_2691"/>
        <s v="Customer_2692"/>
        <s v="Customer_2693"/>
        <s v="Customer_2694"/>
        <s v="Customer_2695"/>
        <s v="Customer_2696"/>
        <s v="Customer_2697"/>
        <s v="Customer_2698"/>
        <s v="Customer_2699"/>
        <s v="Customer_2700"/>
        <s v="Customer_2701"/>
        <s v="Customer_2702"/>
        <s v="Customer_2703"/>
        <s v="Customer_2704"/>
        <s v="Customer_2705"/>
        <s v="Customer_2706"/>
        <s v="Customer_2707"/>
        <s v="Customer_2708"/>
        <s v="Customer_2709"/>
        <s v="Customer_2710"/>
        <s v="Customer_2711"/>
        <s v="Customer_2712"/>
        <s v="Customer_2713"/>
        <s v="Customer_2714"/>
        <s v="Customer_2715"/>
        <s v="Customer_2716"/>
        <s v="Customer_2717"/>
        <s v="Customer_2718"/>
        <s v="Customer_2719"/>
        <s v="Customer_2720"/>
        <s v="Customer_2721"/>
        <s v="Customer_2722"/>
        <s v="Customer_2723"/>
        <s v="Customer_2724"/>
        <s v="Customer_2725"/>
        <s v="Customer_2726"/>
        <s v="Customer_2727"/>
        <s v="Customer_2728"/>
        <s v="Customer_2729"/>
        <s v="Customer_2730"/>
        <s v="Customer_2731"/>
        <s v="Customer_2732"/>
        <s v="Customer_2733"/>
        <s v="Customer_2734"/>
        <s v="Customer_2735"/>
        <s v="Customer_2736"/>
        <s v="Customer_2737"/>
        <s v="Customer_2738"/>
        <s v="Customer_2739"/>
        <s v="Customer_2740"/>
        <s v="Customer_2741"/>
        <s v="Customer_2742"/>
        <s v="Customer_2743"/>
        <s v="Customer_2744"/>
        <s v="Customer_2745"/>
        <s v="Customer_2746"/>
        <s v="Customer_2747"/>
        <s v="Customer_2748"/>
        <s v="Customer_2749"/>
        <s v="Customer_2750"/>
        <s v="Customer_2751"/>
        <s v="Customer_2752"/>
        <s v="Customer_2753"/>
        <s v="Customer_2754"/>
        <s v="Customer_2755"/>
        <s v="Customer_2756"/>
        <s v="Customer_2757"/>
        <s v="Customer_2758"/>
        <s v="Customer_2759"/>
        <s v="Customer_2760"/>
        <s v="Customer_2761"/>
        <s v="Customer_2762"/>
        <s v="Customer_2763"/>
        <s v="Customer_2764"/>
        <s v="Customer_2765"/>
        <s v="Customer_2766"/>
        <s v="Customer_2767"/>
        <s v="Customer_2768"/>
        <s v="Customer_2769"/>
        <s v="Customer_2770"/>
        <s v="Customer_2771"/>
        <s v="Customer_2772"/>
        <s v="Customer_2773"/>
        <s v="Customer_2774"/>
        <s v="Customer_2775"/>
        <s v="Customer_2776"/>
        <s v="Customer_2777"/>
        <s v="Customer_2778"/>
        <s v="Customer_2779"/>
        <s v="Customer_2780"/>
        <s v="Customer_2781"/>
        <s v="Customer_2782"/>
        <s v="Customer_2783"/>
        <s v="Customer_2784"/>
        <s v="Customer_2785"/>
        <s v="Customer_2786"/>
        <s v="Customer_2787"/>
        <s v="Customer_2788"/>
        <s v="Customer_2789"/>
        <s v="Customer_2790"/>
        <s v="Customer_2791"/>
        <s v="Customer_2792"/>
        <s v="Customer_2793"/>
        <s v="Customer_2794"/>
        <s v="Customer_2795"/>
        <s v="Customer_2796"/>
        <s v="Customer_2797"/>
        <s v="Customer_2798"/>
        <s v="Customer_2799"/>
        <s v="Customer_2800"/>
        <s v="Customer_2801"/>
        <s v="Customer_2802"/>
        <s v="Customer_2803"/>
        <s v="Customer_2804"/>
        <s v="Customer_2805"/>
        <s v="Customer_2806"/>
        <s v="Customer_2807"/>
        <s v="Customer_2808"/>
        <s v="Customer_2809"/>
        <s v="Customer_2810"/>
        <s v="Customer_2811"/>
        <s v="Customer_2812"/>
        <s v="Customer_2813"/>
        <s v="Customer_2814"/>
        <s v="Customer_2815"/>
        <s v="Customer_2816"/>
        <s v="Customer_2817"/>
        <s v="Customer_2818"/>
        <s v="Customer_2819"/>
        <s v="Customer_2820"/>
        <s v="Customer_2821"/>
        <s v="Customer_2822"/>
        <s v="Customer_2823"/>
        <s v="Customer_2824"/>
        <s v="Customer_2825"/>
        <s v="Customer_2826"/>
        <s v="Customer_2827"/>
        <s v="Customer_2828"/>
        <s v="Customer_2829"/>
        <s v="Customer_2830"/>
        <s v="Customer_2831"/>
        <s v="Customer_2832"/>
        <s v="Customer_2833"/>
        <s v="Customer_2834"/>
        <s v="Customer_2835"/>
        <s v="Customer_2836"/>
        <s v="Customer_2837"/>
        <s v="Customer_2838"/>
        <s v="Customer_2839"/>
        <s v="Customer_2840"/>
        <s v="Customer_2841"/>
        <s v="Customer_2842"/>
        <s v="Customer_2843"/>
        <s v="Customer_2844"/>
        <s v="Customer_2845"/>
        <s v="Customer_2846"/>
        <s v="Customer_2847"/>
        <s v="Customer_2848"/>
        <s v="Customer_2849"/>
        <s v="Customer_2850"/>
        <s v="Customer_2851"/>
        <s v="Customer_2852"/>
        <s v="Customer_2853"/>
        <s v="Customer_2854"/>
        <s v="Customer_2855"/>
        <s v="Customer_2856"/>
        <s v="Customer_2857"/>
        <s v="Customer_2858"/>
        <s v="Customer_2859"/>
        <s v="Customer_2860"/>
        <s v="Customer_2861"/>
        <s v="Customer_2862"/>
        <s v="Customer_2863"/>
        <s v="Customer_2864"/>
        <s v="Customer_2865"/>
        <s v="Customer_2866"/>
        <s v="Customer_2867"/>
        <s v="Customer_2868"/>
        <s v="Customer_2869"/>
        <s v="Customer_2870"/>
        <s v="Customer_2871"/>
        <s v="Customer_2872"/>
        <s v="Customer_2873"/>
        <s v="Customer_2874"/>
        <s v="Customer_2875"/>
        <s v="Customer_2876"/>
        <s v="Customer_2877"/>
        <s v="Customer_2878"/>
        <s v="Customer_2879"/>
        <s v="Customer_2880"/>
        <s v="Customer_2881"/>
        <s v="Customer_2882"/>
        <s v="Customer_2883"/>
        <s v="Customer_2884"/>
        <s v="Customer_2885"/>
        <s v="Customer_2886"/>
        <s v="Customer_2887"/>
        <s v="Customer_2888"/>
        <s v="Customer_2889"/>
        <s v="Customer_2890"/>
        <s v="Customer_2891"/>
        <s v="Customer_2892"/>
        <s v="Customer_2893"/>
        <s v="Customer_2894"/>
        <s v="Customer_2895"/>
        <s v="Customer_2896"/>
        <s v="Customer_2897"/>
        <s v="Customer_2898"/>
        <s v="Customer_2899"/>
        <s v="Customer_2900"/>
        <s v="Customer_2901"/>
        <s v="Customer_2902"/>
        <s v="Customer_2903"/>
        <s v="Customer_2904"/>
        <s v="Customer_2905"/>
        <s v="Customer_2906"/>
        <s v="Customer_2907"/>
        <s v="Customer_2908"/>
        <s v="Customer_2909"/>
        <s v="Customer_2910"/>
        <s v="Customer_2911"/>
        <s v="Customer_2912"/>
        <s v="Customer_2913"/>
        <s v="Customer_2914"/>
        <s v="Customer_2915"/>
        <s v="Customer_2916"/>
        <s v="Customer_2917"/>
        <s v="Customer_2918"/>
        <s v="Customer_2919"/>
        <s v="Customer_2920"/>
        <s v="Customer_2921"/>
        <s v="Customer_2922"/>
        <s v="Customer_2923"/>
        <s v="Customer_2924"/>
        <s v="Customer_2925"/>
        <s v="Customer_2926"/>
        <s v="Customer_2927"/>
        <s v="Customer_2928"/>
        <s v="Customer_2929"/>
        <s v="Customer_2930"/>
        <s v="Customer_2931"/>
        <s v="Customer_2932"/>
        <s v="Customer_2933"/>
        <s v="Customer_2934"/>
        <s v="Customer_2935"/>
        <s v="Customer_2936"/>
        <s v="Customer_2937"/>
        <s v="Customer_2938"/>
        <s v="Customer_2939"/>
        <s v="Customer_2940"/>
        <s v="Customer_2941"/>
        <s v="Customer_2942"/>
        <s v="Customer_2943"/>
        <s v="Customer_2944"/>
        <s v="Customer_2945"/>
        <s v="Customer_2946"/>
        <s v="Customer_2947"/>
        <s v="Customer_2948"/>
        <s v="Customer_2949"/>
        <s v="Customer_2950"/>
        <s v="Customer_2951"/>
        <s v="Customer_2952"/>
        <s v="Customer_2953"/>
        <s v="Customer_2954"/>
        <s v="Customer_2955"/>
        <s v="Customer_2956"/>
        <s v="Customer_2957"/>
        <s v="Customer_2958"/>
        <s v="Customer_2959"/>
        <s v="Customer_2960"/>
        <s v="Customer_2961"/>
        <s v="Customer_2962"/>
        <s v="Customer_2963"/>
        <s v="Customer_2964"/>
        <s v="Customer_2965"/>
        <s v="Customer_2966"/>
        <s v="Customer_2967"/>
        <s v="Customer_2968"/>
        <s v="Customer_2969"/>
        <s v="Customer_2970"/>
        <s v="Customer_2971"/>
        <s v="Customer_2972"/>
        <s v="Customer_2973"/>
        <s v="Customer_2974"/>
        <s v="Customer_2975"/>
        <s v="Customer_2976"/>
        <s v="Customer_2977"/>
        <s v="Customer_2978"/>
        <s v="Customer_2979"/>
        <s v="Customer_2980"/>
        <s v="Customer_2981"/>
        <s v="Customer_2982"/>
        <s v="Customer_2983"/>
        <s v="Customer_2984"/>
        <s v="Customer_2985"/>
        <s v="Customer_2986"/>
        <s v="Customer_2987"/>
        <s v="Customer_2988"/>
        <s v="Customer_2989"/>
        <s v="Customer_2990"/>
        <s v="Customer_2991"/>
        <s v="Customer_2992"/>
        <s v="Customer_2993"/>
        <s v="Customer_2994"/>
        <s v="Customer_2995"/>
        <s v="Customer_2996"/>
        <s v="Customer_2997"/>
        <s v="Customer_2998"/>
        <s v="Customer_2999"/>
        <s v="Customer_3000"/>
        <s v="Customer_3001"/>
        <s v="Customer_3002"/>
        <s v="Customer_3003"/>
        <s v="Customer_3004"/>
        <s v="Customer_3005"/>
        <s v="Customer_3006"/>
        <s v="Customer_3007"/>
        <s v="Customer_3008"/>
        <s v="Customer_3009"/>
        <s v="Customer_3010"/>
        <s v="Customer_3011"/>
        <s v="Customer_3012"/>
        <s v="Customer_3013"/>
        <s v="Customer_3014"/>
        <s v="Customer_3015"/>
        <s v="Customer_3016"/>
        <s v="Customer_3017"/>
        <s v="Customer_3018"/>
        <s v="Customer_3019"/>
        <s v="Customer_3020"/>
        <s v="Customer_3021"/>
        <s v="Customer_3022"/>
        <s v="Customer_3023"/>
        <s v="Customer_3024"/>
        <s v="Customer_3025"/>
        <s v="Customer_3026"/>
        <s v="Customer_3027"/>
        <s v="Customer_3028"/>
        <s v="Customer_3029"/>
        <s v="Customer_3030"/>
        <s v="Customer_3031"/>
        <s v="Customer_3032"/>
        <s v="Customer_3033"/>
        <s v="Customer_3034"/>
        <s v="Customer_3035"/>
        <s v="Customer_3036"/>
        <s v="Customer_3037"/>
        <s v="Customer_3038"/>
        <s v="Customer_3039"/>
        <s v="Customer_3040"/>
        <s v="Customer_3041"/>
        <s v="Customer_3042"/>
        <s v="Customer_3043"/>
        <s v="Customer_3044"/>
        <s v="Customer_3045"/>
        <s v="Customer_3046"/>
        <s v="Customer_3047"/>
        <s v="Customer_3048"/>
        <s v="Customer_3049"/>
        <s v="Customer_3050"/>
        <s v="Customer_3051"/>
        <s v="Customer_3052"/>
        <s v="Customer_3053"/>
        <s v="Customer_3054"/>
        <s v="Customer_3055"/>
        <s v="Customer_3056"/>
        <s v="Customer_3057"/>
        <s v="Customer_3058"/>
        <s v="Customer_3059"/>
        <s v="Customer_3060"/>
        <s v="Customer_3061"/>
        <s v="Customer_3062"/>
        <s v="Customer_3063"/>
        <s v="Customer_3064"/>
        <s v="Customer_3065"/>
        <s v="Customer_3066"/>
        <s v="Customer_3067"/>
        <s v="Customer_3068"/>
        <s v="Customer_3069"/>
        <s v="Customer_3070"/>
        <s v="Customer_3071"/>
        <s v="Customer_3072"/>
        <s v="Customer_3073"/>
        <s v="Customer_3074"/>
        <s v="Customer_3075"/>
        <s v="Customer_3076"/>
        <s v="Customer_3077"/>
        <s v="Customer_3078"/>
        <s v="Customer_3079"/>
        <s v="Customer_3080"/>
        <s v="Customer_3081"/>
        <s v="Customer_3082"/>
        <s v="Customer_3083"/>
        <s v="Customer_3084"/>
        <s v="Customer_3085"/>
        <s v="Customer_3086"/>
        <s v="Customer_3087"/>
        <s v="Customer_3088"/>
        <s v="Customer_3089"/>
        <s v="Customer_3090"/>
        <s v="Customer_3091"/>
        <s v="Customer_3092"/>
        <s v="Customer_3093"/>
        <s v="Customer_3094"/>
        <s v="Customer_3095"/>
        <s v="Customer_3096"/>
        <s v="Customer_3097"/>
        <s v="Customer_3098"/>
        <s v="Customer_3099"/>
        <s v="Customer_3100"/>
        <s v="Customer_3101"/>
        <s v="Customer_3102"/>
        <s v="Customer_3103"/>
        <s v="Customer_3104"/>
        <s v="Customer_3105"/>
        <s v="Customer_3106"/>
        <s v="Customer_3107"/>
        <s v="Customer_3108"/>
        <s v="Customer_3109"/>
        <s v="Customer_3110"/>
        <s v="Customer_3111"/>
        <s v="Customer_3112"/>
        <s v="Customer_3113"/>
        <s v="Customer_3114"/>
        <s v="Customer_3115"/>
        <s v="Customer_3116"/>
        <s v="Customer_3117"/>
        <s v="Customer_3118"/>
        <s v="Customer_3119"/>
        <s v="Customer_3120"/>
        <s v="Customer_3121"/>
        <s v="Customer_3122"/>
        <s v="Customer_3123"/>
        <s v="Customer_3124"/>
        <s v="Customer_3125"/>
        <s v="Customer_3126"/>
        <s v="Customer_3127"/>
        <s v="Customer_3128"/>
        <s v="Customer_3129"/>
        <s v="Customer_3130"/>
        <s v="Customer_3131"/>
        <s v="Customer_3132"/>
        <s v="Customer_3133"/>
        <s v="Customer_3134"/>
        <s v="Customer_3135"/>
        <s v="Customer_3136"/>
        <s v="Customer_3137"/>
        <s v="Customer_3138"/>
        <s v="Customer_3139"/>
        <s v="Customer_3140"/>
        <s v="Customer_3141"/>
        <s v="Customer_3142"/>
        <s v="Customer_3143"/>
        <s v="Customer_3144"/>
        <s v="Customer_3145"/>
        <s v="Customer_3146"/>
        <s v="Customer_3147"/>
        <s v="Customer_3148"/>
        <s v="Customer_3149"/>
        <s v="Customer_3150"/>
        <s v="Customer_3151"/>
        <s v="Customer_3152"/>
        <s v="Customer_3153"/>
        <s v="Customer_3154"/>
        <s v="Customer_3155"/>
        <s v="Customer_3156"/>
        <s v="Customer_3157"/>
        <s v="Customer_3158"/>
        <s v="Customer_3159"/>
        <s v="Customer_3160"/>
        <s v="Customer_3161"/>
        <s v="Customer_3162"/>
        <s v="Customer_3163"/>
        <s v="Customer_3164"/>
        <s v="Customer_3165"/>
        <s v="Customer_3166"/>
        <s v="Customer_3167"/>
        <s v="Customer_3168"/>
        <s v="Customer_3169"/>
        <s v="Customer_3170"/>
        <s v="Customer_3171"/>
        <s v="Customer_3172"/>
        <s v="Customer_3173"/>
        <s v="Customer_3174"/>
        <s v="Customer_3175"/>
        <s v="Customer_3176"/>
        <s v="Customer_3177"/>
        <s v="Customer_3178"/>
        <s v="Customer_3179"/>
        <s v="Customer_3180"/>
        <s v="Customer_3181"/>
        <s v="Customer_3182"/>
        <s v="Customer_3183"/>
        <s v="Customer_3184"/>
        <s v="Customer_3185"/>
        <s v="Customer_3186"/>
        <s v="Customer_3187"/>
        <s v="Customer_3188"/>
        <s v="Customer_3189"/>
        <s v="Customer_3190"/>
        <s v="Customer_3191"/>
        <s v="Customer_3192"/>
        <s v="Customer_3193"/>
        <s v="Customer_3194"/>
        <s v="Customer_3195"/>
        <s v="Customer_3196"/>
        <s v="Customer_3197"/>
        <s v="Customer_3198"/>
        <s v="Customer_3199"/>
        <s v="Customer_3200"/>
        <s v="Customer_3201"/>
        <s v="Customer_3202"/>
        <s v="Customer_3203"/>
        <s v="Customer_3204"/>
        <s v="Customer_3205"/>
        <s v="Customer_3206"/>
        <s v="Customer_3207"/>
        <s v="Customer_3208"/>
        <s v="Customer_3209"/>
        <s v="Customer_3210"/>
        <s v="Customer_3211"/>
        <s v="Customer_3212"/>
        <s v="Customer_3213"/>
        <s v="Customer_3214"/>
        <s v="Customer_3215"/>
        <s v="Customer_3216"/>
        <s v="Customer_3217"/>
        <s v="Customer_3218"/>
        <s v="Customer_3219"/>
        <s v="Customer_3220"/>
        <s v="Customer_3221"/>
        <s v="Customer_3222"/>
        <s v="Customer_3223"/>
        <s v="Customer_3224"/>
        <s v="Customer_3225"/>
        <s v="Customer_3226"/>
        <s v="Customer_3227"/>
        <s v="Customer_3228"/>
        <s v="Customer_3229"/>
        <s v="Customer_3230"/>
        <s v="Customer_3231"/>
        <s v="Customer_3232"/>
        <s v="Customer_3233"/>
        <s v="Customer_3234"/>
        <s v="Customer_3235"/>
        <s v="Customer_3236"/>
        <s v="Customer_3237"/>
        <s v="Customer_3238"/>
        <s v="Customer_3239"/>
        <s v="Customer_3240"/>
        <s v="Customer_3241"/>
        <s v="Customer_3242"/>
        <s v="Customer_3243"/>
        <s v="Customer_3244"/>
        <s v="Customer_3245"/>
        <s v="Customer_3246"/>
        <s v="Customer_3247"/>
        <s v="Customer_3248"/>
        <s v="Customer_3249"/>
        <s v="Customer_3250"/>
        <s v="Customer_3251"/>
        <s v="Customer_3252"/>
        <s v="Customer_3253"/>
        <s v="Customer_3254"/>
        <s v="Customer_3255"/>
        <s v="Customer_3256"/>
        <s v="Customer_3257"/>
        <s v="Customer_3258"/>
        <s v="Customer_3259"/>
        <s v="Customer_3260"/>
        <s v="Customer_3261"/>
        <s v="Customer_3262"/>
        <s v="Customer_3263"/>
        <s v="Customer_3264"/>
        <s v="Customer_3265"/>
        <s v="Customer_3266"/>
        <s v="Customer_3267"/>
        <s v="Customer_3268"/>
        <s v="Customer_3269"/>
        <s v="Customer_3270"/>
        <s v="Customer_3271"/>
        <s v="Customer_3272"/>
        <s v="Customer_3273"/>
        <s v="Customer_3274"/>
        <s v="Customer_3275"/>
        <s v="Customer_3276"/>
        <s v="Customer_3277"/>
        <s v="Customer_3278"/>
        <s v="Customer_3279"/>
        <s v="Customer_3280"/>
        <s v="Customer_3281"/>
        <s v="Customer_3282"/>
        <s v="Customer_3283"/>
        <s v="Customer_3284"/>
        <s v="Customer_3285"/>
        <s v="Customer_3286"/>
        <s v="Customer_3287"/>
        <s v="Customer_3288"/>
        <s v="Customer_3289"/>
        <s v="Customer_3290"/>
        <s v="Customer_3291"/>
        <s v="Customer_3292"/>
        <s v="Customer_3293"/>
        <s v="Customer_3294"/>
        <s v="Customer_3295"/>
        <s v="Customer_3296"/>
        <s v="Customer_3297"/>
        <s v="Customer_3298"/>
        <s v="Customer_3299"/>
        <s v="Customer_3300"/>
        <s v="Customer_3301"/>
        <s v="Customer_3302"/>
        <s v="Customer_3303"/>
        <s v="Customer_3304"/>
        <s v="Customer_3305"/>
        <s v="Customer_3306"/>
        <s v="Customer_3307"/>
        <s v="Customer_3308"/>
        <s v="Customer_3309"/>
        <s v="Customer_3310"/>
        <s v="Customer_3311"/>
        <s v="Customer_3312"/>
        <s v="Customer_3313"/>
        <s v="Customer_3314"/>
        <s v="Customer_3315"/>
        <s v="Customer_3316"/>
        <s v="Customer_3317"/>
        <s v="Customer_3318"/>
        <s v="Customer_3319"/>
        <s v="Customer_3320"/>
        <s v="Customer_3321"/>
        <s v="Customer_3322"/>
        <s v="Customer_3323"/>
        <s v="Customer_3324"/>
        <s v="Customer_3325"/>
        <s v="Customer_3326"/>
        <s v="Customer_3327"/>
        <s v="Customer_3328"/>
        <s v="Customer_3329"/>
        <s v="Customer_3330"/>
        <s v="Customer_3331"/>
        <s v="Customer_3332"/>
        <s v="Customer_3333"/>
        <s v="Customer_3334"/>
        <s v="Customer_3335"/>
        <s v="Customer_3336"/>
        <s v="Customer_3337"/>
        <s v="Customer_3338"/>
        <s v="Customer_3339"/>
        <s v="Customer_3340"/>
        <s v="Customer_3341"/>
        <s v="Customer_3342"/>
        <s v="Customer_3343"/>
        <s v="Customer_3344"/>
        <s v="Customer_3345"/>
        <s v="Customer_3346"/>
        <s v="Customer_3347"/>
        <s v="Customer_3348"/>
        <s v="Customer_3349"/>
        <s v="Customer_3350"/>
        <s v="Customer_3351"/>
        <s v="Customer_3352"/>
        <s v="Customer_3353"/>
        <s v="Customer_3354"/>
        <s v="Customer_3355"/>
        <s v="Customer_3356"/>
        <s v="Customer_3357"/>
        <s v="Customer_3358"/>
        <s v="Customer_3359"/>
        <s v="Customer_3360"/>
        <s v="Customer_3361"/>
        <s v="Customer_3362"/>
        <s v="Customer_3363"/>
        <s v="Customer_3364"/>
        <s v="Customer_3365"/>
        <s v="Customer_3366"/>
        <s v="Customer_3367"/>
        <s v="Customer_3368"/>
        <s v="Customer_3369"/>
        <s v="Customer_3370"/>
        <s v="Customer_3371"/>
        <s v="Customer_3372"/>
        <s v="Customer_3373"/>
        <s v="Customer_3374"/>
        <s v="Customer_3375"/>
        <s v="Customer_3376"/>
        <s v="Customer_3377"/>
        <s v="Customer_3378"/>
        <s v="Customer_3379"/>
        <s v="Customer_3380"/>
        <s v="Customer_3381"/>
        <s v="Customer_3382"/>
        <s v="Customer_3383"/>
        <s v="Customer_3384"/>
        <s v="Customer_3385"/>
        <s v="Customer_3386"/>
        <s v="Customer_3387"/>
        <s v="Customer_3388"/>
        <s v="Customer_3389"/>
        <s v="Customer_3390"/>
        <s v="Customer_3391"/>
        <s v="Customer_3392"/>
        <s v="Customer_3393"/>
        <s v="Customer_3394"/>
        <s v="Customer_3395"/>
        <s v="Customer_3396"/>
        <s v="Customer_3397"/>
        <s v="Customer_3398"/>
        <s v="Customer_3399"/>
        <s v="Customer_3400"/>
        <s v="Customer_3401"/>
        <s v="Customer_3402"/>
        <s v="Customer_3403"/>
        <s v="Customer_3404"/>
        <s v="Customer_3405"/>
        <s v="Customer_3406"/>
        <s v="Customer_3407"/>
        <s v="Customer_3408"/>
        <s v="Customer_3409"/>
        <s v="Customer_3410"/>
        <s v="Customer_3411"/>
        <s v="Customer_3412"/>
        <s v="Customer_3413"/>
        <s v="Customer_3414"/>
        <s v="Customer_3415"/>
        <s v="Customer_3416"/>
        <s v="Customer_3417"/>
        <s v="Customer_3418"/>
        <s v="Customer_3419"/>
        <s v="Customer_3420"/>
        <s v="Customer_3421"/>
        <s v="Customer_3422"/>
        <s v="Customer_3423"/>
        <s v="Customer_3424"/>
        <s v="Customer_3425"/>
        <s v="Customer_3426"/>
        <s v="Customer_3427"/>
        <s v="Customer_3428"/>
        <s v="Customer_3429"/>
        <s v="Customer_3430"/>
        <s v="Customer_3431"/>
        <s v="Customer_3432"/>
        <s v="Customer_3433"/>
        <s v="Customer_3434"/>
        <s v="Customer_3435"/>
        <s v="Customer_3436"/>
        <s v="Customer_3437"/>
        <s v="Customer_3438"/>
        <s v="Customer_3439"/>
        <s v="Customer_3440"/>
        <s v="Customer_3441"/>
        <s v="Customer_3442"/>
        <s v="Customer_3443"/>
        <s v="Customer_3444"/>
        <s v="Customer_3445"/>
        <s v="Customer_3446"/>
        <s v="Customer_3447"/>
        <s v="Customer_3448"/>
        <s v="Customer_3449"/>
        <s v="Customer_3450"/>
        <s v="Customer_3451"/>
        <s v="Customer_3452"/>
        <s v="Customer_3453"/>
        <s v="Customer_3454"/>
        <s v="Customer_3455"/>
        <s v="Customer_3456"/>
        <s v="Customer_3457"/>
        <s v="Customer_3458"/>
        <s v="Customer_3459"/>
        <s v="Customer_3460"/>
        <s v="Customer_3461"/>
        <s v="Customer_3462"/>
        <s v="Customer_3463"/>
        <s v="Customer_3464"/>
        <s v="Customer_3465"/>
        <s v="Customer_3466"/>
        <s v="Customer_3467"/>
        <s v="Customer_3468"/>
        <s v="Customer_3469"/>
        <s v="Customer_3470"/>
        <s v="Customer_3471"/>
        <s v="Customer_3472"/>
        <s v="Customer_3473"/>
        <s v="Customer_3474"/>
        <s v="Customer_3475"/>
        <s v="Customer_3476"/>
        <s v="Customer_3477"/>
        <s v="Customer_3478"/>
        <s v="Customer_3479"/>
        <s v="Customer_3480"/>
        <s v="Customer_3481"/>
        <s v="Customer_3482"/>
        <s v="Customer_3483"/>
        <s v="Customer_3484"/>
        <s v="Customer_3485"/>
        <s v="Customer_3486"/>
        <s v="Customer_3487"/>
        <s v="Customer_3488"/>
        <s v="Customer_3489"/>
        <s v="Customer_3490"/>
        <s v="Customer_3491"/>
        <s v="Customer_3492"/>
        <s v="Customer_3493"/>
        <s v="Customer_3494"/>
        <s v="Customer_3495"/>
        <s v="Customer_3496"/>
        <s v="Customer_3497"/>
        <s v="Customer_3498"/>
        <s v="Customer_3499"/>
        <s v="Customer_3500"/>
        <s v="Customer_3501"/>
        <s v="Customer_3502"/>
        <s v="Customer_3503"/>
        <s v="Customer_3504"/>
        <s v="Customer_3505"/>
        <s v="Customer_3506"/>
        <s v="Customer_3507"/>
        <s v="Customer_3508"/>
        <s v="Customer_3509"/>
        <s v="Customer_3510"/>
        <s v="Customer_3511"/>
        <s v="Customer_3512"/>
        <s v="Customer_3513"/>
        <s v="Customer_3514"/>
        <s v="Customer_3515"/>
        <s v="Customer_3516"/>
        <s v="Customer_3517"/>
        <s v="Customer_3518"/>
        <s v="Customer_3519"/>
        <s v="Customer_3520"/>
        <s v="Customer_3521"/>
        <s v="Customer_3522"/>
        <s v="Customer_3523"/>
        <s v="Customer_3524"/>
        <s v="Customer_3525"/>
        <s v="Customer_3526"/>
        <s v="Customer_3527"/>
        <s v="Customer_3528"/>
        <s v="Customer_3529"/>
        <s v="Customer_3530"/>
        <s v="Customer_3531"/>
        <s v="Customer_3532"/>
        <s v="Customer_3533"/>
        <s v="Customer_3534"/>
        <s v="Customer_3535"/>
        <s v="Customer_3536"/>
        <s v="Customer_3537"/>
        <s v="Customer_3538"/>
        <s v="Customer_3539"/>
        <s v="Customer_3540"/>
        <s v="Customer_3541"/>
        <s v="Customer_3542"/>
        <s v="Customer_3543"/>
        <s v="Customer_3544"/>
        <s v="Customer_3545"/>
        <s v="Customer_3546"/>
        <s v="Customer_3547"/>
        <s v="Customer_3548"/>
        <s v="Customer_3549"/>
        <s v="Customer_3550"/>
        <s v="Customer_3551"/>
        <s v="Customer_3552"/>
        <s v="Customer_3553"/>
        <s v="Customer_3554"/>
        <s v="Customer_3555"/>
        <s v="Customer_3556"/>
        <s v="Customer_3557"/>
        <s v="Customer_3558"/>
        <s v="Customer_3559"/>
        <s v="Customer_3560"/>
        <s v="Customer_3561"/>
        <s v="Customer_3562"/>
        <s v="Customer_3563"/>
        <s v="Customer_3564"/>
        <s v="Customer_3565"/>
        <s v="Customer_3566"/>
        <s v="Customer_3567"/>
        <s v="Customer_3568"/>
        <s v="Customer_3569"/>
        <s v="Customer_3570"/>
        <s v="Customer_3571"/>
        <s v="Customer_3572"/>
        <s v="Customer_3573"/>
        <s v="Customer_3574"/>
        <s v="Customer_3575"/>
        <s v="Customer_3576"/>
        <s v="Customer_3577"/>
        <s v="Customer_3578"/>
        <s v="Customer_3579"/>
        <s v="Customer_3580"/>
        <s v="Customer_3581"/>
        <s v="Customer_3582"/>
        <s v="Customer_3583"/>
        <s v="Customer_3584"/>
        <s v="Customer_3585"/>
        <s v="Customer_3586"/>
        <s v="Customer_3587"/>
        <s v="Customer_3588"/>
        <s v="Customer_3589"/>
        <s v="Customer_3590"/>
        <s v="Customer_3591"/>
        <s v="Customer_3592"/>
        <s v="Customer_3593"/>
        <s v="Customer_3594"/>
        <s v="Customer_3595"/>
        <s v="Customer_3596"/>
        <s v="Customer_3597"/>
        <s v="Customer_3598"/>
        <s v="Customer_3599"/>
        <s v="Customer_3600"/>
        <s v="Customer_3601"/>
        <s v="Customer_3602"/>
        <s v="Customer_3603"/>
        <s v="Customer_3604"/>
        <s v="Customer_3605"/>
        <s v="Customer_3606"/>
        <s v="Customer_3607"/>
        <s v="Customer_3608"/>
        <s v="Customer_3609"/>
        <s v="Customer_3610"/>
        <s v="Customer_3611"/>
        <s v="Customer_3612"/>
        <s v="Customer_3613"/>
        <s v="Customer_3614"/>
        <s v="Customer_3615"/>
        <s v="Customer_3616"/>
        <s v="Customer_3617"/>
        <s v="Customer_3618"/>
        <s v="Customer_3619"/>
        <s v="Customer_3620"/>
        <s v="Customer_3621"/>
        <s v="Customer_3622"/>
        <s v="Customer_3623"/>
        <s v="Customer_3624"/>
        <s v="Customer_3625"/>
        <s v="Customer_3626"/>
        <s v="Customer_3627"/>
        <s v="Customer_3628"/>
        <s v="Customer_3629"/>
        <s v="Customer_3630"/>
        <s v="Customer_3631"/>
        <s v="Customer_3632"/>
        <s v="Customer_3633"/>
        <s v="Customer_3634"/>
        <s v="Customer_3635"/>
        <s v="Customer_3636"/>
        <s v="Customer_3637"/>
        <s v="Customer_3638"/>
        <s v="Customer_3639"/>
        <s v="Customer_3640"/>
        <s v="Customer_3641"/>
        <s v="Customer_3642"/>
        <s v="Customer_3643"/>
        <s v="Customer_3644"/>
        <s v="Customer_3645"/>
        <s v="Customer_3646"/>
        <s v="Customer_3647"/>
        <s v="Customer_3648"/>
        <s v="Customer_3649"/>
        <s v="Customer_3650"/>
        <s v="Customer_3651"/>
        <s v="Customer_3652"/>
        <s v="Customer_3653"/>
        <s v="Customer_3654"/>
        <s v="Customer_3655"/>
        <s v="Customer_3656"/>
        <s v="Customer_3657"/>
        <s v="Customer_3658"/>
        <s v="Customer_3659"/>
        <s v="Customer_3660"/>
        <s v="Customer_3661"/>
        <s v="Customer_3662"/>
        <s v="Customer_3663"/>
        <s v="Customer_3664"/>
        <s v="Customer_3665"/>
        <s v="Customer_3666"/>
        <s v="Customer_3667"/>
        <s v="Customer_3668"/>
        <s v="Customer_3669"/>
        <s v="Customer_3670"/>
        <s v="Customer_3671"/>
        <s v="Customer_3672"/>
        <s v="Customer_3673"/>
        <s v="Customer_3674"/>
        <s v="Customer_3675"/>
        <s v="Customer_3676"/>
        <s v="Customer_3677"/>
        <s v="Customer_3678"/>
        <s v="Customer_3679"/>
        <s v="Customer_3680"/>
        <s v="Customer_3681"/>
        <s v="Customer_3682"/>
        <s v="Customer_3683"/>
        <s v="Customer_3684"/>
        <s v="Customer_3685"/>
        <s v="Customer_3686"/>
        <s v="Customer_3687"/>
        <s v="Customer_3688"/>
        <s v="Customer_3689"/>
        <s v="Customer_3690"/>
        <s v="Customer_3691"/>
        <s v="Customer_3692"/>
        <s v="Customer_3693"/>
        <s v="Customer_3694"/>
        <s v="Customer_3695"/>
        <s v="Customer_3696"/>
        <s v="Customer_3697"/>
        <s v="Customer_3698"/>
        <s v="Customer_3699"/>
        <s v="Customer_3700"/>
        <s v="Customer_3701"/>
        <s v="Customer_3702"/>
        <s v="Customer_3703"/>
        <s v="Customer_3704"/>
        <s v="Customer_3705"/>
        <s v="Customer_3706"/>
        <s v="Customer_3707"/>
        <s v="Customer_3708"/>
        <s v="Customer_3709"/>
        <s v="Customer_3710"/>
        <s v="Customer_3711"/>
        <s v="Customer_3712"/>
        <s v="Customer_3713"/>
        <s v="Customer_3714"/>
        <s v="Customer_3715"/>
        <s v="Customer_3716"/>
        <s v="Customer_3717"/>
        <s v="Customer_3718"/>
        <s v="Customer_3719"/>
        <s v="Customer_3720"/>
        <s v="Customer_3721"/>
        <s v="Customer_3722"/>
        <s v="Customer_3723"/>
        <s v="Customer_3724"/>
        <s v="Customer_3725"/>
        <s v="Customer_3726"/>
        <s v="Customer_3727"/>
        <s v="Customer_3728"/>
        <s v="Customer_3729"/>
        <s v="Customer_3730"/>
        <s v="Customer_3731"/>
        <s v="Customer_3732"/>
        <s v="Customer_3733"/>
        <s v="Customer_3734"/>
        <s v="Customer_3735"/>
        <s v="Customer_3736"/>
        <s v="Customer_3737"/>
        <s v="Customer_3738"/>
        <s v="Customer_3739"/>
        <s v="Customer_3740"/>
        <s v="Customer_3741"/>
        <s v="Customer_3742"/>
        <s v="Customer_3743"/>
        <s v="Customer_3744"/>
        <s v="Customer_3745"/>
        <s v="Customer_3746"/>
        <s v="Customer_3747"/>
        <s v="Customer_3748"/>
        <s v="Customer_3749"/>
        <s v="Customer_3750"/>
        <s v="Customer_3751"/>
        <s v="Customer_3752"/>
        <s v="Customer_3753"/>
        <s v="Customer_3754"/>
        <s v="Customer_3755"/>
        <s v="Customer_3756"/>
        <s v="Customer_3757"/>
        <s v="Customer_3758"/>
        <s v="Customer_3759"/>
        <s v="Customer_3760"/>
        <s v="Customer_3761"/>
        <s v="Customer_3762"/>
        <s v="Customer_3763"/>
        <s v="Customer_3764"/>
        <s v="Customer_3765"/>
        <s v="Customer_3766"/>
        <s v="Customer_3767"/>
        <s v="Customer_3768"/>
        <s v="Customer_3769"/>
        <s v="Customer_3770"/>
        <s v="Customer_3771"/>
        <s v="Customer_3772"/>
        <s v="Customer_3773"/>
        <s v="Customer_3774"/>
        <s v="Customer_3775"/>
        <s v="Customer_3776"/>
        <s v="Customer_3777"/>
        <s v="Customer_3778"/>
        <s v="Customer_3779"/>
        <s v="Customer_3780"/>
        <s v="Customer_3781"/>
        <s v="Customer_3782"/>
        <s v="Customer_3783"/>
        <s v="Customer_3784"/>
        <s v="Customer_3785"/>
        <s v="Customer_3786"/>
        <s v="Customer_3787"/>
        <s v="Customer_3788"/>
        <s v="Customer_3789"/>
        <s v="Customer_3790"/>
        <s v="Customer_3791"/>
        <s v="Customer_3792"/>
        <s v="Customer_3793"/>
        <s v="Customer_3794"/>
        <s v="Customer_3795"/>
        <s v="Customer_3796"/>
        <s v="Customer_3797"/>
        <s v="Customer_3798"/>
        <s v="Customer_3799"/>
        <s v="Customer_3800"/>
        <s v="Customer_3801"/>
        <s v="Customer_3802"/>
        <s v="Customer_3803"/>
        <s v="Customer_3804"/>
        <s v="Customer_3805"/>
        <s v="Customer_3806"/>
        <s v="Customer_3807"/>
        <s v="Customer_3808"/>
        <s v="Customer_3809"/>
        <s v="Customer_3810"/>
        <s v="Customer_3811"/>
        <s v="Customer_3812"/>
        <s v="Customer_3813"/>
        <s v="Customer_3814"/>
        <s v="Customer_3815"/>
        <s v="Customer_3816"/>
        <s v="Customer_3817"/>
        <s v="Customer_3818"/>
        <s v="Customer_3819"/>
        <s v="Customer_3820"/>
        <s v="Customer_3821"/>
        <s v="Customer_3822"/>
        <s v="Customer_3823"/>
        <s v="Customer_3824"/>
        <s v="Customer_3825"/>
        <s v="Customer_3826"/>
        <s v="Customer_3827"/>
        <s v="Customer_3828"/>
        <s v="Customer_3829"/>
        <s v="Customer_3830"/>
        <s v="Customer_3831"/>
        <s v="Customer_3832"/>
        <s v="Customer_3833"/>
        <s v="Customer_3834"/>
        <s v="Customer_3835"/>
        <s v="Customer_3836"/>
        <s v="Customer_3837"/>
        <s v="Customer_3838"/>
        <s v="Customer_3839"/>
        <s v="Customer_3840"/>
        <s v="Customer_3841"/>
        <s v="Customer_3842"/>
        <s v="Customer_3843"/>
        <s v="Customer_3844"/>
        <s v="Customer_3845"/>
        <s v="Customer_3846"/>
        <s v="Customer_3847"/>
        <s v="Customer_3848"/>
        <s v="Customer_3849"/>
        <s v="Customer_3850"/>
        <s v="Customer_3851"/>
        <s v="Customer_3852"/>
        <s v="Customer_3853"/>
        <s v="Customer_3854"/>
        <s v="Customer_3855"/>
        <s v="Customer_3856"/>
        <s v="Customer_3857"/>
        <s v="Customer_3858"/>
        <s v="Customer_3859"/>
        <s v="Customer_3860"/>
        <s v="Customer_3861"/>
        <s v="Customer_3862"/>
        <s v="Customer_3863"/>
        <s v="Customer_3864"/>
        <s v="Customer_3865"/>
        <s v="Customer_3866"/>
        <s v="Customer_3867"/>
        <s v="Customer_3868"/>
        <s v="Customer_3869"/>
        <s v="Customer_3870"/>
        <s v="Customer_3871"/>
        <s v="Customer_3872"/>
        <s v="Customer_3873"/>
        <s v="Customer_3874"/>
        <s v="Customer_3875"/>
        <s v="Customer_3876"/>
        <s v="Customer_3877"/>
        <s v="Customer_3878"/>
        <s v="Customer_3879"/>
        <s v="Customer_3880"/>
        <s v="Customer_3881"/>
        <s v="Customer_3882"/>
        <s v="Customer_3883"/>
        <s v="Customer_3884"/>
        <s v="Customer_3885"/>
        <s v="Customer_3886"/>
        <s v="Customer_3887"/>
        <s v="Customer_3888"/>
        <s v="Customer_3889"/>
        <s v="Customer_3890"/>
        <s v="Customer_3891"/>
        <s v="Customer_3892"/>
        <s v="Customer_3893"/>
        <s v="Customer_3894"/>
        <s v="Customer_3895"/>
        <s v="Customer_3896"/>
        <s v="Customer_3897"/>
        <s v="Customer_3898"/>
        <s v="Customer_3899"/>
        <s v="Customer_3900"/>
        <s v="Customer_3901"/>
        <s v="Customer_3902"/>
        <s v="Customer_3903"/>
        <s v="Customer_3904"/>
        <s v="Customer_3905"/>
        <s v="Customer_3906"/>
        <s v="Customer_3907"/>
        <s v="Customer_3908"/>
        <s v="Customer_3909"/>
        <s v="Customer_3910"/>
        <s v="Customer_3911"/>
        <s v="Customer_3912"/>
        <s v="Customer_3913"/>
        <s v="Customer_3914"/>
        <s v="Customer_3915"/>
        <s v="Customer_3916"/>
        <s v="Customer_3917"/>
        <s v="Customer_3918"/>
        <s v="Customer_3919"/>
        <s v="Customer_3920"/>
        <s v="Customer_3921"/>
        <s v="Customer_3922"/>
        <s v="Customer_3923"/>
        <s v="Customer_3924"/>
        <s v="Customer_3925"/>
        <s v="Customer_3926"/>
        <s v="Customer_3927"/>
        <s v="Customer_3928"/>
        <s v="Customer_3929"/>
        <s v="Customer_3930"/>
        <s v="Customer_3931"/>
        <s v="Customer_3932"/>
        <s v="Customer_3933"/>
        <s v="Customer_3934"/>
        <s v="Customer_3935"/>
        <s v="Customer_3936"/>
        <s v="Customer_3937"/>
        <s v="Customer_3938"/>
        <s v="Customer_3939"/>
        <s v="Customer_3940"/>
        <s v="Customer_3941"/>
        <s v="Customer_3942"/>
        <s v="Customer_3943"/>
        <s v="Customer_3944"/>
        <s v="Customer_3945"/>
        <s v="Customer_3946"/>
        <s v="Customer_3947"/>
        <s v="Customer_3948"/>
        <s v="Customer_3949"/>
        <s v="Customer_3950"/>
        <s v="Customer_3951"/>
        <s v="Customer_3952"/>
        <s v="Customer_3953"/>
        <s v="Customer_3954"/>
        <s v="Customer_3955"/>
        <s v="Customer_3956"/>
        <s v="Customer_3957"/>
        <s v="Customer_3958"/>
        <s v="Customer_3959"/>
        <s v="Customer_3960"/>
        <s v="Customer_3961"/>
        <s v="Customer_3962"/>
        <s v="Customer_3963"/>
        <s v="Customer_3964"/>
        <s v="Customer_3965"/>
        <s v="Customer_3966"/>
        <s v="Customer_3967"/>
        <s v="Customer_3968"/>
        <s v="Customer_3969"/>
        <s v="Customer_3970"/>
        <s v="Customer_3971"/>
        <s v="Customer_3972"/>
        <s v="Customer_3973"/>
        <s v="Customer_3974"/>
        <s v="Customer_3975"/>
        <s v="Customer_3976"/>
        <s v="Customer_3977"/>
        <s v="Customer_3978"/>
        <s v="Customer_3979"/>
        <s v="Customer_3980"/>
        <s v="Customer_3981"/>
        <s v="Customer_3982"/>
        <s v="Customer_3983"/>
        <s v="Customer_3984"/>
        <s v="Customer_3985"/>
        <s v="Customer_3986"/>
        <s v="Customer_3987"/>
        <s v="Customer_3988"/>
        <s v="Customer_3989"/>
        <s v="Customer_3990"/>
        <s v="Customer_3991"/>
        <s v="Customer_3992"/>
        <s v="Customer_3993"/>
        <s v="Customer_3994"/>
        <s v="Customer_3995"/>
        <s v="Customer_3996"/>
        <s v="Customer_3997"/>
        <s v="Customer_3998"/>
        <s v="Customer_3999"/>
        <s v="Customer_4000"/>
        <s v="Customer_4001"/>
        <s v="Customer_4002"/>
        <s v="Customer_4003"/>
        <s v="Customer_4004"/>
        <s v="Customer_4005"/>
        <s v="Customer_4006"/>
        <s v="Customer_4007"/>
        <s v="Customer_4008"/>
        <s v="Customer_4009"/>
        <s v="Customer_4010"/>
        <s v="Customer_4011"/>
        <s v="Customer_4012"/>
        <s v="Customer_4013"/>
        <s v="Customer_4014"/>
        <s v="Customer_4015"/>
        <s v="Customer_4016"/>
        <s v="Customer_4017"/>
        <s v="Customer_4018"/>
        <s v="Customer_4019"/>
        <s v="Customer_4020"/>
        <s v="Customer_4021"/>
        <s v="Customer_4022"/>
        <s v="Customer_4023"/>
        <s v="Customer_4024"/>
        <s v="Customer_4025"/>
        <s v="Customer_4026"/>
        <s v="Customer_4027"/>
        <s v="Customer_4028"/>
        <s v="Customer_4029"/>
        <s v="Customer_4030"/>
        <s v="Customer_4031"/>
        <s v="Customer_4032"/>
        <s v="Customer_4033"/>
        <s v="Customer_4034"/>
        <s v="Customer_4035"/>
        <s v="Customer_4036"/>
        <s v="Customer_4037"/>
        <s v="Customer_4038"/>
        <s v="Customer_4039"/>
        <s v="Customer_4040"/>
        <s v="Customer_4041"/>
        <s v="Customer_4042"/>
        <s v="Customer_4043"/>
        <s v="Customer_4044"/>
        <s v="Customer_4045"/>
        <s v="Customer_4046"/>
        <s v="Customer_4047"/>
        <s v="Customer_4048"/>
        <s v="Customer_4049"/>
        <s v="Customer_4050"/>
        <s v="Customer_4051"/>
        <s v="Customer_4052"/>
        <s v="Customer_4053"/>
        <s v="Customer_4054"/>
        <s v="Customer_4055"/>
        <s v="Customer_4056"/>
        <s v="Customer_4057"/>
        <s v="Customer_4058"/>
        <s v="Customer_4059"/>
        <s v="Customer_4060"/>
        <s v="Customer_4061"/>
        <s v="Customer_4062"/>
        <s v="Customer_4063"/>
        <s v="Customer_4064"/>
        <s v="Customer_4065"/>
        <s v="Customer_4066"/>
        <s v="Customer_4067"/>
        <s v="Customer_4068"/>
        <s v="Customer_4069"/>
        <s v="Customer_4070"/>
        <s v="Customer_4071"/>
        <s v="Customer_4072"/>
        <s v="Customer_4073"/>
        <s v="Customer_4074"/>
        <s v="Customer_4075"/>
        <s v="Customer_4076"/>
        <s v="Customer_4077"/>
        <s v="Customer_4078"/>
        <s v="Customer_4079"/>
        <s v="Customer_4080"/>
        <s v="Customer_4081"/>
        <s v="Customer_4082"/>
        <s v="Customer_4083"/>
        <s v="Customer_4084"/>
        <s v="Customer_4085"/>
        <s v="Customer_4086"/>
        <s v="Customer_4087"/>
        <s v="Customer_4088"/>
        <s v="Customer_4089"/>
        <s v="Customer_4090"/>
        <s v="Customer_4091"/>
        <s v="Customer_4092"/>
        <s v="Customer_4093"/>
        <s v="Customer_4094"/>
        <s v="Customer_4095"/>
        <s v="Customer_4096"/>
        <s v="Customer_4097"/>
        <s v="Customer_4098"/>
        <s v="Customer_4099"/>
        <s v="Customer_4100"/>
        <s v="Customer_4101"/>
        <s v="Customer_4102"/>
        <s v="Customer_4103"/>
        <s v="Customer_4104"/>
        <s v="Customer_4105"/>
        <s v="Customer_4106"/>
        <s v="Customer_4107"/>
        <s v="Customer_4108"/>
        <s v="Customer_4109"/>
        <s v="Customer_4110"/>
        <s v="Customer_4111"/>
        <s v="Customer_4112"/>
        <s v="Customer_4113"/>
        <s v="Customer_4114"/>
        <s v="Customer_4115"/>
        <s v="Customer_4116"/>
        <s v="Customer_4117"/>
        <s v="Customer_4118"/>
        <s v="Customer_4119"/>
        <s v="Customer_4120"/>
        <s v="Customer_4121"/>
        <s v="Customer_4122"/>
        <s v="Customer_4123"/>
        <s v="Customer_4124"/>
        <s v="Customer_4125"/>
        <s v="Customer_4126"/>
        <s v="Customer_4127"/>
        <s v="Customer_4128"/>
        <s v="Customer_4129"/>
        <s v="Customer_4130"/>
        <s v="Customer_4131"/>
        <s v="Customer_4132"/>
        <s v="Customer_4133"/>
        <s v="Customer_4134"/>
        <s v="Customer_4135"/>
        <s v="Customer_4136"/>
        <s v="Customer_4137"/>
        <s v="Customer_4138"/>
        <s v="Customer_4139"/>
        <s v="Customer_4140"/>
        <s v="Customer_4141"/>
        <s v="Customer_4142"/>
        <s v="Customer_4143"/>
        <s v="Customer_4144"/>
        <s v="Customer_4145"/>
        <s v="Customer_4146"/>
        <s v="Customer_4147"/>
        <s v="Customer_4148"/>
        <s v="Customer_4149"/>
        <s v="Customer_4150"/>
        <s v="Customer_4151"/>
        <s v="Customer_4152"/>
        <s v="Customer_4153"/>
        <s v="Customer_4154"/>
        <s v="Customer_4155"/>
        <s v="Customer_4156"/>
        <s v="Customer_4157"/>
        <s v="Customer_4158"/>
        <s v="Customer_4159"/>
        <s v="Customer_4160"/>
        <s v="Customer_4161"/>
        <s v="Customer_4162"/>
        <s v="Customer_4163"/>
        <s v="Customer_4164"/>
        <s v="Customer_4165"/>
        <s v="Customer_4166"/>
        <s v="Customer_4167"/>
        <s v="Customer_4168"/>
        <s v="Customer_4169"/>
        <s v="Customer_4170"/>
        <s v="Customer_4171"/>
        <s v="Customer_4172"/>
        <s v="Customer_4173"/>
        <s v="Customer_4174"/>
        <s v="Customer_4175"/>
        <s v="Customer_4176"/>
        <s v="Customer_4177"/>
        <s v="Customer_4178"/>
        <s v="Customer_4179"/>
        <s v="Customer_4180"/>
        <s v="Customer_4181"/>
        <s v="Customer_4182"/>
        <s v="Customer_4183"/>
        <s v="Customer_4184"/>
        <s v="Customer_4185"/>
        <s v="Customer_4186"/>
        <s v="Customer_4187"/>
        <s v="Customer_4188"/>
        <s v="Customer_4189"/>
        <s v="Customer_4190"/>
        <s v="Customer_4191"/>
        <s v="Customer_4192"/>
        <s v="Customer_4193"/>
        <s v="Customer_4194"/>
        <s v="Customer_4195"/>
        <s v="Customer_4196"/>
        <s v="Customer_4197"/>
        <s v="Customer_4198"/>
        <s v="Customer_4199"/>
        <s v="Customer_4200"/>
        <s v="Customer_4201"/>
        <s v="Customer_4202"/>
        <s v="Customer_4203"/>
        <s v="Customer_4204"/>
        <s v="Customer_4205"/>
        <s v="Customer_4206"/>
        <s v="Customer_4207"/>
        <s v="Customer_4208"/>
        <s v="Customer_4209"/>
        <s v="Customer_4210"/>
        <s v="Customer_4211"/>
        <s v="Customer_4212"/>
        <s v="Customer_4213"/>
        <s v="Customer_4214"/>
        <s v="Customer_4215"/>
        <s v="Customer_4216"/>
        <s v="Customer_4217"/>
        <s v="Customer_4218"/>
        <s v="Customer_4219"/>
        <s v="Customer_4220"/>
        <s v="Customer_4221"/>
        <s v="Customer_4222"/>
        <s v="Customer_4223"/>
        <s v="Customer_4224"/>
        <s v="Customer_4225"/>
        <s v="Customer_4226"/>
        <s v="Customer_4227"/>
        <s v="Customer_4228"/>
        <s v="Customer_4229"/>
        <s v="Customer_4230"/>
        <s v="Customer_4231"/>
        <s v="Customer_4232"/>
        <s v="Customer_4233"/>
        <s v="Customer_4234"/>
        <s v="Customer_4235"/>
        <s v="Customer_4236"/>
        <s v="Customer_4237"/>
        <s v="Customer_4238"/>
        <s v="Customer_4239"/>
        <s v="Customer_4240"/>
        <s v="Customer_4241"/>
        <s v="Customer_4242"/>
        <s v="Customer_4243"/>
        <s v="Customer_4244"/>
        <s v="Customer_4245"/>
        <s v="Customer_4246"/>
        <s v="Customer_4247"/>
        <s v="Customer_4248"/>
        <s v="Customer_4249"/>
        <s v="Customer_4250"/>
        <s v="Customer_4251"/>
        <s v="Customer_4252"/>
        <s v="Customer_4253"/>
        <s v="Customer_4254"/>
        <s v="Customer_4255"/>
        <s v="Customer_4256"/>
        <s v="Customer_4257"/>
        <s v="Customer_4258"/>
        <s v="Customer_4259"/>
        <s v="Customer_4260"/>
        <s v="Customer_4261"/>
        <s v="Customer_4262"/>
        <s v="Customer_4263"/>
        <s v="Customer_4264"/>
        <s v="Customer_4265"/>
        <s v="Customer_4266"/>
        <s v="Customer_4267"/>
        <s v="Customer_4268"/>
        <s v="Customer_4269"/>
        <s v="Customer_4270"/>
        <s v="Customer_4271"/>
        <s v="Customer_4272"/>
        <s v="Customer_4273"/>
        <s v="Customer_4274"/>
        <s v="Customer_4275"/>
        <s v="Customer_4276"/>
        <s v="Customer_4277"/>
        <s v="Customer_4278"/>
        <s v="Customer_4279"/>
        <s v="Customer_4280"/>
        <s v="Customer_4281"/>
        <s v="Customer_4282"/>
        <s v="Customer_4283"/>
        <s v="Customer_4284"/>
        <s v="Customer_4285"/>
        <s v="Customer_4286"/>
        <s v="Customer_4287"/>
        <s v="Customer_4288"/>
        <s v="Customer_4289"/>
        <s v="Customer_4290"/>
        <s v="Customer_4291"/>
        <s v="Customer_4292"/>
        <s v="Customer_4293"/>
        <s v="Customer_4294"/>
        <s v="Customer_4295"/>
        <s v="Customer_4296"/>
        <s v="Customer_4297"/>
        <s v="Customer_4298"/>
        <s v="Customer_4299"/>
        <s v="Customer_4300"/>
        <s v="Customer_4301"/>
        <s v="Customer_4302"/>
        <s v="Customer_4303"/>
        <s v="Customer_4304"/>
        <s v="Customer_4305"/>
        <s v="Customer_4306"/>
        <s v="Customer_4307"/>
        <s v="Customer_4308"/>
        <s v="Customer_4309"/>
        <s v="Customer_4310"/>
        <s v="Customer_4311"/>
        <s v="Customer_4312"/>
        <s v="Customer_4313"/>
        <s v="Customer_4314"/>
        <s v="Customer_4315"/>
        <s v="Customer_4316"/>
        <s v="Customer_4317"/>
        <s v="Customer_4318"/>
        <s v="Customer_4319"/>
        <s v="Customer_4320"/>
        <s v="Customer_4321"/>
        <s v="Customer_4322"/>
        <s v="Customer_4323"/>
        <s v="Customer_4324"/>
        <s v="Customer_4325"/>
        <s v="Customer_4326"/>
        <s v="Customer_4327"/>
        <s v="Customer_4328"/>
        <s v="Customer_4329"/>
        <s v="Customer_4330"/>
        <s v="Customer_4331"/>
        <s v="Customer_4332"/>
        <s v="Customer_4333"/>
        <s v="Customer_4334"/>
        <s v="Customer_4335"/>
        <s v="Customer_4336"/>
        <s v="Customer_4337"/>
        <s v="Customer_4338"/>
        <s v="Customer_4339"/>
        <s v="Customer_4340"/>
        <s v="Customer_4341"/>
        <s v="Customer_4342"/>
        <s v="Customer_4343"/>
        <s v="Customer_4344"/>
        <s v="Customer_4345"/>
        <s v="Customer_4346"/>
        <s v="Customer_4347"/>
        <s v="Customer_4348"/>
        <s v="Customer_4349"/>
        <s v="Customer_4350"/>
        <s v="Customer_4351"/>
        <s v="Customer_4352"/>
        <s v="Customer_4353"/>
        <s v="Customer_4354"/>
        <s v="Customer_4355"/>
        <s v="Customer_4356"/>
        <s v="Customer_4357"/>
        <s v="Customer_4358"/>
        <s v="Customer_4359"/>
        <s v="Customer_4360"/>
        <s v="Customer_4361"/>
        <s v="Customer_4362"/>
        <s v="Customer_4363"/>
        <s v="Customer_4364"/>
        <s v="Customer_4365"/>
        <s v="Customer_4366"/>
        <s v="Customer_4367"/>
        <s v="Customer_4368"/>
        <s v="Customer_4369"/>
        <s v="Customer_4370"/>
        <s v="Customer_4371"/>
        <s v="Customer_4372"/>
        <s v="Customer_4373"/>
        <s v="Customer_4374"/>
        <s v="Customer_4375"/>
        <s v="Customer_4376"/>
        <s v="Customer_4377"/>
        <s v="Customer_4378"/>
        <s v="Customer_4379"/>
        <s v="Customer_4380"/>
        <s v="Customer_4381"/>
        <s v="Customer_4382"/>
        <s v="Customer_4383"/>
        <s v="Customer_4384"/>
        <s v="Customer_4385"/>
        <s v="Customer_4386"/>
        <s v="Customer_4387"/>
        <s v="Customer_4388"/>
        <s v="Customer_4389"/>
        <s v="Customer_4390"/>
        <s v="Customer_4391"/>
        <s v="Customer_4392"/>
        <s v="Customer_4393"/>
        <s v="Customer_4394"/>
        <s v="Customer_4395"/>
        <s v="Customer_4396"/>
        <s v="Customer_4397"/>
        <s v="Customer_4398"/>
        <s v="Customer_4399"/>
        <s v="Customer_4400"/>
        <s v="Customer_4401"/>
        <s v="Customer_4402"/>
        <s v="Customer_4403"/>
        <s v="Customer_4404"/>
        <s v="Customer_4405"/>
        <s v="Customer_4406"/>
        <s v="Customer_4407"/>
        <s v="Customer_4408"/>
        <s v="Customer_4409"/>
        <s v="Customer_4410"/>
        <s v="Customer_4411"/>
        <s v="Customer_4412"/>
        <s v="Customer_4413"/>
        <s v="Customer_4414"/>
        <s v="Customer_4415"/>
        <s v="Customer_4416"/>
        <s v="Customer_4417"/>
        <s v="Customer_4418"/>
        <s v="Customer_4419"/>
        <s v="Customer_4420"/>
        <s v="Customer_4421"/>
        <s v="Customer_4422"/>
        <s v="Customer_4423"/>
        <s v="Customer_4424"/>
        <s v="Customer_4425"/>
        <s v="Customer_4426"/>
        <s v="Customer_4427"/>
        <s v="Customer_4428"/>
        <s v="Customer_4429"/>
        <s v="Customer_4430"/>
        <s v="Customer_4431"/>
        <s v="Customer_4432"/>
        <s v="Customer_4433"/>
        <s v="Customer_4434"/>
        <s v="Customer_4435"/>
        <s v="Customer_4436"/>
        <s v="Customer_4437"/>
        <s v="Customer_4438"/>
        <s v="Customer_4439"/>
        <s v="Customer_4440"/>
        <s v="Customer_4441"/>
        <s v="Customer_4442"/>
        <s v="Customer_4443"/>
        <s v="Customer_4444"/>
        <s v="Customer_4445"/>
        <s v="Customer_4446"/>
        <s v="Customer_4447"/>
        <s v="Customer_4448"/>
        <s v="Customer_4449"/>
        <s v="Customer_4450"/>
        <s v="Customer_4451"/>
        <s v="Customer_4452"/>
        <s v="Customer_4453"/>
        <s v="Customer_4454"/>
        <s v="Customer_4455"/>
        <s v="Customer_4456"/>
        <s v="Customer_4457"/>
        <s v="Customer_4458"/>
        <s v="Customer_4459"/>
        <s v="Customer_4460"/>
        <s v="Customer_4461"/>
        <s v="Customer_4462"/>
        <s v="Customer_4463"/>
        <s v="Customer_4464"/>
        <s v="Customer_4465"/>
        <s v="Customer_4466"/>
        <s v="Customer_4467"/>
        <s v="Customer_4468"/>
        <s v="Customer_4469"/>
        <s v="Customer_4470"/>
        <s v="Customer_4471"/>
        <s v="Customer_4472"/>
        <s v="Customer_4473"/>
        <s v="Customer_4474"/>
        <s v="Customer_4475"/>
        <s v="Customer_4476"/>
        <s v="Customer_4477"/>
        <s v="Customer_4478"/>
        <s v="Customer_4479"/>
        <s v="Customer_4480"/>
        <s v="Customer_4481"/>
        <s v="Customer_4482"/>
        <s v="Customer_4483"/>
        <s v="Customer_4484"/>
        <s v="Customer_4485"/>
        <s v="Customer_4486"/>
        <s v="Customer_4487"/>
        <s v="Customer_4488"/>
        <s v="Customer_4489"/>
        <s v="Customer_4490"/>
        <s v="Customer_4491"/>
        <s v="Customer_4492"/>
        <s v="Customer_4493"/>
        <s v="Customer_4494"/>
        <s v="Customer_4495"/>
        <s v="Customer_4496"/>
        <s v="Customer_4497"/>
        <s v="Customer_4498"/>
        <s v="Customer_4499"/>
        <s v="Customer_4500"/>
        <s v="Customer_4501"/>
        <s v="Customer_4502"/>
        <s v="Customer_4503"/>
        <s v="Customer_4504"/>
        <s v="Customer_4505"/>
        <s v="Customer_4506"/>
        <s v="Customer_4507"/>
        <s v="Customer_4508"/>
        <s v="Customer_4509"/>
        <s v="Customer_4510"/>
        <s v="Customer_4511"/>
        <s v="Customer_4512"/>
        <s v="Customer_4513"/>
        <s v="Customer_4514"/>
        <s v="Customer_4515"/>
        <s v="Customer_4516"/>
        <s v="Customer_4517"/>
        <s v="Customer_4518"/>
        <s v="Customer_4519"/>
        <s v="Customer_4520"/>
        <s v="Customer_4521"/>
        <s v="Customer_4522"/>
        <s v="Customer_4523"/>
        <s v="Customer_4524"/>
        <s v="Customer_4525"/>
        <s v="Customer_4526"/>
        <s v="Customer_4527"/>
        <s v="Customer_4528"/>
        <s v="Customer_4529"/>
        <s v="Customer_4530"/>
        <s v="Customer_4531"/>
        <s v="Customer_4532"/>
        <s v="Customer_4533"/>
        <s v="Customer_4534"/>
        <s v="Customer_4535"/>
        <s v="Customer_4536"/>
        <s v="Customer_4537"/>
        <s v="Customer_4538"/>
        <s v="Customer_4539"/>
        <s v="Customer_4540"/>
        <s v="Customer_4541"/>
        <s v="Customer_4542"/>
        <s v="Customer_4543"/>
        <s v="Customer_4544"/>
        <s v="Customer_4545"/>
        <s v="Customer_4546"/>
        <s v="Customer_4547"/>
        <s v="Customer_4548"/>
        <s v="Customer_4549"/>
        <s v="Customer_4550"/>
        <s v="Customer_4551"/>
        <s v="Customer_4552"/>
        <s v="Customer_4553"/>
        <s v="Customer_4554"/>
        <s v="Customer_4555"/>
        <s v="Customer_4556"/>
        <s v="Customer_4557"/>
        <s v="Customer_4558"/>
        <s v="Customer_4559"/>
        <s v="Customer_4560"/>
        <s v="Customer_4561"/>
        <s v="Customer_4562"/>
        <s v="Customer_4563"/>
        <s v="Customer_4564"/>
        <s v="Customer_4565"/>
        <s v="Customer_4566"/>
        <s v="Customer_4567"/>
        <s v="Customer_4568"/>
        <s v="Customer_4569"/>
        <s v="Customer_4570"/>
        <s v="Customer_4571"/>
        <s v="Customer_4572"/>
        <s v="Customer_4573"/>
        <s v="Customer_4574"/>
        <s v="Customer_4575"/>
        <s v="Customer_4576"/>
        <s v="Customer_4577"/>
        <s v="Customer_4578"/>
        <s v="Customer_4579"/>
        <s v="Customer_4580"/>
        <s v="Customer_4581"/>
        <s v="Customer_4582"/>
        <s v="Customer_4583"/>
        <s v="Customer_4584"/>
        <s v="Customer_4585"/>
        <s v="Customer_4586"/>
        <s v="Customer_4587"/>
        <s v="Customer_4588"/>
        <s v="Customer_4589"/>
        <s v="Customer_4590"/>
        <s v="Customer_4591"/>
        <s v="Customer_4592"/>
        <s v="Customer_4593"/>
        <s v="Customer_4594"/>
        <s v="Customer_4595"/>
        <s v="Customer_4596"/>
        <s v="Customer_4597"/>
        <s v="Customer_4598"/>
        <s v="Customer_4599"/>
        <s v="Customer_4600"/>
        <s v="Customer_4601"/>
        <s v="Customer_4602"/>
        <s v="Customer_4603"/>
        <s v="Customer_4604"/>
        <s v="Customer_4605"/>
        <s v="Customer_4606"/>
        <s v="Customer_4607"/>
        <s v="Customer_4608"/>
        <s v="Customer_4609"/>
        <s v="Customer_4610"/>
        <s v="Customer_4611"/>
        <s v="Customer_4612"/>
        <s v="Customer_4613"/>
        <s v="Customer_4614"/>
        <s v="Customer_4615"/>
        <s v="Customer_4616"/>
        <s v="Customer_4617"/>
        <s v="Customer_4618"/>
        <s v="Customer_4619"/>
        <s v="Customer_4620"/>
        <s v="Customer_4621"/>
        <s v="Customer_4622"/>
        <s v="Customer_4623"/>
        <s v="Customer_4624"/>
        <s v="Customer_4625"/>
        <s v="Customer_4626"/>
        <s v="Customer_4627"/>
        <s v="Customer_4628"/>
        <s v="Customer_4629"/>
        <s v="Customer_4630"/>
        <s v="Customer_4631"/>
        <s v="Customer_4632"/>
        <s v="Customer_4633"/>
        <s v="Customer_4634"/>
        <s v="Customer_4635"/>
        <s v="Customer_4636"/>
        <s v="Customer_4637"/>
        <s v="Customer_4638"/>
        <s v="Customer_4639"/>
        <s v="Customer_4640"/>
        <s v="Customer_4641"/>
        <s v="Customer_4642"/>
        <s v="Customer_4643"/>
        <s v="Customer_4644"/>
        <s v="Customer_4645"/>
        <s v="Customer_4646"/>
        <s v="Customer_4647"/>
        <s v="Customer_4648"/>
        <s v="Customer_4649"/>
        <s v="Customer_4650"/>
        <s v="Customer_4651"/>
        <s v="Customer_4652"/>
        <s v="Customer_4653"/>
        <s v="Customer_4654"/>
        <s v="Customer_4655"/>
        <s v="Customer_4656"/>
        <s v="Customer_4657"/>
        <s v="Customer_4658"/>
        <s v="Customer_4659"/>
        <s v="Customer_4660"/>
        <s v="Customer_4661"/>
        <s v="Customer_4662"/>
        <s v="Customer_4663"/>
        <s v="Customer_4664"/>
        <s v="Customer_4665"/>
        <s v="Customer_4666"/>
        <s v="Customer_4667"/>
        <s v="Customer_4668"/>
        <s v="Customer_4669"/>
        <s v="Customer_4670"/>
        <s v="Customer_4671"/>
        <s v="Customer_4672"/>
        <s v="Customer_4673"/>
        <s v="Customer_4674"/>
        <s v="Customer_4675"/>
        <s v="Customer_4676"/>
        <s v="Customer_4677"/>
        <s v="Customer_4678"/>
        <s v="Customer_4679"/>
        <s v="Customer_4680"/>
        <s v="Customer_4681"/>
        <s v="Customer_4682"/>
        <s v="Customer_4683"/>
        <s v="Customer_4684"/>
        <s v="Customer_4685"/>
        <s v="Customer_4686"/>
        <s v="Customer_4687"/>
        <s v="Customer_4688"/>
        <s v="Customer_4689"/>
        <s v="Customer_4690"/>
        <s v="Customer_4691"/>
        <s v="Customer_4692"/>
        <s v="Customer_4693"/>
        <s v="Customer_4694"/>
        <s v="Customer_4695"/>
        <s v="Customer_4696"/>
        <s v="Customer_4697"/>
        <s v="Customer_4698"/>
        <s v="Customer_4699"/>
        <s v="Customer_4700"/>
        <s v="Customer_4701"/>
        <s v="Customer_4702"/>
        <s v="Customer_4703"/>
        <s v="Customer_4704"/>
        <s v="Customer_4705"/>
        <s v="Customer_4706"/>
        <s v="Customer_4707"/>
        <s v="Customer_4708"/>
        <s v="Customer_4709"/>
        <s v="Customer_4710"/>
        <s v="Customer_4711"/>
        <s v="Customer_4712"/>
        <s v="Customer_4713"/>
        <s v="Customer_4714"/>
        <s v="Customer_4715"/>
        <s v="Customer_4716"/>
        <s v="Customer_4717"/>
        <s v="Customer_4718"/>
        <s v="Customer_4719"/>
        <s v="Customer_4720"/>
        <s v="Customer_4721"/>
        <s v="Customer_4722"/>
        <s v="Customer_4723"/>
        <s v="Customer_4724"/>
        <s v="Customer_4725"/>
        <s v="Customer_4726"/>
        <s v="Customer_4727"/>
        <s v="Customer_4728"/>
        <s v="Customer_4729"/>
        <s v="Customer_4730"/>
        <s v="Customer_4731"/>
        <s v="Customer_4732"/>
        <s v="Customer_4733"/>
        <s v="Customer_4734"/>
        <s v="Customer_4735"/>
        <s v="Customer_4736"/>
        <s v="Customer_4737"/>
        <s v="Customer_4738"/>
        <s v="Customer_4739"/>
        <s v="Customer_4740"/>
        <s v="Customer_4741"/>
        <s v="Customer_4742"/>
        <s v="Customer_4743"/>
        <s v="Customer_4744"/>
        <s v="Customer_4745"/>
        <s v="Customer_4746"/>
        <s v="Customer_4747"/>
        <s v="Customer_4748"/>
        <s v="Customer_4749"/>
        <s v="Customer_4750"/>
        <s v="Customer_4751"/>
        <s v="Customer_4752"/>
        <s v="Customer_4753"/>
        <s v="Customer_4754"/>
        <s v="Customer_4755"/>
        <s v="Customer_4756"/>
        <s v="Customer_4757"/>
        <s v="Customer_4758"/>
        <s v="Customer_4759"/>
        <s v="Customer_4760"/>
        <s v="Customer_4761"/>
        <s v="Customer_4762"/>
        <s v="Customer_4763"/>
        <s v="Customer_4764"/>
        <s v="Customer_4765"/>
        <s v="Customer_4766"/>
        <s v="Customer_4767"/>
        <s v="Customer_4768"/>
        <s v="Customer_4769"/>
        <s v="Customer_4770"/>
        <s v="Customer_4771"/>
        <s v="Customer_4772"/>
        <s v="Customer_4773"/>
        <s v="Customer_4774"/>
        <s v="Customer_4775"/>
        <s v="Customer_4776"/>
        <s v="Customer_4777"/>
        <s v="Customer_4778"/>
        <s v="Customer_4779"/>
        <s v="Customer_4780"/>
        <s v="Customer_4781"/>
        <s v="Customer_4782"/>
        <s v="Customer_4783"/>
        <s v="Customer_4784"/>
        <s v="Customer_4785"/>
        <s v="Customer_4786"/>
        <s v="Customer_4787"/>
        <s v="Customer_4788"/>
        <s v="Customer_4789"/>
        <s v="Customer_4790"/>
        <s v="Customer_4791"/>
        <s v="Customer_4792"/>
        <s v="Customer_4793"/>
        <s v="Customer_4794"/>
        <s v="Customer_4795"/>
        <s v="Customer_4796"/>
        <s v="Customer_4797"/>
        <s v="Customer_4798"/>
        <s v="Customer_4799"/>
        <s v="Customer_4800"/>
        <s v="Customer_4801"/>
        <s v="Customer_4802"/>
        <s v="Customer_4803"/>
        <s v="Customer_4804"/>
        <s v="Customer_4805"/>
        <s v="Customer_4806"/>
        <s v="Customer_4807"/>
        <s v="Customer_4808"/>
        <s v="Customer_4809"/>
        <s v="Customer_4810"/>
        <s v="Customer_4811"/>
        <s v="Customer_4812"/>
        <s v="Customer_4813"/>
        <s v="Customer_4814"/>
        <s v="Customer_4815"/>
        <s v="Customer_4816"/>
        <s v="Customer_4817"/>
        <s v="Customer_4818"/>
        <s v="Customer_4819"/>
        <s v="Customer_4820"/>
        <s v="Customer_4821"/>
        <s v="Customer_4822"/>
        <s v="Customer_4823"/>
        <s v="Customer_4824"/>
        <s v="Customer_4825"/>
        <s v="Customer_4826"/>
        <s v="Customer_4827"/>
        <s v="Customer_4828"/>
        <s v="Customer_4829"/>
        <s v="Customer_4830"/>
        <s v="Customer_4831"/>
        <s v="Customer_4832"/>
        <s v="Customer_4833"/>
        <s v="Customer_4834"/>
        <s v="Customer_4835"/>
        <s v="Customer_4836"/>
        <s v="Customer_4837"/>
        <s v="Customer_4838"/>
        <s v="Customer_4839"/>
        <s v="Customer_4840"/>
        <s v="Customer_4841"/>
        <s v="Customer_4842"/>
        <s v="Customer_4843"/>
        <s v="Customer_4844"/>
        <s v="Customer_4845"/>
        <s v="Customer_4846"/>
        <s v="Customer_4847"/>
        <s v="Customer_4848"/>
        <s v="Customer_4849"/>
        <s v="Customer_4850"/>
        <s v="Customer_4851"/>
        <s v="Customer_4852"/>
        <s v="Customer_4853"/>
        <s v="Customer_4854"/>
        <s v="Customer_4855"/>
        <s v="Customer_4856"/>
        <s v="Customer_4857"/>
        <s v="Customer_4858"/>
        <s v="Customer_4859"/>
        <s v="Customer_4860"/>
        <s v="Customer_4861"/>
        <s v="Customer_4862"/>
        <s v="Customer_4863"/>
        <s v="Customer_4864"/>
        <s v="Customer_4865"/>
        <s v="Customer_4866"/>
        <s v="Customer_4867"/>
        <s v="Customer_4868"/>
        <s v="Customer_4869"/>
        <s v="Customer_4870"/>
        <s v="Customer_4871"/>
        <s v="Customer_4872"/>
        <s v="Customer_4873"/>
        <s v="Customer_4874"/>
        <s v="Customer_4875"/>
        <s v="Customer_4876"/>
        <s v="Customer_4877"/>
        <s v="Customer_4878"/>
        <s v="Customer_4879"/>
        <s v="Customer_4880"/>
        <s v="Customer_4881"/>
        <s v="Customer_4882"/>
        <s v="Customer_4883"/>
        <s v="Customer_4884"/>
        <s v="Customer_4885"/>
        <s v="Customer_4886"/>
        <s v="Customer_4887"/>
        <s v="Customer_4888"/>
        <s v="Customer_4889"/>
        <s v="Customer_4890"/>
        <s v="Customer_4891"/>
        <s v="Customer_4892"/>
        <s v="Customer_4893"/>
        <s v="Customer_4894"/>
        <s v="Customer_4895"/>
        <s v="Customer_4896"/>
        <s v="Customer_4897"/>
        <s v="Customer_4898"/>
        <s v="Customer_4899"/>
        <s v="Customer_4900"/>
        <s v="Customer_4901"/>
        <s v="Customer_4902"/>
        <s v="Customer_4903"/>
        <s v="Customer_4904"/>
        <s v="Customer_4905"/>
        <s v="Customer_4906"/>
        <s v="Customer_4907"/>
        <s v="Customer_4908"/>
        <s v="Customer_4909"/>
        <s v="Customer_4910"/>
        <s v="Customer_4911"/>
        <s v="Customer_4912"/>
        <s v="Customer_4913"/>
        <s v="Customer_4914"/>
        <s v="Customer_4915"/>
        <s v="Customer_4916"/>
        <s v="Customer_4917"/>
        <s v="Customer_4918"/>
        <s v="Customer_4919"/>
        <s v="Customer_4920"/>
        <s v="Customer_4921"/>
        <s v="Customer_4922"/>
        <s v="Customer_4923"/>
        <s v="Customer_4924"/>
        <s v="Customer_4925"/>
        <s v="Customer_4926"/>
        <s v="Customer_4927"/>
        <s v="Customer_4928"/>
        <s v="Customer_4929"/>
        <s v="Customer_4930"/>
        <s v="Customer_4931"/>
        <s v="Customer_4932"/>
        <s v="Customer_4933"/>
        <s v="Customer_4934"/>
        <s v="Customer_4935"/>
        <s v="Customer_4936"/>
        <s v="Customer_4937"/>
        <s v="Customer_4938"/>
        <s v="Customer_4939"/>
        <s v="Customer_4940"/>
        <s v="Customer_4941"/>
        <s v="Customer_4942"/>
        <s v="Customer_4943"/>
        <s v="Customer_4944"/>
        <s v="Customer_4945"/>
        <s v="Customer_4946"/>
        <s v="Customer_4947"/>
        <s v="Customer_4948"/>
        <s v="Customer_4949"/>
        <s v="Customer_4950"/>
        <s v="Customer_4951"/>
        <s v="Customer_4952"/>
        <s v="Customer_4953"/>
        <s v="Customer_4954"/>
        <s v="Customer_4955"/>
        <s v="Customer_4956"/>
        <s v="Customer_4957"/>
        <s v="Customer_4958"/>
        <s v="Customer_4959"/>
        <s v="Customer_4960"/>
        <s v="Customer_4961"/>
        <s v="Customer_4962"/>
        <s v="Customer_4963"/>
        <s v="Customer_4964"/>
        <s v="Customer_4965"/>
        <s v="Customer_4966"/>
        <s v="Customer_4967"/>
        <s v="Customer_4968"/>
        <s v="Customer_4969"/>
        <s v="Customer_4970"/>
        <s v="Customer_4971"/>
        <s v="Customer_4972"/>
        <s v="Customer_4973"/>
        <s v="Customer_4974"/>
        <s v="Customer_4975"/>
        <s v="Customer_4976"/>
        <s v="Customer_4977"/>
        <s v="Customer_4978"/>
        <s v="Customer_4979"/>
        <s v="Customer_4980"/>
        <s v="Customer_4981"/>
        <s v="Customer_4982"/>
        <s v="Customer_4983"/>
        <s v="Customer_4984"/>
        <s v="Customer_4985"/>
        <s v="Customer_4986"/>
        <s v="Customer_4987"/>
        <s v="Customer_4988"/>
        <s v="Customer_4989"/>
        <s v="Customer_4990"/>
        <s v="Customer_4991"/>
        <s v="Customer_4992"/>
        <s v="Customer_4993"/>
        <s v="Customer_4994"/>
        <s v="Customer_4995"/>
        <s v="Customer_4996"/>
        <s v="Customer_4997"/>
        <s v="Customer_4998"/>
        <s v="Customer_4999"/>
      </sharedItems>
    </cacheField>
    <cacheField name="Age" numFmtId="0">
      <sharedItems containsSemiMixedTypes="0" containsString="0" containsNumber="1" containsInteger="1" minValue="18" maxValue="94"/>
    </cacheField>
    <cacheField name="City" numFmtId="0">
      <sharedItems count="6">
        <s v="Mansoura"/>
        <s v="Cairo"/>
        <s v="Luxor"/>
        <s v="Giza"/>
        <s v="Aswan"/>
        <s v="Alexandria"/>
      </sharedItems>
    </cacheField>
    <cacheField name="JoinDate" numFmtId="164">
      <sharedItems containsSemiMixedTypes="0" containsNonDate="0" containsDate="1" containsString="0" minDate="2020-01-01T00:00:00" maxDate="2024-12-02T00:00:00"/>
    </cacheField>
    <cacheField name="Churn" numFmtId="0">
      <sharedItems containsSemiMixedTypes="0" containsString="0" containsNumber="1" containsInteger="1" minValue="0" maxValue="1"/>
    </cacheField>
    <cacheField name="OrderID" numFmtId="0">
      <sharedItems containsSemiMixedTypes="0" containsString="0" containsNumber="1" containsInteger="1" minValue="10000" maxValue="13998"/>
    </cacheField>
    <cacheField name="OrderDate" numFmtId="164">
      <sharedItems containsSemiMixedTypes="0" containsNonDate="0" containsDate="1" containsString="0" minDate="2020-01-01T00:00:00" maxDate="2024-12-02T00:00:00" count="1455">
        <d v="2023-02-08T00:00:00"/>
        <d v="2020-08-16T00:00:00"/>
        <d v="2020-02-21T00:00:00"/>
        <d v="2021-07-17T00:00:00"/>
        <d v="2021-05-16T00:00:00"/>
        <d v="2021-04-02T00:00:00"/>
        <d v="2020-10-12T00:00:00"/>
        <d v="2020-07-28T00:00:00"/>
        <d v="2023-10-17T00:00:00"/>
        <d v="2023-01-21T00:00:00"/>
        <d v="2020-06-27T00:00:00"/>
        <d v="2023-04-24T00:00:00"/>
        <d v="2022-05-14T00:00:00"/>
        <d v="2020-03-06T00:00:00"/>
        <d v="2020-02-03T00:00:00"/>
        <d v="2020-10-07T00:00:00"/>
        <d v="2021-03-23T00:00:00"/>
        <d v="2021-04-21T00:00:00"/>
        <d v="2022-10-31T00:00:00"/>
        <d v="2023-05-17T00:00:00"/>
        <d v="2020-02-24T00:00:00"/>
        <d v="2023-02-23T00:00:00"/>
        <d v="2021-11-02T00:00:00"/>
        <d v="2024-06-01T00:00:00"/>
        <d v="2023-08-23T00:00:00"/>
        <d v="2023-12-07T00:00:00"/>
        <d v="2022-09-05T00:00:00"/>
        <d v="2021-03-27T00:00:00"/>
        <d v="2022-07-08T00:00:00"/>
        <d v="2023-04-21T00:00:00"/>
        <d v="2021-07-23T00:00:00"/>
        <d v="2020-01-14T00:00:00"/>
        <d v="2020-11-22T00:00:00"/>
        <d v="2023-11-30T00:00:00"/>
        <d v="2022-05-15T00:00:00"/>
        <d v="2021-11-27T00:00:00"/>
        <d v="2020-11-14T00:00:00"/>
        <d v="2021-03-16T00:00:00"/>
        <d v="2021-11-20T00:00:00"/>
        <d v="2020-08-07T00:00:00"/>
        <d v="2022-02-17T00:00:00"/>
        <d v="2020-07-17T00:00:00"/>
        <d v="2022-05-01T00:00:00"/>
        <d v="2021-05-12T00:00:00"/>
        <d v="2023-05-21T00:00:00"/>
        <d v="2021-06-25T00:00:00"/>
        <d v="2020-03-29T00:00:00"/>
        <d v="2024-03-02T00:00:00"/>
        <d v="2022-07-29T00:00:00"/>
        <d v="2023-03-01T00:00:00"/>
        <d v="2020-12-09T00:00:00"/>
        <d v="2022-02-14T00:00:00"/>
        <d v="2020-10-06T00:00:00"/>
        <d v="2023-02-04T00:00:00"/>
        <d v="2021-08-23T00:00:00"/>
        <d v="2023-11-07T00:00:00"/>
        <d v="2023-06-20T00:00:00"/>
        <d v="2022-10-01T00:00:00"/>
        <d v="2023-03-28T00:00:00"/>
        <d v="2021-01-28T00:00:00"/>
        <d v="2023-12-13T00:00:00"/>
        <d v="2020-05-22T00:00:00"/>
        <d v="2020-03-04T00:00:00"/>
        <d v="2023-09-16T00:00:00"/>
        <d v="2021-11-04T00:00:00"/>
        <d v="2021-08-15T00:00:00"/>
        <d v="2020-06-12T00:00:00"/>
        <d v="2020-07-25T00:00:00"/>
        <d v="2022-07-17T00:00:00"/>
        <d v="2023-07-25T00:00:00"/>
        <d v="2022-01-17T00:00:00"/>
        <d v="2020-11-29T00:00:00"/>
        <d v="2022-01-28T00:00:00"/>
        <d v="2021-12-28T00:00:00"/>
        <d v="2021-05-03T00:00:00"/>
        <d v="2023-10-04T00:00:00"/>
        <d v="2021-06-30T00:00:00"/>
        <d v="2023-12-08T00:00:00"/>
        <d v="2023-10-31T00:00:00"/>
        <d v="2023-08-20T00:00:00"/>
        <d v="2020-05-26T00:00:00"/>
        <d v="2023-06-01T00:00:00"/>
        <d v="2023-07-24T00:00:00"/>
        <d v="2020-12-16T00:00:00"/>
        <d v="2022-12-29T00:00:00"/>
        <d v="2024-02-02T00:00:00"/>
        <d v="2020-11-30T00:00:00"/>
        <d v="2022-04-08T00:00:00"/>
        <d v="2022-02-16T00:00:00"/>
        <d v="2021-07-06T00:00:00"/>
        <d v="2023-03-08T00:00:00"/>
        <d v="2023-11-10T00:00:00"/>
        <d v="2023-02-14T00:00:00"/>
        <d v="2021-03-25T00:00:00"/>
        <d v="2023-03-11T00:00:00"/>
        <d v="2021-10-26T00:00:00"/>
        <d v="2020-04-24T00:00:00"/>
        <d v="2021-04-14T00:00:00"/>
        <d v="2021-10-08T00:00:00"/>
        <d v="2022-01-04T00:00:00"/>
        <d v="2021-07-02T00:00:00"/>
        <d v="2020-05-15T00:00:00"/>
        <d v="2021-03-08T00:00:00"/>
        <d v="2023-03-07T00:00:00"/>
        <d v="2024-10-01T00:00:00"/>
        <d v="2021-10-06T00:00:00"/>
        <d v="2021-03-11T00:00:00"/>
        <d v="2023-09-04T00:00:00"/>
        <d v="2022-10-19T00:00:00"/>
        <d v="2022-03-21T00:00:00"/>
        <d v="2023-09-08T00:00:00"/>
        <d v="2022-07-28T00:00:00"/>
        <d v="2020-10-19T00:00:00"/>
        <d v="2021-06-26T00:00:00"/>
        <d v="2021-05-20T00:00:00"/>
        <d v="2023-01-08T00:00:00"/>
        <d v="2021-06-22T00:00:00"/>
        <d v="2023-04-12T00:00:00"/>
        <d v="2022-05-27T00:00:00"/>
        <d v="2023-04-10T00:00:00"/>
        <d v="2022-03-28T00:00:00"/>
        <d v="2022-11-01T00:00:00"/>
        <d v="2020-10-10T00:00:00"/>
        <d v="2022-11-09T00:00:00"/>
        <d v="2022-10-07T00:00:00"/>
        <d v="2020-05-07T00:00:00"/>
        <d v="2020-04-06T00:00:00"/>
        <d v="2020-08-12T00:00:00"/>
        <d v="2020-09-11T00:00:00"/>
        <d v="2023-09-07T00:00:00"/>
        <d v="2020-11-23T00:00:00"/>
        <d v="2023-10-25T00:00:00"/>
        <d v="2023-06-05T00:00:00"/>
        <d v="2020-10-05T00:00:00"/>
        <d v="2022-02-27T00:00:00"/>
        <d v="2022-02-20T00:00:00"/>
        <d v="2023-05-05T00:00:00"/>
        <d v="2022-08-16T00:00:00"/>
        <d v="2022-12-19T00:00:00"/>
        <d v="2021-05-29T00:00:00"/>
        <d v="2023-02-07T00:00:00"/>
        <d v="2020-01-24T00:00:00"/>
        <d v="2024-01-16T00:00:00"/>
        <d v="2020-08-22T00:00:00"/>
        <d v="2023-10-28T00:00:00"/>
        <d v="2023-04-01T00:00:00"/>
        <d v="2023-08-05T00:00:00"/>
        <d v="2021-08-24T00:00:00"/>
        <d v="2022-06-09T00:00:00"/>
        <d v="2020-11-19T00:00:00"/>
        <d v="2022-07-18T00:00:00"/>
        <d v="2020-01-07T00:00:00"/>
        <d v="2024-01-18T00:00:00"/>
        <d v="2024-01-13T00:00:00"/>
        <d v="2021-06-23T00:00:00"/>
        <d v="2022-10-22T00:00:00"/>
        <d v="2020-12-31T00:00:00"/>
        <d v="2022-11-05T00:00:00"/>
        <d v="2020-05-08T00:00:00"/>
        <d v="2023-04-07T00:00:00"/>
        <d v="2021-03-09T00:00:00"/>
        <d v="2023-01-06T00:00:00"/>
        <d v="2022-02-04T00:00:00"/>
        <d v="2020-11-26T00:00:00"/>
        <d v="2023-01-09T00:00:00"/>
        <d v="2022-12-22T00:00:00"/>
        <d v="2020-02-01T00:00:00"/>
        <d v="2023-05-11T00:00:00"/>
        <d v="2021-10-25T00:00:00"/>
        <d v="2022-09-27T00:00:00"/>
        <d v="2020-02-09T00:00:00"/>
        <d v="2020-08-17T00:00:00"/>
        <d v="2022-01-13T00:00:00"/>
        <d v="2021-09-21T00:00:00"/>
        <d v="2021-05-05T00:00:00"/>
        <d v="2020-04-28T00:00:00"/>
        <d v="2021-05-08T00:00:00"/>
        <d v="2023-07-03T00:00:00"/>
        <d v="2020-06-24T00:00:00"/>
        <d v="2024-02-07T00:00:00"/>
        <d v="2022-09-22T00:00:00"/>
        <d v="2020-05-21T00:00:00"/>
        <d v="2022-12-26T00:00:00"/>
        <d v="2020-09-14T00:00:00"/>
        <d v="2020-09-19T00:00:00"/>
        <d v="2023-09-13T00:00:00"/>
        <d v="2022-08-31T00:00:00"/>
        <d v="2023-01-30T00:00:00"/>
        <d v="2020-12-04T00:00:00"/>
        <d v="2022-12-16T00:00:00"/>
        <d v="2023-05-27T00:00:00"/>
        <d v="2022-05-16T00:00:00"/>
        <d v="2021-09-03T00:00:00"/>
        <d v="2024-02-03T00:00:00"/>
        <d v="2023-11-13T00:00:00"/>
        <d v="2021-02-15T00:00:00"/>
        <d v="2023-12-31T00:00:00"/>
        <d v="2021-09-30T00:00:00"/>
        <d v="2023-07-10T00:00:00"/>
        <d v="2022-03-02T00:00:00"/>
        <d v="2022-06-16T00:00:00"/>
        <d v="2022-11-25T00:00:00"/>
        <d v="2022-07-13T00:00:00"/>
        <d v="2020-09-04T00:00:00"/>
        <d v="2021-05-22T00:00:00"/>
        <d v="2021-05-04T00:00:00"/>
        <d v="2020-05-11T00:00:00"/>
        <d v="2021-11-23T00:00:00"/>
        <d v="2020-02-13T00:00:00"/>
        <d v="2023-04-19T00:00:00"/>
        <d v="2023-08-02T00:00:00"/>
        <d v="2021-04-16T00:00:00"/>
        <d v="2023-04-20T00:00:00"/>
        <d v="2020-01-15T00:00:00"/>
        <d v="2020-05-25T00:00:00"/>
        <d v="2023-12-20T00:00:00"/>
        <d v="2023-07-16T00:00:00"/>
        <d v="2020-04-30T00:00:00"/>
        <d v="2021-04-13T00:00:00"/>
        <d v="2020-05-18T00:00:00"/>
        <d v="2020-05-03T00:00:00"/>
        <d v="2021-11-07T00:00:00"/>
        <d v="2022-11-18T00:00:00"/>
        <d v="2021-05-02T00:00:00"/>
        <d v="2021-07-24T00:00:00"/>
        <d v="2023-02-10T00:00:00"/>
        <d v="2022-09-21T00:00:00"/>
        <d v="2021-03-14T00:00:00"/>
        <d v="2023-09-01T00:00:00"/>
        <d v="2020-09-27T00:00:00"/>
        <d v="2024-01-21T00:00:00"/>
        <d v="2023-03-15T00:00:00"/>
        <d v="2023-03-26T00:00:00"/>
        <d v="2022-08-26T00:00:00"/>
        <d v="2021-12-05T00:00:00"/>
        <d v="2022-04-13T00:00:00"/>
        <d v="2021-01-24T00:00:00"/>
        <d v="2020-12-07T00:00:00"/>
        <d v="2023-09-11T00:00:00"/>
        <d v="2022-01-06T00:00:00"/>
        <d v="2021-12-26T00:00:00"/>
        <d v="2022-05-17T00:00:00"/>
        <d v="2022-04-21T00:00:00"/>
        <d v="2022-08-14T00:00:00"/>
        <d v="2020-04-20T00:00:00"/>
        <d v="2023-08-31T00:00:00"/>
        <d v="2023-08-16T00:00:00"/>
        <d v="2020-07-20T00:00:00"/>
        <d v="2020-04-05T00:00:00"/>
        <d v="2022-04-04T00:00:00"/>
        <d v="2024-01-31T00:00:00"/>
        <d v="2021-11-25T00:00:00"/>
        <d v="2020-08-11T00:00:00"/>
        <d v="2021-05-24T00:00:00"/>
        <d v="2021-01-27T00:00:00"/>
        <d v="2022-07-07T00:00:00"/>
        <d v="2020-10-14T00:00:00"/>
        <d v="2021-01-10T00:00:00"/>
        <d v="2022-05-08T00:00:00"/>
        <d v="2021-05-26T00:00:00"/>
        <d v="2020-06-03T00:00:00"/>
        <d v="2022-06-26T00:00:00"/>
        <d v="2023-02-01T00:00:00"/>
        <d v="2020-07-19T00:00:00"/>
        <d v="2020-04-13T00:00:00"/>
        <d v="2023-08-28T00:00:00"/>
        <d v="2023-12-01T00:00:00"/>
        <d v="2020-01-31T00:00:00"/>
        <d v="2021-04-29T00:00:00"/>
        <d v="2020-12-06T00:00:00"/>
        <d v="2022-12-04T00:00:00"/>
        <d v="2022-09-12T00:00:00"/>
        <d v="2021-03-13T00:00:00"/>
        <d v="2020-12-03T00:00:00"/>
        <d v="2022-02-15T00:00:00"/>
        <d v="2020-05-01T00:00:00"/>
        <d v="2022-10-03T00:00:00"/>
        <d v="2021-06-27T00:00:00"/>
        <d v="2022-07-20T00:00:00"/>
        <d v="2021-08-07T00:00:00"/>
        <d v="2023-11-27T00:00:00"/>
        <d v="2024-05-02T00:00:00"/>
        <d v="2023-02-12T00:00:00"/>
        <d v="2023-09-17T00:00:00"/>
        <d v="2024-01-11T00:00:00"/>
        <d v="2022-09-23T00:00:00"/>
        <d v="2020-11-13T00:00:00"/>
        <d v="2021-01-23T00:00:00"/>
        <d v="2021-08-30T00:00:00"/>
        <d v="2021-03-21T00:00:00"/>
        <d v="2020-04-29T00:00:00"/>
        <d v="2023-01-04T00:00:00"/>
        <d v="2023-01-15T00:00:00"/>
        <d v="2021-04-10T00:00:00"/>
        <d v="2020-04-27T00:00:00"/>
        <d v="2023-11-04T00:00:00"/>
        <d v="2022-09-03T00:00:00"/>
        <d v="2022-10-26T00:00:00"/>
        <d v="2022-12-23T00:00:00"/>
        <d v="2020-11-18T00:00:00"/>
        <d v="2020-04-26T00:00:00"/>
        <d v="2022-11-06T00:00:00"/>
        <d v="2020-06-13T00:00:00"/>
        <d v="2021-01-15T00:00:00"/>
        <d v="2020-05-20T00:00:00"/>
        <d v="2023-03-05T00:00:00"/>
        <d v="2020-05-19T00:00:00"/>
        <d v="2023-10-14T00:00:00"/>
        <d v="2021-04-26T00:00:00"/>
        <d v="2022-06-04T00:00:00"/>
        <d v="2020-09-02T00:00:00"/>
        <d v="2023-03-12T00:00:00"/>
        <d v="2021-05-19T00:00:00"/>
        <d v="2023-03-31T00:00:00"/>
        <d v="2023-05-02T00:00:00"/>
        <d v="2020-03-22T00:00:00"/>
        <d v="2023-06-22T00:00:00"/>
        <d v="2020-06-16T00:00:00"/>
        <d v="2022-08-05T00:00:00"/>
        <d v="2023-03-03T00:00:00"/>
        <d v="2022-06-12T00:00:00"/>
        <d v="2021-09-10T00:00:00"/>
        <d v="2021-06-18T00:00:00"/>
        <d v="2021-02-22T00:00:00"/>
        <d v="2023-03-10T00:00:00"/>
        <d v="2021-05-10T00:00:00"/>
        <d v="2020-09-25T00:00:00"/>
        <d v="2023-08-14T00:00:00"/>
        <d v="2021-09-06T00:00:00"/>
        <d v="2022-07-25T00:00:00"/>
        <d v="2021-10-09T00:00:00"/>
        <d v="2020-05-28T00:00:00"/>
        <d v="2020-01-20T00:00:00"/>
        <d v="2022-07-27T00:00:00"/>
        <d v="2023-06-26T00:00:00"/>
        <d v="2023-02-27T00:00:00"/>
        <d v="2020-07-23T00:00:00"/>
        <d v="2020-05-30T00:00:00"/>
        <d v="2021-03-12T00:00:00"/>
        <d v="2022-11-02T00:00:00"/>
        <d v="2020-09-28T00:00:00"/>
        <d v="2021-12-15T00:00:00"/>
        <d v="2021-05-15T00:00:00"/>
        <d v="2022-01-26T00:00:00"/>
        <d v="2021-06-08T00:00:00"/>
        <d v="2023-01-17T00:00:00"/>
        <d v="2023-12-11T00:00:00"/>
        <d v="2021-09-11T00:00:00"/>
        <d v="2023-06-06T00:00:00"/>
        <d v="2020-01-17T00:00:00"/>
        <d v="2023-09-29T00:00:00"/>
        <d v="2023-02-09T00:00:00"/>
        <d v="2021-09-05T00:00:00"/>
        <d v="2023-09-20T00:00:00"/>
        <d v="2020-07-31T00:00:00"/>
        <d v="2020-02-10T00:00:00"/>
        <d v="2020-08-24T00:00:00"/>
        <d v="2020-07-08T00:00:00"/>
        <d v="2021-07-11T00:00:00"/>
        <d v="2021-07-31T00:00:00"/>
        <d v="2023-05-23T00:00:00"/>
        <d v="2021-03-07T00:00:00"/>
        <d v="2024-09-01T00:00:00"/>
        <d v="2021-12-03T00:00:00"/>
        <d v="2021-02-20T00:00:00"/>
        <d v="2023-08-11T00:00:00"/>
        <d v="2023-07-22T00:00:00"/>
        <d v="2021-06-24T00:00:00"/>
        <d v="2020-04-14T00:00:00"/>
        <d v="2023-07-23T00:00:00"/>
        <d v="2021-07-20T00:00:00"/>
        <d v="2020-03-31T00:00:00"/>
        <d v="2020-01-08T00:00:00"/>
        <d v="2021-11-14T00:00:00"/>
        <d v="2020-09-24T00:00:00"/>
        <d v="2023-07-28T00:00:00"/>
        <d v="2021-06-20T00:00:00"/>
        <d v="2022-06-23T00:00:00"/>
        <d v="2023-02-03T00:00:00"/>
        <d v="2023-12-16T00:00:00"/>
        <d v="2022-05-25T00:00:00"/>
        <d v="2023-02-22T00:00:00"/>
        <d v="2023-11-16T00:00:00"/>
        <d v="2020-11-01T00:00:00"/>
        <d v="2023-01-22T00:00:00"/>
        <d v="2020-03-14T00:00:00"/>
        <d v="2023-02-05T00:00:00"/>
        <d v="2020-10-30T00:00:00"/>
        <d v="2022-05-30T00:00:00"/>
        <d v="2020-09-18T00:00:00"/>
        <d v="2020-03-26T00:00:00"/>
        <d v="2021-09-23T00:00:00"/>
        <d v="2022-01-16T00:00:00"/>
        <d v="2022-02-01T00:00:00"/>
        <d v="2021-03-06T00:00:00"/>
        <d v="2023-09-27T00:00:00"/>
        <d v="2020-07-29T00:00:00"/>
        <d v="2021-12-25T00:00:00"/>
        <d v="2023-02-20T00:00:00"/>
        <d v="2023-06-25T00:00:00"/>
        <d v="2020-11-12T00:00:00"/>
        <d v="2020-11-28T00:00:00"/>
        <d v="2020-12-28T00:00:00"/>
        <d v="2022-04-24T00:00:00"/>
        <d v="2020-02-20T00:00:00"/>
        <d v="2021-02-01T00:00:00"/>
        <d v="2021-11-11T00:00:00"/>
        <d v="2022-04-23T00:00:00"/>
        <d v="2021-05-23T00:00:00"/>
        <d v="2023-07-12T00:00:00"/>
        <d v="2020-08-09T00:00:00"/>
        <d v="2022-02-22T00:00:00"/>
        <d v="2020-03-20T00:00:00"/>
        <d v="2022-08-21T00:00:00"/>
        <d v="2021-03-31T00:00:00"/>
        <d v="2021-02-12T00:00:00"/>
        <d v="2022-07-31T00:00:00"/>
        <d v="2021-12-17T00:00:00"/>
        <d v="2021-09-17T00:00:00"/>
        <d v="2021-04-01T00:00:00"/>
        <d v="2020-02-18T00:00:00"/>
        <d v="2021-01-30T00:00:00"/>
        <d v="2022-03-27T00:00:00"/>
        <d v="2021-07-25T00:00:00"/>
        <d v="2021-12-20T00:00:00"/>
        <d v="2023-06-08T00:00:00"/>
        <d v="2022-09-11T00:00:00"/>
        <d v="2022-03-29T00:00:00"/>
        <d v="2023-10-23T00:00:00"/>
        <d v="2021-11-09T00:00:00"/>
        <d v="2020-02-26T00:00:00"/>
        <d v="2023-04-04T00:00:00"/>
        <d v="2020-03-19T00:00:00"/>
        <d v="2020-10-08T00:00:00"/>
        <d v="2022-08-06T00:00:00"/>
        <d v="2021-12-08T00:00:00"/>
        <d v="2024-02-01T00:00:00"/>
        <d v="2021-10-04T00:00:00"/>
        <d v="2022-12-06T00:00:00"/>
        <d v="2023-05-26T00:00:00"/>
        <d v="2022-11-13T00:00:00"/>
        <d v="2021-05-06T00:00:00"/>
        <d v="2023-12-22T00:00:00"/>
        <d v="2020-04-01T00:00:00"/>
        <d v="2022-11-30T00:00:00"/>
        <d v="2023-07-01T00:00:00"/>
        <d v="2023-07-11T00:00:00"/>
        <d v="2023-05-10T00:00:00"/>
        <d v="2021-02-07T00:00:00"/>
        <d v="2022-01-15T00:00:00"/>
        <d v="2022-02-06T00:00:00"/>
        <d v="2020-05-23T00:00:00"/>
        <d v="2023-09-22T00:00:00"/>
        <d v="2023-06-30T00:00:00"/>
        <d v="2020-09-12T00:00:00"/>
        <d v="2024-01-14T00:00:00"/>
        <d v="2021-07-09T00:00:00"/>
        <d v="2022-04-11T00:00:00"/>
        <d v="2021-09-25T00:00:00"/>
        <d v="2022-04-16T00:00:00"/>
        <d v="2021-10-30T00:00:00"/>
        <d v="2023-11-28T00:00:00"/>
        <d v="2021-08-28T00:00:00"/>
        <d v="2023-09-02T00:00:00"/>
        <d v="2020-09-17T00:00:00"/>
        <d v="2022-05-11T00:00:00"/>
        <d v="2023-09-23T00:00:00"/>
        <d v="2023-10-19T00:00:00"/>
        <d v="2020-12-22T00:00:00"/>
        <d v="2023-06-14T00:00:00"/>
        <d v="2021-08-09T00:00:00"/>
        <d v="2022-11-04T00:00:00"/>
        <d v="2023-01-27T00:00:00"/>
        <d v="2020-01-01T00:00:00"/>
        <d v="2021-09-14T00:00:00"/>
        <d v="2021-08-10T00:00:00"/>
        <d v="2021-10-21T00:00:00"/>
        <d v="2022-08-10T00:00:00"/>
        <d v="2022-06-24T00:00:00"/>
        <d v="2023-10-15T00:00:00"/>
        <d v="2022-11-12T00:00:00"/>
        <d v="2022-08-27T00:00:00"/>
        <d v="2020-12-13T00:00:00"/>
        <d v="2023-11-09T00:00:00"/>
        <d v="2020-06-22T00:00:00"/>
        <d v="2021-04-08T00:00:00"/>
        <d v="2022-11-21T00:00:00"/>
        <d v="2023-09-21T00:00:00"/>
        <d v="2023-07-20T00:00:00"/>
        <d v="2021-11-17T00:00:00"/>
        <d v="2020-07-10T00:00:00"/>
        <d v="2023-10-09T00:00:00"/>
        <d v="2021-09-27T00:00:00"/>
        <d v="2021-02-11T00:00:00"/>
        <d v="2020-10-28T00:00:00"/>
        <d v="2020-04-04T00:00:00"/>
        <d v="2023-05-06T00:00:00"/>
        <d v="2020-05-29T00:00:00"/>
        <d v="2022-07-21T00:00:00"/>
        <d v="2022-04-28T00:00:00"/>
        <d v="2023-07-13T00:00:00"/>
        <d v="2023-03-24T00:00:00"/>
        <d v="2021-02-02T00:00:00"/>
        <d v="2024-11-01T00:00:00"/>
        <d v="2022-02-25T00:00:00"/>
        <d v="2022-10-09T00:00:00"/>
        <d v="2021-05-14T00:00:00"/>
        <d v="2020-10-29T00:00:00"/>
        <d v="2023-05-09T00:00:00"/>
        <d v="2020-12-01T00:00:00"/>
        <d v="2020-06-08T00:00:00"/>
        <d v="2022-05-20T00:00:00"/>
        <d v="2021-03-24T00:00:00"/>
        <d v="2020-12-26T00:00:00"/>
        <d v="2023-11-26T00:00:00"/>
        <d v="2022-11-26T00:00:00"/>
        <d v="2022-09-08T00:00:00"/>
        <d v="2020-04-12T00:00:00"/>
        <d v="2023-02-15T00:00:00"/>
        <d v="2021-05-25T00:00:00"/>
        <d v="2020-05-09T00:00:00"/>
        <d v="2022-07-23T00:00:00"/>
        <d v="2020-09-30T00:00:00"/>
        <d v="2023-02-18T00:00:00"/>
        <d v="2023-04-05T00:00:00"/>
        <d v="2021-10-11T00:00:00"/>
        <d v="2022-06-25T00:00:00"/>
        <d v="2022-10-30T00:00:00"/>
        <d v="2022-05-23T00:00:00"/>
        <d v="2022-07-02T00:00:00"/>
        <d v="2020-11-21T00:00:00"/>
        <d v="2022-08-30T00:00:00"/>
        <d v="2021-06-14T00:00:00"/>
        <d v="2021-05-21T00:00:00"/>
        <d v="2023-07-29T00:00:00"/>
        <d v="2021-07-21T00:00:00"/>
        <d v="2022-03-12T00:00:00"/>
        <d v="2022-09-19T00:00:00"/>
        <d v="2023-07-07T00:00:00"/>
        <d v="2021-04-05T00:00:00"/>
        <d v="2021-07-16T00:00:00"/>
        <d v="2022-06-19T00:00:00"/>
        <d v="2020-07-06T00:00:00"/>
        <d v="2024-01-01T00:00:00"/>
        <d v="2021-08-08T00:00:00"/>
        <d v="2021-04-25T00:00:00"/>
        <d v="2021-10-07T00:00:00"/>
        <d v="2021-11-18T00:00:00"/>
        <d v="2021-10-16T00:00:00"/>
        <d v="2023-11-01T00:00:00"/>
        <d v="2020-06-14T00:00:00"/>
        <d v="2020-04-11T00:00:00"/>
        <d v="2021-04-18T00:00:00"/>
        <d v="2022-02-23T00:00:00"/>
        <d v="2023-11-22T00:00:00"/>
        <d v="2023-12-17T00:00:00"/>
        <d v="2022-04-29T00:00:00"/>
        <d v="2022-04-14T00:00:00"/>
        <d v="2021-11-08T00:00:00"/>
        <d v="2023-01-16T00:00:00"/>
        <d v="2022-08-12T00:00:00"/>
        <d v="2022-01-05T00:00:00"/>
        <d v="2020-07-05T00:00:00"/>
        <d v="2021-02-27T00:00:00"/>
        <d v="2022-05-10T00:00:00"/>
        <d v="2022-08-03T00:00:00"/>
        <d v="2023-11-25T00:00:00"/>
        <d v="2020-10-02T00:00:00"/>
        <d v="2023-03-25T00:00:00"/>
        <d v="2022-02-18T00:00:00"/>
        <d v="2020-01-13T00:00:00"/>
        <d v="2021-12-21T00:00:00"/>
        <d v="2022-03-09T00:00:00"/>
        <d v="2023-01-07T00:00:00"/>
        <d v="2023-01-23T00:00:00"/>
        <d v="2023-05-20T00:00:00"/>
        <d v="2022-09-26T00:00:00"/>
        <d v="2021-12-07T00:00:00"/>
        <d v="2022-06-11T00:00:00"/>
        <d v="2020-02-29T00:00:00"/>
        <d v="2022-03-07T00:00:00"/>
        <d v="2021-11-19T00:00:00"/>
        <d v="2023-10-01T00:00:00"/>
        <d v="2023-10-22T00:00:00"/>
        <d v="2022-08-04T00:00:00"/>
        <d v="2024-01-23T00:00:00"/>
        <d v="2022-08-15T00:00:00"/>
        <d v="2023-06-28T00:00:00"/>
        <d v="2020-02-25T00:00:00"/>
        <d v="2022-03-17T00:00:00"/>
        <d v="2023-04-27T00:00:00"/>
        <d v="2023-01-03T00:00:00"/>
        <d v="2023-09-19T00:00:00"/>
        <d v="2020-06-20T00:00:00"/>
        <d v="2023-08-09T00:00:00"/>
        <d v="2020-10-04T00:00:00"/>
        <d v="2022-03-08T00:00:00"/>
        <d v="2021-01-07T00:00:00"/>
        <d v="2021-06-16T00:00:00"/>
        <d v="2021-01-11T00:00:00"/>
        <d v="2021-10-31T00:00:00"/>
        <d v="2021-11-22T00:00:00"/>
        <d v="2022-05-13T00:00:00"/>
        <d v="2021-05-31T00:00:00"/>
        <d v="2020-04-16T00:00:00"/>
        <d v="2021-04-04T00:00:00"/>
        <d v="2023-08-24T00:00:00"/>
        <d v="2023-08-27T00:00:00"/>
        <d v="2020-03-23T00:00:00"/>
        <d v="2020-11-02T00:00:00"/>
        <d v="2020-09-15T00:00:00"/>
        <d v="2023-10-03T00:00:00"/>
        <d v="2021-03-22T00:00:00"/>
        <d v="2022-01-25T00:00:00"/>
        <d v="2023-05-25T00:00:00"/>
        <d v="2023-05-28T00:00:00"/>
        <d v="2020-01-12T00:00:00"/>
        <d v="2021-09-29T00:00:00"/>
        <d v="2020-09-08T00:00:00"/>
        <d v="2020-02-22T00:00:00"/>
        <d v="2022-03-23T00:00:00"/>
        <d v="2024-01-04T00:00:00"/>
        <d v="2021-02-10T00:00:00"/>
        <d v="2023-11-15T00:00:00"/>
        <d v="2023-07-08T00:00:00"/>
        <d v="2020-07-27T00:00:00"/>
        <d v="2021-09-09T00:00:00"/>
        <d v="2023-02-11T00:00:00"/>
        <d v="2023-05-14T00:00:00"/>
        <d v="2020-04-09T00:00:00"/>
        <d v="2023-05-03T00:00:00"/>
        <d v="2020-03-25T00:00:00"/>
        <d v="2021-12-12T00:00:00"/>
        <d v="2022-12-27T00:00:00"/>
        <d v="2023-08-19T00:00:00"/>
        <d v="2021-11-29T00:00:00"/>
        <d v="2020-01-26T00:00:00"/>
        <d v="2022-09-30T00:00:00"/>
        <d v="2020-04-08T00:00:00"/>
        <d v="2022-06-06T00:00:00"/>
        <d v="2022-01-11T00:00:00"/>
        <d v="2022-07-30T00:00:00"/>
        <d v="2023-12-19T00:00:00"/>
        <d v="2020-11-09T00:00:00"/>
        <d v="2022-06-10T00:00:00"/>
        <d v="2023-08-25T00:00:00"/>
        <d v="2021-07-07T00:00:00"/>
        <d v="2023-06-15T00:00:00"/>
        <d v="2022-09-17T00:00:00"/>
        <d v="2024-06-02T00:00:00"/>
        <d v="2023-04-28T00:00:00"/>
        <d v="2021-07-03T00:00:00"/>
        <d v="2021-10-22T00:00:00"/>
        <d v="2021-05-17T00:00:00"/>
        <d v="2020-06-26T00:00:00"/>
        <d v="2022-07-12T00:00:00"/>
        <d v="2023-03-13T00:00:00"/>
        <d v="2023-06-03T00:00:00"/>
        <d v="2023-09-30T00:00:00"/>
        <d v="2020-02-28T00:00:00"/>
        <d v="2021-10-27T00:00:00"/>
        <d v="2021-07-01T00:00:00"/>
        <d v="2022-09-25T00:00:00"/>
        <d v="2021-03-10T00:00:00"/>
        <d v="2021-12-27T00:00:00"/>
        <d v="2021-06-13T00:00:00"/>
        <d v="2021-11-28T00:00:00"/>
        <d v="2021-07-26T00:00:00"/>
        <d v="2021-07-19T00:00:00"/>
        <d v="2023-12-02T00:00:00"/>
        <d v="2020-01-21T00:00:00"/>
        <d v="2022-11-24T00:00:00"/>
        <d v="2021-01-26T00:00:00"/>
        <d v="2021-05-09T00:00:00"/>
        <d v="2021-07-05T00:00:00"/>
        <d v="2022-02-09T00:00:00"/>
        <d v="2023-08-15T00:00:00"/>
        <d v="2023-12-28T00:00:00"/>
        <d v="2022-02-10T00:00:00"/>
        <d v="2022-07-06T00:00:00"/>
        <d v="2020-05-02T00:00:00"/>
        <d v="2020-09-07T00:00:00"/>
        <d v="2021-08-25T00:00:00"/>
        <d v="2021-03-29T00:00:00"/>
        <d v="2023-11-17T00:00:00"/>
        <d v="2021-05-13T00:00:00"/>
        <d v="2021-09-19T00:00:00"/>
        <d v="2023-06-04T00:00:00"/>
        <d v="2023-07-02T00:00:00"/>
        <d v="2022-05-21T00:00:00"/>
        <d v="2023-12-10T00:00:00"/>
        <d v="2021-07-08T00:00:00"/>
        <d v="2021-04-17T00:00:00"/>
        <d v="2024-01-17T00:00:00"/>
        <d v="2021-01-29T00:00:00"/>
        <d v="2020-01-09T00:00:00"/>
        <d v="2023-11-14T00:00:00"/>
        <d v="2021-01-14T00:00:00"/>
        <d v="2021-03-19T00:00:00"/>
        <d v="2022-09-18T00:00:00"/>
        <d v="2023-04-22T00:00:00"/>
        <d v="2022-12-10T00:00:00"/>
        <d v="2023-07-05T00:00:00"/>
        <d v="2021-08-02T00:00:00"/>
        <d v="2020-07-24T00:00:00"/>
        <d v="2021-08-29T00:00:00"/>
        <d v="2022-01-09T00:00:00"/>
        <d v="2020-01-29T00:00:00"/>
        <d v="2023-12-21T00:00:00"/>
        <d v="2020-09-16T00:00:00"/>
        <d v="2021-07-15T00:00:00"/>
        <d v="2020-04-03T00:00:00"/>
        <d v="2020-04-21T00:00:00"/>
        <d v="2021-08-21T00:00:00"/>
        <d v="2023-11-29T00:00:00"/>
        <d v="2023-07-30T00:00:00"/>
        <d v="2023-03-21T00:00:00"/>
        <d v="2022-08-19T00:00:00"/>
        <d v="2022-09-07T00:00:00"/>
        <d v="2022-06-21T00:00:00"/>
        <d v="2021-01-12T00:00:00"/>
        <d v="2020-04-15T00:00:00"/>
        <d v="2021-06-01T00:00:00"/>
        <d v="2020-08-21T00:00:00"/>
        <d v="2020-05-13T00:00:00"/>
        <d v="2022-03-31T00:00:00"/>
        <d v="2022-04-10T00:00:00"/>
        <d v="2020-05-31T00:00:00"/>
        <d v="2023-03-27T00:00:00"/>
        <d v="2023-11-06T00:00:00"/>
        <d v="2020-04-19T00:00:00"/>
        <d v="2020-11-06T00:00:00"/>
        <d v="2020-01-11T00:00:00"/>
        <d v="2023-02-26T00:00:00"/>
        <d v="2020-06-23T00:00:00"/>
        <d v="2020-08-30T00:00:00"/>
        <d v="2023-02-16T00:00:00"/>
        <d v="2022-02-05T00:00:00"/>
        <d v="2021-07-04T00:00:00"/>
        <d v="2022-11-07T00:00:00"/>
        <d v="2021-08-31T00:00:00"/>
        <d v="2022-05-28T00:00:00"/>
        <d v="2023-02-06T00:00:00"/>
        <d v="2020-07-22T00:00:00"/>
        <d v="2021-01-03T00:00:00"/>
        <d v="2023-09-14T00:00:00"/>
        <d v="2020-06-15T00:00:00"/>
        <d v="2020-11-17T00:00:00"/>
        <d v="2021-06-05T00:00:00"/>
        <d v="2020-12-21T00:00:00"/>
        <d v="2023-04-02T00:00:00"/>
        <d v="2020-06-02T00:00:00"/>
        <d v="2020-11-16T00:00:00"/>
        <d v="2020-01-06T00:00:00"/>
        <d v="2023-11-12T00:00:00"/>
        <d v="2023-05-01T00:00:00"/>
        <d v="2022-08-20T00:00:00"/>
        <d v="2021-08-19T00:00:00"/>
        <d v="2020-07-03T00:00:00"/>
        <d v="2021-04-19T00:00:00"/>
        <d v="2021-08-13T00:00:00"/>
        <d v="2023-12-18T00:00:00"/>
        <d v="2021-04-23T00:00:00"/>
        <d v="2021-09-02T00:00:00"/>
        <d v="2020-08-23T00:00:00"/>
        <d v="2023-01-20T00:00:00"/>
        <d v="2021-06-28T00:00:00"/>
        <d v="2020-10-18T00:00:00"/>
        <d v="2020-02-05T00:00:00"/>
        <d v="2020-12-05T00:00:00"/>
        <d v="2021-08-14T00:00:00"/>
        <d v="2022-06-18T00:00:00"/>
        <d v="2022-08-17T00:00:00"/>
        <d v="2023-11-11T00:00:00"/>
        <d v="2022-10-21T00:00:00"/>
        <d v="2022-10-08T00:00:00"/>
        <d v="2022-06-15T00:00:00"/>
        <d v="2022-06-03T00:00:00"/>
        <d v="2021-05-27T00:00:00"/>
        <d v="2020-06-07T00:00:00"/>
        <d v="2023-04-17T00:00:00"/>
        <d v="2020-02-12T00:00:00"/>
        <d v="2023-08-10T00:00:00"/>
        <d v="2020-12-24T00:00:00"/>
        <d v="2022-11-28T00:00:00"/>
        <d v="2021-01-06T00:00:00"/>
        <d v="2023-04-13T00:00:00"/>
        <d v="2022-10-04T00:00:00"/>
        <d v="2021-12-13T00:00:00"/>
        <d v="2021-11-13T00:00:00"/>
        <d v="2021-10-19T00:00:00"/>
        <d v="2020-08-02T00:00:00"/>
        <d v="2020-11-25T00:00:00"/>
        <d v="2021-11-06T00:00:00"/>
        <d v="2023-11-21T00:00:00"/>
        <d v="2022-10-11T00:00:00"/>
        <d v="2023-09-18T00:00:00"/>
        <d v="2023-01-31T00:00:00"/>
        <d v="2020-03-16T00:00:00"/>
        <d v="2020-06-29T00:00:00"/>
        <d v="2021-06-10T00:00:00"/>
        <d v="2021-10-24T00:00:00"/>
        <d v="2020-08-25T00:00:00"/>
        <d v="2022-04-07T00:00:00"/>
        <d v="2022-11-19T00:00:00"/>
        <d v="2020-01-03T00:00:00"/>
        <d v="2022-04-26T00:00:00"/>
        <d v="2021-01-19T00:00:00"/>
        <d v="2022-11-27T00:00:00"/>
        <d v="2022-01-10T00:00:00"/>
        <d v="2023-06-29T00:00:00"/>
        <d v="2022-10-17T00:00:00"/>
        <d v="2023-01-29T00:00:00"/>
        <d v="2021-08-12T00:00:00"/>
        <d v="2020-09-05T00:00:00"/>
        <d v="2023-07-14T00:00:00"/>
        <d v="2023-05-31T00:00:00"/>
        <d v="2023-12-24T00:00:00"/>
        <d v="2020-11-20T00:00:00"/>
        <d v="2021-09-28T00:00:00"/>
        <d v="2023-02-02T00:00:00"/>
        <d v="2022-04-15T00:00:00"/>
        <d v="2020-07-09T00:00:00"/>
        <d v="2020-08-20T00:00:00"/>
        <d v="2020-08-28T00:00:00"/>
        <d v="2020-11-11T00:00:00"/>
        <d v="2024-01-07T00:00:00"/>
        <d v="2021-08-20T00:00:00"/>
        <d v="2022-08-11T00:00:00"/>
        <d v="2023-12-15T00:00:00"/>
        <d v="2021-07-13T00:00:00"/>
        <d v="2022-04-30T00:00:00"/>
        <d v="2022-09-15T00:00:00"/>
        <d v="2022-08-25T00:00:00"/>
        <d v="2022-07-24T00:00:00"/>
        <d v="2020-10-23T00:00:00"/>
        <d v="2022-02-24T00:00:00"/>
        <d v="2021-01-25T00:00:00"/>
        <d v="2023-12-05T00:00:00"/>
        <d v="2020-06-01T00:00:00"/>
        <d v="2021-02-08T00:00:00"/>
        <d v="2024-01-26T00:00:00"/>
        <d v="2022-09-29T00:00:00"/>
        <d v="2020-10-31T00:00:00"/>
        <d v="2023-08-01T00:00:00"/>
        <d v="2022-02-11T00:00:00"/>
        <d v="2021-01-21T00:00:00"/>
        <d v="2023-03-17T00:00:00"/>
        <d v="2020-03-30T00:00:00"/>
        <d v="2021-10-13T00:00:00"/>
        <d v="2022-02-19T00:00:00"/>
        <d v="2022-01-03T00:00:00"/>
        <d v="2020-07-11T00:00:00"/>
        <d v="2022-10-25T00:00:00"/>
        <d v="2023-04-23T00:00:00"/>
        <d v="2021-11-10T00:00:00"/>
        <d v="2022-06-20T00:00:00"/>
        <d v="2022-12-13T00:00:00"/>
        <d v="2024-01-19T00:00:00"/>
        <d v="2020-10-22T00:00:00"/>
        <d v="2022-04-19T00:00:00"/>
        <d v="2020-12-11T00:00:00"/>
        <d v="2020-02-06T00:00:00"/>
        <d v="2021-11-24T00:00:00"/>
        <d v="2023-11-19T00:00:00"/>
        <d v="2022-03-25T00:00:00"/>
        <d v="2023-10-13T00:00:00"/>
        <d v="2022-12-28T00:00:00"/>
        <d v="2021-10-10T00:00:00"/>
        <d v="2023-01-13T00:00:00"/>
        <d v="2023-06-18T00:00:00"/>
        <d v="2023-11-02T00:00:00"/>
        <d v="2020-04-07T00:00:00"/>
        <d v="2023-07-21T00:00:00"/>
        <d v="2023-12-12T00:00:00"/>
        <d v="2022-06-27T00:00:00"/>
        <d v="2022-04-01T00:00:00"/>
        <d v="2020-10-25T00:00:00"/>
        <d v="2021-03-01T00:00:00"/>
        <d v="2020-12-14T00:00:00"/>
        <d v="2023-06-02T00:00:00"/>
        <d v="2023-06-23T00:00:00"/>
        <d v="2022-10-16T00:00:00"/>
        <d v="2023-04-09T00:00:00"/>
        <d v="2020-10-20T00:00:00"/>
        <d v="2021-04-20T00:00:00"/>
        <d v="2022-08-02T00:00:00"/>
        <d v="2021-06-04T00:00:00"/>
        <d v="2021-06-06T00:00:00"/>
        <d v="2023-01-24T00:00:00"/>
        <d v="2023-04-18T00:00:00"/>
        <d v="2021-09-04T00:00:00"/>
        <d v="2022-05-18T00:00:00"/>
        <d v="2022-02-26T00:00:00"/>
        <d v="2022-09-16T00:00:00"/>
        <d v="2020-08-06T00:00:00"/>
        <d v="2021-04-30T00:00:00"/>
        <d v="2023-03-23T00:00:00"/>
        <d v="2023-12-03T00:00:00"/>
        <d v="2021-08-27T00:00:00"/>
        <d v="2020-02-14T00:00:00"/>
        <d v="2023-11-05T00:00:00"/>
        <d v="2020-04-10T00:00:00"/>
        <d v="2022-10-14T00:00:00"/>
        <d v="2021-12-22T00:00:00"/>
        <d v="2023-07-27T00:00:00"/>
        <d v="2021-05-28T00:00:00"/>
        <d v="2023-10-20T00:00:00"/>
        <d v="2023-09-12T00:00:00"/>
        <d v="2023-10-26T00:00:00"/>
        <d v="2020-03-21T00:00:00"/>
        <d v="2021-09-24T00:00:00"/>
        <d v="2020-03-09T00:00:00"/>
        <d v="2024-02-08T00:00:00"/>
        <d v="2020-09-26T00:00:00"/>
        <d v="2020-03-07T00:00:00"/>
        <d v="2020-12-25T00:00:00"/>
        <d v="2022-01-19T00:00:00"/>
        <d v="2022-10-24T00:00:00"/>
        <d v="2021-07-12T00:00:00"/>
        <d v="2020-12-02T00:00:00"/>
        <d v="2022-09-13T00:00:00"/>
        <d v="2020-10-15T00:00:00"/>
        <d v="2021-04-07T00:00:00"/>
        <d v="2022-03-24T00:00:00"/>
        <d v="2022-03-19T00:00:00"/>
        <d v="2020-09-10T00:00:00"/>
        <d v="2022-01-24T00:00:00"/>
        <d v="2023-09-10T00:00:00"/>
        <d v="2023-07-31T00:00:00"/>
        <d v="2022-01-30T00:00:00"/>
        <d v="2022-08-23T00:00:00"/>
        <d v="2023-03-06T00:00:00"/>
        <d v="2022-08-08T00:00:00"/>
        <d v="2023-12-06T00:00:00"/>
        <d v="2023-08-22T00:00:00"/>
        <d v="2020-08-26T00:00:00"/>
        <d v="2020-10-13T00:00:00"/>
        <d v="2020-04-02T00:00:00"/>
        <d v="2020-03-17T00:00:00"/>
        <d v="2021-09-15T00:00:00"/>
        <d v="2020-07-18T00:00:00"/>
        <d v="2022-03-06T00:00:00"/>
        <d v="2022-01-29T00:00:00"/>
        <d v="2023-01-11T00:00:00"/>
        <d v="2024-01-28T00:00:00"/>
        <d v="2023-03-09T00:00:00"/>
        <d v="2020-07-21T00:00:00"/>
        <d v="2020-03-08T00:00:00"/>
        <d v="2021-03-20T00:00:00"/>
        <d v="2022-06-29T00:00:00"/>
        <d v="2021-04-28T00:00:00"/>
        <d v="2022-12-01T00:00:00"/>
        <d v="2022-01-22T00:00:00"/>
        <d v="2023-08-13T00:00:00"/>
        <d v="2022-03-26T00:00:00"/>
        <d v="2023-08-07T00:00:00"/>
        <d v="2023-05-07T00:00:00"/>
        <d v="2021-02-24T00:00:00"/>
        <d v="2021-02-28T00:00:00"/>
        <d v="2023-04-15T00:00:00"/>
        <d v="2021-03-18T00:00:00"/>
        <d v="2021-04-22T00:00:00"/>
        <d v="2020-09-23T00:00:00"/>
        <d v="2020-12-23T00:00:00"/>
        <d v="2020-08-13T00:00:00"/>
        <d v="2023-09-15T00:00:00"/>
        <d v="2022-03-01T00:00:00"/>
        <d v="2020-02-02T00:00:00"/>
        <d v="2020-04-17T00:00:00"/>
        <d v="2022-12-05T00:00:00"/>
        <d v="2020-05-10T00:00:00"/>
        <d v="2022-11-17T00:00:00"/>
        <d v="2023-04-30T00:00:00"/>
        <d v="2020-11-08T00:00:00"/>
        <d v="2022-07-14T00:00:00"/>
        <d v="2022-10-28T00:00:00"/>
        <d v="2023-06-13T00:00:00"/>
        <d v="2024-01-29T00:00:00"/>
        <d v="2022-12-03T00:00:00"/>
        <d v="2020-05-04T00:00:00"/>
        <d v="2022-07-09T00:00:00"/>
        <d v="2023-06-11T00:00:00"/>
        <d v="2023-12-29T00:00:00"/>
        <d v="2023-05-30T00:00:00"/>
        <d v="2020-05-14T00:00:00"/>
        <d v="2023-01-28T00:00:00"/>
        <d v="2021-08-26T00:00:00"/>
        <d v="2023-05-24T00:00:00"/>
        <d v="2022-05-31T00:00:00"/>
        <d v="2023-08-26T00:00:00"/>
        <d v="2021-12-04T00:00:00"/>
        <d v="2022-04-27T00:00:00"/>
        <d v="2020-07-13T00:00:00"/>
        <d v="2022-05-24T00:00:00"/>
        <d v="2021-10-02T00:00:00"/>
        <d v="2023-09-24T00:00:00"/>
        <d v="2022-08-29T00:00:00"/>
        <d v="2020-05-17T00:00:00"/>
        <d v="2020-07-16T00:00:00"/>
        <d v="2022-02-02T00:00:00"/>
        <d v="2023-02-13T00:00:00"/>
        <d v="2023-04-16T00:00:00"/>
        <d v="2023-02-24T00:00:00"/>
        <d v="2021-06-11T00:00:00"/>
        <d v="2021-10-01T00:00:00"/>
        <d v="2023-03-29T00:00:00"/>
        <d v="2023-06-09T00:00:00"/>
        <d v="2022-09-14T00:00:00"/>
        <d v="2021-12-18T00:00:00"/>
        <d v="2021-08-04T00:00:00"/>
        <d v="2023-06-27T00:00:00"/>
        <d v="2023-06-10T00:00:00"/>
        <d v="2020-02-23T00:00:00"/>
        <d v="2023-09-09T00:00:00"/>
        <d v="2021-01-04T00:00:00"/>
        <d v="2021-11-26T00:00:00"/>
        <d v="2021-12-19T00:00:00"/>
        <d v="2020-10-17T00:00:00"/>
        <d v="2020-03-03T00:00:00"/>
        <d v="2022-09-02T00:00:00"/>
        <d v="2022-05-09T00:00:00"/>
        <d v="2022-01-27T00:00:00"/>
        <d v="2023-08-03T00:00:00"/>
        <d v="2023-06-19T00:00:00"/>
        <d v="2020-11-04T00:00:00"/>
        <d v="2023-10-12T00:00:00"/>
        <d v="2021-03-17T00:00:00"/>
        <d v="2022-11-15T00:00:00"/>
        <d v="2020-08-15T00:00:00"/>
        <d v="2023-10-21T00:00:00"/>
        <d v="2023-04-29T00:00:00"/>
        <d v="2022-12-15T00:00:00"/>
        <d v="2023-09-28T00:00:00"/>
        <d v="2022-03-20T00:00:00"/>
        <d v="2023-05-12T00:00:00"/>
        <d v="2020-04-22T00:00:00"/>
        <d v="2020-01-16T00:00:00"/>
        <d v="2021-06-07T00:00:00"/>
        <d v="2022-10-15T00:00:00"/>
        <d v="2020-09-21T00:00:00"/>
        <d v="2020-05-27T00:00:00"/>
        <d v="2020-03-27T00:00:00"/>
        <d v="2020-02-08T00:00:00"/>
        <d v="2022-05-29T00:00:00"/>
        <d v="2023-03-20T00:00:00"/>
        <d v="2023-04-08T00:00:00"/>
        <d v="2022-05-05T00:00:00"/>
        <d v="2022-09-04T00:00:00"/>
        <d v="2020-12-17T00:00:00"/>
        <d v="2022-06-13T00:00:00"/>
        <d v="2020-06-10T00:00:00"/>
        <d v="2020-12-10T00:00:00"/>
        <d v="2020-06-05T00:00:00"/>
        <d v="2022-11-11T00:00:00"/>
        <d v="2022-11-10T00:00:00"/>
        <d v="2021-01-02T00:00:00"/>
        <d v="2021-12-16T00:00:00"/>
        <d v="2020-10-26T00:00:00"/>
        <d v="2023-05-18T00:00:00"/>
        <d v="2023-10-07T00:00:00"/>
        <d v="2023-02-28T00:00:00"/>
        <d v="2022-08-07T00:00:00"/>
        <d v="2023-03-02T00:00:00"/>
        <d v="2021-10-23T00:00:00"/>
        <d v="2020-11-05T00:00:00"/>
        <d v="2022-08-18T00:00:00"/>
        <d v="2023-07-17T00:00:00"/>
        <d v="2021-12-09T00:00:00"/>
        <d v="2023-04-26T00:00:00"/>
        <d v="2020-04-25T00:00:00"/>
        <d v="2020-03-18T00:00:00"/>
        <d v="2020-06-06T00:00:00"/>
        <d v="2023-01-05T00:00:00"/>
        <d v="2023-03-04T00:00:00"/>
        <d v="2022-07-10T00:00:00"/>
        <d v="2023-03-16T00:00:00"/>
        <d v="2021-01-20T00:00:00"/>
        <d v="2021-10-20T00:00:00"/>
        <d v="2022-09-01T00:00:00"/>
        <d v="2022-10-23T00:00:00"/>
        <d v="2020-05-06T00:00:00"/>
        <d v="2020-07-30T00:00:00"/>
        <d v="2021-04-12T00:00:00"/>
        <d v="2024-01-02T00:00:00"/>
        <d v="2020-06-21T00:00:00"/>
        <d v="2020-12-19T00:00:00"/>
        <d v="2022-12-09T00:00:00"/>
        <d v="2022-03-04T00:00:00"/>
        <d v="2022-04-17T00:00:00"/>
        <d v="2023-08-18T00:00:00"/>
        <d v="2021-11-16T00:00:00"/>
        <d v="2020-07-12T00:00:00"/>
        <d v="2024-01-22T00:00:00"/>
        <d v="2023-05-19T00:00:00"/>
        <d v="2020-11-03T00:00:00"/>
        <d v="2020-10-16T00:00:00"/>
        <d v="2023-01-12T00:00:00"/>
        <d v="2022-03-13T00:00:00"/>
        <d v="2021-09-26T00:00:00"/>
        <d v="2023-04-11T00:00:00"/>
        <d v="2022-12-14T00:00:00"/>
        <d v="2020-07-02T00:00:00"/>
        <d v="2021-11-30T00:00:00"/>
        <d v="2020-07-26T00:00:00"/>
        <d v="2021-05-01T00:00:00"/>
        <d v="2022-06-28T00:00:00"/>
        <d v="2021-04-24T00:00:00"/>
        <d v="2022-01-23T00:00:00"/>
        <d v="2023-03-14T00:00:00"/>
        <d v="2022-02-21T00:00:00"/>
        <d v="2022-07-05T00:00:00"/>
        <d v="2020-11-27T00:00:00"/>
        <d v="2023-12-27T00:00:00"/>
        <d v="2022-11-22T00:00:00"/>
        <d v="2020-11-24T00:00:00"/>
        <d v="2022-06-14T00:00:00"/>
        <d v="2021-03-30T00:00:00"/>
        <d v="2022-03-22T00:00:00"/>
        <d v="2021-04-27T00:00:00"/>
        <d v="2022-06-02T00:00:00"/>
        <d v="2020-02-27T00:00:00"/>
        <d v="2021-10-14T00:00:00"/>
        <d v="2024-03-01T00:00:00"/>
        <d v="2020-08-10T00:00:00"/>
        <d v="2020-11-10T00:00:00"/>
        <d v="2020-02-11T00:00:00"/>
        <d v="2021-09-08T00:00:00"/>
        <d v="2020-06-09T00:00:00"/>
        <d v="2020-08-05T00:00:00"/>
        <d v="2022-10-20T00:00:00"/>
        <d v="2023-01-02T00:00:00"/>
        <d v="2023-07-18T00:00:00"/>
        <d v="2020-10-21T00:00:00"/>
        <d v="2021-12-23T00:00:00"/>
        <d v="2022-03-05T00:00:00"/>
        <d v="2021-01-18T00:00:00"/>
        <d v="2022-08-01T00:00:00"/>
        <d v="2023-01-19T00:00:00"/>
        <d v="2022-03-03T00:00:00"/>
        <d v="2022-02-03T00:00:00"/>
        <d v="2021-06-03T00:00:00"/>
        <d v="2022-01-01T00:00:00"/>
        <d v="2023-07-09T00:00:00"/>
        <d v="2023-04-06T00:00:00"/>
        <d v="2022-08-09T00:00:00"/>
        <d v="2021-08-01T00:00:00"/>
        <d v="2020-03-10T00:00:00"/>
        <d v="2022-07-26T00:00:00"/>
        <d v="2021-02-16T00:00:00"/>
        <d v="2021-12-02T00:00:00"/>
        <d v="2021-02-06T00:00:00"/>
        <d v="2020-03-15T00:00:00"/>
        <d v="2023-08-17T00:00:00"/>
        <d v="2022-03-30T00:00:00"/>
        <d v="2021-01-17T00:00:00"/>
        <d v="2022-10-13T00:00:00"/>
        <d v="2023-11-18T00:00:00"/>
        <d v="2022-11-29T00:00:00"/>
        <d v="2020-06-18T00:00:00"/>
        <d v="2022-05-19T00:00:00"/>
        <d v="2024-01-09T00:00:00"/>
        <d v="2022-05-22T00:00:00"/>
        <d v="2022-07-04T00:00:00"/>
        <d v="2022-09-06T00:00:00"/>
        <d v="2023-10-06T00:00:00"/>
        <d v="2022-01-14T00:00:00"/>
        <d v="2022-11-16T00:00:00"/>
        <d v="2023-05-29T00:00:00"/>
        <d v="2020-03-12T00:00:00"/>
        <d v="2022-01-20T00:00:00"/>
        <d v="2022-01-31T00:00:00"/>
        <d v="2022-12-20T00:00:00"/>
        <d v="2022-01-21T00:00:00"/>
        <d v="2021-01-16T00:00:00"/>
        <d v="2020-08-29T00:00:00"/>
        <d v="2021-06-17T00:00:00"/>
        <d v="2021-03-15T00:00:00"/>
        <d v="2023-06-07T00:00:00"/>
        <d v="2022-10-02T00:00:00"/>
        <d v="2021-02-13T00:00:00"/>
        <d v="2022-06-30T00:00:00"/>
        <d v="2020-06-28T00:00:00"/>
        <d v="2021-08-17T00:00:00"/>
        <d v="2021-06-09T00:00:00"/>
        <d v="2020-10-11T00:00:00"/>
        <d v="2023-03-18T00:00:00"/>
        <d v="2020-09-22T00:00:00"/>
        <d v="2023-07-06T00:00:00"/>
        <d v="2020-06-25T00:00:00"/>
        <d v="2024-01-08T00:00:00"/>
        <d v="2024-12-01T00:00:00"/>
        <d v="2022-12-12T00:00:00"/>
        <d v="2022-04-18T00:00:00"/>
        <d v="2020-09-13T00:00:00"/>
        <d v="2023-08-08T00:00:00"/>
        <d v="2022-12-08T00:00:00"/>
        <d v="2023-10-24T00:00:00"/>
        <d v="2021-06-12T00:00:00"/>
        <d v="2022-06-05T00:00:00"/>
        <d v="2020-04-23T00:00:00"/>
        <d v="2023-12-23T00:00:00"/>
        <d v="2021-06-02T00:00:00"/>
        <d v="2023-05-08T00:00:00"/>
        <d v="2024-01-15T00:00:00"/>
        <d v="2022-05-03T00:00:00"/>
        <d v="2021-08-16T00:00:00"/>
        <d v="2023-11-03T00:00:00"/>
        <d v="2021-01-09T00:00:00"/>
        <d v="2021-02-21T00:00:00"/>
        <d v="2021-10-15T00:00:00"/>
        <d v="2022-11-20T00:00:00"/>
        <d v="2022-08-13T00:00:00"/>
        <d v="2022-10-18T00:00:00"/>
        <d v="2020-02-17T00:00:00"/>
        <d v="2022-03-16T00:00:00"/>
        <d v="2021-07-30T00:00:00"/>
        <d v="2022-10-10T00:00:00"/>
        <d v="2020-08-08T00:00:00"/>
        <d v="2022-06-01T00:00:00"/>
        <d v="2020-10-01T00:00:00"/>
        <d v="2022-05-04T00:00:00"/>
        <d v="2022-01-12T00:00:00"/>
        <d v="2022-10-29T00:00:00"/>
        <d v="2022-07-11T00:00:00"/>
        <d v="2020-08-31T00:00:00"/>
        <d v="2020-09-20T00:00:00"/>
        <d v="2022-01-18T00:00:00"/>
        <d v="2020-02-04T00:00:00"/>
        <d v="2022-08-28T00:00:00"/>
        <d v="2022-03-15T00:00:00"/>
        <d v="2023-06-16T00:00:00"/>
        <d v="2021-04-09T00:00:00"/>
        <d v="2021-09-22T00:00:00"/>
        <d v="2024-01-25T00:00:00"/>
        <d v="2023-03-30T00:00:00"/>
        <d v="2020-12-15T00:00:00"/>
        <d v="2021-05-11T00:00:00"/>
        <d v="2022-06-22T00:00:00"/>
        <d v="2022-05-07T00:00:00"/>
        <d v="2020-06-11T00:00:00"/>
        <d v="2022-04-25T00:00:00"/>
        <d v="2022-04-20T00:00:00"/>
        <d v="2020-10-09T00:00:00"/>
        <d v="2020-12-20T00:00:00"/>
        <d v="2023-10-16T00:00:00"/>
        <d v="2023-11-20T00:00:00"/>
        <d v="2023-12-14T00:00:00"/>
        <d v="2022-09-28T00:00:00"/>
        <d v="2022-09-09T00:00:00"/>
        <d v="2023-02-21T00:00:00"/>
        <d v="2021-07-14T00:00:00"/>
        <d v="2021-10-12T00:00:00"/>
        <d v="2023-09-05T00:00:00"/>
        <d v="2021-02-17T00:00:00"/>
        <d v="2023-02-25T00:00:00"/>
        <d v="2023-10-27T00:00:00"/>
        <d v="2023-08-30T00:00:00"/>
        <d v="2020-02-07T00:00:00"/>
        <d v="2022-12-31T00:00:00"/>
        <d v="2024-01-20T00:00:00"/>
        <d v="2020-01-19T00:00:00"/>
        <d v="2023-09-03T00:00:00"/>
        <d v="2021-08-05T00:00:00"/>
        <d v="2022-07-19T00:00:00"/>
        <d v="2020-08-18T00:00:00"/>
        <d v="2021-11-21T00:00:00"/>
        <d v="2020-07-14T00:00:00"/>
        <d v="2021-01-13T00:00:00"/>
        <d v="2022-07-03T00:00:00"/>
        <d v="2023-07-04T00:00:00"/>
        <d v="2023-03-19T00:00:00"/>
        <d v="2021-06-19T00:00:00"/>
        <d v="2022-11-08T00:00:00"/>
        <d v="2021-09-20T00:00:00"/>
        <d v="2023-06-12T00:00:00"/>
        <d v="2021-03-28T00:00:00"/>
        <d v="2022-08-22T00:00:00"/>
        <d v="2022-12-17T00:00:00"/>
        <d v="2023-01-26T00:00:00"/>
        <d v="2021-02-18T00:00:00"/>
        <d v="2022-07-01T00:00:00"/>
        <d v="2020-07-01T00:00:00"/>
        <d v="2021-12-06T00:00:00"/>
        <d v="2020-03-05T00:00:00"/>
        <d v="2022-08-24T00:00:00"/>
        <d v="2022-05-02T00:00:00"/>
        <d v="2022-02-12T00:00:00"/>
        <d v="2023-10-30T00:00:00"/>
        <d v="2020-09-29T00:00:00"/>
        <d v="2024-01-30T00:00:00"/>
        <d v="2020-08-01T00:00:00"/>
        <d v="2020-02-16T00:00:00"/>
        <d v="2023-10-11T00:00:00"/>
        <d v="2022-12-25T00:00:00"/>
        <d v="2021-04-15T00:00:00"/>
        <d v="2022-01-08T00:00:00"/>
        <d v="2021-07-18T00:00:00"/>
        <d v="2024-01-24T00:00:00"/>
        <d v="2020-08-19T00:00:00"/>
        <d v="2021-05-07T00:00:00"/>
        <d v="2021-02-26T00:00:00"/>
        <d v="2022-06-17T00:00:00"/>
        <d v="2023-01-10T00:00:00"/>
        <d v="2024-07-02T00:00:00"/>
        <d v="2021-10-18T00:00:00"/>
        <d v="2020-06-04T00:00:00"/>
        <d v="2021-11-01T00:00:00"/>
        <d v="2021-09-07T00:00:00"/>
        <d v="2022-12-21T00:00:00"/>
        <d v="2020-01-10T00:00:00"/>
        <d v="2023-01-01T00:00:00"/>
        <d v="2021-03-03T00:00:00"/>
        <d v="2021-11-12T00:00:00"/>
        <d v="2021-09-12T00:00:00"/>
        <d v="2020-01-02T00:00:00"/>
        <d v="2023-05-22T00:00:00"/>
        <d v="2023-08-21T00:00:00"/>
        <d v="2021-10-17T00:00:00"/>
        <d v="2021-02-05T00:00:00"/>
        <d v="2021-05-18T00:00:00"/>
        <d v="2024-09-02T00:00:00"/>
        <d v="2020-12-12T00:00:00"/>
        <d v="2020-10-03T00:00:00"/>
        <d v="2023-07-15T00:00:00"/>
        <d v="2022-07-22T00:00:00"/>
        <d v="2023-12-09T00:00:00"/>
        <d v="2022-04-22T00:00:00"/>
        <d v="2020-01-25T00:00:00"/>
        <d v="2023-04-03T00:00:00"/>
        <d v="2020-03-28T00:00:00"/>
        <d v="2021-08-03T00:00:00"/>
        <d v="2021-07-28T00:00:00"/>
        <d v="2020-08-03T00:00:00"/>
        <d v="2023-12-30T00:00:00"/>
        <d v="2023-10-18T00:00:00"/>
        <d v="2021-12-29T00:00:00"/>
        <d v="2023-04-14T00:00:00"/>
        <d v="2020-06-17T00:00:00"/>
        <d v="2022-01-07T00:00:00"/>
        <d v="2023-02-19T00:00:00"/>
        <d v="2022-10-06T00:00:00"/>
        <d v="2022-05-12T00:00:00"/>
        <d v="2021-05-30T00:00:00"/>
        <d v="2022-10-12T00:00:00"/>
        <d v="2023-06-24T00:00:00"/>
        <d v="2023-11-24T00:00:00"/>
        <d v="2020-12-29T00:00:00"/>
        <d v="2021-11-05T00:00:00"/>
        <d v="2021-10-29T00:00:00"/>
        <d v="2023-10-10T00:00:00"/>
        <d v="2024-04-01T00:00:00"/>
        <d v="2022-12-30T00:00:00"/>
        <d v="2022-03-11T00:00:00"/>
        <d v="2022-05-06T00:00:00"/>
        <d v="2023-01-18T00:00:00"/>
        <d v="2023-08-06T00:00:00"/>
        <d v="2020-01-22T00:00:00"/>
        <d v="2024-02-04T00:00:00"/>
        <d v="2021-12-14T00:00:00"/>
        <d v="2022-07-15T00:00:00"/>
        <d v="2020-01-04T00:00:00"/>
        <d v="2023-12-26T00:00:00"/>
        <d v="2021-08-11T00:00:00"/>
        <d v="2023-08-04T00:00:00"/>
        <d v="2022-04-06T00:00:00"/>
        <d v="2021-02-25T00:00:00"/>
        <d v="2021-06-21T00:00:00"/>
        <d v="2023-10-05T00:00:00"/>
        <d v="2021-10-03T00:00:00"/>
        <d v="2022-03-14T00:00:00"/>
        <d v="2021-09-01T00:00:00"/>
        <d v="2023-10-08T00:00:00"/>
        <d v="2021-03-05T00:00:00"/>
        <d v="2020-08-27T00:00:00"/>
        <d v="2022-12-11T00:00:00"/>
        <d v="2023-10-02T00:00:00"/>
        <d v="2022-12-07T00:00:00"/>
        <d v="2021-02-03T00:00:00"/>
        <d v="2023-12-25T00:00:00"/>
        <d v="2024-01-12T00:00:00"/>
        <d v="2023-07-19T00:00:00"/>
        <d v="2022-05-26T00:00:00"/>
        <d v="2020-05-12T00:00:00"/>
        <d v="2021-07-29T00:00:00"/>
        <d v="2021-08-22T00:00:00"/>
        <d v="2022-04-05T00:00:00"/>
        <d v="2023-11-23T00:00:00"/>
        <d v="2024-02-05T00:00:00"/>
        <d v="2023-01-25T00:00:00"/>
        <d v="2022-09-20T00:00:00"/>
        <d v="2023-10-29T00:00:00"/>
        <d v="2020-03-02T00:00:00"/>
        <d v="2020-01-18T00:00:00"/>
        <d v="2020-09-09T00:00:00"/>
        <d v="2023-05-15T00:00:00"/>
        <d v="2023-05-13T00:00:00"/>
        <d v="2023-08-12T00:00:00"/>
        <d v="2022-04-03T00:00:00"/>
        <d v="2021-07-22T00:00:00"/>
        <d v="2022-11-03T00:00:00"/>
        <d v="2022-06-08T00:00:00"/>
        <d v="2023-09-26T00:00:00"/>
        <d v="2020-09-01T00:00:00"/>
        <d v="2021-12-11T00:00:00"/>
        <d v="2020-03-01T00:00:00"/>
        <d v="2021-01-01T00:00:00"/>
        <d v="2020-03-13T00:00:00"/>
        <d v="2021-02-04T00:00:00"/>
        <d v="2021-02-14T00:00:00"/>
        <d v="2024-02-09T00:00:00"/>
        <d v="2023-01-14T00:00:00"/>
        <d v="2023-07-26T00:00:00"/>
        <d v="2021-07-27T00:00:00"/>
        <d v="2022-03-18T00:00:00"/>
        <d v="2021-07-10T00:00:00"/>
        <d v="2022-07-16T00:00:00"/>
        <d v="2021-02-19T00:00:00"/>
        <d v="2021-10-05T00:00:00"/>
        <d v="2020-07-04T00:00:00"/>
        <d v="2021-02-09T00:00:00"/>
        <d v="2020-07-07T00:00:00"/>
        <d v="2023-06-17T00:00:00"/>
        <d v="2022-01-02T00:00:00"/>
        <d v="2021-06-29T00:00:00"/>
        <d v="2020-01-05T00:00:00"/>
        <d v="2022-04-02T00:00:00"/>
        <d v="2022-09-24T00:00:00"/>
        <d v="2021-12-31T00:00:00"/>
        <d v="2023-09-25T00:00:00"/>
        <d v="2022-02-13T00:00:00"/>
        <d v="2020-06-30T00:00:00"/>
        <d v="2023-11-08T00:00:00"/>
        <d v="2021-04-06T00:00:00"/>
        <d v="2021-12-01T00:00:00"/>
        <d v="2022-02-07T00:00:00"/>
        <d v="2020-07-15T00:00:00"/>
        <d v="2022-09-10T00:00:00"/>
        <d v="2020-09-06T00:00:00"/>
        <d v="2020-08-04T00:00:00"/>
        <d v="2020-12-18T00:00:00"/>
        <d v="2021-01-05T00:00:00"/>
        <d v="2022-11-23T00:00:00"/>
        <d v="2023-05-16T00:00:00"/>
        <d v="2021-04-03T00:00:00"/>
        <d v="2023-12-04T00:00:00"/>
        <d v="2021-01-08T00:00:00"/>
        <d v="2021-06-15T00:00:00"/>
        <d v="2024-01-27T00:00:00"/>
        <d v="2023-02-17T00:00:00"/>
        <d v="2024-01-05T00:00:00"/>
        <d v="2022-06-07T00:00:00"/>
        <d v="2022-10-27T00:00:00"/>
        <d v="2021-09-18T00:00:00"/>
        <d v="2021-08-18T00:00:00"/>
      </sharedItems>
      <fieldGroup par="22"/>
    </cacheField>
    <cacheField name="ShipMode" numFmtId="0">
      <sharedItems count="3">
        <s v="Same Day"/>
        <s v="Express"/>
        <s v="Standard"/>
      </sharedItems>
    </cacheField>
    <cacheField name="ProductID" numFmtId="0">
      <sharedItems containsSemiMixedTypes="0" containsString="0" containsNumber="1" containsInteger="1" minValue="101" maxValue="149"/>
    </cacheField>
    <cacheField name="ProductName" numFmtId="0">
      <sharedItems/>
    </cacheField>
    <cacheField name="Category" numFmtId="0">
      <sharedItems count="4">
        <s v="Home Appliances"/>
        <s v="Clothing"/>
        <s v="Electronics"/>
        <s v="Sports"/>
      </sharedItems>
    </cacheField>
    <cacheField name="Price" numFmtId="0">
      <sharedItems containsSemiMixedTypes="0" containsString="0" containsNumber="1" minValue="50.07" maxValue="1499.86"/>
    </cacheField>
    <cacheField name="Cost" numFmtId="0">
      <sharedItems containsSemiMixedTypes="0" containsString="0" containsNumber="1" minValue="22.02" maxValue="1043.99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2"/>
    </cacheField>
    <cacheField name="Days_Since_Last_Order" numFmtId="0">
      <sharedItems containsSemiMixedTypes="0" containsString="0" containsNumber="1" containsInteger="1" minValue="327" maxValue="1788"/>
    </cacheField>
    <cacheField name="Total_Orders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minValue="50.45" maxValue="7481"/>
    </cacheField>
    <cacheField name="Profit" numFmtId="0">
      <sharedItems containsSemiMixedTypes="0" containsString="0" containsNumber="1" minValue="-1897.22" maxValue="5316.58"/>
    </cacheField>
    <cacheField name="Profit Margin" numFmtId="0" formula="Profit/Revenue" databaseField="0"/>
    <cacheField name="Months (OrderDate)" numFmtId="0" databaseField="0">
      <fieldGroup base="7">
        <rangePr groupBy="months" startDate="2020-01-01T00:00:00" endDate="2024-12-02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4"/>
        </groupItems>
      </fieldGroup>
    </cacheField>
    <cacheField name="Years (OrderDate)" numFmtId="0" databaseField="0">
      <fieldGroup base="7">
        <rangePr groupBy="years" startDate="2020-01-01T00:00:00" endDate="2024-12-02T00:00:00"/>
        <groupItems count="7">
          <s v="&lt;1/1/2020"/>
          <s v="2020"/>
          <s v="2021"/>
          <s v="2022"/>
          <s v="2023"/>
          <s v="2024"/>
          <s v="&gt;12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2126"/>
    <x v="0"/>
    <n v="35"/>
    <x v="0"/>
    <d v="2023-02-08T00:00:00"/>
    <n v="0"/>
    <n v="11420"/>
    <x v="0"/>
    <x v="0"/>
    <n v="135"/>
    <s v="Product_135"/>
    <x v="0"/>
    <n v="712.82"/>
    <n v="334.36"/>
    <n v="1"/>
    <n v="0"/>
    <n v="518"/>
    <n v="4"/>
    <n v="712.82"/>
    <n v="378.46"/>
  </r>
  <r>
    <n v="2459"/>
    <x v="1"/>
    <n v="54"/>
    <x v="1"/>
    <d v="2020-08-16T00:00:00"/>
    <n v="0"/>
    <n v="12597"/>
    <x v="1"/>
    <x v="1"/>
    <n v="119"/>
    <s v="Product_119"/>
    <x v="0"/>
    <n v="148.6"/>
    <n v="76.56"/>
    <n v="2"/>
    <n v="0.05"/>
    <n v="661"/>
    <n v="6"/>
    <n v="282.33999999999997"/>
    <n v="129.22"/>
  </r>
  <r>
    <n v="1860"/>
    <x v="2"/>
    <n v="60"/>
    <x v="0"/>
    <d v="2020-02-21T00:00:00"/>
    <n v="1"/>
    <n v="10496"/>
    <x v="2"/>
    <x v="0"/>
    <n v="113"/>
    <s v="Product_113"/>
    <x v="1"/>
    <n v="1039.74"/>
    <n v="640.86"/>
    <n v="1"/>
    <n v="0.05"/>
    <n v="1094"/>
    <n v="3"/>
    <n v="987.75"/>
    <n v="346.89"/>
  </r>
  <r>
    <n v="2294"/>
    <x v="3"/>
    <n v="40"/>
    <x v="1"/>
    <d v="2021-07-17T00:00:00"/>
    <n v="0"/>
    <n v="12220"/>
    <x v="3"/>
    <x v="0"/>
    <n v="105"/>
    <s v="Product_105"/>
    <x v="2"/>
    <n v="117.63"/>
    <n v="57.56"/>
    <n v="3"/>
    <n v="0"/>
    <n v="673"/>
    <n v="5"/>
    <n v="352.89"/>
    <n v="180.21"/>
  </r>
  <r>
    <n v="2130"/>
    <x v="4"/>
    <n v="32"/>
    <x v="2"/>
    <d v="2021-05-16T00:00:00"/>
    <n v="0"/>
    <n v="10104"/>
    <x v="4"/>
    <x v="1"/>
    <n v="144"/>
    <s v="Product_144"/>
    <x v="2"/>
    <n v="413.23"/>
    <n v="274.33999999999997"/>
    <n v="5"/>
    <n v="0"/>
    <n v="349"/>
    <n v="4"/>
    <n v="2066.15"/>
    <n v="694.45"/>
  </r>
  <r>
    <n v="2095"/>
    <x v="5"/>
    <n v="73"/>
    <x v="3"/>
    <d v="2021-04-02T00:00:00"/>
    <n v="0"/>
    <n v="13623"/>
    <x v="5"/>
    <x v="1"/>
    <n v="114"/>
    <s v="Product_114"/>
    <x v="3"/>
    <n v="562.91999999999996"/>
    <n v="253.15"/>
    <n v="2"/>
    <n v="0"/>
    <n v="598"/>
    <n v="3"/>
    <n v="1125.8399999999999"/>
    <n v="619.54"/>
  </r>
  <r>
    <n v="2044"/>
    <x v="6"/>
    <n v="35"/>
    <x v="0"/>
    <d v="2020-10-12T00:00:00"/>
    <n v="1"/>
    <n v="10478"/>
    <x v="6"/>
    <x v="0"/>
    <n v="138"/>
    <s v="Product_138"/>
    <x v="1"/>
    <n v="1122.25"/>
    <n v="537.95000000000005"/>
    <n v="1"/>
    <n v="0"/>
    <n v="1542"/>
    <n v="1"/>
    <n v="1122.25"/>
    <n v="584.29999999999995"/>
  </r>
  <r>
    <n v="1121"/>
    <x v="7"/>
    <n v="40"/>
    <x v="1"/>
    <d v="2020-07-28T00:00:00"/>
    <n v="0"/>
    <n v="11422"/>
    <x v="7"/>
    <x v="1"/>
    <n v="122"/>
    <s v="Product_122"/>
    <x v="1"/>
    <n v="766.64"/>
    <n v="339.98"/>
    <n v="4"/>
    <n v="0"/>
    <n v="448"/>
    <n v="5"/>
    <n v="3066.56"/>
    <n v="1706.64"/>
  </r>
  <r>
    <n v="1466"/>
    <x v="8"/>
    <n v="38"/>
    <x v="4"/>
    <d v="2023-10-17T00:00:00"/>
    <n v="0"/>
    <n v="12481"/>
    <x v="8"/>
    <x v="1"/>
    <n v="109"/>
    <s v="Product_109"/>
    <x v="0"/>
    <n v="91.54"/>
    <n v="39.479999999999997"/>
    <n v="1"/>
    <n v="0.1"/>
    <n v="442"/>
    <n v="4"/>
    <n v="82.39"/>
    <n v="42.91"/>
  </r>
  <r>
    <n v="2238"/>
    <x v="9"/>
    <n v="56"/>
    <x v="1"/>
    <d v="2023-01-21T00:00:00"/>
    <n v="0"/>
    <n v="12689"/>
    <x v="9"/>
    <x v="0"/>
    <n v="149"/>
    <s v="Product_149"/>
    <x v="3"/>
    <n v="944.43"/>
    <n v="462.86"/>
    <n v="2"/>
    <n v="0"/>
    <n v="356"/>
    <n v="3"/>
    <n v="1888.86"/>
    <n v="963.14"/>
  </r>
  <r>
    <n v="1330"/>
    <x v="10"/>
    <n v="40"/>
    <x v="4"/>
    <d v="2020-06-27T00:00:00"/>
    <n v="0"/>
    <n v="10692"/>
    <x v="10"/>
    <x v="2"/>
    <n v="140"/>
    <s v="Product_140"/>
    <x v="2"/>
    <n v="646.58000000000004"/>
    <n v="452.45"/>
    <n v="3"/>
    <n v="0"/>
    <n v="463"/>
    <n v="6"/>
    <n v="1939.74"/>
    <n v="582.39"/>
  </r>
  <r>
    <n v="2482"/>
    <x v="11"/>
    <n v="50"/>
    <x v="0"/>
    <d v="2023-04-24T00:00:00"/>
    <n v="0"/>
    <n v="13038"/>
    <x v="11"/>
    <x v="2"/>
    <n v="126"/>
    <s v="Product_126"/>
    <x v="1"/>
    <n v="1386.66"/>
    <n v="593.9"/>
    <n v="5"/>
    <n v="0.2"/>
    <n v="618"/>
    <n v="5"/>
    <n v="5546.64"/>
    <n v="2577.14"/>
  </r>
  <r>
    <n v="1087"/>
    <x v="12"/>
    <n v="54"/>
    <x v="5"/>
    <d v="2022-05-14T00:00:00"/>
    <n v="0"/>
    <n v="12969"/>
    <x v="12"/>
    <x v="1"/>
    <n v="145"/>
    <s v="Product_145"/>
    <x v="0"/>
    <n v="774.37"/>
    <n v="359.23"/>
    <n v="4"/>
    <n v="0"/>
    <n v="460"/>
    <n v="3"/>
    <n v="3097.48"/>
    <n v="1660.56"/>
  </r>
  <r>
    <n v="2396"/>
    <x v="13"/>
    <n v="34"/>
    <x v="4"/>
    <d v="2020-03-06T00:00:00"/>
    <n v="1"/>
    <n v="10193"/>
    <x v="13"/>
    <x v="0"/>
    <n v="105"/>
    <s v="Product_105"/>
    <x v="2"/>
    <n v="1078.01"/>
    <n v="519.04999999999995"/>
    <n v="1"/>
    <n v="0"/>
    <n v="445"/>
    <n v="3"/>
    <n v="1078.01"/>
    <n v="558.96"/>
  </r>
  <r>
    <n v="2123"/>
    <x v="14"/>
    <n v="32"/>
    <x v="1"/>
    <d v="2020-02-03T00:00:00"/>
    <n v="1"/>
    <n v="12890"/>
    <x v="14"/>
    <x v="1"/>
    <n v="129"/>
    <s v="Product_129"/>
    <x v="0"/>
    <n v="367.36"/>
    <n v="215.18"/>
    <n v="2"/>
    <n v="0.05"/>
    <n v="1257"/>
    <n v="5"/>
    <n v="697.98"/>
    <n v="267.62"/>
  </r>
  <r>
    <n v="1871"/>
    <x v="15"/>
    <n v="42"/>
    <x v="0"/>
    <d v="2020-10-07T00:00:00"/>
    <n v="0"/>
    <n v="12848"/>
    <x v="15"/>
    <x v="0"/>
    <n v="122"/>
    <s v="Product_122"/>
    <x v="2"/>
    <n v="1153.4100000000001"/>
    <n v="719.27"/>
    <n v="2"/>
    <n v="0.05"/>
    <n v="346"/>
    <n v="4"/>
    <n v="2191.48"/>
    <n v="752.94"/>
  </r>
  <r>
    <n v="1130"/>
    <x v="16"/>
    <n v="42"/>
    <x v="1"/>
    <d v="2021-03-23T00:00:00"/>
    <n v="0"/>
    <n v="11489"/>
    <x v="16"/>
    <x v="2"/>
    <n v="149"/>
    <s v="Product_149"/>
    <x v="0"/>
    <n v="1095.3900000000001"/>
    <n v="685.25"/>
    <n v="5"/>
    <n v="0.05"/>
    <n v="398"/>
    <n v="4"/>
    <n v="5203.1000000000004"/>
    <n v="1776.85"/>
  </r>
  <r>
    <n v="2332"/>
    <x v="17"/>
    <n v="40"/>
    <x v="5"/>
    <d v="2021-04-21T00:00:00"/>
    <n v="0"/>
    <n v="13412"/>
    <x v="17"/>
    <x v="2"/>
    <n v="103"/>
    <s v="Product_103"/>
    <x v="2"/>
    <n v="1360.92"/>
    <n v="429.51499999999999"/>
    <n v="4"/>
    <n v="0.05"/>
    <n v="789"/>
    <n v="4"/>
    <n v="5171.5"/>
    <n v="3453.44"/>
  </r>
  <r>
    <n v="1769"/>
    <x v="18"/>
    <n v="41"/>
    <x v="3"/>
    <d v="2022-10-31T00:00:00"/>
    <n v="0"/>
    <n v="10058"/>
    <x v="18"/>
    <x v="2"/>
    <n v="128"/>
    <s v="Product_128"/>
    <x v="3"/>
    <n v="99.04"/>
    <n v="58.98"/>
    <n v="1"/>
    <n v="0"/>
    <n v="654"/>
    <n v="7"/>
    <n v="99.04"/>
    <n v="40.06"/>
  </r>
  <r>
    <n v="1343"/>
    <x v="19"/>
    <n v="40"/>
    <x v="5"/>
    <d v="2023-05-17T00:00:00"/>
    <n v="0"/>
    <n v="11886"/>
    <x v="19"/>
    <x v="1"/>
    <n v="138"/>
    <s v="Product_138"/>
    <x v="2"/>
    <n v="698.88"/>
    <n v="429.51499999999999"/>
    <n v="1"/>
    <n v="0"/>
    <n v="595"/>
    <n v="2"/>
    <n v="698.88"/>
    <n v="269.36"/>
  </r>
  <r>
    <n v="2437"/>
    <x v="20"/>
    <n v="51"/>
    <x v="2"/>
    <d v="2020-02-24T00:00:00"/>
    <n v="0"/>
    <n v="13609"/>
    <x v="20"/>
    <x v="2"/>
    <n v="114"/>
    <s v="Product_114"/>
    <x v="2"/>
    <n v="1034.78"/>
    <n v="574.61"/>
    <n v="1"/>
    <n v="0.05"/>
    <n v="432"/>
    <n v="5"/>
    <n v="983.04"/>
    <n v="408.43"/>
  </r>
  <r>
    <n v="1805"/>
    <x v="21"/>
    <n v="48"/>
    <x v="0"/>
    <d v="2023-02-23T00:00:00"/>
    <n v="0"/>
    <n v="10477"/>
    <x v="21"/>
    <x v="2"/>
    <n v="147"/>
    <s v="Product_147"/>
    <x v="2"/>
    <n v="187.99"/>
    <n v="96.58"/>
    <n v="5"/>
    <n v="0"/>
    <n v="521"/>
    <n v="4"/>
    <n v="939.95"/>
    <n v="457.05"/>
  </r>
  <r>
    <n v="1385"/>
    <x v="22"/>
    <n v="19"/>
    <x v="5"/>
    <d v="2021-11-02T00:00:00"/>
    <n v="0"/>
    <n v="11126"/>
    <x v="22"/>
    <x v="1"/>
    <n v="114"/>
    <s v="Product_114"/>
    <x v="0"/>
    <n v="645.38"/>
    <n v="412.55"/>
    <n v="5"/>
    <n v="0"/>
    <n v="378"/>
    <n v="6"/>
    <n v="3226.9"/>
    <n v="1164.1500000000001"/>
  </r>
  <r>
    <n v="2215"/>
    <x v="23"/>
    <n v="34"/>
    <x v="3"/>
    <d v="2024-06-01T00:00:00"/>
    <n v="0"/>
    <n v="12580"/>
    <x v="23"/>
    <x v="0"/>
    <n v="143"/>
    <s v="Product_143"/>
    <x v="1"/>
    <n v="1416.11"/>
    <n v="712.54"/>
    <n v="4"/>
    <n v="0.1"/>
    <n v="361"/>
    <n v="3"/>
    <n v="5098"/>
    <n v="2247.84"/>
  </r>
  <r>
    <n v="1955"/>
    <x v="24"/>
    <n v="41"/>
    <x v="1"/>
    <d v="2023-08-23T00:00:00"/>
    <n v="0"/>
    <n v="11968"/>
    <x v="24"/>
    <x v="2"/>
    <n v="111"/>
    <s v="Product_111"/>
    <x v="2"/>
    <n v="682.11"/>
    <n v="319.91000000000003"/>
    <n v="1"/>
    <n v="0.05"/>
    <n v="371"/>
    <n v="6"/>
    <n v="648"/>
    <n v="328.09"/>
  </r>
  <r>
    <n v="1276"/>
    <x v="25"/>
    <n v="31"/>
    <x v="0"/>
    <d v="2023-12-07T00:00:00"/>
    <n v="0"/>
    <n v="10591"/>
    <x v="25"/>
    <x v="0"/>
    <n v="109"/>
    <s v="Product_109"/>
    <x v="2"/>
    <n v="1478.84"/>
    <n v="729.11"/>
    <n v="1"/>
    <n v="0"/>
    <n v="391"/>
    <n v="8"/>
    <n v="1478.84"/>
    <n v="749.73"/>
  </r>
  <r>
    <n v="2184"/>
    <x v="26"/>
    <n v="49"/>
    <x v="4"/>
    <d v="2023-01-21T00:00:00"/>
    <n v="0"/>
    <n v="10838"/>
    <x v="9"/>
    <x v="0"/>
    <n v="138"/>
    <s v="Product_138"/>
    <x v="3"/>
    <n v="132.41999999999999"/>
    <n v="70.430000000000007"/>
    <n v="4"/>
    <n v="0.2"/>
    <n v="338"/>
    <n v="9"/>
    <n v="423.74"/>
    <n v="142.02000000000001"/>
  </r>
  <r>
    <n v="1459"/>
    <x v="27"/>
    <n v="38"/>
    <x v="5"/>
    <d v="2022-09-05T00:00:00"/>
    <n v="0"/>
    <n v="13782"/>
    <x v="26"/>
    <x v="1"/>
    <n v="147"/>
    <s v="Product_147"/>
    <x v="2"/>
    <n v="1090.8499999999999"/>
    <n v="506.39"/>
    <n v="4"/>
    <n v="0.05"/>
    <n v="338"/>
    <n v="6"/>
    <n v="4145.2299999999996"/>
    <n v="2119.67"/>
  </r>
  <r>
    <n v="2337"/>
    <x v="28"/>
    <n v="42"/>
    <x v="3"/>
    <d v="2021-03-27T00:00:00"/>
    <n v="0"/>
    <n v="11345"/>
    <x v="27"/>
    <x v="0"/>
    <n v="144"/>
    <s v="Product_144"/>
    <x v="3"/>
    <n v="892.47"/>
    <n v="519.66"/>
    <n v="4"/>
    <n v="0.2"/>
    <n v="388"/>
    <n v="7"/>
    <n v="2855.9"/>
    <n v="777.26"/>
  </r>
  <r>
    <n v="1021"/>
    <x v="29"/>
    <n v="33"/>
    <x v="5"/>
    <d v="2022-07-08T00:00:00"/>
    <n v="0"/>
    <n v="10548"/>
    <x v="28"/>
    <x v="0"/>
    <n v="106"/>
    <s v="Product_106"/>
    <x v="2"/>
    <n v="775.78"/>
    <n v="516.1"/>
    <n v="2"/>
    <n v="0.2"/>
    <n v="908"/>
    <n v="6"/>
    <n v="1241.25"/>
    <n v="209.05"/>
  </r>
  <r>
    <n v="1252"/>
    <x v="30"/>
    <n v="40"/>
    <x v="2"/>
    <d v="2023-04-21T00:00:00"/>
    <n v="0"/>
    <n v="13085"/>
    <x v="29"/>
    <x v="1"/>
    <n v="101"/>
    <s v="Product_101"/>
    <x v="0"/>
    <n v="1457.73"/>
    <n v="843.5"/>
    <n v="4"/>
    <n v="0"/>
    <n v="621"/>
    <n v="4"/>
    <n v="5830.92"/>
    <n v="2456.92"/>
  </r>
  <r>
    <n v="1747"/>
    <x v="31"/>
    <n v="40"/>
    <x v="0"/>
    <d v="2021-07-23T00:00:00"/>
    <n v="1"/>
    <n v="13527"/>
    <x v="30"/>
    <x v="0"/>
    <n v="125"/>
    <s v="Product_125"/>
    <x v="1"/>
    <n v="237.99"/>
    <n v="127.09"/>
    <n v="3"/>
    <n v="0.05"/>
    <n v="685"/>
    <n v="4"/>
    <n v="678.27"/>
    <n v="297"/>
  </r>
  <r>
    <n v="1856"/>
    <x v="32"/>
    <n v="48"/>
    <x v="1"/>
    <d v="2020-01-14T00:00:00"/>
    <n v="1"/>
    <n v="10220"/>
    <x v="31"/>
    <x v="2"/>
    <n v="116"/>
    <s v="Product_116"/>
    <x v="1"/>
    <n v="1349.2"/>
    <n v="862.22"/>
    <n v="5"/>
    <n v="0"/>
    <n v="1565"/>
    <n v="2"/>
    <n v="6746"/>
    <n v="2434.9"/>
  </r>
  <r>
    <n v="1474"/>
    <x v="33"/>
    <n v="44"/>
    <x v="3"/>
    <d v="2020-11-22T00:00:00"/>
    <n v="1"/>
    <n v="10875"/>
    <x v="32"/>
    <x v="1"/>
    <n v="115"/>
    <s v="Product_115"/>
    <x v="1"/>
    <n v="1052.3"/>
    <n v="657.07"/>
    <n v="4"/>
    <n v="0.1"/>
    <n v="1501"/>
    <n v="3"/>
    <n v="3788.28"/>
    <n v="1160"/>
  </r>
  <r>
    <n v="2082"/>
    <x v="34"/>
    <n v="46"/>
    <x v="5"/>
    <d v="2023-11-30T00:00:00"/>
    <n v="0"/>
    <n v="13462"/>
    <x v="33"/>
    <x v="1"/>
    <n v="134"/>
    <s v="Product_134"/>
    <x v="0"/>
    <n v="425.54"/>
    <n v="217.08"/>
    <n v="2"/>
    <n v="0.05"/>
    <n v="398"/>
    <n v="8"/>
    <n v="808.53"/>
    <n v="374.37"/>
  </r>
  <r>
    <n v="1510"/>
    <x v="35"/>
    <n v="42"/>
    <x v="0"/>
    <d v="2022-05-15T00:00:00"/>
    <n v="0"/>
    <n v="12725"/>
    <x v="34"/>
    <x v="1"/>
    <n v="117"/>
    <s v="Product_117"/>
    <x v="3"/>
    <n v="1357.42"/>
    <n v="789"/>
    <n v="3"/>
    <n v="0"/>
    <n v="532"/>
    <n v="5"/>
    <n v="4072.26"/>
    <n v="1705.26"/>
  </r>
  <r>
    <n v="2499"/>
    <x v="36"/>
    <n v="43"/>
    <x v="5"/>
    <d v="2021-11-27T00:00:00"/>
    <n v="0"/>
    <n v="11196"/>
    <x v="35"/>
    <x v="2"/>
    <n v="103"/>
    <s v="Product_103"/>
    <x v="1"/>
    <n v="672.48"/>
    <n v="416.23"/>
    <n v="2"/>
    <n v="0"/>
    <n v="440"/>
    <n v="4"/>
    <n v="1344.96"/>
    <n v="512.5"/>
  </r>
  <r>
    <n v="1699"/>
    <x v="37"/>
    <n v="54"/>
    <x v="0"/>
    <d v="2021-07-23T00:00:00"/>
    <n v="0"/>
    <n v="12709"/>
    <x v="30"/>
    <x v="0"/>
    <n v="103"/>
    <s v="Product_103"/>
    <x v="0"/>
    <n v="1230.6300000000001"/>
    <n v="582.87"/>
    <n v="2"/>
    <n v="0"/>
    <n v="433"/>
    <n v="9"/>
    <n v="2461.2600000000002"/>
    <n v="1295.52"/>
  </r>
  <r>
    <n v="1975"/>
    <x v="38"/>
    <n v="46"/>
    <x v="2"/>
    <d v="2020-11-14T00:00:00"/>
    <n v="1"/>
    <n v="12731"/>
    <x v="36"/>
    <x v="0"/>
    <n v="137"/>
    <s v="Product_137"/>
    <x v="0"/>
    <n v="613.80999999999995"/>
    <n v="312.97000000000003"/>
    <n v="2"/>
    <n v="0.1"/>
    <n v="1509"/>
    <n v="2"/>
    <n v="1104.8599999999999"/>
    <n v="478.92"/>
  </r>
  <r>
    <n v="1189"/>
    <x v="39"/>
    <n v="55"/>
    <x v="5"/>
    <d v="2021-03-16T00:00:00"/>
    <n v="0"/>
    <n v="13152"/>
    <x v="37"/>
    <x v="0"/>
    <n v="117"/>
    <s v="Product_117"/>
    <x v="2"/>
    <n v="1283.8499999999999"/>
    <n v="554.28"/>
    <n v="2"/>
    <n v="0.1"/>
    <n v="580"/>
    <n v="6"/>
    <n v="2310.9299999999998"/>
    <n v="1202.3699999999999"/>
  </r>
  <r>
    <n v="1957"/>
    <x v="40"/>
    <n v="42"/>
    <x v="2"/>
    <d v="2021-11-20T00:00:00"/>
    <n v="0"/>
    <n v="10335"/>
    <x v="38"/>
    <x v="2"/>
    <n v="149"/>
    <s v="Product_149"/>
    <x v="3"/>
    <n v="973.11"/>
    <n v="677.58"/>
    <n v="1"/>
    <n v="0"/>
    <n v="390"/>
    <n v="7"/>
    <n v="973.11"/>
    <n v="295.52999999999997"/>
  </r>
  <r>
    <n v="1686"/>
    <x v="41"/>
    <n v="35"/>
    <x v="4"/>
    <d v="2020-07-28T00:00:00"/>
    <n v="0"/>
    <n v="10224"/>
    <x v="7"/>
    <x v="0"/>
    <n v="138"/>
    <s v="Product_138"/>
    <x v="0"/>
    <n v="254.52"/>
    <n v="108.37"/>
    <n v="5"/>
    <n v="0"/>
    <n v="531"/>
    <n v="4"/>
    <n v="1272.5999999999999"/>
    <n v="730.75"/>
  </r>
  <r>
    <n v="1957"/>
    <x v="42"/>
    <n v="42"/>
    <x v="4"/>
    <d v="2020-08-07T00:00:00"/>
    <n v="0"/>
    <n v="12918"/>
    <x v="39"/>
    <x v="0"/>
    <n v="101"/>
    <s v="Product_101"/>
    <x v="3"/>
    <n v="992.01"/>
    <n v="446.98"/>
    <n v="1"/>
    <n v="0.1"/>
    <n v="390"/>
    <n v="7"/>
    <n v="892.81"/>
    <n v="445.83"/>
  </r>
  <r>
    <n v="1562"/>
    <x v="43"/>
    <n v="27"/>
    <x v="3"/>
    <d v="2022-02-17T00:00:00"/>
    <n v="1"/>
    <n v="12082"/>
    <x v="40"/>
    <x v="2"/>
    <n v="107"/>
    <s v="Product_107"/>
    <x v="1"/>
    <n v="327.45"/>
    <n v="178.12"/>
    <n v="3"/>
    <n v="0"/>
    <n v="1049"/>
    <n v="6"/>
    <n v="982.35"/>
    <n v="447.99"/>
  </r>
  <r>
    <n v="2267"/>
    <x v="44"/>
    <n v="34"/>
    <x v="2"/>
    <d v="2020-07-17T00:00:00"/>
    <n v="1"/>
    <n v="13941"/>
    <x v="41"/>
    <x v="2"/>
    <n v="126"/>
    <s v="Product_126"/>
    <x v="1"/>
    <n v="647.29"/>
    <n v="426.94"/>
    <n v="1"/>
    <n v="0"/>
    <n v="919"/>
    <n v="2"/>
    <n v="647.29"/>
    <n v="220.35"/>
  </r>
  <r>
    <n v="1831"/>
    <x v="45"/>
    <n v="42"/>
    <x v="0"/>
    <d v="2022-05-01T00:00:00"/>
    <n v="1"/>
    <n v="10187"/>
    <x v="42"/>
    <x v="0"/>
    <n v="147"/>
    <s v="Product_147"/>
    <x v="1"/>
    <n v="296.93"/>
    <n v="150.47"/>
    <n v="3"/>
    <n v="0"/>
    <n v="1092"/>
    <n v="2"/>
    <n v="890.79"/>
    <n v="439.38"/>
  </r>
  <r>
    <n v="2154"/>
    <x v="46"/>
    <n v="42"/>
    <x v="3"/>
    <d v="2021-05-12T00:00:00"/>
    <n v="1"/>
    <n v="11247"/>
    <x v="43"/>
    <x v="2"/>
    <n v="139"/>
    <s v="Product_139"/>
    <x v="2"/>
    <n v="81.92"/>
    <n v="51.66"/>
    <n v="4"/>
    <n v="0.2"/>
    <n v="1123"/>
    <n v="4"/>
    <n v="262.14"/>
    <n v="55.5"/>
  </r>
  <r>
    <n v="1646"/>
    <x v="47"/>
    <n v="38"/>
    <x v="5"/>
    <d v="2023-05-21T00:00:00"/>
    <n v="0"/>
    <n v="12690"/>
    <x v="44"/>
    <x v="2"/>
    <n v="119"/>
    <s v="Product_119"/>
    <x v="2"/>
    <n v="357.24"/>
    <n v="215.35"/>
    <n v="3"/>
    <n v="0.05"/>
    <n v="591"/>
    <n v="3"/>
    <n v="1018.13"/>
    <n v="372.08"/>
  </r>
  <r>
    <n v="1020"/>
    <x v="48"/>
    <n v="19"/>
    <x v="5"/>
    <d v="2021-06-25T00:00:00"/>
    <n v="0"/>
    <n v="13957"/>
    <x v="45"/>
    <x v="2"/>
    <n v="130"/>
    <s v="Product_130"/>
    <x v="3"/>
    <n v="827.74"/>
    <n v="489.69"/>
    <n v="1"/>
    <n v="0"/>
    <n v="534"/>
    <n v="7"/>
    <n v="827.74"/>
    <n v="338.05"/>
  </r>
  <r>
    <n v="1840"/>
    <x v="49"/>
    <n v="49"/>
    <x v="0"/>
    <d v="2020-03-29T00:00:00"/>
    <n v="1"/>
    <n v="10962"/>
    <x v="46"/>
    <x v="1"/>
    <n v="143"/>
    <s v="Product_143"/>
    <x v="3"/>
    <n v="748.26"/>
    <n v="488.99"/>
    <n v="1"/>
    <n v="0"/>
    <n v="1047"/>
    <n v="2"/>
    <n v="748.26"/>
    <n v="259.27"/>
  </r>
  <r>
    <n v="1166"/>
    <x v="50"/>
    <n v="52"/>
    <x v="1"/>
    <d v="2024-03-02T00:00:00"/>
    <n v="0"/>
    <n v="13015"/>
    <x v="47"/>
    <x v="1"/>
    <n v="114"/>
    <s v="Product_114"/>
    <x v="2"/>
    <n v="777.17"/>
    <n v="314.17"/>
    <n v="3"/>
    <n v="0"/>
    <n v="333"/>
    <n v="3"/>
    <n v="2331.5100000000002"/>
    <n v="1389"/>
  </r>
  <r>
    <n v="2297"/>
    <x v="51"/>
    <n v="64"/>
    <x v="1"/>
    <d v="2022-07-29T00:00:00"/>
    <n v="0"/>
    <n v="10493"/>
    <x v="48"/>
    <x v="0"/>
    <n v="113"/>
    <s v="Product_113"/>
    <x v="0"/>
    <n v="409.15"/>
    <n v="277.70999999999998"/>
    <n v="1"/>
    <n v="0.1"/>
    <n v="887"/>
    <n v="3"/>
    <n v="368.24"/>
    <n v="90.53"/>
  </r>
  <r>
    <n v="1387"/>
    <x v="52"/>
    <n v="46"/>
    <x v="5"/>
    <d v="2023-03-01T00:00:00"/>
    <n v="1"/>
    <n v="11886"/>
    <x v="49"/>
    <x v="0"/>
    <n v="120"/>
    <s v="Product_120"/>
    <x v="3"/>
    <n v="1043.48"/>
    <n v="676.98"/>
    <n v="3"/>
    <n v="0"/>
    <n v="622"/>
    <n v="2"/>
    <n v="3130.44"/>
    <n v="1099.5"/>
  </r>
  <r>
    <n v="1600"/>
    <x v="53"/>
    <n v="40"/>
    <x v="0"/>
    <d v="2020-12-09T00:00:00"/>
    <n v="1"/>
    <n v="10310"/>
    <x v="50"/>
    <x v="2"/>
    <n v="126"/>
    <s v="Product_126"/>
    <x v="3"/>
    <n v="1071.18"/>
    <n v="729.86"/>
    <n v="2"/>
    <n v="0"/>
    <n v="1115"/>
    <n v="4"/>
    <n v="2142.36"/>
    <n v="682.64"/>
  </r>
  <r>
    <n v="1315"/>
    <x v="54"/>
    <n v="24"/>
    <x v="1"/>
    <d v="2022-02-14T00:00:00"/>
    <n v="1"/>
    <n v="12568"/>
    <x v="51"/>
    <x v="0"/>
    <n v="127"/>
    <s v="Product_127"/>
    <x v="1"/>
    <n v="569.04999999999995"/>
    <n v="363.1"/>
    <n v="5"/>
    <n v="0"/>
    <n v="1052"/>
    <n v="1"/>
    <n v="2845.25"/>
    <n v="1029.75"/>
  </r>
  <r>
    <n v="1013"/>
    <x v="55"/>
    <n v="62"/>
    <x v="2"/>
    <d v="2020-10-06T00:00:00"/>
    <n v="0"/>
    <n v="11604"/>
    <x v="52"/>
    <x v="1"/>
    <n v="125"/>
    <s v="Product_125"/>
    <x v="3"/>
    <n v="1327.7"/>
    <n v="881.03"/>
    <n v="3"/>
    <n v="0.2"/>
    <n v="867"/>
    <n v="3"/>
    <n v="3186.48"/>
    <n v="543.39"/>
  </r>
  <r>
    <n v="1241"/>
    <x v="56"/>
    <n v="43"/>
    <x v="5"/>
    <d v="2023-02-04T00:00:00"/>
    <n v="0"/>
    <n v="11563"/>
    <x v="53"/>
    <x v="0"/>
    <n v="109"/>
    <s v="Product_109"/>
    <x v="3"/>
    <n v="983.83"/>
    <n v="453.47"/>
    <n v="2"/>
    <n v="0"/>
    <n v="482"/>
    <n v="7"/>
    <n v="1967.66"/>
    <n v="1060.72"/>
  </r>
  <r>
    <n v="1776"/>
    <x v="57"/>
    <n v="42"/>
    <x v="4"/>
    <d v="2021-08-23T00:00:00"/>
    <n v="1"/>
    <n v="13982"/>
    <x v="54"/>
    <x v="0"/>
    <n v="141"/>
    <s v="Product_141"/>
    <x v="0"/>
    <n v="1083.9100000000001"/>
    <n v="537.37"/>
    <n v="2"/>
    <n v="0"/>
    <n v="603"/>
    <n v="2"/>
    <n v="2167.8200000000002"/>
    <n v="1093.08"/>
  </r>
  <r>
    <n v="2369"/>
    <x v="58"/>
    <n v="36"/>
    <x v="2"/>
    <d v="2023-11-07T00:00:00"/>
    <n v="1"/>
    <n v="10368"/>
    <x v="55"/>
    <x v="1"/>
    <n v="148"/>
    <s v="Product_148"/>
    <x v="3"/>
    <n v="452.14"/>
    <n v="223.61"/>
    <n v="2"/>
    <n v="0.1"/>
    <n v="540"/>
    <n v="4"/>
    <n v="813.85"/>
    <n v="366.63"/>
  </r>
  <r>
    <n v="1564"/>
    <x v="59"/>
    <n v="35"/>
    <x v="0"/>
    <d v="2023-06-20T00:00:00"/>
    <n v="0"/>
    <n v="13546"/>
    <x v="56"/>
    <x v="1"/>
    <n v="112"/>
    <s v="Product_112"/>
    <x v="0"/>
    <n v="50.89"/>
    <n v="22.02"/>
    <n v="2"/>
    <n v="0.2"/>
    <n v="561"/>
    <n v="2"/>
    <n v="81.42"/>
    <n v="37.380000000000003"/>
  </r>
  <r>
    <n v="1897"/>
    <x v="60"/>
    <n v="50"/>
    <x v="4"/>
    <d v="2022-10-01T00:00:00"/>
    <n v="1"/>
    <n v="10745"/>
    <x v="57"/>
    <x v="2"/>
    <n v="110"/>
    <s v="Product_110"/>
    <x v="1"/>
    <n v="1304.79"/>
    <n v="807.5"/>
    <n v="3"/>
    <n v="0"/>
    <n v="1003"/>
    <n v="4"/>
    <n v="3914.37"/>
    <n v="1491.87"/>
  </r>
  <r>
    <n v="2363"/>
    <x v="61"/>
    <n v="24"/>
    <x v="2"/>
    <d v="2023-03-28T00:00:00"/>
    <n v="0"/>
    <n v="12078"/>
    <x v="58"/>
    <x v="2"/>
    <n v="106"/>
    <s v="Product_106"/>
    <x v="2"/>
    <n v="1242.52"/>
    <n v="547.77"/>
    <n v="1"/>
    <n v="0"/>
    <n v="645"/>
    <n v="4"/>
    <n v="1242.52"/>
    <n v="694.75"/>
  </r>
  <r>
    <n v="1091"/>
    <x v="62"/>
    <n v="64"/>
    <x v="1"/>
    <d v="2021-01-28T00:00:00"/>
    <n v="0"/>
    <n v="13898"/>
    <x v="59"/>
    <x v="2"/>
    <n v="134"/>
    <s v="Product_134"/>
    <x v="1"/>
    <n v="228.63"/>
    <n v="95.05"/>
    <n v="2"/>
    <n v="0"/>
    <n v="551"/>
    <n v="6"/>
    <n v="457.26"/>
    <n v="267.16000000000003"/>
  </r>
  <r>
    <n v="2390"/>
    <x v="63"/>
    <n v="61"/>
    <x v="1"/>
    <d v="2023-12-13T00:00:00"/>
    <n v="0"/>
    <n v="11255"/>
    <x v="60"/>
    <x v="0"/>
    <n v="141"/>
    <s v="Product_141"/>
    <x v="0"/>
    <n v="592.45000000000005"/>
    <n v="374.8"/>
    <n v="4"/>
    <n v="0"/>
    <n v="385"/>
    <n v="5"/>
    <n v="2369.8000000000002"/>
    <n v="870.6"/>
  </r>
  <r>
    <n v="1955"/>
    <x v="64"/>
    <n v="34"/>
    <x v="4"/>
    <d v="2020-05-22T00:00:00"/>
    <n v="0"/>
    <n v="13921"/>
    <x v="61"/>
    <x v="0"/>
    <n v="119"/>
    <s v="Product_119"/>
    <x v="0"/>
    <n v="1008.94"/>
    <n v="677.4"/>
    <n v="2"/>
    <n v="0"/>
    <n v="371"/>
    <n v="6"/>
    <n v="2017.88"/>
    <n v="663.08"/>
  </r>
  <r>
    <n v="2478"/>
    <x v="65"/>
    <n v="27"/>
    <x v="3"/>
    <d v="2020-03-04T00:00:00"/>
    <n v="0"/>
    <n v="10997"/>
    <x v="62"/>
    <x v="0"/>
    <n v="106"/>
    <s v="Product_106"/>
    <x v="3"/>
    <n v="995.56"/>
    <n v="626.44000000000005"/>
    <n v="1"/>
    <n v="0"/>
    <n v="653"/>
    <n v="5"/>
    <n v="995.56"/>
    <n v="369.12"/>
  </r>
  <r>
    <n v="2451"/>
    <x v="66"/>
    <n v="40"/>
    <x v="5"/>
    <d v="2023-09-16T00:00:00"/>
    <n v="0"/>
    <n v="10496"/>
    <x v="63"/>
    <x v="1"/>
    <n v="102"/>
    <s v="Product_102"/>
    <x v="3"/>
    <n v="1297.51"/>
    <n v="840.27"/>
    <n v="1"/>
    <n v="0"/>
    <n v="403"/>
    <n v="3"/>
    <n v="1297.51"/>
    <n v="457.24"/>
  </r>
  <r>
    <n v="1508"/>
    <x v="67"/>
    <n v="21"/>
    <x v="4"/>
    <d v="2021-11-04T00:00:00"/>
    <n v="0"/>
    <n v="11589"/>
    <x v="64"/>
    <x v="0"/>
    <n v="115"/>
    <s v="Product_115"/>
    <x v="2"/>
    <n v="253.39"/>
    <n v="146.63"/>
    <n v="5"/>
    <n v="0.1"/>
    <n v="428"/>
    <n v="6"/>
    <n v="1140.25"/>
    <n v="407.1"/>
  </r>
  <r>
    <n v="1775"/>
    <x v="68"/>
    <n v="50"/>
    <x v="0"/>
    <d v="2021-08-15T00:00:00"/>
    <n v="0"/>
    <n v="10963"/>
    <x v="65"/>
    <x v="1"/>
    <n v="117"/>
    <s v="Product_117"/>
    <x v="0"/>
    <n v="673.41"/>
    <n v="448.71"/>
    <n v="5"/>
    <n v="0"/>
    <n v="454"/>
    <n v="7"/>
    <n v="3367.05"/>
    <n v="1123.5"/>
  </r>
  <r>
    <n v="1034"/>
    <x v="69"/>
    <n v="44"/>
    <x v="5"/>
    <d v="2020-06-12T00:00:00"/>
    <n v="0"/>
    <n v="12004"/>
    <x v="66"/>
    <x v="0"/>
    <n v="116"/>
    <s v="Product_116"/>
    <x v="0"/>
    <n v="190.98"/>
    <n v="104.85"/>
    <n v="2"/>
    <n v="0"/>
    <n v="763"/>
    <n v="3"/>
    <n v="381.96"/>
    <n v="172.26"/>
  </r>
  <r>
    <n v="1205"/>
    <x v="70"/>
    <n v="47"/>
    <x v="2"/>
    <d v="2021-04-21T00:00:00"/>
    <n v="0"/>
    <n v="11198"/>
    <x v="17"/>
    <x v="0"/>
    <n v="128"/>
    <s v="Product_128"/>
    <x v="1"/>
    <n v="614.91"/>
    <n v="428.28"/>
    <n v="2"/>
    <n v="0"/>
    <n v="417"/>
    <n v="5"/>
    <n v="1229.82"/>
    <n v="373.26"/>
  </r>
  <r>
    <n v="2104"/>
    <x v="71"/>
    <n v="40"/>
    <x v="0"/>
    <d v="2020-07-25T00:00:00"/>
    <n v="1"/>
    <n v="12345"/>
    <x v="67"/>
    <x v="1"/>
    <n v="121"/>
    <s v="Product_121"/>
    <x v="2"/>
    <n v="71.91"/>
    <n v="30.99"/>
    <n v="5"/>
    <n v="0"/>
    <n v="735"/>
    <n v="5"/>
    <n v="359.55"/>
    <n v="204.6"/>
  </r>
  <r>
    <n v="2411"/>
    <x v="72"/>
    <n v="34"/>
    <x v="0"/>
    <d v="2022-02-17T00:00:00"/>
    <n v="0"/>
    <n v="11814"/>
    <x v="40"/>
    <x v="1"/>
    <n v="108"/>
    <s v="Product_108"/>
    <x v="1"/>
    <n v="1352.5"/>
    <n v="869.33"/>
    <n v="2"/>
    <n v="0"/>
    <n v="1049"/>
    <n v="2"/>
    <n v="2705"/>
    <n v="966.34"/>
  </r>
  <r>
    <n v="2025"/>
    <x v="73"/>
    <n v="60"/>
    <x v="1"/>
    <d v="2021-07-23T00:00:00"/>
    <n v="1"/>
    <n v="11388"/>
    <x v="30"/>
    <x v="1"/>
    <n v="110"/>
    <s v="Product_110"/>
    <x v="3"/>
    <n v="814.21"/>
    <n v="482.35"/>
    <n v="4"/>
    <n v="0.1"/>
    <n v="1258"/>
    <n v="1"/>
    <n v="2931.16"/>
    <n v="1001.76"/>
  </r>
  <r>
    <n v="2021"/>
    <x v="74"/>
    <n v="38"/>
    <x v="2"/>
    <d v="2022-07-17T00:00:00"/>
    <n v="0"/>
    <n v="11109"/>
    <x v="68"/>
    <x v="2"/>
    <n v="110"/>
    <s v="Product_110"/>
    <x v="3"/>
    <n v="1282.21"/>
    <n v="736.24"/>
    <n v="3"/>
    <n v="0"/>
    <n v="457"/>
    <n v="4"/>
    <n v="3846.63"/>
    <n v="1637.91"/>
  </r>
  <r>
    <n v="2413"/>
    <x v="75"/>
    <n v="20"/>
    <x v="1"/>
    <d v="2023-07-25T00:00:00"/>
    <n v="0"/>
    <n v="10576"/>
    <x v="69"/>
    <x v="2"/>
    <n v="110"/>
    <s v="Product_110"/>
    <x v="1"/>
    <n v="136.86000000000001"/>
    <n v="84.54"/>
    <n v="5"/>
    <n v="0.05"/>
    <n v="526"/>
    <n v="4"/>
    <n v="650.08000000000004"/>
    <n v="227.38"/>
  </r>
  <r>
    <n v="1565"/>
    <x v="76"/>
    <n v="38"/>
    <x v="1"/>
    <d v="2022-01-17T00:00:00"/>
    <n v="1"/>
    <n v="13160"/>
    <x v="70"/>
    <x v="0"/>
    <n v="109"/>
    <s v="Product_109"/>
    <x v="3"/>
    <n v="379.81"/>
    <n v="247.67"/>
    <n v="5"/>
    <n v="0"/>
    <n v="914"/>
    <n v="4"/>
    <n v="1899.05"/>
    <n v="660.7"/>
  </r>
  <r>
    <n v="2129"/>
    <x v="77"/>
    <n v="28"/>
    <x v="3"/>
    <d v="2020-11-29T00:00:00"/>
    <n v="0"/>
    <n v="10053"/>
    <x v="71"/>
    <x v="0"/>
    <n v="128"/>
    <s v="Product_128"/>
    <x v="1"/>
    <n v="426.1"/>
    <n v="280.74"/>
    <n v="1"/>
    <n v="0"/>
    <n v="459"/>
    <n v="4"/>
    <n v="426.1"/>
    <n v="145.36000000000001"/>
  </r>
  <r>
    <n v="1702"/>
    <x v="78"/>
    <n v="45"/>
    <x v="1"/>
    <d v="2022-01-28T00:00:00"/>
    <n v="1"/>
    <n v="13701"/>
    <x v="72"/>
    <x v="0"/>
    <n v="124"/>
    <s v="Product_124"/>
    <x v="0"/>
    <n v="610.70000000000005"/>
    <n v="276.41000000000003"/>
    <n v="2"/>
    <n v="0"/>
    <n v="387"/>
    <n v="5"/>
    <n v="1221.4000000000001"/>
    <n v="668.58"/>
  </r>
  <r>
    <n v="1401"/>
    <x v="79"/>
    <n v="40"/>
    <x v="5"/>
    <d v="2021-12-28T00:00:00"/>
    <n v="1"/>
    <n v="13432"/>
    <x v="73"/>
    <x v="2"/>
    <n v="119"/>
    <s v="Product_119"/>
    <x v="0"/>
    <n v="1214.1600000000001"/>
    <n v="557.42999999999995"/>
    <n v="5"/>
    <n v="0"/>
    <n v="1100"/>
    <n v="3"/>
    <n v="6070.8"/>
    <n v="3283.65"/>
  </r>
  <r>
    <n v="1729"/>
    <x v="80"/>
    <n v="48"/>
    <x v="0"/>
    <d v="2021-05-03T00:00:00"/>
    <n v="0"/>
    <n v="13547"/>
    <x v="74"/>
    <x v="0"/>
    <n v="133"/>
    <s v="Product_133"/>
    <x v="3"/>
    <n v="610.51"/>
    <n v="247.16"/>
    <n v="5"/>
    <n v="0.1"/>
    <n v="592"/>
    <n v="3"/>
    <n v="2747.3"/>
    <n v="1511.5"/>
  </r>
  <r>
    <n v="1161"/>
    <x v="81"/>
    <n v="21"/>
    <x v="1"/>
    <d v="2023-10-04T00:00:00"/>
    <n v="0"/>
    <n v="10228"/>
    <x v="75"/>
    <x v="1"/>
    <n v="104"/>
    <s v="Product_104"/>
    <x v="2"/>
    <n v="346.75"/>
    <n v="152.41"/>
    <n v="4"/>
    <n v="0.1"/>
    <n v="455"/>
    <n v="6"/>
    <n v="1248.3"/>
    <n v="638.66"/>
  </r>
  <r>
    <n v="1201"/>
    <x v="82"/>
    <n v="33"/>
    <x v="4"/>
    <d v="2021-06-30T00:00:00"/>
    <n v="0"/>
    <n v="10778"/>
    <x v="76"/>
    <x v="1"/>
    <n v="103"/>
    <s v="Product_103"/>
    <x v="0"/>
    <n v="144.24"/>
    <n v="69.11"/>
    <n v="2"/>
    <n v="0"/>
    <n v="765"/>
    <n v="5"/>
    <n v="288.48"/>
    <n v="150.26"/>
  </r>
  <r>
    <n v="1995"/>
    <x v="83"/>
    <n v="56"/>
    <x v="5"/>
    <d v="2023-12-08T00:00:00"/>
    <n v="0"/>
    <n v="13902"/>
    <x v="77"/>
    <x v="2"/>
    <n v="142"/>
    <s v="Product_142"/>
    <x v="3"/>
    <n v="165.26"/>
    <n v="101.85"/>
    <n v="3"/>
    <n v="0"/>
    <n v="390"/>
    <n v="2"/>
    <n v="495.78"/>
    <n v="190.23"/>
  </r>
  <r>
    <n v="1269"/>
    <x v="84"/>
    <n v="19"/>
    <x v="2"/>
    <d v="2023-10-31T00:00:00"/>
    <n v="0"/>
    <n v="11557"/>
    <x v="78"/>
    <x v="1"/>
    <n v="112"/>
    <s v="Product_112"/>
    <x v="2"/>
    <n v="1152.07"/>
    <n v="625.26"/>
    <n v="4"/>
    <n v="0"/>
    <n v="428"/>
    <n v="5"/>
    <n v="4608.28"/>
    <n v="2107.2399999999998"/>
  </r>
  <r>
    <n v="1815"/>
    <x v="85"/>
    <n v="24"/>
    <x v="0"/>
    <d v="2023-08-20T00:00:00"/>
    <n v="1"/>
    <n v="13830"/>
    <x v="79"/>
    <x v="1"/>
    <n v="118"/>
    <s v="Product_118"/>
    <x v="3"/>
    <n v="694.96"/>
    <n v="436"/>
    <n v="3"/>
    <n v="0.2"/>
    <n v="439"/>
    <n v="6"/>
    <n v="1667.9"/>
    <n v="359.9"/>
  </r>
  <r>
    <n v="2294"/>
    <x v="86"/>
    <n v="42"/>
    <x v="4"/>
    <d v="2020-05-26T00:00:00"/>
    <n v="0"/>
    <n v="10984"/>
    <x v="80"/>
    <x v="0"/>
    <n v="123"/>
    <s v="Product_123"/>
    <x v="1"/>
    <n v="1102.96"/>
    <n v="602.16999999999996"/>
    <n v="1"/>
    <n v="0"/>
    <n v="673"/>
    <n v="5"/>
    <n v="1102.96"/>
    <n v="500.79"/>
  </r>
  <r>
    <n v="1455"/>
    <x v="87"/>
    <n v="44"/>
    <x v="4"/>
    <d v="2023-06-01T00:00:00"/>
    <n v="0"/>
    <n v="10372"/>
    <x v="81"/>
    <x v="1"/>
    <n v="120"/>
    <s v="Product_120"/>
    <x v="3"/>
    <n v="1039.32"/>
    <n v="588.96"/>
    <n v="5"/>
    <n v="0"/>
    <n v="347"/>
    <n v="6"/>
    <n v="5196.6000000000004"/>
    <n v="2251.8000000000002"/>
  </r>
  <r>
    <n v="2485"/>
    <x v="88"/>
    <n v="32"/>
    <x v="2"/>
    <d v="2023-07-24T00:00:00"/>
    <n v="0"/>
    <n v="10468"/>
    <x v="82"/>
    <x v="1"/>
    <n v="106"/>
    <s v="Product_106"/>
    <x v="1"/>
    <n v="246.28"/>
    <n v="429.51499999999999"/>
    <n v="4"/>
    <n v="0"/>
    <n v="527"/>
    <n v="4"/>
    <n v="985.12"/>
    <n v="-732.94"/>
  </r>
  <r>
    <n v="2275"/>
    <x v="89"/>
    <n v="35"/>
    <x v="4"/>
    <d v="2020-12-16T00:00:00"/>
    <n v="0"/>
    <n v="12467"/>
    <x v="83"/>
    <x v="2"/>
    <n v="134"/>
    <s v="Product_134"/>
    <x v="0"/>
    <n v="257.19"/>
    <n v="162.79"/>
    <n v="3"/>
    <n v="0"/>
    <n v="552"/>
    <n v="5"/>
    <n v="771.57"/>
    <n v="283.2"/>
  </r>
  <r>
    <n v="2016"/>
    <x v="90"/>
    <n v="47"/>
    <x v="5"/>
    <d v="2022-12-29T00:00:00"/>
    <n v="0"/>
    <n v="11849"/>
    <x v="84"/>
    <x v="1"/>
    <n v="142"/>
    <s v="Product_142"/>
    <x v="0"/>
    <n v="1145.25"/>
    <n v="718.57"/>
    <n v="2"/>
    <n v="0"/>
    <n v="478"/>
    <n v="6"/>
    <n v="2290.5"/>
    <n v="853.36"/>
  </r>
  <r>
    <n v="1295"/>
    <x v="91"/>
    <n v="52"/>
    <x v="2"/>
    <d v="2024-02-02T00:00:00"/>
    <n v="0"/>
    <n v="10531"/>
    <x v="85"/>
    <x v="1"/>
    <n v="102"/>
    <s v="Product_102"/>
    <x v="3"/>
    <n v="1095.8399999999999"/>
    <n v="539.45000000000005"/>
    <n v="1"/>
    <n v="0"/>
    <n v="334"/>
    <n v="5"/>
    <n v="1095.8399999999999"/>
    <n v="556.39"/>
  </r>
  <r>
    <n v="1719"/>
    <x v="92"/>
    <n v="23"/>
    <x v="4"/>
    <d v="2021-05-16T00:00:00"/>
    <n v="0"/>
    <n v="11423"/>
    <x v="4"/>
    <x v="0"/>
    <n v="130"/>
    <s v="Product_130"/>
    <x v="2"/>
    <n v="598.14"/>
    <n v="298.22000000000003"/>
    <n v="1"/>
    <n v="0"/>
    <n v="650"/>
    <n v="4"/>
    <n v="598.14"/>
    <n v="299.92"/>
  </r>
  <r>
    <n v="1337"/>
    <x v="93"/>
    <n v="45"/>
    <x v="2"/>
    <d v="2020-11-30T00:00:00"/>
    <n v="0"/>
    <n v="13035"/>
    <x v="86"/>
    <x v="0"/>
    <n v="109"/>
    <s v="Product_109"/>
    <x v="3"/>
    <n v="162.26"/>
    <n v="75.599999999999994"/>
    <n v="5"/>
    <n v="0"/>
    <n v="352"/>
    <n v="8"/>
    <n v="811.3"/>
    <n v="433.3"/>
  </r>
  <r>
    <n v="1878"/>
    <x v="94"/>
    <n v="62"/>
    <x v="2"/>
    <d v="2022-04-08T00:00:00"/>
    <n v="1"/>
    <n v="11207"/>
    <x v="87"/>
    <x v="0"/>
    <n v="127"/>
    <s v="Product_127"/>
    <x v="3"/>
    <n v="67.540000000000006"/>
    <n v="43.51"/>
    <n v="5"/>
    <n v="0"/>
    <n v="881"/>
    <n v="3"/>
    <n v="337.7"/>
    <n v="120.15"/>
  </r>
  <r>
    <n v="2076"/>
    <x v="95"/>
    <n v="38"/>
    <x v="1"/>
    <d v="2022-02-16T00:00:00"/>
    <n v="0"/>
    <n v="13932"/>
    <x v="88"/>
    <x v="2"/>
    <n v="142"/>
    <s v="Product_142"/>
    <x v="0"/>
    <n v="467.83"/>
    <n v="291.97000000000003"/>
    <n v="3"/>
    <n v="0"/>
    <n v="827"/>
    <n v="6"/>
    <n v="1403.49"/>
    <n v="527.58000000000004"/>
  </r>
  <r>
    <n v="1791"/>
    <x v="96"/>
    <n v="23"/>
    <x v="1"/>
    <d v="2021-07-06T00:00:00"/>
    <n v="1"/>
    <n v="10561"/>
    <x v="89"/>
    <x v="0"/>
    <n v="134"/>
    <s v="Product_134"/>
    <x v="0"/>
    <n v="63.37"/>
    <n v="36.93"/>
    <n v="3"/>
    <n v="0"/>
    <n v="648"/>
    <n v="4"/>
    <n v="190.11"/>
    <n v="79.319999999999993"/>
  </r>
  <r>
    <n v="1216"/>
    <x v="97"/>
    <n v="23"/>
    <x v="1"/>
    <d v="2023-03-08T00:00:00"/>
    <n v="0"/>
    <n v="10089"/>
    <x v="90"/>
    <x v="1"/>
    <n v="140"/>
    <s v="Product_140"/>
    <x v="3"/>
    <n v="383.61"/>
    <n v="180.93"/>
    <n v="1"/>
    <n v="0"/>
    <n v="517"/>
    <n v="5"/>
    <n v="383.61"/>
    <n v="202.68"/>
  </r>
  <r>
    <n v="1763"/>
    <x v="98"/>
    <n v="37"/>
    <x v="4"/>
    <d v="2023-11-10T00:00:00"/>
    <n v="0"/>
    <n v="11639"/>
    <x v="91"/>
    <x v="2"/>
    <n v="124"/>
    <s v="Product_124"/>
    <x v="0"/>
    <n v="658.28"/>
    <n v="429.51499999999999"/>
    <n v="3"/>
    <n v="0"/>
    <n v="403"/>
    <n v="5"/>
    <n v="1974.84"/>
    <n v="686.29"/>
  </r>
  <r>
    <n v="1187"/>
    <x v="99"/>
    <n v="55"/>
    <x v="0"/>
    <d v="2023-02-14T00:00:00"/>
    <n v="0"/>
    <n v="13777"/>
    <x v="92"/>
    <x v="1"/>
    <n v="149"/>
    <s v="Product_149"/>
    <x v="1"/>
    <n v="226.05"/>
    <n v="93.83"/>
    <n v="5"/>
    <n v="0"/>
    <n v="346"/>
    <n v="6"/>
    <n v="1130.25"/>
    <n v="661.1"/>
  </r>
  <r>
    <n v="1379"/>
    <x v="100"/>
    <n v="39"/>
    <x v="5"/>
    <d v="2021-03-25T00:00:00"/>
    <n v="1"/>
    <n v="11406"/>
    <x v="93"/>
    <x v="1"/>
    <n v="117"/>
    <s v="Product_117"/>
    <x v="3"/>
    <n v="201.2"/>
    <n v="83.23"/>
    <n v="1"/>
    <n v="0"/>
    <n v="1120"/>
    <n v="2"/>
    <n v="201.2"/>
    <n v="117.97"/>
  </r>
  <r>
    <n v="1492"/>
    <x v="101"/>
    <n v="42"/>
    <x v="4"/>
    <d v="2023-03-11T00:00:00"/>
    <n v="0"/>
    <n v="10368"/>
    <x v="94"/>
    <x v="0"/>
    <n v="129"/>
    <s v="Product_129"/>
    <x v="0"/>
    <n v="1349.83"/>
    <n v="615.71"/>
    <n v="1"/>
    <n v="0"/>
    <n v="425"/>
    <n v="4"/>
    <n v="1349.83"/>
    <n v="734.12"/>
  </r>
  <r>
    <n v="2064"/>
    <x v="102"/>
    <n v="25"/>
    <x v="1"/>
    <d v="2021-10-26T00:00:00"/>
    <n v="0"/>
    <n v="13145"/>
    <x v="95"/>
    <x v="2"/>
    <n v="136"/>
    <s v="Product_136"/>
    <x v="3"/>
    <n v="898.93"/>
    <n v="386.68"/>
    <n v="2"/>
    <n v="0"/>
    <n v="400"/>
    <n v="5"/>
    <n v="1797.86"/>
    <n v="1024.5"/>
  </r>
  <r>
    <n v="2180"/>
    <x v="103"/>
    <n v="54"/>
    <x v="2"/>
    <d v="2020-04-24T00:00:00"/>
    <n v="1"/>
    <n v="11292"/>
    <x v="96"/>
    <x v="2"/>
    <n v="112"/>
    <s v="Product_112"/>
    <x v="0"/>
    <n v="1404.96"/>
    <n v="796.38"/>
    <n v="2"/>
    <n v="0"/>
    <n v="992"/>
    <n v="4"/>
    <n v="2809.92"/>
    <n v="1217.1600000000001"/>
  </r>
  <r>
    <n v="1014"/>
    <x v="104"/>
    <n v="22"/>
    <x v="4"/>
    <d v="2021-04-14T00:00:00"/>
    <n v="0"/>
    <n v="10014"/>
    <x v="97"/>
    <x v="0"/>
    <n v="131"/>
    <s v="Product_131"/>
    <x v="1"/>
    <n v="551.45000000000005"/>
    <n v="429.51499999999999"/>
    <n v="3"/>
    <n v="0"/>
    <n v="699"/>
    <n v="3"/>
    <n v="1654.35"/>
    <n v="365.8"/>
  </r>
  <r>
    <n v="1064"/>
    <x v="105"/>
    <n v="32"/>
    <x v="2"/>
    <d v="2020-03-06T00:00:00"/>
    <n v="0"/>
    <n v="13400"/>
    <x v="13"/>
    <x v="2"/>
    <n v="149"/>
    <s v="Product_149"/>
    <x v="1"/>
    <n v="1031.8599999999999"/>
    <n v="550.48"/>
    <n v="3"/>
    <n v="0.2"/>
    <n v="471"/>
    <n v="3"/>
    <n v="2476.46"/>
    <n v="825.02"/>
  </r>
  <r>
    <n v="1520"/>
    <x v="106"/>
    <n v="49"/>
    <x v="2"/>
    <d v="2021-10-08T00:00:00"/>
    <n v="0"/>
    <n v="13866"/>
    <x v="98"/>
    <x v="1"/>
    <n v="109"/>
    <s v="Product_109"/>
    <x v="3"/>
    <n v="346.8"/>
    <n v="200.53"/>
    <n v="5"/>
    <n v="0"/>
    <n v="365"/>
    <n v="6"/>
    <n v="1734"/>
    <n v="731.35"/>
  </r>
  <r>
    <n v="2367"/>
    <x v="107"/>
    <n v="40"/>
    <x v="2"/>
    <d v="2022-01-04T00:00:00"/>
    <n v="1"/>
    <n v="13463"/>
    <x v="99"/>
    <x v="2"/>
    <n v="119"/>
    <s v="Product_119"/>
    <x v="1"/>
    <n v="946.59"/>
    <n v="565.80999999999995"/>
    <n v="5"/>
    <n v="0.2"/>
    <n v="825"/>
    <n v="7"/>
    <n v="3786.36"/>
    <n v="957.31"/>
  </r>
  <r>
    <n v="2152"/>
    <x v="108"/>
    <n v="42"/>
    <x v="3"/>
    <d v="2021-07-02T00:00:00"/>
    <n v="0"/>
    <n v="13781"/>
    <x v="100"/>
    <x v="1"/>
    <n v="146"/>
    <s v="Product_146"/>
    <x v="1"/>
    <n v="237.9"/>
    <n v="141.41999999999999"/>
    <n v="2"/>
    <n v="0.1"/>
    <n v="442"/>
    <n v="6"/>
    <n v="428.22"/>
    <n v="145.38"/>
  </r>
  <r>
    <n v="1647"/>
    <x v="109"/>
    <n v="24"/>
    <x v="0"/>
    <d v="2020-05-15T00:00:00"/>
    <n v="0"/>
    <n v="13505"/>
    <x v="101"/>
    <x v="2"/>
    <n v="146"/>
    <s v="Product_146"/>
    <x v="0"/>
    <n v="53.02"/>
    <n v="25.36"/>
    <n v="1"/>
    <n v="0"/>
    <n v="646"/>
    <n v="3"/>
    <n v="53.02"/>
    <n v="27.66"/>
  </r>
  <r>
    <n v="2495"/>
    <x v="110"/>
    <n v="40"/>
    <x v="5"/>
    <d v="2021-03-08T00:00:00"/>
    <n v="1"/>
    <n v="12391"/>
    <x v="102"/>
    <x v="2"/>
    <n v="117"/>
    <s v="Product_117"/>
    <x v="3"/>
    <n v="1400.72"/>
    <n v="900.51"/>
    <n v="4"/>
    <n v="0.2"/>
    <n v="1212"/>
    <n v="3"/>
    <n v="4482.3"/>
    <n v="880.26"/>
  </r>
  <r>
    <n v="2086"/>
    <x v="111"/>
    <n v="34"/>
    <x v="5"/>
    <d v="2023-03-07T00:00:00"/>
    <n v="0"/>
    <n v="11218"/>
    <x v="103"/>
    <x v="0"/>
    <n v="102"/>
    <s v="Product_102"/>
    <x v="0"/>
    <n v="854.6"/>
    <n v="577.12"/>
    <n v="4"/>
    <n v="0"/>
    <n v="561"/>
    <n v="5"/>
    <n v="3418.4"/>
    <n v="1109.92"/>
  </r>
  <r>
    <n v="2162"/>
    <x v="112"/>
    <n v="71"/>
    <x v="1"/>
    <d v="2024-10-01T00:00:00"/>
    <n v="1"/>
    <n v="11945"/>
    <x v="104"/>
    <x v="0"/>
    <n v="140"/>
    <s v="Product_140"/>
    <x v="0"/>
    <n v="1394.06"/>
    <n v="689.76"/>
    <n v="3"/>
    <n v="0"/>
    <n v="327"/>
    <n v="3"/>
    <n v="4182.18"/>
    <n v="2112.9"/>
  </r>
  <r>
    <n v="1592"/>
    <x v="113"/>
    <n v="34"/>
    <x v="3"/>
    <d v="2021-10-06T00:00:00"/>
    <n v="0"/>
    <n v="11059"/>
    <x v="105"/>
    <x v="2"/>
    <n v="105"/>
    <s v="Product_105"/>
    <x v="2"/>
    <n v="534.05999999999995"/>
    <n v="216.36"/>
    <n v="4"/>
    <n v="0"/>
    <n v="569"/>
    <n v="6"/>
    <n v="2136.2399999999998"/>
    <n v="1270.8"/>
  </r>
  <r>
    <n v="1391"/>
    <x v="114"/>
    <n v="67"/>
    <x v="4"/>
    <d v="2021-03-11T00:00:00"/>
    <n v="1"/>
    <n v="10916"/>
    <x v="106"/>
    <x v="1"/>
    <n v="139"/>
    <s v="Product_139"/>
    <x v="1"/>
    <n v="525.29"/>
    <n v="351.81"/>
    <n v="4"/>
    <n v="0"/>
    <n v="894"/>
    <n v="2"/>
    <n v="2101.16"/>
    <n v="693.92"/>
  </r>
  <r>
    <n v="1418"/>
    <x v="115"/>
    <n v="48"/>
    <x v="4"/>
    <d v="2023-09-04T00:00:00"/>
    <n v="0"/>
    <n v="12252"/>
    <x v="107"/>
    <x v="0"/>
    <n v="148"/>
    <s v="Product_148"/>
    <x v="0"/>
    <n v="630.95000000000005"/>
    <n v="427.19"/>
    <n v="2"/>
    <n v="0"/>
    <n v="485"/>
    <n v="4"/>
    <n v="1261.9000000000001"/>
    <n v="407.52"/>
  </r>
  <r>
    <n v="1288"/>
    <x v="116"/>
    <n v="27"/>
    <x v="5"/>
    <d v="2022-10-19T00:00:00"/>
    <n v="0"/>
    <n v="13891"/>
    <x v="108"/>
    <x v="0"/>
    <n v="116"/>
    <s v="Product_116"/>
    <x v="0"/>
    <n v="1073.76"/>
    <n v="445.92"/>
    <n v="1"/>
    <n v="0"/>
    <n v="593"/>
    <n v="6"/>
    <n v="1073.76"/>
    <n v="627.84"/>
  </r>
  <r>
    <n v="1378"/>
    <x v="117"/>
    <n v="44"/>
    <x v="0"/>
    <d v="2022-03-21T00:00:00"/>
    <n v="1"/>
    <n v="11674"/>
    <x v="109"/>
    <x v="0"/>
    <n v="117"/>
    <s v="Product_117"/>
    <x v="0"/>
    <n v="870.42"/>
    <n v="349.46"/>
    <n v="5"/>
    <n v="0"/>
    <n v="805"/>
    <n v="3"/>
    <n v="4352.1000000000004"/>
    <n v="2604.8000000000002"/>
  </r>
  <r>
    <n v="1230"/>
    <x v="118"/>
    <n v="35"/>
    <x v="2"/>
    <d v="2023-09-08T00:00:00"/>
    <n v="0"/>
    <n v="10775"/>
    <x v="110"/>
    <x v="2"/>
    <n v="127"/>
    <s v="Product_127"/>
    <x v="1"/>
    <n v="1391.76"/>
    <n v="897.58"/>
    <n v="2"/>
    <n v="0"/>
    <n v="511"/>
    <n v="4"/>
    <n v="2783.52"/>
    <n v="988.36"/>
  </r>
  <r>
    <n v="2017"/>
    <x v="119"/>
    <n v="43"/>
    <x v="1"/>
    <d v="2022-07-28T00:00:00"/>
    <n v="0"/>
    <n v="11080"/>
    <x v="111"/>
    <x v="1"/>
    <n v="107"/>
    <s v="Product_107"/>
    <x v="1"/>
    <n v="86.89"/>
    <n v="42.61"/>
    <n v="5"/>
    <n v="0"/>
    <n v="406"/>
    <n v="3"/>
    <n v="434.45"/>
    <n v="221.4"/>
  </r>
  <r>
    <n v="1040"/>
    <x v="120"/>
    <n v="29"/>
    <x v="0"/>
    <d v="2020-10-19T00:00:00"/>
    <n v="0"/>
    <n v="11133"/>
    <x v="112"/>
    <x v="1"/>
    <n v="108"/>
    <s v="Product_108"/>
    <x v="1"/>
    <n v="1076.8800000000001"/>
    <n v="726.22"/>
    <n v="2"/>
    <n v="0"/>
    <n v="451"/>
    <n v="6"/>
    <n v="2153.7600000000002"/>
    <n v="701.32"/>
  </r>
  <r>
    <n v="2051"/>
    <x v="121"/>
    <n v="65"/>
    <x v="5"/>
    <d v="2021-06-26T00:00:00"/>
    <n v="1"/>
    <n v="10685"/>
    <x v="113"/>
    <x v="2"/>
    <n v="108"/>
    <s v="Product_108"/>
    <x v="3"/>
    <n v="528.98"/>
    <n v="245.99"/>
    <n v="2"/>
    <n v="0.2"/>
    <n v="788"/>
    <n v="3"/>
    <n v="846.37"/>
    <n v="354.39"/>
  </r>
  <r>
    <n v="1134"/>
    <x v="122"/>
    <n v="53"/>
    <x v="3"/>
    <d v="2020-10-12T00:00:00"/>
    <n v="0"/>
    <n v="13567"/>
    <x v="6"/>
    <x v="1"/>
    <n v="123"/>
    <s v="Product_123"/>
    <x v="0"/>
    <n v="311.33999999999997"/>
    <n v="204.97"/>
    <n v="4"/>
    <n v="0"/>
    <n v="623"/>
    <n v="2"/>
    <n v="1245.3599999999999"/>
    <n v="425.48"/>
  </r>
  <r>
    <n v="1200"/>
    <x v="123"/>
    <n v="40"/>
    <x v="1"/>
    <d v="2021-05-20T00:00:00"/>
    <n v="0"/>
    <n v="12765"/>
    <x v="114"/>
    <x v="0"/>
    <n v="132"/>
    <s v="Product_132"/>
    <x v="1"/>
    <n v="790.07"/>
    <n v="332.3"/>
    <n v="5"/>
    <n v="0"/>
    <n v="673"/>
    <n v="5"/>
    <n v="3950.35"/>
    <n v="2288.85"/>
  </r>
  <r>
    <n v="1779"/>
    <x v="124"/>
    <n v="65"/>
    <x v="5"/>
    <d v="2023-02-23T00:00:00"/>
    <n v="0"/>
    <n v="10224"/>
    <x v="21"/>
    <x v="1"/>
    <n v="143"/>
    <s v="Product_143"/>
    <x v="0"/>
    <n v="782.34"/>
    <n v="374.11"/>
    <n v="2"/>
    <n v="0"/>
    <n v="678"/>
    <n v="3"/>
    <n v="1564.68"/>
    <n v="816.46"/>
  </r>
  <r>
    <n v="1929"/>
    <x v="125"/>
    <n v="41"/>
    <x v="4"/>
    <d v="2023-01-08T00:00:00"/>
    <n v="0"/>
    <n v="13457"/>
    <x v="115"/>
    <x v="0"/>
    <n v="147"/>
    <s v="Product_147"/>
    <x v="3"/>
    <n v="248.67"/>
    <n v="172.06"/>
    <n v="4"/>
    <n v="0.05"/>
    <n v="502"/>
    <n v="5"/>
    <n v="944.95"/>
    <n v="256.70999999999998"/>
  </r>
  <r>
    <n v="2056"/>
    <x v="126"/>
    <n v="56"/>
    <x v="1"/>
    <d v="2021-06-22T00:00:00"/>
    <n v="0"/>
    <n v="10063"/>
    <x v="116"/>
    <x v="0"/>
    <n v="118"/>
    <s v="Product_118"/>
    <x v="2"/>
    <n v="342.75"/>
    <n v="160.87"/>
    <n v="3"/>
    <n v="0"/>
    <n v="1028"/>
    <n v="4"/>
    <n v="1028.25"/>
    <n v="545.64"/>
  </r>
  <r>
    <n v="2071"/>
    <x v="127"/>
    <n v="40"/>
    <x v="5"/>
    <d v="2023-04-12T00:00:00"/>
    <n v="0"/>
    <n v="11787"/>
    <x v="117"/>
    <x v="2"/>
    <n v="138"/>
    <s v="Product_138"/>
    <x v="3"/>
    <n v="641.84"/>
    <n v="282.35000000000002"/>
    <n v="5"/>
    <n v="0.2"/>
    <n v="578"/>
    <n v="4"/>
    <n v="2567.36"/>
    <n v="1155.6099999999999"/>
  </r>
  <r>
    <n v="1502"/>
    <x v="128"/>
    <n v="45"/>
    <x v="4"/>
    <d v="2022-05-27T00:00:00"/>
    <n v="0"/>
    <n v="12995"/>
    <x v="118"/>
    <x v="0"/>
    <n v="112"/>
    <s v="Product_112"/>
    <x v="1"/>
    <n v="642.78"/>
    <n v="422.38"/>
    <n v="2"/>
    <n v="0"/>
    <n v="542"/>
    <n v="3"/>
    <n v="1285.56"/>
    <n v="440.8"/>
  </r>
  <r>
    <n v="1406"/>
    <x v="129"/>
    <n v="38"/>
    <x v="4"/>
    <d v="2023-04-10T00:00:00"/>
    <n v="0"/>
    <n v="10960"/>
    <x v="119"/>
    <x v="1"/>
    <n v="115"/>
    <s v="Product_115"/>
    <x v="1"/>
    <n v="510.46"/>
    <n v="222.22"/>
    <n v="3"/>
    <n v="0"/>
    <n v="399"/>
    <n v="5"/>
    <n v="1531.38"/>
    <n v="864.72"/>
  </r>
  <r>
    <n v="1804"/>
    <x v="130"/>
    <n v="41"/>
    <x v="2"/>
    <d v="2022-03-28T00:00:00"/>
    <n v="0"/>
    <n v="13850"/>
    <x v="120"/>
    <x v="1"/>
    <n v="128"/>
    <s v="Product_128"/>
    <x v="3"/>
    <n v="265.39"/>
    <n v="113.92"/>
    <n v="4"/>
    <n v="0.2"/>
    <n v="375"/>
    <n v="6"/>
    <n v="849.25"/>
    <n v="393.57"/>
  </r>
  <r>
    <n v="1098"/>
    <x v="131"/>
    <n v="42"/>
    <x v="3"/>
    <d v="2022-11-01T00:00:00"/>
    <n v="0"/>
    <n v="13973"/>
    <x v="121"/>
    <x v="1"/>
    <n v="138"/>
    <s v="Product_138"/>
    <x v="0"/>
    <n v="56.34"/>
    <n v="28"/>
    <n v="2"/>
    <n v="0.2"/>
    <n v="700"/>
    <n v="4"/>
    <n v="90.14"/>
    <n v="34.14"/>
  </r>
  <r>
    <n v="1683"/>
    <x v="132"/>
    <n v="29"/>
    <x v="2"/>
    <d v="2021-03-25T00:00:00"/>
    <n v="1"/>
    <n v="11375"/>
    <x v="93"/>
    <x v="1"/>
    <n v="131"/>
    <s v="Product_131"/>
    <x v="1"/>
    <n v="1456.84"/>
    <n v="860.41"/>
    <n v="4"/>
    <n v="0"/>
    <n v="1334"/>
    <n v="2"/>
    <n v="5827.36"/>
    <n v="2385.7199999999998"/>
  </r>
  <r>
    <n v="1725"/>
    <x v="133"/>
    <n v="33"/>
    <x v="5"/>
    <d v="2020-10-10T00:00:00"/>
    <n v="0"/>
    <n v="13534"/>
    <x v="122"/>
    <x v="1"/>
    <n v="109"/>
    <s v="Product_109"/>
    <x v="1"/>
    <n v="1418.07"/>
    <n v="869.59"/>
    <n v="4"/>
    <n v="0"/>
    <n v="504"/>
    <n v="9"/>
    <n v="5672.28"/>
    <n v="2193.92"/>
  </r>
  <r>
    <n v="1960"/>
    <x v="134"/>
    <n v="36"/>
    <x v="0"/>
    <d v="2022-11-09T00:00:00"/>
    <n v="1"/>
    <n v="13915"/>
    <x v="123"/>
    <x v="0"/>
    <n v="108"/>
    <s v="Product_108"/>
    <x v="3"/>
    <n v="751.29"/>
    <n v="499.14"/>
    <n v="4"/>
    <n v="0.05"/>
    <n v="784"/>
    <n v="2"/>
    <n v="2854.9"/>
    <n v="858.34"/>
  </r>
  <r>
    <n v="1612"/>
    <x v="135"/>
    <n v="43"/>
    <x v="2"/>
    <d v="2022-10-07T00:00:00"/>
    <n v="0"/>
    <n v="12367"/>
    <x v="124"/>
    <x v="2"/>
    <n v="146"/>
    <s v="Product_146"/>
    <x v="0"/>
    <n v="1492.83"/>
    <n v="429.51499999999999"/>
    <n v="5"/>
    <n v="0"/>
    <n v="521"/>
    <n v="7"/>
    <n v="7464.15"/>
    <n v="5316.58"/>
  </r>
  <r>
    <n v="2485"/>
    <x v="136"/>
    <n v="39"/>
    <x v="0"/>
    <d v="2020-05-07T00:00:00"/>
    <n v="0"/>
    <n v="10356"/>
    <x v="125"/>
    <x v="2"/>
    <n v="119"/>
    <s v="Product_119"/>
    <x v="3"/>
    <n v="1026.8"/>
    <n v="531.91"/>
    <n v="3"/>
    <n v="0"/>
    <n v="527"/>
    <n v="4"/>
    <n v="3080.4"/>
    <n v="1484.67"/>
  </r>
  <r>
    <n v="1642"/>
    <x v="137"/>
    <n v="57"/>
    <x v="4"/>
    <d v="2020-04-06T00:00:00"/>
    <n v="1"/>
    <n v="10092"/>
    <x v="126"/>
    <x v="1"/>
    <n v="108"/>
    <s v="Product_108"/>
    <x v="3"/>
    <n v="149.84"/>
    <n v="76.069999999999993"/>
    <n v="3"/>
    <n v="0"/>
    <n v="1731"/>
    <n v="1"/>
    <n v="449.52"/>
    <n v="221.31"/>
  </r>
  <r>
    <n v="2028"/>
    <x v="138"/>
    <n v="52"/>
    <x v="5"/>
    <d v="2020-08-12T00:00:00"/>
    <n v="0"/>
    <n v="12742"/>
    <x v="127"/>
    <x v="0"/>
    <n v="134"/>
    <s v="Product_134"/>
    <x v="0"/>
    <n v="220.69"/>
    <n v="144.35"/>
    <n v="1"/>
    <n v="0"/>
    <n v="999"/>
    <n v="3"/>
    <n v="220.69"/>
    <n v="76.34"/>
  </r>
  <r>
    <n v="2241"/>
    <x v="139"/>
    <n v="37"/>
    <x v="3"/>
    <d v="2020-09-11T00:00:00"/>
    <n v="0"/>
    <n v="11323"/>
    <x v="128"/>
    <x v="2"/>
    <n v="104"/>
    <s v="Product_104"/>
    <x v="0"/>
    <n v="1378.36"/>
    <n v="850.65"/>
    <n v="2"/>
    <n v="0.05"/>
    <n v="478"/>
    <n v="5"/>
    <n v="2618.88"/>
    <n v="917.58"/>
  </r>
  <r>
    <n v="1502"/>
    <x v="140"/>
    <n v="60"/>
    <x v="0"/>
    <d v="2023-09-07T00:00:00"/>
    <n v="0"/>
    <n v="13797"/>
    <x v="129"/>
    <x v="1"/>
    <n v="131"/>
    <s v="Product_131"/>
    <x v="2"/>
    <n v="963.58"/>
    <n v="647.16999999999996"/>
    <n v="4"/>
    <n v="0"/>
    <n v="542"/>
    <n v="3"/>
    <n v="3854.32"/>
    <n v="1265.6400000000001"/>
  </r>
  <r>
    <n v="1766"/>
    <x v="141"/>
    <n v="68"/>
    <x v="5"/>
    <d v="2020-11-23T00:00:00"/>
    <n v="1"/>
    <n v="11517"/>
    <x v="130"/>
    <x v="0"/>
    <n v="138"/>
    <s v="Product_138"/>
    <x v="3"/>
    <n v="1272.6199999999999"/>
    <n v="877.1"/>
    <n v="2"/>
    <n v="0.2"/>
    <n v="1174"/>
    <n v="5"/>
    <n v="2036.19"/>
    <n v="281.99"/>
  </r>
  <r>
    <n v="1397"/>
    <x v="142"/>
    <n v="40"/>
    <x v="0"/>
    <d v="2023-10-25T00:00:00"/>
    <n v="0"/>
    <n v="11677"/>
    <x v="131"/>
    <x v="2"/>
    <n v="103"/>
    <s v="Product_103"/>
    <x v="0"/>
    <n v="1352.49"/>
    <n v="662.74"/>
    <n v="3"/>
    <n v="0"/>
    <n v="434"/>
    <n v="5"/>
    <n v="4057.47"/>
    <n v="2069.25"/>
  </r>
  <r>
    <n v="1870"/>
    <x v="143"/>
    <n v="53"/>
    <x v="2"/>
    <d v="2022-05-14T00:00:00"/>
    <n v="0"/>
    <n v="13666"/>
    <x v="12"/>
    <x v="0"/>
    <n v="135"/>
    <s v="Product_135"/>
    <x v="1"/>
    <n v="699.52"/>
    <n v="390.96"/>
    <n v="3"/>
    <n v="0"/>
    <n v="694"/>
    <n v="4"/>
    <n v="2098.56"/>
    <n v="925.68"/>
  </r>
  <r>
    <n v="1794"/>
    <x v="144"/>
    <n v="29"/>
    <x v="5"/>
    <d v="2023-06-05T00:00:00"/>
    <n v="1"/>
    <n v="11412"/>
    <x v="132"/>
    <x v="1"/>
    <n v="119"/>
    <s v="Product_119"/>
    <x v="2"/>
    <n v="120.36"/>
    <n v="70.959999999999994"/>
    <n v="4"/>
    <n v="0"/>
    <n v="606"/>
    <n v="3"/>
    <n v="481.44"/>
    <n v="197.6"/>
  </r>
  <r>
    <n v="1392"/>
    <x v="145"/>
    <n v="52"/>
    <x v="2"/>
    <d v="2020-10-05T00:00:00"/>
    <n v="0"/>
    <n v="11634"/>
    <x v="133"/>
    <x v="0"/>
    <n v="143"/>
    <s v="Product_143"/>
    <x v="3"/>
    <n v="323.01"/>
    <n v="145.08000000000001"/>
    <n v="5"/>
    <n v="0.1"/>
    <n v="350"/>
    <n v="4"/>
    <n v="1453.54"/>
    <n v="728.14"/>
  </r>
  <r>
    <n v="1206"/>
    <x v="146"/>
    <n v="58"/>
    <x v="1"/>
    <d v="2022-02-27T00:00:00"/>
    <n v="1"/>
    <n v="13864"/>
    <x v="134"/>
    <x v="2"/>
    <n v="129"/>
    <s v="Product_129"/>
    <x v="0"/>
    <n v="146.53"/>
    <n v="60.96"/>
    <n v="4"/>
    <n v="0.2"/>
    <n v="966"/>
    <n v="2"/>
    <n v="468.9"/>
    <n v="225.06"/>
  </r>
  <r>
    <n v="2038"/>
    <x v="147"/>
    <n v="26"/>
    <x v="5"/>
    <d v="2022-02-20T00:00:00"/>
    <n v="1"/>
    <n v="12481"/>
    <x v="135"/>
    <x v="2"/>
    <n v="110"/>
    <s v="Product_110"/>
    <x v="2"/>
    <n v="323.67"/>
    <n v="213.73"/>
    <n v="4"/>
    <n v="0.05"/>
    <n v="881"/>
    <n v="3"/>
    <n v="1229.95"/>
    <n v="375.03"/>
  </r>
  <r>
    <n v="1891"/>
    <x v="148"/>
    <n v="40"/>
    <x v="0"/>
    <d v="2023-05-05T00:00:00"/>
    <n v="0"/>
    <n v="11125"/>
    <x v="136"/>
    <x v="0"/>
    <n v="112"/>
    <s v="Product_112"/>
    <x v="2"/>
    <n v="645.27"/>
    <n v="361.78"/>
    <n v="1"/>
    <n v="0"/>
    <n v="431"/>
    <n v="5"/>
    <n v="645.27"/>
    <n v="283.49"/>
  </r>
  <r>
    <n v="2484"/>
    <x v="149"/>
    <n v="52"/>
    <x v="1"/>
    <d v="2022-08-16T00:00:00"/>
    <n v="1"/>
    <n v="10840"/>
    <x v="137"/>
    <x v="2"/>
    <n v="146"/>
    <s v="Product_146"/>
    <x v="1"/>
    <n v="221.39"/>
    <n v="126.47"/>
    <n v="5"/>
    <n v="0.2"/>
    <n v="869"/>
    <n v="2"/>
    <n v="885.56"/>
    <n v="253.21"/>
  </r>
  <r>
    <n v="1863"/>
    <x v="150"/>
    <n v="42"/>
    <x v="2"/>
    <d v="2022-12-19T00:00:00"/>
    <n v="0"/>
    <n v="11401"/>
    <x v="138"/>
    <x v="0"/>
    <n v="130"/>
    <s v="Product_130"/>
    <x v="2"/>
    <n v="291.76"/>
    <n v="165.27"/>
    <n v="2"/>
    <n v="0.2"/>
    <n v="355"/>
    <n v="4"/>
    <n v="466.82"/>
    <n v="136.28"/>
  </r>
  <r>
    <n v="1742"/>
    <x v="151"/>
    <n v="40"/>
    <x v="2"/>
    <d v="2021-05-29T00:00:00"/>
    <n v="1"/>
    <n v="11606"/>
    <x v="139"/>
    <x v="0"/>
    <n v="130"/>
    <s v="Product_130"/>
    <x v="3"/>
    <n v="696.44"/>
    <n v="436.31"/>
    <n v="5"/>
    <n v="0"/>
    <n v="1313"/>
    <n v="2"/>
    <n v="3482.2"/>
    <n v="1300.6500000000001"/>
  </r>
  <r>
    <n v="2264"/>
    <x v="152"/>
    <n v="77"/>
    <x v="0"/>
    <d v="2023-02-07T00:00:00"/>
    <n v="0"/>
    <n v="13956"/>
    <x v="140"/>
    <x v="1"/>
    <n v="118"/>
    <s v="Product_118"/>
    <x v="0"/>
    <n v="543.25"/>
    <n v="241.01"/>
    <n v="4"/>
    <n v="0"/>
    <n v="694"/>
    <n v="3"/>
    <n v="2173"/>
    <n v="1208.96"/>
  </r>
  <r>
    <n v="1563"/>
    <x v="153"/>
    <n v="49"/>
    <x v="1"/>
    <d v="2020-01-24T00:00:00"/>
    <n v="1"/>
    <n v="13409"/>
    <x v="141"/>
    <x v="1"/>
    <n v="124"/>
    <s v="Product_124"/>
    <x v="2"/>
    <n v="728.1"/>
    <n v="425.37"/>
    <n v="4"/>
    <n v="0"/>
    <n v="737"/>
    <n v="4"/>
    <n v="2912.4"/>
    <n v="1210.92"/>
  </r>
  <r>
    <n v="2020"/>
    <x v="154"/>
    <n v="50"/>
    <x v="4"/>
    <d v="2023-10-25T00:00:00"/>
    <n v="0"/>
    <n v="13071"/>
    <x v="131"/>
    <x v="0"/>
    <n v="132"/>
    <s v="Product_132"/>
    <x v="2"/>
    <n v="672.3"/>
    <n v="363.61"/>
    <n v="4"/>
    <n v="0"/>
    <n v="434"/>
    <n v="3"/>
    <n v="2689.2"/>
    <n v="1234.76"/>
  </r>
  <r>
    <n v="1095"/>
    <x v="155"/>
    <n v="60"/>
    <x v="3"/>
    <d v="2024-01-16T00:00:00"/>
    <n v="1"/>
    <n v="10897"/>
    <x v="142"/>
    <x v="2"/>
    <n v="109"/>
    <s v="Product_109"/>
    <x v="3"/>
    <n v="984.49"/>
    <n v="658.71"/>
    <n v="4"/>
    <n v="0.2"/>
    <n v="351"/>
    <n v="4"/>
    <n v="3150.37"/>
    <n v="515.53"/>
  </r>
  <r>
    <n v="1484"/>
    <x v="156"/>
    <n v="31"/>
    <x v="0"/>
    <d v="2020-08-22T00:00:00"/>
    <n v="0"/>
    <n v="12931"/>
    <x v="143"/>
    <x v="1"/>
    <n v="147"/>
    <s v="Product_147"/>
    <x v="1"/>
    <n v="1408.92"/>
    <n v="783.2"/>
    <n v="4"/>
    <n v="0"/>
    <n v="440"/>
    <n v="8"/>
    <n v="5635.68"/>
    <n v="2502.88"/>
  </r>
  <r>
    <n v="2430"/>
    <x v="157"/>
    <n v="41"/>
    <x v="2"/>
    <d v="2023-10-28T00:00:00"/>
    <n v="0"/>
    <n v="12825"/>
    <x v="144"/>
    <x v="2"/>
    <n v="124"/>
    <s v="Product_124"/>
    <x v="1"/>
    <n v="206.4"/>
    <n v="140.94999999999999"/>
    <n v="5"/>
    <n v="0"/>
    <n v="399"/>
    <n v="4"/>
    <n v="1032"/>
    <n v="327.25"/>
  </r>
  <r>
    <n v="1230"/>
    <x v="158"/>
    <n v="20"/>
    <x v="5"/>
    <d v="2023-04-01T00:00:00"/>
    <n v="0"/>
    <n v="10491"/>
    <x v="145"/>
    <x v="0"/>
    <n v="126"/>
    <s v="Product_126"/>
    <x v="0"/>
    <n v="193.93"/>
    <n v="98.12"/>
    <n v="4"/>
    <n v="0"/>
    <n v="511"/>
    <n v="4"/>
    <n v="775.72"/>
    <n v="383.24"/>
  </r>
  <r>
    <n v="1748"/>
    <x v="159"/>
    <n v="30"/>
    <x v="1"/>
    <d v="2021-06-30T00:00:00"/>
    <n v="0"/>
    <n v="13713"/>
    <x v="76"/>
    <x v="2"/>
    <n v="103"/>
    <s v="Product_103"/>
    <x v="3"/>
    <n v="1286.57"/>
    <n v="887.82"/>
    <n v="3"/>
    <n v="0"/>
    <n v="792"/>
    <n v="3"/>
    <n v="3859.71"/>
    <n v="1196.25"/>
  </r>
  <r>
    <n v="2194"/>
    <x v="160"/>
    <n v="45"/>
    <x v="4"/>
    <d v="2023-08-05T00:00:00"/>
    <n v="0"/>
    <n v="13131"/>
    <x v="146"/>
    <x v="2"/>
    <n v="123"/>
    <s v="Product_123"/>
    <x v="1"/>
    <n v="784.28"/>
    <n v="519.62"/>
    <n v="3"/>
    <n v="0.05"/>
    <n v="515"/>
    <n v="2"/>
    <n v="2235.1999999999998"/>
    <n v="676.34"/>
  </r>
  <r>
    <n v="1540"/>
    <x v="161"/>
    <n v="40"/>
    <x v="3"/>
    <d v="2021-11-27T00:00:00"/>
    <n v="0"/>
    <n v="12860"/>
    <x v="35"/>
    <x v="0"/>
    <n v="111"/>
    <s v="Product_111"/>
    <x v="0"/>
    <n v="1161.29"/>
    <n v="668.07"/>
    <n v="1"/>
    <n v="0"/>
    <n v="502"/>
    <n v="4"/>
    <n v="1161.29"/>
    <n v="493.22"/>
  </r>
  <r>
    <n v="2059"/>
    <x v="162"/>
    <n v="30"/>
    <x v="5"/>
    <d v="2020-08-16T00:00:00"/>
    <n v="1"/>
    <n v="11532"/>
    <x v="1"/>
    <x v="1"/>
    <n v="110"/>
    <s v="Product_110"/>
    <x v="0"/>
    <n v="362.36"/>
    <n v="183.4"/>
    <n v="2"/>
    <n v="0"/>
    <n v="1599"/>
    <n v="1"/>
    <n v="724.72"/>
    <n v="357.92"/>
  </r>
  <r>
    <n v="1524"/>
    <x v="163"/>
    <n v="26"/>
    <x v="1"/>
    <d v="2021-08-24T00:00:00"/>
    <n v="0"/>
    <n v="12439"/>
    <x v="147"/>
    <x v="1"/>
    <n v="136"/>
    <s v="Product_136"/>
    <x v="1"/>
    <n v="1251.8499999999999"/>
    <n v="641.91999999999996"/>
    <n v="3"/>
    <n v="0.2"/>
    <n v="1226"/>
    <n v="3"/>
    <n v="3004.44"/>
    <n v="1078.68"/>
  </r>
  <r>
    <n v="2183"/>
    <x v="164"/>
    <n v="42"/>
    <x v="4"/>
    <d v="2022-06-09T00:00:00"/>
    <n v="0"/>
    <n v="11977"/>
    <x v="148"/>
    <x v="2"/>
    <n v="113"/>
    <s v="Product_113"/>
    <x v="3"/>
    <n v="1389.58"/>
    <n v="877.97"/>
    <n v="1"/>
    <n v="0.05"/>
    <n v="448"/>
    <n v="3"/>
    <n v="1320.1"/>
    <n v="442.13"/>
  </r>
  <r>
    <n v="2266"/>
    <x v="165"/>
    <n v="48"/>
    <x v="0"/>
    <d v="2020-11-19T00:00:00"/>
    <n v="1"/>
    <n v="13190"/>
    <x v="149"/>
    <x v="0"/>
    <n v="129"/>
    <s v="Product_129"/>
    <x v="2"/>
    <n v="971.45"/>
    <n v="557.79999999999995"/>
    <n v="5"/>
    <n v="0"/>
    <n v="1107"/>
    <n v="3"/>
    <n v="4857.25"/>
    <n v="2068.25"/>
  </r>
  <r>
    <n v="2109"/>
    <x v="166"/>
    <n v="51"/>
    <x v="4"/>
    <d v="2022-07-18T00:00:00"/>
    <n v="0"/>
    <n v="11798"/>
    <x v="150"/>
    <x v="0"/>
    <n v="138"/>
    <s v="Product_138"/>
    <x v="1"/>
    <n v="203.52"/>
    <n v="105.93"/>
    <n v="2"/>
    <n v="0"/>
    <n v="622"/>
    <n v="5"/>
    <n v="407.04"/>
    <n v="195.18"/>
  </r>
  <r>
    <n v="1577"/>
    <x v="167"/>
    <n v="54"/>
    <x v="0"/>
    <d v="2020-01-07T00:00:00"/>
    <n v="1"/>
    <n v="11494"/>
    <x v="151"/>
    <x v="1"/>
    <n v="113"/>
    <s v="Product_113"/>
    <x v="2"/>
    <n v="1348.18"/>
    <n v="796.53"/>
    <n v="4"/>
    <n v="0"/>
    <n v="776"/>
    <n v="4"/>
    <n v="5392.72"/>
    <n v="2206.6"/>
  </r>
  <r>
    <n v="1681"/>
    <x v="168"/>
    <n v="60"/>
    <x v="1"/>
    <d v="2024-01-18T00:00:00"/>
    <n v="0"/>
    <n v="11351"/>
    <x v="152"/>
    <x v="0"/>
    <n v="126"/>
    <s v="Product_126"/>
    <x v="2"/>
    <n v="1199.1099999999999"/>
    <n v="743.41"/>
    <n v="4"/>
    <n v="0.05"/>
    <n v="349"/>
    <n v="4"/>
    <n v="4556.62"/>
    <n v="1582.98"/>
  </r>
  <r>
    <n v="1556"/>
    <x v="169"/>
    <n v="49"/>
    <x v="4"/>
    <d v="2024-01-13T00:00:00"/>
    <n v="0"/>
    <n v="12068"/>
    <x v="153"/>
    <x v="0"/>
    <n v="120"/>
    <s v="Product_120"/>
    <x v="3"/>
    <n v="1138.77"/>
    <n v="463.33"/>
    <n v="5"/>
    <n v="0.1"/>
    <n v="354"/>
    <n v="5"/>
    <n v="5124.46"/>
    <n v="2807.81"/>
  </r>
  <r>
    <n v="2012"/>
    <x v="170"/>
    <n v="68"/>
    <x v="3"/>
    <d v="2021-06-23T00:00:00"/>
    <n v="0"/>
    <n v="11120"/>
    <x v="154"/>
    <x v="2"/>
    <n v="105"/>
    <s v="Product_105"/>
    <x v="3"/>
    <n v="103.26"/>
    <n v="44.09"/>
    <n v="2"/>
    <n v="0"/>
    <n v="682"/>
    <n v="5"/>
    <n v="206.52"/>
    <n v="118.34"/>
  </r>
  <r>
    <n v="1645"/>
    <x v="171"/>
    <n v="41"/>
    <x v="4"/>
    <d v="2022-10-22T00:00:00"/>
    <n v="0"/>
    <n v="11838"/>
    <x v="155"/>
    <x v="2"/>
    <n v="120"/>
    <s v="Product_120"/>
    <x v="0"/>
    <n v="1208.5"/>
    <n v="517.66"/>
    <n v="3"/>
    <n v="0"/>
    <n v="344"/>
    <n v="7"/>
    <n v="3625.5"/>
    <n v="2072.52"/>
  </r>
  <r>
    <n v="1795"/>
    <x v="172"/>
    <n v="37"/>
    <x v="1"/>
    <d v="2020-12-31T00:00:00"/>
    <n v="1"/>
    <n v="12560"/>
    <x v="156"/>
    <x v="1"/>
    <n v="114"/>
    <s v="Product_114"/>
    <x v="3"/>
    <n v="250.03"/>
    <n v="117.41"/>
    <n v="2"/>
    <n v="0"/>
    <n v="1462"/>
    <n v="3"/>
    <n v="500.06"/>
    <n v="265.24"/>
  </r>
  <r>
    <n v="2051"/>
    <x v="173"/>
    <n v="49"/>
    <x v="5"/>
    <d v="2022-11-05T00:00:00"/>
    <n v="1"/>
    <n v="12955"/>
    <x v="157"/>
    <x v="1"/>
    <n v="145"/>
    <s v="Product_145"/>
    <x v="0"/>
    <n v="372.46"/>
    <n v="196.7"/>
    <n v="1"/>
    <n v="0"/>
    <n v="788"/>
    <n v="3"/>
    <n v="372.46"/>
    <n v="175.76"/>
  </r>
  <r>
    <n v="2363"/>
    <x v="174"/>
    <n v="36"/>
    <x v="5"/>
    <d v="2020-05-08T00:00:00"/>
    <n v="0"/>
    <n v="12762"/>
    <x v="158"/>
    <x v="2"/>
    <n v="114"/>
    <s v="Product_114"/>
    <x v="1"/>
    <n v="886.85"/>
    <n v="568.55999999999995"/>
    <n v="5"/>
    <n v="0"/>
    <n v="645"/>
    <n v="4"/>
    <n v="4434.25"/>
    <n v="1591.45"/>
  </r>
  <r>
    <n v="2354"/>
    <x v="175"/>
    <n v="67"/>
    <x v="4"/>
    <d v="2023-04-07T00:00:00"/>
    <n v="0"/>
    <n v="12991"/>
    <x v="159"/>
    <x v="0"/>
    <n v="108"/>
    <s v="Product_108"/>
    <x v="2"/>
    <n v="434.22"/>
    <n v="219.42"/>
    <n v="3"/>
    <n v="0"/>
    <n v="415"/>
    <n v="3"/>
    <n v="1302.6600000000001"/>
    <n v="644.4"/>
  </r>
  <r>
    <n v="2371"/>
    <x v="176"/>
    <n v="56"/>
    <x v="4"/>
    <d v="2021-03-09T00:00:00"/>
    <n v="1"/>
    <n v="11663"/>
    <x v="160"/>
    <x v="0"/>
    <n v="148"/>
    <s v="Product_148"/>
    <x v="3"/>
    <n v="1008.95"/>
    <n v="408.87"/>
    <n v="2"/>
    <n v="0"/>
    <n v="870"/>
    <n v="3"/>
    <n v="2017.9"/>
    <n v="1200.1600000000001"/>
  </r>
  <r>
    <n v="2496"/>
    <x v="177"/>
    <n v="51"/>
    <x v="0"/>
    <d v="2023-01-08T00:00:00"/>
    <n v="0"/>
    <n v="12397"/>
    <x v="115"/>
    <x v="2"/>
    <n v="113"/>
    <s v="Product_113"/>
    <x v="1"/>
    <n v="931.7"/>
    <n v="507.78"/>
    <n v="2"/>
    <n v="0.05"/>
    <n v="519"/>
    <n v="3"/>
    <n v="1770.23"/>
    <n v="754.67"/>
  </r>
  <r>
    <n v="2254"/>
    <x v="178"/>
    <n v="41"/>
    <x v="1"/>
    <d v="2022-11-05T00:00:00"/>
    <n v="0"/>
    <n v="13203"/>
    <x v="157"/>
    <x v="2"/>
    <n v="124"/>
    <s v="Product_124"/>
    <x v="0"/>
    <n v="206.82"/>
    <n v="144.56"/>
    <n v="3"/>
    <n v="0"/>
    <n v="788"/>
    <n v="5"/>
    <n v="620.46"/>
    <n v="186.78"/>
  </r>
  <r>
    <n v="1189"/>
    <x v="179"/>
    <n v="33"/>
    <x v="0"/>
    <d v="2023-01-06T00:00:00"/>
    <n v="0"/>
    <n v="10545"/>
    <x v="161"/>
    <x v="2"/>
    <n v="115"/>
    <s v="Product_115"/>
    <x v="3"/>
    <n v="1001.22"/>
    <n v="505.32"/>
    <n v="1"/>
    <n v="0.05"/>
    <n v="580"/>
    <n v="6"/>
    <n v="951.16"/>
    <n v="445.84"/>
  </r>
  <r>
    <n v="2248"/>
    <x v="180"/>
    <n v="50"/>
    <x v="3"/>
    <d v="2021-11-02T00:00:00"/>
    <n v="0"/>
    <n v="10598"/>
    <x v="22"/>
    <x v="2"/>
    <n v="101"/>
    <s v="Product_101"/>
    <x v="2"/>
    <n v="1389.73"/>
    <n v="956.66"/>
    <n v="1"/>
    <n v="0"/>
    <n v="333"/>
    <n v="4"/>
    <n v="1389.73"/>
    <n v="433.07"/>
  </r>
  <r>
    <n v="2408"/>
    <x v="181"/>
    <n v="23"/>
    <x v="5"/>
    <d v="2020-09-11T00:00:00"/>
    <n v="0"/>
    <n v="12079"/>
    <x v="128"/>
    <x v="0"/>
    <n v="122"/>
    <s v="Product_122"/>
    <x v="1"/>
    <n v="283.61"/>
    <n v="122.07"/>
    <n v="2"/>
    <n v="0.05"/>
    <n v="456"/>
    <n v="5"/>
    <n v="538.86"/>
    <n v="294.72000000000003"/>
  </r>
  <r>
    <n v="2400"/>
    <x v="182"/>
    <n v="63"/>
    <x v="2"/>
    <d v="2022-02-04T00:00:00"/>
    <n v="1"/>
    <n v="12044"/>
    <x v="162"/>
    <x v="0"/>
    <n v="134"/>
    <s v="Product_134"/>
    <x v="3"/>
    <n v="915.74"/>
    <n v="413.85"/>
    <n v="4"/>
    <n v="0"/>
    <n v="762"/>
    <n v="5"/>
    <n v="3662.96"/>
    <n v="2007.56"/>
  </r>
  <r>
    <n v="2306"/>
    <x v="183"/>
    <n v="37"/>
    <x v="2"/>
    <d v="2020-11-26T00:00:00"/>
    <n v="0"/>
    <n v="10258"/>
    <x v="163"/>
    <x v="1"/>
    <n v="140"/>
    <s v="Product_140"/>
    <x v="3"/>
    <n v="545.70000000000005"/>
    <n v="336.83"/>
    <n v="3"/>
    <n v="0"/>
    <n v="594"/>
    <n v="6"/>
    <n v="1637.1"/>
    <n v="626.61"/>
  </r>
  <r>
    <n v="1632"/>
    <x v="184"/>
    <n v="44"/>
    <x v="1"/>
    <d v="2023-01-09T00:00:00"/>
    <n v="0"/>
    <n v="10475"/>
    <x v="164"/>
    <x v="2"/>
    <n v="103"/>
    <s v="Product_103"/>
    <x v="1"/>
    <n v="716.44"/>
    <n v="394.3"/>
    <n v="1"/>
    <n v="0"/>
    <n v="723"/>
    <n v="4"/>
    <n v="716.44"/>
    <n v="322.14"/>
  </r>
  <r>
    <n v="1627"/>
    <x v="185"/>
    <n v="26"/>
    <x v="1"/>
    <d v="2022-12-22T00:00:00"/>
    <n v="0"/>
    <n v="13907"/>
    <x v="165"/>
    <x v="1"/>
    <n v="126"/>
    <s v="Product_126"/>
    <x v="0"/>
    <n v="466.15"/>
    <n v="293.45999999999998"/>
    <n v="1"/>
    <n v="0"/>
    <n v="729"/>
    <n v="5"/>
    <n v="466.15"/>
    <n v="172.69"/>
  </r>
  <r>
    <n v="1972"/>
    <x v="186"/>
    <n v="50"/>
    <x v="2"/>
    <d v="2020-02-01T00:00:00"/>
    <n v="1"/>
    <n v="12872"/>
    <x v="166"/>
    <x v="0"/>
    <n v="114"/>
    <s v="Product_114"/>
    <x v="0"/>
    <n v="563.49"/>
    <n v="371.38"/>
    <n v="1"/>
    <n v="0.1"/>
    <n v="1335"/>
    <n v="5"/>
    <n v="507.14"/>
    <n v="135.76"/>
  </r>
  <r>
    <n v="2282"/>
    <x v="187"/>
    <n v="33"/>
    <x v="1"/>
    <d v="2023-05-11T00:00:00"/>
    <n v="1"/>
    <n v="11905"/>
    <x v="167"/>
    <x v="1"/>
    <n v="141"/>
    <s v="Product_141"/>
    <x v="3"/>
    <n v="91.92"/>
    <n v="43.69"/>
    <n v="5"/>
    <n v="0"/>
    <n v="601"/>
    <n v="3"/>
    <n v="459.6"/>
    <n v="241.15"/>
  </r>
  <r>
    <n v="2382"/>
    <x v="188"/>
    <n v="49"/>
    <x v="5"/>
    <d v="2021-10-25T00:00:00"/>
    <n v="1"/>
    <n v="13019"/>
    <x v="168"/>
    <x v="0"/>
    <n v="108"/>
    <s v="Product_108"/>
    <x v="0"/>
    <n v="1473.25"/>
    <n v="891.09"/>
    <n v="4"/>
    <n v="0"/>
    <n v="907"/>
    <n v="6"/>
    <n v="5893"/>
    <n v="2328.64"/>
  </r>
  <r>
    <n v="1709"/>
    <x v="189"/>
    <n v="51"/>
    <x v="3"/>
    <d v="2022-09-27T00:00:00"/>
    <n v="0"/>
    <n v="10919"/>
    <x v="169"/>
    <x v="0"/>
    <n v="149"/>
    <s v="Product_149"/>
    <x v="0"/>
    <n v="955.96"/>
    <n v="556.64"/>
    <n v="1"/>
    <n v="0"/>
    <n v="677"/>
    <n v="5"/>
    <n v="955.96"/>
    <n v="399.32"/>
  </r>
  <r>
    <n v="2479"/>
    <x v="190"/>
    <n v="30"/>
    <x v="3"/>
    <d v="2020-02-09T00:00:00"/>
    <n v="0"/>
    <n v="12080"/>
    <x v="170"/>
    <x v="1"/>
    <n v="116"/>
    <s v="Product_116"/>
    <x v="1"/>
    <n v="776.02"/>
    <n v="510.98"/>
    <n v="4"/>
    <n v="0.2"/>
    <n v="378"/>
    <n v="3"/>
    <n v="2483.2600000000002"/>
    <n v="439.34"/>
  </r>
  <r>
    <n v="2434"/>
    <x v="191"/>
    <n v="23"/>
    <x v="0"/>
    <d v="2020-08-17T00:00:00"/>
    <n v="0"/>
    <n v="12946"/>
    <x v="171"/>
    <x v="1"/>
    <n v="142"/>
    <s v="Product_142"/>
    <x v="0"/>
    <n v="606.39"/>
    <n v="320.8"/>
    <n v="2"/>
    <n v="0"/>
    <n v="751"/>
    <n v="4"/>
    <n v="1212.78"/>
    <n v="571.17999999999995"/>
  </r>
  <r>
    <n v="1648"/>
    <x v="192"/>
    <n v="62"/>
    <x v="5"/>
    <d v="2022-01-13T00:00:00"/>
    <n v="0"/>
    <n v="10387"/>
    <x v="172"/>
    <x v="2"/>
    <n v="121"/>
    <s v="Product_121"/>
    <x v="0"/>
    <n v="832.09"/>
    <n v="345.78"/>
    <n v="2"/>
    <n v="0"/>
    <n v="504"/>
    <n v="4"/>
    <n v="1664.18"/>
    <n v="972.62"/>
  </r>
  <r>
    <n v="1317"/>
    <x v="193"/>
    <n v="37"/>
    <x v="1"/>
    <d v="2021-09-21T00:00:00"/>
    <n v="0"/>
    <n v="13869"/>
    <x v="173"/>
    <x v="0"/>
    <n v="110"/>
    <s v="Product_110"/>
    <x v="1"/>
    <n v="601.15"/>
    <n v="344.01"/>
    <n v="5"/>
    <n v="0.1"/>
    <n v="377"/>
    <n v="6"/>
    <n v="2705.18"/>
    <n v="985.13"/>
  </r>
  <r>
    <n v="2248"/>
    <x v="194"/>
    <n v="43"/>
    <x v="1"/>
    <d v="2021-05-05T00:00:00"/>
    <n v="0"/>
    <n v="11861"/>
    <x v="174"/>
    <x v="2"/>
    <n v="125"/>
    <s v="Product_125"/>
    <x v="3"/>
    <n v="571.87"/>
    <n v="393.25"/>
    <n v="4"/>
    <n v="0"/>
    <n v="333"/>
    <n v="4"/>
    <n v="2287.48"/>
    <n v="714.48"/>
  </r>
  <r>
    <n v="2257"/>
    <x v="195"/>
    <n v="47"/>
    <x v="0"/>
    <d v="2020-04-28T00:00:00"/>
    <n v="1"/>
    <n v="13632"/>
    <x v="175"/>
    <x v="2"/>
    <n v="138"/>
    <s v="Product_138"/>
    <x v="3"/>
    <n v="722.72"/>
    <n v="292.26"/>
    <n v="3"/>
    <n v="0"/>
    <n v="625"/>
    <n v="3"/>
    <n v="2168.16"/>
    <n v="1291.3800000000001"/>
  </r>
  <r>
    <n v="1683"/>
    <x v="196"/>
    <n v="21"/>
    <x v="0"/>
    <d v="2021-05-08T00:00:00"/>
    <n v="1"/>
    <n v="10797"/>
    <x v="176"/>
    <x v="0"/>
    <n v="122"/>
    <s v="Product_122"/>
    <x v="1"/>
    <n v="450.18"/>
    <n v="429.51499999999999"/>
    <n v="5"/>
    <n v="0"/>
    <n v="1334"/>
    <n v="2"/>
    <n v="2250.9"/>
    <n v="103.33"/>
  </r>
  <r>
    <n v="1663"/>
    <x v="197"/>
    <n v="46"/>
    <x v="1"/>
    <d v="2023-07-03T00:00:00"/>
    <n v="0"/>
    <n v="12503"/>
    <x v="177"/>
    <x v="1"/>
    <n v="149"/>
    <s v="Product_149"/>
    <x v="2"/>
    <n v="311.07"/>
    <n v="429.51499999999999"/>
    <n v="1"/>
    <n v="0"/>
    <n v="521"/>
    <n v="6"/>
    <n v="311.07"/>
    <n v="-118.44"/>
  </r>
  <r>
    <n v="2397"/>
    <x v="198"/>
    <n v="41"/>
    <x v="1"/>
    <d v="2020-10-06T00:00:00"/>
    <n v="0"/>
    <n v="11617"/>
    <x v="52"/>
    <x v="2"/>
    <n v="148"/>
    <s v="Product_148"/>
    <x v="1"/>
    <n v="857.08"/>
    <n v="539.75"/>
    <n v="2"/>
    <n v="0"/>
    <n v="995"/>
    <n v="3"/>
    <n v="1714.16"/>
    <n v="634.66"/>
  </r>
  <r>
    <n v="2495"/>
    <x v="199"/>
    <n v="30"/>
    <x v="5"/>
    <d v="2020-06-24T00:00:00"/>
    <n v="1"/>
    <n v="13215"/>
    <x v="178"/>
    <x v="2"/>
    <n v="147"/>
    <s v="Product_147"/>
    <x v="2"/>
    <n v="1272.01"/>
    <n v="632.16999999999996"/>
    <n v="2"/>
    <n v="0"/>
    <n v="1212"/>
    <n v="3"/>
    <n v="2544.02"/>
    <n v="1279.68"/>
  </r>
  <r>
    <n v="2256"/>
    <x v="200"/>
    <n v="22"/>
    <x v="0"/>
    <d v="2024-02-07T00:00:00"/>
    <n v="0"/>
    <n v="11925"/>
    <x v="179"/>
    <x v="0"/>
    <n v="146"/>
    <s v="Product_146"/>
    <x v="0"/>
    <n v="271.60000000000002"/>
    <n v="128.12"/>
    <n v="3"/>
    <n v="0.2"/>
    <n v="329"/>
    <n v="8"/>
    <n v="651.84"/>
    <n v="267.48"/>
  </r>
  <r>
    <n v="2136"/>
    <x v="201"/>
    <n v="49"/>
    <x v="5"/>
    <d v="2022-09-22T00:00:00"/>
    <n v="0"/>
    <n v="11815"/>
    <x v="180"/>
    <x v="1"/>
    <n v="104"/>
    <s v="Product_104"/>
    <x v="3"/>
    <n v="97.46"/>
    <n v="57.95"/>
    <n v="5"/>
    <n v="0.05"/>
    <n v="428"/>
    <n v="7"/>
    <n v="462.93"/>
    <n v="173.18"/>
  </r>
  <r>
    <n v="1441"/>
    <x v="202"/>
    <n v="56"/>
    <x v="4"/>
    <d v="2020-05-21T00:00:00"/>
    <n v="0"/>
    <n v="13954"/>
    <x v="181"/>
    <x v="1"/>
    <n v="104"/>
    <s v="Product_104"/>
    <x v="2"/>
    <n v="407.88"/>
    <n v="168.83"/>
    <n v="4"/>
    <n v="0.2"/>
    <n v="686"/>
    <n v="5"/>
    <n v="1305.22"/>
    <n v="629.9"/>
  </r>
  <r>
    <n v="1563"/>
    <x v="203"/>
    <n v="42"/>
    <x v="1"/>
    <d v="2022-12-26T00:00:00"/>
    <n v="1"/>
    <n v="11627"/>
    <x v="182"/>
    <x v="2"/>
    <n v="130"/>
    <s v="Product_130"/>
    <x v="2"/>
    <n v="1470.59"/>
    <n v="663.5"/>
    <n v="2"/>
    <n v="0"/>
    <n v="737"/>
    <n v="4"/>
    <n v="2941.18"/>
    <n v="1614.18"/>
  </r>
  <r>
    <n v="2291"/>
    <x v="204"/>
    <n v="18"/>
    <x v="2"/>
    <d v="2020-09-14T00:00:00"/>
    <n v="0"/>
    <n v="12271"/>
    <x v="183"/>
    <x v="0"/>
    <n v="102"/>
    <s v="Product_102"/>
    <x v="0"/>
    <n v="1251.7"/>
    <n v="429.51499999999999"/>
    <n v="1"/>
    <n v="0"/>
    <n v="586"/>
    <n v="6"/>
    <n v="1251.7"/>
    <n v="822.18"/>
  </r>
  <r>
    <n v="2409"/>
    <x v="205"/>
    <n v="24"/>
    <x v="2"/>
    <d v="2020-09-19T00:00:00"/>
    <n v="0"/>
    <n v="10216"/>
    <x v="184"/>
    <x v="2"/>
    <n v="129"/>
    <s v="Product_129"/>
    <x v="3"/>
    <n v="914.01"/>
    <n v="463.11"/>
    <n v="3"/>
    <n v="0.2"/>
    <n v="541"/>
    <n v="4"/>
    <n v="2193.62"/>
    <n v="804.29"/>
  </r>
  <r>
    <n v="2410"/>
    <x v="206"/>
    <n v="33"/>
    <x v="4"/>
    <d v="2023-09-13T00:00:00"/>
    <n v="1"/>
    <n v="12203"/>
    <x v="185"/>
    <x v="1"/>
    <n v="143"/>
    <s v="Product_143"/>
    <x v="0"/>
    <n v="1397.41"/>
    <n v="704.5"/>
    <n v="3"/>
    <n v="0"/>
    <n v="476"/>
    <n v="3"/>
    <n v="4192.2299999999996"/>
    <n v="2078.73"/>
  </r>
  <r>
    <n v="2136"/>
    <x v="207"/>
    <n v="63"/>
    <x v="1"/>
    <d v="2022-08-31T00:00:00"/>
    <n v="0"/>
    <n v="10788"/>
    <x v="186"/>
    <x v="2"/>
    <n v="136"/>
    <s v="Product_136"/>
    <x v="3"/>
    <n v="695.65"/>
    <n v="300.91000000000003"/>
    <n v="3"/>
    <n v="0.05"/>
    <n v="428"/>
    <n v="7"/>
    <n v="1982.6"/>
    <n v="1079.8699999999999"/>
  </r>
  <r>
    <n v="1951"/>
    <x v="208"/>
    <n v="36"/>
    <x v="0"/>
    <d v="2023-01-30T00:00:00"/>
    <n v="0"/>
    <n v="11543"/>
    <x v="187"/>
    <x v="0"/>
    <n v="121"/>
    <s v="Product_121"/>
    <x v="3"/>
    <n v="1475.76"/>
    <n v="750.06"/>
    <n v="1"/>
    <n v="0"/>
    <n v="702"/>
    <n v="5"/>
    <n v="1475.76"/>
    <n v="725.7"/>
  </r>
  <r>
    <n v="2104"/>
    <x v="209"/>
    <n v="32"/>
    <x v="2"/>
    <d v="2020-12-04T00:00:00"/>
    <n v="1"/>
    <n v="12083"/>
    <x v="188"/>
    <x v="2"/>
    <n v="121"/>
    <s v="Product_121"/>
    <x v="0"/>
    <n v="479.64"/>
    <n v="306.68"/>
    <n v="3"/>
    <n v="0.05"/>
    <n v="735"/>
    <n v="5"/>
    <n v="1366.97"/>
    <n v="446.93"/>
  </r>
  <r>
    <n v="1698"/>
    <x v="210"/>
    <n v="40"/>
    <x v="0"/>
    <d v="2021-06-26T00:00:00"/>
    <n v="0"/>
    <n v="12683"/>
    <x v="113"/>
    <x v="1"/>
    <n v="148"/>
    <s v="Product_148"/>
    <x v="2"/>
    <n v="398.44"/>
    <n v="208.84"/>
    <n v="4"/>
    <n v="0.2"/>
    <n v="487"/>
    <n v="3"/>
    <n v="1275.01"/>
    <n v="439.65"/>
  </r>
  <r>
    <n v="1112"/>
    <x v="211"/>
    <n v="30"/>
    <x v="2"/>
    <d v="2022-12-16T00:00:00"/>
    <n v="0"/>
    <n v="12056"/>
    <x v="189"/>
    <x v="0"/>
    <n v="121"/>
    <s v="Product_121"/>
    <x v="1"/>
    <n v="975.17"/>
    <n v="561.54999999999995"/>
    <n v="4"/>
    <n v="0"/>
    <n v="446"/>
    <n v="6"/>
    <n v="3900.68"/>
    <n v="1654.48"/>
  </r>
  <r>
    <n v="1001"/>
    <x v="212"/>
    <n v="21"/>
    <x v="0"/>
    <d v="2023-05-27T00:00:00"/>
    <n v="0"/>
    <n v="11063"/>
    <x v="190"/>
    <x v="0"/>
    <n v="104"/>
    <s v="Product_104"/>
    <x v="3"/>
    <n v="598.32000000000005"/>
    <n v="268.69"/>
    <n v="5"/>
    <n v="0"/>
    <n v="585"/>
    <n v="5"/>
    <n v="2991.6"/>
    <n v="1648.15"/>
  </r>
  <r>
    <n v="1641"/>
    <x v="213"/>
    <n v="24"/>
    <x v="2"/>
    <d v="2022-05-16T00:00:00"/>
    <n v="1"/>
    <n v="13540"/>
    <x v="191"/>
    <x v="0"/>
    <n v="101"/>
    <s v="Product_101"/>
    <x v="3"/>
    <n v="958.23"/>
    <n v="403.33"/>
    <n v="5"/>
    <n v="0"/>
    <n v="961"/>
    <n v="2"/>
    <n v="4791.1499999999996"/>
    <n v="2774.5"/>
  </r>
  <r>
    <n v="1219"/>
    <x v="214"/>
    <n v="41"/>
    <x v="0"/>
    <d v="2021-09-03T00:00:00"/>
    <n v="1"/>
    <n v="12226"/>
    <x v="192"/>
    <x v="0"/>
    <n v="126"/>
    <s v="Product_126"/>
    <x v="1"/>
    <n v="492.24"/>
    <n v="326.83999999999997"/>
    <n v="4"/>
    <n v="0"/>
    <n v="1216"/>
    <n v="3"/>
    <n v="1968.96"/>
    <n v="661.6"/>
  </r>
  <r>
    <n v="1854"/>
    <x v="215"/>
    <n v="33"/>
    <x v="4"/>
    <d v="2023-01-09T00:00:00"/>
    <n v="0"/>
    <n v="11664"/>
    <x v="164"/>
    <x v="0"/>
    <n v="102"/>
    <s v="Product_102"/>
    <x v="1"/>
    <n v="945.98"/>
    <n v="472.43"/>
    <n v="1"/>
    <n v="0"/>
    <n v="723"/>
    <n v="2"/>
    <n v="945.98"/>
    <n v="473.55"/>
  </r>
  <r>
    <n v="2248"/>
    <x v="216"/>
    <n v="65"/>
    <x v="5"/>
    <d v="2024-02-03T00:00:00"/>
    <n v="0"/>
    <n v="13006"/>
    <x v="193"/>
    <x v="2"/>
    <n v="109"/>
    <s v="Product_109"/>
    <x v="0"/>
    <n v="449.83"/>
    <n v="227.21"/>
    <n v="5"/>
    <n v="0"/>
    <n v="333"/>
    <n v="4"/>
    <n v="2249.15"/>
    <n v="1113.0999999999999"/>
  </r>
  <r>
    <n v="1384"/>
    <x v="217"/>
    <n v="56"/>
    <x v="0"/>
    <d v="2023-11-13T00:00:00"/>
    <n v="0"/>
    <n v="12548"/>
    <x v="194"/>
    <x v="0"/>
    <n v="145"/>
    <s v="Product_145"/>
    <x v="3"/>
    <n v="123.91"/>
    <n v="82.19"/>
    <n v="3"/>
    <n v="0"/>
    <n v="395"/>
    <n v="2"/>
    <n v="371.73"/>
    <n v="125.16"/>
  </r>
  <r>
    <n v="2426"/>
    <x v="218"/>
    <n v="30"/>
    <x v="5"/>
    <d v="2021-02-15T00:00:00"/>
    <n v="0"/>
    <n v="10372"/>
    <x v="195"/>
    <x v="1"/>
    <n v="118"/>
    <s v="Product_118"/>
    <x v="0"/>
    <n v="1372.6"/>
    <n v="840.49"/>
    <n v="4"/>
    <n v="0"/>
    <n v="408"/>
    <n v="4"/>
    <n v="5490.4"/>
    <n v="2128.44"/>
  </r>
  <r>
    <n v="2153"/>
    <x v="219"/>
    <n v="26"/>
    <x v="5"/>
    <d v="2023-12-31T00:00:00"/>
    <n v="0"/>
    <n v="13139"/>
    <x v="196"/>
    <x v="0"/>
    <n v="148"/>
    <s v="Product_148"/>
    <x v="1"/>
    <n v="1330.65"/>
    <n v="834.16"/>
    <n v="2"/>
    <n v="0"/>
    <n v="367"/>
    <n v="5"/>
    <n v="2661.3"/>
    <n v="992.98"/>
  </r>
  <r>
    <n v="2076"/>
    <x v="220"/>
    <n v="60"/>
    <x v="1"/>
    <d v="2021-09-30T00:00:00"/>
    <n v="0"/>
    <n v="10969"/>
    <x v="197"/>
    <x v="1"/>
    <n v="148"/>
    <s v="Product_148"/>
    <x v="0"/>
    <n v="1457.66"/>
    <n v="881.3"/>
    <n v="1"/>
    <n v="0"/>
    <n v="827"/>
    <n v="6"/>
    <n v="1457.66"/>
    <n v="576.36"/>
  </r>
  <r>
    <n v="1729"/>
    <x v="221"/>
    <n v="64"/>
    <x v="4"/>
    <d v="2022-03-28T00:00:00"/>
    <n v="0"/>
    <n v="11689"/>
    <x v="120"/>
    <x v="1"/>
    <n v="142"/>
    <s v="Product_142"/>
    <x v="3"/>
    <n v="1088.96"/>
    <n v="470.15"/>
    <n v="1"/>
    <n v="0"/>
    <n v="592"/>
    <n v="3"/>
    <n v="1088.96"/>
    <n v="618.80999999999995"/>
  </r>
  <r>
    <n v="2439"/>
    <x v="222"/>
    <n v="40"/>
    <x v="5"/>
    <d v="2023-07-10T00:00:00"/>
    <n v="1"/>
    <n v="11447"/>
    <x v="198"/>
    <x v="1"/>
    <n v="141"/>
    <s v="Product_141"/>
    <x v="2"/>
    <n v="1039.95"/>
    <n v="714.86"/>
    <n v="4"/>
    <n v="0.05"/>
    <n v="452"/>
    <n v="5"/>
    <n v="3951.81"/>
    <n v="1092.3699999999999"/>
  </r>
  <r>
    <n v="1246"/>
    <x v="223"/>
    <n v="41"/>
    <x v="3"/>
    <d v="2023-08-23T00:00:00"/>
    <n v="1"/>
    <n v="10514"/>
    <x v="24"/>
    <x v="1"/>
    <n v="111"/>
    <s v="Product_111"/>
    <x v="2"/>
    <n v="860.55"/>
    <n v="578.92999999999995"/>
    <n v="2"/>
    <n v="0.1"/>
    <n v="497"/>
    <n v="4"/>
    <n v="1548.99"/>
    <n v="391.13"/>
  </r>
  <r>
    <n v="1835"/>
    <x v="224"/>
    <n v="36"/>
    <x v="5"/>
    <d v="2022-03-02T00:00:00"/>
    <n v="0"/>
    <n v="10363"/>
    <x v="199"/>
    <x v="1"/>
    <n v="125"/>
    <s v="Product_125"/>
    <x v="3"/>
    <n v="232.62"/>
    <n v="109.53"/>
    <n v="1"/>
    <n v="0"/>
    <n v="559"/>
    <n v="5"/>
    <n v="232.62"/>
    <n v="123.09"/>
  </r>
  <r>
    <n v="2462"/>
    <x v="225"/>
    <n v="49"/>
    <x v="0"/>
    <d v="2022-06-16T00:00:00"/>
    <n v="1"/>
    <n v="11913"/>
    <x v="200"/>
    <x v="2"/>
    <n v="126"/>
    <s v="Product_126"/>
    <x v="0"/>
    <n v="324.39"/>
    <n v="208"/>
    <n v="5"/>
    <n v="0"/>
    <n v="930"/>
    <n v="3"/>
    <n v="1621.95"/>
    <n v="581.95000000000005"/>
  </r>
  <r>
    <n v="1202"/>
    <x v="226"/>
    <n v="69"/>
    <x v="5"/>
    <d v="2022-11-25T00:00:00"/>
    <n v="0"/>
    <n v="12824"/>
    <x v="201"/>
    <x v="1"/>
    <n v="136"/>
    <s v="Product_136"/>
    <x v="1"/>
    <n v="469.73"/>
    <n v="245.58"/>
    <n v="2"/>
    <n v="0.05"/>
    <n v="420"/>
    <n v="4"/>
    <n v="892.49"/>
    <n v="401.33"/>
  </r>
  <r>
    <n v="2207"/>
    <x v="227"/>
    <n v="32"/>
    <x v="0"/>
    <d v="2022-07-13T00:00:00"/>
    <n v="0"/>
    <n v="11951"/>
    <x v="202"/>
    <x v="1"/>
    <n v="142"/>
    <s v="Product_142"/>
    <x v="1"/>
    <n v="1340.73"/>
    <n v="811.32"/>
    <n v="3"/>
    <n v="0"/>
    <n v="702"/>
    <n v="3"/>
    <n v="4022.19"/>
    <n v="1588.23"/>
  </r>
  <r>
    <n v="1122"/>
    <x v="228"/>
    <n v="40"/>
    <x v="0"/>
    <d v="2020-09-04T00:00:00"/>
    <n v="1"/>
    <n v="11474"/>
    <x v="203"/>
    <x v="1"/>
    <n v="135"/>
    <s v="Product_135"/>
    <x v="2"/>
    <n v="300.81"/>
    <n v="429.51499999999999"/>
    <n v="5"/>
    <n v="0"/>
    <n v="697"/>
    <n v="2"/>
    <n v="1504.05"/>
    <n v="-643.52"/>
  </r>
  <r>
    <n v="1400"/>
    <x v="229"/>
    <n v="48"/>
    <x v="3"/>
    <d v="2021-05-22T00:00:00"/>
    <n v="0"/>
    <n v="11539"/>
    <x v="204"/>
    <x v="2"/>
    <n v="138"/>
    <s v="Product_138"/>
    <x v="0"/>
    <n v="1388.17"/>
    <n v="779.55"/>
    <n v="2"/>
    <n v="0"/>
    <n v="438"/>
    <n v="9"/>
    <n v="2776.34"/>
    <n v="1217.24"/>
  </r>
  <r>
    <n v="1766"/>
    <x v="230"/>
    <n v="60"/>
    <x v="5"/>
    <d v="2021-05-04T00:00:00"/>
    <n v="1"/>
    <n v="10773"/>
    <x v="205"/>
    <x v="0"/>
    <n v="103"/>
    <s v="Product_103"/>
    <x v="1"/>
    <n v="808.04"/>
    <n v="353.91"/>
    <n v="4"/>
    <n v="0"/>
    <n v="1174"/>
    <n v="5"/>
    <n v="3232.16"/>
    <n v="1816.52"/>
  </r>
  <r>
    <n v="1293"/>
    <x v="231"/>
    <n v="35"/>
    <x v="5"/>
    <d v="2020-05-11T00:00:00"/>
    <n v="1"/>
    <n v="10328"/>
    <x v="206"/>
    <x v="1"/>
    <n v="141"/>
    <s v="Product_141"/>
    <x v="1"/>
    <n v="1087.58"/>
    <n v="609.97"/>
    <n v="1"/>
    <n v="0"/>
    <n v="1682"/>
    <n v="2"/>
    <n v="1087.58"/>
    <n v="477.61"/>
  </r>
  <r>
    <n v="1279"/>
    <x v="232"/>
    <n v="29"/>
    <x v="2"/>
    <d v="2021-11-23T00:00:00"/>
    <n v="0"/>
    <n v="10793"/>
    <x v="207"/>
    <x v="2"/>
    <n v="135"/>
    <s v="Product_135"/>
    <x v="3"/>
    <n v="209.85"/>
    <n v="99.28"/>
    <n v="5"/>
    <n v="0.2"/>
    <n v="661"/>
    <n v="2"/>
    <n v="839.4"/>
    <n v="343"/>
  </r>
  <r>
    <n v="1883"/>
    <x v="233"/>
    <n v="40"/>
    <x v="2"/>
    <d v="2020-02-13T00:00:00"/>
    <n v="0"/>
    <n v="13969"/>
    <x v="208"/>
    <x v="2"/>
    <n v="140"/>
    <s v="Product_140"/>
    <x v="0"/>
    <n v="440.1"/>
    <n v="235.78"/>
    <n v="4"/>
    <n v="0"/>
    <n v="348"/>
    <n v="5"/>
    <n v="1760.4"/>
    <n v="817.28"/>
  </r>
  <r>
    <n v="1197"/>
    <x v="234"/>
    <n v="52"/>
    <x v="1"/>
    <d v="2023-04-19T00:00:00"/>
    <n v="0"/>
    <n v="10961"/>
    <x v="209"/>
    <x v="2"/>
    <n v="122"/>
    <s v="Product_122"/>
    <x v="0"/>
    <n v="1439.85"/>
    <n v="864.47"/>
    <n v="2"/>
    <n v="0.2"/>
    <n v="623"/>
    <n v="6"/>
    <n v="2303.7600000000002"/>
    <n v="574.82000000000005"/>
  </r>
  <r>
    <n v="1981"/>
    <x v="235"/>
    <n v="33"/>
    <x v="0"/>
    <d v="2023-08-02T00:00:00"/>
    <n v="0"/>
    <n v="12417"/>
    <x v="210"/>
    <x v="0"/>
    <n v="108"/>
    <s v="Product_108"/>
    <x v="1"/>
    <n v="435.92"/>
    <n v="289.07"/>
    <n v="3"/>
    <n v="0"/>
    <n v="413"/>
    <n v="4"/>
    <n v="1307.76"/>
    <n v="440.55"/>
  </r>
  <r>
    <n v="1751"/>
    <x v="236"/>
    <n v="40"/>
    <x v="3"/>
    <d v="2021-04-16T00:00:00"/>
    <n v="1"/>
    <n v="10596"/>
    <x v="211"/>
    <x v="2"/>
    <n v="115"/>
    <s v="Product_115"/>
    <x v="0"/>
    <n v="479.96"/>
    <n v="215.78"/>
    <n v="1"/>
    <n v="0.1"/>
    <n v="1051"/>
    <n v="3"/>
    <n v="431.96"/>
    <n v="216.18"/>
  </r>
  <r>
    <n v="1143"/>
    <x v="237"/>
    <n v="40"/>
    <x v="2"/>
    <d v="2023-04-20T00:00:00"/>
    <n v="1"/>
    <n v="11877"/>
    <x v="212"/>
    <x v="1"/>
    <n v="145"/>
    <s v="Product_145"/>
    <x v="0"/>
    <n v="336.52"/>
    <n v="224.79"/>
    <n v="1"/>
    <n v="0"/>
    <n v="468"/>
    <n v="3"/>
    <n v="336.52"/>
    <n v="111.73"/>
  </r>
  <r>
    <n v="1608"/>
    <x v="238"/>
    <n v="38"/>
    <x v="5"/>
    <d v="2021-03-27T00:00:00"/>
    <n v="0"/>
    <n v="11410"/>
    <x v="27"/>
    <x v="1"/>
    <n v="107"/>
    <s v="Product_107"/>
    <x v="0"/>
    <n v="237.16"/>
    <n v="122.61"/>
    <n v="5"/>
    <n v="0"/>
    <n v="754"/>
    <n v="2"/>
    <n v="1185.8"/>
    <n v="572.75"/>
  </r>
  <r>
    <n v="2224"/>
    <x v="239"/>
    <n v="50"/>
    <x v="1"/>
    <d v="2020-01-15T00:00:00"/>
    <n v="0"/>
    <n v="13618"/>
    <x v="213"/>
    <x v="1"/>
    <n v="119"/>
    <s v="Product_119"/>
    <x v="3"/>
    <n v="388.22"/>
    <n v="253.56"/>
    <n v="4"/>
    <n v="0.05"/>
    <n v="878"/>
    <n v="5"/>
    <n v="1475.24"/>
    <n v="461"/>
  </r>
  <r>
    <n v="2147"/>
    <x v="240"/>
    <n v="32"/>
    <x v="3"/>
    <d v="2020-05-25T00:00:00"/>
    <n v="0"/>
    <n v="11137"/>
    <x v="214"/>
    <x v="0"/>
    <n v="140"/>
    <s v="Product_140"/>
    <x v="1"/>
    <n v="981.37"/>
    <n v="543.45000000000005"/>
    <n v="2"/>
    <n v="0.1"/>
    <n v="654"/>
    <n v="6"/>
    <n v="1766.47"/>
    <n v="679.57"/>
  </r>
  <r>
    <n v="1186"/>
    <x v="241"/>
    <n v="33"/>
    <x v="4"/>
    <d v="2023-12-20T00:00:00"/>
    <n v="0"/>
    <n v="10570"/>
    <x v="215"/>
    <x v="2"/>
    <n v="142"/>
    <s v="Product_142"/>
    <x v="2"/>
    <n v="710.28"/>
    <n v="467.83"/>
    <n v="2"/>
    <n v="0"/>
    <n v="378"/>
    <n v="4"/>
    <n v="1420.56"/>
    <n v="484.9"/>
  </r>
  <r>
    <n v="2349"/>
    <x v="242"/>
    <n v="51"/>
    <x v="5"/>
    <d v="2023-07-16T00:00:00"/>
    <n v="1"/>
    <n v="11061"/>
    <x v="216"/>
    <x v="1"/>
    <n v="117"/>
    <s v="Product_117"/>
    <x v="0"/>
    <n v="852.95"/>
    <n v="510.79"/>
    <n v="4"/>
    <n v="0.05"/>
    <n v="535"/>
    <n v="5"/>
    <n v="3241.21"/>
    <n v="1198.05"/>
  </r>
  <r>
    <n v="1463"/>
    <x v="243"/>
    <n v="25"/>
    <x v="5"/>
    <d v="2020-04-30T00:00:00"/>
    <n v="0"/>
    <n v="11568"/>
    <x v="217"/>
    <x v="1"/>
    <n v="101"/>
    <s v="Product_101"/>
    <x v="1"/>
    <n v="227.43"/>
    <n v="125.68"/>
    <n v="1"/>
    <n v="0"/>
    <n v="390"/>
    <n v="2"/>
    <n v="227.43"/>
    <n v="101.75"/>
  </r>
  <r>
    <n v="2372"/>
    <x v="244"/>
    <n v="26"/>
    <x v="4"/>
    <d v="2021-04-13T00:00:00"/>
    <n v="0"/>
    <n v="10376"/>
    <x v="218"/>
    <x v="1"/>
    <n v="145"/>
    <s v="Product_145"/>
    <x v="2"/>
    <n v="1213.07"/>
    <n v="598.97"/>
    <n v="4"/>
    <n v="0.05"/>
    <n v="369"/>
    <n v="7"/>
    <n v="4609.67"/>
    <n v="2213.79"/>
  </r>
  <r>
    <n v="1659"/>
    <x v="245"/>
    <n v="21"/>
    <x v="0"/>
    <d v="2020-05-18T00:00:00"/>
    <n v="0"/>
    <n v="13470"/>
    <x v="219"/>
    <x v="0"/>
    <n v="129"/>
    <s v="Product_129"/>
    <x v="3"/>
    <n v="1186.94"/>
    <n v="819.79"/>
    <n v="2"/>
    <n v="0.05"/>
    <n v="1016"/>
    <n v="3"/>
    <n v="2255.19"/>
    <n v="615.61"/>
  </r>
  <r>
    <n v="1763"/>
    <x v="246"/>
    <n v="52"/>
    <x v="0"/>
    <d v="2020-05-03T00:00:00"/>
    <n v="0"/>
    <n v="13274"/>
    <x v="220"/>
    <x v="1"/>
    <n v="113"/>
    <s v="Product_113"/>
    <x v="1"/>
    <n v="81.31"/>
    <n v="52.06"/>
    <n v="4"/>
    <n v="0"/>
    <n v="403"/>
    <n v="5"/>
    <n v="325.24"/>
    <n v="117"/>
  </r>
  <r>
    <n v="1954"/>
    <x v="247"/>
    <n v="38"/>
    <x v="2"/>
    <d v="2021-11-07T00:00:00"/>
    <n v="0"/>
    <n v="13273"/>
    <x v="221"/>
    <x v="2"/>
    <n v="148"/>
    <s v="Product_148"/>
    <x v="3"/>
    <n v="606.1"/>
    <n v="311.75"/>
    <n v="1"/>
    <n v="0"/>
    <n v="741"/>
    <n v="5"/>
    <n v="606.1"/>
    <n v="294.35000000000002"/>
  </r>
  <r>
    <n v="1402"/>
    <x v="248"/>
    <n v="20"/>
    <x v="2"/>
    <d v="2020-05-25T00:00:00"/>
    <n v="0"/>
    <n v="12147"/>
    <x v="214"/>
    <x v="2"/>
    <n v="129"/>
    <s v="Product_129"/>
    <x v="1"/>
    <n v="149.72"/>
    <n v="67.38"/>
    <n v="5"/>
    <n v="0"/>
    <n v="571"/>
    <n v="3"/>
    <n v="748.6"/>
    <n v="411.7"/>
  </r>
  <r>
    <n v="2369"/>
    <x v="249"/>
    <n v="52"/>
    <x v="5"/>
    <d v="2022-11-18T00:00:00"/>
    <n v="1"/>
    <n v="13469"/>
    <x v="222"/>
    <x v="0"/>
    <n v="141"/>
    <s v="Product_141"/>
    <x v="3"/>
    <n v="1198.55"/>
    <n v="759.71"/>
    <n v="1"/>
    <n v="0.2"/>
    <n v="540"/>
    <n v="4"/>
    <n v="958.84"/>
    <n v="199.13"/>
  </r>
  <r>
    <n v="1146"/>
    <x v="250"/>
    <n v="31"/>
    <x v="5"/>
    <d v="2021-05-02T00:00:00"/>
    <n v="0"/>
    <n v="13521"/>
    <x v="223"/>
    <x v="0"/>
    <n v="142"/>
    <s v="Product_142"/>
    <x v="1"/>
    <n v="1119.04"/>
    <n v="779.95"/>
    <n v="3"/>
    <n v="0"/>
    <n v="660"/>
    <n v="5"/>
    <n v="3357.12"/>
    <n v="1017.27"/>
  </r>
  <r>
    <n v="2171"/>
    <x v="251"/>
    <n v="26"/>
    <x v="2"/>
    <d v="2021-07-24T00:00:00"/>
    <n v="1"/>
    <n v="11836"/>
    <x v="224"/>
    <x v="0"/>
    <n v="106"/>
    <s v="Product_106"/>
    <x v="3"/>
    <n v="1357.88"/>
    <n v="429.51499999999999"/>
    <n v="3"/>
    <n v="0"/>
    <n v="1069"/>
    <n v="4"/>
    <n v="4073.64"/>
    <n v="2785.1"/>
  </r>
  <r>
    <n v="1863"/>
    <x v="252"/>
    <n v="37"/>
    <x v="4"/>
    <d v="2023-02-10T00:00:00"/>
    <n v="0"/>
    <n v="12863"/>
    <x v="225"/>
    <x v="2"/>
    <n v="105"/>
    <s v="Product_105"/>
    <x v="2"/>
    <n v="392.79"/>
    <n v="265.04000000000002"/>
    <n v="4"/>
    <n v="0"/>
    <n v="355"/>
    <n v="4"/>
    <n v="1571.16"/>
    <n v="511"/>
  </r>
  <r>
    <n v="1488"/>
    <x v="253"/>
    <n v="62"/>
    <x v="2"/>
    <d v="2022-09-21T00:00:00"/>
    <n v="1"/>
    <n v="11963"/>
    <x v="226"/>
    <x v="0"/>
    <n v="134"/>
    <s v="Product_134"/>
    <x v="1"/>
    <n v="711.63"/>
    <n v="311.42"/>
    <n v="1"/>
    <n v="0.05"/>
    <n v="756"/>
    <n v="6"/>
    <n v="676.05"/>
    <n v="364.63"/>
  </r>
  <r>
    <n v="1928"/>
    <x v="254"/>
    <n v="34"/>
    <x v="5"/>
    <d v="2021-03-14T00:00:00"/>
    <n v="0"/>
    <n v="12165"/>
    <x v="227"/>
    <x v="0"/>
    <n v="111"/>
    <s v="Product_111"/>
    <x v="2"/>
    <n v="317.51"/>
    <n v="217.7"/>
    <n v="1"/>
    <n v="0"/>
    <n v="381"/>
    <n v="6"/>
    <n v="317.51"/>
    <n v="99.81"/>
  </r>
  <r>
    <n v="1550"/>
    <x v="255"/>
    <n v="48"/>
    <x v="3"/>
    <d v="2023-09-01T00:00:00"/>
    <n v="1"/>
    <n v="12468"/>
    <x v="228"/>
    <x v="2"/>
    <n v="109"/>
    <s v="Product_109"/>
    <x v="0"/>
    <n v="588.29"/>
    <n v="429.51499999999999"/>
    <n v="2"/>
    <n v="0.05"/>
    <n v="441"/>
    <n v="3"/>
    <n v="1117.75"/>
    <n v="258.72000000000003"/>
  </r>
  <r>
    <n v="1337"/>
    <x v="256"/>
    <n v="50"/>
    <x v="5"/>
    <d v="2020-09-27T00:00:00"/>
    <n v="0"/>
    <n v="11266"/>
    <x v="229"/>
    <x v="1"/>
    <n v="138"/>
    <s v="Product_138"/>
    <x v="2"/>
    <n v="807.25"/>
    <n v="406.84"/>
    <n v="5"/>
    <n v="0.2"/>
    <n v="352"/>
    <n v="8"/>
    <n v="3229"/>
    <n v="1194.8"/>
  </r>
  <r>
    <n v="1871"/>
    <x v="257"/>
    <n v="46"/>
    <x v="3"/>
    <d v="2024-01-21T00:00:00"/>
    <n v="0"/>
    <n v="10540"/>
    <x v="230"/>
    <x v="0"/>
    <n v="140"/>
    <s v="Product_140"/>
    <x v="1"/>
    <n v="127.33"/>
    <n v="62.57"/>
    <n v="1"/>
    <n v="0"/>
    <n v="346"/>
    <n v="4"/>
    <n v="127.33"/>
    <n v="64.760000000000005"/>
  </r>
  <r>
    <n v="1640"/>
    <x v="258"/>
    <n v="59"/>
    <x v="3"/>
    <d v="2023-03-15T00:00:00"/>
    <n v="0"/>
    <n v="11250"/>
    <x v="231"/>
    <x v="1"/>
    <n v="141"/>
    <s v="Product_141"/>
    <x v="2"/>
    <n v="1086.56"/>
    <n v="644.36"/>
    <n v="4"/>
    <n v="0"/>
    <n v="329"/>
    <n v="2"/>
    <n v="4346.24"/>
    <n v="1768.8"/>
  </r>
  <r>
    <n v="1472"/>
    <x v="259"/>
    <n v="29"/>
    <x v="5"/>
    <d v="2023-03-26T00:00:00"/>
    <n v="0"/>
    <n v="13572"/>
    <x v="232"/>
    <x v="1"/>
    <n v="109"/>
    <s v="Product_109"/>
    <x v="1"/>
    <n v="837.78"/>
    <n v="484.28"/>
    <n v="2"/>
    <n v="0.2"/>
    <n v="467"/>
    <n v="2"/>
    <n v="1340.45"/>
    <n v="371.89"/>
  </r>
  <r>
    <n v="1150"/>
    <x v="260"/>
    <n v="24"/>
    <x v="1"/>
    <d v="2022-08-26T00:00:00"/>
    <n v="0"/>
    <n v="11875"/>
    <x v="233"/>
    <x v="1"/>
    <n v="108"/>
    <s v="Product_108"/>
    <x v="3"/>
    <n v="1251.99"/>
    <n v="845.95"/>
    <n v="2"/>
    <n v="0"/>
    <n v="459"/>
    <n v="4"/>
    <n v="2503.98"/>
    <n v="812.08"/>
  </r>
  <r>
    <n v="2438"/>
    <x v="261"/>
    <n v="24"/>
    <x v="2"/>
    <d v="2021-12-05T00:00:00"/>
    <n v="0"/>
    <n v="11236"/>
    <x v="234"/>
    <x v="1"/>
    <n v="144"/>
    <s v="Product_144"/>
    <x v="0"/>
    <n v="444.08"/>
    <n v="279.70999999999998"/>
    <n v="4"/>
    <n v="0.05"/>
    <n v="914"/>
    <n v="4"/>
    <n v="1687.5"/>
    <n v="568.66"/>
  </r>
  <r>
    <n v="2321"/>
    <x v="262"/>
    <n v="37"/>
    <x v="0"/>
    <d v="2022-08-26T00:00:00"/>
    <n v="0"/>
    <n v="12977"/>
    <x v="233"/>
    <x v="0"/>
    <n v="140"/>
    <s v="Product_140"/>
    <x v="2"/>
    <n v="1359.82"/>
    <n v="764.37"/>
    <n v="4"/>
    <n v="0.05"/>
    <n v="859"/>
    <n v="2"/>
    <n v="5167.32"/>
    <n v="2109.84"/>
  </r>
  <r>
    <n v="1262"/>
    <x v="263"/>
    <n v="25"/>
    <x v="5"/>
    <d v="2022-04-13T00:00:00"/>
    <n v="1"/>
    <n v="12746"/>
    <x v="235"/>
    <x v="0"/>
    <n v="103"/>
    <s v="Product_103"/>
    <x v="0"/>
    <n v="1498.11"/>
    <n v="1016.12"/>
    <n v="1"/>
    <n v="0"/>
    <n v="735"/>
    <n v="3"/>
    <n v="1498.11"/>
    <n v="481.99"/>
  </r>
  <r>
    <n v="1143"/>
    <x v="264"/>
    <n v="42"/>
    <x v="3"/>
    <d v="2021-01-24T00:00:00"/>
    <n v="1"/>
    <n v="10112"/>
    <x v="236"/>
    <x v="0"/>
    <n v="113"/>
    <s v="Product_113"/>
    <x v="2"/>
    <n v="1382.98"/>
    <n v="799.11"/>
    <n v="1"/>
    <n v="0"/>
    <n v="468"/>
    <n v="3"/>
    <n v="1382.98"/>
    <n v="583.87"/>
  </r>
  <r>
    <n v="1345"/>
    <x v="265"/>
    <n v="41"/>
    <x v="5"/>
    <d v="2020-12-07T00:00:00"/>
    <n v="1"/>
    <n v="10372"/>
    <x v="237"/>
    <x v="2"/>
    <n v="119"/>
    <s v="Product_119"/>
    <x v="1"/>
    <n v="1177.94"/>
    <n v="771.44"/>
    <n v="2"/>
    <n v="0"/>
    <n v="1042"/>
    <n v="3"/>
    <n v="2355.88"/>
    <n v="813"/>
  </r>
  <r>
    <n v="1623"/>
    <x v="266"/>
    <n v="55"/>
    <x v="2"/>
    <d v="2020-07-17T00:00:00"/>
    <n v="0"/>
    <n v="12346"/>
    <x v="41"/>
    <x v="2"/>
    <n v="134"/>
    <s v="Product_134"/>
    <x v="2"/>
    <n v="1227.93"/>
    <n v="800.96"/>
    <n v="2"/>
    <n v="0"/>
    <n v="556"/>
    <n v="5"/>
    <n v="2455.86"/>
    <n v="853.94"/>
  </r>
  <r>
    <n v="2016"/>
    <x v="267"/>
    <n v="44"/>
    <x v="4"/>
    <d v="2023-09-11T00:00:00"/>
    <n v="0"/>
    <n v="11696"/>
    <x v="238"/>
    <x v="1"/>
    <n v="132"/>
    <s v="Product_132"/>
    <x v="0"/>
    <n v="881.93"/>
    <n v="595.97"/>
    <n v="5"/>
    <n v="0"/>
    <n v="478"/>
    <n v="6"/>
    <n v="4409.6499999999996"/>
    <n v="1429.8"/>
  </r>
  <r>
    <n v="1880"/>
    <x v="268"/>
    <n v="33"/>
    <x v="3"/>
    <d v="2022-01-06T00:00:00"/>
    <n v="0"/>
    <n v="11042"/>
    <x v="239"/>
    <x v="2"/>
    <n v="149"/>
    <s v="Product_149"/>
    <x v="2"/>
    <n v="325.72000000000003"/>
    <n v="136.88999999999999"/>
    <n v="2"/>
    <n v="0"/>
    <n v="598"/>
    <n v="10"/>
    <n v="651.44000000000005"/>
    <n v="377.66"/>
  </r>
  <r>
    <n v="1001"/>
    <x v="269"/>
    <n v="46"/>
    <x v="0"/>
    <d v="2021-12-26T00:00:00"/>
    <n v="0"/>
    <n v="10775"/>
    <x v="240"/>
    <x v="1"/>
    <n v="116"/>
    <s v="Product_116"/>
    <x v="0"/>
    <n v="1031.71"/>
    <n v="593.38"/>
    <n v="4"/>
    <n v="0"/>
    <n v="585"/>
    <n v="5"/>
    <n v="4126.84"/>
    <n v="1753.32"/>
  </r>
  <r>
    <n v="1896"/>
    <x v="270"/>
    <n v="24"/>
    <x v="0"/>
    <d v="2022-05-17T00:00:00"/>
    <n v="1"/>
    <n v="10670"/>
    <x v="241"/>
    <x v="1"/>
    <n v="136"/>
    <s v="Product_136"/>
    <x v="0"/>
    <n v="1083.49"/>
    <n v="585.65"/>
    <n v="4"/>
    <n v="0"/>
    <n v="462"/>
    <n v="2"/>
    <n v="4333.96"/>
    <n v="1991.36"/>
  </r>
  <r>
    <n v="2327"/>
    <x v="271"/>
    <n v="39"/>
    <x v="0"/>
    <d v="2022-04-21T00:00:00"/>
    <n v="0"/>
    <n v="10010"/>
    <x v="242"/>
    <x v="0"/>
    <n v="118"/>
    <s v="Product_118"/>
    <x v="1"/>
    <n v="1478.81"/>
    <n v="809.15"/>
    <n v="5"/>
    <n v="0"/>
    <n v="365"/>
    <n v="7"/>
    <n v="7394.05"/>
    <n v="3348.3"/>
  </r>
  <r>
    <n v="1253"/>
    <x v="272"/>
    <n v="44"/>
    <x v="4"/>
    <d v="2022-08-14T00:00:00"/>
    <n v="0"/>
    <n v="10007"/>
    <x v="243"/>
    <x v="0"/>
    <n v="114"/>
    <s v="Product_114"/>
    <x v="3"/>
    <n v="834.89"/>
    <n v="449.15"/>
    <n v="3"/>
    <n v="0.2"/>
    <n v="605"/>
    <n v="6"/>
    <n v="2003.74"/>
    <n v="656.29"/>
  </r>
  <r>
    <n v="1452"/>
    <x v="273"/>
    <n v="41"/>
    <x v="1"/>
    <d v="2024-02-02T00:00:00"/>
    <n v="0"/>
    <n v="13224"/>
    <x v="85"/>
    <x v="2"/>
    <n v="130"/>
    <s v="Product_130"/>
    <x v="3"/>
    <n v="443.49"/>
    <n v="429.51499999999999"/>
    <n v="3"/>
    <n v="0"/>
    <n v="334"/>
    <n v="5"/>
    <n v="1330.47"/>
    <n v="41.92"/>
  </r>
  <r>
    <n v="2060"/>
    <x v="274"/>
    <n v="46"/>
    <x v="3"/>
    <d v="2020-04-20T00:00:00"/>
    <n v="1"/>
    <n v="13696"/>
    <x v="244"/>
    <x v="0"/>
    <n v="102"/>
    <s v="Product_102"/>
    <x v="2"/>
    <n v="1041.33"/>
    <n v="516.01"/>
    <n v="4"/>
    <n v="0"/>
    <n v="1582"/>
    <n v="2"/>
    <n v="4165.32"/>
    <n v="2101.2800000000002"/>
  </r>
  <r>
    <n v="2183"/>
    <x v="275"/>
    <n v="30"/>
    <x v="4"/>
    <d v="2023-11-10T00:00:00"/>
    <n v="0"/>
    <n v="13731"/>
    <x v="91"/>
    <x v="2"/>
    <n v="113"/>
    <s v="Product_113"/>
    <x v="0"/>
    <n v="1470.09"/>
    <n v="792.12"/>
    <n v="3"/>
    <n v="0.2"/>
    <n v="448"/>
    <n v="3"/>
    <n v="3528.22"/>
    <n v="1151.8599999999999"/>
  </r>
  <r>
    <n v="2014"/>
    <x v="276"/>
    <n v="57"/>
    <x v="3"/>
    <d v="2023-08-31T00:00:00"/>
    <n v="0"/>
    <n v="11573"/>
    <x v="245"/>
    <x v="0"/>
    <n v="127"/>
    <s v="Product_127"/>
    <x v="1"/>
    <n v="306.95999999999998"/>
    <n v="141.26"/>
    <n v="3"/>
    <n v="0"/>
    <n v="434"/>
    <n v="8"/>
    <n v="920.88"/>
    <n v="497.1"/>
  </r>
  <r>
    <n v="1008"/>
    <x v="277"/>
    <n v="67"/>
    <x v="4"/>
    <d v="2023-08-16T00:00:00"/>
    <n v="0"/>
    <n v="13206"/>
    <x v="246"/>
    <x v="0"/>
    <n v="117"/>
    <s v="Product_117"/>
    <x v="3"/>
    <n v="522.70000000000005"/>
    <n v="248.55"/>
    <n v="5"/>
    <n v="0.2"/>
    <n v="504"/>
    <n v="2"/>
    <n v="2090.8000000000002"/>
    <n v="848.05"/>
  </r>
  <r>
    <n v="2256"/>
    <x v="278"/>
    <n v="40"/>
    <x v="4"/>
    <d v="2020-07-20T00:00:00"/>
    <n v="0"/>
    <n v="11396"/>
    <x v="247"/>
    <x v="2"/>
    <n v="131"/>
    <s v="Product_131"/>
    <x v="1"/>
    <n v="835.73"/>
    <n v="499.87"/>
    <n v="2"/>
    <n v="0"/>
    <n v="329"/>
    <n v="8"/>
    <n v="1671.46"/>
    <n v="671.72"/>
  </r>
  <r>
    <n v="2122"/>
    <x v="279"/>
    <n v="21"/>
    <x v="1"/>
    <d v="2020-04-05T00:00:00"/>
    <n v="0"/>
    <n v="10460"/>
    <x v="248"/>
    <x v="1"/>
    <n v="115"/>
    <s v="Product_115"/>
    <x v="1"/>
    <n v="296.81"/>
    <n v="129.13999999999999"/>
    <n v="2"/>
    <n v="0.1"/>
    <n v="541"/>
    <n v="9"/>
    <n v="534.26"/>
    <n v="275.98"/>
  </r>
  <r>
    <n v="1815"/>
    <x v="280"/>
    <n v="40"/>
    <x v="3"/>
    <d v="2022-04-04T00:00:00"/>
    <n v="1"/>
    <n v="13306"/>
    <x v="249"/>
    <x v="2"/>
    <n v="120"/>
    <s v="Product_120"/>
    <x v="0"/>
    <n v="82.22"/>
    <n v="37.520000000000003"/>
    <n v="3"/>
    <n v="0"/>
    <n v="439"/>
    <n v="6"/>
    <n v="246.66"/>
    <n v="134.1"/>
  </r>
  <r>
    <n v="1207"/>
    <x v="281"/>
    <n v="36"/>
    <x v="4"/>
    <d v="2024-01-31T00:00:00"/>
    <n v="0"/>
    <n v="12302"/>
    <x v="250"/>
    <x v="0"/>
    <n v="105"/>
    <s v="Product_105"/>
    <x v="2"/>
    <n v="538.63"/>
    <n v="300.77999999999997"/>
    <n v="1"/>
    <n v="0.1"/>
    <n v="336"/>
    <n v="5"/>
    <n v="484.77"/>
    <n v="183.99"/>
  </r>
  <r>
    <n v="2154"/>
    <x v="282"/>
    <n v="68"/>
    <x v="1"/>
    <d v="2021-11-25T00:00:00"/>
    <n v="1"/>
    <n v="12633"/>
    <x v="251"/>
    <x v="1"/>
    <n v="107"/>
    <s v="Product_107"/>
    <x v="0"/>
    <n v="1304.79"/>
    <n v="539.04999999999995"/>
    <n v="5"/>
    <n v="0.1"/>
    <n v="1123"/>
    <n v="4"/>
    <n v="5871.56"/>
    <n v="3176.31"/>
  </r>
  <r>
    <n v="1403"/>
    <x v="283"/>
    <n v="43"/>
    <x v="5"/>
    <d v="2020-08-11T00:00:00"/>
    <n v="1"/>
    <n v="11351"/>
    <x v="252"/>
    <x v="0"/>
    <n v="118"/>
    <s v="Product_118"/>
    <x v="3"/>
    <n v="113.03"/>
    <n v="49.52"/>
    <n v="3"/>
    <n v="0"/>
    <n v="1302"/>
    <n v="5"/>
    <n v="339.09"/>
    <n v="190.53"/>
  </r>
  <r>
    <n v="1151"/>
    <x v="284"/>
    <n v="60"/>
    <x v="2"/>
    <d v="2021-05-24T00:00:00"/>
    <n v="1"/>
    <n v="10361"/>
    <x v="253"/>
    <x v="0"/>
    <n v="111"/>
    <s v="Product_111"/>
    <x v="3"/>
    <n v="671.95"/>
    <n v="442.82"/>
    <n v="1"/>
    <n v="0"/>
    <n v="771"/>
    <n v="3"/>
    <n v="671.95"/>
    <n v="229.13"/>
  </r>
  <r>
    <n v="1053"/>
    <x v="285"/>
    <n v="40"/>
    <x v="4"/>
    <d v="2021-01-27T00:00:00"/>
    <n v="0"/>
    <n v="11397"/>
    <x v="254"/>
    <x v="0"/>
    <n v="132"/>
    <s v="Product_132"/>
    <x v="1"/>
    <n v="1155.19"/>
    <n v="755.31"/>
    <n v="1"/>
    <n v="0.05"/>
    <n v="535"/>
    <n v="5"/>
    <n v="1097.43"/>
    <n v="342.12"/>
  </r>
  <r>
    <n v="2143"/>
    <x v="286"/>
    <n v="52"/>
    <x v="0"/>
    <d v="2021-01-24T00:00:00"/>
    <n v="0"/>
    <n v="13050"/>
    <x v="236"/>
    <x v="1"/>
    <n v="127"/>
    <s v="Product_127"/>
    <x v="0"/>
    <n v="1432.11"/>
    <n v="722.26"/>
    <n v="5"/>
    <n v="0"/>
    <n v="370"/>
    <n v="7"/>
    <n v="7160.55"/>
    <n v="3549.25"/>
  </r>
  <r>
    <n v="1627"/>
    <x v="287"/>
    <n v="29"/>
    <x v="1"/>
    <d v="2023-03-01T00:00:00"/>
    <n v="0"/>
    <n v="10787"/>
    <x v="49"/>
    <x v="0"/>
    <n v="126"/>
    <s v="Product_126"/>
    <x v="0"/>
    <n v="1478.94"/>
    <n v="745.97"/>
    <n v="2"/>
    <n v="0.05"/>
    <n v="729"/>
    <n v="5"/>
    <n v="2809.99"/>
    <n v="1318.05"/>
  </r>
  <r>
    <n v="1586"/>
    <x v="288"/>
    <n v="29"/>
    <x v="1"/>
    <d v="2022-07-07T00:00:00"/>
    <n v="1"/>
    <n v="10208"/>
    <x v="255"/>
    <x v="2"/>
    <n v="137"/>
    <s v="Product_137"/>
    <x v="1"/>
    <n v="661.86"/>
    <n v="450.7"/>
    <n v="4"/>
    <n v="0"/>
    <n v="909"/>
    <n v="2"/>
    <n v="2647.44"/>
    <n v="844.64"/>
  </r>
  <r>
    <n v="2443"/>
    <x v="289"/>
    <n v="36"/>
    <x v="4"/>
    <d v="2020-10-14T00:00:00"/>
    <n v="1"/>
    <n v="10266"/>
    <x v="256"/>
    <x v="2"/>
    <n v="145"/>
    <s v="Product_145"/>
    <x v="2"/>
    <n v="1428.06"/>
    <n v="582.29"/>
    <n v="1"/>
    <n v="0.2"/>
    <n v="1212"/>
    <n v="4"/>
    <n v="1142.45"/>
    <n v="560.16"/>
  </r>
  <r>
    <n v="2445"/>
    <x v="290"/>
    <n v="18"/>
    <x v="1"/>
    <d v="2022-05-14T00:00:00"/>
    <n v="0"/>
    <n v="10655"/>
    <x v="12"/>
    <x v="2"/>
    <n v="128"/>
    <s v="Product_128"/>
    <x v="1"/>
    <n v="101.36"/>
    <n v="58.19"/>
    <n v="4"/>
    <n v="0"/>
    <n v="495"/>
    <n v="4"/>
    <n v="405.44"/>
    <n v="172.68"/>
  </r>
  <r>
    <n v="1103"/>
    <x v="291"/>
    <n v="46"/>
    <x v="5"/>
    <d v="2021-01-10T00:00:00"/>
    <n v="0"/>
    <n v="10996"/>
    <x v="257"/>
    <x v="1"/>
    <n v="102"/>
    <s v="Product_102"/>
    <x v="1"/>
    <n v="1131.58"/>
    <n v="655.43"/>
    <n v="4"/>
    <n v="0"/>
    <n v="425"/>
    <n v="6"/>
    <n v="4526.32"/>
    <n v="1904.6"/>
  </r>
  <r>
    <n v="1253"/>
    <x v="292"/>
    <n v="42"/>
    <x v="1"/>
    <d v="2021-07-24T00:00:00"/>
    <n v="0"/>
    <n v="10553"/>
    <x v="224"/>
    <x v="2"/>
    <n v="120"/>
    <s v="Product_120"/>
    <x v="3"/>
    <n v="981.98"/>
    <n v="624.9"/>
    <n v="5"/>
    <n v="0"/>
    <n v="605"/>
    <n v="6"/>
    <n v="4909.8999999999996"/>
    <n v="1785.4"/>
  </r>
  <r>
    <n v="2250"/>
    <x v="293"/>
    <n v="43"/>
    <x v="2"/>
    <d v="2022-05-08T00:00:00"/>
    <n v="0"/>
    <n v="12783"/>
    <x v="258"/>
    <x v="0"/>
    <n v="104"/>
    <s v="Product_104"/>
    <x v="0"/>
    <n v="411.81"/>
    <n v="282.31"/>
    <n v="2"/>
    <n v="0"/>
    <n v="625"/>
    <n v="5"/>
    <n v="823.62"/>
    <n v="259"/>
  </r>
  <r>
    <n v="2135"/>
    <x v="294"/>
    <n v="53"/>
    <x v="2"/>
    <d v="2021-05-26T00:00:00"/>
    <n v="0"/>
    <n v="13929"/>
    <x v="259"/>
    <x v="1"/>
    <n v="113"/>
    <s v="Product_113"/>
    <x v="3"/>
    <n v="785.61"/>
    <n v="398.11"/>
    <n v="5"/>
    <n v="0"/>
    <n v="511"/>
    <n v="3"/>
    <n v="3928.05"/>
    <n v="1937.5"/>
  </r>
  <r>
    <n v="1509"/>
    <x v="295"/>
    <n v="62"/>
    <x v="0"/>
    <d v="2020-06-03T00:00:00"/>
    <n v="1"/>
    <n v="11529"/>
    <x v="260"/>
    <x v="0"/>
    <n v="124"/>
    <s v="Product_124"/>
    <x v="1"/>
    <n v="237.85"/>
    <n v="126.38"/>
    <n v="1"/>
    <n v="0"/>
    <n v="800"/>
    <n v="3"/>
    <n v="237.85"/>
    <n v="111.47"/>
  </r>
  <r>
    <n v="2496"/>
    <x v="296"/>
    <n v="34"/>
    <x v="5"/>
    <d v="2022-06-26T00:00:00"/>
    <n v="0"/>
    <n v="11587"/>
    <x v="261"/>
    <x v="0"/>
    <n v="148"/>
    <s v="Product_148"/>
    <x v="0"/>
    <n v="1313.82"/>
    <n v="790.12"/>
    <n v="2"/>
    <n v="0"/>
    <n v="519"/>
    <n v="3"/>
    <n v="2627.64"/>
    <n v="1047.4000000000001"/>
  </r>
  <r>
    <n v="1098"/>
    <x v="297"/>
    <n v="47"/>
    <x v="2"/>
    <d v="2023-02-01T00:00:00"/>
    <n v="0"/>
    <n v="10420"/>
    <x v="262"/>
    <x v="0"/>
    <n v="138"/>
    <s v="Product_138"/>
    <x v="1"/>
    <n v="568.95000000000005"/>
    <n v="392.68"/>
    <n v="3"/>
    <n v="0.1"/>
    <n v="700"/>
    <n v="4"/>
    <n v="1536.17"/>
    <n v="358.13"/>
  </r>
  <r>
    <n v="1152"/>
    <x v="298"/>
    <n v="44"/>
    <x v="4"/>
    <d v="2020-07-19T00:00:00"/>
    <n v="1"/>
    <n v="12355"/>
    <x v="263"/>
    <x v="2"/>
    <n v="140"/>
    <s v="Product_140"/>
    <x v="1"/>
    <n v="957.76"/>
    <n v="639.04999999999995"/>
    <n v="2"/>
    <n v="0"/>
    <n v="1253"/>
    <n v="3"/>
    <n v="1915.52"/>
    <n v="637.41999999999996"/>
  </r>
  <r>
    <n v="1913"/>
    <x v="299"/>
    <n v="45"/>
    <x v="3"/>
    <d v="2020-04-13T00:00:00"/>
    <n v="0"/>
    <n v="12184"/>
    <x v="264"/>
    <x v="2"/>
    <n v="148"/>
    <s v="Product_148"/>
    <x v="2"/>
    <n v="280.23"/>
    <n v="168.17"/>
    <n v="5"/>
    <n v="0.05"/>
    <n v="350"/>
    <n v="4"/>
    <n v="1331.09"/>
    <n v="490.24"/>
  </r>
  <r>
    <n v="1877"/>
    <x v="300"/>
    <n v="45"/>
    <x v="3"/>
    <d v="2023-08-28T00:00:00"/>
    <n v="0"/>
    <n v="11442"/>
    <x v="265"/>
    <x v="1"/>
    <n v="145"/>
    <s v="Product_145"/>
    <x v="3"/>
    <n v="348.94"/>
    <n v="229.26"/>
    <n v="5"/>
    <n v="0"/>
    <n v="492"/>
    <n v="1"/>
    <n v="1744.7"/>
    <n v="598.4"/>
  </r>
  <r>
    <n v="1337"/>
    <x v="301"/>
    <n v="63"/>
    <x v="3"/>
    <d v="2023-12-01T00:00:00"/>
    <n v="0"/>
    <n v="12242"/>
    <x v="266"/>
    <x v="1"/>
    <n v="129"/>
    <s v="Product_129"/>
    <x v="3"/>
    <n v="1488.34"/>
    <n v="633.38"/>
    <n v="4"/>
    <n v="0"/>
    <n v="352"/>
    <n v="8"/>
    <n v="5953.36"/>
    <n v="3419.84"/>
  </r>
  <r>
    <n v="1821"/>
    <x v="302"/>
    <n v="33"/>
    <x v="4"/>
    <d v="2020-01-31T00:00:00"/>
    <n v="0"/>
    <n v="11118"/>
    <x v="267"/>
    <x v="2"/>
    <n v="136"/>
    <s v="Product_136"/>
    <x v="1"/>
    <n v="1141.98"/>
    <n v="585.99"/>
    <n v="3"/>
    <n v="0"/>
    <n v="673"/>
    <n v="7"/>
    <n v="3425.94"/>
    <n v="1667.97"/>
  </r>
  <r>
    <n v="2186"/>
    <x v="303"/>
    <n v="40"/>
    <x v="1"/>
    <d v="2020-10-07T00:00:00"/>
    <n v="0"/>
    <n v="11513"/>
    <x v="15"/>
    <x v="2"/>
    <n v="102"/>
    <s v="Product_102"/>
    <x v="2"/>
    <n v="1444.86"/>
    <n v="583.62"/>
    <n v="2"/>
    <n v="0"/>
    <n v="338"/>
    <n v="5"/>
    <n v="2889.72"/>
    <n v="1722.48"/>
  </r>
  <r>
    <n v="1956"/>
    <x v="304"/>
    <n v="29"/>
    <x v="4"/>
    <d v="2021-04-29T00:00:00"/>
    <n v="0"/>
    <n v="11926"/>
    <x v="268"/>
    <x v="0"/>
    <n v="141"/>
    <s v="Product_141"/>
    <x v="1"/>
    <n v="478.98"/>
    <n v="217.09"/>
    <n v="3"/>
    <n v="0"/>
    <n v="335"/>
    <n v="7"/>
    <n v="1436.94"/>
    <n v="785.67"/>
  </r>
  <r>
    <n v="1160"/>
    <x v="305"/>
    <n v="51"/>
    <x v="1"/>
    <d v="2020-12-06T00:00:00"/>
    <n v="0"/>
    <n v="13329"/>
    <x v="269"/>
    <x v="2"/>
    <n v="118"/>
    <s v="Product_118"/>
    <x v="1"/>
    <n v="288.62"/>
    <n v="429.51499999999999"/>
    <n v="4"/>
    <n v="0"/>
    <n v="959"/>
    <n v="4"/>
    <n v="1154.48"/>
    <n v="-563.58000000000004"/>
  </r>
  <r>
    <n v="1800"/>
    <x v="306"/>
    <n v="40"/>
    <x v="3"/>
    <d v="2022-12-04T00:00:00"/>
    <n v="0"/>
    <n v="11048"/>
    <x v="270"/>
    <x v="0"/>
    <n v="149"/>
    <s v="Product_149"/>
    <x v="1"/>
    <n v="779.45"/>
    <n v="518.86"/>
    <n v="3"/>
    <n v="0"/>
    <n v="484"/>
    <n v="4"/>
    <n v="2338.35"/>
    <n v="781.77"/>
  </r>
  <r>
    <n v="1397"/>
    <x v="307"/>
    <n v="32"/>
    <x v="0"/>
    <d v="2022-09-21T00:00:00"/>
    <n v="0"/>
    <n v="11255"/>
    <x v="226"/>
    <x v="2"/>
    <n v="108"/>
    <s v="Product_108"/>
    <x v="2"/>
    <n v="767.27"/>
    <n v="452.56"/>
    <n v="3"/>
    <n v="0"/>
    <n v="434"/>
    <n v="5"/>
    <n v="2301.81"/>
    <n v="944.13"/>
  </r>
  <r>
    <n v="2300"/>
    <x v="308"/>
    <n v="23"/>
    <x v="0"/>
    <d v="2022-09-12T00:00:00"/>
    <n v="1"/>
    <n v="13403"/>
    <x v="271"/>
    <x v="0"/>
    <n v="115"/>
    <s v="Product_115"/>
    <x v="0"/>
    <n v="303.67"/>
    <n v="181.97"/>
    <n v="2"/>
    <n v="0"/>
    <n v="497"/>
    <n v="5"/>
    <n v="607.34"/>
    <n v="243.4"/>
  </r>
  <r>
    <n v="1815"/>
    <x v="309"/>
    <n v="43"/>
    <x v="1"/>
    <d v="2021-03-13T00:00:00"/>
    <n v="1"/>
    <n v="12653"/>
    <x v="272"/>
    <x v="2"/>
    <n v="141"/>
    <s v="Product_141"/>
    <x v="2"/>
    <n v="1113.17"/>
    <n v="479.94"/>
    <n v="3"/>
    <n v="0"/>
    <n v="439"/>
    <n v="6"/>
    <n v="3339.51"/>
    <n v="1899.69"/>
  </r>
  <r>
    <n v="2415"/>
    <x v="310"/>
    <n v="49"/>
    <x v="3"/>
    <d v="2022-01-04T00:00:00"/>
    <n v="0"/>
    <n v="13061"/>
    <x v="99"/>
    <x v="2"/>
    <n v="117"/>
    <s v="Product_117"/>
    <x v="1"/>
    <n v="574.58000000000004"/>
    <n v="344.44"/>
    <n v="4"/>
    <n v="0"/>
    <n v="327"/>
    <n v="6"/>
    <n v="2298.3200000000002"/>
    <n v="920.56"/>
  </r>
  <r>
    <n v="2158"/>
    <x v="311"/>
    <n v="44"/>
    <x v="4"/>
    <d v="2020-04-30T00:00:00"/>
    <n v="1"/>
    <n v="12909"/>
    <x v="217"/>
    <x v="1"/>
    <n v="123"/>
    <s v="Product_123"/>
    <x v="0"/>
    <n v="320.23"/>
    <n v="171.74"/>
    <n v="1"/>
    <n v="0"/>
    <n v="1707"/>
    <n v="1"/>
    <n v="320.23"/>
    <n v="148.49"/>
  </r>
  <r>
    <n v="2218"/>
    <x v="312"/>
    <n v="36"/>
    <x v="0"/>
    <d v="2020-12-03T00:00:00"/>
    <n v="0"/>
    <n v="10220"/>
    <x v="273"/>
    <x v="1"/>
    <n v="102"/>
    <s v="Product_102"/>
    <x v="1"/>
    <n v="531.38"/>
    <n v="316.39999999999998"/>
    <n v="1"/>
    <n v="0"/>
    <n v="505"/>
    <n v="4"/>
    <n v="531.38"/>
    <n v="214.98"/>
  </r>
  <r>
    <n v="1400"/>
    <x v="313"/>
    <n v="42"/>
    <x v="1"/>
    <d v="2022-02-15T00:00:00"/>
    <n v="0"/>
    <n v="12344"/>
    <x v="274"/>
    <x v="0"/>
    <n v="106"/>
    <s v="Product_106"/>
    <x v="2"/>
    <n v="867.31"/>
    <n v="431.79"/>
    <n v="5"/>
    <n v="0"/>
    <n v="438"/>
    <n v="9"/>
    <n v="4336.55"/>
    <n v="2177.6"/>
  </r>
  <r>
    <n v="1639"/>
    <x v="314"/>
    <n v="42"/>
    <x v="4"/>
    <d v="2020-05-01T00:00:00"/>
    <n v="1"/>
    <n v="11226"/>
    <x v="275"/>
    <x v="1"/>
    <n v="129"/>
    <s v="Product_129"/>
    <x v="2"/>
    <n v="1103.3800000000001"/>
    <n v="633.83000000000004"/>
    <n v="1"/>
    <n v="0"/>
    <n v="1264"/>
    <n v="4"/>
    <n v="1103.3800000000001"/>
    <n v="469.55"/>
  </r>
  <r>
    <n v="2056"/>
    <x v="315"/>
    <n v="42"/>
    <x v="3"/>
    <d v="2022-10-03T00:00:00"/>
    <n v="0"/>
    <n v="13058"/>
    <x v="276"/>
    <x v="1"/>
    <n v="127"/>
    <s v="Product_127"/>
    <x v="0"/>
    <n v="748.74"/>
    <n v="394.75"/>
    <n v="2"/>
    <n v="0"/>
    <n v="1028"/>
    <n v="4"/>
    <n v="1497.48"/>
    <n v="707.98"/>
  </r>
  <r>
    <n v="1687"/>
    <x v="316"/>
    <n v="22"/>
    <x v="5"/>
    <d v="2021-06-27T00:00:00"/>
    <n v="0"/>
    <n v="11971"/>
    <x v="277"/>
    <x v="2"/>
    <n v="137"/>
    <s v="Product_137"/>
    <x v="2"/>
    <n v="812.11"/>
    <n v="460.95"/>
    <n v="5"/>
    <n v="0"/>
    <n v="562"/>
    <n v="5"/>
    <n v="4060.55"/>
    <n v="1755.8"/>
  </r>
  <r>
    <n v="1459"/>
    <x v="317"/>
    <n v="42"/>
    <x v="3"/>
    <d v="2022-07-20T00:00:00"/>
    <n v="0"/>
    <n v="10342"/>
    <x v="278"/>
    <x v="0"/>
    <n v="149"/>
    <s v="Product_149"/>
    <x v="1"/>
    <n v="251.47"/>
    <n v="429.51499999999999"/>
    <n v="1"/>
    <n v="0"/>
    <n v="338"/>
    <n v="6"/>
    <n v="251.47"/>
    <n v="-178.04"/>
  </r>
  <r>
    <n v="1954"/>
    <x v="318"/>
    <n v="40"/>
    <x v="3"/>
    <d v="2021-08-07T00:00:00"/>
    <n v="0"/>
    <n v="10592"/>
    <x v="279"/>
    <x v="1"/>
    <n v="134"/>
    <s v="Product_134"/>
    <x v="0"/>
    <n v="1376.3"/>
    <n v="713.95"/>
    <n v="1"/>
    <n v="0.05"/>
    <n v="741"/>
    <n v="5"/>
    <n v="1307.48"/>
    <n v="593.53"/>
  </r>
  <r>
    <n v="1469"/>
    <x v="319"/>
    <n v="55"/>
    <x v="4"/>
    <d v="2022-05-16T00:00:00"/>
    <n v="0"/>
    <n v="11228"/>
    <x v="191"/>
    <x v="1"/>
    <n v="118"/>
    <s v="Product_118"/>
    <x v="3"/>
    <n v="1396.65"/>
    <n v="715.48"/>
    <n v="5"/>
    <n v="0"/>
    <n v="574"/>
    <n v="2"/>
    <n v="6983.25"/>
    <n v="3405.85"/>
  </r>
  <r>
    <n v="2398"/>
    <x v="320"/>
    <n v="41"/>
    <x v="4"/>
    <d v="2023-11-27T00:00:00"/>
    <n v="1"/>
    <n v="11984"/>
    <x v="280"/>
    <x v="2"/>
    <n v="142"/>
    <s v="Product_142"/>
    <x v="1"/>
    <n v="1040.97"/>
    <n v="646.36"/>
    <n v="2"/>
    <n v="0"/>
    <n v="367"/>
    <n v="2"/>
    <n v="2081.94"/>
    <n v="789.22"/>
  </r>
  <r>
    <n v="2045"/>
    <x v="321"/>
    <n v="52"/>
    <x v="2"/>
    <d v="2024-05-02T00:00:00"/>
    <n v="0"/>
    <n v="10891"/>
    <x v="281"/>
    <x v="2"/>
    <n v="110"/>
    <s v="Product_110"/>
    <x v="3"/>
    <n v="75.569999999999993"/>
    <n v="46.24"/>
    <n v="5"/>
    <n v="0"/>
    <n v="331"/>
    <n v="5"/>
    <n v="377.85"/>
    <n v="146.65"/>
  </r>
  <r>
    <n v="1749"/>
    <x v="322"/>
    <n v="35"/>
    <x v="2"/>
    <d v="2023-02-12T00:00:00"/>
    <n v="0"/>
    <n v="12124"/>
    <x v="282"/>
    <x v="2"/>
    <n v="138"/>
    <s v="Product_138"/>
    <x v="0"/>
    <n v="828.76"/>
    <n v="557.47"/>
    <n v="2"/>
    <n v="0"/>
    <n v="442"/>
    <n v="3"/>
    <n v="1657.52"/>
    <n v="542.58000000000004"/>
  </r>
  <r>
    <n v="1037"/>
    <x v="323"/>
    <n v="36"/>
    <x v="4"/>
    <d v="2023-09-17T00:00:00"/>
    <n v="0"/>
    <n v="11573"/>
    <x v="283"/>
    <x v="0"/>
    <n v="144"/>
    <s v="Product_144"/>
    <x v="0"/>
    <n v="962.37"/>
    <n v="567.42999999999995"/>
    <n v="2"/>
    <n v="0.2"/>
    <n v="450"/>
    <n v="3"/>
    <n v="1539.79"/>
    <n v="404.93"/>
  </r>
  <r>
    <n v="1229"/>
    <x v="324"/>
    <n v="62"/>
    <x v="4"/>
    <d v="2024-01-11T00:00:00"/>
    <n v="0"/>
    <n v="10706"/>
    <x v="284"/>
    <x v="2"/>
    <n v="117"/>
    <s v="Product_117"/>
    <x v="1"/>
    <n v="1492.25"/>
    <n v="737.71"/>
    <n v="4"/>
    <n v="0.05"/>
    <n v="328"/>
    <n v="4"/>
    <n v="5670.55"/>
    <n v="2719.71"/>
  </r>
  <r>
    <n v="2388"/>
    <x v="325"/>
    <n v="46"/>
    <x v="5"/>
    <d v="2022-09-23T00:00:00"/>
    <n v="1"/>
    <n v="11999"/>
    <x v="285"/>
    <x v="0"/>
    <n v="113"/>
    <s v="Product_113"/>
    <x v="2"/>
    <n v="1494.3"/>
    <n v="948.83"/>
    <n v="1"/>
    <n v="0"/>
    <n v="740"/>
    <n v="3"/>
    <n v="1494.3"/>
    <n v="545.47"/>
  </r>
  <r>
    <n v="1562"/>
    <x v="326"/>
    <n v="29"/>
    <x v="5"/>
    <d v="2020-11-13T00:00:00"/>
    <n v="1"/>
    <n v="11065"/>
    <x v="286"/>
    <x v="2"/>
    <n v="148"/>
    <s v="Product_148"/>
    <x v="1"/>
    <n v="1293.54"/>
    <n v="429.51499999999999"/>
    <n v="1"/>
    <n v="0.2"/>
    <n v="1049"/>
    <n v="6"/>
    <n v="1034.83"/>
    <n v="605.30999999999995"/>
  </r>
  <r>
    <n v="1437"/>
    <x v="327"/>
    <n v="53"/>
    <x v="3"/>
    <d v="2021-01-23T00:00:00"/>
    <n v="1"/>
    <n v="13526"/>
    <x v="287"/>
    <x v="1"/>
    <n v="142"/>
    <s v="Product_142"/>
    <x v="2"/>
    <n v="142.55000000000001"/>
    <n v="65.290000000000006"/>
    <n v="3"/>
    <n v="0"/>
    <n v="937"/>
    <n v="3"/>
    <n v="427.65"/>
    <n v="231.78"/>
  </r>
  <r>
    <n v="2306"/>
    <x v="328"/>
    <n v="32"/>
    <x v="0"/>
    <d v="2021-08-30T00:00:00"/>
    <n v="0"/>
    <n v="11205"/>
    <x v="288"/>
    <x v="0"/>
    <n v="127"/>
    <s v="Product_127"/>
    <x v="2"/>
    <n v="1432.25"/>
    <n v="894.04"/>
    <n v="5"/>
    <n v="0"/>
    <n v="594"/>
    <n v="6"/>
    <n v="7161.25"/>
    <n v="2691.05"/>
  </r>
  <r>
    <n v="1026"/>
    <x v="329"/>
    <n v="43"/>
    <x v="5"/>
    <d v="2021-03-21T00:00:00"/>
    <n v="1"/>
    <n v="10756"/>
    <x v="289"/>
    <x v="2"/>
    <n v="102"/>
    <s v="Product_102"/>
    <x v="1"/>
    <n v="938.36"/>
    <n v="412.65"/>
    <n v="4"/>
    <n v="0"/>
    <n v="862"/>
    <n v="3"/>
    <n v="3753.44"/>
    <n v="2102.84"/>
  </r>
  <r>
    <n v="1225"/>
    <x v="330"/>
    <n v="67"/>
    <x v="3"/>
    <d v="2020-04-29T00:00:00"/>
    <n v="1"/>
    <n v="11218"/>
    <x v="290"/>
    <x v="2"/>
    <n v="134"/>
    <s v="Product_134"/>
    <x v="0"/>
    <n v="1211.29"/>
    <n v="549.25"/>
    <n v="1"/>
    <n v="0"/>
    <n v="961"/>
    <n v="3"/>
    <n v="1211.29"/>
    <n v="662.04"/>
  </r>
  <r>
    <n v="2300"/>
    <x v="331"/>
    <n v="18"/>
    <x v="1"/>
    <d v="2023-01-04T00:00:00"/>
    <n v="1"/>
    <n v="12637"/>
    <x v="291"/>
    <x v="1"/>
    <n v="131"/>
    <s v="Product_131"/>
    <x v="1"/>
    <n v="640.42999999999995"/>
    <n v="401.95"/>
    <n v="3"/>
    <n v="0.1"/>
    <n v="497"/>
    <n v="5"/>
    <n v="1729.16"/>
    <n v="523.30999999999995"/>
  </r>
  <r>
    <n v="1797"/>
    <x v="332"/>
    <n v="37"/>
    <x v="2"/>
    <d v="2023-01-15T00:00:00"/>
    <n v="0"/>
    <n v="11855"/>
    <x v="292"/>
    <x v="1"/>
    <n v="123"/>
    <s v="Product_123"/>
    <x v="3"/>
    <n v="513.52"/>
    <n v="324.05"/>
    <n v="4"/>
    <n v="0.1"/>
    <n v="717"/>
    <n v="4"/>
    <n v="1848.67"/>
    <n v="552.47"/>
  </r>
  <r>
    <n v="1283"/>
    <x v="333"/>
    <n v="46"/>
    <x v="0"/>
    <d v="2020-04-05T00:00:00"/>
    <n v="1"/>
    <n v="11999"/>
    <x v="248"/>
    <x v="1"/>
    <n v="107"/>
    <s v="Product_107"/>
    <x v="0"/>
    <n v="721.7"/>
    <n v="459.89"/>
    <n v="2"/>
    <n v="0"/>
    <n v="472"/>
    <n v="3"/>
    <n v="1443.4"/>
    <n v="523.62"/>
  </r>
  <r>
    <n v="1878"/>
    <x v="334"/>
    <n v="51"/>
    <x v="3"/>
    <d v="2021-04-10T00:00:00"/>
    <n v="1"/>
    <n v="12435"/>
    <x v="293"/>
    <x v="2"/>
    <n v="138"/>
    <s v="Product_138"/>
    <x v="2"/>
    <n v="262.97000000000003"/>
    <n v="128.33000000000001"/>
    <n v="1"/>
    <n v="0"/>
    <n v="881"/>
    <n v="3"/>
    <n v="262.97000000000003"/>
    <n v="134.63999999999999"/>
  </r>
  <r>
    <n v="1959"/>
    <x v="335"/>
    <n v="21"/>
    <x v="4"/>
    <d v="2020-04-27T00:00:00"/>
    <n v="0"/>
    <n v="12974"/>
    <x v="294"/>
    <x v="1"/>
    <n v="133"/>
    <s v="Product_133"/>
    <x v="0"/>
    <n v="567.75"/>
    <n v="374.7"/>
    <n v="5"/>
    <n v="0"/>
    <n v="657"/>
    <n v="3"/>
    <n v="2838.75"/>
    <n v="965.25"/>
  </r>
  <r>
    <n v="1452"/>
    <x v="336"/>
    <n v="40"/>
    <x v="1"/>
    <d v="2020-12-04T00:00:00"/>
    <n v="0"/>
    <n v="12684"/>
    <x v="188"/>
    <x v="1"/>
    <n v="112"/>
    <s v="Product_112"/>
    <x v="1"/>
    <n v="1293.55"/>
    <n v="797.86"/>
    <n v="4"/>
    <n v="0.05"/>
    <n v="334"/>
    <n v="5"/>
    <n v="4915.49"/>
    <n v="1724.05"/>
  </r>
  <r>
    <n v="2019"/>
    <x v="337"/>
    <n v="56"/>
    <x v="2"/>
    <d v="2023-11-04T00:00:00"/>
    <n v="1"/>
    <n v="12188"/>
    <x v="295"/>
    <x v="0"/>
    <n v="145"/>
    <s v="Product_145"/>
    <x v="0"/>
    <n v="105.03"/>
    <n v="68.290000000000006"/>
    <n v="3"/>
    <n v="0"/>
    <n v="355"/>
    <n v="5"/>
    <n v="315.08999999999997"/>
    <n v="110.22"/>
  </r>
  <r>
    <n v="1815"/>
    <x v="338"/>
    <n v="29"/>
    <x v="1"/>
    <d v="2022-09-03T00:00:00"/>
    <n v="1"/>
    <n v="13098"/>
    <x v="296"/>
    <x v="0"/>
    <n v="112"/>
    <s v="Product_112"/>
    <x v="2"/>
    <n v="268.77"/>
    <n v="164.64"/>
    <n v="5"/>
    <n v="0"/>
    <n v="439"/>
    <n v="6"/>
    <n v="1343.85"/>
    <n v="520.65"/>
  </r>
  <r>
    <n v="1658"/>
    <x v="339"/>
    <n v="28"/>
    <x v="3"/>
    <d v="2022-10-26T00:00:00"/>
    <n v="0"/>
    <n v="13386"/>
    <x v="297"/>
    <x v="0"/>
    <n v="119"/>
    <s v="Product_119"/>
    <x v="2"/>
    <n v="231.42"/>
    <n v="132.81"/>
    <n v="2"/>
    <n v="0"/>
    <n v="768"/>
    <n v="4"/>
    <n v="462.84"/>
    <n v="197.22"/>
  </r>
  <r>
    <n v="1546"/>
    <x v="340"/>
    <n v="63"/>
    <x v="5"/>
    <d v="2022-12-23T00:00:00"/>
    <n v="1"/>
    <n v="11344"/>
    <x v="298"/>
    <x v="2"/>
    <n v="109"/>
    <s v="Product_109"/>
    <x v="0"/>
    <n v="634.46"/>
    <n v="274.61"/>
    <n v="5"/>
    <n v="0.1"/>
    <n v="740"/>
    <n v="4"/>
    <n v="2855.07"/>
    <n v="1482.02"/>
  </r>
  <r>
    <n v="2215"/>
    <x v="341"/>
    <n v="41"/>
    <x v="2"/>
    <d v="2020-11-18T00:00:00"/>
    <n v="0"/>
    <n v="10447"/>
    <x v="299"/>
    <x v="0"/>
    <n v="110"/>
    <s v="Product_110"/>
    <x v="3"/>
    <n v="1495.63"/>
    <n v="917.24"/>
    <n v="3"/>
    <n v="0.05"/>
    <n v="361"/>
    <n v="3"/>
    <n v="4262.55"/>
    <n v="1510.83"/>
  </r>
  <r>
    <n v="2072"/>
    <x v="342"/>
    <n v="40"/>
    <x v="1"/>
    <d v="2020-04-26T00:00:00"/>
    <n v="0"/>
    <n v="11816"/>
    <x v="300"/>
    <x v="2"/>
    <n v="117"/>
    <s v="Product_117"/>
    <x v="2"/>
    <n v="301.37"/>
    <n v="182.97"/>
    <n v="2"/>
    <n v="0"/>
    <n v="340"/>
    <n v="5"/>
    <n v="602.74"/>
    <n v="236.8"/>
  </r>
  <r>
    <n v="1016"/>
    <x v="343"/>
    <n v="37"/>
    <x v="5"/>
    <d v="2022-11-06T00:00:00"/>
    <n v="1"/>
    <n v="12340"/>
    <x v="301"/>
    <x v="1"/>
    <n v="140"/>
    <s v="Product_140"/>
    <x v="3"/>
    <n v="260.95"/>
    <n v="128.84"/>
    <n v="3"/>
    <n v="0"/>
    <n v="683"/>
    <n v="6"/>
    <n v="782.85"/>
    <n v="396.33"/>
  </r>
  <r>
    <n v="2195"/>
    <x v="344"/>
    <n v="21"/>
    <x v="0"/>
    <d v="2020-06-13T00:00:00"/>
    <n v="1"/>
    <n v="11777"/>
    <x v="302"/>
    <x v="2"/>
    <n v="139"/>
    <s v="Product_139"/>
    <x v="2"/>
    <n v="1376.83"/>
    <n v="854.66"/>
    <n v="1"/>
    <n v="0.1"/>
    <n v="1604"/>
    <n v="5"/>
    <n v="1239.1500000000001"/>
    <n v="384.49"/>
  </r>
  <r>
    <n v="2243"/>
    <x v="345"/>
    <n v="50"/>
    <x v="3"/>
    <d v="2021-01-15T00:00:00"/>
    <n v="0"/>
    <n v="13307"/>
    <x v="303"/>
    <x v="2"/>
    <n v="141"/>
    <s v="Product_141"/>
    <x v="0"/>
    <n v="1328.97"/>
    <n v="751.05"/>
    <n v="3"/>
    <n v="0.1"/>
    <n v="437"/>
    <n v="8"/>
    <n v="3588.22"/>
    <n v="1335.07"/>
  </r>
  <r>
    <n v="1157"/>
    <x v="346"/>
    <n v="46"/>
    <x v="3"/>
    <d v="2020-05-20T00:00:00"/>
    <n v="1"/>
    <n v="12762"/>
    <x v="304"/>
    <x v="1"/>
    <n v="110"/>
    <s v="Product_110"/>
    <x v="2"/>
    <n v="96.75"/>
    <n v="54.94"/>
    <n v="5"/>
    <n v="0"/>
    <n v="1687"/>
    <n v="1"/>
    <n v="483.75"/>
    <n v="209.05"/>
  </r>
  <r>
    <n v="1476"/>
    <x v="347"/>
    <n v="42"/>
    <x v="2"/>
    <d v="2023-03-05T00:00:00"/>
    <n v="0"/>
    <n v="12504"/>
    <x v="305"/>
    <x v="0"/>
    <n v="112"/>
    <s v="Product_112"/>
    <x v="3"/>
    <n v="1139.97"/>
    <n v="429.51499999999999"/>
    <n v="1"/>
    <n v="0"/>
    <n v="609"/>
    <n v="4"/>
    <n v="1139.97"/>
    <n v="710.46"/>
  </r>
  <r>
    <n v="2069"/>
    <x v="348"/>
    <n v="38"/>
    <x v="1"/>
    <d v="2020-05-19T00:00:00"/>
    <n v="0"/>
    <n v="12939"/>
    <x v="306"/>
    <x v="0"/>
    <n v="115"/>
    <s v="Product_115"/>
    <x v="3"/>
    <n v="1000.43"/>
    <n v="435.22"/>
    <n v="1"/>
    <n v="0.2"/>
    <n v="386"/>
    <n v="4"/>
    <n v="800.34"/>
    <n v="365.12"/>
  </r>
  <r>
    <n v="2396"/>
    <x v="349"/>
    <n v="35"/>
    <x v="0"/>
    <d v="2023-10-14T00:00:00"/>
    <n v="1"/>
    <n v="10838"/>
    <x v="307"/>
    <x v="0"/>
    <n v="131"/>
    <s v="Product_131"/>
    <x v="0"/>
    <n v="1163.22"/>
    <n v="540.99"/>
    <n v="4"/>
    <n v="0.2"/>
    <n v="445"/>
    <n v="3"/>
    <n v="3722.3"/>
    <n v="1558.34"/>
  </r>
  <r>
    <n v="1517"/>
    <x v="350"/>
    <n v="53"/>
    <x v="4"/>
    <d v="2021-04-26T00:00:00"/>
    <n v="0"/>
    <n v="12701"/>
    <x v="308"/>
    <x v="1"/>
    <n v="115"/>
    <s v="Product_115"/>
    <x v="3"/>
    <n v="767.03"/>
    <n v="483.73"/>
    <n v="5"/>
    <n v="0.05"/>
    <n v="970"/>
    <n v="4"/>
    <n v="3643.39"/>
    <n v="1224.74"/>
  </r>
  <r>
    <n v="1098"/>
    <x v="351"/>
    <n v="40"/>
    <x v="2"/>
    <d v="2022-06-04T00:00:00"/>
    <n v="0"/>
    <n v="11629"/>
    <x v="309"/>
    <x v="2"/>
    <n v="128"/>
    <s v="Product_128"/>
    <x v="3"/>
    <n v="1487.5"/>
    <n v="429.51499999999999"/>
    <n v="5"/>
    <n v="0"/>
    <n v="700"/>
    <n v="4"/>
    <n v="7437.5"/>
    <n v="5289.92"/>
  </r>
  <r>
    <n v="2060"/>
    <x v="352"/>
    <n v="39"/>
    <x v="4"/>
    <d v="2020-09-02T00:00:00"/>
    <n v="1"/>
    <n v="10663"/>
    <x v="310"/>
    <x v="1"/>
    <n v="104"/>
    <s v="Product_104"/>
    <x v="0"/>
    <n v="113.58"/>
    <n v="45.51"/>
    <n v="2"/>
    <n v="0.05"/>
    <n v="1582"/>
    <n v="2"/>
    <n v="215.8"/>
    <n v="124.78"/>
  </r>
  <r>
    <n v="1279"/>
    <x v="353"/>
    <n v="47"/>
    <x v="2"/>
    <d v="2023-03-12T00:00:00"/>
    <n v="0"/>
    <n v="10764"/>
    <x v="311"/>
    <x v="1"/>
    <n v="136"/>
    <s v="Product_136"/>
    <x v="2"/>
    <n v="389.84"/>
    <n v="272.54000000000002"/>
    <n v="3"/>
    <n v="0"/>
    <n v="661"/>
    <n v="2"/>
    <n v="1169.52"/>
    <n v="351.9"/>
  </r>
  <r>
    <n v="2372"/>
    <x v="354"/>
    <n v="43"/>
    <x v="1"/>
    <d v="2021-05-19T00:00:00"/>
    <n v="0"/>
    <n v="13138"/>
    <x v="312"/>
    <x v="1"/>
    <n v="101"/>
    <s v="Product_101"/>
    <x v="0"/>
    <n v="624.99"/>
    <n v="289.5"/>
    <n v="3"/>
    <n v="0.1"/>
    <n v="369"/>
    <n v="7"/>
    <n v="1687.47"/>
    <n v="818.97"/>
  </r>
  <r>
    <n v="1496"/>
    <x v="355"/>
    <n v="64"/>
    <x v="0"/>
    <d v="2023-03-31T00:00:00"/>
    <n v="0"/>
    <n v="10175"/>
    <x v="313"/>
    <x v="1"/>
    <n v="144"/>
    <s v="Product_144"/>
    <x v="2"/>
    <n v="702.18"/>
    <n v="418.93"/>
    <n v="5"/>
    <n v="0"/>
    <n v="351"/>
    <n v="5"/>
    <n v="3510.9"/>
    <n v="1416.25"/>
  </r>
  <r>
    <n v="1301"/>
    <x v="356"/>
    <n v="40"/>
    <x v="1"/>
    <d v="2023-05-02T00:00:00"/>
    <n v="0"/>
    <n v="10509"/>
    <x v="314"/>
    <x v="2"/>
    <n v="134"/>
    <s v="Product_134"/>
    <x v="2"/>
    <n v="1385.98"/>
    <n v="939.8"/>
    <n v="3"/>
    <n v="0"/>
    <n v="434"/>
    <n v="6"/>
    <n v="4157.9399999999996"/>
    <n v="1338.54"/>
  </r>
  <r>
    <n v="1180"/>
    <x v="357"/>
    <n v="44"/>
    <x v="3"/>
    <d v="2020-03-22T00:00:00"/>
    <n v="1"/>
    <n v="13686"/>
    <x v="315"/>
    <x v="0"/>
    <n v="147"/>
    <s v="Product_147"/>
    <x v="2"/>
    <n v="862.01"/>
    <n v="429.51499999999999"/>
    <n v="5"/>
    <n v="0"/>
    <n v="1388"/>
    <n v="2"/>
    <n v="4310.05"/>
    <n v="2162.48"/>
  </r>
  <r>
    <n v="1606"/>
    <x v="358"/>
    <n v="29"/>
    <x v="4"/>
    <d v="2023-06-22T00:00:00"/>
    <n v="1"/>
    <n v="13162"/>
    <x v="316"/>
    <x v="0"/>
    <n v="117"/>
    <s v="Product_117"/>
    <x v="1"/>
    <n v="115.41"/>
    <n v="73.83"/>
    <n v="1"/>
    <n v="0.05"/>
    <n v="559"/>
    <n v="2"/>
    <n v="109.64"/>
    <n v="35.81"/>
  </r>
  <r>
    <n v="2122"/>
    <x v="359"/>
    <n v="25"/>
    <x v="5"/>
    <d v="2020-06-16T00:00:00"/>
    <n v="0"/>
    <n v="12752"/>
    <x v="317"/>
    <x v="1"/>
    <n v="139"/>
    <s v="Product_139"/>
    <x v="2"/>
    <n v="641.4"/>
    <n v="444.43"/>
    <n v="3"/>
    <n v="0"/>
    <n v="541"/>
    <n v="9"/>
    <n v="1924.2"/>
    <n v="590.91"/>
  </r>
  <r>
    <n v="1699"/>
    <x v="360"/>
    <n v="33"/>
    <x v="3"/>
    <d v="2022-08-05T00:00:00"/>
    <n v="0"/>
    <n v="11189"/>
    <x v="318"/>
    <x v="2"/>
    <n v="138"/>
    <s v="Product_138"/>
    <x v="0"/>
    <n v="653.91"/>
    <n v="430.34"/>
    <n v="3"/>
    <n v="0"/>
    <n v="433"/>
    <n v="9"/>
    <n v="1961.73"/>
    <n v="670.71"/>
  </r>
  <r>
    <n v="1992"/>
    <x v="361"/>
    <n v="40"/>
    <x v="3"/>
    <d v="2023-09-08T00:00:00"/>
    <n v="0"/>
    <n v="10601"/>
    <x v="110"/>
    <x v="1"/>
    <n v="144"/>
    <s v="Product_144"/>
    <x v="0"/>
    <n v="1449.96"/>
    <n v="822.67"/>
    <n v="5"/>
    <n v="0.05"/>
    <n v="385"/>
    <n v="6"/>
    <n v="6887.31"/>
    <n v="2773.96"/>
  </r>
  <r>
    <n v="2139"/>
    <x v="362"/>
    <n v="41"/>
    <x v="4"/>
    <d v="2023-04-10T00:00:00"/>
    <n v="1"/>
    <n v="10837"/>
    <x v="119"/>
    <x v="2"/>
    <n v="133"/>
    <s v="Product_133"/>
    <x v="0"/>
    <n v="918.84"/>
    <n v="467.79"/>
    <n v="5"/>
    <n v="0"/>
    <n v="632"/>
    <n v="1"/>
    <n v="4594.2"/>
    <n v="2255.25"/>
  </r>
  <r>
    <n v="1190"/>
    <x v="363"/>
    <n v="40"/>
    <x v="2"/>
    <d v="2023-03-03T00:00:00"/>
    <n v="0"/>
    <n v="13898"/>
    <x v="319"/>
    <x v="1"/>
    <n v="121"/>
    <s v="Product_121"/>
    <x v="1"/>
    <n v="971.69"/>
    <n v="529.32000000000005"/>
    <n v="2"/>
    <n v="0"/>
    <n v="670"/>
    <n v="3"/>
    <n v="1943.38"/>
    <n v="884.74"/>
  </r>
  <r>
    <n v="1252"/>
    <x v="364"/>
    <n v="31"/>
    <x v="3"/>
    <d v="2022-06-12T00:00:00"/>
    <n v="0"/>
    <n v="11001"/>
    <x v="320"/>
    <x v="0"/>
    <n v="126"/>
    <s v="Product_126"/>
    <x v="3"/>
    <n v="1084.22"/>
    <n v="707.51"/>
    <n v="3"/>
    <n v="0.2"/>
    <n v="621"/>
    <n v="4"/>
    <n v="2602.13"/>
    <n v="479.6"/>
  </r>
  <r>
    <n v="1980"/>
    <x v="365"/>
    <n v="44"/>
    <x v="0"/>
    <d v="2021-09-10T00:00:00"/>
    <n v="1"/>
    <n v="13851"/>
    <x v="321"/>
    <x v="0"/>
    <n v="146"/>
    <s v="Product_146"/>
    <x v="1"/>
    <n v="1166.56"/>
    <n v="429.51499999999999"/>
    <n v="4"/>
    <n v="0"/>
    <n v="1055"/>
    <n v="4"/>
    <n v="4666.24"/>
    <n v="2948.18"/>
  </r>
  <r>
    <n v="1927"/>
    <x v="366"/>
    <n v="26"/>
    <x v="3"/>
    <d v="2021-06-18T00:00:00"/>
    <n v="1"/>
    <n v="13509"/>
    <x v="322"/>
    <x v="1"/>
    <n v="136"/>
    <s v="Product_136"/>
    <x v="0"/>
    <n v="970.82"/>
    <n v="634.67999999999995"/>
    <n v="5"/>
    <n v="0.05"/>
    <n v="1013"/>
    <n v="3"/>
    <n v="4611.3999999999996"/>
    <n v="1438"/>
  </r>
  <r>
    <n v="2184"/>
    <x v="367"/>
    <n v="23"/>
    <x v="0"/>
    <d v="2021-02-22T00:00:00"/>
    <n v="0"/>
    <n v="12098"/>
    <x v="323"/>
    <x v="0"/>
    <n v="105"/>
    <s v="Product_105"/>
    <x v="0"/>
    <n v="393.93"/>
    <n v="228.15"/>
    <n v="4"/>
    <n v="0"/>
    <n v="338"/>
    <n v="9"/>
    <n v="1575.72"/>
    <n v="663.12"/>
  </r>
  <r>
    <n v="2279"/>
    <x v="368"/>
    <n v="40"/>
    <x v="1"/>
    <d v="2023-03-10T00:00:00"/>
    <n v="0"/>
    <n v="13749"/>
    <x v="324"/>
    <x v="1"/>
    <n v="133"/>
    <s v="Product_133"/>
    <x v="3"/>
    <n v="1317.37"/>
    <n v="715.45"/>
    <n v="1"/>
    <n v="0.05"/>
    <n v="456"/>
    <n v="4"/>
    <n v="1251.5"/>
    <n v="536.04999999999995"/>
  </r>
  <r>
    <n v="2346"/>
    <x v="369"/>
    <n v="30"/>
    <x v="2"/>
    <d v="2024-06-01T00:00:00"/>
    <n v="0"/>
    <n v="12733"/>
    <x v="23"/>
    <x v="2"/>
    <n v="101"/>
    <s v="Product_101"/>
    <x v="1"/>
    <n v="1111.57"/>
    <n v="548.45000000000005"/>
    <n v="1"/>
    <n v="0.05"/>
    <n v="361"/>
    <n v="5"/>
    <n v="1055.99"/>
    <n v="507.54"/>
  </r>
  <r>
    <n v="1127"/>
    <x v="370"/>
    <n v="22"/>
    <x v="0"/>
    <d v="2021-05-10T00:00:00"/>
    <n v="1"/>
    <n v="13810"/>
    <x v="325"/>
    <x v="2"/>
    <n v="106"/>
    <s v="Product_106"/>
    <x v="0"/>
    <n v="1125.71"/>
    <n v="451.42"/>
    <n v="4"/>
    <n v="0"/>
    <n v="740"/>
    <n v="5"/>
    <n v="4502.84"/>
    <n v="2697.16"/>
  </r>
  <r>
    <n v="1017"/>
    <x v="371"/>
    <n v="25"/>
    <x v="3"/>
    <d v="2021-05-03T00:00:00"/>
    <n v="1"/>
    <n v="12313"/>
    <x v="74"/>
    <x v="2"/>
    <n v="137"/>
    <s v="Product_137"/>
    <x v="2"/>
    <n v="1495.01"/>
    <n v="940.88"/>
    <n v="1"/>
    <n v="0.2"/>
    <n v="668"/>
    <n v="2"/>
    <n v="1196.01"/>
    <n v="255.13"/>
  </r>
  <r>
    <n v="1565"/>
    <x v="372"/>
    <n v="35"/>
    <x v="2"/>
    <d v="2021-06-27T00:00:00"/>
    <n v="1"/>
    <n v="13592"/>
    <x v="277"/>
    <x v="2"/>
    <n v="102"/>
    <s v="Product_102"/>
    <x v="2"/>
    <n v="1213.6600000000001"/>
    <n v="586.32000000000005"/>
    <n v="4"/>
    <n v="0"/>
    <n v="914"/>
    <n v="4"/>
    <n v="4854.6400000000003"/>
    <n v="2509.36"/>
  </r>
  <r>
    <n v="1569"/>
    <x v="373"/>
    <n v="31"/>
    <x v="2"/>
    <d v="2022-03-21T00:00:00"/>
    <n v="0"/>
    <n v="11110"/>
    <x v="109"/>
    <x v="1"/>
    <n v="105"/>
    <s v="Product_105"/>
    <x v="0"/>
    <n v="1252.27"/>
    <n v="624.76"/>
    <n v="2"/>
    <n v="0.05"/>
    <n v="594"/>
    <n v="4"/>
    <n v="2379.31"/>
    <n v="1129.79"/>
  </r>
  <r>
    <n v="2346"/>
    <x v="374"/>
    <n v="22"/>
    <x v="0"/>
    <d v="2020-09-25T00:00:00"/>
    <n v="0"/>
    <n v="12653"/>
    <x v="326"/>
    <x v="0"/>
    <n v="126"/>
    <s v="Product_126"/>
    <x v="2"/>
    <n v="1429.54"/>
    <n v="933.55"/>
    <n v="2"/>
    <n v="0.05"/>
    <n v="361"/>
    <n v="5"/>
    <n v="2716.13"/>
    <n v="849.03"/>
  </r>
  <r>
    <n v="1685"/>
    <x v="375"/>
    <n v="40"/>
    <x v="0"/>
    <d v="2023-07-10T00:00:00"/>
    <n v="0"/>
    <n v="12044"/>
    <x v="198"/>
    <x v="2"/>
    <n v="141"/>
    <s v="Product_141"/>
    <x v="3"/>
    <n v="269.14"/>
    <n v="111.87"/>
    <n v="1"/>
    <n v="0"/>
    <n v="452"/>
    <n v="4"/>
    <n v="269.14"/>
    <n v="157.27000000000001"/>
  </r>
  <r>
    <n v="1625"/>
    <x v="376"/>
    <n v="44"/>
    <x v="5"/>
    <d v="2023-08-14T00:00:00"/>
    <n v="0"/>
    <n v="13123"/>
    <x v="327"/>
    <x v="0"/>
    <n v="147"/>
    <s v="Product_147"/>
    <x v="0"/>
    <n v="771.7"/>
    <n v="523.42999999999995"/>
    <n v="4"/>
    <n v="0"/>
    <n v="506"/>
    <n v="1"/>
    <n v="3086.8"/>
    <n v="993.08"/>
  </r>
  <r>
    <n v="2311"/>
    <x v="377"/>
    <n v="51"/>
    <x v="5"/>
    <d v="2021-09-06T00:00:00"/>
    <n v="0"/>
    <n v="13250"/>
    <x v="328"/>
    <x v="1"/>
    <n v="113"/>
    <s v="Product_113"/>
    <x v="1"/>
    <n v="891.82"/>
    <n v="357.09"/>
    <n v="4"/>
    <n v="0.2"/>
    <n v="474"/>
    <n v="6"/>
    <n v="2853.82"/>
    <n v="1425.46"/>
  </r>
  <r>
    <n v="1853"/>
    <x v="378"/>
    <n v="34"/>
    <x v="2"/>
    <d v="2022-07-25T00:00:00"/>
    <n v="1"/>
    <n v="13349"/>
    <x v="329"/>
    <x v="0"/>
    <n v="112"/>
    <s v="Product_112"/>
    <x v="0"/>
    <n v="527.45000000000005"/>
    <n v="359.59"/>
    <n v="4"/>
    <n v="0"/>
    <n v="891"/>
    <n v="4"/>
    <n v="2109.8000000000002"/>
    <n v="671.44"/>
  </r>
  <r>
    <n v="1961"/>
    <x v="379"/>
    <n v="36"/>
    <x v="4"/>
    <d v="2021-10-09T00:00:00"/>
    <n v="0"/>
    <n v="13310"/>
    <x v="330"/>
    <x v="0"/>
    <n v="105"/>
    <s v="Product_105"/>
    <x v="3"/>
    <n v="1267.1300000000001"/>
    <n v="679.72"/>
    <n v="1"/>
    <n v="0"/>
    <n v="347"/>
    <n v="4"/>
    <n v="1267.1300000000001"/>
    <n v="587.41"/>
  </r>
  <r>
    <n v="1154"/>
    <x v="380"/>
    <n v="40"/>
    <x v="4"/>
    <d v="2020-05-28T00:00:00"/>
    <n v="1"/>
    <n v="10584"/>
    <x v="331"/>
    <x v="0"/>
    <n v="102"/>
    <s v="Product_102"/>
    <x v="1"/>
    <n v="1155.51"/>
    <n v="497.61"/>
    <n v="4"/>
    <n v="0"/>
    <n v="1517"/>
    <n v="2"/>
    <n v="4622.04"/>
    <n v="2631.6"/>
  </r>
  <r>
    <n v="1489"/>
    <x v="381"/>
    <n v="63"/>
    <x v="5"/>
    <d v="2020-01-20T00:00:00"/>
    <n v="0"/>
    <n v="12386"/>
    <x v="332"/>
    <x v="1"/>
    <n v="104"/>
    <s v="Product_104"/>
    <x v="3"/>
    <n v="1095.28"/>
    <n v="659.63"/>
    <n v="5"/>
    <n v="0"/>
    <n v="338"/>
    <n v="6"/>
    <n v="5476.4"/>
    <n v="2178.25"/>
  </r>
  <r>
    <n v="2409"/>
    <x v="382"/>
    <n v="40"/>
    <x v="3"/>
    <d v="2022-07-27T00:00:00"/>
    <n v="0"/>
    <n v="11095"/>
    <x v="333"/>
    <x v="1"/>
    <n v="127"/>
    <s v="Product_127"/>
    <x v="2"/>
    <n v="1495.87"/>
    <n v="1000.37"/>
    <n v="4"/>
    <n v="0.1"/>
    <n v="541"/>
    <n v="4"/>
    <n v="5385.13"/>
    <n v="1383.65"/>
  </r>
  <r>
    <n v="1784"/>
    <x v="383"/>
    <n v="33"/>
    <x v="1"/>
    <d v="2023-06-26T00:00:00"/>
    <n v="0"/>
    <n v="10373"/>
    <x v="334"/>
    <x v="1"/>
    <n v="110"/>
    <s v="Product_110"/>
    <x v="2"/>
    <n v="426.1"/>
    <n v="226.44"/>
    <n v="5"/>
    <n v="0"/>
    <n v="351"/>
    <n v="5"/>
    <n v="2130.5"/>
    <n v="998.3"/>
  </r>
  <r>
    <n v="2127"/>
    <x v="384"/>
    <n v="40"/>
    <x v="2"/>
    <d v="2023-02-27T00:00:00"/>
    <n v="0"/>
    <n v="10579"/>
    <x v="335"/>
    <x v="0"/>
    <n v="113"/>
    <s v="Product_113"/>
    <x v="2"/>
    <n v="1116.4100000000001"/>
    <n v="678.12"/>
    <n v="2"/>
    <n v="0"/>
    <n v="674"/>
    <n v="6"/>
    <n v="2232.8200000000002"/>
    <n v="876.58"/>
  </r>
  <r>
    <n v="2416"/>
    <x v="385"/>
    <n v="45"/>
    <x v="1"/>
    <d v="2020-07-23T00:00:00"/>
    <n v="1"/>
    <n v="10516"/>
    <x v="336"/>
    <x v="2"/>
    <n v="144"/>
    <s v="Product_144"/>
    <x v="3"/>
    <n v="849.54"/>
    <n v="589.41999999999996"/>
    <n v="5"/>
    <n v="0.1"/>
    <n v="876"/>
    <n v="4"/>
    <n v="3822.93"/>
    <n v="875.83"/>
  </r>
  <r>
    <n v="1245"/>
    <x v="386"/>
    <n v="37"/>
    <x v="5"/>
    <d v="2020-05-30T00:00:00"/>
    <n v="1"/>
    <n v="13922"/>
    <x v="337"/>
    <x v="2"/>
    <n v="102"/>
    <s v="Product_102"/>
    <x v="3"/>
    <n v="503.83"/>
    <n v="237.91"/>
    <n v="2"/>
    <n v="0"/>
    <n v="1483"/>
    <n v="3"/>
    <n v="1007.66"/>
    <n v="531.84"/>
  </r>
  <r>
    <n v="2199"/>
    <x v="387"/>
    <n v="43"/>
    <x v="0"/>
    <d v="2023-06-01T00:00:00"/>
    <n v="0"/>
    <n v="11261"/>
    <x v="81"/>
    <x v="0"/>
    <n v="126"/>
    <s v="Product_126"/>
    <x v="0"/>
    <n v="282.85000000000002"/>
    <n v="182.76"/>
    <n v="1"/>
    <n v="0"/>
    <n v="726"/>
    <n v="3"/>
    <n v="282.85000000000002"/>
    <n v="100.09"/>
  </r>
  <r>
    <n v="2062"/>
    <x v="388"/>
    <n v="42"/>
    <x v="2"/>
    <d v="2021-03-12T00:00:00"/>
    <n v="0"/>
    <n v="13537"/>
    <x v="338"/>
    <x v="2"/>
    <n v="115"/>
    <s v="Product_115"/>
    <x v="1"/>
    <n v="1349.03"/>
    <n v="659.1"/>
    <n v="2"/>
    <n v="0.1"/>
    <n v="370"/>
    <n v="10"/>
    <n v="2428.25"/>
    <n v="1110.05"/>
  </r>
  <r>
    <n v="1758"/>
    <x v="389"/>
    <n v="54"/>
    <x v="5"/>
    <d v="2022-11-02T00:00:00"/>
    <n v="0"/>
    <n v="10120"/>
    <x v="339"/>
    <x v="2"/>
    <n v="146"/>
    <s v="Product_146"/>
    <x v="1"/>
    <n v="913.41"/>
    <n v="482.19"/>
    <n v="2"/>
    <n v="0.05"/>
    <n v="475"/>
    <n v="7"/>
    <n v="1735.48"/>
    <n v="771.1"/>
  </r>
  <r>
    <n v="1537"/>
    <x v="390"/>
    <n v="48"/>
    <x v="3"/>
    <d v="2021-06-27T00:00:00"/>
    <n v="1"/>
    <n v="11436"/>
    <x v="277"/>
    <x v="0"/>
    <n v="110"/>
    <s v="Product_110"/>
    <x v="3"/>
    <n v="1246.1500000000001"/>
    <n v="603.79999999999995"/>
    <n v="4"/>
    <n v="0.05"/>
    <n v="1284"/>
    <n v="1"/>
    <n v="4735.37"/>
    <n v="2320.17"/>
  </r>
  <r>
    <n v="1920"/>
    <x v="391"/>
    <n v="52"/>
    <x v="2"/>
    <d v="2020-09-28T00:00:00"/>
    <n v="0"/>
    <n v="11746"/>
    <x v="340"/>
    <x v="1"/>
    <n v="122"/>
    <s v="Product_122"/>
    <x v="3"/>
    <n v="840.75"/>
    <n v="429.51499999999999"/>
    <n v="3"/>
    <n v="0"/>
    <n v="547"/>
    <n v="7"/>
    <n v="2522.25"/>
    <n v="1233.7"/>
  </r>
  <r>
    <n v="1407"/>
    <x v="392"/>
    <n v="24"/>
    <x v="2"/>
    <d v="2021-12-15T00:00:00"/>
    <n v="1"/>
    <n v="13845"/>
    <x v="341"/>
    <x v="2"/>
    <n v="140"/>
    <s v="Product_140"/>
    <x v="2"/>
    <n v="368.97"/>
    <n v="148.15"/>
    <n v="2"/>
    <n v="0"/>
    <n v="485"/>
    <n v="3"/>
    <n v="737.94"/>
    <n v="441.64"/>
  </r>
  <r>
    <n v="1524"/>
    <x v="393"/>
    <n v="57"/>
    <x v="4"/>
    <d v="2020-05-20T00:00:00"/>
    <n v="0"/>
    <n v="12884"/>
    <x v="304"/>
    <x v="1"/>
    <n v="125"/>
    <s v="Product_125"/>
    <x v="3"/>
    <n v="539.45000000000005"/>
    <n v="264.89"/>
    <n v="5"/>
    <n v="0"/>
    <n v="1226"/>
    <n v="3"/>
    <n v="2697.25"/>
    <n v="1372.8"/>
  </r>
  <r>
    <n v="1827"/>
    <x v="394"/>
    <n v="29"/>
    <x v="0"/>
    <d v="2021-05-15T00:00:00"/>
    <n v="0"/>
    <n v="12617"/>
    <x v="342"/>
    <x v="2"/>
    <n v="115"/>
    <s v="Product_115"/>
    <x v="2"/>
    <n v="603.23"/>
    <n v="321.88"/>
    <n v="1"/>
    <n v="0"/>
    <n v="518"/>
    <n v="6"/>
    <n v="603.23"/>
    <n v="281.35000000000002"/>
  </r>
  <r>
    <n v="1902"/>
    <x v="395"/>
    <n v="30"/>
    <x v="2"/>
    <d v="2022-01-26T00:00:00"/>
    <n v="0"/>
    <n v="10042"/>
    <x v="343"/>
    <x v="0"/>
    <n v="113"/>
    <s v="Product_113"/>
    <x v="3"/>
    <n v="1460.76"/>
    <n v="861.37"/>
    <n v="5"/>
    <n v="0"/>
    <n v="416"/>
    <n v="5"/>
    <n v="7303.8"/>
    <n v="2996.95"/>
  </r>
  <r>
    <n v="1035"/>
    <x v="396"/>
    <n v="44"/>
    <x v="0"/>
    <d v="2021-06-08T00:00:00"/>
    <n v="1"/>
    <n v="11527"/>
    <x v="344"/>
    <x v="0"/>
    <n v="108"/>
    <s v="Product_108"/>
    <x v="1"/>
    <n v="58.17"/>
    <n v="34.39"/>
    <n v="1"/>
    <n v="0"/>
    <n v="1244"/>
    <n v="3"/>
    <n v="58.17"/>
    <n v="23.78"/>
  </r>
  <r>
    <n v="1684"/>
    <x v="397"/>
    <n v="44"/>
    <x v="5"/>
    <d v="2020-11-19T00:00:00"/>
    <n v="0"/>
    <n v="13268"/>
    <x v="149"/>
    <x v="1"/>
    <n v="121"/>
    <s v="Product_121"/>
    <x v="0"/>
    <n v="1479.22"/>
    <n v="850.75"/>
    <n v="5"/>
    <n v="0"/>
    <n v="367"/>
    <n v="7"/>
    <n v="7396.1"/>
    <n v="3142.35"/>
  </r>
  <r>
    <n v="1019"/>
    <x v="398"/>
    <n v="23"/>
    <x v="3"/>
    <d v="2022-06-16T00:00:00"/>
    <n v="1"/>
    <n v="12042"/>
    <x v="200"/>
    <x v="1"/>
    <n v="121"/>
    <s v="Product_121"/>
    <x v="3"/>
    <n v="1471.67"/>
    <n v="718.04"/>
    <n v="2"/>
    <n v="0"/>
    <n v="930"/>
    <n v="2"/>
    <n v="2943.34"/>
    <n v="1507.26"/>
  </r>
  <r>
    <n v="1320"/>
    <x v="399"/>
    <n v="37"/>
    <x v="3"/>
    <d v="2023-01-17T00:00:00"/>
    <n v="1"/>
    <n v="12119"/>
    <x v="345"/>
    <x v="1"/>
    <n v="122"/>
    <s v="Product_122"/>
    <x v="2"/>
    <n v="1494.42"/>
    <n v="1022.51"/>
    <n v="3"/>
    <n v="0"/>
    <n v="715"/>
    <n v="4"/>
    <n v="4483.26"/>
    <n v="1415.73"/>
  </r>
  <r>
    <n v="1511"/>
    <x v="400"/>
    <n v="62"/>
    <x v="2"/>
    <d v="2023-12-11T00:00:00"/>
    <n v="0"/>
    <n v="12138"/>
    <x v="346"/>
    <x v="1"/>
    <n v="146"/>
    <s v="Product_146"/>
    <x v="0"/>
    <n v="741.05"/>
    <n v="383.56"/>
    <n v="2"/>
    <n v="0"/>
    <n v="387"/>
    <n v="2"/>
    <n v="1482.1"/>
    <n v="714.98"/>
  </r>
  <r>
    <n v="1399"/>
    <x v="401"/>
    <n v="40"/>
    <x v="2"/>
    <d v="2021-09-11T00:00:00"/>
    <n v="1"/>
    <n v="13620"/>
    <x v="347"/>
    <x v="0"/>
    <n v="133"/>
    <s v="Product_133"/>
    <x v="2"/>
    <n v="1447.52"/>
    <n v="673.2"/>
    <n v="4"/>
    <n v="0"/>
    <n v="844"/>
    <n v="2"/>
    <n v="5790.08"/>
    <n v="3097.28"/>
  </r>
  <r>
    <n v="1653"/>
    <x v="402"/>
    <n v="62"/>
    <x v="5"/>
    <d v="2023-06-06T00:00:00"/>
    <n v="0"/>
    <n v="10490"/>
    <x v="348"/>
    <x v="0"/>
    <n v="145"/>
    <s v="Product_145"/>
    <x v="2"/>
    <n v="623.62"/>
    <n v="353.19"/>
    <n v="5"/>
    <n v="0"/>
    <n v="575"/>
    <n v="2"/>
    <n v="3118.1"/>
    <n v="1352.15"/>
  </r>
  <r>
    <n v="1971"/>
    <x v="403"/>
    <n v="36"/>
    <x v="4"/>
    <d v="2023-01-09T00:00:00"/>
    <n v="0"/>
    <n v="11849"/>
    <x v="164"/>
    <x v="0"/>
    <n v="127"/>
    <s v="Product_127"/>
    <x v="0"/>
    <n v="88.13"/>
    <n v="55.05"/>
    <n v="3"/>
    <n v="0"/>
    <n v="488"/>
    <n v="3"/>
    <n v="264.39"/>
    <n v="99.24"/>
  </r>
  <r>
    <n v="1470"/>
    <x v="404"/>
    <n v="40"/>
    <x v="4"/>
    <d v="2022-12-19T00:00:00"/>
    <n v="0"/>
    <n v="10748"/>
    <x v="138"/>
    <x v="1"/>
    <n v="140"/>
    <s v="Product_140"/>
    <x v="0"/>
    <n v="375.3"/>
    <n v="151.5"/>
    <n v="5"/>
    <n v="0.1"/>
    <n v="344"/>
    <n v="7"/>
    <n v="1688.85"/>
    <n v="931.35"/>
  </r>
  <r>
    <n v="2166"/>
    <x v="405"/>
    <n v="19"/>
    <x v="4"/>
    <d v="2020-01-17T00:00:00"/>
    <n v="1"/>
    <n v="13045"/>
    <x v="349"/>
    <x v="0"/>
    <n v="122"/>
    <s v="Product_122"/>
    <x v="0"/>
    <n v="1420.68"/>
    <n v="686.05"/>
    <n v="4"/>
    <n v="0.1"/>
    <n v="542"/>
    <n v="3"/>
    <n v="5114.45"/>
    <n v="2370.25"/>
  </r>
  <r>
    <n v="2115"/>
    <x v="406"/>
    <n v="25"/>
    <x v="0"/>
    <d v="2023-09-29T00:00:00"/>
    <n v="0"/>
    <n v="10382"/>
    <x v="350"/>
    <x v="0"/>
    <n v="130"/>
    <s v="Product_130"/>
    <x v="3"/>
    <n v="69.959999999999994"/>
    <n v="45.3"/>
    <n v="4"/>
    <n v="0.05"/>
    <n v="433"/>
    <n v="2"/>
    <n v="265.85000000000002"/>
    <n v="84.65"/>
  </r>
  <r>
    <n v="2377"/>
    <x v="407"/>
    <n v="30"/>
    <x v="4"/>
    <d v="2023-02-09T00:00:00"/>
    <n v="0"/>
    <n v="10804"/>
    <x v="351"/>
    <x v="2"/>
    <n v="109"/>
    <s v="Product_109"/>
    <x v="0"/>
    <n v="841.69"/>
    <n v="464.7"/>
    <n v="4"/>
    <n v="0"/>
    <n v="407"/>
    <n v="6"/>
    <n v="3366.76"/>
    <n v="1507.96"/>
  </r>
  <r>
    <n v="1833"/>
    <x v="408"/>
    <n v="38"/>
    <x v="3"/>
    <d v="2021-09-05T00:00:00"/>
    <n v="0"/>
    <n v="11489"/>
    <x v="352"/>
    <x v="2"/>
    <n v="145"/>
    <s v="Product_145"/>
    <x v="3"/>
    <n v="159.62"/>
    <n v="83.41"/>
    <n v="2"/>
    <n v="0"/>
    <n v="422"/>
    <n v="2"/>
    <n v="319.24"/>
    <n v="152.41999999999999"/>
  </r>
  <r>
    <n v="1726"/>
    <x v="409"/>
    <n v="40"/>
    <x v="0"/>
    <d v="2023-09-20T00:00:00"/>
    <n v="0"/>
    <n v="11177"/>
    <x v="353"/>
    <x v="2"/>
    <n v="135"/>
    <s v="Product_135"/>
    <x v="1"/>
    <n v="465.28"/>
    <n v="316.05"/>
    <n v="2"/>
    <n v="0"/>
    <n v="417"/>
    <n v="7"/>
    <n v="930.56"/>
    <n v="298.45999999999998"/>
  </r>
  <r>
    <n v="1853"/>
    <x v="410"/>
    <n v="42"/>
    <x v="5"/>
    <d v="2020-07-31T00:00:00"/>
    <n v="1"/>
    <n v="12217"/>
    <x v="354"/>
    <x v="1"/>
    <n v="118"/>
    <s v="Product_118"/>
    <x v="1"/>
    <n v="177.73"/>
    <n v="429.51499999999999"/>
    <n v="3"/>
    <n v="0.1"/>
    <n v="891"/>
    <n v="4"/>
    <n v="479.87"/>
    <n v="-808.68"/>
  </r>
  <r>
    <n v="1050"/>
    <x v="411"/>
    <n v="24"/>
    <x v="3"/>
    <d v="2020-02-10T00:00:00"/>
    <n v="0"/>
    <n v="11295"/>
    <x v="355"/>
    <x v="1"/>
    <n v="142"/>
    <s v="Product_142"/>
    <x v="2"/>
    <n v="1296.32"/>
    <n v="757.92"/>
    <n v="4"/>
    <n v="0"/>
    <n v="697"/>
    <n v="4"/>
    <n v="5185.28"/>
    <n v="2153.6"/>
  </r>
  <r>
    <n v="1574"/>
    <x v="412"/>
    <n v="60"/>
    <x v="3"/>
    <d v="2021-06-25T00:00:00"/>
    <n v="0"/>
    <n v="10917"/>
    <x v="45"/>
    <x v="0"/>
    <n v="105"/>
    <s v="Product_105"/>
    <x v="2"/>
    <n v="907.05"/>
    <n v="455.93"/>
    <n v="2"/>
    <n v="0"/>
    <n v="762"/>
    <n v="6"/>
    <n v="1814.1"/>
    <n v="902.24"/>
  </r>
  <r>
    <n v="2213"/>
    <x v="413"/>
    <n v="35"/>
    <x v="1"/>
    <d v="2020-08-24T00:00:00"/>
    <n v="1"/>
    <n v="13181"/>
    <x v="356"/>
    <x v="0"/>
    <n v="127"/>
    <s v="Product_127"/>
    <x v="3"/>
    <n v="1358.05"/>
    <n v="572.07000000000005"/>
    <n v="1"/>
    <n v="0"/>
    <n v="1418"/>
    <n v="3"/>
    <n v="1358.05"/>
    <n v="785.98"/>
  </r>
  <r>
    <n v="2148"/>
    <x v="414"/>
    <n v="54"/>
    <x v="5"/>
    <d v="2020-07-08T00:00:00"/>
    <n v="0"/>
    <n v="10150"/>
    <x v="357"/>
    <x v="1"/>
    <n v="106"/>
    <s v="Product_106"/>
    <x v="2"/>
    <n v="1048.1099999999999"/>
    <n v="486.45"/>
    <n v="1"/>
    <n v="0"/>
    <n v="587"/>
    <n v="2"/>
    <n v="1048.1099999999999"/>
    <n v="561.66"/>
  </r>
  <r>
    <n v="1149"/>
    <x v="415"/>
    <n v="56"/>
    <x v="5"/>
    <d v="2023-02-07T00:00:00"/>
    <n v="1"/>
    <n v="10430"/>
    <x v="140"/>
    <x v="2"/>
    <n v="132"/>
    <s v="Product_132"/>
    <x v="1"/>
    <n v="1457.99"/>
    <n v="857.85"/>
    <n v="2"/>
    <n v="0.05"/>
    <n v="694"/>
    <n v="1"/>
    <n v="2770.18"/>
    <n v="1054.48"/>
  </r>
  <r>
    <n v="1313"/>
    <x v="416"/>
    <n v="56"/>
    <x v="1"/>
    <d v="2020-11-14T00:00:00"/>
    <n v="0"/>
    <n v="12498"/>
    <x v="36"/>
    <x v="0"/>
    <n v="108"/>
    <s v="Product_108"/>
    <x v="3"/>
    <n v="789.32"/>
    <n v="322.42"/>
    <n v="3"/>
    <n v="0"/>
    <n v="742"/>
    <n v="5"/>
    <n v="2367.96"/>
    <n v="1400.7"/>
  </r>
  <r>
    <n v="1569"/>
    <x v="417"/>
    <n v="31"/>
    <x v="0"/>
    <d v="2021-07-11T00:00:00"/>
    <n v="0"/>
    <n v="12690"/>
    <x v="358"/>
    <x v="2"/>
    <n v="139"/>
    <s v="Product_139"/>
    <x v="3"/>
    <n v="976.13"/>
    <n v="563.89"/>
    <n v="5"/>
    <n v="0"/>
    <n v="594"/>
    <n v="4"/>
    <n v="4880.6499999999996"/>
    <n v="2061.1999999999998"/>
  </r>
  <r>
    <n v="2365"/>
    <x v="418"/>
    <n v="31"/>
    <x v="4"/>
    <d v="2021-07-31T00:00:00"/>
    <n v="1"/>
    <n v="12827"/>
    <x v="359"/>
    <x v="0"/>
    <n v="121"/>
    <s v="Product_121"/>
    <x v="0"/>
    <n v="885.65"/>
    <n v="608.49"/>
    <n v="4"/>
    <n v="0"/>
    <n v="640"/>
    <n v="4"/>
    <n v="3542.6"/>
    <n v="1108.6400000000001"/>
  </r>
  <r>
    <n v="1304"/>
    <x v="419"/>
    <n v="36"/>
    <x v="4"/>
    <d v="2023-05-23T00:00:00"/>
    <n v="0"/>
    <n v="12070"/>
    <x v="360"/>
    <x v="2"/>
    <n v="118"/>
    <s v="Product_118"/>
    <x v="3"/>
    <n v="752.18"/>
    <n v="480.29"/>
    <n v="2"/>
    <n v="0"/>
    <n v="522"/>
    <n v="6"/>
    <n v="1504.36"/>
    <n v="543.78"/>
  </r>
  <r>
    <n v="1681"/>
    <x v="420"/>
    <n v="49"/>
    <x v="4"/>
    <d v="2021-03-07T00:00:00"/>
    <n v="0"/>
    <n v="12414"/>
    <x v="361"/>
    <x v="0"/>
    <n v="114"/>
    <s v="Product_114"/>
    <x v="2"/>
    <n v="1276.6400000000001"/>
    <n v="643.02"/>
    <n v="3"/>
    <n v="0.05"/>
    <n v="349"/>
    <n v="4"/>
    <n v="3638.42"/>
    <n v="1709.36"/>
  </r>
  <r>
    <n v="1837"/>
    <x v="421"/>
    <n v="32"/>
    <x v="4"/>
    <d v="2024-09-01T00:00:00"/>
    <n v="0"/>
    <n v="10650"/>
    <x v="362"/>
    <x v="2"/>
    <n v="115"/>
    <s v="Product_115"/>
    <x v="1"/>
    <n v="984.56"/>
    <n v="434.65"/>
    <n v="5"/>
    <n v="0"/>
    <n v="358"/>
    <n v="5"/>
    <n v="4922.8"/>
    <n v="2749.55"/>
  </r>
  <r>
    <n v="2077"/>
    <x v="422"/>
    <n v="38"/>
    <x v="4"/>
    <d v="2021-12-03T00:00:00"/>
    <n v="1"/>
    <n v="10819"/>
    <x v="363"/>
    <x v="2"/>
    <n v="142"/>
    <s v="Product_142"/>
    <x v="2"/>
    <n v="1211.9000000000001"/>
    <n v="653.84"/>
    <n v="3"/>
    <n v="0.05"/>
    <n v="414"/>
    <n v="3"/>
    <n v="3453.92"/>
    <n v="1492.4"/>
  </r>
  <r>
    <n v="2002"/>
    <x v="423"/>
    <n v="44"/>
    <x v="1"/>
    <d v="2021-02-20T00:00:00"/>
    <n v="0"/>
    <n v="12286"/>
    <x v="364"/>
    <x v="1"/>
    <n v="126"/>
    <s v="Product_126"/>
    <x v="1"/>
    <n v="1190.23"/>
    <n v="616.4"/>
    <n v="5"/>
    <n v="0"/>
    <n v="544"/>
    <n v="2"/>
    <n v="5951.15"/>
    <n v="2869.15"/>
  </r>
  <r>
    <n v="1443"/>
    <x v="424"/>
    <n v="26"/>
    <x v="5"/>
    <d v="2023-08-11T00:00:00"/>
    <n v="0"/>
    <n v="12481"/>
    <x v="365"/>
    <x v="0"/>
    <n v="144"/>
    <s v="Product_144"/>
    <x v="0"/>
    <n v="327.02"/>
    <n v="226.14"/>
    <n v="1"/>
    <n v="0"/>
    <n v="420"/>
    <n v="1"/>
    <n v="327.02"/>
    <n v="100.88"/>
  </r>
  <r>
    <n v="1612"/>
    <x v="425"/>
    <n v="25"/>
    <x v="0"/>
    <d v="2023-07-22T00:00:00"/>
    <n v="0"/>
    <n v="12751"/>
    <x v="366"/>
    <x v="2"/>
    <n v="132"/>
    <s v="Product_132"/>
    <x v="1"/>
    <n v="992.74"/>
    <n v="691.9"/>
    <n v="5"/>
    <n v="0.05"/>
    <n v="521"/>
    <n v="7"/>
    <n v="4715.51"/>
    <n v="1256.01"/>
  </r>
  <r>
    <n v="1992"/>
    <x v="426"/>
    <n v="37"/>
    <x v="3"/>
    <d v="2021-06-24T00:00:00"/>
    <n v="0"/>
    <n v="13198"/>
    <x v="367"/>
    <x v="1"/>
    <n v="139"/>
    <s v="Product_139"/>
    <x v="0"/>
    <n v="339.49"/>
    <n v="177.61"/>
    <n v="1"/>
    <n v="0.2"/>
    <n v="385"/>
    <n v="6"/>
    <n v="271.58999999999997"/>
    <n v="93.98"/>
  </r>
  <r>
    <n v="1263"/>
    <x v="427"/>
    <n v="39"/>
    <x v="4"/>
    <d v="2022-11-01T00:00:00"/>
    <n v="0"/>
    <n v="10941"/>
    <x v="121"/>
    <x v="0"/>
    <n v="128"/>
    <s v="Product_128"/>
    <x v="2"/>
    <n v="895.81"/>
    <n v="398.31"/>
    <n v="4"/>
    <n v="0"/>
    <n v="371"/>
    <n v="2"/>
    <n v="3583.24"/>
    <n v="1990"/>
  </r>
  <r>
    <n v="2076"/>
    <x v="428"/>
    <n v="46"/>
    <x v="1"/>
    <d v="2022-09-27T00:00:00"/>
    <n v="0"/>
    <n v="10540"/>
    <x v="169"/>
    <x v="1"/>
    <n v="139"/>
    <s v="Product_139"/>
    <x v="0"/>
    <n v="1032.28"/>
    <n v="694.91"/>
    <n v="2"/>
    <n v="0"/>
    <n v="827"/>
    <n v="6"/>
    <n v="2064.56"/>
    <n v="674.74"/>
  </r>
  <r>
    <n v="2003"/>
    <x v="429"/>
    <n v="50"/>
    <x v="0"/>
    <d v="2021-05-29T00:00:00"/>
    <n v="0"/>
    <n v="12680"/>
    <x v="139"/>
    <x v="2"/>
    <n v="143"/>
    <s v="Product_143"/>
    <x v="3"/>
    <n v="1495.99"/>
    <n v="954.54"/>
    <n v="1"/>
    <n v="0"/>
    <n v="341"/>
    <n v="3"/>
    <n v="1495.99"/>
    <n v="541.45000000000005"/>
  </r>
  <r>
    <n v="1004"/>
    <x v="430"/>
    <n v="23"/>
    <x v="0"/>
    <d v="2020-04-14T00:00:00"/>
    <n v="0"/>
    <n v="12245"/>
    <x v="368"/>
    <x v="0"/>
    <n v="132"/>
    <s v="Product_132"/>
    <x v="3"/>
    <n v="94.29"/>
    <n v="52.18"/>
    <n v="3"/>
    <n v="0"/>
    <n v="969"/>
    <n v="3"/>
    <n v="282.87"/>
    <n v="126.33"/>
  </r>
  <r>
    <n v="2126"/>
    <x v="431"/>
    <n v="27"/>
    <x v="0"/>
    <d v="2020-07-08T00:00:00"/>
    <n v="0"/>
    <n v="11709"/>
    <x v="357"/>
    <x v="2"/>
    <n v="113"/>
    <s v="Product_113"/>
    <x v="1"/>
    <n v="182.3"/>
    <n v="92.9"/>
    <n v="5"/>
    <n v="0"/>
    <n v="518"/>
    <n v="4"/>
    <n v="911.5"/>
    <n v="447"/>
  </r>
  <r>
    <n v="2219"/>
    <x v="432"/>
    <n v="25"/>
    <x v="1"/>
    <d v="2023-07-23T00:00:00"/>
    <n v="0"/>
    <n v="13727"/>
    <x v="369"/>
    <x v="2"/>
    <n v="115"/>
    <s v="Product_115"/>
    <x v="2"/>
    <n v="161.69"/>
    <n v="86.42"/>
    <n v="3"/>
    <n v="0"/>
    <n v="528"/>
    <n v="5"/>
    <n v="485.07"/>
    <n v="225.81"/>
  </r>
  <r>
    <n v="1773"/>
    <x v="433"/>
    <n v="61"/>
    <x v="3"/>
    <d v="2022-05-17T00:00:00"/>
    <n v="0"/>
    <n v="12529"/>
    <x v="241"/>
    <x v="1"/>
    <n v="118"/>
    <s v="Product_118"/>
    <x v="2"/>
    <n v="627.62"/>
    <n v="420.86"/>
    <n v="1"/>
    <n v="0"/>
    <n v="504"/>
    <n v="3"/>
    <n v="627.62"/>
    <n v="206.76"/>
  </r>
  <r>
    <n v="1876"/>
    <x v="434"/>
    <n v="38"/>
    <x v="4"/>
    <d v="2021-07-20T00:00:00"/>
    <n v="0"/>
    <n v="11202"/>
    <x v="370"/>
    <x v="2"/>
    <n v="139"/>
    <s v="Product_139"/>
    <x v="1"/>
    <n v="1241.3"/>
    <n v="565.28"/>
    <n v="3"/>
    <n v="0.2"/>
    <n v="428"/>
    <n v="5"/>
    <n v="2979.12"/>
    <n v="1283.28"/>
  </r>
  <r>
    <n v="1991"/>
    <x v="435"/>
    <n v="40"/>
    <x v="0"/>
    <d v="2020-03-31T00:00:00"/>
    <n v="1"/>
    <n v="10868"/>
    <x v="371"/>
    <x v="0"/>
    <n v="106"/>
    <s v="Product_106"/>
    <x v="3"/>
    <n v="1273.8800000000001"/>
    <n v="817.88"/>
    <n v="5"/>
    <n v="0"/>
    <n v="1243"/>
    <n v="3"/>
    <n v="6369.4"/>
    <n v="2280"/>
  </r>
  <r>
    <n v="1883"/>
    <x v="436"/>
    <n v="40"/>
    <x v="1"/>
    <d v="2020-01-08T00:00:00"/>
    <n v="0"/>
    <n v="12570"/>
    <x v="372"/>
    <x v="1"/>
    <n v="111"/>
    <s v="Product_111"/>
    <x v="0"/>
    <n v="1118.6199999999999"/>
    <n v="453.55"/>
    <n v="2"/>
    <n v="0.2"/>
    <n v="348"/>
    <n v="5"/>
    <n v="1789.79"/>
    <n v="882.69"/>
  </r>
  <r>
    <n v="2373"/>
    <x v="437"/>
    <n v="29"/>
    <x v="5"/>
    <d v="2021-11-14T00:00:00"/>
    <n v="0"/>
    <n v="10650"/>
    <x v="373"/>
    <x v="2"/>
    <n v="132"/>
    <s v="Product_132"/>
    <x v="1"/>
    <n v="1350.47"/>
    <n v="913.15"/>
    <n v="3"/>
    <n v="0.1"/>
    <n v="579"/>
    <n v="4"/>
    <n v="3646.27"/>
    <n v="906.82"/>
  </r>
  <r>
    <n v="1046"/>
    <x v="438"/>
    <n v="63"/>
    <x v="1"/>
    <d v="2020-09-24T00:00:00"/>
    <n v="1"/>
    <n v="13006"/>
    <x v="374"/>
    <x v="2"/>
    <n v="140"/>
    <s v="Product_140"/>
    <x v="0"/>
    <n v="518.15"/>
    <n v="285.02999999999997"/>
    <n v="4"/>
    <n v="0.1"/>
    <n v="1273"/>
    <n v="5"/>
    <n v="1865.34"/>
    <n v="725.22"/>
  </r>
  <r>
    <n v="1866"/>
    <x v="439"/>
    <n v="46"/>
    <x v="1"/>
    <d v="2023-07-28T00:00:00"/>
    <n v="0"/>
    <n v="10436"/>
    <x v="375"/>
    <x v="2"/>
    <n v="120"/>
    <s v="Product_120"/>
    <x v="0"/>
    <n v="177.82"/>
    <n v="83.22"/>
    <n v="5"/>
    <n v="0.2"/>
    <n v="404"/>
    <n v="5"/>
    <n v="711.28"/>
    <n v="295.18"/>
  </r>
  <r>
    <n v="1822"/>
    <x v="440"/>
    <n v="40"/>
    <x v="1"/>
    <d v="2021-06-20T00:00:00"/>
    <n v="1"/>
    <n v="11788"/>
    <x v="376"/>
    <x v="1"/>
    <n v="133"/>
    <s v="Product_133"/>
    <x v="2"/>
    <n v="134.32"/>
    <n v="53.84"/>
    <n v="5"/>
    <n v="0.05"/>
    <n v="423"/>
    <n v="5"/>
    <n v="638.02"/>
    <n v="368.82"/>
  </r>
  <r>
    <n v="1935"/>
    <x v="441"/>
    <n v="23"/>
    <x v="0"/>
    <d v="2020-11-26T00:00:00"/>
    <n v="0"/>
    <n v="12904"/>
    <x v="163"/>
    <x v="0"/>
    <n v="140"/>
    <s v="Product_140"/>
    <x v="3"/>
    <n v="1285.5899999999999"/>
    <n v="429.51499999999999"/>
    <n v="4"/>
    <n v="0.05"/>
    <n v="468"/>
    <n v="9"/>
    <n v="4885.24"/>
    <n v="3167.18"/>
  </r>
  <r>
    <n v="1655"/>
    <x v="442"/>
    <n v="22"/>
    <x v="1"/>
    <d v="2022-06-23T00:00:00"/>
    <n v="0"/>
    <n v="10313"/>
    <x v="377"/>
    <x v="1"/>
    <n v="108"/>
    <s v="Product_108"/>
    <x v="0"/>
    <n v="1109.1300000000001"/>
    <n v="525"/>
    <n v="1"/>
    <n v="0"/>
    <n v="592"/>
    <n v="2"/>
    <n v="1109.1300000000001"/>
    <n v="584.13"/>
  </r>
  <r>
    <n v="1268"/>
    <x v="443"/>
    <n v="35"/>
    <x v="5"/>
    <d v="2023-02-03T00:00:00"/>
    <n v="0"/>
    <n v="10018"/>
    <x v="378"/>
    <x v="2"/>
    <n v="135"/>
    <s v="Product_135"/>
    <x v="3"/>
    <n v="1062.99"/>
    <n v="626.5"/>
    <n v="4"/>
    <n v="0"/>
    <n v="348"/>
    <n v="2"/>
    <n v="4251.96"/>
    <n v="1745.96"/>
  </r>
  <r>
    <n v="1369"/>
    <x v="444"/>
    <n v="29"/>
    <x v="0"/>
    <d v="2023-12-16T00:00:00"/>
    <n v="0"/>
    <n v="11183"/>
    <x v="379"/>
    <x v="1"/>
    <n v="105"/>
    <s v="Product_105"/>
    <x v="2"/>
    <n v="542.53"/>
    <n v="262.77"/>
    <n v="1"/>
    <n v="0.2"/>
    <n v="382"/>
    <n v="3"/>
    <n v="434.02"/>
    <n v="171.25"/>
  </r>
  <r>
    <n v="1635"/>
    <x v="445"/>
    <n v="23"/>
    <x v="5"/>
    <d v="2022-05-25T00:00:00"/>
    <n v="1"/>
    <n v="10817"/>
    <x v="380"/>
    <x v="2"/>
    <n v="135"/>
    <s v="Product_135"/>
    <x v="1"/>
    <n v="600.86"/>
    <n v="256.20999999999998"/>
    <n v="2"/>
    <n v="0"/>
    <n v="952"/>
    <n v="1"/>
    <n v="1201.72"/>
    <n v="689.3"/>
  </r>
  <r>
    <n v="2129"/>
    <x v="446"/>
    <n v="34"/>
    <x v="2"/>
    <d v="2023-02-22T00:00:00"/>
    <n v="0"/>
    <n v="10121"/>
    <x v="381"/>
    <x v="1"/>
    <n v="147"/>
    <s v="Product_147"/>
    <x v="1"/>
    <n v="1439.26"/>
    <n v="793.77"/>
    <n v="1"/>
    <n v="0"/>
    <n v="459"/>
    <n v="4"/>
    <n v="1439.26"/>
    <n v="645.49"/>
  </r>
  <r>
    <n v="1656"/>
    <x v="447"/>
    <n v="36"/>
    <x v="1"/>
    <d v="2020-01-20T00:00:00"/>
    <n v="1"/>
    <n v="12119"/>
    <x v="332"/>
    <x v="2"/>
    <n v="114"/>
    <s v="Product_114"/>
    <x v="2"/>
    <n v="142.52000000000001"/>
    <n v="81.14"/>
    <n v="2"/>
    <n v="0.05"/>
    <n v="1285"/>
    <n v="4"/>
    <n v="270.79000000000002"/>
    <n v="108.51"/>
  </r>
  <r>
    <n v="1119"/>
    <x v="448"/>
    <n v="42"/>
    <x v="4"/>
    <d v="2020-08-17T00:00:00"/>
    <n v="1"/>
    <n v="11078"/>
    <x v="171"/>
    <x v="1"/>
    <n v="121"/>
    <s v="Product_121"/>
    <x v="2"/>
    <n v="1171.9100000000001"/>
    <n v="627.88"/>
    <n v="2"/>
    <n v="0"/>
    <n v="1598"/>
    <n v="1"/>
    <n v="2343.8200000000002"/>
    <n v="1088.06"/>
  </r>
  <r>
    <n v="1830"/>
    <x v="449"/>
    <n v="32"/>
    <x v="4"/>
    <d v="2020-03-06T00:00:00"/>
    <n v="0"/>
    <n v="12507"/>
    <x v="13"/>
    <x v="2"/>
    <n v="147"/>
    <s v="Product_147"/>
    <x v="0"/>
    <n v="498.97"/>
    <n v="268.14999999999998"/>
    <n v="4"/>
    <n v="0.1"/>
    <n v="337"/>
    <n v="5"/>
    <n v="1796.29"/>
    <n v="723.69"/>
  </r>
  <r>
    <n v="2081"/>
    <x v="450"/>
    <n v="24"/>
    <x v="0"/>
    <d v="2023-11-16T00:00:00"/>
    <n v="0"/>
    <n v="10168"/>
    <x v="382"/>
    <x v="2"/>
    <n v="124"/>
    <s v="Product_124"/>
    <x v="2"/>
    <n v="106.63"/>
    <n v="61.51"/>
    <n v="2"/>
    <n v="0"/>
    <n v="412"/>
    <n v="4"/>
    <n v="213.26"/>
    <n v="90.24"/>
  </r>
  <r>
    <n v="2369"/>
    <x v="451"/>
    <n v="25"/>
    <x v="4"/>
    <d v="2020-11-01T00:00:00"/>
    <n v="1"/>
    <n v="13682"/>
    <x v="383"/>
    <x v="1"/>
    <n v="117"/>
    <s v="Product_117"/>
    <x v="1"/>
    <n v="1126.73"/>
    <n v="628.61"/>
    <n v="1"/>
    <n v="0"/>
    <n v="540"/>
    <n v="4"/>
    <n v="1126.73"/>
    <n v="498.12"/>
  </r>
  <r>
    <n v="1740"/>
    <x v="452"/>
    <n v="58"/>
    <x v="0"/>
    <d v="2023-01-22T00:00:00"/>
    <n v="1"/>
    <n v="12629"/>
    <x v="384"/>
    <x v="1"/>
    <n v="118"/>
    <s v="Product_118"/>
    <x v="3"/>
    <n v="529.82000000000005"/>
    <n v="233"/>
    <n v="3"/>
    <n v="0"/>
    <n v="585"/>
    <n v="2"/>
    <n v="1589.46"/>
    <n v="890.46"/>
  </r>
  <r>
    <n v="2497"/>
    <x v="453"/>
    <n v="21"/>
    <x v="1"/>
    <d v="2020-03-14T00:00:00"/>
    <n v="0"/>
    <n v="11172"/>
    <x v="385"/>
    <x v="2"/>
    <n v="134"/>
    <s v="Product_134"/>
    <x v="3"/>
    <n v="1097.1099999999999"/>
    <n v="503.71"/>
    <n v="5"/>
    <n v="0.2"/>
    <n v="644"/>
    <n v="5"/>
    <n v="4388.4399999999996"/>
    <n v="1869.89"/>
  </r>
  <r>
    <n v="1116"/>
    <x v="454"/>
    <n v="45"/>
    <x v="3"/>
    <d v="2022-01-26T00:00:00"/>
    <n v="0"/>
    <n v="10628"/>
    <x v="343"/>
    <x v="0"/>
    <n v="112"/>
    <s v="Product_112"/>
    <x v="3"/>
    <n v="1076.0999999999999"/>
    <n v="476.21"/>
    <n v="5"/>
    <n v="0"/>
    <n v="1071"/>
    <n v="3"/>
    <n v="5380.5"/>
    <n v="2999.45"/>
  </r>
  <r>
    <n v="1790"/>
    <x v="455"/>
    <n v="47"/>
    <x v="3"/>
    <d v="2023-04-07T00:00:00"/>
    <n v="0"/>
    <n v="10025"/>
    <x v="159"/>
    <x v="2"/>
    <n v="116"/>
    <s v="Product_116"/>
    <x v="3"/>
    <n v="825.44"/>
    <n v="501.86"/>
    <n v="1"/>
    <n v="0.1"/>
    <n v="635"/>
    <n v="3"/>
    <n v="742.9"/>
    <n v="241.04"/>
  </r>
  <r>
    <n v="2150"/>
    <x v="456"/>
    <n v="38"/>
    <x v="5"/>
    <d v="2023-02-05T00:00:00"/>
    <n v="0"/>
    <n v="11271"/>
    <x v="386"/>
    <x v="2"/>
    <n v="104"/>
    <s v="Product_104"/>
    <x v="2"/>
    <n v="1177.19"/>
    <n v="657.55"/>
    <n v="3"/>
    <n v="0"/>
    <n v="696"/>
    <n v="7"/>
    <n v="3531.57"/>
    <n v="1558.92"/>
  </r>
  <r>
    <n v="2416"/>
    <x v="457"/>
    <n v="66"/>
    <x v="1"/>
    <d v="2020-10-30T00:00:00"/>
    <n v="1"/>
    <n v="13968"/>
    <x v="387"/>
    <x v="0"/>
    <n v="125"/>
    <s v="Product_125"/>
    <x v="2"/>
    <n v="892.51"/>
    <n v="472.1"/>
    <n v="2"/>
    <n v="0"/>
    <n v="876"/>
    <n v="4"/>
    <n v="1785.02"/>
    <n v="840.82"/>
  </r>
  <r>
    <n v="2012"/>
    <x v="458"/>
    <n v="47"/>
    <x v="4"/>
    <d v="2022-05-30T00:00:00"/>
    <n v="0"/>
    <n v="12768"/>
    <x v="388"/>
    <x v="2"/>
    <n v="134"/>
    <s v="Product_134"/>
    <x v="3"/>
    <n v="465.62"/>
    <n v="297.76"/>
    <n v="1"/>
    <n v="0"/>
    <n v="682"/>
    <n v="5"/>
    <n v="465.62"/>
    <n v="167.86"/>
  </r>
  <r>
    <n v="2081"/>
    <x v="459"/>
    <n v="67"/>
    <x v="1"/>
    <d v="2020-09-18T00:00:00"/>
    <n v="0"/>
    <n v="13298"/>
    <x v="389"/>
    <x v="1"/>
    <n v="128"/>
    <s v="Product_128"/>
    <x v="2"/>
    <n v="1114.47"/>
    <n v="554.71"/>
    <n v="2"/>
    <n v="0"/>
    <n v="412"/>
    <n v="4"/>
    <n v="2228.94"/>
    <n v="1119.52"/>
  </r>
  <r>
    <n v="1633"/>
    <x v="460"/>
    <n v="30"/>
    <x v="2"/>
    <d v="2020-03-26T00:00:00"/>
    <n v="0"/>
    <n v="11946"/>
    <x v="390"/>
    <x v="1"/>
    <n v="146"/>
    <s v="Product_146"/>
    <x v="0"/>
    <n v="904.25"/>
    <n v="515.80999999999995"/>
    <n v="4"/>
    <n v="0"/>
    <n v="538"/>
    <n v="6"/>
    <n v="3617"/>
    <n v="1553.76"/>
  </r>
  <r>
    <n v="1512"/>
    <x v="461"/>
    <n v="30"/>
    <x v="3"/>
    <d v="2021-09-23T00:00:00"/>
    <n v="1"/>
    <n v="13697"/>
    <x v="391"/>
    <x v="0"/>
    <n v="111"/>
    <s v="Product_111"/>
    <x v="2"/>
    <n v="68.45"/>
    <n v="28.91"/>
    <n v="3"/>
    <n v="0"/>
    <n v="625"/>
    <n v="3"/>
    <n v="205.35"/>
    <n v="118.62"/>
  </r>
  <r>
    <n v="1801"/>
    <x v="462"/>
    <n v="47"/>
    <x v="4"/>
    <d v="2022-01-16T00:00:00"/>
    <n v="0"/>
    <n v="11729"/>
    <x v="392"/>
    <x v="2"/>
    <n v="113"/>
    <s v="Product_113"/>
    <x v="0"/>
    <n v="1357.38"/>
    <n v="846.08"/>
    <n v="5"/>
    <n v="0"/>
    <n v="365"/>
    <n v="6"/>
    <n v="6786.9"/>
    <n v="2556.5"/>
  </r>
  <r>
    <n v="2119"/>
    <x v="463"/>
    <n v="36"/>
    <x v="3"/>
    <d v="2020-03-22T00:00:00"/>
    <n v="1"/>
    <n v="13555"/>
    <x v="315"/>
    <x v="1"/>
    <n v="131"/>
    <s v="Product_131"/>
    <x v="0"/>
    <n v="841.18"/>
    <n v="511.91"/>
    <n v="1"/>
    <n v="0"/>
    <n v="849"/>
    <n v="3"/>
    <n v="841.18"/>
    <n v="329.27"/>
  </r>
  <r>
    <n v="2141"/>
    <x v="464"/>
    <n v="65"/>
    <x v="1"/>
    <d v="2022-02-01T00:00:00"/>
    <n v="1"/>
    <n v="11856"/>
    <x v="393"/>
    <x v="2"/>
    <n v="125"/>
    <s v="Product_125"/>
    <x v="2"/>
    <n v="1309.51"/>
    <n v="839.02"/>
    <n v="5"/>
    <n v="0.1"/>
    <n v="681"/>
    <n v="7"/>
    <n v="5892.8"/>
    <n v="1697.7"/>
  </r>
  <r>
    <n v="1559"/>
    <x v="465"/>
    <n v="45"/>
    <x v="4"/>
    <d v="2021-03-06T00:00:00"/>
    <n v="0"/>
    <n v="11033"/>
    <x v="394"/>
    <x v="0"/>
    <n v="139"/>
    <s v="Product_139"/>
    <x v="3"/>
    <n v="1329.97"/>
    <n v="884.89"/>
    <n v="2"/>
    <n v="0"/>
    <n v="809"/>
    <n v="7"/>
    <n v="2659.94"/>
    <n v="890.16"/>
  </r>
  <r>
    <n v="1487"/>
    <x v="466"/>
    <n v="24"/>
    <x v="5"/>
    <d v="2023-10-28T00:00:00"/>
    <n v="0"/>
    <n v="11118"/>
    <x v="144"/>
    <x v="1"/>
    <n v="110"/>
    <s v="Product_110"/>
    <x v="0"/>
    <n v="695.2"/>
    <n v="436.17"/>
    <n v="2"/>
    <n v="0"/>
    <n v="330"/>
    <n v="5"/>
    <n v="1390.4"/>
    <n v="518.05999999999995"/>
  </r>
  <r>
    <n v="2260"/>
    <x v="467"/>
    <n v="40"/>
    <x v="1"/>
    <d v="2021-05-26T00:00:00"/>
    <n v="1"/>
    <n v="12168"/>
    <x v="259"/>
    <x v="0"/>
    <n v="124"/>
    <s v="Product_124"/>
    <x v="2"/>
    <n v="786.11"/>
    <n v="513.6"/>
    <n v="4"/>
    <n v="0"/>
    <n v="799"/>
    <n v="4"/>
    <n v="3144.44"/>
    <n v="1090.04"/>
  </r>
  <r>
    <n v="1896"/>
    <x v="468"/>
    <n v="38"/>
    <x v="5"/>
    <d v="2023-09-27T00:00:00"/>
    <n v="1"/>
    <n v="10125"/>
    <x v="395"/>
    <x v="2"/>
    <n v="101"/>
    <s v="Product_101"/>
    <x v="1"/>
    <n v="652.84"/>
    <n v="328.83"/>
    <n v="2"/>
    <n v="0.2"/>
    <n v="462"/>
    <n v="2"/>
    <n v="1044.54"/>
    <n v="386.88"/>
  </r>
  <r>
    <n v="2295"/>
    <x v="469"/>
    <n v="38"/>
    <x v="4"/>
    <d v="2020-07-29T00:00:00"/>
    <n v="1"/>
    <n v="12596"/>
    <x v="396"/>
    <x v="2"/>
    <n v="125"/>
    <s v="Product_125"/>
    <x v="3"/>
    <n v="701.68"/>
    <n v="352.95"/>
    <n v="2"/>
    <n v="0.1"/>
    <n v="1617"/>
    <n v="1"/>
    <n v="1263.02"/>
    <n v="557.12"/>
  </r>
  <r>
    <n v="2212"/>
    <x v="470"/>
    <n v="44"/>
    <x v="3"/>
    <d v="2021-12-25T00:00:00"/>
    <n v="1"/>
    <n v="11092"/>
    <x v="397"/>
    <x v="2"/>
    <n v="128"/>
    <s v="Product_128"/>
    <x v="1"/>
    <n v="1347.96"/>
    <n v="921.05"/>
    <n v="5"/>
    <n v="0.1"/>
    <n v="1103"/>
    <n v="1"/>
    <n v="6065.82"/>
    <n v="1460.57"/>
  </r>
  <r>
    <n v="1703"/>
    <x v="471"/>
    <n v="58"/>
    <x v="2"/>
    <d v="2023-02-20T00:00:00"/>
    <n v="0"/>
    <n v="12344"/>
    <x v="398"/>
    <x v="0"/>
    <n v="136"/>
    <s v="Product_136"/>
    <x v="0"/>
    <n v="1192.81"/>
    <n v="804.4"/>
    <n v="5"/>
    <n v="0"/>
    <n v="681"/>
    <n v="6"/>
    <n v="5964.05"/>
    <n v="1942.05"/>
  </r>
  <r>
    <n v="2470"/>
    <x v="472"/>
    <n v="56"/>
    <x v="0"/>
    <d v="2022-12-04T00:00:00"/>
    <n v="1"/>
    <n v="10685"/>
    <x v="270"/>
    <x v="1"/>
    <n v="118"/>
    <s v="Product_118"/>
    <x v="1"/>
    <n v="233.46"/>
    <n v="131.80000000000001"/>
    <n v="1"/>
    <n v="0.1"/>
    <n v="995"/>
    <n v="1"/>
    <n v="210.11"/>
    <n v="78.31"/>
  </r>
  <r>
    <n v="1580"/>
    <x v="473"/>
    <n v="31"/>
    <x v="3"/>
    <d v="2023-06-25T00:00:00"/>
    <n v="0"/>
    <n v="13572"/>
    <x v="399"/>
    <x v="0"/>
    <n v="106"/>
    <s v="Product_106"/>
    <x v="2"/>
    <n v="934.95"/>
    <n v="476.79"/>
    <n v="1"/>
    <n v="0.05"/>
    <n v="387"/>
    <n v="5"/>
    <n v="888.2"/>
    <n v="411.41"/>
  </r>
  <r>
    <n v="1789"/>
    <x v="474"/>
    <n v="20"/>
    <x v="5"/>
    <d v="2020-11-12T00:00:00"/>
    <n v="0"/>
    <n v="10972"/>
    <x v="400"/>
    <x v="1"/>
    <n v="102"/>
    <s v="Product_102"/>
    <x v="3"/>
    <n v="1494.06"/>
    <n v="429.51499999999999"/>
    <n v="2"/>
    <n v="0.2"/>
    <n v="356"/>
    <n v="3"/>
    <n v="2390.5"/>
    <n v="1531.47"/>
  </r>
  <r>
    <n v="1860"/>
    <x v="475"/>
    <n v="21"/>
    <x v="1"/>
    <d v="2021-04-29T00:00:00"/>
    <n v="1"/>
    <n v="13116"/>
    <x v="268"/>
    <x v="2"/>
    <n v="103"/>
    <s v="Product_103"/>
    <x v="0"/>
    <n v="913.55"/>
    <n v="454.06"/>
    <n v="3"/>
    <n v="0"/>
    <n v="1094"/>
    <n v="3"/>
    <n v="2740.65"/>
    <n v="1378.47"/>
  </r>
  <r>
    <n v="1246"/>
    <x v="476"/>
    <n v="28"/>
    <x v="4"/>
    <d v="2020-11-28T00:00:00"/>
    <n v="1"/>
    <n v="10634"/>
    <x v="401"/>
    <x v="2"/>
    <n v="146"/>
    <s v="Product_146"/>
    <x v="2"/>
    <n v="1189.51"/>
    <n v="530.63"/>
    <n v="1"/>
    <n v="0.2"/>
    <n v="497"/>
    <n v="4"/>
    <n v="951.61"/>
    <n v="420.98"/>
  </r>
  <r>
    <n v="2099"/>
    <x v="477"/>
    <n v="40"/>
    <x v="3"/>
    <d v="2020-12-28T00:00:00"/>
    <n v="0"/>
    <n v="12429"/>
    <x v="402"/>
    <x v="0"/>
    <n v="108"/>
    <s v="Product_108"/>
    <x v="3"/>
    <n v="1165.1400000000001"/>
    <n v="689.59"/>
    <n v="2"/>
    <n v="0"/>
    <n v="909"/>
    <n v="4"/>
    <n v="2330.2800000000002"/>
    <n v="951.1"/>
  </r>
  <r>
    <n v="1153"/>
    <x v="478"/>
    <n v="44"/>
    <x v="2"/>
    <d v="2022-04-24T00:00:00"/>
    <n v="0"/>
    <n v="12007"/>
    <x v="403"/>
    <x v="1"/>
    <n v="131"/>
    <s v="Product_131"/>
    <x v="0"/>
    <n v="557.96"/>
    <n v="230.32"/>
    <n v="5"/>
    <n v="0"/>
    <n v="423"/>
    <n v="8"/>
    <n v="2789.8"/>
    <n v="1638.2"/>
  </r>
  <r>
    <n v="2458"/>
    <x v="479"/>
    <n v="27"/>
    <x v="4"/>
    <d v="2020-02-20T00:00:00"/>
    <n v="0"/>
    <n v="11050"/>
    <x v="404"/>
    <x v="2"/>
    <n v="148"/>
    <s v="Product_148"/>
    <x v="0"/>
    <n v="589.17999999999995"/>
    <n v="302.68"/>
    <n v="4"/>
    <n v="0"/>
    <n v="547"/>
    <n v="5"/>
    <n v="2356.7199999999998"/>
    <n v="1146"/>
  </r>
  <r>
    <n v="1996"/>
    <x v="480"/>
    <n v="44"/>
    <x v="5"/>
    <d v="2021-02-01T00:00:00"/>
    <n v="0"/>
    <n v="10704"/>
    <x v="405"/>
    <x v="2"/>
    <n v="119"/>
    <s v="Product_119"/>
    <x v="0"/>
    <n v="1099.9100000000001"/>
    <n v="706.47"/>
    <n v="5"/>
    <n v="0"/>
    <n v="1190"/>
    <n v="3"/>
    <n v="5499.55"/>
    <n v="1967.2"/>
  </r>
  <r>
    <n v="2109"/>
    <x v="481"/>
    <n v="45"/>
    <x v="4"/>
    <d v="2021-11-11T00:00:00"/>
    <n v="0"/>
    <n v="12544"/>
    <x v="406"/>
    <x v="0"/>
    <n v="106"/>
    <s v="Product_106"/>
    <x v="0"/>
    <n v="774.98"/>
    <n v="378.63"/>
    <n v="5"/>
    <n v="0"/>
    <n v="622"/>
    <n v="5"/>
    <n v="3874.9"/>
    <n v="1981.75"/>
  </r>
  <r>
    <n v="1696"/>
    <x v="482"/>
    <n v="42"/>
    <x v="4"/>
    <d v="2022-04-23T00:00:00"/>
    <n v="1"/>
    <n v="12899"/>
    <x v="407"/>
    <x v="0"/>
    <n v="114"/>
    <s v="Product_114"/>
    <x v="1"/>
    <n v="877.33"/>
    <n v="596.04999999999995"/>
    <n v="4"/>
    <n v="0"/>
    <n v="351"/>
    <n v="2"/>
    <n v="3509.32"/>
    <n v="1125.1199999999999"/>
  </r>
  <r>
    <n v="2308"/>
    <x v="483"/>
    <n v="23"/>
    <x v="1"/>
    <d v="2023-03-10T00:00:00"/>
    <n v="1"/>
    <n v="13207"/>
    <x v="324"/>
    <x v="1"/>
    <n v="103"/>
    <s v="Product_103"/>
    <x v="1"/>
    <n v="1083.71"/>
    <n v="429.51499999999999"/>
    <n v="5"/>
    <n v="0.05"/>
    <n v="456"/>
    <n v="4"/>
    <n v="5147.62"/>
    <n v="3000.04"/>
  </r>
  <r>
    <n v="2243"/>
    <x v="484"/>
    <n v="47"/>
    <x v="0"/>
    <d v="2021-05-23T00:00:00"/>
    <n v="0"/>
    <n v="10706"/>
    <x v="408"/>
    <x v="2"/>
    <n v="148"/>
    <s v="Product_148"/>
    <x v="1"/>
    <n v="1177.48"/>
    <n v="759.17"/>
    <n v="1"/>
    <n v="0"/>
    <n v="437"/>
    <n v="8"/>
    <n v="1177.48"/>
    <n v="418.31"/>
  </r>
  <r>
    <n v="2092"/>
    <x v="485"/>
    <n v="71"/>
    <x v="5"/>
    <d v="2021-06-30T00:00:00"/>
    <n v="0"/>
    <n v="13120"/>
    <x v="76"/>
    <x v="1"/>
    <n v="101"/>
    <s v="Product_101"/>
    <x v="0"/>
    <n v="443.7"/>
    <n v="308.95"/>
    <n v="5"/>
    <n v="0"/>
    <n v="410"/>
    <n v="5"/>
    <n v="2218.5"/>
    <n v="673.75"/>
  </r>
  <r>
    <n v="2070"/>
    <x v="486"/>
    <n v="43"/>
    <x v="1"/>
    <d v="2020-11-22T00:00:00"/>
    <n v="0"/>
    <n v="11631"/>
    <x v="32"/>
    <x v="1"/>
    <n v="144"/>
    <s v="Product_144"/>
    <x v="1"/>
    <n v="262.85000000000002"/>
    <n v="146.99"/>
    <n v="4"/>
    <n v="0"/>
    <n v="367"/>
    <n v="6"/>
    <n v="1051.4000000000001"/>
    <n v="463.44"/>
  </r>
  <r>
    <n v="2008"/>
    <x v="487"/>
    <n v="40"/>
    <x v="0"/>
    <d v="2023-07-12T00:00:00"/>
    <n v="1"/>
    <n v="13578"/>
    <x v="409"/>
    <x v="1"/>
    <n v="130"/>
    <s v="Product_130"/>
    <x v="3"/>
    <n v="473.1"/>
    <n v="270.02999999999997"/>
    <n v="2"/>
    <n v="0.2"/>
    <n v="391"/>
    <n v="5"/>
    <n v="756.96"/>
    <n v="216.9"/>
  </r>
  <r>
    <n v="1093"/>
    <x v="488"/>
    <n v="58"/>
    <x v="1"/>
    <d v="2020-08-09T00:00:00"/>
    <n v="1"/>
    <n v="12027"/>
    <x v="410"/>
    <x v="0"/>
    <n v="146"/>
    <s v="Product_146"/>
    <x v="0"/>
    <n v="785.93"/>
    <n v="511.52"/>
    <n v="2"/>
    <n v="0"/>
    <n v="1606"/>
    <n v="1"/>
    <n v="1571.86"/>
    <n v="548.82000000000005"/>
  </r>
  <r>
    <n v="1957"/>
    <x v="489"/>
    <n v="29"/>
    <x v="0"/>
    <d v="2022-02-22T00:00:00"/>
    <n v="0"/>
    <n v="12168"/>
    <x v="411"/>
    <x v="1"/>
    <n v="119"/>
    <s v="Product_119"/>
    <x v="3"/>
    <n v="546.1"/>
    <n v="299.18"/>
    <n v="2"/>
    <n v="0"/>
    <n v="390"/>
    <n v="7"/>
    <n v="1092.2"/>
    <n v="493.84"/>
  </r>
  <r>
    <n v="2011"/>
    <x v="490"/>
    <n v="73"/>
    <x v="0"/>
    <d v="2020-03-20T00:00:00"/>
    <n v="1"/>
    <n v="13832"/>
    <x v="412"/>
    <x v="1"/>
    <n v="119"/>
    <s v="Product_119"/>
    <x v="3"/>
    <n v="874.13"/>
    <n v="456.31"/>
    <n v="4"/>
    <n v="0.05"/>
    <n v="1348"/>
    <n v="5"/>
    <n v="3321.69"/>
    <n v="1496.45"/>
  </r>
  <r>
    <n v="1452"/>
    <x v="491"/>
    <n v="41"/>
    <x v="0"/>
    <d v="2022-08-21T00:00:00"/>
    <n v="0"/>
    <n v="12008"/>
    <x v="413"/>
    <x v="1"/>
    <n v="109"/>
    <s v="Product_109"/>
    <x v="1"/>
    <n v="127.53"/>
    <n v="74.53"/>
    <n v="4"/>
    <n v="0"/>
    <n v="334"/>
    <n v="5"/>
    <n v="510.12"/>
    <n v="212"/>
  </r>
  <r>
    <n v="2227"/>
    <x v="492"/>
    <n v="40"/>
    <x v="1"/>
    <d v="2021-03-31T00:00:00"/>
    <n v="0"/>
    <n v="13288"/>
    <x v="414"/>
    <x v="0"/>
    <n v="107"/>
    <s v="Product_107"/>
    <x v="0"/>
    <n v="789.14"/>
    <n v="471.35"/>
    <n v="1"/>
    <n v="0"/>
    <n v="568"/>
    <n v="5"/>
    <n v="789.14"/>
    <n v="317.79000000000002"/>
  </r>
  <r>
    <n v="1911"/>
    <x v="493"/>
    <n v="40"/>
    <x v="4"/>
    <d v="2021-02-12T00:00:00"/>
    <n v="1"/>
    <n v="10625"/>
    <x v="415"/>
    <x v="0"/>
    <n v="146"/>
    <s v="Product_146"/>
    <x v="1"/>
    <n v="583.58000000000004"/>
    <n v="364.89"/>
    <n v="4"/>
    <n v="0"/>
    <n v="1332"/>
    <n v="2"/>
    <n v="2334.3200000000002"/>
    <n v="874.76"/>
  </r>
  <r>
    <n v="1217"/>
    <x v="494"/>
    <n v="63"/>
    <x v="0"/>
    <d v="2022-07-31T00:00:00"/>
    <n v="0"/>
    <n v="10525"/>
    <x v="416"/>
    <x v="2"/>
    <n v="137"/>
    <s v="Product_137"/>
    <x v="1"/>
    <n v="825.27"/>
    <n v="495.54"/>
    <n v="2"/>
    <n v="0"/>
    <n v="483"/>
    <n v="5"/>
    <n v="1650.54"/>
    <n v="659.46"/>
  </r>
  <r>
    <n v="1473"/>
    <x v="495"/>
    <n v="56"/>
    <x v="4"/>
    <d v="2021-12-17T00:00:00"/>
    <n v="1"/>
    <n v="11597"/>
    <x v="417"/>
    <x v="0"/>
    <n v="141"/>
    <s v="Product_141"/>
    <x v="1"/>
    <n v="662.67"/>
    <n v="413.32"/>
    <n v="4"/>
    <n v="0"/>
    <n v="1111"/>
    <n v="3"/>
    <n v="2650.68"/>
    <n v="997.4"/>
  </r>
  <r>
    <n v="1431"/>
    <x v="496"/>
    <n v="73"/>
    <x v="5"/>
    <d v="2021-09-17T00:00:00"/>
    <n v="1"/>
    <n v="11066"/>
    <x v="418"/>
    <x v="0"/>
    <n v="107"/>
    <s v="Product_107"/>
    <x v="0"/>
    <n v="462.13"/>
    <n v="278.37"/>
    <n v="3"/>
    <n v="0"/>
    <n v="421"/>
    <n v="4"/>
    <n v="1386.39"/>
    <n v="551.28"/>
  </r>
  <r>
    <n v="1340"/>
    <x v="497"/>
    <n v="40"/>
    <x v="2"/>
    <d v="2021-11-04T00:00:00"/>
    <n v="0"/>
    <n v="11946"/>
    <x v="64"/>
    <x v="1"/>
    <n v="109"/>
    <s v="Product_109"/>
    <x v="0"/>
    <n v="1360.96"/>
    <n v="740.54"/>
    <n v="5"/>
    <n v="0.2"/>
    <n v="338"/>
    <n v="4"/>
    <n v="5443.84"/>
    <n v="1741.14"/>
  </r>
  <r>
    <n v="1550"/>
    <x v="498"/>
    <n v="39"/>
    <x v="4"/>
    <d v="2021-04-01T00:00:00"/>
    <n v="1"/>
    <n v="12799"/>
    <x v="419"/>
    <x v="2"/>
    <n v="104"/>
    <s v="Product_104"/>
    <x v="1"/>
    <n v="317.91000000000003"/>
    <n v="140.03"/>
    <n v="1"/>
    <n v="0"/>
    <n v="441"/>
    <n v="3"/>
    <n v="317.91000000000003"/>
    <n v="177.88"/>
  </r>
  <r>
    <n v="2312"/>
    <x v="499"/>
    <n v="34"/>
    <x v="2"/>
    <d v="2020-02-18T00:00:00"/>
    <n v="0"/>
    <n v="10095"/>
    <x v="420"/>
    <x v="0"/>
    <n v="125"/>
    <s v="Product_125"/>
    <x v="3"/>
    <n v="1037.98"/>
    <n v="659.77"/>
    <n v="2"/>
    <n v="0"/>
    <n v="622"/>
    <n v="7"/>
    <n v="2075.96"/>
    <n v="756.42"/>
  </r>
  <r>
    <n v="2277"/>
    <x v="500"/>
    <n v="30"/>
    <x v="0"/>
    <d v="2023-09-13T00:00:00"/>
    <n v="0"/>
    <n v="12074"/>
    <x v="185"/>
    <x v="2"/>
    <n v="149"/>
    <s v="Product_149"/>
    <x v="3"/>
    <n v="1390.73"/>
    <n v="569.13"/>
    <n v="2"/>
    <n v="0.2"/>
    <n v="476"/>
    <n v="5"/>
    <n v="2225.17"/>
    <n v="1086.9100000000001"/>
  </r>
  <r>
    <n v="1356"/>
    <x v="501"/>
    <n v="34"/>
    <x v="2"/>
    <d v="2021-01-30T00:00:00"/>
    <n v="0"/>
    <n v="10835"/>
    <x v="421"/>
    <x v="1"/>
    <n v="112"/>
    <s v="Product_112"/>
    <x v="0"/>
    <n v="831.07"/>
    <n v="579.88"/>
    <n v="3"/>
    <n v="0"/>
    <n v="708"/>
    <n v="2"/>
    <n v="2493.21"/>
    <n v="753.57"/>
  </r>
  <r>
    <n v="1022"/>
    <x v="502"/>
    <n v="43"/>
    <x v="2"/>
    <d v="2022-03-27T00:00:00"/>
    <n v="0"/>
    <n v="11918"/>
    <x v="422"/>
    <x v="0"/>
    <n v="106"/>
    <s v="Product_106"/>
    <x v="2"/>
    <n v="1320.79"/>
    <n v="856.58"/>
    <n v="1"/>
    <n v="0"/>
    <n v="414"/>
    <n v="5"/>
    <n v="1320.79"/>
    <n v="464.21"/>
  </r>
  <r>
    <n v="1521"/>
    <x v="503"/>
    <n v="27"/>
    <x v="0"/>
    <d v="2021-03-11T00:00:00"/>
    <n v="0"/>
    <n v="11265"/>
    <x v="106"/>
    <x v="1"/>
    <n v="118"/>
    <s v="Product_118"/>
    <x v="1"/>
    <n v="231.03"/>
    <n v="138.91"/>
    <n v="5"/>
    <n v="0"/>
    <n v="869"/>
    <n v="2"/>
    <n v="1155.1500000000001"/>
    <n v="460.6"/>
  </r>
  <r>
    <n v="2123"/>
    <x v="504"/>
    <n v="40"/>
    <x v="4"/>
    <d v="2021-07-24T00:00:00"/>
    <n v="1"/>
    <n v="12534"/>
    <x v="224"/>
    <x v="1"/>
    <n v="140"/>
    <s v="Product_140"/>
    <x v="1"/>
    <n v="765.99"/>
    <n v="528.52"/>
    <n v="1"/>
    <n v="0"/>
    <n v="1257"/>
    <n v="5"/>
    <n v="765.99"/>
    <n v="237.47"/>
  </r>
  <r>
    <n v="1801"/>
    <x v="505"/>
    <n v="42"/>
    <x v="0"/>
    <d v="2020-05-22T00:00:00"/>
    <n v="0"/>
    <n v="11994"/>
    <x v="61"/>
    <x v="2"/>
    <n v="121"/>
    <s v="Product_121"/>
    <x v="2"/>
    <n v="712.69"/>
    <n v="416.03"/>
    <n v="1"/>
    <n v="0"/>
    <n v="365"/>
    <n v="6"/>
    <n v="712.69"/>
    <n v="296.66000000000003"/>
  </r>
  <r>
    <n v="2203"/>
    <x v="506"/>
    <n v="27"/>
    <x v="5"/>
    <d v="2021-07-25T00:00:00"/>
    <n v="1"/>
    <n v="10239"/>
    <x v="423"/>
    <x v="0"/>
    <n v="115"/>
    <s v="Product_115"/>
    <x v="0"/>
    <n v="61.77"/>
    <n v="25.75"/>
    <n v="2"/>
    <n v="0.2"/>
    <n v="1251"/>
    <n v="3"/>
    <n v="98.83"/>
    <n v="47.33"/>
  </r>
  <r>
    <n v="2246"/>
    <x v="507"/>
    <n v="40"/>
    <x v="3"/>
    <d v="2021-12-20T00:00:00"/>
    <n v="0"/>
    <n v="11327"/>
    <x v="424"/>
    <x v="2"/>
    <n v="103"/>
    <s v="Product_103"/>
    <x v="3"/>
    <n v="692.72"/>
    <n v="429.51499999999999"/>
    <n v="4"/>
    <n v="0"/>
    <n v="492"/>
    <n v="8"/>
    <n v="2770.88"/>
    <n v="1052.82"/>
  </r>
  <r>
    <n v="1761"/>
    <x v="508"/>
    <n v="48"/>
    <x v="1"/>
    <d v="2023-06-08T00:00:00"/>
    <n v="0"/>
    <n v="12114"/>
    <x v="425"/>
    <x v="1"/>
    <n v="102"/>
    <s v="Product_102"/>
    <x v="0"/>
    <n v="585.09"/>
    <n v="282.69"/>
    <n v="5"/>
    <n v="0"/>
    <n v="514"/>
    <n v="3"/>
    <n v="2925.45"/>
    <n v="1512"/>
  </r>
  <r>
    <n v="1441"/>
    <x v="509"/>
    <n v="23"/>
    <x v="0"/>
    <d v="2022-09-11T00:00:00"/>
    <n v="0"/>
    <n v="13352"/>
    <x v="426"/>
    <x v="0"/>
    <n v="141"/>
    <s v="Product_141"/>
    <x v="3"/>
    <n v="1021.21"/>
    <n v="521.67999999999995"/>
    <n v="1"/>
    <n v="0.2"/>
    <n v="686"/>
    <n v="5"/>
    <n v="816.97"/>
    <n v="295.29000000000002"/>
  </r>
  <r>
    <n v="1768"/>
    <x v="510"/>
    <n v="49"/>
    <x v="0"/>
    <d v="2022-03-29T00:00:00"/>
    <n v="1"/>
    <n v="13263"/>
    <x v="427"/>
    <x v="1"/>
    <n v="140"/>
    <s v="Product_140"/>
    <x v="3"/>
    <n v="1410.58"/>
    <n v="758.72"/>
    <n v="3"/>
    <n v="0.2"/>
    <n v="337"/>
    <n v="3"/>
    <n v="3385.39"/>
    <n v="1109.23"/>
  </r>
  <r>
    <n v="2015"/>
    <x v="511"/>
    <n v="49"/>
    <x v="2"/>
    <d v="2023-10-23T00:00:00"/>
    <n v="0"/>
    <n v="11142"/>
    <x v="428"/>
    <x v="2"/>
    <n v="104"/>
    <s v="Product_104"/>
    <x v="0"/>
    <n v="174.4"/>
    <n v="110.29"/>
    <n v="2"/>
    <n v="0"/>
    <n v="436"/>
    <n v="3"/>
    <n v="348.8"/>
    <n v="128.22"/>
  </r>
  <r>
    <n v="2348"/>
    <x v="512"/>
    <n v="44"/>
    <x v="5"/>
    <d v="2023-03-01T00:00:00"/>
    <n v="1"/>
    <n v="13223"/>
    <x v="49"/>
    <x v="2"/>
    <n v="132"/>
    <s v="Product_132"/>
    <x v="1"/>
    <n v="524.84"/>
    <n v="289.12"/>
    <n v="4"/>
    <n v="0.1"/>
    <n v="729"/>
    <n v="4"/>
    <n v="1889.42"/>
    <n v="732.94"/>
  </r>
  <r>
    <n v="1515"/>
    <x v="513"/>
    <n v="77"/>
    <x v="2"/>
    <d v="2021-11-09T00:00:00"/>
    <n v="0"/>
    <n v="13848"/>
    <x v="429"/>
    <x v="1"/>
    <n v="102"/>
    <s v="Product_102"/>
    <x v="1"/>
    <n v="693.89"/>
    <n v="376.37"/>
    <n v="4"/>
    <n v="0"/>
    <n v="514"/>
    <n v="7"/>
    <n v="2775.56"/>
    <n v="1270.08"/>
  </r>
  <r>
    <n v="2039"/>
    <x v="514"/>
    <n v="37"/>
    <x v="4"/>
    <d v="2020-02-26T00:00:00"/>
    <n v="0"/>
    <n v="11415"/>
    <x v="430"/>
    <x v="2"/>
    <n v="146"/>
    <s v="Product_146"/>
    <x v="1"/>
    <n v="710.02"/>
    <n v="348.33"/>
    <n v="2"/>
    <n v="0"/>
    <n v="738"/>
    <n v="4"/>
    <n v="1420.04"/>
    <n v="723.38"/>
  </r>
  <r>
    <n v="1791"/>
    <x v="515"/>
    <n v="35"/>
    <x v="0"/>
    <d v="2020-08-24T00:00:00"/>
    <n v="1"/>
    <n v="12278"/>
    <x v="356"/>
    <x v="2"/>
    <n v="129"/>
    <s v="Product_129"/>
    <x v="3"/>
    <n v="1173.47"/>
    <n v="659.45"/>
    <n v="1"/>
    <n v="0"/>
    <n v="648"/>
    <n v="4"/>
    <n v="1173.47"/>
    <n v="514.02"/>
  </r>
  <r>
    <n v="1335"/>
    <x v="516"/>
    <n v="50"/>
    <x v="0"/>
    <d v="2021-06-18T00:00:00"/>
    <n v="0"/>
    <n v="12398"/>
    <x v="322"/>
    <x v="1"/>
    <n v="102"/>
    <s v="Product_102"/>
    <x v="1"/>
    <n v="692.92"/>
    <n v="328.8"/>
    <n v="2"/>
    <n v="0"/>
    <n v="516"/>
    <n v="6"/>
    <n v="1385.84"/>
    <n v="728.24"/>
  </r>
  <r>
    <n v="1257"/>
    <x v="517"/>
    <n v="39"/>
    <x v="2"/>
    <d v="2020-12-31T00:00:00"/>
    <n v="0"/>
    <n v="10760"/>
    <x v="156"/>
    <x v="0"/>
    <n v="134"/>
    <s v="Product_134"/>
    <x v="3"/>
    <n v="89.38"/>
    <n v="42.75"/>
    <n v="4"/>
    <n v="0"/>
    <n v="333"/>
    <n v="3"/>
    <n v="357.52"/>
    <n v="186.52"/>
  </r>
  <r>
    <n v="1496"/>
    <x v="518"/>
    <n v="57"/>
    <x v="0"/>
    <d v="2023-04-04T00:00:00"/>
    <n v="0"/>
    <n v="13642"/>
    <x v="431"/>
    <x v="0"/>
    <n v="127"/>
    <s v="Product_127"/>
    <x v="1"/>
    <n v="1079.6500000000001"/>
    <n v="677.13"/>
    <n v="4"/>
    <n v="0"/>
    <n v="351"/>
    <n v="5"/>
    <n v="4318.6000000000004"/>
    <n v="1610.08"/>
  </r>
  <r>
    <n v="1895"/>
    <x v="519"/>
    <n v="20"/>
    <x v="4"/>
    <d v="2021-06-27T00:00:00"/>
    <n v="0"/>
    <n v="11552"/>
    <x v="277"/>
    <x v="0"/>
    <n v="139"/>
    <s v="Product_139"/>
    <x v="0"/>
    <n v="1333"/>
    <n v="670.18"/>
    <n v="3"/>
    <n v="0"/>
    <n v="507"/>
    <n v="3"/>
    <n v="3999"/>
    <n v="1988.46"/>
  </r>
  <r>
    <n v="1159"/>
    <x v="520"/>
    <n v="21"/>
    <x v="3"/>
    <d v="2020-03-19T00:00:00"/>
    <n v="0"/>
    <n v="13242"/>
    <x v="432"/>
    <x v="1"/>
    <n v="144"/>
    <s v="Product_144"/>
    <x v="2"/>
    <n v="795.16"/>
    <n v="330.33"/>
    <n v="3"/>
    <n v="0"/>
    <n v="546"/>
    <n v="6"/>
    <n v="2385.48"/>
    <n v="1394.49"/>
  </r>
  <r>
    <n v="2498"/>
    <x v="521"/>
    <n v="51"/>
    <x v="1"/>
    <d v="2020-10-08T00:00:00"/>
    <n v="1"/>
    <n v="10862"/>
    <x v="433"/>
    <x v="1"/>
    <n v="138"/>
    <s v="Product_138"/>
    <x v="3"/>
    <n v="892.61"/>
    <n v="449.07"/>
    <n v="4"/>
    <n v="0"/>
    <n v="1605"/>
    <n v="2"/>
    <n v="3570.44"/>
    <n v="1774.16"/>
  </r>
  <r>
    <n v="1851"/>
    <x v="522"/>
    <n v="22"/>
    <x v="1"/>
    <d v="2023-06-05T00:00:00"/>
    <n v="1"/>
    <n v="11155"/>
    <x v="132"/>
    <x v="2"/>
    <n v="118"/>
    <s v="Product_118"/>
    <x v="0"/>
    <n v="286.26"/>
    <n v="169.34"/>
    <n v="3"/>
    <n v="0.2"/>
    <n v="606"/>
    <n v="1"/>
    <n v="687.02"/>
    <n v="179"/>
  </r>
  <r>
    <n v="1689"/>
    <x v="523"/>
    <n v="49"/>
    <x v="1"/>
    <d v="2022-08-06T00:00:00"/>
    <n v="0"/>
    <n v="10356"/>
    <x v="434"/>
    <x v="0"/>
    <n v="136"/>
    <s v="Product_136"/>
    <x v="3"/>
    <n v="369.94"/>
    <n v="238.31"/>
    <n v="3"/>
    <n v="0.05"/>
    <n v="679"/>
    <n v="7"/>
    <n v="1054.33"/>
    <n v="339.4"/>
  </r>
  <r>
    <n v="1379"/>
    <x v="524"/>
    <n v="40"/>
    <x v="3"/>
    <d v="2021-12-08T00:00:00"/>
    <n v="1"/>
    <n v="11671"/>
    <x v="435"/>
    <x v="2"/>
    <n v="119"/>
    <s v="Product_119"/>
    <x v="3"/>
    <n v="391"/>
    <n v="269.24"/>
    <n v="3"/>
    <n v="0"/>
    <n v="1120"/>
    <n v="2"/>
    <n v="1173"/>
    <n v="365.28"/>
  </r>
  <r>
    <n v="1956"/>
    <x v="525"/>
    <n v="29"/>
    <x v="0"/>
    <d v="2024-02-01T00:00:00"/>
    <n v="0"/>
    <n v="13113"/>
    <x v="436"/>
    <x v="1"/>
    <n v="127"/>
    <s v="Product_127"/>
    <x v="0"/>
    <n v="674.58"/>
    <n v="420.85"/>
    <n v="4"/>
    <n v="0.2"/>
    <n v="335"/>
    <n v="7"/>
    <n v="2158.66"/>
    <n v="475.26"/>
  </r>
  <r>
    <n v="1690"/>
    <x v="526"/>
    <n v="45"/>
    <x v="2"/>
    <d v="2021-10-04T00:00:00"/>
    <n v="1"/>
    <n v="11328"/>
    <x v="437"/>
    <x v="0"/>
    <n v="145"/>
    <s v="Product_145"/>
    <x v="1"/>
    <n v="1395.81"/>
    <n v="737.9"/>
    <n v="1"/>
    <n v="0"/>
    <n v="1108"/>
    <n v="4"/>
    <n v="1395.81"/>
    <n v="657.91"/>
  </r>
  <r>
    <n v="2450"/>
    <x v="527"/>
    <n v="21"/>
    <x v="5"/>
    <d v="2022-12-06T00:00:00"/>
    <n v="0"/>
    <n v="11029"/>
    <x v="438"/>
    <x v="1"/>
    <n v="120"/>
    <s v="Product_120"/>
    <x v="3"/>
    <n v="806.59"/>
    <n v="395.02"/>
    <n v="1"/>
    <n v="0"/>
    <n v="487"/>
    <n v="4"/>
    <n v="806.59"/>
    <n v="411.57"/>
  </r>
  <r>
    <n v="2291"/>
    <x v="528"/>
    <n v="25"/>
    <x v="0"/>
    <d v="2023-05-26T00:00:00"/>
    <n v="0"/>
    <n v="12376"/>
    <x v="439"/>
    <x v="2"/>
    <n v="121"/>
    <s v="Product_121"/>
    <x v="2"/>
    <n v="328.54"/>
    <n v="144.19"/>
    <n v="5"/>
    <n v="0"/>
    <n v="586"/>
    <n v="6"/>
    <n v="1642.7"/>
    <n v="921.75"/>
  </r>
  <r>
    <n v="2440"/>
    <x v="529"/>
    <n v="36"/>
    <x v="3"/>
    <d v="2022-11-13T00:00:00"/>
    <n v="0"/>
    <n v="13241"/>
    <x v="440"/>
    <x v="2"/>
    <n v="123"/>
    <s v="Product_123"/>
    <x v="2"/>
    <n v="435.83"/>
    <n v="256.39999999999998"/>
    <n v="3"/>
    <n v="0"/>
    <n v="453"/>
    <n v="4"/>
    <n v="1307.49"/>
    <n v="538.29"/>
  </r>
  <r>
    <n v="2191"/>
    <x v="530"/>
    <n v="41"/>
    <x v="4"/>
    <d v="2020-08-24T00:00:00"/>
    <n v="0"/>
    <n v="11991"/>
    <x v="356"/>
    <x v="1"/>
    <n v="130"/>
    <s v="Product_130"/>
    <x v="0"/>
    <n v="606.82000000000005"/>
    <n v="335.55"/>
    <n v="1"/>
    <n v="0.05"/>
    <n v="402"/>
    <n v="6"/>
    <n v="576.48"/>
    <n v="240.93"/>
  </r>
  <r>
    <n v="2066"/>
    <x v="531"/>
    <n v="35"/>
    <x v="3"/>
    <d v="2022-02-27T00:00:00"/>
    <n v="1"/>
    <n v="13871"/>
    <x v="134"/>
    <x v="1"/>
    <n v="125"/>
    <s v="Product_125"/>
    <x v="2"/>
    <n v="953.73"/>
    <n v="575.4"/>
    <n v="5"/>
    <n v="0.2"/>
    <n v="1039"/>
    <n v="1"/>
    <n v="3814.92"/>
    <n v="937.92"/>
  </r>
  <r>
    <n v="1284"/>
    <x v="532"/>
    <n v="46"/>
    <x v="1"/>
    <d v="2023-03-26T00:00:00"/>
    <n v="0"/>
    <n v="12958"/>
    <x v="232"/>
    <x v="0"/>
    <n v="131"/>
    <s v="Product_131"/>
    <x v="0"/>
    <n v="688.05"/>
    <n v="324.17"/>
    <n v="2"/>
    <n v="0"/>
    <n v="647"/>
    <n v="4"/>
    <n v="1376.1"/>
    <n v="727.76"/>
  </r>
  <r>
    <n v="1396"/>
    <x v="533"/>
    <n v="45"/>
    <x v="0"/>
    <d v="2021-01-24T00:00:00"/>
    <n v="0"/>
    <n v="12385"/>
    <x v="236"/>
    <x v="1"/>
    <n v="127"/>
    <s v="Product_127"/>
    <x v="0"/>
    <n v="619.04999999999995"/>
    <n v="307.73"/>
    <n v="3"/>
    <n v="0"/>
    <n v="384"/>
    <n v="7"/>
    <n v="1857.15"/>
    <n v="933.96"/>
  </r>
  <r>
    <n v="1011"/>
    <x v="534"/>
    <n v="62"/>
    <x v="1"/>
    <d v="2021-05-06T00:00:00"/>
    <n v="0"/>
    <n v="13798"/>
    <x v="441"/>
    <x v="2"/>
    <n v="134"/>
    <s v="Product_134"/>
    <x v="3"/>
    <n v="868.86"/>
    <n v="423.68"/>
    <n v="1"/>
    <n v="0"/>
    <n v="588"/>
    <n v="5"/>
    <n v="868.86"/>
    <n v="445.18"/>
  </r>
  <r>
    <n v="2325"/>
    <x v="535"/>
    <n v="38"/>
    <x v="5"/>
    <d v="2020-03-31T00:00:00"/>
    <n v="0"/>
    <n v="13140"/>
    <x v="371"/>
    <x v="2"/>
    <n v="108"/>
    <s v="Product_108"/>
    <x v="0"/>
    <n v="400.66"/>
    <n v="256.14"/>
    <n v="1"/>
    <n v="0"/>
    <n v="603"/>
    <n v="5"/>
    <n v="400.66"/>
    <n v="144.52000000000001"/>
  </r>
  <r>
    <n v="2276"/>
    <x v="536"/>
    <n v="57"/>
    <x v="4"/>
    <d v="2023-12-22T00:00:00"/>
    <n v="0"/>
    <n v="10881"/>
    <x v="442"/>
    <x v="1"/>
    <n v="119"/>
    <s v="Product_119"/>
    <x v="0"/>
    <n v="164.41"/>
    <n v="74.209999999999994"/>
    <n v="1"/>
    <n v="0.05"/>
    <n v="342"/>
    <n v="5"/>
    <n v="156.19"/>
    <n v="81.98"/>
  </r>
  <r>
    <n v="1498"/>
    <x v="537"/>
    <n v="53"/>
    <x v="1"/>
    <d v="2022-12-06T00:00:00"/>
    <n v="0"/>
    <n v="10538"/>
    <x v="438"/>
    <x v="1"/>
    <n v="141"/>
    <s v="Product_141"/>
    <x v="1"/>
    <n v="85.4"/>
    <n v="49.75"/>
    <n v="5"/>
    <n v="0"/>
    <n v="914"/>
    <n v="6"/>
    <n v="427"/>
    <n v="178.25"/>
  </r>
  <r>
    <n v="1753"/>
    <x v="538"/>
    <n v="74"/>
    <x v="5"/>
    <d v="2020-04-01T00:00:00"/>
    <n v="0"/>
    <n v="10736"/>
    <x v="443"/>
    <x v="0"/>
    <n v="126"/>
    <s v="Product_126"/>
    <x v="3"/>
    <n v="414.33"/>
    <n v="172.12"/>
    <n v="2"/>
    <n v="0"/>
    <n v="392"/>
    <n v="4"/>
    <n v="828.66"/>
    <n v="484.42"/>
  </r>
  <r>
    <n v="1034"/>
    <x v="539"/>
    <n v="38"/>
    <x v="3"/>
    <d v="2022-11-30T00:00:00"/>
    <n v="0"/>
    <n v="11857"/>
    <x v="444"/>
    <x v="2"/>
    <n v="128"/>
    <s v="Product_128"/>
    <x v="2"/>
    <n v="182.81"/>
    <n v="103.26"/>
    <n v="3"/>
    <n v="0.1"/>
    <n v="763"/>
    <n v="3"/>
    <n v="493.59"/>
    <n v="183.81"/>
  </r>
  <r>
    <n v="1726"/>
    <x v="540"/>
    <n v="33"/>
    <x v="1"/>
    <d v="2023-07-01T00:00:00"/>
    <n v="0"/>
    <n v="11530"/>
    <x v="445"/>
    <x v="2"/>
    <n v="104"/>
    <s v="Product_104"/>
    <x v="1"/>
    <n v="537.69000000000005"/>
    <n v="429.51499999999999"/>
    <n v="1"/>
    <n v="0"/>
    <n v="417"/>
    <n v="7"/>
    <n v="537.69000000000005"/>
    <n v="108.18"/>
  </r>
  <r>
    <n v="1848"/>
    <x v="541"/>
    <n v="58"/>
    <x v="1"/>
    <d v="2023-07-11T00:00:00"/>
    <n v="0"/>
    <n v="11769"/>
    <x v="446"/>
    <x v="2"/>
    <n v="131"/>
    <s v="Product_131"/>
    <x v="1"/>
    <n v="1170.75"/>
    <n v="530.07000000000005"/>
    <n v="4"/>
    <n v="0.2"/>
    <n v="421"/>
    <n v="3"/>
    <n v="3746.4"/>
    <n v="1626.12"/>
  </r>
  <r>
    <n v="1089"/>
    <x v="542"/>
    <n v="45"/>
    <x v="2"/>
    <d v="2024-01-13T00:00:00"/>
    <n v="0"/>
    <n v="13557"/>
    <x v="153"/>
    <x v="1"/>
    <n v="116"/>
    <s v="Product_116"/>
    <x v="3"/>
    <n v="1088.6300000000001"/>
    <n v="472.36"/>
    <n v="3"/>
    <n v="0"/>
    <n v="354"/>
    <n v="5"/>
    <n v="3265.89"/>
    <n v="1848.81"/>
  </r>
  <r>
    <n v="1775"/>
    <x v="543"/>
    <n v="59"/>
    <x v="4"/>
    <d v="2023-05-10T00:00:00"/>
    <n v="0"/>
    <n v="10442"/>
    <x v="447"/>
    <x v="2"/>
    <n v="110"/>
    <s v="Product_110"/>
    <x v="3"/>
    <n v="935.85"/>
    <n v="471.68"/>
    <n v="4"/>
    <n v="0"/>
    <n v="454"/>
    <n v="7"/>
    <n v="3743.4"/>
    <n v="1856.68"/>
  </r>
  <r>
    <n v="1604"/>
    <x v="544"/>
    <n v="50"/>
    <x v="4"/>
    <d v="2021-02-07T00:00:00"/>
    <n v="0"/>
    <n v="10923"/>
    <x v="448"/>
    <x v="1"/>
    <n v="138"/>
    <s v="Product_138"/>
    <x v="1"/>
    <n v="1286.1300000000001"/>
    <n v="647.08000000000004"/>
    <n v="5"/>
    <n v="0"/>
    <n v="630"/>
    <n v="4"/>
    <n v="6430.65"/>
    <n v="3195.25"/>
  </r>
  <r>
    <n v="1969"/>
    <x v="545"/>
    <n v="40"/>
    <x v="3"/>
    <d v="2022-01-15T00:00:00"/>
    <n v="1"/>
    <n v="12967"/>
    <x v="449"/>
    <x v="0"/>
    <n v="148"/>
    <s v="Product_148"/>
    <x v="3"/>
    <n v="459"/>
    <n v="297.39999999999998"/>
    <n v="1"/>
    <n v="0"/>
    <n v="1082"/>
    <n v="1"/>
    <n v="459"/>
    <n v="161.6"/>
  </r>
  <r>
    <n v="2021"/>
    <x v="546"/>
    <n v="45"/>
    <x v="2"/>
    <d v="2022-02-06T00:00:00"/>
    <n v="0"/>
    <n v="12098"/>
    <x v="450"/>
    <x v="1"/>
    <n v="110"/>
    <s v="Product_110"/>
    <x v="3"/>
    <n v="1333.33"/>
    <n v="623.61"/>
    <n v="3"/>
    <n v="0.1"/>
    <n v="457"/>
    <n v="4"/>
    <n v="3599.99"/>
    <n v="1729.16"/>
  </r>
  <r>
    <n v="1417"/>
    <x v="547"/>
    <n v="44"/>
    <x v="5"/>
    <d v="2020-05-23T00:00:00"/>
    <n v="1"/>
    <n v="12196"/>
    <x v="451"/>
    <x v="0"/>
    <n v="145"/>
    <s v="Product_145"/>
    <x v="0"/>
    <n v="628.9"/>
    <n v="267.86"/>
    <n v="3"/>
    <n v="0"/>
    <n v="988"/>
    <n v="2"/>
    <n v="1886.7"/>
    <n v="1083.1199999999999"/>
  </r>
  <r>
    <n v="1114"/>
    <x v="548"/>
    <n v="41"/>
    <x v="5"/>
    <d v="2023-09-22T00:00:00"/>
    <n v="0"/>
    <n v="11950"/>
    <x v="452"/>
    <x v="0"/>
    <n v="109"/>
    <s v="Product_109"/>
    <x v="3"/>
    <n v="631.29999999999995"/>
    <n v="366.82"/>
    <n v="1"/>
    <n v="0.2"/>
    <n v="467"/>
    <n v="3"/>
    <n v="505.04"/>
    <n v="138.22"/>
  </r>
  <r>
    <n v="1616"/>
    <x v="549"/>
    <n v="38"/>
    <x v="3"/>
    <d v="2021-11-07T00:00:00"/>
    <n v="1"/>
    <n v="11610"/>
    <x v="221"/>
    <x v="1"/>
    <n v="139"/>
    <s v="Product_139"/>
    <x v="0"/>
    <n v="637.76"/>
    <n v="386.63"/>
    <n v="2"/>
    <n v="0"/>
    <n v="1151"/>
    <n v="1"/>
    <n v="1275.52"/>
    <n v="502.26"/>
  </r>
  <r>
    <n v="2219"/>
    <x v="550"/>
    <n v="40"/>
    <x v="4"/>
    <d v="2023-06-30T00:00:00"/>
    <n v="0"/>
    <n v="11841"/>
    <x v="453"/>
    <x v="0"/>
    <n v="136"/>
    <s v="Product_136"/>
    <x v="1"/>
    <n v="192.24"/>
    <n v="93.9"/>
    <n v="5"/>
    <n v="0.2"/>
    <n v="528"/>
    <n v="5"/>
    <n v="768.96"/>
    <n v="299.45999999999998"/>
  </r>
  <r>
    <n v="1825"/>
    <x v="551"/>
    <n v="53"/>
    <x v="5"/>
    <d v="2021-04-10T00:00:00"/>
    <n v="1"/>
    <n v="13163"/>
    <x v="293"/>
    <x v="1"/>
    <n v="136"/>
    <s v="Product_136"/>
    <x v="1"/>
    <n v="1464.46"/>
    <n v="850.62"/>
    <n v="1"/>
    <n v="0.2"/>
    <n v="1185"/>
    <n v="3"/>
    <n v="1171.57"/>
    <n v="320.95"/>
  </r>
  <r>
    <n v="2098"/>
    <x v="552"/>
    <n v="45"/>
    <x v="3"/>
    <d v="2023-09-20T00:00:00"/>
    <n v="0"/>
    <n v="10367"/>
    <x v="353"/>
    <x v="2"/>
    <n v="119"/>
    <s v="Product_119"/>
    <x v="2"/>
    <n v="250.83"/>
    <n v="158.72999999999999"/>
    <n v="3"/>
    <n v="0"/>
    <n v="469"/>
    <n v="6"/>
    <n v="752.49"/>
    <n v="276.3"/>
  </r>
  <r>
    <n v="1412"/>
    <x v="553"/>
    <n v="56"/>
    <x v="5"/>
    <d v="2020-09-12T00:00:00"/>
    <n v="0"/>
    <n v="10579"/>
    <x v="454"/>
    <x v="1"/>
    <n v="119"/>
    <s v="Product_119"/>
    <x v="3"/>
    <n v="544.28"/>
    <n v="274.45999999999998"/>
    <n v="2"/>
    <n v="0"/>
    <n v="721"/>
    <n v="3"/>
    <n v="1088.56"/>
    <n v="539.64"/>
  </r>
  <r>
    <n v="2399"/>
    <x v="554"/>
    <n v="40"/>
    <x v="0"/>
    <d v="2024-01-14T00:00:00"/>
    <n v="0"/>
    <n v="11770"/>
    <x v="455"/>
    <x v="0"/>
    <n v="112"/>
    <s v="Product_112"/>
    <x v="1"/>
    <n v="512.99"/>
    <n v="286.05"/>
    <n v="3"/>
    <n v="0.1"/>
    <n v="353"/>
    <n v="5"/>
    <n v="1385.07"/>
    <n v="526.91999999999996"/>
  </r>
  <r>
    <n v="2443"/>
    <x v="555"/>
    <n v="47"/>
    <x v="1"/>
    <d v="2021-07-09T00:00:00"/>
    <n v="1"/>
    <n v="13945"/>
    <x v="456"/>
    <x v="0"/>
    <n v="113"/>
    <s v="Product_113"/>
    <x v="0"/>
    <n v="158.29"/>
    <n v="70.28"/>
    <n v="4"/>
    <n v="0"/>
    <n v="1212"/>
    <n v="4"/>
    <n v="633.16"/>
    <n v="352.04"/>
  </r>
  <r>
    <n v="1728"/>
    <x v="556"/>
    <n v="36"/>
    <x v="4"/>
    <d v="2022-04-11T00:00:00"/>
    <n v="0"/>
    <n v="10655"/>
    <x v="457"/>
    <x v="2"/>
    <n v="125"/>
    <s v="Product_125"/>
    <x v="1"/>
    <n v="270.77999999999997"/>
    <n v="110.23"/>
    <n v="3"/>
    <n v="0.1"/>
    <n v="789"/>
    <n v="4"/>
    <n v="731.11"/>
    <n v="400.42"/>
  </r>
  <r>
    <n v="2300"/>
    <x v="557"/>
    <n v="42"/>
    <x v="0"/>
    <d v="2021-09-25T00:00:00"/>
    <n v="1"/>
    <n v="12123"/>
    <x v="458"/>
    <x v="1"/>
    <n v="136"/>
    <s v="Product_136"/>
    <x v="3"/>
    <n v="115.04"/>
    <n v="79.88"/>
    <n v="5"/>
    <n v="0"/>
    <n v="497"/>
    <n v="5"/>
    <n v="575.20000000000005"/>
    <n v="175.8"/>
  </r>
  <r>
    <n v="2020"/>
    <x v="558"/>
    <n v="36"/>
    <x v="3"/>
    <d v="2023-09-27T00:00:00"/>
    <n v="0"/>
    <n v="13157"/>
    <x v="395"/>
    <x v="2"/>
    <n v="125"/>
    <s v="Product_125"/>
    <x v="2"/>
    <n v="473.99"/>
    <n v="232.22"/>
    <n v="1"/>
    <n v="0.05"/>
    <n v="434"/>
    <n v="3"/>
    <n v="450.29"/>
    <n v="218.07"/>
  </r>
  <r>
    <n v="1760"/>
    <x v="559"/>
    <n v="48"/>
    <x v="3"/>
    <d v="2022-04-16T00:00:00"/>
    <n v="0"/>
    <n v="10226"/>
    <x v="459"/>
    <x v="0"/>
    <n v="128"/>
    <s v="Product_128"/>
    <x v="2"/>
    <n v="1306.6500000000001"/>
    <n v="631.99"/>
    <n v="3"/>
    <n v="0"/>
    <n v="633"/>
    <n v="6"/>
    <n v="3919.95"/>
    <n v="2023.98"/>
  </r>
  <r>
    <n v="1675"/>
    <x v="560"/>
    <n v="37"/>
    <x v="0"/>
    <d v="2021-10-30T00:00:00"/>
    <n v="0"/>
    <n v="13434"/>
    <x v="460"/>
    <x v="1"/>
    <n v="142"/>
    <s v="Product_142"/>
    <x v="1"/>
    <n v="542.19000000000005"/>
    <n v="375.18"/>
    <n v="4"/>
    <n v="0.05"/>
    <n v="1030"/>
    <n v="4"/>
    <n v="2060.3200000000002"/>
    <n v="559.6"/>
  </r>
  <r>
    <n v="2417"/>
    <x v="561"/>
    <n v="24"/>
    <x v="1"/>
    <d v="2022-04-04T00:00:00"/>
    <n v="0"/>
    <n v="10958"/>
    <x v="249"/>
    <x v="0"/>
    <n v="139"/>
    <s v="Product_139"/>
    <x v="2"/>
    <n v="229.35"/>
    <n v="141.85"/>
    <n v="4"/>
    <n v="0"/>
    <n v="1003"/>
    <n v="4"/>
    <n v="917.4"/>
    <n v="350"/>
  </r>
  <r>
    <n v="1456"/>
    <x v="562"/>
    <n v="41"/>
    <x v="1"/>
    <d v="2023-11-28T00:00:00"/>
    <n v="0"/>
    <n v="13639"/>
    <x v="461"/>
    <x v="1"/>
    <n v="130"/>
    <s v="Product_130"/>
    <x v="3"/>
    <n v="986.26"/>
    <n v="567.67999999999995"/>
    <n v="1"/>
    <n v="0.1"/>
    <n v="400"/>
    <n v="6"/>
    <n v="887.63"/>
    <n v="319.95"/>
  </r>
  <r>
    <n v="1919"/>
    <x v="563"/>
    <n v="36"/>
    <x v="2"/>
    <d v="2021-08-28T00:00:00"/>
    <n v="0"/>
    <n v="10591"/>
    <x v="462"/>
    <x v="2"/>
    <n v="105"/>
    <s v="Product_105"/>
    <x v="3"/>
    <n v="1495.07"/>
    <n v="911.69"/>
    <n v="4"/>
    <n v="0"/>
    <n v="404"/>
    <n v="3"/>
    <n v="5980.28"/>
    <n v="2333.52"/>
  </r>
  <r>
    <n v="1191"/>
    <x v="564"/>
    <n v="38"/>
    <x v="5"/>
    <d v="2023-09-02T00:00:00"/>
    <n v="0"/>
    <n v="10023"/>
    <x v="463"/>
    <x v="2"/>
    <n v="117"/>
    <s v="Product_117"/>
    <x v="2"/>
    <n v="386.87"/>
    <n v="237.14"/>
    <n v="1"/>
    <n v="0"/>
    <n v="692"/>
    <n v="4"/>
    <n v="386.87"/>
    <n v="149.72999999999999"/>
  </r>
  <r>
    <n v="1738"/>
    <x v="565"/>
    <n v="40"/>
    <x v="2"/>
    <d v="2020-09-17T00:00:00"/>
    <n v="0"/>
    <n v="11762"/>
    <x v="464"/>
    <x v="0"/>
    <n v="118"/>
    <s v="Product_118"/>
    <x v="0"/>
    <n v="455.38"/>
    <n v="286.43"/>
    <n v="5"/>
    <n v="0.2"/>
    <n v="704"/>
    <n v="3"/>
    <n v="1821.52"/>
    <n v="389.37"/>
  </r>
  <r>
    <n v="2122"/>
    <x v="566"/>
    <n v="50"/>
    <x v="1"/>
    <d v="2021-01-27T00:00:00"/>
    <n v="0"/>
    <n v="12075"/>
    <x v="254"/>
    <x v="2"/>
    <n v="143"/>
    <s v="Product_143"/>
    <x v="2"/>
    <n v="1459.18"/>
    <n v="613.08000000000004"/>
    <n v="1"/>
    <n v="0.05"/>
    <n v="541"/>
    <n v="9"/>
    <n v="1386.22"/>
    <n v="773.14"/>
  </r>
  <r>
    <n v="1977"/>
    <x v="567"/>
    <n v="35"/>
    <x v="0"/>
    <d v="2022-05-11T00:00:00"/>
    <n v="1"/>
    <n v="12168"/>
    <x v="465"/>
    <x v="2"/>
    <n v="147"/>
    <s v="Product_147"/>
    <x v="2"/>
    <n v="309.23"/>
    <n v="161.99"/>
    <n v="2"/>
    <n v="0.2"/>
    <n v="966"/>
    <n v="3"/>
    <n v="494.77"/>
    <n v="170.79"/>
  </r>
  <r>
    <n v="2008"/>
    <x v="568"/>
    <n v="19"/>
    <x v="5"/>
    <d v="2023-09-23T00:00:00"/>
    <n v="1"/>
    <n v="11513"/>
    <x v="466"/>
    <x v="0"/>
    <n v="121"/>
    <s v="Product_121"/>
    <x v="1"/>
    <n v="791.26"/>
    <n v="386.56"/>
    <n v="4"/>
    <n v="0"/>
    <n v="391"/>
    <n v="5"/>
    <n v="3165.04"/>
    <n v="1618.8"/>
  </r>
  <r>
    <n v="1095"/>
    <x v="569"/>
    <n v="53"/>
    <x v="0"/>
    <d v="2022-02-15T00:00:00"/>
    <n v="1"/>
    <n v="13676"/>
    <x v="274"/>
    <x v="0"/>
    <n v="122"/>
    <s v="Product_122"/>
    <x v="0"/>
    <n v="397.5"/>
    <n v="167.42"/>
    <n v="4"/>
    <n v="0"/>
    <n v="351"/>
    <n v="4"/>
    <n v="1590"/>
    <n v="920.32"/>
  </r>
  <r>
    <n v="1662"/>
    <x v="570"/>
    <n v="49"/>
    <x v="2"/>
    <d v="2023-10-19T00:00:00"/>
    <n v="0"/>
    <n v="10852"/>
    <x v="467"/>
    <x v="0"/>
    <n v="139"/>
    <s v="Product_139"/>
    <x v="2"/>
    <n v="1401.91"/>
    <n v="734.29"/>
    <n v="3"/>
    <n v="0"/>
    <n v="440"/>
    <n v="3"/>
    <n v="4205.7299999999996"/>
    <n v="2002.86"/>
  </r>
  <r>
    <n v="2213"/>
    <x v="571"/>
    <n v="35"/>
    <x v="3"/>
    <d v="2020-12-22T00:00:00"/>
    <n v="1"/>
    <n v="12671"/>
    <x v="468"/>
    <x v="1"/>
    <n v="106"/>
    <s v="Product_106"/>
    <x v="1"/>
    <n v="1473.21"/>
    <n v="861.61"/>
    <n v="2"/>
    <n v="0"/>
    <n v="1418"/>
    <n v="3"/>
    <n v="2946.42"/>
    <n v="1223.2"/>
  </r>
  <r>
    <n v="1036"/>
    <x v="572"/>
    <n v="22"/>
    <x v="0"/>
    <d v="2023-06-14T00:00:00"/>
    <n v="1"/>
    <n v="12937"/>
    <x v="469"/>
    <x v="0"/>
    <n v="116"/>
    <s v="Product_116"/>
    <x v="1"/>
    <n v="1231.31"/>
    <n v="558.46"/>
    <n v="3"/>
    <n v="0"/>
    <n v="567"/>
    <n v="3"/>
    <n v="3693.93"/>
    <n v="2018.55"/>
  </r>
  <r>
    <n v="2392"/>
    <x v="573"/>
    <n v="42"/>
    <x v="2"/>
    <d v="2023-03-11T00:00:00"/>
    <n v="0"/>
    <n v="11368"/>
    <x v="94"/>
    <x v="1"/>
    <n v="102"/>
    <s v="Product_102"/>
    <x v="1"/>
    <n v="506.44"/>
    <n v="248.92"/>
    <n v="1"/>
    <n v="0"/>
    <n v="543"/>
    <n v="5"/>
    <n v="506.44"/>
    <n v="257.52"/>
  </r>
  <r>
    <n v="1278"/>
    <x v="574"/>
    <n v="41"/>
    <x v="2"/>
    <d v="2021-08-09T00:00:00"/>
    <n v="1"/>
    <n v="12022"/>
    <x v="470"/>
    <x v="0"/>
    <n v="101"/>
    <s v="Product_101"/>
    <x v="3"/>
    <n v="635.05999999999995"/>
    <n v="375.8"/>
    <n v="5"/>
    <n v="0.2"/>
    <n v="804"/>
    <n v="3"/>
    <n v="2540.2399999999998"/>
    <n v="661.24"/>
  </r>
  <r>
    <n v="1216"/>
    <x v="575"/>
    <n v="53"/>
    <x v="2"/>
    <d v="2022-11-04T00:00:00"/>
    <n v="0"/>
    <n v="12078"/>
    <x v="471"/>
    <x v="1"/>
    <n v="130"/>
    <s v="Product_130"/>
    <x v="1"/>
    <n v="401.34"/>
    <n v="230.29"/>
    <n v="4"/>
    <n v="0"/>
    <n v="517"/>
    <n v="5"/>
    <n v="1605.36"/>
    <n v="684.2"/>
  </r>
  <r>
    <n v="1866"/>
    <x v="576"/>
    <n v="33"/>
    <x v="3"/>
    <d v="2023-01-27T00:00:00"/>
    <n v="0"/>
    <n v="11678"/>
    <x v="472"/>
    <x v="0"/>
    <n v="143"/>
    <s v="Product_143"/>
    <x v="1"/>
    <n v="1341.6"/>
    <n v="886.31"/>
    <n v="5"/>
    <n v="0.2"/>
    <n v="404"/>
    <n v="5"/>
    <n v="5366.4"/>
    <n v="934.85"/>
  </r>
  <r>
    <n v="1872"/>
    <x v="577"/>
    <n v="57"/>
    <x v="3"/>
    <d v="2020-01-01T00:00:00"/>
    <n v="0"/>
    <n v="13950"/>
    <x v="473"/>
    <x v="1"/>
    <n v="137"/>
    <s v="Product_137"/>
    <x v="3"/>
    <n v="1376.11"/>
    <n v="877.09"/>
    <n v="1"/>
    <n v="0"/>
    <n v="403"/>
    <n v="5"/>
    <n v="1376.11"/>
    <n v="499.02"/>
  </r>
  <r>
    <n v="2296"/>
    <x v="578"/>
    <n v="31"/>
    <x v="3"/>
    <d v="2021-09-14T00:00:00"/>
    <n v="0"/>
    <n v="13881"/>
    <x v="474"/>
    <x v="2"/>
    <n v="148"/>
    <s v="Product_148"/>
    <x v="3"/>
    <n v="657.36"/>
    <n v="453.37"/>
    <n v="1"/>
    <n v="0.2"/>
    <n v="481"/>
    <n v="5"/>
    <n v="525.89"/>
    <n v="72.52"/>
  </r>
  <r>
    <n v="1061"/>
    <x v="579"/>
    <n v="19"/>
    <x v="5"/>
    <d v="2021-08-10T00:00:00"/>
    <n v="0"/>
    <n v="13298"/>
    <x v="475"/>
    <x v="0"/>
    <n v="123"/>
    <s v="Product_123"/>
    <x v="1"/>
    <n v="1001.97"/>
    <n v="580.29999999999995"/>
    <n v="2"/>
    <n v="0"/>
    <n v="331"/>
    <n v="3"/>
    <n v="2003.94"/>
    <n v="843.34"/>
  </r>
  <r>
    <n v="1595"/>
    <x v="580"/>
    <n v="23"/>
    <x v="3"/>
    <d v="2021-03-06T00:00:00"/>
    <n v="1"/>
    <n v="12917"/>
    <x v="394"/>
    <x v="0"/>
    <n v="101"/>
    <s v="Product_101"/>
    <x v="2"/>
    <n v="290.05"/>
    <n v="176.8"/>
    <n v="3"/>
    <n v="0.05"/>
    <n v="839"/>
    <n v="4"/>
    <n v="826.64"/>
    <n v="296.24"/>
  </r>
  <r>
    <n v="1728"/>
    <x v="581"/>
    <n v="39"/>
    <x v="3"/>
    <d v="2022-05-30T00:00:00"/>
    <n v="0"/>
    <n v="13321"/>
    <x v="388"/>
    <x v="1"/>
    <n v="119"/>
    <s v="Product_119"/>
    <x v="0"/>
    <n v="680.66"/>
    <n v="447.98"/>
    <n v="4"/>
    <n v="0"/>
    <n v="789"/>
    <n v="4"/>
    <n v="2722.64"/>
    <n v="930.72"/>
  </r>
  <r>
    <n v="2365"/>
    <x v="582"/>
    <n v="39"/>
    <x v="3"/>
    <d v="2023-02-04T00:00:00"/>
    <n v="1"/>
    <n v="10049"/>
    <x v="53"/>
    <x v="2"/>
    <n v="146"/>
    <s v="Product_146"/>
    <x v="3"/>
    <n v="965.67"/>
    <n v="629.61"/>
    <n v="4"/>
    <n v="0.2"/>
    <n v="640"/>
    <n v="4"/>
    <n v="3090.14"/>
    <n v="571.70000000000005"/>
  </r>
  <r>
    <n v="1396"/>
    <x v="583"/>
    <n v="44"/>
    <x v="0"/>
    <d v="2023-05-27T00:00:00"/>
    <n v="0"/>
    <n v="12773"/>
    <x v="190"/>
    <x v="2"/>
    <n v="103"/>
    <s v="Product_103"/>
    <x v="0"/>
    <n v="608.83000000000004"/>
    <n v="374.81"/>
    <n v="5"/>
    <n v="0"/>
    <n v="384"/>
    <n v="7"/>
    <n v="3044.15"/>
    <n v="1170.0999999999999"/>
  </r>
  <r>
    <n v="1698"/>
    <x v="584"/>
    <n v="38"/>
    <x v="3"/>
    <d v="2023-02-09T00:00:00"/>
    <n v="0"/>
    <n v="11915"/>
    <x v="351"/>
    <x v="1"/>
    <n v="102"/>
    <s v="Product_102"/>
    <x v="3"/>
    <n v="568.52"/>
    <n v="312.73"/>
    <n v="2"/>
    <n v="0"/>
    <n v="487"/>
    <n v="3"/>
    <n v="1137.04"/>
    <n v="511.58"/>
  </r>
  <r>
    <n v="2042"/>
    <x v="585"/>
    <n v="54"/>
    <x v="5"/>
    <d v="2021-10-21T00:00:00"/>
    <n v="0"/>
    <n v="12436"/>
    <x v="476"/>
    <x v="0"/>
    <n v="137"/>
    <s v="Product_137"/>
    <x v="1"/>
    <n v="51.45"/>
    <n v="24.8"/>
    <n v="1"/>
    <n v="0"/>
    <n v="984"/>
    <n v="3"/>
    <n v="51.45"/>
    <n v="26.65"/>
  </r>
  <r>
    <n v="1176"/>
    <x v="586"/>
    <n v="36"/>
    <x v="2"/>
    <d v="2022-08-10T00:00:00"/>
    <n v="1"/>
    <n v="12991"/>
    <x v="477"/>
    <x v="2"/>
    <n v="117"/>
    <s v="Product_117"/>
    <x v="3"/>
    <n v="1216.23"/>
    <n v="806.56"/>
    <n v="2"/>
    <n v="0"/>
    <n v="496"/>
    <n v="5"/>
    <n v="2432.46"/>
    <n v="819.34"/>
  </r>
  <r>
    <n v="1395"/>
    <x v="587"/>
    <n v="40"/>
    <x v="0"/>
    <d v="2022-06-23T00:00:00"/>
    <n v="0"/>
    <n v="11804"/>
    <x v="377"/>
    <x v="0"/>
    <n v="128"/>
    <s v="Product_128"/>
    <x v="1"/>
    <n v="1339.54"/>
    <n v="847.92"/>
    <n v="4"/>
    <n v="0.1"/>
    <n v="787"/>
    <n v="5"/>
    <n v="4822.34"/>
    <n v="1430.66"/>
  </r>
  <r>
    <n v="1444"/>
    <x v="588"/>
    <n v="38"/>
    <x v="1"/>
    <d v="2022-06-24T00:00:00"/>
    <n v="0"/>
    <n v="13359"/>
    <x v="478"/>
    <x v="1"/>
    <n v="118"/>
    <s v="Product_118"/>
    <x v="0"/>
    <n v="1455.72"/>
    <n v="948.22"/>
    <n v="3"/>
    <n v="0"/>
    <n v="688"/>
    <n v="7"/>
    <n v="4367.16"/>
    <n v="1522.5"/>
  </r>
  <r>
    <n v="2256"/>
    <x v="589"/>
    <n v="40"/>
    <x v="3"/>
    <d v="2023-10-15T00:00:00"/>
    <n v="0"/>
    <n v="11730"/>
    <x v="479"/>
    <x v="0"/>
    <n v="133"/>
    <s v="Product_133"/>
    <x v="2"/>
    <n v="1092.94"/>
    <n v="429.51499999999999"/>
    <n v="5"/>
    <n v="0.05"/>
    <n v="329"/>
    <n v="8"/>
    <n v="5191.46"/>
    <n v="3043.88"/>
  </r>
  <r>
    <n v="1075"/>
    <x v="590"/>
    <n v="40"/>
    <x v="2"/>
    <d v="2021-03-13T00:00:00"/>
    <n v="0"/>
    <n v="11789"/>
    <x v="272"/>
    <x v="2"/>
    <n v="115"/>
    <s v="Product_115"/>
    <x v="1"/>
    <n v="845.75"/>
    <n v="418.18"/>
    <n v="1"/>
    <n v="0"/>
    <n v="374"/>
    <n v="3"/>
    <n v="845.75"/>
    <n v="427.57"/>
  </r>
  <r>
    <n v="1264"/>
    <x v="591"/>
    <n v="55"/>
    <x v="2"/>
    <d v="2022-11-12T00:00:00"/>
    <n v="1"/>
    <n v="13662"/>
    <x v="480"/>
    <x v="1"/>
    <n v="122"/>
    <s v="Product_122"/>
    <x v="0"/>
    <n v="440.46"/>
    <n v="232.33"/>
    <n v="1"/>
    <n v="0.2"/>
    <n v="558"/>
    <n v="3"/>
    <n v="352.37"/>
    <n v="120.04"/>
  </r>
  <r>
    <n v="1454"/>
    <x v="592"/>
    <n v="25"/>
    <x v="0"/>
    <d v="2022-08-27T00:00:00"/>
    <n v="0"/>
    <n v="11014"/>
    <x v="481"/>
    <x v="2"/>
    <n v="141"/>
    <s v="Product_141"/>
    <x v="0"/>
    <n v="1498.98"/>
    <n v="976.59"/>
    <n v="1"/>
    <n v="0.2"/>
    <n v="561"/>
    <n v="7"/>
    <n v="1199.18"/>
    <n v="222.59"/>
  </r>
  <r>
    <n v="1717"/>
    <x v="593"/>
    <n v="61"/>
    <x v="1"/>
    <d v="2020-12-13T00:00:00"/>
    <n v="1"/>
    <n v="12522"/>
    <x v="482"/>
    <x v="0"/>
    <n v="127"/>
    <s v="Product_127"/>
    <x v="3"/>
    <n v="905.14"/>
    <n v="604.51"/>
    <n v="3"/>
    <n v="0"/>
    <n v="873"/>
    <n v="3"/>
    <n v="2715.42"/>
    <n v="901.89"/>
  </r>
  <r>
    <n v="1734"/>
    <x v="594"/>
    <n v="52"/>
    <x v="4"/>
    <d v="2023-11-09T00:00:00"/>
    <n v="1"/>
    <n v="12803"/>
    <x v="483"/>
    <x v="0"/>
    <n v="137"/>
    <s v="Product_137"/>
    <x v="1"/>
    <n v="1037.67"/>
    <n v="503.76"/>
    <n v="4"/>
    <n v="0"/>
    <n v="478"/>
    <n v="2"/>
    <n v="4150.68"/>
    <n v="2135.64"/>
  </r>
  <r>
    <n v="2407"/>
    <x v="595"/>
    <n v="58"/>
    <x v="5"/>
    <d v="2020-06-22T00:00:00"/>
    <n v="1"/>
    <n v="12650"/>
    <x v="484"/>
    <x v="1"/>
    <n v="132"/>
    <s v="Product_132"/>
    <x v="0"/>
    <n v="1039.49"/>
    <n v="629.86"/>
    <n v="4"/>
    <n v="0"/>
    <n v="1654"/>
    <n v="2"/>
    <n v="4157.96"/>
    <n v="1638.52"/>
  </r>
  <r>
    <n v="1850"/>
    <x v="596"/>
    <n v="42"/>
    <x v="4"/>
    <d v="2021-04-08T00:00:00"/>
    <n v="1"/>
    <n v="12973"/>
    <x v="485"/>
    <x v="2"/>
    <n v="145"/>
    <s v="Product_145"/>
    <x v="2"/>
    <n v="1275.6199999999999"/>
    <n v="540.03"/>
    <n v="2"/>
    <n v="0"/>
    <n v="629"/>
    <n v="4"/>
    <n v="2551.2399999999998"/>
    <n v="1471.18"/>
  </r>
  <r>
    <n v="2390"/>
    <x v="597"/>
    <n v="25"/>
    <x v="2"/>
    <d v="2022-11-21T00:00:00"/>
    <n v="0"/>
    <n v="11029"/>
    <x v="486"/>
    <x v="2"/>
    <n v="119"/>
    <s v="Product_119"/>
    <x v="3"/>
    <n v="64.03"/>
    <n v="33.479999999999997"/>
    <n v="2"/>
    <n v="0"/>
    <n v="385"/>
    <n v="5"/>
    <n v="128.06"/>
    <n v="61.1"/>
  </r>
  <r>
    <n v="1143"/>
    <x v="598"/>
    <n v="51"/>
    <x v="4"/>
    <d v="2023-09-21T00:00:00"/>
    <n v="1"/>
    <n v="12840"/>
    <x v="487"/>
    <x v="2"/>
    <n v="128"/>
    <s v="Product_128"/>
    <x v="3"/>
    <n v="369.36"/>
    <n v="201.67"/>
    <n v="4"/>
    <n v="0"/>
    <n v="468"/>
    <n v="3"/>
    <n v="1477.44"/>
    <n v="670.76"/>
  </r>
  <r>
    <n v="1884"/>
    <x v="599"/>
    <n v="30"/>
    <x v="2"/>
    <d v="2023-07-20T00:00:00"/>
    <n v="0"/>
    <n v="10411"/>
    <x v="488"/>
    <x v="1"/>
    <n v="128"/>
    <s v="Product_128"/>
    <x v="0"/>
    <n v="1015.02"/>
    <n v="639.15"/>
    <n v="1"/>
    <n v="0"/>
    <n v="531"/>
    <n v="2"/>
    <n v="1015.02"/>
    <n v="375.87"/>
  </r>
  <r>
    <n v="2092"/>
    <x v="600"/>
    <n v="41"/>
    <x v="4"/>
    <d v="2023-06-22T00:00:00"/>
    <n v="0"/>
    <n v="11981"/>
    <x v="316"/>
    <x v="0"/>
    <n v="110"/>
    <s v="Product_110"/>
    <x v="1"/>
    <n v="1347.96"/>
    <n v="899.89"/>
    <n v="3"/>
    <n v="0"/>
    <n v="410"/>
    <n v="5"/>
    <n v="4043.88"/>
    <n v="1344.21"/>
  </r>
  <r>
    <n v="2122"/>
    <x v="601"/>
    <n v="37"/>
    <x v="2"/>
    <d v="2021-11-17T00:00:00"/>
    <n v="0"/>
    <n v="10661"/>
    <x v="489"/>
    <x v="0"/>
    <n v="120"/>
    <s v="Product_120"/>
    <x v="3"/>
    <n v="1043.74"/>
    <n v="523.11"/>
    <n v="4"/>
    <n v="0"/>
    <n v="541"/>
    <n v="9"/>
    <n v="4174.96"/>
    <n v="2082.52"/>
  </r>
  <r>
    <n v="1395"/>
    <x v="602"/>
    <n v="56"/>
    <x v="2"/>
    <d v="2020-07-10T00:00:00"/>
    <n v="0"/>
    <n v="11347"/>
    <x v="490"/>
    <x v="0"/>
    <n v="125"/>
    <s v="Product_125"/>
    <x v="1"/>
    <n v="649.55999999999995"/>
    <n v="362.66"/>
    <n v="3"/>
    <n v="0"/>
    <n v="787"/>
    <n v="5"/>
    <n v="1948.68"/>
    <n v="860.7"/>
  </r>
  <r>
    <n v="2048"/>
    <x v="603"/>
    <n v="50"/>
    <x v="0"/>
    <d v="2021-04-26T00:00:00"/>
    <n v="1"/>
    <n v="13470"/>
    <x v="308"/>
    <x v="2"/>
    <n v="121"/>
    <s v="Product_121"/>
    <x v="0"/>
    <n v="574.26"/>
    <n v="341.25"/>
    <n v="5"/>
    <n v="0"/>
    <n v="1145"/>
    <n v="3"/>
    <n v="2871.3"/>
    <n v="1165.05"/>
  </r>
  <r>
    <n v="1947"/>
    <x v="604"/>
    <n v="38"/>
    <x v="1"/>
    <d v="2023-10-09T00:00:00"/>
    <n v="1"/>
    <n v="11305"/>
    <x v="491"/>
    <x v="1"/>
    <n v="114"/>
    <s v="Product_114"/>
    <x v="0"/>
    <n v="1120.02"/>
    <n v="558.45000000000005"/>
    <n v="1"/>
    <n v="0"/>
    <n v="450"/>
    <n v="4"/>
    <n v="1120.02"/>
    <n v="561.57000000000005"/>
  </r>
  <r>
    <n v="1890"/>
    <x v="605"/>
    <n v="40"/>
    <x v="2"/>
    <d v="2021-09-27T00:00:00"/>
    <n v="0"/>
    <n v="10190"/>
    <x v="492"/>
    <x v="2"/>
    <n v="122"/>
    <s v="Product_122"/>
    <x v="1"/>
    <n v="1124.79"/>
    <n v="782.47"/>
    <n v="5"/>
    <n v="0"/>
    <n v="830"/>
    <n v="6"/>
    <n v="5623.95"/>
    <n v="1711.6"/>
  </r>
  <r>
    <n v="2492"/>
    <x v="606"/>
    <n v="30"/>
    <x v="5"/>
    <d v="2021-05-04T00:00:00"/>
    <n v="1"/>
    <n v="12833"/>
    <x v="205"/>
    <x v="1"/>
    <n v="126"/>
    <s v="Product_126"/>
    <x v="2"/>
    <n v="930.23"/>
    <n v="616.49"/>
    <n v="4"/>
    <n v="0"/>
    <n v="892"/>
    <n v="4"/>
    <n v="3720.92"/>
    <n v="1254.96"/>
  </r>
  <r>
    <n v="2174"/>
    <x v="607"/>
    <n v="50"/>
    <x v="5"/>
    <d v="2021-02-11T00:00:00"/>
    <n v="0"/>
    <n v="10584"/>
    <x v="493"/>
    <x v="2"/>
    <n v="144"/>
    <s v="Product_144"/>
    <x v="3"/>
    <n v="472.63"/>
    <n v="231.08"/>
    <n v="2"/>
    <n v="0.1"/>
    <n v="407"/>
    <n v="2"/>
    <n v="850.73"/>
    <n v="388.57"/>
  </r>
  <r>
    <n v="2167"/>
    <x v="608"/>
    <n v="44"/>
    <x v="3"/>
    <d v="2020-10-28T00:00:00"/>
    <n v="0"/>
    <n v="10958"/>
    <x v="494"/>
    <x v="1"/>
    <n v="111"/>
    <s v="Product_111"/>
    <x v="0"/>
    <n v="1391.47"/>
    <n v="768.63"/>
    <n v="4"/>
    <n v="0"/>
    <n v="367"/>
    <n v="5"/>
    <n v="5565.88"/>
    <n v="2491.36"/>
  </r>
  <r>
    <n v="1568"/>
    <x v="609"/>
    <n v="40"/>
    <x v="2"/>
    <d v="2020-02-20T00:00:00"/>
    <n v="0"/>
    <n v="11853"/>
    <x v="404"/>
    <x v="2"/>
    <n v="107"/>
    <s v="Product_107"/>
    <x v="2"/>
    <n v="850.23"/>
    <n v="398.97"/>
    <n v="5"/>
    <n v="0.1"/>
    <n v="930"/>
    <n v="3"/>
    <n v="3826.04"/>
    <n v="1831.19"/>
  </r>
  <r>
    <n v="2062"/>
    <x v="610"/>
    <n v="40"/>
    <x v="2"/>
    <d v="2020-04-04T00:00:00"/>
    <n v="0"/>
    <n v="10499"/>
    <x v="495"/>
    <x v="2"/>
    <n v="117"/>
    <s v="Product_117"/>
    <x v="2"/>
    <n v="1196.21"/>
    <n v="663.12"/>
    <n v="3"/>
    <n v="0"/>
    <n v="370"/>
    <n v="10"/>
    <n v="3588.63"/>
    <n v="1599.27"/>
  </r>
  <r>
    <n v="1108"/>
    <x v="611"/>
    <n v="42"/>
    <x v="2"/>
    <d v="2021-05-16T00:00:00"/>
    <n v="0"/>
    <n v="10579"/>
    <x v="4"/>
    <x v="1"/>
    <n v="118"/>
    <s v="Product_118"/>
    <x v="1"/>
    <n v="360.75"/>
    <n v="218.25"/>
    <n v="4"/>
    <n v="0"/>
    <n v="407"/>
    <n v="5"/>
    <n v="1443"/>
    <n v="570"/>
  </r>
  <r>
    <n v="2065"/>
    <x v="612"/>
    <n v="24"/>
    <x v="4"/>
    <d v="2022-08-31T00:00:00"/>
    <n v="1"/>
    <n v="10815"/>
    <x v="186"/>
    <x v="0"/>
    <n v="107"/>
    <s v="Product_107"/>
    <x v="1"/>
    <n v="548.86"/>
    <n v="233.63"/>
    <n v="2"/>
    <n v="0"/>
    <n v="854"/>
    <n v="2"/>
    <n v="1097.72"/>
    <n v="630.46"/>
  </r>
  <r>
    <n v="2209"/>
    <x v="613"/>
    <n v="25"/>
    <x v="2"/>
    <d v="2023-05-06T00:00:00"/>
    <n v="0"/>
    <n v="13505"/>
    <x v="496"/>
    <x v="0"/>
    <n v="120"/>
    <s v="Product_120"/>
    <x v="1"/>
    <n v="1318.14"/>
    <n v="871.34"/>
    <n v="5"/>
    <n v="0"/>
    <n v="576"/>
    <n v="2"/>
    <n v="6590.7"/>
    <n v="2234"/>
  </r>
  <r>
    <n v="1934"/>
    <x v="614"/>
    <n v="50"/>
    <x v="2"/>
    <d v="2020-05-29T00:00:00"/>
    <n v="1"/>
    <n v="13134"/>
    <x v="497"/>
    <x v="1"/>
    <n v="138"/>
    <s v="Product_138"/>
    <x v="2"/>
    <n v="122.66"/>
    <n v="70.91"/>
    <n v="4"/>
    <n v="0.05"/>
    <n v="776"/>
    <n v="2"/>
    <n v="466.11"/>
    <n v="182.47"/>
  </r>
  <r>
    <n v="1397"/>
    <x v="615"/>
    <n v="58"/>
    <x v="5"/>
    <d v="2022-07-21T00:00:00"/>
    <n v="0"/>
    <n v="11476"/>
    <x v="498"/>
    <x v="1"/>
    <n v="111"/>
    <s v="Product_111"/>
    <x v="3"/>
    <n v="792.86"/>
    <n v="552.53"/>
    <n v="5"/>
    <n v="0"/>
    <n v="434"/>
    <n v="5"/>
    <n v="3964.3"/>
    <n v="1201.6500000000001"/>
  </r>
  <r>
    <n v="2246"/>
    <x v="616"/>
    <n v="28"/>
    <x v="1"/>
    <d v="2022-04-28T00:00:00"/>
    <n v="0"/>
    <n v="11516"/>
    <x v="499"/>
    <x v="0"/>
    <n v="144"/>
    <s v="Product_144"/>
    <x v="1"/>
    <n v="748.47"/>
    <n v="305.13"/>
    <n v="5"/>
    <n v="0.2"/>
    <n v="492"/>
    <n v="8"/>
    <n v="2993.88"/>
    <n v="1468.23"/>
  </r>
  <r>
    <n v="1633"/>
    <x v="617"/>
    <n v="39"/>
    <x v="1"/>
    <d v="2023-07-13T00:00:00"/>
    <n v="0"/>
    <n v="11669"/>
    <x v="500"/>
    <x v="2"/>
    <n v="116"/>
    <s v="Product_116"/>
    <x v="3"/>
    <n v="1139.28"/>
    <n v="739.9"/>
    <n v="1"/>
    <n v="0"/>
    <n v="538"/>
    <n v="6"/>
    <n v="1139.28"/>
    <n v="399.38"/>
  </r>
  <r>
    <n v="2156"/>
    <x v="618"/>
    <n v="40"/>
    <x v="3"/>
    <d v="2023-03-24T00:00:00"/>
    <n v="0"/>
    <n v="13513"/>
    <x v="501"/>
    <x v="0"/>
    <n v="127"/>
    <s v="Product_127"/>
    <x v="1"/>
    <n v="458.75"/>
    <n v="292.49"/>
    <n v="3"/>
    <n v="0"/>
    <n v="476"/>
    <n v="3"/>
    <n v="1376.25"/>
    <n v="498.78"/>
  </r>
  <r>
    <n v="2186"/>
    <x v="619"/>
    <n v="37"/>
    <x v="5"/>
    <d v="2021-02-02T00:00:00"/>
    <n v="0"/>
    <n v="12037"/>
    <x v="502"/>
    <x v="1"/>
    <n v="111"/>
    <s v="Product_111"/>
    <x v="2"/>
    <n v="367.65"/>
    <n v="161.71"/>
    <n v="1"/>
    <n v="0"/>
    <n v="338"/>
    <n v="5"/>
    <n v="367.65"/>
    <n v="205.94"/>
  </r>
  <r>
    <n v="2238"/>
    <x v="620"/>
    <n v="40"/>
    <x v="2"/>
    <d v="2024-11-01T00:00:00"/>
    <n v="0"/>
    <n v="11330"/>
    <x v="503"/>
    <x v="2"/>
    <n v="116"/>
    <s v="Product_116"/>
    <x v="3"/>
    <n v="1392.89"/>
    <n v="697.27"/>
    <n v="5"/>
    <n v="0"/>
    <n v="356"/>
    <n v="3"/>
    <n v="6964.45"/>
    <n v="3478.1"/>
  </r>
  <r>
    <n v="1732"/>
    <x v="621"/>
    <n v="51"/>
    <x v="1"/>
    <d v="2023-11-27T00:00:00"/>
    <n v="0"/>
    <n v="10779"/>
    <x v="280"/>
    <x v="1"/>
    <n v="123"/>
    <s v="Product_123"/>
    <x v="3"/>
    <n v="878.98"/>
    <n v="584.91"/>
    <n v="2"/>
    <n v="0"/>
    <n v="371"/>
    <n v="3"/>
    <n v="1757.96"/>
    <n v="588.14"/>
  </r>
  <r>
    <n v="1234"/>
    <x v="622"/>
    <n v="29"/>
    <x v="0"/>
    <d v="2022-02-25T00:00:00"/>
    <n v="1"/>
    <n v="13806"/>
    <x v="504"/>
    <x v="0"/>
    <n v="112"/>
    <s v="Product_112"/>
    <x v="2"/>
    <n v="201.8"/>
    <n v="112.11"/>
    <n v="2"/>
    <n v="0"/>
    <n v="1041"/>
    <n v="6"/>
    <n v="403.6"/>
    <n v="179.38"/>
  </r>
  <r>
    <n v="1657"/>
    <x v="623"/>
    <n v="40"/>
    <x v="0"/>
    <d v="2022-10-09T00:00:00"/>
    <n v="0"/>
    <n v="12990"/>
    <x v="505"/>
    <x v="2"/>
    <n v="140"/>
    <s v="Product_140"/>
    <x v="3"/>
    <n v="329.9"/>
    <n v="171.67"/>
    <n v="1"/>
    <n v="0.05"/>
    <n v="350"/>
    <n v="3"/>
    <n v="313.39999999999998"/>
    <n v="141.72999999999999"/>
  </r>
  <r>
    <n v="1750"/>
    <x v="624"/>
    <n v="65"/>
    <x v="0"/>
    <d v="2022-03-29T00:00:00"/>
    <n v="0"/>
    <n v="11149"/>
    <x v="427"/>
    <x v="0"/>
    <n v="103"/>
    <s v="Product_103"/>
    <x v="2"/>
    <n v="1498.3"/>
    <n v="1006.33"/>
    <n v="2"/>
    <n v="0.05"/>
    <n v="414"/>
    <n v="5"/>
    <n v="2846.77"/>
    <n v="834.11"/>
  </r>
  <r>
    <n v="1587"/>
    <x v="625"/>
    <n v="56"/>
    <x v="2"/>
    <d v="2021-05-14T00:00:00"/>
    <n v="0"/>
    <n v="12312"/>
    <x v="506"/>
    <x v="0"/>
    <n v="102"/>
    <s v="Product_102"/>
    <x v="2"/>
    <n v="333.63"/>
    <n v="142.79"/>
    <n v="5"/>
    <n v="0"/>
    <n v="427"/>
    <n v="8"/>
    <n v="1668.15"/>
    <n v="954.2"/>
  </r>
  <r>
    <n v="2032"/>
    <x v="626"/>
    <n v="23"/>
    <x v="2"/>
    <d v="2020-10-29T00:00:00"/>
    <n v="1"/>
    <n v="10006"/>
    <x v="507"/>
    <x v="0"/>
    <n v="138"/>
    <s v="Product_138"/>
    <x v="0"/>
    <n v="935.19"/>
    <n v="506.81"/>
    <n v="4"/>
    <n v="0"/>
    <n v="1525"/>
    <n v="1"/>
    <n v="3740.76"/>
    <n v="1713.52"/>
  </r>
  <r>
    <n v="2097"/>
    <x v="627"/>
    <n v="42"/>
    <x v="3"/>
    <d v="2023-05-09T00:00:00"/>
    <n v="0"/>
    <n v="11436"/>
    <x v="508"/>
    <x v="2"/>
    <n v="148"/>
    <s v="Product_148"/>
    <x v="1"/>
    <n v="659.19"/>
    <n v="392.69"/>
    <n v="5"/>
    <n v="0"/>
    <n v="484"/>
    <n v="3"/>
    <n v="3295.95"/>
    <n v="1332.5"/>
  </r>
  <r>
    <n v="1953"/>
    <x v="628"/>
    <n v="55"/>
    <x v="3"/>
    <d v="2023-11-09T00:00:00"/>
    <n v="0"/>
    <n v="13277"/>
    <x v="483"/>
    <x v="0"/>
    <n v="124"/>
    <s v="Product_124"/>
    <x v="0"/>
    <n v="1334.12"/>
    <n v="777.21"/>
    <n v="4"/>
    <n v="0"/>
    <n v="344"/>
    <n v="2"/>
    <n v="5336.48"/>
    <n v="2227.64"/>
  </r>
  <r>
    <n v="1491"/>
    <x v="629"/>
    <n v="51"/>
    <x v="3"/>
    <d v="2020-12-01T00:00:00"/>
    <n v="1"/>
    <n v="13250"/>
    <x v="509"/>
    <x v="2"/>
    <n v="129"/>
    <s v="Product_129"/>
    <x v="2"/>
    <n v="1144.99"/>
    <n v="548.77"/>
    <n v="2"/>
    <n v="0.05"/>
    <n v="1670"/>
    <n v="3"/>
    <n v="2175.48"/>
    <n v="1077.94"/>
  </r>
  <r>
    <n v="1912"/>
    <x v="630"/>
    <n v="46"/>
    <x v="4"/>
    <d v="2020-06-08T00:00:00"/>
    <n v="0"/>
    <n v="13539"/>
    <x v="510"/>
    <x v="0"/>
    <n v="147"/>
    <s v="Product_147"/>
    <x v="2"/>
    <n v="915.58"/>
    <n v="520.96"/>
    <n v="3"/>
    <n v="0"/>
    <n v="507"/>
    <n v="3"/>
    <n v="2746.74"/>
    <n v="1183.8599999999999"/>
  </r>
  <r>
    <n v="2276"/>
    <x v="631"/>
    <n v="40"/>
    <x v="0"/>
    <d v="2022-05-20T00:00:00"/>
    <n v="0"/>
    <n v="13567"/>
    <x v="511"/>
    <x v="0"/>
    <n v="146"/>
    <s v="Product_146"/>
    <x v="3"/>
    <n v="65.569999999999993"/>
    <n v="40.17"/>
    <n v="3"/>
    <n v="0.1"/>
    <n v="342"/>
    <n v="5"/>
    <n v="177.04"/>
    <n v="56.53"/>
  </r>
  <r>
    <n v="2253"/>
    <x v="632"/>
    <n v="65"/>
    <x v="2"/>
    <d v="2021-03-24T00:00:00"/>
    <n v="1"/>
    <n v="10694"/>
    <x v="512"/>
    <x v="1"/>
    <n v="134"/>
    <s v="Product_134"/>
    <x v="2"/>
    <n v="1325.7"/>
    <n v="762.89"/>
    <n v="5"/>
    <n v="0.2"/>
    <n v="1209"/>
    <n v="2"/>
    <n v="5302.8"/>
    <n v="1488.35"/>
  </r>
  <r>
    <n v="2197"/>
    <x v="633"/>
    <n v="43"/>
    <x v="0"/>
    <d v="2020-12-26T00:00:00"/>
    <n v="1"/>
    <n v="10991"/>
    <x v="513"/>
    <x v="0"/>
    <n v="120"/>
    <s v="Product_120"/>
    <x v="2"/>
    <n v="694.77"/>
    <n v="420.57"/>
    <n v="5"/>
    <n v="0"/>
    <n v="1467"/>
    <n v="1"/>
    <n v="3473.85"/>
    <n v="1371"/>
  </r>
  <r>
    <n v="2191"/>
    <x v="634"/>
    <n v="32"/>
    <x v="3"/>
    <d v="2023-11-26T00:00:00"/>
    <n v="0"/>
    <n v="11466"/>
    <x v="514"/>
    <x v="2"/>
    <n v="118"/>
    <s v="Product_118"/>
    <x v="2"/>
    <n v="1400.79"/>
    <n v="667.93"/>
    <n v="2"/>
    <n v="0"/>
    <n v="402"/>
    <n v="6"/>
    <n v="2801.58"/>
    <n v="1465.72"/>
  </r>
  <r>
    <n v="1169"/>
    <x v="635"/>
    <n v="53"/>
    <x v="2"/>
    <d v="2022-11-26T00:00:00"/>
    <n v="0"/>
    <n v="11975"/>
    <x v="515"/>
    <x v="1"/>
    <n v="114"/>
    <s v="Product_114"/>
    <x v="1"/>
    <n v="768.53"/>
    <n v="499.43"/>
    <n v="3"/>
    <n v="0"/>
    <n v="767"/>
    <n v="5"/>
    <n v="2305.59"/>
    <n v="807.3"/>
  </r>
  <r>
    <n v="2416"/>
    <x v="636"/>
    <n v="41"/>
    <x v="5"/>
    <d v="2022-09-08T00:00:00"/>
    <n v="1"/>
    <n v="12965"/>
    <x v="516"/>
    <x v="2"/>
    <n v="118"/>
    <s v="Product_118"/>
    <x v="0"/>
    <n v="1056.6300000000001"/>
    <n v="565.20000000000005"/>
    <n v="3"/>
    <n v="0"/>
    <n v="876"/>
    <n v="4"/>
    <n v="3169.89"/>
    <n v="1474.29"/>
  </r>
  <r>
    <n v="1945"/>
    <x v="637"/>
    <n v="45"/>
    <x v="1"/>
    <d v="2020-04-12T00:00:00"/>
    <n v="0"/>
    <n v="13299"/>
    <x v="517"/>
    <x v="0"/>
    <n v="102"/>
    <s v="Product_102"/>
    <x v="0"/>
    <n v="150.47"/>
    <n v="104.75"/>
    <n v="5"/>
    <n v="0"/>
    <n v="430"/>
    <n v="5"/>
    <n v="752.35"/>
    <n v="228.6"/>
  </r>
  <r>
    <n v="1794"/>
    <x v="638"/>
    <n v="43"/>
    <x v="1"/>
    <d v="2023-02-15T00:00:00"/>
    <n v="1"/>
    <n v="10747"/>
    <x v="518"/>
    <x v="1"/>
    <n v="101"/>
    <s v="Product_101"/>
    <x v="1"/>
    <n v="1130.47"/>
    <n v="460.09"/>
    <n v="3"/>
    <n v="0.1"/>
    <n v="606"/>
    <n v="3"/>
    <n v="3052.27"/>
    <n v="1672"/>
  </r>
  <r>
    <n v="1633"/>
    <x v="639"/>
    <n v="47"/>
    <x v="3"/>
    <d v="2021-05-25T00:00:00"/>
    <n v="0"/>
    <n v="10145"/>
    <x v="519"/>
    <x v="1"/>
    <n v="120"/>
    <s v="Product_120"/>
    <x v="1"/>
    <n v="540.09"/>
    <n v="277.66000000000003"/>
    <n v="5"/>
    <n v="0"/>
    <n v="538"/>
    <n v="6"/>
    <n v="2700.45"/>
    <n v="1312.15"/>
  </r>
  <r>
    <n v="2217"/>
    <x v="640"/>
    <n v="25"/>
    <x v="0"/>
    <d v="2020-05-09T00:00:00"/>
    <n v="1"/>
    <n v="13641"/>
    <x v="520"/>
    <x v="1"/>
    <n v="134"/>
    <s v="Product_134"/>
    <x v="1"/>
    <n v="559.47"/>
    <n v="254.08"/>
    <n v="1"/>
    <n v="0.05"/>
    <n v="1032"/>
    <n v="2"/>
    <n v="531.5"/>
    <n v="277.42"/>
  </r>
  <r>
    <n v="1028"/>
    <x v="641"/>
    <n v="18"/>
    <x v="5"/>
    <d v="2022-07-23T00:00:00"/>
    <n v="0"/>
    <n v="13367"/>
    <x v="521"/>
    <x v="2"/>
    <n v="141"/>
    <s v="Product_141"/>
    <x v="0"/>
    <n v="222.05"/>
    <n v="125.83"/>
    <n v="3"/>
    <n v="0.05"/>
    <n v="442"/>
    <n v="6"/>
    <n v="632.84"/>
    <n v="255.35"/>
  </r>
  <r>
    <n v="2188"/>
    <x v="642"/>
    <n v="61"/>
    <x v="2"/>
    <d v="2020-09-30T00:00:00"/>
    <n v="0"/>
    <n v="12288"/>
    <x v="522"/>
    <x v="1"/>
    <n v="141"/>
    <s v="Product_141"/>
    <x v="0"/>
    <n v="262.94"/>
    <n v="124.36"/>
    <n v="4"/>
    <n v="0.1"/>
    <n v="606"/>
    <n v="3"/>
    <n v="946.58"/>
    <n v="449.14"/>
  </r>
  <r>
    <n v="2445"/>
    <x v="643"/>
    <n v="43"/>
    <x v="0"/>
    <d v="2022-09-08T00:00:00"/>
    <n v="0"/>
    <n v="10856"/>
    <x v="516"/>
    <x v="1"/>
    <n v="148"/>
    <s v="Product_148"/>
    <x v="2"/>
    <n v="319.35000000000002"/>
    <n v="198.39"/>
    <n v="2"/>
    <n v="0"/>
    <n v="495"/>
    <n v="4"/>
    <n v="638.70000000000005"/>
    <n v="241.92"/>
  </r>
  <r>
    <n v="1338"/>
    <x v="644"/>
    <n v="51"/>
    <x v="3"/>
    <d v="2023-09-29T00:00:00"/>
    <n v="0"/>
    <n v="10286"/>
    <x v="350"/>
    <x v="2"/>
    <n v="111"/>
    <s v="Product_111"/>
    <x v="0"/>
    <n v="525.9"/>
    <n v="349.49"/>
    <n v="5"/>
    <n v="0.1"/>
    <n v="460"/>
    <n v="5"/>
    <n v="2366.5500000000002"/>
    <n v="619.1"/>
  </r>
  <r>
    <n v="2388"/>
    <x v="645"/>
    <n v="40"/>
    <x v="0"/>
    <d v="2022-12-23T00:00:00"/>
    <n v="1"/>
    <n v="10951"/>
    <x v="298"/>
    <x v="2"/>
    <n v="127"/>
    <s v="Product_127"/>
    <x v="3"/>
    <n v="1343.36"/>
    <n v="622.33000000000004"/>
    <n v="3"/>
    <n v="0"/>
    <n v="740"/>
    <n v="3"/>
    <n v="4030.08"/>
    <n v="2163.09"/>
  </r>
  <r>
    <n v="2365"/>
    <x v="646"/>
    <n v="56"/>
    <x v="3"/>
    <d v="2023-02-18T00:00:00"/>
    <n v="1"/>
    <n v="13746"/>
    <x v="523"/>
    <x v="2"/>
    <n v="123"/>
    <s v="Product_123"/>
    <x v="0"/>
    <n v="583.98"/>
    <n v="261.74"/>
    <n v="3"/>
    <n v="0"/>
    <n v="640"/>
    <n v="4"/>
    <n v="1751.94"/>
    <n v="966.72"/>
  </r>
  <r>
    <n v="1499"/>
    <x v="647"/>
    <n v="32"/>
    <x v="4"/>
    <d v="2023-04-05T00:00:00"/>
    <n v="0"/>
    <n v="10025"/>
    <x v="524"/>
    <x v="0"/>
    <n v="138"/>
    <s v="Product_138"/>
    <x v="1"/>
    <n v="1100.33"/>
    <n v="429.51499999999999"/>
    <n v="5"/>
    <n v="0.2"/>
    <n v="608"/>
    <n v="5"/>
    <n v="4401.32"/>
    <n v="2253.7399999999998"/>
  </r>
  <r>
    <n v="1510"/>
    <x v="648"/>
    <n v="40"/>
    <x v="1"/>
    <d v="2021-10-11T00:00:00"/>
    <n v="0"/>
    <n v="10451"/>
    <x v="525"/>
    <x v="2"/>
    <n v="144"/>
    <s v="Product_144"/>
    <x v="0"/>
    <n v="169.98"/>
    <n v="86.41"/>
    <n v="4"/>
    <n v="0.2"/>
    <n v="532"/>
    <n v="5"/>
    <n v="543.94000000000005"/>
    <n v="198.3"/>
  </r>
  <r>
    <n v="2350"/>
    <x v="649"/>
    <n v="39"/>
    <x v="1"/>
    <d v="2022-06-25T00:00:00"/>
    <n v="0"/>
    <n v="12153"/>
    <x v="526"/>
    <x v="2"/>
    <n v="103"/>
    <s v="Product_103"/>
    <x v="2"/>
    <n v="907.09"/>
    <n v="481.1"/>
    <n v="3"/>
    <n v="0"/>
    <n v="443"/>
    <n v="3"/>
    <n v="2721.27"/>
    <n v="1277.97"/>
  </r>
  <r>
    <n v="1216"/>
    <x v="650"/>
    <n v="25"/>
    <x v="0"/>
    <d v="2023-06-08T00:00:00"/>
    <n v="0"/>
    <n v="10239"/>
    <x v="425"/>
    <x v="1"/>
    <n v="112"/>
    <s v="Product_112"/>
    <x v="0"/>
    <n v="748.74"/>
    <n v="349.13"/>
    <n v="1"/>
    <n v="0.1"/>
    <n v="517"/>
    <n v="5"/>
    <n v="673.87"/>
    <n v="324.74"/>
  </r>
  <r>
    <n v="2324"/>
    <x v="651"/>
    <n v="39"/>
    <x v="5"/>
    <d v="2024-01-13T00:00:00"/>
    <n v="0"/>
    <n v="13923"/>
    <x v="153"/>
    <x v="0"/>
    <n v="130"/>
    <s v="Product_130"/>
    <x v="1"/>
    <n v="1468.04"/>
    <n v="429.51499999999999"/>
    <n v="2"/>
    <n v="0"/>
    <n v="354"/>
    <n v="7"/>
    <n v="2936.08"/>
    <n v="2077.0500000000002"/>
  </r>
  <r>
    <n v="2155"/>
    <x v="652"/>
    <n v="37"/>
    <x v="2"/>
    <d v="2022-10-30T00:00:00"/>
    <n v="1"/>
    <n v="13489"/>
    <x v="527"/>
    <x v="1"/>
    <n v="131"/>
    <s v="Product_131"/>
    <x v="3"/>
    <n v="1277"/>
    <n v="599.41"/>
    <n v="5"/>
    <n v="0"/>
    <n v="794"/>
    <n v="2"/>
    <n v="6385"/>
    <n v="3387.95"/>
  </r>
  <r>
    <n v="2093"/>
    <x v="653"/>
    <n v="55"/>
    <x v="3"/>
    <d v="2022-05-23T00:00:00"/>
    <n v="0"/>
    <n v="10331"/>
    <x v="528"/>
    <x v="2"/>
    <n v="123"/>
    <s v="Product_123"/>
    <x v="1"/>
    <n v="709.5"/>
    <n v="425.54"/>
    <n v="3"/>
    <n v="0"/>
    <n v="494"/>
    <n v="5"/>
    <n v="2128.5"/>
    <n v="851.88"/>
  </r>
  <r>
    <n v="2275"/>
    <x v="654"/>
    <n v="62"/>
    <x v="2"/>
    <d v="2023-01-27T00:00:00"/>
    <n v="0"/>
    <n v="12959"/>
    <x v="472"/>
    <x v="2"/>
    <n v="101"/>
    <s v="Product_101"/>
    <x v="3"/>
    <n v="1173.96"/>
    <n v="645.28"/>
    <n v="2"/>
    <n v="0"/>
    <n v="552"/>
    <n v="5"/>
    <n v="2347.92"/>
    <n v="1057.3599999999999"/>
  </r>
  <r>
    <n v="2438"/>
    <x v="655"/>
    <n v="62"/>
    <x v="1"/>
    <d v="2022-07-02T00:00:00"/>
    <n v="0"/>
    <n v="11914"/>
    <x v="529"/>
    <x v="1"/>
    <n v="141"/>
    <s v="Product_141"/>
    <x v="2"/>
    <n v="329.91"/>
    <n v="209.96"/>
    <n v="5"/>
    <n v="0"/>
    <n v="914"/>
    <n v="4"/>
    <n v="1649.55"/>
    <n v="599.75"/>
  </r>
  <r>
    <n v="1444"/>
    <x v="656"/>
    <n v="40"/>
    <x v="5"/>
    <d v="2020-11-21T00:00:00"/>
    <n v="0"/>
    <n v="11065"/>
    <x v="530"/>
    <x v="0"/>
    <n v="120"/>
    <s v="Product_120"/>
    <x v="2"/>
    <n v="865.39"/>
    <n v="427.35"/>
    <n v="5"/>
    <n v="0"/>
    <n v="688"/>
    <n v="7"/>
    <n v="4326.95"/>
    <n v="2190.1999999999998"/>
  </r>
  <r>
    <n v="1875"/>
    <x v="657"/>
    <n v="25"/>
    <x v="5"/>
    <d v="2022-08-30T00:00:00"/>
    <n v="1"/>
    <n v="10644"/>
    <x v="531"/>
    <x v="0"/>
    <n v="106"/>
    <s v="Product_106"/>
    <x v="0"/>
    <n v="158.19999999999999"/>
    <n v="87.28"/>
    <n v="5"/>
    <n v="0"/>
    <n v="855"/>
    <n v="3"/>
    <n v="791"/>
    <n v="354.6"/>
  </r>
  <r>
    <n v="2205"/>
    <x v="658"/>
    <n v="40"/>
    <x v="2"/>
    <d v="2022-10-07T00:00:00"/>
    <n v="0"/>
    <n v="11852"/>
    <x v="124"/>
    <x v="1"/>
    <n v="111"/>
    <s v="Product_111"/>
    <x v="2"/>
    <n v="554.73"/>
    <n v="265.08"/>
    <n v="4"/>
    <n v="0"/>
    <n v="409"/>
    <n v="7"/>
    <n v="2218.92"/>
    <n v="1158.5999999999999"/>
  </r>
  <r>
    <n v="1166"/>
    <x v="659"/>
    <n v="22"/>
    <x v="1"/>
    <d v="2021-06-14T00:00:00"/>
    <n v="0"/>
    <n v="13627"/>
    <x v="532"/>
    <x v="2"/>
    <n v="135"/>
    <s v="Product_135"/>
    <x v="2"/>
    <n v="377.5"/>
    <n v="256.83"/>
    <n v="1"/>
    <n v="0"/>
    <n v="333"/>
    <n v="3"/>
    <n v="377.5"/>
    <n v="120.67"/>
  </r>
  <r>
    <n v="1090"/>
    <x v="660"/>
    <n v="30"/>
    <x v="2"/>
    <d v="2021-05-21T00:00:00"/>
    <n v="1"/>
    <n v="10034"/>
    <x v="533"/>
    <x v="0"/>
    <n v="104"/>
    <s v="Product_104"/>
    <x v="1"/>
    <n v="1092.42"/>
    <n v="608.02"/>
    <n v="5"/>
    <n v="0"/>
    <n v="1321"/>
    <n v="1"/>
    <n v="5462.1"/>
    <n v="2422"/>
  </r>
  <r>
    <n v="1713"/>
    <x v="661"/>
    <n v="46"/>
    <x v="0"/>
    <d v="2023-07-29T00:00:00"/>
    <n v="0"/>
    <n v="12923"/>
    <x v="534"/>
    <x v="0"/>
    <n v="129"/>
    <s v="Product_129"/>
    <x v="1"/>
    <n v="760.63"/>
    <n v="343.83"/>
    <n v="4"/>
    <n v="0"/>
    <n v="522"/>
    <n v="8"/>
    <n v="3042.52"/>
    <n v="1667.2"/>
  </r>
  <r>
    <n v="1038"/>
    <x v="662"/>
    <n v="32"/>
    <x v="5"/>
    <d v="2021-07-21T00:00:00"/>
    <n v="0"/>
    <n v="13418"/>
    <x v="535"/>
    <x v="1"/>
    <n v="110"/>
    <s v="Product_110"/>
    <x v="0"/>
    <n v="1139.05"/>
    <n v="548.83000000000004"/>
    <n v="5"/>
    <n v="0"/>
    <n v="461"/>
    <n v="5"/>
    <n v="5695.25"/>
    <n v="2951.1"/>
  </r>
  <r>
    <n v="2149"/>
    <x v="663"/>
    <n v="32"/>
    <x v="5"/>
    <d v="2022-03-12T00:00:00"/>
    <n v="0"/>
    <n v="12431"/>
    <x v="536"/>
    <x v="0"/>
    <n v="129"/>
    <s v="Product_129"/>
    <x v="0"/>
    <n v="797.18"/>
    <n v="338.7"/>
    <n v="5"/>
    <n v="0"/>
    <n v="760"/>
    <n v="2"/>
    <n v="3985.9"/>
    <n v="2292.4"/>
  </r>
  <r>
    <n v="2474"/>
    <x v="664"/>
    <n v="42"/>
    <x v="0"/>
    <d v="2022-09-19T00:00:00"/>
    <n v="0"/>
    <n v="13584"/>
    <x v="537"/>
    <x v="2"/>
    <n v="138"/>
    <s v="Product_138"/>
    <x v="0"/>
    <n v="175.4"/>
    <n v="71.62"/>
    <n v="4"/>
    <n v="0"/>
    <n v="551"/>
    <n v="6"/>
    <n v="701.6"/>
    <n v="415.12"/>
  </r>
  <r>
    <n v="1172"/>
    <x v="665"/>
    <n v="40"/>
    <x v="1"/>
    <d v="2023-07-07T00:00:00"/>
    <n v="0"/>
    <n v="13809"/>
    <x v="538"/>
    <x v="1"/>
    <n v="101"/>
    <s v="Product_101"/>
    <x v="0"/>
    <n v="1116.28"/>
    <n v="622.63"/>
    <n v="1"/>
    <n v="0"/>
    <n v="544"/>
    <n v="5"/>
    <n v="1116.28"/>
    <n v="493.65"/>
  </r>
  <r>
    <n v="1652"/>
    <x v="666"/>
    <n v="27"/>
    <x v="5"/>
    <d v="2021-04-05T00:00:00"/>
    <n v="1"/>
    <n v="10810"/>
    <x v="539"/>
    <x v="0"/>
    <n v="140"/>
    <s v="Product_140"/>
    <x v="1"/>
    <n v="1258.18"/>
    <n v="630.52"/>
    <n v="2"/>
    <n v="0"/>
    <n v="1057"/>
    <n v="3"/>
    <n v="2516.36"/>
    <n v="1255.32"/>
  </r>
  <r>
    <n v="1753"/>
    <x v="667"/>
    <n v="32"/>
    <x v="4"/>
    <d v="2021-07-16T00:00:00"/>
    <n v="0"/>
    <n v="11311"/>
    <x v="540"/>
    <x v="2"/>
    <n v="108"/>
    <s v="Product_108"/>
    <x v="0"/>
    <n v="1360.12"/>
    <n v="937.3"/>
    <n v="3"/>
    <n v="0.2"/>
    <n v="392"/>
    <n v="4"/>
    <n v="3264.29"/>
    <n v="452.39"/>
  </r>
  <r>
    <n v="2243"/>
    <x v="668"/>
    <n v="36"/>
    <x v="4"/>
    <d v="2022-06-19T00:00:00"/>
    <n v="0"/>
    <n v="12795"/>
    <x v="541"/>
    <x v="2"/>
    <n v="138"/>
    <s v="Product_138"/>
    <x v="0"/>
    <n v="879.39"/>
    <n v="396.96"/>
    <n v="5"/>
    <n v="0"/>
    <n v="437"/>
    <n v="8"/>
    <n v="4396.95"/>
    <n v="2412.15"/>
  </r>
  <r>
    <n v="2081"/>
    <x v="669"/>
    <n v="41"/>
    <x v="4"/>
    <d v="2020-07-06T00:00:00"/>
    <n v="0"/>
    <n v="11894"/>
    <x v="542"/>
    <x v="1"/>
    <n v="117"/>
    <s v="Product_117"/>
    <x v="2"/>
    <n v="1142.7"/>
    <n v="429.51499999999999"/>
    <n v="1"/>
    <n v="0"/>
    <n v="412"/>
    <n v="4"/>
    <n v="1142.7"/>
    <n v="713.18"/>
  </r>
  <r>
    <n v="1475"/>
    <x v="670"/>
    <n v="62"/>
    <x v="3"/>
    <d v="2024-01-01T00:00:00"/>
    <n v="0"/>
    <n v="13006"/>
    <x v="543"/>
    <x v="1"/>
    <n v="119"/>
    <s v="Product_119"/>
    <x v="0"/>
    <n v="1140.46"/>
    <n v="564.29"/>
    <n v="3"/>
    <n v="0"/>
    <n v="366"/>
    <n v="7"/>
    <n v="3421.38"/>
    <n v="1728.51"/>
  </r>
  <r>
    <n v="1455"/>
    <x v="671"/>
    <n v="53"/>
    <x v="3"/>
    <d v="2021-08-08T00:00:00"/>
    <n v="0"/>
    <n v="11056"/>
    <x v="544"/>
    <x v="2"/>
    <n v="133"/>
    <s v="Product_133"/>
    <x v="3"/>
    <n v="275.83999999999997"/>
    <n v="128.83000000000001"/>
    <n v="5"/>
    <n v="0"/>
    <n v="347"/>
    <n v="6"/>
    <n v="1379.2"/>
    <n v="735.05"/>
  </r>
  <r>
    <n v="1828"/>
    <x v="672"/>
    <n v="28"/>
    <x v="1"/>
    <d v="2021-04-25T00:00:00"/>
    <n v="1"/>
    <n v="12142"/>
    <x v="545"/>
    <x v="2"/>
    <n v="115"/>
    <s v="Product_115"/>
    <x v="2"/>
    <n v="288.12"/>
    <n v="199.06"/>
    <n v="3"/>
    <n v="0"/>
    <n v="505"/>
    <n v="2"/>
    <n v="864.36"/>
    <n v="267.18"/>
  </r>
  <r>
    <n v="1894"/>
    <x v="673"/>
    <n v="36"/>
    <x v="0"/>
    <d v="2021-10-07T00:00:00"/>
    <n v="0"/>
    <n v="13067"/>
    <x v="546"/>
    <x v="0"/>
    <n v="145"/>
    <s v="Product_145"/>
    <x v="1"/>
    <n v="152.78"/>
    <n v="97.9"/>
    <n v="4"/>
    <n v="0.2"/>
    <n v="742"/>
    <n v="6"/>
    <n v="488.9"/>
    <n v="97.3"/>
  </r>
  <r>
    <n v="2384"/>
    <x v="674"/>
    <n v="35"/>
    <x v="2"/>
    <d v="2021-11-18T00:00:00"/>
    <n v="0"/>
    <n v="10204"/>
    <x v="547"/>
    <x v="0"/>
    <n v="131"/>
    <s v="Product_131"/>
    <x v="3"/>
    <n v="513.87"/>
    <n v="302.77"/>
    <n v="1"/>
    <n v="0"/>
    <n v="426"/>
    <n v="4"/>
    <n v="513.87"/>
    <n v="211.1"/>
  </r>
  <r>
    <n v="2024"/>
    <x v="675"/>
    <n v="32"/>
    <x v="1"/>
    <d v="2021-10-16T00:00:00"/>
    <n v="0"/>
    <n v="13692"/>
    <x v="548"/>
    <x v="0"/>
    <n v="121"/>
    <s v="Product_121"/>
    <x v="0"/>
    <n v="736.59"/>
    <n v="448.68"/>
    <n v="1"/>
    <n v="0"/>
    <n v="614"/>
    <n v="5"/>
    <n v="736.59"/>
    <n v="287.91000000000003"/>
  </r>
  <r>
    <n v="1386"/>
    <x v="676"/>
    <n v="44"/>
    <x v="2"/>
    <d v="2023-11-01T00:00:00"/>
    <n v="0"/>
    <n v="12881"/>
    <x v="549"/>
    <x v="0"/>
    <n v="103"/>
    <s v="Product_103"/>
    <x v="2"/>
    <n v="1496.95"/>
    <n v="1043.99"/>
    <n v="2"/>
    <n v="0"/>
    <n v="721"/>
    <n v="7"/>
    <n v="2993.9"/>
    <n v="905.92"/>
  </r>
  <r>
    <n v="1347"/>
    <x v="677"/>
    <n v="40"/>
    <x v="1"/>
    <d v="2020-06-14T00:00:00"/>
    <n v="0"/>
    <n v="12077"/>
    <x v="550"/>
    <x v="0"/>
    <n v="102"/>
    <s v="Product_102"/>
    <x v="0"/>
    <n v="674.94"/>
    <n v="390.09"/>
    <n v="2"/>
    <n v="0"/>
    <n v="890"/>
    <n v="4"/>
    <n v="1349.88"/>
    <n v="569.70000000000005"/>
  </r>
  <r>
    <n v="1189"/>
    <x v="678"/>
    <n v="53"/>
    <x v="3"/>
    <d v="2020-10-10T00:00:00"/>
    <n v="0"/>
    <n v="12313"/>
    <x v="122"/>
    <x v="1"/>
    <n v="135"/>
    <s v="Product_135"/>
    <x v="2"/>
    <n v="1103.05"/>
    <n v="474.94"/>
    <n v="3"/>
    <n v="0.2"/>
    <n v="580"/>
    <n v="6"/>
    <n v="2647.32"/>
    <n v="1222.5"/>
  </r>
  <r>
    <n v="1504"/>
    <x v="679"/>
    <n v="65"/>
    <x v="4"/>
    <d v="2020-04-11T00:00:00"/>
    <n v="0"/>
    <n v="12070"/>
    <x v="551"/>
    <x v="0"/>
    <n v="141"/>
    <s v="Product_141"/>
    <x v="0"/>
    <n v="1055.43"/>
    <n v="442.71"/>
    <n v="4"/>
    <n v="0"/>
    <n v="812"/>
    <n v="5"/>
    <n v="4221.72"/>
    <n v="2450.88"/>
  </r>
  <r>
    <n v="2214"/>
    <x v="680"/>
    <n v="35"/>
    <x v="0"/>
    <d v="2021-04-18T00:00:00"/>
    <n v="0"/>
    <n v="12656"/>
    <x v="552"/>
    <x v="0"/>
    <n v="116"/>
    <s v="Product_116"/>
    <x v="3"/>
    <n v="346.5"/>
    <n v="207.89"/>
    <n v="3"/>
    <n v="0"/>
    <n v="1012"/>
    <n v="3"/>
    <n v="1039.5"/>
    <n v="415.83"/>
  </r>
  <r>
    <n v="2392"/>
    <x v="681"/>
    <n v="35"/>
    <x v="3"/>
    <d v="2022-02-23T00:00:00"/>
    <n v="0"/>
    <n v="10038"/>
    <x v="553"/>
    <x v="0"/>
    <n v="145"/>
    <s v="Product_145"/>
    <x v="1"/>
    <n v="134.84"/>
    <n v="80.540000000000006"/>
    <n v="5"/>
    <n v="0"/>
    <n v="543"/>
    <n v="5"/>
    <n v="674.2"/>
    <n v="271.5"/>
  </r>
  <r>
    <n v="2432"/>
    <x v="682"/>
    <n v="42"/>
    <x v="0"/>
    <d v="2023-11-22T00:00:00"/>
    <n v="0"/>
    <n v="10172"/>
    <x v="554"/>
    <x v="2"/>
    <n v="121"/>
    <s v="Product_121"/>
    <x v="3"/>
    <n v="841.71"/>
    <n v="525.61"/>
    <n v="1"/>
    <n v="0"/>
    <n v="406"/>
    <n v="3"/>
    <n v="841.71"/>
    <n v="316.10000000000002"/>
  </r>
  <r>
    <n v="1823"/>
    <x v="683"/>
    <n v="55"/>
    <x v="2"/>
    <d v="2020-08-11T00:00:00"/>
    <n v="0"/>
    <n v="10759"/>
    <x v="252"/>
    <x v="0"/>
    <n v="112"/>
    <s v="Product_112"/>
    <x v="3"/>
    <n v="1065.44"/>
    <n v="429.51499999999999"/>
    <n v="3"/>
    <n v="0"/>
    <n v="776"/>
    <n v="3"/>
    <n v="3196.32"/>
    <n v="1907.78"/>
  </r>
  <r>
    <n v="1928"/>
    <x v="684"/>
    <n v="35"/>
    <x v="1"/>
    <d v="2023-12-17T00:00:00"/>
    <n v="0"/>
    <n v="11914"/>
    <x v="555"/>
    <x v="1"/>
    <n v="128"/>
    <s v="Product_128"/>
    <x v="1"/>
    <n v="1497.47"/>
    <n v="1023.48"/>
    <n v="3"/>
    <n v="0"/>
    <n v="381"/>
    <n v="6"/>
    <n v="4492.41"/>
    <n v="1421.97"/>
  </r>
  <r>
    <n v="1933"/>
    <x v="685"/>
    <n v="54"/>
    <x v="5"/>
    <d v="2021-03-14T00:00:00"/>
    <n v="0"/>
    <n v="13484"/>
    <x v="227"/>
    <x v="2"/>
    <n v="112"/>
    <s v="Product_112"/>
    <x v="2"/>
    <n v="569.99"/>
    <n v="322.24"/>
    <n v="1"/>
    <n v="0"/>
    <n v="529"/>
    <n v="6"/>
    <n v="569.99"/>
    <n v="247.75"/>
  </r>
  <r>
    <n v="2140"/>
    <x v="686"/>
    <n v="47"/>
    <x v="5"/>
    <d v="2020-05-11T00:00:00"/>
    <n v="0"/>
    <n v="10413"/>
    <x v="206"/>
    <x v="2"/>
    <n v="133"/>
    <s v="Product_133"/>
    <x v="2"/>
    <n v="1349.73"/>
    <n v="802.91"/>
    <n v="1"/>
    <n v="0"/>
    <n v="429"/>
    <n v="6"/>
    <n v="1349.73"/>
    <n v="546.82000000000005"/>
  </r>
  <r>
    <n v="1133"/>
    <x v="687"/>
    <n v="75"/>
    <x v="0"/>
    <d v="2022-04-29T00:00:00"/>
    <n v="1"/>
    <n v="13745"/>
    <x v="556"/>
    <x v="0"/>
    <n v="120"/>
    <s v="Product_120"/>
    <x v="1"/>
    <n v="603.79999999999995"/>
    <n v="247.83"/>
    <n v="2"/>
    <n v="0"/>
    <n v="694"/>
    <n v="2"/>
    <n v="1207.5999999999999"/>
    <n v="711.94"/>
  </r>
  <r>
    <n v="1057"/>
    <x v="688"/>
    <n v="35"/>
    <x v="4"/>
    <d v="2022-04-14T00:00:00"/>
    <n v="1"/>
    <n v="10691"/>
    <x v="557"/>
    <x v="2"/>
    <n v="140"/>
    <s v="Product_140"/>
    <x v="0"/>
    <n v="1049.6500000000001"/>
    <n v="722.47"/>
    <n v="2"/>
    <n v="0.2"/>
    <n v="993"/>
    <n v="3"/>
    <n v="1679.44"/>
    <n v="234.5"/>
  </r>
  <r>
    <n v="1684"/>
    <x v="689"/>
    <n v="40"/>
    <x v="4"/>
    <d v="2021-11-08T00:00:00"/>
    <n v="0"/>
    <n v="12662"/>
    <x v="558"/>
    <x v="0"/>
    <n v="149"/>
    <s v="Product_149"/>
    <x v="2"/>
    <n v="917.47"/>
    <n v="521.84"/>
    <n v="1"/>
    <n v="0"/>
    <n v="367"/>
    <n v="7"/>
    <n v="917.47"/>
    <n v="395.63"/>
  </r>
  <r>
    <n v="1671"/>
    <x v="690"/>
    <n v="18"/>
    <x v="0"/>
    <d v="2023-01-16T00:00:00"/>
    <n v="0"/>
    <n v="12256"/>
    <x v="559"/>
    <x v="0"/>
    <n v="121"/>
    <s v="Product_121"/>
    <x v="3"/>
    <n v="126.82"/>
    <n v="72.16"/>
    <n v="3"/>
    <n v="0"/>
    <n v="716"/>
    <n v="8"/>
    <n v="380.46"/>
    <n v="163.98"/>
  </r>
  <r>
    <n v="1172"/>
    <x v="691"/>
    <n v="40"/>
    <x v="3"/>
    <d v="2022-08-12T00:00:00"/>
    <n v="0"/>
    <n v="10021"/>
    <x v="560"/>
    <x v="0"/>
    <n v="139"/>
    <s v="Product_139"/>
    <x v="1"/>
    <n v="163.66"/>
    <n v="111.79"/>
    <n v="5"/>
    <n v="0.05"/>
    <n v="544"/>
    <n v="5"/>
    <n v="777.38"/>
    <n v="218.43"/>
  </r>
  <r>
    <n v="1814"/>
    <x v="692"/>
    <n v="55"/>
    <x v="5"/>
    <d v="2022-01-05T00:00:00"/>
    <n v="0"/>
    <n v="12052"/>
    <x v="561"/>
    <x v="1"/>
    <n v="141"/>
    <s v="Product_141"/>
    <x v="3"/>
    <n v="80.11"/>
    <n v="54.38"/>
    <n v="3"/>
    <n v="0"/>
    <n v="351"/>
    <n v="4"/>
    <n v="240.33"/>
    <n v="77.19"/>
  </r>
  <r>
    <n v="2172"/>
    <x v="693"/>
    <n v="30"/>
    <x v="3"/>
    <d v="2020-07-05T00:00:00"/>
    <n v="1"/>
    <n v="12698"/>
    <x v="562"/>
    <x v="2"/>
    <n v="149"/>
    <s v="Product_149"/>
    <x v="2"/>
    <n v="587.71"/>
    <n v="273.93"/>
    <n v="5"/>
    <n v="0"/>
    <n v="1035"/>
    <n v="2"/>
    <n v="2938.55"/>
    <n v="1568.9"/>
  </r>
  <r>
    <n v="1079"/>
    <x v="694"/>
    <n v="36"/>
    <x v="2"/>
    <d v="2021-02-27T00:00:00"/>
    <n v="1"/>
    <n v="10213"/>
    <x v="563"/>
    <x v="2"/>
    <n v="142"/>
    <s v="Product_142"/>
    <x v="1"/>
    <n v="1131.4100000000001"/>
    <n v="768.6"/>
    <n v="1"/>
    <n v="0"/>
    <n v="1404"/>
    <n v="1"/>
    <n v="1131.4100000000001"/>
    <n v="362.81"/>
  </r>
  <r>
    <n v="1885"/>
    <x v="695"/>
    <n v="50"/>
    <x v="5"/>
    <d v="2022-05-10T00:00:00"/>
    <n v="1"/>
    <n v="11695"/>
    <x v="564"/>
    <x v="2"/>
    <n v="136"/>
    <s v="Product_136"/>
    <x v="1"/>
    <n v="300.5"/>
    <n v="186.61"/>
    <n v="5"/>
    <n v="0"/>
    <n v="356"/>
    <n v="4"/>
    <n v="1502.5"/>
    <n v="569.45000000000005"/>
  </r>
  <r>
    <n v="2236"/>
    <x v="696"/>
    <n v="25"/>
    <x v="2"/>
    <d v="2022-08-03T00:00:00"/>
    <n v="0"/>
    <n v="10919"/>
    <x v="565"/>
    <x v="2"/>
    <n v="122"/>
    <s v="Product_122"/>
    <x v="2"/>
    <n v="928.49"/>
    <n v="376.66"/>
    <n v="2"/>
    <n v="0"/>
    <n v="589"/>
    <n v="4"/>
    <n v="1856.98"/>
    <n v="1103.6600000000001"/>
  </r>
  <r>
    <n v="1202"/>
    <x v="697"/>
    <n v="30"/>
    <x v="1"/>
    <d v="2023-11-04T00:00:00"/>
    <n v="0"/>
    <n v="10906"/>
    <x v="295"/>
    <x v="2"/>
    <n v="126"/>
    <s v="Product_126"/>
    <x v="2"/>
    <n v="468.8"/>
    <n v="221.25"/>
    <n v="1"/>
    <n v="0"/>
    <n v="420"/>
    <n v="4"/>
    <n v="468.8"/>
    <n v="247.55"/>
  </r>
  <r>
    <n v="1763"/>
    <x v="698"/>
    <n v="22"/>
    <x v="3"/>
    <d v="2023-11-25T00:00:00"/>
    <n v="0"/>
    <n v="13210"/>
    <x v="566"/>
    <x v="0"/>
    <n v="107"/>
    <s v="Product_107"/>
    <x v="1"/>
    <n v="1205.6400000000001"/>
    <n v="631.63"/>
    <n v="4"/>
    <n v="0"/>
    <n v="403"/>
    <n v="5"/>
    <n v="4822.5600000000004"/>
    <n v="2296.04"/>
  </r>
  <r>
    <n v="2252"/>
    <x v="699"/>
    <n v="57"/>
    <x v="0"/>
    <d v="2020-10-02T00:00:00"/>
    <n v="0"/>
    <n v="13728"/>
    <x v="567"/>
    <x v="0"/>
    <n v="107"/>
    <s v="Product_107"/>
    <x v="0"/>
    <n v="1207.67"/>
    <n v="694.23"/>
    <n v="5"/>
    <n v="0"/>
    <n v="581"/>
    <n v="7"/>
    <n v="6038.35"/>
    <n v="2567.1999999999998"/>
  </r>
  <r>
    <n v="2250"/>
    <x v="700"/>
    <n v="63"/>
    <x v="5"/>
    <d v="2023-03-25T00:00:00"/>
    <n v="0"/>
    <n v="12719"/>
    <x v="568"/>
    <x v="0"/>
    <n v="108"/>
    <s v="Product_108"/>
    <x v="1"/>
    <n v="1174.3499999999999"/>
    <n v="716.82"/>
    <n v="5"/>
    <n v="0"/>
    <n v="625"/>
    <n v="5"/>
    <n v="5871.75"/>
    <n v="2287.65"/>
  </r>
  <r>
    <n v="2464"/>
    <x v="701"/>
    <n v="40"/>
    <x v="3"/>
    <d v="2022-02-18T00:00:00"/>
    <n v="0"/>
    <n v="13666"/>
    <x v="569"/>
    <x v="1"/>
    <n v="126"/>
    <s v="Product_126"/>
    <x v="0"/>
    <n v="811.01"/>
    <n v="375.55"/>
    <n v="4"/>
    <n v="0.1"/>
    <n v="388"/>
    <n v="6"/>
    <n v="2919.64"/>
    <n v="1417.44"/>
  </r>
  <r>
    <n v="2425"/>
    <x v="702"/>
    <n v="37"/>
    <x v="0"/>
    <d v="2022-09-03T00:00:00"/>
    <n v="1"/>
    <n v="12714"/>
    <x v="296"/>
    <x v="1"/>
    <n v="124"/>
    <s v="Product_124"/>
    <x v="3"/>
    <n v="462.62"/>
    <n v="301.17"/>
    <n v="4"/>
    <n v="0"/>
    <n v="851"/>
    <n v="2"/>
    <n v="1850.48"/>
    <n v="645.79999999999995"/>
  </r>
  <r>
    <n v="1046"/>
    <x v="703"/>
    <n v="61"/>
    <x v="1"/>
    <d v="2020-01-13T00:00:00"/>
    <n v="1"/>
    <n v="10799"/>
    <x v="570"/>
    <x v="1"/>
    <n v="124"/>
    <s v="Product_124"/>
    <x v="0"/>
    <n v="1223.69"/>
    <n v="799.94"/>
    <n v="1"/>
    <n v="0"/>
    <n v="1273"/>
    <n v="5"/>
    <n v="1223.69"/>
    <n v="423.75"/>
  </r>
  <r>
    <n v="2256"/>
    <x v="704"/>
    <n v="45"/>
    <x v="5"/>
    <d v="2021-12-21T00:00:00"/>
    <n v="0"/>
    <n v="12364"/>
    <x v="571"/>
    <x v="1"/>
    <n v="140"/>
    <s v="Product_140"/>
    <x v="0"/>
    <n v="319.85000000000002"/>
    <n v="188.87"/>
    <n v="3"/>
    <n v="0"/>
    <n v="329"/>
    <n v="8"/>
    <n v="959.55"/>
    <n v="392.94"/>
  </r>
  <r>
    <n v="2328"/>
    <x v="705"/>
    <n v="32"/>
    <x v="2"/>
    <d v="2021-03-09T00:00:00"/>
    <n v="0"/>
    <n v="10792"/>
    <x v="160"/>
    <x v="2"/>
    <n v="148"/>
    <s v="Product_148"/>
    <x v="2"/>
    <n v="470.15"/>
    <n v="429.51499999999999"/>
    <n v="4"/>
    <n v="0"/>
    <n v="388"/>
    <n v="3"/>
    <n v="1880.6"/>
    <n v="162.54"/>
  </r>
  <r>
    <n v="2166"/>
    <x v="706"/>
    <n v="40"/>
    <x v="1"/>
    <d v="2022-03-09T00:00:00"/>
    <n v="1"/>
    <n v="10575"/>
    <x v="572"/>
    <x v="1"/>
    <n v="112"/>
    <s v="Product_112"/>
    <x v="1"/>
    <n v="316.72000000000003"/>
    <n v="203.93"/>
    <n v="5"/>
    <n v="0"/>
    <n v="542"/>
    <n v="3"/>
    <n v="1583.6"/>
    <n v="563.95000000000005"/>
  </r>
  <r>
    <n v="2438"/>
    <x v="707"/>
    <n v="57"/>
    <x v="4"/>
    <d v="2022-05-08T00:00:00"/>
    <n v="0"/>
    <n v="11727"/>
    <x v="258"/>
    <x v="2"/>
    <n v="147"/>
    <s v="Product_147"/>
    <x v="3"/>
    <n v="1027.5999999999999"/>
    <n v="479.36"/>
    <n v="4"/>
    <n v="0"/>
    <n v="914"/>
    <n v="4"/>
    <n v="4110.3999999999996"/>
    <n v="2192.96"/>
  </r>
  <r>
    <n v="2396"/>
    <x v="708"/>
    <n v="45"/>
    <x v="0"/>
    <d v="2023-01-07T00:00:00"/>
    <n v="1"/>
    <n v="13227"/>
    <x v="573"/>
    <x v="2"/>
    <n v="108"/>
    <s v="Product_108"/>
    <x v="1"/>
    <n v="1045.04"/>
    <n v="668.41"/>
    <n v="1"/>
    <n v="0"/>
    <n v="445"/>
    <n v="3"/>
    <n v="1045.04"/>
    <n v="376.63"/>
  </r>
  <r>
    <n v="2282"/>
    <x v="709"/>
    <n v="40"/>
    <x v="5"/>
    <d v="2023-01-23T00:00:00"/>
    <n v="1"/>
    <n v="11447"/>
    <x v="574"/>
    <x v="2"/>
    <n v="109"/>
    <s v="Product_109"/>
    <x v="0"/>
    <n v="996.14"/>
    <n v="683.31"/>
    <n v="1"/>
    <n v="0"/>
    <n v="601"/>
    <n v="3"/>
    <n v="996.14"/>
    <n v="312.83"/>
  </r>
  <r>
    <n v="1655"/>
    <x v="710"/>
    <n v="57"/>
    <x v="5"/>
    <d v="2023-05-20T00:00:00"/>
    <n v="0"/>
    <n v="13571"/>
    <x v="575"/>
    <x v="0"/>
    <n v="103"/>
    <s v="Product_103"/>
    <x v="0"/>
    <n v="652.62"/>
    <n v="287.99"/>
    <n v="5"/>
    <n v="0.2"/>
    <n v="592"/>
    <n v="2"/>
    <n v="2610.48"/>
    <n v="1170.53"/>
  </r>
  <r>
    <n v="1470"/>
    <x v="711"/>
    <n v="40"/>
    <x v="1"/>
    <d v="2021-03-27T00:00:00"/>
    <n v="0"/>
    <n v="10090"/>
    <x v="27"/>
    <x v="0"/>
    <n v="121"/>
    <s v="Product_121"/>
    <x v="0"/>
    <n v="195.25"/>
    <n v="135.43"/>
    <n v="5"/>
    <n v="0"/>
    <n v="344"/>
    <n v="7"/>
    <n v="976.25"/>
    <n v="299.10000000000002"/>
  </r>
  <r>
    <n v="1970"/>
    <x v="712"/>
    <n v="36"/>
    <x v="5"/>
    <d v="2022-09-26T00:00:00"/>
    <n v="0"/>
    <n v="13725"/>
    <x v="576"/>
    <x v="2"/>
    <n v="131"/>
    <s v="Product_131"/>
    <x v="1"/>
    <n v="1371.2"/>
    <n v="558.76"/>
    <n v="5"/>
    <n v="0"/>
    <n v="448"/>
    <n v="4"/>
    <n v="6856"/>
    <n v="4062.2"/>
  </r>
  <r>
    <n v="2035"/>
    <x v="713"/>
    <n v="36"/>
    <x v="0"/>
    <d v="2021-03-25T00:00:00"/>
    <n v="0"/>
    <n v="11065"/>
    <x v="93"/>
    <x v="1"/>
    <n v="148"/>
    <s v="Product_148"/>
    <x v="0"/>
    <n v="786.21"/>
    <n v="437.64"/>
    <n v="3"/>
    <n v="0"/>
    <n v="548"/>
    <n v="8"/>
    <n v="2358.63"/>
    <n v="1045.71"/>
  </r>
  <r>
    <n v="2353"/>
    <x v="714"/>
    <n v="64"/>
    <x v="1"/>
    <d v="2021-12-07T00:00:00"/>
    <n v="1"/>
    <n v="10760"/>
    <x v="577"/>
    <x v="2"/>
    <n v="147"/>
    <s v="Product_147"/>
    <x v="1"/>
    <n v="640.11"/>
    <n v="404.66"/>
    <n v="5"/>
    <n v="0"/>
    <n v="644"/>
    <n v="3"/>
    <n v="3200.55"/>
    <n v="1177.25"/>
  </r>
  <r>
    <n v="1735"/>
    <x v="715"/>
    <n v="36"/>
    <x v="2"/>
    <d v="2022-06-11T00:00:00"/>
    <n v="0"/>
    <n v="13366"/>
    <x v="578"/>
    <x v="0"/>
    <n v="124"/>
    <s v="Product_124"/>
    <x v="3"/>
    <n v="903.8"/>
    <n v="575.84"/>
    <n v="1"/>
    <n v="0"/>
    <n v="800"/>
    <n v="5"/>
    <n v="903.8"/>
    <n v="327.96"/>
  </r>
  <r>
    <n v="1783"/>
    <x v="716"/>
    <n v="36"/>
    <x v="1"/>
    <d v="2022-09-21T00:00:00"/>
    <n v="1"/>
    <n v="10769"/>
    <x v="226"/>
    <x v="1"/>
    <n v="104"/>
    <s v="Product_104"/>
    <x v="3"/>
    <n v="329.55"/>
    <n v="204.45"/>
    <n v="1"/>
    <n v="0"/>
    <n v="806"/>
    <n v="3"/>
    <n v="329.55"/>
    <n v="125.1"/>
  </r>
  <r>
    <n v="1967"/>
    <x v="717"/>
    <n v="19"/>
    <x v="1"/>
    <d v="2020-02-29T00:00:00"/>
    <n v="0"/>
    <n v="11360"/>
    <x v="579"/>
    <x v="0"/>
    <n v="120"/>
    <s v="Product_120"/>
    <x v="1"/>
    <n v="242.2"/>
    <n v="135.34"/>
    <n v="4"/>
    <n v="0"/>
    <n v="1460"/>
    <n v="3"/>
    <n v="968.8"/>
    <n v="427.44"/>
  </r>
  <r>
    <n v="1357"/>
    <x v="718"/>
    <n v="30"/>
    <x v="2"/>
    <d v="2022-03-07T00:00:00"/>
    <n v="1"/>
    <n v="12048"/>
    <x v="580"/>
    <x v="1"/>
    <n v="116"/>
    <s v="Product_116"/>
    <x v="3"/>
    <n v="638.01"/>
    <n v="379.8"/>
    <n v="5"/>
    <n v="0"/>
    <n v="1031"/>
    <n v="2"/>
    <n v="3190.05"/>
    <n v="1291.05"/>
  </r>
  <r>
    <n v="1971"/>
    <x v="719"/>
    <n v="27"/>
    <x v="4"/>
    <d v="2021-11-19T00:00:00"/>
    <n v="0"/>
    <n v="12156"/>
    <x v="581"/>
    <x v="0"/>
    <n v="110"/>
    <s v="Product_110"/>
    <x v="2"/>
    <n v="379.47"/>
    <n v="231.47"/>
    <n v="3"/>
    <n v="0.1"/>
    <n v="488"/>
    <n v="3"/>
    <n v="1024.57"/>
    <n v="330.16"/>
  </r>
  <r>
    <n v="2431"/>
    <x v="720"/>
    <n v="28"/>
    <x v="0"/>
    <d v="2023-10-01T00:00:00"/>
    <n v="0"/>
    <n v="12975"/>
    <x v="582"/>
    <x v="2"/>
    <n v="143"/>
    <s v="Product_143"/>
    <x v="0"/>
    <n v="404.22"/>
    <n v="221.66"/>
    <n v="2"/>
    <n v="0.2"/>
    <n v="458"/>
    <n v="3"/>
    <n v="646.75"/>
    <n v="203.43"/>
  </r>
  <r>
    <n v="1667"/>
    <x v="721"/>
    <n v="40"/>
    <x v="4"/>
    <d v="2023-10-22T00:00:00"/>
    <n v="1"/>
    <n v="12002"/>
    <x v="583"/>
    <x v="0"/>
    <n v="126"/>
    <s v="Product_126"/>
    <x v="0"/>
    <n v="1344.14"/>
    <n v="777.86"/>
    <n v="4"/>
    <n v="0"/>
    <n v="437"/>
    <n v="3"/>
    <n v="5376.56"/>
    <n v="2265.12"/>
  </r>
  <r>
    <n v="1372"/>
    <x v="722"/>
    <n v="40"/>
    <x v="4"/>
    <d v="2022-08-04T00:00:00"/>
    <n v="1"/>
    <n v="13196"/>
    <x v="584"/>
    <x v="1"/>
    <n v="129"/>
    <s v="Product_129"/>
    <x v="0"/>
    <n v="819.6"/>
    <n v="535.94000000000005"/>
    <n v="3"/>
    <n v="0.1"/>
    <n v="999"/>
    <n v="3"/>
    <n v="2212.92"/>
    <n v="605.1"/>
  </r>
  <r>
    <n v="2031"/>
    <x v="723"/>
    <n v="40"/>
    <x v="4"/>
    <d v="2024-01-23T00:00:00"/>
    <n v="1"/>
    <n v="11087"/>
    <x v="585"/>
    <x v="0"/>
    <n v="105"/>
    <s v="Product_105"/>
    <x v="2"/>
    <n v="751.03"/>
    <n v="429.51499999999999"/>
    <n v="5"/>
    <n v="0.1"/>
    <n v="344"/>
    <n v="5"/>
    <n v="3379.64"/>
    <n v="1232.06"/>
  </r>
  <r>
    <n v="2145"/>
    <x v="724"/>
    <n v="38"/>
    <x v="3"/>
    <d v="2020-12-04T00:00:00"/>
    <n v="1"/>
    <n v="10205"/>
    <x v="188"/>
    <x v="1"/>
    <n v="111"/>
    <s v="Product_111"/>
    <x v="0"/>
    <n v="1049.75"/>
    <n v="584.66999999999996"/>
    <n v="3"/>
    <n v="0.2"/>
    <n v="1298"/>
    <n v="3"/>
    <n v="2519.4"/>
    <n v="765.39"/>
  </r>
  <r>
    <n v="2371"/>
    <x v="725"/>
    <n v="41"/>
    <x v="4"/>
    <d v="2022-08-15T00:00:00"/>
    <n v="1"/>
    <n v="13486"/>
    <x v="586"/>
    <x v="0"/>
    <n v="129"/>
    <s v="Product_129"/>
    <x v="1"/>
    <n v="1429.74"/>
    <n v="575.53"/>
    <n v="2"/>
    <n v="0"/>
    <n v="870"/>
    <n v="3"/>
    <n v="2859.48"/>
    <n v="1708.42"/>
  </r>
  <r>
    <n v="1675"/>
    <x v="726"/>
    <n v="36"/>
    <x v="3"/>
    <d v="2020-09-18T00:00:00"/>
    <n v="0"/>
    <n v="12897"/>
    <x v="389"/>
    <x v="0"/>
    <n v="145"/>
    <s v="Product_145"/>
    <x v="0"/>
    <n v="212.69"/>
    <n v="128.94"/>
    <n v="3"/>
    <n v="0.05"/>
    <n v="1030"/>
    <n v="4"/>
    <n v="606.16999999999996"/>
    <n v="219.35"/>
  </r>
  <r>
    <n v="1089"/>
    <x v="727"/>
    <n v="39"/>
    <x v="2"/>
    <d v="2023-06-28T00:00:00"/>
    <n v="0"/>
    <n v="13315"/>
    <x v="587"/>
    <x v="2"/>
    <n v="115"/>
    <s v="Product_115"/>
    <x v="1"/>
    <n v="1258.6300000000001"/>
    <n v="577.23"/>
    <n v="2"/>
    <n v="0"/>
    <n v="354"/>
    <n v="5"/>
    <n v="2517.2600000000002"/>
    <n v="1362.8"/>
  </r>
  <r>
    <n v="1697"/>
    <x v="728"/>
    <n v="33"/>
    <x v="0"/>
    <d v="2022-12-29T00:00:00"/>
    <n v="0"/>
    <n v="12637"/>
    <x v="84"/>
    <x v="1"/>
    <n v="106"/>
    <s v="Product_106"/>
    <x v="3"/>
    <n v="896.83"/>
    <n v="488.14"/>
    <n v="2"/>
    <n v="0"/>
    <n v="393"/>
    <n v="5"/>
    <n v="1793.66"/>
    <n v="817.38"/>
  </r>
  <r>
    <n v="2339"/>
    <x v="729"/>
    <n v="39"/>
    <x v="4"/>
    <d v="2020-02-25T00:00:00"/>
    <n v="0"/>
    <n v="10622"/>
    <x v="588"/>
    <x v="1"/>
    <n v="148"/>
    <s v="Product_148"/>
    <x v="1"/>
    <n v="261.94"/>
    <n v="121.29"/>
    <n v="2"/>
    <n v="0.05"/>
    <n v="606"/>
    <n v="3"/>
    <n v="497.69"/>
    <n v="255.11"/>
  </r>
  <r>
    <n v="2201"/>
    <x v="730"/>
    <n v="46"/>
    <x v="5"/>
    <d v="2022-03-17T00:00:00"/>
    <n v="0"/>
    <n v="11677"/>
    <x v="589"/>
    <x v="2"/>
    <n v="115"/>
    <s v="Product_115"/>
    <x v="1"/>
    <n v="480.87"/>
    <n v="195.74"/>
    <n v="3"/>
    <n v="0.05"/>
    <n v="341"/>
    <n v="7"/>
    <n v="1370.48"/>
    <n v="783.26"/>
  </r>
  <r>
    <n v="1539"/>
    <x v="731"/>
    <n v="46"/>
    <x v="2"/>
    <d v="2023-04-27T00:00:00"/>
    <n v="0"/>
    <n v="13287"/>
    <x v="590"/>
    <x v="0"/>
    <n v="143"/>
    <s v="Product_143"/>
    <x v="1"/>
    <n v="749.42"/>
    <n v="408.41"/>
    <n v="5"/>
    <n v="0"/>
    <n v="597"/>
    <n v="6"/>
    <n v="3747.1"/>
    <n v="1705.05"/>
  </r>
  <r>
    <n v="1731"/>
    <x v="732"/>
    <n v="29"/>
    <x v="3"/>
    <d v="2023-01-03T00:00:00"/>
    <n v="0"/>
    <n v="13012"/>
    <x v="591"/>
    <x v="1"/>
    <n v="120"/>
    <s v="Product_120"/>
    <x v="0"/>
    <n v="1052.21"/>
    <n v="429.51499999999999"/>
    <n v="1"/>
    <n v="0.1"/>
    <n v="656"/>
    <n v="4"/>
    <n v="946.99"/>
    <n v="517.48"/>
  </r>
  <r>
    <n v="1868"/>
    <x v="733"/>
    <n v="53"/>
    <x v="0"/>
    <d v="2023-09-19T00:00:00"/>
    <n v="0"/>
    <n v="11551"/>
    <x v="592"/>
    <x v="1"/>
    <n v="134"/>
    <s v="Product_134"/>
    <x v="2"/>
    <n v="401.78"/>
    <n v="211.96"/>
    <n v="1"/>
    <n v="0"/>
    <n v="470"/>
    <n v="4"/>
    <n v="401.78"/>
    <n v="189.82"/>
  </r>
  <r>
    <n v="1040"/>
    <x v="734"/>
    <n v="42"/>
    <x v="1"/>
    <d v="2020-02-25T00:00:00"/>
    <n v="0"/>
    <n v="13012"/>
    <x v="588"/>
    <x v="1"/>
    <n v="102"/>
    <s v="Product_102"/>
    <x v="2"/>
    <n v="825.57"/>
    <n v="381.94"/>
    <n v="3"/>
    <n v="0"/>
    <n v="451"/>
    <n v="6"/>
    <n v="2476.71"/>
    <n v="1330.89"/>
  </r>
  <r>
    <n v="1739"/>
    <x v="735"/>
    <n v="58"/>
    <x v="0"/>
    <d v="2020-06-20T00:00:00"/>
    <n v="1"/>
    <n v="13637"/>
    <x v="593"/>
    <x v="2"/>
    <n v="144"/>
    <s v="Product_144"/>
    <x v="1"/>
    <n v="1042.77"/>
    <n v="713.42"/>
    <n v="5"/>
    <n v="0"/>
    <n v="1115"/>
    <n v="4"/>
    <n v="5213.8500000000004"/>
    <n v="1646.75"/>
  </r>
  <r>
    <n v="1501"/>
    <x v="736"/>
    <n v="61"/>
    <x v="0"/>
    <d v="2023-08-09T00:00:00"/>
    <n v="0"/>
    <n v="12700"/>
    <x v="594"/>
    <x v="2"/>
    <n v="116"/>
    <s v="Product_116"/>
    <x v="0"/>
    <n v="700.67"/>
    <n v="281.01"/>
    <n v="1"/>
    <n v="0.1"/>
    <n v="511"/>
    <n v="2"/>
    <n v="630.6"/>
    <n v="349.59"/>
  </r>
  <r>
    <n v="1958"/>
    <x v="737"/>
    <n v="18"/>
    <x v="4"/>
    <d v="2022-05-27T00:00:00"/>
    <n v="0"/>
    <n v="13451"/>
    <x v="118"/>
    <x v="1"/>
    <n v="119"/>
    <s v="Product_119"/>
    <x v="2"/>
    <n v="1301.3900000000001"/>
    <n v="868.63"/>
    <n v="2"/>
    <n v="0.2"/>
    <n v="521"/>
    <n v="3"/>
    <n v="2082.2199999999998"/>
    <n v="344.96"/>
  </r>
  <r>
    <n v="2168"/>
    <x v="738"/>
    <n v="27"/>
    <x v="4"/>
    <d v="2020-10-04T00:00:00"/>
    <n v="0"/>
    <n v="11871"/>
    <x v="595"/>
    <x v="0"/>
    <n v="134"/>
    <s v="Product_134"/>
    <x v="3"/>
    <n v="1310.72"/>
    <n v="814.05"/>
    <n v="3"/>
    <n v="0.05"/>
    <n v="445"/>
    <n v="5"/>
    <n v="3735.55"/>
    <n v="1293.4000000000001"/>
  </r>
  <r>
    <n v="2224"/>
    <x v="739"/>
    <n v="52"/>
    <x v="3"/>
    <d v="2022-03-08T00:00:00"/>
    <n v="0"/>
    <n v="10078"/>
    <x v="596"/>
    <x v="0"/>
    <n v="149"/>
    <s v="Product_149"/>
    <x v="3"/>
    <n v="732.5"/>
    <n v="330.81"/>
    <n v="3"/>
    <n v="0"/>
    <n v="878"/>
    <n v="5"/>
    <n v="2197.5"/>
    <n v="1205.07"/>
  </r>
  <r>
    <n v="1928"/>
    <x v="740"/>
    <n v="40"/>
    <x v="3"/>
    <d v="2021-01-07T00:00:00"/>
    <n v="0"/>
    <n v="12462"/>
    <x v="597"/>
    <x v="2"/>
    <n v="114"/>
    <s v="Product_114"/>
    <x v="0"/>
    <n v="1460.74"/>
    <n v="791.22"/>
    <n v="4"/>
    <n v="0"/>
    <n v="381"/>
    <n v="6"/>
    <n v="5842.96"/>
    <n v="2678.08"/>
  </r>
  <r>
    <n v="1460"/>
    <x v="741"/>
    <n v="61"/>
    <x v="4"/>
    <d v="2020-04-12T00:00:00"/>
    <n v="0"/>
    <n v="11476"/>
    <x v="517"/>
    <x v="0"/>
    <n v="124"/>
    <s v="Product_124"/>
    <x v="3"/>
    <n v="159.6"/>
    <n v="111.19"/>
    <n v="4"/>
    <n v="0"/>
    <n v="447"/>
    <n v="3"/>
    <n v="638.4"/>
    <n v="193.64"/>
  </r>
  <r>
    <n v="1731"/>
    <x v="742"/>
    <n v="34"/>
    <x v="4"/>
    <d v="2021-06-16T00:00:00"/>
    <n v="0"/>
    <n v="11172"/>
    <x v="598"/>
    <x v="2"/>
    <n v="128"/>
    <s v="Product_128"/>
    <x v="3"/>
    <n v="54.88"/>
    <n v="32.549999999999997"/>
    <n v="4"/>
    <n v="0"/>
    <n v="656"/>
    <n v="4"/>
    <n v="219.52"/>
    <n v="89.32"/>
  </r>
  <r>
    <n v="1751"/>
    <x v="743"/>
    <n v="48"/>
    <x v="5"/>
    <d v="2022-02-15T00:00:00"/>
    <n v="1"/>
    <n v="10638"/>
    <x v="274"/>
    <x v="1"/>
    <n v="148"/>
    <s v="Product_148"/>
    <x v="3"/>
    <n v="601.97"/>
    <n v="263.79000000000002"/>
    <n v="5"/>
    <n v="0"/>
    <n v="1051"/>
    <n v="3"/>
    <n v="3009.85"/>
    <n v="1690.9"/>
  </r>
  <r>
    <n v="1924"/>
    <x v="744"/>
    <n v="38"/>
    <x v="5"/>
    <d v="2021-01-11T00:00:00"/>
    <n v="0"/>
    <n v="11693"/>
    <x v="599"/>
    <x v="1"/>
    <n v="132"/>
    <s v="Product_132"/>
    <x v="2"/>
    <n v="921.59"/>
    <n v="495.16"/>
    <n v="3"/>
    <n v="0"/>
    <n v="375"/>
    <n v="6"/>
    <n v="2764.77"/>
    <n v="1279.29"/>
  </r>
  <r>
    <n v="1908"/>
    <x v="745"/>
    <n v="19"/>
    <x v="2"/>
    <d v="2021-03-09T00:00:00"/>
    <n v="0"/>
    <n v="12838"/>
    <x v="160"/>
    <x v="1"/>
    <n v="137"/>
    <s v="Product_137"/>
    <x v="3"/>
    <n v="962.34"/>
    <n v="520.11"/>
    <n v="4"/>
    <n v="0"/>
    <n v="351"/>
    <n v="4"/>
    <n v="3849.36"/>
    <n v="1768.92"/>
  </r>
  <r>
    <n v="2276"/>
    <x v="746"/>
    <n v="55"/>
    <x v="4"/>
    <d v="2022-07-20T00:00:00"/>
    <n v="0"/>
    <n v="11061"/>
    <x v="278"/>
    <x v="2"/>
    <n v="110"/>
    <s v="Product_110"/>
    <x v="1"/>
    <n v="740.85"/>
    <n v="474.65"/>
    <n v="3"/>
    <n v="0.1"/>
    <n v="342"/>
    <n v="5"/>
    <n v="2000.3"/>
    <n v="576.35"/>
  </r>
  <r>
    <n v="1389"/>
    <x v="747"/>
    <n v="81"/>
    <x v="1"/>
    <d v="2021-10-31T00:00:00"/>
    <n v="0"/>
    <n v="13228"/>
    <x v="600"/>
    <x v="0"/>
    <n v="149"/>
    <s v="Product_149"/>
    <x v="1"/>
    <n v="231.08"/>
    <n v="155.94"/>
    <n v="2"/>
    <n v="0"/>
    <n v="789"/>
    <n v="5"/>
    <n v="462.16"/>
    <n v="150.28"/>
  </r>
  <r>
    <n v="1882"/>
    <x v="748"/>
    <n v="32"/>
    <x v="5"/>
    <d v="2021-11-22T00:00:00"/>
    <n v="0"/>
    <n v="12380"/>
    <x v="601"/>
    <x v="1"/>
    <n v="145"/>
    <s v="Product_145"/>
    <x v="3"/>
    <n v="297.22000000000003"/>
    <n v="126.22"/>
    <n v="4"/>
    <n v="0.05"/>
    <n v="350"/>
    <n v="7"/>
    <n v="1129.44"/>
    <n v="624.55999999999995"/>
  </r>
  <r>
    <n v="1255"/>
    <x v="749"/>
    <n v="35"/>
    <x v="3"/>
    <d v="2022-02-15T00:00:00"/>
    <n v="1"/>
    <n v="12335"/>
    <x v="274"/>
    <x v="0"/>
    <n v="148"/>
    <s v="Product_148"/>
    <x v="1"/>
    <n v="1285.6099999999999"/>
    <n v="429.51499999999999"/>
    <n v="3"/>
    <n v="0"/>
    <n v="667"/>
    <n v="3"/>
    <n v="3856.83"/>
    <n v="2568.2800000000002"/>
  </r>
  <r>
    <n v="1708"/>
    <x v="750"/>
    <n v="40"/>
    <x v="0"/>
    <d v="2021-07-23T00:00:00"/>
    <n v="0"/>
    <n v="13183"/>
    <x v="30"/>
    <x v="0"/>
    <n v="109"/>
    <s v="Product_109"/>
    <x v="2"/>
    <n v="1308.47"/>
    <n v="640.54"/>
    <n v="5"/>
    <n v="0"/>
    <n v="425"/>
    <n v="6"/>
    <n v="6542.35"/>
    <n v="3339.65"/>
  </r>
  <r>
    <n v="1449"/>
    <x v="751"/>
    <n v="60"/>
    <x v="2"/>
    <d v="2022-05-13T00:00:00"/>
    <n v="0"/>
    <n v="11725"/>
    <x v="602"/>
    <x v="2"/>
    <n v="124"/>
    <s v="Product_124"/>
    <x v="0"/>
    <n v="1027.1500000000001"/>
    <n v="717.79"/>
    <n v="5"/>
    <n v="0"/>
    <n v="644"/>
    <n v="5"/>
    <n v="5135.75"/>
    <n v="1546.8"/>
  </r>
  <r>
    <n v="1009"/>
    <x v="752"/>
    <n v="53"/>
    <x v="5"/>
    <d v="2021-05-31T00:00:00"/>
    <n v="0"/>
    <n v="11641"/>
    <x v="603"/>
    <x v="2"/>
    <n v="136"/>
    <s v="Product_136"/>
    <x v="1"/>
    <n v="1013.12"/>
    <n v="575.22"/>
    <n v="5"/>
    <n v="0"/>
    <n v="359"/>
    <n v="5"/>
    <n v="5065.6000000000004"/>
    <n v="2189.5"/>
  </r>
  <r>
    <n v="1823"/>
    <x v="753"/>
    <n v="40"/>
    <x v="0"/>
    <d v="2020-06-16T00:00:00"/>
    <n v="0"/>
    <n v="11114"/>
    <x v="317"/>
    <x v="0"/>
    <n v="129"/>
    <s v="Product_129"/>
    <x v="3"/>
    <n v="916.64"/>
    <n v="429.51499999999999"/>
    <n v="4"/>
    <n v="0"/>
    <n v="776"/>
    <n v="3"/>
    <n v="3666.56"/>
    <n v="1948.5"/>
  </r>
  <r>
    <n v="1797"/>
    <x v="754"/>
    <n v="40"/>
    <x v="0"/>
    <d v="2022-08-21T00:00:00"/>
    <n v="0"/>
    <n v="11889"/>
    <x v="413"/>
    <x v="0"/>
    <n v="129"/>
    <s v="Product_129"/>
    <x v="0"/>
    <n v="344.24"/>
    <n v="429.51499999999999"/>
    <n v="5"/>
    <n v="0"/>
    <n v="717"/>
    <n v="4"/>
    <n v="1721.2"/>
    <n v="-426.37"/>
  </r>
  <r>
    <n v="2265"/>
    <x v="755"/>
    <n v="40"/>
    <x v="5"/>
    <d v="2020-09-02T00:00:00"/>
    <n v="1"/>
    <n v="13884"/>
    <x v="310"/>
    <x v="1"/>
    <n v="148"/>
    <s v="Product_148"/>
    <x v="0"/>
    <n v="670.96"/>
    <n v="413.86"/>
    <n v="1"/>
    <n v="0.1"/>
    <n v="365"/>
    <n v="3"/>
    <n v="603.86"/>
    <n v="190"/>
  </r>
  <r>
    <n v="2274"/>
    <x v="756"/>
    <n v="49"/>
    <x v="1"/>
    <d v="2023-01-09T00:00:00"/>
    <n v="0"/>
    <n v="13120"/>
    <x v="164"/>
    <x v="1"/>
    <n v="123"/>
    <s v="Product_123"/>
    <x v="3"/>
    <n v="1059.05"/>
    <n v="514.66999999999996"/>
    <n v="2"/>
    <n v="0.2"/>
    <n v="467"/>
    <n v="5"/>
    <n v="1694.48"/>
    <n v="665.14"/>
  </r>
  <r>
    <n v="1876"/>
    <x v="757"/>
    <n v="51"/>
    <x v="1"/>
    <d v="2020-04-16T00:00:00"/>
    <n v="0"/>
    <n v="10160"/>
    <x v="604"/>
    <x v="1"/>
    <n v="127"/>
    <s v="Product_127"/>
    <x v="1"/>
    <n v="829.02"/>
    <n v="558.37"/>
    <n v="3"/>
    <n v="0"/>
    <n v="428"/>
    <n v="5"/>
    <n v="2487.06"/>
    <n v="811.95"/>
  </r>
  <r>
    <n v="2028"/>
    <x v="758"/>
    <n v="26"/>
    <x v="2"/>
    <d v="2021-12-17T00:00:00"/>
    <n v="0"/>
    <n v="13587"/>
    <x v="417"/>
    <x v="0"/>
    <n v="131"/>
    <s v="Product_131"/>
    <x v="2"/>
    <n v="76.94"/>
    <n v="41.28"/>
    <n v="1"/>
    <n v="0"/>
    <n v="999"/>
    <n v="3"/>
    <n v="76.94"/>
    <n v="35.659999999999997"/>
  </r>
  <r>
    <n v="2142"/>
    <x v="759"/>
    <n v="47"/>
    <x v="1"/>
    <d v="2021-04-04T00:00:00"/>
    <n v="0"/>
    <n v="11425"/>
    <x v="605"/>
    <x v="2"/>
    <n v="143"/>
    <s v="Product_143"/>
    <x v="1"/>
    <n v="1432.66"/>
    <n v="918.5"/>
    <n v="4"/>
    <n v="0.2"/>
    <n v="504"/>
    <n v="4"/>
    <n v="4584.51"/>
    <n v="910.51"/>
  </r>
  <r>
    <n v="2015"/>
    <x v="760"/>
    <n v="42"/>
    <x v="2"/>
    <d v="2023-08-24T00:00:00"/>
    <n v="0"/>
    <n v="11733"/>
    <x v="606"/>
    <x v="0"/>
    <n v="107"/>
    <s v="Product_107"/>
    <x v="1"/>
    <n v="1274.98"/>
    <n v="607.84"/>
    <n v="3"/>
    <n v="0.05"/>
    <n v="436"/>
    <n v="3"/>
    <n v="3633.69"/>
    <n v="1810.17"/>
  </r>
  <r>
    <n v="1373"/>
    <x v="761"/>
    <n v="34"/>
    <x v="3"/>
    <d v="2020-05-20T00:00:00"/>
    <n v="1"/>
    <n v="10319"/>
    <x v="304"/>
    <x v="1"/>
    <n v="149"/>
    <s v="Product_149"/>
    <x v="2"/>
    <n v="427.79"/>
    <n v="260.13"/>
    <n v="3"/>
    <n v="0"/>
    <n v="607"/>
    <n v="3"/>
    <n v="1283.3699999999999"/>
    <n v="502.98"/>
  </r>
  <r>
    <n v="2088"/>
    <x v="762"/>
    <n v="54"/>
    <x v="5"/>
    <d v="2023-08-27T00:00:00"/>
    <n v="0"/>
    <n v="12971"/>
    <x v="607"/>
    <x v="1"/>
    <n v="145"/>
    <s v="Product_145"/>
    <x v="0"/>
    <n v="943.87"/>
    <n v="492.27"/>
    <n v="5"/>
    <n v="0.05"/>
    <n v="339"/>
    <n v="6"/>
    <n v="4483.38"/>
    <n v="2022.03"/>
  </r>
  <r>
    <n v="1145"/>
    <x v="763"/>
    <n v="21"/>
    <x v="0"/>
    <d v="2020-03-23T00:00:00"/>
    <n v="0"/>
    <n v="12411"/>
    <x v="608"/>
    <x v="2"/>
    <n v="104"/>
    <s v="Product_104"/>
    <x v="2"/>
    <n v="1388.7"/>
    <n v="568.58000000000004"/>
    <n v="3"/>
    <n v="0"/>
    <n v="698"/>
    <n v="3"/>
    <n v="4166.1000000000004"/>
    <n v="2460.36"/>
  </r>
  <r>
    <n v="1223"/>
    <x v="764"/>
    <n v="57"/>
    <x v="2"/>
    <d v="2020-03-04T00:00:00"/>
    <n v="1"/>
    <n v="13960"/>
    <x v="62"/>
    <x v="0"/>
    <n v="114"/>
    <s v="Product_114"/>
    <x v="2"/>
    <n v="189.22"/>
    <n v="99.13"/>
    <n v="3"/>
    <n v="0"/>
    <n v="1660"/>
    <n v="2"/>
    <n v="567.66"/>
    <n v="270.27"/>
  </r>
  <r>
    <n v="2262"/>
    <x v="765"/>
    <n v="29"/>
    <x v="1"/>
    <d v="2021-05-21T00:00:00"/>
    <n v="1"/>
    <n v="13513"/>
    <x v="533"/>
    <x v="1"/>
    <n v="142"/>
    <s v="Product_142"/>
    <x v="3"/>
    <n v="779.39"/>
    <n v="440.36"/>
    <n v="2"/>
    <n v="0"/>
    <n v="892"/>
    <n v="5"/>
    <n v="1558.78"/>
    <n v="678.06"/>
  </r>
  <r>
    <n v="1176"/>
    <x v="766"/>
    <n v="66"/>
    <x v="2"/>
    <d v="2021-02-12T00:00:00"/>
    <n v="1"/>
    <n v="12522"/>
    <x v="415"/>
    <x v="2"/>
    <n v="142"/>
    <s v="Product_142"/>
    <x v="3"/>
    <n v="711.55"/>
    <n v="317.02"/>
    <n v="4"/>
    <n v="0"/>
    <n v="496"/>
    <n v="5"/>
    <n v="2846.2"/>
    <n v="1578.12"/>
  </r>
  <r>
    <n v="1852"/>
    <x v="767"/>
    <n v="24"/>
    <x v="4"/>
    <d v="2020-11-02T00:00:00"/>
    <n v="1"/>
    <n v="13070"/>
    <x v="609"/>
    <x v="1"/>
    <n v="110"/>
    <s v="Product_110"/>
    <x v="1"/>
    <n v="644.79999999999995"/>
    <n v="293.5"/>
    <n v="1"/>
    <n v="0"/>
    <n v="379"/>
    <n v="5"/>
    <n v="644.79999999999995"/>
    <n v="351.3"/>
  </r>
  <r>
    <n v="2305"/>
    <x v="768"/>
    <n v="34"/>
    <x v="2"/>
    <d v="2023-06-26T00:00:00"/>
    <n v="1"/>
    <n v="10765"/>
    <x v="334"/>
    <x v="2"/>
    <n v="144"/>
    <s v="Product_144"/>
    <x v="3"/>
    <n v="1261.5999999999999"/>
    <n v="680.58"/>
    <n v="5"/>
    <n v="0"/>
    <n v="555"/>
    <n v="3"/>
    <n v="6308"/>
    <n v="2905.1"/>
  </r>
  <r>
    <n v="1062"/>
    <x v="769"/>
    <n v="40"/>
    <x v="1"/>
    <d v="2020-08-11T00:00:00"/>
    <n v="1"/>
    <n v="10601"/>
    <x v="252"/>
    <x v="0"/>
    <n v="134"/>
    <s v="Product_134"/>
    <x v="2"/>
    <n v="601.94000000000005"/>
    <n v="302.67"/>
    <n v="2"/>
    <n v="0.1"/>
    <n v="624"/>
    <n v="3"/>
    <n v="1083.49"/>
    <n v="478.15"/>
  </r>
  <r>
    <n v="2240"/>
    <x v="770"/>
    <n v="40"/>
    <x v="4"/>
    <d v="2021-05-03T00:00:00"/>
    <n v="1"/>
    <n v="12359"/>
    <x v="74"/>
    <x v="2"/>
    <n v="126"/>
    <s v="Product_126"/>
    <x v="2"/>
    <n v="142.31"/>
    <n v="75.739999999999995"/>
    <n v="1"/>
    <n v="0"/>
    <n v="1012"/>
    <n v="3"/>
    <n v="142.31"/>
    <n v="66.569999999999993"/>
  </r>
  <r>
    <n v="1826"/>
    <x v="771"/>
    <n v="47"/>
    <x v="4"/>
    <d v="2020-09-15T00:00:00"/>
    <n v="0"/>
    <n v="11555"/>
    <x v="610"/>
    <x v="0"/>
    <n v="123"/>
    <s v="Product_123"/>
    <x v="3"/>
    <n v="145.46"/>
    <n v="78.290000000000006"/>
    <n v="1"/>
    <n v="0"/>
    <n v="750"/>
    <n v="2"/>
    <n v="145.46"/>
    <n v="67.17"/>
  </r>
  <r>
    <n v="1794"/>
    <x v="772"/>
    <n v="20"/>
    <x v="1"/>
    <d v="2022-08-27T00:00:00"/>
    <n v="1"/>
    <n v="10588"/>
    <x v="481"/>
    <x v="0"/>
    <n v="109"/>
    <s v="Product_109"/>
    <x v="3"/>
    <n v="111.98"/>
    <n v="49.5"/>
    <n v="2"/>
    <n v="0"/>
    <n v="606"/>
    <n v="3"/>
    <n v="223.96"/>
    <n v="124.96"/>
  </r>
  <r>
    <n v="1688"/>
    <x v="773"/>
    <n v="39"/>
    <x v="4"/>
    <d v="2023-10-03T00:00:00"/>
    <n v="0"/>
    <n v="11243"/>
    <x v="611"/>
    <x v="1"/>
    <n v="137"/>
    <s v="Product_137"/>
    <x v="3"/>
    <n v="643.26"/>
    <n v="292.27"/>
    <n v="5"/>
    <n v="0"/>
    <n v="456"/>
    <n v="3"/>
    <n v="3216.3"/>
    <n v="1754.95"/>
  </r>
  <r>
    <n v="2484"/>
    <x v="774"/>
    <n v="42"/>
    <x v="5"/>
    <d v="2020-08-22T00:00:00"/>
    <n v="1"/>
    <n v="11697"/>
    <x v="143"/>
    <x v="0"/>
    <n v="108"/>
    <s v="Product_108"/>
    <x v="2"/>
    <n v="1091.69"/>
    <n v="714.46"/>
    <n v="4"/>
    <n v="0"/>
    <n v="869"/>
    <n v="2"/>
    <n v="4366.76"/>
    <n v="1508.92"/>
  </r>
  <r>
    <n v="1104"/>
    <x v="775"/>
    <n v="32"/>
    <x v="0"/>
    <d v="2023-01-03T00:00:00"/>
    <n v="0"/>
    <n v="11520"/>
    <x v="591"/>
    <x v="1"/>
    <n v="114"/>
    <s v="Product_114"/>
    <x v="0"/>
    <n v="345.4"/>
    <n v="155.02000000000001"/>
    <n v="2"/>
    <n v="0.05"/>
    <n v="592"/>
    <n v="4"/>
    <n v="656.26"/>
    <n v="346.22"/>
  </r>
  <r>
    <n v="2122"/>
    <x v="776"/>
    <n v="46"/>
    <x v="5"/>
    <d v="2021-03-22T00:00:00"/>
    <n v="0"/>
    <n v="12390"/>
    <x v="612"/>
    <x v="1"/>
    <n v="107"/>
    <s v="Product_107"/>
    <x v="0"/>
    <n v="987.38"/>
    <n v="592.21"/>
    <n v="2"/>
    <n v="0.1"/>
    <n v="541"/>
    <n v="9"/>
    <n v="1777.28"/>
    <n v="592.86"/>
  </r>
  <r>
    <n v="1510"/>
    <x v="777"/>
    <n v="19"/>
    <x v="5"/>
    <d v="2022-08-10T00:00:00"/>
    <n v="0"/>
    <n v="10905"/>
    <x v="477"/>
    <x v="0"/>
    <n v="107"/>
    <s v="Product_107"/>
    <x v="3"/>
    <n v="1046.28"/>
    <n v="429.51499999999999"/>
    <n v="2"/>
    <n v="0"/>
    <n v="532"/>
    <n v="5"/>
    <n v="2092.56"/>
    <n v="1233.53"/>
  </r>
  <r>
    <n v="1384"/>
    <x v="778"/>
    <n v="35"/>
    <x v="1"/>
    <d v="2023-03-12T00:00:00"/>
    <n v="0"/>
    <n v="11650"/>
    <x v="311"/>
    <x v="2"/>
    <n v="109"/>
    <s v="Product_109"/>
    <x v="1"/>
    <n v="420.04"/>
    <n v="290.02999999999997"/>
    <n v="5"/>
    <n v="0"/>
    <n v="395"/>
    <n v="2"/>
    <n v="2100.1999999999998"/>
    <n v="650.04999999999995"/>
  </r>
  <r>
    <n v="1404"/>
    <x v="779"/>
    <n v="28"/>
    <x v="1"/>
    <d v="2021-06-08T00:00:00"/>
    <n v="0"/>
    <n v="11117"/>
    <x v="344"/>
    <x v="0"/>
    <n v="103"/>
    <s v="Product_103"/>
    <x v="1"/>
    <n v="920.81"/>
    <n v="386.58"/>
    <n v="2"/>
    <n v="0.05"/>
    <n v="338"/>
    <n v="5"/>
    <n v="1749.54"/>
    <n v="976.38"/>
  </r>
  <r>
    <n v="1822"/>
    <x v="780"/>
    <n v="35"/>
    <x v="0"/>
    <d v="2022-01-25T00:00:00"/>
    <n v="1"/>
    <n v="13989"/>
    <x v="613"/>
    <x v="0"/>
    <n v="114"/>
    <s v="Product_114"/>
    <x v="0"/>
    <n v="1043.06"/>
    <n v="677.07"/>
    <n v="2"/>
    <n v="0"/>
    <n v="423"/>
    <n v="5"/>
    <n v="2086.12"/>
    <n v="731.98"/>
  </r>
  <r>
    <n v="1517"/>
    <x v="781"/>
    <n v="61"/>
    <x v="2"/>
    <d v="2020-12-09T00:00:00"/>
    <n v="0"/>
    <n v="13204"/>
    <x v="50"/>
    <x v="2"/>
    <n v="117"/>
    <s v="Product_117"/>
    <x v="3"/>
    <n v="726.59"/>
    <n v="397.76"/>
    <n v="3"/>
    <n v="0"/>
    <n v="970"/>
    <n v="4"/>
    <n v="2179.77"/>
    <n v="986.49"/>
  </r>
  <r>
    <n v="1475"/>
    <x v="782"/>
    <n v="61"/>
    <x v="5"/>
    <d v="2023-05-25T00:00:00"/>
    <n v="0"/>
    <n v="11524"/>
    <x v="614"/>
    <x v="1"/>
    <n v="144"/>
    <s v="Product_144"/>
    <x v="2"/>
    <n v="538.24"/>
    <n v="216.16"/>
    <n v="3"/>
    <n v="0"/>
    <n v="366"/>
    <n v="7"/>
    <n v="1614.72"/>
    <n v="966.24"/>
  </r>
  <r>
    <n v="1708"/>
    <x v="783"/>
    <n v="59"/>
    <x v="4"/>
    <d v="2023-05-28T00:00:00"/>
    <n v="0"/>
    <n v="10171"/>
    <x v="615"/>
    <x v="1"/>
    <n v="122"/>
    <s v="Product_122"/>
    <x v="1"/>
    <n v="947.77"/>
    <n v="454.07"/>
    <n v="3"/>
    <n v="0.2"/>
    <n v="425"/>
    <n v="6"/>
    <n v="2274.65"/>
    <n v="912.44"/>
  </r>
  <r>
    <n v="1770"/>
    <x v="784"/>
    <n v="33"/>
    <x v="0"/>
    <d v="2024-11-01T00:00:00"/>
    <n v="0"/>
    <n v="10625"/>
    <x v="503"/>
    <x v="0"/>
    <n v="146"/>
    <s v="Product_146"/>
    <x v="1"/>
    <n v="1467.88"/>
    <n v="766.69"/>
    <n v="3"/>
    <n v="0"/>
    <n v="356"/>
    <n v="3"/>
    <n v="4403.6400000000003"/>
    <n v="2103.5700000000002"/>
  </r>
  <r>
    <n v="2460"/>
    <x v="785"/>
    <n v="53"/>
    <x v="5"/>
    <d v="2020-08-22T00:00:00"/>
    <n v="0"/>
    <n v="12045"/>
    <x v="143"/>
    <x v="2"/>
    <n v="126"/>
    <s v="Product_126"/>
    <x v="2"/>
    <n v="668.92"/>
    <n v="330.62"/>
    <n v="2"/>
    <n v="0.2"/>
    <n v="949"/>
    <n v="6"/>
    <n v="1070.27"/>
    <n v="409.03"/>
  </r>
  <r>
    <n v="2046"/>
    <x v="786"/>
    <n v="41"/>
    <x v="2"/>
    <d v="2020-01-12T00:00:00"/>
    <n v="0"/>
    <n v="13080"/>
    <x v="616"/>
    <x v="2"/>
    <n v="128"/>
    <s v="Product_128"/>
    <x v="2"/>
    <n v="618.02"/>
    <n v="314.41000000000003"/>
    <n v="3"/>
    <n v="0"/>
    <n v="407"/>
    <n v="3"/>
    <n v="1854.06"/>
    <n v="910.83"/>
  </r>
  <r>
    <n v="1996"/>
    <x v="787"/>
    <n v="40"/>
    <x v="4"/>
    <d v="2021-09-29T00:00:00"/>
    <n v="0"/>
    <n v="13882"/>
    <x v="617"/>
    <x v="2"/>
    <n v="145"/>
    <s v="Product_145"/>
    <x v="3"/>
    <n v="723.19"/>
    <n v="488.15"/>
    <n v="1"/>
    <n v="0"/>
    <n v="1190"/>
    <n v="3"/>
    <n v="723.19"/>
    <n v="235.04"/>
  </r>
  <r>
    <n v="1676"/>
    <x v="788"/>
    <n v="38"/>
    <x v="5"/>
    <d v="2020-09-08T00:00:00"/>
    <n v="1"/>
    <n v="13843"/>
    <x v="618"/>
    <x v="2"/>
    <n v="114"/>
    <s v="Product_114"/>
    <x v="2"/>
    <n v="160.52000000000001"/>
    <n v="81.59"/>
    <n v="4"/>
    <n v="0"/>
    <n v="1606"/>
    <n v="1"/>
    <n v="642.08000000000004"/>
    <n v="315.72000000000003"/>
  </r>
  <r>
    <n v="1713"/>
    <x v="789"/>
    <n v="66"/>
    <x v="3"/>
    <d v="2023-03-31T00:00:00"/>
    <n v="0"/>
    <n v="10681"/>
    <x v="313"/>
    <x v="0"/>
    <n v="109"/>
    <s v="Product_109"/>
    <x v="2"/>
    <n v="852.09"/>
    <n v="447.9"/>
    <n v="3"/>
    <n v="0"/>
    <n v="522"/>
    <n v="8"/>
    <n v="2556.27"/>
    <n v="1212.57"/>
  </r>
  <r>
    <n v="2481"/>
    <x v="790"/>
    <n v="60"/>
    <x v="0"/>
    <d v="2020-02-22T00:00:00"/>
    <n v="1"/>
    <n v="11344"/>
    <x v="619"/>
    <x v="0"/>
    <n v="126"/>
    <s v="Product_126"/>
    <x v="2"/>
    <n v="526.61"/>
    <n v="330.89"/>
    <n v="5"/>
    <n v="0"/>
    <n v="498"/>
    <n v="3"/>
    <n v="2633.05"/>
    <n v="978.6"/>
  </r>
  <r>
    <n v="1082"/>
    <x v="791"/>
    <n v="51"/>
    <x v="1"/>
    <d v="2021-09-30T00:00:00"/>
    <n v="0"/>
    <n v="13169"/>
    <x v="197"/>
    <x v="1"/>
    <n v="102"/>
    <s v="Product_102"/>
    <x v="0"/>
    <n v="226.06"/>
    <n v="144.26"/>
    <n v="4"/>
    <n v="0"/>
    <n v="520"/>
    <n v="5"/>
    <n v="904.24"/>
    <n v="327.2"/>
  </r>
  <r>
    <n v="2168"/>
    <x v="792"/>
    <n v="37"/>
    <x v="5"/>
    <d v="2023-03-25T00:00:00"/>
    <n v="0"/>
    <n v="13240"/>
    <x v="568"/>
    <x v="2"/>
    <n v="111"/>
    <s v="Product_111"/>
    <x v="2"/>
    <n v="726.07"/>
    <n v="308.74"/>
    <n v="1"/>
    <n v="0"/>
    <n v="445"/>
    <n v="5"/>
    <n v="726.07"/>
    <n v="417.33"/>
  </r>
  <r>
    <n v="2108"/>
    <x v="793"/>
    <n v="40"/>
    <x v="4"/>
    <d v="2023-10-19T00:00:00"/>
    <n v="0"/>
    <n v="11983"/>
    <x v="467"/>
    <x v="0"/>
    <n v="117"/>
    <s v="Product_117"/>
    <x v="1"/>
    <n v="54.91"/>
    <n v="33.56"/>
    <n v="4"/>
    <n v="0"/>
    <n v="440"/>
    <n v="3"/>
    <n v="219.64"/>
    <n v="85.4"/>
  </r>
  <r>
    <n v="2101"/>
    <x v="794"/>
    <n v="47"/>
    <x v="4"/>
    <d v="2022-07-02T00:00:00"/>
    <n v="1"/>
    <n v="10310"/>
    <x v="529"/>
    <x v="0"/>
    <n v="134"/>
    <s v="Product_134"/>
    <x v="3"/>
    <n v="632.59"/>
    <n v="344.62"/>
    <n v="4"/>
    <n v="0.05"/>
    <n v="1059"/>
    <n v="3"/>
    <n v="2403.84"/>
    <n v="1025.3599999999999"/>
  </r>
  <r>
    <n v="1456"/>
    <x v="795"/>
    <n v="32"/>
    <x v="0"/>
    <d v="2022-03-23T00:00:00"/>
    <n v="0"/>
    <n v="13801"/>
    <x v="620"/>
    <x v="2"/>
    <n v="119"/>
    <s v="Product_119"/>
    <x v="3"/>
    <n v="203.32"/>
    <n v="89.49"/>
    <n v="1"/>
    <n v="0.05"/>
    <n v="400"/>
    <n v="6"/>
    <n v="193.15"/>
    <n v="103.66"/>
  </r>
  <r>
    <n v="1000"/>
    <x v="796"/>
    <n v="54"/>
    <x v="0"/>
    <d v="2024-01-04T00:00:00"/>
    <n v="0"/>
    <n v="12961"/>
    <x v="621"/>
    <x v="2"/>
    <n v="139"/>
    <s v="Product_139"/>
    <x v="3"/>
    <n v="85.22"/>
    <n v="40.86"/>
    <n v="3"/>
    <n v="0.2"/>
    <n v="363"/>
    <n v="5"/>
    <n v="204.53"/>
    <n v="81.95"/>
  </r>
  <r>
    <n v="1050"/>
    <x v="797"/>
    <n v="26"/>
    <x v="4"/>
    <d v="2021-02-10T00:00:00"/>
    <n v="0"/>
    <n v="11935"/>
    <x v="622"/>
    <x v="1"/>
    <n v="118"/>
    <s v="Product_118"/>
    <x v="0"/>
    <n v="1245.49"/>
    <n v="515.02"/>
    <n v="1"/>
    <n v="0.05"/>
    <n v="697"/>
    <n v="4"/>
    <n v="1183.22"/>
    <n v="668.2"/>
  </r>
  <r>
    <n v="1684"/>
    <x v="798"/>
    <n v="45"/>
    <x v="4"/>
    <d v="2020-04-06T00:00:00"/>
    <n v="0"/>
    <n v="13414"/>
    <x v="126"/>
    <x v="2"/>
    <n v="113"/>
    <s v="Product_113"/>
    <x v="1"/>
    <n v="1378.56"/>
    <n v="700.41"/>
    <n v="5"/>
    <n v="0"/>
    <n v="367"/>
    <n v="7"/>
    <n v="6892.8"/>
    <n v="3390.75"/>
  </r>
  <r>
    <n v="1716"/>
    <x v="799"/>
    <n v="40"/>
    <x v="4"/>
    <d v="2023-04-27T00:00:00"/>
    <n v="0"/>
    <n v="12477"/>
    <x v="590"/>
    <x v="1"/>
    <n v="105"/>
    <s v="Product_105"/>
    <x v="2"/>
    <n v="351.13"/>
    <n v="167.36"/>
    <n v="1"/>
    <n v="0"/>
    <n v="615"/>
    <n v="1"/>
    <n v="351.13"/>
    <n v="183.77"/>
  </r>
  <r>
    <n v="2469"/>
    <x v="800"/>
    <n v="31"/>
    <x v="5"/>
    <d v="2023-11-15T00:00:00"/>
    <n v="0"/>
    <n v="12905"/>
    <x v="623"/>
    <x v="1"/>
    <n v="123"/>
    <s v="Product_123"/>
    <x v="1"/>
    <n v="831.98"/>
    <n v="428.16"/>
    <n v="2"/>
    <n v="0.1"/>
    <n v="413"/>
    <n v="3"/>
    <n v="1497.56"/>
    <n v="641.24"/>
  </r>
  <r>
    <n v="1448"/>
    <x v="801"/>
    <n v="71"/>
    <x v="4"/>
    <d v="2023-07-08T00:00:00"/>
    <n v="0"/>
    <n v="11985"/>
    <x v="624"/>
    <x v="2"/>
    <n v="124"/>
    <s v="Product_124"/>
    <x v="3"/>
    <n v="453.04"/>
    <n v="260.08999999999997"/>
    <n v="2"/>
    <n v="0"/>
    <n v="390"/>
    <n v="5"/>
    <n v="906.08"/>
    <n v="385.9"/>
  </r>
  <r>
    <n v="1880"/>
    <x v="802"/>
    <n v="55"/>
    <x v="1"/>
    <d v="2021-05-12T00:00:00"/>
    <n v="0"/>
    <n v="13627"/>
    <x v="43"/>
    <x v="2"/>
    <n v="129"/>
    <s v="Product_129"/>
    <x v="2"/>
    <n v="765.69"/>
    <n v="474.5"/>
    <n v="4"/>
    <n v="0"/>
    <n v="598"/>
    <n v="10"/>
    <n v="3062.76"/>
    <n v="1164.76"/>
  </r>
  <r>
    <n v="1487"/>
    <x v="803"/>
    <n v="63"/>
    <x v="4"/>
    <d v="2020-07-27T00:00:00"/>
    <n v="0"/>
    <n v="11523"/>
    <x v="625"/>
    <x v="0"/>
    <n v="148"/>
    <s v="Product_148"/>
    <x v="3"/>
    <n v="683.12"/>
    <n v="397.31"/>
    <n v="3"/>
    <n v="0.05"/>
    <n v="330"/>
    <n v="5"/>
    <n v="1946.89"/>
    <n v="754.96"/>
  </r>
  <r>
    <n v="1033"/>
    <x v="804"/>
    <n v="29"/>
    <x v="1"/>
    <d v="2023-11-28T00:00:00"/>
    <n v="0"/>
    <n v="13844"/>
    <x v="461"/>
    <x v="2"/>
    <n v="147"/>
    <s v="Product_147"/>
    <x v="3"/>
    <n v="440.12"/>
    <n v="265.62"/>
    <n v="3"/>
    <n v="0"/>
    <n v="400"/>
    <n v="3"/>
    <n v="1320.36"/>
    <n v="523.5"/>
  </r>
  <r>
    <n v="2371"/>
    <x v="805"/>
    <n v="41"/>
    <x v="5"/>
    <d v="2021-09-09T00:00:00"/>
    <n v="1"/>
    <n v="10284"/>
    <x v="626"/>
    <x v="2"/>
    <n v="108"/>
    <s v="Product_108"/>
    <x v="3"/>
    <n v="1065.57"/>
    <n v="702.95"/>
    <n v="2"/>
    <n v="0.2"/>
    <n v="870"/>
    <n v="3"/>
    <n v="1704.91"/>
    <n v="299.01"/>
  </r>
  <r>
    <n v="1094"/>
    <x v="806"/>
    <n v="59"/>
    <x v="0"/>
    <d v="2023-02-11T00:00:00"/>
    <n v="0"/>
    <n v="13709"/>
    <x v="627"/>
    <x v="1"/>
    <n v="126"/>
    <s v="Product_126"/>
    <x v="1"/>
    <n v="233.41"/>
    <n v="154.55000000000001"/>
    <n v="5"/>
    <n v="0"/>
    <n v="353"/>
    <n v="4"/>
    <n v="1167.05"/>
    <n v="394.3"/>
  </r>
  <r>
    <n v="2095"/>
    <x v="807"/>
    <n v="49"/>
    <x v="1"/>
    <d v="2023-05-14T00:00:00"/>
    <n v="0"/>
    <n v="11283"/>
    <x v="628"/>
    <x v="2"/>
    <n v="115"/>
    <s v="Product_115"/>
    <x v="1"/>
    <n v="126.96"/>
    <n v="83.57"/>
    <n v="1"/>
    <n v="0"/>
    <n v="598"/>
    <n v="3"/>
    <n v="126.96"/>
    <n v="43.39"/>
  </r>
  <r>
    <n v="1153"/>
    <x v="808"/>
    <n v="47"/>
    <x v="5"/>
    <d v="2020-04-09T00:00:00"/>
    <n v="0"/>
    <n v="12542"/>
    <x v="629"/>
    <x v="0"/>
    <n v="101"/>
    <s v="Product_101"/>
    <x v="3"/>
    <n v="1163.1300000000001"/>
    <n v="518.70000000000005"/>
    <n v="1"/>
    <n v="0.05"/>
    <n v="423"/>
    <n v="8"/>
    <n v="1104.97"/>
    <n v="586.27"/>
  </r>
  <r>
    <n v="1249"/>
    <x v="809"/>
    <n v="64"/>
    <x v="4"/>
    <d v="2023-05-03T00:00:00"/>
    <n v="0"/>
    <n v="10354"/>
    <x v="630"/>
    <x v="0"/>
    <n v="128"/>
    <s v="Product_128"/>
    <x v="3"/>
    <n v="1015.6"/>
    <n v="482.74"/>
    <n v="1"/>
    <n v="0"/>
    <n v="401"/>
    <n v="4"/>
    <n v="1015.6"/>
    <n v="532.86"/>
  </r>
  <r>
    <n v="1673"/>
    <x v="810"/>
    <n v="24"/>
    <x v="5"/>
    <d v="2020-03-25T00:00:00"/>
    <n v="0"/>
    <n v="12261"/>
    <x v="631"/>
    <x v="2"/>
    <n v="149"/>
    <s v="Product_149"/>
    <x v="2"/>
    <n v="772.86"/>
    <n v="425.61"/>
    <n v="5"/>
    <n v="0.2"/>
    <n v="626"/>
    <n v="4"/>
    <n v="3091.44"/>
    <n v="963.39"/>
  </r>
  <r>
    <n v="1437"/>
    <x v="811"/>
    <n v="37"/>
    <x v="4"/>
    <d v="2021-12-12T00:00:00"/>
    <n v="1"/>
    <n v="12864"/>
    <x v="632"/>
    <x v="2"/>
    <n v="147"/>
    <s v="Product_147"/>
    <x v="3"/>
    <n v="728.3"/>
    <n v="369.7"/>
    <n v="5"/>
    <n v="0.2"/>
    <n v="937"/>
    <n v="3"/>
    <n v="2913.2"/>
    <n v="1064.7"/>
  </r>
  <r>
    <n v="1117"/>
    <x v="812"/>
    <n v="40"/>
    <x v="5"/>
    <d v="2022-12-27T00:00:00"/>
    <n v="0"/>
    <n v="10199"/>
    <x v="633"/>
    <x v="1"/>
    <n v="146"/>
    <s v="Product_146"/>
    <x v="3"/>
    <n v="771.25"/>
    <n v="338.96"/>
    <n v="1"/>
    <n v="0"/>
    <n v="736"/>
    <n v="5"/>
    <n v="771.25"/>
    <n v="432.29"/>
  </r>
  <r>
    <n v="1770"/>
    <x v="813"/>
    <n v="40"/>
    <x v="0"/>
    <d v="2022-05-27T00:00:00"/>
    <n v="0"/>
    <n v="13307"/>
    <x v="118"/>
    <x v="2"/>
    <n v="114"/>
    <s v="Product_114"/>
    <x v="3"/>
    <n v="683.68"/>
    <n v="332.49"/>
    <n v="1"/>
    <n v="0"/>
    <n v="356"/>
    <n v="3"/>
    <n v="683.68"/>
    <n v="351.19"/>
  </r>
  <r>
    <n v="2329"/>
    <x v="814"/>
    <n v="56"/>
    <x v="1"/>
    <d v="2023-09-16T00:00:00"/>
    <n v="0"/>
    <n v="12900"/>
    <x v="63"/>
    <x v="1"/>
    <n v="142"/>
    <s v="Product_142"/>
    <x v="3"/>
    <n v="619.69000000000005"/>
    <n v="429.22"/>
    <n v="5"/>
    <n v="0"/>
    <n v="473"/>
    <n v="3"/>
    <n v="3098.45"/>
    <n v="952.35"/>
  </r>
  <r>
    <n v="1267"/>
    <x v="815"/>
    <n v="40"/>
    <x v="0"/>
    <d v="2022-01-28T00:00:00"/>
    <n v="0"/>
    <n v="12183"/>
    <x v="72"/>
    <x v="2"/>
    <n v="134"/>
    <s v="Product_134"/>
    <x v="1"/>
    <n v="774.55"/>
    <n v="390.43"/>
    <n v="1"/>
    <n v="0"/>
    <n v="346"/>
    <n v="5"/>
    <n v="774.55"/>
    <n v="384.12"/>
  </r>
  <r>
    <n v="2077"/>
    <x v="816"/>
    <n v="51"/>
    <x v="3"/>
    <d v="2020-05-21T00:00:00"/>
    <n v="1"/>
    <n v="11913"/>
    <x v="181"/>
    <x v="1"/>
    <n v="131"/>
    <s v="Product_131"/>
    <x v="3"/>
    <n v="816.35"/>
    <n v="429.13"/>
    <n v="5"/>
    <n v="0.1"/>
    <n v="414"/>
    <n v="3"/>
    <n v="3673.58"/>
    <n v="1527.93"/>
  </r>
  <r>
    <n v="1235"/>
    <x v="817"/>
    <n v="64"/>
    <x v="4"/>
    <d v="2022-11-02T00:00:00"/>
    <n v="1"/>
    <n v="10947"/>
    <x v="339"/>
    <x v="0"/>
    <n v="106"/>
    <s v="Product_106"/>
    <x v="0"/>
    <n v="1053.26"/>
    <n v="423.33"/>
    <n v="4"/>
    <n v="0"/>
    <n v="791"/>
    <n v="3"/>
    <n v="4213.04"/>
    <n v="2519.7199999999998"/>
  </r>
  <r>
    <n v="1388"/>
    <x v="818"/>
    <n v="37"/>
    <x v="1"/>
    <d v="2023-08-19T00:00:00"/>
    <n v="1"/>
    <n v="12675"/>
    <x v="634"/>
    <x v="2"/>
    <n v="149"/>
    <s v="Product_149"/>
    <x v="3"/>
    <n v="1081.25"/>
    <n v="665.86"/>
    <n v="2"/>
    <n v="0"/>
    <n v="333"/>
    <n v="2"/>
    <n v="2162.5"/>
    <n v="830.78"/>
  </r>
  <r>
    <n v="1989"/>
    <x v="819"/>
    <n v="47"/>
    <x v="0"/>
    <d v="2021-11-29T00:00:00"/>
    <n v="0"/>
    <n v="10916"/>
    <x v="635"/>
    <x v="2"/>
    <n v="105"/>
    <s v="Product_105"/>
    <x v="1"/>
    <n v="597.55999999999995"/>
    <n v="313.16000000000003"/>
    <n v="2"/>
    <n v="0"/>
    <n v="565"/>
    <n v="7"/>
    <n v="1195.1199999999999"/>
    <n v="568.79999999999995"/>
  </r>
  <r>
    <n v="1762"/>
    <x v="820"/>
    <n v="51"/>
    <x v="1"/>
    <d v="2020-01-26T00:00:00"/>
    <n v="1"/>
    <n v="13738"/>
    <x v="636"/>
    <x v="1"/>
    <n v="131"/>
    <s v="Product_131"/>
    <x v="0"/>
    <n v="649.63"/>
    <n v="279.95"/>
    <n v="5"/>
    <n v="0"/>
    <n v="783"/>
    <n v="7"/>
    <n v="3248.15"/>
    <n v="1848.4"/>
  </r>
  <r>
    <n v="1400"/>
    <x v="821"/>
    <n v="21"/>
    <x v="3"/>
    <d v="2022-05-10T00:00:00"/>
    <n v="0"/>
    <n v="13493"/>
    <x v="564"/>
    <x v="1"/>
    <n v="137"/>
    <s v="Product_137"/>
    <x v="0"/>
    <n v="591.86"/>
    <n v="408.72"/>
    <n v="1"/>
    <n v="0.1"/>
    <n v="438"/>
    <n v="9"/>
    <n v="532.66999999999996"/>
    <n v="123.95"/>
  </r>
  <r>
    <n v="1623"/>
    <x v="822"/>
    <n v="30"/>
    <x v="2"/>
    <d v="2022-09-30T00:00:00"/>
    <n v="0"/>
    <n v="13972"/>
    <x v="637"/>
    <x v="2"/>
    <n v="115"/>
    <s v="Product_115"/>
    <x v="3"/>
    <n v="827.98"/>
    <n v="524.29999999999995"/>
    <n v="2"/>
    <n v="0"/>
    <n v="556"/>
    <n v="5"/>
    <n v="1655.96"/>
    <n v="607.36"/>
  </r>
  <r>
    <n v="1766"/>
    <x v="823"/>
    <n v="24"/>
    <x v="4"/>
    <d v="2020-04-08T00:00:00"/>
    <n v="1"/>
    <n v="11364"/>
    <x v="638"/>
    <x v="1"/>
    <n v="115"/>
    <s v="Product_115"/>
    <x v="3"/>
    <n v="707.36"/>
    <n v="437.04"/>
    <n v="3"/>
    <n v="0"/>
    <n v="1174"/>
    <n v="5"/>
    <n v="2122.08"/>
    <n v="810.96"/>
  </r>
  <r>
    <n v="2326"/>
    <x v="824"/>
    <n v="31"/>
    <x v="4"/>
    <d v="2022-06-06T00:00:00"/>
    <n v="0"/>
    <n v="11852"/>
    <x v="639"/>
    <x v="2"/>
    <n v="143"/>
    <s v="Product_143"/>
    <x v="1"/>
    <n v="1339.91"/>
    <n v="921"/>
    <n v="1"/>
    <n v="0"/>
    <n v="391"/>
    <n v="7"/>
    <n v="1339.91"/>
    <n v="418.91"/>
  </r>
  <r>
    <n v="1918"/>
    <x v="825"/>
    <n v="50"/>
    <x v="5"/>
    <d v="2022-01-11T00:00:00"/>
    <n v="0"/>
    <n v="13975"/>
    <x v="640"/>
    <x v="0"/>
    <n v="105"/>
    <s v="Product_105"/>
    <x v="0"/>
    <n v="1059.72"/>
    <n v="553.42999999999995"/>
    <n v="5"/>
    <n v="0.1"/>
    <n v="694"/>
    <n v="4"/>
    <n v="4768.74"/>
    <n v="2001.59"/>
  </r>
  <r>
    <n v="2230"/>
    <x v="826"/>
    <n v="31"/>
    <x v="4"/>
    <d v="2023-07-25T00:00:00"/>
    <n v="0"/>
    <n v="10341"/>
    <x v="69"/>
    <x v="1"/>
    <n v="128"/>
    <s v="Product_128"/>
    <x v="0"/>
    <n v="1353.05"/>
    <n v="832.88"/>
    <n v="3"/>
    <n v="0.1"/>
    <n v="526"/>
    <n v="7"/>
    <n v="3653.23"/>
    <n v="1154.5899999999999"/>
  </r>
  <r>
    <n v="2252"/>
    <x v="827"/>
    <n v="39"/>
    <x v="4"/>
    <d v="2022-07-30T00:00:00"/>
    <n v="0"/>
    <n v="13601"/>
    <x v="641"/>
    <x v="2"/>
    <n v="133"/>
    <s v="Product_133"/>
    <x v="1"/>
    <n v="1078.25"/>
    <n v="498"/>
    <n v="5"/>
    <n v="0.05"/>
    <n v="581"/>
    <n v="7"/>
    <n v="5121.6899999999996"/>
    <n v="2631.69"/>
  </r>
  <r>
    <n v="1852"/>
    <x v="828"/>
    <n v="24"/>
    <x v="0"/>
    <d v="2023-12-19T00:00:00"/>
    <n v="1"/>
    <n v="10387"/>
    <x v="642"/>
    <x v="0"/>
    <n v="111"/>
    <s v="Product_111"/>
    <x v="3"/>
    <n v="1457.94"/>
    <n v="888.08"/>
    <n v="1"/>
    <n v="0"/>
    <n v="379"/>
    <n v="5"/>
    <n v="1457.94"/>
    <n v="569.86"/>
  </r>
  <r>
    <n v="1577"/>
    <x v="829"/>
    <n v="58"/>
    <x v="4"/>
    <d v="2020-11-09T00:00:00"/>
    <n v="1"/>
    <n v="10003"/>
    <x v="643"/>
    <x v="2"/>
    <n v="143"/>
    <s v="Product_143"/>
    <x v="2"/>
    <n v="971.82"/>
    <n v="392.83"/>
    <n v="4"/>
    <n v="0"/>
    <n v="776"/>
    <n v="4"/>
    <n v="3887.28"/>
    <n v="2315.96"/>
  </r>
  <r>
    <n v="1074"/>
    <x v="830"/>
    <n v="31"/>
    <x v="4"/>
    <d v="2022-06-10T00:00:00"/>
    <n v="0"/>
    <n v="10676"/>
    <x v="644"/>
    <x v="2"/>
    <n v="106"/>
    <s v="Product_106"/>
    <x v="2"/>
    <n v="1447.15"/>
    <n v="633.69000000000005"/>
    <n v="4"/>
    <n v="0.2"/>
    <n v="519"/>
    <n v="6"/>
    <n v="4630.88"/>
    <n v="2096.12"/>
  </r>
  <r>
    <n v="1434"/>
    <x v="831"/>
    <n v="62"/>
    <x v="3"/>
    <d v="2020-12-26T00:00:00"/>
    <n v="0"/>
    <n v="11662"/>
    <x v="513"/>
    <x v="0"/>
    <n v="123"/>
    <s v="Product_123"/>
    <x v="0"/>
    <n v="279.35000000000002"/>
    <n v="147.38"/>
    <n v="4"/>
    <n v="0.2"/>
    <n v="792"/>
    <n v="6"/>
    <n v="893.92"/>
    <n v="304.39999999999998"/>
  </r>
  <r>
    <n v="1102"/>
    <x v="832"/>
    <n v="40"/>
    <x v="3"/>
    <d v="2022-12-04T00:00:00"/>
    <n v="0"/>
    <n v="12446"/>
    <x v="270"/>
    <x v="1"/>
    <n v="140"/>
    <s v="Product_140"/>
    <x v="0"/>
    <n v="126.09"/>
    <n v="50.89"/>
    <n v="1"/>
    <n v="0"/>
    <n v="759"/>
    <n v="2"/>
    <n v="126.09"/>
    <n v="75.2"/>
  </r>
  <r>
    <n v="2445"/>
    <x v="833"/>
    <n v="18"/>
    <x v="1"/>
    <d v="2023-08-25T00:00:00"/>
    <n v="0"/>
    <n v="13493"/>
    <x v="645"/>
    <x v="0"/>
    <n v="102"/>
    <s v="Product_102"/>
    <x v="3"/>
    <n v="889.73"/>
    <n v="479.2"/>
    <n v="1"/>
    <n v="0.05"/>
    <n v="495"/>
    <n v="4"/>
    <n v="845.24"/>
    <n v="366.04"/>
  </r>
  <r>
    <n v="1763"/>
    <x v="834"/>
    <n v="37"/>
    <x v="1"/>
    <d v="2021-07-07T00:00:00"/>
    <n v="0"/>
    <n v="12458"/>
    <x v="646"/>
    <x v="2"/>
    <n v="115"/>
    <s v="Product_115"/>
    <x v="2"/>
    <n v="1476.07"/>
    <n v="821.93"/>
    <n v="3"/>
    <n v="0.2"/>
    <n v="403"/>
    <n v="5"/>
    <n v="3542.57"/>
    <n v="1076.78"/>
  </r>
  <r>
    <n v="1737"/>
    <x v="835"/>
    <n v="24"/>
    <x v="4"/>
    <d v="2023-06-15T00:00:00"/>
    <n v="0"/>
    <n v="10212"/>
    <x v="647"/>
    <x v="0"/>
    <n v="123"/>
    <s v="Product_123"/>
    <x v="0"/>
    <n v="655.53"/>
    <n v="384.46"/>
    <n v="1"/>
    <n v="0"/>
    <n v="485"/>
    <n v="4"/>
    <n v="655.53"/>
    <n v="271.07"/>
  </r>
  <r>
    <n v="1805"/>
    <x v="836"/>
    <n v="48"/>
    <x v="4"/>
    <d v="2023-07-01T00:00:00"/>
    <n v="0"/>
    <n v="10559"/>
    <x v="445"/>
    <x v="2"/>
    <n v="122"/>
    <s v="Product_122"/>
    <x v="3"/>
    <n v="357.46"/>
    <n v="153.75"/>
    <n v="1"/>
    <n v="0"/>
    <n v="521"/>
    <n v="4"/>
    <n v="357.46"/>
    <n v="203.71"/>
  </r>
  <r>
    <n v="2329"/>
    <x v="837"/>
    <n v="36"/>
    <x v="5"/>
    <d v="2022-09-17T00:00:00"/>
    <n v="0"/>
    <n v="10557"/>
    <x v="648"/>
    <x v="0"/>
    <n v="109"/>
    <s v="Product_109"/>
    <x v="2"/>
    <n v="806.24"/>
    <n v="366.28"/>
    <n v="3"/>
    <n v="0"/>
    <n v="473"/>
    <n v="3"/>
    <n v="2418.7199999999998"/>
    <n v="1319.88"/>
  </r>
  <r>
    <n v="1097"/>
    <x v="838"/>
    <n v="42"/>
    <x v="1"/>
    <d v="2022-08-10T00:00:00"/>
    <n v="0"/>
    <n v="12605"/>
    <x v="477"/>
    <x v="1"/>
    <n v="147"/>
    <s v="Product_147"/>
    <x v="1"/>
    <n v="990.76"/>
    <n v="578.59"/>
    <n v="3"/>
    <n v="0.2"/>
    <n v="590"/>
    <n v="4"/>
    <n v="2377.8200000000002"/>
    <n v="642.04999999999995"/>
  </r>
  <r>
    <n v="1797"/>
    <x v="839"/>
    <n v="34"/>
    <x v="0"/>
    <d v="2022-11-06T00:00:00"/>
    <n v="0"/>
    <n v="13119"/>
    <x v="301"/>
    <x v="0"/>
    <n v="140"/>
    <s v="Product_140"/>
    <x v="0"/>
    <n v="507.01"/>
    <n v="302.92"/>
    <n v="5"/>
    <n v="0"/>
    <n v="717"/>
    <n v="4"/>
    <n v="2535.0500000000002"/>
    <n v="1020.45"/>
  </r>
  <r>
    <n v="2358"/>
    <x v="840"/>
    <n v="40"/>
    <x v="4"/>
    <d v="2024-06-02T00:00:00"/>
    <n v="0"/>
    <n v="13258"/>
    <x v="649"/>
    <x v="0"/>
    <n v="130"/>
    <s v="Product_130"/>
    <x v="1"/>
    <n v="1086.42"/>
    <n v="443.01"/>
    <n v="2"/>
    <n v="0.1"/>
    <n v="330"/>
    <n v="4"/>
    <n v="1955.56"/>
    <n v="1069.54"/>
  </r>
  <r>
    <n v="1858"/>
    <x v="841"/>
    <n v="25"/>
    <x v="0"/>
    <d v="2023-04-28T00:00:00"/>
    <n v="0"/>
    <n v="12549"/>
    <x v="650"/>
    <x v="1"/>
    <n v="116"/>
    <s v="Product_116"/>
    <x v="2"/>
    <n v="1463.92"/>
    <n v="822.88"/>
    <n v="2"/>
    <n v="0"/>
    <n v="551"/>
    <n v="5"/>
    <n v="2927.84"/>
    <n v="1282.08"/>
  </r>
  <r>
    <n v="1434"/>
    <x v="842"/>
    <n v="52"/>
    <x v="4"/>
    <d v="2021-07-03T00:00:00"/>
    <n v="0"/>
    <n v="13703"/>
    <x v="651"/>
    <x v="2"/>
    <n v="146"/>
    <s v="Product_146"/>
    <x v="3"/>
    <n v="1350.6"/>
    <n v="858.3"/>
    <n v="5"/>
    <n v="0"/>
    <n v="792"/>
    <n v="6"/>
    <n v="6753"/>
    <n v="2461.5"/>
  </r>
  <r>
    <n v="1446"/>
    <x v="843"/>
    <n v="37"/>
    <x v="0"/>
    <d v="2021-10-22T00:00:00"/>
    <n v="0"/>
    <n v="12691"/>
    <x v="652"/>
    <x v="0"/>
    <n v="147"/>
    <s v="Product_147"/>
    <x v="3"/>
    <n v="472.8"/>
    <n v="198.92"/>
    <n v="4"/>
    <n v="0"/>
    <n v="641"/>
    <n v="3"/>
    <n v="1891.2"/>
    <n v="1095.52"/>
  </r>
  <r>
    <n v="2331"/>
    <x v="844"/>
    <n v="35"/>
    <x v="2"/>
    <d v="2021-05-17T00:00:00"/>
    <n v="1"/>
    <n v="11994"/>
    <x v="653"/>
    <x v="2"/>
    <n v="130"/>
    <s v="Product_130"/>
    <x v="2"/>
    <n v="523.75"/>
    <n v="274.42"/>
    <n v="1"/>
    <n v="0.2"/>
    <n v="1195"/>
    <n v="2"/>
    <n v="419"/>
    <n v="144.58000000000001"/>
  </r>
  <r>
    <n v="1248"/>
    <x v="845"/>
    <n v="37"/>
    <x v="0"/>
    <d v="2020-06-26T00:00:00"/>
    <n v="0"/>
    <n v="12578"/>
    <x v="654"/>
    <x v="0"/>
    <n v="145"/>
    <s v="Product_145"/>
    <x v="1"/>
    <n v="588.73"/>
    <n v="293.16000000000003"/>
    <n v="3"/>
    <n v="0"/>
    <n v="898"/>
    <n v="2"/>
    <n v="1766.19"/>
    <n v="886.71"/>
  </r>
  <r>
    <n v="1165"/>
    <x v="846"/>
    <n v="29"/>
    <x v="1"/>
    <d v="2021-07-25T00:00:00"/>
    <n v="0"/>
    <n v="10952"/>
    <x v="423"/>
    <x v="1"/>
    <n v="109"/>
    <s v="Product_109"/>
    <x v="3"/>
    <n v="622.1"/>
    <n v="419.36"/>
    <n v="3"/>
    <n v="0"/>
    <n v="390"/>
    <n v="4"/>
    <n v="1866.3"/>
    <n v="608.22"/>
  </r>
  <r>
    <n v="1983"/>
    <x v="847"/>
    <n v="35"/>
    <x v="4"/>
    <d v="2022-07-12T00:00:00"/>
    <n v="0"/>
    <n v="12834"/>
    <x v="655"/>
    <x v="0"/>
    <n v="101"/>
    <s v="Product_101"/>
    <x v="0"/>
    <n v="195.46"/>
    <n v="89.08"/>
    <n v="4"/>
    <n v="0.2"/>
    <n v="355"/>
    <n v="5"/>
    <n v="625.47"/>
    <n v="269.14999999999998"/>
  </r>
  <r>
    <n v="2358"/>
    <x v="848"/>
    <n v="43"/>
    <x v="1"/>
    <d v="2021-05-14T00:00:00"/>
    <n v="0"/>
    <n v="10474"/>
    <x v="506"/>
    <x v="2"/>
    <n v="138"/>
    <s v="Product_138"/>
    <x v="1"/>
    <n v="1154.8499999999999"/>
    <n v="572.24"/>
    <n v="3"/>
    <n v="0"/>
    <n v="330"/>
    <n v="4"/>
    <n v="3464.55"/>
    <n v="1747.83"/>
  </r>
  <r>
    <n v="2019"/>
    <x v="849"/>
    <n v="24"/>
    <x v="0"/>
    <d v="2022-09-08T00:00:00"/>
    <n v="1"/>
    <n v="11767"/>
    <x v="516"/>
    <x v="2"/>
    <n v="108"/>
    <s v="Product_108"/>
    <x v="1"/>
    <n v="579.74"/>
    <n v="388.16"/>
    <n v="4"/>
    <n v="0.1"/>
    <n v="355"/>
    <n v="5"/>
    <n v="2087.06"/>
    <n v="534.41999999999996"/>
  </r>
  <r>
    <n v="1541"/>
    <x v="850"/>
    <n v="26"/>
    <x v="3"/>
    <d v="2023-03-13T00:00:00"/>
    <n v="0"/>
    <n v="10041"/>
    <x v="656"/>
    <x v="1"/>
    <n v="118"/>
    <s v="Product_118"/>
    <x v="0"/>
    <n v="1325.74"/>
    <n v="661.8"/>
    <n v="5"/>
    <n v="0"/>
    <n v="563"/>
    <n v="5"/>
    <n v="6628.7"/>
    <n v="3319.7"/>
  </r>
  <r>
    <n v="1758"/>
    <x v="851"/>
    <n v="60"/>
    <x v="3"/>
    <d v="2023-06-03T00:00:00"/>
    <n v="0"/>
    <n v="12651"/>
    <x v="657"/>
    <x v="2"/>
    <n v="127"/>
    <s v="Product_127"/>
    <x v="2"/>
    <n v="1394.06"/>
    <n v="779.84"/>
    <n v="4"/>
    <n v="0"/>
    <n v="475"/>
    <n v="7"/>
    <n v="5576.24"/>
    <n v="2456.88"/>
  </r>
  <r>
    <n v="2129"/>
    <x v="852"/>
    <n v="34"/>
    <x v="3"/>
    <d v="2023-09-30T00:00:00"/>
    <n v="0"/>
    <n v="13332"/>
    <x v="658"/>
    <x v="1"/>
    <n v="118"/>
    <s v="Product_118"/>
    <x v="3"/>
    <n v="85.43"/>
    <n v="429.51499999999999"/>
    <n v="2"/>
    <n v="0"/>
    <n v="459"/>
    <n v="4"/>
    <n v="170.86"/>
    <n v="-688.17"/>
  </r>
  <r>
    <n v="1080"/>
    <x v="853"/>
    <n v="31"/>
    <x v="4"/>
    <d v="2022-02-15T00:00:00"/>
    <n v="1"/>
    <n v="12095"/>
    <x v="274"/>
    <x v="1"/>
    <n v="132"/>
    <s v="Product_132"/>
    <x v="1"/>
    <n v="1483.33"/>
    <n v="1031.6099999999999"/>
    <n v="4"/>
    <n v="0.2"/>
    <n v="1051"/>
    <n v="1"/>
    <n v="4746.66"/>
    <n v="620.22"/>
  </r>
  <r>
    <n v="1132"/>
    <x v="854"/>
    <n v="19"/>
    <x v="5"/>
    <d v="2021-11-19T00:00:00"/>
    <n v="0"/>
    <n v="13992"/>
    <x v="581"/>
    <x v="2"/>
    <n v="149"/>
    <s v="Product_149"/>
    <x v="3"/>
    <n v="1079.53"/>
    <n v="698.98"/>
    <n v="5"/>
    <n v="0"/>
    <n v="730"/>
    <n v="3"/>
    <n v="5397.65"/>
    <n v="1902.75"/>
  </r>
  <r>
    <n v="1796"/>
    <x v="855"/>
    <n v="52"/>
    <x v="2"/>
    <d v="2020-02-28T00:00:00"/>
    <n v="0"/>
    <n v="11986"/>
    <x v="659"/>
    <x v="2"/>
    <n v="132"/>
    <s v="Product_132"/>
    <x v="3"/>
    <n v="804.57"/>
    <n v="474.95"/>
    <n v="4"/>
    <n v="0.1"/>
    <n v="788"/>
    <n v="5"/>
    <n v="2896.45"/>
    <n v="996.65"/>
  </r>
  <r>
    <n v="1899"/>
    <x v="856"/>
    <n v="24"/>
    <x v="0"/>
    <d v="2022-10-09T00:00:00"/>
    <n v="0"/>
    <n v="13865"/>
    <x v="505"/>
    <x v="1"/>
    <n v="148"/>
    <s v="Product_148"/>
    <x v="1"/>
    <n v="614.82000000000005"/>
    <n v="257.13"/>
    <n v="5"/>
    <n v="0"/>
    <n v="788"/>
    <n v="5"/>
    <n v="3074.1"/>
    <n v="1788.45"/>
  </r>
  <r>
    <n v="1137"/>
    <x v="857"/>
    <n v="39"/>
    <x v="5"/>
    <d v="2021-10-27T00:00:00"/>
    <n v="0"/>
    <n v="13657"/>
    <x v="660"/>
    <x v="2"/>
    <n v="145"/>
    <s v="Product_145"/>
    <x v="2"/>
    <n v="801.85"/>
    <n v="338.75"/>
    <n v="2"/>
    <n v="0"/>
    <n v="392"/>
    <n v="4"/>
    <n v="1603.7"/>
    <n v="926.2"/>
  </r>
  <r>
    <n v="1183"/>
    <x v="858"/>
    <n v="40"/>
    <x v="3"/>
    <d v="2021-07-01T00:00:00"/>
    <n v="0"/>
    <n v="10727"/>
    <x v="661"/>
    <x v="1"/>
    <n v="136"/>
    <s v="Product_136"/>
    <x v="1"/>
    <n v="520.71"/>
    <n v="293.42"/>
    <n v="1"/>
    <n v="0"/>
    <n v="834"/>
    <n v="2"/>
    <n v="520.71"/>
    <n v="227.29"/>
  </r>
  <r>
    <n v="2424"/>
    <x v="859"/>
    <n v="52"/>
    <x v="0"/>
    <d v="2022-09-25T00:00:00"/>
    <n v="0"/>
    <n v="13517"/>
    <x v="662"/>
    <x v="0"/>
    <n v="136"/>
    <s v="Product_136"/>
    <x v="2"/>
    <n v="952.9"/>
    <n v="462.65"/>
    <n v="5"/>
    <n v="0.1"/>
    <n v="575"/>
    <n v="6"/>
    <n v="4288.05"/>
    <n v="1974.8"/>
  </r>
  <r>
    <n v="2353"/>
    <x v="860"/>
    <n v="57"/>
    <x v="5"/>
    <d v="2021-03-10T00:00:00"/>
    <n v="1"/>
    <n v="12268"/>
    <x v="663"/>
    <x v="2"/>
    <n v="121"/>
    <s v="Product_121"/>
    <x v="0"/>
    <n v="184.82"/>
    <n v="108.46"/>
    <n v="1"/>
    <n v="0"/>
    <n v="644"/>
    <n v="3"/>
    <n v="184.82"/>
    <n v="76.36"/>
  </r>
  <r>
    <n v="1784"/>
    <x v="861"/>
    <n v="47"/>
    <x v="1"/>
    <d v="2021-12-27T00:00:00"/>
    <n v="0"/>
    <n v="11644"/>
    <x v="664"/>
    <x v="2"/>
    <n v="146"/>
    <s v="Product_146"/>
    <x v="2"/>
    <n v="950.63"/>
    <n v="550.85"/>
    <n v="5"/>
    <n v="0"/>
    <n v="351"/>
    <n v="5"/>
    <n v="4753.1499999999996"/>
    <n v="1998.9"/>
  </r>
  <r>
    <n v="1983"/>
    <x v="862"/>
    <n v="40"/>
    <x v="3"/>
    <d v="2021-06-13T00:00:00"/>
    <n v="0"/>
    <n v="13718"/>
    <x v="665"/>
    <x v="1"/>
    <n v="132"/>
    <s v="Product_132"/>
    <x v="2"/>
    <n v="449.25"/>
    <n v="292.73"/>
    <n v="4"/>
    <n v="0.1"/>
    <n v="355"/>
    <n v="5"/>
    <n v="1617.3"/>
    <n v="446.38"/>
  </r>
  <r>
    <n v="1068"/>
    <x v="863"/>
    <n v="52"/>
    <x v="5"/>
    <d v="2021-11-28T00:00:00"/>
    <n v="0"/>
    <n v="10939"/>
    <x v="666"/>
    <x v="0"/>
    <n v="131"/>
    <s v="Product_131"/>
    <x v="1"/>
    <n v="75.569999999999993"/>
    <n v="36.61"/>
    <n v="1"/>
    <n v="0"/>
    <n v="383"/>
    <n v="5"/>
    <n v="75.569999999999993"/>
    <n v="38.96"/>
  </r>
  <r>
    <n v="1545"/>
    <x v="864"/>
    <n v="27"/>
    <x v="4"/>
    <d v="2021-07-26T00:00:00"/>
    <n v="0"/>
    <n v="10342"/>
    <x v="667"/>
    <x v="0"/>
    <n v="137"/>
    <s v="Product_137"/>
    <x v="3"/>
    <n v="851.42"/>
    <n v="488.17"/>
    <n v="5"/>
    <n v="0"/>
    <n v="696"/>
    <n v="6"/>
    <n v="4257.1000000000004"/>
    <n v="1816.25"/>
  </r>
  <r>
    <n v="1052"/>
    <x v="865"/>
    <n v="22"/>
    <x v="1"/>
    <d v="2023-05-05T00:00:00"/>
    <n v="1"/>
    <n v="13309"/>
    <x v="136"/>
    <x v="2"/>
    <n v="116"/>
    <s v="Product_116"/>
    <x v="3"/>
    <n v="888.75"/>
    <n v="562.76"/>
    <n v="5"/>
    <n v="0"/>
    <n v="607"/>
    <n v="3"/>
    <n v="4443.75"/>
    <n v="1629.95"/>
  </r>
  <r>
    <n v="2473"/>
    <x v="866"/>
    <n v="34"/>
    <x v="3"/>
    <d v="2023-07-12T00:00:00"/>
    <n v="0"/>
    <n v="12202"/>
    <x v="409"/>
    <x v="1"/>
    <n v="146"/>
    <s v="Product_146"/>
    <x v="2"/>
    <n v="668.53"/>
    <n v="365.84"/>
    <n v="1"/>
    <n v="0"/>
    <n v="391"/>
    <n v="7"/>
    <n v="668.53"/>
    <n v="302.69"/>
  </r>
  <r>
    <n v="1204"/>
    <x v="867"/>
    <n v="33"/>
    <x v="2"/>
    <d v="2021-07-19T00:00:00"/>
    <n v="0"/>
    <n v="12985"/>
    <x v="668"/>
    <x v="1"/>
    <n v="146"/>
    <s v="Product_146"/>
    <x v="2"/>
    <n v="154.82"/>
    <n v="100.51"/>
    <n v="5"/>
    <n v="0"/>
    <n v="510"/>
    <n v="3"/>
    <n v="774.1"/>
    <n v="271.55"/>
  </r>
  <r>
    <n v="1125"/>
    <x v="868"/>
    <n v="32"/>
    <x v="3"/>
    <d v="2023-12-02T00:00:00"/>
    <n v="0"/>
    <n v="10840"/>
    <x v="669"/>
    <x v="2"/>
    <n v="114"/>
    <s v="Product_114"/>
    <x v="1"/>
    <n v="1345.35"/>
    <n v="591.12"/>
    <n v="1"/>
    <n v="0.1"/>
    <n v="384"/>
    <n v="5"/>
    <n v="1210.82"/>
    <n v="619.70000000000005"/>
  </r>
  <r>
    <n v="1042"/>
    <x v="869"/>
    <n v="59"/>
    <x v="4"/>
    <d v="2020-01-21T00:00:00"/>
    <n v="0"/>
    <n v="12027"/>
    <x v="670"/>
    <x v="0"/>
    <n v="124"/>
    <s v="Product_124"/>
    <x v="2"/>
    <n v="936.57"/>
    <n v="580.83000000000004"/>
    <n v="2"/>
    <n v="0"/>
    <n v="359"/>
    <n v="7"/>
    <n v="1873.14"/>
    <n v="711.48"/>
  </r>
  <r>
    <n v="1110"/>
    <x v="870"/>
    <n v="70"/>
    <x v="2"/>
    <d v="2022-11-24T00:00:00"/>
    <n v="0"/>
    <n v="13127"/>
    <x v="671"/>
    <x v="1"/>
    <n v="125"/>
    <s v="Product_125"/>
    <x v="1"/>
    <n v="217.78"/>
    <n v="148.72"/>
    <n v="3"/>
    <n v="0"/>
    <n v="675"/>
    <n v="6"/>
    <n v="653.34"/>
    <n v="207.18"/>
  </r>
  <r>
    <n v="1760"/>
    <x v="871"/>
    <n v="19"/>
    <x v="2"/>
    <d v="2021-01-26T00:00:00"/>
    <n v="0"/>
    <n v="12434"/>
    <x v="672"/>
    <x v="1"/>
    <n v="146"/>
    <s v="Product_146"/>
    <x v="0"/>
    <n v="790.85"/>
    <n v="395.08"/>
    <n v="2"/>
    <n v="0.1"/>
    <n v="633"/>
    <n v="6"/>
    <n v="1423.53"/>
    <n v="633.37"/>
  </r>
  <r>
    <n v="2206"/>
    <x v="872"/>
    <n v="29"/>
    <x v="2"/>
    <d v="2020-06-24T00:00:00"/>
    <n v="0"/>
    <n v="10893"/>
    <x v="178"/>
    <x v="2"/>
    <n v="135"/>
    <s v="Product_135"/>
    <x v="2"/>
    <n v="771.02"/>
    <n v="393.14"/>
    <n v="1"/>
    <n v="0"/>
    <n v="575"/>
    <n v="3"/>
    <n v="771.02"/>
    <n v="377.88"/>
  </r>
  <r>
    <n v="1847"/>
    <x v="873"/>
    <n v="42"/>
    <x v="0"/>
    <d v="2021-05-09T00:00:00"/>
    <n v="0"/>
    <n v="11932"/>
    <x v="673"/>
    <x v="2"/>
    <n v="117"/>
    <s v="Product_117"/>
    <x v="0"/>
    <n v="137.58000000000001"/>
    <n v="58.48"/>
    <n v="4"/>
    <n v="0.2"/>
    <n v="1198"/>
    <n v="4"/>
    <n v="440.26"/>
    <n v="206.34"/>
  </r>
  <r>
    <n v="1094"/>
    <x v="874"/>
    <n v="34"/>
    <x v="0"/>
    <d v="2024-01-14T00:00:00"/>
    <n v="0"/>
    <n v="13781"/>
    <x v="455"/>
    <x v="0"/>
    <n v="146"/>
    <s v="Product_146"/>
    <x v="2"/>
    <n v="929.95"/>
    <n v="550.95000000000005"/>
    <n v="4"/>
    <n v="0"/>
    <n v="353"/>
    <n v="4"/>
    <n v="3719.8"/>
    <n v="1516"/>
  </r>
  <r>
    <n v="2397"/>
    <x v="875"/>
    <n v="45"/>
    <x v="2"/>
    <d v="2022-12-04T00:00:00"/>
    <n v="0"/>
    <n v="11338"/>
    <x v="270"/>
    <x v="0"/>
    <n v="142"/>
    <s v="Product_142"/>
    <x v="2"/>
    <n v="1222.07"/>
    <n v="691.37"/>
    <n v="3"/>
    <n v="0"/>
    <n v="995"/>
    <n v="3"/>
    <n v="3666.21"/>
    <n v="1592.1"/>
  </r>
  <r>
    <n v="1899"/>
    <x v="876"/>
    <n v="53"/>
    <x v="1"/>
    <d v="2022-09-27T00:00:00"/>
    <n v="0"/>
    <n v="10037"/>
    <x v="169"/>
    <x v="1"/>
    <n v="145"/>
    <s v="Product_145"/>
    <x v="0"/>
    <n v="1136.06"/>
    <n v="468.17"/>
    <n v="1"/>
    <n v="0"/>
    <n v="788"/>
    <n v="5"/>
    <n v="1136.06"/>
    <n v="667.89"/>
  </r>
  <r>
    <n v="1359"/>
    <x v="877"/>
    <n v="51"/>
    <x v="2"/>
    <d v="2023-02-11T00:00:00"/>
    <n v="0"/>
    <n v="11364"/>
    <x v="627"/>
    <x v="2"/>
    <n v="104"/>
    <s v="Product_104"/>
    <x v="0"/>
    <n v="344.31"/>
    <n v="215.42"/>
    <n v="5"/>
    <n v="0"/>
    <n v="459"/>
    <n v="4"/>
    <n v="1721.55"/>
    <n v="644.45000000000005"/>
  </r>
  <r>
    <n v="1899"/>
    <x v="878"/>
    <n v="49"/>
    <x v="5"/>
    <d v="2021-07-05T00:00:00"/>
    <n v="0"/>
    <n v="10850"/>
    <x v="674"/>
    <x v="2"/>
    <n v="111"/>
    <s v="Product_111"/>
    <x v="1"/>
    <n v="1300.32"/>
    <n v="843.63"/>
    <n v="2"/>
    <n v="0"/>
    <n v="788"/>
    <n v="5"/>
    <n v="2600.64"/>
    <n v="913.38"/>
  </r>
  <r>
    <n v="1280"/>
    <x v="879"/>
    <n v="64"/>
    <x v="2"/>
    <d v="2023-11-15T00:00:00"/>
    <n v="0"/>
    <n v="12776"/>
    <x v="623"/>
    <x v="2"/>
    <n v="147"/>
    <s v="Product_147"/>
    <x v="1"/>
    <n v="546.69000000000005"/>
    <n v="367.45"/>
    <n v="2"/>
    <n v="0"/>
    <n v="413"/>
    <n v="2"/>
    <n v="1093.3800000000001"/>
    <n v="358.48"/>
  </r>
  <r>
    <n v="2218"/>
    <x v="880"/>
    <n v="40"/>
    <x v="0"/>
    <d v="2022-02-09T00:00:00"/>
    <n v="0"/>
    <n v="10230"/>
    <x v="675"/>
    <x v="0"/>
    <n v="115"/>
    <s v="Product_115"/>
    <x v="0"/>
    <n v="1422.44"/>
    <n v="801.86"/>
    <n v="3"/>
    <n v="0"/>
    <n v="505"/>
    <n v="4"/>
    <n v="4267.32"/>
    <n v="1861.74"/>
  </r>
  <r>
    <n v="2218"/>
    <x v="881"/>
    <n v="62"/>
    <x v="0"/>
    <d v="2023-08-15T00:00:00"/>
    <n v="0"/>
    <n v="12499"/>
    <x v="676"/>
    <x v="0"/>
    <n v="130"/>
    <s v="Product_130"/>
    <x v="2"/>
    <n v="154.03"/>
    <n v="82.53"/>
    <n v="3"/>
    <n v="0"/>
    <n v="505"/>
    <n v="4"/>
    <n v="462.09"/>
    <n v="214.5"/>
  </r>
  <r>
    <n v="1666"/>
    <x v="882"/>
    <n v="33"/>
    <x v="5"/>
    <d v="2023-12-28T00:00:00"/>
    <n v="0"/>
    <n v="11365"/>
    <x v="677"/>
    <x v="1"/>
    <n v="124"/>
    <s v="Product_124"/>
    <x v="1"/>
    <n v="755"/>
    <n v="500.45"/>
    <n v="3"/>
    <n v="0"/>
    <n v="370"/>
    <n v="3"/>
    <n v="2265"/>
    <n v="763.65"/>
  </r>
  <r>
    <n v="1092"/>
    <x v="883"/>
    <n v="40"/>
    <x v="5"/>
    <d v="2022-02-10T00:00:00"/>
    <n v="1"/>
    <n v="13524"/>
    <x v="678"/>
    <x v="2"/>
    <n v="102"/>
    <s v="Product_102"/>
    <x v="2"/>
    <n v="915.83"/>
    <n v="429.51499999999999"/>
    <n v="3"/>
    <n v="0"/>
    <n v="822"/>
    <n v="5"/>
    <n v="2747.49"/>
    <n v="1458.94"/>
  </r>
  <r>
    <n v="1671"/>
    <x v="884"/>
    <n v="24"/>
    <x v="3"/>
    <d v="2022-07-06T00:00:00"/>
    <n v="0"/>
    <n v="12304"/>
    <x v="679"/>
    <x v="0"/>
    <n v="143"/>
    <s v="Product_143"/>
    <x v="3"/>
    <n v="409.09"/>
    <n v="429.51499999999999"/>
    <n v="3"/>
    <n v="0"/>
    <n v="716"/>
    <n v="8"/>
    <n v="1227.27"/>
    <n v="-61.28"/>
  </r>
  <r>
    <n v="1060"/>
    <x v="885"/>
    <n v="26"/>
    <x v="1"/>
    <d v="2020-05-02T00:00:00"/>
    <n v="0"/>
    <n v="12481"/>
    <x v="680"/>
    <x v="2"/>
    <n v="134"/>
    <s v="Product_134"/>
    <x v="1"/>
    <n v="1168.5"/>
    <n v="683.12"/>
    <n v="3"/>
    <n v="0"/>
    <n v="688"/>
    <n v="6"/>
    <n v="3505.5"/>
    <n v="1456.14"/>
  </r>
  <r>
    <n v="1633"/>
    <x v="886"/>
    <n v="49"/>
    <x v="1"/>
    <d v="2020-09-07T00:00:00"/>
    <n v="0"/>
    <n v="10208"/>
    <x v="681"/>
    <x v="0"/>
    <n v="123"/>
    <s v="Product_123"/>
    <x v="1"/>
    <n v="959"/>
    <n v="490.67"/>
    <n v="5"/>
    <n v="0"/>
    <n v="538"/>
    <n v="6"/>
    <n v="4795"/>
    <n v="2341.65"/>
  </r>
  <r>
    <n v="2074"/>
    <x v="887"/>
    <n v="40"/>
    <x v="1"/>
    <d v="2021-08-25T00:00:00"/>
    <n v="1"/>
    <n v="11224"/>
    <x v="682"/>
    <x v="2"/>
    <n v="131"/>
    <s v="Product_131"/>
    <x v="1"/>
    <n v="76.260000000000005"/>
    <n v="32.49"/>
    <n v="5"/>
    <n v="0.05"/>
    <n v="1040"/>
    <n v="2"/>
    <n v="362.24"/>
    <n v="199.79"/>
  </r>
  <r>
    <n v="2426"/>
    <x v="888"/>
    <n v="54"/>
    <x v="4"/>
    <d v="2021-03-29T00:00:00"/>
    <n v="0"/>
    <n v="12184"/>
    <x v="683"/>
    <x v="1"/>
    <n v="137"/>
    <s v="Product_137"/>
    <x v="3"/>
    <n v="932.13"/>
    <n v="378.84"/>
    <n v="2"/>
    <n v="0"/>
    <n v="408"/>
    <n v="4"/>
    <n v="1864.26"/>
    <n v="1106.58"/>
  </r>
  <r>
    <n v="2028"/>
    <x v="889"/>
    <n v="58"/>
    <x v="0"/>
    <d v="2022-04-08T00:00:00"/>
    <n v="0"/>
    <n v="13711"/>
    <x v="87"/>
    <x v="0"/>
    <n v="113"/>
    <s v="Product_113"/>
    <x v="0"/>
    <n v="762.64"/>
    <n v="403.03"/>
    <n v="2"/>
    <n v="0"/>
    <n v="999"/>
    <n v="3"/>
    <n v="1525.28"/>
    <n v="719.22"/>
  </r>
  <r>
    <n v="2489"/>
    <x v="890"/>
    <n v="42"/>
    <x v="1"/>
    <d v="2023-11-17T00:00:00"/>
    <n v="1"/>
    <n v="12612"/>
    <x v="684"/>
    <x v="0"/>
    <n v="133"/>
    <s v="Product_133"/>
    <x v="2"/>
    <n v="334.24"/>
    <n v="181.95"/>
    <n v="3"/>
    <n v="0"/>
    <n v="347"/>
    <n v="5"/>
    <n v="1002.72"/>
    <n v="456.87"/>
  </r>
  <r>
    <n v="1603"/>
    <x v="891"/>
    <n v="42"/>
    <x v="3"/>
    <d v="2021-05-13T00:00:00"/>
    <n v="1"/>
    <n v="12903"/>
    <x v="685"/>
    <x v="1"/>
    <n v="107"/>
    <s v="Product_107"/>
    <x v="3"/>
    <n v="1493.83"/>
    <n v="966.21"/>
    <n v="2"/>
    <n v="0"/>
    <n v="836"/>
    <n v="4"/>
    <n v="2987.66"/>
    <n v="1055.24"/>
  </r>
  <r>
    <n v="1681"/>
    <x v="892"/>
    <n v="27"/>
    <x v="3"/>
    <d v="2021-09-19T00:00:00"/>
    <n v="0"/>
    <n v="13465"/>
    <x v="686"/>
    <x v="1"/>
    <n v="132"/>
    <s v="Product_132"/>
    <x v="0"/>
    <n v="1350.89"/>
    <n v="708.3"/>
    <n v="3"/>
    <n v="0.1"/>
    <n v="349"/>
    <n v="4"/>
    <n v="3647.4"/>
    <n v="1522.5"/>
  </r>
  <r>
    <n v="1533"/>
    <x v="893"/>
    <n v="50"/>
    <x v="1"/>
    <d v="2023-09-21T00:00:00"/>
    <n v="0"/>
    <n v="13667"/>
    <x v="487"/>
    <x v="2"/>
    <n v="107"/>
    <s v="Product_107"/>
    <x v="1"/>
    <n v="474.14"/>
    <n v="229.65"/>
    <n v="5"/>
    <n v="0"/>
    <n v="468"/>
    <n v="4"/>
    <n v="2370.6999999999998"/>
    <n v="1222.45"/>
  </r>
  <r>
    <n v="2428"/>
    <x v="894"/>
    <n v="45"/>
    <x v="5"/>
    <d v="2023-06-04T00:00:00"/>
    <n v="1"/>
    <n v="12768"/>
    <x v="687"/>
    <x v="0"/>
    <n v="142"/>
    <s v="Product_142"/>
    <x v="0"/>
    <n v="834.55"/>
    <n v="449.51"/>
    <n v="4"/>
    <n v="0"/>
    <n v="636"/>
    <n v="4"/>
    <n v="3338.2"/>
    <n v="1540.16"/>
  </r>
  <r>
    <n v="1837"/>
    <x v="895"/>
    <n v="26"/>
    <x v="3"/>
    <d v="2022-01-25T00:00:00"/>
    <n v="0"/>
    <n v="12892"/>
    <x v="613"/>
    <x v="2"/>
    <n v="138"/>
    <s v="Product_138"/>
    <x v="0"/>
    <n v="508.93"/>
    <n v="239.91"/>
    <n v="5"/>
    <n v="0"/>
    <n v="358"/>
    <n v="5"/>
    <n v="2544.65"/>
    <n v="1345.1"/>
  </r>
  <r>
    <n v="1644"/>
    <x v="896"/>
    <n v="34"/>
    <x v="5"/>
    <d v="2022-08-27T00:00:00"/>
    <n v="0"/>
    <n v="13868"/>
    <x v="481"/>
    <x v="2"/>
    <n v="144"/>
    <s v="Product_144"/>
    <x v="0"/>
    <n v="1174.47"/>
    <n v="501.98"/>
    <n v="1"/>
    <n v="0.2"/>
    <n v="754"/>
    <n v="3"/>
    <n v="939.58"/>
    <n v="437.6"/>
  </r>
  <r>
    <n v="1232"/>
    <x v="897"/>
    <n v="37"/>
    <x v="0"/>
    <d v="2023-07-02T00:00:00"/>
    <n v="0"/>
    <n v="12083"/>
    <x v="688"/>
    <x v="2"/>
    <n v="113"/>
    <s v="Product_113"/>
    <x v="2"/>
    <n v="1398.98"/>
    <n v="607.04"/>
    <n v="5"/>
    <n v="0.05"/>
    <n v="409"/>
    <n v="4"/>
    <n v="6645.16"/>
    <n v="3609.96"/>
  </r>
  <r>
    <n v="1523"/>
    <x v="898"/>
    <n v="40"/>
    <x v="4"/>
    <d v="2022-12-23T00:00:00"/>
    <n v="0"/>
    <n v="11238"/>
    <x v="298"/>
    <x v="0"/>
    <n v="124"/>
    <s v="Product_124"/>
    <x v="0"/>
    <n v="570.29999999999995"/>
    <n v="282.72000000000003"/>
    <n v="1"/>
    <n v="0"/>
    <n v="621"/>
    <n v="3"/>
    <n v="570.29999999999995"/>
    <n v="287.58"/>
  </r>
  <r>
    <n v="1345"/>
    <x v="899"/>
    <n v="19"/>
    <x v="3"/>
    <d v="2021-12-05T00:00:00"/>
    <n v="1"/>
    <n v="12074"/>
    <x v="234"/>
    <x v="1"/>
    <n v="128"/>
    <s v="Product_128"/>
    <x v="0"/>
    <n v="1218.0999999999999"/>
    <n v="491.87"/>
    <n v="2"/>
    <n v="0"/>
    <n v="1042"/>
    <n v="3"/>
    <n v="2436.1999999999998"/>
    <n v="1452.46"/>
  </r>
  <r>
    <n v="2069"/>
    <x v="900"/>
    <n v="50"/>
    <x v="5"/>
    <d v="2022-05-21T00:00:00"/>
    <n v="0"/>
    <n v="13729"/>
    <x v="689"/>
    <x v="2"/>
    <n v="132"/>
    <s v="Product_132"/>
    <x v="0"/>
    <n v="772.69"/>
    <n v="360.12"/>
    <n v="5"/>
    <n v="0.1"/>
    <n v="386"/>
    <n v="4"/>
    <n v="3477.11"/>
    <n v="1676.51"/>
  </r>
  <r>
    <n v="1545"/>
    <x v="901"/>
    <n v="36"/>
    <x v="1"/>
    <d v="2023-02-01T00:00:00"/>
    <n v="0"/>
    <n v="12065"/>
    <x v="262"/>
    <x v="0"/>
    <n v="143"/>
    <s v="Product_143"/>
    <x v="0"/>
    <n v="625.04"/>
    <n v="397.69"/>
    <n v="4"/>
    <n v="0"/>
    <n v="696"/>
    <n v="6"/>
    <n v="2500.16"/>
    <n v="909.4"/>
  </r>
  <r>
    <n v="2101"/>
    <x v="902"/>
    <n v="40"/>
    <x v="0"/>
    <d v="2021-11-08T00:00:00"/>
    <n v="1"/>
    <n v="10629"/>
    <x v="558"/>
    <x v="2"/>
    <n v="118"/>
    <s v="Product_118"/>
    <x v="3"/>
    <n v="1410.71"/>
    <n v="663.58"/>
    <n v="5"/>
    <n v="0"/>
    <n v="1059"/>
    <n v="3"/>
    <n v="7053.55"/>
    <n v="3735.65"/>
  </r>
  <r>
    <n v="2096"/>
    <x v="903"/>
    <n v="31"/>
    <x v="2"/>
    <d v="2021-12-21T00:00:00"/>
    <n v="0"/>
    <n v="13208"/>
    <x v="571"/>
    <x v="1"/>
    <n v="134"/>
    <s v="Product_134"/>
    <x v="3"/>
    <n v="790.09"/>
    <n v="429.51499999999999"/>
    <n v="5"/>
    <n v="0.05"/>
    <n v="454"/>
    <n v="6"/>
    <n v="3752.93"/>
    <n v="1605.36"/>
  </r>
  <r>
    <n v="1793"/>
    <x v="904"/>
    <n v="47"/>
    <x v="2"/>
    <d v="2023-12-10T00:00:00"/>
    <n v="0"/>
    <n v="10578"/>
    <x v="690"/>
    <x v="1"/>
    <n v="148"/>
    <s v="Product_148"/>
    <x v="0"/>
    <n v="727.75"/>
    <n v="498.31"/>
    <n v="5"/>
    <n v="0"/>
    <n v="388"/>
    <n v="7"/>
    <n v="3638.75"/>
    <n v="1147.2"/>
  </r>
  <r>
    <n v="1248"/>
    <x v="905"/>
    <n v="42"/>
    <x v="1"/>
    <d v="2022-07-18T00:00:00"/>
    <n v="0"/>
    <n v="10902"/>
    <x v="150"/>
    <x v="0"/>
    <n v="134"/>
    <s v="Product_134"/>
    <x v="0"/>
    <n v="1025.03"/>
    <n v="601.42999999999995"/>
    <n v="3"/>
    <n v="0"/>
    <n v="898"/>
    <n v="2"/>
    <n v="3075.09"/>
    <n v="1270.8"/>
  </r>
  <r>
    <n v="1046"/>
    <x v="906"/>
    <n v="58"/>
    <x v="0"/>
    <d v="2021-07-08T00:00:00"/>
    <n v="1"/>
    <n v="11849"/>
    <x v="691"/>
    <x v="0"/>
    <n v="138"/>
    <s v="Product_138"/>
    <x v="0"/>
    <n v="428.79"/>
    <n v="179.24"/>
    <n v="5"/>
    <n v="0"/>
    <n v="1273"/>
    <n v="5"/>
    <n v="2143.9499999999998"/>
    <n v="1247.75"/>
  </r>
  <r>
    <n v="2144"/>
    <x v="907"/>
    <n v="47"/>
    <x v="0"/>
    <d v="2021-09-19T00:00:00"/>
    <n v="1"/>
    <n v="13022"/>
    <x v="686"/>
    <x v="1"/>
    <n v="101"/>
    <s v="Product_101"/>
    <x v="1"/>
    <n v="520.95000000000005"/>
    <n v="218.11"/>
    <n v="5"/>
    <n v="0.2"/>
    <n v="1200"/>
    <n v="2"/>
    <n v="2083.8000000000002"/>
    <n v="993.25"/>
  </r>
  <r>
    <n v="1213"/>
    <x v="908"/>
    <n v="36"/>
    <x v="0"/>
    <d v="2021-05-29T00:00:00"/>
    <n v="0"/>
    <n v="11053"/>
    <x v="139"/>
    <x v="0"/>
    <n v="143"/>
    <s v="Product_143"/>
    <x v="0"/>
    <n v="1401.47"/>
    <n v="817.95"/>
    <n v="4"/>
    <n v="0"/>
    <n v="610"/>
    <n v="4"/>
    <n v="5605.88"/>
    <n v="2334.08"/>
  </r>
  <r>
    <n v="1238"/>
    <x v="909"/>
    <n v="28"/>
    <x v="0"/>
    <d v="2021-04-17T00:00:00"/>
    <n v="0"/>
    <n v="13144"/>
    <x v="692"/>
    <x v="1"/>
    <n v="142"/>
    <s v="Product_142"/>
    <x v="0"/>
    <n v="1033.8699999999999"/>
    <n v="581.07000000000005"/>
    <n v="1"/>
    <n v="0.1"/>
    <n v="596"/>
    <n v="3"/>
    <n v="930.48"/>
    <n v="349.41"/>
  </r>
  <r>
    <n v="2079"/>
    <x v="910"/>
    <n v="52"/>
    <x v="2"/>
    <d v="2020-04-09T00:00:00"/>
    <n v="1"/>
    <n v="10122"/>
    <x v="629"/>
    <x v="2"/>
    <n v="131"/>
    <s v="Product_131"/>
    <x v="3"/>
    <n v="1248.6199999999999"/>
    <n v="525.05999999999995"/>
    <n v="1"/>
    <n v="0"/>
    <n v="418"/>
    <n v="2"/>
    <n v="1248.6199999999999"/>
    <n v="723.56"/>
  </r>
  <r>
    <n v="1349"/>
    <x v="911"/>
    <n v="35"/>
    <x v="5"/>
    <d v="2024-01-17T00:00:00"/>
    <n v="0"/>
    <n v="10956"/>
    <x v="693"/>
    <x v="1"/>
    <n v="101"/>
    <s v="Product_101"/>
    <x v="3"/>
    <n v="443.11"/>
    <n v="207.06"/>
    <n v="4"/>
    <n v="0.2"/>
    <n v="350"/>
    <n v="4"/>
    <n v="1417.95"/>
    <n v="589.71"/>
  </r>
  <r>
    <n v="1106"/>
    <x v="912"/>
    <n v="37"/>
    <x v="0"/>
    <d v="2021-01-29T00:00:00"/>
    <n v="1"/>
    <n v="11000"/>
    <x v="694"/>
    <x v="2"/>
    <n v="116"/>
    <s v="Product_116"/>
    <x v="3"/>
    <n v="838.5"/>
    <n v="569.1"/>
    <n v="2"/>
    <n v="0.2"/>
    <n v="1433"/>
    <n v="1"/>
    <n v="1341.6"/>
    <n v="203.4"/>
  </r>
  <r>
    <n v="1830"/>
    <x v="913"/>
    <n v="37"/>
    <x v="5"/>
    <d v="2021-08-10T00:00:00"/>
    <n v="0"/>
    <n v="10986"/>
    <x v="475"/>
    <x v="0"/>
    <n v="139"/>
    <s v="Product_139"/>
    <x v="2"/>
    <n v="1458.52"/>
    <n v="833.69"/>
    <n v="5"/>
    <n v="0"/>
    <n v="337"/>
    <n v="5"/>
    <n v="7292.6"/>
    <n v="3124.15"/>
  </r>
  <r>
    <n v="1047"/>
    <x v="914"/>
    <n v="33"/>
    <x v="0"/>
    <d v="2020-01-09T00:00:00"/>
    <n v="1"/>
    <n v="11251"/>
    <x v="695"/>
    <x v="2"/>
    <n v="115"/>
    <s v="Product_115"/>
    <x v="1"/>
    <n v="512.12"/>
    <n v="272.5"/>
    <n v="2"/>
    <n v="0"/>
    <n v="1583"/>
    <n v="1"/>
    <n v="1024.24"/>
    <n v="479.24"/>
  </r>
  <r>
    <n v="1336"/>
    <x v="915"/>
    <n v="37"/>
    <x v="3"/>
    <d v="2023-02-01T00:00:00"/>
    <n v="1"/>
    <n v="10337"/>
    <x v="262"/>
    <x v="1"/>
    <n v="133"/>
    <s v="Product_133"/>
    <x v="0"/>
    <n v="282.69"/>
    <n v="134.29"/>
    <n v="4"/>
    <n v="0"/>
    <n v="730"/>
    <n v="3"/>
    <n v="1130.76"/>
    <n v="593.6"/>
  </r>
  <r>
    <n v="2049"/>
    <x v="916"/>
    <n v="68"/>
    <x v="4"/>
    <d v="2023-11-14T00:00:00"/>
    <n v="0"/>
    <n v="10990"/>
    <x v="696"/>
    <x v="0"/>
    <n v="123"/>
    <s v="Product_123"/>
    <x v="3"/>
    <n v="790.78"/>
    <n v="348.03"/>
    <n v="2"/>
    <n v="0"/>
    <n v="414"/>
    <n v="4"/>
    <n v="1581.56"/>
    <n v="885.5"/>
  </r>
  <r>
    <n v="1803"/>
    <x v="917"/>
    <n v="24"/>
    <x v="3"/>
    <d v="2021-01-14T00:00:00"/>
    <n v="1"/>
    <n v="12320"/>
    <x v="697"/>
    <x v="0"/>
    <n v="141"/>
    <s v="Product_141"/>
    <x v="2"/>
    <n v="612.34"/>
    <n v="318.89999999999998"/>
    <n v="1"/>
    <n v="0"/>
    <n v="890"/>
    <n v="2"/>
    <n v="612.34"/>
    <n v="293.44"/>
  </r>
  <r>
    <n v="2280"/>
    <x v="918"/>
    <n v="27"/>
    <x v="4"/>
    <d v="2021-01-27T00:00:00"/>
    <n v="1"/>
    <n v="13829"/>
    <x v="254"/>
    <x v="1"/>
    <n v="134"/>
    <s v="Product_134"/>
    <x v="0"/>
    <n v="281.39"/>
    <n v="190.42"/>
    <n v="3"/>
    <n v="0.1"/>
    <n v="605"/>
    <n v="3"/>
    <n v="759.75"/>
    <n v="188.49"/>
  </r>
  <r>
    <n v="1007"/>
    <x v="919"/>
    <n v="60"/>
    <x v="3"/>
    <d v="2021-03-19T00:00:00"/>
    <n v="0"/>
    <n v="11460"/>
    <x v="698"/>
    <x v="0"/>
    <n v="117"/>
    <s v="Product_117"/>
    <x v="0"/>
    <n v="1338.4"/>
    <n v="554.91999999999996"/>
    <n v="2"/>
    <n v="0"/>
    <n v="513"/>
    <n v="3"/>
    <n v="2676.8"/>
    <n v="1566.96"/>
  </r>
  <r>
    <n v="1624"/>
    <x v="920"/>
    <n v="34"/>
    <x v="0"/>
    <d v="2022-09-18T00:00:00"/>
    <n v="1"/>
    <n v="10901"/>
    <x v="699"/>
    <x v="1"/>
    <n v="125"/>
    <s v="Product_125"/>
    <x v="3"/>
    <n v="1486.55"/>
    <n v="1036.56"/>
    <n v="3"/>
    <n v="0"/>
    <n v="826"/>
    <n v="2"/>
    <n v="4459.6499999999996"/>
    <n v="1349.97"/>
  </r>
  <r>
    <n v="2276"/>
    <x v="921"/>
    <n v="33"/>
    <x v="5"/>
    <d v="2021-07-20T00:00:00"/>
    <n v="0"/>
    <n v="12086"/>
    <x v="370"/>
    <x v="2"/>
    <n v="142"/>
    <s v="Product_142"/>
    <x v="0"/>
    <n v="874.44"/>
    <n v="404.29"/>
    <n v="2"/>
    <n v="0"/>
    <n v="342"/>
    <n v="5"/>
    <n v="1748.88"/>
    <n v="940.3"/>
  </r>
  <r>
    <n v="1718"/>
    <x v="922"/>
    <n v="55"/>
    <x v="4"/>
    <d v="2024-01-23T00:00:00"/>
    <n v="0"/>
    <n v="13992"/>
    <x v="585"/>
    <x v="2"/>
    <n v="106"/>
    <s v="Product_106"/>
    <x v="0"/>
    <n v="1173.28"/>
    <n v="613.19000000000005"/>
    <n v="4"/>
    <n v="0"/>
    <n v="344"/>
    <n v="2"/>
    <n v="4693.12"/>
    <n v="2240.36"/>
  </r>
  <r>
    <n v="1302"/>
    <x v="923"/>
    <n v="18"/>
    <x v="2"/>
    <d v="2023-04-22T00:00:00"/>
    <n v="0"/>
    <n v="12729"/>
    <x v="700"/>
    <x v="0"/>
    <n v="131"/>
    <s v="Product_131"/>
    <x v="0"/>
    <n v="1295.6099999999999"/>
    <n v="535.75"/>
    <n v="3"/>
    <n v="0"/>
    <n v="407"/>
    <n v="4"/>
    <n v="3886.83"/>
    <n v="2279.58"/>
  </r>
  <r>
    <n v="1638"/>
    <x v="924"/>
    <n v="52"/>
    <x v="1"/>
    <d v="2022-12-10T00:00:00"/>
    <n v="0"/>
    <n v="10425"/>
    <x v="701"/>
    <x v="1"/>
    <n v="105"/>
    <s v="Product_105"/>
    <x v="3"/>
    <n v="1066.42"/>
    <n v="613.66"/>
    <n v="2"/>
    <n v="0.2"/>
    <n v="753"/>
    <n v="4"/>
    <n v="1706.27"/>
    <n v="478.95"/>
  </r>
  <r>
    <n v="1055"/>
    <x v="925"/>
    <n v="40"/>
    <x v="4"/>
    <d v="2023-07-05T00:00:00"/>
    <n v="0"/>
    <n v="12362"/>
    <x v="702"/>
    <x v="1"/>
    <n v="140"/>
    <s v="Product_140"/>
    <x v="2"/>
    <n v="114.03"/>
    <n v="62.15"/>
    <n v="4"/>
    <n v="0"/>
    <n v="605"/>
    <n v="2"/>
    <n v="456.12"/>
    <n v="207.52"/>
  </r>
  <r>
    <n v="1725"/>
    <x v="926"/>
    <n v="46"/>
    <x v="4"/>
    <d v="2021-08-02T00:00:00"/>
    <n v="0"/>
    <n v="10613"/>
    <x v="703"/>
    <x v="2"/>
    <n v="140"/>
    <s v="Product_140"/>
    <x v="0"/>
    <n v="278.57"/>
    <n v="167.15"/>
    <n v="1"/>
    <n v="0.2"/>
    <n v="504"/>
    <n v="9"/>
    <n v="222.86"/>
    <n v="55.71"/>
  </r>
  <r>
    <n v="1525"/>
    <x v="927"/>
    <n v="46"/>
    <x v="2"/>
    <d v="2020-07-24T00:00:00"/>
    <n v="0"/>
    <n v="13877"/>
    <x v="704"/>
    <x v="2"/>
    <n v="130"/>
    <s v="Product_130"/>
    <x v="2"/>
    <n v="152.93"/>
    <n v="86.07"/>
    <n v="5"/>
    <n v="0.05"/>
    <n v="377"/>
    <n v="5"/>
    <n v="726.42"/>
    <n v="296.07"/>
  </r>
  <r>
    <n v="1473"/>
    <x v="928"/>
    <n v="30"/>
    <x v="0"/>
    <d v="2021-02-01T00:00:00"/>
    <n v="1"/>
    <n v="13580"/>
    <x v="405"/>
    <x v="0"/>
    <n v="105"/>
    <s v="Product_105"/>
    <x v="0"/>
    <n v="64.33"/>
    <n v="33.42"/>
    <n v="4"/>
    <n v="0.05"/>
    <n v="1111"/>
    <n v="3"/>
    <n v="244.45"/>
    <n v="110.77"/>
  </r>
  <r>
    <n v="1027"/>
    <x v="929"/>
    <n v="55"/>
    <x v="3"/>
    <d v="2021-08-29T00:00:00"/>
    <n v="0"/>
    <n v="13998"/>
    <x v="705"/>
    <x v="1"/>
    <n v="112"/>
    <s v="Product_112"/>
    <x v="3"/>
    <n v="493.69"/>
    <n v="306.74"/>
    <n v="4"/>
    <n v="0"/>
    <n v="624"/>
    <n v="4"/>
    <n v="1974.76"/>
    <n v="747.8"/>
  </r>
  <r>
    <n v="1077"/>
    <x v="930"/>
    <n v="31"/>
    <x v="3"/>
    <d v="2021-10-04T00:00:00"/>
    <n v="0"/>
    <n v="12802"/>
    <x v="437"/>
    <x v="0"/>
    <n v="107"/>
    <s v="Product_107"/>
    <x v="2"/>
    <n v="618.91999999999996"/>
    <n v="252.21"/>
    <n v="1"/>
    <n v="0"/>
    <n v="527"/>
    <n v="4"/>
    <n v="618.91999999999996"/>
    <n v="366.71"/>
  </r>
  <r>
    <n v="2239"/>
    <x v="931"/>
    <n v="46"/>
    <x v="5"/>
    <d v="2022-01-09T00:00:00"/>
    <n v="0"/>
    <n v="12204"/>
    <x v="706"/>
    <x v="0"/>
    <n v="145"/>
    <s v="Product_145"/>
    <x v="3"/>
    <n v="399.49"/>
    <n v="224.64"/>
    <n v="3"/>
    <n v="0"/>
    <n v="541"/>
    <n v="4"/>
    <n v="1198.47"/>
    <n v="524.54999999999995"/>
  </r>
  <r>
    <n v="2409"/>
    <x v="932"/>
    <n v="58"/>
    <x v="0"/>
    <d v="2021-02-01T00:00:00"/>
    <n v="0"/>
    <n v="10871"/>
    <x v="405"/>
    <x v="0"/>
    <n v="113"/>
    <s v="Product_113"/>
    <x v="1"/>
    <n v="143.68"/>
    <n v="62.38"/>
    <n v="2"/>
    <n v="0"/>
    <n v="541"/>
    <n v="4"/>
    <n v="287.36"/>
    <n v="162.6"/>
  </r>
  <r>
    <n v="1364"/>
    <x v="933"/>
    <n v="60"/>
    <x v="2"/>
    <d v="2021-09-11T00:00:00"/>
    <n v="0"/>
    <n v="12824"/>
    <x v="347"/>
    <x v="1"/>
    <n v="149"/>
    <s v="Product_149"/>
    <x v="0"/>
    <n v="818.3"/>
    <n v="434.36"/>
    <n v="3"/>
    <n v="0.2"/>
    <n v="1042"/>
    <n v="6"/>
    <n v="1963.92"/>
    <n v="660.84"/>
  </r>
  <r>
    <n v="1665"/>
    <x v="934"/>
    <n v="35"/>
    <x v="0"/>
    <d v="2020-01-29T00:00:00"/>
    <n v="0"/>
    <n v="12304"/>
    <x v="707"/>
    <x v="2"/>
    <n v="104"/>
    <s v="Product_104"/>
    <x v="1"/>
    <n v="446.31"/>
    <n v="284.45"/>
    <n v="4"/>
    <n v="0"/>
    <n v="715"/>
    <n v="4"/>
    <n v="1785.24"/>
    <n v="647.44000000000005"/>
  </r>
  <r>
    <n v="1525"/>
    <x v="935"/>
    <n v="46"/>
    <x v="0"/>
    <d v="2023-12-21T00:00:00"/>
    <n v="0"/>
    <n v="11999"/>
    <x v="708"/>
    <x v="1"/>
    <n v="142"/>
    <s v="Product_142"/>
    <x v="1"/>
    <n v="1204.25"/>
    <n v="533.16999999999996"/>
    <n v="2"/>
    <n v="0"/>
    <n v="377"/>
    <n v="5"/>
    <n v="2408.5"/>
    <n v="1342.16"/>
  </r>
  <r>
    <n v="1698"/>
    <x v="936"/>
    <n v="34"/>
    <x v="3"/>
    <d v="2022-12-29T00:00:00"/>
    <n v="0"/>
    <n v="11893"/>
    <x v="84"/>
    <x v="1"/>
    <n v="103"/>
    <s v="Product_103"/>
    <x v="1"/>
    <n v="61.68"/>
    <n v="41.99"/>
    <n v="5"/>
    <n v="0"/>
    <n v="487"/>
    <n v="3"/>
    <n v="308.39999999999998"/>
    <n v="98.45"/>
  </r>
  <r>
    <n v="2335"/>
    <x v="937"/>
    <n v="40"/>
    <x v="2"/>
    <d v="2020-09-16T00:00:00"/>
    <n v="1"/>
    <n v="12902"/>
    <x v="709"/>
    <x v="1"/>
    <n v="112"/>
    <s v="Product_112"/>
    <x v="0"/>
    <n v="1271.6600000000001"/>
    <n v="847.63"/>
    <n v="5"/>
    <n v="0"/>
    <n v="1255"/>
    <n v="2"/>
    <n v="6358.3"/>
    <n v="2120.15"/>
  </r>
  <r>
    <n v="1882"/>
    <x v="938"/>
    <n v="51"/>
    <x v="1"/>
    <d v="2021-07-15T00:00:00"/>
    <n v="0"/>
    <n v="10634"/>
    <x v="710"/>
    <x v="0"/>
    <n v="101"/>
    <s v="Product_101"/>
    <x v="3"/>
    <n v="1434.39"/>
    <n v="752.3"/>
    <n v="2"/>
    <n v="0"/>
    <n v="350"/>
    <n v="7"/>
    <n v="2868.78"/>
    <n v="1364.18"/>
  </r>
  <r>
    <n v="2030"/>
    <x v="939"/>
    <n v="41"/>
    <x v="4"/>
    <d v="2020-04-03T00:00:00"/>
    <n v="0"/>
    <n v="12503"/>
    <x v="711"/>
    <x v="0"/>
    <n v="127"/>
    <s v="Product_127"/>
    <x v="1"/>
    <n v="1088.4000000000001"/>
    <n v="437.31"/>
    <n v="4"/>
    <n v="0"/>
    <n v="441"/>
    <n v="5"/>
    <n v="4353.6000000000004"/>
    <n v="2604.36"/>
  </r>
  <r>
    <n v="2026"/>
    <x v="940"/>
    <n v="44"/>
    <x v="3"/>
    <d v="2020-04-21T00:00:00"/>
    <n v="1"/>
    <n v="12094"/>
    <x v="712"/>
    <x v="1"/>
    <n v="143"/>
    <s v="Product_143"/>
    <x v="2"/>
    <n v="1113.78"/>
    <n v="709.39"/>
    <n v="1"/>
    <n v="0.1"/>
    <n v="1123"/>
    <n v="4"/>
    <n v="1002.4"/>
    <n v="293.01"/>
  </r>
  <r>
    <n v="1918"/>
    <x v="941"/>
    <n v="46"/>
    <x v="2"/>
    <d v="2023-07-02T00:00:00"/>
    <n v="0"/>
    <n v="13403"/>
    <x v="688"/>
    <x v="0"/>
    <n v="113"/>
    <s v="Product_113"/>
    <x v="0"/>
    <n v="1403.67"/>
    <n v="932.41"/>
    <n v="3"/>
    <n v="0"/>
    <n v="694"/>
    <n v="4"/>
    <n v="4211.01"/>
    <n v="1413.78"/>
  </r>
  <r>
    <n v="1749"/>
    <x v="942"/>
    <n v="46"/>
    <x v="5"/>
    <d v="2021-08-21T00:00:00"/>
    <n v="0"/>
    <n v="12057"/>
    <x v="713"/>
    <x v="0"/>
    <n v="117"/>
    <s v="Product_117"/>
    <x v="3"/>
    <n v="353.15"/>
    <n v="159.77000000000001"/>
    <n v="3"/>
    <n v="0"/>
    <n v="442"/>
    <n v="3"/>
    <n v="1059.45"/>
    <n v="580.14"/>
  </r>
  <r>
    <n v="1362"/>
    <x v="943"/>
    <n v="36"/>
    <x v="4"/>
    <d v="2023-11-29T00:00:00"/>
    <n v="1"/>
    <n v="12191"/>
    <x v="714"/>
    <x v="2"/>
    <n v="108"/>
    <s v="Product_108"/>
    <x v="3"/>
    <n v="1492.12"/>
    <n v="429.51499999999999"/>
    <n v="1"/>
    <n v="0"/>
    <n v="399"/>
    <n v="7"/>
    <n v="1492.12"/>
    <n v="1062.5999999999999"/>
  </r>
  <r>
    <n v="2297"/>
    <x v="944"/>
    <n v="34"/>
    <x v="4"/>
    <d v="2020-09-15T00:00:00"/>
    <n v="0"/>
    <n v="11454"/>
    <x v="610"/>
    <x v="1"/>
    <n v="132"/>
    <s v="Product_132"/>
    <x v="1"/>
    <n v="1171.55"/>
    <n v="789.89"/>
    <n v="1"/>
    <n v="0"/>
    <n v="887"/>
    <n v="3"/>
    <n v="1171.55"/>
    <n v="381.66"/>
  </r>
  <r>
    <n v="1805"/>
    <x v="945"/>
    <n v="37"/>
    <x v="3"/>
    <d v="2023-07-30T00:00:00"/>
    <n v="0"/>
    <n v="13882"/>
    <x v="715"/>
    <x v="1"/>
    <n v="120"/>
    <s v="Product_120"/>
    <x v="0"/>
    <n v="1103.53"/>
    <n v="597.44000000000005"/>
    <n v="5"/>
    <n v="0"/>
    <n v="521"/>
    <n v="4"/>
    <n v="5517.65"/>
    <n v="2530.4499999999998"/>
  </r>
  <r>
    <n v="1738"/>
    <x v="946"/>
    <n v="22"/>
    <x v="5"/>
    <d v="2022-02-10T00:00:00"/>
    <n v="0"/>
    <n v="13223"/>
    <x v="678"/>
    <x v="0"/>
    <n v="117"/>
    <s v="Product_117"/>
    <x v="1"/>
    <n v="573.58000000000004"/>
    <n v="366.75"/>
    <n v="1"/>
    <n v="0.2"/>
    <n v="704"/>
    <n v="3"/>
    <n v="458.86"/>
    <n v="92.11"/>
  </r>
  <r>
    <n v="2038"/>
    <x v="947"/>
    <n v="50"/>
    <x v="3"/>
    <d v="2020-07-29T00:00:00"/>
    <n v="1"/>
    <n v="10486"/>
    <x v="396"/>
    <x v="1"/>
    <n v="134"/>
    <s v="Product_134"/>
    <x v="2"/>
    <n v="841.38"/>
    <n v="448.86"/>
    <n v="2"/>
    <n v="0"/>
    <n v="881"/>
    <n v="3"/>
    <n v="1682.76"/>
    <n v="785.04"/>
  </r>
  <r>
    <n v="2215"/>
    <x v="948"/>
    <n v="27"/>
    <x v="0"/>
    <d v="2020-01-26T00:00:00"/>
    <n v="0"/>
    <n v="13207"/>
    <x v="636"/>
    <x v="1"/>
    <n v="135"/>
    <s v="Product_135"/>
    <x v="3"/>
    <n v="998.18"/>
    <n v="568.17999999999995"/>
    <n v="5"/>
    <n v="0"/>
    <n v="361"/>
    <n v="3"/>
    <n v="4990.8999999999996"/>
    <n v="2150"/>
  </r>
  <r>
    <n v="1484"/>
    <x v="949"/>
    <n v="24"/>
    <x v="2"/>
    <d v="2023-03-21T00:00:00"/>
    <n v="0"/>
    <n v="13658"/>
    <x v="716"/>
    <x v="1"/>
    <n v="135"/>
    <s v="Product_135"/>
    <x v="3"/>
    <n v="949.5"/>
    <n v="470.91"/>
    <n v="4"/>
    <n v="0.2"/>
    <n v="440"/>
    <n v="8"/>
    <n v="3038.4"/>
    <n v="1154.76"/>
  </r>
  <r>
    <n v="1027"/>
    <x v="950"/>
    <n v="39"/>
    <x v="5"/>
    <d v="2021-05-08T00:00:00"/>
    <n v="0"/>
    <n v="11896"/>
    <x v="176"/>
    <x v="1"/>
    <n v="138"/>
    <s v="Product_138"/>
    <x v="0"/>
    <n v="1072.23"/>
    <n v="480.19"/>
    <n v="5"/>
    <n v="0.05"/>
    <n v="624"/>
    <n v="4"/>
    <n v="5093.09"/>
    <n v="2692.14"/>
  </r>
  <r>
    <n v="1713"/>
    <x v="951"/>
    <n v="38"/>
    <x v="4"/>
    <d v="2022-08-19T00:00:00"/>
    <n v="0"/>
    <n v="13097"/>
    <x v="717"/>
    <x v="0"/>
    <n v="142"/>
    <s v="Product_142"/>
    <x v="3"/>
    <n v="169.45"/>
    <n v="105.73"/>
    <n v="5"/>
    <n v="0"/>
    <n v="522"/>
    <n v="8"/>
    <n v="847.25"/>
    <n v="318.60000000000002"/>
  </r>
  <r>
    <n v="2062"/>
    <x v="952"/>
    <n v="43"/>
    <x v="3"/>
    <d v="2022-09-07T00:00:00"/>
    <n v="0"/>
    <n v="13078"/>
    <x v="718"/>
    <x v="2"/>
    <n v="124"/>
    <s v="Product_124"/>
    <x v="0"/>
    <n v="565.69000000000005"/>
    <n v="226.51"/>
    <n v="3"/>
    <n v="0"/>
    <n v="370"/>
    <n v="10"/>
    <n v="1697.07"/>
    <n v="1017.54"/>
  </r>
  <r>
    <n v="2296"/>
    <x v="953"/>
    <n v="31"/>
    <x v="4"/>
    <d v="2022-06-21T00:00:00"/>
    <n v="0"/>
    <n v="12638"/>
    <x v="719"/>
    <x v="0"/>
    <n v="118"/>
    <s v="Product_118"/>
    <x v="1"/>
    <n v="679.3"/>
    <n v="389.83"/>
    <n v="1"/>
    <n v="0.1"/>
    <n v="481"/>
    <n v="5"/>
    <n v="611.37"/>
    <n v="221.54"/>
  </r>
  <r>
    <n v="2254"/>
    <x v="954"/>
    <n v="34"/>
    <x v="5"/>
    <d v="2021-11-28T00:00:00"/>
    <n v="0"/>
    <n v="13086"/>
    <x v="666"/>
    <x v="2"/>
    <n v="146"/>
    <s v="Product_146"/>
    <x v="2"/>
    <n v="427.91"/>
    <n v="282.17"/>
    <n v="2"/>
    <n v="0"/>
    <n v="788"/>
    <n v="5"/>
    <n v="855.82"/>
    <n v="291.48"/>
  </r>
  <r>
    <n v="1085"/>
    <x v="955"/>
    <n v="50"/>
    <x v="4"/>
    <d v="2021-01-12T00:00:00"/>
    <n v="1"/>
    <n v="11455"/>
    <x v="720"/>
    <x v="1"/>
    <n v="148"/>
    <s v="Product_148"/>
    <x v="0"/>
    <n v="300.31"/>
    <n v="140.06"/>
    <n v="1"/>
    <n v="0"/>
    <n v="889"/>
    <n v="3"/>
    <n v="300.31"/>
    <n v="160.25"/>
  </r>
  <r>
    <n v="2497"/>
    <x v="956"/>
    <n v="49"/>
    <x v="3"/>
    <d v="2020-04-15T00:00:00"/>
    <n v="0"/>
    <n v="12946"/>
    <x v="721"/>
    <x v="1"/>
    <n v="139"/>
    <s v="Product_139"/>
    <x v="1"/>
    <n v="251.44"/>
    <n v="429.51499999999999"/>
    <n v="3"/>
    <n v="0"/>
    <n v="644"/>
    <n v="5"/>
    <n v="754.32"/>
    <n v="-534.22"/>
  </r>
  <r>
    <n v="1125"/>
    <x v="957"/>
    <n v="48"/>
    <x v="3"/>
    <d v="2021-06-01T00:00:00"/>
    <n v="0"/>
    <n v="13471"/>
    <x v="722"/>
    <x v="1"/>
    <n v="133"/>
    <s v="Product_133"/>
    <x v="2"/>
    <n v="581.26"/>
    <n v="334.95"/>
    <n v="1"/>
    <n v="0"/>
    <n v="384"/>
    <n v="5"/>
    <n v="581.26"/>
    <n v="246.31"/>
  </r>
  <r>
    <n v="1811"/>
    <x v="958"/>
    <n v="40"/>
    <x v="1"/>
    <d v="2022-09-05T00:00:00"/>
    <n v="1"/>
    <n v="10206"/>
    <x v="26"/>
    <x v="1"/>
    <n v="149"/>
    <s v="Product_149"/>
    <x v="3"/>
    <n v="765.49"/>
    <n v="362.89"/>
    <n v="2"/>
    <n v="0"/>
    <n v="849"/>
    <n v="1"/>
    <n v="1530.98"/>
    <n v="805.2"/>
  </r>
  <r>
    <n v="1536"/>
    <x v="959"/>
    <n v="42"/>
    <x v="4"/>
    <d v="2020-08-21T00:00:00"/>
    <n v="1"/>
    <n v="11624"/>
    <x v="723"/>
    <x v="1"/>
    <n v="123"/>
    <s v="Product_123"/>
    <x v="2"/>
    <n v="141.32"/>
    <n v="92.46"/>
    <n v="1"/>
    <n v="0"/>
    <n v="750"/>
    <n v="5"/>
    <n v="141.32"/>
    <n v="48.86"/>
  </r>
  <r>
    <n v="1144"/>
    <x v="960"/>
    <n v="43"/>
    <x v="1"/>
    <d v="2020-05-13T00:00:00"/>
    <n v="0"/>
    <n v="13680"/>
    <x v="724"/>
    <x v="1"/>
    <n v="125"/>
    <s v="Product_125"/>
    <x v="2"/>
    <n v="1422.36"/>
    <n v="725.38"/>
    <n v="3"/>
    <n v="0"/>
    <n v="701"/>
    <n v="2"/>
    <n v="4267.08"/>
    <n v="2090.94"/>
  </r>
  <r>
    <n v="2235"/>
    <x v="961"/>
    <n v="30"/>
    <x v="1"/>
    <d v="2022-03-31T00:00:00"/>
    <n v="1"/>
    <n v="12957"/>
    <x v="725"/>
    <x v="1"/>
    <n v="137"/>
    <s v="Product_137"/>
    <x v="2"/>
    <n v="1159.5999999999999"/>
    <n v="666.17"/>
    <n v="2"/>
    <n v="0.1"/>
    <n v="1007"/>
    <n v="1"/>
    <n v="2087.2800000000002"/>
    <n v="754.94"/>
  </r>
  <r>
    <n v="1024"/>
    <x v="962"/>
    <n v="62"/>
    <x v="4"/>
    <d v="2022-04-10T00:00:00"/>
    <n v="0"/>
    <n v="13287"/>
    <x v="726"/>
    <x v="2"/>
    <n v="127"/>
    <s v="Product_127"/>
    <x v="3"/>
    <n v="1109.74"/>
    <n v="519.17999999999995"/>
    <n v="1"/>
    <n v="0"/>
    <n v="426"/>
    <n v="6"/>
    <n v="1109.74"/>
    <n v="590.55999999999995"/>
  </r>
  <r>
    <n v="2417"/>
    <x v="963"/>
    <n v="59"/>
    <x v="5"/>
    <d v="2020-05-31T00:00:00"/>
    <n v="0"/>
    <n v="11525"/>
    <x v="727"/>
    <x v="0"/>
    <n v="101"/>
    <s v="Product_101"/>
    <x v="0"/>
    <n v="300.64999999999998"/>
    <n v="123.99"/>
    <n v="3"/>
    <n v="0"/>
    <n v="1003"/>
    <n v="4"/>
    <n v="901.95"/>
    <n v="529.98"/>
  </r>
  <r>
    <n v="1066"/>
    <x v="964"/>
    <n v="51"/>
    <x v="0"/>
    <d v="2023-03-27T00:00:00"/>
    <n v="0"/>
    <n v="11482"/>
    <x v="728"/>
    <x v="1"/>
    <n v="121"/>
    <s v="Product_121"/>
    <x v="0"/>
    <n v="925.51"/>
    <n v="418.43"/>
    <n v="3"/>
    <n v="0"/>
    <n v="646"/>
    <n v="2"/>
    <n v="2776.53"/>
    <n v="1521.24"/>
  </r>
  <r>
    <n v="1232"/>
    <x v="965"/>
    <n v="33"/>
    <x v="3"/>
    <d v="2023-07-13T00:00:00"/>
    <n v="0"/>
    <n v="10258"/>
    <x v="500"/>
    <x v="1"/>
    <n v="149"/>
    <s v="Product_149"/>
    <x v="2"/>
    <n v="818.1"/>
    <n v="338.58"/>
    <n v="5"/>
    <n v="0.05"/>
    <n v="409"/>
    <n v="4"/>
    <n v="3885.98"/>
    <n v="2193.08"/>
  </r>
  <r>
    <n v="1108"/>
    <x v="966"/>
    <n v="48"/>
    <x v="2"/>
    <d v="2023-11-06T00:00:00"/>
    <n v="0"/>
    <n v="11352"/>
    <x v="729"/>
    <x v="1"/>
    <n v="110"/>
    <s v="Product_110"/>
    <x v="1"/>
    <n v="1474.58"/>
    <n v="797.13"/>
    <n v="2"/>
    <n v="0"/>
    <n v="407"/>
    <n v="5"/>
    <n v="2949.16"/>
    <n v="1354.9"/>
  </r>
  <r>
    <n v="2169"/>
    <x v="967"/>
    <n v="40"/>
    <x v="1"/>
    <d v="2020-04-19T00:00:00"/>
    <n v="1"/>
    <n v="10453"/>
    <x v="730"/>
    <x v="2"/>
    <n v="131"/>
    <s v="Product_131"/>
    <x v="1"/>
    <n v="1134.1199999999999"/>
    <n v="653.24"/>
    <n v="2"/>
    <n v="0.05"/>
    <n v="1567"/>
    <n v="3"/>
    <n v="2154.83"/>
    <n v="848.35"/>
  </r>
  <r>
    <n v="1110"/>
    <x v="968"/>
    <n v="21"/>
    <x v="5"/>
    <d v="2020-11-06T00:00:00"/>
    <n v="0"/>
    <n v="10798"/>
    <x v="731"/>
    <x v="1"/>
    <n v="144"/>
    <s v="Product_144"/>
    <x v="2"/>
    <n v="884.85"/>
    <n v="365.8"/>
    <n v="1"/>
    <n v="0"/>
    <n v="675"/>
    <n v="6"/>
    <n v="884.85"/>
    <n v="519.04999999999995"/>
  </r>
  <r>
    <n v="1227"/>
    <x v="969"/>
    <n v="65"/>
    <x v="4"/>
    <d v="2020-01-11T00:00:00"/>
    <n v="1"/>
    <n v="10374"/>
    <x v="732"/>
    <x v="0"/>
    <n v="125"/>
    <s v="Product_125"/>
    <x v="2"/>
    <n v="1283.68"/>
    <n v="548.32000000000005"/>
    <n v="5"/>
    <n v="0"/>
    <n v="374"/>
    <n v="2"/>
    <n v="6418.4"/>
    <n v="3676.8"/>
  </r>
  <r>
    <n v="1110"/>
    <x v="970"/>
    <n v="40"/>
    <x v="5"/>
    <d v="2023-02-26T00:00:00"/>
    <n v="0"/>
    <n v="12511"/>
    <x v="733"/>
    <x v="2"/>
    <n v="120"/>
    <s v="Product_120"/>
    <x v="1"/>
    <n v="274.89"/>
    <n v="150"/>
    <n v="2"/>
    <n v="0.1"/>
    <n v="675"/>
    <n v="6"/>
    <n v="494.8"/>
    <n v="194.8"/>
  </r>
  <r>
    <n v="2493"/>
    <x v="971"/>
    <n v="50"/>
    <x v="5"/>
    <d v="2021-09-14T00:00:00"/>
    <n v="0"/>
    <n v="10074"/>
    <x v="474"/>
    <x v="2"/>
    <n v="102"/>
    <s v="Product_102"/>
    <x v="2"/>
    <n v="72.06"/>
    <n v="46.1"/>
    <n v="3"/>
    <n v="0.1"/>
    <n v="1180"/>
    <n v="2"/>
    <n v="194.56"/>
    <n v="56.26"/>
  </r>
  <r>
    <n v="1033"/>
    <x v="972"/>
    <n v="61"/>
    <x v="4"/>
    <d v="2020-06-23T00:00:00"/>
    <n v="0"/>
    <n v="10241"/>
    <x v="734"/>
    <x v="1"/>
    <n v="148"/>
    <s v="Product_148"/>
    <x v="2"/>
    <n v="1050.8399999999999"/>
    <n v="618.32000000000005"/>
    <n v="2"/>
    <n v="0"/>
    <n v="400"/>
    <n v="3"/>
    <n v="2101.6799999999998"/>
    <n v="865.04"/>
  </r>
  <r>
    <n v="1622"/>
    <x v="973"/>
    <n v="40"/>
    <x v="2"/>
    <d v="2021-05-23T00:00:00"/>
    <n v="0"/>
    <n v="11040"/>
    <x v="408"/>
    <x v="2"/>
    <n v="115"/>
    <s v="Product_115"/>
    <x v="0"/>
    <n v="192.55"/>
    <n v="83.07"/>
    <n v="5"/>
    <n v="0"/>
    <n v="486"/>
    <n v="3"/>
    <n v="962.75"/>
    <n v="547.4"/>
  </r>
  <r>
    <n v="2392"/>
    <x v="974"/>
    <n v="37"/>
    <x v="4"/>
    <d v="2020-08-30T00:00:00"/>
    <n v="0"/>
    <n v="11712"/>
    <x v="735"/>
    <x v="1"/>
    <n v="128"/>
    <s v="Product_128"/>
    <x v="0"/>
    <n v="217.38"/>
    <n v="144.83000000000001"/>
    <n v="4"/>
    <n v="0"/>
    <n v="543"/>
    <n v="5"/>
    <n v="869.52"/>
    <n v="290.2"/>
  </r>
  <r>
    <n v="1747"/>
    <x v="975"/>
    <n v="50"/>
    <x v="2"/>
    <d v="2023-02-16T00:00:00"/>
    <n v="1"/>
    <n v="13330"/>
    <x v="736"/>
    <x v="0"/>
    <n v="113"/>
    <s v="Product_113"/>
    <x v="2"/>
    <n v="1129.79"/>
    <n v="762.87"/>
    <n v="3"/>
    <n v="0"/>
    <n v="685"/>
    <n v="4"/>
    <n v="3389.37"/>
    <n v="1100.76"/>
  </r>
  <r>
    <n v="1594"/>
    <x v="976"/>
    <n v="67"/>
    <x v="4"/>
    <d v="2022-02-05T00:00:00"/>
    <n v="0"/>
    <n v="10122"/>
    <x v="737"/>
    <x v="0"/>
    <n v="114"/>
    <s v="Product_114"/>
    <x v="2"/>
    <n v="442.28"/>
    <n v="220.03"/>
    <n v="2"/>
    <n v="0"/>
    <n v="975"/>
    <n v="3"/>
    <n v="884.56"/>
    <n v="444.5"/>
  </r>
  <r>
    <n v="1424"/>
    <x v="977"/>
    <n v="35"/>
    <x v="1"/>
    <d v="2023-05-26T00:00:00"/>
    <n v="0"/>
    <n v="12002"/>
    <x v="439"/>
    <x v="2"/>
    <n v="102"/>
    <s v="Product_102"/>
    <x v="3"/>
    <n v="961.52"/>
    <n v="562.29999999999995"/>
    <n v="3"/>
    <n v="0"/>
    <n v="420"/>
    <n v="7"/>
    <n v="2884.56"/>
    <n v="1197.6600000000001"/>
  </r>
  <r>
    <n v="1612"/>
    <x v="978"/>
    <n v="28"/>
    <x v="2"/>
    <d v="2023-05-05T00:00:00"/>
    <n v="0"/>
    <n v="13382"/>
    <x v="136"/>
    <x v="2"/>
    <n v="134"/>
    <s v="Product_134"/>
    <x v="0"/>
    <n v="1380.24"/>
    <n v="755.95"/>
    <n v="1"/>
    <n v="0.2"/>
    <n v="521"/>
    <n v="7"/>
    <n v="1104.19"/>
    <n v="348.24"/>
  </r>
  <r>
    <n v="1691"/>
    <x v="979"/>
    <n v="33"/>
    <x v="1"/>
    <d v="2023-06-20T00:00:00"/>
    <n v="0"/>
    <n v="12158"/>
    <x v="56"/>
    <x v="1"/>
    <n v="135"/>
    <s v="Product_135"/>
    <x v="2"/>
    <n v="508.89"/>
    <n v="347.37"/>
    <n v="3"/>
    <n v="0.1"/>
    <n v="561"/>
    <n v="1"/>
    <n v="1374"/>
    <n v="331.89"/>
  </r>
  <r>
    <n v="2305"/>
    <x v="980"/>
    <n v="40"/>
    <x v="2"/>
    <d v="2021-07-04T00:00:00"/>
    <n v="1"/>
    <n v="13327"/>
    <x v="738"/>
    <x v="2"/>
    <n v="137"/>
    <s v="Product_137"/>
    <x v="3"/>
    <n v="364.86"/>
    <n v="201.63"/>
    <n v="2"/>
    <n v="0"/>
    <n v="555"/>
    <n v="3"/>
    <n v="729.72"/>
    <n v="326.45999999999998"/>
  </r>
  <r>
    <n v="2343"/>
    <x v="981"/>
    <n v="53"/>
    <x v="2"/>
    <d v="2022-12-06T00:00:00"/>
    <n v="0"/>
    <n v="12281"/>
    <x v="438"/>
    <x v="0"/>
    <n v="125"/>
    <s v="Product_125"/>
    <x v="3"/>
    <n v="204.52"/>
    <n v="140.71"/>
    <n v="1"/>
    <n v="0"/>
    <n v="451"/>
    <n v="5"/>
    <n v="204.52"/>
    <n v="63.81"/>
  </r>
  <r>
    <n v="2466"/>
    <x v="982"/>
    <n v="32"/>
    <x v="4"/>
    <d v="2022-02-18T00:00:00"/>
    <n v="0"/>
    <n v="13015"/>
    <x v="569"/>
    <x v="2"/>
    <n v="148"/>
    <s v="Product_148"/>
    <x v="3"/>
    <n v="239.17"/>
    <n v="109.97"/>
    <n v="1"/>
    <n v="0.05"/>
    <n v="657"/>
    <n v="5"/>
    <n v="227.21"/>
    <n v="117.24"/>
  </r>
  <r>
    <n v="1314"/>
    <x v="983"/>
    <n v="36"/>
    <x v="2"/>
    <d v="2022-11-07T00:00:00"/>
    <n v="0"/>
    <n v="10496"/>
    <x v="739"/>
    <x v="0"/>
    <n v="115"/>
    <s v="Product_115"/>
    <x v="3"/>
    <n v="140.22"/>
    <n v="70.62"/>
    <n v="1"/>
    <n v="0"/>
    <n v="384"/>
    <n v="2"/>
    <n v="140.22"/>
    <n v="69.599999999999994"/>
  </r>
  <r>
    <n v="1876"/>
    <x v="984"/>
    <n v="40"/>
    <x v="1"/>
    <d v="2022-06-25T00:00:00"/>
    <n v="0"/>
    <n v="13939"/>
    <x v="526"/>
    <x v="1"/>
    <n v="112"/>
    <s v="Product_112"/>
    <x v="0"/>
    <n v="177.08"/>
    <n v="112.34"/>
    <n v="4"/>
    <n v="0"/>
    <n v="428"/>
    <n v="5"/>
    <n v="708.32"/>
    <n v="258.95999999999998"/>
  </r>
  <r>
    <n v="2400"/>
    <x v="985"/>
    <n v="34"/>
    <x v="4"/>
    <d v="2021-08-31T00:00:00"/>
    <n v="1"/>
    <n v="13111"/>
    <x v="740"/>
    <x v="0"/>
    <n v="109"/>
    <s v="Product_109"/>
    <x v="3"/>
    <n v="676.41"/>
    <n v="429.58"/>
    <n v="4"/>
    <n v="0"/>
    <n v="762"/>
    <n v="5"/>
    <n v="2705.64"/>
    <n v="987.32"/>
  </r>
  <r>
    <n v="2312"/>
    <x v="986"/>
    <n v="51"/>
    <x v="3"/>
    <d v="2023-04-20T00:00:00"/>
    <n v="0"/>
    <n v="11145"/>
    <x v="212"/>
    <x v="2"/>
    <n v="131"/>
    <s v="Product_131"/>
    <x v="0"/>
    <n v="515.25"/>
    <n v="319.27999999999997"/>
    <n v="1"/>
    <n v="0"/>
    <n v="622"/>
    <n v="7"/>
    <n v="515.25"/>
    <n v="195.97"/>
  </r>
  <r>
    <n v="2460"/>
    <x v="987"/>
    <n v="24"/>
    <x v="1"/>
    <d v="2022-05-28T00:00:00"/>
    <n v="0"/>
    <n v="11473"/>
    <x v="741"/>
    <x v="0"/>
    <n v="114"/>
    <s v="Product_114"/>
    <x v="3"/>
    <n v="1074.51"/>
    <n v="706.9"/>
    <n v="2"/>
    <n v="0"/>
    <n v="949"/>
    <n v="6"/>
    <n v="2149.02"/>
    <n v="735.22"/>
  </r>
  <r>
    <n v="1661"/>
    <x v="988"/>
    <n v="54"/>
    <x v="3"/>
    <d v="2021-09-17T00:00:00"/>
    <n v="0"/>
    <n v="10726"/>
    <x v="418"/>
    <x v="0"/>
    <n v="129"/>
    <s v="Product_129"/>
    <x v="3"/>
    <n v="1311.85"/>
    <n v="801.23"/>
    <n v="1"/>
    <n v="0.2"/>
    <n v="356"/>
    <n v="10"/>
    <n v="1049.48"/>
    <n v="248.25"/>
  </r>
  <r>
    <n v="1276"/>
    <x v="989"/>
    <n v="45"/>
    <x v="5"/>
    <d v="2023-10-03T00:00:00"/>
    <n v="0"/>
    <n v="11831"/>
    <x v="611"/>
    <x v="2"/>
    <n v="148"/>
    <s v="Product_148"/>
    <x v="1"/>
    <n v="1187.92"/>
    <n v="701.85"/>
    <n v="1"/>
    <n v="0"/>
    <n v="391"/>
    <n v="8"/>
    <n v="1187.92"/>
    <n v="486.07"/>
  </r>
  <r>
    <n v="1623"/>
    <x v="990"/>
    <n v="38"/>
    <x v="4"/>
    <d v="2023-06-25T00:00:00"/>
    <n v="0"/>
    <n v="11821"/>
    <x v="399"/>
    <x v="1"/>
    <n v="143"/>
    <s v="Product_143"/>
    <x v="0"/>
    <n v="819.42"/>
    <n v="440.58"/>
    <n v="3"/>
    <n v="0"/>
    <n v="556"/>
    <n v="5"/>
    <n v="2458.2600000000002"/>
    <n v="1136.52"/>
  </r>
  <r>
    <n v="1515"/>
    <x v="991"/>
    <n v="41"/>
    <x v="5"/>
    <d v="2020-05-03T00:00:00"/>
    <n v="0"/>
    <n v="11816"/>
    <x v="220"/>
    <x v="0"/>
    <n v="138"/>
    <s v="Product_138"/>
    <x v="1"/>
    <n v="198.54"/>
    <n v="107.24"/>
    <n v="3"/>
    <n v="0"/>
    <n v="514"/>
    <n v="7"/>
    <n v="595.62"/>
    <n v="273.89999999999998"/>
  </r>
  <r>
    <n v="2373"/>
    <x v="992"/>
    <n v="20"/>
    <x v="4"/>
    <d v="2023-02-06T00:00:00"/>
    <n v="0"/>
    <n v="13590"/>
    <x v="742"/>
    <x v="2"/>
    <n v="142"/>
    <s v="Product_142"/>
    <x v="1"/>
    <n v="1079.1600000000001"/>
    <n v="563.16"/>
    <n v="3"/>
    <n v="0.1"/>
    <n v="579"/>
    <n v="4"/>
    <n v="2913.73"/>
    <n v="1224.25"/>
  </r>
  <r>
    <n v="1842"/>
    <x v="993"/>
    <n v="41"/>
    <x v="4"/>
    <d v="2020-07-22T00:00:00"/>
    <n v="1"/>
    <n v="10091"/>
    <x v="743"/>
    <x v="0"/>
    <n v="108"/>
    <s v="Product_108"/>
    <x v="3"/>
    <n v="576.1"/>
    <n v="337.63"/>
    <n v="5"/>
    <n v="0.1"/>
    <n v="1565"/>
    <n v="2"/>
    <n v="2592.4499999999998"/>
    <n v="904.3"/>
  </r>
  <r>
    <n v="2469"/>
    <x v="994"/>
    <n v="37"/>
    <x v="1"/>
    <d v="2021-01-03T00:00:00"/>
    <n v="0"/>
    <n v="13432"/>
    <x v="744"/>
    <x v="0"/>
    <n v="148"/>
    <s v="Product_148"/>
    <x v="0"/>
    <n v="174.19"/>
    <n v="90.93"/>
    <n v="3"/>
    <n v="0"/>
    <n v="413"/>
    <n v="3"/>
    <n v="522.57000000000005"/>
    <n v="249.78"/>
  </r>
  <r>
    <n v="1349"/>
    <x v="995"/>
    <n v="21"/>
    <x v="3"/>
    <d v="2023-07-05T00:00:00"/>
    <n v="0"/>
    <n v="11969"/>
    <x v="702"/>
    <x v="0"/>
    <n v="103"/>
    <s v="Product_103"/>
    <x v="2"/>
    <n v="1271.58"/>
    <n v="564.9"/>
    <n v="3"/>
    <n v="0.1"/>
    <n v="350"/>
    <n v="4"/>
    <n v="3433.27"/>
    <n v="1738.57"/>
  </r>
  <r>
    <n v="1822"/>
    <x v="996"/>
    <n v="29"/>
    <x v="4"/>
    <d v="2021-03-08T00:00:00"/>
    <n v="1"/>
    <n v="13194"/>
    <x v="102"/>
    <x v="1"/>
    <n v="102"/>
    <s v="Product_102"/>
    <x v="3"/>
    <n v="540.41"/>
    <n v="233.43"/>
    <n v="2"/>
    <n v="0"/>
    <n v="423"/>
    <n v="5"/>
    <n v="1080.82"/>
    <n v="613.96"/>
  </r>
  <r>
    <n v="2160"/>
    <x v="997"/>
    <n v="38"/>
    <x v="3"/>
    <d v="2021-06-25T00:00:00"/>
    <n v="0"/>
    <n v="12384"/>
    <x v="45"/>
    <x v="0"/>
    <n v="116"/>
    <s v="Product_116"/>
    <x v="0"/>
    <n v="366.46"/>
    <n v="248.22"/>
    <n v="4"/>
    <n v="0"/>
    <n v="447"/>
    <n v="4"/>
    <n v="1465.84"/>
    <n v="472.96"/>
  </r>
  <r>
    <n v="1758"/>
    <x v="998"/>
    <n v="30"/>
    <x v="4"/>
    <d v="2023-09-14T00:00:00"/>
    <n v="0"/>
    <n v="13679"/>
    <x v="745"/>
    <x v="2"/>
    <n v="119"/>
    <s v="Product_119"/>
    <x v="1"/>
    <n v="1313.61"/>
    <n v="535.19000000000005"/>
    <n v="4"/>
    <n v="0"/>
    <n v="475"/>
    <n v="7"/>
    <n v="5254.44"/>
    <n v="3113.68"/>
  </r>
  <r>
    <n v="1898"/>
    <x v="999"/>
    <n v="40"/>
    <x v="3"/>
    <d v="2020-06-15T00:00:00"/>
    <n v="0"/>
    <n v="10512"/>
    <x v="746"/>
    <x v="2"/>
    <n v="130"/>
    <s v="Product_130"/>
    <x v="0"/>
    <n v="1358.09"/>
    <n v="586.21"/>
    <n v="4"/>
    <n v="0"/>
    <n v="599"/>
    <n v="7"/>
    <n v="5432.36"/>
    <n v="3087.52"/>
  </r>
  <r>
    <n v="1242"/>
    <x v="1000"/>
    <n v="56"/>
    <x v="5"/>
    <d v="2020-11-17T00:00:00"/>
    <n v="0"/>
    <n v="10602"/>
    <x v="747"/>
    <x v="0"/>
    <n v="141"/>
    <s v="Product_141"/>
    <x v="3"/>
    <n v="541.51"/>
    <n v="288.95"/>
    <n v="5"/>
    <n v="0"/>
    <n v="735"/>
    <n v="2"/>
    <n v="2707.55"/>
    <n v="1262.8"/>
  </r>
  <r>
    <n v="1542"/>
    <x v="1001"/>
    <n v="37"/>
    <x v="1"/>
    <d v="2021-06-05T00:00:00"/>
    <n v="1"/>
    <n v="10427"/>
    <x v="748"/>
    <x v="1"/>
    <n v="116"/>
    <s v="Product_116"/>
    <x v="0"/>
    <n v="564.46"/>
    <n v="270.31"/>
    <n v="1"/>
    <n v="0"/>
    <n v="565"/>
    <n v="2"/>
    <n v="564.46"/>
    <n v="294.14999999999998"/>
  </r>
  <r>
    <n v="2063"/>
    <x v="1002"/>
    <n v="40"/>
    <x v="4"/>
    <d v="2020-12-21T00:00:00"/>
    <n v="0"/>
    <n v="12019"/>
    <x v="749"/>
    <x v="2"/>
    <n v="131"/>
    <s v="Product_131"/>
    <x v="1"/>
    <n v="890.46"/>
    <n v="464.6"/>
    <n v="3"/>
    <n v="0"/>
    <n v="584"/>
    <n v="4"/>
    <n v="2671.38"/>
    <n v="1277.58"/>
  </r>
  <r>
    <n v="1228"/>
    <x v="1003"/>
    <n v="72"/>
    <x v="0"/>
    <d v="2023-04-02T00:00:00"/>
    <n v="0"/>
    <n v="11456"/>
    <x v="750"/>
    <x v="1"/>
    <n v="128"/>
    <s v="Product_128"/>
    <x v="0"/>
    <n v="1113.49"/>
    <n v="484.63"/>
    <n v="2"/>
    <n v="0"/>
    <n v="697"/>
    <n v="1"/>
    <n v="2226.98"/>
    <n v="1257.72"/>
  </r>
  <r>
    <n v="1547"/>
    <x v="1004"/>
    <n v="58"/>
    <x v="3"/>
    <d v="2020-06-02T00:00:00"/>
    <n v="0"/>
    <n v="10006"/>
    <x v="751"/>
    <x v="1"/>
    <n v="104"/>
    <s v="Product_104"/>
    <x v="0"/>
    <n v="141.57"/>
    <n v="62.19"/>
    <n v="5"/>
    <n v="0"/>
    <n v="475"/>
    <n v="2"/>
    <n v="707.85"/>
    <n v="396.9"/>
  </r>
  <r>
    <n v="1919"/>
    <x v="1005"/>
    <n v="34"/>
    <x v="3"/>
    <d v="2020-11-16T00:00:00"/>
    <n v="0"/>
    <n v="12167"/>
    <x v="752"/>
    <x v="2"/>
    <n v="110"/>
    <s v="Product_110"/>
    <x v="1"/>
    <n v="910.35"/>
    <n v="582.79999999999995"/>
    <n v="4"/>
    <n v="0"/>
    <n v="404"/>
    <n v="3"/>
    <n v="3641.4"/>
    <n v="1310.2"/>
  </r>
  <r>
    <n v="2246"/>
    <x v="1006"/>
    <n v="27"/>
    <x v="0"/>
    <d v="2020-01-06T00:00:00"/>
    <n v="0"/>
    <n v="12434"/>
    <x v="753"/>
    <x v="2"/>
    <n v="145"/>
    <s v="Product_145"/>
    <x v="3"/>
    <n v="1431.59"/>
    <n v="898.66"/>
    <n v="5"/>
    <n v="0"/>
    <n v="492"/>
    <n v="8"/>
    <n v="7157.95"/>
    <n v="2664.65"/>
  </r>
  <r>
    <n v="1005"/>
    <x v="1007"/>
    <n v="46"/>
    <x v="1"/>
    <d v="2022-04-16T00:00:00"/>
    <n v="1"/>
    <n v="11373"/>
    <x v="459"/>
    <x v="1"/>
    <n v="118"/>
    <s v="Product_118"/>
    <x v="2"/>
    <n v="430.04"/>
    <n v="185.47"/>
    <n v="2"/>
    <n v="0"/>
    <n v="991"/>
    <n v="1"/>
    <n v="860.08"/>
    <n v="489.14"/>
  </r>
  <r>
    <n v="2345"/>
    <x v="1008"/>
    <n v="43"/>
    <x v="3"/>
    <d v="2022-11-07T00:00:00"/>
    <n v="0"/>
    <n v="10640"/>
    <x v="739"/>
    <x v="0"/>
    <n v="147"/>
    <s v="Product_147"/>
    <x v="1"/>
    <n v="1367.8"/>
    <n v="821.14"/>
    <n v="5"/>
    <n v="0.1"/>
    <n v="905"/>
    <n v="1"/>
    <n v="6155.1"/>
    <n v="2049.4"/>
  </r>
  <r>
    <n v="1467"/>
    <x v="1009"/>
    <n v="48"/>
    <x v="1"/>
    <d v="2023-11-12T00:00:00"/>
    <n v="0"/>
    <n v="13762"/>
    <x v="754"/>
    <x v="1"/>
    <n v="132"/>
    <s v="Product_132"/>
    <x v="1"/>
    <n v="1427.74"/>
    <n v="832.08"/>
    <n v="4"/>
    <n v="0.2"/>
    <n v="416"/>
    <n v="2"/>
    <n v="4568.7700000000004"/>
    <n v="1240.45"/>
  </r>
  <r>
    <n v="1074"/>
    <x v="1010"/>
    <n v="27"/>
    <x v="3"/>
    <d v="2023-05-01T00:00:00"/>
    <n v="0"/>
    <n v="11121"/>
    <x v="755"/>
    <x v="2"/>
    <n v="130"/>
    <s v="Product_130"/>
    <x v="3"/>
    <n v="440.27"/>
    <n v="270.33"/>
    <n v="1"/>
    <n v="0"/>
    <n v="519"/>
    <n v="6"/>
    <n v="440.27"/>
    <n v="169.94"/>
  </r>
  <r>
    <n v="1003"/>
    <x v="1011"/>
    <n v="56"/>
    <x v="2"/>
    <d v="2022-08-20T00:00:00"/>
    <n v="0"/>
    <n v="11066"/>
    <x v="756"/>
    <x v="1"/>
    <n v="136"/>
    <s v="Product_136"/>
    <x v="3"/>
    <n v="1143.5899999999999"/>
    <n v="620.21"/>
    <n v="4"/>
    <n v="0"/>
    <n v="446"/>
    <n v="2"/>
    <n v="4574.3599999999997"/>
    <n v="2093.52"/>
  </r>
  <r>
    <n v="1645"/>
    <x v="1012"/>
    <n v="32"/>
    <x v="3"/>
    <d v="2021-08-19T00:00:00"/>
    <n v="0"/>
    <n v="12230"/>
    <x v="757"/>
    <x v="2"/>
    <n v="109"/>
    <s v="Product_109"/>
    <x v="0"/>
    <n v="396.22"/>
    <n v="190.58"/>
    <n v="4"/>
    <n v="0"/>
    <n v="344"/>
    <n v="7"/>
    <n v="1584.88"/>
    <n v="822.56"/>
  </r>
  <r>
    <n v="1117"/>
    <x v="1013"/>
    <n v="50"/>
    <x v="2"/>
    <d v="2020-07-03T00:00:00"/>
    <n v="0"/>
    <n v="12744"/>
    <x v="758"/>
    <x v="0"/>
    <n v="136"/>
    <s v="Product_136"/>
    <x v="1"/>
    <n v="1119.54"/>
    <n v="670.72"/>
    <n v="4"/>
    <n v="0.2"/>
    <n v="736"/>
    <n v="5"/>
    <n v="3582.53"/>
    <n v="899.65"/>
  </r>
  <r>
    <n v="1880"/>
    <x v="1014"/>
    <n v="28"/>
    <x v="4"/>
    <d v="2021-04-19T00:00:00"/>
    <n v="0"/>
    <n v="10564"/>
    <x v="759"/>
    <x v="0"/>
    <n v="129"/>
    <s v="Product_129"/>
    <x v="0"/>
    <n v="1206.26"/>
    <n v="616.89"/>
    <n v="5"/>
    <n v="0"/>
    <n v="598"/>
    <n v="10"/>
    <n v="6031.3"/>
    <n v="2946.85"/>
  </r>
  <r>
    <n v="1503"/>
    <x v="1015"/>
    <n v="79"/>
    <x v="1"/>
    <d v="2021-08-13T00:00:00"/>
    <n v="1"/>
    <n v="13811"/>
    <x v="760"/>
    <x v="0"/>
    <n v="116"/>
    <s v="Product_116"/>
    <x v="0"/>
    <n v="408.45"/>
    <n v="190.21"/>
    <n v="2"/>
    <n v="0.1"/>
    <n v="827"/>
    <n v="5"/>
    <n v="735.21"/>
    <n v="354.79"/>
  </r>
  <r>
    <n v="1946"/>
    <x v="1016"/>
    <n v="50"/>
    <x v="3"/>
    <d v="2023-12-18T00:00:00"/>
    <n v="0"/>
    <n v="11696"/>
    <x v="761"/>
    <x v="0"/>
    <n v="128"/>
    <s v="Product_128"/>
    <x v="3"/>
    <n v="1088.01"/>
    <n v="568.58000000000004"/>
    <n v="4"/>
    <n v="0"/>
    <n v="380"/>
    <n v="9"/>
    <n v="4352.04"/>
    <n v="2077.7199999999998"/>
  </r>
  <r>
    <n v="1573"/>
    <x v="1017"/>
    <n v="83"/>
    <x v="5"/>
    <d v="2021-08-02T00:00:00"/>
    <n v="1"/>
    <n v="13306"/>
    <x v="703"/>
    <x v="0"/>
    <n v="121"/>
    <s v="Product_121"/>
    <x v="3"/>
    <n v="1227.55"/>
    <n v="772.11"/>
    <n v="5"/>
    <n v="0.2"/>
    <n v="1189"/>
    <n v="4"/>
    <n v="4910.2"/>
    <n v="1049.6500000000001"/>
  </r>
  <r>
    <n v="2464"/>
    <x v="1018"/>
    <n v="52"/>
    <x v="5"/>
    <d v="2023-12-10T00:00:00"/>
    <n v="0"/>
    <n v="10445"/>
    <x v="690"/>
    <x v="2"/>
    <n v="147"/>
    <s v="Product_147"/>
    <x v="0"/>
    <n v="569.94000000000005"/>
    <n v="309.33"/>
    <n v="2"/>
    <n v="0"/>
    <n v="388"/>
    <n v="6"/>
    <n v="1139.8800000000001"/>
    <n v="521.22"/>
  </r>
  <r>
    <n v="1193"/>
    <x v="1019"/>
    <n v="31"/>
    <x v="0"/>
    <d v="2022-07-18T00:00:00"/>
    <n v="0"/>
    <n v="13941"/>
    <x v="150"/>
    <x v="1"/>
    <n v="102"/>
    <s v="Product_102"/>
    <x v="1"/>
    <n v="293.17"/>
    <n v="143.63999999999999"/>
    <n v="1"/>
    <n v="0.2"/>
    <n v="405"/>
    <n v="7"/>
    <n v="234.54"/>
    <n v="90.9"/>
  </r>
  <r>
    <n v="1846"/>
    <x v="1020"/>
    <n v="52"/>
    <x v="5"/>
    <d v="2020-05-25T00:00:00"/>
    <n v="0"/>
    <n v="11930"/>
    <x v="214"/>
    <x v="0"/>
    <n v="146"/>
    <s v="Product_146"/>
    <x v="1"/>
    <n v="183.35"/>
    <n v="119.1"/>
    <n v="4"/>
    <n v="0"/>
    <n v="441"/>
    <n v="3"/>
    <n v="733.4"/>
    <n v="257"/>
  </r>
  <r>
    <n v="1714"/>
    <x v="1021"/>
    <n v="53"/>
    <x v="2"/>
    <d v="2023-08-11T00:00:00"/>
    <n v="0"/>
    <n v="10199"/>
    <x v="365"/>
    <x v="2"/>
    <n v="135"/>
    <s v="Product_135"/>
    <x v="0"/>
    <n v="884.3"/>
    <n v="587.61"/>
    <n v="3"/>
    <n v="0.2"/>
    <n v="420"/>
    <n v="4"/>
    <n v="2122.3200000000002"/>
    <n v="359.49"/>
  </r>
  <r>
    <n v="2415"/>
    <x v="1022"/>
    <n v="45"/>
    <x v="5"/>
    <d v="2021-04-23T00:00:00"/>
    <n v="0"/>
    <n v="12995"/>
    <x v="762"/>
    <x v="1"/>
    <n v="128"/>
    <s v="Product_128"/>
    <x v="2"/>
    <n v="1468.24"/>
    <n v="778.13"/>
    <n v="5"/>
    <n v="0"/>
    <n v="327"/>
    <n v="6"/>
    <n v="7341.2"/>
    <n v="3450.55"/>
  </r>
  <r>
    <n v="2049"/>
    <x v="1023"/>
    <n v="49"/>
    <x v="5"/>
    <d v="2021-06-25T00:00:00"/>
    <n v="0"/>
    <n v="10512"/>
    <x v="45"/>
    <x v="1"/>
    <n v="136"/>
    <s v="Product_136"/>
    <x v="2"/>
    <n v="1243.28"/>
    <n v="637.05999999999995"/>
    <n v="1"/>
    <n v="0"/>
    <n v="414"/>
    <n v="4"/>
    <n v="1243.28"/>
    <n v="606.22"/>
  </r>
  <r>
    <n v="2458"/>
    <x v="1024"/>
    <n v="51"/>
    <x v="5"/>
    <d v="2023-04-07T00:00:00"/>
    <n v="0"/>
    <n v="13597"/>
    <x v="159"/>
    <x v="0"/>
    <n v="131"/>
    <s v="Product_131"/>
    <x v="3"/>
    <n v="681.97"/>
    <n v="398.14"/>
    <n v="1"/>
    <n v="0.1"/>
    <n v="547"/>
    <n v="5"/>
    <n v="613.77"/>
    <n v="215.63"/>
  </r>
  <r>
    <n v="1172"/>
    <x v="1025"/>
    <n v="25"/>
    <x v="3"/>
    <d v="2023-04-22T00:00:00"/>
    <n v="0"/>
    <n v="10989"/>
    <x v="700"/>
    <x v="0"/>
    <n v="133"/>
    <s v="Product_133"/>
    <x v="1"/>
    <n v="828.1"/>
    <n v="345.64"/>
    <n v="1"/>
    <n v="0.05"/>
    <n v="544"/>
    <n v="5"/>
    <n v="786.7"/>
    <n v="441.06"/>
  </r>
  <r>
    <n v="2323"/>
    <x v="1026"/>
    <n v="24"/>
    <x v="0"/>
    <d v="2023-09-16T00:00:00"/>
    <n v="1"/>
    <n v="12260"/>
    <x v="63"/>
    <x v="1"/>
    <n v="123"/>
    <s v="Product_123"/>
    <x v="0"/>
    <n v="455.32"/>
    <n v="276.56"/>
    <n v="5"/>
    <n v="0"/>
    <n v="473"/>
    <n v="2"/>
    <n v="2276.6"/>
    <n v="893.8"/>
  </r>
  <r>
    <n v="1325"/>
    <x v="1027"/>
    <n v="28"/>
    <x v="1"/>
    <d v="2021-09-02T00:00:00"/>
    <n v="0"/>
    <n v="11401"/>
    <x v="763"/>
    <x v="1"/>
    <n v="141"/>
    <s v="Product_141"/>
    <x v="0"/>
    <n v="286.45"/>
    <n v="181.81"/>
    <n v="2"/>
    <n v="0"/>
    <n v="1179"/>
    <n v="2"/>
    <n v="572.9"/>
    <n v="209.28"/>
  </r>
  <r>
    <n v="2433"/>
    <x v="1028"/>
    <n v="41"/>
    <x v="0"/>
    <d v="2022-05-20T00:00:00"/>
    <n v="0"/>
    <n v="11812"/>
    <x v="511"/>
    <x v="2"/>
    <n v="117"/>
    <s v="Product_117"/>
    <x v="1"/>
    <n v="749.02"/>
    <n v="388.92"/>
    <n v="3"/>
    <n v="0.05"/>
    <n v="820"/>
    <n v="2"/>
    <n v="2134.71"/>
    <n v="967.95"/>
  </r>
  <r>
    <n v="2141"/>
    <x v="1029"/>
    <n v="36"/>
    <x v="2"/>
    <d v="2020-08-23T00:00:00"/>
    <n v="1"/>
    <n v="10545"/>
    <x v="764"/>
    <x v="0"/>
    <n v="146"/>
    <s v="Product_146"/>
    <x v="3"/>
    <n v="722.08"/>
    <n v="326.66000000000003"/>
    <n v="2"/>
    <n v="0.2"/>
    <n v="681"/>
    <n v="7"/>
    <n v="1155.33"/>
    <n v="502.01"/>
  </r>
  <r>
    <n v="1835"/>
    <x v="1030"/>
    <n v="25"/>
    <x v="3"/>
    <d v="2023-01-20T00:00:00"/>
    <n v="0"/>
    <n v="12533"/>
    <x v="765"/>
    <x v="1"/>
    <n v="149"/>
    <s v="Product_149"/>
    <x v="3"/>
    <n v="806.8"/>
    <n v="329.7"/>
    <n v="4"/>
    <n v="0"/>
    <n v="559"/>
    <n v="5"/>
    <n v="3227.2"/>
    <n v="1908.4"/>
  </r>
  <r>
    <n v="1723"/>
    <x v="1031"/>
    <n v="51"/>
    <x v="4"/>
    <d v="2021-05-04T00:00:00"/>
    <n v="1"/>
    <n v="12009"/>
    <x v="205"/>
    <x v="1"/>
    <n v="101"/>
    <s v="Product_101"/>
    <x v="2"/>
    <n v="1431.57"/>
    <n v="846.31"/>
    <n v="3"/>
    <n v="0"/>
    <n v="1367"/>
    <n v="2"/>
    <n v="4294.71"/>
    <n v="1755.78"/>
  </r>
  <r>
    <n v="1224"/>
    <x v="1032"/>
    <n v="44"/>
    <x v="3"/>
    <d v="2023-08-19T00:00:00"/>
    <n v="0"/>
    <n v="13432"/>
    <x v="634"/>
    <x v="0"/>
    <n v="142"/>
    <s v="Product_142"/>
    <x v="1"/>
    <n v="925.65"/>
    <n v="444.96"/>
    <n v="2"/>
    <n v="0.1"/>
    <n v="501"/>
    <n v="3"/>
    <n v="1666.17"/>
    <n v="776.25"/>
  </r>
  <r>
    <n v="1531"/>
    <x v="1033"/>
    <n v="42"/>
    <x v="5"/>
    <d v="2020-01-11T00:00:00"/>
    <n v="0"/>
    <n v="11805"/>
    <x v="732"/>
    <x v="2"/>
    <n v="123"/>
    <s v="Product_123"/>
    <x v="1"/>
    <n v="928.37"/>
    <n v="500.55"/>
    <n v="4"/>
    <n v="0"/>
    <n v="452"/>
    <n v="4"/>
    <n v="3713.48"/>
    <n v="1711.28"/>
  </r>
  <r>
    <n v="1112"/>
    <x v="1034"/>
    <n v="36"/>
    <x v="5"/>
    <d v="2021-06-28T00:00:00"/>
    <n v="0"/>
    <n v="12215"/>
    <x v="766"/>
    <x v="2"/>
    <n v="148"/>
    <s v="Product_148"/>
    <x v="0"/>
    <n v="235.64"/>
    <n v="429.51499999999999"/>
    <n v="3"/>
    <n v="0.1"/>
    <n v="446"/>
    <n v="6"/>
    <n v="636.23"/>
    <n v="-652.32000000000005"/>
  </r>
  <r>
    <n v="1139"/>
    <x v="1035"/>
    <n v="34"/>
    <x v="2"/>
    <d v="2020-10-18T00:00:00"/>
    <n v="1"/>
    <n v="10889"/>
    <x v="767"/>
    <x v="0"/>
    <n v="127"/>
    <s v="Product_127"/>
    <x v="1"/>
    <n v="1494.91"/>
    <n v="676.4"/>
    <n v="5"/>
    <n v="0.1"/>
    <n v="1176"/>
    <n v="3"/>
    <n v="6727.1"/>
    <n v="3345.1"/>
  </r>
  <r>
    <n v="1558"/>
    <x v="1036"/>
    <n v="27"/>
    <x v="4"/>
    <d v="2020-05-26T00:00:00"/>
    <n v="0"/>
    <n v="10930"/>
    <x v="80"/>
    <x v="2"/>
    <n v="125"/>
    <s v="Product_125"/>
    <x v="2"/>
    <n v="1170.6300000000001"/>
    <n v="646.79"/>
    <n v="4"/>
    <n v="0.05"/>
    <n v="519"/>
    <n v="7"/>
    <n v="4448.3900000000003"/>
    <n v="1861.23"/>
  </r>
  <r>
    <n v="1000"/>
    <x v="1037"/>
    <n v="54"/>
    <x v="3"/>
    <d v="2020-02-05T00:00:00"/>
    <n v="0"/>
    <n v="13753"/>
    <x v="768"/>
    <x v="2"/>
    <n v="132"/>
    <s v="Product_132"/>
    <x v="1"/>
    <n v="1321.94"/>
    <n v="711.04"/>
    <n v="2"/>
    <n v="0.05"/>
    <n v="363"/>
    <n v="5"/>
    <n v="2511.69"/>
    <n v="1089.6099999999999"/>
  </r>
  <r>
    <n v="1089"/>
    <x v="1038"/>
    <n v="29"/>
    <x v="4"/>
    <d v="2020-12-05T00:00:00"/>
    <n v="0"/>
    <n v="13665"/>
    <x v="769"/>
    <x v="2"/>
    <n v="119"/>
    <s v="Product_119"/>
    <x v="0"/>
    <n v="650.74"/>
    <n v="382.14"/>
    <n v="3"/>
    <n v="0.2"/>
    <n v="354"/>
    <n v="5"/>
    <n v="1561.78"/>
    <n v="415.36"/>
  </r>
  <r>
    <n v="1653"/>
    <x v="1039"/>
    <n v="43"/>
    <x v="1"/>
    <d v="2021-09-21T00:00:00"/>
    <n v="0"/>
    <n v="13475"/>
    <x v="173"/>
    <x v="1"/>
    <n v="124"/>
    <s v="Product_124"/>
    <x v="2"/>
    <n v="778.09"/>
    <n v="370.03"/>
    <n v="4"/>
    <n v="0.1"/>
    <n v="575"/>
    <n v="2"/>
    <n v="2801.12"/>
    <n v="1321"/>
  </r>
  <r>
    <n v="1319"/>
    <x v="1040"/>
    <n v="64"/>
    <x v="0"/>
    <d v="2023-05-03T00:00:00"/>
    <n v="0"/>
    <n v="10827"/>
    <x v="630"/>
    <x v="1"/>
    <n v="103"/>
    <s v="Product_103"/>
    <x v="0"/>
    <n v="807.02"/>
    <n v="374.77"/>
    <n v="4"/>
    <n v="0.1"/>
    <n v="436"/>
    <n v="3"/>
    <n v="2905.27"/>
    <n v="1406.19"/>
  </r>
  <r>
    <n v="1138"/>
    <x v="1041"/>
    <n v="35"/>
    <x v="3"/>
    <d v="2023-03-11T00:00:00"/>
    <n v="0"/>
    <n v="12184"/>
    <x v="94"/>
    <x v="2"/>
    <n v="112"/>
    <s v="Product_112"/>
    <x v="1"/>
    <n v="331.44"/>
    <n v="213.55"/>
    <n v="5"/>
    <n v="0"/>
    <n v="662"/>
    <n v="4"/>
    <n v="1657.2"/>
    <n v="589.45000000000005"/>
  </r>
  <r>
    <n v="1844"/>
    <x v="1042"/>
    <n v="40"/>
    <x v="4"/>
    <d v="2021-08-14T00:00:00"/>
    <n v="0"/>
    <n v="13304"/>
    <x v="770"/>
    <x v="0"/>
    <n v="135"/>
    <s v="Product_135"/>
    <x v="3"/>
    <n v="1049.76"/>
    <n v="641.04"/>
    <n v="4"/>
    <n v="0"/>
    <n v="626"/>
    <n v="3"/>
    <n v="4199.04"/>
    <n v="1634.88"/>
  </r>
  <r>
    <n v="1258"/>
    <x v="1043"/>
    <n v="48"/>
    <x v="1"/>
    <d v="2022-06-18T00:00:00"/>
    <n v="0"/>
    <n v="12162"/>
    <x v="771"/>
    <x v="0"/>
    <n v="115"/>
    <s v="Product_115"/>
    <x v="1"/>
    <n v="1359.32"/>
    <n v="858.63"/>
    <n v="3"/>
    <n v="0"/>
    <n v="536"/>
    <n v="3"/>
    <n v="4077.96"/>
    <n v="1502.07"/>
  </r>
  <r>
    <n v="1901"/>
    <x v="1044"/>
    <n v="44"/>
    <x v="1"/>
    <d v="2020-09-11T00:00:00"/>
    <n v="0"/>
    <n v="11275"/>
    <x v="128"/>
    <x v="0"/>
    <n v="117"/>
    <s v="Product_117"/>
    <x v="1"/>
    <n v="287.37"/>
    <n v="125.58"/>
    <n v="1"/>
    <n v="0.05"/>
    <n v="366"/>
    <n v="5"/>
    <n v="273"/>
    <n v="147.41999999999999"/>
  </r>
  <r>
    <n v="1689"/>
    <x v="1045"/>
    <n v="46"/>
    <x v="0"/>
    <d v="2022-08-17T00:00:00"/>
    <n v="0"/>
    <n v="11516"/>
    <x v="772"/>
    <x v="2"/>
    <n v="132"/>
    <s v="Product_132"/>
    <x v="0"/>
    <n v="175.16"/>
    <n v="81.84"/>
    <n v="3"/>
    <n v="0"/>
    <n v="679"/>
    <n v="7"/>
    <n v="525.48"/>
    <n v="279.95999999999998"/>
  </r>
  <r>
    <n v="1009"/>
    <x v="1046"/>
    <n v="38"/>
    <x v="1"/>
    <d v="2023-11-11T00:00:00"/>
    <n v="0"/>
    <n v="11312"/>
    <x v="773"/>
    <x v="0"/>
    <n v="107"/>
    <s v="Product_107"/>
    <x v="3"/>
    <n v="1120.42"/>
    <n v="641.62"/>
    <n v="3"/>
    <n v="0"/>
    <n v="359"/>
    <n v="5"/>
    <n v="3361.26"/>
    <n v="1436.4"/>
  </r>
  <r>
    <n v="1260"/>
    <x v="1047"/>
    <n v="40"/>
    <x v="2"/>
    <d v="2021-09-14T00:00:00"/>
    <n v="1"/>
    <n v="11072"/>
    <x v="474"/>
    <x v="1"/>
    <n v="119"/>
    <s v="Product_119"/>
    <x v="1"/>
    <n v="446.14"/>
    <n v="293.19"/>
    <n v="5"/>
    <n v="0"/>
    <n v="747"/>
    <n v="5"/>
    <n v="2230.6999999999998"/>
    <n v="764.75"/>
  </r>
  <r>
    <n v="1171"/>
    <x v="1048"/>
    <n v="31"/>
    <x v="1"/>
    <d v="2023-04-12T00:00:00"/>
    <n v="0"/>
    <n v="13523"/>
    <x v="117"/>
    <x v="0"/>
    <n v="107"/>
    <s v="Product_107"/>
    <x v="2"/>
    <n v="954.6"/>
    <n v="637.32000000000005"/>
    <n v="5"/>
    <n v="0.05"/>
    <n v="394"/>
    <n v="2"/>
    <n v="4534.3500000000004"/>
    <n v="1347.75"/>
  </r>
  <r>
    <n v="1897"/>
    <x v="1049"/>
    <n v="40"/>
    <x v="4"/>
    <d v="2022-04-04T00:00:00"/>
    <n v="1"/>
    <n v="10515"/>
    <x v="249"/>
    <x v="0"/>
    <n v="105"/>
    <s v="Product_105"/>
    <x v="2"/>
    <n v="1058.8499999999999"/>
    <n v="687.8"/>
    <n v="4"/>
    <n v="0.1"/>
    <n v="1003"/>
    <n v="4"/>
    <n v="3811.86"/>
    <n v="1060.6600000000001"/>
  </r>
  <r>
    <n v="1012"/>
    <x v="1050"/>
    <n v="31"/>
    <x v="2"/>
    <d v="2021-11-07T00:00:00"/>
    <n v="1"/>
    <n v="11914"/>
    <x v="221"/>
    <x v="1"/>
    <n v="140"/>
    <s v="Product_140"/>
    <x v="0"/>
    <n v="516.77"/>
    <n v="213.44"/>
    <n v="5"/>
    <n v="0.2"/>
    <n v="1270"/>
    <n v="1"/>
    <n v="2067.08"/>
    <n v="999.88"/>
  </r>
  <r>
    <n v="2191"/>
    <x v="1051"/>
    <n v="55"/>
    <x v="1"/>
    <d v="2022-10-21T00:00:00"/>
    <n v="0"/>
    <n v="10687"/>
    <x v="774"/>
    <x v="1"/>
    <n v="121"/>
    <s v="Product_121"/>
    <x v="0"/>
    <n v="1231.96"/>
    <n v="796.17"/>
    <n v="4"/>
    <n v="0"/>
    <n v="402"/>
    <n v="6"/>
    <n v="4927.84"/>
    <n v="1743.16"/>
  </r>
  <r>
    <n v="1320"/>
    <x v="1052"/>
    <n v="40"/>
    <x v="5"/>
    <d v="2023-10-01T00:00:00"/>
    <n v="1"/>
    <n v="11019"/>
    <x v="582"/>
    <x v="2"/>
    <n v="148"/>
    <s v="Product_148"/>
    <x v="3"/>
    <n v="847.48"/>
    <n v="567.58000000000004"/>
    <n v="1"/>
    <n v="0"/>
    <n v="715"/>
    <n v="4"/>
    <n v="847.48"/>
    <n v="279.89999999999998"/>
  </r>
  <r>
    <n v="2342"/>
    <x v="1053"/>
    <n v="47"/>
    <x v="1"/>
    <d v="2022-10-08T00:00:00"/>
    <n v="0"/>
    <n v="11295"/>
    <x v="775"/>
    <x v="2"/>
    <n v="148"/>
    <s v="Product_148"/>
    <x v="0"/>
    <n v="1310.05"/>
    <n v="546.32000000000005"/>
    <n v="2"/>
    <n v="0"/>
    <n v="334"/>
    <n v="4"/>
    <n v="2620.1"/>
    <n v="1527.46"/>
  </r>
  <r>
    <n v="1328"/>
    <x v="1054"/>
    <n v="45"/>
    <x v="2"/>
    <d v="2022-06-15T00:00:00"/>
    <n v="0"/>
    <n v="13502"/>
    <x v="776"/>
    <x v="2"/>
    <n v="147"/>
    <s v="Product_147"/>
    <x v="3"/>
    <n v="1156.78"/>
    <n v="607.17999999999995"/>
    <n v="5"/>
    <n v="0"/>
    <n v="732"/>
    <n v="4"/>
    <n v="5783.9"/>
    <n v="2748"/>
  </r>
  <r>
    <n v="1784"/>
    <x v="1055"/>
    <n v="43"/>
    <x v="1"/>
    <d v="2020-06-13T00:00:00"/>
    <n v="0"/>
    <n v="11049"/>
    <x v="302"/>
    <x v="2"/>
    <n v="107"/>
    <s v="Product_107"/>
    <x v="1"/>
    <n v="1309.43"/>
    <n v="734.57"/>
    <n v="5"/>
    <n v="0"/>
    <n v="351"/>
    <n v="5"/>
    <n v="6547.15"/>
    <n v="2874.3"/>
  </r>
  <r>
    <n v="1776"/>
    <x v="1056"/>
    <n v="55"/>
    <x v="1"/>
    <d v="2023-05-09T00:00:00"/>
    <n v="1"/>
    <n v="11093"/>
    <x v="508"/>
    <x v="2"/>
    <n v="137"/>
    <s v="Product_137"/>
    <x v="2"/>
    <n v="79.23"/>
    <n v="37.22"/>
    <n v="1"/>
    <n v="0"/>
    <n v="603"/>
    <n v="2"/>
    <n v="79.23"/>
    <n v="42.01"/>
  </r>
  <r>
    <n v="1910"/>
    <x v="1057"/>
    <n v="35"/>
    <x v="1"/>
    <d v="2020-03-22T00:00:00"/>
    <n v="0"/>
    <n v="12340"/>
    <x v="315"/>
    <x v="1"/>
    <n v="123"/>
    <s v="Product_123"/>
    <x v="2"/>
    <n v="403.08"/>
    <n v="223.71"/>
    <n v="5"/>
    <n v="0"/>
    <n v="741"/>
    <n v="5"/>
    <n v="2015.4"/>
    <n v="896.85"/>
  </r>
  <r>
    <n v="2442"/>
    <x v="1058"/>
    <n v="43"/>
    <x v="2"/>
    <d v="2022-06-03T00:00:00"/>
    <n v="0"/>
    <n v="13477"/>
    <x v="777"/>
    <x v="1"/>
    <n v="111"/>
    <s v="Product_111"/>
    <x v="2"/>
    <n v="180.51"/>
    <n v="120.18"/>
    <n v="1"/>
    <n v="0"/>
    <n v="615"/>
    <n v="5"/>
    <n v="180.51"/>
    <n v="60.33"/>
  </r>
  <r>
    <n v="2118"/>
    <x v="1059"/>
    <n v="40"/>
    <x v="1"/>
    <d v="2021-10-22T00:00:00"/>
    <n v="1"/>
    <n v="11257"/>
    <x v="652"/>
    <x v="1"/>
    <n v="110"/>
    <s v="Product_110"/>
    <x v="0"/>
    <n v="691.02"/>
    <n v="456.13"/>
    <n v="4"/>
    <n v="0"/>
    <n v="1167"/>
    <n v="2"/>
    <n v="2764.08"/>
    <n v="939.56"/>
  </r>
  <r>
    <n v="1317"/>
    <x v="1060"/>
    <n v="33"/>
    <x v="0"/>
    <d v="2023-05-21T00:00:00"/>
    <n v="0"/>
    <n v="12278"/>
    <x v="44"/>
    <x v="0"/>
    <n v="121"/>
    <s v="Product_121"/>
    <x v="0"/>
    <n v="1340.44"/>
    <n v="914.11"/>
    <n v="5"/>
    <n v="0"/>
    <n v="377"/>
    <n v="6"/>
    <n v="6702.2"/>
    <n v="2131.65"/>
  </r>
  <r>
    <n v="1235"/>
    <x v="1061"/>
    <n v="52"/>
    <x v="4"/>
    <d v="2021-05-27T00:00:00"/>
    <n v="1"/>
    <n v="13334"/>
    <x v="778"/>
    <x v="0"/>
    <n v="141"/>
    <s v="Product_141"/>
    <x v="1"/>
    <n v="727.93"/>
    <n v="396.89"/>
    <n v="5"/>
    <n v="0"/>
    <n v="791"/>
    <n v="3"/>
    <n v="3639.65"/>
    <n v="1655.2"/>
  </r>
  <r>
    <n v="1333"/>
    <x v="1062"/>
    <n v="19"/>
    <x v="0"/>
    <d v="2020-02-22T00:00:00"/>
    <n v="1"/>
    <n v="12985"/>
    <x v="619"/>
    <x v="0"/>
    <n v="133"/>
    <s v="Product_133"/>
    <x v="0"/>
    <n v="1282.08"/>
    <n v="670.75"/>
    <n v="4"/>
    <n v="0"/>
    <n v="1141"/>
    <n v="4"/>
    <n v="5128.32"/>
    <n v="2445.3200000000002"/>
  </r>
  <r>
    <n v="1375"/>
    <x v="1063"/>
    <n v="42"/>
    <x v="2"/>
    <d v="2020-06-07T00:00:00"/>
    <n v="0"/>
    <n v="13869"/>
    <x v="779"/>
    <x v="2"/>
    <n v="120"/>
    <s v="Product_120"/>
    <x v="3"/>
    <n v="524.41"/>
    <n v="314.51"/>
    <n v="5"/>
    <n v="0"/>
    <n v="465"/>
    <n v="3"/>
    <n v="2622.05"/>
    <n v="1049.5"/>
  </r>
  <r>
    <n v="2482"/>
    <x v="1064"/>
    <n v="29"/>
    <x v="5"/>
    <d v="2021-04-13T00:00:00"/>
    <n v="0"/>
    <n v="11609"/>
    <x v="218"/>
    <x v="0"/>
    <n v="133"/>
    <s v="Product_133"/>
    <x v="2"/>
    <n v="542.38"/>
    <n v="284.76"/>
    <n v="3"/>
    <n v="0"/>
    <n v="618"/>
    <n v="5"/>
    <n v="1627.14"/>
    <n v="772.86"/>
  </r>
  <r>
    <n v="2160"/>
    <x v="1065"/>
    <n v="38"/>
    <x v="0"/>
    <d v="2023-12-10T00:00:00"/>
    <n v="0"/>
    <n v="11144"/>
    <x v="690"/>
    <x v="2"/>
    <n v="140"/>
    <s v="Product_140"/>
    <x v="1"/>
    <n v="1348.56"/>
    <n v="556.39"/>
    <n v="1"/>
    <n v="0"/>
    <n v="447"/>
    <n v="4"/>
    <n v="1348.56"/>
    <n v="792.17"/>
  </r>
  <r>
    <n v="1587"/>
    <x v="1066"/>
    <n v="30"/>
    <x v="4"/>
    <d v="2023-03-24T00:00:00"/>
    <n v="0"/>
    <n v="13534"/>
    <x v="501"/>
    <x v="2"/>
    <n v="135"/>
    <s v="Product_135"/>
    <x v="3"/>
    <n v="667.43"/>
    <n v="411.12"/>
    <n v="2"/>
    <n v="0.2"/>
    <n v="427"/>
    <n v="8"/>
    <n v="1067.8900000000001"/>
    <n v="245.65"/>
  </r>
  <r>
    <n v="1512"/>
    <x v="1067"/>
    <n v="21"/>
    <x v="3"/>
    <d v="2023-04-17T00:00:00"/>
    <n v="1"/>
    <n v="10517"/>
    <x v="780"/>
    <x v="2"/>
    <n v="134"/>
    <s v="Product_134"/>
    <x v="3"/>
    <n v="1195.1600000000001"/>
    <n v="578.80999999999995"/>
    <n v="3"/>
    <n v="0"/>
    <n v="625"/>
    <n v="3"/>
    <n v="3585.48"/>
    <n v="1849.05"/>
  </r>
  <r>
    <n v="2319"/>
    <x v="1068"/>
    <n v="45"/>
    <x v="4"/>
    <d v="2020-02-12T00:00:00"/>
    <n v="1"/>
    <n v="13095"/>
    <x v="781"/>
    <x v="2"/>
    <n v="136"/>
    <s v="Product_136"/>
    <x v="0"/>
    <n v="393.13"/>
    <n v="163.04"/>
    <n v="2"/>
    <n v="0"/>
    <n v="895"/>
    <n v="3"/>
    <n v="786.26"/>
    <n v="460.18"/>
  </r>
  <r>
    <n v="2343"/>
    <x v="1069"/>
    <n v="39"/>
    <x v="0"/>
    <d v="2023-08-10T00:00:00"/>
    <n v="0"/>
    <n v="10705"/>
    <x v="782"/>
    <x v="0"/>
    <n v="127"/>
    <s v="Product_127"/>
    <x v="0"/>
    <n v="1425.76"/>
    <n v="579.12"/>
    <n v="3"/>
    <n v="0.2"/>
    <n v="451"/>
    <n v="5"/>
    <n v="3421.82"/>
    <n v="1684.46"/>
  </r>
  <r>
    <n v="1917"/>
    <x v="1070"/>
    <n v="49"/>
    <x v="3"/>
    <d v="2021-07-05T00:00:00"/>
    <n v="0"/>
    <n v="13751"/>
    <x v="674"/>
    <x v="1"/>
    <n v="119"/>
    <s v="Product_119"/>
    <x v="2"/>
    <n v="883.14"/>
    <n v="600.01"/>
    <n v="3"/>
    <n v="0"/>
    <n v="1007"/>
    <n v="4"/>
    <n v="2649.42"/>
    <n v="849.39"/>
  </r>
  <r>
    <n v="2372"/>
    <x v="1071"/>
    <n v="51"/>
    <x v="2"/>
    <d v="2023-03-26T00:00:00"/>
    <n v="0"/>
    <n v="12424"/>
    <x v="232"/>
    <x v="2"/>
    <n v="143"/>
    <s v="Product_143"/>
    <x v="1"/>
    <n v="1151.02"/>
    <n v="547.45000000000005"/>
    <n v="3"/>
    <n v="0"/>
    <n v="369"/>
    <n v="7"/>
    <n v="3453.06"/>
    <n v="1810.71"/>
  </r>
  <r>
    <n v="1872"/>
    <x v="1072"/>
    <n v="58"/>
    <x v="4"/>
    <d v="2020-03-23T00:00:00"/>
    <n v="0"/>
    <n v="13571"/>
    <x v="608"/>
    <x v="0"/>
    <n v="105"/>
    <s v="Product_105"/>
    <x v="3"/>
    <n v="179.8"/>
    <n v="96.08"/>
    <n v="1"/>
    <n v="0"/>
    <n v="403"/>
    <n v="5"/>
    <n v="179.8"/>
    <n v="83.72"/>
  </r>
  <r>
    <n v="2252"/>
    <x v="1073"/>
    <n v="42"/>
    <x v="5"/>
    <d v="2020-12-24T00:00:00"/>
    <n v="0"/>
    <n v="11934"/>
    <x v="783"/>
    <x v="2"/>
    <n v="129"/>
    <s v="Product_129"/>
    <x v="0"/>
    <n v="764.36"/>
    <n v="523.72"/>
    <n v="2"/>
    <n v="0"/>
    <n v="581"/>
    <n v="7"/>
    <n v="1528.72"/>
    <n v="481.28"/>
  </r>
  <r>
    <n v="1269"/>
    <x v="1074"/>
    <n v="59"/>
    <x v="3"/>
    <d v="2022-08-21T00:00:00"/>
    <n v="0"/>
    <n v="12484"/>
    <x v="413"/>
    <x v="2"/>
    <n v="110"/>
    <s v="Product_110"/>
    <x v="0"/>
    <n v="1356.51"/>
    <n v="732.86"/>
    <n v="4"/>
    <n v="0"/>
    <n v="428"/>
    <n v="5"/>
    <n v="5426.04"/>
    <n v="2494.6"/>
  </r>
  <r>
    <n v="1797"/>
    <x v="1075"/>
    <n v="25"/>
    <x v="3"/>
    <d v="2022-11-28T00:00:00"/>
    <n v="0"/>
    <n v="12900"/>
    <x v="784"/>
    <x v="1"/>
    <n v="140"/>
    <s v="Product_140"/>
    <x v="1"/>
    <n v="1321.71"/>
    <n v="559.85"/>
    <n v="4"/>
    <n v="0"/>
    <n v="717"/>
    <n v="4"/>
    <n v="5286.84"/>
    <n v="3047.44"/>
  </r>
  <r>
    <n v="2314"/>
    <x v="1076"/>
    <n v="53"/>
    <x v="4"/>
    <d v="2023-08-27T00:00:00"/>
    <n v="0"/>
    <n v="11745"/>
    <x v="607"/>
    <x v="2"/>
    <n v="113"/>
    <s v="Product_113"/>
    <x v="1"/>
    <n v="117.88"/>
    <n v="66.67"/>
    <n v="5"/>
    <n v="0.1"/>
    <n v="493"/>
    <n v="2"/>
    <n v="530.46"/>
    <n v="197.11"/>
  </r>
  <r>
    <n v="1724"/>
    <x v="1077"/>
    <n v="46"/>
    <x v="0"/>
    <d v="2022-06-24T00:00:00"/>
    <n v="0"/>
    <n v="11668"/>
    <x v="478"/>
    <x v="1"/>
    <n v="129"/>
    <s v="Product_129"/>
    <x v="0"/>
    <n v="490.36"/>
    <n v="209.12"/>
    <n v="1"/>
    <n v="0"/>
    <n v="760"/>
    <n v="4"/>
    <n v="490.36"/>
    <n v="281.24"/>
  </r>
  <r>
    <n v="2188"/>
    <x v="1078"/>
    <n v="43"/>
    <x v="3"/>
    <d v="2021-07-23T00:00:00"/>
    <n v="0"/>
    <n v="13928"/>
    <x v="30"/>
    <x v="0"/>
    <n v="105"/>
    <s v="Product_105"/>
    <x v="0"/>
    <n v="692.81"/>
    <n v="296.89"/>
    <n v="1"/>
    <n v="0.2"/>
    <n v="606"/>
    <n v="3"/>
    <n v="554.25"/>
    <n v="257.36"/>
  </r>
  <r>
    <n v="1004"/>
    <x v="1079"/>
    <n v="46"/>
    <x v="2"/>
    <d v="2021-01-06T00:00:00"/>
    <n v="0"/>
    <n v="13875"/>
    <x v="785"/>
    <x v="2"/>
    <n v="112"/>
    <s v="Product_112"/>
    <x v="2"/>
    <n v="299.77999999999997"/>
    <n v="196.49"/>
    <n v="1"/>
    <n v="0.2"/>
    <n v="969"/>
    <n v="3"/>
    <n v="239.82"/>
    <n v="43.33"/>
  </r>
  <r>
    <n v="1850"/>
    <x v="1080"/>
    <n v="25"/>
    <x v="4"/>
    <d v="2023-04-13T00:00:00"/>
    <n v="1"/>
    <n v="10969"/>
    <x v="786"/>
    <x v="1"/>
    <n v="113"/>
    <s v="Product_113"/>
    <x v="1"/>
    <n v="1108.5"/>
    <n v="539.65"/>
    <n v="3"/>
    <n v="0.2"/>
    <n v="629"/>
    <n v="4"/>
    <n v="2660.4"/>
    <n v="1041.45"/>
  </r>
  <r>
    <n v="2402"/>
    <x v="1081"/>
    <n v="22"/>
    <x v="2"/>
    <d v="2022-11-06T00:00:00"/>
    <n v="1"/>
    <n v="12546"/>
    <x v="301"/>
    <x v="2"/>
    <n v="122"/>
    <s v="Product_122"/>
    <x v="3"/>
    <n v="317.54000000000002"/>
    <n v="191.67"/>
    <n v="1"/>
    <n v="0.1"/>
    <n v="935"/>
    <n v="3"/>
    <n v="285.79000000000002"/>
    <n v="94.12"/>
  </r>
  <r>
    <n v="1077"/>
    <x v="1082"/>
    <n v="65"/>
    <x v="4"/>
    <d v="2023-07-24T00:00:00"/>
    <n v="0"/>
    <n v="11197"/>
    <x v="82"/>
    <x v="2"/>
    <n v="140"/>
    <s v="Product_140"/>
    <x v="0"/>
    <n v="552.63"/>
    <n v="305.43"/>
    <n v="4"/>
    <n v="0"/>
    <n v="527"/>
    <n v="4"/>
    <n v="2210.52"/>
    <n v="988.8"/>
  </r>
  <r>
    <n v="2433"/>
    <x v="1083"/>
    <n v="37"/>
    <x v="2"/>
    <d v="2022-10-04T00:00:00"/>
    <n v="0"/>
    <n v="11686"/>
    <x v="787"/>
    <x v="2"/>
    <n v="115"/>
    <s v="Product_115"/>
    <x v="0"/>
    <n v="1011.76"/>
    <n v="472.19"/>
    <n v="1"/>
    <n v="0.05"/>
    <n v="820"/>
    <n v="2"/>
    <n v="961.17"/>
    <n v="488.98"/>
  </r>
  <r>
    <n v="1573"/>
    <x v="1084"/>
    <n v="37"/>
    <x v="0"/>
    <d v="2020-07-05T00:00:00"/>
    <n v="1"/>
    <n v="12647"/>
    <x v="562"/>
    <x v="1"/>
    <n v="113"/>
    <s v="Product_113"/>
    <x v="0"/>
    <n v="749.03"/>
    <n v="415.97"/>
    <n v="3"/>
    <n v="0"/>
    <n v="1189"/>
    <n v="4"/>
    <n v="2247.09"/>
    <n v="999.18"/>
  </r>
  <r>
    <n v="1131"/>
    <x v="1085"/>
    <n v="23"/>
    <x v="4"/>
    <d v="2022-08-20T00:00:00"/>
    <n v="0"/>
    <n v="13884"/>
    <x v="756"/>
    <x v="0"/>
    <n v="101"/>
    <s v="Product_101"/>
    <x v="0"/>
    <n v="1120.93"/>
    <n v="471.57"/>
    <n v="2"/>
    <n v="0.1"/>
    <n v="565"/>
    <n v="4"/>
    <n v="2017.67"/>
    <n v="1074.53"/>
  </r>
  <r>
    <n v="1600"/>
    <x v="1086"/>
    <n v="40"/>
    <x v="5"/>
    <d v="2021-12-13T00:00:00"/>
    <n v="1"/>
    <n v="11532"/>
    <x v="788"/>
    <x v="1"/>
    <n v="138"/>
    <s v="Product_138"/>
    <x v="2"/>
    <n v="1443.75"/>
    <n v="429.51499999999999"/>
    <n v="1"/>
    <n v="0"/>
    <n v="1115"/>
    <n v="4"/>
    <n v="1443.75"/>
    <n v="1014.24"/>
  </r>
  <r>
    <n v="2065"/>
    <x v="1087"/>
    <n v="38"/>
    <x v="0"/>
    <d v="2022-04-16T00:00:00"/>
    <n v="1"/>
    <n v="10777"/>
    <x v="459"/>
    <x v="0"/>
    <n v="143"/>
    <s v="Product_143"/>
    <x v="1"/>
    <n v="218.99"/>
    <n v="121.94"/>
    <n v="2"/>
    <n v="0"/>
    <n v="854"/>
    <n v="2"/>
    <n v="437.98"/>
    <n v="194.1"/>
  </r>
  <r>
    <n v="1088"/>
    <x v="1088"/>
    <n v="34"/>
    <x v="2"/>
    <d v="2021-11-13T00:00:00"/>
    <n v="1"/>
    <n v="11333"/>
    <x v="789"/>
    <x v="1"/>
    <n v="145"/>
    <s v="Product_145"/>
    <x v="0"/>
    <n v="1078.8699999999999"/>
    <n v="505.47"/>
    <n v="5"/>
    <n v="0.2"/>
    <n v="1145"/>
    <n v="2"/>
    <n v="4315.4799999999996"/>
    <n v="1788.13"/>
  </r>
  <r>
    <n v="1401"/>
    <x v="1089"/>
    <n v="40"/>
    <x v="4"/>
    <d v="2021-10-19T00:00:00"/>
    <n v="1"/>
    <n v="12117"/>
    <x v="790"/>
    <x v="1"/>
    <n v="101"/>
    <s v="Product_101"/>
    <x v="1"/>
    <n v="384"/>
    <n v="229.65"/>
    <n v="3"/>
    <n v="0"/>
    <n v="1100"/>
    <n v="3"/>
    <n v="1152"/>
    <n v="463.05"/>
  </r>
  <r>
    <n v="1295"/>
    <x v="1090"/>
    <n v="41"/>
    <x v="0"/>
    <d v="2023-04-10T00:00:00"/>
    <n v="0"/>
    <n v="12252"/>
    <x v="119"/>
    <x v="0"/>
    <n v="111"/>
    <s v="Product_111"/>
    <x v="3"/>
    <n v="650.99"/>
    <n v="270.51"/>
    <n v="1"/>
    <n v="0"/>
    <n v="334"/>
    <n v="5"/>
    <n v="650.99"/>
    <n v="380.48"/>
  </r>
  <r>
    <n v="2318"/>
    <x v="1091"/>
    <n v="77"/>
    <x v="2"/>
    <d v="2020-08-02T00:00:00"/>
    <n v="1"/>
    <n v="12388"/>
    <x v="791"/>
    <x v="0"/>
    <n v="143"/>
    <s v="Product_143"/>
    <x v="3"/>
    <n v="97.65"/>
    <n v="53.26"/>
    <n v="5"/>
    <n v="0"/>
    <n v="796"/>
    <n v="3"/>
    <n v="488.25"/>
    <n v="221.95"/>
  </r>
  <r>
    <n v="1615"/>
    <x v="1092"/>
    <n v="34"/>
    <x v="1"/>
    <d v="2020-11-25T00:00:00"/>
    <n v="1"/>
    <n v="13103"/>
    <x v="792"/>
    <x v="0"/>
    <n v="140"/>
    <s v="Product_140"/>
    <x v="3"/>
    <n v="247.07"/>
    <n v="151.82"/>
    <n v="5"/>
    <n v="0.05"/>
    <n v="811"/>
    <n v="3"/>
    <n v="1173.58"/>
    <n v="414.48"/>
  </r>
  <r>
    <n v="1799"/>
    <x v="1093"/>
    <n v="63"/>
    <x v="1"/>
    <d v="2021-11-06T00:00:00"/>
    <n v="1"/>
    <n v="13114"/>
    <x v="793"/>
    <x v="1"/>
    <n v="122"/>
    <s v="Product_122"/>
    <x v="3"/>
    <n v="513.67999999999995"/>
    <n v="271.73"/>
    <n v="2"/>
    <n v="0"/>
    <n v="807"/>
    <n v="3"/>
    <n v="1027.3599999999999"/>
    <n v="483.9"/>
  </r>
  <r>
    <n v="1421"/>
    <x v="1094"/>
    <n v="64"/>
    <x v="3"/>
    <d v="2022-04-23T00:00:00"/>
    <n v="0"/>
    <n v="10117"/>
    <x v="407"/>
    <x v="0"/>
    <n v="135"/>
    <s v="Product_135"/>
    <x v="1"/>
    <n v="545.88"/>
    <n v="361.58"/>
    <n v="4"/>
    <n v="0"/>
    <n v="352"/>
    <n v="4"/>
    <n v="2183.52"/>
    <n v="737.2"/>
  </r>
  <r>
    <n v="2046"/>
    <x v="1095"/>
    <n v="51"/>
    <x v="5"/>
    <d v="2023-11-21T00:00:00"/>
    <n v="0"/>
    <n v="12936"/>
    <x v="794"/>
    <x v="2"/>
    <n v="144"/>
    <s v="Product_144"/>
    <x v="3"/>
    <n v="1354.4"/>
    <n v="798.63"/>
    <n v="4"/>
    <n v="0.1"/>
    <n v="407"/>
    <n v="3"/>
    <n v="4875.84"/>
    <n v="1681.32"/>
  </r>
  <r>
    <n v="1574"/>
    <x v="1096"/>
    <n v="36"/>
    <x v="1"/>
    <d v="2022-10-11T00:00:00"/>
    <n v="0"/>
    <n v="10014"/>
    <x v="795"/>
    <x v="2"/>
    <n v="106"/>
    <s v="Product_106"/>
    <x v="3"/>
    <n v="1125.6300000000001"/>
    <n v="773.92"/>
    <n v="4"/>
    <n v="0"/>
    <n v="762"/>
    <n v="6"/>
    <n v="4502.5200000000004"/>
    <n v="1406.84"/>
  </r>
  <r>
    <n v="1142"/>
    <x v="1097"/>
    <n v="19"/>
    <x v="2"/>
    <d v="2021-08-13T00:00:00"/>
    <n v="0"/>
    <n v="11345"/>
    <x v="760"/>
    <x v="2"/>
    <n v="128"/>
    <s v="Product_128"/>
    <x v="0"/>
    <n v="1459.67"/>
    <n v="708.29"/>
    <n v="4"/>
    <n v="0"/>
    <n v="368"/>
    <n v="5"/>
    <n v="5838.68"/>
    <n v="3005.52"/>
  </r>
  <r>
    <n v="1992"/>
    <x v="1098"/>
    <n v="47"/>
    <x v="0"/>
    <d v="2023-09-18T00:00:00"/>
    <n v="0"/>
    <n v="12041"/>
    <x v="796"/>
    <x v="2"/>
    <n v="131"/>
    <s v="Product_131"/>
    <x v="0"/>
    <n v="918.65"/>
    <n v="626.19000000000005"/>
    <n v="3"/>
    <n v="0.05"/>
    <n v="385"/>
    <n v="6"/>
    <n v="2618.15"/>
    <n v="739.58"/>
  </r>
  <r>
    <n v="1664"/>
    <x v="1099"/>
    <n v="55"/>
    <x v="4"/>
    <d v="2022-03-31T00:00:00"/>
    <n v="1"/>
    <n v="12042"/>
    <x v="725"/>
    <x v="0"/>
    <n v="108"/>
    <s v="Product_108"/>
    <x v="0"/>
    <n v="400.48"/>
    <n v="233.1"/>
    <n v="1"/>
    <n v="0"/>
    <n v="1007"/>
    <n v="3"/>
    <n v="400.48"/>
    <n v="167.38"/>
  </r>
  <r>
    <n v="1144"/>
    <x v="1100"/>
    <n v="66"/>
    <x v="0"/>
    <d v="2023-01-31T00:00:00"/>
    <n v="0"/>
    <n v="10910"/>
    <x v="797"/>
    <x v="0"/>
    <n v="105"/>
    <s v="Product_105"/>
    <x v="2"/>
    <n v="525.1"/>
    <n v="327.43"/>
    <n v="1"/>
    <n v="0"/>
    <n v="701"/>
    <n v="2"/>
    <n v="525.1"/>
    <n v="197.67"/>
  </r>
  <r>
    <n v="2248"/>
    <x v="1101"/>
    <n v="25"/>
    <x v="3"/>
    <d v="2020-03-16T00:00:00"/>
    <n v="0"/>
    <n v="12674"/>
    <x v="798"/>
    <x v="2"/>
    <n v="142"/>
    <s v="Product_142"/>
    <x v="0"/>
    <n v="513.76"/>
    <n v="344.55"/>
    <n v="3"/>
    <n v="0"/>
    <n v="333"/>
    <n v="4"/>
    <n v="1541.28"/>
    <n v="507.63"/>
  </r>
  <r>
    <n v="2006"/>
    <x v="1102"/>
    <n v="36"/>
    <x v="0"/>
    <d v="2022-07-20T00:00:00"/>
    <n v="1"/>
    <n v="13408"/>
    <x v="278"/>
    <x v="0"/>
    <n v="148"/>
    <s v="Product_148"/>
    <x v="3"/>
    <n v="523.41999999999996"/>
    <n v="295.92"/>
    <n v="2"/>
    <n v="0"/>
    <n v="785"/>
    <n v="5"/>
    <n v="1046.8399999999999"/>
    <n v="455"/>
  </r>
  <r>
    <n v="1502"/>
    <x v="1103"/>
    <n v="25"/>
    <x v="1"/>
    <d v="2020-06-29T00:00:00"/>
    <n v="0"/>
    <n v="11555"/>
    <x v="799"/>
    <x v="2"/>
    <n v="144"/>
    <s v="Product_144"/>
    <x v="1"/>
    <n v="1025.8"/>
    <n v="675.65"/>
    <n v="1"/>
    <n v="0"/>
    <n v="542"/>
    <n v="3"/>
    <n v="1025.8"/>
    <n v="350.15"/>
  </r>
  <r>
    <n v="1820"/>
    <x v="1104"/>
    <n v="30"/>
    <x v="0"/>
    <d v="2021-06-10T00:00:00"/>
    <n v="0"/>
    <n v="10689"/>
    <x v="800"/>
    <x v="1"/>
    <n v="117"/>
    <s v="Product_117"/>
    <x v="3"/>
    <n v="819.67"/>
    <n v="461.07"/>
    <n v="5"/>
    <n v="0"/>
    <n v="501"/>
    <n v="6"/>
    <n v="4098.3500000000004"/>
    <n v="1793"/>
  </r>
  <r>
    <n v="1103"/>
    <x v="1105"/>
    <n v="49"/>
    <x v="1"/>
    <d v="2021-05-31T00:00:00"/>
    <n v="0"/>
    <n v="10773"/>
    <x v="603"/>
    <x v="0"/>
    <n v="138"/>
    <s v="Product_138"/>
    <x v="1"/>
    <n v="608.87"/>
    <n v="353"/>
    <n v="1"/>
    <n v="0"/>
    <n v="425"/>
    <n v="6"/>
    <n v="608.87"/>
    <n v="255.87"/>
  </r>
  <r>
    <n v="2062"/>
    <x v="1106"/>
    <n v="29"/>
    <x v="1"/>
    <d v="2021-10-24T00:00:00"/>
    <n v="0"/>
    <n v="11614"/>
    <x v="801"/>
    <x v="1"/>
    <n v="109"/>
    <s v="Product_109"/>
    <x v="3"/>
    <n v="266.18"/>
    <n v="142.01"/>
    <n v="3"/>
    <n v="0"/>
    <n v="370"/>
    <n v="10"/>
    <n v="798.54"/>
    <n v="372.51"/>
  </r>
  <r>
    <n v="1197"/>
    <x v="1107"/>
    <n v="27"/>
    <x v="5"/>
    <d v="2020-08-25T00:00:00"/>
    <n v="0"/>
    <n v="13452"/>
    <x v="802"/>
    <x v="0"/>
    <n v="110"/>
    <s v="Product_110"/>
    <x v="2"/>
    <n v="82.1"/>
    <n v="36.43"/>
    <n v="2"/>
    <n v="0"/>
    <n v="623"/>
    <n v="6"/>
    <n v="164.2"/>
    <n v="91.34"/>
  </r>
  <r>
    <n v="1578"/>
    <x v="1108"/>
    <n v="51"/>
    <x v="3"/>
    <d v="2022-04-07T00:00:00"/>
    <n v="0"/>
    <n v="11534"/>
    <x v="803"/>
    <x v="0"/>
    <n v="120"/>
    <s v="Product_120"/>
    <x v="0"/>
    <n v="367.31"/>
    <n v="207.92"/>
    <n v="1"/>
    <n v="0.05"/>
    <n v="1000"/>
    <n v="4"/>
    <n v="348.94"/>
    <n v="141.02000000000001"/>
  </r>
  <r>
    <n v="1390"/>
    <x v="1109"/>
    <n v="46"/>
    <x v="2"/>
    <d v="2022-11-19T00:00:00"/>
    <n v="0"/>
    <n v="12960"/>
    <x v="804"/>
    <x v="0"/>
    <n v="114"/>
    <s v="Product_114"/>
    <x v="3"/>
    <n v="205.83"/>
    <n v="142.69"/>
    <n v="3"/>
    <n v="0.1"/>
    <n v="559"/>
    <n v="5"/>
    <n v="555.74"/>
    <n v="127.67"/>
  </r>
  <r>
    <n v="2202"/>
    <x v="1110"/>
    <n v="45"/>
    <x v="1"/>
    <d v="2020-01-03T00:00:00"/>
    <n v="1"/>
    <n v="10119"/>
    <x v="805"/>
    <x v="1"/>
    <n v="114"/>
    <s v="Product_114"/>
    <x v="0"/>
    <n v="1188.9000000000001"/>
    <n v="756.33"/>
    <n v="5"/>
    <n v="0"/>
    <n v="551"/>
    <n v="3"/>
    <n v="5944.5"/>
    <n v="2162.85"/>
  </r>
  <r>
    <n v="1553"/>
    <x v="1111"/>
    <n v="30"/>
    <x v="4"/>
    <d v="2023-08-09T00:00:00"/>
    <n v="0"/>
    <n v="12073"/>
    <x v="594"/>
    <x v="1"/>
    <n v="126"/>
    <s v="Product_126"/>
    <x v="2"/>
    <n v="213.12"/>
    <n v="133.04"/>
    <n v="4"/>
    <n v="0"/>
    <n v="352"/>
    <n v="5"/>
    <n v="852.48"/>
    <n v="320.32"/>
  </r>
  <r>
    <n v="2471"/>
    <x v="1112"/>
    <n v="59"/>
    <x v="3"/>
    <d v="2023-01-16T00:00:00"/>
    <n v="1"/>
    <n v="13605"/>
    <x v="559"/>
    <x v="2"/>
    <n v="129"/>
    <s v="Product_129"/>
    <x v="2"/>
    <n v="1100.1300000000001"/>
    <n v="652.37"/>
    <n v="5"/>
    <n v="0.2"/>
    <n v="716"/>
    <n v="1"/>
    <n v="4400.5200000000004"/>
    <n v="1138.67"/>
  </r>
  <r>
    <n v="2038"/>
    <x v="1113"/>
    <n v="40"/>
    <x v="2"/>
    <d v="2022-04-08T00:00:00"/>
    <n v="1"/>
    <n v="11736"/>
    <x v="87"/>
    <x v="1"/>
    <n v="149"/>
    <s v="Product_149"/>
    <x v="0"/>
    <n v="609.21"/>
    <n v="307.27"/>
    <n v="5"/>
    <n v="0"/>
    <n v="881"/>
    <n v="3"/>
    <n v="3046.05"/>
    <n v="1509.7"/>
  </r>
  <r>
    <n v="2312"/>
    <x v="1114"/>
    <n v="75"/>
    <x v="4"/>
    <d v="2022-04-26T00:00:00"/>
    <n v="0"/>
    <n v="10063"/>
    <x v="806"/>
    <x v="1"/>
    <n v="127"/>
    <s v="Product_127"/>
    <x v="0"/>
    <n v="156.4"/>
    <n v="70.52"/>
    <n v="2"/>
    <n v="0.2"/>
    <n v="622"/>
    <n v="7"/>
    <n v="250.24"/>
    <n v="109.2"/>
  </r>
  <r>
    <n v="1477"/>
    <x v="1115"/>
    <n v="42"/>
    <x v="0"/>
    <d v="2020-04-21T00:00:00"/>
    <n v="0"/>
    <n v="10459"/>
    <x v="712"/>
    <x v="2"/>
    <n v="125"/>
    <s v="Product_125"/>
    <x v="1"/>
    <n v="1228.46"/>
    <n v="574.14"/>
    <n v="1"/>
    <n v="0"/>
    <n v="1175"/>
    <n v="3"/>
    <n v="1228.46"/>
    <n v="654.32000000000005"/>
  </r>
  <r>
    <n v="2254"/>
    <x v="1116"/>
    <n v="40"/>
    <x v="3"/>
    <d v="2021-01-19T00:00:00"/>
    <n v="0"/>
    <n v="11749"/>
    <x v="807"/>
    <x v="1"/>
    <n v="116"/>
    <s v="Product_116"/>
    <x v="0"/>
    <n v="890.46"/>
    <n v="357.87"/>
    <n v="4"/>
    <n v="0.1"/>
    <n v="788"/>
    <n v="5"/>
    <n v="3205.66"/>
    <n v="1774.18"/>
  </r>
  <r>
    <n v="1922"/>
    <x v="1117"/>
    <n v="40"/>
    <x v="4"/>
    <d v="2022-11-27T00:00:00"/>
    <n v="0"/>
    <n v="12361"/>
    <x v="808"/>
    <x v="1"/>
    <n v="136"/>
    <s v="Product_136"/>
    <x v="0"/>
    <n v="391.85"/>
    <n v="235.91"/>
    <n v="3"/>
    <n v="0"/>
    <n v="407"/>
    <n v="3"/>
    <n v="1175.55"/>
    <n v="467.82"/>
  </r>
  <r>
    <n v="1419"/>
    <x v="1118"/>
    <n v="49"/>
    <x v="3"/>
    <d v="2022-01-10T00:00:00"/>
    <n v="0"/>
    <n v="12852"/>
    <x v="809"/>
    <x v="2"/>
    <n v="134"/>
    <s v="Product_134"/>
    <x v="1"/>
    <n v="1347.29"/>
    <n v="867.07"/>
    <n v="4"/>
    <n v="0"/>
    <n v="401"/>
    <n v="8"/>
    <n v="5389.16"/>
    <n v="1920.88"/>
  </r>
  <r>
    <n v="1156"/>
    <x v="1119"/>
    <n v="59"/>
    <x v="3"/>
    <d v="2023-06-29T00:00:00"/>
    <n v="0"/>
    <n v="11613"/>
    <x v="810"/>
    <x v="1"/>
    <n v="116"/>
    <s v="Product_116"/>
    <x v="3"/>
    <n v="115.62"/>
    <n v="55.58"/>
    <n v="1"/>
    <n v="0.2"/>
    <n v="433"/>
    <n v="3"/>
    <n v="92.5"/>
    <n v="36.92"/>
  </r>
  <r>
    <n v="1549"/>
    <x v="1120"/>
    <n v="40"/>
    <x v="0"/>
    <d v="2022-10-17T00:00:00"/>
    <n v="1"/>
    <n v="13287"/>
    <x v="811"/>
    <x v="2"/>
    <n v="133"/>
    <s v="Product_133"/>
    <x v="1"/>
    <n v="342.64"/>
    <n v="146.5"/>
    <n v="2"/>
    <n v="0.2"/>
    <n v="807"/>
    <n v="3"/>
    <n v="548.22"/>
    <n v="255.22"/>
  </r>
  <r>
    <n v="2464"/>
    <x v="1121"/>
    <n v="71"/>
    <x v="0"/>
    <d v="2023-04-07T00:00:00"/>
    <n v="0"/>
    <n v="13527"/>
    <x v="159"/>
    <x v="0"/>
    <n v="103"/>
    <s v="Product_103"/>
    <x v="3"/>
    <n v="1140.47"/>
    <n v="571.04999999999995"/>
    <n v="1"/>
    <n v="0"/>
    <n v="388"/>
    <n v="6"/>
    <n v="1140.47"/>
    <n v="569.41999999999996"/>
  </r>
  <r>
    <n v="2120"/>
    <x v="1122"/>
    <n v="64"/>
    <x v="3"/>
    <d v="2022-06-24T00:00:00"/>
    <n v="1"/>
    <n v="13033"/>
    <x v="478"/>
    <x v="0"/>
    <n v="123"/>
    <s v="Product_123"/>
    <x v="3"/>
    <n v="1078.5999999999999"/>
    <n v="525.94000000000005"/>
    <n v="3"/>
    <n v="0.2"/>
    <n v="518"/>
    <n v="4"/>
    <n v="2588.64"/>
    <n v="1010.82"/>
  </r>
  <r>
    <n v="2020"/>
    <x v="1123"/>
    <n v="43"/>
    <x v="4"/>
    <d v="2020-04-15T00:00:00"/>
    <n v="0"/>
    <n v="12783"/>
    <x v="721"/>
    <x v="1"/>
    <n v="111"/>
    <s v="Product_111"/>
    <x v="3"/>
    <n v="469.44"/>
    <n v="251.27"/>
    <n v="4"/>
    <n v="0"/>
    <n v="434"/>
    <n v="3"/>
    <n v="1877.76"/>
    <n v="872.68"/>
  </r>
  <r>
    <n v="1996"/>
    <x v="1124"/>
    <n v="48"/>
    <x v="5"/>
    <d v="2021-02-20T00:00:00"/>
    <n v="0"/>
    <n v="12936"/>
    <x v="364"/>
    <x v="0"/>
    <n v="148"/>
    <s v="Product_148"/>
    <x v="1"/>
    <n v="139.94"/>
    <n v="67.06"/>
    <n v="5"/>
    <n v="0"/>
    <n v="1190"/>
    <n v="3"/>
    <n v="699.7"/>
    <n v="364.4"/>
  </r>
  <r>
    <n v="2434"/>
    <x v="1125"/>
    <n v="53"/>
    <x v="1"/>
    <d v="2021-06-30T00:00:00"/>
    <n v="0"/>
    <n v="11563"/>
    <x v="76"/>
    <x v="1"/>
    <n v="118"/>
    <s v="Product_118"/>
    <x v="1"/>
    <n v="1294.21"/>
    <n v="649.59"/>
    <n v="1"/>
    <n v="0"/>
    <n v="751"/>
    <n v="4"/>
    <n v="1294.21"/>
    <n v="644.62"/>
  </r>
  <r>
    <n v="1950"/>
    <x v="1126"/>
    <n v="68"/>
    <x v="0"/>
    <d v="2023-01-29T00:00:00"/>
    <n v="0"/>
    <n v="10981"/>
    <x v="812"/>
    <x v="2"/>
    <n v="147"/>
    <s v="Product_147"/>
    <x v="2"/>
    <n v="504.86"/>
    <n v="339.4"/>
    <n v="2"/>
    <n v="0"/>
    <n v="421"/>
    <n v="4"/>
    <n v="1009.72"/>
    <n v="330.92"/>
  </r>
  <r>
    <n v="1288"/>
    <x v="1127"/>
    <n v="50"/>
    <x v="5"/>
    <d v="2020-09-25T00:00:00"/>
    <n v="0"/>
    <n v="13888"/>
    <x v="326"/>
    <x v="2"/>
    <n v="141"/>
    <s v="Product_141"/>
    <x v="3"/>
    <n v="333.78"/>
    <n v="167.04"/>
    <n v="2"/>
    <n v="0.05"/>
    <n v="593"/>
    <n v="6"/>
    <n v="634.17999999999995"/>
    <n v="300.10000000000002"/>
  </r>
  <r>
    <n v="2277"/>
    <x v="1128"/>
    <n v="42"/>
    <x v="0"/>
    <d v="2021-08-12T00:00:00"/>
    <n v="0"/>
    <n v="13784"/>
    <x v="813"/>
    <x v="2"/>
    <n v="144"/>
    <s v="Product_144"/>
    <x v="1"/>
    <n v="798.29"/>
    <n v="507.44"/>
    <n v="4"/>
    <n v="0"/>
    <n v="476"/>
    <n v="5"/>
    <n v="3193.16"/>
    <n v="1163.4000000000001"/>
  </r>
  <r>
    <n v="1195"/>
    <x v="1129"/>
    <n v="50"/>
    <x v="3"/>
    <d v="2022-06-16T00:00:00"/>
    <n v="0"/>
    <n v="12626"/>
    <x v="200"/>
    <x v="0"/>
    <n v="129"/>
    <s v="Product_129"/>
    <x v="2"/>
    <n v="1369.83"/>
    <n v="805.12"/>
    <n v="5"/>
    <n v="0"/>
    <n v="413"/>
    <n v="4"/>
    <n v="6849.15"/>
    <n v="2823.55"/>
  </r>
  <r>
    <n v="1597"/>
    <x v="1130"/>
    <n v="48"/>
    <x v="5"/>
    <d v="2023-12-01T00:00:00"/>
    <n v="0"/>
    <n v="13544"/>
    <x v="266"/>
    <x v="2"/>
    <n v="105"/>
    <s v="Product_105"/>
    <x v="3"/>
    <n v="113.14"/>
    <n v="56.71"/>
    <n v="3"/>
    <n v="0"/>
    <n v="397"/>
    <n v="7"/>
    <n v="339.42"/>
    <n v="169.29"/>
  </r>
  <r>
    <n v="1516"/>
    <x v="1131"/>
    <n v="53"/>
    <x v="4"/>
    <d v="2022-09-19T00:00:00"/>
    <n v="0"/>
    <n v="13430"/>
    <x v="537"/>
    <x v="2"/>
    <n v="124"/>
    <s v="Product_124"/>
    <x v="1"/>
    <n v="1160.42"/>
    <n v="748.86"/>
    <n v="5"/>
    <n v="0"/>
    <n v="669"/>
    <n v="5"/>
    <n v="5802.1"/>
    <n v="2057.8000000000002"/>
  </r>
  <r>
    <n v="1864"/>
    <x v="1132"/>
    <n v="40"/>
    <x v="4"/>
    <d v="2020-09-05T00:00:00"/>
    <n v="0"/>
    <n v="11149"/>
    <x v="814"/>
    <x v="1"/>
    <n v="129"/>
    <s v="Product_129"/>
    <x v="1"/>
    <n v="880.09"/>
    <n v="509.15"/>
    <n v="4"/>
    <n v="0"/>
    <n v="609"/>
    <n v="3"/>
    <n v="3520.36"/>
    <n v="1483.76"/>
  </r>
  <r>
    <n v="2141"/>
    <x v="1133"/>
    <n v="44"/>
    <x v="2"/>
    <d v="2020-02-29T00:00:00"/>
    <n v="1"/>
    <n v="10971"/>
    <x v="579"/>
    <x v="1"/>
    <n v="129"/>
    <s v="Product_129"/>
    <x v="1"/>
    <n v="666.9"/>
    <n v="268.48"/>
    <n v="5"/>
    <n v="0"/>
    <n v="681"/>
    <n v="7"/>
    <n v="3334.5"/>
    <n v="1992.1"/>
  </r>
  <r>
    <n v="1805"/>
    <x v="1134"/>
    <n v="46"/>
    <x v="1"/>
    <d v="2023-07-14T00:00:00"/>
    <n v="0"/>
    <n v="12908"/>
    <x v="815"/>
    <x v="1"/>
    <n v="126"/>
    <s v="Product_126"/>
    <x v="0"/>
    <n v="1128.92"/>
    <n v="474.84"/>
    <n v="4"/>
    <n v="0.1"/>
    <n v="521"/>
    <n v="4"/>
    <n v="4064.11"/>
    <n v="2164.75"/>
  </r>
  <r>
    <n v="2182"/>
    <x v="1135"/>
    <n v="38"/>
    <x v="1"/>
    <d v="2023-05-31T00:00:00"/>
    <n v="1"/>
    <n v="10706"/>
    <x v="816"/>
    <x v="1"/>
    <n v="140"/>
    <s v="Product_140"/>
    <x v="2"/>
    <n v="1450.45"/>
    <n v="907.68"/>
    <n v="5"/>
    <n v="0"/>
    <n v="568"/>
    <n v="3"/>
    <n v="7252.25"/>
    <n v="2713.85"/>
  </r>
  <r>
    <n v="1814"/>
    <x v="1136"/>
    <n v="51"/>
    <x v="0"/>
    <d v="2021-05-05T00:00:00"/>
    <n v="0"/>
    <n v="11709"/>
    <x v="174"/>
    <x v="2"/>
    <n v="103"/>
    <s v="Product_103"/>
    <x v="1"/>
    <n v="382.35"/>
    <n v="204.16"/>
    <n v="1"/>
    <n v="0"/>
    <n v="351"/>
    <n v="4"/>
    <n v="382.35"/>
    <n v="178.19"/>
  </r>
  <r>
    <n v="1227"/>
    <x v="1137"/>
    <n v="68"/>
    <x v="1"/>
    <d v="2023-12-24T00:00:00"/>
    <n v="1"/>
    <n v="13158"/>
    <x v="817"/>
    <x v="1"/>
    <n v="102"/>
    <s v="Product_102"/>
    <x v="0"/>
    <n v="258.29000000000002"/>
    <n v="134.74"/>
    <n v="2"/>
    <n v="0"/>
    <n v="374"/>
    <n v="2"/>
    <n v="516.58000000000004"/>
    <n v="247.1"/>
  </r>
  <r>
    <n v="1215"/>
    <x v="1138"/>
    <n v="42"/>
    <x v="2"/>
    <d v="2020-11-20T00:00:00"/>
    <n v="0"/>
    <n v="11366"/>
    <x v="818"/>
    <x v="0"/>
    <n v="125"/>
    <s v="Product_125"/>
    <x v="2"/>
    <n v="1373.68"/>
    <n v="609.57000000000005"/>
    <n v="4"/>
    <n v="0"/>
    <n v="511"/>
    <n v="5"/>
    <n v="5494.72"/>
    <n v="3056.44"/>
  </r>
  <r>
    <n v="1947"/>
    <x v="1139"/>
    <n v="50"/>
    <x v="4"/>
    <d v="2021-09-28T00:00:00"/>
    <n v="1"/>
    <n v="11846"/>
    <x v="819"/>
    <x v="0"/>
    <n v="119"/>
    <s v="Product_119"/>
    <x v="2"/>
    <n v="1019.98"/>
    <n v="456.13"/>
    <n v="4"/>
    <n v="0"/>
    <n v="450"/>
    <n v="4"/>
    <n v="4079.92"/>
    <n v="2255.4"/>
  </r>
  <r>
    <n v="1014"/>
    <x v="1140"/>
    <n v="64"/>
    <x v="5"/>
    <d v="2023-02-02T00:00:00"/>
    <n v="0"/>
    <n v="10394"/>
    <x v="820"/>
    <x v="0"/>
    <n v="140"/>
    <s v="Product_140"/>
    <x v="0"/>
    <n v="685.08"/>
    <n v="437.99"/>
    <n v="2"/>
    <n v="0"/>
    <n v="699"/>
    <n v="3"/>
    <n v="1370.16"/>
    <n v="494.18"/>
  </r>
  <r>
    <n v="2180"/>
    <x v="1141"/>
    <n v="42"/>
    <x v="5"/>
    <d v="2020-01-29T00:00:00"/>
    <n v="1"/>
    <n v="10483"/>
    <x v="707"/>
    <x v="1"/>
    <n v="102"/>
    <s v="Product_102"/>
    <x v="2"/>
    <n v="881.23"/>
    <n v="571.66"/>
    <n v="3"/>
    <n v="0"/>
    <n v="992"/>
    <n v="4"/>
    <n v="2643.69"/>
    <n v="928.71"/>
  </r>
  <r>
    <n v="2284"/>
    <x v="1142"/>
    <n v="26"/>
    <x v="4"/>
    <d v="2023-05-02T00:00:00"/>
    <n v="0"/>
    <n v="10665"/>
    <x v="314"/>
    <x v="2"/>
    <n v="119"/>
    <s v="Product_119"/>
    <x v="0"/>
    <n v="1131.1400000000001"/>
    <n v="642.49"/>
    <n v="4"/>
    <n v="0.1"/>
    <n v="490"/>
    <n v="4"/>
    <n v="4072.1"/>
    <n v="1502.14"/>
  </r>
  <r>
    <n v="2180"/>
    <x v="1143"/>
    <n v="49"/>
    <x v="3"/>
    <d v="2022-04-15T00:00:00"/>
    <n v="1"/>
    <n v="10455"/>
    <x v="821"/>
    <x v="1"/>
    <n v="101"/>
    <s v="Product_101"/>
    <x v="3"/>
    <n v="1170.9000000000001"/>
    <n v="572.03"/>
    <n v="1"/>
    <n v="0"/>
    <n v="992"/>
    <n v="4"/>
    <n v="1170.9000000000001"/>
    <n v="598.87"/>
  </r>
  <r>
    <n v="1046"/>
    <x v="1144"/>
    <n v="40"/>
    <x v="4"/>
    <d v="2020-07-09T00:00:00"/>
    <n v="1"/>
    <n v="13547"/>
    <x v="822"/>
    <x v="0"/>
    <n v="127"/>
    <s v="Product_127"/>
    <x v="1"/>
    <n v="1383.85"/>
    <n v="940.76"/>
    <n v="5"/>
    <n v="0.1"/>
    <n v="1273"/>
    <n v="5"/>
    <n v="6227.32"/>
    <n v="1523.52"/>
  </r>
  <r>
    <n v="1323"/>
    <x v="1145"/>
    <n v="40"/>
    <x v="5"/>
    <d v="2021-04-05T00:00:00"/>
    <n v="0"/>
    <n v="10209"/>
    <x v="539"/>
    <x v="1"/>
    <n v="145"/>
    <s v="Product_145"/>
    <x v="0"/>
    <n v="668.92"/>
    <n v="392.78"/>
    <n v="1"/>
    <n v="0"/>
    <n v="386"/>
    <n v="4"/>
    <n v="668.92"/>
    <n v="276.14"/>
  </r>
  <r>
    <n v="1843"/>
    <x v="1146"/>
    <n v="44"/>
    <x v="0"/>
    <d v="2020-08-20T00:00:00"/>
    <n v="1"/>
    <n v="10524"/>
    <x v="823"/>
    <x v="0"/>
    <n v="149"/>
    <s v="Product_149"/>
    <x v="2"/>
    <n v="475.45"/>
    <n v="303.81"/>
    <n v="4"/>
    <n v="0"/>
    <n v="984"/>
    <n v="4"/>
    <n v="1901.8"/>
    <n v="686.56"/>
  </r>
  <r>
    <n v="1129"/>
    <x v="1147"/>
    <n v="40"/>
    <x v="2"/>
    <d v="2022-03-08T00:00:00"/>
    <n v="0"/>
    <n v="10675"/>
    <x v="596"/>
    <x v="2"/>
    <n v="135"/>
    <s v="Product_135"/>
    <x v="2"/>
    <n v="977.51"/>
    <n v="391.97"/>
    <n v="3"/>
    <n v="0"/>
    <n v="434"/>
    <n v="4"/>
    <n v="2932.53"/>
    <n v="1756.62"/>
  </r>
  <r>
    <n v="2434"/>
    <x v="1148"/>
    <n v="20"/>
    <x v="4"/>
    <d v="2020-08-28T00:00:00"/>
    <n v="0"/>
    <n v="11001"/>
    <x v="824"/>
    <x v="2"/>
    <n v="141"/>
    <s v="Product_141"/>
    <x v="3"/>
    <n v="652.80999999999995"/>
    <n v="349.32"/>
    <n v="4"/>
    <n v="0"/>
    <n v="751"/>
    <n v="4"/>
    <n v="2611.2399999999998"/>
    <n v="1213.96"/>
  </r>
  <r>
    <n v="1094"/>
    <x v="1149"/>
    <n v="34"/>
    <x v="3"/>
    <d v="2023-08-19T00:00:00"/>
    <n v="0"/>
    <n v="13838"/>
    <x v="634"/>
    <x v="2"/>
    <n v="105"/>
    <s v="Product_105"/>
    <x v="3"/>
    <n v="912.17"/>
    <n v="603.20000000000005"/>
    <n v="3"/>
    <n v="0"/>
    <n v="353"/>
    <n v="4"/>
    <n v="2736.51"/>
    <n v="926.91"/>
  </r>
  <r>
    <n v="1626"/>
    <x v="1150"/>
    <n v="29"/>
    <x v="0"/>
    <d v="2020-11-11T00:00:00"/>
    <n v="1"/>
    <n v="10895"/>
    <x v="825"/>
    <x v="2"/>
    <n v="138"/>
    <s v="Product_138"/>
    <x v="3"/>
    <n v="658.98"/>
    <n v="330.46"/>
    <n v="2"/>
    <n v="0.2"/>
    <n v="1233"/>
    <n v="2"/>
    <n v="1054.3699999999999"/>
    <n v="393.45"/>
  </r>
  <r>
    <n v="1754"/>
    <x v="1151"/>
    <n v="37"/>
    <x v="4"/>
    <d v="2022-10-17T00:00:00"/>
    <n v="0"/>
    <n v="11003"/>
    <x v="811"/>
    <x v="2"/>
    <n v="104"/>
    <s v="Product_104"/>
    <x v="3"/>
    <n v="271.83999999999997"/>
    <n v="167.99"/>
    <n v="5"/>
    <n v="0"/>
    <n v="659"/>
    <n v="3"/>
    <n v="1359.2"/>
    <n v="519.25"/>
  </r>
  <r>
    <n v="2315"/>
    <x v="1152"/>
    <n v="56"/>
    <x v="0"/>
    <d v="2024-01-07T00:00:00"/>
    <n v="0"/>
    <n v="11599"/>
    <x v="826"/>
    <x v="1"/>
    <n v="117"/>
    <s v="Product_117"/>
    <x v="3"/>
    <n v="730.67"/>
    <n v="429.51499999999999"/>
    <n v="1"/>
    <n v="0"/>
    <n v="360"/>
    <n v="3"/>
    <n v="730.67"/>
    <n v="301.14999999999998"/>
  </r>
  <r>
    <n v="1793"/>
    <x v="1153"/>
    <n v="43"/>
    <x v="4"/>
    <d v="2021-08-20T00:00:00"/>
    <n v="0"/>
    <n v="12354"/>
    <x v="827"/>
    <x v="2"/>
    <n v="121"/>
    <s v="Product_121"/>
    <x v="1"/>
    <n v="1051.83"/>
    <n v="468.76"/>
    <n v="3"/>
    <n v="0"/>
    <n v="388"/>
    <n v="7"/>
    <n v="3155.49"/>
    <n v="1749.21"/>
  </r>
  <r>
    <n v="2306"/>
    <x v="1154"/>
    <n v="27"/>
    <x v="0"/>
    <d v="2022-08-11T00:00:00"/>
    <n v="0"/>
    <n v="13147"/>
    <x v="828"/>
    <x v="1"/>
    <n v="148"/>
    <s v="Product_148"/>
    <x v="0"/>
    <n v="1208.96"/>
    <n v="764.63"/>
    <n v="1"/>
    <n v="0"/>
    <n v="594"/>
    <n v="6"/>
    <n v="1208.96"/>
    <n v="444.33"/>
  </r>
  <r>
    <n v="1068"/>
    <x v="1155"/>
    <n v="60"/>
    <x v="1"/>
    <d v="2023-12-15T00:00:00"/>
    <n v="0"/>
    <n v="13093"/>
    <x v="829"/>
    <x v="0"/>
    <n v="131"/>
    <s v="Product_131"/>
    <x v="3"/>
    <n v="765.32"/>
    <n v="331.96"/>
    <n v="2"/>
    <n v="0"/>
    <n v="383"/>
    <n v="5"/>
    <n v="1530.64"/>
    <n v="866.72"/>
  </r>
  <r>
    <n v="1010"/>
    <x v="1156"/>
    <n v="18"/>
    <x v="0"/>
    <d v="2021-07-13T00:00:00"/>
    <n v="0"/>
    <n v="10059"/>
    <x v="830"/>
    <x v="0"/>
    <n v="148"/>
    <s v="Product_148"/>
    <x v="3"/>
    <n v="289.58999999999997"/>
    <n v="179.07"/>
    <n v="4"/>
    <n v="0.1"/>
    <n v="437"/>
    <n v="4"/>
    <n v="1042.52"/>
    <n v="326.24"/>
  </r>
  <r>
    <n v="2277"/>
    <x v="1157"/>
    <n v="43"/>
    <x v="1"/>
    <d v="2022-04-30T00:00:00"/>
    <n v="0"/>
    <n v="10385"/>
    <x v="831"/>
    <x v="2"/>
    <n v="122"/>
    <s v="Product_122"/>
    <x v="1"/>
    <n v="651.29999999999995"/>
    <n v="454.15"/>
    <n v="3"/>
    <n v="0"/>
    <n v="476"/>
    <n v="5"/>
    <n v="1953.9"/>
    <n v="591.45000000000005"/>
  </r>
  <r>
    <n v="1871"/>
    <x v="1158"/>
    <n v="40"/>
    <x v="5"/>
    <d v="2022-09-15T00:00:00"/>
    <n v="0"/>
    <n v="12103"/>
    <x v="832"/>
    <x v="1"/>
    <n v="111"/>
    <s v="Product_111"/>
    <x v="0"/>
    <n v="1190.1300000000001"/>
    <n v="818.09"/>
    <n v="5"/>
    <n v="0.05"/>
    <n v="346"/>
    <n v="4"/>
    <n v="5653.12"/>
    <n v="1562.67"/>
  </r>
  <r>
    <n v="1549"/>
    <x v="1159"/>
    <n v="43"/>
    <x v="1"/>
    <d v="2022-08-25T00:00:00"/>
    <n v="1"/>
    <n v="12215"/>
    <x v="833"/>
    <x v="2"/>
    <n v="134"/>
    <s v="Product_134"/>
    <x v="3"/>
    <n v="648.65"/>
    <n v="415.18"/>
    <n v="3"/>
    <n v="0"/>
    <n v="807"/>
    <n v="3"/>
    <n v="1945.95"/>
    <n v="700.41"/>
  </r>
  <r>
    <n v="2157"/>
    <x v="1160"/>
    <n v="35"/>
    <x v="0"/>
    <d v="2021-05-14T00:00:00"/>
    <n v="0"/>
    <n v="11435"/>
    <x v="506"/>
    <x v="0"/>
    <n v="149"/>
    <s v="Product_149"/>
    <x v="0"/>
    <n v="1059.97"/>
    <n v="593.96"/>
    <n v="4"/>
    <n v="0"/>
    <n v="433"/>
    <n v="3"/>
    <n v="4239.88"/>
    <n v="1864.04"/>
  </r>
  <r>
    <n v="1711"/>
    <x v="1161"/>
    <n v="56"/>
    <x v="2"/>
    <d v="2022-07-24T00:00:00"/>
    <n v="1"/>
    <n v="12764"/>
    <x v="834"/>
    <x v="1"/>
    <n v="115"/>
    <s v="Product_115"/>
    <x v="0"/>
    <n v="785.46"/>
    <n v="473.2"/>
    <n v="4"/>
    <n v="0"/>
    <n v="892"/>
    <n v="1"/>
    <n v="3141.84"/>
    <n v="1249.04"/>
  </r>
  <r>
    <n v="1022"/>
    <x v="1162"/>
    <n v="50"/>
    <x v="2"/>
    <d v="2023-02-02T00:00:00"/>
    <n v="0"/>
    <n v="12912"/>
    <x v="820"/>
    <x v="0"/>
    <n v="110"/>
    <s v="Product_110"/>
    <x v="1"/>
    <n v="399.77"/>
    <n v="247.23"/>
    <n v="5"/>
    <n v="0"/>
    <n v="414"/>
    <n v="5"/>
    <n v="1998.85"/>
    <n v="762.7"/>
  </r>
  <r>
    <n v="1814"/>
    <x v="1163"/>
    <n v="31"/>
    <x v="5"/>
    <d v="2020-10-23T00:00:00"/>
    <n v="0"/>
    <n v="11794"/>
    <x v="835"/>
    <x v="1"/>
    <n v="138"/>
    <s v="Product_138"/>
    <x v="1"/>
    <n v="1204.42"/>
    <n v="484.8"/>
    <n v="5"/>
    <n v="0"/>
    <n v="351"/>
    <n v="4"/>
    <n v="6022.1"/>
    <n v="3598.1"/>
  </r>
  <r>
    <n v="1345"/>
    <x v="1164"/>
    <n v="28"/>
    <x v="0"/>
    <d v="2022-02-24T00:00:00"/>
    <n v="1"/>
    <n v="13262"/>
    <x v="836"/>
    <x v="0"/>
    <n v="132"/>
    <s v="Product_132"/>
    <x v="3"/>
    <n v="172.11"/>
    <n v="74.13"/>
    <n v="2"/>
    <n v="0"/>
    <n v="1042"/>
    <n v="3"/>
    <n v="344.22"/>
    <n v="195.96"/>
  </r>
  <r>
    <n v="1301"/>
    <x v="1165"/>
    <n v="35"/>
    <x v="1"/>
    <d v="2021-01-25T00:00:00"/>
    <n v="0"/>
    <n v="12529"/>
    <x v="837"/>
    <x v="2"/>
    <n v="148"/>
    <s v="Product_148"/>
    <x v="2"/>
    <n v="811.09"/>
    <n v="469.72"/>
    <n v="1"/>
    <n v="0"/>
    <n v="434"/>
    <n v="6"/>
    <n v="811.09"/>
    <n v="341.37"/>
  </r>
  <r>
    <n v="1362"/>
    <x v="1166"/>
    <n v="40"/>
    <x v="2"/>
    <d v="2023-12-05T00:00:00"/>
    <n v="1"/>
    <n v="11942"/>
    <x v="838"/>
    <x v="2"/>
    <n v="131"/>
    <s v="Product_131"/>
    <x v="1"/>
    <n v="352.89"/>
    <n v="141.85"/>
    <n v="3"/>
    <n v="0.1"/>
    <n v="399"/>
    <n v="7"/>
    <n v="952.8"/>
    <n v="527.25"/>
  </r>
  <r>
    <n v="1395"/>
    <x v="1167"/>
    <n v="64"/>
    <x v="4"/>
    <d v="2022-11-06T00:00:00"/>
    <n v="0"/>
    <n v="11590"/>
    <x v="301"/>
    <x v="2"/>
    <n v="137"/>
    <s v="Product_137"/>
    <x v="0"/>
    <n v="147.25"/>
    <n v="99.05"/>
    <n v="2"/>
    <n v="0"/>
    <n v="787"/>
    <n v="5"/>
    <n v="294.5"/>
    <n v="96.4"/>
  </r>
  <r>
    <n v="1217"/>
    <x v="1168"/>
    <n v="25"/>
    <x v="3"/>
    <d v="2020-10-06T00:00:00"/>
    <n v="0"/>
    <n v="13487"/>
    <x v="52"/>
    <x v="0"/>
    <n v="144"/>
    <s v="Product_144"/>
    <x v="0"/>
    <n v="779.25"/>
    <n v="426.17"/>
    <n v="1"/>
    <n v="0.05"/>
    <n v="483"/>
    <n v="5"/>
    <n v="740.29"/>
    <n v="314.12"/>
  </r>
  <r>
    <n v="1140"/>
    <x v="1169"/>
    <n v="52"/>
    <x v="0"/>
    <d v="2020-05-22T00:00:00"/>
    <n v="0"/>
    <n v="12387"/>
    <x v="61"/>
    <x v="0"/>
    <n v="128"/>
    <s v="Product_128"/>
    <x v="3"/>
    <n v="774.37"/>
    <n v="369.63"/>
    <n v="2"/>
    <n v="0"/>
    <n v="857"/>
    <n v="6"/>
    <n v="1548.74"/>
    <n v="809.48"/>
  </r>
  <r>
    <n v="1957"/>
    <x v="1170"/>
    <n v="40"/>
    <x v="4"/>
    <d v="2021-07-19T00:00:00"/>
    <n v="0"/>
    <n v="10795"/>
    <x v="668"/>
    <x v="0"/>
    <n v="131"/>
    <s v="Product_131"/>
    <x v="3"/>
    <n v="1075.01"/>
    <n v="557.01"/>
    <n v="5"/>
    <n v="0.1"/>
    <n v="390"/>
    <n v="7"/>
    <n v="4837.54"/>
    <n v="2052.4899999999998"/>
  </r>
  <r>
    <n v="2233"/>
    <x v="1171"/>
    <n v="33"/>
    <x v="4"/>
    <d v="2022-04-29T00:00:00"/>
    <n v="0"/>
    <n v="10891"/>
    <x v="556"/>
    <x v="2"/>
    <n v="106"/>
    <s v="Product_106"/>
    <x v="3"/>
    <n v="1129.8900000000001"/>
    <n v="740.34"/>
    <n v="5"/>
    <n v="0"/>
    <n v="335"/>
    <n v="4"/>
    <n v="5649.45"/>
    <n v="1947.75"/>
  </r>
  <r>
    <n v="1984"/>
    <x v="1172"/>
    <n v="26"/>
    <x v="0"/>
    <d v="2021-11-27T00:00:00"/>
    <n v="0"/>
    <n v="12823"/>
    <x v="35"/>
    <x v="0"/>
    <n v="114"/>
    <s v="Product_114"/>
    <x v="0"/>
    <n v="1105.3"/>
    <n v="749.57"/>
    <n v="4"/>
    <n v="0"/>
    <n v="611"/>
    <n v="4"/>
    <n v="4421.2"/>
    <n v="1422.92"/>
  </r>
  <r>
    <n v="1992"/>
    <x v="1173"/>
    <n v="56"/>
    <x v="3"/>
    <d v="2022-11-05T00:00:00"/>
    <n v="0"/>
    <n v="11282"/>
    <x v="157"/>
    <x v="0"/>
    <n v="123"/>
    <s v="Product_123"/>
    <x v="1"/>
    <n v="643.86"/>
    <n v="280"/>
    <n v="3"/>
    <n v="0.2"/>
    <n v="385"/>
    <n v="6"/>
    <n v="1545.26"/>
    <n v="705.26"/>
  </r>
  <r>
    <n v="1827"/>
    <x v="1174"/>
    <n v="20"/>
    <x v="2"/>
    <d v="2021-07-01T00:00:00"/>
    <n v="0"/>
    <n v="13421"/>
    <x v="661"/>
    <x v="2"/>
    <n v="116"/>
    <s v="Product_116"/>
    <x v="2"/>
    <n v="965.95"/>
    <n v="611.82000000000005"/>
    <n v="3"/>
    <n v="0"/>
    <n v="518"/>
    <n v="6"/>
    <n v="2897.85"/>
    <n v="1062.3900000000001"/>
  </r>
  <r>
    <n v="1682"/>
    <x v="1175"/>
    <n v="46"/>
    <x v="3"/>
    <d v="2020-06-01T00:00:00"/>
    <n v="0"/>
    <n v="10600"/>
    <x v="839"/>
    <x v="0"/>
    <n v="125"/>
    <s v="Product_125"/>
    <x v="1"/>
    <n v="886.57"/>
    <n v="508.42"/>
    <n v="3"/>
    <n v="0"/>
    <n v="562"/>
    <n v="3"/>
    <n v="2659.71"/>
    <n v="1134.45"/>
  </r>
  <r>
    <n v="2483"/>
    <x v="1176"/>
    <n v="40"/>
    <x v="5"/>
    <d v="2021-02-08T00:00:00"/>
    <n v="1"/>
    <n v="12484"/>
    <x v="840"/>
    <x v="1"/>
    <n v="139"/>
    <s v="Product_139"/>
    <x v="2"/>
    <n v="661.26"/>
    <n v="380.65"/>
    <n v="2"/>
    <n v="0"/>
    <n v="1248"/>
    <n v="1"/>
    <n v="1322.52"/>
    <n v="561.22"/>
  </r>
  <r>
    <n v="2003"/>
    <x v="1177"/>
    <n v="37"/>
    <x v="1"/>
    <d v="2024-01-26T00:00:00"/>
    <n v="0"/>
    <n v="11245"/>
    <x v="841"/>
    <x v="0"/>
    <n v="102"/>
    <s v="Product_102"/>
    <x v="1"/>
    <n v="915.96"/>
    <n v="580.57000000000005"/>
    <n v="2"/>
    <n v="0"/>
    <n v="341"/>
    <n v="3"/>
    <n v="1831.92"/>
    <n v="670.78"/>
  </r>
  <r>
    <n v="1355"/>
    <x v="1178"/>
    <n v="65"/>
    <x v="1"/>
    <d v="2021-09-03T00:00:00"/>
    <n v="0"/>
    <n v="11436"/>
    <x v="192"/>
    <x v="2"/>
    <n v="138"/>
    <s v="Product_138"/>
    <x v="3"/>
    <n v="1423.51"/>
    <n v="664.57"/>
    <n v="3"/>
    <n v="0.2"/>
    <n v="722"/>
    <n v="5"/>
    <n v="3416.42"/>
    <n v="1422.71"/>
  </r>
  <r>
    <n v="2007"/>
    <x v="1179"/>
    <n v="66"/>
    <x v="4"/>
    <d v="2023-04-17T00:00:00"/>
    <n v="0"/>
    <n v="11373"/>
    <x v="780"/>
    <x v="1"/>
    <n v="141"/>
    <s v="Product_141"/>
    <x v="0"/>
    <n v="329.7"/>
    <n v="184.41"/>
    <n v="4"/>
    <n v="0.1"/>
    <n v="580"/>
    <n v="5"/>
    <n v="1186.92"/>
    <n v="449.28"/>
  </r>
  <r>
    <n v="2347"/>
    <x v="1180"/>
    <n v="40"/>
    <x v="2"/>
    <d v="2023-02-04T00:00:00"/>
    <n v="0"/>
    <n v="13553"/>
    <x v="53"/>
    <x v="2"/>
    <n v="139"/>
    <s v="Product_139"/>
    <x v="2"/>
    <n v="1363.37"/>
    <n v="675.97"/>
    <n v="1"/>
    <n v="0.1"/>
    <n v="502"/>
    <n v="5"/>
    <n v="1227.03"/>
    <n v="551.05999999999995"/>
  </r>
  <r>
    <n v="2156"/>
    <x v="1181"/>
    <n v="34"/>
    <x v="3"/>
    <d v="2023-09-13T00:00:00"/>
    <n v="0"/>
    <n v="13672"/>
    <x v="185"/>
    <x v="2"/>
    <n v="134"/>
    <s v="Product_134"/>
    <x v="1"/>
    <n v="127.51"/>
    <n v="54.62"/>
    <n v="2"/>
    <n v="0.2"/>
    <n v="476"/>
    <n v="3"/>
    <n v="204.02"/>
    <n v="94.78"/>
  </r>
  <r>
    <n v="1887"/>
    <x v="1182"/>
    <n v="40"/>
    <x v="4"/>
    <d v="2022-09-29T00:00:00"/>
    <n v="1"/>
    <n v="11082"/>
    <x v="842"/>
    <x v="2"/>
    <n v="140"/>
    <s v="Product_140"/>
    <x v="0"/>
    <n v="497.16"/>
    <n v="214.54"/>
    <n v="3"/>
    <n v="0"/>
    <n v="825"/>
    <n v="4"/>
    <n v="1491.48"/>
    <n v="847.86"/>
  </r>
  <r>
    <n v="1126"/>
    <x v="1183"/>
    <n v="39"/>
    <x v="0"/>
    <d v="2020-10-31T00:00:00"/>
    <n v="1"/>
    <n v="10151"/>
    <x v="843"/>
    <x v="1"/>
    <n v="143"/>
    <s v="Product_143"/>
    <x v="2"/>
    <n v="467.81"/>
    <n v="206.28"/>
    <n v="5"/>
    <n v="0"/>
    <n v="363"/>
    <n v="2"/>
    <n v="2339.0500000000002"/>
    <n v="1307.6500000000001"/>
  </r>
  <r>
    <n v="2129"/>
    <x v="1184"/>
    <n v="69"/>
    <x v="4"/>
    <d v="2022-03-07T00:00:00"/>
    <n v="0"/>
    <n v="10933"/>
    <x v="580"/>
    <x v="1"/>
    <n v="125"/>
    <s v="Product_125"/>
    <x v="2"/>
    <n v="958.23"/>
    <n v="560.05999999999995"/>
    <n v="2"/>
    <n v="0.05"/>
    <n v="459"/>
    <n v="4"/>
    <n v="1820.64"/>
    <n v="700.52"/>
  </r>
  <r>
    <n v="2008"/>
    <x v="1185"/>
    <n v="38"/>
    <x v="0"/>
    <d v="2023-08-01T00:00:00"/>
    <n v="1"/>
    <n v="12587"/>
    <x v="844"/>
    <x v="2"/>
    <n v="136"/>
    <s v="Product_136"/>
    <x v="0"/>
    <n v="240.28"/>
    <n v="103.74"/>
    <n v="1"/>
    <n v="0"/>
    <n v="391"/>
    <n v="5"/>
    <n v="240.28"/>
    <n v="136.54"/>
  </r>
  <r>
    <n v="1603"/>
    <x v="1186"/>
    <n v="50"/>
    <x v="0"/>
    <d v="2022-09-18T00:00:00"/>
    <n v="1"/>
    <n v="12272"/>
    <x v="699"/>
    <x v="0"/>
    <n v="116"/>
    <s v="Product_116"/>
    <x v="3"/>
    <n v="1329.4"/>
    <n v="759.13"/>
    <n v="2"/>
    <n v="0"/>
    <n v="836"/>
    <n v="4"/>
    <n v="2658.8"/>
    <n v="1140.54"/>
  </r>
  <r>
    <n v="2401"/>
    <x v="1187"/>
    <n v="19"/>
    <x v="5"/>
    <d v="2021-12-07T00:00:00"/>
    <n v="1"/>
    <n v="11341"/>
    <x v="577"/>
    <x v="1"/>
    <n v="118"/>
    <s v="Product_118"/>
    <x v="0"/>
    <n v="1251.4000000000001"/>
    <n v="721.42"/>
    <n v="1"/>
    <n v="0"/>
    <n v="1093"/>
    <n v="6"/>
    <n v="1251.4000000000001"/>
    <n v="529.98"/>
  </r>
  <r>
    <n v="2013"/>
    <x v="1188"/>
    <n v="33"/>
    <x v="5"/>
    <d v="2021-11-11T00:00:00"/>
    <n v="0"/>
    <n v="12610"/>
    <x v="406"/>
    <x v="2"/>
    <n v="113"/>
    <s v="Product_113"/>
    <x v="3"/>
    <n v="995.5"/>
    <n v="668.15"/>
    <n v="1"/>
    <n v="0.2"/>
    <n v="409"/>
    <n v="5"/>
    <n v="796.4"/>
    <n v="128.25"/>
  </r>
  <r>
    <n v="1050"/>
    <x v="1189"/>
    <n v="46"/>
    <x v="0"/>
    <d v="2023-02-04T00:00:00"/>
    <n v="0"/>
    <n v="13846"/>
    <x v="53"/>
    <x v="0"/>
    <n v="137"/>
    <s v="Product_137"/>
    <x v="1"/>
    <n v="714.7"/>
    <n v="420.18"/>
    <n v="2"/>
    <n v="0"/>
    <n v="697"/>
    <n v="4"/>
    <n v="1429.4"/>
    <n v="589.04"/>
  </r>
  <r>
    <n v="2052"/>
    <x v="1190"/>
    <n v="41"/>
    <x v="2"/>
    <d v="2023-01-17T00:00:00"/>
    <n v="1"/>
    <n v="13350"/>
    <x v="345"/>
    <x v="2"/>
    <n v="127"/>
    <s v="Product_127"/>
    <x v="1"/>
    <n v="1402.79"/>
    <n v="975.89"/>
    <n v="1"/>
    <n v="0.1"/>
    <n v="715"/>
    <n v="2"/>
    <n v="1262.51"/>
    <n v="286.62"/>
  </r>
  <r>
    <n v="2485"/>
    <x v="1191"/>
    <n v="52"/>
    <x v="5"/>
    <d v="2022-02-11T00:00:00"/>
    <n v="0"/>
    <n v="10557"/>
    <x v="845"/>
    <x v="1"/>
    <n v="134"/>
    <s v="Product_134"/>
    <x v="0"/>
    <n v="1254.58"/>
    <n v="513.5"/>
    <n v="2"/>
    <n v="0"/>
    <n v="527"/>
    <n v="4"/>
    <n v="2509.16"/>
    <n v="1482.16"/>
  </r>
  <r>
    <n v="2319"/>
    <x v="1192"/>
    <n v="30"/>
    <x v="5"/>
    <d v="2022-07-21T00:00:00"/>
    <n v="1"/>
    <n v="11497"/>
    <x v="498"/>
    <x v="1"/>
    <n v="111"/>
    <s v="Product_111"/>
    <x v="3"/>
    <n v="774.01"/>
    <n v="473.11"/>
    <n v="2"/>
    <n v="0"/>
    <n v="895"/>
    <n v="3"/>
    <n v="1548.02"/>
    <n v="601.79999999999995"/>
  </r>
  <r>
    <n v="2320"/>
    <x v="1193"/>
    <n v="40"/>
    <x v="1"/>
    <d v="2021-10-21T00:00:00"/>
    <n v="1"/>
    <n v="11869"/>
    <x v="476"/>
    <x v="0"/>
    <n v="101"/>
    <s v="Product_101"/>
    <x v="1"/>
    <n v="1067.72"/>
    <n v="435.57"/>
    <n v="4"/>
    <n v="0.1"/>
    <n v="1168"/>
    <n v="2"/>
    <n v="3843.79"/>
    <n v="2101.5100000000002"/>
  </r>
  <r>
    <n v="1778"/>
    <x v="1194"/>
    <n v="56"/>
    <x v="4"/>
    <d v="2021-01-21T00:00:00"/>
    <n v="1"/>
    <n v="10617"/>
    <x v="846"/>
    <x v="1"/>
    <n v="113"/>
    <s v="Product_113"/>
    <x v="3"/>
    <n v="872.05"/>
    <n v="539.64"/>
    <n v="5"/>
    <n v="0.2"/>
    <n v="1039"/>
    <n v="5"/>
    <n v="3488.2"/>
    <n v="790"/>
  </r>
  <r>
    <n v="2430"/>
    <x v="1195"/>
    <n v="40"/>
    <x v="1"/>
    <d v="2023-11-29T00:00:00"/>
    <n v="0"/>
    <n v="11819"/>
    <x v="714"/>
    <x v="2"/>
    <n v="130"/>
    <s v="Product_130"/>
    <x v="3"/>
    <n v="902.52"/>
    <n v="465.48"/>
    <n v="1"/>
    <n v="0"/>
    <n v="399"/>
    <n v="4"/>
    <n v="902.52"/>
    <n v="437.04"/>
  </r>
  <r>
    <n v="1813"/>
    <x v="1196"/>
    <n v="47"/>
    <x v="2"/>
    <d v="2021-05-04T00:00:00"/>
    <n v="0"/>
    <n v="10023"/>
    <x v="205"/>
    <x v="2"/>
    <n v="105"/>
    <s v="Product_105"/>
    <x v="3"/>
    <n v="529.91999999999996"/>
    <n v="309.14999999999998"/>
    <n v="2"/>
    <n v="0"/>
    <n v="395"/>
    <n v="5"/>
    <n v="1059.8399999999999"/>
    <n v="441.54"/>
  </r>
  <r>
    <n v="2428"/>
    <x v="1197"/>
    <n v="46"/>
    <x v="5"/>
    <d v="2023-03-17T00:00:00"/>
    <n v="1"/>
    <n v="11542"/>
    <x v="847"/>
    <x v="0"/>
    <n v="118"/>
    <s v="Product_118"/>
    <x v="0"/>
    <n v="720.02"/>
    <n v="354.87"/>
    <n v="1"/>
    <n v="0"/>
    <n v="636"/>
    <n v="4"/>
    <n v="720.02"/>
    <n v="365.15"/>
  </r>
  <r>
    <n v="2369"/>
    <x v="1198"/>
    <n v="40"/>
    <x v="5"/>
    <d v="2022-02-23T00:00:00"/>
    <n v="1"/>
    <n v="12415"/>
    <x v="553"/>
    <x v="0"/>
    <n v="114"/>
    <s v="Product_114"/>
    <x v="3"/>
    <n v="163.28"/>
    <n v="73.11"/>
    <n v="2"/>
    <n v="0.1"/>
    <n v="540"/>
    <n v="4"/>
    <n v="293.89999999999998"/>
    <n v="147.68"/>
  </r>
  <r>
    <n v="1419"/>
    <x v="1199"/>
    <n v="55"/>
    <x v="3"/>
    <d v="2021-04-23T00:00:00"/>
    <n v="0"/>
    <n v="12019"/>
    <x v="762"/>
    <x v="0"/>
    <n v="113"/>
    <s v="Product_113"/>
    <x v="0"/>
    <n v="568.16"/>
    <n v="350.59"/>
    <n v="2"/>
    <n v="0"/>
    <n v="401"/>
    <n v="8"/>
    <n v="1136.32"/>
    <n v="435.14"/>
  </r>
  <r>
    <n v="2205"/>
    <x v="1200"/>
    <n v="31"/>
    <x v="2"/>
    <d v="2022-04-21T00:00:00"/>
    <n v="0"/>
    <n v="10998"/>
    <x v="242"/>
    <x v="0"/>
    <n v="132"/>
    <s v="Product_132"/>
    <x v="1"/>
    <n v="1058.95"/>
    <n v="710.96"/>
    <n v="2"/>
    <n v="0"/>
    <n v="409"/>
    <n v="7"/>
    <n v="2117.9"/>
    <n v="695.98"/>
  </r>
  <r>
    <n v="1982"/>
    <x v="1201"/>
    <n v="40"/>
    <x v="4"/>
    <d v="2020-03-30T00:00:00"/>
    <n v="1"/>
    <n v="12382"/>
    <x v="848"/>
    <x v="2"/>
    <n v="107"/>
    <s v="Product_107"/>
    <x v="1"/>
    <n v="1432.16"/>
    <n v="651.74"/>
    <n v="5"/>
    <n v="0.05"/>
    <n v="605"/>
    <n v="4"/>
    <n v="6802.76"/>
    <n v="3544.06"/>
  </r>
  <r>
    <n v="1824"/>
    <x v="1202"/>
    <n v="34"/>
    <x v="4"/>
    <d v="2021-10-13T00:00:00"/>
    <n v="1"/>
    <n v="11456"/>
    <x v="849"/>
    <x v="2"/>
    <n v="108"/>
    <s v="Product_108"/>
    <x v="2"/>
    <n v="1446.44"/>
    <n v="978.1"/>
    <n v="1"/>
    <n v="0"/>
    <n v="1125"/>
    <n v="5"/>
    <n v="1446.44"/>
    <n v="468.34"/>
  </r>
  <r>
    <n v="2024"/>
    <x v="1203"/>
    <n v="64"/>
    <x v="4"/>
    <d v="2022-08-26T00:00:00"/>
    <n v="0"/>
    <n v="10002"/>
    <x v="233"/>
    <x v="2"/>
    <n v="107"/>
    <s v="Product_107"/>
    <x v="2"/>
    <n v="855.8"/>
    <n v="378.31"/>
    <n v="5"/>
    <n v="0"/>
    <n v="614"/>
    <n v="5"/>
    <n v="4279"/>
    <n v="2387.4499999999998"/>
  </r>
  <r>
    <n v="1566"/>
    <x v="1204"/>
    <n v="60"/>
    <x v="2"/>
    <d v="2023-12-15T00:00:00"/>
    <n v="0"/>
    <n v="11007"/>
    <x v="829"/>
    <x v="2"/>
    <n v="149"/>
    <s v="Product_149"/>
    <x v="1"/>
    <n v="929.6"/>
    <n v="577"/>
    <n v="5"/>
    <n v="0.1"/>
    <n v="383"/>
    <n v="3"/>
    <n v="4183.2"/>
    <n v="1298.2"/>
  </r>
  <r>
    <n v="1370"/>
    <x v="1205"/>
    <n v="40"/>
    <x v="3"/>
    <d v="2022-02-19T00:00:00"/>
    <n v="0"/>
    <n v="11281"/>
    <x v="850"/>
    <x v="0"/>
    <n v="116"/>
    <s v="Product_116"/>
    <x v="3"/>
    <n v="319.3"/>
    <n v="219.63"/>
    <n v="5"/>
    <n v="0.2"/>
    <n v="1001"/>
    <n v="3"/>
    <n v="1277.2"/>
    <n v="179.05"/>
  </r>
  <r>
    <n v="1935"/>
    <x v="1206"/>
    <n v="73"/>
    <x v="3"/>
    <d v="2022-01-03T00:00:00"/>
    <n v="0"/>
    <n v="10262"/>
    <x v="851"/>
    <x v="1"/>
    <n v="143"/>
    <s v="Product_143"/>
    <x v="3"/>
    <n v="1058.2"/>
    <n v="470.06"/>
    <n v="5"/>
    <n v="0.2"/>
    <n v="468"/>
    <n v="9"/>
    <n v="4232.8"/>
    <n v="1882.5"/>
  </r>
  <r>
    <n v="1660"/>
    <x v="1207"/>
    <n v="29"/>
    <x v="1"/>
    <d v="2023-09-21T00:00:00"/>
    <n v="0"/>
    <n v="10120"/>
    <x v="487"/>
    <x v="2"/>
    <n v="131"/>
    <s v="Product_131"/>
    <x v="1"/>
    <n v="152.46"/>
    <n v="80.88"/>
    <n v="4"/>
    <n v="0"/>
    <n v="441"/>
    <n v="8"/>
    <n v="609.84"/>
    <n v="286.32"/>
  </r>
  <r>
    <n v="2454"/>
    <x v="1208"/>
    <n v="71"/>
    <x v="2"/>
    <d v="2023-08-28T00:00:00"/>
    <n v="1"/>
    <n v="11743"/>
    <x v="265"/>
    <x v="1"/>
    <n v="127"/>
    <s v="Product_127"/>
    <x v="1"/>
    <n v="462.79"/>
    <n v="231.97"/>
    <n v="1"/>
    <n v="0.2"/>
    <n v="492"/>
    <n v="2"/>
    <n v="370.23"/>
    <n v="138.26"/>
  </r>
  <r>
    <n v="1968"/>
    <x v="1209"/>
    <n v="36"/>
    <x v="2"/>
    <d v="2020-07-11T00:00:00"/>
    <n v="1"/>
    <n v="10020"/>
    <x v="852"/>
    <x v="0"/>
    <n v="133"/>
    <s v="Product_133"/>
    <x v="2"/>
    <n v="1019.13"/>
    <n v="526.41999999999996"/>
    <n v="1"/>
    <n v="0.05"/>
    <n v="755"/>
    <n v="4"/>
    <n v="968.17"/>
    <n v="441.75"/>
  </r>
  <r>
    <n v="2332"/>
    <x v="1210"/>
    <n v="34"/>
    <x v="3"/>
    <d v="2022-10-11T00:00:00"/>
    <n v="0"/>
    <n v="10904"/>
    <x v="795"/>
    <x v="0"/>
    <n v="129"/>
    <s v="Product_129"/>
    <x v="3"/>
    <n v="499.95"/>
    <n v="312.94"/>
    <n v="2"/>
    <n v="0"/>
    <n v="789"/>
    <n v="4"/>
    <n v="999.9"/>
    <n v="374.02"/>
  </r>
  <r>
    <n v="2160"/>
    <x v="1211"/>
    <n v="36"/>
    <x v="0"/>
    <d v="2020-03-16T00:00:00"/>
    <n v="0"/>
    <n v="10139"/>
    <x v="798"/>
    <x v="1"/>
    <n v="108"/>
    <s v="Product_108"/>
    <x v="1"/>
    <n v="122.28"/>
    <n v="73.17"/>
    <n v="1"/>
    <n v="0"/>
    <n v="447"/>
    <n v="4"/>
    <n v="122.28"/>
    <n v="49.11"/>
  </r>
  <r>
    <n v="1201"/>
    <x v="1212"/>
    <n v="33"/>
    <x v="0"/>
    <d v="2020-09-15T00:00:00"/>
    <n v="0"/>
    <n v="13548"/>
    <x v="610"/>
    <x v="0"/>
    <n v="133"/>
    <s v="Product_133"/>
    <x v="2"/>
    <n v="1256.21"/>
    <n v="867.55"/>
    <n v="5"/>
    <n v="0"/>
    <n v="765"/>
    <n v="5"/>
    <n v="6281.05"/>
    <n v="1943.3"/>
  </r>
  <r>
    <n v="2459"/>
    <x v="1213"/>
    <n v="77"/>
    <x v="1"/>
    <d v="2022-10-25T00:00:00"/>
    <n v="0"/>
    <n v="11815"/>
    <x v="853"/>
    <x v="1"/>
    <n v="141"/>
    <s v="Product_141"/>
    <x v="2"/>
    <n v="499.98"/>
    <n v="429.51499999999999"/>
    <n v="3"/>
    <n v="0.05"/>
    <n v="661"/>
    <n v="6"/>
    <n v="1424.94"/>
    <n v="136.38999999999999"/>
  </r>
  <r>
    <n v="1312"/>
    <x v="1214"/>
    <n v="38"/>
    <x v="0"/>
    <d v="2023-04-23T00:00:00"/>
    <n v="0"/>
    <n v="11312"/>
    <x v="854"/>
    <x v="2"/>
    <n v="119"/>
    <s v="Product_119"/>
    <x v="3"/>
    <n v="141.5"/>
    <n v="79.66"/>
    <n v="1"/>
    <n v="0.05"/>
    <n v="387"/>
    <n v="5"/>
    <n v="134.41999999999999"/>
    <n v="54.76"/>
  </r>
  <r>
    <n v="1116"/>
    <x v="1215"/>
    <n v="35"/>
    <x v="0"/>
    <d v="2021-11-10T00:00:00"/>
    <n v="0"/>
    <n v="10205"/>
    <x v="855"/>
    <x v="0"/>
    <n v="121"/>
    <s v="Product_121"/>
    <x v="2"/>
    <n v="158.44"/>
    <n v="84.72"/>
    <n v="3"/>
    <n v="0.05"/>
    <n v="1071"/>
    <n v="3"/>
    <n v="451.55"/>
    <n v="197.39"/>
  </r>
  <r>
    <n v="1936"/>
    <x v="1216"/>
    <n v="41"/>
    <x v="0"/>
    <d v="2020-07-24T00:00:00"/>
    <n v="0"/>
    <n v="10042"/>
    <x v="704"/>
    <x v="0"/>
    <n v="141"/>
    <s v="Product_141"/>
    <x v="2"/>
    <n v="415.05"/>
    <n v="280.43"/>
    <n v="4"/>
    <n v="0"/>
    <n v="840"/>
    <n v="3"/>
    <n v="1660.2"/>
    <n v="538.48"/>
  </r>
  <r>
    <n v="1574"/>
    <x v="1217"/>
    <n v="25"/>
    <x v="5"/>
    <d v="2022-06-20T00:00:00"/>
    <n v="0"/>
    <n v="12897"/>
    <x v="856"/>
    <x v="1"/>
    <n v="121"/>
    <s v="Product_121"/>
    <x v="0"/>
    <n v="308.12"/>
    <n v="124.23"/>
    <n v="2"/>
    <n v="0"/>
    <n v="762"/>
    <n v="6"/>
    <n v="616.24"/>
    <n v="367.78"/>
  </r>
  <r>
    <n v="1243"/>
    <x v="1218"/>
    <n v="40"/>
    <x v="1"/>
    <d v="2020-07-23T00:00:00"/>
    <n v="1"/>
    <n v="13189"/>
    <x v="336"/>
    <x v="1"/>
    <n v="125"/>
    <s v="Product_125"/>
    <x v="1"/>
    <n v="1172.74"/>
    <n v="817.11"/>
    <n v="2"/>
    <n v="0"/>
    <n v="1286"/>
    <n v="2"/>
    <n v="2345.48"/>
    <n v="711.26"/>
  </r>
  <r>
    <n v="1536"/>
    <x v="1219"/>
    <n v="40"/>
    <x v="3"/>
    <d v="2022-12-13T00:00:00"/>
    <n v="1"/>
    <n v="11028"/>
    <x v="857"/>
    <x v="1"/>
    <n v="142"/>
    <s v="Product_142"/>
    <x v="3"/>
    <n v="516.44000000000005"/>
    <n v="280.89999999999998"/>
    <n v="2"/>
    <n v="0.2"/>
    <n v="750"/>
    <n v="5"/>
    <n v="826.3"/>
    <n v="264.5"/>
  </r>
  <r>
    <n v="1074"/>
    <x v="1220"/>
    <n v="30"/>
    <x v="0"/>
    <d v="2022-07-24T00:00:00"/>
    <n v="0"/>
    <n v="12254"/>
    <x v="834"/>
    <x v="1"/>
    <n v="123"/>
    <s v="Product_123"/>
    <x v="1"/>
    <n v="1216.81"/>
    <n v="715.07"/>
    <n v="4"/>
    <n v="0"/>
    <n v="519"/>
    <n v="6"/>
    <n v="4867.24"/>
    <n v="2006.96"/>
  </r>
  <r>
    <n v="1385"/>
    <x v="1221"/>
    <n v="54"/>
    <x v="4"/>
    <d v="2020-02-01T00:00:00"/>
    <n v="0"/>
    <n v="12682"/>
    <x v="166"/>
    <x v="1"/>
    <n v="111"/>
    <s v="Product_111"/>
    <x v="0"/>
    <n v="302.08"/>
    <n v="153.46"/>
    <n v="5"/>
    <n v="0"/>
    <n v="378"/>
    <n v="6"/>
    <n v="1510.4"/>
    <n v="743.1"/>
  </r>
  <r>
    <n v="2233"/>
    <x v="1222"/>
    <n v="40"/>
    <x v="5"/>
    <d v="2024-01-19T00:00:00"/>
    <n v="0"/>
    <n v="11862"/>
    <x v="858"/>
    <x v="0"/>
    <n v="133"/>
    <s v="Product_133"/>
    <x v="3"/>
    <n v="764.67"/>
    <n v="501.44"/>
    <n v="3"/>
    <n v="0"/>
    <n v="335"/>
    <n v="4"/>
    <n v="2294.0100000000002"/>
    <n v="789.69"/>
  </r>
  <r>
    <n v="1474"/>
    <x v="1223"/>
    <n v="48"/>
    <x v="0"/>
    <d v="2020-10-22T00:00:00"/>
    <n v="1"/>
    <n v="10344"/>
    <x v="859"/>
    <x v="1"/>
    <n v="120"/>
    <s v="Product_120"/>
    <x v="1"/>
    <n v="1047.6500000000001"/>
    <n v="595.69000000000005"/>
    <n v="1"/>
    <n v="0"/>
    <n v="1501"/>
    <n v="3"/>
    <n v="1047.6500000000001"/>
    <n v="451.96"/>
  </r>
  <r>
    <n v="1417"/>
    <x v="1224"/>
    <n v="62"/>
    <x v="5"/>
    <d v="2022-04-19T00:00:00"/>
    <n v="1"/>
    <n v="11165"/>
    <x v="860"/>
    <x v="2"/>
    <n v="125"/>
    <s v="Product_125"/>
    <x v="2"/>
    <n v="995.39"/>
    <n v="596.08000000000004"/>
    <n v="5"/>
    <n v="0"/>
    <n v="988"/>
    <n v="2"/>
    <n v="4976.95"/>
    <n v="1996.55"/>
  </r>
  <r>
    <n v="1346"/>
    <x v="1225"/>
    <n v="55"/>
    <x v="1"/>
    <d v="2023-02-09T00:00:00"/>
    <n v="0"/>
    <n v="12419"/>
    <x v="351"/>
    <x v="1"/>
    <n v="126"/>
    <s v="Product_126"/>
    <x v="3"/>
    <n v="921.64"/>
    <n v="548.07000000000005"/>
    <n v="2"/>
    <n v="0.05"/>
    <n v="487"/>
    <n v="2"/>
    <n v="1751.12"/>
    <n v="654.98"/>
  </r>
  <r>
    <n v="1639"/>
    <x v="1226"/>
    <n v="42"/>
    <x v="4"/>
    <d v="2020-12-11T00:00:00"/>
    <n v="1"/>
    <n v="13303"/>
    <x v="861"/>
    <x v="0"/>
    <n v="140"/>
    <s v="Product_140"/>
    <x v="0"/>
    <n v="1390.99"/>
    <n v="708.28"/>
    <n v="2"/>
    <n v="0"/>
    <n v="1264"/>
    <n v="4"/>
    <n v="2781.98"/>
    <n v="1365.42"/>
  </r>
  <r>
    <n v="1938"/>
    <x v="1227"/>
    <n v="71"/>
    <x v="4"/>
    <d v="2020-02-06T00:00:00"/>
    <n v="1"/>
    <n v="13235"/>
    <x v="862"/>
    <x v="2"/>
    <n v="112"/>
    <s v="Product_112"/>
    <x v="2"/>
    <n v="381.36"/>
    <n v="161.24"/>
    <n v="5"/>
    <n v="0"/>
    <n v="1439"/>
    <n v="4"/>
    <n v="1906.8"/>
    <n v="1100.5999999999999"/>
  </r>
  <r>
    <n v="1954"/>
    <x v="1228"/>
    <n v="30"/>
    <x v="4"/>
    <d v="2022-08-19T00:00:00"/>
    <n v="0"/>
    <n v="12594"/>
    <x v="717"/>
    <x v="0"/>
    <n v="132"/>
    <s v="Product_132"/>
    <x v="0"/>
    <n v="765.89"/>
    <n v="491.94"/>
    <n v="3"/>
    <n v="0"/>
    <n v="741"/>
    <n v="5"/>
    <n v="2297.67"/>
    <n v="821.85"/>
  </r>
  <r>
    <n v="1875"/>
    <x v="1229"/>
    <n v="38"/>
    <x v="0"/>
    <d v="2021-06-26T00:00:00"/>
    <n v="1"/>
    <n v="11387"/>
    <x v="113"/>
    <x v="1"/>
    <n v="133"/>
    <s v="Product_133"/>
    <x v="2"/>
    <n v="1331.79"/>
    <n v="648.47"/>
    <n v="5"/>
    <n v="0"/>
    <n v="855"/>
    <n v="3"/>
    <n v="6658.95"/>
    <n v="3416.6"/>
  </r>
  <r>
    <n v="1762"/>
    <x v="1230"/>
    <n v="39"/>
    <x v="5"/>
    <d v="2021-11-24T00:00:00"/>
    <n v="1"/>
    <n v="10983"/>
    <x v="863"/>
    <x v="0"/>
    <n v="110"/>
    <s v="Product_110"/>
    <x v="1"/>
    <n v="162.94999999999999"/>
    <n v="106.68"/>
    <n v="4"/>
    <n v="0.2"/>
    <n v="783"/>
    <n v="7"/>
    <n v="521.44000000000005"/>
    <n v="94.72"/>
  </r>
  <r>
    <n v="2202"/>
    <x v="1231"/>
    <n v="38"/>
    <x v="4"/>
    <d v="2023-06-30T00:00:00"/>
    <n v="1"/>
    <n v="10334"/>
    <x v="453"/>
    <x v="0"/>
    <n v="104"/>
    <s v="Product_104"/>
    <x v="1"/>
    <n v="131.04"/>
    <n v="76.34"/>
    <n v="2"/>
    <n v="0"/>
    <n v="551"/>
    <n v="3"/>
    <n v="262.08"/>
    <n v="109.4"/>
  </r>
  <r>
    <n v="2205"/>
    <x v="1232"/>
    <n v="23"/>
    <x v="2"/>
    <d v="2023-11-19T00:00:00"/>
    <n v="0"/>
    <n v="12058"/>
    <x v="864"/>
    <x v="1"/>
    <n v="115"/>
    <s v="Product_115"/>
    <x v="1"/>
    <n v="388.29"/>
    <n v="196.52"/>
    <n v="3"/>
    <n v="0"/>
    <n v="409"/>
    <n v="7"/>
    <n v="1164.8699999999999"/>
    <n v="575.30999999999995"/>
  </r>
  <r>
    <n v="1663"/>
    <x v="1233"/>
    <n v="40"/>
    <x v="2"/>
    <d v="2022-03-25T00:00:00"/>
    <n v="0"/>
    <n v="13479"/>
    <x v="865"/>
    <x v="0"/>
    <n v="106"/>
    <s v="Product_106"/>
    <x v="0"/>
    <n v="967.88"/>
    <n v="559.70000000000005"/>
    <n v="1"/>
    <n v="0.2"/>
    <n v="521"/>
    <n v="6"/>
    <n v="774.3"/>
    <n v="214.6"/>
  </r>
  <r>
    <n v="1024"/>
    <x v="1234"/>
    <n v="46"/>
    <x v="5"/>
    <d v="2023-08-23T00:00:00"/>
    <n v="0"/>
    <n v="12122"/>
    <x v="24"/>
    <x v="0"/>
    <n v="127"/>
    <s v="Product_127"/>
    <x v="3"/>
    <n v="426.83"/>
    <n v="253.39"/>
    <n v="2"/>
    <n v="0"/>
    <n v="426"/>
    <n v="6"/>
    <n v="853.66"/>
    <n v="346.88"/>
  </r>
  <r>
    <n v="2203"/>
    <x v="1235"/>
    <n v="30"/>
    <x v="0"/>
    <d v="2020-06-13T00:00:00"/>
    <n v="1"/>
    <n v="11323"/>
    <x v="302"/>
    <x v="0"/>
    <n v="105"/>
    <s v="Product_105"/>
    <x v="1"/>
    <n v="325.85000000000002"/>
    <n v="199.42"/>
    <n v="5"/>
    <n v="0.05"/>
    <n v="1251"/>
    <n v="3"/>
    <n v="1547.79"/>
    <n v="550.69000000000005"/>
  </r>
  <r>
    <n v="1709"/>
    <x v="1236"/>
    <n v="68"/>
    <x v="0"/>
    <d v="2021-03-11T00:00:00"/>
    <n v="0"/>
    <n v="12994"/>
    <x v="106"/>
    <x v="2"/>
    <n v="105"/>
    <s v="Product_105"/>
    <x v="0"/>
    <n v="715.26"/>
    <n v="462.56"/>
    <n v="3"/>
    <n v="0"/>
    <n v="677"/>
    <n v="5"/>
    <n v="2145.7800000000002"/>
    <n v="758.1"/>
  </r>
  <r>
    <n v="2184"/>
    <x v="1237"/>
    <n v="38"/>
    <x v="1"/>
    <d v="2023-10-13T00:00:00"/>
    <n v="0"/>
    <n v="12960"/>
    <x v="866"/>
    <x v="0"/>
    <n v="118"/>
    <s v="Product_118"/>
    <x v="2"/>
    <n v="939.72"/>
    <n v="420.93"/>
    <n v="2"/>
    <n v="0"/>
    <n v="338"/>
    <n v="9"/>
    <n v="1879.44"/>
    <n v="1037.58"/>
  </r>
  <r>
    <n v="1176"/>
    <x v="1238"/>
    <n v="36"/>
    <x v="1"/>
    <d v="2022-12-28T00:00:00"/>
    <n v="1"/>
    <n v="13452"/>
    <x v="867"/>
    <x v="1"/>
    <n v="128"/>
    <s v="Product_128"/>
    <x v="1"/>
    <n v="410.41"/>
    <n v="280.41000000000003"/>
    <n v="1"/>
    <n v="0"/>
    <n v="496"/>
    <n v="5"/>
    <n v="410.41"/>
    <n v="130"/>
  </r>
  <r>
    <n v="1284"/>
    <x v="1239"/>
    <n v="56"/>
    <x v="4"/>
    <d v="2022-02-17T00:00:00"/>
    <n v="0"/>
    <n v="12757"/>
    <x v="40"/>
    <x v="1"/>
    <n v="135"/>
    <s v="Product_135"/>
    <x v="2"/>
    <n v="486"/>
    <n v="254.3"/>
    <n v="1"/>
    <n v="0"/>
    <n v="647"/>
    <n v="4"/>
    <n v="486"/>
    <n v="231.7"/>
  </r>
  <r>
    <n v="1062"/>
    <x v="1240"/>
    <n v="46"/>
    <x v="3"/>
    <d v="2021-10-10T00:00:00"/>
    <n v="1"/>
    <n v="12900"/>
    <x v="868"/>
    <x v="0"/>
    <n v="122"/>
    <s v="Product_122"/>
    <x v="1"/>
    <n v="939.66"/>
    <n v="618.41999999999996"/>
    <n v="5"/>
    <n v="0.1"/>
    <n v="624"/>
    <n v="3"/>
    <n v="4228.47"/>
    <n v="1136.3699999999999"/>
  </r>
  <r>
    <n v="2002"/>
    <x v="1241"/>
    <n v="37"/>
    <x v="1"/>
    <d v="2023-07-07T00:00:00"/>
    <n v="0"/>
    <n v="10775"/>
    <x v="538"/>
    <x v="1"/>
    <n v="134"/>
    <s v="Product_134"/>
    <x v="2"/>
    <n v="1421.32"/>
    <n v="662.54"/>
    <n v="4"/>
    <n v="0.1"/>
    <n v="544"/>
    <n v="2"/>
    <n v="5116.75"/>
    <n v="2466.59"/>
  </r>
  <r>
    <n v="1661"/>
    <x v="1242"/>
    <n v="30"/>
    <x v="0"/>
    <d v="2024-11-01T00:00:00"/>
    <n v="0"/>
    <n v="13918"/>
    <x v="503"/>
    <x v="2"/>
    <n v="104"/>
    <s v="Product_104"/>
    <x v="0"/>
    <n v="1028.3800000000001"/>
    <n v="420.31"/>
    <n v="5"/>
    <n v="0"/>
    <n v="356"/>
    <n v="10"/>
    <n v="5141.8999999999996"/>
    <n v="3040.35"/>
  </r>
  <r>
    <n v="1665"/>
    <x v="1243"/>
    <n v="94"/>
    <x v="3"/>
    <d v="2022-09-26T00:00:00"/>
    <n v="0"/>
    <n v="10885"/>
    <x v="576"/>
    <x v="1"/>
    <n v="118"/>
    <s v="Product_118"/>
    <x v="1"/>
    <n v="1185.21"/>
    <n v="677.94"/>
    <n v="3"/>
    <n v="0"/>
    <n v="715"/>
    <n v="4"/>
    <n v="3555.63"/>
    <n v="1521.81"/>
  </r>
  <r>
    <n v="1155"/>
    <x v="1244"/>
    <n v="45"/>
    <x v="1"/>
    <d v="2023-01-13T00:00:00"/>
    <n v="0"/>
    <n v="12035"/>
    <x v="869"/>
    <x v="1"/>
    <n v="141"/>
    <s v="Product_141"/>
    <x v="0"/>
    <n v="581.87"/>
    <n v="429.51499999999999"/>
    <n v="5"/>
    <n v="0.1"/>
    <n v="426"/>
    <n v="5"/>
    <n v="2618.42"/>
    <n v="470.85"/>
  </r>
  <r>
    <n v="2492"/>
    <x v="1245"/>
    <n v="56"/>
    <x v="5"/>
    <d v="2020-03-14T00:00:00"/>
    <n v="1"/>
    <n v="10735"/>
    <x v="385"/>
    <x v="0"/>
    <n v="126"/>
    <s v="Product_126"/>
    <x v="0"/>
    <n v="444.77"/>
    <n v="309.27"/>
    <n v="3"/>
    <n v="0"/>
    <n v="892"/>
    <n v="4"/>
    <n v="1334.31"/>
    <n v="406.5"/>
  </r>
  <r>
    <n v="2072"/>
    <x v="1246"/>
    <n v="40"/>
    <x v="2"/>
    <d v="2023-06-18T00:00:00"/>
    <n v="0"/>
    <n v="12681"/>
    <x v="870"/>
    <x v="2"/>
    <n v="142"/>
    <s v="Product_142"/>
    <x v="2"/>
    <n v="708.69"/>
    <n v="305.68"/>
    <n v="4"/>
    <n v="0"/>
    <n v="340"/>
    <n v="5"/>
    <n v="2834.76"/>
    <n v="1612.04"/>
  </r>
  <r>
    <n v="1966"/>
    <x v="1247"/>
    <n v="31"/>
    <x v="1"/>
    <d v="2020-05-20T00:00:00"/>
    <n v="1"/>
    <n v="13657"/>
    <x v="304"/>
    <x v="2"/>
    <n v="122"/>
    <s v="Product_122"/>
    <x v="1"/>
    <n v="1220.3399999999999"/>
    <n v="429.51499999999999"/>
    <n v="5"/>
    <n v="0"/>
    <n v="1687"/>
    <n v="1"/>
    <n v="6101.7"/>
    <n v="3954.12"/>
  </r>
  <r>
    <n v="1848"/>
    <x v="1248"/>
    <n v="71"/>
    <x v="1"/>
    <d v="2021-04-25T00:00:00"/>
    <n v="0"/>
    <n v="11051"/>
    <x v="545"/>
    <x v="1"/>
    <n v="147"/>
    <s v="Product_147"/>
    <x v="3"/>
    <n v="711.63"/>
    <n v="294.26"/>
    <n v="1"/>
    <n v="0"/>
    <n v="421"/>
    <n v="3"/>
    <n v="711.63"/>
    <n v="417.37"/>
  </r>
  <r>
    <n v="2107"/>
    <x v="1249"/>
    <n v="60"/>
    <x v="5"/>
    <d v="2023-07-16T00:00:00"/>
    <n v="0"/>
    <n v="11486"/>
    <x v="216"/>
    <x v="1"/>
    <n v="133"/>
    <s v="Product_133"/>
    <x v="3"/>
    <n v="1277.75"/>
    <n v="594.23"/>
    <n v="3"/>
    <n v="0"/>
    <n v="351"/>
    <n v="10"/>
    <n v="3833.25"/>
    <n v="2050.56"/>
  </r>
  <r>
    <n v="2384"/>
    <x v="1250"/>
    <n v="46"/>
    <x v="0"/>
    <d v="2023-11-02T00:00:00"/>
    <n v="0"/>
    <n v="10395"/>
    <x v="871"/>
    <x v="0"/>
    <n v="143"/>
    <s v="Product_143"/>
    <x v="0"/>
    <n v="1483.72"/>
    <n v="851.3"/>
    <n v="3"/>
    <n v="0"/>
    <n v="426"/>
    <n v="4"/>
    <n v="4451.16"/>
    <n v="1897.26"/>
  </r>
  <r>
    <n v="1688"/>
    <x v="1251"/>
    <n v="34"/>
    <x v="4"/>
    <d v="2021-11-08T00:00:00"/>
    <n v="0"/>
    <n v="10682"/>
    <x v="558"/>
    <x v="0"/>
    <n v="114"/>
    <s v="Product_114"/>
    <x v="2"/>
    <n v="154.44"/>
    <n v="85.2"/>
    <n v="1"/>
    <n v="0"/>
    <n v="456"/>
    <n v="3"/>
    <n v="154.44"/>
    <n v="69.239999999999995"/>
  </r>
  <r>
    <n v="1147"/>
    <x v="1252"/>
    <n v="36"/>
    <x v="5"/>
    <d v="2021-10-04T00:00:00"/>
    <n v="0"/>
    <n v="12001"/>
    <x v="437"/>
    <x v="2"/>
    <n v="131"/>
    <s v="Product_131"/>
    <x v="2"/>
    <n v="115.84"/>
    <n v="58.5"/>
    <n v="5"/>
    <n v="0.1"/>
    <n v="1135"/>
    <n v="3"/>
    <n v="521.28"/>
    <n v="228.78"/>
  </r>
  <r>
    <n v="1341"/>
    <x v="1253"/>
    <n v="29"/>
    <x v="4"/>
    <d v="2020-04-07T00:00:00"/>
    <n v="0"/>
    <n v="13447"/>
    <x v="872"/>
    <x v="0"/>
    <n v="110"/>
    <s v="Product_110"/>
    <x v="2"/>
    <n v="266.91000000000003"/>
    <n v="113.87"/>
    <n v="4"/>
    <n v="0"/>
    <n v="806"/>
    <n v="5"/>
    <n v="1067.6400000000001"/>
    <n v="612.16"/>
  </r>
  <r>
    <n v="1475"/>
    <x v="1254"/>
    <n v="22"/>
    <x v="1"/>
    <d v="2022-07-06T00:00:00"/>
    <n v="0"/>
    <n v="12468"/>
    <x v="679"/>
    <x v="2"/>
    <n v="124"/>
    <s v="Product_124"/>
    <x v="1"/>
    <n v="607.34"/>
    <n v="285.52"/>
    <n v="2"/>
    <n v="0"/>
    <n v="366"/>
    <n v="7"/>
    <n v="1214.68"/>
    <n v="643.64"/>
  </r>
  <r>
    <n v="2086"/>
    <x v="1255"/>
    <n v="53"/>
    <x v="0"/>
    <d v="2020-07-20T00:00:00"/>
    <n v="0"/>
    <n v="10363"/>
    <x v="247"/>
    <x v="2"/>
    <n v="121"/>
    <s v="Product_121"/>
    <x v="1"/>
    <n v="240.01"/>
    <n v="109.26"/>
    <n v="5"/>
    <n v="0"/>
    <n v="561"/>
    <n v="5"/>
    <n v="1200.05"/>
    <n v="653.75"/>
  </r>
  <r>
    <n v="2383"/>
    <x v="1256"/>
    <n v="48"/>
    <x v="3"/>
    <d v="2023-07-21T00:00:00"/>
    <n v="0"/>
    <n v="13966"/>
    <x v="873"/>
    <x v="1"/>
    <n v="148"/>
    <s v="Product_148"/>
    <x v="2"/>
    <n v="1312.46"/>
    <n v="818.58"/>
    <n v="5"/>
    <n v="0.05"/>
    <n v="530"/>
    <n v="3"/>
    <n v="6234.18"/>
    <n v="2141.2800000000002"/>
  </r>
  <r>
    <n v="1560"/>
    <x v="1257"/>
    <n v="51"/>
    <x v="1"/>
    <d v="2023-12-12T00:00:00"/>
    <n v="0"/>
    <n v="13287"/>
    <x v="874"/>
    <x v="2"/>
    <n v="108"/>
    <s v="Product_108"/>
    <x v="3"/>
    <n v="83.56"/>
    <n v="429.51499999999999"/>
    <n v="3"/>
    <n v="0"/>
    <n v="386"/>
    <n v="6"/>
    <n v="250.68"/>
    <n v="-1037.8599999999999"/>
  </r>
  <r>
    <n v="1326"/>
    <x v="1258"/>
    <n v="34"/>
    <x v="5"/>
    <d v="2020-07-24T00:00:00"/>
    <n v="1"/>
    <n v="11854"/>
    <x v="704"/>
    <x v="2"/>
    <n v="132"/>
    <s v="Product_132"/>
    <x v="3"/>
    <n v="507.9"/>
    <n v="429.51499999999999"/>
    <n v="3"/>
    <n v="0"/>
    <n v="1055"/>
    <n v="4"/>
    <n v="1523.7"/>
    <n v="235.15"/>
  </r>
  <r>
    <n v="2164"/>
    <x v="1259"/>
    <n v="43"/>
    <x v="3"/>
    <d v="2022-06-27T00:00:00"/>
    <n v="0"/>
    <n v="13172"/>
    <x v="875"/>
    <x v="2"/>
    <n v="131"/>
    <s v="Product_131"/>
    <x v="1"/>
    <n v="317.81"/>
    <n v="219.52"/>
    <n v="4"/>
    <n v="0.1"/>
    <n v="674"/>
    <n v="5"/>
    <n v="1144.1199999999999"/>
    <n v="266.04000000000002"/>
  </r>
  <r>
    <n v="1989"/>
    <x v="1260"/>
    <n v="33"/>
    <x v="2"/>
    <d v="2020-12-06T00:00:00"/>
    <n v="0"/>
    <n v="11781"/>
    <x v="269"/>
    <x v="2"/>
    <n v="134"/>
    <s v="Product_134"/>
    <x v="2"/>
    <n v="1400.73"/>
    <n v="931.87"/>
    <n v="4"/>
    <n v="0"/>
    <n v="565"/>
    <n v="7"/>
    <n v="5602.92"/>
    <n v="1875.44"/>
  </r>
  <r>
    <n v="1214"/>
    <x v="1261"/>
    <n v="29"/>
    <x v="3"/>
    <d v="2023-11-22T00:00:00"/>
    <n v="1"/>
    <n v="10092"/>
    <x v="554"/>
    <x v="1"/>
    <n v="123"/>
    <s v="Product_123"/>
    <x v="3"/>
    <n v="1020.75"/>
    <n v="560.74"/>
    <n v="4"/>
    <n v="0"/>
    <n v="406"/>
    <n v="3"/>
    <n v="4083"/>
    <n v="1840.04"/>
  </r>
  <r>
    <n v="1434"/>
    <x v="1262"/>
    <n v="65"/>
    <x v="5"/>
    <d v="2021-05-09T00:00:00"/>
    <n v="0"/>
    <n v="11598"/>
    <x v="673"/>
    <x v="0"/>
    <n v="125"/>
    <s v="Product_125"/>
    <x v="3"/>
    <n v="1372.44"/>
    <n v="429.51499999999999"/>
    <n v="1"/>
    <n v="0.2"/>
    <n v="792"/>
    <n v="6"/>
    <n v="1097.95"/>
    <n v="668.44"/>
  </r>
  <r>
    <n v="1951"/>
    <x v="1263"/>
    <n v="41"/>
    <x v="3"/>
    <d v="2020-02-29T00:00:00"/>
    <n v="0"/>
    <n v="10265"/>
    <x v="579"/>
    <x v="0"/>
    <n v="107"/>
    <s v="Product_107"/>
    <x v="1"/>
    <n v="1459.88"/>
    <n v="985.03"/>
    <n v="2"/>
    <n v="0"/>
    <n v="702"/>
    <n v="5"/>
    <n v="2919.76"/>
    <n v="949.7"/>
  </r>
  <r>
    <n v="1722"/>
    <x v="1264"/>
    <n v="47"/>
    <x v="5"/>
    <d v="2020-04-04T00:00:00"/>
    <n v="1"/>
    <n v="12253"/>
    <x v="495"/>
    <x v="2"/>
    <n v="119"/>
    <s v="Product_119"/>
    <x v="1"/>
    <n v="770.79"/>
    <n v="449.65"/>
    <n v="2"/>
    <n v="0"/>
    <n v="1733"/>
    <n v="1"/>
    <n v="1541.58"/>
    <n v="642.28"/>
  </r>
  <r>
    <n v="2341"/>
    <x v="1265"/>
    <n v="52"/>
    <x v="1"/>
    <d v="2021-10-26T00:00:00"/>
    <n v="0"/>
    <n v="13151"/>
    <x v="95"/>
    <x v="0"/>
    <n v="107"/>
    <s v="Product_107"/>
    <x v="3"/>
    <n v="389.76"/>
    <n v="190.33"/>
    <n v="4"/>
    <n v="0"/>
    <n v="627"/>
    <n v="7"/>
    <n v="1559.04"/>
    <n v="797.72"/>
  </r>
  <r>
    <n v="1031"/>
    <x v="1266"/>
    <n v="42"/>
    <x v="0"/>
    <d v="2020-04-24T00:00:00"/>
    <n v="1"/>
    <n v="12084"/>
    <x v="96"/>
    <x v="0"/>
    <n v="147"/>
    <s v="Product_147"/>
    <x v="2"/>
    <n v="330.91"/>
    <n v="429.51499999999999"/>
    <n v="3"/>
    <n v="0.1"/>
    <n v="1196"/>
    <n v="3"/>
    <n v="893.46"/>
    <n v="-395.08"/>
  </r>
  <r>
    <n v="1669"/>
    <x v="1267"/>
    <n v="43"/>
    <x v="2"/>
    <d v="2021-08-23T00:00:00"/>
    <n v="0"/>
    <n v="11034"/>
    <x v="54"/>
    <x v="2"/>
    <n v="108"/>
    <s v="Product_108"/>
    <x v="3"/>
    <n v="373.23"/>
    <n v="260.38"/>
    <n v="2"/>
    <n v="0"/>
    <n v="431"/>
    <n v="4"/>
    <n v="746.46"/>
    <n v="225.7"/>
  </r>
  <r>
    <n v="1284"/>
    <x v="1268"/>
    <n v="23"/>
    <x v="0"/>
    <d v="2022-04-01T00:00:00"/>
    <n v="0"/>
    <n v="13698"/>
    <x v="876"/>
    <x v="2"/>
    <n v="114"/>
    <s v="Product_114"/>
    <x v="3"/>
    <n v="1077.46"/>
    <n v="705.57"/>
    <n v="5"/>
    <n v="0.05"/>
    <n v="647"/>
    <n v="4"/>
    <n v="5117.93"/>
    <n v="1590.08"/>
  </r>
  <r>
    <n v="2328"/>
    <x v="1269"/>
    <n v="26"/>
    <x v="0"/>
    <d v="2022-02-06T00:00:00"/>
    <n v="0"/>
    <n v="11113"/>
    <x v="450"/>
    <x v="0"/>
    <n v="101"/>
    <s v="Product_101"/>
    <x v="2"/>
    <n v="108.65"/>
    <n v="52.63"/>
    <n v="1"/>
    <n v="0.05"/>
    <n v="388"/>
    <n v="3"/>
    <n v="103.22"/>
    <n v="50.59"/>
  </r>
  <r>
    <n v="1428"/>
    <x v="1270"/>
    <n v="25"/>
    <x v="0"/>
    <d v="2022-01-06T00:00:00"/>
    <n v="0"/>
    <n v="10743"/>
    <x v="239"/>
    <x v="1"/>
    <n v="113"/>
    <s v="Product_113"/>
    <x v="1"/>
    <n v="124.47"/>
    <n v="85.37"/>
    <n v="3"/>
    <n v="0"/>
    <n v="945"/>
    <n v="2"/>
    <n v="373.41"/>
    <n v="117.3"/>
  </r>
  <r>
    <n v="1285"/>
    <x v="1271"/>
    <n v="49"/>
    <x v="5"/>
    <d v="2020-10-25T00:00:00"/>
    <n v="1"/>
    <n v="12066"/>
    <x v="877"/>
    <x v="0"/>
    <n v="103"/>
    <s v="Product_103"/>
    <x v="2"/>
    <n v="931.81"/>
    <n v="647.08000000000004"/>
    <n v="1"/>
    <n v="0.05"/>
    <n v="1157"/>
    <n v="3"/>
    <n v="885.22"/>
    <n v="238.14"/>
  </r>
  <r>
    <n v="2167"/>
    <x v="1272"/>
    <n v="41"/>
    <x v="5"/>
    <d v="2021-05-15T00:00:00"/>
    <n v="0"/>
    <n v="13635"/>
    <x v="342"/>
    <x v="2"/>
    <n v="128"/>
    <s v="Product_128"/>
    <x v="2"/>
    <n v="980.98"/>
    <n v="460.42"/>
    <n v="5"/>
    <n v="0"/>
    <n v="367"/>
    <n v="5"/>
    <n v="4904.8999999999996"/>
    <n v="2602.8000000000002"/>
  </r>
  <r>
    <n v="2447"/>
    <x v="1273"/>
    <n v="26"/>
    <x v="2"/>
    <d v="2022-12-23T00:00:00"/>
    <n v="0"/>
    <n v="10373"/>
    <x v="298"/>
    <x v="0"/>
    <n v="138"/>
    <s v="Product_138"/>
    <x v="2"/>
    <n v="1014.63"/>
    <n v="678.46"/>
    <n v="2"/>
    <n v="0"/>
    <n v="531"/>
    <n v="4"/>
    <n v="2029.26"/>
    <n v="672.34"/>
  </r>
  <r>
    <n v="2042"/>
    <x v="1274"/>
    <n v="48"/>
    <x v="5"/>
    <d v="2022-04-23T00:00:00"/>
    <n v="0"/>
    <n v="11809"/>
    <x v="407"/>
    <x v="0"/>
    <n v="115"/>
    <s v="Product_115"/>
    <x v="2"/>
    <n v="589.23"/>
    <n v="391.81"/>
    <n v="1"/>
    <n v="0"/>
    <n v="984"/>
    <n v="3"/>
    <n v="589.23"/>
    <n v="197.42"/>
  </r>
  <r>
    <n v="1017"/>
    <x v="1275"/>
    <n v="48"/>
    <x v="4"/>
    <d v="2023-05-03T00:00:00"/>
    <n v="1"/>
    <n v="10093"/>
    <x v="630"/>
    <x v="1"/>
    <n v="136"/>
    <s v="Product_136"/>
    <x v="1"/>
    <n v="1218.6199999999999"/>
    <n v="501.98"/>
    <n v="1"/>
    <n v="0"/>
    <n v="668"/>
    <n v="2"/>
    <n v="1218.6199999999999"/>
    <n v="716.64"/>
  </r>
  <r>
    <n v="1768"/>
    <x v="1276"/>
    <n v="29"/>
    <x v="5"/>
    <d v="2023-10-28T00:00:00"/>
    <n v="1"/>
    <n v="10031"/>
    <x v="144"/>
    <x v="0"/>
    <n v="103"/>
    <s v="Product_103"/>
    <x v="3"/>
    <n v="823.76"/>
    <n v="495"/>
    <n v="1"/>
    <n v="0"/>
    <n v="337"/>
    <n v="3"/>
    <n v="823.76"/>
    <n v="328.76"/>
  </r>
  <r>
    <n v="1589"/>
    <x v="1277"/>
    <n v="39"/>
    <x v="5"/>
    <d v="2021-03-01T00:00:00"/>
    <n v="1"/>
    <n v="13734"/>
    <x v="878"/>
    <x v="0"/>
    <n v="104"/>
    <s v="Product_104"/>
    <x v="0"/>
    <n v="202.93"/>
    <n v="99.76"/>
    <n v="5"/>
    <n v="0"/>
    <n v="1425"/>
    <n v="2"/>
    <n v="1014.65"/>
    <n v="515.85"/>
  </r>
  <r>
    <n v="2394"/>
    <x v="1278"/>
    <n v="48"/>
    <x v="5"/>
    <d v="2020-12-14T00:00:00"/>
    <n v="1"/>
    <n v="10139"/>
    <x v="879"/>
    <x v="2"/>
    <n v="105"/>
    <s v="Product_105"/>
    <x v="1"/>
    <n v="1205.79"/>
    <n v="726.35"/>
    <n v="3"/>
    <n v="0"/>
    <n v="1112"/>
    <n v="3"/>
    <n v="3617.37"/>
    <n v="1438.32"/>
  </r>
  <r>
    <n v="2198"/>
    <x v="1279"/>
    <n v="27"/>
    <x v="1"/>
    <d v="2020-12-24T00:00:00"/>
    <n v="0"/>
    <n v="11593"/>
    <x v="783"/>
    <x v="1"/>
    <n v="126"/>
    <s v="Product_126"/>
    <x v="2"/>
    <n v="1431.95"/>
    <n v="965.23"/>
    <n v="3"/>
    <n v="0"/>
    <n v="502"/>
    <n v="3"/>
    <n v="4295.8500000000004"/>
    <n v="1400.16"/>
  </r>
  <r>
    <n v="2009"/>
    <x v="1280"/>
    <n v="48"/>
    <x v="2"/>
    <d v="2020-10-06T00:00:00"/>
    <n v="0"/>
    <n v="13020"/>
    <x v="52"/>
    <x v="0"/>
    <n v="125"/>
    <s v="Product_125"/>
    <x v="3"/>
    <n v="137.05000000000001"/>
    <n v="75.33"/>
    <n v="5"/>
    <n v="0.05"/>
    <n v="764"/>
    <n v="3"/>
    <n v="650.99"/>
    <n v="274.33999999999997"/>
  </r>
  <r>
    <n v="1193"/>
    <x v="1281"/>
    <n v="44"/>
    <x v="4"/>
    <d v="2023-06-02T00:00:00"/>
    <n v="0"/>
    <n v="13092"/>
    <x v="880"/>
    <x v="0"/>
    <n v="110"/>
    <s v="Product_110"/>
    <x v="3"/>
    <n v="617.46"/>
    <n v="323.75"/>
    <n v="1"/>
    <n v="0"/>
    <n v="405"/>
    <n v="7"/>
    <n v="617.46"/>
    <n v="293.70999999999998"/>
  </r>
  <r>
    <n v="1501"/>
    <x v="1282"/>
    <n v="25"/>
    <x v="5"/>
    <d v="2022-02-22T00:00:00"/>
    <n v="0"/>
    <n v="13220"/>
    <x v="411"/>
    <x v="2"/>
    <n v="108"/>
    <s v="Product_108"/>
    <x v="2"/>
    <n v="756.9"/>
    <n v="512.01"/>
    <n v="1"/>
    <n v="0.1"/>
    <n v="511"/>
    <n v="2"/>
    <n v="681.21"/>
    <n v="169.2"/>
  </r>
  <r>
    <n v="1987"/>
    <x v="1283"/>
    <n v="43"/>
    <x v="2"/>
    <d v="2023-06-23T00:00:00"/>
    <n v="0"/>
    <n v="13292"/>
    <x v="881"/>
    <x v="2"/>
    <n v="112"/>
    <s v="Product_112"/>
    <x v="1"/>
    <n v="262.38"/>
    <n v="429.51499999999999"/>
    <n v="4"/>
    <n v="0.05"/>
    <n v="558"/>
    <n v="6"/>
    <n v="997.04"/>
    <n v="-721.02"/>
  </r>
  <r>
    <n v="2136"/>
    <x v="1284"/>
    <n v="45"/>
    <x v="3"/>
    <d v="2023-10-31T00:00:00"/>
    <n v="0"/>
    <n v="12780"/>
    <x v="78"/>
    <x v="1"/>
    <n v="103"/>
    <s v="Product_103"/>
    <x v="2"/>
    <n v="1308.18"/>
    <n v="547.70000000000005"/>
    <n v="2"/>
    <n v="0"/>
    <n v="428"/>
    <n v="7"/>
    <n v="2616.36"/>
    <n v="1520.96"/>
  </r>
  <r>
    <n v="1113"/>
    <x v="1285"/>
    <n v="30"/>
    <x v="1"/>
    <d v="2021-05-08T00:00:00"/>
    <n v="0"/>
    <n v="12801"/>
    <x v="176"/>
    <x v="1"/>
    <n v="127"/>
    <s v="Product_127"/>
    <x v="3"/>
    <n v="462.02"/>
    <n v="312.72000000000003"/>
    <n v="2"/>
    <n v="0"/>
    <n v="423"/>
    <n v="5"/>
    <n v="924.04"/>
    <n v="298.60000000000002"/>
  </r>
  <r>
    <n v="2245"/>
    <x v="1286"/>
    <n v="31"/>
    <x v="5"/>
    <d v="2022-10-16T00:00:00"/>
    <n v="1"/>
    <n v="11242"/>
    <x v="882"/>
    <x v="1"/>
    <n v="123"/>
    <s v="Product_123"/>
    <x v="3"/>
    <n v="1185.3599999999999"/>
    <n v="503.58"/>
    <n v="3"/>
    <n v="0"/>
    <n v="576"/>
    <n v="4"/>
    <n v="3556.08"/>
    <n v="2045.34"/>
  </r>
  <r>
    <n v="1946"/>
    <x v="1287"/>
    <n v="24"/>
    <x v="4"/>
    <d v="2023-04-09T00:00:00"/>
    <n v="0"/>
    <n v="11564"/>
    <x v="883"/>
    <x v="2"/>
    <n v="140"/>
    <s v="Product_140"/>
    <x v="1"/>
    <n v="1022.94"/>
    <n v="512.67999999999995"/>
    <n v="5"/>
    <n v="0.1"/>
    <n v="380"/>
    <n v="9"/>
    <n v="4603.2299999999996"/>
    <n v="2039.83"/>
  </r>
  <r>
    <n v="1830"/>
    <x v="1288"/>
    <n v="33"/>
    <x v="1"/>
    <d v="2020-10-20T00:00:00"/>
    <n v="0"/>
    <n v="11582"/>
    <x v="884"/>
    <x v="2"/>
    <n v="133"/>
    <s v="Product_133"/>
    <x v="0"/>
    <n v="917.17"/>
    <n v="576.69000000000005"/>
    <n v="1"/>
    <n v="0"/>
    <n v="337"/>
    <n v="5"/>
    <n v="917.17"/>
    <n v="340.48"/>
  </r>
  <r>
    <n v="2287"/>
    <x v="1289"/>
    <n v="39"/>
    <x v="4"/>
    <d v="2021-04-20T00:00:00"/>
    <n v="1"/>
    <n v="11931"/>
    <x v="885"/>
    <x v="2"/>
    <n v="114"/>
    <s v="Product_114"/>
    <x v="2"/>
    <n v="328.61"/>
    <n v="208.05"/>
    <n v="2"/>
    <n v="0"/>
    <n v="1131"/>
    <n v="5"/>
    <n v="657.22"/>
    <n v="241.12"/>
  </r>
  <r>
    <n v="1924"/>
    <x v="1290"/>
    <n v="31"/>
    <x v="1"/>
    <d v="2022-08-02T00:00:00"/>
    <n v="0"/>
    <n v="10057"/>
    <x v="886"/>
    <x v="2"/>
    <n v="123"/>
    <s v="Product_123"/>
    <x v="0"/>
    <n v="370.02"/>
    <n v="429.51499999999999"/>
    <n v="5"/>
    <n v="0"/>
    <n v="375"/>
    <n v="6"/>
    <n v="1850.1"/>
    <n v="-297.47000000000003"/>
  </r>
  <r>
    <n v="1054"/>
    <x v="1291"/>
    <n v="40"/>
    <x v="3"/>
    <d v="2023-07-30T00:00:00"/>
    <n v="0"/>
    <n v="13496"/>
    <x v="715"/>
    <x v="1"/>
    <n v="131"/>
    <s v="Product_131"/>
    <x v="3"/>
    <n v="118.66"/>
    <n v="48.86"/>
    <n v="5"/>
    <n v="0"/>
    <n v="397"/>
    <n v="5"/>
    <n v="593.29999999999995"/>
    <n v="349"/>
  </r>
  <r>
    <n v="1799"/>
    <x v="1292"/>
    <n v="29"/>
    <x v="2"/>
    <d v="2021-06-04T00:00:00"/>
    <n v="1"/>
    <n v="11298"/>
    <x v="887"/>
    <x v="1"/>
    <n v="113"/>
    <s v="Product_113"/>
    <x v="0"/>
    <n v="399.03"/>
    <n v="175.53"/>
    <n v="1"/>
    <n v="0"/>
    <n v="807"/>
    <n v="3"/>
    <n v="399.03"/>
    <n v="223.5"/>
  </r>
  <r>
    <n v="1777"/>
    <x v="1293"/>
    <n v="33"/>
    <x v="1"/>
    <d v="2022-07-30T00:00:00"/>
    <n v="0"/>
    <n v="12187"/>
    <x v="641"/>
    <x v="1"/>
    <n v="112"/>
    <s v="Product_112"/>
    <x v="2"/>
    <n v="550.89"/>
    <n v="375.08"/>
    <n v="5"/>
    <n v="0"/>
    <n v="448"/>
    <n v="4"/>
    <n v="2754.45"/>
    <n v="879.05"/>
  </r>
  <r>
    <n v="2481"/>
    <x v="1294"/>
    <n v="52"/>
    <x v="0"/>
    <d v="2021-06-06T00:00:00"/>
    <n v="1"/>
    <n v="11046"/>
    <x v="888"/>
    <x v="2"/>
    <n v="135"/>
    <s v="Product_135"/>
    <x v="2"/>
    <n v="1258.06"/>
    <n v="533.97"/>
    <n v="2"/>
    <n v="0"/>
    <n v="498"/>
    <n v="3"/>
    <n v="2516.12"/>
    <n v="1448.18"/>
  </r>
  <r>
    <n v="1161"/>
    <x v="1295"/>
    <n v="48"/>
    <x v="3"/>
    <d v="2023-09-27T00:00:00"/>
    <n v="0"/>
    <n v="12948"/>
    <x v="395"/>
    <x v="2"/>
    <n v="118"/>
    <s v="Product_118"/>
    <x v="3"/>
    <n v="581.27"/>
    <n v="246.2"/>
    <n v="4"/>
    <n v="0.2"/>
    <n v="455"/>
    <n v="6"/>
    <n v="1860.06"/>
    <n v="875.26"/>
  </r>
  <r>
    <n v="2403"/>
    <x v="1296"/>
    <n v="52"/>
    <x v="0"/>
    <d v="2020-01-20T00:00:00"/>
    <n v="0"/>
    <n v="10377"/>
    <x v="332"/>
    <x v="2"/>
    <n v="121"/>
    <s v="Product_121"/>
    <x v="1"/>
    <n v="1144.2"/>
    <n v="744.52"/>
    <n v="2"/>
    <n v="0.2"/>
    <n v="626"/>
    <n v="7"/>
    <n v="1830.72"/>
    <n v="341.68"/>
  </r>
  <r>
    <n v="1086"/>
    <x v="1297"/>
    <n v="28"/>
    <x v="3"/>
    <d v="2022-10-08T00:00:00"/>
    <n v="0"/>
    <n v="10921"/>
    <x v="775"/>
    <x v="2"/>
    <n v="145"/>
    <s v="Product_145"/>
    <x v="1"/>
    <n v="687.19"/>
    <n v="407.08"/>
    <n v="4"/>
    <n v="0"/>
    <n v="875"/>
    <n v="5"/>
    <n v="2748.76"/>
    <n v="1120.44"/>
  </r>
  <r>
    <n v="1054"/>
    <x v="1298"/>
    <n v="42"/>
    <x v="0"/>
    <d v="2021-08-12T00:00:00"/>
    <n v="0"/>
    <n v="10372"/>
    <x v="813"/>
    <x v="0"/>
    <n v="147"/>
    <s v="Product_147"/>
    <x v="3"/>
    <n v="1188.06"/>
    <n v="600.55999999999995"/>
    <n v="5"/>
    <n v="0.05"/>
    <n v="397"/>
    <n v="5"/>
    <n v="5643.28"/>
    <n v="2640.48"/>
  </r>
  <r>
    <n v="2499"/>
    <x v="1299"/>
    <n v="40"/>
    <x v="0"/>
    <d v="2023-10-19T00:00:00"/>
    <n v="0"/>
    <n v="13134"/>
    <x v="467"/>
    <x v="1"/>
    <n v="142"/>
    <s v="Product_142"/>
    <x v="2"/>
    <n v="1465.59"/>
    <n v="659.1"/>
    <n v="2"/>
    <n v="0.2"/>
    <n v="440"/>
    <n v="4"/>
    <n v="2344.94"/>
    <n v="1026.74"/>
  </r>
  <r>
    <n v="2201"/>
    <x v="1300"/>
    <n v="46"/>
    <x v="4"/>
    <d v="2023-01-24T00:00:00"/>
    <n v="0"/>
    <n v="11587"/>
    <x v="889"/>
    <x v="1"/>
    <n v="101"/>
    <s v="Product_101"/>
    <x v="1"/>
    <n v="397.77"/>
    <n v="264.62"/>
    <n v="1"/>
    <n v="0"/>
    <n v="341"/>
    <n v="7"/>
    <n v="397.77"/>
    <n v="133.15"/>
  </r>
  <r>
    <n v="2414"/>
    <x v="1301"/>
    <n v="49"/>
    <x v="1"/>
    <d v="2020-11-19T00:00:00"/>
    <n v="0"/>
    <n v="10777"/>
    <x v="149"/>
    <x v="0"/>
    <n v="138"/>
    <s v="Product_138"/>
    <x v="0"/>
    <n v="1300.4000000000001"/>
    <n v="905.81"/>
    <n v="5"/>
    <n v="0"/>
    <n v="510"/>
    <n v="3"/>
    <n v="6502"/>
    <n v="1972.95"/>
  </r>
  <r>
    <n v="2372"/>
    <x v="1302"/>
    <n v="34"/>
    <x v="1"/>
    <d v="2020-05-31T00:00:00"/>
    <n v="0"/>
    <n v="11365"/>
    <x v="727"/>
    <x v="1"/>
    <n v="141"/>
    <s v="Product_141"/>
    <x v="3"/>
    <n v="951.64"/>
    <n v="394.92"/>
    <n v="1"/>
    <n v="0.2"/>
    <n v="369"/>
    <n v="7"/>
    <n v="761.31"/>
    <n v="366.39"/>
  </r>
  <r>
    <n v="2031"/>
    <x v="1303"/>
    <n v="44"/>
    <x v="3"/>
    <d v="2022-06-23T00:00:00"/>
    <n v="1"/>
    <n v="10166"/>
    <x v="377"/>
    <x v="2"/>
    <n v="142"/>
    <s v="Product_142"/>
    <x v="0"/>
    <n v="1235.08"/>
    <n v="699.34"/>
    <n v="4"/>
    <n v="0"/>
    <n v="344"/>
    <n v="5"/>
    <n v="4940.32"/>
    <n v="2142.96"/>
  </r>
  <r>
    <n v="1832"/>
    <x v="1304"/>
    <n v="40"/>
    <x v="2"/>
    <d v="2021-08-12T00:00:00"/>
    <n v="0"/>
    <n v="13222"/>
    <x v="813"/>
    <x v="1"/>
    <n v="147"/>
    <s v="Product_147"/>
    <x v="2"/>
    <n v="994.8"/>
    <n v="475.9"/>
    <n v="3"/>
    <n v="0.2"/>
    <n v="481"/>
    <n v="6"/>
    <n v="2387.52"/>
    <n v="959.82"/>
  </r>
  <r>
    <n v="1312"/>
    <x v="1305"/>
    <n v="27"/>
    <x v="4"/>
    <d v="2023-04-18T00:00:00"/>
    <n v="0"/>
    <n v="12570"/>
    <x v="890"/>
    <x v="2"/>
    <n v="109"/>
    <s v="Product_109"/>
    <x v="1"/>
    <n v="664.73"/>
    <n v="431.89"/>
    <n v="3"/>
    <n v="0"/>
    <n v="387"/>
    <n v="5"/>
    <n v="1994.19"/>
    <n v="698.52"/>
  </r>
  <r>
    <n v="1758"/>
    <x v="1306"/>
    <n v="51"/>
    <x v="1"/>
    <d v="2021-09-04T00:00:00"/>
    <n v="0"/>
    <n v="12011"/>
    <x v="891"/>
    <x v="2"/>
    <n v="123"/>
    <s v="Product_123"/>
    <x v="2"/>
    <n v="380.71"/>
    <n v="191.81"/>
    <n v="4"/>
    <n v="0"/>
    <n v="475"/>
    <n v="7"/>
    <n v="1522.84"/>
    <n v="755.6"/>
  </r>
  <r>
    <n v="1442"/>
    <x v="1307"/>
    <n v="47"/>
    <x v="1"/>
    <d v="2023-01-08T00:00:00"/>
    <n v="0"/>
    <n v="13678"/>
    <x v="115"/>
    <x v="2"/>
    <n v="114"/>
    <s v="Product_114"/>
    <x v="0"/>
    <n v="151.55000000000001"/>
    <n v="93.11"/>
    <n v="3"/>
    <n v="0"/>
    <n v="519"/>
    <n v="4"/>
    <n v="454.65"/>
    <n v="175.32"/>
  </r>
  <r>
    <n v="1327"/>
    <x v="1308"/>
    <n v="33"/>
    <x v="4"/>
    <d v="2022-05-18T00:00:00"/>
    <n v="0"/>
    <n v="10583"/>
    <x v="892"/>
    <x v="0"/>
    <n v="111"/>
    <s v="Product_111"/>
    <x v="2"/>
    <n v="826.5"/>
    <n v="464.37"/>
    <n v="5"/>
    <n v="0"/>
    <n v="959"/>
    <n v="3"/>
    <n v="4132.5"/>
    <n v="1810.65"/>
  </r>
  <r>
    <n v="2077"/>
    <x v="1309"/>
    <n v="52"/>
    <x v="5"/>
    <d v="2023-11-14T00:00:00"/>
    <n v="1"/>
    <n v="12548"/>
    <x v="696"/>
    <x v="1"/>
    <n v="107"/>
    <s v="Product_107"/>
    <x v="2"/>
    <n v="1485.97"/>
    <n v="835.79"/>
    <n v="5"/>
    <n v="0"/>
    <n v="414"/>
    <n v="3"/>
    <n v="7429.85"/>
    <n v="3250.9"/>
  </r>
  <r>
    <n v="1760"/>
    <x v="1310"/>
    <n v="42"/>
    <x v="4"/>
    <d v="2021-05-27T00:00:00"/>
    <n v="0"/>
    <n v="12943"/>
    <x v="778"/>
    <x v="2"/>
    <n v="131"/>
    <s v="Product_131"/>
    <x v="3"/>
    <n v="1120.1600000000001"/>
    <n v="736.39"/>
    <n v="2"/>
    <n v="0"/>
    <n v="633"/>
    <n v="6"/>
    <n v="2240.3200000000002"/>
    <n v="767.54"/>
  </r>
  <r>
    <n v="2262"/>
    <x v="1311"/>
    <n v="32"/>
    <x v="1"/>
    <d v="2022-07-24T00:00:00"/>
    <n v="1"/>
    <n v="10998"/>
    <x v="834"/>
    <x v="1"/>
    <n v="124"/>
    <s v="Product_124"/>
    <x v="3"/>
    <n v="524.65"/>
    <n v="283.89999999999998"/>
    <n v="5"/>
    <n v="0"/>
    <n v="892"/>
    <n v="5"/>
    <n v="2623.25"/>
    <n v="1203.75"/>
  </r>
  <r>
    <n v="2252"/>
    <x v="1312"/>
    <n v="37"/>
    <x v="2"/>
    <d v="2021-09-10T00:00:00"/>
    <n v="0"/>
    <n v="10559"/>
    <x v="321"/>
    <x v="0"/>
    <n v="126"/>
    <s v="Product_126"/>
    <x v="2"/>
    <n v="1249.45"/>
    <n v="816.74"/>
    <n v="3"/>
    <n v="0"/>
    <n v="581"/>
    <n v="7"/>
    <n v="3748.35"/>
    <n v="1298.1300000000001"/>
  </r>
  <r>
    <n v="1578"/>
    <x v="1313"/>
    <n v="33"/>
    <x v="5"/>
    <d v="2021-02-11T00:00:00"/>
    <n v="0"/>
    <n v="13419"/>
    <x v="493"/>
    <x v="1"/>
    <n v="130"/>
    <s v="Product_130"/>
    <x v="3"/>
    <n v="1165.03"/>
    <n v="593.03"/>
    <n v="1"/>
    <n v="0"/>
    <n v="1000"/>
    <n v="4"/>
    <n v="1165.03"/>
    <n v="572"/>
  </r>
  <r>
    <n v="2074"/>
    <x v="1314"/>
    <n v="22"/>
    <x v="0"/>
    <d v="2022-02-26T00:00:00"/>
    <n v="1"/>
    <n v="13343"/>
    <x v="893"/>
    <x v="1"/>
    <n v="134"/>
    <s v="Product_134"/>
    <x v="2"/>
    <n v="458.37"/>
    <n v="207.38"/>
    <n v="2"/>
    <n v="0.1"/>
    <n v="1040"/>
    <n v="2"/>
    <n v="825.07"/>
    <n v="410.31"/>
  </r>
  <r>
    <n v="2006"/>
    <x v="1315"/>
    <n v="58"/>
    <x v="4"/>
    <d v="2022-09-16T00:00:00"/>
    <n v="1"/>
    <n v="13501"/>
    <x v="894"/>
    <x v="1"/>
    <n v="146"/>
    <s v="Product_146"/>
    <x v="0"/>
    <n v="70.75"/>
    <n v="37.97"/>
    <n v="1"/>
    <n v="0"/>
    <n v="785"/>
    <n v="5"/>
    <n v="70.75"/>
    <n v="32.78"/>
  </r>
  <r>
    <n v="2287"/>
    <x v="1316"/>
    <n v="31"/>
    <x v="0"/>
    <d v="2020-08-06T00:00:00"/>
    <n v="1"/>
    <n v="11011"/>
    <x v="895"/>
    <x v="1"/>
    <n v="138"/>
    <s v="Product_138"/>
    <x v="3"/>
    <n v="221.34"/>
    <n v="121.63"/>
    <n v="3"/>
    <n v="0.1"/>
    <n v="1131"/>
    <n v="5"/>
    <n v="597.62"/>
    <n v="232.73"/>
  </r>
  <r>
    <n v="2441"/>
    <x v="1317"/>
    <n v="27"/>
    <x v="5"/>
    <d v="2021-04-30T00:00:00"/>
    <n v="0"/>
    <n v="13678"/>
    <x v="896"/>
    <x v="0"/>
    <n v="105"/>
    <s v="Product_105"/>
    <x v="2"/>
    <n v="1322.09"/>
    <n v="718.58"/>
    <n v="1"/>
    <n v="0.1"/>
    <n v="393"/>
    <n v="4"/>
    <n v="1189.8800000000001"/>
    <n v="471.3"/>
  </r>
  <r>
    <n v="1095"/>
    <x v="1318"/>
    <n v="40"/>
    <x v="5"/>
    <d v="2022-02-20T00:00:00"/>
    <n v="1"/>
    <n v="10232"/>
    <x v="135"/>
    <x v="1"/>
    <n v="105"/>
    <s v="Product_105"/>
    <x v="3"/>
    <n v="1263.02"/>
    <n v="811.49"/>
    <n v="3"/>
    <n v="0"/>
    <n v="351"/>
    <n v="4"/>
    <n v="3789.06"/>
    <n v="1354.59"/>
  </r>
  <r>
    <n v="2111"/>
    <x v="1319"/>
    <n v="40"/>
    <x v="5"/>
    <d v="2023-03-17T00:00:00"/>
    <n v="0"/>
    <n v="10559"/>
    <x v="847"/>
    <x v="2"/>
    <n v="119"/>
    <s v="Product_119"/>
    <x v="2"/>
    <n v="478.05"/>
    <n v="272.2"/>
    <n v="5"/>
    <n v="0"/>
    <n v="648"/>
    <n v="4"/>
    <n v="2390.25"/>
    <n v="1029.25"/>
  </r>
  <r>
    <n v="2101"/>
    <x v="1320"/>
    <n v="50"/>
    <x v="3"/>
    <d v="2022-05-01T00:00:00"/>
    <n v="1"/>
    <n v="11231"/>
    <x v="42"/>
    <x v="0"/>
    <n v="138"/>
    <s v="Product_138"/>
    <x v="3"/>
    <n v="463.53"/>
    <n v="308.95999999999998"/>
    <n v="2"/>
    <n v="0.2"/>
    <n v="1059"/>
    <n v="3"/>
    <n v="741.65"/>
    <n v="123.73"/>
  </r>
  <r>
    <n v="2311"/>
    <x v="1321"/>
    <n v="51"/>
    <x v="4"/>
    <d v="2023-03-23T00:00:00"/>
    <n v="0"/>
    <n v="13524"/>
    <x v="897"/>
    <x v="1"/>
    <n v="128"/>
    <s v="Product_128"/>
    <x v="1"/>
    <n v="1199.6500000000001"/>
    <n v="664.91"/>
    <n v="4"/>
    <n v="0.05"/>
    <n v="474"/>
    <n v="6"/>
    <n v="4558.67"/>
    <n v="1899.03"/>
  </r>
  <r>
    <n v="2143"/>
    <x v="1322"/>
    <n v="57"/>
    <x v="2"/>
    <d v="2021-08-28T00:00:00"/>
    <n v="0"/>
    <n v="11762"/>
    <x v="462"/>
    <x v="1"/>
    <n v="126"/>
    <s v="Product_126"/>
    <x v="2"/>
    <n v="1409.72"/>
    <n v="658.92"/>
    <n v="3"/>
    <n v="0"/>
    <n v="370"/>
    <n v="7"/>
    <n v="4229.16"/>
    <n v="2252.4"/>
  </r>
  <r>
    <n v="1813"/>
    <x v="1323"/>
    <n v="37"/>
    <x v="2"/>
    <d v="2023-12-03T00:00:00"/>
    <n v="0"/>
    <n v="11524"/>
    <x v="898"/>
    <x v="2"/>
    <n v="142"/>
    <s v="Product_142"/>
    <x v="1"/>
    <n v="1179.75"/>
    <n v="517.73"/>
    <n v="5"/>
    <n v="0.05"/>
    <n v="395"/>
    <n v="5"/>
    <n v="5603.81"/>
    <n v="3015.16"/>
  </r>
  <r>
    <n v="1490"/>
    <x v="1324"/>
    <n v="40"/>
    <x v="0"/>
    <d v="2021-08-27T00:00:00"/>
    <n v="1"/>
    <n v="10920"/>
    <x v="899"/>
    <x v="0"/>
    <n v="123"/>
    <s v="Product_123"/>
    <x v="2"/>
    <n v="928.09"/>
    <n v="613.01"/>
    <n v="1"/>
    <n v="0"/>
    <n v="1223"/>
    <n v="2"/>
    <n v="928.09"/>
    <n v="315.08"/>
  </r>
  <r>
    <n v="1451"/>
    <x v="1325"/>
    <n v="32"/>
    <x v="0"/>
    <d v="2020-02-14T00:00:00"/>
    <n v="0"/>
    <n v="13660"/>
    <x v="900"/>
    <x v="0"/>
    <n v="146"/>
    <s v="Product_146"/>
    <x v="1"/>
    <n v="401.87"/>
    <n v="167.52"/>
    <n v="5"/>
    <n v="0"/>
    <n v="334"/>
    <n v="3"/>
    <n v="2009.35"/>
    <n v="1171.75"/>
  </r>
  <r>
    <n v="1164"/>
    <x v="1326"/>
    <n v="33"/>
    <x v="0"/>
    <d v="2023-10-09T00:00:00"/>
    <n v="0"/>
    <n v="12908"/>
    <x v="491"/>
    <x v="2"/>
    <n v="149"/>
    <s v="Product_149"/>
    <x v="2"/>
    <n v="812.33"/>
    <n v="353.59"/>
    <n v="1"/>
    <n v="0"/>
    <n v="479"/>
    <n v="4"/>
    <n v="812.33"/>
    <n v="458.74"/>
  </r>
  <r>
    <n v="1181"/>
    <x v="1327"/>
    <n v="56"/>
    <x v="4"/>
    <d v="2022-03-21T00:00:00"/>
    <n v="1"/>
    <n v="11242"/>
    <x v="109"/>
    <x v="1"/>
    <n v="130"/>
    <s v="Product_130"/>
    <x v="3"/>
    <n v="388.59"/>
    <n v="162.86000000000001"/>
    <n v="1"/>
    <n v="0"/>
    <n v="1017"/>
    <n v="1"/>
    <n v="388.59"/>
    <n v="225.73"/>
  </r>
  <r>
    <n v="1468"/>
    <x v="1328"/>
    <n v="39"/>
    <x v="1"/>
    <d v="2021-07-16T00:00:00"/>
    <n v="1"/>
    <n v="12919"/>
    <x v="540"/>
    <x v="1"/>
    <n v="103"/>
    <s v="Product_103"/>
    <x v="1"/>
    <n v="1221.6199999999999"/>
    <n v="643.94000000000005"/>
    <n v="1"/>
    <n v="0.2"/>
    <n v="1265"/>
    <n v="1"/>
    <n v="977.3"/>
    <n v="333.36"/>
  </r>
  <r>
    <n v="1909"/>
    <x v="1329"/>
    <n v="45"/>
    <x v="0"/>
    <d v="2020-01-17T00:00:00"/>
    <n v="1"/>
    <n v="10080"/>
    <x v="349"/>
    <x v="0"/>
    <n v="128"/>
    <s v="Product_128"/>
    <x v="3"/>
    <n v="611.09"/>
    <n v="342.08"/>
    <n v="1"/>
    <n v="0.1"/>
    <n v="419"/>
    <n v="3"/>
    <n v="549.98"/>
    <n v="207.9"/>
  </r>
  <r>
    <n v="1734"/>
    <x v="1330"/>
    <n v="33"/>
    <x v="5"/>
    <d v="2023-03-05T00:00:00"/>
    <n v="1"/>
    <n v="13620"/>
    <x v="305"/>
    <x v="0"/>
    <n v="133"/>
    <s v="Product_133"/>
    <x v="2"/>
    <n v="1258.8599999999999"/>
    <n v="511.05"/>
    <n v="2"/>
    <n v="0"/>
    <n v="478"/>
    <n v="2"/>
    <n v="2517.7199999999998"/>
    <n v="1495.62"/>
  </r>
  <r>
    <n v="1822"/>
    <x v="1331"/>
    <n v="59"/>
    <x v="0"/>
    <d v="2023-11-05T00:00:00"/>
    <n v="1"/>
    <n v="12661"/>
    <x v="901"/>
    <x v="1"/>
    <n v="142"/>
    <s v="Product_142"/>
    <x v="3"/>
    <n v="603.33000000000004"/>
    <n v="334.65"/>
    <n v="1"/>
    <n v="0"/>
    <n v="423"/>
    <n v="5"/>
    <n v="603.33000000000004"/>
    <n v="268.68"/>
  </r>
  <r>
    <n v="1943"/>
    <x v="1332"/>
    <n v="40"/>
    <x v="5"/>
    <d v="2020-04-10T00:00:00"/>
    <n v="0"/>
    <n v="10702"/>
    <x v="902"/>
    <x v="2"/>
    <n v="103"/>
    <s v="Product_103"/>
    <x v="2"/>
    <n v="1245.02"/>
    <n v="645.08000000000004"/>
    <n v="2"/>
    <n v="0"/>
    <n v="378"/>
    <n v="5"/>
    <n v="2490.04"/>
    <n v="1199.8800000000001"/>
  </r>
  <r>
    <n v="1006"/>
    <x v="1333"/>
    <n v="21"/>
    <x v="3"/>
    <d v="2023-05-26T00:00:00"/>
    <n v="1"/>
    <n v="10540"/>
    <x v="439"/>
    <x v="2"/>
    <n v="105"/>
    <s v="Product_105"/>
    <x v="3"/>
    <n v="533.30999999999995"/>
    <n v="337.1"/>
    <n v="4"/>
    <n v="0"/>
    <n v="586"/>
    <n v="4"/>
    <n v="2133.2399999999998"/>
    <n v="784.84"/>
  </r>
  <r>
    <n v="1329"/>
    <x v="1334"/>
    <n v="45"/>
    <x v="1"/>
    <d v="2022-10-14T00:00:00"/>
    <n v="0"/>
    <n v="11849"/>
    <x v="903"/>
    <x v="1"/>
    <n v="119"/>
    <s v="Product_119"/>
    <x v="1"/>
    <n v="688.19"/>
    <n v="446.63"/>
    <n v="2"/>
    <n v="0"/>
    <n v="493"/>
    <n v="3"/>
    <n v="1376.38"/>
    <n v="483.12"/>
  </r>
  <r>
    <n v="1774"/>
    <x v="1335"/>
    <n v="66"/>
    <x v="1"/>
    <d v="2021-08-09T00:00:00"/>
    <n v="1"/>
    <n v="12812"/>
    <x v="470"/>
    <x v="2"/>
    <n v="142"/>
    <s v="Product_142"/>
    <x v="2"/>
    <n v="942.46"/>
    <n v="570.65"/>
    <n v="1"/>
    <n v="0"/>
    <n v="1241"/>
    <n v="2"/>
    <n v="942.46"/>
    <n v="371.81"/>
  </r>
  <r>
    <n v="1150"/>
    <x v="1336"/>
    <n v="36"/>
    <x v="4"/>
    <d v="2021-04-16T00:00:00"/>
    <n v="0"/>
    <n v="11274"/>
    <x v="211"/>
    <x v="0"/>
    <n v="148"/>
    <s v="Product_148"/>
    <x v="3"/>
    <n v="151.91999999999999"/>
    <n v="82.35"/>
    <n v="4"/>
    <n v="0"/>
    <n v="459"/>
    <n v="4"/>
    <n v="607.67999999999995"/>
    <n v="278.27999999999997"/>
  </r>
  <r>
    <n v="2108"/>
    <x v="1337"/>
    <n v="27"/>
    <x v="4"/>
    <d v="2023-05-28T00:00:00"/>
    <n v="0"/>
    <n v="12785"/>
    <x v="615"/>
    <x v="1"/>
    <n v="101"/>
    <s v="Product_101"/>
    <x v="2"/>
    <n v="1424.9"/>
    <n v="662.36"/>
    <n v="5"/>
    <n v="0"/>
    <n v="440"/>
    <n v="3"/>
    <n v="7124.5"/>
    <n v="3812.7"/>
  </r>
  <r>
    <n v="1146"/>
    <x v="1338"/>
    <n v="55"/>
    <x v="2"/>
    <d v="2021-12-22T00:00:00"/>
    <n v="0"/>
    <n v="12653"/>
    <x v="904"/>
    <x v="2"/>
    <n v="138"/>
    <s v="Product_138"/>
    <x v="2"/>
    <n v="881.73"/>
    <n v="576.77"/>
    <n v="2"/>
    <n v="0.2"/>
    <n v="660"/>
    <n v="5"/>
    <n v="1410.77"/>
    <n v="257.23"/>
  </r>
  <r>
    <n v="2404"/>
    <x v="1339"/>
    <n v="44"/>
    <x v="3"/>
    <d v="2021-03-24T00:00:00"/>
    <n v="0"/>
    <n v="13486"/>
    <x v="512"/>
    <x v="2"/>
    <n v="109"/>
    <s v="Product_109"/>
    <x v="2"/>
    <n v="786.34"/>
    <n v="395.14"/>
    <n v="5"/>
    <n v="0.2"/>
    <n v="782"/>
    <n v="4"/>
    <n v="3145.36"/>
    <n v="1169.6600000000001"/>
  </r>
  <r>
    <n v="1914"/>
    <x v="1340"/>
    <n v="59"/>
    <x v="4"/>
    <d v="2023-07-27T00:00:00"/>
    <n v="1"/>
    <n v="13157"/>
    <x v="905"/>
    <x v="0"/>
    <n v="105"/>
    <s v="Product_105"/>
    <x v="0"/>
    <n v="1267.1199999999999"/>
    <n v="642.29"/>
    <n v="4"/>
    <n v="0"/>
    <n v="514"/>
    <n v="4"/>
    <n v="5068.4799999999996"/>
    <n v="2499.3200000000002"/>
  </r>
  <r>
    <n v="2308"/>
    <x v="1341"/>
    <n v="20"/>
    <x v="5"/>
    <d v="2021-01-24T00:00:00"/>
    <n v="1"/>
    <n v="10621"/>
    <x v="236"/>
    <x v="0"/>
    <n v="146"/>
    <s v="Product_146"/>
    <x v="2"/>
    <n v="1305.3599999999999"/>
    <n v="880.86"/>
    <n v="2"/>
    <n v="0"/>
    <n v="456"/>
    <n v="4"/>
    <n v="2610.7199999999998"/>
    <n v="849"/>
  </r>
  <r>
    <n v="1699"/>
    <x v="1342"/>
    <n v="58"/>
    <x v="3"/>
    <d v="2023-06-25T00:00:00"/>
    <n v="0"/>
    <n v="11240"/>
    <x v="399"/>
    <x v="1"/>
    <n v="142"/>
    <s v="Product_142"/>
    <x v="3"/>
    <n v="807.28"/>
    <n v="559.19000000000005"/>
    <n v="1"/>
    <n v="0"/>
    <n v="433"/>
    <n v="9"/>
    <n v="807.28"/>
    <n v="248.09"/>
  </r>
  <r>
    <n v="1081"/>
    <x v="1343"/>
    <n v="40"/>
    <x v="1"/>
    <d v="2021-05-28T00:00:00"/>
    <n v="1"/>
    <n v="13069"/>
    <x v="906"/>
    <x v="0"/>
    <n v="134"/>
    <s v="Product_134"/>
    <x v="0"/>
    <n v="1394.53"/>
    <n v="933.55"/>
    <n v="2"/>
    <n v="0"/>
    <n v="809"/>
    <n v="4"/>
    <n v="2789.06"/>
    <n v="921.96"/>
  </r>
  <r>
    <n v="1513"/>
    <x v="1344"/>
    <n v="35"/>
    <x v="5"/>
    <d v="2023-10-20T00:00:00"/>
    <n v="0"/>
    <n v="12243"/>
    <x v="907"/>
    <x v="0"/>
    <n v="137"/>
    <s v="Product_137"/>
    <x v="3"/>
    <n v="143.87"/>
    <n v="100.63"/>
    <n v="1"/>
    <n v="0.2"/>
    <n v="439"/>
    <n v="3"/>
    <n v="115.1"/>
    <n v="14.47"/>
  </r>
  <r>
    <n v="1814"/>
    <x v="1345"/>
    <n v="46"/>
    <x v="3"/>
    <d v="2024-01-16T00:00:00"/>
    <n v="0"/>
    <n v="13042"/>
    <x v="142"/>
    <x v="1"/>
    <n v="133"/>
    <s v="Product_133"/>
    <x v="0"/>
    <n v="214.18"/>
    <n v="141.5"/>
    <n v="3"/>
    <n v="0"/>
    <n v="351"/>
    <n v="4"/>
    <n v="642.54"/>
    <n v="218.04"/>
  </r>
  <r>
    <n v="1708"/>
    <x v="1346"/>
    <n v="42"/>
    <x v="1"/>
    <d v="2023-09-12T00:00:00"/>
    <n v="0"/>
    <n v="11320"/>
    <x v="908"/>
    <x v="2"/>
    <n v="125"/>
    <s v="Product_125"/>
    <x v="2"/>
    <n v="915.34"/>
    <n v="559.54999999999995"/>
    <n v="2"/>
    <n v="0"/>
    <n v="425"/>
    <n v="6"/>
    <n v="1830.68"/>
    <n v="711.58"/>
  </r>
  <r>
    <n v="1745"/>
    <x v="1347"/>
    <n v="55"/>
    <x v="4"/>
    <d v="2023-10-26T00:00:00"/>
    <n v="0"/>
    <n v="12993"/>
    <x v="909"/>
    <x v="0"/>
    <n v="142"/>
    <s v="Product_142"/>
    <x v="1"/>
    <n v="563.4"/>
    <n v="275.02"/>
    <n v="2"/>
    <n v="0"/>
    <n v="361"/>
    <n v="3"/>
    <n v="1126.8"/>
    <n v="576.76"/>
  </r>
  <r>
    <n v="2022"/>
    <x v="1348"/>
    <n v="40"/>
    <x v="5"/>
    <d v="2020-07-10T00:00:00"/>
    <n v="0"/>
    <n v="12091"/>
    <x v="490"/>
    <x v="1"/>
    <n v="129"/>
    <s v="Product_129"/>
    <x v="1"/>
    <n v="723.13"/>
    <n v="495.99"/>
    <n v="5"/>
    <n v="0.2"/>
    <n v="709"/>
    <n v="2"/>
    <n v="2892.52"/>
    <n v="412.57"/>
  </r>
  <r>
    <n v="2409"/>
    <x v="1349"/>
    <n v="42"/>
    <x v="5"/>
    <d v="2023-07-10T00:00:00"/>
    <n v="0"/>
    <n v="12440"/>
    <x v="198"/>
    <x v="0"/>
    <n v="125"/>
    <s v="Product_125"/>
    <x v="2"/>
    <n v="525.71"/>
    <n v="348.54"/>
    <n v="5"/>
    <n v="0"/>
    <n v="541"/>
    <n v="4"/>
    <n v="2628.55"/>
    <n v="885.85"/>
  </r>
  <r>
    <n v="1706"/>
    <x v="1350"/>
    <n v="57"/>
    <x v="1"/>
    <d v="2020-07-17T00:00:00"/>
    <n v="1"/>
    <n v="11466"/>
    <x v="41"/>
    <x v="0"/>
    <n v="109"/>
    <s v="Product_109"/>
    <x v="0"/>
    <n v="636.85"/>
    <n v="300.74"/>
    <n v="4"/>
    <n v="0"/>
    <n v="505"/>
    <n v="2"/>
    <n v="2547.4"/>
    <n v="1344.44"/>
  </r>
  <r>
    <n v="1470"/>
    <x v="1351"/>
    <n v="40"/>
    <x v="5"/>
    <d v="2023-09-07T00:00:00"/>
    <n v="0"/>
    <n v="11113"/>
    <x v="129"/>
    <x v="2"/>
    <n v="103"/>
    <s v="Product_103"/>
    <x v="3"/>
    <n v="1242.8399999999999"/>
    <n v="679.52"/>
    <n v="1"/>
    <n v="0.2"/>
    <n v="344"/>
    <n v="7"/>
    <n v="994.27"/>
    <n v="314.75"/>
  </r>
  <r>
    <n v="2142"/>
    <x v="1352"/>
    <n v="22"/>
    <x v="4"/>
    <d v="2023-08-16T00:00:00"/>
    <n v="0"/>
    <n v="12202"/>
    <x v="246"/>
    <x v="0"/>
    <n v="115"/>
    <s v="Product_115"/>
    <x v="1"/>
    <n v="910.54"/>
    <n v="383.35"/>
    <n v="5"/>
    <n v="0"/>
    <n v="504"/>
    <n v="4"/>
    <n v="4552.7"/>
    <n v="2635.95"/>
  </r>
  <r>
    <n v="1395"/>
    <x v="1353"/>
    <n v="55"/>
    <x v="4"/>
    <d v="2020-03-21T00:00:00"/>
    <n v="0"/>
    <n v="13025"/>
    <x v="910"/>
    <x v="0"/>
    <n v="104"/>
    <s v="Product_104"/>
    <x v="2"/>
    <n v="1496.15"/>
    <n v="1026.3499999999999"/>
    <n v="4"/>
    <n v="0"/>
    <n v="787"/>
    <n v="5"/>
    <n v="5984.6"/>
    <n v="1879.2"/>
  </r>
  <r>
    <n v="1260"/>
    <x v="1354"/>
    <n v="30"/>
    <x v="4"/>
    <d v="2021-09-24T00:00:00"/>
    <n v="1"/>
    <n v="13549"/>
    <x v="911"/>
    <x v="0"/>
    <n v="145"/>
    <s v="Product_145"/>
    <x v="2"/>
    <n v="1190.97"/>
    <n v="681.03"/>
    <n v="1"/>
    <n v="0"/>
    <n v="747"/>
    <n v="5"/>
    <n v="1190.97"/>
    <n v="509.94"/>
  </r>
  <r>
    <n v="1804"/>
    <x v="1355"/>
    <n v="27"/>
    <x v="1"/>
    <d v="2022-06-21T00:00:00"/>
    <n v="0"/>
    <n v="11644"/>
    <x v="719"/>
    <x v="2"/>
    <n v="138"/>
    <s v="Product_138"/>
    <x v="0"/>
    <n v="446.82"/>
    <n v="211.6"/>
    <n v="1"/>
    <n v="0.1"/>
    <n v="375"/>
    <n v="6"/>
    <n v="402.14"/>
    <n v="190.54"/>
  </r>
  <r>
    <n v="1933"/>
    <x v="1356"/>
    <n v="25"/>
    <x v="0"/>
    <d v="2020-03-09T00:00:00"/>
    <n v="0"/>
    <n v="10058"/>
    <x v="912"/>
    <x v="0"/>
    <n v="120"/>
    <s v="Product_120"/>
    <x v="1"/>
    <n v="433.3"/>
    <n v="211.33"/>
    <n v="1"/>
    <n v="0.1"/>
    <n v="529"/>
    <n v="6"/>
    <n v="389.97"/>
    <n v="178.64"/>
  </r>
  <r>
    <n v="2279"/>
    <x v="1357"/>
    <n v="37"/>
    <x v="0"/>
    <d v="2023-04-01T00:00:00"/>
    <n v="0"/>
    <n v="12157"/>
    <x v="145"/>
    <x v="1"/>
    <n v="149"/>
    <s v="Product_149"/>
    <x v="2"/>
    <n v="537.04999999999995"/>
    <n v="372.82"/>
    <n v="3"/>
    <n v="0"/>
    <n v="456"/>
    <n v="4"/>
    <n v="1611.15"/>
    <n v="492.69"/>
  </r>
  <r>
    <n v="1904"/>
    <x v="1358"/>
    <n v="42"/>
    <x v="5"/>
    <d v="2022-01-17T00:00:00"/>
    <n v="0"/>
    <n v="10478"/>
    <x v="70"/>
    <x v="1"/>
    <n v="123"/>
    <s v="Product_123"/>
    <x v="1"/>
    <n v="1272.73"/>
    <n v="744.15"/>
    <n v="1"/>
    <n v="0"/>
    <n v="352"/>
    <n v="3"/>
    <n v="1272.73"/>
    <n v="528.58000000000004"/>
  </r>
  <r>
    <n v="2249"/>
    <x v="1359"/>
    <n v="20"/>
    <x v="4"/>
    <d v="2024-02-08T00:00:00"/>
    <n v="0"/>
    <n v="12665"/>
    <x v="913"/>
    <x v="2"/>
    <n v="137"/>
    <s v="Product_137"/>
    <x v="3"/>
    <n v="89.57"/>
    <n v="47.13"/>
    <n v="4"/>
    <n v="0"/>
    <n v="328"/>
    <n v="6"/>
    <n v="358.28"/>
    <n v="169.76"/>
  </r>
  <r>
    <n v="2076"/>
    <x v="1360"/>
    <n v="24"/>
    <x v="5"/>
    <d v="2020-09-26T00:00:00"/>
    <n v="0"/>
    <n v="11922"/>
    <x v="914"/>
    <x v="2"/>
    <n v="147"/>
    <s v="Product_147"/>
    <x v="2"/>
    <n v="383.76"/>
    <n v="211.05"/>
    <n v="1"/>
    <n v="0"/>
    <n v="827"/>
    <n v="6"/>
    <n v="383.76"/>
    <n v="172.71"/>
  </r>
  <r>
    <n v="1939"/>
    <x v="1361"/>
    <n v="29"/>
    <x v="1"/>
    <d v="2020-03-07T00:00:00"/>
    <n v="0"/>
    <n v="11756"/>
    <x v="915"/>
    <x v="2"/>
    <n v="108"/>
    <s v="Product_108"/>
    <x v="2"/>
    <n v="1362.13"/>
    <n v="585.12"/>
    <n v="1"/>
    <n v="0"/>
    <n v="364"/>
    <n v="5"/>
    <n v="1362.13"/>
    <n v="777.01"/>
  </r>
  <r>
    <n v="1853"/>
    <x v="1362"/>
    <n v="25"/>
    <x v="5"/>
    <d v="2021-08-27T00:00:00"/>
    <n v="1"/>
    <n v="11798"/>
    <x v="899"/>
    <x v="0"/>
    <n v="137"/>
    <s v="Product_137"/>
    <x v="3"/>
    <n v="977.85"/>
    <n v="413.15"/>
    <n v="4"/>
    <n v="0"/>
    <n v="891"/>
    <n v="4"/>
    <n v="3911.4"/>
    <n v="2258.8000000000002"/>
  </r>
  <r>
    <n v="2387"/>
    <x v="1363"/>
    <n v="40"/>
    <x v="2"/>
    <d v="2021-10-31T00:00:00"/>
    <n v="1"/>
    <n v="11617"/>
    <x v="600"/>
    <x v="2"/>
    <n v="145"/>
    <s v="Product_145"/>
    <x v="2"/>
    <n v="378.93"/>
    <n v="218.95"/>
    <n v="2"/>
    <n v="0"/>
    <n v="887"/>
    <n v="6"/>
    <n v="757.86"/>
    <n v="319.95999999999998"/>
  </r>
  <r>
    <n v="2303"/>
    <x v="1364"/>
    <n v="45"/>
    <x v="0"/>
    <d v="2022-04-30T00:00:00"/>
    <n v="0"/>
    <n v="10783"/>
    <x v="831"/>
    <x v="1"/>
    <n v="133"/>
    <s v="Product_133"/>
    <x v="0"/>
    <n v="367.76"/>
    <n v="203.59"/>
    <n v="1"/>
    <n v="0.2"/>
    <n v="638"/>
    <n v="4"/>
    <n v="294.20999999999998"/>
    <n v="90.62"/>
  </r>
  <r>
    <n v="1592"/>
    <x v="1365"/>
    <n v="43"/>
    <x v="5"/>
    <d v="2020-12-25T00:00:00"/>
    <n v="0"/>
    <n v="13120"/>
    <x v="916"/>
    <x v="1"/>
    <n v="133"/>
    <s v="Product_133"/>
    <x v="3"/>
    <n v="1300.8"/>
    <n v="660.48"/>
    <n v="4"/>
    <n v="0"/>
    <n v="569"/>
    <n v="6"/>
    <n v="5203.2"/>
    <n v="2561.2800000000002"/>
  </r>
  <r>
    <n v="1713"/>
    <x v="1366"/>
    <n v="43"/>
    <x v="5"/>
    <d v="2021-02-15T00:00:00"/>
    <n v="0"/>
    <n v="11400"/>
    <x v="195"/>
    <x v="0"/>
    <n v="107"/>
    <s v="Product_107"/>
    <x v="0"/>
    <n v="1345.95"/>
    <n v="766.97"/>
    <n v="5"/>
    <n v="0"/>
    <n v="522"/>
    <n v="8"/>
    <n v="6729.75"/>
    <n v="2894.9"/>
  </r>
  <r>
    <n v="2181"/>
    <x v="1367"/>
    <n v="65"/>
    <x v="3"/>
    <d v="2020-09-27T00:00:00"/>
    <n v="1"/>
    <n v="11055"/>
    <x v="229"/>
    <x v="0"/>
    <n v="122"/>
    <s v="Product_122"/>
    <x v="3"/>
    <n v="421.39"/>
    <n v="177.74"/>
    <n v="4"/>
    <n v="0"/>
    <n v="677"/>
    <n v="2"/>
    <n v="1685.56"/>
    <n v="974.6"/>
  </r>
  <r>
    <n v="1631"/>
    <x v="1368"/>
    <n v="46"/>
    <x v="5"/>
    <d v="2023-09-01T00:00:00"/>
    <n v="0"/>
    <n v="11509"/>
    <x v="228"/>
    <x v="0"/>
    <n v="105"/>
    <s v="Product_105"/>
    <x v="3"/>
    <n v="659.74"/>
    <n v="450.73"/>
    <n v="3"/>
    <n v="0"/>
    <n v="566"/>
    <n v="5"/>
    <n v="1979.22"/>
    <n v="627.03"/>
  </r>
  <r>
    <n v="1058"/>
    <x v="1369"/>
    <n v="51"/>
    <x v="2"/>
    <d v="2022-01-19T00:00:00"/>
    <n v="1"/>
    <n v="12648"/>
    <x v="917"/>
    <x v="0"/>
    <n v="146"/>
    <s v="Product_146"/>
    <x v="0"/>
    <n v="1260.1600000000001"/>
    <n v="615.1"/>
    <n v="5"/>
    <n v="0"/>
    <n v="1078"/>
    <n v="3"/>
    <n v="6300.8"/>
    <n v="3225.3"/>
  </r>
  <r>
    <n v="1127"/>
    <x v="1370"/>
    <n v="33"/>
    <x v="0"/>
    <d v="2022-12-23T00:00:00"/>
    <n v="1"/>
    <n v="12987"/>
    <x v="298"/>
    <x v="1"/>
    <n v="115"/>
    <s v="Product_115"/>
    <x v="3"/>
    <n v="1167.96"/>
    <n v="492.33"/>
    <n v="2"/>
    <n v="0"/>
    <n v="740"/>
    <n v="5"/>
    <n v="2335.92"/>
    <n v="1351.26"/>
  </r>
  <r>
    <n v="1735"/>
    <x v="1371"/>
    <n v="54"/>
    <x v="3"/>
    <d v="2022-10-24T00:00:00"/>
    <n v="0"/>
    <n v="13039"/>
    <x v="918"/>
    <x v="1"/>
    <n v="121"/>
    <s v="Product_121"/>
    <x v="1"/>
    <n v="1230.18"/>
    <n v="429.51499999999999"/>
    <n v="2"/>
    <n v="0.05"/>
    <n v="800"/>
    <n v="5"/>
    <n v="2337.34"/>
    <n v="1478.31"/>
  </r>
  <r>
    <n v="1720"/>
    <x v="1372"/>
    <n v="33"/>
    <x v="1"/>
    <d v="2021-07-12T00:00:00"/>
    <n v="0"/>
    <n v="12578"/>
    <x v="919"/>
    <x v="2"/>
    <n v="125"/>
    <s v="Product_125"/>
    <x v="0"/>
    <n v="801.68"/>
    <n v="343.63"/>
    <n v="4"/>
    <n v="0.2"/>
    <n v="579"/>
    <n v="4"/>
    <n v="2565.38"/>
    <n v="1190.8599999999999"/>
  </r>
  <r>
    <n v="2138"/>
    <x v="1373"/>
    <n v="46"/>
    <x v="1"/>
    <d v="2020-12-02T00:00:00"/>
    <n v="0"/>
    <n v="11026"/>
    <x v="920"/>
    <x v="0"/>
    <n v="117"/>
    <s v="Product_117"/>
    <x v="3"/>
    <n v="1371.75"/>
    <n v="622.20000000000005"/>
    <n v="4"/>
    <n v="0"/>
    <n v="416"/>
    <n v="2"/>
    <n v="5487"/>
    <n v="2998.2"/>
  </r>
  <r>
    <n v="2232"/>
    <x v="1374"/>
    <n v="19"/>
    <x v="0"/>
    <d v="2021-10-06T00:00:00"/>
    <n v="0"/>
    <n v="10377"/>
    <x v="105"/>
    <x v="1"/>
    <n v="107"/>
    <s v="Product_107"/>
    <x v="0"/>
    <n v="522.63"/>
    <n v="274.39"/>
    <n v="1"/>
    <n v="0"/>
    <n v="976"/>
    <n v="2"/>
    <n v="522.63"/>
    <n v="248.24"/>
  </r>
  <r>
    <n v="1525"/>
    <x v="1375"/>
    <n v="42"/>
    <x v="1"/>
    <d v="2022-09-13T00:00:00"/>
    <n v="0"/>
    <n v="10571"/>
    <x v="921"/>
    <x v="1"/>
    <n v="119"/>
    <s v="Product_119"/>
    <x v="3"/>
    <n v="277.17"/>
    <n v="172.24"/>
    <n v="1"/>
    <n v="0"/>
    <n v="377"/>
    <n v="5"/>
    <n v="277.17"/>
    <n v="104.93"/>
  </r>
  <r>
    <n v="1520"/>
    <x v="1376"/>
    <n v="25"/>
    <x v="2"/>
    <d v="2021-08-27T00:00:00"/>
    <n v="0"/>
    <n v="11954"/>
    <x v="899"/>
    <x v="2"/>
    <n v="107"/>
    <s v="Product_107"/>
    <x v="3"/>
    <n v="1077.6600000000001"/>
    <n v="429.51499999999999"/>
    <n v="3"/>
    <n v="0.05"/>
    <n v="365"/>
    <n v="6"/>
    <n v="3071.33"/>
    <n v="1782.78"/>
  </r>
  <r>
    <n v="1551"/>
    <x v="1377"/>
    <n v="54"/>
    <x v="5"/>
    <d v="2021-11-24T00:00:00"/>
    <n v="1"/>
    <n v="13313"/>
    <x v="863"/>
    <x v="1"/>
    <n v="140"/>
    <s v="Product_140"/>
    <x v="1"/>
    <n v="832.06"/>
    <n v="441.64"/>
    <n v="1"/>
    <n v="0"/>
    <n v="881"/>
    <n v="2"/>
    <n v="832.06"/>
    <n v="390.42"/>
  </r>
  <r>
    <n v="1236"/>
    <x v="1378"/>
    <n v="53"/>
    <x v="0"/>
    <d v="2020-08-23T00:00:00"/>
    <n v="1"/>
    <n v="11564"/>
    <x v="764"/>
    <x v="1"/>
    <n v="145"/>
    <s v="Product_145"/>
    <x v="1"/>
    <n v="1289.1500000000001"/>
    <n v="874.85"/>
    <n v="4"/>
    <n v="0"/>
    <n v="1539"/>
    <n v="2"/>
    <n v="5156.6000000000004"/>
    <n v="1657.2"/>
  </r>
  <r>
    <n v="2304"/>
    <x v="1379"/>
    <n v="33"/>
    <x v="3"/>
    <d v="2022-08-17T00:00:00"/>
    <n v="0"/>
    <n v="10586"/>
    <x v="772"/>
    <x v="0"/>
    <n v="124"/>
    <s v="Product_124"/>
    <x v="1"/>
    <n v="167.68"/>
    <n v="81.95"/>
    <n v="4"/>
    <n v="0.2"/>
    <n v="569"/>
    <n v="3"/>
    <n v="536.58000000000004"/>
    <n v="208.78"/>
  </r>
  <r>
    <n v="2382"/>
    <x v="1380"/>
    <n v="70"/>
    <x v="5"/>
    <d v="2020-06-03T00:00:00"/>
    <n v="1"/>
    <n v="13653"/>
    <x v="260"/>
    <x v="2"/>
    <n v="111"/>
    <s v="Product_111"/>
    <x v="3"/>
    <n v="1273.3499999999999"/>
    <n v="812.93"/>
    <n v="1"/>
    <n v="0.1"/>
    <n v="907"/>
    <n v="6"/>
    <n v="1146.01"/>
    <n v="333.08"/>
  </r>
  <r>
    <n v="2224"/>
    <x v="1381"/>
    <n v="35"/>
    <x v="1"/>
    <d v="2020-10-15T00:00:00"/>
    <n v="0"/>
    <n v="11618"/>
    <x v="922"/>
    <x v="0"/>
    <n v="141"/>
    <s v="Product_141"/>
    <x v="1"/>
    <n v="475.28"/>
    <n v="212.61"/>
    <n v="3"/>
    <n v="0.1"/>
    <n v="878"/>
    <n v="5"/>
    <n v="1283.26"/>
    <n v="645.42999999999995"/>
  </r>
  <r>
    <n v="2301"/>
    <x v="1382"/>
    <n v="40"/>
    <x v="1"/>
    <d v="2021-04-07T00:00:00"/>
    <n v="1"/>
    <n v="10356"/>
    <x v="923"/>
    <x v="0"/>
    <n v="101"/>
    <s v="Product_101"/>
    <x v="0"/>
    <n v="999.54"/>
    <n v="453.29"/>
    <n v="4"/>
    <n v="0.1"/>
    <n v="781"/>
    <n v="3"/>
    <n v="3598.34"/>
    <n v="1785.18"/>
  </r>
  <r>
    <n v="2258"/>
    <x v="1383"/>
    <n v="28"/>
    <x v="3"/>
    <d v="2023-10-17T00:00:00"/>
    <n v="1"/>
    <n v="10684"/>
    <x v="8"/>
    <x v="2"/>
    <n v="132"/>
    <s v="Product_132"/>
    <x v="3"/>
    <n v="108.19"/>
    <n v="58.08"/>
    <n v="3"/>
    <n v="0"/>
    <n v="435"/>
    <n v="4"/>
    <n v="324.57"/>
    <n v="150.33000000000001"/>
  </r>
  <r>
    <n v="1493"/>
    <x v="1384"/>
    <n v="24"/>
    <x v="2"/>
    <d v="2024-01-23T00:00:00"/>
    <n v="0"/>
    <n v="11946"/>
    <x v="585"/>
    <x v="2"/>
    <n v="140"/>
    <s v="Product_140"/>
    <x v="0"/>
    <n v="933.89"/>
    <n v="439.14"/>
    <n v="4"/>
    <n v="0.05"/>
    <n v="344"/>
    <n v="5"/>
    <n v="3548.78"/>
    <n v="1792.22"/>
  </r>
  <r>
    <n v="1003"/>
    <x v="1385"/>
    <n v="45"/>
    <x v="3"/>
    <d v="2023-10-13T00:00:00"/>
    <n v="0"/>
    <n v="13268"/>
    <x v="866"/>
    <x v="0"/>
    <n v="144"/>
    <s v="Product_144"/>
    <x v="1"/>
    <n v="1090.04"/>
    <n v="731.32"/>
    <n v="3"/>
    <n v="0"/>
    <n v="446"/>
    <n v="2"/>
    <n v="3270.12"/>
    <n v="1076.1600000000001"/>
  </r>
  <r>
    <n v="1665"/>
    <x v="1386"/>
    <n v="21"/>
    <x v="0"/>
    <d v="2022-03-24T00:00:00"/>
    <n v="0"/>
    <n v="12905"/>
    <x v="924"/>
    <x v="0"/>
    <n v="102"/>
    <s v="Product_102"/>
    <x v="3"/>
    <n v="584.69000000000005"/>
    <n v="242.78"/>
    <n v="3"/>
    <n v="0.2"/>
    <n v="715"/>
    <n v="4"/>
    <n v="1403.26"/>
    <n v="674.92"/>
  </r>
  <r>
    <n v="1441"/>
    <x v="1387"/>
    <n v="31"/>
    <x v="3"/>
    <d v="2023-02-15T00:00:00"/>
    <n v="0"/>
    <n v="13490"/>
    <x v="518"/>
    <x v="0"/>
    <n v="115"/>
    <s v="Product_115"/>
    <x v="0"/>
    <n v="362.35"/>
    <n v="209.87"/>
    <n v="3"/>
    <n v="0"/>
    <n v="686"/>
    <n v="5"/>
    <n v="1087.05"/>
    <n v="457.44"/>
  </r>
  <r>
    <n v="1028"/>
    <x v="1388"/>
    <n v="40"/>
    <x v="1"/>
    <d v="2022-01-19T00:00:00"/>
    <n v="0"/>
    <n v="10658"/>
    <x v="917"/>
    <x v="0"/>
    <n v="121"/>
    <s v="Product_121"/>
    <x v="2"/>
    <n v="829.56"/>
    <n v="482.2"/>
    <n v="1"/>
    <n v="0"/>
    <n v="442"/>
    <n v="6"/>
    <n v="829.56"/>
    <n v="347.36"/>
  </r>
  <r>
    <n v="2132"/>
    <x v="1389"/>
    <n v="42"/>
    <x v="2"/>
    <d v="2020-03-07T00:00:00"/>
    <n v="0"/>
    <n v="11296"/>
    <x v="915"/>
    <x v="2"/>
    <n v="124"/>
    <s v="Product_124"/>
    <x v="0"/>
    <n v="1258.1300000000001"/>
    <n v="528.16999999999996"/>
    <n v="2"/>
    <n v="0"/>
    <n v="999"/>
    <n v="7"/>
    <n v="2516.2600000000002"/>
    <n v="1459.92"/>
  </r>
  <r>
    <n v="1609"/>
    <x v="1390"/>
    <n v="39"/>
    <x v="2"/>
    <d v="2022-03-19T00:00:00"/>
    <n v="0"/>
    <n v="11525"/>
    <x v="925"/>
    <x v="1"/>
    <n v="117"/>
    <s v="Product_117"/>
    <x v="3"/>
    <n v="519.14"/>
    <n v="321.75"/>
    <n v="3"/>
    <n v="0"/>
    <n v="351"/>
    <n v="5"/>
    <n v="1557.42"/>
    <n v="592.16999999999996"/>
  </r>
  <r>
    <n v="1804"/>
    <x v="1391"/>
    <n v="41"/>
    <x v="4"/>
    <d v="2020-01-29T00:00:00"/>
    <n v="0"/>
    <n v="12082"/>
    <x v="707"/>
    <x v="2"/>
    <n v="147"/>
    <s v="Product_147"/>
    <x v="2"/>
    <n v="416.08"/>
    <n v="224.96"/>
    <n v="3"/>
    <n v="0"/>
    <n v="375"/>
    <n v="6"/>
    <n v="1248.24"/>
    <n v="573.36"/>
  </r>
  <r>
    <n v="1074"/>
    <x v="1392"/>
    <n v="34"/>
    <x v="3"/>
    <d v="2021-06-25T00:00:00"/>
    <n v="0"/>
    <n v="13054"/>
    <x v="45"/>
    <x v="1"/>
    <n v="109"/>
    <s v="Product_109"/>
    <x v="1"/>
    <n v="454.46"/>
    <n v="280.37"/>
    <n v="4"/>
    <n v="0"/>
    <n v="519"/>
    <n v="6"/>
    <n v="1817.84"/>
    <n v="696.36"/>
  </r>
  <r>
    <n v="1837"/>
    <x v="1393"/>
    <n v="40"/>
    <x v="0"/>
    <d v="2023-01-03T00:00:00"/>
    <n v="0"/>
    <n v="13696"/>
    <x v="591"/>
    <x v="2"/>
    <n v="135"/>
    <s v="Product_135"/>
    <x v="1"/>
    <n v="1426.24"/>
    <n v="924.31"/>
    <n v="2"/>
    <n v="0"/>
    <n v="358"/>
    <n v="5"/>
    <n v="2852.48"/>
    <n v="1003.86"/>
  </r>
  <r>
    <n v="2169"/>
    <x v="1394"/>
    <n v="34"/>
    <x v="1"/>
    <d v="2020-09-10T00:00:00"/>
    <n v="1"/>
    <n v="12508"/>
    <x v="926"/>
    <x v="0"/>
    <n v="120"/>
    <s v="Product_120"/>
    <x v="0"/>
    <n v="570.95000000000005"/>
    <n v="283.69"/>
    <n v="4"/>
    <n v="0"/>
    <n v="1567"/>
    <n v="3"/>
    <n v="2283.8000000000002"/>
    <n v="1149.04"/>
  </r>
  <r>
    <n v="1127"/>
    <x v="1395"/>
    <n v="47"/>
    <x v="5"/>
    <d v="2022-07-20T00:00:00"/>
    <n v="1"/>
    <n v="12765"/>
    <x v="278"/>
    <x v="1"/>
    <n v="119"/>
    <s v="Product_119"/>
    <x v="1"/>
    <n v="55.23"/>
    <n v="429.51499999999999"/>
    <n v="4"/>
    <n v="0"/>
    <n v="740"/>
    <n v="5"/>
    <n v="220.92"/>
    <n v="-1497.14"/>
  </r>
  <r>
    <n v="1041"/>
    <x v="1396"/>
    <n v="37"/>
    <x v="2"/>
    <d v="2022-01-24T00:00:00"/>
    <n v="1"/>
    <n v="11693"/>
    <x v="927"/>
    <x v="2"/>
    <n v="118"/>
    <s v="Product_118"/>
    <x v="0"/>
    <n v="1183.44"/>
    <n v="429.51499999999999"/>
    <n v="3"/>
    <n v="0"/>
    <n v="1073"/>
    <n v="3"/>
    <n v="3550.32"/>
    <n v="2261.7800000000002"/>
  </r>
  <r>
    <n v="2379"/>
    <x v="1397"/>
    <n v="45"/>
    <x v="3"/>
    <d v="2023-09-10T00:00:00"/>
    <n v="0"/>
    <n v="13324"/>
    <x v="928"/>
    <x v="2"/>
    <n v="120"/>
    <s v="Product_120"/>
    <x v="0"/>
    <n v="1063.95"/>
    <n v="489.9"/>
    <n v="5"/>
    <n v="0"/>
    <n v="354"/>
    <n v="3"/>
    <n v="5319.75"/>
    <n v="2870.25"/>
  </r>
  <r>
    <n v="1040"/>
    <x v="1398"/>
    <n v="31"/>
    <x v="4"/>
    <d v="2023-08-10T00:00:00"/>
    <n v="0"/>
    <n v="11657"/>
    <x v="782"/>
    <x v="2"/>
    <n v="130"/>
    <s v="Product_130"/>
    <x v="0"/>
    <n v="236.42"/>
    <n v="94.61"/>
    <n v="2"/>
    <n v="0.1"/>
    <n v="451"/>
    <n v="6"/>
    <n v="425.56"/>
    <n v="236.34"/>
  </r>
  <r>
    <n v="1933"/>
    <x v="1399"/>
    <n v="54"/>
    <x v="0"/>
    <d v="2021-06-20T00:00:00"/>
    <n v="0"/>
    <n v="10511"/>
    <x v="376"/>
    <x v="0"/>
    <n v="140"/>
    <s v="Product_140"/>
    <x v="0"/>
    <n v="1478.11"/>
    <n v="1018.55"/>
    <n v="4"/>
    <n v="0"/>
    <n v="529"/>
    <n v="6"/>
    <n v="5912.44"/>
    <n v="1838.24"/>
  </r>
  <r>
    <n v="1033"/>
    <x v="1400"/>
    <n v="40"/>
    <x v="0"/>
    <d v="2023-04-12T00:00:00"/>
    <n v="0"/>
    <n v="11071"/>
    <x v="117"/>
    <x v="2"/>
    <n v="101"/>
    <s v="Product_101"/>
    <x v="3"/>
    <n v="931.69"/>
    <n v="495.92"/>
    <n v="5"/>
    <n v="0"/>
    <n v="400"/>
    <n v="3"/>
    <n v="4658.45"/>
    <n v="2178.85"/>
  </r>
  <r>
    <n v="2040"/>
    <x v="1401"/>
    <n v="42"/>
    <x v="1"/>
    <d v="2022-02-19T00:00:00"/>
    <n v="1"/>
    <n v="13256"/>
    <x v="850"/>
    <x v="2"/>
    <n v="124"/>
    <s v="Product_124"/>
    <x v="3"/>
    <n v="776.13"/>
    <n v="313.5"/>
    <n v="5"/>
    <n v="0"/>
    <n v="935"/>
    <n v="5"/>
    <n v="3880.65"/>
    <n v="2313.15"/>
  </r>
  <r>
    <n v="2176"/>
    <x v="1402"/>
    <n v="60"/>
    <x v="2"/>
    <d v="2023-07-31T00:00:00"/>
    <n v="0"/>
    <n v="12538"/>
    <x v="929"/>
    <x v="0"/>
    <n v="124"/>
    <s v="Product_124"/>
    <x v="2"/>
    <n v="604.22"/>
    <n v="243.31"/>
    <n v="4"/>
    <n v="0.1"/>
    <n v="351"/>
    <n v="4"/>
    <n v="2175.19"/>
    <n v="1201.95"/>
  </r>
  <r>
    <n v="1997"/>
    <x v="1403"/>
    <n v="62"/>
    <x v="1"/>
    <d v="2022-01-30T00:00:00"/>
    <n v="1"/>
    <n v="12320"/>
    <x v="930"/>
    <x v="1"/>
    <n v="147"/>
    <s v="Product_147"/>
    <x v="2"/>
    <n v="1353.08"/>
    <n v="658.28"/>
    <n v="3"/>
    <n v="0"/>
    <n v="1023"/>
    <n v="3"/>
    <n v="4059.24"/>
    <n v="2084.4"/>
  </r>
  <r>
    <n v="2401"/>
    <x v="1404"/>
    <n v="36"/>
    <x v="4"/>
    <d v="2020-08-09T00:00:00"/>
    <n v="1"/>
    <n v="11636"/>
    <x v="410"/>
    <x v="1"/>
    <n v="119"/>
    <s v="Product_119"/>
    <x v="1"/>
    <n v="403.75"/>
    <n v="163.19"/>
    <n v="1"/>
    <n v="0"/>
    <n v="1093"/>
    <n v="6"/>
    <n v="403.75"/>
    <n v="240.56"/>
  </r>
  <r>
    <n v="1587"/>
    <x v="1405"/>
    <n v="20"/>
    <x v="5"/>
    <d v="2023-10-14T00:00:00"/>
    <n v="0"/>
    <n v="11012"/>
    <x v="307"/>
    <x v="0"/>
    <n v="130"/>
    <s v="Product_130"/>
    <x v="3"/>
    <n v="464.36"/>
    <n v="237.92"/>
    <n v="4"/>
    <n v="0.1"/>
    <n v="427"/>
    <n v="8"/>
    <n v="1671.7"/>
    <n v="720.02"/>
  </r>
  <r>
    <n v="1341"/>
    <x v="1406"/>
    <n v="60"/>
    <x v="5"/>
    <d v="2021-04-23T00:00:00"/>
    <n v="0"/>
    <n v="12574"/>
    <x v="762"/>
    <x v="1"/>
    <n v="126"/>
    <s v="Product_126"/>
    <x v="2"/>
    <n v="227.5"/>
    <n v="95.3"/>
    <n v="3"/>
    <n v="0.1"/>
    <n v="806"/>
    <n v="5"/>
    <n v="614.25"/>
    <n v="328.35"/>
  </r>
  <r>
    <n v="1026"/>
    <x v="1407"/>
    <n v="39"/>
    <x v="5"/>
    <d v="2022-08-23T00:00:00"/>
    <n v="1"/>
    <n v="11151"/>
    <x v="931"/>
    <x v="2"/>
    <n v="142"/>
    <s v="Product_142"/>
    <x v="3"/>
    <n v="1150.72"/>
    <n v="473.84"/>
    <n v="2"/>
    <n v="0.05"/>
    <n v="862"/>
    <n v="3"/>
    <n v="2186.37"/>
    <n v="1238.69"/>
  </r>
  <r>
    <n v="2310"/>
    <x v="1408"/>
    <n v="37"/>
    <x v="0"/>
    <d v="2020-02-21T00:00:00"/>
    <n v="1"/>
    <n v="10209"/>
    <x v="2"/>
    <x v="2"/>
    <n v="144"/>
    <s v="Product_144"/>
    <x v="3"/>
    <n v="913.55"/>
    <n v="548.87"/>
    <n v="3"/>
    <n v="0"/>
    <n v="1133"/>
    <n v="2"/>
    <n v="2740.65"/>
    <n v="1094.04"/>
  </r>
  <r>
    <n v="1645"/>
    <x v="1409"/>
    <n v="26"/>
    <x v="2"/>
    <d v="2023-06-22T00:00:00"/>
    <n v="0"/>
    <n v="10623"/>
    <x v="316"/>
    <x v="1"/>
    <n v="138"/>
    <s v="Product_138"/>
    <x v="1"/>
    <n v="933.15"/>
    <n v="627.13"/>
    <n v="5"/>
    <n v="0.05"/>
    <n v="344"/>
    <n v="7"/>
    <n v="4432.46"/>
    <n v="1296.81"/>
  </r>
  <r>
    <n v="1730"/>
    <x v="1410"/>
    <n v="21"/>
    <x v="1"/>
    <d v="2023-02-23T00:00:00"/>
    <n v="1"/>
    <n v="11805"/>
    <x v="21"/>
    <x v="1"/>
    <n v="129"/>
    <s v="Product_129"/>
    <x v="1"/>
    <n v="366.78"/>
    <n v="191.76"/>
    <n v="2"/>
    <n v="0"/>
    <n v="678"/>
    <n v="2"/>
    <n v="733.56"/>
    <n v="350.04"/>
  </r>
  <r>
    <n v="1167"/>
    <x v="1411"/>
    <n v="48"/>
    <x v="1"/>
    <d v="2021-11-02T00:00:00"/>
    <n v="1"/>
    <n v="11165"/>
    <x v="22"/>
    <x v="1"/>
    <n v="113"/>
    <s v="Product_113"/>
    <x v="0"/>
    <n v="994.19"/>
    <n v="647.25"/>
    <n v="2"/>
    <n v="0.05"/>
    <n v="1156"/>
    <n v="1"/>
    <n v="1888.96"/>
    <n v="594.46"/>
  </r>
  <r>
    <n v="1609"/>
    <x v="1412"/>
    <n v="50"/>
    <x v="4"/>
    <d v="2023-03-06T00:00:00"/>
    <n v="0"/>
    <n v="10172"/>
    <x v="932"/>
    <x v="0"/>
    <n v="104"/>
    <s v="Product_104"/>
    <x v="3"/>
    <n v="1159.9100000000001"/>
    <n v="474.15"/>
    <n v="1"/>
    <n v="0.1"/>
    <n v="351"/>
    <n v="5"/>
    <n v="1043.92"/>
    <n v="569.77"/>
  </r>
  <r>
    <n v="1267"/>
    <x v="1413"/>
    <n v="43"/>
    <x v="5"/>
    <d v="2021-03-29T00:00:00"/>
    <n v="0"/>
    <n v="11888"/>
    <x v="683"/>
    <x v="1"/>
    <n v="145"/>
    <s v="Product_145"/>
    <x v="0"/>
    <n v="568.94000000000005"/>
    <n v="360.31"/>
    <n v="1"/>
    <n v="0.1"/>
    <n v="346"/>
    <n v="5"/>
    <n v="512.04999999999995"/>
    <n v="151.74"/>
  </r>
  <r>
    <n v="1820"/>
    <x v="1414"/>
    <n v="28"/>
    <x v="2"/>
    <d v="2023-08-19T00:00:00"/>
    <n v="0"/>
    <n v="13749"/>
    <x v="634"/>
    <x v="0"/>
    <n v="117"/>
    <s v="Product_117"/>
    <x v="0"/>
    <n v="1211.95"/>
    <n v="507.61"/>
    <n v="4"/>
    <n v="0"/>
    <n v="501"/>
    <n v="6"/>
    <n v="4847.8"/>
    <n v="2817.36"/>
  </r>
  <r>
    <n v="1454"/>
    <x v="1415"/>
    <n v="24"/>
    <x v="2"/>
    <d v="2020-09-05T00:00:00"/>
    <n v="0"/>
    <n v="10446"/>
    <x v="814"/>
    <x v="1"/>
    <n v="133"/>
    <s v="Product_133"/>
    <x v="0"/>
    <n v="555.75"/>
    <n v="362.09"/>
    <n v="3"/>
    <n v="0.1"/>
    <n v="561"/>
    <n v="7"/>
    <n v="1500.52"/>
    <n v="414.25"/>
  </r>
  <r>
    <n v="1905"/>
    <x v="1416"/>
    <n v="18"/>
    <x v="4"/>
    <d v="2023-07-25T00:00:00"/>
    <n v="0"/>
    <n v="13190"/>
    <x v="69"/>
    <x v="0"/>
    <n v="105"/>
    <s v="Product_105"/>
    <x v="3"/>
    <n v="1149.3"/>
    <n v="763.95"/>
    <n v="4"/>
    <n v="0"/>
    <n v="526"/>
    <n v="4"/>
    <n v="4597.2"/>
    <n v="1541.4"/>
  </r>
  <r>
    <n v="2424"/>
    <x v="1417"/>
    <n v="31"/>
    <x v="3"/>
    <d v="2022-08-08T00:00:00"/>
    <n v="0"/>
    <n v="13786"/>
    <x v="933"/>
    <x v="0"/>
    <n v="128"/>
    <s v="Product_128"/>
    <x v="3"/>
    <n v="98.91"/>
    <n v="62.89"/>
    <n v="1"/>
    <n v="0"/>
    <n v="575"/>
    <n v="6"/>
    <n v="98.91"/>
    <n v="36.020000000000003"/>
  </r>
  <r>
    <n v="1921"/>
    <x v="1418"/>
    <n v="24"/>
    <x v="2"/>
    <d v="2023-12-06T00:00:00"/>
    <n v="0"/>
    <n v="10010"/>
    <x v="934"/>
    <x v="2"/>
    <n v="124"/>
    <s v="Product_124"/>
    <x v="0"/>
    <n v="849.19"/>
    <n v="548.77"/>
    <n v="5"/>
    <n v="0"/>
    <n v="392"/>
    <n v="2"/>
    <n v="4245.95"/>
    <n v="1502.1"/>
  </r>
  <r>
    <n v="1980"/>
    <x v="1419"/>
    <n v="40"/>
    <x v="2"/>
    <d v="2021-09-10T00:00:00"/>
    <n v="1"/>
    <n v="10760"/>
    <x v="321"/>
    <x v="1"/>
    <n v="117"/>
    <s v="Product_117"/>
    <x v="3"/>
    <n v="1455.81"/>
    <n v="827.55"/>
    <n v="1"/>
    <n v="0"/>
    <n v="1055"/>
    <n v="4"/>
    <n v="1455.81"/>
    <n v="628.26"/>
  </r>
  <r>
    <n v="2499"/>
    <x v="1420"/>
    <n v="49"/>
    <x v="1"/>
    <d v="2023-08-22T00:00:00"/>
    <n v="0"/>
    <n v="11327"/>
    <x v="935"/>
    <x v="2"/>
    <n v="139"/>
    <s v="Product_139"/>
    <x v="0"/>
    <n v="1472.8"/>
    <n v="706.16"/>
    <n v="3"/>
    <n v="0"/>
    <n v="440"/>
    <n v="4"/>
    <n v="4418.3999999999996"/>
    <n v="2299.92"/>
  </r>
  <r>
    <n v="1701"/>
    <x v="1421"/>
    <n v="40"/>
    <x v="4"/>
    <d v="2022-04-16T00:00:00"/>
    <n v="1"/>
    <n v="11783"/>
    <x v="459"/>
    <x v="2"/>
    <n v="148"/>
    <s v="Product_148"/>
    <x v="2"/>
    <n v="458.54"/>
    <n v="271.89999999999998"/>
    <n v="5"/>
    <n v="0"/>
    <n v="991"/>
    <n v="3"/>
    <n v="2292.6999999999998"/>
    <n v="933.2"/>
  </r>
  <r>
    <n v="1633"/>
    <x v="1422"/>
    <n v="54"/>
    <x v="2"/>
    <d v="2020-08-26T00:00:00"/>
    <n v="0"/>
    <n v="11177"/>
    <x v="936"/>
    <x v="0"/>
    <n v="140"/>
    <s v="Product_140"/>
    <x v="3"/>
    <n v="690.03"/>
    <n v="367"/>
    <n v="4"/>
    <n v="0"/>
    <n v="538"/>
    <n v="6"/>
    <n v="2760.12"/>
    <n v="1292.1199999999999"/>
  </r>
  <r>
    <n v="1129"/>
    <x v="1423"/>
    <n v="45"/>
    <x v="2"/>
    <d v="2020-10-13T00:00:00"/>
    <n v="0"/>
    <n v="12370"/>
    <x v="937"/>
    <x v="0"/>
    <n v="144"/>
    <s v="Product_144"/>
    <x v="1"/>
    <n v="141.32"/>
    <n v="56.75"/>
    <n v="4"/>
    <n v="0"/>
    <n v="434"/>
    <n v="4"/>
    <n v="565.28"/>
    <n v="338.28"/>
  </r>
  <r>
    <n v="2019"/>
    <x v="1424"/>
    <n v="44"/>
    <x v="1"/>
    <d v="2020-04-02T00:00:00"/>
    <n v="1"/>
    <n v="13608"/>
    <x v="938"/>
    <x v="0"/>
    <n v="146"/>
    <s v="Product_146"/>
    <x v="1"/>
    <n v="1316.34"/>
    <n v="714.84"/>
    <n v="1"/>
    <n v="0.1"/>
    <n v="355"/>
    <n v="5"/>
    <n v="1184.71"/>
    <n v="469.87"/>
  </r>
  <r>
    <n v="2386"/>
    <x v="1425"/>
    <n v="64"/>
    <x v="2"/>
    <d v="2020-03-17T00:00:00"/>
    <n v="0"/>
    <n v="10976"/>
    <x v="939"/>
    <x v="0"/>
    <n v="111"/>
    <s v="Product_111"/>
    <x v="0"/>
    <n v="874.43"/>
    <n v="520.6"/>
    <n v="1"/>
    <n v="0.05"/>
    <n v="930"/>
    <n v="2"/>
    <n v="830.71"/>
    <n v="310.11"/>
  </r>
  <r>
    <n v="1818"/>
    <x v="1426"/>
    <n v="20"/>
    <x v="1"/>
    <d v="2021-09-15T00:00:00"/>
    <n v="1"/>
    <n v="12492"/>
    <x v="940"/>
    <x v="2"/>
    <n v="112"/>
    <s v="Product_112"/>
    <x v="2"/>
    <n v="608.4"/>
    <n v="245.89"/>
    <n v="4"/>
    <n v="0"/>
    <n v="674"/>
    <n v="3"/>
    <n v="2433.6"/>
    <n v="1450.04"/>
  </r>
  <r>
    <n v="1692"/>
    <x v="1427"/>
    <n v="53"/>
    <x v="3"/>
    <d v="2022-05-10T00:00:00"/>
    <n v="0"/>
    <n v="12389"/>
    <x v="564"/>
    <x v="0"/>
    <n v="113"/>
    <s v="Product_113"/>
    <x v="3"/>
    <n v="213.52"/>
    <n v="125.21"/>
    <n v="4"/>
    <n v="0.2"/>
    <n v="493"/>
    <n v="4"/>
    <n v="683.26"/>
    <n v="182.42"/>
  </r>
  <r>
    <n v="2315"/>
    <x v="1428"/>
    <n v="35"/>
    <x v="0"/>
    <d v="2020-08-25T00:00:00"/>
    <n v="0"/>
    <n v="12268"/>
    <x v="802"/>
    <x v="2"/>
    <n v="108"/>
    <s v="Product_108"/>
    <x v="0"/>
    <n v="1422.81"/>
    <n v="429.51499999999999"/>
    <n v="2"/>
    <n v="0"/>
    <n v="360"/>
    <n v="3"/>
    <n v="2845.62"/>
    <n v="1986.59"/>
  </r>
  <r>
    <n v="2394"/>
    <x v="1429"/>
    <n v="78"/>
    <x v="1"/>
    <d v="2020-07-18T00:00:00"/>
    <n v="1"/>
    <n v="12157"/>
    <x v="941"/>
    <x v="2"/>
    <n v="101"/>
    <s v="Product_101"/>
    <x v="2"/>
    <n v="818.82"/>
    <n v="366.37"/>
    <n v="3"/>
    <n v="0.1"/>
    <n v="1112"/>
    <n v="3"/>
    <n v="2210.81"/>
    <n v="1111.7"/>
  </r>
  <r>
    <n v="1793"/>
    <x v="1430"/>
    <n v="34"/>
    <x v="1"/>
    <d v="2021-04-25T00:00:00"/>
    <n v="0"/>
    <n v="12457"/>
    <x v="545"/>
    <x v="1"/>
    <n v="109"/>
    <s v="Product_109"/>
    <x v="2"/>
    <n v="460.25"/>
    <n v="243.62"/>
    <n v="2"/>
    <n v="0"/>
    <n v="388"/>
    <n v="7"/>
    <n v="920.5"/>
    <n v="433.26"/>
  </r>
  <r>
    <n v="1028"/>
    <x v="1431"/>
    <n v="31"/>
    <x v="2"/>
    <d v="2023-05-01T00:00:00"/>
    <n v="0"/>
    <n v="13489"/>
    <x v="755"/>
    <x v="1"/>
    <n v="128"/>
    <s v="Product_128"/>
    <x v="3"/>
    <n v="557.80999999999995"/>
    <n v="384.5"/>
    <n v="2"/>
    <n v="0.2"/>
    <n v="442"/>
    <n v="6"/>
    <n v="892.5"/>
    <n v="123.5"/>
  </r>
  <r>
    <n v="1148"/>
    <x v="1432"/>
    <n v="46"/>
    <x v="1"/>
    <d v="2020-04-10T00:00:00"/>
    <n v="0"/>
    <n v="13673"/>
    <x v="902"/>
    <x v="0"/>
    <n v="102"/>
    <s v="Product_102"/>
    <x v="1"/>
    <n v="442.51"/>
    <n v="294.38"/>
    <n v="4"/>
    <n v="0.1"/>
    <n v="485"/>
    <n v="6"/>
    <n v="1593.04"/>
    <n v="415.52"/>
  </r>
  <r>
    <n v="2319"/>
    <x v="1433"/>
    <n v="36"/>
    <x v="4"/>
    <d v="2022-03-06T00:00:00"/>
    <n v="1"/>
    <n v="12552"/>
    <x v="942"/>
    <x v="2"/>
    <n v="114"/>
    <s v="Product_114"/>
    <x v="1"/>
    <n v="922.62"/>
    <n v="482.76"/>
    <n v="3"/>
    <n v="0"/>
    <n v="895"/>
    <n v="3"/>
    <n v="2767.86"/>
    <n v="1319.58"/>
  </r>
  <r>
    <n v="1010"/>
    <x v="1434"/>
    <n v="28"/>
    <x v="5"/>
    <d v="2022-07-18T00:00:00"/>
    <n v="0"/>
    <n v="11800"/>
    <x v="150"/>
    <x v="2"/>
    <n v="113"/>
    <s v="Product_113"/>
    <x v="2"/>
    <n v="1398.45"/>
    <n v="706.15"/>
    <n v="4"/>
    <n v="0"/>
    <n v="437"/>
    <n v="4"/>
    <n v="5593.8"/>
    <n v="2769.2"/>
  </r>
  <r>
    <n v="1675"/>
    <x v="1435"/>
    <n v="25"/>
    <x v="5"/>
    <d v="2022-01-29T00:00:00"/>
    <n v="0"/>
    <n v="10039"/>
    <x v="943"/>
    <x v="2"/>
    <n v="148"/>
    <s v="Product_148"/>
    <x v="1"/>
    <n v="1292.21"/>
    <n v="564.99"/>
    <n v="2"/>
    <n v="0"/>
    <n v="1030"/>
    <n v="4"/>
    <n v="2584.42"/>
    <n v="1454.44"/>
  </r>
  <r>
    <n v="2136"/>
    <x v="1436"/>
    <n v="61"/>
    <x v="3"/>
    <d v="2023-05-10T00:00:00"/>
    <n v="0"/>
    <n v="13580"/>
    <x v="447"/>
    <x v="1"/>
    <n v="102"/>
    <s v="Product_102"/>
    <x v="2"/>
    <n v="717.55"/>
    <n v="294.58999999999997"/>
    <n v="2"/>
    <n v="0"/>
    <n v="428"/>
    <n v="7"/>
    <n v="1435.1"/>
    <n v="845.92"/>
  </r>
  <r>
    <n v="1186"/>
    <x v="1437"/>
    <n v="22"/>
    <x v="1"/>
    <d v="2023-11-27T00:00:00"/>
    <n v="0"/>
    <n v="11482"/>
    <x v="280"/>
    <x v="2"/>
    <n v="104"/>
    <s v="Product_104"/>
    <x v="2"/>
    <n v="1248.42"/>
    <n v="610.78"/>
    <n v="4"/>
    <n v="0"/>
    <n v="378"/>
    <n v="4"/>
    <n v="4993.68"/>
    <n v="2550.56"/>
  </r>
  <r>
    <n v="1806"/>
    <x v="1438"/>
    <n v="43"/>
    <x v="4"/>
    <d v="2023-01-11T00:00:00"/>
    <n v="0"/>
    <n v="12310"/>
    <x v="944"/>
    <x v="2"/>
    <n v="112"/>
    <s v="Product_112"/>
    <x v="2"/>
    <n v="663.5"/>
    <n v="452.56"/>
    <n v="1"/>
    <n v="0"/>
    <n v="632"/>
    <n v="4"/>
    <n v="663.5"/>
    <n v="210.94"/>
  </r>
  <r>
    <n v="1743"/>
    <x v="1439"/>
    <n v="55"/>
    <x v="2"/>
    <d v="2022-08-05T00:00:00"/>
    <n v="1"/>
    <n v="13741"/>
    <x v="318"/>
    <x v="2"/>
    <n v="148"/>
    <s v="Product_148"/>
    <x v="1"/>
    <n v="415.85"/>
    <n v="285.93"/>
    <n v="1"/>
    <n v="0"/>
    <n v="969"/>
    <n v="5"/>
    <n v="415.85"/>
    <n v="129.91999999999999"/>
  </r>
  <r>
    <n v="2250"/>
    <x v="1440"/>
    <n v="56"/>
    <x v="2"/>
    <d v="2023-04-17T00:00:00"/>
    <n v="0"/>
    <n v="13189"/>
    <x v="780"/>
    <x v="1"/>
    <n v="110"/>
    <s v="Product_110"/>
    <x v="0"/>
    <n v="1475.95"/>
    <n v="950.15"/>
    <n v="4"/>
    <n v="0"/>
    <n v="625"/>
    <n v="5"/>
    <n v="5903.8"/>
    <n v="2103.1999999999998"/>
  </r>
  <r>
    <n v="2333"/>
    <x v="1441"/>
    <n v="30"/>
    <x v="0"/>
    <d v="2024-01-28T00:00:00"/>
    <n v="0"/>
    <n v="13521"/>
    <x v="945"/>
    <x v="0"/>
    <n v="103"/>
    <s v="Product_103"/>
    <x v="1"/>
    <n v="490.64"/>
    <n v="247.89"/>
    <n v="5"/>
    <n v="0.1"/>
    <n v="339"/>
    <n v="3"/>
    <n v="2207.88"/>
    <n v="968.43"/>
  </r>
  <r>
    <n v="1097"/>
    <x v="1442"/>
    <n v="36"/>
    <x v="3"/>
    <d v="2020-11-12T00:00:00"/>
    <n v="0"/>
    <n v="13839"/>
    <x v="400"/>
    <x v="0"/>
    <n v="104"/>
    <s v="Product_104"/>
    <x v="0"/>
    <n v="519.4"/>
    <n v="230.14"/>
    <n v="5"/>
    <n v="0.05"/>
    <n v="590"/>
    <n v="4"/>
    <n v="2467.15"/>
    <n v="1316.45"/>
  </r>
  <r>
    <n v="1054"/>
    <x v="1443"/>
    <n v="33"/>
    <x v="4"/>
    <d v="2022-04-29T00:00:00"/>
    <n v="0"/>
    <n v="13485"/>
    <x v="556"/>
    <x v="0"/>
    <n v="106"/>
    <s v="Product_106"/>
    <x v="1"/>
    <n v="1485.05"/>
    <n v="859.34"/>
    <n v="1"/>
    <n v="0"/>
    <n v="397"/>
    <n v="5"/>
    <n v="1485.05"/>
    <n v="625.71"/>
  </r>
  <r>
    <n v="1622"/>
    <x v="1444"/>
    <n v="40"/>
    <x v="4"/>
    <d v="2023-03-09T00:00:00"/>
    <n v="0"/>
    <n v="12755"/>
    <x v="946"/>
    <x v="1"/>
    <n v="123"/>
    <s v="Product_123"/>
    <x v="3"/>
    <n v="244.19"/>
    <n v="145.04"/>
    <n v="3"/>
    <n v="0"/>
    <n v="486"/>
    <n v="3"/>
    <n v="732.57"/>
    <n v="297.45"/>
  </r>
  <r>
    <n v="1663"/>
    <x v="1445"/>
    <n v="48"/>
    <x v="2"/>
    <d v="2020-07-21T00:00:00"/>
    <n v="0"/>
    <n v="11849"/>
    <x v="947"/>
    <x v="1"/>
    <n v="105"/>
    <s v="Product_105"/>
    <x v="3"/>
    <n v="1152.77"/>
    <n v="607.94000000000005"/>
    <n v="2"/>
    <n v="0"/>
    <n v="521"/>
    <n v="6"/>
    <n v="2305.54"/>
    <n v="1089.6600000000001"/>
  </r>
  <r>
    <n v="1757"/>
    <x v="1446"/>
    <n v="40"/>
    <x v="0"/>
    <d v="2022-09-29T00:00:00"/>
    <n v="1"/>
    <n v="10822"/>
    <x v="842"/>
    <x v="0"/>
    <n v="103"/>
    <s v="Product_103"/>
    <x v="1"/>
    <n v="1406.93"/>
    <n v="854.7"/>
    <n v="3"/>
    <n v="0"/>
    <n v="526"/>
    <n v="4"/>
    <n v="4220.79"/>
    <n v="1656.69"/>
  </r>
  <r>
    <n v="1405"/>
    <x v="1447"/>
    <n v="61"/>
    <x v="2"/>
    <d v="2023-06-14T00:00:00"/>
    <n v="1"/>
    <n v="13597"/>
    <x v="469"/>
    <x v="0"/>
    <n v="110"/>
    <s v="Product_110"/>
    <x v="3"/>
    <n v="792.1"/>
    <n v="429.51499999999999"/>
    <n v="1"/>
    <n v="0"/>
    <n v="567"/>
    <n v="5"/>
    <n v="792.1"/>
    <n v="362.58"/>
  </r>
  <r>
    <n v="1068"/>
    <x v="1448"/>
    <n v="27"/>
    <x v="0"/>
    <d v="2022-04-15T00:00:00"/>
    <n v="0"/>
    <n v="10460"/>
    <x v="821"/>
    <x v="1"/>
    <n v="143"/>
    <s v="Product_143"/>
    <x v="3"/>
    <n v="53.66"/>
    <n v="34.07"/>
    <n v="4"/>
    <n v="0.05"/>
    <n v="383"/>
    <n v="5"/>
    <n v="203.91"/>
    <n v="67.63"/>
  </r>
  <r>
    <n v="2335"/>
    <x v="1449"/>
    <n v="56"/>
    <x v="5"/>
    <d v="2021-07-26T00:00:00"/>
    <n v="1"/>
    <n v="11141"/>
    <x v="667"/>
    <x v="0"/>
    <n v="119"/>
    <s v="Product_119"/>
    <x v="3"/>
    <n v="593.84"/>
    <n v="327.02"/>
    <n v="5"/>
    <n v="0.2"/>
    <n v="1255"/>
    <n v="2"/>
    <n v="2375.36"/>
    <n v="740.26"/>
  </r>
  <r>
    <n v="2312"/>
    <x v="1450"/>
    <n v="57"/>
    <x v="4"/>
    <d v="2020-03-08T00:00:00"/>
    <n v="0"/>
    <n v="10216"/>
    <x v="948"/>
    <x v="2"/>
    <n v="114"/>
    <s v="Product_114"/>
    <x v="3"/>
    <n v="211.78"/>
    <n v="135.01"/>
    <n v="1"/>
    <n v="0"/>
    <n v="622"/>
    <n v="7"/>
    <n v="211.78"/>
    <n v="76.77"/>
  </r>
  <r>
    <n v="1750"/>
    <x v="1451"/>
    <n v="40"/>
    <x v="5"/>
    <d v="2023-11-14T00:00:00"/>
    <n v="0"/>
    <n v="11740"/>
    <x v="696"/>
    <x v="1"/>
    <n v="121"/>
    <s v="Product_121"/>
    <x v="0"/>
    <n v="653.47"/>
    <n v="266.38"/>
    <n v="3"/>
    <n v="0"/>
    <n v="414"/>
    <n v="5"/>
    <n v="1960.41"/>
    <n v="1161.27"/>
  </r>
  <r>
    <n v="2171"/>
    <x v="1452"/>
    <n v="40"/>
    <x v="2"/>
    <d v="2022-01-28T00:00:00"/>
    <n v="1"/>
    <n v="12124"/>
    <x v="72"/>
    <x v="0"/>
    <n v="143"/>
    <s v="Product_143"/>
    <x v="2"/>
    <n v="1195.54"/>
    <n v="722.25"/>
    <n v="3"/>
    <n v="0.05"/>
    <n v="1069"/>
    <n v="4"/>
    <n v="3407.29"/>
    <n v="1240.54"/>
  </r>
  <r>
    <n v="2490"/>
    <x v="1453"/>
    <n v="32"/>
    <x v="3"/>
    <d v="2021-03-20T00:00:00"/>
    <n v="1"/>
    <n v="11444"/>
    <x v="949"/>
    <x v="0"/>
    <n v="128"/>
    <s v="Product_128"/>
    <x v="0"/>
    <n v="686.13"/>
    <n v="322.95"/>
    <n v="1"/>
    <n v="0.2"/>
    <n v="1149"/>
    <n v="3"/>
    <n v="548.9"/>
    <n v="225.95"/>
  </r>
  <r>
    <n v="2267"/>
    <x v="1454"/>
    <n v="66"/>
    <x v="1"/>
    <d v="2022-06-27T00:00:00"/>
    <n v="1"/>
    <n v="12939"/>
    <x v="875"/>
    <x v="1"/>
    <n v="121"/>
    <s v="Product_121"/>
    <x v="2"/>
    <n v="676.29"/>
    <n v="325.39999999999998"/>
    <n v="2"/>
    <n v="0.2"/>
    <n v="919"/>
    <n v="2"/>
    <n v="1082.06"/>
    <n v="431.26"/>
  </r>
  <r>
    <n v="1957"/>
    <x v="1455"/>
    <n v="44"/>
    <x v="3"/>
    <d v="2022-06-29T00:00:00"/>
    <n v="0"/>
    <n v="11195"/>
    <x v="950"/>
    <x v="1"/>
    <n v="136"/>
    <s v="Product_136"/>
    <x v="2"/>
    <n v="857.34"/>
    <n v="366.42"/>
    <n v="3"/>
    <n v="0"/>
    <n v="390"/>
    <n v="7"/>
    <n v="2572.02"/>
    <n v="1472.76"/>
  </r>
  <r>
    <n v="1364"/>
    <x v="1456"/>
    <n v="50"/>
    <x v="3"/>
    <d v="2021-04-28T00:00:00"/>
    <n v="0"/>
    <n v="12437"/>
    <x v="951"/>
    <x v="2"/>
    <n v="124"/>
    <s v="Product_124"/>
    <x v="1"/>
    <n v="893.45"/>
    <n v="408.95"/>
    <n v="2"/>
    <n v="0"/>
    <n v="1042"/>
    <n v="6"/>
    <n v="1786.9"/>
    <n v="969"/>
  </r>
  <r>
    <n v="1481"/>
    <x v="1457"/>
    <n v="38"/>
    <x v="1"/>
    <d v="2022-12-01T00:00:00"/>
    <n v="0"/>
    <n v="13097"/>
    <x v="952"/>
    <x v="1"/>
    <n v="138"/>
    <s v="Product_138"/>
    <x v="1"/>
    <n v="1291.6300000000001"/>
    <n v="901.04"/>
    <n v="2"/>
    <n v="0"/>
    <n v="764"/>
    <n v="3"/>
    <n v="2583.2600000000002"/>
    <n v="781.18"/>
  </r>
  <r>
    <n v="1200"/>
    <x v="1458"/>
    <n v="36"/>
    <x v="4"/>
    <d v="2020-07-22T00:00:00"/>
    <n v="0"/>
    <n v="11151"/>
    <x v="743"/>
    <x v="1"/>
    <n v="117"/>
    <s v="Product_117"/>
    <x v="1"/>
    <n v="497.12"/>
    <n v="260.8"/>
    <n v="4"/>
    <n v="0"/>
    <n v="673"/>
    <n v="5"/>
    <n v="1988.48"/>
    <n v="945.28"/>
  </r>
  <r>
    <n v="1153"/>
    <x v="1459"/>
    <n v="40"/>
    <x v="5"/>
    <d v="2023-05-11T00:00:00"/>
    <n v="0"/>
    <n v="10373"/>
    <x v="167"/>
    <x v="2"/>
    <n v="122"/>
    <s v="Product_122"/>
    <x v="1"/>
    <n v="1241.42"/>
    <n v="842.09"/>
    <n v="1"/>
    <n v="0.05"/>
    <n v="423"/>
    <n v="8"/>
    <n v="1179.3499999999999"/>
    <n v="337.26"/>
  </r>
  <r>
    <n v="2473"/>
    <x v="1460"/>
    <n v="51"/>
    <x v="5"/>
    <d v="2022-01-22T00:00:00"/>
    <n v="0"/>
    <n v="10653"/>
    <x v="953"/>
    <x v="0"/>
    <n v="119"/>
    <s v="Product_119"/>
    <x v="1"/>
    <n v="870.6"/>
    <n v="390.79"/>
    <n v="1"/>
    <n v="0"/>
    <n v="391"/>
    <n v="7"/>
    <n v="870.6"/>
    <n v="479.81"/>
  </r>
  <r>
    <n v="1072"/>
    <x v="1461"/>
    <n v="56"/>
    <x v="4"/>
    <d v="2023-01-20T00:00:00"/>
    <n v="0"/>
    <n v="10903"/>
    <x v="765"/>
    <x v="1"/>
    <n v="145"/>
    <s v="Product_145"/>
    <x v="0"/>
    <n v="485.77"/>
    <n v="224.05"/>
    <n v="2"/>
    <n v="0.1"/>
    <n v="514"/>
    <n v="7"/>
    <n v="874.39"/>
    <n v="426.29"/>
  </r>
  <r>
    <n v="1712"/>
    <x v="1462"/>
    <n v="25"/>
    <x v="1"/>
    <d v="2023-08-13T00:00:00"/>
    <n v="0"/>
    <n v="13095"/>
    <x v="954"/>
    <x v="0"/>
    <n v="110"/>
    <s v="Product_110"/>
    <x v="0"/>
    <n v="477.93"/>
    <n v="271.14999999999998"/>
    <n v="4"/>
    <n v="0"/>
    <n v="507"/>
    <n v="2"/>
    <n v="1911.72"/>
    <n v="827.12"/>
  </r>
  <r>
    <n v="1295"/>
    <x v="1463"/>
    <n v="37"/>
    <x v="0"/>
    <d v="2022-01-04T00:00:00"/>
    <n v="0"/>
    <n v="13541"/>
    <x v="99"/>
    <x v="2"/>
    <n v="111"/>
    <s v="Product_111"/>
    <x v="3"/>
    <n v="573.65"/>
    <n v="289.61"/>
    <n v="3"/>
    <n v="0.2"/>
    <n v="334"/>
    <n v="5"/>
    <n v="1376.76"/>
    <n v="507.93"/>
  </r>
  <r>
    <n v="2040"/>
    <x v="1464"/>
    <n v="35"/>
    <x v="3"/>
    <d v="2020-04-05T00:00:00"/>
    <n v="1"/>
    <n v="10743"/>
    <x v="248"/>
    <x v="1"/>
    <n v="138"/>
    <s v="Product_138"/>
    <x v="0"/>
    <n v="952.91"/>
    <n v="565.24"/>
    <n v="3"/>
    <n v="0"/>
    <n v="935"/>
    <n v="5"/>
    <n v="2858.73"/>
    <n v="1163.01"/>
  </r>
  <r>
    <n v="2240"/>
    <x v="1465"/>
    <n v="46"/>
    <x v="2"/>
    <d v="2022-03-26T00:00:00"/>
    <n v="1"/>
    <n v="12470"/>
    <x v="955"/>
    <x v="2"/>
    <n v="102"/>
    <s v="Product_102"/>
    <x v="0"/>
    <n v="384.68"/>
    <n v="202.58"/>
    <n v="1"/>
    <n v="0"/>
    <n v="1012"/>
    <n v="3"/>
    <n v="384.68"/>
    <n v="182.1"/>
  </r>
  <r>
    <n v="1060"/>
    <x v="1466"/>
    <n v="31"/>
    <x v="5"/>
    <d v="2021-07-19T00:00:00"/>
    <n v="0"/>
    <n v="13248"/>
    <x v="668"/>
    <x v="0"/>
    <n v="133"/>
    <s v="Product_133"/>
    <x v="1"/>
    <n v="1384.48"/>
    <n v="890.88"/>
    <n v="2"/>
    <n v="0"/>
    <n v="688"/>
    <n v="6"/>
    <n v="2768.96"/>
    <n v="987.2"/>
  </r>
  <r>
    <n v="1938"/>
    <x v="1467"/>
    <n v="53"/>
    <x v="4"/>
    <d v="2021-01-23T00:00:00"/>
    <n v="1"/>
    <n v="10852"/>
    <x v="287"/>
    <x v="2"/>
    <n v="143"/>
    <s v="Product_143"/>
    <x v="3"/>
    <n v="883.62"/>
    <n v="467.85"/>
    <n v="4"/>
    <n v="0"/>
    <n v="1439"/>
    <n v="4"/>
    <n v="3534.48"/>
    <n v="1663.08"/>
  </r>
  <r>
    <n v="1041"/>
    <x v="1468"/>
    <n v="41"/>
    <x v="2"/>
    <d v="2020-07-09T00:00:00"/>
    <n v="1"/>
    <n v="11770"/>
    <x v="822"/>
    <x v="1"/>
    <n v="131"/>
    <s v="Product_131"/>
    <x v="0"/>
    <n v="1384.02"/>
    <n v="791.25"/>
    <n v="4"/>
    <n v="0.05"/>
    <n v="1073"/>
    <n v="3"/>
    <n v="5259.28"/>
    <n v="2094.2800000000002"/>
  </r>
  <r>
    <n v="1024"/>
    <x v="1469"/>
    <n v="40"/>
    <x v="1"/>
    <d v="2022-07-20T00:00:00"/>
    <n v="0"/>
    <n v="10830"/>
    <x v="278"/>
    <x v="1"/>
    <n v="148"/>
    <s v="Product_148"/>
    <x v="0"/>
    <n v="117.29"/>
    <n v="58.21"/>
    <n v="3"/>
    <n v="0"/>
    <n v="426"/>
    <n v="6"/>
    <n v="351.87"/>
    <n v="177.24"/>
  </r>
  <r>
    <n v="2062"/>
    <x v="1470"/>
    <n v="46"/>
    <x v="2"/>
    <d v="2020-07-06T00:00:00"/>
    <n v="0"/>
    <n v="11561"/>
    <x v="542"/>
    <x v="0"/>
    <n v="135"/>
    <s v="Product_135"/>
    <x v="3"/>
    <n v="546.79"/>
    <n v="334.2"/>
    <n v="3"/>
    <n v="0.05"/>
    <n v="370"/>
    <n v="10"/>
    <n v="1558.35"/>
    <n v="555.75"/>
  </r>
  <r>
    <n v="1130"/>
    <x v="1471"/>
    <n v="54"/>
    <x v="2"/>
    <d v="2023-09-19T00:00:00"/>
    <n v="0"/>
    <n v="13337"/>
    <x v="592"/>
    <x v="0"/>
    <n v="137"/>
    <s v="Product_137"/>
    <x v="2"/>
    <n v="83.07"/>
    <n v="49.54"/>
    <n v="5"/>
    <n v="0"/>
    <n v="398"/>
    <n v="4"/>
    <n v="415.35"/>
    <n v="167.65"/>
  </r>
  <r>
    <n v="2252"/>
    <x v="1472"/>
    <n v="22"/>
    <x v="3"/>
    <d v="2021-03-10T00:00:00"/>
    <n v="0"/>
    <n v="10972"/>
    <x v="663"/>
    <x v="0"/>
    <n v="147"/>
    <s v="Product_147"/>
    <x v="1"/>
    <n v="444.77"/>
    <n v="230.88"/>
    <n v="5"/>
    <n v="0"/>
    <n v="581"/>
    <n v="7"/>
    <n v="2223.85"/>
    <n v="1069.45"/>
  </r>
  <r>
    <n v="1107"/>
    <x v="1473"/>
    <n v="46"/>
    <x v="1"/>
    <d v="2023-08-07T00:00:00"/>
    <n v="0"/>
    <n v="13945"/>
    <x v="956"/>
    <x v="0"/>
    <n v="147"/>
    <s v="Product_147"/>
    <x v="0"/>
    <n v="1299.9100000000001"/>
    <n v="429.51499999999999"/>
    <n v="2"/>
    <n v="0.1"/>
    <n v="513"/>
    <n v="2"/>
    <n v="2339.84"/>
    <n v="1480.81"/>
  </r>
  <r>
    <n v="1171"/>
    <x v="1474"/>
    <n v="67"/>
    <x v="2"/>
    <d v="2023-02-08T00:00:00"/>
    <n v="0"/>
    <n v="12676"/>
    <x v="0"/>
    <x v="1"/>
    <n v="136"/>
    <s v="Product_136"/>
    <x v="0"/>
    <n v="103.08"/>
    <n v="60.22"/>
    <n v="5"/>
    <n v="0.2"/>
    <n v="394"/>
    <n v="2"/>
    <n v="412.32"/>
    <n v="111.22"/>
  </r>
  <r>
    <n v="2458"/>
    <x v="1475"/>
    <n v="41"/>
    <x v="5"/>
    <d v="2023-05-07T00:00:00"/>
    <n v="0"/>
    <n v="12617"/>
    <x v="957"/>
    <x v="1"/>
    <n v="123"/>
    <s v="Product_123"/>
    <x v="3"/>
    <n v="682.41"/>
    <n v="466.05"/>
    <n v="4"/>
    <n v="0"/>
    <n v="547"/>
    <n v="5"/>
    <n v="2729.64"/>
    <n v="865.44"/>
  </r>
  <r>
    <n v="1101"/>
    <x v="1476"/>
    <n v="57"/>
    <x v="1"/>
    <d v="2020-02-13T00:00:00"/>
    <n v="0"/>
    <n v="11293"/>
    <x v="208"/>
    <x v="1"/>
    <n v="136"/>
    <s v="Product_136"/>
    <x v="0"/>
    <n v="220.47"/>
    <n v="96.96"/>
    <n v="5"/>
    <n v="0.2"/>
    <n v="502"/>
    <n v="3"/>
    <n v="881.88"/>
    <n v="397.08"/>
  </r>
  <r>
    <n v="1865"/>
    <x v="1477"/>
    <n v="33"/>
    <x v="5"/>
    <d v="2020-04-13T00:00:00"/>
    <n v="1"/>
    <n v="11352"/>
    <x v="264"/>
    <x v="2"/>
    <n v="140"/>
    <s v="Product_140"/>
    <x v="1"/>
    <n v="654.41999999999996"/>
    <n v="418.66"/>
    <n v="1"/>
    <n v="0"/>
    <n v="907"/>
    <n v="4"/>
    <n v="654.41999999999996"/>
    <n v="235.76"/>
  </r>
  <r>
    <n v="1523"/>
    <x v="1478"/>
    <n v="39"/>
    <x v="4"/>
    <d v="2021-11-14T00:00:00"/>
    <n v="0"/>
    <n v="13526"/>
    <x v="373"/>
    <x v="2"/>
    <n v="139"/>
    <s v="Product_139"/>
    <x v="0"/>
    <n v="1266.33"/>
    <n v="712.81"/>
    <n v="1"/>
    <n v="0"/>
    <n v="621"/>
    <n v="3"/>
    <n v="1266.33"/>
    <n v="553.52"/>
  </r>
  <r>
    <n v="1274"/>
    <x v="1479"/>
    <n v="36"/>
    <x v="4"/>
    <d v="2021-05-13T00:00:00"/>
    <n v="1"/>
    <n v="11318"/>
    <x v="685"/>
    <x v="0"/>
    <n v="126"/>
    <s v="Product_126"/>
    <x v="2"/>
    <n v="953.45"/>
    <n v="531.71"/>
    <n v="3"/>
    <n v="0.1"/>
    <n v="658"/>
    <n v="2"/>
    <n v="2574.3200000000002"/>
    <n v="979.19"/>
  </r>
  <r>
    <n v="2067"/>
    <x v="1480"/>
    <n v="34"/>
    <x v="0"/>
    <d v="2020-09-14T00:00:00"/>
    <n v="1"/>
    <n v="10121"/>
    <x v="183"/>
    <x v="0"/>
    <n v="125"/>
    <s v="Product_125"/>
    <x v="1"/>
    <n v="1118.3"/>
    <n v="769.96"/>
    <n v="3"/>
    <n v="0"/>
    <n v="1223"/>
    <n v="5"/>
    <n v="3354.9"/>
    <n v="1045.02"/>
  </r>
  <r>
    <n v="1816"/>
    <x v="1481"/>
    <n v="37"/>
    <x v="4"/>
    <d v="2023-02-03T00:00:00"/>
    <n v="0"/>
    <n v="10158"/>
    <x v="378"/>
    <x v="0"/>
    <n v="117"/>
    <s v="Product_117"/>
    <x v="2"/>
    <n v="556.20000000000005"/>
    <n v="323.58"/>
    <n v="2"/>
    <n v="0"/>
    <n v="550"/>
    <n v="6"/>
    <n v="1112.4000000000001"/>
    <n v="465.24"/>
  </r>
  <r>
    <n v="1956"/>
    <x v="1482"/>
    <n v="40"/>
    <x v="2"/>
    <d v="2021-02-24T00:00:00"/>
    <n v="0"/>
    <n v="13249"/>
    <x v="958"/>
    <x v="1"/>
    <n v="115"/>
    <s v="Product_115"/>
    <x v="3"/>
    <n v="1419.38"/>
    <n v="921.4"/>
    <n v="1"/>
    <n v="0"/>
    <n v="335"/>
    <n v="7"/>
    <n v="1419.38"/>
    <n v="497.98"/>
  </r>
  <r>
    <n v="2040"/>
    <x v="1483"/>
    <n v="35"/>
    <x v="1"/>
    <d v="2020-05-20T00:00:00"/>
    <n v="1"/>
    <n v="13727"/>
    <x v="304"/>
    <x v="2"/>
    <n v="137"/>
    <s v="Product_137"/>
    <x v="1"/>
    <n v="1078.43"/>
    <n v="597.82000000000005"/>
    <n v="2"/>
    <n v="0"/>
    <n v="935"/>
    <n v="5"/>
    <n v="2156.86"/>
    <n v="961.22"/>
  </r>
  <r>
    <n v="1329"/>
    <x v="1484"/>
    <n v="60"/>
    <x v="4"/>
    <d v="2023-09-02T00:00:00"/>
    <n v="0"/>
    <n v="13399"/>
    <x v="463"/>
    <x v="0"/>
    <n v="145"/>
    <s v="Product_145"/>
    <x v="0"/>
    <n v="661.61"/>
    <n v="314.24"/>
    <n v="2"/>
    <n v="0"/>
    <n v="493"/>
    <n v="3"/>
    <n v="1323.22"/>
    <n v="694.74"/>
  </r>
  <r>
    <n v="1011"/>
    <x v="1485"/>
    <n v="25"/>
    <x v="5"/>
    <d v="2021-02-28T00:00:00"/>
    <n v="0"/>
    <n v="13951"/>
    <x v="959"/>
    <x v="0"/>
    <n v="104"/>
    <s v="Product_104"/>
    <x v="1"/>
    <n v="668.37"/>
    <n v="406.6"/>
    <n v="5"/>
    <n v="0"/>
    <n v="588"/>
    <n v="5"/>
    <n v="3341.85"/>
    <n v="1308.8499999999999"/>
  </r>
  <r>
    <n v="2341"/>
    <x v="1486"/>
    <n v="24"/>
    <x v="2"/>
    <d v="2023-04-15T00:00:00"/>
    <n v="0"/>
    <n v="10306"/>
    <x v="960"/>
    <x v="1"/>
    <n v="122"/>
    <s v="Product_122"/>
    <x v="1"/>
    <n v="1382.09"/>
    <n v="935.61"/>
    <n v="3"/>
    <n v="0.05"/>
    <n v="627"/>
    <n v="7"/>
    <n v="3938.96"/>
    <n v="1132.1300000000001"/>
  </r>
  <r>
    <n v="1215"/>
    <x v="1487"/>
    <n v="40"/>
    <x v="4"/>
    <d v="2021-03-18T00:00:00"/>
    <n v="0"/>
    <n v="13982"/>
    <x v="961"/>
    <x v="2"/>
    <n v="117"/>
    <s v="Product_117"/>
    <x v="1"/>
    <n v="885.79"/>
    <n v="577.86"/>
    <n v="2"/>
    <n v="0"/>
    <n v="511"/>
    <n v="5"/>
    <n v="1771.58"/>
    <n v="615.86"/>
  </r>
  <r>
    <n v="1338"/>
    <x v="1488"/>
    <n v="41"/>
    <x v="3"/>
    <d v="2021-04-22T00:00:00"/>
    <n v="0"/>
    <n v="11112"/>
    <x v="962"/>
    <x v="0"/>
    <n v="122"/>
    <s v="Product_122"/>
    <x v="2"/>
    <n v="1074.25"/>
    <n v="493.63"/>
    <n v="2"/>
    <n v="0"/>
    <n v="460"/>
    <n v="5"/>
    <n v="2148.5"/>
    <n v="1161.24"/>
  </r>
  <r>
    <n v="1660"/>
    <x v="1489"/>
    <n v="45"/>
    <x v="5"/>
    <d v="2021-03-11T00:00:00"/>
    <n v="0"/>
    <n v="10750"/>
    <x v="106"/>
    <x v="0"/>
    <n v="117"/>
    <s v="Product_117"/>
    <x v="3"/>
    <n v="654.70000000000005"/>
    <n v="324.12"/>
    <n v="3"/>
    <n v="0.1"/>
    <n v="441"/>
    <n v="8"/>
    <n v="1767.69"/>
    <n v="795.33"/>
  </r>
  <r>
    <n v="2104"/>
    <x v="1490"/>
    <n v="38"/>
    <x v="5"/>
    <d v="2020-10-29T00:00:00"/>
    <n v="1"/>
    <n v="11061"/>
    <x v="507"/>
    <x v="0"/>
    <n v="114"/>
    <s v="Product_114"/>
    <x v="1"/>
    <n v="374.35"/>
    <n v="207.79"/>
    <n v="3"/>
    <n v="0"/>
    <n v="735"/>
    <n v="5"/>
    <n v="1123.05"/>
    <n v="499.68"/>
  </r>
  <r>
    <n v="1373"/>
    <x v="1491"/>
    <n v="40"/>
    <x v="0"/>
    <d v="2023-05-05T00:00:00"/>
    <n v="1"/>
    <n v="11896"/>
    <x v="136"/>
    <x v="0"/>
    <n v="114"/>
    <s v="Product_114"/>
    <x v="0"/>
    <n v="1099.1600000000001"/>
    <n v="628.15"/>
    <n v="1"/>
    <n v="0.05"/>
    <n v="607"/>
    <n v="3"/>
    <n v="1044.2"/>
    <n v="416.05"/>
  </r>
  <r>
    <n v="1975"/>
    <x v="1492"/>
    <n v="34"/>
    <x v="3"/>
    <d v="2020-06-01T00:00:00"/>
    <n v="1"/>
    <n v="10590"/>
    <x v="839"/>
    <x v="2"/>
    <n v="117"/>
    <s v="Product_117"/>
    <x v="1"/>
    <n v="931.34"/>
    <n v="429.51499999999999"/>
    <n v="3"/>
    <n v="0.2"/>
    <n v="1509"/>
    <n v="2"/>
    <n v="2235.2199999999998"/>
    <n v="946.67"/>
  </r>
  <r>
    <n v="1709"/>
    <x v="1493"/>
    <n v="20"/>
    <x v="0"/>
    <d v="2021-07-21T00:00:00"/>
    <n v="0"/>
    <n v="11880"/>
    <x v="535"/>
    <x v="2"/>
    <n v="108"/>
    <s v="Product_108"/>
    <x v="1"/>
    <n v="776.95"/>
    <n v="364.39"/>
    <n v="5"/>
    <n v="0.1"/>
    <n v="677"/>
    <n v="5"/>
    <n v="3496.28"/>
    <n v="1674.33"/>
  </r>
  <r>
    <n v="2223"/>
    <x v="1494"/>
    <n v="38"/>
    <x v="4"/>
    <d v="2020-10-23T00:00:00"/>
    <n v="1"/>
    <n v="13910"/>
    <x v="835"/>
    <x v="0"/>
    <n v="134"/>
    <s v="Product_134"/>
    <x v="3"/>
    <n v="954.83"/>
    <n v="599.29999999999995"/>
    <n v="1"/>
    <n v="0"/>
    <n v="1337"/>
    <n v="2"/>
    <n v="954.83"/>
    <n v="355.53"/>
  </r>
  <r>
    <n v="1465"/>
    <x v="1495"/>
    <n v="50"/>
    <x v="3"/>
    <d v="2020-09-23T00:00:00"/>
    <n v="1"/>
    <n v="10345"/>
    <x v="963"/>
    <x v="1"/>
    <n v="126"/>
    <s v="Product_126"/>
    <x v="0"/>
    <n v="352.01"/>
    <n v="217.93"/>
    <n v="2"/>
    <n v="0"/>
    <n v="1561"/>
    <n v="1"/>
    <n v="704.02"/>
    <n v="268.16000000000003"/>
  </r>
  <r>
    <n v="2112"/>
    <x v="1496"/>
    <n v="47"/>
    <x v="5"/>
    <d v="2023-01-11T00:00:00"/>
    <n v="0"/>
    <n v="13323"/>
    <x v="944"/>
    <x v="0"/>
    <n v="145"/>
    <s v="Product_145"/>
    <x v="0"/>
    <n v="1201.21"/>
    <n v="782.9"/>
    <n v="5"/>
    <n v="0"/>
    <n v="721"/>
    <n v="4"/>
    <n v="6006.05"/>
    <n v="2091.5500000000002"/>
  </r>
  <r>
    <n v="2291"/>
    <x v="1497"/>
    <n v="40"/>
    <x v="0"/>
    <d v="2021-05-28T00:00:00"/>
    <n v="0"/>
    <n v="13911"/>
    <x v="906"/>
    <x v="1"/>
    <n v="130"/>
    <s v="Product_130"/>
    <x v="2"/>
    <n v="1424.84"/>
    <n v="429.51499999999999"/>
    <n v="5"/>
    <n v="0"/>
    <n v="586"/>
    <n v="6"/>
    <n v="7124.2"/>
    <n v="4976.62"/>
  </r>
  <r>
    <n v="1488"/>
    <x v="1498"/>
    <n v="43"/>
    <x v="2"/>
    <d v="2020-12-23T00:00:00"/>
    <n v="1"/>
    <n v="10148"/>
    <x v="964"/>
    <x v="0"/>
    <n v="122"/>
    <s v="Product_122"/>
    <x v="0"/>
    <n v="1342.1"/>
    <n v="660.96"/>
    <n v="1"/>
    <n v="0"/>
    <n v="756"/>
    <n v="6"/>
    <n v="1342.1"/>
    <n v="681.14"/>
  </r>
  <r>
    <n v="1046"/>
    <x v="1499"/>
    <n v="26"/>
    <x v="3"/>
    <d v="2020-08-13T00:00:00"/>
    <n v="1"/>
    <n v="11039"/>
    <x v="965"/>
    <x v="0"/>
    <n v="116"/>
    <s v="Product_116"/>
    <x v="0"/>
    <n v="516.08000000000004"/>
    <n v="339.52"/>
    <n v="2"/>
    <n v="0"/>
    <n v="1273"/>
    <n v="5"/>
    <n v="1032.1600000000001"/>
    <n v="353.12"/>
  </r>
  <r>
    <n v="2311"/>
    <x v="1500"/>
    <n v="60"/>
    <x v="5"/>
    <d v="2023-09-15T00:00:00"/>
    <n v="0"/>
    <n v="11390"/>
    <x v="966"/>
    <x v="1"/>
    <n v="130"/>
    <s v="Product_130"/>
    <x v="0"/>
    <n v="638.71"/>
    <n v="383.1"/>
    <n v="1"/>
    <n v="0"/>
    <n v="474"/>
    <n v="6"/>
    <n v="638.71"/>
    <n v="255.61"/>
  </r>
  <r>
    <n v="1777"/>
    <x v="1501"/>
    <n v="44"/>
    <x v="1"/>
    <d v="2020-02-22T00:00:00"/>
    <n v="0"/>
    <n v="12882"/>
    <x v="619"/>
    <x v="0"/>
    <n v="116"/>
    <s v="Product_116"/>
    <x v="1"/>
    <n v="1222.18"/>
    <n v="840.04"/>
    <n v="4"/>
    <n v="0"/>
    <n v="448"/>
    <n v="4"/>
    <n v="4888.72"/>
    <n v="1528.56"/>
  </r>
  <r>
    <n v="2039"/>
    <x v="1502"/>
    <n v="53"/>
    <x v="3"/>
    <d v="2020-09-26T00:00:00"/>
    <n v="0"/>
    <n v="13904"/>
    <x v="914"/>
    <x v="2"/>
    <n v="138"/>
    <s v="Product_138"/>
    <x v="2"/>
    <n v="912.92"/>
    <n v="439.68"/>
    <n v="4"/>
    <n v="0"/>
    <n v="738"/>
    <n v="4"/>
    <n v="3651.68"/>
    <n v="1892.96"/>
  </r>
  <r>
    <n v="1710"/>
    <x v="1503"/>
    <n v="40"/>
    <x v="3"/>
    <d v="2020-01-31T00:00:00"/>
    <n v="1"/>
    <n v="10780"/>
    <x v="267"/>
    <x v="1"/>
    <n v="124"/>
    <s v="Product_124"/>
    <x v="0"/>
    <n v="844.48"/>
    <n v="406.11"/>
    <n v="1"/>
    <n v="0.1"/>
    <n v="568"/>
    <n v="2"/>
    <n v="760.03"/>
    <n v="353.92"/>
  </r>
  <r>
    <n v="1400"/>
    <x v="1504"/>
    <n v="39"/>
    <x v="4"/>
    <d v="2022-03-01T00:00:00"/>
    <n v="0"/>
    <n v="10117"/>
    <x v="967"/>
    <x v="2"/>
    <n v="136"/>
    <s v="Product_136"/>
    <x v="0"/>
    <n v="1393.63"/>
    <n v="851.91"/>
    <n v="2"/>
    <n v="0"/>
    <n v="438"/>
    <n v="9"/>
    <n v="2787.26"/>
    <n v="1083.44"/>
  </r>
  <r>
    <n v="1980"/>
    <x v="1505"/>
    <n v="62"/>
    <x v="2"/>
    <d v="2021-05-02T00:00:00"/>
    <n v="1"/>
    <n v="10703"/>
    <x v="223"/>
    <x v="1"/>
    <n v="135"/>
    <s v="Product_135"/>
    <x v="0"/>
    <n v="827.24"/>
    <n v="561.29999999999995"/>
    <n v="2"/>
    <n v="0"/>
    <n v="1055"/>
    <n v="4"/>
    <n v="1654.48"/>
    <n v="531.88"/>
  </r>
  <r>
    <n v="2109"/>
    <x v="1506"/>
    <n v="54"/>
    <x v="4"/>
    <d v="2023-04-20T00:00:00"/>
    <n v="0"/>
    <n v="12364"/>
    <x v="212"/>
    <x v="2"/>
    <n v="106"/>
    <s v="Product_106"/>
    <x v="1"/>
    <n v="796.66"/>
    <n v="515.73"/>
    <n v="3"/>
    <n v="0"/>
    <n v="622"/>
    <n v="5"/>
    <n v="2389.98"/>
    <n v="842.79"/>
  </r>
  <r>
    <n v="1249"/>
    <x v="1507"/>
    <n v="41"/>
    <x v="3"/>
    <d v="2021-10-25T00:00:00"/>
    <n v="0"/>
    <n v="10287"/>
    <x v="168"/>
    <x v="0"/>
    <n v="104"/>
    <s v="Product_104"/>
    <x v="1"/>
    <n v="110.93"/>
    <n v="68.569999999999993"/>
    <n v="5"/>
    <n v="0"/>
    <n v="401"/>
    <n v="4"/>
    <n v="554.65"/>
    <n v="211.8"/>
  </r>
  <r>
    <n v="1390"/>
    <x v="1508"/>
    <n v="37"/>
    <x v="3"/>
    <d v="2020-02-02T00:00:00"/>
    <n v="0"/>
    <n v="12955"/>
    <x v="968"/>
    <x v="0"/>
    <n v="118"/>
    <s v="Product_118"/>
    <x v="2"/>
    <n v="150.65"/>
    <n v="77.760000000000005"/>
    <n v="1"/>
    <n v="0"/>
    <n v="559"/>
    <n v="5"/>
    <n v="150.65"/>
    <n v="72.89"/>
  </r>
  <r>
    <n v="1334"/>
    <x v="1509"/>
    <n v="40"/>
    <x v="2"/>
    <d v="2020-12-22T00:00:00"/>
    <n v="0"/>
    <n v="11374"/>
    <x v="468"/>
    <x v="1"/>
    <n v="106"/>
    <s v="Product_106"/>
    <x v="3"/>
    <n v="60.76"/>
    <n v="37.39"/>
    <n v="5"/>
    <n v="0"/>
    <n v="853"/>
    <n v="4"/>
    <n v="303.8"/>
    <n v="116.85"/>
  </r>
  <r>
    <n v="1628"/>
    <x v="1510"/>
    <n v="44"/>
    <x v="2"/>
    <d v="2021-06-27T00:00:00"/>
    <n v="0"/>
    <n v="12344"/>
    <x v="277"/>
    <x v="2"/>
    <n v="126"/>
    <s v="Product_126"/>
    <x v="2"/>
    <n v="1374.2"/>
    <n v="879.94"/>
    <n v="5"/>
    <n v="0"/>
    <n v="344"/>
    <n v="6"/>
    <n v="6871"/>
    <n v="2471.3000000000002"/>
  </r>
  <r>
    <n v="1136"/>
    <x v="1511"/>
    <n v="38"/>
    <x v="0"/>
    <d v="2020-04-17T00:00:00"/>
    <n v="0"/>
    <n v="13265"/>
    <x v="969"/>
    <x v="0"/>
    <n v="137"/>
    <s v="Product_137"/>
    <x v="1"/>
    <n v="642.16"/>
    <n v="401.98"/>
    <n v="4"/>
    <n v="0.1"/>
    <n v="343"/>
    <n v="6"/>
    <n v="2311.7800000000002"/>
    <n v="703.86"/>
  </r>
  <r>
    <n v="1882"/>
    <x v="1512"/>
    <n v="48"/>
    <x v="5"/>
    <d v="2020-09-16T00:00:00"/>
    <n v="0"/>
    <n v="12024"/>
    <x v="709"/>
    <x v="2"/>
    <n v="127"/>
    <s v="Product_127"/>
    <x v="0"/>
    <n v="729.41"/>
    <n v="439.87"/>
    <n v="4"/>
    <n v="0"/>
    <n v="350"/>
    <n v="7"/>
    <n v="2917.64"/>
    <n v="1158.1600000000001"/>
  </r>
  <r>
    <n v="1687"/>
    <x v="1513"/>
    <n v="52"/>
    <x v="5"/>
    <d v="2022-12-05T00:00:00"/>
    <n v="0"/>
    <n v="13463"/>
    <x v="970"/>
    <x v="2"/>
    <n v="141"/>
    <s v="Product_141"/>
    <x v="0"/>
    <n v="1275.81"/>
    <n v="528.36"/>
    <n v="1"/>
    <n v="0"/>
    <n v="562"/>
    <n v="5"/>
    <n v="1275.81"/>
    <n v="747.45"/>
  </r>
  <r>
    <n v="1826"/>
    <x v="1514"/>
    <n v="58"/>
    <x v="0"/>
    <d v="2022-12-13T00:00:00"/>
    <n v="0"/>
    <n v="10442"/>
    <x v="857"/>
    <x v="1"/>
    <n v="111"/>
    <s v="Product_111"/>
    <x v="2"/>
    <n v="933.41"/>
    <n v="558.1"/>
    <n v="1"/>
    <n v="0"/>
    <n v="750"/>
    <n v="2"/>
    <n v="933.41"/>
    <n v="375.31"/>
  </r>
  <r>
    <n v="1726"/>
    <x v="1515"/>
    <n v="45"/>
    <x v="5"/>
    <d v="2020-08-20T00:00:00"/>
    <n v="0"/>
    <n v="13352"/>
    <x v="823"/>
    <x v="0"/>
    <n v="138"/>
    <s v="Product_138"/>
    <x v="0"/>
    <n v="933.78"/>
    <n v="507.5"/>
    <n v="2"/>
    <n v="0"/>
    <n v="417"/>
    <n v="7"/>
    <n v="1867.56"/>
    <n v="852.56"/>
  </r>
  <r>
    <n v="1593"/>
    <x v="1516"/>
    <n v="24"/>
    <x v="3"/>
    <d v="2020-05-10T00:00:00"/>
    <n v="0"/>
    <n v="10900"/>
    <x v="971"/>
    <x v="1"/>
    <n v="116"/>
    <s v="Product_116"/>
    <x v="1"/>
    <n v="479.97"/>
    <n v="330.45"/>
    <n v="1"/>
    <n v="0"/>
    <n v="506"/>
    <n v="5"/>
    <n v="479.97"/>
    <n v="149.52000000000001"/>
  </r>
  <r>
    <n v="2246"/>
    <x v="1517"/>
    <n v="40"/>
    <x v="0"/>
    <d v="2022-02-09T00:00:00"/>
    <n v="0"/>
    <n v="10300"/>
    <x v="675"/>
    <x v="1"/>
    <n v="119"/>
    <s v="Product_119"/>
    <x v="2"/>
    <n v="1259.17"/>
    <n v="733.03"/>
    <n v="2"/>
    <n v="0"/>
    <n v="492"/>
    <n v="8"/>
    <n v="2518.34"/>
    <n v="1052.28"/>
  </r>
  <r>
    <n v="1989"/>
    <x v="1518"/>
    <n v="27"/>
    <x v="0"/>
    <d v="2022-07-07T00:00:00"/>
    <n v="0"/>
    <n v="12945"/>
    <x v="255"/>
    <x v="0"/>
    <n v="143"/>
    <s v="Product_143"/>
    <x v="3"/>
    <n v="290.45"/>
    <n v="169.18"/>
    <n v="2"/>
    <n v="0.2"/>
    <n v="565"/>
    <n v="7"/>
    <n v="464.72"/>
    <n v="126.36"/>
  </r>
  <r>
    <n v="1371"/>
    <x v="1519"/>
    <n v="60"/>
    <x v="5"/>
    <d v="2022-11-01T00:00:00"/>
    <n v="1"/>
    <n v="12473"/>
    <x v="121"/>
    <x v="2"/>
    <n v="115"/>
    <s v="Product_115"/>
    <x v="1"/>
    <n v="127.07"/>
    <n v="88.72"/>
    <n v="1"/>
    <n v="0"/>
    <n v="1086"/>
    <n v="1"/>
    <n v="127.07"/>
    <n v="38.35"/>
  </r>
  <r>
    <n v="1934"/>
    <x v="1520"/>
    <n v="67"/>
    <x v="1"/>
    <d v="2022-11-17T00:00:00"/>
    <n v="1"/>
    <n v="10249"/>
    <x v="972"/>
    <x v="1"/>
    <n v="126"/>
    <s v="Product_126"/>
    <x v="1"/>
    <n v="327.82"/>
    <n v="140.33000000000001"/>
    <n v="2"/>
    <n v="0"/>
    <n v="776"/>
    <n v="2"/>
    <n v="655.64"/>
    <n v="374.98"/>
  </r>
  <r>
    <n v="1994"/>
    <x v="1521"/>
    <n v="36"/>
    <x v="5"/>
    <d v="2023-04-30T00:00:00"/>
    <n v="0"/>
    <n v="11957"/>
    <x v="973"/>
    <x v="0"/>
    <n v="141"/>
    <s v="Product_141"/>
    <x v="0"/>
    <n v="438.22"/>
    <n v="211.61"/>
    <n v="5"/>
    <n v="0"/>
    <n v="338"/>
    <n v="3"/>
    <n v="2191.1"/>
    <n v="1133.05"/>
  </r>
  <r>
    <n v="1401"/>
    <x v="1522"/>
    <n v="18"/>
    <x v="4"/>
    <d v="2020-11-08T00:00:00"/>
    <n v="1"/>
    <n v="11766"/>
    <x v="974"/>
    <x v="2"/>
    <n v="131"/>
    <s v="Product_131"/>
    <x v="1"/>
    <n v="459.35"/>
    <n v="274.14999999999998"/>
    <n v="2"/>
    <n v="0.1"/>
    <n v="1100"/>
    <n v="3"/>
    <n v="826.83"/>
    <n v="278.52999999999997"/>
  </r>
  <r>
    <n v="2466"/>
    <x v="1523"/>
    <n v="30"/>
    <x v="1"/>
    <d v="2022-07-14T00:00:00"/>
    <n v="0"/>
    <n v="11538"/>
    <x v="975"/>
    <x v="2"/>
    <n v="119"/>
    <s v="Product_119"/>
    <x v="1"/>
    <n v="1022.24"/>
    <n v="505.57"/>
    <n v="5"/>
    <n v="0"/>
    <n v="657"/>
    <n v="5"/>
    <n v="5111.2"/>
    <n v="2583.35"/>
  </r>
  <r>
    <n v="1614"/>
    <x v="1524"/>
    <n v="57"/>
    <x v="0"/>
    <d v="2022-10-28T00:00:00"/>
    <n v="0"/>
    <n v="10685"/>
    <x v="976"/>
    <x v="2"/>
    <n v="124"/>
    <s v="Product_124"/>
    <x v="3"/>
    <n v="365.85"/>
    <n v="429.51499999999999"/>
    <n v="5"/>
    <n v="0"/>
    <n v="627"/>
    <n v="2"/>
    <n v="1829.25"/>
    <n v="-318.32"/>
  </r>
  <r>
    <n v="2296"/>
    <x v="1525"/>
    <n v="31"/>
    <x v="1"/>
    <d v="2021-03-29T00:00:00"/>
    <n v="0"/>
    <n v="12799"/>
    <x v="683"/>
    <x v="1"/>
    <n v="109"/>
    <s v="Product_109"/>
    <x v="0"/>
    <n v="1031.1500000000001"/>
    <n v="688.6"/>
    <n v="5"/>
    <n v="0.1"/>
    <n v="481"/>
    <n v="5"/>
    <n v="4640.18"/>
    <n v="1197.18"/>
  </r>
  <r>
    <n v="2182"/>
    <x v="1526"/>
    <n v="48"/>
    <x v="3"/>
    <d v="2023-06-13T00:00:00"/>
    <n v="1"/>
    <n v="10997"/>
    <x v="977"/>
    <x v="1"/>
    <n v="123"/>
    <s v="Product_123"/>
    <x v="1"/>
    <n v="182.14"/>
    <n v="104.51"/>
    <n v="3"/>
    <n v="0.2"/>
    <n v="568"/>
    <n v="3"/>
    <n v="437.14"/>
    <n v="123.61"/>
  </r>
  <r>
    <n v="2175"/>
    <x v="1527"/>
    <n v="42"/>
    <x v="2"/>
    <d v="2020-03-29T00:00:00"/>
    <n v="1"/>
    <n v="10405"/>
    <x v="46"/>
    <x v="0"/>
    <n v="104"/>
    <s v="Product_104"/>
    <x v="0"/>
    <n v="263.44"/>
    <n v="113.51"/>
    <n v="3"/>
    <n v="0"/>
    <n v="1739"/>
    <n v="1"/>
    <n v="790.32"/>
    <n v="449.79"/>
  </r>
  <r>
    <n v="1994"/>
    <x v="1528"/>
    <n v="50"/>
    <x v="1"/>
    <d v="2024-01-29T00:00:00"/>
    <n v="0"/>
    <n v="13687"/>
    <x v="978"/>
    <x v="2"/>
    <n v="110"/>
    <s v="Product_110"/>
    <x v="1"/>
    <n v="787.79"/>
    <n v="388.58"/>
    <n v="2"/>
    <n v="0"/>
    <n v="338"/>
    <n v="3"/>
    <n v="1575.58"/>
    <n v="798.42"/>
  </r>
  <r>
    <n v="1619"/>
    <x v="1529"/>
    <n v="67"/>
    <x v="4"/>
    <d v="2023-11-09T00:00:00"/>
    <n v="0"/>
    <n v="12848"/>
    <x v="483"/>
    <x v="2"/>
    <n v="109"/>
    <s v="Product_109"/>
    <x v="3"/>
    <n v="1386.75"/>
    <n v="586.34"/>
    <n v="1"/>
    <n v="0"/>
    <n v="478"/>
    <n v="7"/>
    <n v="1386.75"/>
    <n v="800.41"/>
  </r>
  <r>
    <n v="1187"/>
    <x v="1530"/>
    <n v="48"/>
    <x v="2"/>
    <d v="2022-12-03T00:00:00"/>
    <n v="0"/>
    <n v="10243"/>
    <x v="979"/>
    <x v="0"/>
    <n v="119"/>
    <s v="Product_119"/>
    <x v="0"/>
    <n v="1296.3699999999999"/>
    <n v="734.83"/>
    <n v="2"/>
    <n v="0"/>
    <n v="346"/>
    <n v="6"/>
    <n v="2592.7399999999998"/>
    <n v="1123.08"/>
  </r>
  <r>
    <n v="2121"/>
    <x v="1531"/>
    <n v="42"/>
    <x v="3"/>
    <d v="2021-09-09T00:00:00"/>
    <n v="1"/>
    <n v="13871"/>
    <x v="626"/>
    <x v="2"/>
    <n v="115"/>
    <s v="Product_115"/>
    <x v="0"/>
    <n v="1454.69"/>
    <n v="657.49"/>
    <n v="3"/>
    <n v="0"/>
    <n v="1210"/>
    <n v="1"/>
    <n v="4364.07"/>
    <n v="2391.6"/>
  </r>
  <r>
    <n v="1130"/>
    <x v="1532"/>
    <n v="68"/>
    <x v="4"/>
    <d v="2022-07-27T00:00:00"/>
    <n v="0"/>
    <n v="12414"/>
    <x v="333"/>
    <x v="2"/>
    <n v="134"/>
    <s v="Product_134"/>
    <x v="3"/>
    <n v="993.19"/>
    <n v="652.66"/>
    <n v="4"/>
    <n v="0.05"/>
    <n v="398"/>
    <n v="4"/>
    <n v="3774.12"/>
    <n v="1163.48"/>
  </r>
  <r>
    <n v="1804"/>
    <x v="1533"/>
    <n v="45"/>
    <x v="2"/>
    <d v="2023-08-10T00:00:00"/>
    <n v="0"/>
    <n v="13856"/>
    <x v="782"/>
    <x v="0"/>
    <n v="142"/>
    <s v="Product_142"/>
    <x v="2"/>
    <n v="1029.93"/>
    <n v="590.35"/>
    <n v="4"/>
    <n v="0.1"/>
    <n v="375"/>
    <n v="6"/>
    <n v="3707.75"/>
    <n v="1346.35"/>
  </r>
  <r>
    <n v="2194"/>
    <x v="1534"/>
    <n v="28"/>
    <x v="3"/>
    <d v="2020-03-04T00:00:00"/>
    <n v="0"/>
    <n v="12167"/>
    <x v="62"/>
    <x v="0"/>
    <n v="119"/>
    <s v="Product_119"/>
    <x v="1"/>
    <n v="956.28"/>
    <n v="399.55"/>
    <n v="2"/>
    <n v="0"/>
    <n v="515"/>
    <n v="2"/>
    <n v="1912.56"/>
    <n v="1113.46"/>
  </r>
  <r>
    <n v="1935"/>
    <x v="1535"/>
    <n v="50"/>
    <x v="2"/>
    <d v="2020-05-04T00:00:00"/>
    <n v="0"/>
    <n v="12897"/>
    <x v="980"/>
    <x v="1"/>
    <n v="149"/>
    <s v="Product_149"/>
    <x v="1"/>
    <n v="953.09"/>
    <n v="467.26"/>
    <n v="3"/>
    <n v="0.05"/>
    <n v="468"/>
    <n v="9"/>
    <n v="2716.31"/>
    <n v="1314.53"/>
  </r>
  <r>
    <n v="1985"/>
    <x v="1536"/>
    <n v="46"/>
    <x v="2"/>
    <d v="2022-07-09T00:00:00"/>
    <n v="0"/>
    <n v="13511"/>
    <x v="981"/>
    <x v="1"/>
    <n v="121"/>
    <s v="Product_121"/>
    <x v="2"/>
    <n v="263.32"/>
    <n v="154.02000000000001"/>
    <n v="5"/>
    <n v="0.2"/>
    <n v="332"/>
    <n v="3"/>
    <n v="1053.28"/>
    <n v="283.18"/>
  </r>
  <r>
    <n v="1182"/>
    <x v="1537"/>
    <n v="35"/>
    <x v="5"/>
    <d v="2022-02-04T00:00:00"/>
    <n v="0"/>
    <n v="13842"/>
    <x v="162"/>
    <x v="1"/>
    <n v="134"/>
    <s v="Product_134"/>
    <x v="0"/>
    <n v="838.42"/>
    <n v="419.75"/>
    <n v="3"/>
    <n v="0.2"/>
    <n v="530"/>
    <n v="7"/>
    <n v="2012.21"/>
    <n v="752.96"/>
  </r>
  <r>
    <n v="1982"/>
    <x v="1538"/>
    <n v="32"/>
    <x v="4"/>
    <d v="2022-05-23T00:00:00"/>
    <n v="1"/>
    <n v="13575"/>
    <x v="528"/>
    <x v="0"/>
    <n v="117"/>
    <s v="Product_117"/>
    <x v="0"/>
    <n v="609.79999999999995"/>
    <n v="337.8"/>
    <n v="2"/>
    <n v="0.05"/>
    <n v="605"/>
    <n v="4"/>
    <n v="1158.6199999999999"/>
    <n v="483.02"/>
  </r>
  <r>
    <n v="1363"/>
    <x v="1539"/>
    <n v="35"/>
    <x v="4"/>
    <d v="2023-06-11T00:00:00"/>
    <n v="1"/>
    <n v="11605"/>
    <x v="982"/>
    <x v="1"/>
    <n v="118"/>
    <s v="Product_118"/>
    <x v="3"/>
    <n v="691.68"/>
    <n v="465.37"/>
    <n v="3"/>
    <n v="0"/>
    <n v="422"/>
    <n v="3"/>
    <n v="2075.04"/>
    <n v="678.93"/>
  </r>
  <r>
    <n v="1038"/>
    <x v="1540"/>
    <n v="32"/>
    <x v="1"/>
    <d v="2020-09-08T00:00:00"/>
    <n v="0"/>
    <n v="10432"/>
    <x v="618"/>
    <x v="2"/>
    <n v="117"/>
    <s v="Product_117"/>
    <x v="3"/>
    <n v="809.22"/>
    <n v="408.66"/>
    <n v="4"/>
    <n v="0"/>
    <n v="461"/>
    <n v="5"/>
    <n v="3236.88"/>
    <n v="1602.24"/>
  </r>
  <r>
    <n v="1496"/>
    <x v="1541"/>
    <n v="36"/>
    <x v="4"/>
    <d v="2022-01-10T00:00:00"/>
    <n v="0"/>
    <n v="10182"/>
    <x v="809"/>
    <x v="1"/>
    <n v="102"/>
    <s v="Product_102"/>
    <x v="3"/>
    <n v="236.17"/>
    <n v="118.26"/>
    <n v="5"/>
    <n v="0"/>
    <n v="351"/>
    <n v="5"/>
    <n v="1180.8499999999999"/>
    <n v="589.54999999999995"/>
  </r>
  <r>
    <n v="2372"/>
    <x v="1542"/>
    <n v="27"/>
    <x v="4"/>
    <d v="2023-12-29T00:00:00"/>
    <n v="0"/>
    <n v="11484"/>
    <x v="983"/>
    <x v="1"/>
    <n v="101"/>
    <s v="Product_101"/>
    <x v="2"/>
    <n v="571.26"/>
    <n v="368.99"/>
    <n v="2"/>
    <n v="0"/>
    <n v="369"/>
    <n v="7"/>
    <n v="1142.52"/>
    <n v="404.54"/>
  </r>
  <r>
    <n v="1981"/>
    <x v="1543"/>
    <n v="45"/>
    <x v="2"/>
    <d v="2022-06-27T00:00:00"/>
    <n v="0"/>
    <n v="12806"/>
    <x v="875"/>
    <x v="1"/>
    <n v="143"/>
    <s v="Product_143"/>
    <x v="2"/>
    <n v="142"/>
    <n v="429.51499999999999"/>
    <n v="2"/>
    <n v="0"/>
    <n v="413"/>
    <n v="4"/>
    <n v="284"/>
    <n v="-575.03"/>
  </r>
  <r>
    <n v="1920"/>
    <x v="1544"/>
    <n v="44"/>
    <x v="0"/>
    <d v="2020-05-30T00:00:00"/>
    <n v="0"/>
    <n v="11141"/>
    <x v="337"/>
    <x v="0"/>
    <n v="110"/>
    <s v="Product_110"/>
    <x v="0"/>
    <n v="1470.52"/>
    <n v="622.6"/>
    <n v="1"/>
    <n v="0"/>
    <n v="547"/>
    <n v="7"/>
    <n v="1470.52"/>
    <n v="847.92"/>
  </r>
  <r>
    <n v="2420"/>
    <x v="1545"/>
    <n v="45"/>
    <x v="5"/>
    <d v="2020-06-14T00:00:00"/>
    <n v="0"/>
    <n v="10030"/>
    <x v="550"/>
    <x v="2"/>
    <n v="137"/>
    <s v="Product_137"/>
    <x v="3"/>
    <n v="221.87"/>
    <n v="429.51499999999999"/>
    <n v="5"/>
    <n v="0"/>
    <n v="1007"/>
    <n v="2"/>
    <n v="1109.3499999999999"/>
    <n v="-1038.22"/>
  </r>
  <r>
    <n v="1721"/>
    <x v="1546"/>
    <n v="39"/>
    <x v="1"/>
    <d v="2021-10-21T00:00:00"/>
    <n v="1"/>
    <n v="13024"/>
    <x v="476"/>
    <x v="0"/>
    <n v="148"/>
    <s v="Product_148"/>
    <x v="0"/>
    <n v="424.86"/>
    <n v="290.88"/>
    <n v="2"/>
    <n v="0"/>
    <n v="1168"/>
    <n v="1"/>
    <n v="849.72"/>
    <n v="267.95999999999998"/>
  </r>
  <r>
    <n v="2184"/>
    <x v="1547"/>
    <n v="37"/>
    <x v="5"/>
    <d v="2023-05-30T00:00:00"/>
    <n v="0"/>
    <n v="11172"/>
    <x v="984"/>
    <x v="2"/>
    <n v="105"/>
    <s v="Product_105"/>
    <x v="2"/>
    <n v="1342.37"/>
    <n v="912.8"/>
    <n v="3"/>
    <n v="0"/>
    <n v="338"/>
    <n v="9"/>
    <n v="4027.11"/>
    <n v="1288.71"/>
  </r>
  <r>
    <n v="1015"/>
    <x v="1548"/>
    <n v="61"/>
    <x v="1"/>
    <d v="2020-10-30T00:00:00"/>
    <n v="1"/>
    <n v="12575"/>
    <x v="387"/>
    <x v="1"/>
    <n v="112"/>
    <s v="Product_112"/>
    <x v="1"/>
    <n v="749.93"/>
    <n v="350.55"/>
    <n v="3"/>
    <n v="0"/>
    <n v="1524"/>
    <n v="1"/>
    <n v="2249.79"/>
    <n v="1198.1400000000001"/>
  </r>
  <r>
    <n v="1492"/>
    <x v="1549"/>
    <n v="41"/>
    <x v="3"/>
    <d v="2020-05-14T00:00:00"/>
    <n v="0"/>
    <n v="11296"/>
    <x v="985"/>
    <x v="1"/>
    <n v="136"/>
    <s v="Product_136"/>
    <x v="0"/>
    <n v="246.67"/>
    <n v="139.63"/>
    <n v="3"/>
    <n v="0"/>
    <n v="425"/>
    <n v="4"/>
    <n v="740.01"/>
    <n v="321.12"/>
  </r>
  <r>
    <n v="2449"/>
    <x v="1550"/>
    <n v="58"/>
    <x v="2"/>
    <d v="2020-09-15T00:00:00"/>
    <n v="1"/>
    <n v="12911"/>
    <x v="610"/>
    <x v="2"/>
    <n v="131"/>
    <s v="Product_131"/>
    <x v="2"/>
    <n v="607.13"/>
    <n v="267.87"/>
    <n v="3"/>
    <n v="0"/>
    <n v="879"/>
    <n v="5"/>
    <n v="1821.39"/>
    <n v="1017.78"/>
  </r>
  <r>
    <n v="2131"/>
    <x v="1551"/>
    <n v="25"/>
    <x v="4"/>
    <d v="2021-07-17T00:00:00"/>
    <n v="0"/>
    <n v="13456"/>
    <x v="3"/>
    <x v="0"/>
    <n v="138"/>
    <s v="Product_138"/>
    <x v="3"/>
    <n v="218.01"/>
    <n v="131.33000000000001"/>
    <n v="2"/>
    <n v="0"/>
    <n v="611"/>
    <n v="4"/>
    <n v="436.02"/>
    <n v="173.36"/>
  </r>
  <r>
    <n v="1893"/>
    <x v="1552"/>
    <n v="48"/>
    <x v="4"/>
    <d v="2023-02-07T00:00:00"/>
    <n v="0"/>
    <n v="11903"/>
    <x v="140"/>
    <x v="0"/>
    <n v="109"/>
    <s v="Product_109"/>
    <x v="1"/>
    <n v="340.31"/>
    <n v="155.04"/>
    <n v="4"/>
    <n v="0.2"/>
    <n v="549"/>
    <n v="1"/>
    <n v="1088.99"/>
    <n v="468.83"/>
  </r>
  <r>
    <n v="2473"/>
    <x v="1553"/>
    <n v="28"/>
    <x v="0"/>
    <d v="2023-07-20T00:00:00"/>
    <n v="0"/>
    <n v="10101"/>
    <x v="488"/>
    <x v="1"/>
    <n v="144"/>
    <s v="Product_144"/>
    <x v="1"/>
    <n v="125.44"/>
    <n v="52.05"/>
    <n v="5"/>
    <n v="0"/>
    <n v="391"/>
    <n v="7"/>
    <n v="627.20000000000005"/>
    <n v="366.95"/>
  </r>
  <r>
    <n v="1310"/>
    <x v="1554"/>
    <n v="40"/>
    <x v="5"/>
    <d v="2023-04-13T00:00:00"/>
    <n v="0"/>
    <n v="11095"/>
    <x v="786"/>
    <x v="2"/>
    <n v="126"/>
    <s v="Product_126"/>
    <x v="1"/>
    <n v="685.43"/>
    <n v="443.79"/>
    <n v="3"/>
    <n v="0"/>
    <n v="450"/>
    <n v="5"/>
    <n v="2056.29"/>
    <n v="724.92"/>
  </r>
  <r>
    <n v="1738"/>
    <x v="1555"/>
    <n v="33"/>
    <x v="5"/>
    <d v="2023-01-28T00:00:00"/>
    <n v="0"/>
    <n v="11728"/>
    <x v="986"/>
    <x v="2"/>
    <n v="115"/>
    <s v="Product_115"/>
    <x v="3"/>
    <n v="1219.6199999999999"/>
    <n v="606.91"/>
    <n v="2"/>
    <n v="0"/>
    <n v="704"/>
    <n v="3"/>
    <n v="2439.2399999999998"/>
    <n v="1225.42"/>
  </r>
  <r>
    <n v="2193"/>
    <x v="1556"/>
    <n v="32"/>
    <x v="5"/>
    <d v="2023-12-29T00:00:00"/>
    <n v="1"/>
    <n v="13905"/>
    <x v="983"/>
    <x v="2"/>
    <n v="116"/>
    <s v="Product_116"/>
    <x v="1"/>
    <n v="899.66"/>
    <n v="389.15"/>
    <n v="2"/>
    <n v="0"/>
    <n v="369"/>
    <n v="2"/>
    <n v="1799.32"/>
    <n v="1021.02"/>
  </r>
  <r>
    <n v="1545"/>
    <x v="1557"/>
    <n v="32"/>
    <x v="4"/>
    <d v="2021-10-27T00:00:00"/>
    <n v="0"/>
    <n v="12670"/>
    <x v="660"/>
    <x v="2"/>
    <n v="113"/>
    <s v="Product_113"/>
    <x v="2"/>
    <n v="929.2"/>
    <n v="604.14"/>
    <n v="3"/>
    <n v="0"/>
    <n v="696"/>
    <n v="6"/>
    <n v="2787.6"/>
    <n v="975.18"/>
  </r>
  <r>
    <n v="1413"/>
    <x v="1558"/>
    <n v="58"/>
    <x v="5"/>
    <d v="2022-02-19T00:00:00"/>
    <n v="0"/>
    <n v="12852"/>
    <x v="850"/>
    <x v="1"/>
    <n v="125"/>
    <s v="Product_125"/>
    <x v="0"/>
    <n v="340.85"/>
    <n v="214.3"/>
    <n v="1"/>
    <n v="0"/>
    <n v="948"/>
    <n v="7"/>
    <n v="340.85"/>
    <n v="126.55"/>
  </r>
  <r>
    <n v="1250"/>
    <x v="1559"/>
    <n v="40"/>
    <x v="2"/>
    <d v="2023-08-05T00:00:00"/>
    <n v="0"/>
    <n v="12455"/>
    <x v="146"/>
    <x v="0"/>
    <n v="130"/>
    <s v="Product_130"/>
    <x v="1"/>
    <n v="548.65"/>
    <n v="332"/>
    <n v="2"/>
    <n v="0.2"/>
    <n v="471"/>
    <n v="3"/>
    <n v="877.84"/>
    <n v="213.84"/>
  </r>
  <r>
    <n v="1758"/>
    <x v="1560"/>
    <n v="40"/>
    <x v="1"/>
    <d v="2022-12-22T00:00:00"/>
    <n v="0"/>
    <n v="13418"/>
    <x v="165"/>
    <x v="1"/>
    <n v="107"/>
    <s v="Product_107"/>
    <x v="1"/>
    <n v="1275.5999999999999"/>
    <n v="858.96"/>
    <n v="5"/>
    <n v="0.1"/>
    <n v="475"/>
    <n v="7"/>
    <n v="5740.2"/>
    <n v="1445.4"/>
  </r>
  <r>
    <n v="2164"/>
    <x v="1561"/>
    <n v="33"/>
    <x v="4"/>
    <d v="2021-08-26T00:00:00"/>
    <n v="0"/>
    <n v="13923"/>
    <x v="987"/>
    <x v="2"/>
    <n v="104"/>
    <s v="Product_104"/>
    <x v="2"/>
    <n v="177.39"/>
    <n v="96.99"/>
    <n v="5"/>
    <n v="0"/>
    <n v="674"/>
    <n v="5"/>
    <n v="886.95"/>
    <n v="402"/>
  </r>
  <r>
    <n v="2297"/>
    <x v="1562"/>
    <n v="52"/>
    <x v="2"/>
    <d v="2022-07-18T00:00:00"/>
    <n v="0"/>
    <n v="11390"/>
    <x v="150"/>
    <x v="0"/>
    <n v="143"/>
    <s v="Product_143"/>
    <x v="3"/>
    <n v="1294"/>
    <n v="567.30999999999995"/>
    <n v="1"/>
    <n v="0"/>
    <n v="887"/>
    <n v="3"/>
    <n v="1294"/>
    <n v="726.69"/>
  </r>
  <r>
    <n v="2439"/>
    <x v="1563"/>
    <n v="45"/>
    <x v="3"/>
    <d v="2022-11-01T00:00:00"/>
    <n v="1"/>
    <n v="10829"/>
    <x v="121"/>
    <x v="1"/>
    <n v="140"/>
    <s v="Product_140"/>
    <x v="1"/>
    <n v="751.35"/>
    <n v="314.37"/>
    <n v="2"/>
    <n v="0"/>
    <n v="452"/>
    <n v="5"/>
    <n v="1502.7"/>
    <n v="873.96"/>
  </r>
  <r>
    <n v="2062"/>
    <x v="1564"/>
    <n v="35"/>
    <x v="2"/>
    <d v="2023-05-24T00:00:00"/>
    <n v="0"/>
    <n v="12836"/>
    <x v="988"/>
    <x v="2"/>
    <n v="138"/>
    <s v="Product_138"/>
    <x v="2"/>
    <n v="1263.8599999999999"/>
    <n v="626.28"/>
    <n v="1"/>
    <n v="0"/>
    <n v="370"/>
    <n v="10"/>
    <n v="1263.8599999999999"/>
    <n v="637.58000000000004"/>
  </r>
  <r>
    <n v="1813"/>
    <x v="1565"/>
    <n v="40"/>
    <x v="2"/>
    <d v="2022-05-31T00:00:00"/>
    <n v="0"/>
    <n v="10617"/>
    <x v="989"/>
    <x v="1"/>
    <n v="130"/>
    <s v="Product_130"/>
    <x v="2"/>
    <n v="511.11"/>
    <n v="217.76"/>
    <n v="2"/>
    <n v="0.1"/>
    <n v="395"/>
    <n v="5"/>
    <n v="920"/>
    <n v="484.48"/>
  </r>
  <r>
    <n v="1028"/>
    <x v="1566"/>
    <n v="43"/>
    <x v="3"/>
    <d v="2020-07-22T00:00:00"/>
    <n v="0"/>
    <n v="12596"/>
    <x v="743"/>
    <x v="2"/>
    <n v="110"/>
    <s v="Product_110"/>
    <x v="3"/>
    <n v="541.32000000000005"/>
    <n v="303.49"/>
    <n v="2"/>
    <n v="0"/>
    <n v="442"/>
    <n v="6"/>
    <n v="1082.6400000000001"/>
    <n v="475.66"/>
  </r>
  <r>
    <n v="1957"/>
    <x v="1567"/>
    <n v="48"/>
    <x v="2"/>
    <d v="2023-12-08T00:00:00"/>
    <n v="0"/>
    <n v="10290"/>
    <x v="77"/>
    <x v="1"/>
    <n v="130"/>
    <s v="Product_130"/>
    <x v="3"/>
    <n v="1139.83"/>
    <n v="460.89"/>
    <n v="1"/>
    <n v="0"/>
    <n v="390"/>
    <n v="7"/>
    <n v="1139.83"/>
    <n v="678.94"/>
  </r>
  <r>
    <n v="1476"/>
    <x v="1568"/>
    <n v="25"/>
    <x v="1"/>
    <d v="2020-08-22T00:00:00"/>
    <n v="0"/>
    <n v="12469"/>
    <x v="143"/>
    <x v="1"/>
    <n v="139"/>
    <s v="Product_139"/>
    <x v="0"/>
    <n v="1188.24"/>
    <n v="633.49"/>
    <n v="4"/>
    <n v="0"/>
    <n v="609"/>
    <n v="4"/>
    <n v="4752.96"/>
    <n v="2219"/>
  </r>
  <r>
    <n v="1317"/>
    <x v="1569"/>
    <n v="35"/>
    <x v="4"/>
    <d v="2023-09-02T00:00:00"/>
    <n v="0"/>
    <n v="10180"/>
    <x v="463"/>
    <x v="1"/>
    <n v="107"/>
    <s v="Product_107"/>
    <x v="1"/>
    <n v="382.98"/>
    <n v="173.7"/>
    <n v="3"/>
    <n v="0"/>
    <n v="377"/>
    <n v="6"/>
    <n v="1148.94"/>
    <n v="627.84"/>
  </r>
  <r>
    <n v="1244"/>
    <x v="1570"/>
    <n v="40"/>
    <x v="0"/>
    <d v="2023-08-26T00:00:00"/>
    <n v="0"/>
    <n v="12702"/>
    <x v="990"/>
    <x v="2"/>
    <n v="136"/>
    <s v="Product_136"/>
    <x v="0"/>
    <n v="1460.66"/>
    <n v="745.64"/>
    <n v="3"/>
    <n v="0.1"/>
    <n v="338"/>
    <n v="5"/>
    <n v="3943.78"/>
    <n v="1706.86"/>
  </r>
  <r>
    <n v="1747"/>
    <x v="1571"/>
    <n v="40"/>
    <x v="3"/>
    <d v="2023-02-03T00:00:00"/>
    <n v="1"/>
    <n v="12161"/>
    <x v="378"/>
    <x v="0"/>
    <n v="135"/>
    <s v="Product_135"/>
    <x v="2"/>
    <n v="172.51"/>
    <n v="103.94"/>
    <n v="3"/>
    <n v="0"/>
    <n v="685"/>
    <n v="4"/>
    <n v="517.53"/>
    <n v="205.71"/>
  </r>
  <r>
    <n v="1696"/>
    <x v="1572"/>
    <n v="30"/>
    <x v="4"/>
    <d v="2024-01-16T00:00:00"/>
    <n v="1"/>
    <n v="11261"/>
    <x v="142"/>
    <x v="0"/>
    <n v="124"/>
    <s v="Product_124"/>
    <x v="1"/>
    <n v="149.33000000000001"/>
    <n v="429.51499999999999"/>
    <n v="1"/>
    <n v="0"/>
    <n v="351"/>
    <n v="2"/>
    <n v="149.33000000000001"/>
    <n v="-280.18"/>
  </r>
  <r>
    <n v="1271"/>
    <x v="1573"/>
    <n v="45"/>
    <x v="5"/>
    <d v="2021-03-16T00:00:00"/>
    <n v="0"/>
    <n v="13165"/>
    <x v="37"/>
    <x v="2"/>
    <n v="139"/>
    <s v="Product_139"/>
    <x v="2"/>
    <n v="913.48"/>
    <n v="458.93"/>
    <n v="2"/>
    <n v="0"/>
    <n v="667"/>
    <n v="4"/>
    <n v="1826.96"/>
    <n v="909.1"/>
  </r>
  <r>
    <n v="2463"/>
    <x v="1574"/>
    <n v="56"/>
    <x v="1"/>
    <d v="2022-05-30T00:00:00"/>
    <n v="1"/>
    <n v="10259"/>
    <x v="388"/>
    <x v="0"/>
    <n v="136"/>
    <s v="Product_136"/>
    <x v="2"/>
    <n v="1097.97"/>
    <n v="765.53"/>
    <n v="2"/>
    <n v="0"/>
    <n v="728"/>
    <n v="4"/>
    <n v="2195.94"/>
    <n v="664.88"/>
  </r>
  <r>
    <n v="2262"/>
    <x v="1575"/>
    <n v="72"/>
    <x v="0"/>
    <d v="2022-07-13T00:00:00"/>
    <n v="1"/>
    <n v="13178"/>
    <x v="202"/>
    <x v="0"/>
    <n v="145"/>
    <s v="Product_145"/>
    <x v="2"/>
    <n v="1443.28"/>
    <n v="888.55"/>
    <n v="5"/>
    <n v="0"/>
    <n v="892"/>
    <n v="5"/>
    <n v="7216.4"/>
    <n v="2773.65"/>
  </r>
  <r>
    <n v="1376"/>
    <x v="1576"/>
    <n v="69"/>
    <x v="1"/>
    <d v="2021-12-04T00:00:00"/>
    <n v="1"/>
    <n v="12291"/>
    <x v="991"/>
    <x v="1"/>
    <n v="120"/>
    <s v="Product_120"/>
    <x v="3"/>
    <n v="637.16999999999996"/>
    <n v="353.09"/>
    <n v="2"/>
    <n v="0"/>
    <n v="672"/>
    <n v="2"/>
    <n v="1274.3399999999999"/>
    <n v="568.16"/>
  </r>
  <r>
    <n v="1265"/>
    <x v="1577"/>
    <n v="42"/>
    <x v="1"/>
    <d v="2022-04-27T00:00:00"/>
    <n v="1"/>
    <n v="12470"/>
    <x v="992"/>
    <x v="1"/>
    <n v="149"/>
    <s v="Product_149"/>
    <x v="3"/>
    <n v="86.67"/>
    <n v="49.73"/>
    <n v="4"/>
    <n v="0"/>
    <n v="980"/>
    <n v="3"/>
    <n v="346.68"/>
    <n v="147.76"/>
  </r>
  <r>
    <n v="1925"/>
    <x v="1578"/>
    <n v="32"/>
    <x v="5"/>
    <d v="2021-11-25T00:00:00"/>
    <n v="1"/>
    <n v="10334"/>
    <x v="251"/>
    <x v="2"/>
    <n v="132"/>
    <s v="Product_132"/>
    <x v="1"/>
    <n v="924.2"/>
    <n v="541.63"/>
    <n v="3"/>
    <n v="0"/>
    <n v="1133"/>
    <n v="3"/>
    <n v="2772.6"/>
    <n v="1147.71"/>
  </r>
  <r>
    <n v="1920"/>
    <x v="1579"/>
    <n v="53"/>
    <x v="0"/>
    <d v="2022-07-17T00:00:00"/>
    <n v="0"/>
    <n v="11046"/>
    <x v="68"/>
    <x v="2"/>
    <n v="139"/>
    <s v="Product_139"/>
    <x v="2"/>
    <n v="470.06"/>
    <n v="191.49"/>
    <n v="4"/>
    <n v="0"/>
    <n v="547"/>
    <n v="7"/>
    <n v="1880.24"/>
    <n v="1114.28"/>
  </r>
  <r>
    <n v="2382"/>
    <x v="1580"/>
    <n v="31"/>
    <x v="1"/>
    <d v="2022-03-27T00:00:00"/>
    <n v="1"/>
    <n v="11896"/>
    <x v="422"/>
    <x v="1"/>
    <n v="149"/>
    <s v="Product_149"/>
    <x v="2"/>
    <n v="677.77"/>
    <n v="287.43"/>
    <n v="3"/>
    <n v="0"/>
    <n v="907"/>
    <n v="6"/>
    <n v="2033.31"/>
    <n v="1171.02"/>
  </r>
  <r>
    <n v="1339"/>
    <x v="1581"/>
    <n v="28"/>
    <x v="5"/>
    <d v="2022-01-05T00:00:00"/>
    <n v="0"/>
    <n v="10270"/>
    <x v="561"/>
    <x v="2"/>
    <n v="126"/>
    <s v="Product_126"/>
    <x v="1"/>
    <n v="758.28"/>
    <n v="450.99"/>
    <n v="1"/>
    <n v="0"/>
    <n v="976"/>
    <n v="2"/>
    <n v="758.28"/>
    <n v="307.29000000000002"/>
  </r>
  <r>
    <n v="1388"/>
    <x v="1582"/>
    <n v="35"/>
    <x v="3"/>
    <d v="2024-03-02T00:00:00"/>
    <n v="1"/>
    <n v="13211"/>
    <x v="47"/>
    <x v="2"/>
    <n v="126"/>
    <s v="Product_126"/>
    <x v="0"/>
    <n v="143.54"/>
    <n v="73.11"/>
    <n v="4"/>
    <n v="0"/>
    <n v="333"/>
    <n v="2"/>
    <n v="574.16"/>
    <n v="281.72000000000003"/>
  </r>
  <r>
    <n v="1576"/>
    <x v="1583"/>
    <n v="33"/>
    <x v="5"/>
    <d v="2020-07-13T00:00:00"/>
    <n v="1"/>
    <n v="13537"/>
    <x v="993"/>
    <x v="0"/>
    <n v="136"/>
    <s v="Product_136"/>
    <x v="2"/>
    <n v="754.67"/>
    <n v="314.42"/>
    <n v="2"/>
    <n v="0.2"/>
    <n v="1555"/>
    <n v="2"/>
    <n v="1207.47"/>
    <n v="578.63"/>
  </r>
  <r>
    <n v="1002"/>
    <x v="1584"/>
    <n v="46"/>
    <x v="2"/>
    <d v="2021-02-10T00:00:00"/>
    <n v="1"/>
    <n v="12501"/>
    <x v="622"/>
    <x v="2"/>
    <n v="143"/>
    <s v="Product_143"/>
    <x v="3"/>
    <n v="668.16"/>
    <n v="326.89999999999998"/>
    <n v="3"/>
    <n v="0"/>
    <n v="687"/>
    <n v="4"/>
    <n v="2004.48"/>
    <n v="1023.78"/>
  </r>
  <r>
    <n v="2452"/>
    <x v="1585"/>
    <n v="30"/>
    <x v="4"/>
    <d v="2022-05-24T00:00:00"/>
    <n v="1"/>
    <n v="11407"/>
    <x v="994"/>
    <x v="2"/>
    <n v="135"/>
    <s v="Product_135"/>
    <x v="0"/>
    <n v="1083.19"/>
    <n v="475.61"/>
    <n v="5"/>
    <n v="0"/>
    <n v="528"/>
    <n v="4"/>
    <n v="5415.95"/>
    <n v="3037.9"/>
  </r>
  <r>
    <n v="2165"/>
    <x v="1586"/>
    <n v="41"/>
    <x v="5"/>
    <d v="2021-10-02T00:00:00"/>
    <n v="1"/>
    <n v="12641"/>
    <x v="995"/>
    <x v="1"/>
    <n v="143"/>
    <s v="Product_143"/>
    <x v="0"/>
    <n v="986.22"/>
    <n v="665.59"/>
    <n v="4"/>
    <n v="0.1"/>
    <n v="1187"/>
    <n v="1"/>
    <n v="3550.39"/>
    <n v="888.03"/>
  </r>
  <r>
    <n v="1375"/>
    <x v="1587"/>
    <n v="63"/>
    <x v="5"/>
    <d v="2023-09-24T00:00:00"/>
    <n v="0"/>
    <n v="11400"/>
    <x v="996"/>
    <x v="2"/>
    <n v="135"/>
    <s v="Product_135"/>
    <x v="0"/>
    <n v="318.56"/>
    <n v="146.82"/>
    <n v="1"/>
    <n v="0"/>
    <n v="465"/>
    <n v="3"/>
    <n v="318.56"/>
    <n v="171.74"/>
  </r>
  <r>
    <n v="1323"/>
    <x v="1588"/>
    <n v="41"/>
    <x v="5"/>
    <d v="2021-06-06T00:00:00"/>
    <n v="0"/>
    <n v="11009"/>
    <x v="888"/>
    <x v="1"/>
    <n v="112"/>
    <s v="Product_112"/>
    <x v="0"/>
    <n v="348.9"/>
    <n v="154.6"/>
    <n v="5"/>
    <n v="0.05"/>
    <n v="386"/>
    <n v="4"/>
    <n v="1657.28"/>
    <n v="884.28"/>
  </r>
  <r>
    <n v="1145"/>
    <x v="1589"/>
    <n v="62"/>
    <x v="1"/>
    <d v="2022-02-05T00:00:00"/>
    <n v="0"/>
    <n v="11461"/>
    <x v="737"/>
    <x v="2"/>
    <n v="133"/>
    <s v="Product_133"/>
    <x v="0"/>
    <n v="413.96"/>
    <n v="429.51499999999999"/>
    <n v="1"/>
    <n v="0.1"/>
    <n v="698"/>
    <n v="3"/>
    <n v="372.56"/>
    <n v="-56.95"/>
  </r>
  <r>
    <n v="1292"/>
    <x v="1590"/>
    <n v="58"/>
    <x v="0"/>
    <d v="2020-08-11T00:00:00"/>
    <n v="1"/>
    <n v="12903"/>
    <x v="252"/>
    <x v="0"/>
    <n v="136"/>
    <s v="Product_136"/>
    <x v="0"/>
    <n v="309.48"/>
    <n v="172.25"/>
    <n v="3"/>
    <n v="0"/>
    <n v="1515"/>
    <n v="2"/>
    <n v="928.44"/>
    <n v="411.69"/>
  </r>
  <r>
    <n v="1431"/>
    <x v="1591"/>
    <n v="48"/>
    <x v="5"/>
    <d v="2023-11-07T00:00:00"/>
    <n v="1"/>
    <n v="13493"/>
    <x v="55"/>
    <x v="1"/>
    <n v="114"/>
    <s v="Product_114"/>
    <x v="1"/>
    <n v="1002.96"/>
    <n v="574.48"/>
    <n v="4"/>
    <n v="0.2"/>
    <n v="421"/>
    <n v="4"/>
    <n v="3209.47"/>
    <n v="911.55"/>
  </r>
  <r>
    <n v="1704"/>
    <x v="1592"/>
    <n v="34"/>
    <x v="5"/>
    <d v="2022-08-29T00:00:00"/>
    <n v="0"/>
    <n v="13227"/>
    <x v="997"/>
    <x v="2"/>
    <n v="133"/>
    <s v="Product_133"/>
    <x v="1"/>
    <n v="1491.92"/>
    <n v="791.89"/>
    <n v="1"/>
    <n v="0"/>
    <n v="856"/>
    <n v="2"/>
    <n v="1491.92"/>
    <n v="700.03"/>
  </r>
  <r>
    <n v="1948"/>
    <x v="1593"/>
    <n v="55"/>
    <x v="2"/>
    <d v="2020-05-17T00:00:00"/>
    <n v="1"/>
    <n v="13406"/>
    <x v="998"/>
    <x v="2"/>
    <n v="146"/>
    <s v="Product_146"/>
    <x v="0"/>
    <n v="995.56"/>
    <n v="429.51499999999999"/>
    <n v="5"/>
    <n v="0"/>
    <n v="673"/>
    <n v="2"/>
    <n v="4977.8"/>
    <n v="2830.23"/>
  </r>
  <r>
    <n v="1584"/>
    <x v="1594"/>
    <n v="36"/>
    <x v="2"/>
    <d v="2020-07-05T00:00:00"/>
    <n v="0"/>
    <n v="13602"/>
    <x v="562"/>
    <x v="0"/>
    <n v="145"/>
    <s v="Product_145"/>
    <x v="3"/>
    <n v="929.69"/>
    <n v="429.51499999999999"/>
    <n v="5"/>
    <n v="0.05"/>
    <n v="594"/>
    <n v="2"/>
    <n v="4416.03"/>
    <n v="2268.46"/>
  </r>
  <r>
    <n v="1398"/>
    <x v="1595"/>
    <n v="39"/>
    <x v="3"/>
    <d v="2020-06-23T00:00:00"/>
    <n v="0"/>
    <n v="11604"/>
    <x v="734"/>
    <x v="2"/>
    <n v="145"/>
    <s v="Product_145"/>
    <x v="1"/>
    <n v="644.4"/>
    <n v="300.27999999999997"/>
    <n v="2"/>
    <n v="0"/>
    <n v="677"/>
    <n v="6"/>
    <n v="1288.8"/>
    <n v="688.24"/>
  </r>
  <r>
    <n v="1816"/>
    <x v="1596"/>
    <n v="44"/>
    <x v="3"/>
    <d v="2020-09-07T00:00:00"/>
    <n v="0"/>
    <n v="10131"/>
    <x v="681"/>
    <x v="0"/>
    <n v="124"/>
    <s v="Product_124"/>
    <x v="1"/>
    <n v="503.24"/>
    <n v="261.16000000000003"/>
    <n v="1"/>
    <n v="0"/>
    <n v="550"/>
    <n v="6"/>
    <n v="503.24"/>
    <n v="242.08"/>
  </r>
  <r>
    <n v="2367"/>
    <x v="1597"/>
    <n v="40"/>
    <x v="2"/>
    <d v="2022-06-03T00:00:00"/>
    <n v="1"/>
    <n v="12815"/>
    <x v="777"/>
    <x v="1"/>
    <n v="115"/>
    <s v="Product_115"/>
    <x v="0"/>
    <n v="1371.06"/>
    <n v="942.39"/>
    <n v="4"/>
    <n v="0.1"/>
    <n v="825"/>
    <n v="7"/>
    <n v="4935.82"/>
    <n v="1166.26"/>
  </r>
  <r>
    <n v="1963"/>
    <x v="1598"/>
    <n v="29"/>
    <x v="0"/>
    <d v="2020-07-16T00:00:00"/>
    <n v="0"/>
    <n v="11744"/>
    <x v="999"/>
    <x v="1"/>
    <n v="131"/>
    <s v="Product_131"/>
    <x v="3"/>
    <n v="1455.05"/>
    <n v="664.95"/>
    <n v="4"/>
    <n v="0.2"/>
    <n v="772"/>
    <n v="4"/>
    <n v="4656.16"/>
    <n v="1996.36"/>
  </r>
  <r>
    <n v="2163"/>
    <x v="1599"/>
    <n v="40"/>
    <x v="3"/>
    <d v="2022-02-02T00:00:00"/>
    <n v="0"/>
    <n v="12548"/>
    <x v="1000"/>
    <x v="2"/>
    <n v="117"/>
    <s v="Product_117"/>
    <x v="0"/>
    <n v="770.33"/>
    <n v="376.02"/>
    <n v="2"/>
    <n v="0"/>
    <n v="1064"/>
    <n v="2"/>
    <n v="1540.66"/>
    <n v="788.62"/>
  </r>
  <r>
    <n v="1186"/>
    <x v="1600"/>
    <n v="54"/>
    <x v="4"/>
    <d v="2020-09-23T00:00:00"/>
    <n v="0"/>
    <n v="11545"/>
    <x v="963"/>
    <x v="1"/>
    <n v="112"/>
    <s v="Product_112"/>
    <x v="3"/>
    <n v="470.79"/>
    <n v="215.37"/>
    <n v="5"/>
    <n v="0.2"/>
    <n v="378"/>
    <n v="4"/>
    <n v="1883.16"/>
    <n v="806.31"/>
  </r>
  <r>
    <n v="1060"/>
    <x v="1601"/>
    <n v="48"/>
    <x v="4"/>
    <d v="2023-02-13T00:00:00"/>
    <n v="0"/>
    <n v="13211"/>
    <x v="1001"/>
    <x v="0"/>
    <n v="122"/>
    <s v="Product_122"/>
    <x v="3"/>
    <n v="1166.68"/>
    <n v="473.85"/>
    <n v="1"/>
    <n v="0"/>
    <n v="688"/>
    <n v="6"/>
    <n v="1166.68"/>
    <n v="692.83"/>
  </r>
  <r>
    <n v="1938"/>
    <x v="1602"/>
    <n v="40"/>
    <x v="0"/>
    <d v="2020-02-05T00:00:00"/>
    <n v="1"/>
    <n v="10134"/>
    <x v="768"/>
    <x v="0"/>
    <n v="123"/>
    <s v="Product_123"/>
    <x v="2"/>
    <n v="242.06"/>
    <n v="116.42"/>
    <n v="5"/>
    <n v="0"/>
    <n v="1439"/>
    <n v="4"/>
    <n v="1210.3"/>
    <n v="628.20000000000005"/>
  </r>
  <r>
    <n v="2403"/>
    <x v="1603"/>
    <n v="28"/>
    <x v="2"/>
    <d v="2023-04-16T00:00:00"/>
    <n v="0"/>
    <n v="10766"/>
    <x v="1002"/>
    <x v="2"/>
    <n v="126"/>
    <s v="Product_126"/>
    <x v="1"/>
    <n v="1160.0999999999999"/>
    <n v="480.21"/>
    <n v="1"/>
    <n v="0"/>
    <n v="626"/>
    <n v="7"/>
    <n v="1160.0999999999999"/>
    <n v="679.89"/>
  </r>
  <r>
    <n v="1709"/>
    <x v="1604"/>
    <n v="42"/>
    <x v="3"/>
    <d v="2023-02-24T00:00:00"/>
    <n v="0"/>
    <n v="12859"/>
    <x v="1003"/>
    <x v="0"/>
    <n v="114"/>
    <s v="Product_114"/>
    <x v="0"/>
    <n v="1237.48"/>
    <n v="552.41999999999996"/>
    <n v="1"/>
    <n v="0"/>
    <n v="677"/>
    <n v="5"/>
    <n v="1237.48"/>
    <n v="685.06"/>
  </r>
  <r>
    <n v="1806"/>
    <x v="1605"/>
    <n v="46"/>
    <x v="5"/>
    <d v="2023-02-24T00:00:00"/>
    <n v="0"/>
    <n v="13478"/>
    <x v="1003"/>
    <x v="0"/>
    <n v="112"/>
    <s v="Product_112"/>
    <x v="1"/>
    <n v="231.11"/>
    <n v="117.59"/>
    <n v="1"/>
    <n v="0"/>
    <n v="632"/>
    <n v="4"/>
    <n v="231.11"/>
    <n v="113.52"/>
  </r>
  <r>
    <n v="2463"/>
    <x v="1606"/>
    <n v="40"/>
    <x v="2"/>
    <d v="2021-06-11T00:00:00"/>
    <n v="1"/>
    <n v="10769"/>
    <x v="1004"/>
    <x v="0"/>
    <n v="104"/>
    <s v="Product_104"/>
    <x v="1"/>
    <n v="1466.45"/>
    <n v="595.70000000000005"/>
    <n v="5"/>
    <n v="0"/>
    <n v="728"/>
    <n v="4"/>
    <n v="7332.25"/>
    <n v="4353.75"/>
  </r>
  <r>
    <n v="2342"/>
    <x v="1607"/>
    <n v="38"/>
    <x v="3"/>
    <d v="2023-04-10T00:00:00"/>
    <n v="0"/>
    <n v="12141"/>
    <x v="119"/>
    <x v="2"/>
    <n v="146"/>
    <s v="Product_146"/>
    <x v="3"/>
    <n v="1478.99"/>
    <n v="925.68"/>
    <n v="5"/>
    <n v="0"/>
    <n v="334"/>
    <n v="4"/>
    <n v="7394.95"/>
    <n v="2766.55"/>
  </r>
  <r>
    <n v="2325"/>
    <x v="1608"/>
    <n v="48"/>
    <x v="0"/>
    <d v="2020-07-09T00:00:00"/>
    <n v="0"/>
    <n v="11907"/>
    <x v="822"/>
    <x v="1"/>
    <n v="113"/>
    <s v="Product_113"/>
    <x v="1"/>
    <n v="1408.24"/>
    <n v="899.41"/>
    <n v="5"/>
    <n v="0"/>
    <n v="603"/>
    <n v="5"/>
    <n v="7041.2"/>
    <n v="2544.15"/>
  </r>
  <r>
    <n v="2367"/>
    <x v="1609"/>
    <n v="34"/>
    <x v="4"/>
    <d v="2022-04-21T00:00:00"/>
    <n v="1"/>
    <n v="11264"/>
    <x v="242"/>
    <x v="0"/>
    <n v="118"/>
    <s v="Product_118"/>
    <x v="2"/>
    <n v="769.25"/>
    <n v="402.64"/>
    <n v="3"/>
    <n v="0.2"/>
    <n v="825"/>
    <n v="7"/>
    <n v="1846.2"/>
    <n v="638.28"/>
  </r>
  <r>
    <n v="1010"/>
    <x v="1610"/>
    <n v="43"/>
    <x v="0"/>
    <d v="2021-12-25T00:00:00"/>
    <n v="0"/>
    <n v="11772"/>
    <x v="397"/>
    <x v="1"/>
    <n v="143"/>
    <s v="Product_143"/>
    <x v="0"/>
    <n v="406.81"/>
    <n v="282.89999999999998"/>
    <n v="5"/>
    <n v="0"/>
    <n v="437"/>
    <n v="4"/>
    <n v="2034.05"/>
    <n v="619.54999999999995"/>
  </r>
  <r>
    <n v="2085"/>
    <x v="1611"/>
    <n v="32"/>
    <x v="3"/>
    <d v="2023-09-24T00:00:00"/>
    <n v="0"/>
    <n v="10164"/>
    <x v="996"/>
    <x v="1"/>
    <n v="128"/>
    <s v="Product_128"/>
    <x v="1"/>
    <n v="893.91"/>
    <n v="539.65"/>
    <n v="2"/>
    <n v="0"/>
    <n v="465"/>
    <n v="3"/>
    <n v="1787.82"/>
    <n v="708.52"/>
  </r>
  <r>
    <n v="1225"/>
    <x v="1612"/>
    <n v="53"/>
    <x v="0"/>
    <d v="2022-05-16T00:00:00"/>
    <n v="1"/>
    <n v="10324"/>
    <x v="191"/>
    <x v="2"/>
    <n v="138"/>
    <s v="Product_138"/>
    <x v="0"/>
    <n v="658.9"/>
    <n v="410.57"/>
    <n v="3"/>
    <n v="0.05"/>
    <n v="961"/>
    <n v="3"/>
    <n v="1877.86"/>
    <n v="646.15"/>
  </r>
  <r>
    <n v="2176"/>
    <x v="1613"/>
    <n v="28"/>
    <x v="3"/>
    <d v="2024-01-16T00:00:00"/>
    <n v="0"/>
    <n v="13731"/>
    <x v="142"/>
    <x v="2"/>
    <n v="141"/>
    <s v="Product_141"/>
    <x v="1"/>
    <n v="348.63"/>
    <n v="159.56"/>
    <n v="1"/>
    <n v="0"/>
    <n v="351"/>
    <n v="4"/>
    <n v="348.63"/>
    <n v="189.07"/>
  </r>
  <r>
    <n v="1563"/>
    <x v="1614"/>
    <n v="22"/>
    <x v="3"/>
    <d v="2020-04-15T00:00:00"/>
    <n v="1"/>
    <n v="13289"/>
    <x v="721"/>
    <x v="1"/>
    <n v="144"/>
    <s v="Product_144"/>
    <x v="0"/>
    <n v="664.33"/>
    <n v="432.63"/>
    <n v="4"/>
    <n v="0.1"/>
    <n v="737"/>
    <n v="4"/>
    <n v="2391.59"/>
    <n v="661.07"/>
  </r>
  <r>
    <n v="1771"/>
    <x v="1615"/>
    <n v="40"/>
    <x v="0"/>
    <d v="2021-12-08T00:00:00"/>
    <n v="0"/>
    <n v="12987"/>
    <x v="435"/>
    <x v="2"/>
    <n v="119"/>
    <s v="Product_119"/>
    <x v="0"/>
    <n v="1012.64"/>
    <n v="692.15"/>
    <n v="3"/>
    <n v="0"/>
    <n v="623"/>
    <n v="4"/>
    <n v="3037.92"/>
    <n v="961.47"/>
  </r>
  <r>
    <n v="2333"/>
    <x v="1616"/>
    <n v="18"/>
    <x v="1"/>
    <d v="2023-05-14T00:00:00"/>
    <n v="0"/>
    <n v="10619"/>
    <x v="628"/>
    <x v="1"/>
    <n v="146"/>
    <s v="Product_146"/>
    <x v="0"/>
    <n v="152.82"/>
    <n v="71.959999999999994"/>
    <n v="3"/>
    <n v="0"/>
    <n v="339"/>
    <n v="3"/>
    <n v="458.46"/>
    <n v="242.58"/>
  </r>
  <r>
    <n v="1884"/>
    <x v="1617"/>
    <n v="40"/>
    <x v="5"/>
    <d v="2021-10-01T00:00:00"/>
    <n v="0"/>
    <n v="10230"/>
    <x v="1005"/>
    <x v="0"/>
    <n v="147"/>
    <s v="Product_147"/>
    <x v="1"/>
    <n v="533.46"/>
    <n v="323.24"/>
    <n v="1"/>
    <n v="0"/>
    <n v="531"/>
    <n v="2"/>
    <n v="533.46"/>
    <n v="210.22"/>
  </r>
  <r>
    <n v="2266"/>
    <x v="1618"/>
    <n v="56"/>
    <x v="2"/>
    <d v="2021-12-21T00:00:00"/>
    <n v="1"/>
    <n v="12629"/>
    <x v="571"/>
    <x v="1"/>
    <n v="143"/>
    <s v="Product_143"/>
    <x v="2"/>
    <n v="75.8"/>
    <n v="47.31"/>
    <n v="5"/>
    <n v="0"/>
    <n v="1107"/>
    <n v="3"/>
    <n v="379"/>
    <n v="142.44999999999999"/>
  </r>
  <r>
    <n v="2389"/>
    <x v="1619"/>
    <n v="25"/>
    <x v="4"/>
    <d v="2020-07-31T00:00:00"/>
    <n v="0"/>
    <n v="12780"/>
    <x v="354"/>
    <x v="1"/>
    <n v="138"/>
    <s v="Product_138"/>
    <x v="0"/>
    <n v="1136.77"/>
    <n v="558.78"/>
    <n v="5"/>
    <n v="0"/>
    <n v="694"/>
    <n v="3"/>
    <n v="5683.85"/>
    <n v="2889.95"/>
  </r>
  <r>
    <n v="2353"/>
    <x v="1620"/>
    <n v="19"/>
    <x v="5"/>
    <d v="2023-03-29T00:00:00"/>
    <n v="1"/>
    <n v="13657"/>
    <x v="1006"/>
    <x v="0"/>
    <n v="146"/>
    <s v="Product_146"/>
    <x v="3"/>
    <n v="979"/>
    <n v="531.11"/>
    <n v="3"/>
    <n v="0"/>
    <n v="644"/>
    <n v="3"/>
    <n v="2937"/>
    <n v="1343.67"/>
  </r>
  <r>
    <n v="2130"/>
    <x v="1621"/>
    <n v="27"/>
    <x v="2"/>
    <d v="2022-05-11T00:00:00"/>
    <n v="0"/>
    <n v="11202"/>
    <x v="465"/>
    <x v="2"/>
    <n v="103"/>
    <s v="Product_103"/>
    <x v="3"/>
    <n v="140.87"/>
    <n v="60.47"/>
    <n v="5"/>
    <n v="0.1"/>
    <n v="349"/>
    <n v="4"/>
    <n v="633.91999999999996"/>
    <n v="331.57"/>
  </r>
  <r>
    <n v="1225"/>
    <x v="1622"/>
    <n v="27"/>
    <x v="2"/>
    <d v="2021-03-11T00:00:00"/>
    <n v="1"/>
    <n v="13151"/>
    <x v="106"/>
    <x v="1"/>
    <n v="119"/>
    <s v="Product_119"/>
    <x v="3"/>
    <n v="1448.87"/>
    <n v="654.79"/>
    <n v="3"/>
    <n v="0"/>
    <n v="961"/>
    <n v="3"/>
    <n v="4346.6099999999997"/>
    <n v="2382.2399999999998"/>
  </r>
  <r>
    <n v="1824"/>
    <x v="1623"/>
    <n v="37"/>
    <x v="4"/>
    <d v="2020-11-12T00:00:00"/>
    <n v="1"/>
    <n v="11377"/>
    <x v="400"/>
    <x v="2"/>
    <n v="120"/>
    <s v="Product_120"/>
    <x v="2"/>
    <n v="82.8"/>
    <n v="34.65"/>
    <n v="4"/>
    <n v="0"/>
    <n v="1125"/>
    <n v="5"/>
    <n v="331.2"/>
    <n v="192.6"/>
  </r>
  <r>
    <n v="1217"/>
    <x v="1624"/>
    <n v="23"/>
    <x v="5"/>
    <d v="2023-06-09T00:00:00"/>
    <n v="0"/>
    <n v="12718"/>
    <x v="1007"/>
    <x v="0"/>
    <n v="125"/>
    <s v="Product_125"/>
    <x v="0"/>
    <n v="905.44"/>
    <n v="514.33000000000004"/>
    <n v="4"/>
    <n v="0.05"/>
    <n v="483"/>
    <n v="5"/>
    <n v="3440.67"/>
    <n v="1383.35"/>
  </r>
  <r>
    <n v="1936"/>
    <x v="1625"/>
    <n v="47"/>
    <x v="4"/>
    <d v="2022-09-14T00:00:00"/>
    <n v="0"/>
    <n v="11891"/>
    <x v="1008"/>
    <x v="1"/>
    <n v="111"/>
    <s v="Product_111"/>
    <x v="2"/>
    <n v="1175.73"/>
    <n v="690.83"/>
    <n v="1"/>
    <n v="0"/>
    <n v="840"/>
    <n v="3"/>
    <n v="1175.73"/>
    <n v="484.9"/>
  </r>
  <r>
    <n v="1752"/>
    <x v="1626"/>
    <n v="49"/>
    <x v="3"/>
    <d v="2021-04-04T00:00:00"/>
    <n v="1"/>
    <n v="13752"/>
    <x v="605"/>
    <x v="1"/>
    <n v="117"/>
    <s v="Product_117"/>
    <x v="0"/>
    <n v="1192.45"/>
    <n v="804.71"/>
    <n v="2"/>
    <n v="0.05"/>
    <n v="482"/>
    <n v="4"/>
    <n v="2265.66"/>
    <n v="656.24"/>
  </r>
  <r>
    <n v="1505"/>
    <x v="1627"/>
    <n v="20"/>
    <x v="4"/>
    <d v="2020-08-09T00:00:00"/>
    <n v="1"/>
    <n v="13897"/>
    <x v="410"/>
    <x v="1"/>
    <n v="149"/>
    <s v="Product_149"/>
    <x v="2"/>
    <n v="99.71"/>
    <n v="56.1"/>
    <n v="2"/>
    <n v="0"/>
    <n v="1606"/>
    <n v="1"/>
    <n v="199.42"/>
    <n v="87.22"/>
  </r>
  <r>
    <n v="1258"/>
    <x v="1628"/>
    <n v="30"/>
    <x v="0"/>
    <d v="2021-12-18T00:00:00"/>
    <n v="0"/>
    <n v="13972"/>
    <x v="1009"/>
    <x v="1"/>
    <n v="135"/>
    <s v="Product_135"/>
    <x v="0"/>
    <n v="1364.3"/>
    <n v="429.51499999999999"/>
    <n v="5"/>
    <n v="0"/>
    <n v="536"/>
    <n v="3"/>
    <n v="6821.5"/>
    <n v="4673.92"/>
  </r>
  <r>
    <n v="1053"/>
    <x v="1629"/>
    <n v="32"/>
    <x v="1"/>
    <d v="2023-02-13T00:00:00"/>
    <n v="0"/>
    <n v="13232"/>
    <x v="1001"/>
    <x v="2"/>
    <n v="114"/>
    <s v="Product_114"/>
    <x v="3"/>
    <n v="1381.75"/>
    <n v="577.35"/>
    <n v="2"/>
    <n v="0"/>
    <n v="535"/>
    <n v="5"/>
    <n v="2763.5"/>
    <n v="1608.8"/>
  </r>
  <r>
    <n v="2070"/>
    <x v="1630"/>
    <n v="40"/>
    <x v="1"/>
    <d v="2022-01-22T00:00:00"/>
    <n v="0"/>
    <n v="13498"/>
    <x v="953"/>
    <x v="2"/>
    <n v="139"/>
    <s v="Product_139"/>
    <x v="0"/>
    <n v="864.02"/>
    <n v="574.99"/>
    <n v="4"/>
    <n v="0"/>
    <n v="367"/>
    <n v="6"/>
    <n v="3456.08"/>
    <n v="1156.1199999999999"/>
  </r>
  <r>
    <n v="1726"/>
    <x v="1631"/>
    <n v="56"/>
    <x v="1"/>
    <d v="2020-08-23T00:00:00"/>
    <n v="0"/>
    <n v="10402"/>
    <x v="764"/>
    <x v="0"/>
    <n v="119"/>
    <s v="Product_119"/>
    <x v="2"/>
    <n v="749.02"/>
    <n v="407.21"/>
    <n v="1"/>
    <n v="0"/>
    <n v="417"/>
    <n v="7"/>
    <n v="749.02"/>
    <n v="341.81"/>
  </r>
  <r>
    <n v="1688"/>
    <x v="1632"/>
    <n v="57"/>
    <x v="5"/>
    <d v="2021-07-24T00:00:00"/>
    <n v="0"/>
    <n v="13103"/>
    <x v="224"/>
    <x v="2"/>
    <n v="103"/>
    <s v="Product_103"/>
    <x v="0"/>
    <n v="115.06"/>
    <n v="71.47"/>
    <n v="4"/>
    <n v="0.2"/>
    <n v="456"/>
    <n v="3"/>
    <n v="368.19"/>
    <n v="82.31"/>
  </r>
  <r>
    <n v="2122"/>
    <x v="1633"/>
    <n v="77"/>
    <x v="5"/>
    <d v="2023-03-21T00:00:00"/>
    <n v="0"/>
    <n v="12168"/>
    <x v="716"/>
    <x v="1"/>
    <n v="134"/>
    <s v="Product_134"/>
    <x v="1"/>
    <n v="864.83"/>
    <n v="349.73"/>
    <n v="3"/>
    <n v="0"/>
    <n v="541"/>
    <n v="9"/>
    <n v="2594.4899999999998"/>
    <n v="1545.3"/>
  </r>
  <r>
    <n v="2043"/>
    <x v="1634"/>
    <n v="40"/>
    <x v="3"/>
    <d v="2021-08-04T00:00:00"/>
    <n v="0"/>
    <n v="12774"/>
    <x v="1010"/>
    <x v="0"/>
    <n v="149"/>
    <s v="Product_149"/>
    <x v="0"/>
    <n v="643.6"/>
    <n v="351.69"/>
    <n v="5"/>
    <n v="0"/>
    <n v="750"/>
    <n v="6"/>
    <n v="3218"/>
    <n v="1459.55"/>
  </r>
  <r>
    <n v="1418"/>
    <x v="1635"/>
    <n v="26"/>
    <x v="1"/>
    <d v="2022-05-28T00:00:00"/>
    <n v="0"/>
    <n v="13586"/>
    <x v="741"/>
    <x v="1"/>
    <n v="141"/>
    <s v="Product_141"/>
    <x v="3"/>
    <n v="1170.57"/>
    <n v="582.61"/>
    <n v="5"/>
    <n v="0"/>
    <n v="485"/>
    <n v="4"/>
    <n v="5852.85"/>
    <n v="2939.8"/>
  </r>
  <r>
    <n v="1689"/>
    <x v="1636"/>
    <n v="67"/>
    <x v="3"/>
    <d v="2023-02-22T00:00:00"/>
    <n v="0"/>
    <n v="10384"/>
    <x v="381"/>
    <x v="1"/>
    <n v="122"/>
    <s v="Product_122"/>
    <x v="0"/>
    <n v="635.63"/>
    <n v="260.04000000000002"/>
    <n v="2"/>
    <n v="0"/>
    <n v="679"/>
    <n v="7"/>
    <n v="1271.26"/>
    <n v="751.18"/>
  </r>
  <r>
    <n v="1849"/>
    <x v="1637"/>
    <n v="40"/>
    <x v="1"/>
    <d v="2023-06-27T00:00:00"/>
    <n v="0"/>
    <n v="11763"/>
    <x v="1011"/>
    <x v="0"/>
    <n v="138"/>
    <s v="Product_138"/>
    <x v="1"/>
    <n v="1041.19"/>
    <n v="658.76"/>
    <n v="3"/>
    <n v="0"/>
    <n v="554"/>
    <n v="3"/>
    <n v="3123.57"/>
    <n v="1147.29"/>
  </r>
  <r>
    <n v="1061"/>
    <x v="1638"/>
    <n v="66"/>
    <x v="5"/>
    <d v="2023-06-10T00:00:00"/>
    <n v="0"/>
    <n v="11448"/>
    <x v="1012"/>
    <x v="1"/>
    <n v="127"/>
    <s v="Product_127"/>
    <x v="1"/>
    <n v="197.04"/>
    <n v="109.13"/>
    <n v="2"/>
    <n v="0"/>
    <n v="331"/>
    <n v="3"/>
    <n v="394.08"/>
    <n v="175.82"/>
  </r>
  <r>
    <n v="2168"/>
    <x v="1639"/>
    <n v="42"/>
    <x v="0"/>
    <d v="2023-10-14T00:00:00"/>
    <n v="0"/>
    <n v="12523"/>
    <x v="307"/>
    <x v="1"/>
    <n v="121"/>
    <s v="Product_121"/>
    <x v="1"/>
    <n v="242.78"/>
    <n v="429.51499999999999"/>
    <n v="2"/>
    <n v="0"/>
    <n v="445"/>
    <n v="5"/>
    <n v="485.56"/>
    <n v="-373.47"/>
  </r>
  <r>
    <n v="1215"/>
    <x v="1640"/>
    <n v="42"/>
    <x v="0"/>
    <d v="2023-08-09T00:00:00"/>
    <n v="0"/>
    <n v="12607"/>
    <x v="594"/>
    <x v="0"/>
    <n v="141"/>
    <s v="Product_141"/>
    <x v="2"/>
    <n v="252.58"/>
    <n v="162.09"/>
    <n v="2"/>
    <n v="0"/>
    <n v="511"/>
    <n v="5"/>
    <n v="505.16"/>
    <n v="180.98"/>
  </r>
  <r>
    <n v="1002"/>
    <x v="1641"/>
    <n v="20"/>
    <x v="0"/>
    <d v="2023-02-14T00:00:00"/>
    <n v="1"/>
    <n v="11190"/>
    <x v="92"/>
    <x v="2"/>
    <n v="131"/>
    <s v="Product_131"/>
    <x v="1"/>
    <n v="116.01"/>
    <n v="61.96"/>
    <n v="3"/>
    <n v="0.1"/>
    <n v="687"/>
    <n v="4"/>
    <n v="313.23"/>
    <n v="127.35"/>
  </r>
  <r>
    <n v="1159"/>
    <x v="1642"/>
    <n v="33"/>
    <x v="4"/>
    <d v="2020-02-23T00:00:00"/>
    <n v="0"/>
    <n v="10388"/>
    <x v="1013"/>
    <x v="0"/>
    <n v="127"/>
    <s v="Product_127"/>
    <x v="2"/>
    <n v="834.93"/>
    <n v="334.85"/>
    <n v="2"/>
    <n v="0"/>
    <n v="546"/>
    <n v="6"/>
    <n v="1669.86"/>
    <n v="1000.16"/>
  </r>
  <r>
    <n v="1780"/>
    <x v="1643"/>
    <n v="66"/>
    <x v="0"/>
    <d v="2023-01-06T00:00:00"/>
    <n v="0"/>
    <n v="13404"/>
    <x v="161"/>
    <x v="0"/>
    <n v="137"/>
    <s v="Product_137"/>
    <x v="1"/>
    <n v="1201.25"/>
    <n v="820.86"/>
    <n v="5"/>
    <n v="0"/>
    <n v="438"/>
    <n v="6"/>
    <n v="6006.25"/>
    <n v="1901.95"/>
  </r>
  <r>
    <n v="2143"/>
    <x v="1644"/>
    <n v="39"/>
    <x v="2"/>
    <d v="2023-09-09T00:00:00"/>
    <n v="0"/>
    <n v="11546"/>
    <x v="1014"/>
    <x v="0"/>
    <n v="102"/>
    <s v="Product_102"/>
    <x v="2"/>
    <n v="935.1"/>
    <n v="445.77"/>
    <n v="2"/>
    <n v="0.1"/>
    <n v="370"/>
    <n v="7"/>
    <n v="1683.18"/>
    <n v="791.64"/>
  </r>
  <r>
    <n v="1892"/>
    <x v="1645"/>
    <n v="33"/>
    <x v="1"/>
    <d v="2023-11-21T00:00:00"/>
    <n v="0"/>
    <n v="11773"/>
    <x v="794"/>
    <x v="2"/>
    <n v="147"/>
    <s v="Product_147"/>
    <x v="1"/>
    <n v="883.68"/>
    <n v="573.66"/>
    <n v="3"/>
    <n v="0.2"/>
    <n v="407"/>
    <n v="4"/>
    <n v="2120.83"/>
    <n v="399.85"/>
  </r>
  <r>
    <n v="2112"/>
    <x v="1646"/>
    <n v="46"/>
    <x v="0"/>
    <d v="2021-07-01T00:00:00"/>
    <n v="0"/>
    <n v="10789"/>
    <x v="661"/>
    <x v="0"/>
    <n v="109"/>
    <s v="Product_109"/>
    <x v="1"/>
    <n v="1036.9000000000001"/>
    <n v="668.72"/>
    <n v="3"/>
    <n v="0"/>
    <n v="721"/>
    <n v="4"/>
    <n v="3110.7"/>
    <n v="1104.54"/>
  </r>
  <r>
    <n v="1328"/>
    <x v="1647"/>
    <n v="37"/>
    <x v="2"/>
    <d v="2020-02-29T00:00:00"/>
    <n v="0"/>
    <n v="12800"/>
    <x v="579"/>
    <x v="2"/>
    <n v="119"/>
    <s v="Product_119"/>
    <x v="0"/>
    <n v="542.49"/>
    <n v="243.42"/>
    <n v="4"/>
    <n v="0.1"/>
    <n v="732"/>
    <n v="4"/>
    <n v="1952.96"/>
    <n v="979.28"/>
  </r>
  <r>
    <n v="1579"/>
    <x v="1648"/>
    <n v="45"/>
    <x v="2"/>
    <d v="2021-01-04T00:00:00"/>
    <n v="1"/>
    <n v="11494"/>
    <x v="1015"/>
    <x v="1"/>
    <n v="142"/>
    <s v="Product_142"/>
    <x v="1"/>
    <n v="574.83000000000004"/>
    <n v="311.67"/>
    <n v="2"/>
    <n v="0"/>
    <n v="1205"/>
    <n v="2"/>
    <n v="1149.6600000000001"/>
    <n v="526.32000000000005"/>
  </r>
  <r>
    <n v="2380"/>
    <x v="1649"/>
    <n v="27"/>
    <x v="2"/>
    <d v="2021-07-13T00:00:00"/>
    <n v="1"/>
    <n v="12751"/>
    <x v="830"/>
    <x v="0"/>
    <n v="136"/>
    <s v="Product_136"/>
    <x v="0"/>
    <n v="505.69"/>
    <n v="208.37"/>
    <n v="3"/>
    <n v="0"/>
    <n v="1268"/>
    <n v="3"/>
    <n v="1517.07"/>
    <n v="891.96"/>
  </r>
  <r>
    <n v="2290"/>
    <x v="1650"/>
    <n v="38"/>
    <x v="3"/>
    <d v="2023-12-10T00:00:00"/>
    <n v="0"/>
    <n v="11547"/>
    <x v="690"/>
    <x v="1"/>
    <n v="110"/>
    <s v="Product_110"/>
    <x v="1"/>
    <n v="1082.56"/>
    <n v="548.16999999999996"/>
    <n v="2"/>
    <n v="0.1"/>
    <n v="388"/>
    <n v="2"/>
    <n v="1948.61"/>
    <n v="852.27"/>
  </r>
  <r>
    <n v="1951"/>
    <x v="1651"/>
    <n v="30"/>
    <x v="3"/>
    <d v="2021-09-24T00:00:00"/>
    <n v="0"/>
    <n v="12100"/>
    <x v="911"/>
    <x v="1"/>
    <n v="140"/>
    <s v="Product_140"/>
    <x v="1"/>
    <n v="284.38"/>
    <n v="176.11"/>
    <n v="1"/>
    <n v="0.2"/>
    <n v="702"/>
    <n v="5"/>
    <n v="227.5"/>
    <n v="51.39"/>
  </r>
  <r>
    <n v="2346"/>
    <x v="1652"/>
    <n v="40"/>
    <x v="2"/>
    <d v="2021-11-26T00:00:00"/>
    <n v="0"/>
    <n v="12614"/>
    <x v="1016"/>
    <x v="2"/>
    <n v="145"/>
    <s v="Product_145"/>
    <x v="0"/>
    <n v="68.89"/>
    <n v="32.46"/>
    <n v="5"/>
    <n v="0"/>
    <n v="361"/>
    <n v="5"/>
    <n v="344.45"/>
    <n v="182.15"/>
  </r>
  <r>
    <n v="1634"/>
    <x v="1653"/>
    <n v="47"/>
    <x v="4"/>
    <d v="2021-12-19T00:00:00"/>
    <n v="0"/>
    <n v="10820"/>
    <x v="1017"/>
    <x v="1"/>
    <n v="139"/>
    <s v="Product_139"/>
    <x v="0"/>
    <n v="914.48"/>
    <n v="397.93"/>
    <n v="5"/>
    <n v="0"/>
    <n v="749"/>
    <n v="3"/>
    <n v="4572.3999999999996"/>
    <n v="2582.75"/>
  </r>
  <r>
    <n v="1987"/>
    <x v="1654"/>
    <n v="21"/>
    <x v="0"/>
    <d v="2020-01-13T00:00:00"/>
    <n v="0"/>
    <n v="11044"/>
    <x v="570"/>
    <x v="1"/>
    <n v="107"/>
    <s v="Product_107"/>
    <x v="2"/>
    <n v="1416.45"/>
    <n v="429.51499999999999"/>
    <n v="2"/>
    <n v="0"/>
    <n v="558"/>
    <n v="6"/>
    <n v="2832.9"/>
    <n v="1973.87"/>
  </r>
  <r>
    <n v="2218"/>
    <x v="1655"/>
    <n v="37"/>
    <x v="1"/>
    <d v="2021-06-01T00:00:00"/>
    <n v="0"/>
    <n v="11042"/>
    <x v="722"/>
    <x v="0"/>
    <n v="104"/>
    <s v="Product_104"/>
    <x v="3"/>
    <n v="933.64"/>
    <n v="429.51499999999999"/>
    <n v="5"/>
    <n v="0"/>
    <n v="505"/>
    <n v="4"/>
    <n v="4668.2"/>
    <n v="2520.62"/>
  </r>
  <r>
    <n v="1920"/>
    <x v="1656"/>
    <n v="53"/>
    <x v="4"/>
    <d v="2020-10-20T00:00:00"/>
    <n v="0"/>
    <n v="11879"/>
    <x v="884"/>
    <x v="1"/>
    <n v="115"/>
    <s v="Product_115"/>
    <x v="0"/>
    <n v="1185.24"/>
    <n v="714.4"/>
    <n v="5"/>
    <n v="0.05"/>
    <n v="547"/>
    <n v="7"/>
    <n v="5629.89"/>
    <n v="2057.89"/>
  </r>
  <r>
    <n v="1737"/>
    <x v="1657"/>
    <n v="40"/>
    <x v="5"/>
    <d v="2023-05-03T00:00:00"/>
    <n v="0"/>
    <n v="10861"/>
    <x v="630"/>
    <x v="0"/>
    <n v="112"/>
    <s v="Product_112"/>
    <x v="2"/>
    <n v="1025.55"/>
    <n v="643.78"/>
    <n v="1"/>
    <n v="0"/>
    <n v="485"/>
    <n v="4"/>
    <n v="1025.55"/>
    <n v="381.77"/>
  </r>
  <r>
    <n v="2355"/>
    <x v="1658"/>
    <n v="49"/>
    <x v="3"/>
    <d v="2023-08-09T00:00:00"/>
    <n v="0"/>
    <n v="11479"/>
    <x v="594"/>
    <x v="1"/>
    <n v="148"/>
    <s v="Product_148"/>
    <x v="1"/>
    <n v="771.28"/>
    <n v="469.51"/>
    <n v="5"/>
    <n v="0"/>
    <n v="481"/>
    <n v="4"/>
    <n v="3856.4"/>
    <n v="1508.85"/>
  </r>
  <r>
    <n v="1169"/>
    <x v="1659"/>
    <n v="35"/>
    <x v="0"/>
    <d v="2022-03-31T00:00:00"/>
    <n v="0"/>
    <n v="12369"/>
    <x v="725"/>
    <x v="2"/>
    <n v="106"/>
    <s v="Product_106"/>
    <x v="0"/>
    <n v="1091.67"/>
    <n v="713.54"/>
    <n v="5"/>
    <n v="0"/>
    <n v="767"/>
    <n v="5"/>
    <n v="5458.35"/>
    <n v="1890.65"/>
  </r>
  <r>
    <n v="1520"/>
    <x v="1660"/>
    <n v="25"/>
    <x v="0"/>
    <d v="2020-05-22T00:00:00"/>
    <n v="0"/>
    <n v="12874"/>
    <x v="61"/>
    <x v="1"/>
    <n v="109"/>
    <s v="Product_109"/>
    <x v="0"/>
    <n v="1244.95"/>
    <n v="581.23"/>
    <n v="3"/>
    <n v="0.1"/>
    <n v="365"/>
    <n v="6"/>
    <n v="3361.36"/>
    <n v="1617.67"/>
  </r>
  <r>
    <n v="2486"/>
    <x v="1661"/>
    <n v="70"/>
    <x v="5"/>
    <d v="2020-10-17T00:00:00"/>
    <n v="0"/>
    <n v="12480"/>
    <x v="1018"/>
    <x v="2"/>
    <n v="135"/>
    <s v="Product_135"/>
    <x v="1"/>
    <n v="375.86"/>
    <n v="214.59"/>
    <n v="5"/>
    <n v="0"/>
    <n v="345"/>
    <n v="4"/>
    <n v="1879.3"/>
    <n v="806.35"/>
  </r>
  <r>
    <n v="1039"/>
    <x v="1662"/>
    <n v="39"/>
    <x v="5"/>
    <d v="2023-07-20T00:00:00"/>
    <n v="0"/>
    <n v="13130"/>
    <x v="488"/>
    <x v="0"/>
    <n v="108"/>
    <s v="Product_108"/>
    <x v="1"/>
    <n v="537.39"/>
    <n v="273.01"/>
    <n v="2"/>
    <n v="0"/>
    <n v="531"/>
    <n v="5"/>
    <n v="1074.78"/>
    <n v="528.76"/>
  </r>
  <r>
    <n v="2284"/>
    <x v="1663"/>
    <n v="31"/>
    <x v="0"/>
    <d v="2020-03-03T00:00:00"/>
    <n v="0"/>
    <n v="13222"/>
    <x v="1019"/>
    <x v="0"/>
    <n v="107"/>
    <s v="Product_107"/>
    <x v="1"/>
    <n v="374.4"/>
    <n v="257.82"/>
    <n v="5"/>
    <n v="0.2"/>
    <n v="490"/>
    <n v="4"/>
    <n v="1497.6"/>
    <n v="208.5"/>
  </r>
  <r>
    <n v="2418"/>
    <x v="1664"/>
    <n v="28"/>
    <x v="5"/>
    <d v="2020-06-07T00:00:00"/>
    <n v="1"/>
    <n v="11794"/>
    <x v="779"/>
    <x v="1"/>
    <n v="104"/>
    <s v="Product_104"/>
    <x v="1"/>
    <n v="705.65"/>
    <n v="375.46"/>
    <n v="2"/>
    <n v="0"/>
    <n v="1339"/>
    <n v="3"/>
    <n v="1411.3"/>
    <n v="660.38"/>
  </r>
  <r>
    <n v="1954"/>
    <x v="1665"/>
    <n v="53"/>
    <x v="0"/>
    <d v="2022-12-22T00:00:00"/>
    <n v="0"/>
    <n v="11463"/>
    <x v="165"/>
    <x v="1"/>
    <n v="113"/>
    <s v="Product_113"/>
    <x v="3"/>
    <n v="1333.34"/>
    <n v="917.22"/>
    <n v="5"/>
    <n v="0.1"/>
    <n v="741"/>
    <n v="5"/>
    <n v="6000.03"/>
    <n v="1413.93"/>
  </r>
  <r>
    <n v="2249"/>
    <x v="1666"/>
    <n v="30"/>
    <x v="4"/>
    <d v="2021-03-16T00:00:00"/>
    <n v="0"/>
    <n v="11907"/>
    <x v="37"/>
    <x v="0"/>
    <n v="119"/>
    <s v="Product_119"/>
    <x v="0"/>
    <n v="550.54999999999995"/>
    <n v="347.24"/>
    <n v="2"/>
    <n v="0"/>
    <n v="328"/>
    <n v="6"/>
    <n v="1101.0999999999999"/>
    <n v="406.62"/>
  </r>
  <r>
    <n v="1983"/>
    <x v="1667"/>
    <n v="51"/>
    <x v="5"/>
    <d v="2022-09-02T00:00:00"/>
    <n v="0"/>
    <n v="12105"/>
    <x v="1020"/>
    <x v="0"/>
    <n v="107"/>
    <s v="Product_107"/>
    <x v="1"/>
    <n v="592.98"/>
    <n v="365"/>
    <n v="5"/>
    <n v="0"/>
    <n v="355"/>
    <n v="5"/>
    <n v="2964.9"/>
    <n v="1139.9000000000001"/>
  </r>
  <r>
    <n v="2147"/>
    <x v="1668"/>
    <n v="39"/>
    <x v="4"/>
    <d v="2022-05-09T00:00:00"/>
    <n v="0"/>
    <n v="13065"/>
    <x v="1021"/>
    <x v="0"/>
    <n v="110"/>
    <s v="Product_110"/>
    <x v="1"/>
    <n v="1297.53"/>
    <n v="710.36"/>
    <n v="2"/>
    <n v="0"/>
    <n v="654"/>
    <n v="6"/>
    <n v="2595.06"/>
    <n v="1174.3399999999999"/>
  </r>
  <r>
    <n v="1974"/>
    <x v="1669"/>
    <n v="56"/>
    <x v="4"/>
    <d v="2022-07-18T00:00:00"/>
    <n v="0"/>
    <n v="13799"/>
    <x v="150"/>
    <x v="2"/>
    <n v="125"/>
    <s v="Product_125"/>
    <x v="3"/>
    <n v="797.29"/>
    <n v="424.97"/>
    <n v="5"/>
    <n v="0"/>
    <n v="898"/>
    <n v="3"/>
    <n v="3986.45"/>
    <n v="1861.6"/>
  </r>
  <r>
    <n v="1037"/>
    <x v="1670"/>
    <n v="24"/>
    <x v="5"/>
    <d v="2021-11-29T00:00:00"/>
    <n v="0"/>
    <n v="13645"/>
    <x v="635"/>
    <x v="1"/>
    <n v="144"/>
    <s v="Product_144"/>
    <x v="0"/>
    <n v="826.4"/>
    <n v="461.1"/>
    <n v="1"/>
    <n v="0"/>
    <n v="450"/>
    <n v="3"/>
    <n v="826.4"/>
    <n v="365.3"/>
  </r>
  <r>
    <n v="1327"/>
    <x v="1671"/>
    <n v="26"/>
    <x v="0"/>
    <d v="2020-11-18T00:00:00"/>
    <n v="0"/>
    <n v="13729"/>
    <x v="299"/>
    <x v="0"/>
    <n v="135"/>
    <s v="Product_135"/>
    <x v="2"/>
    <n v="1298.1600000000001"/>
    <n v="633.62"/>
    <n v="3"/>
    <n v="0"/>
    <n v="959"/>
    <n v="3"/>
    <n v="3894.48"/>
    <n v="1993.62"/>
  </r>
  <r>
    <n v="2274"/>
    <x v="1672"/>
    <n v="35"/>
    <x v="2"/>
    <d v="2022-01-27T00:00:00"/>
    <n v="0"/>
    <n v="13965"/>
    <x v="1022"/>
    <x v="0"/>
    <n v="125"/>
    <s v="Product_125"/>
    <x v="0"/>
    <n v="761.26"/>
    <n v="511.07"/>
    <n v="3"/>
    <n v="0"/>
    <n v="467"/>
    <n v="5"/>
    <n v="2283.7800000000002"/>
    <n v="750.57"/>
  </r>
  <r>
    <n v="2199"/>
    <x v="1673"/>
    <n v="37"/>
    <x v="0"/>
    <d v="2021-09-30T00:00:00"/>
    <n v="0"/>
    <n v="10750"/>
    <x v="197"/>
    <x v="1"/>
    <n v="129"/>
    <s v="Product_129"/>
    <x v="2"/>
    <n v="1038.26"/>
    <n v="662.72"/>
    <n v="3"/>
    <n v="0"/>
    <n v="726"/>
    <n v="3"/>
    <n v="3114.78"/>
    <n v="1126.6199999999999"/>
  </r>
  <r>
    <n v="1913"/>
    <x v="1674"/>
    <n v="34"/>
    <x v="1"/>
    <d v="2024-01-17T00:00:00"/>
    <n v="0"/>
    <n v="11316"/>
    <x v="693"/>
    <x v="1"/>
    <n v="112"/>
    <s v="Product_112"/>
    <x v="3"/>
    <n v="174.18"/>
    <n v="111.55"/>
    <n v="3"/>
    <n v="0"/>
    <n v="350"/>
    <n v="4"/>
    <n v="522.54"/>
    <n v="187.89"/>
  </r>
  <r>
    <n v="1453"/>
    <x v="1675"/>
    <n v="79"/>
    <x v="5"/>
    <d v="2021-10-26T00:00:00"/>
    <n v="0"/>
    <n v="10181"/>
    <x v="95"/>
    <x v="2"/>
    <n v="147"/>
    <s v="Product_147"/>
    <x v="1"/>
    <n v="309.02"/>
    <n v="163.76"/>
    <n v="1"/>
    <n v="0"/>
    <n v="622"/>
    <n v="4"/>
    <n v="309.02"/>
    <n v="145.26"/>
  </r>
  <r>
    <n v="1036"/>
    <x v="1676"/>
    <n v="70"/>
    <x v="3"/>
    <d v="2023-08-03T00:00:00"/>
    <n v="1"/>
    <n v="11904"/>
    <x v="1023"/>
    <x v="0"/>
    <n v="140"/>
    <s v="Product_140"/>
    <x v="3"/>
    <n v="636.35"/>
    <n v="268.11"/>
    <n v="1"/>
    <n v="0"/>
    <n v="567"/>
    <n v="3"/>
    <n v="636.35"/>
    <n v="368.24"/>
  </r>
  <r>
    <n v="2339"/>
    <x v="1677"/>
    <n v="44"/>
    <x v="5"/>
    <d v="2023-05-06T00:00:00"/>
    <n v="0"/>
    <n v="12654"/>
    <x v="496"/>
    <x v="1"/>
    <n v="112"/>
    <s v="Product_112"/>
    <x v="0"/>
    <n v="767.52"/>
    <n v="464.29"/>
    <n v="5"/>
    <n v="0"/>
    <n v="606"/>
    <n v="3"/>
    <n v="3837.6"/>
    <n v="1516.15"/>
  </r>
  <r>
    <n v="1972"/>
    <x v="1678"/>
    <n v="46"/>
    <x v="1"/>
    <d v="2020-06-22T00:00:00"/>
    <n v="1"/>
    <n v="13149"/>
    <x v="484"/>
    <x v="2"/>
    <n v="106"/>
    <s v="Product_106"/>
    <x v="1"/>
    <n v="1450.31"/>
    <n v="743.03"/>
    <n v="1"/>
    <n v="0"/>
    <n v="1335"/>
    <n v="5"/>
    <n v="1450.31"/>
    <n v="707.28"/>
  </r>
  <r>
    <n v="1795"/>
    <x v="1679"/>
    <n v="36"/>
    <x v="4"/>
    <d v="2020-04-17T00:00:00"/>
    <n v="1"/>
    <n v="10960"/>
    <x v="969"/>
    <x v="0"/>
    <n v="110"/>
    <s v="Product_110"/>
    <x v="0"/>
    <n v="1457.44"/>
    <n v="963.56"/>
    <n v="3"/>
    <n v="0"/>
    <n v="1462"/>
    <n v="3"/>
    <n v="4372.32"/>
    <n v="1481.64"/>
  </r>
  <r>
    <n v="1972"/>
    <x v="1680"/>
    <n v="24"/>
    <x v="3"/>
    <d v="2020-11-14T00:00:00"/>
    <n v="1"/>
    <n v="13725"/>
    <x v="36"/>
    <x v="2"/>
    <n v="102"/>
    <s v="Product_102"/>
    <x v="2"/>
    <n v="1284.24"/>
    <n v="814.34"/>
    <n v="4"/>
    <n v="0"/>
    <n v="1335"/>
    <n v="5"/>
    <n v="5136.96"/>
    <n v="1879.6"/>
  </r>
  <r>
    <n v="1592"/>
    <x v="1681"/>
    <n v="37"/>
    <x v="3"/>
    <d v="2020-11-18T00:00:00"/>
    <n v="0"/>
    <n v="10104"/>
    <x v="299"/>
    <x v="1"/>
    <n v="145"/>
    <s v="Product_145"/>
    <x v="0"/>
    <n v="507.62"/>
    <n v="429.51499999999999"/>
    <n v="5"/>
    <n v="0"/>
    <n v="569"/>
    <n v="6"/>
    <n v="2538.1"/>
    <n v="390.53"/>
  </r>
  <r>
    <n v="2137"/>
    <x v="1682"/>
    <n v="51"/>
    <x v="0"/>
    <d v="2023-06-19T00:00:00"/>
    <n v="0"/>
    <n v="11284"/>
    <x v="1024"/>
    <x v="2"/>
    <n v="125"/>
    <s v="Product_125"/>
    <x v="3"/>
    <n v="1447.84"/>
    <n v="840.49"/>
    <n v="2"/>
    <n v="0"/>
    <n v="386"/>
    <n v="2"/>
    <n v="2895.68"/>
    <n v="1214.7"/>
  </r>
  <r>
    <n v="2063"/>
    <x v="1683"/>
    <n v="59"/>
    <x v="2"/>
    <d v="2020-11-04T00:00:00"/>
    <n v="0"/>
    <n v="12654"/>
    <x v="1025"/>
    <x v="0"/>
    <n v="107"/>
    <s v="Product_107"/>
    <x v="3"/>
    <n v="1049.54"/>
    <n v="637.77"/>
    <n v="3"/>
    <n v="0"/>
    <n v="584"/>
    <n v="4"/>
    <n v="3148.62"/>
    <n v="1235.31"/>
  </r>
  <r>
    <n v="2324"/>
    <x v="1684"/>
    <n v="54"/>
    <x v="0"/>
    <d v="2023-10-12T00:00:00"/>
    <n v="0"/>
    <n v="13294"/>
    <x v="1026"/>
    <x v="1"/>
    <n v="140"/>
    <s v="Product_140"/>
    <x v="3"/>
    <n v="619.76"/>
    <n v="353.54"/>
    <n v="3"/>
    <n v="0.05"/>
    <n v="354"/>
    <n v="7"/>
    <n v="1766.32"/>
    <n v="705.7"/>
  </r>
  <r>
    <n v="1223"/>
    <x v="1685"/>
    <n v="40"/>
    <x v="3"/>
    <d v="2020-06-16T00:00:00"/>
    <n v="1"/>
    <n v="10989"/>
    <x v="317"/>
    <x v="0"/>
    <n v="123"/>
    <s v="Product_123"/>
    <x v="1"/>
    <n v="1067.43"/>
    <n v="591.58000000000004"/>
    <n v="3"/>
    <n v="0"/>
    <n v="1660"/>
    <n v="2"/>
    <n v="3202.29"/>
    <n v="1427.55"/>
  </r>
  <r>
    <n v="1317"/>
    <x v="1686"/>
    <n v="35"/>
    <x v="3"/>
    <d v="2021-11-07T00:00:00"/>
    <n v="0"/>
    <n v="10483"/>
    <x v="221"/>
    <x v="2"/>
    <n v="148"/>
    <s v="Product_148"/>
    <x v="0"/>
    <n v="73.959999999999994"/>
    <n v="34.64"/>
    <n v="1"/>
    <n v="0"/>
    <n v="377"/>
    <n v="6"/>
    <n v="73.959999999999994"/>
    <n v="39.32"/>
  </r>
  <r>
    <n v="1348"/>
    <x v="1687"/>
    <n v="40"/>
    <x v="2"/>
    <d v="2022-06-26T00:00:00"/>
    <n v="1"/>
    <n v="11725"/>
    <x v="261"/>
    <x v="2"/>
    <n v="111"/>
    <s v="Product_111"/>
    <x v="1"/>
    <n v="261.92"/>
    <n v="429.51499999999999"/>
    <n v="2"/>
    <n v="0"/>
    <n v="906"/>
    <n v="3"/>
    <n v="523.84"/>
    <n v="-335.19"/>
  </r>
  <r>
    <n v="1114"/>
    <x v="1688"/>
    <n v="40"/>
    <x v="5"/>
    <d v="2023-09-17T00:00:00"/>
    <n v="0"/>
    <n v="12176"/>
    <x v="283"/>
    <x v="2"/>
    <n v="136"/>
    <s v="Product_136"/>
    <x v="0"/>
    <n v="1253.04"/>
    <n v="789.92"/>
    <n v="5"/>
    <n v="0.2"/>
    <n v="467"/>
    <n v="3"/>
    <n v="5012.16"/>
    <n v="1062.56"/>
  </r>
  <r>
    <n v="1697"/>
    <x v="1689"/>
    <n v="33"/>
    <x v="2"/>
    <d v="2022-05-18T00:00:00"/>
    <n v="0"/>
    <n v="12366"/>
    <x v="892"/>
    <x v="1"/>
    <n v="149"/>
    <s v="Product_149"/>
    <x v="2"/>
    <n v="986.08"/>
    <n v="399.96"/>
    <n v="3"/>
    <n v="0"/>
    <n v="393"/>
    <n v="5"/>
    <n v="2958.24"/>
    <n v="1758.36"/>
  </r>
  <r>
    <n v="2346"/>
    <x v="1690"/>
    <n v="39"/>
    <x v="4"/>
    <d v="2022-09-21T00:00:00"/>
    <n v="0"/>
    <n v="10706"/>
    <x v="226"/>
    <x v="2"/>
    <n v="148"/>
    <s v="Product_148"/>
    <x v="0"/>
    <n v="578.08000000000004"/>
    <n v="366.31"/>
    <n v="2"/>
    <n v="0"/>
    <n v="361"/>
    <n v="5"/>
    <n v="1156.1600000000001"/>
    <n v="423.54"/>
  </r>
  <r>
    <n v="2063"/>
    <x v="1691"/>
    <n v="47"/>
    <x v="0"/>
    <d v="2023-05-28T00:00:00"/>
    <n v="0"/>
    <n v="12556"/>
    <x v="615"/>
    <x v="1"/>
    <n v="123"/>
    <s v="Product_123"/>
    <x v="0"/>
    <n v="775.97"/>
    <n v="429.51499999999999"/>
    <n v="4"/>
    <n v="0.2"/>
    <n v="584"/>
    <n v="4"/>
    <n v="2483.1"/>
    <n v="765.04"/>
  </r>
  <r>
    <n v="1039"/>
    <x v="1692"/>
    <n v="81"/>
    <x v="5"/>
    <d v="2022-06-24T00:00:00"/>
    <n v="0"/>
    <n v="10019"/>
    <x v="478"/>
    <x v="2"/>
    <n v="143"/>
    <s v="Product_143"/>
    <x v="0"/>
    <n v="1362.46"/>
    <n v="927.65"/>
    <n v="1"/>
    <n v="0"/>
    <n v="531"/>
    <n v="5"/>
    <n v="1362.46"/>
    <n v="434.81"/>
  </r>
  <r>
    <n v="2312"/>
    <x v="1693"/>
    <n v="44"/>
    <x v="0"/>
    <d v="2022-04-28T00:00:00"/>
    <n v="0"/>
    <n v="13882"/>
    <x v="499"/>
    <x v="2"/>
    <n v="107"/>
    <s v="Product_107"/>
    <x v="0"/>
    <n v="965.79"/>
    <n v="675.28"/>
    <n v="3"/>
    <n v="0"/>
    <n v="622"/>
    <n v="7"/>
    <n v="2897.37"/>
    <n v="871.53"/>
  </r>
  <r>
    <n v="2285"/>
    <x v="1694"/>
    <n v="36"/>
    <x v="2"/>
    <d v="2021-07-13T00:00:00"/>
    <n v="1"/>
    <n v="10751"/>
    <x v="830"/>
    <x v="1"/>
    <n v="127"/>
    <s v="Product_127"/>
    <x v="2"/>
    <n v="627.32000000000005"/>
    <n v="375.79"/>
    <n v="2"/>
    <n v="0"/>
    <n v="494"/>
    <n v="2"/>
    <n v="1254.6400000000001"/>
    <n v="503.06"/>
  </r>
  <r>
    <n v="1215"/>
    <x v="1695"/>
    <n v="21"/>
    <x v="5"/>
    <d v="2021-03-17T00:00:00"/>
    <n v="0"/>
    <n v="10234"/>
    <x v="1027"/>
    <x v="1"/>
    <n v="113"/>
    <s v="Product_113"/>
    <x v="1"/>
    <n v="224.47"/>
    <n v="117.55"/>
    <n v="2"/>
    <n v="0"/>
    <n v="511"/>
    <n v="5"/>
    <n v="448.94"/>
    <n v="213.84"/>
  </r>
  <r>
    <n v="2170"/>
    <x v="1696"/>
    <n v="61"/>
    <x v="2"/>
    <d v="2022-11-15T00:00:00"/>
    <n v="0"/>
    <n v="11620"/>
    <x v="1028"/>
    <x v="1"/>
    <n v="117"/>
    <s v="Product_117"/>
    <x v="3"/>
    <n v="475.93"/>
    <n v="258.2"/>
    <n v="3"/>
    <n v="0"/>
    <n v="778"/>
    <n v="4"/>
    <n v="1427.79"/>
    <n v="653.19000000000005"/>
  </r>
  <r>
    <n v="1335"/>
    <x v="1697"/>
    <n v="37"/>
    <x v="4"/>
    <d v="2020-08-21T00:00:00"/>
    <n v="0"/>
    <n v="10605"/>
    <x v="723"/>
    <x v="0"/>
    <n v="132"/>
    <s v="Product_132"/>
    <x v="0"/>
    <n v="1468.59"/>
    <n v="677.41"/>
    <n v="2"/>
    <n v="0"/>
    <n v="516"/>
    <n v="6"/>
    <n v="2937.18"/>
    <n v="1582.36"/>
  </r>
  <r>
    <n v="2191"/>
    <x v="1698"/>
    <n v="64"/>
    <x v="1"/>
    <d v="2021-12-07T00:00:00"/>
    <n v="0"/>
    <n v="10553"/>
    <x v="577"/>
    <x v="2"/>
    <n v="126"/>
    <s v="Product_126"/>
    <x v="3"/>
    <n v="684.18"/>
    <n v="294.04000000000002"/>
    <n v="2"/>
    <n v="0.05"/>
    <n v="402"/>
    <n v="6"/>
    <n v="1299.94"/>
    <n v="711.86"/>
  </r>
  <r>
    <n v="1091"/>
    <x v="1699"/>
    <n v="56"/>
    <x v="3"/>
    <d v="2022-05-30T00:00:00"/>
    <n v="0"/>
    <n v="11899"/>
    <x v="388"/>
    <x v="0"/>
    <n v="122"/>
    <s v="Product_122"/>
    <x v="3"/>
    <n v="734.17"/>
    <n v="421.14"/>
    <n v="5"/>
    <n v="0"/>
    <n v="551"/>
    <n v="6"/>
    <n v="3670.85"/>
    <n v="1565.15"/>
  </r>
  <r>
    <n v="1352"/>
    <x v="1700"/>
    <n v="33"/>
    <x v="5"/>
    <d v="2020-08-15T00:00:00"/>
    <n v="1"/>
    <n v="13421"/>
    <x v="1029"/>
    <x v="2"/>
    <n v="113"/>
    <s v="Product_113"/>
    <x v="3"/>
    <n v="772.97"/>
    <n v="495.98"/>
    <n v="1"/>
    <n v="0.1"/>
    <n v="447"/>
    <n v="4"/>
    <n v="695.67"/>
    <n v="199.69"/>
  </r>
  <r>
    <n v="1570"/>
    <x v="1701"/>
    <n v="19"/>
    <x v="3"/>
    <d v="2021-03-08T00:00:00"/>
    <n v="0"/>
    <n v="12500"/>
    <x v="102"/>
    <x v="2"/>
    <n v="112"/>
    <s v="Product_112"/>
    <x v="3"/>
    <n v="1331.95"/>
    <n v="637.38"/>
    <n v="5"/>
    <n v="0.05"/>
    <n v="803"/>
    <n v="3"/>
    <n v="6326.76"/>
    <n v="3139.86"/>
  </r>
  <r>
    <n v="1815"/>
    <x v="1702"/>
    <n v="44"/>
    <x v="1"/>
    <d v="2023-10-20T00:00:00"/>
    <n v="1"/>
    <n v="10585"/>
    <x v="907"/>
    <x v="2"/>
    <n v="107"/>
    <s v="Product_107"/>
    <x v="0"/>
    <n v="925.7"/>
    <n v="486.82"/>
    <n v="1"/>
    <n v="0"/>
    <n v="439"/>
    <n v="6"/>
    <n v="925.7"/>
    <n v="438.88"/>
  </r>
  <r>
    <n v="1780"/>
    <x v="1703"/>
    <n v="30"/>
    <x v="5"/>
    <d v="2023-10-21T00:00:00"/>
    <n v="0"/>
    <n v="10983"/>
    <x v="1030"/>
    <x v="2"/>
    <n v="101"/>
    <s v="Product_101"/>
    <x v="3"/>
    <n v="1055.83"/>
    <n v="598.05999999999995"/>
    <n v="1"/>
    <n v="0"/>
    <n v="438"/>
    <n v="6"/>
    <n v="1055.83"/>
    <n v="457.77"/>
  </r>
  <r>
    <n v="1362"/>
    <x v="1704"/>
    <n v="40"/>
    <x v="3"/>
    <d v="2023-04-29T00:00:00"/>
    <n v="1"/>
    <n v="13948"/>
    <x v="1031"/>
    <x v="0"/>
    <n v="133"/>
    <s v="Product_133"/>
    <x v="0"/>
    <n v="614.65"/>
    <n v="429.51499999999999"/>
    <n v="5"/>
    <n v="0"/>
    <n v="399"/>
    <n v="7"/>
    <n v="3073.25"/>
    <n v="925.68"/>
  </r>
  <r>
    <n v="1556"/>
    <x v="1705"/>
    <n v="55"/>
    <x v="3"/>
    <d v="2022-09-23T00:00:00"/>
    <n v="0"/>
    <n v="13580"/>
    <x v="285"/>
    <x v="2"/>
    <n v="114"/>
    <s v="Product_114"/>
    <x v="2"/>
    <n v="92.18"/>
    <n v="40.71"/>
    <n v="3"/>
    <n v="0"/>
    <n v="354"/>
    <n v="5"/>
    <n v="276.54000000000002"/>
    <n v="154.41"/>
  </r>
  <r>
    <n v="2368"/>
    <x v="1706"/>
    <n v="40"/>
    <x v="5"/>
    <d v="2022-12-15T00:00:00"/>
    <n v="0"/>
    <n v="11650"/>
    <x v="1032"/>
    <x v="0"/>
    <n v="147"/>
    <s v="Product_147"/>
    <x v="1"/>
    <n v="1399.91"/>
    <n v="659.45"/>
    <n v="2"/>
    <n v="0"/>
    <n v="748"/>
    <n v="4"/>
    <n v="2799.82"/>
    <n v="1480.92"/>
  </r>
  <r>
    <n v="2193"/>
    <x v="1707"/>
    <n v="43"/>
    <x v="3"/>
    <d v="2023-09-28T00:00:00"/>
    <n v="1"/>
    <n v="10422"/>
    <x v="1033"/>
    <x v="1"/>
    <n v="143"/>
    <s v="Product_143"/>
    <x v="1"/>
    <n v="1426.24"/>
    <n v="963.51"/>
    <n v="4"/>
    <n v="0"/>
    <n v="369"/>
    <n v="2"/>
    <n v="5704.96"/>
    <n v="1850.92"/>
  </r>
  <r>
    <n v="1355"/>
    <x v="1708"/>
    <n v="51"/>
    <x v="3"/>
    <d v="2021-09-23T00:00:00"/>
    <n v="0"/>
    <n v="13261"/>
    <x v="391"/>
    <x v="0"/>
    <n v="141"/>
    <s v="Product_141"/>
    <x v="0"/>
    <n v="1426.27"/>
    <n v="587.41999999999996"/>
    <n v="5"/>
    <n v="0.05"/>
    <n v="722"/>
    <n v="5"/>
    <n v="6774.78"/>
    <n v="3837.68"/>
  </r>
  <r>
    <n v="1190"/>
    <x v="1709"/>
    <n v="52"/>
    <x v="5"/>
    <d v="2020-04-03T00:00:00"/>
    <n v="0"/>
    <n v="13196"/>
    <x v="711"/>
    <x v="2"/>
    <n v="117"/>
    <s v="Product_117"/>
    <x v="0"/>
    <n v="1418.35"/>
    <n v="846.52"/>
    <n v="5"/>
    <n v="0"/>
    <n v="670"/>
    <n v="3"/>
    <n v="7091.75"/>
    <n v="2859.15"/>
  </r>
  <r>
    <n v="1421"/>
    <x v="1710"/>
    <n v="19"/>
    <x v="3"/>
    <d v="2021-03-27T00:00:00"/>
    <n v="0"/>
    <n v="12053"/>
    <x v="27"/>
    <x v="0"/>
    <n v="104"/>
    <s v="Product_104"/>
    <x v="1"/>
    <n v="1232.0999999999999"/>
    <n v="729.23"/>
    <n v="3"/>
    <n v="0"/>
    <n v="352"/>
    <n v="4"/>
    <n v="3696.3"/>
    <n v="1508.61"/>
  </r>
  <r>
    <n v="1699"/>
    <x v="1711"/>
    <n v="46"/>
    <x v="3"/>
    <d v="2022-03-20T00:00:00"/>
    <n v="0"/>
    <n v="10457"/>
    <x v="1034"/>
    <x v="0"/>
    <n v="139"/>
    <s v="Product_139"/>
    <x v="3"/>
    <n v="1042.6600000000001"/>
    <n v="536.95000000000005"/>
    <n v="2"/>
    <n v="0.1"/>
    <n v="433"/>
    <n v="9"/>
    <n v="1876.79"/>
    <n v="802.89"/>
  </r>
  <r>
    <n v="1006"/>
    <x v="1712"/>
    <n v="58"/>
    <x v="0"/>
    <d v="2023-05-12T00:00:00"/>
    <n v="1"/>
    <n v="11914"/>
    <x v="1035"/>
    <x v="1"/>
    <n v="101"/>
    <s v="Product_101"/>
    <x v="0"/>
    <n v="1274.54"/>
    <n v="688.82"/>
    <n v="5"/>
    <n v="0"/>
    <n v="586"/>
    <n v="4"/>
    <n v="6372.7"/>
    <n v="2928.6"/>
  </r>
  <r>
    <n v="1132"/>
    <x v="1713"/>
    <n v="45"/>
    <x v="4"/>
    <d v="2020-04-22T00:00:00"/>
    <n v="0"/>
    <n v="12601"/>
    <x v="1036"/>
    <x v="1"/>
    <n v="141"/>
    <s v="Product_141"/>
    <x v="3"/>
    <n v="920.79"/>
    <n v="604.48"/>
    <n v="4"/>
    <n v="0"/>
    <n v="730"/>
    <n v="3"/>
    <n v="3683.16"/>
    <n v="1265.24"/>
  </r>
  <r>
    <n v="1556"/>
    <x v="1714"/>
    <n v="38"/>
    <x v="0"/>
    <d v="2020-01-16T00:00:00"/>
    <n v="0"/>
    <n v="13641"/>
    <x v="1037"/>
    <x v="1"/>
    <n v="145"/>
    <s v="Product_145"/>
    <x v="0"/>
    <n v="244.84"/>
    <n v="110.05"/>
    <n v="2"/>
    <n v="0"/>
    <n v="354"/>
    <n v="5"/>
    <n v="489.68"/>
    <n v="269.58"/>
  </r>
  <r>
    <n v="1825"/>
    <x v="1715"/>
    <n v="57"/>
    <x v="1"/>
    <d v="2021-02-22T00:00:00"/>
    <n v="1"/>
    <n v="12569"/>
    <x v="323"/>
    <x v="2"/>
    <n v="124"/>
    <s v="Product_124"/>
    <x v="0"/>
    <n v="617.27"/>
    <n v="289.79000000000002"/>
    <n v="5"/>
    <n v="0"/>
    <n v="1185"/>
    <n v="3"/>
    <n v="3086.35"/>
    <n v="1637.4"/>
  </r>
  <r>
    <n v="1760"/>
    <x v="1716"/>
    <n v="29"/>
    <x v="0"/>
    <d v="2021-09-09T00:00:00"/>
    <n v="0"/>
    <n v="13160"/>
    <x v="626"/>
    <x v="0"/>
    <n v="134"/>
    <s v="Product_134"/>
    <x v="2"/>
    <n v="1458.38"/>
    <n v="807.51"/>
    <n v="5"/>
    <n v="0"/>
    <n v="633"/>
    <n v="6"/>
    <n v="7291.9"/>
    <n v="3254.35"/>
  </r>
  <r>
    <n v="2054"/>
    <x v="1717"/>
    <n v="40"/>
    <x v="0"/>
    <d v="2021-03-08T00:00:00"/>
    <n v="1"/>
    <n v="10845"/>
    <x v="102"/>
    <x v="0"/>
    <n v="134"/>
    <s v="Product_134"/>
    <x v="2"/>
    <n v="559.15"/>
    <n v="292.39"/>
    <n v="1"/>
    <n v="0.2"/>
    <n v="1160"/>
    <n v="2"/>
    <n v="447.32"/>
    <n v="154.93"/>
  </r>
  <r>
    <n v="1534"/>
    <x v="1718"/>
    <n v="36"/>
    <x v="1"/>
    <d v="2020-10-08T00:00:00"/>
    <n v="1"/>
    <n v="13182"/>
    <x v="433"/>
    <x v="1"/>
    <n v="124"/>
    <s v="Product_124"/>
    <x v="1"/>
    <n v="1308.3499999999999"/>
    <n v="748.78"/>
    <n v="1"/>
    <n v="0"/>
    <n v="1546"/>
    <n v="1"/>
    <n v="1308.3499999999999"/>
    <n v="559.57000000000005"/>
  </r>
  <r>
    <n v="1425"/>
    <x v="1719"/>
    <n v="48"/>
    <x v="3"/>
    <d v="2021-06-07T00:00:00"/>
    <n v="1"/>
    <n v="10550"/>
    <x v="1038"/>
    <x v="2"/>
    <n v="115"/>
    <s v="Product_115"/>
    <x v="2"/>
    <n v="185.16"/>
    <n v="125.21"/>
    <n v="5"/>
    <n v="0"/>
    <n v="1304"/>
    <n v="1"/>
    <n v="925.8"/>
    <n v="299.75"/>
  </r>
  <r>
    <n v="2417"/>
    <x v="1720"/>
    <n v="55"/>
    <x v="3"/>
    <d v="2021-08-15T00:00:00"/>
    <n v="0"/>
    <n v="11420"/>
    <x v="65"/>
    <x v="2"/>
    <n v="117"/>
    <s v="Product_117"/>
    <x v="2"/>
    <n v="534.57000000000005"/>
    <n v="360.9"/>
    <n v="3"/>
    <n v="0"/>
    <n v="1003"/>
    <n v="4"/>
    <n v="1603.71"/>
    <n v="521.01"/>
  </r>
  <r>
    <n v="1671"/>
    <x v="1721"/>
    <n v="47"/>
    <x v="0"/>
    <d v="2021-11-02T00:00:00"/>
    <n v="0"/>
    <n v="11994"/>
    <x v="22"/>
    <x v="2"/>
    <n v="113"/>
    <s v="Product_113"/>
    <x v="1"/>
    <n v="558.88"/>
    <n v="262.12"/>
    <n v="1"/>
    <n v="0"/>
    <n v="716"/>
    <n v="8"/>
    <n v="558.88"/>
    <n v="296.76"/>
  </r>
  <r>
    <n v="1362"/>
    <x v="1722"/>
    <n v="52"/>
    <x v="1"/>
    <d v="2020-09-02T00:00:00"/>
    <n v="1"/>
    <n v="13750"/>
    <x v="310"/>
    <x v="1"/>
    <n v="107"/>
    <s v="Product_107"/>
    <x v="3"/>
    <n v="124.82"/>
    <n v="61.24"/>
    <n v="5"/>
    <n v="0"/>
    <n v="399"/>
    <n v="7"/>
    <n v="624.1"/>
    <n v="317.89999999999998"/>
  </r>
  <r>
    <n v="2460"/>
    <x v="1723"/>
    <n v="55"/>
    <x v="3"/>
    <d v="2020-01-16T00:00:00"/>
    <n v="0"/>
    <n v="12058"/>
    <x v="1037"/>
    <x v="2"/>
    <n v="109"/>
    <s v="Product_109"/>
    <x v="2"/>
    <n v="222.69"/>
    <n v="99.9"/>
    <n v="2"/>
    <n v="0"/>
    <n v="949"/>
    <n v="6"/>
    <n v="445.38"/>
    <n v="245.58"/>
  </r>
  <r>
    <n v="1081"/>
    <x v="1724"/>
    <n v="34"/>
    <x v="2"/>
    <d v="2022-10-15T00:00:00"/>
    <n v="1"/>
    <n v="11645"/>
    <x v="1039"/>
    <x v="2"/>
    <n v="144"/>
    <s v="Product_144"/>
    <x v="3"/>
    <n v="330.09"/>
    <n v="223.91"/>
    <n v="4"/>
    <n v="0"/>
    <n v="809"/>
    <n v="4"/>
    <n v="1320.36"/>
    <n v="424.72"/>
  </r>
  <r>
    <n v="1355"/>
    <x v="1725"/>
    <n v="37"/>
    <x v="5"/>
    <d v="2022-05-31T00:00:00"/>
    <n v="0"/>
    <n v="10496"/>
    <x v="989"/>
    <x v="2"/>
    <n v="135"/>
    <s v="Product_135"/>
    <x v="1"/>
    <n v="1264.83"/>
    <n v="656.9"/>
    <n v="1"/>
    <n v="0"/>
    <n v="722"/>
    <n v="5"/>
    <n v="1264.83"/>
    <n v="607.92999999999995"/>
  </r>
  <r>
    <n v="2281"/>
    <x v="1726"/>
    <n v="59"/>
    <x v="5"/>
    <d v="2020-12-25T00:00:00"/>
    <n v="1"/>
    <n v="13087"/>
    <x v="916"/>
    <x v="1"/>
    <n v="123"/>
    <s v="Product_123"/>
    <x v="0"/>
    <n v="141.93"/>
    <n v="75.92"/>
    <n v="5"/>
    <n v="0"/>
    <n v="1468"/>
    <n v="2"/>
    <n v="709.65"/>
    <n v="330.05"/>
  </r>
  <r>
    <n v="1588"/>
    <x v="1727"/>
    <n v="21"/>
    <x v="4"/>
    <d v="2020-09-21T00:00:00"/>
    <n v="0"/>
    <n v="13104"/>
    <x v="1040"/>
    <x v="1"/>
    <n v="147"/>
    <s v="Product_147"/>
    <x v="3"/>
    <n v="483.12"/>
    <n v="309.58"/>
    <n v="1"/>
    <n v="0.2"/>
    <n v="397"/>
    <n v="5"/>
    <n v="386.5"/>
    <n v="76.92"/>
  </r>
  <r>
    <n v="1294"/>
    <x v="1728"/>
    <n v="46"/>
    <x v="5"/>
    <d v="2022-02-17T00:00:00"/>
    <n v="0"/>
    <n v="12792"/>
    <x v="40"/>
    <x v="0"/>
    <n v="139"/>
    <s v="Product_139"/>
    <x v="1"/>
    <n v="64.75"/>
    <n v="429.51499999999999"/>
    <n v="2"/>
    <n v="0"/>
    <n v="511"/>
    <n v="5"/>
    <n v="129.5"/>
    <n v="-729.53"/>
  </r>
  <r>
    <n v="2247"/>
    <x v="1729"/>
    <n v="29"/>
    <x v="0"/>
    <d v="2022-12-26T00:00:00"/>
    <n v="0"/>
    <n v="12536"/>
    <x v="182"/>
    <x v="0"/>
    <n v="123"/>
    <s v="Product_123"/>
    <x v="3"/>
    <n v="1058.6600000000001"/>
    <n v="461.5"/>
    <n v="3"/>
    <n v="0"/>
    <n v="516"/>
    <n v="3"/>
    <n v="3175.98"/>
    <n v="1791.48"/>
  </r>
  <r>
    <n v="2069"/>
    <x v="1730"/>
    <n v="56"/>
    <x v="5"/>
    <d v="2023-12-12T00:00:00"/>
    <n v="0"/>
    <n v="13259"/>
    <x v="874"/>
    <x v="0"/>
    <n v="126"/>
    <s v="Product_126"/>
    <x v="1"/>
    <n v="949.44"/>
    <n v="504.49"/>
    <n v="5"/>
    <n v="0"/>
    <n v="386"/>
    <n v="4"/>
    <n v="4747.2"/>
    <n v="2224.75"/>
  </r>
  <r>
    <n v="2136"/>
    <x v="1731"/>
    <n v="39"/>
    <x v="5"/>
    <d v="2021-04-16T00:00:00"/>
    <n v="0"/>
    <n v="12783"/>
    <x v="211"/>
    <x v="1"/>
    <n v="101"/>
    <s v="Product_101"/>
    <x v="1"/>
    <n v="985.22"/>
    <n v="580.45000000000005"/>
    <n v="2"/>
    <n v="0"/>
    <n v="428"/>
    <n v="7"/>
    <n v="1970.44"/>
    <n v="809.54"/>
  </r>
  <r>
    <n v="2256"/>
    <x v="1732"/>
    <n v="40"/>
    <x v="2"/>
    <d v="2022-10-21T00:00:00"/>
    <n v="0"/>
    <n v="13642"/>
    <x v="774"/>
    <x v="0"/>
    <n v="114"/>
    <s v="Product_114"/>
    <x v="0"/>
    <n v="592.86"/>
    <n v="365.06"/>
    <n v="4"/>
    <n v="0.05"/>
    <n v="329"/>
    <n v="8"/>
    <n v="2252.87"/>
    <n v="792.63"/>
  </r>
  <r>
    <n v="1016"/>
    <x v="1733"/>
    <n v="65"/>
    <x v="3"/>
    <d v="2023-02-18T00:00:00"/>
    <n v="1"/>
    <n v="12505"/>
    <x v="523"/>
    <x v="2"/>
    <n v="132"/>
    <s v="Product_132"/>
    <x v="3"/>
    <n v="351.99"/>
    <n v="208.94"/>
    <n v="5"/>
    <n v="0"/>
    <n v="683"/>
    <n v="6"/>
    <n v="1759.95"/>
    <n v="715.25"/>
  </r>
  <r>
    <n v="1359"/>
    <x v="1734"/>
    <n v="23"/>
    <x v="2"/>
    <d v="2023-09-30T00:00:00"/>
    <n v="0"/>
    <n v="13122"/>
    <x v="658"/>
    <x v="1"/>
    <n v="148"/>
    <s v="Product_148"/>
    <x v="0"/>
    <n v="1094.46"/>
    <n v="476.92"/>
    <n v="4"/>
    <n v="0.2"/>
    <n v="459"/>
    <n v="4"/>
    <n v="3502.27"/>
    <n v="1594.59"/>
  </r>
  <r>
    <n v="2246"/>
    <x v="1735"/>
    <n v="43"/>
    <x v="0"/>
    <d v="2021-12-26T00:00:00"/>
    <n v="0"/>
    <n v="13342"/>
    <x v="240"/>
    <x v="1"/>
    <n v="110"/>
    <s v="Product_110"/>
    <x v="0"/>
    <n v="1226.1199999999999"/>
    <n v="602.4"/>
    <n v="3"/>
    <n v="0.05"/>
    <n v="492"/>
    <n v="8"/>
    <n v="3494.44"/>
    <n v="1687.24"/>
  </r>
  <r>
    <n v="1865"/>
    <x v="1736"/>
    <n v="37"/>
    <x v="5"/>
    <d v="2020-05-27T00:00:00"/>
    <n v="1"/>
    <n v="12511"/>
    <x v="1041"/>
    <x v="0"/>
    <n v="101"/>
    <s v="Product_101"/>
    <x v="3"/>
    <n v="250.97"/>
    <n v="429.51499999999999"/>
    <n v="5"/>
    <n v="0"/>
    <n v="907"/>
    <n v="4"/>
    <n v="1254.8499999999999"/>
    <n v="-892.72"/>
  </r>
  <r>
    <n v="1699"/>
    <x v="1737"/>
    <n v="47"/>
    <x v="3"/>
    <d v="2022-03-24T00:00:00"/>
    <n v="0"/>
    <n v="12090"/>
    <x v="924"/>
    <x v="2"/>
    <n v="105"/>
    <s v="Product_105"/>
    <x v="3"/>
    <n v="755.9"/>
    <n v="501.96"/>
    <n v="5"/>
    <n v="0.1"/>
    <n v="433"/>
    <n v="9"/>
    <n v="3401.55"/>
    <n v="891.75"/>
  </r>
  <r>
    <n v="1447"/>
    <x v="1738"/>
    <n v="68"/>
    <x v="4"/>
    <d v="2020-03-27T00:00:00"/>
    <n v="1"/>
    <n v="10538"/>
    <x v="1042"/>
    <x v="2"/>
    <n v="103"/>
    <s v="Product_103"/>
    <x v="1"/>
    <n v="410.64"/>
    <n v="170.07"/>
    <n v="2"/>
    <n v="0.05"/>
    <n v="1024"/>
    <n v="2"/>
    <n v="780.22"/>
    <n v="440.08"/>
  </r>
  <r>
    <n v="1855"/>
    <x v="1739"/>
    <n v="30"/>
    <x v="4"/>
    <d v="2022-06-12T00:00:00"/>
    <n v="0"/>
    <n v="10567"/>
    <x v="320"/>
    <x v="1"/>
    <n v="149"/>
    <s v="Product_149"/>
    <x v="3"/>
    <n v="293.75"/>
    <n v="121.22"/>
    <n v="1"/>
    <n v="0"/>
    <n v="805"/>
    <n v="5"/>
    <n v="293.75"/>
    <n v="172.53"/>
  </r>
  <r>
    <n v="1364"/>
    <x v="1740"/>
    <n v="22"/>
    <x v="5"/>
    <d v="2020-02-08T00:00:00"/>
    <n v="0"/>
    <n v="10120"/>
    <x v="1043"/>
    <x v="1"/>
    <n v="127"/>
    <s v="Product_127"/>
    <x v="1"/>
    <n v="1114.77"/>
    <n v="661.08"/>
    <n v="5"/>
    <n v="0"/>
    <n v="1042"/>
    <n v="6"/>
    <n v="5573.85"/>
    <n v="2268.4499999999998"/>
  </r>
  <r>
    <n v="1674"/>
    <x v="1741"/>
    <n v="27"/>
    <x v="5"/>
    <d v="2022-07-30T00:00:00"/>
    <n v="1"/>
    <n v="12672"/>
    <x v="641"/>
    <x v="0"/>
    <n v="122"/>
    <s v="Product_122"/>
    <x v="1"/>
    <n v="830.24"/>
    <n v="468.6"/>
    <n v="3"/>
    <n v="0"/>
    <n v="801"/>
    <n v="2"/>
    <n v="2490.7199999999998"/>
    <n v="1084.92"/>
  </r>
  <r>
    <n v="2007"/>
    <x v="1742"/>
    <n v="36"/>
    <x v="4"/>
    <d v="2020-08-06T00:00:00"/>
    <n v="0"/>
    <n v="10315"/>
    <x v="895"/>
    <x v="2"/>
    <n v="118"/>
    <s v="Product_118"/>
    <x v="1"/>
    <n v="363.47"/>
    <n v="162.33000000000001"/>
    <n v="5"/>
    <n v="0"/>
    <n v="580"/>
    <n v="5"/>
    <n v="1817.35"/>
    <n v="1005.7"/>
  </r>
  <r>
    <n v="2349"/>
    <x v="1743"/>
    <n v="40"/>
    <x v="4"/>
    <d v="2021-03-10T00:00:00"/>
    <n v="1"/>
    <n v="13069"/>
    <x v="663"/>
    <x v="1"/>
    <n v="116"/>
    <s v="Product_116"/>
    <x v="1"/>
    <n v="499.5"/>
    <n v="281.95999999999998"/>
    <n v="5"/>
    <n v="0"/>
    <n v="535"/>
    <n v="5"/>
    <n v="2497.5"/>
    <n v="1087.7"/>
  </r>
  <r>
    <n v="1466"/>
    <x v="1744"/>
    <n v="41"/>
    <x v="0"/>
    <d v="2023-03-25T00:00:00"/>
    <n v="0"/>
    <n v="11138"/>
    <x v="568"/>
    <x v="2"/>
    <n v="102"/>
    <s v="Product_102"/>
    <x v="1"/>
    <n v="1451.65"/>
    <n v="1005.04"/>
    <n v="5"/>
    <n v="0"/>
    <n v="442"/>
    <n v="4"/>
    <n v="7258.25"/>
    <n v="2233.0500000000002"/>
  </r>
  <r>
    <n v="1413"/>
    <x v="1745"/>
    <n v="67"/>
    <x v="5"/>
    <d v="2022-05-29T00:00:00"/>
    <n v="0"/>
    <n v="10620"/>
    <x v="1044"/>
    <x v="1"/>
    <n v="147"/>
    <s v="Product_147"/>
    <x v="1"/>
    <n v="1280.5899999999999"/>
    <n v="754.61"/>
    <n v="5"/>
    <n v="0"/>
    <n v="948"/>
    <n v="7"/>
    <n v="6402.95"/>
    <n v="2629.9"/>
  </r>
  <r>
    <n v="2478"/>
    <x v="1746"/>
    <n v="64"/>
    <x v="4"/>
    <d v="2023-03-20T00:00:00"/>
    <n v="0"/>
    <n v="10453"/>
    <x v="1045"/>
    <x v="0"/>
    <n v="113"/>
    <s v="Product_113"/>
    <x v="3"/>
    <n v="1325.92"/>
    <n v="709.03"/>
    <n v="3"/>
    <n v="0"/>
    <n v="653"/>
    <n v="5"/>
    <n v="3977.76"/>
    <n v="1850.67"/>
  </r>
  <r>
    <n v="1585"/>
    <x v="1747"/>
    <n v="59"/>
    <x v="1"/>
    <d v="2022-08-04T00:00:00"/>
    <n v="1"/>
    <n v="12734"/>
    <x v="584"/>
    <x v="1"/>
    <n v="145"/>
    <s v="Product_145"/>
    <x v="3"/>
    <n v="717.02"/>
    <n v="464.82"/>
    <n v="2"/>
    <n v="0.2"/>
    <n v="999"/>
    <n v="2"/>
    <n v="1147.23"/>
    <n v="217.59"/>
  </r>
  <r>
    <n v="2256"/>
    <x v="1748"/>
    <n v="77"/>
    <x v="4"/>
    <d v="2023-12-24T00:00:00"/>
    <n v="0"/>
    <n v="12671"/>
    <x v="817"/>
    <x v="1"/>
    <n v="116"/>
    <s v="Product_116"/>
    <x v="2"/>
    <n v="954.52"/>
    <n v="429.51499999999999"/>
    <n v="1"/>
    <n v="0"/>
    <n v="329"/>
    <n v="8"/>
    <n v="954.52"/>
    <n v="525"/>
  </r>
  <r>
    <n v="2247"/>
    <x v="1749"/>
    <n v="52"/>
    <x v="3"/>
    <d v="2023-04-08T00:00:00"/>
    <n v="0"/>
    <n v="10611"/>
    <x v="1046"/>
    <x v="1"/>
    <n v="108"/>
    <s v="Product_108"/>
    <x v="3"/>
    <n v="596.30999999999995"/>
    <n v="312.64"/>
    <n v="3"/>
    <n v="0"/>
    <n v="516"/>
    <n v="3"/>
    <n v="1788.93"/>
    <n v="851.01"/>
  </r>
  <r>
    <n v="1993"/>
    <x v="1750"/>
    <n v="56"/>
    <x v="3"/>
    <d v="2022-05-05T00:00:00"/>
    <n v="0"/>
    <n v="11543"/>
    <x v="1047"/>
    <x v="0"/>
    <n v="143"/>
    <s v="Product_143"/>
    <x v="0"/>
    <n v="162.68"/>
    <n v="90.83"/>
    <n v="3"/>
    <n v="0"/>
    <n v="510"/>
    <n v="4"/>
    <n v="488.04"/>
    <n v="215.55"/>
  </r>
  <r>
    <n v="2435"/>
    <x v="1751"/>
    <n v="52"/>
    <x v="1"/>
    <d v="2021-08-15T00:00:00"/>
    <n v="0"/>
    <n v="10958"/>
    <x v="65"/>
    <x v="0"/>
    <n v="108"/>
    <s v="Product_108"/>
    <x v="2"/>
    <n v="631.54999999999995"/>
    <n v="348.21"/>
    <n v="4"/>
    <n v="0"/>
    <n v="709"/>
    <n v="3"/>
    <n v="2526.1999999999998"/>
    <n v="1133.3599999999999"/>
  </r>
  <r>
    <n v="1571"/>
    <x v="1752"/>
    <n v="49"/>
    <x v="0"/>
    <d v="2020-08-23T00:00:00"/>
    <n v="0"/>
    <n v="12008"/>
    <x v="764"/>
    <x v="0"/>
    <n v="110"/>
    <s v="Product_110"/>
    <x v="3"/>
    <n v="911.27"/>
    <n v="616.28"/>
    <n v="1"/>
    <n v="0.2"/>
    <n v="653"/>
    <n v="2"/>
    <n v="729.02"/>
    <n v="112.74"/>
  </r>
  <r>
    <n v="1334"/>
    <x v="1753"/>
    <n v="45"/>
    <x v="5"/>
    <d v="2022-09-04T00:00:00"/>
    <n v="0"/>
    <n v="10646"/>
    <x v="1048"/>
    <x v="1"/>
    <n v="133"/>
    <s v="Product_133"/>
    <x v="0"/>
    <n v="466.36"/>
    <n v="227.49"/>
    <n v="2"/>
    <n v="0"/>
    <n v="853"/>
    <n v="4"/>
    <n v="932.72"/>
    <n v="477.74"/>
  </r>
  <r>
    <n v="2245"/>
    <x v="1754"/>
    <n v="34"/>
    <x v="5"/>
    <d v="2020-02-12T00:00:00"/>
    <n v="1"/>
    <n v="10762"/>
    <x v="781"/>
    <x v="1"/>
    <n v="131"/>
    <s v="Product_131"/>
    <x v="3"/>
    <n v="1279.53"/>
    <n v="533.5"/>
    <n v="2"/>
    <n v="0.05"/>
    <n v="576"/>
    <n v="4"/>
    <n v="2431.11"/>
    <n v="1364.11"/>
  </r>
  <r>
    <n v="1036"/>
    <x v="1755"/>
    <n v="21"/>
    <x v="4"/>
    <d v="2021-10-27T00:00:00"/>
    <n v="1"/>
    <n v="11360"/>
    <x v="660"/>
    <x v="2"/>
    <n v="112"/>
    <s v="Product_112"/>
    <x v="1"/>
    <n v="269.10000000000002"/>
    <n v="181.62"/>
    <n v="4"/>
    <n v="0"/>
    <n v="567"/>
    <n v="3"/>
    <n v="1076.4000000000001"/>
    <n v="349.92"/>
  </r>
  <r>
    <n v="1988"/>
    <x v="1756"/>
    <n v="38"/>
    <x v="3"/>
    <d v="2020-12-17T00:00:00"/>
    <n v="1"/>
    <n v="10239"/>
    <x v="1049"/>
    <x v="0"/>
    <n v="109"/>
    <s v="Product_109"/>
    <x v="2"/>
    <n v="582.34"/>
    <n v="270.86"/>
    <n v="4"/>
    <n v="0.1"/>
    <n v="612"/>
    <n v="3"/>
    <n v="2096.42"/>
    <n v="1012.98"/>
  </r>
  <r>
    <n v="1277"/>
    <x v="1757"/>
    <n v="48"/>
    <x v="0"/>
    <d v="2023-06-19T00:00:00"/>
    <n v="0"/>
    <n v="12781"/>
    <x v="1024"/>
    <x v="0"/>
    <n v="137"/>
    <s v="Product_137"/>
    <x v="1"/>
    <n v="231.11"/>
    <n v="118.72"/>
    <n v="3"/>
    <n v="0.1"/>
    <n v="562"/>
    <n v="3"/>
    <n v="624"/>
    <n v="267.83999999999997"/>
  </r>
  <r>
    <n v="2219"/>
    <x v="1758"/>
    <n v="41"/>
    <x v="0"/>
    <d v="2022-07-31T00:00:00"/>
    <n v="0"/>
    <n v="11409"/>
    <x v="416"/>
    <x v="1"/>
    <n v="109"/>
    <s v="Product_109"/>
    <x v="2"/>
    <n v="637.01"/>
    <n v="356.26"/>
    <n v="2"/>
    <n v="0.2"/>
    <n v="528"/>
    <n v="5"/>
    <n v="1019.22"/>
    <n v="306.7"/>
  </r>
  <r>
    <n v="1915"/>
    <x v="1759"/>
    <n v="24"/>
    <x v="0"/>
    <d v="2023-11-13T00:00:00"/>
    <n v="0"/>
    <n v="11168"/>
    <x v="194"/>
    <x v="0"/>
    <n v="148"/>
    <s v="Product_148"/>
    <x v="2"/>
    <n v="107.51"/>
    <n v="74.48"/>
    <n v="2"/>
    <n v="0"/>
    <n v="415"/>
    <n v="2"/>
    <n v="215.02"/>
    <n v="66.06"/>
  </r>
  <r>
    <n v="1483"/>
    <x v="1760"/>
    <n v="37"/>
    <x v="4"/>
    <d v="2022-11-01T00:00:00"/>
    <n v="1"/>
    <n v="12424"/>
    <x v="121"/>
    <x v="2"/>
    <n v="118"/>
    <s v="Product_118"/>
    <x v="1"/>
    <n v="445.2"/>
    <n v="249.57"/>
    <n v="2"/>
    <n v="0"/>
    <n v="938"/>
    <n v="2"/>
    <n v="890.4"/>
    <n v="391.26"/>
  </r>
  <r>
    <n v="2265"/>
    <x v="1761"/>
    <n v="36"/>
    <x v="5"/>
    <d v="2020-06-29T00:00:00"/>
    <n v="1"/>
    <n v="12051"/>
    <x v="799"/>
    <x v="0"/>
    <n v="130"/>
    <s v="Product_130"/>
    <x v="2"/>
    <n v="631.07000000000005"/>
    <n v="337.2"/>
    <n v="3"/>
    <n v="0"/>
    <n v="365"/>
    <n v="3"/>
    <n v="1893.21"/>
    <n v="881.61"/>
  </r>
  <r>
    <n v="2347"/>
    <x v="1762"/>
    <n v="39"/>
    <x v="0"/>
    <d v="2022-06-13T00:00:00"/>
    <n v="0"/>
    <n v="12841"/>
    <x v="1050"/>
    <x v="0"/>
    <n v="132"/>
    <s v="Product_132"/>
    <x v="2"/>
    <n v="743.34"/>
    <n v="429.51499999999999"/>
    <n v="2"/>
    <n v="0"/>
    <n v="502"/>
    <n v="5"/>
    <n v="1486.68"/>
    <n v="627.65"/>
  </r>
  <r>
    <n v="1730"/>
    <x v="1763"/>
    <n v="47"/>
    <x v="4"/>
    <d v="2020-04-08T00:00:00"/>
    <n v="1"/>
    <n v="12893"/>
    <x v="638"/>
    <x v="0"/>
    <n v="140"/>
    <s v="Product_140"/>
    <x v="3"/>
    <n v="838.36"/>
    <n v="579.51"/>
    <n v="5"/>
    <n v="0"/>
    <n v="678"/>
    <n v="2"/>
    <n v="4191.8"/>
    <n v="1294.25"/>
  </r>
  <r>
    <n v="1191"/>
    <x v="1764"/>
    <n v="50"/>
    <x v="4"/>
    <d v="2021-05-13T00:00:00"/>
    <n v="0"/>
    <n v="13399"/>
    <x v="685"/>
    <x v="2"/>
    <n v="123"/>
    <s v="Product_123"/>
    <x v="0"/>
    <n v="448.74"/>
    <n v="289.61"/>
    <n v="4"/>
    <n v="0"/>
    <n v="692"/>
    <n v="4"/>
    <n v="1794.96"/>
    <n v="636.52"/>
  </r>
  <r>
    <n v="2040"/>
    <x v="1765"/>
    <n v="32"/>
    <x v="1"/>
    <d v="2022-11-06T00:00:00"/>
    <n v="1"/>
    <n v="10196"/>
    <x v="301"/>
    <x v="2"/>
    <n v="111"/>
    <s v="Product_111"/>
    <x v="1"/>
    <n v="808.41"/>
    <n v="364.34"/>
    <n v="4"/>
    <n v="0.05"/>
    <n v="935"/>
    <n v="5"/>
    <n v="3071.96"/>
    <n v="1614.6"/>
  </r>
  <r>
    <n v="1523"/>
    <x v="1766"/>
    <n v="54"/>
    <x v="2"/>
    <d v="2023-04-21T00:00:00"/>
    <n v="0"/>
    <n v="12436"/>
    <x v="29"/>
    <x v="0"/>
    <n v="120"/>
    <s v="Product_120"/>
    <x v="3"/>
    <n v="788.06"/>
    <n v="505.13"/>
    <n v="4"/>
    <n v="0"/>
    <n v="621"/>
    <n v="3"/>
    <n v="3152.24"/>
    <n v="1131.72"/>
  </r>
  <r>
    <n v="1917"/>
    <x v="1767"/>
    <n v="56"/>
    <x v="0"/>
    <d v="2022-03-31T00:00:00"/>
    <n v="0"/>
    <n v="13711"/>
    <x v="725"/>
    <x v="2"/>
    <n v="119"/>
    <s v="Product_119"/>
    <x v="3"/>
    <n v="508.46"/>
    <n v="331.68"/>
    <n v="4"/>
    <n v="0.1"/>
    <n v="1007"/>
    <n v="4"/>
    <n v="1830.46"/>
    <n v="503.74"/>
  </r>
  <r>
    <n v="1400"/>
    <x v="1768"/>
    <n v="44"/>
    <x v="2"/>
    <d v="2022-09-12T00:00:00"/>
    <n v="0"/>
    <n v="10260"/>
    <x v="271"/>
    <x v="1"/>
    <n v="136"/>
    <s v="Product_136"/>
    <x v="1"/>
    <n v="1253.79"/>
    <n v="761.31"/>
    <n v="5"/>
    <n v="0"/>
    <n v="438"/>
    <n v="9"/>
    <n v="6268.95"/>
    <n v="2462.4"/>
  </r>
  <r>
    <n v="1885"/>
    <x v="1769"/>
    <n v="49"/>
    <x v="5"/>
    <d v="2020-06-10T00:00:00"/>
    <n v="1"/>
    <n v="12650"/>
    <x v="1051"/>
    <x v="0"/>
    <n v="126"/>
    <s v="Product_126"/>
    <x v="2"/>
    <n v="841.18"/>
    <n v="502.33"/>
    <n v="1"/>
    <n v="0"/>
    <n v="356"/>
    <n v="4"/>
    <n v="841.18"/>
    <n v="338.85"/>
  </r>
  <r>
    <n v="1704"/>
    <x v="1770"/>
    <n v="54"/>
    <x v="4"/>
    <d v="2022-03-21T00:00:00"/>
    <n v="0"/>
    <n v="13908"/>
    <x v="109"/>
    <x v="2"/>
    <n v="110"/>
    <s v="Product_110"/>
    <x v="1"/>
    <n v="531.79"/>
    <n v="283.05"/>
    <n v="2"/>
    <n v="0"/>
    <n v="856"/>
    <n v="2"/>
    <n v="1063.58"/>
    <n v="497.48"/>
  </r>
  <r>
    <n v="1021"/>
    <x v="1771"/>
    <n v="23"/>
    <x v="0"/>
    <d v="2021-09-27T00:00:00"/>
    <n v="0"/>
    <n v="11794"/>
    <x v="492"/>
    <x v="2"/>
    <n v="124"/>
    <s v="Product_124"/>
    <x v="0"/>
    <n v="1423.64"/>
    <n v="843.52"/>
    <n v="4"/>
    <n v="0"/>
    <n v="908"/>
    <n v="6"/>
    <n v="5694.56"/>
    <n v="2320.48"/>
  </r>
  <r>
    <n v="1473"/>
    <x v="1772"/>
    <n v="55"/>
    <x v="3"/>
    <d v="2021-11-26T00:00:00"/>
    <n v="1"/>
    <n v="11957"/>
    <x v="1016"/>
    <x v="2"/>
    <n v="113"/>
    <s v="Product_113"/>
    <x v="0"/>
    <n v="1275.4100000000001"/>
    <n v="792.38"/>
    <n v="2"/>
    <n v="0"/>
    <n v="1111"/>
    <n v="3"/>
    <n v="2550.8200000000002"/>
    <n v="966.06"/>
  </r>
  <r>
    <n v="2143"/>
    <x v="1773"/>
    <n v="28"/>
    <x v="5"/>
    <d v="2021-03-29T00:00:00"/>
    <n v="0"/>
    <n v="10093"/>
    <x v="683"/>
    <x v="1"/>
    <n v="146"/>
    <s v="Product_146"/>
    <x v="1"/>
    <n v="1474.75"/>
    <n v="644.24"/>
    <n v="2"/>
    <n v="0.1"/>
    <n v="370"/>
    <n v="7"/>
    <n v="2654.55"/>
    <n v="1366.07"/>
  </r>
  <r>
    <n v="1209"/>
    <x v="1774"/>
    <n v="29"/>
    <x v="1"/>
    <d v="2021-11-13T00:00:00"/>
    <n v="0"/>
    <n v="11280"/>
    <x v="789"/>
    <x v="2"/>
    <n v="134"/>
    <s v="Product_134"/>
    <x v="3"/>
    <n v="1053.74"/>
    <n v="502.84"/>
    <n v="5"/>
    <n v="0"/>
    <n v="649"/>
    <n v="5"/>
    <n v="5268.7"/>
    <n v="2754.5"/>
  </r>
  <r>
    <n v="1305"/>
    <x v="1775"/>
    <n v="42"/>
    <x v="1"/>
    <d v="2020-12-10T00:00:00"/>
    <n v="1"/>
    <n v="10135"/>
    <x v="1052"/>
    <x v="1"/>
    <n v="129"/>
    <s v="Product_129"/>
    <x v="1"/>
    <n v="598.41999999999996"/>
    <n v="274.20999999999998"/>
    <n v="2"/>
    <n v="0.1"/>
    <n v="1043"/>
    <n v="2"/>
    <n v="1077.1600000000001"/>
    <n v="528.74"/>
  </r>
  <r>
    <n v="2293"/>
    <x v="1776"/>
    <n v="40"/>
    <x v="2"/>
    <d v="2020-06-05T00:00:00"/>
    <n v="1"/>
    <n v="12572"/>
    <x v="1053"/>
    <x v="1"/>
    <n v="136"/>
    <s v="Product_136"/>
    <x v="0"/>
    <n v="457.25"/>
    <n v="298.29000000000002"/>
    <n v="4"/>
    <n v="0.1"/>
    <n v="1525"/>
    <n v="2"/>
    <n v="1646.1"/>
    <n v="452.94"/>
  </r>
  <r>
    <n v="1703"/>
    <x v="1777"/>
    <n v="42"/>
    <x v="4"/>
    <d v="2022-11-11T00:00:00"/>
    <n v="0"/>
    <n v="12003"/>
    <x v="1054"/>
    <x v="2"/>
    <n v="107"/>
    <s v="Product_107"/>
    <x v="1"/>
    <n v="1011.81"/>
    <n v="611.13"/>
    <n v="2"/>
    <n v="0"/>
    <n v="681"/>
    <n v="6"/>
    <n v="2023.62"/>
    <n v="801.36"/>
  </r>
  <r>
    <n v="1686"/>
    <x v="1778"/>
    <n v="54"/>
    <x v="2"/>
    <d v="2023-07-20T00:00:00"/>
    <n v="0"/>
    <n v="13781"/>
    <x v="488"/>
    <x v="1"/>
    <n v="130"/>
    <s v="Product_130"/>
    <x v="2"/>
    <n v="1472.18"/>
    <n v="787.96"/>
    <n v="5"/>
    <n v="0.2"/>
    <n v="531"/>
    <n v="4"/>
    <n v="5888.72"/>
    <n v="1948.92"/>
  </r>
  <r>
    <n v="1284"/>
    <x v="1779"/>
    <n v="40"/>
    <x v="3"/>
    <d v="2020-08-21T00:00:00"/>
    <n v="0"/>
    <n v="12545"/>
    <x v="723"/>
    <x v="2"/>
    <n v="117"/>
    <s v="Product_117"/>
    <x v="1"/>
    <n v="958.74"/>
    <n v="621.09"/>
    <n v="4"/>
    <n v="0.1"/>
    <n v="647"/>
    <n v="4"/>
    <n v="3451.46"/>
    <n v="967.1"/>
  </r>
  <r>
    <n v="1715"/>
    <x v="1780"/>
    <n v="56"/>
    <x v="3"/>
    <d v="2022-12-22T00:00:00"/>
    <n v="0"/>
    <n v="11201"/>
    <x v="165"/>
    <x v="2"/>
    <n v="148"/>
    <s v="Product_148"/>
    <x v="3"/>
    <n v="1328.34"/>
    <n v="816.97"/>
    <n v="5"/>
    <n v="0.2"/>
    <n v="518"/>
    <n v="5"/>
    <n v="5313.36"/>
    <n v="1228.51"/>
  </r>
  <r>
    <n v="1762"/>
    <x v="1781"/>
    <n v="29"/>
    <x v="1"/>
    <d v="2022-11-10T00:00:00"/>
    <n v="1"/>
    <n v="12159"/>
    <x v="1055"/>
    <x v="2"/>
    <n v="113"/>
    <s v="Product_113"/>
    <x v="2"/>
    <n v="527.20000000000005"/>
    <n v="355.37"/>
    <n v="3"/>
    <n v="0.1"/>
    <n v="783"/>
    <n v="7"/>
    <n v="1423.44"/>
    <n v="357.33"/>
  </r>
  <r>
    <n v="2250"/>
    <x v="1782"/>
    <n v="43"/>
    <x v="0"/>
    <d v="2021-01-02T00:00:00"/>
    <n v="0"/>
    <n v="11287"/>
    <x v="1056"/>
    <x v="0"/>
    <n v="124"/>
    <s v="Product_124"/>
    <x v="0"/>
    <n v="640.08000000000004"/>
    <n v="270.77999999999997"/>
    <n v="1"/>
    <n v="0.1"/>
    <n v="625"/>
    <n v="5"/>
    <n v="576.07000000000005"/>
    <n v="305.29000000000002"/>
  </r>
  <r>
    <n v="1947"/>
    <x v="1783"/>
    <n v="31"/>
    <x v="1"/>
    <d v="2021-12-16T00:00:00"/>
    <n v="1"/>
    <n v="13485"/>
    <x v="1057"/>
    <x v="1"/>
    <n v="131"/>
    <s v="Product_131"/>
    <x v="1"/>
    <n v="1364.1"/>
    <n v="754"/>
    <n v="2"/>
    <n v="0"/>
    <n v="450"/>
    <n v="4"/>
    <n v="2728.2"/>
    <n v="1220.2"/>
  </r>
  <r>
    <n v="1380"/>
    <x v="1784"/>
    <n v="48"/>
    <x v="1"/>
    <d v="2021-12-20T00:00:00"/>
    <n v="1"/>
    <n v="10368"/>
    <x v="424"/>
    <x v="1"/>
    <n v="127"/>
    <s v="Product_127"/>
    <x v="3"/>
    <n v="1147.46"/>
    <n v="702.27"/>
    <n v="2"/>
    <n v="0"/>
    <n v="383"/>
    <n v="4"/>
    <n v="2294.92"/>
    <n v="890.38"/>
  </r>
  <r>
    <n v="1459"/>
    <x v="1785"/>
    <n v="55"/>
    <x v="3"/>
    <d v="2024-01-29T00:00:00"/>
    <n v="0"/>
    <n v="10935"/>
    <x v="978"/>
    <x v="2"/>
    <n v="121"/>
    <s v="Product_121"/>
    <x v="3"/>
    <n v="1473.04"/>
    <n v="680.91"/>
    <n v="2"/>
    <n v="0.2"/>
    <n v="338"/>
    <n v="6"/>
    <n v="2356.86"/>
    <n v="995.04"/>
  </r>
  <r>
    <n v="2030"/>
    <x v="1786"/>
    <n v="49"/>
    <x v="2"/>
    <d v="2023-08-14T00:00:00"/>
    <n v="0"/>
    <n v="13662"/>
    <x v="327"/>
    <x v="1"/>
    <n v="144"/>
    <s v="Product_144"/>
    <x v="0"/>
    <n v="1173.4100000000001"/>
    <n v="584.52"/>
    <n v="3"/>
    <n v="0.05"/>
    <n v="441"/>
    <n v="5"/>
    <n v="3344.22"/>
    <n v="1590.66"/>
  </r>
  <r>
    <n v="1028"/>
    <x v="1787"/>
    <n v="39"/>
    <x v="3"/>
    <d v="2020-10-29T00:00:00"/>
    <n v="0"/>
    <n v="13449"/>
    <x v="507"/>
    <x v="2"/>
    <n v="101"/>
    <s v="Product_101"/>
    <x v="1"/>
    <n v="700.35"/>
    <n v="368.17"/>
    <n v="1"/>
    <n v="0"/>
    <n v="442"/>
    <n v="6"/>
    <n v="700.35"/>
    <n v="332.18"/>
  </r>
  <r>
    <n v="1906"/>
    <x v="1788"/>
    <n v="32"/>
    <x v="4"/>
    <d v="2021-04-28T00:00:00"/>
    <n v="0"/>
    <n v="10767"/>
    <x v="951"/>
    <x v="1"/>
    <n v="115"/>
    <s v="Product_115"/>
    <x v="3"/>
    <n v="820.05"/>
    <n v="523.44000000000005"/>
    <n v="5"/>
    <n v="0"/>
    <n v="479"/>
    <n v="2"/>
    <n v="4100.25"/>
    <n v="1483.05"/>
  </r>
  <r>
    <n v="2056"/>
    <x v="1789"/>
    <n v="38"/>
    <x v="3"/>
    <d v="2020-07-29T00:00:00"/>
    <n v="0"/>
    <n v="12633"/>
    <x v="396"/>
    <x v="1"/>
    <n v="103"/>
    <s v="Product_103"/>
    <x v="2"/>
    <n v="1355.75"/>
    <n v="743.05"/>
    <n v="3"/>
    <n v="0"/>
    <n v="1028"/>
    <n v="4"/>
    <n v="4067.25"/>
    <n v="1838.1"/>
  </r>
  <r>
    <n v="1878"/>
    <x v="1790"/>
    <n v="49"/>
    <x v="3"/>
    <d v="2020-10-26T00:00:00"/>
    <n v="1"/>
    <n v="13454"/>
    <x v="1058"/>
    <x v="2"/>
    <n v="106"/>
    <s v="Product_106"/>
    <x v="1"/>
    <n v="849.89"/>
    <n v="465.62"/>
    <n v="3"/>
    <n v="0"/>
    <n v="881"/>
    <n v="3"/>
    <n v="2549.67"/>
    <n v="1152.81"/>
  </r>
  <r>
    <n v="1078"/>
    <x v="1791"/>
    <n v="50"/>
    <x v="1"/>
    <d v="2021-06-08T00:00:00"/>
    <n v="1"/>
    <n v="10672"/>
    <x v="344"/>
    <x v="2"/>
    <n v="114"/>
    <s v="Product_114"/>
    <x v="0"/>
    <n v="420.33"/>
    <n v="222.47"/>
    <n v="4"/>
    <n v="0"/>
    <n v="1187"/>
    <n v="3"/>
    <n v="1681.32"/>
    <n v="791.44"/>
  </r>
  <r>
    <n v="1946"/>
    <x v="1792"/>
    <n v="48"/>
    <x v="0"/>
    <d v="2021-08-02T00:00:00"/>
    <n v="0"/>
    <n v="10510"/>
    <x v="703"/>
    <x v="2"/>
    <n v="138"/>
    <s v="Product_138"/>
    <x v="2"/>
    <n v="681.65"/>
    <n v="319.41000000000003"/>
    <n v="3"/>
    <n v="0"/>
    <n v="380"/>
    <n v="9"/>
    <n v="2044.95"/>
    <n v="1086.72"/>
  </r>
  <r>
    <n v="1458"/>
    <x v="1793"/>
    <n v="20"/>
    <x v="1"/>
    <d v="2020-12-21T00:00:00"/>
    <n v="1"/>
    <n v="10712"/>
    <x v="749"/>
    <x v="1"/>
    <n v="133"/>
    <s v="Product_133"/>
    <x v="1"/>
    <n v="798.66"/>
    <n v="540.63"/>
    <n v="3"/>
    <n v="0.05"/>
    <n v="415"/>
    <n v="5"/>
    <n v="2276.1799999999998"/>
    <n v="654.29"/>
  </r>
  <r>
    <n v="1569"/>
    <x v="1794"/>
    <n v="39"/>
    <x v="5"/>
    <d v="2023-05-18T00:00:00"/>
    <n v="0"/>
    <n v="13952"/>
    <x v="1059"/>
    <x v="0"/>
    <n v="138"/>
    <s v="Product_138"/>
    <x v="3"/>
    <n v="190.24"/>
    <n v="94.23"/>
    <n v="2"/>
    <n v="0"/>
    <n v="594"/>
    <n v="4"/>
    <n v="380.48"/>
    <n v="192.02"/>
  </r>
  <r>
    <n v="2453"/>
    <x v="1795"/>
    <n v="30"/>
    <x v="3"/>
    <d v="2020-11-09T00:00:00"/>
    <n v="1"/>
    <n v="10819"/>
    <x v="643"/>
    <x v="0"/>
    <n v="108"/>
    <s v="Product_108"/>
    <x v="0"/>
    <n v="1128.46"/>
    <n v="643.49"/>
    <n v="4"/>
    <n v="0"/>
    <n v="1032"/>
    <n v="2"/>
    <n v="4513.84"/>
    <n v="1939.88"/>
  </r>
  <r>
    <n v="1737"/>
    <x v="1796"/>
    <n v="49"/>
    <x v="3"/>
    <d v="2023-09-04T00:00:00"/>
    <n v="0"/>
    <n v="12424"/>
    <x v="107"/>
    <x v="1"/>
    <n v="126"/>
    <s v="Product_126"/>
    <x v="0"/>
    <n v="208.56"/>
    <n v="92.73"/>
    <n v="5"/>
    <n v="0.05"/>
    <n v="485"/>
    <n v="4"/>
    <n v="990.66"/>
    <n v="527.01"/>
  </r>
  <r>
    <n v="2308"/>
    <x v="1797"/>
    <n v="28"/>
    <x v="5"/>
    <d v="2020-06-03T00:00:00"/>
    <n v="1"/>
    <n v="10544"/>
    <x v="260"/>
    <x v="1"/>
    <n v="115"/>
    <s v="Product_115"/>
    <x v="1"/>
    <n v="637.13"/>
    <n v="337.85"/>
    <n v="1"/>
    <n v="0.05"/>
    <n v="456"/>
    <n v="4"/>
    <n v="605.27"/>
    <n v="267.42"/>
  </r>
  <r>
    <n v="1515"/>
    <x v="1798"/>
    <n v="46"/>
    <x v="3"/>
    <d v="2020-12-28T00:00:00"/>
    <n v="0"/>
    <n v="12120"/>
    <x v="402"/>
    <x v="2"/>
    <n v="114"/>
    <s v="Product_114"/>
    <x v="0"/>
    <n v="1216.7"/>
    <n v="816.58"/>
    <n v="5"/>
    <n v="0"/>
    <n v="514"/>
    <n v="7"/>
    <n v="6083.5"/>
    <n v="2000.6"/>
  </r>
  <r>
    <n v="2122"/>
    <x v="1799"/>
    <n v="35"/>
    <x v="3"/>
    <d v="2023-10-07T00:00:00"/>
    <n v="0"/>
    <n v="13021"/>
    <x v="1060"/>
    <x v="2"/>
    <n v="148"/>
    <s v="Product_148"/>
    <x v="2"/>
    <n v="727.98"/>
    <n v="508.6"/>
    <n v="4"/>
    <n v="0"/>
    <n v="541"/>
    <n v="9"/>
    <n v="2911.92"/>
    <n v="877.52"/>
  </r>
  <r>
    <n v="1396"/>
    <x v="1800"/>
    <n v="40"/>
    <x v="4"/>
    <d v="2022-08-10T00:00:00"/>
    <n v="0"/>
    <n v="10503"/>
    <x v="477"/>
    <x v="2"/>
    <n v="120"/>
    <s v="Product_120"/>
    <x v="1"/>
    <n v="1270.92"/>
    <n v="646.29999999999995"/>
    <n v="2"/>
    <n v="0"/>
    <n v="384"/>
    <n v="7"/>
    <n v="2541.84"/>
    <n v="1249.24"/>
  </r>
  <r>
    <n v="1038"/>
    <x v="1801"/>
    <n v="53"/>
    <x v="3"/>
    <d v="2022-08-08T00:00:00"/>
    <n v="0"/>
    <n v="13423"/>
    <x v="933"/>
    <x v="1"/>
    <n v="148"/>
    <s v="Product_148"/>
    <x v="2"/>
    <n v="545.73"/>
    <n v="243.5"/>
    <n v="1"/>
    <n v="0.05"/>
    <n v="461"/>
    <n v="5"/>
    <n v="518.44000000000005"/>
    <n v="274.94"/>
  </r>
  <r>
    <n v="2294"/>
    <x v="1802"/>
    <n v="39"/>
    <x v="5"/>
    <d v="2023-02-28T00:00:00"/>
    <n v="0"/>
    <n v="10804"/>
    <x v="1061"/>
    <x v="2"/>
    <n v="119"/>
    <s v="Product_119"/>
    <x v="0"/>
    <n v="1438.57"/>
    <n v="711.14"/>
    <n v="5"/>
    <n v="0"/>
    <n v="673"/>
    <n v="5"/>
    <n v="7192.85"/>
    <n v="3637.15"/>
  </r>
  <r>
    <n v="1886"/>
    <x v="1803"/>
    <n v="59"/>
    <x v="1"/>
    <d v="2023-04-01T00:00:00"/>
    <n v="1"/>
    <n v="10709"/>
    <x v="145"/>
    <x v="2"/>
    <n v="133"/>
    <s v="Product_133"/>
    <x v="0"/>
    <n v="353.73"/>
    <n v="176.22"/>
    <n v="1"/>
    <n v="0"/>
    <n v="641"/>
    <n v="4"/>
    <n v="353.73"/>
    <n v="177.51"/>
  </r>
  <r>
    <n v="1796"/>
    <x v="1804"/>
    <n v="40"/>
    <x v="3"/>
    <d v="2022-08-07T00:00:00"/>
    <n v="0"/>
    <n v="12372"/>
    <x v="1062"/>
    <x v="1"/>
    <n v="136"/>
    <s v="Product_136"/>
    <x v="0"/>
    <n v="105.48"/>
    <n v="62.59"/>
    <n v="1"/>
    <n v="0.1"/>
    <n v="788"/>
    <n v="5"/>
    <n v="94.93"/>
    <n v="32.340000000000003"/>
  </r>
  <r>
    <n v="1156"/>
    <x v="1805"/>
    <n v="40"/>
    <x v="0"/>
    <d v="2023-10-26T00:00:00"/>
    <n v="0"/>
    <n v="10387"/>
    <x v="909"/>
    <x v="0"/>
    <n v="124"/>
    <s v="Product_124"/>
    <x v="2"/>
    <n v="1315.02"/>
    <n v="721.74"/>
    <n v="1"/>
    <n v="0.2"/>
    <n v="433"/>
    <n v="3"/>
    <n v="1052.02"/>
    <n v="330.28"/>
  </r>
  <r>
    <n v="2098"/>
    <x v="1806"/>
    <n v="36"/>
    <x v="5"/>
    <d v="2023-03-02T00:00:00"/>
    <n v="0"/>
    <n v="12875"/>
    <x v="1063"/>
    <x v="2"/>
    <n v="110"/>
    <s v="Product_110"/>
    <x v="0"/>
    <n v="1140.69"/>
    <n v="719.25"/>
    <n v="3"/>
    <n v="0"/>
    <n v="469"/>
    <n v="6"/>
    <n v="3422.07"/>
    <n v="1264.32"/>
  </r>
  <r>
    <n v="1883"/>
    <x v="1807"/>
    <n v="44"/>
    <x v="2"/>
    <d v="2023-09-08T00:00:00"/>
    <n v="0"/>
    <n v="10239"/>
    <x v="110"/>
    <x v="0"/>
    <n v="134"/>
    <s v="Product_134"/>
    <x v="1"/>
    <n v="386.38"/>
    <n v="235.84"/>
    <n v="4"/>
    <n v="0"/>
    <n v="348"/>
    <n v="5"/>
    <n v="1545.52"/>
    <n v="602.16"/>
  </r>
  <r>
    <n v="2153"/>
    <x v="1808"/>
    <n v="20"/>
    <x v="4"/>
    <d v="2023-07-25T00:00:00"/>
    <n v="0"/>
    <n v="13023"/>
    <x v="69"/>
    <x v="2"/>
    <n v="136"/>
    <s v="Product_136"/>
    <x v="3"/>
    <n v="1477.88"/>
    <n v="702.57"/>
    <n v="4"/>
    <n v="0"/>
    <n v="367"/>
    <n v="5"/>
    <n v="5911.52"/>
    <n v="3101.24"/>
  </r>
  <r>
    <n v="1973"/>
    <x v="1809"/>
    <n v="48"/>
    <x v="5"/>
    <d v="2023-07-03T00:00:00"/>
    <n v="0"/>
    <n v="11097"/>
    <x v="177"/>
    <x v="2"/>
    <n v="147"/>
    <s v="Product_147"/>
    <x v="1"/>
    <n v="778.31"/>
    <n v="494.44"/>
    <n v="2"/>
    <n v="0"/>
    <n v="548"/>
    <n v="6"/>
    <n v="1556.62"/>
    <n v="567.74"/>
  </r>
  <r>
    <n v="2107"/>
    <x v="1810"/>
    <n v="68"/>
    <x v="1"/>
    <d v="2021-10-23T00:00:00"/>
    <n v="0"/>
    <n v="12078"/>
    <x v="1064"/>
    <x v="2"/>
    <n v="136"/>
    <s v="Product_136"/>
    <x v="3"/>
    <n v="1429.04"/>
    <n v="934.93"/>
    <n v="5"/>
    <n v="0"/>
    <n v="351"/>
    <n v="10"/>
    <n v="7145.2"/>
    <n v="2470.5500000000002"/>
  </r>
  <r>
    <n v="2045"/>
    <x v="1811"/>
    <n v="47"/>
    <x v="5"/>
    <d v="2023-08-07T00:00:00"/>
    <n v="0"/>
    <n v="12526"/>
    <x v="956"/>
    <x v="1"/>
    <n v="116"/>
    <s v="Product_116"/>
    <x v="0"/>
    <n v="782.29"/>
    <n v="453.35"/>
    <n v="2"/>
    <n v="0"/>
    <n v="331"/>
    <n v="5"/>
    <n v="1564.58"/>
    <n v="657.88"/>
  </r>
  <r>
    <n v="2482"/>
    <x v="1812"/>
    <n v="41"/>
    <x v="2"/>
    <d v="2021-10-09T00:00:00"/>
    <n v="0"/>
    <n v="13085"/>
    <x v="330"/>
    <x v="1"/>
    <n v="115"/>
    <s v="Product_115"/>
    <x v="1"/>
    <n v="734.22"/>
    <n v="429.51499999999999"/>
    <n v="5"/>
    <n v="0"/>
    <n v="618"/>
    <n v="5"/>
    <n v="3671.1"/>
    <n v="1523.52"/>
  </r>
  <r>
    <n v="1848"/>
    <x v="1813"/>
    <n v="19"/>
    <x v="4"/>
    <d v="2020-11-05T00:00:00"/>
    <n v="0"/>
    <n v="12764"/>
    <x v="1065"/>
    <x v="2"/>
    <n v="118"/>
    <s v="Product_118"/>
    <x v="2"/>
    <n v="701.25"/>
    <n v="445.21"/>
    <n v="1"/>
    <n v="0"/>
    <n v="421"/>
    <n v="3"/>
    <n v="701.25"/>
    <n v="256.04000000000002"/>
  </r>
  <r>
    <n v="2405"/>
    <x v="1814"/>
    <n v="28"/>
    <x v="0"/>
    <d v="2022-06-19T00:00:00"/>
    <n v="0"/>
    <n v="11339"/>
    <x v="541"/>
    <x v="2"/>
    <n v="107"/>
    <s v="Product_107"/>
    <x v="3"/>
    <n v="535.57000000000005"/>
    <n v="309.89"/>
    <n v="5"/>
    <n v="0.1"/>
    <n v="692"/>
    <n v="6"/>
    <n v="2410.0700000000002"/>
    <n v="860.62"/>
  </r>
  <r>
    <n v="1747"/>
    <x v="1815"/>
    <n v="39"/>
    <x v="2"/>
    <d v="2020-05-19T00:00:00"/>
    <n v="1"/>
    <n v="10067"/>
    <x v="306"/>
    <x v="1"/>
    <n v="147"/>
    <s v="Product_147"/>
    <x v="2"/>
    <n v="823.87"/>
    <n v="553.52"/>
    <n v="5"/>
    <n v="0"/>
    <n v="685"/>
    <n v="4"/>
    <n v="4119.3500000000004"/>
    <n v="1351.75"/>
  </r>
  <r>
    <n v="2463"/>
    <x v="1816"/>
    <n v="32"/>
    <x v="5"/>
    <d v="2022-08-18T00:00:00"/>
    <n v="1"/>
    <n v="13711"/>
    <x v="1066"/>
    <x v="1"/>
    <n v="122"/>
    <s v="Product_122"/>
    <x v="3"/>
    <n v="706.2"/>
    <n v="409.67"/>
    <n v="1"/>
    <n v="0"/>
    <n v="728"/>
    <n v="4"/>
    <n v="706.2"/>
    <n v="296.52999999999997"/>
  </r>
  <r>
    <n v="1988"/>
    <x v="1817"/>
    <n v="55"/>
    <x v="2"/>
    <d v="2022-06-24T00:00:00"/>
    <n v="1"/>
    <n v="13053"/>
    <x v="478"/>
    <x v="0"/>
    <n v="132"/>
    <s v="Product_132"/>
    <x v="0"/>
    <n v="103.28"/>
    <n v="57.46"/>
    <n v="2"/>
    <n v="0.2"/>
    <n v="612"/>
    <n v="3"/>
    <n v="165.25"/>
    <n v="50.33"/>
  </r>
  <r>
    <n v="1020"/>
    <x v="1818"/>
    <n v="48"/>
    <x v="5"/>
    <d v="2023-07-17T00:00:00"/>
    <n v="0"/>
    <n v="12585"/>
    <x v="1067"/>
    <x v="1"/>
    <n v="143"/>
    <s v="Product_143"/>
    <x v="1"/>
    <n v="427.63"/>
    <n v="216.76"/>
    <n v="5"/>
    <n v="0"/>
    <n v="534"/>
    <n v="7"/>
    <n v="2138.15"/>
    <n v="1054.3499999999999"/>
  </r>
  <r>
    <n v="1302"/>
    <x v="1819"/>
    <n v="80"/>
    <x v="0"/>
    <d v="2021-12-09T00:00:00"/>
    <n v="0"/>
    <n v="11943"/>
    <x v="1068"/>
    <x v="2"/>
    <n v="119"/>
    <s v="Product_119"/>
    <x v="3"/>
    <n v="359.03"/>
    <n v="238.7"/>
    <n v="2"/>
    <n v="0.2"/>
    <n v="407"/>
    <n v="4"/>
    <n v="574.45000000000005"/>
    <n v="97.05"/>
  </r>
  <r>
    <n v="1868"/>
    <x v="1820"/>
    <n v="25"/>
    <x v="0"/>
    <d v="2021-07-16T00:00:00"/>
    <n v="0"/>
    <n v="11719"/>
    <x v="540"/>
    <x v="1"/>
    <n v="140"/>
    <s v="Product_140"/>
    <x v="1"/>
    <n v="1307.78"/>
    <n v="571.26"/>
    <n v="2"/>
    <n v="0"/>
    <n v="470"/>
    <n v="4"/>
    <n v="2615.56"/>
    <n v="1473.04"/>
  </r>
  <r>
    <n v="1083"/>
    <x v="1821"/>
    <n v="40"/>
    <x v="1"/>
    <d v="2023-04-26T00:00:00"/>
    <n v="1"/>
    <n v="11672"/>
    <x v="1069"/>
    <x v="0"/>
    <n v="101"/>
    <s v="Product_101"/>
    <x v="3"/>
    <n v="918.36"/>
    <n v="429.51499999999999"/>
    <n v="4"/>
    <n v="0"/>
    <n v="616"/>
    <n v="2"/>
    <n v="3673.44"/>
    <n v="1955.38"/>
  </r>
  <r>
    <n v="2476"/>
    <x v="1822"/>
    <n v="19"/>
    <x v="0"/>
    <d v="2020-04-25T00:00:00"/>
    <n v="0"/>
    <n v="10290"/>
    <x v="1070"/>
    <x v="0"/>
    <n v="135"/>
    <s v="Product_135"/>
    <x v="3"/>
    <n v="1157.3399999999999"/>
    <n v="649.53"/>
    <n v="1"/>
    <n v="0"/>
    <n v="728"/>
    <n v="3"/>
    <n v="1157.3399999999999"/>
    <n v="507.81"/>
  </r>
  <r>
    <n v="2410"/>
    <x v="1823"/>
    <n v="40"/>
    <x v="3"/>
    <d v="2021-12-21T00:00:00"/>
    <n v="1"/>
    <n v="13689"/>
    <x v="571"/>
    <x v="2"/>
    <n v="105"/>
    <s v="Product_105"/>
    <x v="0"/>
    <n v="1437.4"/>
    <n v="814.18"/>
    <n v="1"/>
    <n v="0"/>
    <n v="476"/>
    <n v="3"/>
    <n v="1437.4"/>
    <n v="623.22"/>
  </r>
  <r>
    <n v="2280"/>
    <x v="1824"/>
    <n v="50"/>
    <x v="2"/>
    <d v="2022-11-05T00:00:00"/>
    <n v="1"/>
    <n v="10974"/>
    <x v="157"/>
    <x v="1"/>
    <n v="112"/>
    <s v="Product_112"/>
    <x v="3"/>
    <n v="983.86"/>
    <n v="585.95000000000005"/>
    <n v="3"/>
    <n v="0"/>
    <n v="605"/>
    <n v="3"/>
    <n v="2951.58"/>
    <n v="1193.73"/>
  </r>
  <r>
    <n v="1569"/>
    <x v="1825"/>
    <n v="47"/>
    <x v="2"/>
    <d v="2020-05-31T00:00:00"/>
    <n v="0"/>
    <n v="12071"/>
    <x v="727"/>
    <x v="0"/>
    <n v="112"/>
    <s v="Product_112"/>
    <x v="2"/>
    <n v="1474.78"/>
    <n v="813.69"/>
    <n v="2"/>
    <n v="0"/>
    <n v="594"/>
    <n v="4"/>
    <n v="2949.56"/>
    <n v="1322.18"/>
  </r>
  <r>
    <n v="1933"/>
    <x v="1826"/>
    <n v="27"/>
    <x v="5"/>
    <d v="2021-09-27T00:00:00"/>
    <n v="0"/>
    <n v="10414"/>
    <x v="492"/>
    <x v="0"/>
    <n v="121"/>
    <s v="Product_121"/>
    <x v="3"/>
    <n v="502.06"/>
    <n v="239.51"/>
    <n v="3"/>
    <n v="0"/>
    <n v="529"/>
    <n v="6"/>
    <n v="1506.18"/>
    <n v="787.65"/>
  </r>
  <r>
    <n v="2185"/>
    <x v="1827"/>
    <n v="41"/>
    <x v="0"/>
    <d v="2022-08-03T00:00:00"/>
    <n v="1"/>
    <n v="10850"/>
    <x v="565"/>
    <x v="0"/>
    <n v="119"/>
    <s v="Product_119"/>
    <x v="3"/>
    <n v="320.08999999999997"/>
    <n v="210.33"/>
    <n v="1"/>
    <n v="0"/>
    <n v="882"/>
    <n v="3"/>
    <n v="320.08999999999997"/>
    <n v="109.76"/>
  </r>
  <r>
    <n v="2186"/>
    <x v="1828"/>
    <n v="30"/>
    <x v="1"/>
    <d v="2022-07-14T00:00:00"/>
    <n v="0"/>
    <n v="13009"/>
    <x v="975"/>
    <x v="2"/>
    <n v="109"/>
    <s v="Product_109"/>
    <x v="3"/>
    <n v="634.79999999999995"/>
    <n v="379.14"/>
    <n v="1"/>
    <n v="0"/>
    <n v="338"/>
    <n v="5"/>
    <n v="634.79999999999995"/>
    <n v="255.66"/>
  </r>
  <r>
    <n v="2008"/>
    <x v="1829"/>
    <n v="32"/>
    <x v="1"/>
    <d v="2020-03-18T00:00:00"/>
    <n v="1"/>
    <n v="13777"/>
    <x v="1071"/>
    <x v="0"/>
    <n v="143"/>
    <s v="Product_143"/>
    <x v="0"/>
    <n v="732.66"/>
    <n v="481.69"/>
    <n v="3"/>
    <n v="0"/>
    <n v="391"/>
    <n v="5"/>
    <n v="2197.98"/>
    <n v="752.91"/>
  </r>
  <r>
    <n v="1792"/>
    <x v="1830"/>
    <n v="35"/>
    <x v="1"/>
    <d v="2020-04-26T00:00:00"/>
    <n v="1"/>
    <n v="12728"/>
    <x v="300"/>
    <x v="1"/>
    <n v="149"/>
    <s v="Product_149"/>
    <x v="1"/>
    <n v="1348.27"/>
    <n v="650.96"/>
    <n v="1"/>
    <n v="0"/>
    <n v="948"/>
    <n v="4"/>
    <n v="1348.27"/>
    <n v="697.31"/>
  </r>
  <r>
    <n v="1791"/>
    <x v="1831"/>
    <n v="26"/>
    <x v="4"/>
    <d v="2022-01-25T00:00:00"/>
    <n v="1"/>
    <n v="13107"/>
    <x v="613"/>
    <x v="2"/>
    <n v="148"/>
    <s v="Product_148"/>
    <x v="1"/>
    <n v="861.91"/>
    <n v="509.49"/>
    <n v="1"/>
    <n v="0.2"/>
    <n v="648"/>
    <n v="4"/>
    <n v="689.53"/>
    <n v="180.04"/>
  </r>
  <r>
    <n v="2294"/>
    <x v="1832"/>
    <n v="29"/>
    <x v="3"/>
    <d v="2021-08-10T00:00:00"/>
    <n v="0"/>
    <n v="12148"/>
    <x v="475"/>
    <x v="1"/>
    <n v="136"/>
    <s v="Product_136"/>
    <x v="0"/>
    <n v="473.66"/>
    <n v="290.95"/>
    <n v="4"/>
    <n v="0"/>
    <n v="673"/>
    <n v="5"/>
    <n v="1894.64"/>
    <n v="730.84"/>
  </r>
  <r>
    <n v="1491"/>
    <x v="1833"/>
    <n v="29"/>
    <x v="0"/>
    <d v="2020-06-06T00:00:00"/>
    <n v="1"/>
    <n v="10545"/>
    <x v="1072"/>
    <x v="1"/>
    <n v="142"/>
    <s v="Product_142"/>
    <x v="2"/>
    <n v="1126.82"/>
    <n v="580.34"/>
    <n v="5"/>
    <n v="0.2"/>
    <n v="1670"/>
    <n v="3"/>
    <n v="4507.28"/>
    <n v="1605.58"/>
  </r>
  <r>
    <n v="1207"/>
    <x v="1834"/>
    <n v="46"/>
    <x v="1"/>
    <d v="2023-08-13T00:00:00"/>
    <n v="0"/>
    <n v="13960"/>
    <x v="954"/>
    <x v="0"/>
    <n v="147"/>
    <s v="Product_147"/>
    <x v="2"/>
    <n v="783.46"/>
    <n v="504.29"/>
    <n v="4"/>
    <n v="0"/>
    <n v="336"/>
    <n v="5"/>
    <n v="3133.84"/>
    <n v="1116.68"/>
  </r>
  <r>
    <n v="2083"/>
    <x v="1835"/>
    <n v="40"/>
    <x v="3"/>
    <d v="2020-03-07T00:00:00"/>
    <n v="0"/>
    <n v="12086"/>
    <x v="915"/>
    <x v="2"/>
    <n v="132"/>
    <s v="Product_132"/>
    <x v="0"/>
    <n v="285.08999999999997"/>
    <n v="114.25"/>
    <n v="5"/>
    <n v="0"/>
    <n v="435"/>
    <n v="3"/>
    <n v="1425.45"/>
    <n v="854.2"/>
  </r>
  <r>
    <n v="1429"/>
    <x v="1836"/>
    <n v="36"/>
    <x v="2"/>
    <d v="2023-06-13T00:00:00"/>
    <n v="0"/>
    <n v="12258"/>
    <x v="977"/>
    <x v="2"/>
    <n v="135"/>
    <s v="Product_135"/>
    <x v="1"/>
    <n v="886.39"/>
    <n v="512.76"/>
    <n v="4"/>
    <n v="0"/>
    <n v="568"/>
    <n v="1"/>
    <n v="3545.56"/>
    <n v="1494.52"/>
  </r>
  <r>
    <n v="1984"/>
    <x v="1837"/>
    <n v="23"/>
    <x v="5"/>
    <d v="2023-01-05T00:00:00"/>
    <n v="0"/>
    <n v="10741"/>
    <x v="1073"/>
    <x v="1"/>
    <n v="131"/>
    <s v="Product_131"/>
    <x v="2"/>
    <n v="1371.52"/>
    <n v="801.06"/>
    <n v="4"/>
    <n v="0.1"/>
    <n v="611"/>
    <n v="4"/>
    <n v="4937.47"/>
    <n v="1733.23"/>
  </r>
  <r>
    <n v="2332"/>
    <x v="1838"/>
    <n v="24"/>
    <x v="0"/>
    <d v="2022-04-11T00:00:00"/>
    <n v="0"/>
    <n v="11814"/>
    <x v="457"/>
    <x v="2"/>
    <n v="132"/>
    <s v="Product_132"/>
    <x v="0"/>
    <n v="1271.8"/>
    <n v="712.4"/>
    <n v="2"/>
    <n v="0.05"/>
    <n v="789"/>
    <n v="4"/>
    <n v="2416.42"/>
    <n v="991.62"/>
  </r>
  <r>
    <n v="1519"/>
    <x v="1839"/>
    <n v="32"/>
    <x v="0"/>
    <d v="2022-02-26T00:00:00"/>
    <n v="0"/>
    <n v="10591"/>
    <x v="893"/>
    <x v="2"/>
    <n v="137"/>
    <s v="Product_137"/>
    <x v="1"/>
    <n v="900.87"/>
    <n v="530.63"/>
    <n v="3"/>
    <n v="0.1"/>
    <n v="611"/>
    <n v="6"/>
    <n v="2432.35"/>
    <n v="840.46"/>
  </r>
  <r>
    <n v="1590"/>
    <x v="1840"/>
    <n v="39"/>
    <x v="4"/>
    <d v="2022-05-08T00:00:00"/>
    <n v="1"/>
    <n v="10749"/>
    <x v="258"/>
    <x v="2"/>
    <n v="132"/>
    <s v="Product_132"/>
    <x v="2"/>
    <n v="596.77"/>
    <n v="268.64999999999998"/>
    <n v="4"/>
    <n v="0"/>
    <n v="880"/>
    <n v="1"/>
    <n v="2387.08"/>
    <n v="1312.48"/>
  </r>
  <r>
    <n v="2050"/>
    <x v="1841"/>
    <n v="36"/>
    <x v="2"/>
    <d v="2023-03-04T00:00:00"/>
    <n v="1"/>
    <n v="12219"/>
    <x v="1074"/>
    <x v="2"/>
    <n v="143"/>
    <s v="Product_143"/>
    <x v="2"/>
    <n v="176.12"/>
    <n v="429.51499999999999"/>
    <n v="2"/>
    <n v="0.1"/>
    <n v="639"/>
    <n v="2"/>
    <n v="317.02"/>
    <n v="-542.01"/>
  </r>
  <r>
    <n v="1198"/>
    <x v="1842"/>
    <n v="24"/>
    <x v="0"/>
    <d v="2023-09-02T00:00:00"/>
    <n v="1"/>
    <n v="10837"/>
    <x v="463"/>
    <x v="0"/>
    <n v="137"/>
    <s v="Product_137"/>
    <x v="0"/>
    <n v="730.99"/>
    <n v="366.03"/>
    <n v="4"/>
    <n v="0"/>
    <n v="689"/>
    <n v="3"/>
    <n v="2923.96"/>
    <n v="1459.84"/>
  </r>
  <r>
    <n v="1386"/>
    <x v="1843"/>
    <n v="50"/>
    <x v="4"/>
    <d v="2020-03-25T00:00:00"/>
    <n v="0"/>
    <n v="12489"/>
    <x v="631"/>
    <x v="1"/>
    <n v="139"/>
    <s v="Product_139"/>
    <x v="1"/>
    <n v="1140.52"/>
    <n v="610.88"/>
    <n v="3"/>
    <n v="0"/>
    <n v="721"/>
    <n v="7"/>
    <n v="3421.56"/>
    <n v="1588.92"/>
  </r>
  <r>
    <n v="1348"/>
    <x v="1844"/>
    <n v="26"/>
    <x v="4"/>
    <d v="2022-07-10T00:00:00"/>
    <n v="1"/>
    <n v="13130"/>
    <x v="1075"/>
    <x v="1"/>
    <n v="138"/>
    <s v="Product_138"/>
    <x v="2"/>
    <n v="572.4"/>
    <n v="286.16000000000003"/>
    <n v="2"/>
    <n v="0"/>
    <n v="906"/>
    <n v="3"/>
    <n v="1144.8"/>
    <n v="572.48"/>
  </r>
  <r>
    <n v="1959"/>
    <x v="1845"/>
    <n v="28"/>
    <x v="4"/>
    <d v="2023-03-16T00:00:00"/>
    <n v="0"/>
    <n v="13481"/>
    <x v="1076"/>
    <x v="2"/>
    <n v="130"/>
    <s v="Product_130"/>
    <x v="0"/>
    <n v="391.4"/>
    <n v="212.21"/>
    <n v="5"/>
    <n v="0"/>
    <n v="657"/>
    <n v="3"/>
    <n v="1957"/>
    <n v="895.95"/>
  </r>
  <r>
    <n v="1692"/>
    <x v="1846"/>
    <n v="44"/>
    <x v="0"/>
    <d v="2023-08-27T00:00:00"/>
    <n v="0"/>
    <n v="10533"/>
    <x v="607"/>
    <x v="2"/>
    <n v="132"/>
    <s v="Product_132"/>
    <x v="2"/>
    <n v="1400.5"/>
    <n v="821.35"/>
    <n v="3"/>
    <n v="0.05"/>
    <n v="493"/>
    <n v="4"/>
    <n v="3991.42"/>
    <n v="1527.37"/>
  </r>
  <r>
    <n v="1377"/>
    <x v="1847"/>
    <n v="44"/>
    <x v="0"/>
    <d v="2021-01-20T00:00:00"/>
    <n v="1"/>
    <n v="10364"/>
    <x v="1077"/>
    <x v="1"/>
    <n v="145"/>
    <s v="Product_145"/>
    <x v="1"/>
    <n v="1241.26"/>
    <n v="808.68"/>
    <n v="1"/>
    <n v="0"/>
    <n v="847"/>
    <n v="3"/>
    <n v="1241.26"/>
    <n v="432.58"/>
  </r>
  <r>
    <n v="1898"/>
    <x v="1848"/>
    <n v="30"/>
    <x v="0"/>
    <d v="2021-10-20T00:00:00"/>
    <n v="0"/>
    <n v="10366"/>
    <x v="1078"/>
    <x v="1"/>
    <n v="102"/>
    <s v="Product_102"/>
    <x v="3"/>
    <n v="975.5"/>
    <n v="531.67999999999995"/>
    <n v="2"/>
    <n v="0"/>
    <n v="599"/>
    <n v="7"/>
    <n v="1951"/>
    <n v="887.64"/>
  </r>
  <r>
    <n v="1915"/>
    <x v="1849"/>
    <n v="40"/>
    <x v="3"/>
    <d v="2023-05-24T00:00:00"/>
    <n v="0"/>
    <n v="13415"/>
    <x v="988"/>
    <x v="0"/>
    <n v="111"/>
    <s v="Product_111"/>
    <x v="2"/>
    <n v="248.34"/>
    <n v="123.42"/>
    <n v="1"/>
    <n v="0"/>
    <n v="415"/>
    <n v="2"/>
    <n v="248.34"/>
    <n v="124.92"/>
  </r>
  <r>
    <n v="1526"/>
    <x v="1850"/>
    <n v="26"/>
    <x v="4"/>
    <d v="2022-09-01T00:00:00"/>
    <n v="1"/>
    <n v="11773"/>
    <x v="1079"/>
    <x v="2"/>
    <n v="120"/>
    <s v="Product_120"/>
    <x v="1"/>
    <n v="260.12"/>
    <n v="142.13"/>
    <n v="2"/>
    <n v="0.2"/>
    <n v="853"/>
    <n v="2"/>
    <n v="416.19"/>
    <n v="131.93"/>
  </r>
  <r>
    <n v="2176"/>
    <x v="1851"/>
    <n v="42"/>
    <x v="3"/>
    <d v="2022-10-23T00:00:00"/>
    <n v="0"/>
    <n v="12343"/>
    <x v="1080"/>
    <x v="1"/>
    <n v="137"/>
    <s v="Product_137"/>
    <x v="2"/>
    <n v="199.67"/>
    <n v="121.13"/>
    <n v="5"/>
    <n v="0"/>
    <n v="351"/>
    <n v="4"/>
    <n v="998.35"/>
    <n v="392.7"/>
  </r>
  <r>
    <n v="1733"/>
    <x v="1852"/>
    <n v="50"/>
    <x v="5"/>
    <d v="2020-04-11T00:00:00"/>
    <n v="1"/>
    <n v="13412"/>
    <x v="551"/>
    <x v="0"/>
    <n v="109"/>
    <s v="Product_109"/>
    <x v="3"/>
    <n v="943.63"/>
    <n v="475.6"/>
    <n v="2"/>
    <n v="0"/>
    <n v="1399"/>
    <n v="2"/>
    <n v="1887.26"/>
    <n v="936.06"/>
  </r>
  <r>
    <n v="1205"/>
    <x v="1853"/>
    <n v="38"/>
    <x v="0"/>
    <d v="2020-05-06T00:00:00"/>
    <n v="0"/>
    <n v="12653"/>
    <x v="1081"/>
    <x v="0"/>
    <n v="138"/>
    <s v="Product_138"/>
    <x v="3"/>
    <n v="217.57"/>
    <n v="114.07"/>
    <n v="4"/>
    <n v="0"/>
    <n v="417"/>
    <n v="5"/>
    <n v="870.28"/>
    <n v="414"/>
  </r>
  <r>
    <n v="1454"/>
    <x v="1854"/>
    <n v="32"/>
    <x v="2"/>
    <d v="2022-11-07T00:00:00"/>
    <n v="0"/>
    <n v="12803"/>
    <x v="739"/>
    <x v="2"/>
    <n v="149"/>
    <s v="Product_149"/>
    <x v="2"/>
    <n v="1271.81"/>
    <n v="723.47"/>
    <n v="1"/>
    <n v="0.05"/>
    <n v="561"/>
    <n v="7"/>
    <n v="1208.22"/>
    <n v="484.75"/>
  </r>
  <r>
    <n v="2296"/>
    <x v="1855"/>
    <n v="74"/>
    <x v="1"/>
    <d v="2020-07-30T00:00:00"/>
    <n v="0"/>
    <n v="12570"/>
    <x v="1082"/>
    <x v="0"/>
    <n v="119"/>
    <s v="Product_119"/>
    <x v="0"/>
    <n v="1489.8"/>
    <n v="727.32"/>
    <n v="1"/>
    <n v="0.2"/>
    <n v="481"/>
    <n v="5"/>
    <n v="1191.8399999999999"/>
    <n v="464.52"/>
  </r>
  <r>
    <n v="2259"/>
    <x v="1856"/>
    <n v="34"/>
    <x v="5"/>
    <d v="2021-04-12T00:00:00"/>
    <n v="0"/>
    <n v="11652"/>
    <x v="1083"/>
    <x v="0"/>
    <n v="140"/>
    <s v="Product_140"/>
    <x v="2"/>
    <n v="581.20000000000005"/>
    <n v="268.94"/>
    <n v="2"/>
    <n v="0"/>
    <n v="413"/>
    <n v="2"/>
    <n v="1162.4000000000001"/>
    <n v="624.52"/>
  </r>
  <r>
    <n v="1520"/>
    <x v="1857"/>
    <n v="49"/>
    <x v="1"/>
    <d v="2024-01-02T00:00:00"/>
    <n v="0"/>
    <n v="10264"/>
    <x v="1084"/>
    <x v="0"/>
    <n v="107"/>
    <s v="Product_107"/>
    <x v="1"/>
    <n v="707.82"/>
    <n v="312.94"/>
    <n v="4"/>
    <n v="0"/>
    <n v="365"/>
    <n v="6"/>
    <n v="2831.28"/>
    <n v="1579.52"/>
  </r>
  <r>
    <n v="2016"/>
    <x v="1858"/>
    <n v="19"/>
    <x v="1"/>
    <d v="2020-06-21T00:00:00"/>
    <n v="0"/>
    <n v="13595"/>
    <x v="1085"/>
    <x v="0"/>
    <n v="105"/>
    <s v="Product_105"/>
    <x v="0"/>
    <n v="1081.92"/>
    <n v="547.22"/>
    <n v="4"/>
    <n v="0.1"/>
    <n v="478"/>
    <n v="6"/>
    <n v="3894.91"/>
    <n v="1706.03"/>
  </r>
  <r>
    <n v="1955"/>
    <x v="1859"/>
    <n v="23"/>
    <x v="0"/>
    <d v="2022-10-30T00:00:00"/>
    <n v="0"/>
    <n v="13737"/>
    <x v="527"/>
    <x v="0"/>
    <n v="147"/>
    <s v="Product_147"/>
    <x v="1"/>
    <n v="1408.87"/>
    <n v="583.98"/>
    <n v="2"/>
    <n v="0.2"/>
    <n v="371"/>
    <n v="6"/>
    <n v="2254.19"/>
    <n v="1086.23"/>
  </r>
  <r>
    <n v="1725"/>
    <x v="1860"/>
    <n v="49"/>
    <x v="2"/>
    <d v="2023-08-16T00:00:00"/>
    <n v="0"/>
    <n v="11061"/>
    <x v="246"/>
    <x v="2"/>
    <n v="142"/>
    <s v="Product_142"/>
    <x v="1"/>
    <n v="1346.44"/>
    <n v="774.26"/>
    <n v="3"/>
    <n v="0"/>
    <n v="504"/>
    <n v="9"/>
    <n v="4039.32"/>
    <n v="1716.54"/>
  </r>
  <r>
    <n v="2013"/>
    <x v="1861"/>
    <n v="55"/>
    <x v="1"/>
    <d v="2020-12-19T00:00:00"/>
    <n v="0"/>
    <n v="12034"/>
    <x v="1086"/>
    <x v="2"/>
    <n v="124"/>
    <s v="Product_124"/>
    <x v="0"/>
    <n v="133.51"/>
    <n v="60.45"/>
    <n v="5"/>
    <n v="0"/>
    <n v="409"/>
    <n v="5"/>
    <n v="667.55"/>
    <n v="365.3"/>
  </r>
  <r>
    <n v="1500"/>
    <x v="1862"/>
    <n v="34"/>
    <x v="4"/>
    <d v="2020-03-21T00:00:00"/>
    <n v="0"/>
    <n v="13202"/>
    <x v="910"/>
    <x v="2"/>
    <n v="148"/>
    <s v="Product_148"/>
    <x v="3"/>
    <n v="295.14999999999998"/>
    <n v="151.47999999999999"/>
    <n v="2"/>
    <n v="0.05"/>
    <n v="570"/>
    <n v="3"/>
    <n v="560.78"/>
    <n v="257.82"/>
  </r>
  <r>
    <n v="1116"/>
    <x v="1863"/>
    <n v="40"/>
    <x v="1"/>
    <d v="2021-05-22T00:00:00"/>
    <n v="0"/>
    <n v="10381"/>
    <x v="204"/>
    <x v="2"/>
    <n v="141"/>
    <s v="Product_141"/>
    <x v="1"/>
    <n v="1144.17"/>
    <n v="550.08000000000004"/>
    <n v="4"/>
    <n v="0"/>
    <n v="1071"/>
    <n v="3"/>
    <n v="4576.68"/>
    <n v="2376.36"/>
  </r>
  <r>
    <n v="1385"/>
    <x v="1864"/>
    <n v="37"/>
    <x v="5"/>
    <d v="2023-12-20T00:00:00"/>
    <n v="0"/>
    <n v="13296"/>
    <x v="215"/>
    <x v="1"/>
    <n v="107"/>
    <s v="Product_107"/>
    <x v="2"/>
    <n v="1048.9000000000001"/>
    <n v="617.91999999999996"/>
    <n v="5"/>
    <n v="0"/>
    <n v="378"/>
    <n v="6"/>
    <n v="5244.5"/>
    <n v="2154.9"/>
  </r>
  <r>
    <n v="2367"/>
    <x v="1865"/>
    <n v="42"/>
    <x v="2"/>
    <d v="2022-06-15T00:00:00"/>
    <n v="1"/>
    <n v="11166"/>
    <x v="776"/>
    <x v="2"/>
    <n v="111"/>
    <s v="Product_111"/>
    <x v="3"/>
    <n v="243.17"/>
    <n v="159.30000000000001"/>
    <n v="2"/>
    <n v="0"/>
    <n v="825"/>
    <n v="7"/>
    <n v="486.34"/>
    <n v="167.74"/>
  </r>
  <r>
    <n v="1583"/>
    <x v="1866"/>
    <n v="41"/>
    <x v="2"/>
    <d v="2022-06-18T00:00:00"/>
    <n v="1"/>
    <n v="12478"/>
    <x v="771"/>
    <x v="2"/>
    <n v="109"/>
    <s v="Product_109"/>
    <x v="3"/>
    <n v="777.99"/>
    <n v="459.01"/>
    <n v="5"/>
    <n v="0"/>
    <n v="603"/>
    <n v="3"/>
    <n v="3889.95"/>
    <n v="1594.9"/>
  </r>
  <r>
    <n v="1394"/>
    <x v="1867"/>
    <n v="31"/>
    <x v="1"/>
    <d v="2022-12-09T00:00:00"/>
    <n v="0"/>
    <n v="10388"/>
    <x v="1087"/>
    <x v="2"/>
    <n v="149"/>
    <s v="Product_149"/>
    <x v="0"/>
    <n v="1182.18"/>
    <n v="665.27"/>
    <n v="3"/>
    <n v="0"/>
    <n v="510"/>
    <n v="5"/>
    <n v="3546.54"/>
    <n v="1550.73"/>
  </r>
  <r>
    <n v="2087"/>
    <x v="1868"/>
    <n v="37"/>
    <x v="2"/>
    <d v="2022-12-06T00:00:00"/>
    <n v="0"/>
    <n v="12101"/>
    <x v="438"/>
    <x v="0"/>
    <n v="130"/>
    <s v="Product_130"/>
    <x v="2"/>
    <n v="367.23"/>
    <n v="220.6"/>
    <n v="4"/>
    <n v="0.2"/>
    <n v="757"/>
    <n v="1"/>
    <n v="1175.1400000000001"/>
    <n v="292.74"/>
  </r>
  <r>
    <n v="1720"/>
    <x v="1869"/>
    <n v="28"/>
    <x v="5"/>
    <d v="2023-06-02T00:00:00"/>
    <n v="0"/>
    <n v="12071"/>
    <x v="880"/>
    <x v="0"/>
    <n v="141"/>
    <s v="Product_141"/>
    <x v="2"/>
    <n v="1313.37"/>
    <n v="537.16"/>
    <n v="3"/>
    <n v="0"/>
    <n v="579"/>
    <n v="4"/>
    <n v="3940.11"/>
    <n v="2328.63"/>
  </r>
  <r>
    <n v="1071"/>
    <x v="1870"/>
    <n v="23"/>
    <x v="5"/>
    <d v="2020-11-21T00:00:00"/>
    <n v="1"/>
    <n v="10394"/>
    <x v="530"/>
    <x v="0"/>
    <n v="103"/>
    <s v="Product_103"/>
    <x v="3"/>
    <n v="126.81"/>
    <n v="55.4"/>
    <n v="3"/>
    <n v="0.1"/>
    <n v="1502"/>
    <n v="1"/>
    <n v="342.39"/>
    <n v="176.19"/>
  </r>
  <r>
    <n v="1273"/>
    <x v="1871"/>
    <n v="51"/>
    <x v="5"/>
    <d v="2022-01-15T00:00:00"/>
    <n v="0"/>
    <n v="12680"/>
    <x v="449"/>
    <x v="2"/>
    <n v="122"/>
    <s v="Product_122"/>
    <x v="1"/>
    <n v="1184.18"/>
    <n v="507.4"/>
    <n v="4"/>
    <n v="0.1"/>
    <n v="746"/>
    <n v="4"/>
    <n v="4263.05"/>
    <n v="2233.4499999999998"/>
  </r>
  <r>
    <n v="2343"/>
    <x v="1872"/>
    <n v="41"/>
    <x v="4"/>
    <d v="2022-02-02T00:00:00"/>
    <n v="0"/>
    <n v="12166"/>
    <x v="1000"/>
    <x v="1"/>
    <n v="140"/>
    <s v="Product_140"/>
    <x v="1"/>
    <n v="942.94"/>
    <n v="404.95"/>
    <n v="3"/>
    <n v="0"/>
    <n v="451"/>
    <n v="5"/>
    <n v="2828.82"/>
    <n v="1613.97"/>
  </r>
  <r>
    <n v="1337"/>
    <x v="1873"/>
    <n v="37"/>
    <x v="0"/>
    <d v="2021-02-08T00:00:00"/>
    <n v="0"/>
    <n v="13744"/>
    <x v="840"/>
    <x v="1"/>
    <n v="120"/>
    <s v="Product_120"/>
    <x v="2"/>
    <n v="507.04"/>
    <n v="242.44"/>
    <n v="2"/>
    <n v="0.1"/>
    <n v="352"/>
    <n v="8"/>
    <n v="912.67"/>
    <n v="427.79"/>
  </r>
  <r>
    <n v="2389"/>
    <x v="1874"/>
    <n v="32"/>
    <x v="1"/>
    <d v="2022-03-04T00:00:00"/>
    <n v="0"/>
    <n v="10982"/>
    <x v="1088"/>
    <x v="2"/>
    <n v="132"/>
    <s v="Product_132"/>
    <x v="3"/>
    <n v="1095.3499999999999"/>
    <n v="612.98"/>
    <n v="2"/>
    <n v="0"/>
    <n v="694"/>
    <n v="3"/>
    <n v="2190.6999999999998"/>
    <n v="964.74"/>
  </r>
  <r>
    <n v="1606"/>
    <x v="1875"/>
    <n v="40"/>
    <x v="2"/>
    <d v="2022-04-17T00:00:00"/>
    <n v="1"/>
    <n v="13657"/>
    <x v="1089"/>
    <x v="1"/>
    <n v="148"/>
    <s v="Product_148"/>
    <x v="3"/>
    <n v="1184.43"/>
    <n v="514.52"/>
    <n v="5"/>
    <n v="0"/>
    <n v="559"/>
    <n v="2"/>
    <n v="5922.15"/>
    <n v="3349.55"/>
  </r>
  <r>
    <n v="1165"/>
    <x v="1876"/>
    <n v="42"/>
    <x v="5"/>
    <d v="2021-11-23T00:00:00"/>
    <n v="0"/>
    <n v="13256"/>
    <x v="207"/>
    <x v="1"/>
    <n v="107"/>
    <s v="Product_107"/>
    <x v="3"/>
    <n v="1404.15"/>
    <n v="955.57"/>
    <n v="2"/>
    <n v="0"/>
    <n v="390"/>
    <n v="4"/>
    <n v="2808.3"/>
    <n v="897.16"/>
  </r>
  <r>
    <n v="1010"/>
    <x v="1877"/>
    <n v="65"/>
    <x v="1"/>
    <d v="2023-10-22T00:00:00"/>
    <n v="0"/>
    <n v="12239"/>
    <x v="583"/>
    <x v="2"/>
    <n v="107"/>
    <s v="Product_107"/>
    <x v="0"/>
    <n v="583.27"/>
    <n v="382.79"/>
    <n v="2"/>
    <n v="0"/>
    <n v="437"/>
    <n v="4"/>
    <n v="1166.54"/>
    <n v="400.96"/>
  </r>
  <r>
    <n v="2324"/>
    <x v="1878"/>
    <n v="49"/>
    <x v="1"/>
    <d v="2023-05-09T00:00:00"/>
    <n v="0"/>
    <n v="11962"/>
    <x v="508"/>
    <x v="0"/>
    <n v="120"/>
    <s v="Product_120"/>
    <x v="2"/>
    <n v="1044.72"/>
    <n v="722.42"/>
    <n v="5"/>
    <n v="0"/>
    <n v="354"/>
    <n v="7"/>
    <n v="5223.6000000000004"/>
    <n v="1611.5"/>
  </r>
  <r>
    <n v="1728"/>
    <x v="1879"/>
    <n v="30"/>
    <x v="0"/>
    <d v="2020-04-17T00:00:00"/>
    <n v="0"/>
    <n v="13803"/>
    <x v="969"/>
    <x v="1"/>
    <n v="125"/>
    <s v="Product_125"/>
    <x v="2"/>
    <n v="923.79"/>
    <n v="381.29"/>
    <n v="1"/>
    <n v="0"/>
    <n v="789"/>
    <n v="4"/>
    <n v="923.79"/>
    <n v="542.5"/>
  </r>
  <r>
    <n v="1800"/>
    <x v="1880"/>
    <n v="30"/>
    <x v="4"/>
    <d v="2023-07-16T00:00:00"/>
    <n v="0"/>
    <n v="12534"/>
    <x v="216"/>
    <x v="0"/>
    <n v="145"/>
    <s v="Product_145"/>
    <x v="1"/>
    <n v="811.55"/>
    <n v="531.91"/>
    <n v="4"/>
    <n v="0"/>
    <n v="484"/>
    <n v="4"/>
    <n v="3246.2"/>
    <n v="1118.56"/>
  </r>
  <r>
    <n v="1101"/>
    <x v="1881"/>
    <n v="27"/>
    <x v="2"/>
    <d v="2023-08-18T00:00:00"/>
    <n v="0"/>
    <n v="12680"/>
    <x v="1090"/>
    <x v="2"/>
    <n v="135"/>
    <s v="Product_135"/>
    <x v="1"/>
    <n v="1341.1"/>
    <n v="859.81"/>
    <n v="2"/>
    <n v="0"/>
    <n v="502"/>
    <n v="3"/>
    <n v="2682.2"/>
    <n v="962.58"/>
  </r>
  <r>
    <n v="2448"/>
    <x v="1882"/>
    <n v="36"/>
    <x v="4"/>
    <d v="2021-11-16T00:00:00"/>
    <n v="1"/>
    <n v="10720"/>
    <x v="1091"/>
    <x v="0"/>
    <n v="144"/>
    <s v="Product_144"/>
    <x v="2"/>
    <n v="54.59"/>
    <n v="36.61"/>
    <n v="5"/>
    <n v="0.2"/>
    <n v="1142"/>
    <n v="1"/>
    <n v="218.36"/>
    <n v="35.31"/>
  </r>
  <r>
    <n v="2415"/>
    <x v="1883"/>
    <n v="27"/>
    <x v="2"/>
    <d v="2020-05-14T00:00:00"/>
    <n v="0"/>
    <n v="12431"/>
    <x v="985"/>
    <x v="1"/>
    <n v="124"/>
    <s v="Product_124"/>
    <x v="2"/>
    <n v="459.06"/>
    <n v="256.33"/>
    <n v="3"/>
    <n v="0.2"/>
    <n v="327"/>
    <n v="6"/>
    <n v="1101.74"/>
    <n v="332.75"/>
  </r>
  <r>
    <n v="1778"/>
    <x v="1884"/>
    <n v="47"/>
    <x v="5"/>
    <d v="2021-11-06T00:00:00"/>
    <n v="1"/>
    <n v="12859"/>
    <x v="793"/>
    <x v="0"/>
    <n v="140"/>
    <s v="Product_140"/>
    <x v="1"/>
    <n v="830.5"/>
    <n v="528.5"/>
    <n v="3"/>
    <n v="0"/>
    <n v="1039"/>
    <n v="5"/>
    <n v="2491.5"/>
    <n v="906"/>
  </r>
  <r>
    <n v="1213"/>
    <x v="1885"/>
    <n v="40"/>
    <x v="5"/>
    <d v="2020-07-12T00:00:00"/>
    <n v="0"/>
    <n v="12393"/>
    <x v="1092"/>
    <x v="0"/>
    <n v="113"/>
    <s v="Product_113"/>
    <x v="2"/>
    <n v="308.52999999999997"/>
    <n v="128.16"/>
    <n v="2"/>
    <n v="0"/>
    <n v="610"/>
    <n v="4"/>
    <n v="617.05999999999995"/>
    <n v="360.74"/>
  </r>
  <r>
    <n v="2111"/>
    <x v="1886"/>
    <n v="48"/>
    <x v="1"/>
    <d v="2023-02-16T00:00:00"/>
    <n v="0"/>
    <n v="10472"/>
    <x v="736"/>
    <x v="0"/>
    <n v="148"/>
    <s v="Product_148"/>
    <x v="1"/>
    <n v="1366.41"/>
    <n v="577.66999999999996"/>
    <n v="4"/>
    <n v="0"/>
    <n v="648"/>
    <n v="4"/>
    <n v="5465.64"/>
    <n v="3154.96"/>
  </r>
  <r>
    <n v="1400"/>
    <x v="1887"/>
    <n v="44"/>
    <x v="2"/>
    <d v="2023-10-21T00:00:00"/>
    <n v="0"/>
    <n v="12723"/>
    <x v="1030"/>
    <x v="2"/>
    <n v="139"/>
    <s v="Product_139"/>
    <x v="2"/>
    <n v="989.01"/>
    <n v="430.77"/>
    <n v="5"/>
    <n v="0"/>
    <n v="438"/>
    <n v="9"/>
    <n v="4945.05"/>
    <n v="2791.2"/>
  </r>
  <r>
    <n v="1587"/>
    <x v="1888"/>
    <n v="58"/>
    <x v="2"/>
    <d v="2022-03-02T00:00:00"/>
    <n v="0"/>
    <n v="11803"/>
    <x v="199"/>
    <x v="2"/>
    <n v="104"/>
    <s v="Product_104"/>
    <x v="0"/>
    <n v="742.93"/>
    <n v="501.06"/>
    <n v="5"/>
    <n v="0.1"/>
    <n v="427"/>
    <n v="8"/>
    <n v="3343.18"/>
    <n v="837.88"/>
  </r>
  <r>
    <n v="1888"/>
    <x v="1889"/>
    <n v="53"/>
    <x v="4"/>
    <d v="2021-04-08T00:00:00"/>
    <n v="1"/>
    <n v="11975"/>
    <x v="485"/>
    <x v="2"/>
    <n v="112"/>
    <s v="Product_112"/>
    <x v="0"/>
    <n v="1231.32"/>
    <n v="515.12"/>
    <n v="5"/>
    <n v="0.2"/>
    <n v="1062"/>
    <n v="4"/>
    <n v="4925.28"/>
    <n v="2349.6799999999998"/>
  </r>
  <r>
    <n v="2069"/>
    <x v="1890"/>
    <n v="29"/>
    <x v="5"/>
    <d v="2021-05-31T00:00:00"/>
    <n v="0"/>
    <n v="12050"/>
    <x v="603"/>
    <x v="2"/>
    <n v="117"/>
    <s v="Product_117"/>
    <x v="3"/>
    <n v="703.78"/>
    <n v="302.66000000000003"/>
    <n v="5"/>
    <n v="0"/>
    <n v="386"/>
    <n v="4"/>
    <n v="3518.9"/>
    <n v="2005.6"/>
  </r>
  <r>
    <n v="2486"/>
    <x v="1891"/>
    <n v="51"/>
    <x v="3"/>
    <d v="2024-01-22T00:00:00"/>
    <n v="0"/>
    <n v="13121"/>
    <x v="1093"/>
    <x v="0"/>
    <n v="101"/>
    <s v="Product_101"/>
    <x v="2"/>
    <n v="860.05"/>
    <n v="584.08000000000004"/>
    <n v="5"/>
    <n v="0"/>
    <n v="345"/>
    <n v="4"/>
    <n v="4300.25"/>
    <n v="1379.85"/>
  </r>
  <r>
    <n v="1591"/>
    <x v="1892"/>
    <n v="37"/>
    <x v="1"/>
    <d v="2023-06-09T00:00:00"/>
    <n v="0"/>
    <n v="10924"/>
    <x v="1007"/>
    <x v="1"/>
    <n v="117"/>
    <s v="Product_117"/>
    <x v="1"/>
    <n v="53.99"/>
    <n v="23.34"/>
    <n v="4"/>
    <n v="0"/>
    <n v="483"/>
    <n v="2"/>
    <n v="215.96"/>
    <n v="122.6"/>
  </r>
  <r>
    <n v="2333"/>
    <x v="1893"/>
    <n v="40"/>
    <x v="2"/>
    <d v="2023-05-19T00:00:00"/>
    <n v="0"/>
    <n v="10875"/>
    <x v="1094"/>
    <x v="0"/>
    <n v="102"/>
    <s v="Product_102"/>
    <x v="2"/>
    <n v="580.27"/>
    <n v="383.52"/>
    <n v="5"/>
    <n v="0"/>
    <n v="339"/>
    <n v="3"/>
    <n v="2901.35"/>
    <n v="983.75"/>
  </r>
  <r>
    <n v="2109"/>
    <x v="1894"/>
    <n v="40"/>
    <x v="0"/>
    <d v="2020-11-03T00:00:00"/>
    <n v="0"/>
    <n v="13575"/>
    <x v="1095"/>
    <x v="0"/>
    <n v="106"/>
    <s v="Product_106"/>
    <x v="2"/>
    <n v="251.25"/>
    <n v="159.99"/>
    <n v="4"/>
    <n v="0.1"/>
    <n v="622"/>
    <n v="5"/>
    <n v="904.5"/>
    <n v="264.54000000000002"/>
  </r>
  <r>
    <n v="1091"/>
    <x v="1895"/>
    <n v="30"/>
    <x v="0"/>
    <d v="2021-11-13T00:00:00"/>
    <n v="0"/>
    <n v="13031"/>
    <x v="789"/>
    <x v="0"/>
    <n v="144"/>
    <s v="Product_144"/>
    <x v="3"/>
    <n v="1050.05"/>
    <n v="432.71"/>
    <n v="4"/>
    <n v="0"/>
    <n v="551"/>
    <n v="6"/>
    <n v="4200.2"/>
    <n v="2469.36"/>
  </r>
  <r>
    <n v="1672"/>
    <x v="1896"/>
    <n v="40"/>
    <x v="3"/>
    <d v="2020-06-15T00:00:00"/>
    <n v="1"/>
    <n v="13282"/>
    <x v="746"/>
    <x v="1"/>
    <n v="111"/>
    <s v="Product_111"/>
    <x v="1"/>
    <n v="744.59"/>
    <n v="302.72000000000003"/>
    <n v="4"/>
    <n v="0.05"/>
    <n v="1196"/>
    <n v="3"/>
    <n v="2829.44"/>
    <n v="1618.56"/>
  </r>
  <r>
    <n v="1713"/>
    <x v="1897"/>
    <n v="64"/>
    <x v="5"/>
    <d v="2023-04-08T00:00:00"/>
    <n v="0"/>
    <n v="10972"/>
    <x v="1046"/>
    <x v="1"/>
    <n v="143"/>
    <s v="Product_143"/>
    <x v="2"/>
    <n v="487.55"/>
    <n v="273.18"/>
    <n v="3"/>
    <n v="0"/>
    <n v="522"/>
    <n v="8"/>
    <n v="1462.65"/>
    <n v="643.11"/>
  </r>
  <r>
    <n v="1935"/>
    <x v="1898"/>
    <n v="43"/>
    <x v="5"/>
    <d v="2023-09-21T00:00:00"/>
    <n v="0"/>
    <n v="13599"/>
    <x v="487"/>
    <x v="1"/>
    <n v="118"/>
    <s v="Product_118"/>
    <x v="1"/>
    <n v="728.36"/>
    <n v="509.23"/>
    <n v="1"/>
    <n v="0"/>
    <n v="468"/>
    <n v="9"/>
    <n v="728.36"/>
    <n v="219.13"/>
  </r>
  <r>
    <n v="1241"/>
    <x v="1899"/>
    <n v="24"/>
    <x v="5"/>
    <d v="2020-10-16T00:00:00"/>
    <n v="0"/>
    <n v="13751"/>
    <x v="1096"/>
    <x v="0"/>
    <n v="140"/>
    <s v="Product_140"/>
    <x v="2"/>
    <n v="353.96"/>
    <n v="234.91"/>
    <n v="2"/>
    <n v="0"/>
    <n v="482"/>
    <n v="7"/>
    <n v="707.92"/>
    <n v="238.1"/>
  </r>
  <r>
    <n v="1001"/>
    <x v="1900"/>
    <n v="54"/>
    <x v="4"/>
    <d v="2021-12-17T00:00:00"/>
    <n v="0"/>
    <n v="13354"/>
    <x v="417"/>
    <x v="2"/>
    <n v="125"/>
    <s v="Product_125"/>
    <x v="3"/>
    <n v="1391.38"/>
    <n v="685.96"/>
    <n v="3"/>
    <n v="0"/>
    <n v="585"/>
    <n v="5"/>
    <n v="4174.1400000000003"/>
    <n v="2116.2600000000002"/>
  </r>
  <r>
    <n v="1224"/>
    <x v="1901"/>
    <n v="45"/>
    <x v="0"/>
    <d v="2021-09-27T00:00:00"/>
    <n v="0"/>
    <n v="10378"/>
    <x v="492"/>
    <x v="2"/>
    <n v="139"/>
    <s v="Product_139"/>
    <x v="1"/>
    <n v="128.26"/>
    <n v="66.17"/>
    <n v="1"/>
    <n v="0.05"/>
    <n v="501"/>
    <n v="3"/>
    <n v="121.85"/>
    <n v="55.68"/>
  </r>
  <r>
    <n v="1800"/>
    <x v="1902"/>
    <n v="22"/>
    <x v="5"/>
    <d v="2023-05-09T00:00:00"/>
    <n v="0"/>
    <n v="13397"/>
    <x v="508"/>
    <x v="0"/>
    <n v="128"/>
    <s v="Product_128"/>
    <x v="2"/>
    <n v="1304.8499999999999"/>
    <n v="673.79"/>
    <n v="3"/>
    <n v="0.1"/>
    <n v="484"/>
    <n v="4"/>
    <n v="3523.1"/>
    <n v="1501.73"/>
  </r>
  <r>
    <n v="1588"/>
    <x v="1903"/>
    <n v="40"/>
    <x v="0"/>
    <d v="2023-01-12T00:00:00"/>
    <n v="0"/>
    <n v="11321"/>
    <x v="1097"/>
    <x v="2"/>
    <n v="146"/>
    <s v="Product_146"/>
    <x v="0"/>
    <n v="791.47"/>
    <n v="490.91"/>
    <n v="4"/>
    <n v="0.05"/>
    <n v="397"/>
    <n v="5"/>
    <n v="3007.59"/>
    <n v="1043.95"/>
  </r>
  <r>
    <n v="1115"/>
    <x v="1904"/>
    <n v="40"/>
    <x v="3"/>
    <d v="2023-09-18T00:00:00"/>
    <n v="0"/>
    <n v="13768"/>
    <x v="796"/>
    <x v="2"/>
    <n v="116"/>
    <s v="Product_116"/>
    <x v="1"/>
    <n v="947.47"/>
    <n v="475.95"/>
    <n v="4"/>
    <n v="0"/>
    <n v="471"/>
    <n v="5"/>
    <n v="3789.88"/>
    <n v="1886.08"/>
  </r>
  <r>
    <n v="1917"/>
    <x v="1905"/>
    <n v="52"/>
    <x v="1"/>
    <d v="2022-03-13T00:00:00"/>
    <n v="0"/>
    <n v="12185"/>
    <x v="1098"/>
    <x v="0"/>
    <n v="112"/>
    <s v="Product_112"/>
    <x v="3"/>
    <n v="488.78"/>
    <n v="217.18"/>
    <n v="5"/>
    <n v="0.05"/>
    <n v="1007"/>
    <n v="4"/>
    <n v="2321.6999999999998"/>
    <n v="1235.8"/>
  </r>
  <r>
    <n v="2126"/>
    <x v="1906"/>
    <n v="35"/>
    <x v="4"/>
    <d v="2020-09-21T00:00:00"/>
    <n v="0"/>
    <n v="10124"/>
    <x v="1040"/>
    <x v="0"/>
    <n v="141"/>
    <s v="Product_141"/>
    <x v="0"/>
    <n v="1451.71"/>
    <n v="906.06"/>
    <n v="4"/>
    <n v="0"/>
    <n v="518"/>
    <n v="4"/>
    <n v="5806.84"/>
    <n v="2182.6"/>
  </r>
  <r>
    <n v="1193"/>
    <x v="1907"/>
    <n v="41"/>
    <x v="2"/>
    <d v="2023-05-03T00:00:00"/>
    <n v="0"/>
    <n v="12981"/>
    <x v="630"/>
    <x v="2"/>
    <n v="129"/>
    <s v="Product_129"/>
    <x v="1"/>
    <n v="458.68"/>
    <n v="246.5"/>
    <n v="3"/>
    <n v="0"/>
    <n v="405"/>
    <n v="7"/>
    <n v="1376.04"/>
    <n v="636.54"/>
  </r>
  <r>
    <n v="2189"/>
    <x v="1908"/>
    <n v="19"/>
    <x v="3"/>
    <d v="2023-12-22T00:00:00"/>
    <n v="0"/>
    <n v="13463"/>
    <x v="442"/>
    <x v="0"/>
    <n v="123"/>
    <s v="Product_123"/>
    <x v="1"/>
    <n v="903.87"/>
    <n v="382.37"/>
    <n v="2"/>
    <n v="0"/>
    <n v="376"/>
    <n v="3"/>
    <n v="1807.74"/>
    <n v="1043"/>
  </r>
  <r>
    <n v="1870"/>
    <x v="1909"/>
    <n v="52"/>
    <x v="0"/>
    <d v="2020-06-22T00:00:00"/>
    <n v="0"/>
    <n v="11425"/>
    <x v="484"/>
    <x v="2"/>
    <n v="121"/>
    <s v="Product_121"/>
    <x v="1"/>
    <n v="1490.45"/>
    <n v="949.44"/>
    <n v="4"/>
    <n v="0"/>
    <n v="694"/>
    <n v="4"/>
    <n v="5961.8"/>
    <n v="2164.04"/>
  </r>
  <r>
    <n v="1089"/>
    <x v="1910"/>
    <n v="40"/>
    <x v="3"/>
    <d v="2021-09-26T00:00:00"/>
    <n v="0"/>
    <n v="10479"/>
    <x v="1099"/>
    <x v="1"/>
    <n v="116"/>
    <s v="Product_116"/>
    <x v="1"/>
    <n v="1327.59"/>
    <n v="764.15"/>
    <n v="1"/>
    <n v="0.1"/>
    <n v="354"/>
    <n v="5"/>
    <n v="1194.83"/>
    <n v="430.68"/>
  </r>
  <r>
    <n v="1121"/>
    <x v="1911"/>
    <n v="30"/>
    <x v="2"/>
    <d v="2023-02-18T00:00:00"/>
    <n v="0"/>
    <n v="13472"/>
    <x v="523"/>
    <x v="1"/>
    <n v="148"/>
    <s v="Product_148"/>
    <x v="2"/>
    <n v="827.68"/>
    <n v="452.58"/>
    <n v="3"/>
    <n v="0"/>
    <n v="448"/>
    <n v="5"/>
    <n v="2483.04"/>
    <n v="1125.3"/>
  </r>
  <r>
    <n v="1142"/>
    <x v="1912"/>
    <n v="46"/>
    <x v="4"/>
    <d v="2022-02-10T00:00:00"/>
    <n v="0"/>
    <n v="12617"/>
    <x v="678"/>
    <x v="0"/>
    <n v="141"/>
    <s v="Product_141"/>
    <x v="2"/>
    <n v="1486.04"/>
    <n v="894.6"/>
    <n v="1"/>
    <n v="0"/>
    <n v="368"/>
    <n v="5"/>
    <n v="1486.04"/>
    <n v="591.44000000000005"/>
  </r>
  <r>
    <n v="1993"/>
    <x v="1913"/>
    <n v="40"/>
    <x v="1"/>
    <d v="2023-08-10T00:00:00"/>
    <n v="0"/>
    <n v="11385"/>
    <x v="782"/>
    <x v="2"/>
    <n v="145"/>
    <s v="Product_145"/>
    <x v="1"/>
    <n v="1066.99"/>
    <n v="588.55999999999995"/>
    <n v="5"/>
    <n v="0"/>
    <n v="510"/>
    <n v="4"/>
    <n v="5334.95"/>
    <n v="2392.15"/>
  </r>
  <r>
    <n v="1105"/>
    <x v="1914"/>
    <n v="49"/>
    <x v="2"/>
    <d v="2021-03-11T00:00:00"/>
    <n v="1"/>
    <n v="12113"/>
    <x v="106"/>
    <x v="1"/>
    <n v="126"/>
    <s v="Product_126"/>
    <x v="3"/>
    <n v="352.62"/>
    <n v="209.64"/>
    <n v="5"/>
    <n v="0"/>
    <n v="916"/>
    <n v="2"/>
    <n v="1763.1"/>
    <n v="714.9"/>
  </r>
  <r>
    <n v="1886"/>
    <x v="1915"/>
    <n v="26"/>
    <x v="4"/>
    <d v="2020-09-18T00:00:00"/>
    <n v="1"/>
    <n v="13499"/>
    <x v="389"/>
    <x v="0"/>
    <n v="137"/>
    <s v="Product_137"/>
    <x v="2"/>
    <n v="638.11"/>
    <n v="421.31"/>
    <n v="2"/>
    <n v="0"/>
    <n v="641"/>
    <n v="4"/>
    <n v="1276.22"/>
    <n v="433.6"/>
  </r>
  <r>
    <n v="1427"/>
    <x v="1916"/>
    <n v="21"/>
    <x v="0"/>
    <d v="2023-10-04T00:00:00"/>
    <n v="0"/>
    <n v="12899"/>
    <x v="75"/>
    <x v="1"/>
    <n v="122"/>
    <s v="Product_122"/>
    <x v="1"/>
    <n v="535.02"/>
    <n v="312.48"/>
    <n v="3"/>
    <n v="0"/>
    <n v="441"/>
    <n v="4"/>
    <n v="1605.06"/>
    <n v="667.62"/>
  </r>
  <r>
    <n v="2328"/>
    <x v="1917"/>
    <n v="40"/>
    <x v="2"/>
    <d v="2023-10-12T00:00:00"/>
    <n v="0"/>
    <n v="13785"/>
    <x v="1026"/>
    <x v="1"/>
    <n v="110"/>
    <s v="Product_110"/>
    <x v="1"/>
    <n v="548.82000000000005"/>
    <n v="328.13"/>
    <n v="2"/>
    <n v="0.05"/>
    <n v="388"/>
    <n v="3"/>
    <n v="1042.76"/>
    <n v="386.5"/>
  </r>
  <r>
    <n v="1316"/>
    <x v="1918"/>
    <n v="42"/>
    <x v="3"/>
    <d v="2023-04-11T00:00:00"/>
    <n v="1"/>
    <n v="13592"/>
    <x v="1100"/>
    <x v="0"/>
    <n v="107"/>
    <s v="Product_107"/>
    <x v="3"/>
    <n v="1152.6600000000001"/>
    <n v="673.33"/>
    <n v="1"/>
    <n v="0"/>
    <n v="424"/>
    <n v="2"/>
    <n v="1152.6600000000001"/>
    <n v="479.33"/>
  </r>
  <r>
    <n v="1634"/>
    <x v="1919"/>
    <n v="47"/>
    <x v="5"/>
    <d v="2022-12-14T00:00:00"/>
    <n v="0"/>
    <n v="10431"/>
    <x v="1101"/>
    <x v="1"/>
    <n v="109"/>
    <s v="Product_109"/>
    <x v="3"/>
    <n v="897.18"/>
    <n v="501.84"/>
    <n v="2"/>
    <n v="0.1"/>
    <n v="749"/>
    <n v="3"/>
    <n v="1614.92"/>
    <n v="611.24"/>
  </r>
  <r>
    <n v="1008"/>
    <x v="1920"/>
    <n v="55"/>
    <x v="3"/>
    <d v="2020-07-10T00:00:00"/>
    <n v="0"/>
    <n v="11958"/>
    <x v="490"/>
    <x v="0"/>
    <n v="125"/>
    <s v="Product_125"/>
    <x v="3"/>
    <n v="105.23"/>
    <n v="47.52"/>
    <n v="1"/>
    <n v="0"/>
    <n v="504"/>
    <n v="2"/>
    <n v="105.23"/>
    <n v="57.71"/>
  </r>
  <r>
    <n v="1773"/>
    <x v="1921"/>
    <n v="40"/>
    <x v="0"/>
    <d v="2023-08-16T00:00:00"/>
    <n v="0"/>
    <n v="13176"/>
    <x v="246"/>
    <x v="0"/>
    <n v="146"/>
    <s v="Product_146"/>
    <x v="0"/>
    <n v="1322.3"/>
    <n v="662.08"/>
    <n v="2"/>
    <n v="0"/>
    <n v="504"/>
    <n v="3"/>
    <n v="2644.6"/>
    <n v="1320.44"/>
  </r>
  <r>
    <n v="2096"/>
    <x v="1922"/>
    <n v="49"/>
    <x v="1"/>
    <d v="2023-05-10T00:00:00"/>
    <n v="0"/>
    <n v="11112"/>
    <x v="447"/>
    <x v="1"/>
    <n v="115"/>
    <s v="Product_115"/>
    <x v="1"/>
    <n v="480.35"/>
    <n v="292.02"/>
    <n v="5"/>
    <n v="0"/>
    <n v="454"/>
    <n v="6"/>
    <n v="2401.75"/>
    <n v="941.65"/>
  </r>
  <r>
    <n v="2382"/>
    <x v="1923"/>
    <n v="28"/>
    <x v="2"/>
    <d v="2022-05-17T00:00:00"/>
    <n v="1"/>
    <n v="10600"/>
    <x v="241"/>
    <x v="1"/>
    <n v="113"/>
    <s v="Product_113"/>
    <x v="3"/>
    <n v="1495.76"/>
    <n v="789.23"/>
    <n v="3"/>
    <n v="0.05"/>
    <n v="907"/>
    <n v="6"/>
    <n v="4262.92"/>
    <n v="1895.23"/>
  </r>
  <r>
    <n v="1222"/>
    <x v="1924"/>
    <n v="30"/>
    <x v="1"/>
    <d v="2022-11-07T00:00:00"/>
    <n v="1"/>
    <n v="10855"/>
    <x v="739"/>
    <x v="2"/>
    <n v="142"/>
    <s v="Product_142"/>
    <x v="1"/>
    <n v="1433.58"/>
    <n v="748.1"/>
    <n v="2"/>
    <n v="0"/>
    <n v="786"/>
    <n v="2"/>
    <n v="2867.16"/>
    <n v="1370.96"/>
  </r>
  <r>
    <n v="2439"/>
    <x v="1925"/>
    <n v="46"/>
    <x v="0"/>
    <d v="2022-11-01T00:00:00"/>
    <n v="1"/>
    <n v="12053"/>
    <x v="121"/>
    <x v="1"/>
    <n v="146"/>
    <s v="Product_146"/>
    <x v="2"/>
    <n v="1413.77"/>
    <n v="887.54"/>
    <n v="1"/>
    <n v="0"/>
    <n v="452"/>
    <n v="5"/>
    <n v="1413.77"/>
    <n v="526.23"/>
  </r>
  <r>
    <n v="1552"/>
    <x v="1926"/>
    <n v="34"/>
    <x v="2"/>
    <d v="2020-07-02T00:00:00"/>
    <n v="0"/>
    <n v="10157"/>
    <x v="1102"/>
    <x v="2"/>
    <n v="126"/>
    <s v="Product_126"/>
    <x v="1"/>
    <n v="1226.1400000000001"/>
    <n v="492.5"/>
    <n v="3"/>
    <n v="0.2"/>
    <n v="402"/>
    <n v="5"/>
    <n v="2942.74"/>
    <n v="1465.24"/>
  </r>
  <r>
    <n v="2393"/>
    <x v="1927"/>
    <n v="48"/>
    <x v="4"/>
    <d v="2022-12-01T00:00:00"/>
    <n v="1"/>
    <n v="13450"/>
    <x v="952"/>
    <x v="0"/>
    <n v="121"/>
    <s v="Product_121"/>
    <x v="1"/>
    <n v="369.89"/>
    <n v="223.3"/>
    <n v="5"/>
    <n v="0"/>
    <n v="1085"/>
    <n v="2"/>
    <n v="1849.45"/>
    <n v="732.95"/>
  </r>
  <r>
    <n v="1715"/>
    <x v="1928"/>
    <n v="39"/>
    <x v="4"/>
    <d v="2021-09-24T00:00:00"/>
    <n v="0"/>
    <n v="12377"/>
    <x v="911"/>
    <x v="1"/>
    <n v="123"/>
    <s v="Product_123"/>
    <x v="0"/>
    <n v="822.32"/>
    <n v="449.62"/>
    <n v="5"/>
    <n v="0.2"/>
    <n v="518"/>
    <n v="5"/>
    <n v="3289.28"/>
    <n v="1041.18"/>
  </r>
  <r>
    <n v="2287"/>
    <x v="1929"/>
    <n v="42"/>
    <x v="3"/>
    <d v="2021-04-01T00:00:00"/>
    <n v="1"/>
    <n v="11126"/>
    <x v="419"/>
    <x v="1"/>
    <n v="144"/>
    <s v="Product_144"/>
    <x v="2"/>
    <n v="375.24"/>
    <n v="429.51499999999999"/>
    <n v="4"/>
    <n v="0"/>
    <n v="1131"/>
    <n v="5"/>
    <n v="1500.96"/>
    <n v="-217.1"/>
  </r>
  <r>
    <n v="2341"/>
    <x v="1930"/>
    <n v="32"/>
    <x v="3"/>
    <d v="2021-03-14T00:00:00"/>
    <n v="0"/>
    <n v="10222"/>
    <x v="227"/>
    <x v="0"/>
    <n v="128"/>
    <s v="Product_128"/>
    <x v="2"/>
    <n v="426.53"/>
    <n v="214.19"/>
    <n v="3"/>
    <n v="0.05"/>
    <n v="627"/>
    <n v="7"/>
    <n v="1215.6099999999999"/>
    <n v="573.04"/>
  </r>
  <r>
    <n v="2107"/>
    <x v="1931"/>
    <n v="24"/>
    <x v="0"/>
    <d v="2021-11-30T00:00:00"/>
    <n v="0"/>
    <n v="12449"/>
    <x v="1103"/>
    <x v="1"/>
    <n v="138"/>
    <s v="Product_138"/>
    <x v="0"/>
    <n v="935.88"/>
    <n v="422.89"/>
    <n v="2"/>
    <n v="0"/>
    <n v="351"/>
    <n v="10"/>
    <n v="1871.76"/>
    <n v="1025.98"/>
  </r>
  <r>
    <n v="2341"/>
    <x v="1932"/>
    <n v="28"/>
    <x v="4"/>
    <d v="2022-09-22T00:00:00"/>
    <n v="0"/>
    <n v="11706"/>
    <x v="180"/>
    <x v="2"/>
    <n v="112"/>
    <s v="Product_112"/>
    <x v="3"/>
    <n v="109.21"/>
    <n v="54.64"/>
    <n v="5"/>
    <n v="0"/>
    <n v="627"/>
    <n v="7"/>
    <n v="546.04999999999995"/>
    <n v="272.85000000000002"/>
  </r>
  <r>
    <n v="1110"/>
    <x v="1933"/>
    <n v="38"/>
    <x v="2"/>
    <d v="2021-01-28T00:00:00"/>
    <n v="0"/>
    <n v="10544"/>
    <x v="59"/>
    <x v="1"/>
    <n v="124"/>
    <s v="Product_124"/>
    <x v="3"/>
    <n v="1455.71"/>
    <n v="753.22"/>
    <n v="2"/>
    <n v="0"/>
    <n v="675"/>
    <n v="6"/>
    <n v="2911.42"/>
    <n v="1404.98"/>
  </r>
  <r>
    <n v="1250"/>
    <x v="1934"/>
    <n v="67"/>
    <x v="4"/>
    <d v="2021-04-08T00:00:00"/>
    <n v="0"/>
    <n v="12556"/>
    <x v="485"/>
    <x v="2"/>
    <n v="113"/>
    <s v="Product_113"/>
    <x v="1"/>
    <n v="1382.08"/>
    <n v="734.21"/>
    <n v="2"/>
    <n v="0"/>
    <n v="471"/>
    <n v="3"/>
    <n v="2764.16"/>
    <n v="1295.74"/>
  </r>
  <r>
    <n v="1382"/>
    <x v="1935"/>
    <n v="62"/>
    <x v="3"/>
    <d v="2020-10-08T00:00:00"/>
    <n v="0"/>
    <n v="13764"/>
    <x v="433"/>
    <x v="1"/>
    <n v="140"/>
    <s v="Product_140"/>
    <x v="0"/>
    <n v="602.11"/>
    <n v="362.28"/>
    <n v="1"/>
    <n v="0.05"/>
    <n v="780"/>
    <n v="4"/>
    <n v="572"/>
    <n v="209.72"/>
  </r>
  <r>
    <n v="1006"/>
    <x v="1936"/>
    <n v="30"/>
    <x v="0"/>
    <d v="2020-11-13T00:00:00"/>
    <n v="1"/>
    <n v="12231"/>
    <x v="286"/>
    <x v="1"/>
    <n v="148"/>
    <s v="Product_148"/>
    <x v="3"/>
    <n v="797.36"/>
    <n v="427.44"/>
    <n v="2"/>
    <n v="0.1"/>
    <n v="586"/>
    <n v="4"/>
    <n v="1435.25"/>
    <n v="580.37"/>
  </r>
  <r>
    <n v="1458"/>
    <x v="1937"/>
    <n v="40"/>
    <x v="4"/>
    <d v="2020-06-07T00:00:00"/>
    <n v="1"/>
    <n v="12962"/>
    <x v="779"/>
    <x v="0"/>
    <n v="102"/>
    <s v="Product_102"/>
    <x v="2"/>
    <n v="725.87"/>
    <n v="429.51499999999999"/>
    <n v="4"/>
    <n v="0"/>
    <n v="415"/>
    <n v="5"/>
    <n v="2903.48"/>
    <n v="1185.42"/>
  </r>
  <r>
    <n v="2107"/>
    <x v="1938"/>
    <n v="35"/>
    <x v="0"/>
    <d v="2021-08-28T00:00:00"/>
    <n v="0"/>
    <n v="13158"/>
    <x v="462"/>
    <x v="2"/>
    <n v="139"/>
    <s v="Product_139"/>
    <x v="0"/>
    <n v="1329.19"/>
    <n v="786.78"/>
    <n v="3"/>
    <n v="0"/>
    <n v="351"/>
    <n v="10"/>
    <n v="3987.57"/>
    <n v="1627.23"/>
  </r>
  <r>
    <n v="1207"/>
    <x v="1939"/>
    <n v="41"/>
    <x v="4"/>
    <d v="2020-07-26T00:00:00"/>
    <n v="0"/>
    <n v="12628"/>
    <x v="1104"/>
    <x v="0"/>
    <n v="112"/>
    <s v="Product_112"/>
    <x v="3"/>
    <n v="1048.47"/>
    <n v="479.02"/>
    <n v="3"/>
    <n v="0"/>
    <n v="336"/>
    <n v="5"/>
    <n v="3145.41"/>
    <n v="1708.35"/>
  </r>
  <r>
    <n v="1899"/>
    <x v="1940"/>
    <n v="43"/>
    <x v="1"/>
    <d v="2022-11-05T00:00:00"/>
    <n v="0"/>
    <n v="13451"/>
    <x v="157"/>
    <x v="0"/>
    <n v="139"/>
    <s v="Product_139"/>
    <x v="2"/>
    <n v="453.26"/>
    <n v="218.99"/>
    <n v="1"/>
    <n v="0"/>
    <n v="788"/>
    <n v="5"/>
    <n v="453.26"/>
    <n v="234.27"/>
  </r>
  <r>
    <n v="2413"/>
    <x v="1941"/>
    <n v="47"/>
    <x v="4"/>
    <d v="2023-10-01T00:00:00"/>
    <n v="0"/>
    <n v="10537"/>
    <x v="582"/>
    <x v="0"/>
    <n v="114"/>
    <s v="Product_114"/>
    <x v="0"/>
    <n v="697.92"/>
    <n v="295.76"/>
    <n v="4"/>
    <n v="0"/>
    <n v="526"/>
    <n v="4"/>
    <n v="2791.68"/>
    <n v="1608.64"/>
  </r>
  <r>
    <n v="2337"/>
    <x v="1942"/>
    <n v="40"/>
    <x v="3"/>
    <d v="2022-12-14T00:00:00"/>
    <n v="0"/>
    <n v="11436"/>
    <x v="1101"/>
    <x v="2"/>
    <n v="130"/>
    <s v="Product_130"/>
    <x v="1"/>
    <n v="672"/>
    <n v="459.46"/>
    <n v="4"/>
    <n v="0"/>
    <n v="388"/>
    <n v="7"/>
    <n v="2688"/>
    <n v="850.16"/>
  </r>
  <r>
    <n v="1021"/>
    <x v="1943"/>
    <n v="45"/>
    <x v="2"/>
    <d v="2020-03-18T00:00:00"/>
    <n v="0"/>
    <n v="13991"/>
    <x v="1071"/>
    <x v="0"/>
    <n v="141"/>
    <s v="Product_141"/>
    <x v="1"/>
    <n v="1441.04"/>
    <n v="959.68"/>
    <n v="3"/>
    <n v="0"/>
    <n v="908"/>
    <n v="6"/>
    <n v="4323.12"/>
    <n v="1444.08"/>
  </r>
  <r>
    <n v="1409"/>
    <x v="1944"/>
    <n v="34"/>
    <x v="3"/>
    <d v="2023-09-17T00:00:00"/>
    <n v="0"/>
    <n v="12565"/>
    <x v="283"/>
    <x v="2"/>
    <n v="143"/>
    <s v="Product_143"/>
    <x v="2"/>
    <n v="304.2"/>
    <n v="129.41999999999999"/>
    <n v="4"/>
    <n v="0"/>
    <n v="472"/>
    <n v="1"/>
    <n v="1216.8"/>
    <n v="699.12"/>
  </r>
  <r>
    <n v="1894"/>
    <x v="1945"/>
    <n v="29"/>
    <x v="3"/>
    <d v="2021-11-20T00:00:00"/>
    <n v="0"/>
    <n v="12815"/>
    <x v="38"/>
    <x v="2"/>
    <n v="148"/>
    <s v="Product_148"/>
    <x v="3"/>
    <n v="179.89"/>
    <n v="102.94"/>
    <n v="5"/>
    <n v="0"/>
    <n v="742"/>
    <n v="6"/>
    <n v="899.45"/>
    <n v="384.75"/>
  </r>
  <r>
    <n v="1514"/>
    <x v="1946"/>
    <n v="51"/>
    <x v="3"/>
    <d v="2023-06-19T00:00:00"/>
    <n v="0"/>
    <n v="13765"/>
    <x v="1024"/>
    <x v="1"/>
    <n v="119"/>
    <s v="Product_119"/>
    <x v="3"/>
    <n v="1326.9"/>
    <n v="913.07"/>
    <n v="2"/>
    <n v="0"/>
    <n v="562"/>
    <n v="5"/>
    <n v="2653.8"/>
    <n v="827.66"/>
  </r>
  <r>
    <n v="2150"/>
    <x v="1947"/>
    <n v="62"/>
    <x v="0"/>
    <d v="2020-09-25T00:00:00"/>
    <n v="0"/>
    <n v="12342"/>
    <x v="326"/>
    <x v="2"/>
    <n v="131"/>
    <s v="Product_131"/>
    <x v="0"/>
    <n v="1350.19"/>
    <n v="842.71"/>
    <n v="2"/>
    <n v="0"/>
    <n v="696"/>
    <n v="7"/>
    <n v="2700.38"/>
    <n v="1014.96"/>
  </r>
  <r>
    <n v="1808"/>
    <x v="1948"/>
    <n v="50"/>
    <x v="5"/>
    <d v="2023-08-05T00:00:00"/>
    <n v="0"/>
    <n v="13062"/>
    <x v="146"/>
    <x v="2"/>
    <n v="143"/>
    <s v="Product_143"/>
    <x v="2"/>
    <n v="1314.02"/>
    <n v="719.48"/>
    <n v="3"/>
    <n v="0"/>
    <n v="603"/>
    <n v="2"/>
    <n v="3942.06"/>
    <n v="1783.62"/>
  </r>
  <r>
    <n v="1873"/>
    <x v="1949"/>
    <n v="32"/>
    <x v="5"/>
    <d v="2022-02-10T00:00:00"/>
    <n v="1"/>
    <n v="10259"/>
    <x v="678"/>
    <x v="1"/>
    <n v="143"/>
    <s v="Product_143"/>
    <x v="3"/>
    <n v="790.92"/>
    <n v="373.58"/>
    <n v="3"/>
    <n v="0.1"/>
    <n v="727"/>
    <n v="3"/>
    <n v="2135.48"/>
    <n v="1014.74"/>
  </r>
  <r>
    <n v="1013"/>
    <x v="1950"/>
    <n v="23"/>
    <x v="1"/>
    <d v="2020-11-11T00:00:00"/>
    <n v="0"/>
    <n v="13455"/>
    <x v="825"/>
    <x v="0"/>
    <n v="125"/>
    <s v="Product_125"/>
    <x v="1"/>
    <n v="1006.63"/>
    <n v="486.92"/>
    <n v="4"/>
    <n v="0"/>
    <n v="867"/>
    <n v="3"/>
    <n v="4026.52"/>
    <n v="2078.84"/>
  </r>
  <r>
    <n v="1970"/>
    <x v="1951"/>
    <n v="40"/>
    <x v="3"/>
    <d v="2020-11-28T00:00:00"/>
    <n v="0"/>
    <n v="10825"/>
    <x v="401"/>
    <x v="1"/>
    <n v="104"/>
    <s v="Product_104"/>
    <x v="2"/>
    <n v="866.88"/>
    <n v="538.22"/>
    <n v="1"/>
    <n v="0"/>
    <n v="448"/>
    <n v="4"/>
    <n v="866.88"/>
    <n v="328.66"/>
  </r>
  <r>
    <n v="1977"/>
    <x v="1952"/>
    <n v="42"/>
    <x v="5"/>
    <d v="2021-05-01T00:00:00"/>
    <n v="1"/>
    <n v="13375"/>
    <x v="1105"/>
    <x v="1"/>
    <n v="113"/>
    <s v="Product_113"/>
    <x v="1"/>
    <n v="150.69999999999999"/>
    <n v="95.57"/>
    <n v="3"/>
    <n v="0.05"/>
    <n v="966"/>
    <n v="3"/>
    <n v="429.49"/>
    <n v="142.78"/>
  </r>
  <r>
    <n v="2013"/>
    <x v="1953"/>
    <n v="48"/>
    <x v="1"/>
    <d v="2023-11-19T00:00:00"/>
    <n v="0"/>
    <n v="10315"/>
    <x v="864"/>
    <x v="1"/>
    <n v="136"/>
    <s v="Product_136"/>
    <x v="2"/>
    <n v="913.96"/>
    <n v="510.55"/>
    <n v="3"/>
    <n v="0"/>
    <n v="409"/>
    <n v="5"/>
    <n v="2741.88"/>
    <n v="1210.23"/>
  </r>
  <r>
    <n v="2035"/>
    <x v="1954"/>
    <n v="38"/>
    <x v="0"/>
    <d v="2023-07-03T00:00:00"/>
    <n v="0"/>
    <n v="10745"/>
    <x v="177"/>
    <x v="2"/>
    <n v="142"/>
    <s v="Product_142"/>
    <x v="0"/>
    <n v="69.739999999999995"/>
    <n v="30.43"/>
    <n v="3"/>
    <n v="0"/>
    <n v="548"/>
    <n v="8"/>
    <n v="209.22"/>
    <n v="117.93"/>
  </r>
  <r>
    <n v="1086"/>
    <x v="1955"/>
    <n v="54"/>
    <x v="3"/>
    <d v="2020-12-05T00:00:00"/>
    <n v="0"/>
    <n v="13865"/>
    <x v="769"/>
    <x v="1"/>
    <n v="137"/>
    <s v="Product_137"/>
    <x v="3"/>
    <n v="521.23"/>
    <n v="354.52"/>
    <n v="4"/>
    <n v="0"/>
    <n v="875"/>
    <n v="5"/>
    <n v="2084.92"/>
    <n v="666.84"/>
  </r>
  <r>
    <n v="1908"/>
    <x v="1956"/>
    <n v="20"/>
    <x v="2"/>
    <d v="2024-01-16T00:00:00"/>
    <n v="0"/>
    <n v="10718"/>
    <x v="142"/>
    <x v="2"/>
    <n v="103"/>
    <s v="Product_103"/>
    <x v="3"/>
    <n v="1401.82"/>
    <n v="915.99"/>
    <n v="5"/>
    <n v="0"/>
    <n v="351"/>
    <n v="4"/>
    <n v="7009.1"/>
    <n v="2429.15"/>
  </r>
  <r>
    <n v="2324"/>
    <x v="1957"/>
    <n v="37"/>
    <x v="0"/>
    <d v="2022-06-15T00:00:00"/>
    <n v="0"/>
    <n v="11100"/>
    <x v="776"/>
    <x v="2"/>
    <n v="116"/>
    <s v="Product_116"/>
    <x v="3"/>
    <n v="490.87"/>
    <n v="217.04"/>
    <n v="3"/>
    <n v="0"/>
    <n v="354"/>
    <n v="7"/>
    <n v="1472.61"/>
    <n v="821.49"/>
  </r>
  <r>
    <n v="2266"/>
    <x v="1958"/>
    <n v="40"/>
    <x v="1"/>
    <d v="2020-03-30T00:00:00"/>
    <n v="1"/>
    <n v="12727"/>
    <x v="848"/>
    <x v="2"/>
    <n v="126"/>
    <s v="Product_126"/>
    <x v="1"/>
    <n v="1412.75"/>
    <n v="589.14"/>
    <n v="5"/>
    <n v="0"/>
    <n v="1107"/>
    <n v="3"/>
    <n v="7063.75"/>
    <n v="4118.05"/>
  </r>
  <r>
    <n v="1121"/>
    <x v="1959"/>
    <n v="38"/>
    <x v="0"/>
    <d v="2022-04-21T00:00:00"/>
    <n v="0"/>
    <n v="12901"/>
    <x v="242"/>
    <x v="2"/>
    <n v="140"/>
    <s v="Product_140"/>
    <x v="3"/>
    <n v="412.69"/>
    <n v="231.42"/>
    <n v="4"/>
    <n v="0.05"/>
    <n v="448"/>
    <n v="5"/>
    <n v="1568.22"/>
    <n v="642.54"/>
  </r>
  <r>
    <n v="2170"/>
    <x v="1960"/>
    <n v="57"/>
    <x v="2"/>
    <d v="2022-01-16T00:00:00"/>
    <n v="0"/>
    <n v="13450"/>
    <x v="392"/>
    <x v="0"/>
    <n v="139"/>
    <s v="Product_139"/>
    <x v="2"/>
    <n v="506.12"/>
    <n v="245.59"/>
    <n v="1"/>
    <n v="0"/>
    <n v="778"/>
    <n v="4"/>
    <n v="506.12"/>
    <n v="260.52999999999997"/>
  </r>
  <r>
    <n v="1749"/>
    <x v="1961"/>
    <n v="38"/>
    <x v="0"/>
    <d v="2023-10-17T00:00:00"/>
    <n v="0"/>
    <n v="10460"/>
    <x v="8"/>
    <x v="2"/>
    <n v="119"/>
    <s v="Product_119"/>
    <x v="1"/>
    <n v="961.19"/>
    <n v="466.15"/>
    <n v="2"/>
    <n v="0"/>
    <n v="442"/>
    <n v="3"/>
    <n v="1922.38"/>
    <n v="990.08"/>
  </r>
  <r>
    <n v="2379"/>
    <x v="1962"/>
    <n v="35"/>
    <x v="1"/>
    <d v="2024-01-13T00:00:00"/>
    <n v="0"/>
    <n v="13127"/>
    <x v="153"/>
    <x v="2"/>
    <n v="146"/>
    <s v="Product_146"/>
    <x v="0"/>
    <n v="1154.3599999999999"/>
    <n v="491.95"/>
    <n v="2"/>
    <n v="0.05"/>
    <n v="354"/>
    <n v="3"/>
    <n v="2193.2800000000002"/>
    <n v="1209.3800000000001"/>
  </r>
  <r>
    <n v="1684"/>
    <x v="1963"/>
    <n v="25"/>
    <x v="2"/>
    <d v="2021-05-01T00:00:00"/>
    <n v="0"/>
    <n v="12854"/>
    <x v="1105"/>
    <x v="1"/>
    <n v="115"/>
    <s v="Product_115"/>
    <x v="1"/>
    <n v="777.01"/>
    <n v="533.04"/>
    <n v="2"/>
    <n v="0"/>
    <n v="367"/>
    <n v="7"/>
    <n v="1554.02"/>
    <n v="487.94"/>
  </r>
  <r>
    <n v="1308"/>
    <x v="1964"/>
    <n v="59"/>
    <x v="2"/>
    <d v="2022-06-28T00:00:00"/>
    <n v="0"/>
    <n v="11104"/>
    <x v="1106"/>
    <x v="1"/>
    <n v="132"/>
    <s v="Product_132"/>
    <x v="0"/>
    <n v="1329.07"/>
    <n v="862.63"/>
    <n v="2"/>
    <n v="0"/>
    <n v="918"/>
    <n v="1"/>
    <n v="2658.14"/>
    <n v="932.88"/>
  </r>
  <r>
    <n v="1694"/>
    <x v="1965"/>
    <n v="18"/>
    <x v="0"/>
    <d v="2023-06-04T00:00:00"/>
    <n v="0"/>
    <n v="11702"/>
    <x v="687"/>
    <x v="2"/>
    <n v="149"/>
    <s v="Product_149"/>
    <x v="1"/>
    <n v="108.35"/>
    <n v="47.04"/>
    <n v="4"/>
    <n v="0"/>
    <n v="577"/>
    <n v="3"/>
    <n v="433.4"/>
    <n v="245.24"/>
  </r>
  <r>
    <n v="1287"/>
    <x v="1966"/>
    <n v="31"/>
    <x v="2"/>
    <d v="2021-06-08T00:00:00"/>
    <n v="1"/>
    <n v="13247"/>
    <x v="344"/>
    <x v="0"/>
    <n v="121"/>
    <s v="Product_121"/>
    <x v="3"/>
    <n v="1387.18"/>
    <n v="919.67"/>
    <n v="2"/>
    <n v="0"/>
    <n v="588"/>
    <n v="2"/>
    <n v="2774.36"/>
    <n v="935.02"/>
  </r>
  <r>
    <n v="1306"/>
    <x v="1967"/>
    <n v="65"/>
    <x v="0"/>
    <d v="2022-08-07T00:00:00"/>
    <n v="0"/>
    <n v="12840"/>
    <x v="1062"/>
    <x v="0"/>
    <n v="101"/>
    <s v="Product_101"/>
    <x v="0"/>
    <n v="334.65"/>
    <n v="202.43"/>
    <n v="4"/>
    <n v="0.05"/>
    <n v="581"/>
    <n v="4"/>
    <n v="1271.67"/>
    <n v="461.95"/>
  </r>
  <r>
    <n v="1913"/>
    <x v="1968"/>
    <n v="47"/>
    <x v="3"/>
    <d v="2021-04-24T00:00:00"/>
    <n v="0"/>
    <n v="12977"/>
    <x v="1107"/>
    <x v="1"/>
    <n v="106"/>
    <s v="Product_106"/>
    <x v="3"/>
    <n v="1332.15"/>
    <n v="662.92"/>
    <n v="1"/>
    <n v="0.05"/>
    <n v="350"/>
    <n v="4"/>
    <n v="1265.54"/>
    <n v="602.62"/>
  </r>
  <r>
    <n v="1661"/>
    <x v="1969"/>
    <n v="39"/>
    <x v="2"/>
    <d v="2022-12-29T00:00:00"/>
    <n v="0"/>
    <n v="11406"/>
    <x v="84"/>
    <x v="0"/>
    <n v="127"/>
    <s v="Product_127"/>
    <x v="1"/>
    <n v="631.25"/>
    <n v="429.51499999999999"/>
    <n v="3"/>
    <n v="0"/>
    <n v="356"/>
    <n v="10"/>
    <n v="1893.75"/>
    <n v="605.20000000000005"/>
  </r>
  <r>
    <n v="1548"/>
    <x v="1970"/>
    <n v="40"/>
    <x v="0"/>
    <d v="2021-04-05T00:00:00"/>
    <n v="1"/>
    <n v="12196"/>
    <x v="539"/>
    <x v="1"/>
    <n v="123"/>
    <s v="Product_123"/>
    <x v="0"/>
    <n v="1257.5"/>
    <n v="728.6"/>
    <n v="3"/>
    <n v="0.1"/>
    <n v="1299"/>
    <n v="2"/>
    <n v="3395.25"/>
    <n v="1209.45"/>
  </r>
  <r>
    <n v="2375"/>
    <x v="1971"/>
    <n v="25"/>
    <x v="3"/>
    <d v="2021-09-25T00:00:00"/>
    <n v="0"/>
    <n v="12815"/>
    <x v="458"/>
    <x v="0"/>
    <n v="147"/>
    <s v="Product_147"/>
    <x v="2"/>
    <n v="1023.92"/>
    <n v="670.26"/>
    <n v="3"/>
    <n v="0"/>
    <n v="370"/>
    <n v="5"/>
    <n v="3071.76"/>
    <n v="1060.98"/>
  </r>
  <r>
    <n v="1311"/>
    <x v="1972"/>
    <n v="38"/>
    <x v="2"/>
    <d v="2022-08-18T00:00:00"/>
    <n v="0"/>
    <n v="13352"/>
    <x v="1066"/>
    <x v="0"/>
    <n v="131"/>
    <s v="Product_131"/>
    <x v="2"/>
    <n v="305.12"/>
    <n v="165"/>
    <n v="4"/>
    <n v="0"/>
    <n v="867"/>
    <n v="3"/>
    <n v="1220.48"/>
    <n v="560.48"/>
  </r>
  <r>
    <n v="1872"/>
    <x v="1973"/>
    <n v="34"/>
    <x v="3"/>
    <d v="2021-02-01T00:00:00"/>
    <n v="0"/>
    <n v="12392"/>
    <x v="405"/>
    <x v="0"/>
    <n v="112"/>
    <s v="Product_112"/>
    <x v="1"/>
    <n v="1381.17"/>
    <n v="759.91"/>
    <n v="4"/>
    <n v="0"/>
    <n v="403"/>
    <n v="5"/>
    <n v="5524.68"/>
    <n v="2485.04"/>
  </r>
  <r>
    <n v="2082"/>
    <x v="1974"/>
    <n v="42"/>
    <x v="4"/>
    <d v="2022-01-23T00:00:00"/>
    <n v="0"/>
    <n v="11813"/>
    <x v="1108"/>
    <x v="1"/>
    <n v="121"/>
    <s v="Product_121"/>
    <x v="0"/>
    <n v="406"/>
    <n v="197.85"/>
    <n v="4"/>
    <n v="0"/>
    <n v="398"/>
    <n v="8"/>
    <n v="1624"/>
    <n v="832.6"/>
  </r>
  <r>
    <n v="1923"/>
    <x v="1975"/>
    <n v="40"/>
    <x v="2"/>
    <d v="2023-10-21T00:00:00"/>
    <n v="1"/>
    <n v="11814"/>
    <x v="1030"/>
    <x v="1"/>
    <n v="102"/>
    <s v="Product_102"/>
    <x v="2"/>
    <n v="404"/>
    <n v="208.59"/>
    <n v="1"/>
    <n v="0"/>
    <n v="438"/>
    <n v="3"/>
    <n v="404"/>
    <n v="195.41"/>
  </r>
  <r>
    <n v="1754"/>
    <x v="1976"/>
    <n v="45"/>
    <x v="4"/>
    <d v="2023-03-14T00:00:00"/>
    <n v="0"/>
    <n v="13480"/>
    <x v="1109"/>
    <x v="2"/>
    <n v="105"/>
    <s v="Product_105"/>
    <x v="3"/>
    <n v="1230.56"/>
    <n v="701.82"/>
    <n v="5"/>
    <n v="0"/>
    <n v="659"/>
    <n v="3"/>
    <n v="6152.8"/>
    <n v="2643.7"/>
  </r>
  <r>
    <n v="1034"/>
    <x v="1977"/>
    <n v="55"/>
    <x v="1"/>
    <d v="2022-06-21T00:00:00"/>
    <n v="0"/>
    <n v="11741"/>
    <x v="719"/>
    <x v="2"/>
    <n v="109"/>
    <s v="Product_109"/>
    <x v="3"/>
    <n v="203.52"/>
    <n v="139.22999999999999"/>
    <n v="4"/>
    <n v="0"/>
    <n v="763"/>
    <n v="3"/>
    <n v="814.08"/>
    <n v="257.16000000000003"/>
  </r>
  <r>
    <n v="1444"/>
    <x v="1978"/>
    <n v="36"/>
    <x v="1"/>
    <d v="2022-03-08T00:00:00"/>
    <n v="0"/>
    <n v="10973"/>
    <x v="596"/>
    <x v="0"/>
    <n v="120"/>
    <s v="Product_120"/>
    <x v="1"/>
    <n v="371.95"/>
    <n v="215.74"/>
    <n v="4"/>
    <n v="0.2"/>
    <n v="688"/>
    <n v="7"/>
    <n v="1190.24"/>
    <n v="327.27999999999997"/>
  </r>
  <r>
    <n v="1092"/>
    <x v="1979"/>
    <n v="49"/>
    <x v="0"/>
    <d v="2021-07-31T00:00:00"/>
    <n v="1"/>
    <n v="10921"/>
    <x v="359"/>
    <x v="0"/>
    <n v="146"/>
    <s v="Product_146"/>
    <x v="3"/>
    <n v="780.33"/>
    <n v="346.63"/>
    <n v="3"/>
    <n v="0.05"/>
    <n v="822"/>
    <n v="5"/>
    <n v="2223.94"/>
    <n v="1184.05"/>
  </r>
  <r>
    <n v="2230"/>
    <x v="1980"/>
    <n v="44"/>
    <x v="5"/>
    <d v="2022-02-21T00:00:00"/>
    <n v="0"/>
    <n v="10029"/>
    <x v="1110"/>
    <x v="0"/>
    <n v="118"/>
    <s v="Product_118"/>
    <x v="3"/>
    <n v="1254.19"/>
    <n v="504.31"/>
    <n v="2"/>
    <n v="0"/>
    <n v="526"/>
    <n v="7"/>
    <n v="2508.38"/>
    <n v="1499.76"/>
  </r>
  <r>
    <n v="1352"/>
    <x v="1981"/>
    <n v="30"/>
    <x v="4"/>
    <d v="2022-10-26T00:00:00"/>
    <n v="1"/>
    <n v="12777"/>
    <x v="297"/>
    <x v="1"/>
    <n v="122"/>
    <s v="Product_122"/>
    <x v="3"/>
    <n v="263.85000000000002"/>
    <n v="172.9"/>
    <n v="2"/>
    <n v="0"/>
    <n v="447"/>
    <n v="4"/>
    <n v="527.70000000000005"/>
    <n v="181.9"/>
  </r>
  <r>
    <n v="1902"/>
    <x v="1982"/>
    <n v="24"/>
    <x v="4"/>
    <d v="2022-12-16T00:00:00"/>
    <n v="0"/>
    <n v="13493"/>
    <x v="189"/>
    <x v="0"/>
    <n v="108"/>
    <s v="Product_108"/>
    <x v="2"/>
    <n v="844.12"/>
    <n v="429.51499999999999"/>
    <n v="1"/>
    <n v="0"/>
    <n v="416"/>
    <n v="5"/>
    <n v="844.12"/>
    <n v="414.6"/>
  </r>
  <r>
    <n v="2355"/>
    <x v="1983"/>
    <n v="26"/>
    <x v="1"/>
    <d v="2022-07-05T00:00:00"/>
    <n v="0"/>
    <n v="10981"/>
    <x v="1111"/>
    <x v="2"/>
    <n v="134"/>
    <s v="Product_134"/>
    <x v="0"/>
    <n v="1081.3"/>
    <n v="534.69000000000005"/>
    <n v="2"/>
    <n v="0.2"/>
    <n v="481"/>
    <n v="4"/>
    <n v="1730.08"/>
    <n v="660.7"/>
  </r>
  <r>
    <n v="1861"/>
    <x v="1984"/>
    <n v="44"/>
    <x v="4"/>
    <d v="2020-11-27T00:00:00"/>
    <n v="0"/>
    <n v="10230"/>
    <x v="1112"/>
    <x v="0"/>
    <n v="109"/>
    <s v="Product_109"/>
    <x v="1"/>
    <n v="1297.8599999999999"/>
    <n v="830.92"/>
    <n v="5"/>
    <n v="0.2"/>
    <n v="746"/>
    <n v="3"/>
    <n v="5191.4399999999996"/>
    <n v="1036.8399999999999"/>
  </r>
  <r>
    <n v="1158"/>
    <x v="1985"/>
    <n v="39"/>
    <x v="5"/>
    <d v="2021-02-12T00:00:00"/>
    <n v="0"/>
    <n v="13430"/>
    <x v="415"/>
    <x v="2"/>
    <n v="107"/>
    <s v="Product_107"/>
    <x v="0"/>
    <n v="1406.57"/>
    <n v="961.54"/>
    <n v="3"/>
    <n v="0"/>
    <n v="393"/>
    <n v="4"/>
    <n v="4219.71"/>
    <n v="1335.09"/>
  </r>
  <r>
    <n v="1956"/>
    <x v="1986"/>
    <n v="59"/>
    <x v="3"/>
    <d v="2023-05-23T00:00:00"/>
    <n v="0"/>
    <n v="11185"/>
    <x v="360"/>
    <x v="0"/>
    <n v="130"/>
    <s v="Product_130"/>
    <x v="0"/>
    <n v="1187.73"/>
    <n v="741.63"/>
    <n v="1"/>
    <n v="0"/>
    <n v="335"/>
    <n v="7"/>
    <n v="1187.73"/>
    <n v="446.1"/>
  </r>
  <r>
    <n v="1023"/>
    <x v="1987"/>
    <n v="51"/>
    <x v="3"/>
    <d v="2020-10-10T00:00:00"/>
    <n v="1"/>
    <n v="12776"/>
    <x v="122"/>
    <x v="0"/>
    <n v="118"/>
    <s v="Product_118"/>
    <x v="0"/>
    <n v="996.6"/>
    <n v="450.62"/>
    <n v="2"/>
    <n v="0"/>
    <n v="1544"/>
    <n v="1"/>
    <n v="1993.2"/>
    <n v="1091.96"/>
  </r>
  <r>
    <n v="1403"/>
    <x v="1988"/>
    <n v="51"/>
    <x v="5"/>
    <d v="2021-05-27T00:00:00"/>
    <n v="1"/>
    <n v="11251"/>
    <x v="778"/>
    <x v="0"/>
    <n v="127"/>
    <s v="Product_127"/>
    <x v="2"/>
    <n v="678.75"/>
    <n v="351.19"/>
    <n v="2"/>
    <n v="0"/>
    <n v="1302"/>
    <n v="5"/>
    <n v="1357.5"/>
    <n v="655.12"/>
  </r>
  <r>
    <n v="1804"/>
    <x v="1989"/>
    <n v="43"/>
    <x v="4"/>
    <d v="2020-04-16T00:00:00"/>
    <n v="0"/>
    <n v="13916"/>
    <x v="604"/>
    <x v="2"/>
    <n v="116"/>
    <s v="Product_116"/>
    <x v="3"/>
    <n v="212.56"/>
    <n v="133.44999999999999"/>
    <n v="3"/>
    <n v="0"/>
    <n v="375"/>
    <n v="6"/>
    <n v="637.67999999999995"/>
    <n v="237.33"/>
  </r>
  <r>
    <n v="1515"/>
    <x v="1990"/>
    <n v="25"/>
    <x v="4"/>
    <d v="2023-06-08T00:00:00"/>
    <n v="0"/>
    <n v="11244"/>
    <x v="425"/>
    <x v="2"/>
    <n v="121"/>
    <s v="Product_121"/>
    <x v="1"/>
    <n v="1079.1199999999999"/>
    <n v="725.25"/>
    <n v="1"/>
    <n v="0"/>
    <n v="514"/>
    <n v="7"/>
    <n v="1079.1199999999999"/>
    <n v="353.87"/>
  </r>
  <r>
    <n v="1731"/>
    <x v="1991"/>
    <n v="44"/>
    <x v="4"/>
    <d v="2022-11-09T00:00:00"/>
    <n v="0"/>
    <n v="12793"/>
    <x v="123"/>
    <x v="1"/>
    <n v="105"/>
    <s v="Product_105"/>
    <x v="0"/>
    <n v="1489.47"/>
    <n v="1042"/>
    <n v="3"/>
    <n v="0"/>
    <n v="656"/>
    <n v="4"/>
    <n v="4468.41"/>
    <n v="1342.41"/>
  </r>
  <r>
    <n v="2387"/>
    <x v="1992"/>
    <n v="40"/>
    <x v="0"/>
    <d v="2022-01-30T00:00:00"/>
    <n v="1"/>
    <n v="11096"/>
    <x v="930"/>
    <x v="2"/>
    <n v="129"/>
    <s v="Product_129"/>
    <x v="3"/>
    <n v="1118.3"/>
    <n v="618.94000000000005"/>
    <n v="1"/>
    <n v="0"/>
    <n v="887"/>
    <n v="6"/>
    <n v="1118.3"/>
    <n v="499.36"/>
  </r>
  <r>
    <n v="2405"/>
    <x v="1993"/>
    <n v="22"/>
    <x v="2"/>
    <d v="2023-09-02T00:00:00"/>
    <n v="0"/>
    <n v="10398"/>
    <x v="463"/>
    <x v="0"/>
    <n v="147"/>
    <s v="Product_147"/>
    <x v="2"/>
    <n v="74.23"/>
    <n v="48.01"/>
    <n v="2"/>
    <n v="0"/>
    <n v="692"/>
    <n v="6"/>
    <n v="148.46"/>
    <n v="52.44"/>
  </r>
  <r>
    <n v="1531"/>
    <x v="1994"/>
    <n v="58"/>
    <x v="5"/>
    <d v="2020-07-29T00:00:00"/>
    <n v="0"/>
    <n v="10094"/>
    <x v="396"/>
    <x v="2"/>
    <n v="137"/>
    <s v="Product_137"/>
    <x v="0"/>
    <n v="769.58"/>
    <n v="318.60000000000002"/>
    <n v="3"/>
    <n v="0.05"/>
    <n v="452"/>
    <n v="4"/>
    <n v="2193.3000000000002"/>
    <n v="1237.5"/>
  </r>
  <r>
    <n v="1955"/>
    <x v="1995"/>
    <n v="56"/>
    <x v="5"/>
    <d v="2023-12-27T00:00:00"/>
    <n v="0"/>
    <n v="11963"/>
    <x v="1113"/>
    <x v="0"/>
    <n v="143"/>
    <s v="Product_143"/>
    <x v="3"/>
    <n v="941.24"/>
    <n v="457.2"/>
    <n v="3"/>
    <n v="0"/>
    <n v="371"/>
    <n v="6"/>
    <n v="2823.72"/>
    <n v="1452.12"/>
  </r>
  <r>
    <n v="1151"/>
    <x v="1996"/>
    <n v="40"/>
    <x v="5"/>
    <d v="2022-11-22T00:00:00"/>
    <n v="1"/>
    <n v="10474"/>
    <x v="1114"/>
    <x v="0"/>
    <n v="122"/>
    <s v="Product_122"/>
    <x v="2"/>
    <n v="1050.03"/>
    <n v="537.04"/>
    <n v="5"/>
    <n v="0.1"/>
    <n v="771"/>
    <n v="3"/>
    <n v="4725.1400000000003"/>
    <n v="2039.94"/>
  </r>
  <r>
    <n v="1946"/>
    <x v="1997"/>
    <n v="30"/>
    <x v="5"/>
    <d v="2020-09-12T00:00:00"/>
    <n v="0"/>
    <n v="13166"/>
    <x v="454"/>
    <x v="2"/>
    <n v="114"/>
    <s v="Product_114"/>
    <x v="3"/>
    <n v="1093.5999999999999"/>
    <n v="757.49"/>
    <n v="3"/>
    <n v="0"/>
    <n v="380"/>
    <n v="9"/>
    <n v="3280.8"/>
    <n v="1008.33"/>
  </r>
  <r>
    <n v="1607"/>
    <x v="1998"/>
    <n v="31"/>
    <x v="5"/>
    <d v="2021-06-08T00:00:00"/>
    <n v="0"/>
    <n v="11929"/>
    <x v="344"/>
    <x v="1"/>
    <n v="119"/>
    <s v="Product_119"/>
    <x v="1"/>
    <n v="859.26"/>
    <n v="344.58"/>
    <n v="1"/>
    <n v="0"/>
    <n v="421"/>
    <n v="3"/>
    <n v="859.26"/>
    <n v="514.67999999999995"/>
  </r>
  <r>
    <n v="1419"/>
    <x v="1999"/>
    <n v="49"/>
    <x v="4"/>
    <d v="2020-06-20T00:00:00"/>
    <n v="0"/>
    <n v="11778"/>
    <x v="593"/>
    <x v="2"/>
    <n v="135"/>
    <s v="Product_135"/>
    <x v="3"/>
    <n v="373.87"/>
    <n v="184.1"/>
    <n v="5"/>
    <n v="0"/>
    <n v="401"/>
    <n v="8"/>
    <n v="1869.35"/>
    <n v="948.85"/>
  </r>
  <r>
    <n v="2273"/>
    <x v="2000"/>
    <n v="47"/>
    <x v="0"/>
    <d v="2020-11-24T00:00:00"/>
    <n v="0"/>
    <n v="13956"/>
    <x v="1115"/>
    <x v="2"/>
    <n v="124"/>
    <s v="Product_124"/>
    <x v="3"/>
    <n v="1416.19"/>
    <n v="961.77"/>
    <n v="3"/>
    <n v="0.2"/>
    <n v="391"/>
    <n v="2"/>
    <n v="3398.86"/>
    <n v="513.54999999999995"/>
  </r>
  <r>
    <n v="2140"/>
    <x v="2001"/>
    <n v="40"/>
    <x v="1"/>
    <d v="2021-12-07T00:00:00"/>
    <n v="0"/>
    <n v="13876"/>
    <x v="577"/>
    <x v="0"/>
    <n v="142"/>
    <s v="Product_142"/>
    <x v="1"/>
    <n v="1060.17"/>
    <n v="521.61"/>
    <n v="3"/>
    <n v="0"/>
    <n v="429"/>
    <n v="6"/>
    <n v="3180.51"/>
    <n v="1615.68"/>
  </r>
  <r>
    <n v="1865"/>
    <x v="2002"/>
    <n v="44"/>
    <x v="4"/>
    <d v="2022-09-07T00:00:00"/>
    <n v="1"/>
    <n v="10774"/>
    <x v="718"/>
    <x v="2"/>
    <n v="106"/>
    <s v="Product_106"/>
    <x v="1"/>
    <n v="393.42"/>
    <n v="183.93"/>
    <n v="5"/>
    <n v="0"/>
    <n v="907"/>
    <n v="4"/>
    <n v="1967.1"/>
    <n v="1047.45"/>
  </r>
  <r>
    <n v="1577"/>
    <x v="2003"/>
    <n v="20"/>
    <x v="4"/>
    <d v="2022-11-17T00:00:00"/>
    <n v="1"/>
    <n v="11147"/>
    <x v="972"/>
    <x v="1"/>
    <n v="103"/>
    <s v="Product_103"/>
    <x v="3"/>
    <n v="517.37"/>
    <n v="320.27"/>
    <n v="2"/>
    <n v="0"/>
    <n v="776"/>
    <n v="4"/>
    <n v="1034.74"/>
    <n v="394.2"/>
  </r>
  <r>
    <n v="1334"/>
    <x v="2004"/>
    <n v="45"/>
    <x v="2"/>
    <d v="2020-10-28T00:00:00"/>
    <n v="0"/>
    <n v="12847"/>
    <x v="494"/>
    <x v="0"/>
    <n v="134"/>
    <s v="Product_134"/>
    <x v="1"/>
    <n v="1386.8"/>
    <n v="864.81"/>
    <n v="3"/>
    <n v="0"/>
    <n v="853"/>
    <n v="4"/>
    <n v="4160.3999999999996"/>
    <n v="1565.97"/>
  </r>
  <r>
    <n v="2441"/>
    <x v="2005"/>
    <n v="38"/>
    <x v="1"/>
    <d v="2022-06-14T00:00:00"/>
    <n v="0"/>
    <n v="11523"/>
    <x v="1116"/>
    <x v="2"/>
    <n v="145"/>
    <s v="Product_145"/>
    <x v="3"/>
    <n v="1336.85"/>
    <n v="724.11"/>
    <n v="4"/>
    <n v="0"/>
    <n v="393"/>
    <n v="4"/>
    <n v="5347.4"/>
    <n v="2450.96"/>
  </r>
  <r>
    <n v="1931"/>
    <x v="2006"/>
    <n v="29"/>
    <x v="5"/>
    <d v="2020-06-07T00:00:00"/>
    <n v="0"/>
    <n v="13850"/>
    <x v="779"/>
    <x v="1"/>
    <n v="102"/>
    <s v="Product_102"/>
    <x v="0"/>
    <n v="637.46"/>
    <n v="436.07"/>
    <n v="2"/>
    <n v="0.2"/>
    <n v="672"/>
    <n v="3"/>
    <n v="1019.94"/>
    <n v="147.80000000000001"/>
  </r>
  <r>
    <n v="1294"/>
    <x v="2007"/>
    <n v="40"/>
    <x v="1"/>
    <d v="2021-03-30T00:00:00"/>
    <n v="0"/>
    <n v="12991"/>
    <x v="1117"/>
    <x v="0"/>
    <n v="115"/>
    <s v="Product_115"/>
    <x v="3"/>
    <n v="105.55"/>
    <n v="48.64"/>
    <n v="3"/>
    <n v="0.2"/>
    <n v="511"/>
    <n v="5"/>
    <n v="253.32"/>
    <n v="107.4"/>
  </r>
  <r>
    <n v="1754"/>
    <x v="2008"/>
    <n v="40"/>
    <x v="0"/>
    <d v="2022-07-12T00:00:00"/>
    <n v="0"/>
    <n v="13070"/>
    <x v="655"/>
    <x v="1"/>
    <n v="137"/>
    <s v="Product_137"/>
    <x v="2"/>
    <n v="120.32"/>
    <n v="81.099999999999994"/>
    <n v="2"/>
    <n v="0.05"/>
    <n v="659"/>
    <n v="3"/>
    <n v="228.61"/>
    <n v="66.41"/>
  </r>
  <r>
    <n v="2394"/>
    <x v="2009"/>
    <n v="45"/>
    <x v="3"/>
    <d v="2021-12-16T00:00:00"/>
    <n v="1"/>
    <n v="10620"/>
    <x v="1057"/>
    <x v="1"/>
    <n v="115"/>
    <s v="Product_115"/>
    <x v="1"/>
    <n v="461.68"/>
    <n v="289.31"/>
    <n v="1"/>
    <n v="0.2"/>
    <n v="1112"/>
    <n v="3"/>
    <n v="369.34"/>
    <n v="80.03"/>
  </r>
  <r>
    <n v="1185"/>
    <x v="2010"/>
    <n v="40"/>
    <x v="4"/>
    <d v="2020-02-24T00:00:00"/>
    <n v="1"/>
    <n v="12907"/>
    <x v="20"/>
    <x v="0"/>
    <n v="132"/>
    <s v="Product_132"/>
    <x v="0"/>
    <n v="962.23"/>
    <n v="491.18"/>
    <n v="2"/>
    <n v="0"/>
    <n v="1773"/>
    <n v="1"/>
    <n v="1924.46"/>
    <n v="942.1"/>
  </r>
  <r>
    <n v="2269"/>
    <x v="2011"/>
    <n v="40"/>
    <x v="1"/>
    <d v="2022-04-29T00:00:00"/>
    <n v="0"/>
    <n v="10963"/>
    <x v="556"/>
    <x v="2"/>
    <n v="121"/>
    <s v="Product_121"/>
    <x v="1"/>
    <n v="897.08"/>
    <n v="575.99"/>
    <n v="5"/>
    <n v="0"/>
    <n v="978"/>
    <n v="1"/>
    <n v="4485.3999999999996"/>
    <n v="1605.45"/>
  </r>
  <r>
    <n v="1636"/>
    <x v="2012"/>
    <n v="41"/>
    <x v="2"/>
    <d v="2020-04-19T00:00:00"/>
    <n v="1"/>
    <n v="13119"/>
    <x v="730"/>
    <x v="1"/>
    <n v="117"/>
    <s v="Product_117"/>
    <x v="1"/>
    <n v="969.05"/>
    <n v="426.34"/>
    <n v="3"/>
    <n v="0"/>
    <n v="798"/>
    <n v="3"/>
    <n v="2907.15"/>
    <n v="1628.13"/>
  </r>
  <r>
    <n v="2291"/>
    <x v="2013"/>
    <n v="31"/>
    <x v="0"/>
    <d v="2022-03-22T00:00:00"/>
    <n v="0"/>
    <n v="12860"/>
    <x v="1118"/>
    <x v="0"/>
    <n v="134"/>
    <s v="Product_134"/>
    <x v="1"/>
    <n v="1090.06"/>
    <n v="478.86"/>
    <n v="2"/>
    <n v="0"/>
    <n v="586"/>
    <n v="6"/>
    <n v="2180.12"/>
    <n v="1222.4000000000001"/>
  </r>
  <r>
    <n v="2260"/>
    <x v="2014"/>
    <n v="45"/>
    <x v="3"/>
    <d v="2022-10-25T00:00:00"/>
    <n v="1"/>
    <n v="12142"/>
    <x v="853"/>
    <x v="2"/>
    <n v="132"/>
    <s v="Product_132"/>
    <x v="2"/>
    <n v="77.599999999999994"/>
    <n v="52.69"/>
    <n v="4"/>
    <n v="0.2"/>
    <n v="799"/>
    <n v="4"/>
    <n v="248.32"/>
    <n v="37.56"/>
  </r>
  <r>
    <n v="1529"/>
    <x v="2015"/>
    <n v="38"/>
    <x v="0"/>
    <d v="2022-02-04T00:00:00"/>
    <n v="1"/>
    <n v="11500"/>
    <x v="162"/>
    <x v="1"/>
    <n v="147"/>
    <s v="Product_147"/>
    <x v="2"/>
    <n v="202.37"/>
    <n v="86.7"/>
    <n v="1"/>
    <n v="0"/>
    <n v="1062"/>
    <n v="1"/>
    <n v="202.37"/>
    <n v="115.67"/>
  </r>
  <r>
    <n v="1020"/>
    <x v="2016"/>
    <n v="44"/>
    <x v="5"/>
    <d v="2021-04-27T00:00:00"/>
    <n v="0"/>
    <n v="12080"/>
    <x v="1119"/>
    <x v="0"/>
    <n v="123"/>
    <s v="Product_123"/>
    <x v="3"/>
    <n v="571.25"/>
    <n v="429.51499999999999"/>
    <n v="1"/>
    <n v="0.1"/>
    <n v="534"/>
    <n v="7"/>
    <n v="514.12"/>
    <n v="84.61"/>
  </r>
  <r>
    <n v="1910"/>
    <x v="2017"/>
    <n v="48"/>
    <x v="3"/>
    <d v="2022-01-03T00:00:00"/>
    <n v="0"/>
    <n v="13189"/>
    <x v="851"/>
    <x v="1"/>
    <n v="135"/>
    <s v="Product_135"/>
    <x v="2"/>
    <n v="274.55"/>
    <n v="141.86000000000001"/>
    <n v="2"/>
    <n v="0.05"/>
    <n v="741"/>
    <n v="5"/>
    <n v="521.64"/>
    <n v="237.92"/>
  </r>
  <r>
    <n v="1866"/>
    <x v="2018"/>
    <n v="48"/>
    <x v="2"/>
    <d v="2020-06-16T00:00:00"/>
    <n v="0"/>
    <n v="13715"/>
    <x v="317"/>
    <x v="2"/>
    <n v="137"/>
    <s v="Product_137"/>
    <x v="1"/>
    <n v="159.21"/>
    <n v="68.64"/>
    <n v="5"/>
    <n v="0"/>
    <n v="404"/>
    <n v="5"/>
    <n v="796.05"/>
    <n v="452.85"/>
  </r>
  <r>
    <n v="1793"/>
    <x v="2019"/>
    <n v="55"/>
    <x v="3"/>
    <d v="2022-06-02T00:00:00"/>
    <n v="0"/>
    <n v="13322"/>
    <x v="1120"/>
    <x v="2"/>
    <n v="143"/>
    <s v="Product_143"/>
    <x v="0"/>
    <n v="979.4"/>
    <n v="645.34"/>
    <n v="1"/>
    <n v="0"/>
    <n v="388"/>
    <n v="7"/>
    <n v="979.4"/>
    <n v="334.06"/>
  </r>
  <r>
    <n v="1099"/>
    <x v="2020"/>
    <n v="45"/>
    <x v="2"/>
    <d v="2021-04-04T00:00:00"/>
    <n v="0"/>
    <n v="11326"/>
    <x v="605"/>
    <x v="2"/>
    <n v="141"/>
    <s v="Product_141"/>
    <x v="0"/>
    <n v="1232.24"/>
    <n v="833.99"/>
    <n v="2"/>
    <n v="0"/>
    <n v="400"/>
    <n v="2"/>
    <n v="2464.48"/>
    <n v="796.5"/>
  </r>
  <r>
    <n v="1751"/>
    <x v="2021"/>
    <n v="32"/>
    <x v="5"/>
    <d v="2020-02-27T00:00:00"/>
    <n v="1"/>
    <n v="10121"/>
    <x v="1121"/>
    <x v="0"/>
    <n v="137"/>
    <s v="Product_137"/>
    <x v="0"/>
    <n v="1141.31"/>
    <n v="621.70000000000005"/>
    <n v="2"/>
    <n v="0"/>
    <n v="1051"/>
    <n v="3"/>
    <n v="2282.62"/>
    <n v="1039.22"/>
  </r>
  <r>
    <n v="1477"/>
    <x v="2022"/>
    <n v="30"/>
    <x v="2"/>
    <d v="2021-10-14T00:00:00"/>
    <n v="0"/>
    <n v="10217"/>
    <x v="1122"/>
    <x v="2"/>
    <n v="133"/>
    <s v="Product_133"/>
    <x v="1"/>
    <n v="1234.71"/>
    <n v="651.48"/>
    <n v="1"/>
    <n v="0"/>
    <n v="1175"/>
    <n v="3"/>
    <n v="1234.71"/>
    <n v="583.23"/>
  </r>
  <r>
    <n v="2321"/>
    <x v="2023"/>
    <n v="24"/>
    <x v="0"/>
    <d v="2020-07-21T00:00:00"/>
    <n v="0"/>
    <n v="11076"/>
    <x v="947"/>
    <x v="2"/>
    <n v="125"/>
    <s v="Product_125"/>
    <x v="2"/>
    <n v="1015.49"/>
    <n v="570.41"/>
    <n v="2"/>
    <n v="0"/>
    <n v="859"/>
    <n v="2"/>
    <n v="2030.98"/>
    <n v="890.16"/>
  </r>
  <r>
    <n v="1939"/>
    <x v="2024"/>
    <n v="42"/>
    <x v="1"/>
    <d v="2024-03-01T00:00:00"/>
    <n v="0"/>
    <n v="13197"/>
    <x v="1123"/>
    <x v="0"/>
    <n v="146"/>
    <s v="Product_146"/>
    <x v="0"/>
    <n v="1116.25"/>
    <n v="522.25"/>
    <n v="2"/>
    <n v="0"/>
    <n v="364"/>
    <n v="5"/>
    <n v="2232.5"/>
    <n v="1188"/>
  </r>
  <r>
    <n v="1525"/>
    <x v="2025"/>
    <n v="59"/>
    <x v="0"/>
    <d v="2023-08-24T00:00:00"/>
    <n v="0"/>
    <n v="11182"/>
    <x v="606"/>
    <x v="2"/>
    <n v="137"/>
    <s v="Product_137"/>
    <x v="1"/>
    <n v="444.08"/>
    <n v="429.51499999999999"/>
    <n v="4"/>
    <n v="0.05"/>
    <n v="377"/>
    <n v="5"/>
    <n v="1687.5"/>
    <n v="-30.56"/>
  </r>
  <r>
    <n v="1333"/>
    <x v="2026"/>
    <n v="34"/>
    <x v="4"/>
    <d v="2021-11-17T00:00:00"/>
    <n v="1"/>
    <n v="11694"/>
    <x v="489"/>
    <x v="2"/>
    <n v="140"/>
    <s v="Product_140"/>
    <x v="1"/>
    <n v="1489.86"/>
    <n v="641.08000000000004"/>
    <n v="2"/>
    <n v="0"/>
    <n v="1141"/>
    <n v="4"/>
    <n v="2979.72"/>
    <n v="1697.56"/>
  </r>
  <r>
    <n v="1001"/>
    <x v="2027"/>
    <n v="46"/>
    <x v="0"/>
    <d v="2020-10-26T00:00:00"/>
    <n v="0"/>
    <n v="10794"/>
    <x v="1058"/>
    <x v="2"/>
    <n v="121"/>
    <s v="Product_121"/>
    <x v="0"/>
    <n v="315.58999999999997"/>
    <n v="168.5"/>
    <n v="2"/>
    <n v="0"/>
    <n v="585"/>
    <n v="5"/>
    <n v="631.17999999999995"/>
    <n v="294.18"/>
  </r>
  <r>
    <n v="1374"/>
    <x v="2028"/>
    <n v="28"/>
    <x v="3"/>
    <d v="2020-08-10T00:00:00"/>
    <n v="1"/>
    <n v="11624"/>
    <x v="1124"/>
    <x v="0"/>
    <n v="146"/>
    <s v="Product_146"/>
    <x v="0"/>
    <n v="361.02"/>
    <n v="210.66"/>
    <n v="5"/>
    <n v="0.1"/>
    <n v="814"/>
    <n v="5"/>
    <n v="1624.59"/>
    <n v="571.29"/>
  </r>
  <r>
    <n v="1292"/>
    <x v="2029"/>
    <n v="42"/>
    <x v="5"/>
    <d v="2020-03-19T00:00:00"/>
    <n v="1"/>
    <n v="10175"/>
    <x v="432"/>
    <x v="2"/>
    <n v="148"/>
    <s v="Product_148"/>
    <x v="3"/>
    <n v="468.94"/>
    <n v="318.44"/>
    <n v="1"/>
    <n v="0"/>
    <n v="1515"/>
    <n v="2"/>
    <n v="468.94"/>
    <n v="150.5"/>
  </r>
  <r>
    <n v="1836"/>
    <x v="2030"/>
    <n v="58"/>
    <x v="4"/>
    <d v="2021-08-10T00:00:00"/>
    <n v="0"/>
    <n v="10291"/>
    <x v="475"/>
    <x v="1"/>
    <n v="138"/>
    <s v="Product_138"/>
    <x v="3"/>
    <n v="1464.23"/>
    <n v="910.34"/>
    <n v="5"/>
    <n v="0"/>
    <n v="475"/>
    <n v="6"/>
    <n v="7321.15"/>
    <n v="2769.45"/>
  </r>
  <r>
    <n v="2004"/>
    <x v="2031"/>
    <n v="50"/>
    <x v="4"/>
    <d v="2022-08-25T00:00:00"/>
    <n v="0"/>
    <n v="13230"/>
    <x v="833"/>
    <x v="0"/>
    <n v="140"/>
    <s v="Product_140"/>
    <x v="1"/>
    <n v="1483.02"/>
    <n v="914.9"/>
    <n v="3"/>
    <n v="0.05"/>
    <n v="481"/>
    <n v="3"/>
    <n v="4226.6099999999997"/>
    <n v="1481.91"/>
  </r>
  <r>
    <n v="1552"/>
    <x v="2032"/>
    <n v="40"/>
    <x v="4"/>
    <d v="2023-11-26T00:00:00"/>
    <n v="0"/>
    <n v="10490"/>
    <x v="514"/>
    <x v="1"/>
    <n v="134"/>
    <s v="Product_134"/>
    <x v="3"/>
    <n v="1202.5999999999999"/>
    <n v="592.16"/>
    <n v="5"/>
    <n v="0.2"/>
    <n v="402"/>
    <n v="5"/>
    <n v="4810.3999999999996"/>
    <n v="1849.6"/>
  </r>
  <r>
    <n v="1317"/>
    <x v="2033"/>
    <n v="48"/>
    <x v="1"/>
    <d v="2020-11-10T00:00:00"/>
    <n v="0"/>
    <n v="12808"/>
    <x v="1125"/>
    <x v="0"/>
    <n v="119"/>
    <s v="Product_119"/>
    <x v="3"/>
    <n v="962.13"/>
    <n v="641.25"/>
    <n v="3"/>
    <n v="0.2"/>
    <n v="377"/>
    <n v="6"/>
    <n v="2309.11"/>
    <n v="385.36"/>
  </r>
  <r>
    <n v="1380"/>
    <x v="2034"/>
    <n v="49"/>
    <x v="2"/>
    <d v="2023-12-15T00:00:00"/>
    <n v="1"/>
    <n v="13428"/>
    <x v="829"/>
    <x v="0"/>
    <n v="127"/>
    <s v="Product_127"/>
    <x v="0"/>
    <n v="804.09"/>
    <n v="550.07000000000005"/>
    <n v="3"/>
    <n v="0"/>
    <n v="383"/>
    <n v="4"/>
    <n v="2412.27"/>
    <n v="762.06"/>
  </r>
  <r>
    <n v="1013"/>
    <x v="2035"/>
    <n v="42"/>
    <x v="3"/>
    <d v="2022-08-18T00:00:00"/>
    <n v="0"/>
    <n v="10633"/>
    <x v="1066"/>
    <x v="0"/>
    <n v="109"/>
    <s v="Product_109"/>
    <x v="3"/>
    <n v="1457.4"/>
    <n v="990.56"/>
    <n v="5"/>
    <n v="0"/>
    <n v="867"/>
    <n v="3"/>
    <n v="7287"/>
    <n v="2334.1999999999998"/>
  </r>
  <r>
    <n v="1503"/>
    <x v="2036"/>
    <n v="50"/>
    <x v="5"/>
    <d v="2022-07-07T00:00:00"/>
    <n v="1"/>
    <n v="11260"/>
    <x v="255"/>
    <x v="1"/>
    <n v="105"/>
    <s v="Product_105"/>
    <x v="1"/>
    <n v="1058.6500000000001"/>
    <n v="435.78"/>
    <n v="4"/>
    <n v="0"/>
    <n v="827"/>
    <n v="5"/>
    <n v="4234.6000000000004"/>
    <n v="2491.48"/>
  </r>
  <r>
    <n v="1230"/>
    <x v="2037"/>
    <n v="27"/>
    <x v="1"/>
    <d v="2023-06-14T00:00:00"/>
    <n v="0"/>
    <n v="13499"/>
    <x v="469"/>
    <x v="2"/>
    <n v="105"/>
    <s v="Product_105"/>
    <x v="0"/>
    <n v="1419.86"/>
    <n v="825.37"/>
    <n v="5"/>
    <n v="0.2"/>
    <n v="511"/>
    <n v="4"/>
    <n v="5679.44"/>
    <n v="1552.59"/>
  </r>
  <r>
    <n v="2107"/>
    <x v="2038"/>
    <n v="40"/>
    <x v="0"/>
    <d v="2020-01-11T00:00:00"/>
    <n v="0"/>
    <n v="12172"/>
    <x v="732"/>
    <x v="2"/>
    <n v="125"/>
    <s v="Product_125"/>
    <x v="3"/>
    <n v="509"/>
    <n v="301.82"/>
    <n v="1"/>
    <n v="0"/>
    <n v="351"/>
    <n v="10"/>
    <n v="509"/>
    <n v="207.18"/>
  </r>
  <r>
    <n v="1129"/>
    <x v="2039"/>
    <n v="56"/>
    <x v="5"/>
    <d v="2020-11-06T00:00:00"/>
    <n v="0"/>
    <n v="13386"/>
    <x v="731"/>
    <x v="2"/>
    <n v="126"/>
    <s v="Product_126"/>
    <x v="3"/>
    <n v="533.97"/>
    <n v="260.85000000000002"/>
    <n v="5"/>
    <n v="0"/>
    <n v="434"/>
    <n v="4"/>
    <n v="2669.85"/>
    <n v="1365.6"/>
  </r>
  <r>
    <n v="1837"/>
    <x v="2040"/>
    <n v="55"/>
    <x v="4"/>
    <d v="2020-08-02T00:00:00"/>
    <n v="0"/>
    <n v="13350"/>
    <x v="791"/>
    <x v="2"/>
    <n v="119"/>
    <s v="Product_119"/>
    <x v="3"/>
    <n v="1289.3499999999999"/>
    <n v="899.61"/>
    <n v="4"/>
    <n v="0.1"/>
    <n v="358"/>
    <n v="5"/>
    <n v="4641.66"/>
    <n v="1043.22"/>
  </r>
  <r>
    <n v="2168"/>
    <x v="2041"/>
    <n v="48"/>
    <x v="5"/>
    <d v="2021-06-08T00:00:00"/>
    <n v="0"/>
    <n v="11890"/>
    <x v="344"/>
    <x v="0"/>
    <n v="130"/>
    <s v="Product_130"/>
    <x v="2"/>
    <n v="267.29000000000002"/>
    <n v="130.27000000000001"/>
    <n v="5"/>
    <n v="0.2"/>
    <n v="445"/>
    <n v="5"/>
    <n v="1069.1600000000001"/>
    <n v="417.81"/>
  </r>
  <r>
    <n v="1890"/>
    <x v="2042"/>
    <n v="26"/>
    <x v="5"/>
    <d v="2021-03-17T00:00:00"/>
    <n v="0"/>
    <n v="13907"/>
    <x v="1027"/>
    <x v="0"/>
    <n v="136"/>
    <s v="Product_136"/>
    <x v="3"/>
    <n v="1421.6"/>
    <n v="661.02"/>
    <n v="4"/>
    <n v="0"/>
    <n v="830"/>
    <n v="6"/>
    <n v="5686.4"/>
    <n v="3042.32"/>
  </r>
  <r>
    <n v="1027"/>
    <x v="2043"/>
    <n v="24"/>
    <x v="0"/>
    <d v="2020-02-11T00:00:00"/>
    <n v="0"/>
    <n v="10603"/>
    <x v="1126"/>
    <x v="1"/>
    <n v="148"/>
    <s v="Product_148"/>
    <x v="3"/>
    <n v="785.84"/>
    <n v="428.47"/>
    <n v="1"/>
    <n v="0"/>
    <n v="624"/>
    <n v="4"/>
    <n v="785.84"/>
    <n v="357.37"/>
  </r>
  <r>
    <n v="1065"/>
    <x v="2044"/>
    <n v="41"/>
    <x v="2"/>
    <d v="2023-01-28T00:00:00"/>
    <n v="1"/>
    <n v="12985"/>
    <x v="986"/>
    <x v="2"/>
    <n v="148"/>
    <s v="Product_148"/>
    <x v="1"/>
    <n v="1393.3"/>
    <n v="692.39"/>
    <n v="2"/>
    <n v="0"/>
    <n v="353"/>
    <n v="2"/>
    <n v="2786.6"/>
    <n v="1401.82"/>
  </r>
  <r>
    <n v="2186"/>
    <x v="2045"/>
    <n v="42"/>
    <x v="3"/>
    <d v="2024-01-29T00:00:00"/>
    <n v="0"/>
    <n v="11128"/>
    <x v="978"/>
    <x v="0"/>
    <n v="116"/>
    <s v="Product_116"/>
    <x v="3"/>
    <n v="538.35"/>
    <n v="364.58"/>
    <n v="4"/>
    <n v="0.1"/>
    <n v="338"/>
    <n v="5"/>
    <n v="1938.06"/>
    <n v="479.74"/>
  </r>
  <r>
    <n v="2252"/>
    <x v="2046"/>
    <n v="38"/>
    <x v="4"/>
    <d v="2023-05-31T00:00:00"/>
    <n v="0"/>
    <n v="11065"/>
    <x v="816"/>
    <x v="2"/>
    <n v="107"/>
    <s v="Product_107"/>
    <x v="2"/>
    <n v="1088.1400000000001"/>
    <n v="578.91999999999996"/>
    <n v="4"/>
    <n v="0"/>
    <n v="581"/>
    <n v="7"/>
    <n v="4352.5600000000004"/>
    <n v="2036.88"/>
  </r>
  <r>
    <n v="1260"/>
    <x v="2047"/>
    <n v="27"/>
    <x v="2"/>
    <d v="2022-12-16T00:00:00"/>
    <n v="1"/>
    <n v="13468"/>
    <x v="189"/>
    <x v="2"/>
    <n v="118"/>
    <s v="Product_118"/>
    <x v="0"/>
    <n v="750.17"/>
    <n v="392.37"/>
    <n v="4"/>
    <n v="0"/>
    <n v="747"/>
    <n v="5"/>
    <n v="3000.68"/>
    <n v="1431.2"/>
  </r>
  <r>
    <n v="2472"/>
    <x v="2048"/>
    <n v="46"/>
    <x v="1"/>
    <d v="2022-05-16T00:00:00"/>
    <n v="1"/>
    <n v="11664"/>
    <x v="191"/>
    <x v="1"/>
    <n v="121"/>
    <s v="Product_121"/>
    <x v="3"/>
    <n v="958.87"/>
    <n v="563.58000000000004"/>
    <n v="1"/>
    <n v="0"/>
    <n v="547"/>
    <n v="3"/>
    <n v="958.87"/>
    <n v="395.29"/>
  </r>
  <r>
    <n v="2447"/>
    <x v="2049"/>
    <n v="41"/>
    <x v="4"/>
    <d v="2020-08-15T00:00:00"/>
    <n v="0"/>
    <n v="11483"/>
    <x v="1029"/>
    <x v="0"/>
    <n v="131"/>
    <s v="Product_131"/>
    <x v="3"/>
    <n v="781.34"/>
    <n v="331.55"/>
    <n v="3"/>
    <n v="0.1"/>
    <n v="531"/>
    <n v="4"/>
    <n v="2109.62"/>
    <n v="1114.97"/>
  </r>
  <r>
    <n v="1459"/>
    <x v="2050"/>
    <n v="44"/>
    <x v="3"/>
    <d v="2021-08-13T00:00:00"/>
    <n v="0"/>
    <n v="10490"/>
    <x v="760"/>
    <x v="2"/>
    <n v="101"/>
    <s v="Product_101"/>
    <x v="1"/>
    <n v="1452.32"/>
    <n v="910.63"/>
    <n v="4"/>
    <n v="0"/>
    <n v="338"/>
    <n v="6"/>
    <n v="5809.28"/>
    <n v="2166.7600000000002"/>
  </r>
  <r>
    <n v="1300"/>
    <x v="2051"/>
    <n v="48"/>
    <x v="1"/>
    <d v="2021-05-01T00:00:00"/>
    <n v="1"/>
    <n v="10564"/>
    <x v="1105"/>
    <x v="1"/>
    <n v="103"/>
    <s v="Product_103"/>
    <x v="3"/>
    <n v="1053.55"/>
    <n v="664.28"/>
    <n v="1"/>
    <n v="0.05"/>
    <n v="844"/>
    <n v="2"/>
    <n v="1000.87"/>
    <n v="336.59"/>
  </r>
  <r>
    <n v="1918"/>
    <x v="2052"/>
    <n v="35"/>
    <x v="0"/>
    <d v="2021-09-08T00:00:00"/>
    <n v="0"/>
    <n v="10167"/>
    <x v="1127"/>
    <x v="1"/>
    <n v="131"/>
    <s v="Product_131"/>
    <x v="3"/>
    <n v="414.41"/>
    <n v="224.7"/>
    <n v="2"/>
    <n v="0"/>
    <n v="694"/>
    <n v="4"/>
    <n v="828.82"/>
    <n v="379.42"/>
  </r>
  <r>
    <n v="2326"/>
    <x v="2053"/>
    <n v="32"/>
    <x v="2"/>
    <d v="2020-06-09T00:00:00"/>
    <n v="0"/>
    <n v="13673"/>
    <x v="1128"/>
    <x v="2"/>
    <n v="125"/>
    <s v="Product_125"/>
    <x v="3"/>
    <n v="1369.03"/>
    <n v="940.13"/>
    <n v="4"/>
    <n v="0"/>
    <n v="391"/>
    <n v="7"/>
    <n v="5476.12"/>
    <n v="1715.6"/>
  </r>
  <r>
    <n v="1286"/>
    <x v="2054"/>
    <n v="56"/>
    <x v="4"/>
    <d v="2020-04-07T00:00:00"/>
    <n v="0"/>
    <n v="10758"/>
    <x v="872"/>
    <x v="2"/>
    <n v="108"/>
    <s v="Product_108"/>
    <x v="3"/>
    <n v="476.34"/>
    <n v="273.32"/>
    <n v="3"/>
    <n v="0.2"/>
    <n v="356"/>
    <n v="4"/>
    <n v="1143.22"/>
    <n v="323.26"/>
  </r>
  <r>
    <n v="2418"/>
    <x v="2055"/>
    <n v="28"/>
    <x v="5"/>
    <d v="2021-05-03T00:00:00"/>
    <n v="1"/>
    <n v="11197"/>
    <x v="74"/>
    <x v="1"/>
    <n v="101"/>
    <s v="Product_101"/>
    <x v="0"/>
    <n v="588.83000000000004"/>
    <n v="358.34"/>
    <n v="1"/>
    <n v="0"/>
    <n v="1339"/>
    <n v="3"/>
    <n v="588.83000000000004"/>
    <n v="230.49"/>
  </r>
  <r>
    <n v="2033"/>
    <x v="2056"/>
    <n v="32"/>
    <x v="3"/>
    <d v="2022-05-09T00:00:00"/>
    <n v="0"/>
    <n v="13443"/>
    <x v="1021"/>
    <x v="1"/>
    <n v="107"/>
    <s v="Product_107"/>
    <x v="1"/>
    <n v="198.08"/>
    <n v="134.16"/>
    <n v="2"/>
    <n v="0"/>
    <n v="968"/>
    <n v="4"/>
    <n v="396.16"/>
    <n v="127.84"/>
  </r>
  <r>
    <n v="1629"/>
    <x v="2057"/>
    <n v="58"/>
    <x v="4"/>
    <d v="2023-08-01T00:00:00"/>
    <n v="0"/>
    <n v="13670"/>
    <x v="844"/>
    <x v="2"/>
    <n v="107"/>
    <s v="Product_107"/>
    <x v="0"/>
    <n v="1354.95"/>
    <n v="812.84"/>
    <n v="3"/>
    <n v="0"/>
    <n v="371"/>
    <n v="4"/>
    <n v="4064.85"/>
    <n v="1626.33"/>
  </r>
  <r>
    <n v="1269"/>
    <x v="2058"/>
    <n v="31"/>
    <x v="5"/>
    <d v="2023-06-29T00:00:00"/>
    <n v="0"/>
    <n v="11904"/>
    <x v="810"/>
    <x v="2"/>
    <n v="108"/>
    <s v="Product_108"/>
    <x v="2"/>
    <n v="464.86"/>
    <n v="246.17"/>
    <n v="2"/>
    <n v="0"/>
    <n v="428"/>
    <n v="5"/>
    <n v="929.72"/>
    <n v="437.38"/>
  </r>
  <r>
    <n v="1591"/>
    <x v="2059"/>
    <n v="38"/>
    <x v="4"/>
    <d v="2022-07-25T00:00:00"/>
    <n v="0"/>
    <n v="11173"/>
    <x v="329"/>
    <x v="1"/>
    <n v="119"/>
    <s v="Product_119"/>
    <x v="3"/>
    <n v="425.43"/>
    <n v="173.33"/>
    <n v="3"/>
    <n v="0.05"/>
    <n v="483"/>
    <n v="2"/>
    <n v="1212.48"/>
    <n v="692.49"/>
  </r>
  <r>
    <n v="1843"/>
    <x v="2060"/>
    <n v="33"/>
    <x v="1"/>
    <d v="2020-08-05T00:00:00"/>
    <n v="1"/>
    <n v="12296"/>
    <x v="1129"/>
    <x v="0"/>
    <n v="117"/>
    <s v="Product_117"/>
    <x v="2"/>
    <n v="1384.38"/>
    <n v="856.22"/>
    <n v="5"/>
    <n v="0.1"/>
    <n v="984"/>
    <n v="4"/>
    <n v="6229.71"/>
    <n v="1948.61"/>
  </r>
  <r>
    <n v="1861"/>
    <x v="2061"/>
    <n v="40"/>
    <x v="5"/>
    <d v="2020-08-15T00:00:00"/>
    <n v="0"/>
    <n v="11650"/>
    <x v="1029"/>
    <x v="1"/>
    <n v="111"/>
    <s v="Product_111"/>
    <x v="0"/>
    <n v="1218.01"/>
    <n v="839.77"/>
    <n v="5"/>
    <n v="0"/>
    <n v="746"/>
    <n v="3"/>
    <n v="6090.05"/>
    <n v="1891.2"/>
  </r>
  <r>
    <n v="2384"/>
    <x v="2062"/>
    <n v="38"/>
    <x v="5"/>
    <d v="2022-10-20T00:00:00"/>
    <n v="0"/>
    <n v="10179"/>
    <x v="1130"/>
    <x v="1"/>
    <n v="147"/>
    <s v="Product_147"/>
    <x v="2"/>
    <n v="254.56"/>
    <n v="137.72999999999999"/>
    <n v="5"/>
    <n v="0"/>
    <n v="426"/>
    <n v="4"/>
    <n v="1272.8"/>
    <n v="584.15"/>
  </r>
  <r>
    <n v="2280"/>
    <x v="2063"/>
    <n v="24"/>
    <x v="4"/>
    <d v="2023-05-07T00:00:00"/>
    <n v="1"/>
    <n v="13191"/>
    <x v="957"/>
    <x v="0"/>
    <n v="141"/>
    <s v="Product_141"/>
    <x v="3"/>
    <n v="1165.52"/>
    <n v="585.01"/>
    <n v="2"/>
    <n v="0"/>
    <n v="605"/>
    <n v="3"/>
    <n v="2331.04"/>
    <n v="1161.02"/>
  </r>
  <r>
    <n v="1132"/>
    <x v="2064"/>
    <n v="43"/>
    <x v="0"/>
    <d v="2023-01-02T00:00:00"/>
    <n v="0"/>
    <n v="10027"/>
    <x v="1131"/>
    <x v="2"/>
    <n v="149"/>
    <s v="Product_149"/>
    <x v="2"/>
    <n v="1373.9"/>
    <n v="763.58"/>
    <n v="5"/>
    <n v="0.2"/>
    <n v="730"/>
    <n v="3"/>
    <n v="5495.6"/>
    <n v="1677.7"/>
  </r>
  <r>
    <n v="2299"/>
    <x v="2065"/>
    <n v="56"/>
    <x v="0"/>
    <d v="2020-02-03T00:00:00"/>
    <n v="0"/>
    <n v="11844"/>
    <x v="14"/>
    <x v="1"/>
    <n v="111"/>
    <s v="Product_111"/>
    <x v="0"/>
    <n v="163.84"/>
    <n v="101.34"/>
    <n v="1"/>
    <n v="0"/>
    <n v="343"/>
    <n v="4"/>
    <n v="163.84"/>
    <n v="62.5"/>
  </r>
  <r>
    <n v="1971"/>
    <x v="2066"/>
    <n v="40"/>
    <x v="2"/>
    <d v="2023-07-18T00:00:00"/>
    <n v="0"/>
    <n v="12164"/>
    <x v="1132"/>
    <x v="2"/>
    <n v="138"/>
    <s v="Product_138"/>
    <x v="3"/>
    <n v="1246.56"/>
    <n v="498.88"/>
    <n v="1"/>
    <n v="0.1"/>
    <n v="488"/>
    <n v="3"/>
    <n v="1121.9000000000001"/>
    <n v="623.02"/>
  </r>
  <r>
    <n v="1512"/>
    <x v="2067"/>
    <n v="33"/>
    <x v="1"/>
    <d v="2022-11-21T00:00:00"/>
    <n v="1"/>
    <n v="12750"/>
    <x v="486"/>
    <x v="0"/>
    <n v="141"/>
    <s v="Product_141"/>
    <x v="1"/>
    <n v="843.76"/>
    <n v="429.51499999999999"/>
    <n v="5"/>
    <n v="0"/>
    <n v="625"/>
    <n v="3"/>
    <n v="4218.8"/>
    <n v="2071.23"/>
  </r>
  <r>
    <n v="1312"/>
    <x v="2068"/>
    <n v="46"/>
    <x v="0"/>
    <d v="2023-03-23T00:00:00"/>
    <n v="0"/>
    <n v="12704"/>
    <x v="897"/>
    <x v="1"/>
    <n v="102"/>
    <s v="Product_102"/>
    <x v="0"/>
    <n v="1020.34"/>
    <n v="679.45"/>
    <n v="3"/>
    <n v="0.2"/>
    <n v="387"/>
    <n v="5"/>
    <n v="2448.8200000000002"/>
    <n v="410.47"/>
  </r>
  <r>
    <n v="1575"/>
    <x v="2069"/>
    <n v="40"/>
    <x v="4"/>
    <d v="2021-05-10T00:00:00"/>
    <n v="0"/>
    <n v="12879"/>
    <x v="325"/>
    <x v="2"/>
    <n v="104"/>
    <s v="Product_104"/>
    <x v="3"/>
    <n v="764.64"/>
    <n v="430.03"/>
    <n v="3"/>
    <n v="0.2"/>
    <n v="386"/>
    <n v="2"/>
    <n v="1835.14"/>
    <n v="545.04999999999995"/>
  </r>
  <r>
    <n v="1885"/>
    <x v="2070"/>
    <n v="60"/>
    <x v="0"/>
    <d v="2024-01-11T00:00:00"/>
    <n v="1"/>
    <n v="10261"/>
    <x v="284"/>
    <x v="2"/>
    <n v="128"/>
    <s v="Product_128"/>
    <x v="1"/>
    <n v="1061.81"/>
    <n v="463.71"/>
    <n v="2"/>
    <n v="0"/>
    <n v="356"/>
    <n v="4"/>
    <n v="2123.62"/>
    <n v="1196.2"/>
  </r>
  <r>
    <n v="2307"/>
    <x v="2071"/>
    <n v="45"/>
    <x v="2"/>
    <d v="2020-10-21T00:00:00"/>
    <n v="1"/>
    <n v="13725"/>
    <x v="1133"/>
    <x v="2"/>
    <n v="133"/>
    <s v="Product_133"/>
    <x v="2"/>
    <n v="99.44"/>
    <n v="59.82"/>
    <n v="3"/>
    <n v="0.05"/>
    <n v="1233"/>
    <n v="3"/>
    <n v="283.39999999999998"/>
    <n v="103.94"/>
  </r>
  <r>
    <n v="2144"/>
    <x v="2072"/>
    <n v="56"/>
    <x v="3"/>
    <d v="2021-08-19T00:00:00"/>
    <n v="1"/>
    <n v="12673"/>
    <x v="757"/>
    <x v="2"/>
    <n v="111"/>
    <s v="Product_111"/>
    <x v="2"/>
    <n v="1155.92"/>
    <n v="510.17"/>
    <n v="4"/>
    <n v="0"/>
    <n v="1200"/>
    <n v="2"/>
    <n v="4623.68"/>
    <n v="2583"/>
  </r>
  <r>
    <n v="2130"/>
    <x v="2073"/>
    <n v="31"/>
    <x v="2"/>
    <d v="2022-05-29T00:00:00"/>
    <n v="0"/>
    <n v="13967"/>
    <x v="1044"/>
    <x v="2"/>
    <n v="103"/>
    <s v="Product_103"/>
    <x v="2"/>
    <n v="98.35"/>
    <n v="54.32"/>
    <n v="3"/>
    <n v="0"/>
    <n v="349"/>
    <n v="4"/>
    <n v="295.05"/>
    <n v="132.09"/>
  </r>
  <r>
    <n v="1686"/>
    <x v="2074"/>
    <n v="40"/>
    <x v="5"/>
    <d v="2020-04-01T00:00:00"/>
    <n v="0"/>
    <n v="12832"/>
    <x v="443"/>
    <x v="2"/>
    <n v="140"/>
    <s v="Product_140"/>
    <x v="3"/>
    <n v="710.18"/>
    <n v="304.02"/>
    <n v="1"/>
    <n v="0"/>
    <n v="531"/>
    <n v="4"/>
    <n v="710.18"/>
    <n v="406.16"/>
  </r>
  <r>
    <n v="2227"/>
    <x v="2075"/>
    <n v="37"/>
    <x v="5"/>
    <d v="2023-06-13T00:00:00"/>
    <n v="0"/>
    <n v="13109"/>
    <x v="977"/>
    <x v="1"/>
    <n v="105"/>
    <s v="Product_105"/>
    <x v="2"/>
    <n v="268.89999999999998"/>
    <n v="155.08000000000001"/>
    <n v="3"/>
    <n v="0"/>
    <n v="568"/>
    <n v="5"/>
    <n v="806.7"/>
    <n v="341.46"/>
  </r>
  <r>
    <n v="1164"/>
    <x v="2076"/>
    <n v="72"/>
    <x v="0"/>
    <d v="2021-12-23T00:00:00"/>
    <n v="0"/>
    <n v="10196"/>
    <x v="1134"/>
    <x v="1"/>
    <n v="121"/>
    <s v="Product_121"/>
    <x v="2"/>
    <n v="1244.18"/>
    <n v="616.39"/>
    <n v="2"/>
    <n v="0"/>
    <n v="479"/>
    <n v="4"/>
    <n v="2488.36"/>
    <n v="1255.58"/>
  </r>
  <r>
    <n v="1304"/>
    <x v="2077"/>
    <n v="59"/>
    <x v="0"/>
    <d v="2021-07-05T00:00:00"/>
    <n v="0"/>
    <n v="13596"/>
    <x v="674"/>
    <x v="0"/>
    <n v="122"/>
    <s v="Product_122"/>
    <x v="1"/>
    <n v="504.81"/>
    <n v="327.77"/>
    <n v="3"/>
    <n v="0"/>
    <n v="522"/>
    <n v="6"/>
    <n v="1514.43"/>
    <n v="531.12"/>
  </r>
  <r>
    <n v="1155"/>
    <x v="2078"/>
    <n v="41"/>
    <x v="2"/>
    <d v="2023-03-14T00:00:00"/>
    <n v="0"/>
    <n v="13695"/>
    <x v="1109"/>
    <x v="2"/>
    <n v="137"/>
    <s v="Product_137"/>
    <x v="1"/>
    <n v="708.44"/>
    <n v="453.39"/>
    <n v="2"/>
    <n v="0"/>
    <n v="426"/>
    <n v="5"/>
    <n v="1416.88"/>
    <n v="510.1"/>
  </r>
  <r>
    <n v="2390"/>
    <x v="2079"/>
    <n v="43"/>
    <x v="2"/>
    <d v="2022-03-05T00:00:00"/>
    <n v="0"/>
    <n v="11460"/>
    <x v="1135"/>
    <x v="0"/>
    <n v="111"/>
    <s v="Product_111"/>
    <x v="1"/>
    <n v="671.69"/>
    <n v="469.88"/>
    <n v="4"/>
    <n v="0"/>
    <n v="385"/>
    <n v="5"/>
    <n v="2686.76"/>
    <n v="807.24"/>
  </r>
  <r>
    <n v="1619"/>
    <x v="2080"/>
    <n v="49"/>
    <x v="4"/>
    <d v="2021-01-18T00:00:00"/>
    <n v="0"/>
    <n v="13720"/>
    <x v="1136"/>
    <x v="1"/>
    <n v="144"/>
    <s v="Product_144"/>
    <x v="3"/>
    <n v="1170.1300000000001"/>
    <n v="558.45000000000005"/>
    <n v="5"/>
    <n v="0"/>
    <n v="478"/>
    <n v="7"/>
    <n v="5850.65"/>
    <n v="3058.4"/>
  </r>
  <r>
    <n v="2274"/>
    <x v="2081"/>
    <n v="75"/>
    <x v="1"/>
    <d v="2023-09-22T00:00:00"/>
    <n v="0"/>
    <n v="12731"/>
    <x v="452"/>
    <x v="0"/>
    <n v="122"/>
    <s v="Product_122"/>
    <x v="0"/>
    <n v="747.66"/>
    <n v="312.93"/>
    <n v="4"/>
    <n v="0"/>
    <n v="467"/>
    <n v="5"/>
    <n v="2990.64"/>
    <n v="1738.92"/>
  </r>
  <r>
    <n v="1956"/>
    <x v="2082"/>
    <n v="45"/>
    <x v="4"/>
    <d v="2023-09-30T00:00:00"/>
    <n v="0"/>
    <n v="11662"/>
    <x v="658"/>
    <x v="1"/>
    <n v="141"/>
    <s v="Product_141"/>
    <x v="2"/>
    <n v="1193.99"/>
    <n v="636.28"/>
    <n v="1"/>
    <n v="0"/>
    <n v="335"/>
    <n v="7"/>
    <n v="1193.99"/>
    <n v="557.71"/>
  </r>
  <r>
    <n v="1333"/>
    <x v="2083"/>
    <n v="40"/>
    <x v="5"/>
    <d v="2020-06-24T00:00:00"/>
    <n v="1"/>
    <n v="12921"/>
    <x v="178"/>
    <x v="1"/>
    <n v="113"/>
    <s v="Product_113"/>
    <x v="2"/>
    <n v="156.59"/>
    <n v="66.55"/>
    <n v="4"/>
    <n v="0"/>
    <n v="1141"/>
    <n v="4"/>
    <n v="626.36"/>
    <n v="360.16"/>
  </r>
  <r>
    <n v="1968"/>
    <x v="2084"/>
    <n v="34"/>
    <x v="4"/>
    <d v="2022-08-12T00:00:00"/>
    <n v="1"/>
    <n v="11433"/>
    <x v="560"/>
    <x v="0"/>
    <n v="103"/>
    <s v="Product_103"/>
    <x v="3"/>
    <n v="327.81"/>
    <n v="148.68"/>
    <n v="4"/>
    <n v="0.1"/>
    <n v="755"/>
    <n v="4"/>
    <n v="1180.1199999999999"/>
    <n v="585.4"/>
  </r>
  <r>
    <n v="1510"/>
    <x v="2085"/>
    <n v="43"/>
    <x v="2"/>
    <d v="2022-08-01T00:00:00"/>
    <n v="0"/>
    <n v="10332"/>
    <x v="1137"/>
    <x v="1"/>
    <n v="113"/>
    <s v="Product_113"/>
    <x v="2"/>
    <n v="849.72"/>
    <n v="492.15"/>
    <n v="1"/>
    <n v="0"/>
    <n v="532"/>
    <n v="5"/>
    <n v="849.72"/>
    <n v="357.57"/>
  </r>
  <r>
    <n v="2316"/>
    <x v="2086"/>
    <n v="31"/>
    <x v="4"/>
    <d v="2020-05-18T00:00:00"/>
    <n v="0"/>
    <n v="13602"/>
    <x v="219"/>
    <x v="1"/>
    <n v="128"/>
    <s v="Product_128"/>
    <x v="3"/>
    <n v="1423.28"/>
    <n v="822.14"/>
    <n v="1"/>
    <n v="0"/>
    <n v="512"/>
    <n v="4"/>
    <n v="1423.28"/>
    <n v="601.14"/>
  </r>
  <r>
    <n v="2043"/>
    <x v="2087"/>
    <n v="47"/>
    <x v="3"/>
    <d v="2022-12-13T00:00:00"/>
    <n v="0"/>
    <n v="13536"/>
    <x v="857"/>
    <x v="0"/>
    <n v="111"/>
    <s v="Product_111"/>
    <x v="3"/>
    <n v="158.4"/>
    <n v="65.42"/>
    <n v="5"/>
    <n v="0"/>
    <n v="750"/>
    <n v="6"/>
    <n v="792"/>
    <n v="464.9"/>
  </r>
  <r>
    <n v="1281"/>
    <x v="2088"/>
    <n v="18"/>
    <x v="1"/>
    <d v="2023-01-19T00:00:00"/>
    <n v="1"/>
    <n v="12767"/>
    <x v="1138"/>
    <x v="0"/>
    <n v="111"/>
    <s v="Product_111"/>
    <x v="3"/>
    <n v="112.47"/>
    <n v="59.93"/>
    <n v="5"/>
    <n v="0"/>
    <n v="713"/>
    <n v="2"/>
    <n v="562.35"/>
    <n v="262.7"/>
  </r>
  <r>
    <n v="1796"/>
    <x v="2089"/>
    <n v="36"/>
    <x v="2"/>
    <d v="2022-11-05T00:00:00"/>
    <n v="0"/>
    <n v="11181"/>
    <x v="157"/>
    <x v="2"/>
    <n v="121"/>
    <s v="Product_121"/>
    <x v="0"/>
    <n v="277"/>
    <n v="154.86000000000001"/>
    <n v="3"/>
    <n v="0"/>
    <n v="788"/>
    <n v="5"/>
    <n v="831"/>
    <n v="366.42"/>
  </r>
  <r>
    <n v="2024"/>
    <x v="2090"/>
    <n v="51"/>
    <x v="0"/>
    <d v="2022-11-05T00:00:00"/>
    <n v="0"/>
    <n v="13231"/>
    <x v="157"/>
    <x v="0"/>
    <n v="121"/>
    <s v="Product_121"/>
    <x v="3"/>
    <n v="979.67"/>
    <n v="470.64"/>
    <n v="2"/>
    <n v="0"/>
    <n v="614"/>
    <n v="5"/>
    <n v="1959.34"/>
    <n v="1018.06"/>
  </r>
  <r>
    <n v="1118"/>
    <x v="2091"/>
    <n v="45"/>
    <x v="4"/>
    <d v="2023-02-08T00:00:00"/>
    <n v="1"/>
    <n v="13405"/>
    <x v="0"/>
    <x v="1"/>
    <n v="107"/>
    <s v="Product_107"/>
    <x v="0"/>
    <n v="628.54"/>
    <n v="415.85"/>
    <n v="1"/>
    <n v="0"/>
    <n v="693"/>
    <n v="3"/>
    <n v="628.54"/>
    <n v="212.69"/>
  </r>
  <r>
    <n v="2058"/>
    <x v="2092"/>
    <n v="33"/>
    <x v="2"/>
    <d v="2020-02-11T00:00:00"/>
    <n v="0"/>
    <n v="11775"/>
    <x v="1126"/>
    <x v="2"/>
    <n v="117"/>
    <s v="Product_117"/>
    <x v="0"/>
    <n v="1247.05"/>
    <n v="559.09"/>
    <n v="4"/>
    <n v="0"/>
    <n v="619"/>
    <n v="4"/>
    <n v="4988.2"/>
    <n v="2751.84"/>
  </r>
  <r>
    <n v="1197"/>
    <x v="2093"/>
    <n v="36"/>
    <x v="0"/>
    <d v="2022-10-03T00:00:00"/>
    <n v="0"/>
    <n v="13447"/>
    <x v="276"/>
    <x v="1"/>
    <n v="148"/>
    <s v="Product_148"/>
    <x v="2"/>
    <n v="154.30000000000001"/>
    <n v="73.47"/>
    <n v="4"/>
    <n v="0"/>
    <n v="623"/>
    <n v="6"/>
    <n v="617.20000000000005"/>
    <n v="323.32"/>
  </r>
  <r>
    <n v="1484"/>
    <x v="2094"/>
    <n v="55"/>
    <x v="0"/>
    <d v="2022-08-20T00:00:00"/>
    <n v="0"/>
    <n v="10078"/>
    <x v="756"/>
    <x v="0"/>
    <n v="114"/>
    <s v="Product_114"/>
    <x v="1"/>
    <n v="334.8"/>
    <n v="149.69"/>
    <n v="5"/>
    <n v="0"/>
    <n v="440"/>
    <n v="8"/>
    <n v="1674"/>
    <n v="925.55"/>
  </r>
  <r>
    <n v="2082"/>
    <x v="2095"/>
    <n v="21"/>
    <x v="5"/>
    <d v="2020-03-30T00:00:00"/>
    <n v="0"/>
    <n v="11867"/>
    <x v="848"/>
    <x v="1"/>
    <n v="133"/>
    <s v="Product_133"/>
    <x v="0"/>
    <n v="485.04"/>
    <n v="210.97"/>
    <n v="2"/>
    <n v="0"/>
    <n v="398"/>
    <n v="8"/>
    <n v="970.08"/>
    <n v="548.14"/>
  </r>
  <r>
    <n v="1836"/>
    <x v="2096"/>
    <n v="21"/>
    <x v="5"/>
    <d v="2023-07-25T00:00:00"/>
    <n v="0"/>
    <n v="11892"/>
    <x v="69"/>
    <x v="0"/>
    <n v="111"/>
    <s v="Product_111"/>
    <x v="0"/>
    <n v="958.76"/>
    <n v="636.32000000000005"/>
    <n v="1"/>
    <n v="0"/>
    <n v="475"/>
    <n v="6"/>
    <n v="958.76"/>
    <n v="322.44"/>
  </r>
  <r>
    <n v="2184"/>
    <x v="2097"/>
    <n v="26"/>
    <x v="2"/>
    <d v="2022-03-03T00:00:00"/>
    <n v="0"/>
    <n v="13914"/>
    <x v="1139"/>
    <x v="0"/>
    <n v="113"/>
    <s v="Product_113"/>
    <x v="1"/>
    <n v="1043.5"/>
    <n v="504.38"/>
    <n v="5"/>
    <n v="0"/>
    <n v="338"/>
    <n v="9"/>
    <n v="5217.5"/>
    <n v="2695.6"/>
  </r>
  <r>
    <n v="2008"/>
    <x v="2098"/>
    <n v="39"/>
    <x v="2"/>
    <d v="2022-02-03T00:00:00"/>
    <n v="1"/>
    <n v="10196"/>
    <x v="1140"/>
    <x v="0"/>
    <n v="101"/>
    <s v="Product_101"/>
    <x v="0"/>
    <n v="230.09"/>
    <n v="141.91"/>
    <n v="2"/>
    <n v="0"/>
    <n v="391"/>
    <n v="5"/>
    <n v="460.18"/>
    <n v="176.36"/>
  </r>
  <r>
    <n v="1690"/>
    <x v="2099"/>
    <n v="19"/>
    <x v="3"/>
    <d v="2021-06-03T00:00:00"/>
    <n v="1"/>
    <n v="13191"/>
    <x v="1141"/>
    <x v="2"/>
    <n v="134"/>
    <s v="Product_134"/>
    <x v="1"/>
    <n v="1418.52"/>
    <n v="749.54"/>
    <n v="1"/>
    <n v="0"/>
    <n v="1108"/>
    <n v="4"/>
    <n v="1418.52"/>
    <n v="668.98"/>
  </r>
  <r>
    <n v="2229"/>
    <x v="2100"/>
    <n v="54"/>
    <x v="1"/>
    <d v="2020-02-03T00:00:00"/>
    <n v="1"/>
    <n v="11783"/>
    <x v="14"/>
    <x v="0"/>
    <n v="109"/>
    <s v="Product_109"/>
    <x v="2"/>
    <n v="544.51"/>
    <n v="321.68"/>
    <n v="4"/>
    <n v="0.2"/>
    <n v="1053"/>
    <n v="3"/>
    <n v="1742.43"/>
    <n v="455.71"/>
  </r>
  <r>
    <n v="2035"/>
    <x v="2101"/>
    <n v="26"/>
    <x v="1"/>
    <d v="2022-01-01T00:00:00"/>
    <n v="0"/>
    <n v="13722"/>
    <x v="1142"/>
    <x v="1"/>
    <n v="113"/>
    <s v="Product_113"/>
    <x v="3"/>
    <n v="1084.0899999999999"/>
    <n v="735.5"/>
    <n v="4"/>
    <n v="0.05"/>
    <n v="548"/>
    <n v="8"/>
    <n v="4119.54"/>
    <n v="1177.54"/>
  </r>
  <r>
    <n v="1489"/>
    <x v="2102"/>
    <n v="43"/>
    <x v="2"/>
    <d v="2020-05-18T00:00:00"/>
    <n v="0"/>
    <n v="10225"/>
    <x v="219"/>
    <x v="2"/>
    <n v="137"/>
    <s v="Product_137"/>
    <x v="1"/>
    <n v="810.1"/>
    <n v="529.30999999999995"/>
    <n v="5"/>
    <n v="0"/>
    <n v="338"/>
    <n v="6"/>
    <n v="4050.5"/>
    <n v="1403.95"/>
  </r>
  <r>
    <n v="1275"/>
    <x v="2103"/>
    <n v="31"/>
    <x v="5"/>
    <d v="2021-07-12T00:00:00"/>
    <n v="1"/>
    <n v="12642"/>
    <x v="919"/>
    <x v="2"/>
    <n v="130"/>
    <s v="Product_130"/>
    <x v="3"/>
    <n v="373"/>
    <n v="156.91999999999999"/>
    <n v="2"/>
    <n v="0"/>
    <n v="1121"/>
    <n v="1"/>
    <n v="746"/>
    <n v="432.16"/>
  </r>
  <r>
    <n v="1692"/>
    <x v="2104"/>
    <n v="39"/>
    <x v="4"/>
    <d v="2021-05-08T00:00:00"/>
    <n v="0"/>
    <n v="13481"/>
    <x v="176"/>
    <x v="2"/>
    <n v="141"/>
    <s v="Product_141"/>
    <x v="1"/>
    <n v="1277.03"/>
    <n v="834.62"/>
    <n v="4"/>
    <n v="0"/>
    <n v="493"/>
    <n v="4"/>
    <n v="5108.12"/>
    <n v="1769.64"/>
  </r>
  <r>
    <n v="1241"/>
    <x v="2105"/>
    <n v="40"/>
    <x v="3"/>
    <d v="2023-07-09T00:00:00"/>
    <n v="0"/>
    <n v="11561"/>
    <x v="1143"/>
    <x v="1"/>
    <n v="145"/>
    <s v="Product_145"/>
    <x v="3"/>
    <n v="1236.45"/>
    <n v="662.18"/>
    <n v="2"/>
    <n v="0"/>
    <n v="482"/>
    <n v="7"/>
    <n v="2472.9"/>
    <n v="1148.54"/>
  </r>
  <r>
    <n v="2239"/>
    <x v="2106"/>
    <n v="55"/>
    <x v="1"/>
    <d v="2023-07-10T00:00:00"/>
    <n v="0"/>
    <n v="13711"/>
    <x v="198"/>
    <x v="0"/>
    <n v="137"/>
    <s v="Product_137"/>
    <x v="2"/>
    <n v="624.29999999999995"/>
    <n v="315.3"/>
    <n v="5"/>
    <n v="0"/>
    <n v="541"/>
    <n v="4"/>
    <n v="3121.5"/>
    <n v="1545"/>
  </r>
  <r>
    <n v="2274"/>
    <x v="2107"/>
    <n v="25"/>
    <x v="2"/>
    <d v="2020-07-31T00:00:00"/>
    <n v="0"/>
    <n v="12960"/>
    <x v="354"/>
    <x v="2"/>
    <n v="147"/>
    <s v="Product_147"/>
    <x v="0"/>
    <n v="903.48"/>
    <n v="429.51499999999999"/>
    <n v="3"/>
    <n v="0"/>
    <n v="467"/>
    <n v="5"/>
    <n v="2710.44"/>
    <n v="1421.9"/>
  </r>
  <r>
    <n v="1125"/>
    <x v="2108"/>
    <n v="24"/>
    <x v="5"/>
    <d v="2023-04-06T00:00:00"/>
    <n v="0"/>
    <n v="10734"/>
    <x v="1144"/>
    <x v="0"/>
    <n v="107"/>
    <s v="Product_107"/>
    <x v="2"/>
    <n v="423.85"/>
    <n v="290.36"/>
    <n v="2"/>
    <n v="0"/>
    <n v="384"/>
    <n v="5"/>
    <n v="847.7"/>
    <n v="266.98"/>
  </r>
  <r>
    <n v="1216"/>
    <x v="2109"/>
    <n v="75"/>
    <x v="5"/>
    <d v="2021-11-11T00:00:00"/>
    <n v="0"/>
    <n v="11362"/>
    <x v="406"/>
    <x v="0"/>
    <n v="114"/>
    <s v="Product_114"/>
    <x v="0"/>
    <n v="1050.28"/>
    <n v="449.77"/>
    <n v="2"/>
    <n v="0"/>
    <n v="517"/>
    <n v="5"/>
    <n v="2100.56"/>
    <n v="1201.02"/>
  </r>
  <r>
    <n v="2329"/>
    <x v="2110"/>
    <n v="48"/>
    <x v="5"/>
    <d v="2020-09-30T00:00:00"/>
    <n v="0"/>
    <n v="11579"/>
    <x v="522"/>
    <x v="1"/>
    <n v="148"/>
    <s v="Product_148"/>
    <x v="3"/>
    <n v="498.09"/>
    <n v="314.01"/>
    <n v="5"/>
    <n v="0"/>
    <n v="473"/>
    <n v="3"/>
    <n v="2490.4499999999998"/>
    <n v="920.4"/>
  </r>
  <r>
    <n v="2208"/>
    <x v="2111"/>
    <n v="54"/>
    <x v="4"/>
    <d v="2020-03-31T00:00:00"/>
    <n v="0"/>
    <n v="11619"/>
    <x v="371"/>
    <x v="2"/>
    <n v="106"/>
    <s v="Product_106"/>
    <x v="3"/>
    <n v="1273.9100000000001"/>
    <n v="587.34"/>
    <n v="3"/>
    <n v="0"/>
    <n v="536"/>
    <n v="3"/>
    <n v="3821.73"/>
    <n v="2059.71"/>
  </r>
  <r>
    <n v="2062"/>
    <x v="2112"/>
    <n v="46"/>
    <x v="0"/>
    <d v="2021-12-22T00:00:00"/>
    <n v="0"/>
    <n v="12042"/>
    <x v="904"/>
    <x v="1"/>
    <n v="134"/>
    <s v="Product_134"/>
    <x v="0"/>
    <n v="365.21"/>
    <n v="187.73"/>
    <n v="4"/>
    <n v="0.1"/>
    <n v="370"/>
    <n v="10"/>
    <n v="1314.76"/>
    <n v="563.84"/>
  </r>
  <r>
    <n v="2246"/>
    <x v="2113"/>
    <n v="33"/>
    <x v="4"/>
    <d v="2023-01-23T00:00:00"/>
    <n v="0"/>
    <n v="12966"/>
    <x v="574"/>
    <x v="2"/>
    <n v="116"/>
    <s v="Product_116"/>
    <x v="1"/>
    <n v="71.459999999999994"/>
    <n v="47.32"/>
    <n v="1"/>
    <n v="0"/>
    <n v="492"/>
    <n v="8"/>
    <n v="71.459999999999994"/>
    <n v="24.14"/>
  </r>
  <r>
    <n v="2207"/>
    <x v="2114"/>
    <n v="20"/>
    <x v="5"/>
    <d v="2021-11-24T00:00:00"/>
    <n v="0"/>
    <n v="12584"/>
    <x v="863"/>
    <x v="2"/>
    <n v="137"/>
    <s v="Product_137"/>
    <x v="2"/>
    <n v="439.34"/>
    <n v="247.67"/>
    <n v="5"/>
    <n v="0"/>
    <n v="702"/>
    <n v="3"/>
    <n v="2196.6999999999998"/>
    <n v="958.35"/>
  </r>
  <r>
    <n v="1494"/>
    <x v="2115"/>
    <n v="35"/>
    <x v="2"/>
    <d v="2023-09-08T00:00:00"/>
    <n v="0"/>
    <n v="10219"/>
    <x v="110"/>
    <x v="0"/>
    <n v="136"/>
    <s v="Product_136"/>
    <x v="1"/>
    <n v="327.02999999999997"/>
    <n v="137.43"/>
    <n v="1"/>
    <n v="0"/>
    <n v="511"/>
    <n v="3"/>
    <n v="327.02999999999997"/>
    <n v="189.6"/>
  </r>
  <r>
    <n v="1426"/>
    <x v="2116"/>
    <n v="25"/>
    <x v="3"/>
    <d v="2020-12-24T00:00:00"/>
    <n v="1"/>
    <n v="12340"/>
    <x v="783"/>
    <x v="0"/>
    <n v="146"/>
    <s v="Product_146"/>
    <x v="3"/>
    <n v="787.02"/>
    <n v="434.76"/>
    <n v="3"/>
    <n v="0"/>
    <n v="497"/>
    <n v="3"/>
    <n v="2361.06"/>
    <n v="1056.78"/>
  </r>
  <r>
    <n v="2201"/>
    <x v="2117"/>
    <n v="26"/>
    <x v="4"/>
    <d v="2023-03-11T00:00:00"/>
    <n v="0"/>
    <n v="11227"/>
    <x v="94"/>
    <x v="2"/>
    <n v="106"/>
    <s v="Product_106"/>
    <x v="2"/>
    <n v="345.37"/>
    <n v="429.51499999999999"/>
    <n v="3"/>
    <n v="0"/>
    <n v="341"/>
    <n v="7"/>
    <n v="1036.1099999999999"/>
    <n v="-252.44"/>
  </r>
  <r>
    <n v="1918"/>
    <x v="2118"/>
    <n v="40"/>
    <x v="2"/>
    <d v="2022-08-09T00:00:00"/>
    <n v="0"/>
    <n v="13951"/>
    <x v="1145"/>
    <x v="2"/>
    <n v="108"/>
    <s v="Product_108"/>
    <x v="2"/>
    <n v="1156.6300000000001"/>
    <n v="646.16999999999996"/>
    <n v="2"/>
    <n v="0"/>
    <n v="694"/>
    <n v="4"/>
    <n v="2313.2600000000002"/>
    <n v="1020.92"/>
  </r>
  <r>
    <n v="2451"/>
    <x v="2119"/>
    <n v="41"/>
    <x v="5"/>
    <d v="2023-11-25T00:00:00"/>
    <n v="0"/>
    <n v="11728"/>
    <x v="566"/>
    <x v="0"/>
    <n v="124"/>
    <s v="Product_124"/>
    <x v="1"/>
    <n v="399.99"/>
    <n v="180.02"/>
    <n v="1"/>
    <n v="0"/>
    <n v="403"/>
    <n v="3"/>
    <n v="399.99"/>
    <n v="219.97"/>
  </r>
  <r>
    <n v="2317"/>
    <x v="2120"/>
    <n v="63"/>
    <x v="3"/>
    <d v="2022-07-09T00:00:00"/>
    <n v="1"/>
    <n v="13585"/>
    <x v="981"/>
    <x v="2"/>
    <n v="103"/>
    <s v="Product_103"/>
    <x v="0"/>
    <n v="1075.0999999999999"/>
    <n v="573.58000000000004"/>
    <n v="1"/>
    <n v="0.1"/>
    <n v="799"/>
    <n v="4"/>
    <n v="967.59"/>
    <n v="394.01"/>
  </r>
  <r>
    <n v="1150"/>
    <x v="2121"/>
    <n v="48"/>
    <x v="1"/>
    <d v="2023-07-17T00:00:00"/>
    <n v="0"/>
    <n v="10201"/>
    <x v="1067"/>
    <x v="2"/>
    <n v="104"/>
    <s v="Product_104"/>
    <x v="0"/>
    <n v="888.78"/>
    <n v="601.97"/>
    <n v="3"/>
    <n v="0"/>
    <n v="459"/>
    <n v="4"/>
    <n v="2666.34"/>
    <n v="860.43"/>
  </r>
  <r>
    <n v="1383"/>
    <x v="2122"/>
    <n v="38"/>
    <x v="1"/>
    <d v="2021-08-01T00:00:00"/>
    <n v="1"/>
    <n v="11889"/>
    <x v="1146"/>
    <x v="2"/>
    <n v="132"/>
    <s v="Product_132"/>
    <x v="2"/>
    <n v="1480.06"/>
    <n v="884.28"/>
    <n v="1"/>
    <n v="0"/>
    <n v="485"/>
    <n v="5"/>
    <n v="1480.06"/>
    <n v="595.78"/>
  </r>
  <r>
    <n v="1307"/>
    <x v="2123"/>
    <n v="39"/>
    <x v="2"/>
    <d v="2020-03-10T00:00:00"/>
    <n v="0"/>
    <n v="12079"/>
    <x v="1147"/>
    <x v="1"/>
    <n v="101"/>
    <s v="Product_101"/>
    <x v="0"/>
    <n v="1499.86"/>
    <n v="429.51499999999999"/>
    <n v="4"/>
    <n v="0.2"/>
    <n v="1286"/>
    <n v="2"/>
    <n v="4799.55"/>
    <n v="3081.49"/>
  </r>
  <r>
    <n v="2359"/>
    <x v="2124"/>
    <n v="40"/>
    <x v="3"/>
    <d v="2020-09-05T00:00:00"/>
    <n v="1"/>
    <n v="13160"/>
    <x v="814"/>
    <x v="2"/>
    <n v="134"/>
    <s v="Product_134"/>
    <x v="3"/>
    <n v="1310.81"/>
    <n v="833.39"/>
    <n v="3"/>
    <n v="0"/>
    <n v="1209"/>
    <n v="3"/>
    <n v="3932.43"/>
    <n v="1432.26"/>
  </r>
  <r>
    <n v="1745"/>
    <x v="2125"/>
    <n v="33"/>
    <x v="2"/>
    <d v="2024-06-01T00:00:00"/>
    <n v="0"/>
    <n v="13273"/>
    <x v="23"/>
    <x v="2"/>
    <n v="145"/>
    <s v="Product_145"/>
    <x v="1"/>
    <n v="1151.98"/>
    <n v="492.14"/>
    <n v="2"/>
    <n v="0.05"/>
    <n v="361"/>
    <n v="3"/>
    <n v="2188.7600000000002"/>
    <n v="1204.48"/>
  </r>
  <r>
    <n v="1891"/>
    <x v="2126"/>
    <n v="18"/>
    <x v="3"/>
    <d v="2022-07-26T00:00:00"/>
    <n v="0"/>
    <n v="11713"/>
    <x v="1148"/>
    <x v="0"/>
    <n v="109"/>
    <s v="Product_109"/>
    <x v="1"/>
    <n v="610.36"/>
    <n v="350.63"/>
    <n v="2"/>
    <n v="0.1"/>
    <n v="431"/>
    <n v="5"/>
    <n v="1098.6500000000001"/>
    <n v="397.39"/>
  </r>
  <r>
    <n v="1374"/>
    <x v="2127"/>
    <n v="42"/>
    <x v="3"/>
    <d v="2020-03-16T00:00:00"/>
    <n v="1"/>
    <n v="13776"/>
    <x v="798"/>
    <x v="0"/>
    <n v="112"/>
    <s v="Product_112"/>
    <x v="1"/>
    <n v="1142.25"/>
    <n v="585.72"/>
    <n v="2"/>
    <n v="0"/>
    <n v="814"/>
    <n v="5"/>
    <n v="2284.5"/>
    <n v="1113.06"/>
  </r>
  <r>
    <n v="2031"/>
    <x v="2128"/>
    <n v="36"/>
    <x v="2"/>
    <d v="2021-08-23T00:00:00"/>
    <n v="1"/>
    <n v="13743"/>
    <x v="54"/>
    <x v="1"/>
    <n v="110"/>
    <s v="Product_110"/>
    <x v="2"/>
    <n v="1437.18"/>
    <n v="634.87"/>
    <n v="1"/>
    <n v="0"/>
    <n v="344"/>
    <n v="5"/>
    <n v="1437.18"/>
    <n v="802.31"/>
  </r>
  <r>
    <n v="2364"/>
    <x v="2129"/>
    <n v="26"/>
    <x v="3"/>
    <d v="2021-02-16T00:00:00"/>
    <n v="1"/>
    <n v="13364"/>
    <x v="1149"/>
    <x v="0"/>
    <n v="110"/>
    <s v="Product_110"/>
    <x v="2"/>
    <n v="83.9"/>
    <n v="38.659999999999997"/>
    <n v="3"/>
    <n v="0.05"/>
    <n v="656"/>
    <n v="3"/>
    <n v="239.12"/>
    <n v="123.14"/>
  </r>
  <r>
    <n v="1128"/>
    <x v="2130"/>
    <n v="41"/>
    <x v="4"/>
    <d v="2020-03-30T00:00:00"/>
    <n v="0"/>
    <n v="12763"/>
    <x v="848"/>
    <x v="2"/>
    <n v="144"/>
    <s v="Product_144"/>
    <x v="0"/>
    <n v="829.98"/>
    <n v="526.5"/>
    <n v="2"/>
    <n v="0.05"/>
    <n v="587"/>
    <n v="4"/>
    <n v="1576.96"/>
    <n v="523.96"/>
  </r>
  <r>
    <n v="2014"/>
    <x v="2131"/>
    <n v="41"/>
    <x v="5"/>
    <d v="2021-12-02T00:00:00"/>
    <n v="0"/>
    <n v="10752"/>
    <x v="1150"/>
    <x v="1"/>
    <n v="148"/>
    <s v="Product_148"/>
    <x v="1"/>
    <n v="366.1"/>
    <n v="429.51499999999999"/>
    <n v="3"/>
    <n v="0"/>
    <n v="434"/>
    <n v="8"/>
    <n v="1098.3"/>
    <n v="-190.25"/>
  </r>
  <r>
    <n v="1668"/>
    <x v="2132"/>
    <n v="62"/>
    <x v="3"/>
    <d v="2020-03-26T00:00:00"/>
    <n v="1"/>
    <n v="11016"/>
    <x v="390"/>
    <x v="2"/>
    <n v="123"/>
    <s v="Product_123"/>
    <x v="3"/>
    <n v="858.92"/>
    <n v="424.07"/>
    <n v="1"/>
    <n v="0"/>
    <n v="1498"/>
    <n v="2"/>
    <n v="858.92"/>
    <n v="434.85"/>
  </r>
  <r>
    <n v="2375"/>
    <x v="2133"/>
    <n v="50"/>
    <x v="4"/>
    <d v="2021-10-08T00:00:00"/>
    <n v="0"/>
    <n v="10114"/>
    <x v="98"/>
    <x v="2"/>
    <n v="106"/>
    <s v="Product_106"/>
    <x v="3"/>
    <n v="726.35"/>
    <n v="352.62"/>
    <n v="4"/>
    <n v="0"/>
    <n v="370"/>
    <n v="5"/>
    <n v="2905.4"/>
    <n v="1494.92"/>
  </r>
  <r>
    <n v="2381"/>
    <x v="2134"/>
    <n v="43"/>
    <x v="3"/>
    <d v="2021-09-27T00:00:00"/>
    <n v="1"/>
    <n v="12769"/>
    <x v="492"/>
    <x v="2"/>
    <n v="124"/>
    <s v="Product_124"/>
    <x v="1"/>
    <n v="884.86"/>
    <n v="429.51499999999999"/>
    <n v="4"/>
    <n v="0.1"/>
    <n v="331"/>
    <n v="3"/>
    <n v="3185.5"/>
    <n v="1467.44"/>
  </r>
  <r>
    <n v="1516"/>
    <x v="2135"/>
    <n v="25"/>
    <x v="4"/>
    <d v="2022-11-21T00:00:00"/>
    <n v="0"/>
    <n v="11245"/>
    <x v="486"/>
    <x v="1"/>
    <n v="124"/>
    <s v="Product_124"/>
    <x v="2"/>
    <n v="848.9"/>
    <n v="429.51499999999999"/>
    <n v="4"/>
    <n v="0"/>
    <n v="669"/>
    <n v="5"/>
    <n v="3395.6"/>
    <n v="1677.54"/>
  </r>
  <r>
    <n v="1085"/>
    <x v="2136"/>
    <n v="23"/>
    <x v="2"/>
    <d v="2022-03-26T00:00:00"/>
    <n v="1"/>
    <n v="13980"/>
    <x v="955"/>
    <x v="0"/>
    <n v="121"/>
    <s v="Product_121"/>
    <x v="2"/>
    <n v="1442.16"/>
    <n v="908.24"/>
    <n v="1"/>
    <n v="0.2"/>
    <n v="889"/>
    <n v="3"/>
    <n v="1153.73"/>
    <n v="245.49"/>
  </r>
  <r>
    <n v="2198"/>
    <x v="2137"/>
    <n v="48"/>
    <x v="1"/>
    <d v="2023-01-17T00:00:00"/>
    <n v="0"/>
    <n v="12229"/>
    <x v="345"/>
    <x v="0"/>
    <n v="142"/>
    <s v="Product_142"/>
    <x v="2"/>
    <n v="850.67"/>
    <n v="345.92"/>
    <n v="2"/>
    <n v="0.2"/>
    <n v="502"/>
    <n v="3"/>
    <n v="1361.07"/>
    <n v="669.23"/>
  </r>
  <r>
    <n v="2216"/>
    <x v="2138"/>
    <n v="36"/>
    <x v="0"/>
    <d v="2022-08-27T00:00:00"/>
    <n v="1"/>
    <n v="12818"/>
    <x v="481"/>
    <x v="0"/>
    <n v="131"/>
    <s v="Product_131"/>
    <x v="3"/>
    <n v="1277.04"/>
    <n v="553.94000000000005"/>
    <n v="1"/>
    <n v="0.05"/>
    <n v="858"/>
    <n v="3"/>
    <n v="1213.19"/>
    <n v="659.25"/>
  </r>
  <r>
    <n v="1310"/>
    <x v="2139"/>
    <n v="43"/>
    <x v="3"/>
    <d v="2021-02-06T00:00:00"/>
    <n v="0"/>
    <n v="10468"/>
    <x v="1151"/>
    <x v="2"/>
    <n v="147"/>
    <s v="Product_147"/>
    <x v="1"/>
    <n v="513.74"/>
    <n v="316.49"/>
    <n v="3"/>
    <n v="0"/>
    <n v="450"/>
    <n v="5"/>
    <n v="1541.22"/>
    <n v="591.75"/>
  </r>
  <r>
    <n v="2142"/>
    <x v="2140"/>
    <n v="54"/>
    <x v="0"/>
    <d v="2020-03-15T00:00:00"/>
    <n v="0"/>
    <n v="10425"/>
    <x v="1152"/>
    <x v="1"/>
    <n v="141"/>
    <s v="Product_141"/>
    <x v="3"/>
    <n v="685.25"/>
    <n v="396.13"/>
    <n v="4"/>
    <n v="0"/>
    <n v="504"/>
    <n v="4"/>
    <n v="2741"/>
    <n v="1156.48"/>
  </r>
  <r>
    <n v="2241"/>
    <x v="2141"/>
    <n v="40"/>
    <x v="3"/>
    <d v="2023-08-17T00:00:00"/>
    <n v="0"/>
    <n v="11575"/>
    <x v="1153"/>
    <x v="0"/>
    <n v="130"/>
    <s v="Product_130"/>
    <x v="1"/>
    <n v="732.1"/>
    <n v="449.93"/>
    <n v="3"/>
    <n v="0"/>
    <n v="478"/>
    <n v="5"/>
    <n v="2196.3000000000002"/>
    <n v="846.51"/>
  </r>
  <r>
    <n v="1426"/>
    <x v="2142"/>
    <n v="60"/>
    <x v="2"/>
    <d v="2021-01-26T00:00:00"/>
    <n v="1"/>
    <n v="11865"/>
    <x v="672"/>
    <x v="1"/>
    <n v="134"/>
    <s v="Product_134"/>
    <x v="3"/>
    <n v="454.16"/>
    <n v="213.02"/>
    <n v="1"/>
    <n v="0"/>
    <n v="497"/>
    <n v="3"/>
    <n v="454.16"/>
    <n v="241.14"/>
  </r>
  <r>
    <n v="2437"/>
    <x v="2143"/>
    <n v="54"/>
    <x v="2"/>
    <d v="2021-08-08T00:00:00"/>
    <n v="0"/>
    <n v="10833"/>
    <x v="544"/>
    <x v="1"/>
    <n v="118"/>
    <s v="Product_118"/>
    <x v="3"/>
    <n v="600.70000000000005"/>
    <n v="385.13"/>
    <n v="5"/>
    <n v="0"/>
    <n v="432"/>
    <n v="5"/>
    <n v="3003.5"/>
    <n v="1077.8499999999999"/>
  </r>
  <r>
    <n v="1113"/>
    <x v="2144"/>
    <n v="40"/>
    <x v="4"/>
    <d v="2022-01-01T00:00:00"/>
    <n v="0"/>
    <n v="13131"/>
    <x v="1142"/>
    <x v="2"/>
    <n v="112"/>
    <s v="Product_112"/>
    <x v="0"/>
    <n v="917.84"/>
    <n v="499.27"/>
    <n v="5"/>
    <n v="0"/>
    <n v="423"/>
    <n v="5"/>
    <n v="4589.2"/>
    <n v="2092.85"/>
  </r>
  <r>
    <n v="2168"/>
    <x v="2145"/>
    <n v="75"/>
    <x v="3"/>
    <d v="2020-04-07T00:00:00"/>
    <n v="0"/>
    <n v="12028"/>
    <x v="872"/>
    <x v="1"/>
    <n v="135"/>
    <s v="Product_135"/>
    <x v="3"/>
    <n v="891.27"/>
    <n v="519.69000000000005"/>
    <n v="1"/>
    <n v="0"/>
    <n v="445"/>
    <n v="5"/>
    <n v="891.27"/>
    <n v="371.58"/>
  </r>
  <r>
    <n v="1302"/>
    <x v="2146"/>
    <n v="44"/>
    <x v="2"/>
    <d v="2023-09-04T00:00:00"/>
    <n v="0"/>
    <n v="12532"/>
    <x v="107"/>
    <x v="0"/>
    <n v="107"/>
    <s v="Product_107"/>
    <x v="1"/>
    <n v="972.83"/>
    <n v="429.51499999999999"/>
    <n v="2"/>
    <n v="0"/>
    <n v="407"/>
    <n v="4"/>
    <n v="1945.66"/>
    <n v="1086.6300000000001"/>
  </r>
  <r>
    <n v="1743"/>
    <x v="2147"/>
    <n v="32"/>
    <x v="2"/>
    <d v="2021-11-10T00:00:00"/>
    <n v="1"/>
    <n v="10010"/>
    <x v="855"/>
    <x v="0"/>
    <n v="141"/>
    <s v="Product_141"/>
    <x v="3"/>
    <n v="560.14"/>
    <n v="258.51"/>
    <n v="3"/>
    <n v="0.05"/>
    <n v="969"/>
    <n v="5"/>
    <n v="1596.4"/>
    <n v="820.87"/>
  </r>
  <r>
    <n v="1587"/>
    <x v="2148"/>
    <n v="47"/>
    <x v="3"/>
    <d v="2021-07-13T00:00:00"/>
    <n v="0"/>
    <n v="13703"/>
    <x v="830"/>
    <x v="1"/>
    <n v="140"/>
    <s v="Product_140"/>
    <x v="0"/>
    <n v="507.96"/>
    <n v="321.02999999999997"/>
    <n v="1"/>
    <n v="0"/>
    <n v="427"/>
    <n v="8"/>
    <n v="507.96"/>
    <n v="186.93"/>
  </r>
  <r>
    <n v="1986"/>
    <x v="2149"/>
    <n v="25"/>
    <x v="4"/>
    <d v="2020-11-09T00:00:00"/>
    <n v="0"/>
    <n v="11408"/>
    <x v="643"/>
    <x v="1"/>
    <n v="125"/>
    <s v="Product_125"/>
    <x v="0"/>
    <n v="936.85"/>
    <n v="437.67"/>
    <n v="1"/>
    <n v="0"/>
    <n v="1573"/>
    <n v="1"/>
    <n v="936.85"/>
    <n v="499.18"/>
  </r>
  <r>
    <n v="1344"/>
    <x v="2150"/>
    <n v="48"/>
    <x v="4"/>
    <d v="2022-01-23T00:00:00"/>
    <n v="1"/>
    <n v="13481"/>
    <x v="1108"/>
    <x v="1"/>
    <n v="106"/>
    <s v="Product_106"/>
    <x v="1"/>
    <n v="242.65"/>
    <n v="103.8"/>
    <n v="5"/>
    <n v="0"/>
    <n v="1074"/>
    <n v="2"/>
    <n v="1213.25"/>
    <n v="694.25"/>
  </r>
  <r>
    <n v="1813"/>
    <x v="2151"/>
    <n v="28"/>
    <x v="4"/>
    <d v="2022-06-13T00:00:00"/>
    <n v="0"/>
    <n v="12089"/>
    <x v="1050"/>
    <x v="1"/>
    <n v="101"/>
    <s v="Product_101"/>
    <x v="0"/>
    <n v="416.9"/>
    <n v="241.45"/>
    <n v="4"/>
    <n v="0.2"/>
    <n v="395"/>
    <n v="5"/>
    <n v="1334.08"/>
    <n v="368.28"/>
  </r>
  <r>
    <n v="1800"/>
    <x v="2152"/>
    <n v="70"/>
    <x v="4"/>
    <d v="2022-03-30T00:00:00"/>
    <n v="0"/>
    <n v="11725"/>
    <x v="1154"/>
    <x v="0"/>
    <n v="146"/>
    <s v="Product_146"/>
    <x v="0"/>
    <n v="111.09"/>
    <n v="62.7"/>
    <n v="4"/>
    <n v="0.1"/>
    <n v="484"/>
    <n v="4"/>
    <n v="399.92"/>
    <n v="149.12"/>
  </r>
  <r>
    <n v="2024"/>
    <x v="2153"/>
    <n v="40"/>
    <x v="1"/>
    <d v="2022-06-19T00:00:00"/>
    <n v="0"/>
    <n v="12170"/>
    <x v="541"/>
    <x v="0"/>
    <n v="116"/>
    <s v="Product_116"/>
    <x v="2"/>
    <n v="155.29"/>
    <n v="90.44"/>
    <n v="2"/>
    <n v="0"/>
    <n v="614"/>
    <n v="5"/>
    <n v="310.58"/>
    <n v="129.69999999999999"/>
  </r>
  <r>
    <n v="2170"/>
    <x v="2154"/>
    <n v="49"/>
    <x v="3"/>
    <d v="2022-02-03T00:00:00"/>
    <n v="0"/>
    <n v="12748"/>
    <x v="1140"/>
    <x v="2"/>
    <n v="148"/>
    <s v="Product_148"/>
    <x v="1"/>
    <n v="402.91"/>
    <n v="235.9"/>
    <n v="2"/>
    <n v="0"/>
    <n v="778"/>
    <n v="4"/>
    <n v="805.82"/>
    <n v="334.02"/>
  </r>
  <r>
    <n v="2310"/>
    <x v="2155"/>
    <n v="28"/>
    <x v="1"/>
    <d v="2021-11-25T00:00:00"/>
    <n v="1"/>
    <n v="12299"/>
    <x v="251"/>
    <x v="1"/>
    <n v="104"/>
    <s v="Product_104"/>
    <x v="0"/>
    <n v="78.319999999999993"/>
    <n v="43.08"/>
    <n v="2"/>
    <n v="0.2"/>
    <n v="1133"/>
    <n v="2"/>
    <n v="125.31"/>
    <n v="39.15"/>
  </r>
  <r>
    <n v="2076"/>
    <x v="2156"/>
    <n v="52"/>
    <x v="2"/>
    <d v="2021-01-17T00:00:00"/>
    <n v="0"/>
    <n v="10972"/>
    <x v="1155"/>
    <x v="0"/>
    <n v="129"/>
    <s v="Product_129"/>
    <x v="0"/>
    <n v="405.85"/>
    <n v="222.46"/>
    <n v="5"/>
    <n v="0"/>
    <n v="827"/>
    <n v="6"/>
    <n v="2029.25"/>
    <n v="916.95"/>
  </r>
  <r>
    <n v="2327"/>
    <x v="2157"/>
    <n v="39"/>
    <x v="1"/>
    <d v="2022-10-13T00:00:00"/>
    <n v="0"/>
    <n v="10603"/>
    <x v="1156"/>
    <x v="1"/>
    <n v="138"/>
    <s v="Product_138"/>
    <x v="0"/>
    <n v="999.72"/>
    <n v="677.06"/>
    <n v="1"/>
    <n v="0"/>
    <n v="365"/>
    <n v="7"/>
    <n v="999.72"/>
    <n v="322.66000000000003"/>
  </r>
  <r>
    <n v="2092"/>
    <x v="2158"/>
    <n v="18"/>
    <x v="4"/>
    <d v="2023-11-18T00:00:00"/>
    <n v="0"/>
    <n v="13555"/>
    <x v="1157"/>
    <x v="0"/>
    <n v="147"/>
    <s v="Product_147"/>
    <x v="1"/>
    <n v="138.61000000000001"/>
    <n v="77.64"/>
    <n v="2"/>
    <n v="0"/>
    <n v="410"/>
    <n v="5"/>
    <n v="277.22000000000003"/>
    <n v="121.94"/>
  </r>
  <r>
    <n v="1360"/>
    <x v="2159"/>
    <n v="36"/>
    <x v="2"/>
    <d v="2022-10-15T00:00:00"/>
    <n v="1"/>
    <n v="10212"/>
    <x v="1039"/>
    <x v="2"/>
    <n v="128"/>
    <s v="Product_128"/>
    <x v="2"/>
    <n v="683.27"/>
    <n v="399.84"/>
    <n v="5"/>
    <n v="0"/>
    <n v="809"/>
    <n v="4"/>
    <n v="3416.35"/>
    <n v="1417.15"/>
  </r>
  <r>
    <n v="2243"/>
    <x v="2160"/>
    <n v="68"/>
    <x v="1"/>
    <d v="2022-01-22T00:00:00"/>
    <n v="0"/>
    <n v="13901"/>
    <x v="953"/>
    <x v="0"/>
    <n v="122"/>
    <s v="Product_122"/>
    <x v="3"/>
    <n v="1374.01"/>
    <n v="659.65"/>
    <n v="3"/>
    <n v="0"/>
    <n v="437"/>
    <n v="8"/>
    <n v="4122.03"/>
    <n v="2143.08"/>
  </r>
  <r>
    <n v="2009"/>
    <x v="2161"/>
    <n v="52"/>
    <x v="1"/>
    <d v="2022-11-29T00:00:00"/>
    <n v="0"/>
    <n v="13785"/>
    <x v="1158"/>
    <x v="0"/>
    <n v="108"/>
    <s v="Product_108"/>
    <x v="2"/>
    <n v="1197.3599999999999"/>
    <n v="791.85"/>
    <n v="1"/>
    <n v="0"/>
    <n v="764"/>
    <n v="3"/>
    <n v="1197.3599999999999"/>
    <n v="405.51"/>
  </r>
  <r>
    <n v="1703"/>
    <x v="2162"/>
    <n v="34"/>
    <x v="3"/>
    <d v="2021-06-30T00:00:00"/>
    <n v="0"/>
    <n v="12315"/>
    <x v="76"/>
    <x v="2"/>
    <n v="132"/>
    <s v="Product_132"/>
    <x v="1"/>
    <n v="492.88"/>
    <n v="200.76"/>
    <n v="3"/>
    <n v="0"/>
    <n v="681"/>
    <n v="6"/>
    <n v="1478.64"/>
    <n v="876.36"/>
  </r>
  <r>
    <n v="1574"/>
    <x v="2163"/>
    <n v="40"/>
    <x v="1"/>
    <d v="2020-06-18T00:00:00"/>
    <n v="0"/>
    <n v="13053"/>
    <x v="1159"/>
    <x v="1"/>
    <n v="133"/>
    <s v="Product_133"/>
    <x v="1"/>
    <n v="1390.97"/>
    <n v="788.91"/>
    <n v="4"/>
    <n v="0"/>
    <n v="762"/>
    <n v="6"/>
    <n v="5563.88"/>
    <n v="2408.2399999999998"/>
  </r>
  <r>
    <n v="2184"/>
    <x v="2164"/>
    <n v="27"/>
    <x v="2"/>
    <d v="2024-01-29T00:00:00"/>
    <n v="0"/>
    <n v="13738"/>
    <x v="978"/>
    <x v="0"/>
    <n v="113"/>
    <s v="Product_113"/>
    <x v="1"/>
    <n v="527.99"/>
    <n v="272"/>
    <n v="4"/>
    <n v="0"/>
    <n v="338"/>
    <n v="9"/>
    <n v="2111.96"/>
    <n v="1023.96"/>
  </r>
  <r>
    <n v="2112"/>
    <x v="2165"/>
    <n v="18"/>
    <x v="4"/>
    <d v="2022-05-19T00:00:00"/>
    <n v="0"/>
    <n v="12754"/>
    <x v="1160"/>
    <x v="2"/>
    <n v="127"/>
    <s v="Product_127"/>
    <x v="3"/>
    <n v="155.15"/>
    <n v="90.17"/>
    <n v="1"/>
    <n v="0"/>
    <n v="721"/>
    <n v="4"/>
    <n v="155.15"/>
    <n v="64.98"/>
  </r>
  <r>
    <n v="1687"/>
    <x v="2166"/>
    <n v="40"/>
    <x v="3"/>
    <d v="2020-06-10T00:00:00"/>
    <n v="0"/>
    <n v="10539"/>
    <x v="1051"/>
    <x v="2"/>
    <n v="118"/>
    <s v="Product_118"/>
    <x v="1"/>
    <n v="1491.38"/>
    <n v="757.7"/>
    <n v="2"/>
    <n v="0"/>
    <n v="562"/>
    <n v="5"/>
    <n v="2982.76"/>
    <n v="1467.36"/>
  </r>
  <r>
    <n v="1780"/>
    <x v="2167"/>
    <n v="51"/>
    <x v="1"/>
    <d v="2022-05-31T00:00:00"/>
    <n v="0"/>
    <n v="10705"/>
    <x v="989"/>
    <x v="2"/>
    <n v="118"/>
    <s v="Product_118"/>
    <x v="2"/>
    <n v="1311.53"/>
    <n v="806.99"/>
    <n v="1"/>
    <n v="0"/>
    <n v="438"/>
    <n v="6"/>
    <n v="1311.53"/>
    <n v="504.54"/>
  </r>
  <r>
    <n v="1584"/>
    <x v="2168"/>
    <n v="40"/>
    <x v="3"/>
    <d v="2023-05-18T00:00:00"/>
    <n v="0"/>
    <n v="13995"/>
    <x v="1059"/>
    <x v="0"/>
    <n v="113"/>
    <s v="Product_113"/>
    <x v="0"/>
    <n v="725.6"/>
    <n v="294.67"/>
    <n v="2"/>
    <n v="0"/>
    <n v="594"/>
    <n v="2"/>
    <n v="1451.2"/>
    <n v="861.86"/>
  </r>
  <r>
    <n v="1588"/>
    <x v="2169"/>
    <n v="66"/>
    <x v="0"/>
    <d v="2021-01-04T00:00:00"/>
    <n v="0"/>
    <n v="13058"/>
    <x v="1015"/>
    <x v="1"/>
    <n v="122"/>
    <s v="Product_122"/>
    <x v="0"/>
    <n v="1016.25"/>
    <n v="530.25"/>
    <n v="4"/>
    <n v="0"/>
    <n v="397"/>
    <n v="5"/>
    <n v="4065"/>
    <n v="1944"/>
  </r>
  <r>
    <n v="2182"/>
    <x v="2170"/>
    <n v="25"/>
    <x v="3"/>
    <d v="2023-01-22T00:00:00"/>
    <n v="1"/>
    <n v="11758"/>
    <x v="384"/>
    <x v="0"/>
    <n v="114"/>
    <s v="Product_114"/>
    <x v="1"/>
    <n v="1023.28"/>
    <n v="664.5"/>
    <n v="1"/>
    <n v="0"/>
    <n v="568"/>
    <n v="3"/>
    <n v="1023.28"/>
    <n v="358.78"/>
  </r>
  <r>
    <n v="1488"/>
    <x v="2171"/>
    <n v="39"/>
    <x v="4"/>
    <d v="2021-08-24T00:00:00"/>
    <n v="1"/>
    <n v="12666"/>
    <x v="147"/>
    <x v="0"/>
    <n v="111"/>
    <s v="Product_111"/>
    <x v="1"/>
    <n v="332"/>
    <n v="157.72"/>
    <n v="1"/>
    <n v="0"/>
    <n v="756"/>
    <n v="6"/>
    <n v="332"/>
    <n v="174.28"/>
  </r>
  <r>
    <n v="1970"/>
    <x v="2172"/>
    <n v="19"/>
    <x v="0"/>
    <d v="2021-10-19T00:00:00"/>
    <n v="0"/>
    <n v="11684"/>
    <x v="790"/>
    <x v="0"/>
    <n v="139"/>
    <s v="Product_139"/>
    <x v="3"/>
    <n v="340.07"/>
    <n v="141.41"/>
    <n v="2"/>
    <n v="0"/>
    <n v="448"/>
    <n v="4"/>
    <n v="680.14"/>
    <n v="397.32"/>
  </r>
  <r>
    <n v="2347"/>
    <x v="2173"/>
    <n v="31"/>
    <x v="0"/>
    <d v="2020-07-29T00:00:00"/>
    <n v="0"/>
    <n v="11158"/>
    <x v="396"/>
    <x v="2"/>
    <n v="122"/>
    <s v="Product_122"/>
    <x v="0"/>
    <n v="730.89"/>
    <n v="401.23"/>
    <n v="4"/>
    <n v="0"/>
    <n v="502"/>
    <n v="5"/>
    <n v="2923.56"/>
    <n v="1318.64"/>
  </r>
  <r>
    <n v="2404"/>
    <x v="2174"/>
    <n v="36"/>
    <x v="3"/>
    <d v="2020-06-12T00:00:00"/>
    <n v="0"/>
    <n v="10497"/>
    <x v="66"/>
    <x v="1"/>
    <n v="136"/>
    <s v="Product_136"/>
    <x v="3"/>
    <n v="1371.78"/>
    <n v="950.59"/>
    <n v="4"/>
    <n v="0"/>
    <n v="782"/>
    <n v="4"/>
    <n v="5487.12"/>
    <n v="1684.76"/>
  </r>
  <r>
    <n v="2125"/>
    <x v="2175"/>
    <n v="34"/>
    <x v="2"/>
    <d v="2021-11-02T00:00:00"/>
    <n v="0"/>
    <n v="13068"/>
    <x v="22"/>
    <x v="0"/>
    <n v="117"/>
    <s v="Product_117"/>
    <x v="3"/>
    <n v="64.489999999999995"/>
    <n v="27.04"/>
    <n v="2"/>
    <n v="0"/>
    <n v="549"/>
    <n v="7"/>
    <n v="128.97999999999999"/>
    <n v="74.900000000000006"/>
  </r>
  <r>
    <n v="1493"/>
    <x v="2176"/>
    <n v="40"/>
    <x v="4"/>
    <d v="2023-09-15T00:00:00"/>
    <n v="0"/>
    <n v="13678"/>
    <x v="966"/>
    <x v="1"/>
    <n v="132"/>
    <s v="Product_132"/>
    <x v="3"/>
    <n v="1184.6300000000001"/>
    <n v="498.75"/>
    <n v="2"/>
    <n v="0"/>
    <n v="344"/>
    <n v="5"/>
    <n v="2369.2600000000002"/>
    <n v="1371.76"/>
  </r>
  <r>
    <n v="1018"/>
    <x v="2177"/>
    <n v="54"/>
    <x v="2"/>
    <d v="2021-08-28T00:00:00"/>
    <n v="0"/>
    <n v="10781"/>
    <x v="462"/>
    <x v="0"/>
    <n v="114"/>
    <s v="Product_114"/>
    <x v="3"/>
    <n v="133.41"/>
    <n v="77.180000000000007"/>
    <n v="2"/>
    <n v="0"/>
    <n v="355"/>
    <n v="8"/>
    <n v="266.82"/>
    <n v="112.46"/>
  </r>
  <r>
    <n v="2477"/>
    <x v="2178"/>
    <n v="52"/>
    <x v="4"/>
    <d v="2021-09-19T00:00:00"/>
    <n v="1"/>
    <n v="11909"/>
    <x v="686"/>
    <x v="1"/>
    <n v="142"/>
    <s v="Product_142"/>
    <x v="2"/>
    <n v="743.42"/>
    <n v="353.14"/>
    <n v="4"/>
    <n v="0.05"/>
    <n v="1200"/>
    <n v="2"/>
    <n v="2825"/>
    <n v="1412.44"/>
  </r>
  <r>
    <n v="1396"/>
    <x v="2179"/>
    <n v="28"/>
    <x v="4"/>
    <d v="2022-07-02T00:00:00"/>
    <n v="0"/>
    <n v="10125"/>
    <x v="529"/>
    <x v="2"/>
    <n v="129"/>
    <s v="Product_129"/>
    <x v="1"/>
    <n v="974.92"/>
    <n v="509.95"/>
    <n v="4"/>
    <n v="0.05"/>
    <n v="384"/>
    <n v="7"/>
    <n v="3704.7"/>
    <n v="1664.9"/>
  </r>
  <r>
    <n v="2000"/>
    <x v="2180"/>
    <n v="39"/>
    <x v="2"/>
    <d v="2023-05-19T00:00:00"/>
    <n v="1"/>
    <n v="13430"/>
    <x v="1094"/>
    <x v="1"/>
    <n v="106"/>
    <s v="Product_106"/>
    <x v="1"/>
    <n v="1045.8"/>
    <n v="678.88"/>
    <n v="1"/>
    <n v="0.1"/>
    <n v="593"/>
    <n v="3"/>
    <n v="941.22"/>
    <n v="262.33999999999997"/>
  </r>
  <r>
    <n v="2302"/>
    <x v="2181"/>
    <n v="51"/>
    <x v="5"/>
    <d v="2024-01-09T00:00:00"/>
    <n v="1"/>
    <n v="11526"/>
    <x v="1161"/>
    <x v="2"/>
    <n v="104"/>
    <s v="Product_104"/>
    <x v="3"/>
    <n v="134.79"/>
    <n v="61.96"/>
    <n v="4"/>
    <n v="0"/>
    <n v="358"/>
    <n v="3"/>
    <n v="539.16"/>
    <n v="291.32"/>
  </r>
  <r>
    <n v="1850"/>
    <x v="2182"/>
    <n v="55"/>
    <x v="0"/>
    <d v="2022-05-22T00:00:00"/>
    <n v="1"/>
    <n v="10840"/>
    <x v="1162"/>
    <x v="2"/>
    <n v="111"/>
    <s v="Product_111"/>
    <x v="3"/>
    <n v="656.98"/>
    <n v="404.56"/>
    <n v="3"/>
    <n v="0"/>
    <n v="629"/>
    <n v="4"/>
    <n v="1970.94"/>
    <n v="757.26"/>
  </r>
  <r>
    <n v="2388"/>
    <x v="2183"/>
    <n v="30"/>
    <x v="3"/>
    <d v="2020-07-12T00:00:00"/>
    <n v="1"/>
    <n v="10982"/>
    <x v="1092"/>
    <x v="1"/>
    <n v="145"/>
    <s v="Product_145"/>
    <x v="2"/>
    <n v="896.56"/>
    <n v="494.31"/>
    <n v="3"/>
    <n v="0.1"/>
    <n v="740"/>
    <n v="3"/>
    <n v="2420.71"/>
    <n v="937.78"/>
  </r>
  <r>
    <n v="2354"/>
    <x v="2184"/>
    <n v="50"/>
    <x v="2"/>
    <d v="2023-11-13T00:00:00"/>
    <n v="0"/>
    <n v="11341"/>
    <x v="194"/>
    <x v="0"/>
    <n v="140"/>
    <s v="Product_140"/>
    <x v="3"/>
    <n v="145.77000000000001"/>
    <n v="97.88"/>
    <n v="2"/>
    <n v="0"/>
    <n v="415"/>
    <n v="3"/>
    <n v="291.54000000000002"/>
    <n v="95.78"/>
  </r>
  <r>
    <n v="2367"/>
    <x v="2185"/>
    <n v="44"/>
    <x v="2"/>
    <d v="2022-06-28T00:00:00"/>
    <n v="1"/>
    <n v="10011"/>
    <x v="1106"/>
    <x v="0"/>
    <n v="110"/>
    <s v="Product_110"/>
    <x v="2"/>
    <n v="245.89"/>
    <n v="170.13"/>
    <n v="2"/>
    <n v="0"/>
    <n v="825"/>
    <n v="7"/>
    <n v="491.78"/>
    <n v="151.52000000000001"/>
  </r>
  <r>
    <n v="1821"/>
    <x v="2186"/>
    <n v="24"/>
    <x v="3"/>
    <d v="2021-12-20T00:00:00"/>
    <n v="0"/>
    <n v="11500"/>
    <x v="424"/>
    <x v="0"/>
    <n v="128"/>
    <s v="Product_128"/>
    <x v="2"/>
    <n v="1012.29"/>
    <n v="552.19000000000005"/>
    <n v="2"/>
    <n v="0"/>
    <n v="673"/>
    <n v="7"/>
    <n v="2024.58"/>
    <n v="920.2"/>
  </r>
  <r>
    <n v="1454"/>
    <x v="2187"/>
    <n v="52"/>
    <x v="0"/>
    <d v="2022-07-04T00:00:00"/>
    <n v="0"/>
    <n v="11317"/>
    <x v="1163"/>
    <x v="0"/>
    <n v="111"/>
    <s v="Product_111"/>
    <x v="3"/>
    <n v="806.38"/>
    <n v="463.99"/>
    <n v="1"/>
    <n v="0.2"/>
    <n v="561"/>
    <n v="7"/>
    <n v="645.1"/>
    <n v="181.11"/>
  </r>
  <r>
    <n v="1724"/>
    <x v="2188"/>
    <n v="42"/>
    <x v="3"/>
    <d v="2020-03-27T00:00:00"/>
    <n v="0"/>
    <n v="11463"/>
    <x v="1042"/>
    <x v="1"/>
    <n v="135"/>
    <s v="Product_135"/>
    <x v="1"/>
    <n v="284.64999999999998"/>
    <n v="177.55"/>
    <n v="3"/>
    <n v="0"/>
    <n v="760"/>
    <n v="4"/>
    <n v="853.95"/>
    <n v="321.3"/>
  </r>
  <r>
    <n v="2088"/>
    <x v="2189"/>
    <n v="40"/>
    <x v="4"/>
    <d v="2024-01-28T00:00:00"/>
    <n v="0"/>
    <n v="11830"/>
    <x v="945"/>
    <x v="0"/>
    <n v="115"/>
    <s v="Product_115"/>
    <x v="2"/>
    <n v="826.1"/>
    <n v="409.42"/>
    <n v="3"/>
    <n v="0"/>
    <n v="339"/>
    <n v="6"/>
    <n v="2478.3000000000002"/>
    <n v="1250.04"/>
  </r>
  <r>
    <n v="2099"/>
    <x v="2190"/>
    <n v="35"/>
    <x v="5"/>
    <d v="2021-12-23T00:00:00"/>
    <n v="0"/>
    <n v="13925"/>
    <x v="1134"/>
    <x v="0"/>
    <n v="108"/>
    <s v="Product_108"/>
    <x v="1"/>
    <n v="1373.4"/>
    <n v="642.78"/>
    <n v="4"/>
    <n v="0"/>
    <n v="909"/>
    <n v="4"/>
    <n v="5493.6"/>
    <n v="2922.48"/>
  </r>
  <r>
    <n v="1710"/>
    <x v="2191"/>
    <n v="40"/>
    <x v="4"/>
    <d v="2023-06-13T00:00:00"/>
    <n v="1"/>
    <n v="10515"/>
    <x v="977"/>
    <x v="2"/>
    <n v="120"/>
    <s v="Product_120"/>
    <x v="1"/>
    <n v="72.599999999999994"/>
    <n v="50.05"/>
    <n v="3"/>
    <n v="0"/>
    <n v="568"/>
    <n v="2"/>
    <n v="217.8"/>
    <n v="67.650000000000006"/>
  </r>
  <r>
    <n v="1142"/>
    <x v="2192"/>
    <n v="30"/>
    <x v="5"/>
    <d v="2022-09-06T00:00:00"/>
    <n v="0"/>
    <n v="13887"/>
    <x v="1164"/>
    <x v="1"/>
    <n v="121"/>
    <s v="Product_121"/>
    <x v="2"/>
    <n v="981.82"/>
    <n v="520.15"/>
    <n v="4"/>
    <n v="0.2"/>
    <n v="368"/>
    <n v="5"/>
    <n v="3141.82"/>
    <n v="1061.22"/>
  </r>
  <r>
    <n v="1916"/>
    <x v="2193"/>
    <n v="58"/>
    <x v="3"/>
    <d v="2021-07-16T00:00:00"/>
    <n v="0"/>
    <n v="13462"/>
    <x v="540"/>
    <x v="2"/>
    <n v="101"/>
    <s v="Product_101"/>
    <x v="0"/>
    <n v="156.79"/>
    <n v="62.79"/>
    <n v="1"/>
    <n v="0"/>
    <n v="1265"/>
    <n v="6"/>
    <n v="156.79"/>
    <n v="94"/>
  </r>
  <r>
    <n v="1827"/>
    <x v="2194"/>
    <n v="58"/>
    <x v="4"/>
    <d v="2023-08-02T00:00:00"/>
    <n v="0"/>
    <n v="12363"/>
    <x v="210"/>
    <x v="2"/>
    <n v="129"/>
    <s v="Product_129"/>
    <x v="2"/>
    <n v="59.35"/>
    <n v="38.659999999999997"/>
    <n v="2"/>
    <n v="0"/>
    <n v="518"/>
    <n v="6"/>
    <n v="118.7"/>
    <n v="41.38"/>
  </r>
  <r>
    <n v="1604"/>
    <x v="2195"/>
    <n v="34"/>
    <x v="0"/>
    <d v="2020-04-27T00:00:00"/>
    <n v="0"/>
    <n v="11703"/>
    <x v="294"/>
    <x v="0"/>
    <n v="124"/>
    <s v="Product_124"/>
    <x v="0"/>
    <n v="268.45"/>
    <n v="155.66999999999999"/>
    <n v="2"/>
    <n v="0"/>
    <n v="630"/>
    <n v="4"/>
    <n v="536.9"/>
    <n v="225.56"/>
  </r>
  <r>
    <n v="2496"/>
    <x v="2196"/>
    <n v="32"/>
    <x v="4"/>
    <d v="2020-06-02T00:00:00"/>
    <n v="0"/>
    <n v="13079"/>
    <x v="751"/>
    <x v="0"/>
    <n v="130"/>
    <s v="Product_130"/>
    <x v="2"/>
    <n v="663.21"/>
    <n v="298.82"/>
    <n v="4"/>
    <n v="0.1"/>
    <n v="519"/>
    <n v="3"/>
    <n v="2387.56"/>
    <n v="1192.28"/>
  </r>
  <r>
    <n v="2440"/>
    <x v="2197"/>
    <n v="38"/>
    <x v="2"/>
    <d v="2023-10-06T00:00:00"/>
    <n v="0"/>
    <n v="13579"/>
    <x v="1165"/>
    <x v="1"/>
    <n v="140"/>
    <s v="Product_140"/>
    <x v="2"/>
    <n v="1213.4000000000001"/>
    <n v="496.33"/>
    <n v="5"/>
    <n v="0.1"/>
    <n v="453"/>
    <n v="4"/>
    <n v="5460.3"/>
    <n v="2978.65"/>
  </r>
  <r>
    <n v="1304"/>
    <x v="2198"/>
    <n v="36"/>
    <x v="5"/>
    <d v="2023-07-29T00:00:00"/>
    <n v="0"/>
    <n v="11147"/>
    <x v="534"/>
    <x v="2"/>
    <n v="135"/>
    <s v="Product_135"/>
    <x v="1"/>
    <n v="458.59"/>
    <n v="223.54"/>
    <n v="4"/>
    <n v="0.05"/>
    <n v="522"/>
    <n v="6"/>
    <n v="1742.64"/>
    <n v="848.48"/>
  </r>
  <r>
    <n v="1735"/>
    <x v="2199"/>
    <n v="31"/>
    <x v="5"/>
    <d v="2022-11-04T00:00:00"/>
    <n v="0"/>
    <n v="13443"/>
    <x v="471"/>
    <x v="0"/>
    <n v="133"/>
    <s v="Product_133"/>
    <x v="1"/>
    <n v="957.23"/>
    <n v="649.35"/>
    <n v="1"/>
    <n v="0.1"/>
    <n v="800"/>
    <n v="5"/>
    <n v="861.51"/>
    <n v="212.16"/>
  </r>
  <r>
    <n v="1290"/>
    <x v="2200"/>
    <n v="40"/>
    <x v="0"/>
    <d v="2022-01-14T00:00:00"/>
    <n v="0"/>
    <n v="12361"/>
    <x v="1166"/>
    <x v="2"/>
    <n v="120"/>
    <s v="Product_120"/>
    <x v="3"/>
    <n v="646.17999999999995"/>
    <n v="439.43"/>
    <n v="3"/>
    <n v="0"/>
    <n v="1083"/>
    <n v="2"/>
    <n v="1938.54"/>
    <n v="620.25"/>
  </r>
  <r>
    <n v="1101"/>
    <x v="2201"/>
    <n v="66"/>
    <x v="5"/>
    <d v="2022-11-16T00:00:00"/>
    <n v="0"/>
    <n v="13256"/>
    <x v="1167"/>
    <x v="0"/>
    <n v="116"/>
    <s v="Product_116"/>
    <x v="1"/>
    <n v="389.78"/>
    <n v="192.28"/>
    <n v="4"/>
    <n v="0.2"/>
    <n v="502"/>
    <n v="3"/>
    <n v="1247.3"/>
    <n v="478.18"/>
  </r>
  <r>
    <n v="2290"/>
    <x v="2202"/>
    <n v="40"/>
    <x v="5"/>
    <d v="2023-10-23T00:00:00"/>
    <n v="0"/>
    <n v="12594"/>
    <x v="428"/>
    <x v="0"/>
    <n v="109"/>
    <s v="Product_109"/>
    <x v="1"/>
    <n v="795.66"/>
    <n v="517.79999999999995"/>
    <n v="1"/>
    <n v="0"/>
    <n v="388"/>
    <n v="2"/>
    <n v="795.66"/>
    <n v="277.86"/>
  </r>
  <r>
    <n v="1866"/>
    <x v="2203"/>
    <n v="37"/>
    <x v="0"/>
    <d v="2020-11-23T00:00:00"/>
    <n v="0"/>
    <n v="13656"/>
    <x v="130"/>
    <x v="0"/>
    <n v="131"/>
    <s v="Product_131"/>
    <x v="1"/>
    <n v="1206.32"/>
    <n v="642.42999999999995"/>
    <n v="2"/>
    <n v="0.1"/>
    <n v="404"/>
    <n v="5"/>
    <n v="2171.38"/>
    <n v="886.52"/>
  </r>
  <r>
    <n v="1967"/>
    <x v="2204"/>
    <n v="44"/>
    <x v="4"/>
    <d v="2020-03-04T00:00:00"/>
    <n v="0"/>
    <n v="13954"/>
    <x v="62"/>
    <x v="0"/>
    <n v="117"/>
    <s v="Product_117"/>
    <x v="1"/>
    <n v="1257.1099999999999"/>
    <n v="749.62"/>
    <n v="5"/>
    <n v="0"/>
    <n v="1460"/>
    <n v="3"/>
    <n v="6285.55"/>
    <n v="2537.4499999999998"/>
  </r>
  <r>
    <n v="1973"/>
    <x v="2205"/>
    <n v="38"/>
    <x v="3"/>
    <d v="2020-10-19T00:00:00"/>
    <n v="0"/>
    <n v="11548"/>
    <x v="112"/>
    <x v="1"/>
    <n v="131"/>
    <s v="Product_131"/>
    <x v="3"/>
    <n v="1277.45"/>
    <n v="639.15"/>
    <n v="5"/>
    <n v="0"/>
    <n v="548"/>
    <n v="6"/>
    <n v="6387.25"/>
    <n v="3191.5"/>
  </r>
  <r>
    <n v="1841"/>
    <x v="2206"/>
    <n v="33"/>
    <x v="4"/>
    <d v="2023-05-29T00:00:00"/>
    <n v="0"/>
    <n v="12086"/>
    <x v="1168"/>
    <x v="2"/>
    <n v="148"/>
    <s v="Product_148"/>
    <x v="1"/>
    <n v="540.91"/>
    <n v="300.08999999999997"/>
    <n v="4"/>
    <n v="0"/>
    <n v="403"/>
    <n v="4"/>
    <n v="2163.64"/>
    <n v="963.28"/>
  </r>
  <r>
    <n v="1961"/>
    <x v="2207"/>
    <n v="24"/>
    <x v="2"/>
    <d v="2023-10-20T00:00:00"/>
    <n v="0"/>
    <n v="13155"/>
    <x v="907"/>
    <x v="2"/>
    <n v="123"/>
    <s v="Product_123"/>
    <x v="0"/>
    <n v="1200.51"/>
    <n v="586.01"/>
    <n v="3"/>
    <n v="0"/>
    <n v="347"/>
    <n v="4"/>
    <n v="3601.53"/>
    <n v="1843.5"/>
  </r>
  <r>
    <n v="1941"/>
    <x v="2208"/>
    <n v="40"/>
    <x v="2"/>
    <d v="2022-06-16T00:00:00"/>
    <n v="0"/>
    <n v="13092"/>
    <x v="200"/>
    <x v="1"/>
    <n v="106"/>
    <s v="Product_106"/>
    <x v="0"/>
    <n v="357.66"/>
    <n v="149.62"/>
    <n v="4"/>
    <n v="0"/>
    <n v="475"/>
    <n v="5"/>
    <n v="1430.64"/>
    <n v="832.16"/>
  </r>
  <r>
    <n v="2026"/>
    <x v="2209"/>
    <n v="19"/>
    <x v="5"/>
    <d v="2020-03-12T00:00:00"/>
    <n v="1"/>
    <n v="12300"/>
    <x v="1169"/>
    <x v="1"/>
    <n v="130"/>
    <s v="Product_130"/>
    <x v="3"/>
    <n v="1120.72"/>
    <n v="495.15"/>
    <n v="5"/>
    <n v="0"/>
    <n v="1123"/>
    <n v="4"/>
    <n v="5603.6"/>
    <n v="3127.85"/>
  </r>
  <r>
    <n v="1084"/>
    <x v="2210"/>
    <n v="23"/>
    <x v="2"/>
    <d v="2020-09-15T00:00:00"/>
    <n v="1"/>
    <n v="12350"/>
    <x v="610"/>
    <x v="1"/>
    <n v="107"/>
    <s v="Product_107"/>
    <x v="1"/>
    <n v="1425.16"/>
    <n v="694.34"/>
    <n v="5"/>
    <n v="0"/>
    <n v="1569"/>
    <n v="1"/>
    <n v="7125.8"/>
    <n v="3654.1"/>
  </r>
  <r>
    <n v="1327"/>
    <x v="2211"/>
    <n v="49"/>
    <x v="3"/>
    <d v="2020-05-17T00:00:00"/>
    <n v="0"/>
    <n v="10978"/>
    <x v="998"/>
    <x v="0"/>
    <n v="148"/>
    <s v="Product_148"/>
    <x v="0"/>
    <n v="69.930000000000007"/>
    <n v="48.45"/>
    <n v="2"/>
    <n v="0.2"/>
    <n v="959"/>
    <n v="3"/>
    <n v="111.89"/>
    <n v="14.99"/>
  </r>
  <r>
    <n v="1815"/>
    <x v="2212"/>
    <n v="50"/>
    <x v="5"/>
    <d v="2021-04-28T00:00:00"/>
    <n v="1"/>
    <n v="12305"/>
    <x v="951"/>
    <x v="0"/>
    <n v="140"/>
    <s v="Product_140"/>
    <x v="2"/>
    <n v="688.53"/>
    <n v="474.88"/>
    <n v="3"/>
    <n v="0.2"/>
    <n v="439"/>
    <n v="6"/>
    <n v="1652.47"/>
    <n v="227.83"/>
  </r>
  <r>
    <n v="2473"/>
    <x v="2213"/>
    <n v="26"/>
    <x v="2"/>
    <d v="2023-08-14T00:00:00"/>
    <n v="0"/>
    <n v="13883"/>
    <x v="327"/>
    <x v="2"/>
    <n v="142"/>
    <s v="Product_142"/>
    <x v="0"/>
    <n v="989.27"/>
    <n v="641.34"/>
    <n v="3"/>
    <n v="0.1"/>
    <n v="391"/>
    <n v="7"/>
    <n v="2671.03"/>
    <n v="747.01"/>
  </r>
  <r>
    <n v="1453"/>
    <x v="2214"/>
    <n v="40"/>
    <x v="1"/>
    <d v="2022-01-20T00:00:00"/>
    <n v="0"/>
    <n v="13047"/>
    <x v="1170"/>
    <x v="1"/>
    <n v="146"/>
    <s v="Product_146"/>
    <x v="1"/>
    <n v="1067.57"/>
    <n v="429.51499999999999"/>
    <n v="5"/>
    <n v="0.05"/>
    <n v="622"/>
    <n v="4"/>
    <n v="5070.96"/>
    <n v="2923.38"/>
  </r>
  <r>
    <n v="1628"/>
    <x v="2215"/>
    <n v="40"/>
    <x v="1"/>
    <d v="2022-11-01T00:00:00"/>
    <n v="0"/>
    <n v="12589"/>
    <x v="121"/>
    <x v="2"/>
    <n v="111"/>
    <s v="Product_111"/>
    <x v="0"/>
    <n v="305.33"/>
    <n v="162.58000000000001"/>
    <n v="5"/>
    <n v="0"/>
    <n v="344"/>
    <n v="6"/>
    <n v="1526.65"/>
    <n v="713.75"/>
  </r>
  <r>
    <n v="2244"/>
    <x v="2216"/>
    <n v="33"/>
    <x v="1"/>
    <d v="2022-02-23T00:00:00"/>
    <n v="1"/>
    <n v="12006"/>
    <x v="553"/>
    <x v="1"/>
    <n v="134"/>
    <s v="Product_134"/>
    <x v="2"/>
    <n v="1459.67"/>
    <n v="776.45"/>
    <n v="4"/>
    <n v="0"/>
    <n v="1043"/>
    <n v="3"/>
    <n v="5838.68"/>
    <n v="2732.88"/>
  </r>
  <r>
    <n v="2177"/>
    <x v="2217"/>
    <n v="33"/>
    <x v="1"/>
    <d v="2023-03-07T00:00:00"/>
    <n v="0"/>
    <n v="12687"/>
    <x v="103"/>
    <x v="2"/>
    <n v="112"/>
    <s v="Product_112"/>
    <x v="0"/>
    <n v="942.13"/>
    <n v="486.23"/>
    <n v="4"/>
    <n v="0"/>
    <n v="666"/>
    <n v="6"/>
    <n v="3768.52"/>
    <n v="1823.6"/>
  </r>
  <r>
    <n v="1664"/>
    <x v="2218"/>
    <n v="54"/>
    <x v="4"/>
    <d v="2020-03-07T00:00:00"/>
    <n v="1"/>
    <n v="11846"/>
    <x v="915"/>
    <x v="1"/>
    <n v="145"/>
    <s v="Product_145"/>
    <x v="1"/>
    <n v="288.29000000000002"/>
    <n v="119.2"/>
    <n v="2"/>
    <n v="0.2"/>
    <n v="1007"/>
    <n v="3"/>
    <n v="461.26"/>
    <n v="222.86"/>
  </r>
  <r>
    <n v="1011"/>
    <x v="2219"/>
    <n v="42"/>
    <x v="1"/>
    <d v="2023-05-24T00:00:00"/>
    <n v="0"/>
    <n v="12599"/>
    <x v="988"/>
    <x v="1"/>
    <n v="147"/>
    <s v="Product_147"/>
    <x v="2"/>
    <n v="79.760000000000005"/>
    <n v="44.69"/>
    <n v="5"/>
    <n v="0.1"/>
    <n v="588"/>
    <n v="5"/>
    <n v="358.92"/>
    <n v="135.47"/>
  </r>
  <r>
    <n v="2156"/>
    <x v="2220"/>
    <n v="25"/>
    <x v="5"/>
    <d v="2020-11-10T00:00:00"/>
    <n v="0"/>
    <n v="12508"/>
    <x v="1125"/>
    <x v="0"/>
    <n v="127"/>
    <s v="Product_127"/>
    <x v="3"/>
    <n v="1185.73"/>
    <n v="500.19"/>
    <n v="4"/>
    <n v="0.05"/>
    <n v="476"/>
    <n v="3"/>
    <n v="4505.7700000000004"/>
    <n v="2505.0100000000002"/>
  </r>
  <r>
    <n v="1303"/>
    <x v="2221"/>
    <n v="21"/>
    <x v="0"/>
    <d v="2023-10-22T00:00:00"/>
    <n v="1"/>
    <n v="13680"/>
    <x v="583"/>
    <x v="2"/>
    <n v="112"/>
    <s v="Product_112"/>
    <x v="2"/>
    <n v="165.57"/>
    <n v="106.06"/>
    <n v="2"/>
    <n v="0.2"/>
    <n v="437"/>
    <n v="1"/>
    <n v="264.91000000000003"/>
    <n v="52.79"/>
  </r>
  <r>
    <n v="2316"/>
    <x v="2222"/>
    <n v="36"/>
    <x v="4"/>
    <d v="2022-07-10T00:00:00"/>
    <n v="0"/>
    <n v="10223"/>
    <x v="1075"/>
    <x v="0"/>
    <n v="113"/>
    <s v="Product_113"/>
    <x v="0"/>
    <n v="254.52"/>
    <n v="154.59"/>
    <n v="3"/>
    <n v="0"/>
    <n v="512"/>
    <n v="4"/>
    <n v="763.56"/>
    <n v="299.79000000000002"/>
  </r>
  <r>
    <n v="1974"/>
    <x v="2223"/>
    <n v="26"/>
    <x v="0"/>
    <d v="2022-01-29T00:00:00"/>
    <n v="0"/>
    <n v="12139"/>
    <x v="943"/>
    <x v="0"/>
    <n v="108"/>
    <s v="Product_108"/>
    <x v="3"/>
    <n v="883.5"/>
    <n v="446.89"/>
    <n v="5"/>
    <n v="0"/>
    <n v="898"/>
    <n v="3"/>
    <n v="4417.5"/>
    <n v="2183.0500000000002"/>
  </r>
  <r>
    <n v="2323"/>
    <x v="2224"/>
    <n v="38"/>
    <x v="5"/>
    <d v="2022-01-31T00:00:00"/>
    <n v="1"/>
    <n v="10279"/>
    <x v="1171"/>
    <x v="2"/>
    <n v="116"/>
    <s v="Product_116"/>
    <x v="2"/>
    <n v="925.08"/>
    <n v="549.63"/>
    <n v="1"/>
    <n v="0.2"/>
    <n v="473"/>
    <n v="2"/>
    <n v="740.06"/>
    <n v="190.43"/>
  </r>
  <r>
    <n v="1782"/>
    <x v="2225"/>
    <n v="55"/>
    <x v="5"/>
    <d v="2022-06-28T00:00:00"/>
    <n v="1"/>
    <n v="11193"/>
    <x v="1106"/>
    <x v="0"/>
    <n v="129"/>
    <s v="Product_129"/>
    <x v="2"/>
    <n v="1045.99"/>
    <n v="429.51499999999999"/>
    <n v="5"/>
    <n v="0"/>
    <n v="918"/>
    <n v="2"/>
    <n v="5229.95"/>
    <n v="3082.38"/>
  </r>
  <r>
    <n v="1042"/>
    <x v="2226"/>
    <n v="19"/>
    <x v="3"/>
    <d v="2020-06-06T00:00:00"/>
    <n v="0"/>
    <n v="11819"/>
    <x v="1072"/>
    <x v="1"/>
    <n v="135"/>
    <s v="Product_135"/>
    <x v="2"/>
    <n v="620.6"/>
    <n v="297.62"/>
    <n v="4"/>
    <n v="0"/>
    <n v="359"/>
    <n v="7"/>
    <n v="2482.4"/>
    <n v="1291.92"/>
  </r>
  <r>
    <n v="1943"/>
    <x v="2227"/>
    <n v="41"/>
    <x v="4"/>
    <d v="2023-03-21T00:00:00"/>
    <n v="0"/>
    <n v="11757"/>
    <x v="716"/>
    <x v="1"/>
    <n v="129"/>
    <s v="Product_129"/>
    <x v="1"/>
    <n v="1172.1500000000001"/>
    <n v="579.32000000000005"/>
    <n v="5"/>
    <n v="0"/>
    <n v="378"/>
    <n v="5"/>
    <n v="5860.75"/>
    <n v="2964.15"/>
  </r>
  <r>
    <n v="1342"/>
    <x v="2228"/>
    <n v="53"/>
    <x v="0"/>
    <d v="2020-10-08T00:00:00"/>
    <n v="0"/>
    <n v="12045"/>
    <x v="433"/>
    <x v="1"/>
    <n v="131"/>
    <s v="Product_131"/>
    <x v="3"/>
    <n v="1462.82"/>
    <n v="934.89"/>
    <n v="1"/>
    <n v="0"/>
    <n v="818"/>
    <n v="3"/>
    <n v="1462.82"/>
    <n v="527.92999999999995"/>
  </r>
  <r>
    <n v="2349"/>
    <x v="2229"/>
    <n v="38"/>
    <x v="1"/>
    <d v="2022-12-20T00:00:00"/>
    <n v="1"/>
    <n v="13700"/>
    <x v="1172"/>
    <x v="1"/>
    <n v="113"/>
    <s v="Product_113"/>
    <x v="3"/>
    <n v="443.09"/>
    <n v="205.24"/>
    <n v="5"/>
    <n v="0.05"/>
    <n v="535"/>
    <n v="5"/>
    <n v="2104.6799999999998"/>
    <n v="1078.48"/>
  </r>
  <r>
    <n v="1497"/>
    <x v="2230"/>
    <n v="50"/>
    <x v="5"/>
    <d v="2022-01-21T00:00:00"/>
    <n v="1"/>
    <n v="10247"/>
    <x v="1173"/>
    <x v="0"/>
    <n v="112"/>
    <s v="Product_112"/>
    <x v="2"/>
    <n v="1069.3900000000001"/>
    <n v="608.30999999999995"/>
    <n v="4"/>
    <n v="0"/>
    <n v="1076"/>
    <n v="1"/>
    <n v="4277.5600000000004"/>
    <n v="1844.32"/>
  </r>
  <r>
    <n v="1363"/>
    <x v="2231"/>
    <n v="35"/>
    <x v="1"/>
    <d v="2022-03-26T00:00:00"/>
    <n v="1"/>
    <n v="11384"/>
    <x v="955"/>
    <x v="2"/>
    <n v="102"/>
    <s v="Product_102"/>
    <x v="3"/>
    <n v="1396.28"/>
    <n v="642.48"/>
    <n v="3"/>
    <n v="0"/>
    <n v="422"/>
    <n v="3"/>
    <n v="4188.84"/>
    <n v="2261.4"/>
  </r>
  <r>
    <n v="1890"/>
    <x v="2232"/>
    <n v="42"/>
    <x v="0"/>
    <d v="2021-05-10T00:00:00"/>
    <n v="0"/>
    <n v="11372"/>
    <x v="325"/>
    <x v="0"/>
    <n v="133"/>
    <s v="Product_133"/>
    <x v="0"/>
    <n v="1045.1199999999999"/>
    <n v="507.42"/>
    <n v="4"/>
    <n v="0"/>
    <n v="830"/>
    <n v="6"/>
    <n v="4180.4799999999996"/>
    <n v="2150.8000000000002"/>
  </r>
  <r>
    <n v="1426"/>
    <x v="2233"/>
    <n v="46"/>
    <x v="4"/>
    <d v="2023-08-23T00:00:00"/>
    <n v="1"/>
    <n v="12913"/>
    <x v="24"/>
    <x v="2"/>
    <n v="108"/>
    <s v="Product_108"/>
    <x v="0"/>
    <n v="1037.6099999999999"/>
    <n v="488.35"/>
    <n v="2"/>
    <n v="0"/>
    <n v="497"/>
    <n v="3"/>
    <n v="2075.2199999999998"/>
    <n v="1098.52"/>
  </r>
  <r>
    <n v="2004"/>
    <x v="2234"/>
    <n v="31"/>
    <x v="2"/>
    <d v="2021-07-24T00:00:00"/>
    <n v="0"/>
    <n v="13506"/>
    <x v="224"/>
    <x v="2"/>
    <n v="141"/>
    <s v="Product_141"/>
    <x v="2"/>
    <n v="374.47"/>
    <n v="222.25"/>
    <n v="4"/>
    <n v="0.2"/>
    <n v="481"/>
    <n v="3"/>
    <n v="1198.3"/>
    <n v="309.3"/>
  </r>
  <r>
    <n v="1020"/>
    <x v="2235"/>
    <n v="69"/>
    <x v="2"/>
    <d v="2021-05-26T00:00:00"/>
    <n v="0"/>
    <n v="13477"/>
    <x v="259"/>
    <x v="0"/>
    <n v="140"/>
    <s v="Product_140"/>
    <x v="0"/>
    <n v="825.94"/>
    <n v="460.89"/>
    <n v="2"/>
    <n v="0"/>
    <n v="534"/>
    <n v="7"/>
    <n v="1651.88"/>
    <n v="730.1"/>
  </r>
  <r>
    <n v="1406"/>
    <x v="2236"/>
    <n v="48"/>
    <x v="5"/>
    <d v="2020-08-20T00:00:00"/>
    <n v="0"/>
    <n v="13672"/>
    <x v="823"/>
    <x v="0"/>
    <n v="149"/>
    <s v="Product_149"/>
    <x v="2"/>
    <n v="865.66"/>
    <n v="533.58000000000004"/>
    <n v="5"/>
    <n v="0"/>
    <n v="399"/>
    <n v="5"/>
    <n v="4328.3"/>
    <n v="1660.4"/>
  </r>
  <r>
    <n v="1618"/>
    <x v="2237"/>
    <n v="59"/>
    <x v="3"/>
    <d v="2020-02-23T00:00:00"/>
    <n v="0"/>
    <n v="12125"/>
    <x v="1013"/>
    <x v="1"/>
    <n v="141"/>
    <s v="Product_141"/>
    <x v="0"/>
    <n v="1065.19"/>
    <n v="496.36"/>
    <n v="2"/>
    <n v="0"/>
    <n v="342"/>
    <n v="3"/>
    <n v="2130.38"/>
    <n v="1137.6600000000001"/>
  </r>
  <r>
    <n v="2014"/>
    <x v="2238"/>
    <n v="56"/>
    <x v="1"/>
    <d v="2021-01-16T00:00:00"/>
    <n v="0"/>
    <n v="12505"/>
    <x v="1174"/>
    <x v="2"/>
    <n v="132"/>
    <s v="Product_132"/>
    <x v="2"/>
    <n v="1495.39"/>
    <n v="602.26"/>
    <n v="5"/>
    <n v="0.2"/>
    <n v="434"/>
    <n v="8"/>
    <n v="5981.56"/>
    <n v="2970.26"/>
  </r>
  <r>
    <n v="1335"/>
    <x v="2239"/>
    <n v="44"/>
    <x v="5"/>
    <d v="2022-10-19T00:00:00"/>
    <n v="0"/>
    <n v="12633"/>
    <x v="108"/>
    <x v="2"/>
    <n v="138"/>
    <s v="Product_138"/>
    <x v="2"/>
    <n v="98.78"/>
    <n v="59.68"/>
    <n v="2"/>
    <n v="0"/>
    <n v="516"/>
    <n v="6"/>
    <n v="197.56"/>
    <n v="78.2"/>
  </r>
  <r>
    <n v="2140"/>
    <x v="2240"/>
    <n v="60"/>
    <x v="3"/>
    <d v="2022-11-26T00:00:00"/>
    <n v="0"/>
    <n v="13463"/>
    <x v="515"/>
    <x v="2"/>
    <n v="128"/>
    <s v="Product_128"/>
    <x v="3"/>
    <n v="144.59"/>
    <n v="62.82"/>
    <n v="4"/>
    <n v="0.2"/>
    <n v="429"/>
    <n v="6"/>
    <n v="462.69"/>
    <n v="211.41"/>
  </r>
  <r>
    <n v="2147"/>
    <x v="2241"/>
    <n v="42"/>
    <x v="1"/>
    <d v="2022-03-03T00:00:00"/>
    <n v="0"/>
    <n v="13085"/>
    <x v="1139"/>
    <x v="1"/>
    <n v="115"/>
    <s v="Product_115"/>
    <x v="3"/>
    <n v="163.03"/>
    <n v="77.260000000000005"/>
    <n v="1"/>
    <n v="0"/>
    <n v="654"/>
    <n v="6"/>
    <n v="163.03"/>
    <n v="85.77"/>
  </r>
  <r>
    <n v="1398"/>
    <x v="2242"/>
    <n v="29"/>
    <x v="0"/>
    <d v="2023-02-24T00:00:00"/>
    <n v="0"/>
    <n v="10044"/>
    <x v="1003"/>
    <x v="2"/>
    <n v="123"/>
    <s v="Product_123"/>
    <x v="2"/>
    <n v="1127.32"/>
    <n v="554.30999999999995"/>
    <n v="5"/>
    <n v="0"/>
    <n v="677"/>
    <n v="6"/>
    <n v="5636.6"/>
    <n v="2865.05"/>
  </r>
  <r>
    <n v="1792"/>
    <x v="2243"/>
    <n v="40"/>
    <x v="2"/>
    <d v="2020-08-29T00:00:00"/>
    <n v="1"/>
    <n v="12085"/>
    <x v="1175"/>
    <x v="2"/>
    <n v="124"/>
    <s v="Product_124"/>
    <x v="3"/>
    <n v="247.71"/>
    <n v="154.58000000000001"/>
    <n v="2"/>
    <n v="0.05"/>
    <n v="948"/>
    <n v="4"/>
    <n v="470.65"/>
    <n v="161.49"/>
  </r>
  <r>
    <n v="1714"/>
    <x v="2244"/>
    <n v="24"/>
    <x v="3"/>
    <d v="2021-06-20T00:00:00"/>
    <n v="0"/>
    <n v="10415"/>
    <x v="376"/>
    <x v="1"/>
    <n v="113"/>
    <s v="Product_113"/>
    <x v="3"/>
    <n v="952.56"/>
    <n v="559.88"/>
    <n v="1"/>
    <n v="0"/>
    <n v="420"/>
    <n v="4"/>
    <n v="952.56"/>
    <n v="392.68"/>
  </r>
  <r>
    <n v="1050"/>
    <x v="2245"/>
    <n v="40"/>
    <x v="1"/>
    <d v="2021-06-17T00:00:00"/>
    <n v="0"/>
    <n v="12292"/>
    <x v="1176"/>
    <x v="0"/>
    <n v="121"/>
    <s v="Product_121"/>
    <x v="1"/>
    <n v="520.77"/>
    <n v="237.1"/>
    <n v="2"/>
    <n v="0"/>
    <n v="697"/>
    <n v="4"/>
    <n v="1041.54"/>
    <n v="567.34"/>
  </r>
  <r>
    <n v="1323"/>
    <x v="2246"/>
    <n v="27"/>
    <x v="5"/>
    <d v="2023-12-12T00:00:00"/>
    <n v="0"/>
    <n v="13133"/>
    <x v="874"/>
    <x v="1"/>
    <n v="112"/>
    <s v="Product_112"/>
    <x v="0"/>
    <n v="713.11"/>
    <n v="413.15"/>
    <n v="2"/>
    <n v="0"/>
    <n v="386"/>
    <n v="4"/>
    <n v="1426.22"/>
    <n v="599.91999999999996"/>
  </r>
  <r>
    <n v="1788"/>
    <x v="2247"/>
    <n v="41"/>
    <x v="1"/>
    <d v="2022-07-02T00:00:00"/>
    <n v="0"/>
    <n v="12540"/>
    <x v="529"/>
    <x v="1"/>
    <n v="113"/>
    <s v="Product_113"/>
    <x v="3"/>
    <n v="362.71"/>
    <n v="429.51499999999999"/>
    <n v="2"/>
    <n v="0"/>
    <n v="914"/>
    <n v="2"/>
    <n v="725.42"/>
    <n v="-133.61000000000001"/>
  </r>
  <r>
    <n v="1140"/>
    <x v="2248"/>
    <n v="55"/>
    <x v="5"/>
    <d v="2021-03-15T00:00:00"/>
    <n v="0"/>
    <n v="13679"/>
    <x v="1177"/>
    <x v="0"/>
    <n v="139"/>
    <s v="Product_139"/>
    <x v="2"/>
    <n v="1305.8499999999999"/>
    <n v="674.69"/>
    <n v="4"/>
    <n v="0"/>
    <n v="857"/>
    <n v="6"/>
    <n v="5223.3999999999996"/>
    <n v="2524.64"/>
  </r>
  <r>
    <n v="1469"/>
    <x v="2249"/>
    <n v="27"/>
    <x v="2"/>
    <d v="2023-06-07T00:00:00"/>
    <n v="0"/>
    <n v="12370"/>
    <x v="1178"/>
    <x v="2"/>
    <n v="123"/>
    <s v="Product_123"/>
    <x v="1"/>
    <n v="899.92"/>
    <n v="426.37"/>
    <n v="2"/>
    <n v="0"/>
    <n v="574"/>
    <n v="2"/>
    <n v="1799.84"/>
    <n v="947.1"/>
  </r>
  <r>
    <n v="1786"/>
    <x v="2250"/>
    <n v="55"/>
    <x v="2"/>
    <d v="2021-07-08T00:00:00"/>
    <n v="0"/>
    <n v="11275"/>
    <x v="691"/>
    <x v="0"/>
    <n v="146"/>
    <s v="Product_146"/>
    <x v="1"/>
    <n v="1419.62"/>
    <n v="857.02"/>
    <n v="1"/>
    <n v="0"/>
    <n v="373"/>
    <n v="3"/>
    <n v="1419.62"/>
    <n v="562.6"/>
  </r>
  <r>
    <n v="2357"/>
    <x v="2251"/>
    <n v="21"/>
    <x v="1"/>
    <d v="2023-11-22T00:00:00"/>
    <n v="0"/>
    <n v="12515"/>
    <x v="554"/>
    <x v="2"/>
    <n v="143"/>
    <s v="Product_143"/>
    <x v="3"/>
    <n v="883.16"/>
    <n v="515.12"/>
    <n v="2"/>
    <n v="0"/>
    <n v="406"/>
    <n v="1"/>
    <n v="1766.32"/>
    <n v="736.08"/>
  </r>
  <r>
    <n v="1963"/>
    <x v="2252"/>
    <n v="26"/>
    <x v="1"/>
    <d v="2022-10-02T00:00:00"/>
    <n v="0"/>
    <n v="11084"/>
    <x v="1179"/>
    <x v="1"/>
    <n v="128"/>
    <s v="Product_128"/>
    <x v="2"/>
    <n v="229.67"/>
    <n v="97.24"/>
    <n v="3"/>
    <n v="0.05"/>
    <n v="772"/>
    <n v="4"/>
    <n v="654.55999999999995"/>
    <n v="362.84"/>
  </r>
  <r>
    <n v="2007"/>
    <x v="2253"/>
    <n v="61"/>
    <x v="5"/>
    <d v="2021-02-13T00:00:00"/>
    <n v="0"/>
    <n v="13852"/>
    <x v="1180"/>
    <x v="2"/>
    <n v="114"/>
    <s v="Product_114"/>
    <x v="2"/>
    <n v="297.76"/>
    <n v="178.66"/>
    <n v="5"/>
    <n v="0"/>
    <n v="580"/>
    <n v="5"/>
    <n v="1488.8"/>
    <n v="595.5"/>
  </r>
  <r>
    <n v="1372"/>
    <x v="2254"/>
    <n v="40"/>
    <x v="5"/>
    <d v="2020-09-08T00:00:00"/>
    <n v="1"/>
    <n v="11142"/>
    <x v="618"/>
    <x v="1"/>
    <n v="117"/>
    <s v="Product_117"/>
    <x v="2"/>
    <n v="1484.16"/>
    <n v="811.18"/>
    <n v="4"/>
    <n v="0"/>
    <n v="999"/>
    <n v="3"/>
    <n v="5936.64"/>
    <n v="2691.92"/>
  </r>
  <r>
    <n v="1493"/>
    <x v="2255"/>
    <n v="37"/>
    <x v="3"/>
    <d v="2020-10-04T00:00:00"/>
    <n v="0"/>
    <n v="10086"/>
    <x v="595"/>
    <x v="2"/>
    <n v="124"/>
    <s v="Product_124"/>
    <x v="2"/>
    <n v="1102.07"/>
    <n v="689.91"/>
    <n v="3"/>
    <n v="0"/>
    <n v="344"/>
    <n v="5"/>
    <n v="3306.21"/>
    <n v="1236.48"/>
  </r>
  <r>
    <n v="1750"/>
    <x v="2256"/>
    <n v="43"/>
    <x v="3"/>
    <d v="2020-05-31T00:00:00"/>
    <n v="0"/>
    <n v="13666"/>
    <x v="727"/>
    <x v="1"/>
    <n v="134"/>
    <s v="Product_134"/>
    <x v="2"/>
    <n v="121.45"/>
    <n v="55.53"/>
    <n v="3"/>
    <n v="0"/>
    <n v="414"/>
    <n v="5"/>
    <n v="364.35"/>
    <n v="197.76"/>
  </r>
  <r>
    <n v="2179"/>
    <x v="2257"/>
    <n v="21"/>
    <x v="3"/>
    <d v="2022-07-14T00:00:00"/>
    <n v="0"/>
    <n v="12127"/>
    <x v="975"/>
    <x v="2"/>
    <n v="148"/>
    <s v="Product_148"/>
    <x v="0"/>
    <n v="1070.48"/>
    <n v="511.12"/>
    <n v="1"/>
    <n v="0"/>
    <n v="500"/>
    <n v="5"/>
    <n v="1070.48"/>
    <n v="559.36"/>
  </r>
  <r>
    <n v="1290"/>
    <x v="2258"/>
    <n v="35"/>
    <x v="1"/>
    <d v="2020-12-19T00:00:00"/>
    <n v="0"/>
    <n v="10227"/>
    <x v="1086"/>
    <x v="2"/>
    <n v="122"/>
    <s v="Product_122"/>
    <x v="2"/>
    <n v="647.65"/>
    <n v="364.62"/>
    <n v="1"/>
    <n v="0.1"/>
    <n v="1083"/>
    <n v="2"/>
    <n v="582.88"/>
    <n v="218.26"/>
  </r>
  <r>
    <n v="2167"/>
    <x v="2259"/>
    <n v="40"/>
    <x v="4"/>
    <d v="2023-12-31T00:00:00"/>
    <n v="0"/>
    <n v="12530"/>
    <x v="196"/>
    <x v="2"/>
    <n v="110"/>
    <s v="Product_110"/>
    <x v="2"/>
    <n v="495.45"/>
    <n v="269.77999999999997"/>
    <n v="4"/>
    <n v="0.1"/>
    <n v="367"/>
    <n v="5"/>
    <n v="1783.62"/>
    <n v="704.5"/>
  </r>
  <r>
    <n v="1105"/>
    <x v="2260"/>
    <n v="58"/>
    <x v="4"/>
    <d v="2022-06-30T00:00:00"/>
    <n v="1"/>
    <n v="11838"/>
    <x v="1181"/>
    <x v="0"/>
    <n v="108"/>
    <s v="Product_108"/>
    <x v="0"/>
    <n v="273.39"/>
    <n v="141.04"/>
    <n v="4"/>
    <n v="0"/>
    <n v="916"/>
    <n v="2"/>
    <n v="1093.56"/>
    <n v="529.4"/>
  </r>
  <r>
    <n v="2443"/>
    <x v="2261"/>
    <n v="40"/>
    <x v="4"/>
    <d v="2020-06-28T00:00:00"/>
    <n v="1"/>
    <n v="10622"/>
    <x v="1182"/>
    <x v="1"/>
    <n v="121"/>
    <s v="Product_121"/>
    <x v="3"/>
    <n v="1267.8599999999999"/>
    <n v="790.9"/>
    <n v="5"/>
    <n v="0"/>
    <n v="1212"/>
    <n v="4"/>
    <n v="6339.3"/>
    <n v="2384.8000000000002"/>
  </r>
  <r>
    <n v="1669"/>
    <x v="2262"/>
    <n v="66"/>
    <x v="4"/>
    <d v="2023-10-28T00:00:00"/>
    <n v="0"/>
    <n v="13953"/>
    <x v="144"/>
    <x v="1"/>
    <n v="137"/>
    <s v="Product_137"/>
    <x v="1"/>
    <n v="142.57"/>
    <n v="429.51499999999999"/>
    <n v="2"/>
    <n v="0"/>
    <n v="431"/>
    <n v="4"/>
    <n v="285.14"/>
    <n v="-573.89"/>
  </r>
  <r>
    <n v="1001"/>
    <x v="2263"/>
    <n v="38"/>
    <x v="3"/>
    <d v="2021-10-16T00:00:00"/>
    <n v="0"/>
    <n v="13381"/>
    <x v="548"/>
    <x v="1"/>
    <n v="107"/>
    <s v="Product_107"/>
    <x v="0"/>
    <n v="470.26"/>
    <n v="288.31"/>
    <n v="4"/>
    <n v="0.2"/>
    <n v="585"/>
    <n v="5"/>
    <n v="1504.83"/>
    <n v="351.59"/>
  </r>
  <r>
    <n v="1588"/>
    <x v="2264"/>
    <n v="23"/>
    <x v="1"/>
    <d v="2023-09-29T00:00:00"/>
    <n v="0"/>
    <n v="11606"/>
    <x v="350"/>
    <x v="0"/>
    <n v="126"/>
    <s v="Product_126"/>
    <x v="1"/>
    <n v="494.26"/>
    <n v="429.51499999999999"/>
    <n v="4"/>
    <n v="0"/>
    <n v="397"/>
    <n v="5"/>
    <n v="1977.04"/>
    <n v="258.98"/>
  </r>
  <r>
    <n v="1643"/>
    <x v="2265"/>
    <n v="20"/>
    <x v="4"/>
    <d v="2021-12-12T00:00:00"/>
    <n v="1"/>
    <n v="12995"/>
    <x v="632"/>
    <x v="0"/>
    <n v="113"/>
    <s v="Product_113"/>
    <x v="1"/>
    <n v="283.31"/>
    <n v="175.28"/>
    <n v="2"/>
    <n v="0"/>
    <n v="863"/>
    <n v="4"/>
    <n v="566.62"/>
    <n v="216.06"/>
  </r>
  <r>
    <n v="1089"/>
    <x v="2266"/>
    <n v="44"/>
    <x v="2"/>
    <d v="2023-12-24T00:00:00"/>
    <n v="0"/>
    <n v="10484"/>
    <x v="817"/>
    <x v="0"/>
    <n v="116"/>
    <s v="Product_116"/>
    <x v="0"/>
    <n v="786.87"/>
    <n v="423.7"/>
    <n v="5"/>
    <n v="0"/>
    <n v="354"/>
    <n v="5"/>
    <n v="3934.35"/>
    <n v="1815.85"/>
  </r>
  <r>
    <n v="2368"/>
    <x v="2267"/>
    <n v="19"/>
    <x v="0"/>
    <d v="2020-12-05T00:00:00"/>
    <n v="0"/>
    <n v="12887"/>
    <x v="769"/>
    <x v="0"/>
    <n v="130"/>
    <s v="Product_130"/>
    <x v="2"/>
    <n v="66.97"/>
    <n v="27.47"/>
    <n v="1"/>
    <n v="0"/>
    <n v="748"/>
    <n v="4"/>
    <n v="66.97"/>
    <n v="39.5"/>
  </r>
  <r>
    <n v="1349"/>
    <x v="2268"/>
    <n v="31"/>
    <x v="2"/>
    <d v="2023-01-31T00:00:00"/>
    <n v="0"/>
    <n v="10024"/>
    <x v="797"/>
    <x v="2"/>
    <n v="131"/>
    <s v="Product_131"/>
    <x v="1"/>
    <n v="486.41"/>
    <n v="228.78"/>
    <n v="5"/>
    <n v="0"/>
    <n v="350"/>
    <n v="4"/>
    <n v="2432.0500000000002"/>
    <n v="1288.1500000000001"/>
  </r>
  <r>
    <n v="2482"/>
    <x v="2269"/>
    <n v="36"/>
    <x v="1"/>
    <d v="2023-01-15T00:00:00"/>
    <n v="0"/>
    <n v="11814"/>
    <x v="292"/>
    <x v="1"/>
    <n v="105"/>
    <s v="Product_105"/>
    <x v="2"/>
    <n v="1403.76"/>
    <n v="572.35"/>
    <n v="2"/>
    <n v="0.1"/>
    <n v="618"/>
    <n v="5"/>
    <n v="2526.77"/>
    <n v="1382.07"/>
  </r>
  <r>
    <n v="2286"/>
    <x v="2270"/>
    <n v="57"/>
    <x v="1"/>
    <d v="2021-08-17T00:00:00"/>
    <n v="1"/>
    <n v="11225"/>
    <x v="1183"/>
    <x v="2"/>
    <n v="132"/>
    <s v="Product_132"/>
    <x v="3"/>
    <n v="500.27"/>
    <n v="268.68"/>
    <n v="1"/>
    <n v="0"/>
    <n v="1233"/>
    <n v="2"/>
    <n v="500.27"/>
    <n v="231.59"/>
  </r>
  <r>
    <n v="2374"/>
    <x v="2271"/>
    <n v="55"/>
    <x v="0"/>
    <d v="2021-06-09T00:00:00"/>
    <n v="1"/>
    <n v="13997"/>
    <x v="1184"/>
    <x v="0"/>
    <n v="116"/>
    <s v="Product_116"/>
    <x v="0"/>
    <n v="572.66999999999996"/>
    <n v="285.05"/>
    <n v="1"/>
    <n v="0"/>
    <n v="1213"/>
    <n v="1"/>
    <n v="572.66999999999996"/>
    <n v="287.62"/>
  </r>
  <r>
    <n v="2131"/>
    <x v="2272"/>
    <n v="30"/>
    <x v="5"/>
    <d v="2020-11-18T00:00:00"/>
    <n v="0"/>
    <n v="11248"/>
    <x v="299"/>
    <x v="0"/>
    <n v="147"/>
    <s v="Product_147"/>
    <x v="1"/>
    <n v="736.09"/>
    <n v="512.49"/>
    <n v="1"/>
    <n v="0"/>
    <n v="611"/>
    <n v="4"/>
    <n v="736.09"/>
    <n v="223.6"/>
  </r>
  <r>
    <n v="2062"/>
    <x v="2273"/>
    <n v="36"/>
    <x v="5"/>
    <d v="2023-12-28T00:00:00"/>
    <n v="0"/>
    <n v="10778"/>
    <x v="677"/>
    <x v="2"/>
    <n v="109"/>
    <s v="Product_109"/>
    <x v="2"/>
    <n v="864.46"/>
    <n v="571.02"/>
    <n v="5"/>
    <n v="0"/>
    <n v="370"/>
    <n v="10"/>
    <n v="4322.3"/>
    <n v="1467.2"/>
  </r>
  <r>
    <n v="1908"/>
    <x v="2274"/>
    <n v="40"/>
    <x v="5"/>
    <d v="2023-12-24T00:00:00"/>
    <n v="0"/>
    <n v="13581"/>
    <x v="817"/>
    <x v="1"/>
    <n v="122"/>
    <s v="Product_122"/>
    <x v="1"/>
    <n v="1222.6300000000001"/>
    <n v="791.9"/>
    <n v="2"/>
    <n v="0"/>
    <n v="351"/>
    <n v="4"/>
    <n v="2445.2600000000002"/>
    <n v="861.46"/>
  </r>
  <r>
    <n v="1158"/>
    <x v="2275"/>
    <n v="40"/>
    <x v="3"/>
    <d v="2023-05-12T00:00:00"/>
    <n v="0"/>
    <n v="10930"/>
    <x v="1035"/>
    <x v="0"/>
    <n v="144"/>
    <s v="Product_144"/>
    <x v="3"/>
    <n v="325.97000000000003"/>
    <n v="179.39"/>
    <n v="5"/>
    <n v="0.05"/>
    <n v="393"/>
    <n v="4"/>
    <n v="1548.36"/>
    <n v="651.41"/>
  </r>
  <r>
    <n v="1958"/>
    <x v="2276"/>
    <n v="21"/>
    <x v="5"/>
    <d v="2023-07-30T00:00:00"/>
    <n v="0"/>
    <n v="12842"/>
    <x v="715"/>
    <x v="2"/>
    <n v="140"/>
    <s v="Product_140"/>
    <x v="3"/>
    <n v="1314.03"/>
    <n v="843.77"/>
    <n v="5"/>
    <n v="0"/>
    <n v="521"/>
    <n v="3"/>
    <n v="6570.15"/>
    <n v="2351.3000000000002"/>
  </r>
  <r>
    <n v="1311"/>
    <x v="2277"/>
    <n v="56"/>
    <x v="3"/>
    <d v="2020-12-22T00:00:00"/>
    <n v="0"/>
    <n v="13700"/>
    <x v="468"/>
    <x v="2"/>
    <n v="145"/>
    <s v="Product_145"/>
    <x v="1"/>
    <n v="1148.45"/>
    <n v="551.33000000000004"/>
    <n v="3"/>
    <n v="0"/>
    <n v="867"/>
    <n v="3"/>
    <n v="3445.35"/>
    <n v="1791.36"/>
  </r>
  <r>
    <n v="2264"/>
    <x v="2278"/>
    <n v="51"/>
    <x v="3"/>
    <d v="2022-01-10T00:00:00"/>
    <n v="0"/>
    <n v="11602"/>
    <x v="809"/>
    <x v="2"/>
    <n v="137"/>
    <s v="Product_137"/>
    <x v="0"/>
    <n v="1097.8399999999999"/>
    <n v="623.79"/>
    <n v="4"/>
    <n v="0.1"/>
    <n v="694"/>
    <n v="3"/>
    <n v="3952.22"/>
    <n v="1457.06"/>
  </r>
  <r>
    <n v="1444"/>
    <x v="2279"/>
    <n v="45"/>
    <x v="5"/>
    <d v="2022-11-07T00:00:00"/>
    <n v="0"/>
    <n v="11582"/>
    <x v="739"/>
    <x v="2"/>
    <n v="114"/>
    <s v="Product_114"/>
    <x v="3"/>
    <n v="175.87"/>
    <n v="91.08"/>
    <n v="5"/>
    <n v="0"/>
    <n v="688"/>
    <n v="7"/>
    <n v="879.35"/>
    <n v="423.95"/>
  </r>
  <r>
    <n v="1297"/>
    <x v="2280"/>
    <n v="18"/>
    <x v="5"/>
    <d v="2021-04-04T00:00:00"/>
    <n v="1"/>
    <n v="10752"/>
    <x v="605"/>
    <x v="1"/>
    <n v="116"/>
    <s v="Product_116"/>
    <x v="2"/>
    <n v="81.38"/>
    <n v="36.74"/>
    <n v="3"/>
    <n v="0"/>
    <n v="1368"/>
    <n v="1"/>
    <n v="244.14"/>
    <n v="133.91999999999999"/>
  </r>
  <r>
    <n v="1951"/>
    <x v="2281"/>
    <n v="29"/>
    <x v="0"/>
    <d v="2020-05-09T00:00:00"/>
    <n v="0"/>
    <n v="11713"/>
    <x v="520"/>
    <x v="1"/>
    <n v="143"/>
    <s v="Product_143"/>
    <x v="3"/>
    <n v="911.32"/>
    <n v="384.38"/>
    <n v="2"/>
    <n v="0"/>
    <n v="702"/>
    <n v="5"/>
    <n v="1822.64"/>
    <n v="1053.8800000000001"/>
  </r>
  <r>
    <n v="1035"/>
    <x v="2282"/>
    <n v="27"/>
    <x v="4"/>
    <d v="2021-02-15T00:00:00"/>
    <n v="1"/>
    <n v="13591"/>
    <x v="195"/>
    <x v="0"/>
    <n v="120"/>
    <s v="Product_120"/>
    <x v="2"/>
    <n v="1301.54"/>
    <n v="738.58"/>
    <n v="3"/>
    <n v="0.05"/>
    <n v="1244"/>
    <n v="3"/>
    <n v="3709.39"/>
    <n v="1493.65"/>
  </r>
  <r>
    <n v="2107"/>
    <x v="2283"/>
    <n v="37"/>
    <x v="0"/>
    <d v="2020-10-11T00:00:00"/>
    <n v="0"/>
    <n v="13254"/>
    <x v="1185"/>
    <x v="0"/>
    <n v="144"/>
    <s v="Product_144"/>
    <x v="1"/>
    <n v="897.44"/>
    <n v="385.26"/>
    <n v="5"/>
    <n v="0"/>
    <n v="351"/>
    <n v="10"/>
    <n v="4487.2"/>
    <n v="2560.9"/>
  </r>
  <r>
    <n v="2475"/>
    <x v="2284"/>
    <n v="36"/>
    <x v="3"/>
    <d v="2021-04-29T00:00:00"/>
    <n v="0"/>
    <n v="11100"/>
    <x v="268"/>
    <x v="1"/>
    <n v="115"/>
    <s v="Product_115"/>
    <x v="2"/>
    <n v="359.19"/>
    <n v="221.05"/>
    <n v="2"/>
    <n v="0"/>
    <n v="1041"/>
    <n v="5"/>
    <n v="718.38"/>
    <n v="276.27999999999997"/>
  </r>
  <r>
    <n v="2408"/>
    <x v="2285"/>
    <n v="24"/>
    <x v="0"/>
    <d v="2022-08-10T00:00:00"/>
    <n v="0"/>
    <n v="10425"/>
    <x v="477"/>
    <x v="1"/>
    <n v="144"/>
    <s v="Product_144"/>
    <x v="1"/>
    <n v="181.25"/>
    <n v="122.6"/>
    <n v="3"/>
    <n v="0"/>
    <n v="456"/>
    <n v="5"/>
    <n v="543.75"/>
    <n v="175.95"/>
  </r>
  <r>
    <n v="2195"/>
    <x v="2286"/>
    <n v="45"/>
    <x v="3"/>
    <d v="2020-02-23T00:00:00"/>
    <n v="1"/>
    <n v="13138"/>
    <x v="1013"/>
    <x v="2"/>
    <n v="126"/>
    <s v="Product_126"/>
    <x v="3"/>
    <n v="1064.4100000000001"/>
    <n v="429.51499999999999"/>
    <n v="5"/>
    <n v="0"/>
    <n v="1604"/>
    <n v="5"/>
    <n v="5322.05"/>
    <n v="3174.48"/>
  </r>
  <r>
    <n v="2399"/>
    <x v="2287"/>
    <n v="43"/>
    <x v="1"/>
    <d v="2022-01-09T00:00:00"/>
    <n v="0"/>
    <n v="10659"/>
    <x v="706"/>
    <x v="2"/>
    <n v="109"/>
    <s v="Product_109"/>
    <x v="0"/>
    <n v="1096.57"/>
    <n v="593.54999999999995"/>
    <n v="2"/>
    <n v="0.05"/>
    <n v="353"/>
    <n v="5"/>
    <n v="2083.48"/>
    <n v="896.38"/>
  </r>
  <r>
    <n v="2385"/>
    <x v="2288"/>
    <n v="29"/>
    <x v="3"/>
    <d v="2023-02-08T00:00:00"/>
    <n v="0"/>
    <n v="11517"/>
    <x v="0"/>
    <x v="2"/>
    <n v="101"/>
    <s v="Product_101"/>
    <x v="3"/>
    <n v="300.17"/>
    <n v="186.6"/>
    <n v="2"/>
    <n v="0"/>
    <n v="693"/>
    <n v="2"/>
    <n v="600.34"/>
    <n v="227.14"/>
  </r>
  <r>
    <n v="1558"/>
    <x v="2289"/>
    <n v="40"/>
    <x v="3"/>
    <d v="2023-03-18T00:00:00"/>
    <n v="0"/>
    <n v="12732"/>
    <x v="1186"/>
    <x v="0"/>
    <n v="135"/>
    <s v="Product_135"/>
    <x v="3"/>
    <n v="90.88"/>
    <n v="44.17"/>
    <n v="4"/>
    <n v="0.1"/>
    <n v="519"/>
    <n v="7"/>
    <n v="327.17"/>
    <n v="150.49"/>
  </r>
  <r>
    <n v="1890"/>
    <x v="2290"/>
    <n v="56"/>
    <x v="0"/>
    <d v="2022-01-25T00:00:00"/>
    <n v="0"/>
    <n v="10546"/>
    <x v="613"/>
    <x v="0"/>
    <n v="144"/>
    <s v="Product_144"/>
    <x v="3"/>
    <n v="642.01"/>
    <n v="434.15"/>
    <n v="5"/>
    <n v="0"/>
    <n v="830"/>
    <n v="6"/>
    <n v="3210.05"/>
    <n v="1039.3"/>
  </r>
  <r>
    <n v="1140"/>
    <x v="2291"/>
    <n v="61"/>
    <x v="4"/>
    <d v="2022-08-15T00:00:00"/>
    <n v="0"/>
    <n v="11100"/>
    <x v="586"/>
    <x v="0"/>
    <n v="120"/>
    <s v="Product_120"/>
    <x v="3"/>
    <n v="894.94"/>
    <n v="596.51"/>
    <n v="4"/>
    <n v="0"/>
    <n v="857"/>
    <n v="6"/>
    <n v="3579.76"/>
    <n v="1193.72"/>
  </r>
  <r>
    <n v="1886"/>
    <x v="2292"/>
    <n v="47"/>
    <x v="1"/>
    <d v="2023-02-03T00:00:00"/>
    <n v="1"/>
    <n v="12963"/>
    <x v="378"/>
    <x v="0"/>
    <n v="145"/>
    <s v="Product_145"/>
    <x v="0"/>
    <n v="1073.7"/>
    <n v="462.9"/>
    <n v="2"/>
    <n v="0.05"/>
    <n v="641"/>
    <n v="4"/>
    <n v="2040.03"/>
    <n v="1114.23"/>
  </r>
  <r>
    <n v="2141"/>
    <x v="2293"/>
    <n v="46"/>
    <x v="2"/>
    <d v="2020-09-22T00:00:00"/>
    <n v="1"/>
    <n v="13863"/>
    <x v="1187"/>
    <x v="2"/>
    <n v="106"/>
    <s v="Product_106"/>
    <x v="3"/>
    <n v="1224.42"/>
    <n v="499.83"/>
    <n v="2"/>
    <n v="0"/>
    <n v="681"/>
    <n v="7"/>
    <n v="2448.84"/>
    <n v="1449.18"/>
  </r>
  <r>
    <n v="2300"/>
    <x v="2294"/>
    <n v="36"/>
    <x v="2"/>
    <d v="2023-07-06T00:00:00"/>
    <n v="1"/>
    <n v="13768"/>
    <x v="1188"/>
    <x v="0"/>
    <n v="142"/>
    <s v="Product_142"/>
    <x v="2"/>
    <n v="935.28"/>
    <n v="648.09"/>
    <n v="3"/>
    <n v="0"/>
    <n v="497"/>
    <n v="5"/>
    <n v="2805.84"/>
    <n v="861.57"/>
  </r>
  <r>
    <n v="1725"/>
    <x v="2295"/>
    <n v="55"/>
    <x v="4"/>
    <d v="2020-06-25T00:00:00"/>
    <n v="0"/>
    <n v="12102"/>
    <x v="1189"/>
    <x v="0"/>
    <n v="110"/>
    <s v="Product_110"/>
    <x v="0"/>
    <n v="210.78"/>
    <n v="144.79"/>
    <n v="4"/>
    <n v="0"/>
    <n v="504"/>
    <n v="9"/>
    <n v="843.12"/>
    <n v="263.95999999999998"/>
  </r>
  <r>
    <n v="2243"/>
    <x v="2296"/>
    <n v="23"/>
    <x v="2"/>
    <d v="2020-05-14T00:00:00"/>
    <n v="0"/>
    <n v="13976"/>
    <x v="985"/>
    <x v="2"/>
    <n v="148"/>
    <s v="Product_148"/>
    <x v="0"/>
    <n v="1039.74"/>
    <n v="547.62"/>
    <n v="1"/>
    <n v="0"/>
    <n v="437"/>
    <n v="8"/>
    <n v="1039.74"/>
    <n v="492.12"/>
  </r>
  <r>
    <n v="2049"/>
    <x v="2297"/>
    <n v="53"/>
    <x v="1"/>
    <d v="2021-09-25T00:00:00"/>
    <n v="0"/>
    <n v="13677"/>
    <x v="458"/>
    <x v="2"/>
    <n v="133"/>
    <s v="Product_133"/>
    <x v="2"/>
    <n v="1477.06"/>
    <n v="613.23"/>
    <n v="5"/>
    <n v="0"/>
    <n v="414"/>
    <n v="4"/>
    <n v="7385.3"/>
    <n v="4319.1499999999996"/>
  </r>
  <r>
    <n v="1520"/>
    <x v="2298"/>
    <n v="35"/>
    <x v="5"/>
    <d v="2022-03-26T00:00:00"/>
    <n v="0"/>
    <n v="11496"/>
    <x v="955"/>
    <x v="1"/>
    <n v="116"/>
    <s v="Product_116"/>
    <x v="1"/>
    <n v="1363.1"/>
    <n v="798.32"/>
    <n v="4"/>
    <n v="0.2"/>
    <n v="365"/>
    <n v="6"/>
    <n v="4361.92"/>
    <n v="1168.6400000000001"/>
  </r>
  <r>
    <n v="1009"/>
    <x v="2299"/>
    <n v="62"/>
    <x v="1"/>
    <d v="2024-01-08T00:00:00"/>
    <n v="0"/>
    <n v="13727"/>
    <x v="1190"/>
    <x v="2"/>
    <n v="136"/>
    <s v="Product_136"/>
    <x v="3"/>
    <n v="1313.92"/>
    <n v="641.22"/>
    <n v="2"/>
    <n v="0.1"/>
    <n v="359"/>
    <n v="5"/>
    <n v="2365.06"/>
    <n v="1082.6199999999999"/>
  </r>
  <r>
    <n v="1983"/>
    <x v="2300"/>
    <n v="48"/>
    <x v="0"/>
    <d v="2024-12-01T00:00:00"/>
    <n v="0"/>
    <n v="13318"/>
    <x v="1191"/>
    <x v="0"/>
    <n v="106"/>
    <s v="Product_106"/>
    <x v="0"/>
    <n v="488.15"/>
    <n v="332.44"/>
    <n v="3"/>
    <n v="0.2"/>
    <n v="355"/>
    <n v="5"/>
    <n v="1171.56"/>
    <n v="174.24"/>
  </r>
  <r>
    <n v="1377"/>
    <x v="2301"/>
    <n v="38"/>
    <x v="3"/>
    <d v="2022-09-07T00:00:00"/>
    <n v="1"/>
    <n v="11462"/>
    <x v="718"/>
    <x v="2"/>
    <n v="119"/>
    <s v="Product_119"/>
    <x v="3"/>
    <n v="1138.6400000000001"/>
    <n v="726.91"/>
    <n v="5"/>
    <n v="0.2"/>
    <n v="847"/>
    <n v="3"/>
    <n v="4554.5600000000004"/>
    <n v="920.01"/>
  </r>
  <r>
    <n v="1681"/>
    <x v="2302"/>
    <n v="36"/>
    <x v="3"/>
    <d v="2022-12-12T00:00:00"/>
    <n v="0"/>
    <n v="11735"/>
    <x v="1192"/>
    <x v="0"/>
    <n v="131"/>
    <s v="Product_131"/>
    <x v="3"/>
    <n v="1284.0999999999999"/>
    <n v="763.88"/>
    <n v="5"/>
    <n v="0"/>
    <n v="349"/>
    <n v="4"/>
    <n v="6420.5"/>
    <n v="2601.1"/>
  </r>
  <r>
    <n v="1583"/>
    <x v="2303"/>
    <n v="47"/>
    <x v="0"/>
    <d v="2022-04-21T00:00:00"/>
    <n v="1"/>
    <n v="11771"/>
    <x v="242"/>
    <x v="1"/>
    <n v="102"/>
    <s v="Product_102"/>
    <x v="2"/>
    <n v="1033.57"/>
    <n v="501.64"/>
    <n v="3"/>
    <n v="0"/>
    <n v="603"/>
    <n v="3"/>
    <n v="3100.71"/>
    <n v="1595.79"/>
  </r>
  <r>
    <n v="1151"/>
    <x v="2304"/>
    <n v="47"/>
    <x v="0"/>
    <d v="2022-04-18T00:00:00"/>
    <n v="1"/>
    <n v="12361"/>
    <x v="1193"/>
    <x v="1"/>
    <n v="118"/>
    <s v="Product_118"/>
    <x v="2"/>
    <n v="413.31"/>
    <n v="252.28"/>
    <n v="2"/>
    <n v="0"/>
    <n v="771"/>
    <n v="3"/>
    <n v="826.62"/>
    <n v="322.06"/>
  </r>
  <r>
    <n v="1719"/>
    <x v="2305"/>
    <n v="34"/>
    <x v="3"/>
    <d v="2023-03-23T00:00:00"/>
    <n v="0"/>
    <n v="11343"/>
    <x v="897"/>
    <x v="1"/>
    <n v="142"/>
    <s v="Product_142"/>
    <x v="2"/>
    <n v="1433.06"/>
    <n v="697.54"/>
    <n v="1"/>
    <n v="0.1"/>
    <n v="650"/>
    <n v="4"/>
    <n v="1289.75"/>
    <n v="592.21"/>
  </r>
  <r>
    <n v="2072"/>
    <x v="2306"/>
    <n v="41"/>
    <x v="4"/>
    <d v="2020-05-31T00:00:00"/>
    <n v="0"/>
    <n v="12267"/>
    <x v="727"/>
    <x v="0"/>
    <n v="128"/>
    <s v="Product_128"/>
    <x v="3"/>
    <n v="703.69"/>
    <n v="289.42"/>
    <n v="3"/>
    <n v="0"/>
    <n v="340"/>
    <n v="5"/>
    <n v="2111.0700000000002"/>
    <n v="1242.81"/>
  </r>
  <r>
    <n v="2177"/>
    <x v="2307"/>
    <n v="53"/>
    <x v="5"/>
    <d v="2020-09-13T00:00:00"/>
    <n v="0"/>
    <n v="13915"/>
    <x v="1194"/>
    <x v="0"/>
    <n v="104"/>
    <s v="Product_104"/>
    <x v="0"/>
    <n v="238.22"/>
    <n v="131.62"/>
    <n v="1"/>
    <n v="0"/>
    <n v="666"/>
    <n v="6"/>
    <n v="238.22"/>
    <n v="106.6"/>
  </r>
  <r>
    <n v="1858"/>
    <x v="2308"/>
    <n v="19"/>
    <x v="5"/>
    <d v="2021-10-11T00:00:00"/>
    <n v="0"/>
    <n v="11394"/>
    <x v="525"/>
    <x v="1"/>
    <n v="101"/>
    <s v="Product_101"/>
    <x v="0"/>
    <n v="209.18"/>
    <n v="114.34"/>
    <n v="4"/>
    <n v="0"/>
    <n v="551"/>
    <n v="5"/>
    <n v="836.72"/>
    <n v="379.36"/>
  </r>
  <r>
    <n v="2316"/>
    <x v="2309"/>
    <n v="50"/>
    <x v="5"/>
    <d v="2023-08-08T00:00:00"/>
    <n v="0"/>
    <n v="11239"/>
    <x v="1195"/>
    <x v="1"/>
    <n v="147"/>
    <s v="Product_147"/>
    <x v="1"/>
    <n v="988.9"/>
    <n v="621.91999999999996"/>
    <n v="5"/>
    <n v="0"/>
    <n v="512"/>
    <n v="4"/>
    <n v="4944.5"/>
    <n v="1834.9"/>
  </r>
  <r>
    <n v="1049"/>
    <x v="2310"/>
    <n v="47"/>
    <x v="0"/>
    <d v="2020-05-31T00:00:00"/>
    <n v="0"/>
    <n v="10048"/>
    <x v="727"/>
    <x v="0"/>
    <n v="142"/>
    <s v="Product_142"/>
    <x v="3"/>
    <n v="684.68"/>
    <n v="429.51499999999999"/>
    <n v="2"/>
    <n v="0"/>
    <n v="1417"/>
    <n v="4"/>
    <n v="1369.36"/>
    <n v="510.33"/>
  </r>
  <r>
    <n v="1663"/>
    <x v="2311"/>
    <n v="57"/>
    <x v="3"/>
    <d v="2022-10-07T00:00:00"/>
    <n v="0"/>
    <n v="11820"/>
    <x v="124"/>
    <x v="0"/>
    <n v="116"/>
    <s v="Product_116"/>
    <x v="1"/>
    <n v="187"/>
    <n v="94.69"/>
    <n v="1"/>
    <n v="0"/>
    <n v="521"/>
    <n v="6"/>
    <n v="187"/>
    <n v="92.31"/>
  </r>
  <r>
    <n v="1530"/>
    <x v="2312"/>
    <n v="29"/>
    <x v="4"/>
    <d v="2022-12-08T00:00:00"/>
    <n v="0"/>
    <n v="12510"/>
    <x v="1196"/>
    <x v="0"/>
    <n v="145"/>
    <s v="Product_145"/>
    <x v="1"/>
    <n v="1123.53"/>
    <n v="600.91"/>
    <n v="2"/>
    <n v="0.1"/>
    <n v="873"/>
    <n v="1"/>
    <n v="2022.35"/>
    <n v="820.53"/>
  </r>
  <r>
    <n v="2083"/>
    <x v="2313"/>
    <n v="40"/>
    <x v="3"/>
    <d v="2023-10-24T00:00:00"/>
    <n v="0"/>
    <n v="12165"/>
    <x v="1197"/>
    <x v="0"/>
    <n v="147"/>
    <s v="Product_147"/>
    <x v="1"/>
    <n v="1209.02"/>
    <n v="429.51499999999999"/>
    <n v="4"/>
    <n v="0"/>
    <n v="435"/>
    <n v="3"/>
    <n v="4836.08"/>
    <n v="3118.02"/>
  </r>
  <r>
    <n v="2190"/>
    <x v="2314"/>
    <n v="43"/>
    <x v="3"/>
    <d v="2022-11-25T00:00:00"/>
    <n v="0"/>
    <n v="12129"/>
    <x v="201"/>
    <x v="1"/>
    <n v="102"/>
    <s v="Product_102"/>
    <x v="1"/>
    <n v="1101.8499999999999"/>
    <n v="547.91"/>
    <n v="1"/>
    <n v="0.2"/>
    <n v="515"/>
    <n v="3"/>
    <n v="881.48"/>
    <n v="333.57"/>
  </r>
  <r>
    <n v="2225"/>
    <x v="2315"/>
    <n v="51"/>
    <x v="4"/>
    <d v="2021-06-12T00:00:00"/>
    <n v="0"/>
    <n v="13334"/>
    <x v="1198"/>
    <x v="1"/>
    <n v="136"/>
    <s v="Product_136"/>
    <x v="1"/>
    <n v="343.28"/>
    <n v="213.87"/>
    <n v="2"/>
    <n v="0"/>
    <n v="570"/>
    <n v="3"/>
    <n v="686.56"/>
    <n v="258.82"/>
  </r>
  <r>
    <n v="1856"/>
    <x v="2316"/>
    <n v="46"/>
    <x v="1"/>
    <d v="2020-09-19T00:00:00"/>
    <n v="1"/>
    <n v="13660"/>
    <x v="184"/>
    <x v="2"/>
    <n v="101"/>
    <s v="Product_101"/>
    <x v="3"/>
    <n v="1050.17"/>
    <n v="584.55999999999995"/>
    <n v="2"/>
    <n v="0.2"/>
    <n v="1565"/>
    <n v="2"/>
    <n v="1680.27"/>
    <n v="511.15"/>
  </r>
  <r>
    <n v="1145"/>
    <x v="2317"/>
    <n v="21"/>
    <x v="4"/>
    <d v="2023-02-03T00:00:00"/>
    <n v="0"/>
    <n v="11746"/>
    <x v="378"/>
    <x v="2"/>
    <n v="139"/>
    <s v="Product_139"/>
    <x v="2"/>
    <n v="65.55"/>
    <n v="44.19"/>
    <n v="4"/>
    <n v="0"/>
    <n v="698"/>
    <n v="3"/>
    <n v="262.2"/>
    <n v="85.44"/>
  </r>
  <r>
    <n v="1914"/>
    <x v="2318"/>
    <n v="44"/>
    <x v="1"/>
    <d v="2023-03-08T00:00:00"/>
    <n v="1"/>
    <n v="10495"/>
    <x v="90"/>
    <x v="0"/>
    <n v="123"/>
    <s v="Product_123"/>
    <x v="1"/>
    <n v="492.41"/>
    <n v="293.02999999999997"/>
    <n v="3"/>
    <n v="0.05"/>
    <n v="514"/>
    <n v="4"/>
    <n v="1403.37"/>
    <n v="524.28"/>
  </r>
  <r>
    <n v="1992"/>
    <x v="2319"/>
    <n v="70"/>
    <x v="2"/>
    <d v="2023-04-18T00:00:00"/>
    <n v="0"/>
    <n v="10633"/>
    <x v="890"/>
    <x v="1"/>
    <n v="126"/>
    <s v="Product_126"/>
    <x v="0"/>
    <n v="628.29"/>
    <n v="291.26"/>
    <n v="4"/>
    <n v="0"/>
    <n v="385"/>
    <n v="6"/>
    <n v="2513.16"/>
    <n v="1348.12"/>
  </r>
  <r>
    <n v="2462"/>
    <x v="2320"/>
    <n v="49"/>
    <x v="1"/>
    <d v="2021-07-01T00:00:00"/>
    <n v="1"/>
    <n v="12884"/>
    <x v="661"/>
    <x v="0"/>
    <n v="111"/>
    <s v="Product_111"/>
    <x v="3"/>
    <n v="1261.1099999999999"/>
    <n v="566.79999999999995"/>
    <n v="1"/>
    <n v="0"/>
    <n v="930"/>
    <n v="3"/>
    <n v="1261.1099999999999"/>
    <n v="694.31"/>
  </r>
  <r>
    <n v="1241"/>
    <x v="2321"/>
    <n v="64"/>
    <x v="5"/>
    <d v="2020-09-21T00:00:00"/>
    <n v="0"/>
    <n v="10601"/>
    <x v="1040"/>
    <x v="2"/>
    <n v="142"/>
    <s v="Product_142"/>
    <x v="1"/>
    <n v="616.07000000000005"/>
    <n v="315.25"/>
    <n v="1"/>
    <n v="0.1"/>
    <n v="482"/>
    <n v="7"/>
    <n v="554.46"/>
    <n v="239.21"/>
  </r>
  <r>
    <n v="1580"/>
    <x v="2322"/>
    <n v="55"/>
    <x v="5"/>
    <d v="2022-06-05T00:00:00"/>
    <n v="0"/>
    <n v="12817"/>
    <x v="1199"/>
    <x v="0"/>
    <n v="101"/>
    <s v="Product_101"/>
    <x v="0"/>
    <n v="66.34"/>
    <n v="33.44"/>
    <n v="5"/>
    <n v="0"/>
    <n v="387"/>
    <n v="5"/>
    <n v="331.7"/>
    <n v="164.5"/>
  </r>
  <r>
    <n v="1686"/>
    <x v="2323"/>
    <n v="40"/>
    <x v="4"/>
    <d v="2022-10-26T00:00:00"/>
    <n v="0"/>
    <n v="12720"/>
    <x v="297"/>
    <x v="2"/>
    <n v="111"/>
    <s v="Product_111"/>
    <x v="1"/>
    <n v="560.9"/>
    <n v="292.87"/>
    <n v="2"/>
    <n v="0"/>
    <n v="531"/>
    <n v="4"/>
    <n v="1121.8"/>
    <n v="536.05999999999995"/>
  </r>
  <r>
    <n v="1482"/>
    <x v="2324"/>
    <n v="44"/>
    <x v="5"/>
    <d v="2020-04-23T00:00:00"/>
    <n v="0"/>
    <n v="10175"/>
    <x v="1200"/>
    <x v="2"/>
    <n v="124"/>
    <s v="Product_124"/>
    <x v="2"/>
    <n v="773.44"/>
    <n v="351.98"/>
    <n v="1"/>
    <n v="0"/>
    <n v="1185"/>
    <n v="5"/>
    <n v="773.44"/>
    <n v="421.46"/>
  </r>
  <r>
    <n v="2131"/>
    <x v="2325"/>
    <n v="47"/>
    <x v="5"/>
    <d v="2020-09-11T00:00:00"/>
    <n v="0"/>
    <n v="12852"/>
    <x v="128"/>
    <x v="1"/>
    <n v="110"/>
    <s v="Product_110"/>
    <x v="3"/>
    <n v="1426.06"/>
    <n v="988.93"/>
    <n v="3"/>
    <n v="0"/>
    <n v="611"/>
    <n v="4"/>
    <n v="4278.18"/>
    <n v="1311.39"/>
  </r>
  <r>
    <n v="2249"/>
    <x v="2326"/>
    <n v="43"/>
    <x v="2"/>
    <d v="2022-11-27T00:00:00"/>
    <n v="0"/>
    <n v="13160"/>
    <x v="808"/>
    <x v="0"/>
    <n v="114"/>
    <s v="Product_114"/>
    <x v="2"/>
    <n v="1414.5"/>
    <n v="627.63"/>
    <n v="3"/>
    <n v="0"/>
    <n v="328"/>
    <n v="6"/>
    <n v="4243.5"/>
    <n v="2360.61"/>
  </r>
  <r>
    <n v="1672"/>
    <x v="2327"/>
    <n v="40"/>
    <x v="5"/>
    <d v="2020-11-09T00:00:00"/>
    <n v="1"/>
    <n v="10638"/>
    <x v="643"/>
    <x v="1"/>
    <n v="114"/>
    <s v="Product_114"/>
    <x v="0"/>
    <n v="312.27"/>
    <n v="186.05"/>
    <n v="4"/>
    <n v="0"/>
    <n v="1196"/>
    <n v="3"/>
    <n v="1249.08"/>
    <n v="504.88"/>
  </r>
  <r>
    <n v="1630"/>
    <x v="2328"/>
    <n v="51"/>
    <x v="0"/>
    <d v="2021-09-14T00:00:00"/>
    <n v="1"/>
    <n v="13430"/>
    <x v="474"/>
    <x v="2"/>
    <n v="107"/>
    <s v="Product_107"/>
    <x v="1"/>
    <n v="318.45999999999998"/>
    <n v="128.63"/>
    <n v="1"/>
    <n v="0"/>
    <n v="755"/>
    <n v="2"/>
    <n v="318.45999999999998"/>
    <n v="189.83"/>
  </r>
  <r>
    <n v="1660"/>
    <x v="2329"/>
    <n v="32"/>
    <x v="0"/>
    <d v="2020-03-12T00:00:00"/>
    <n v="0"/>
    <n v="13357"/>
    <x v="1169"/>
    <x v="2"/>
    <n v="123"/>
    <s v="Product_123"/>
    <x v="2"/>
    <n v="286.89999999999998"/>
    <n v="149.79"/>
    <n v="1"/>
    <n v="0"/>
    <n v="441"/>
    <n v="8"/>
    <n v="286.89999999999998"/>
    <n v="137.11000000000001"/>
  </r>
  <r>
    <n v="1661"/>
    <x v="2330"/>
    <n v="68"/>
    <x v="0"/>
    <d v="2020-11-27T00:00:00"/>
    <n v="0"/>
    <n v="10296"/>
    <x v="1112"/>
    <x v="0"/>
    <n v="143"/>
    <s v="Product_143"/>
    <x v="2"/>
    <n v="1193.94"/>
    <n v="588.32000000000005"/>
    <n v="5"/>
    <n v="0.1"/>
    <n v="356"/>
    <n v="10"/>
    <n v="5372.73"/>
    <n v="2431.13"/>
  </r>
  <r>
    <n v="2455"/>
    <x v="2331"/>
    <n v="26"/>
    <x v="1"/>
    <d v="2021-10-22T00:00:00"/>
    <n v="1"/>
    <n v="11283"/>
    <x v="652"/>
    <x v="0"/>
    <n v="122"/>
    <s v="Product_122"/>
    <x v="1"/>
    <n v="58.73"/>
    <n v="429.51499999999999"/>
    <n v="5"/>
    <n v="0"/>
    <n v="1167"/>
    <n v="2"/>
    <n v="293.64999999999998"/>
    <n v="-1853.92"/>
  </r>
  <r>
    <n v="1804"/>
    <x v="2332"/>
    <n v="52"/>
    <x v="4"/>
    <d v="2023-12-23T00:00:00"/>
    <n v="0"/>
    <n v="11874"/>
    <x v="1201"/>
    <x v="0"/>
    <n v="136"/>
    <s v="Product_136"/>
    <x v="3"/>
    <n v="234.41"/>
    <n v="128.79"/>
    <n v="5"/>
    <n v="0"/>
    <n v="375"/>
    <n v="6"/>
    <n v="1172.05"/>
    <n v="528.1"/>
  </r>
  <r>
    <n v="1418"/>
    <x v="2333"/>
    <n v="60"/>
    <x v="4"/>
    <d v="2021-06-04T00:00:00"/>
    <n v="0"/>
    <n v="10474"/>
    <x v="887"/>
    <x v="0"/>
    <n v="127"/>
    <s v="Product_127"/>
    <x v="0"/>
    <n v="830.04"/>
    <n v="481.52"/>
    <n v="1"/>
    <n v="0"/>
    <n v="485"/>
    <n v="4"/>
    <n v="830.04"/>
    <n v="348.52"/>
  </r>
  <r>
    <n v="1987"/>
    <x v="2334"/>
    <n v="37"/>
    <x v="3"/>
    <d v="2021-12-09T00:00:00"/>
    <n v="0"/>
    <n v="13827"/>
    <x v="1068"/>
    <x v="2"/>
    <n v="102"/>
    <s v="Product_102"/>
    <x v="3"/>
    <n v="408.96"/>
    <n v="235.17"/>
    <n v="4"/>
    <n v="0"/>
    <n v="558"/>
    <n v="6"/>
    <n v="1635.84"/>
    <n v="695.16"/>
  </r>
  <r>
    <n v="2478"/>
    <x v="2335"/>
    <n v="23"/>
    <x v="2"/>
    <d v="2022-11-28T00:00:00"/>
    <n v="0"/>
    <n v="11646"/>
    <x v="784"/>
    <x v="2"/>
    <n v="139"/>
    <s v="Product_139"/>
    <x v="0"/>
    <n v="183.92"/>
    <n v="108.37"/>
    <n v="4"/>
    <n v="0"/>
    <n v="653"/>
    <n v="5"/>
    <n v="735.68"/>
    <n v="302.2"/>
  </r>
  <r>
    <n v="2183"/>
    <x v="2336"/>
    <n v="57"/>
    <x v="0"/>
    <d v="2021-08-04T00:00:00"/>
    <n v="0"/>
    <n v="11958"/>
    <x v="1010"/>
    <x v="2"/>
    <n v="146"/>
    <s v="Product_146"/>
    <x v="0"/>
    <n v="571.82000000000005"/>
    <n v="373.61"/>
    <n v="4"/>
    <n v="0"/>
    <n v="448"/>
    <n v="3"/>
    <n v="2287.2800000000002"/>
    <n v="792.84"/>
  </r>
  <r>
    <n v="1649"/>
    <x v="2337"/>
    <n v="43"/>
    <x v="0"/>
    <d v="2020-10-06T00:00:00"/>
    <n v="0"/>
    <n v="12583"/>
    <x v="52"/>
    <x v="1"/>
    <n v="119"/>
    <s v="Product_119"/>
    <x v="2"/>
    <n v="447.6"/>
    <n v="298.11"/>
    <n v="4"/>
    <n v="0.2"/>
    <n v="647"/>
    <n v="3"/>
    <n v="1432.32"/>
    <n v="239.88"/>
  </r>
  <r>
    <n v="1968"/>
    <x v="2338"/>
    <n v="52"/>
    <x v="5"/>
    <d v="2021-05-28T00:00:00"/>
    <n v="1"/>
    <n v="13633"/>
    <x v="906"/>
    <x v="1"/>
    <n v="107"/>
    <s v="Product_107"/>
    <x v="1"/>
    <n v="791.1"/>
    <n v="491.41"/>
    <n v="3"/>
    <n v="0.05"/>
    <n v="755"/>
    <n v="4"/>
    <n v="2254.64"/>
    <n v="780.41"/>
  </r>
  <r>
    <n v="1589"/>
    <x v="2339"/>
    <n v="38"/>
    <x v="0"/>
    <d v="2021-06-02T00:00:00"/>
    <n v="1"/>
    <n v="11060"/>
    <x v="1202"/>
    <x v="1"/>
    <n v="112"/>
    <s v="Product_112"/>
    <x v="3"/>
    <n v="1469.89"/>
    <n v="622.77"/>
    <n v="1"/>
    <n v="0"/>
    <n v="1425"/>
    <n v="2"/>
    <n v="1469.89"/>
    <n v="847.12"/>
  </r>
  <r>
    <n v="2100"/>
    <x v="2340"/>
    <n v="65"/>
    <x v="5"/>
    <d v="2023-07-24T00:00:00"/>
    <n v="0"/>
    <n v="13252"/>
    <x v="82"/>
    <x v="0"/>
    <n v="103"/>
    <s v="Product_103"/>
    <x v="2"/>
    <n v="230.24"/>
    <n v="158.49"/>
    <n v="2"/>
    <n v="0"/>
    <n v="527"/>
    <n v="1"/>
    <n v="460.48"/>
    <n v="143.5"/>
  </r>
  <r>
    <n v="1508"/>
    <x v="2341"/>
    <n v="40"/>
    <x v="5"/>
    <d v="2023-02-02T00:00:00"/>
    <n v="0"/>
    <n v="11788"/>
    <x v="820"/>
    <x v="2"/>
    <n v="147"/>
    <s v="Product_147"/>
    <x v="2"/>
    <n v="590.45000000000005"/>
    <n v="404"/>
    <n v="1"/>
    <n v="0"/>
    <n v="428"/>
    <n v="6"/>
    <n v="590.45000000000005"/>
    <n v="186.45"/>
  </r>
  <r>
    <n v="1440"/>
    <x v="2342"/>
    <n v="45"/>
    <x v="3"/>
    <d v="2021-07-16T00:00:00"/>
    <n v="0"/>
    <n v="10024"/>
    <x v="540"/>
    <x v="1"/>
    <n v="105"/>
    <s v="Product_105"/>
    <x v="2"/>
    <n v="1401.38"/>
    <n v="859.76"/>
    <n v="4"/>
    <n v="0.2"/>
    <n v="1012"/>
    <n v="2"/>
    <n v="4484.42"/>
    <n v="1045.3800000000001"/>
  </r>
  <r>
    <n v="2277"/>
    <x v="2343"/>
    <n v="60"/>
    <x v="1"/>
    <d v="2020-09-13T00:00:00"/>
    <n v="0"/>
    <n v="10348"/>
    <x v="1194"/>
    <x v="0"/>
    <n v="108"/>
    <s v="Product_108"/>
    <x v="3"/>
    <n v="1321.47"/>
    <n v="733.72"/>
    <n v="3"/>
    <n v="0.2"/>
    <n v="476"/>
    <n v="5"/>
    <n v="3171.53"/>
    <n v="970.37"/>
  </r>
  <r>
    <n v="1920"/>
    <x v="2344"/>
    <n v="41"/>
    <x v="5"/>
    <d v="2023-04-07T00:00:00"/>
    <n v="0"/>
    <n v="10636"/>
    <x v="159"/>
    <x v="0"/>
    <n v="114"/>
    <s v="Product_114"/>
    <x v="2"/>
    <n v="621.69000000000005"/>
    <n v="295.42"/>
    <n v="3"/>
    <n v="0"/>
    <n v="547"/>
    <n v="7"/>
    <n v="1865.07"/>
    <n v="978.81"/>
  </r>
  <r>
    <n v="1769"/>
    <x v="2345"/>
    <n v="44"/>
    <x v="5"/>
    <d v="2021-12-09T00:00:00"/>
    <n v="0"/>
    <n v="13614"/>
    <x v="1068"/>
    <x v="0"/>
    <n v="136"/>
    <s v="Product_136"/>
    <x v="1"/>
    <n v="1063.48"/>
    <n v="666.7"/>
    <n v="1"/>
    <n v="0"/>
    <n v="654"/>
    <n v="7"/>
    <n v="1063.48"/>
    <n v="396.78"/>
  </r>
  <r>
    <n v="2343"/>
    <x v="2346"/>
    <n v="33"/>
    <x v="4"/>
    <d v="2023-12-06T00:00:00"/>
    <n v="0"/>
    <n v="13820"/>
    <x v="934"/>
    <x v="2"/>
    <n v="107"/>
    <s v="Product_107"/>
    <x v="2"/>
    <n v="177.39"/>
    <n v="117.67"/>
    <n v="2"/>
    <n v="0"/>
    <n v="451"/>
    <n v="5"/>
    <n v="354.78"/>
    <n v="119.44"/>
  </r>
  <r>
    <n v="1262"/>
    <x v="2347"/>
    <n v="40"/>
    <x v="3"/>
    <d v="2022-12-28T00:00:00"/>
    <n v="1"/>
    <n v="10226"/>
    <x v="867"/>
    <x v="0"/>
    <n v="107"/>
    <s v="Product_107"/>
    <x v="2"/>
    <n v="1083.18"/>
    <n v="649.42999999999995"/>
    <n v="4"/>
    <n v="0"/>
    <n v="735"/>
    <n v="3"/>
    <n v="4332.72"/>
    <n v="1735"/>
  </r>
  <r>
    <n v="2397"/>
    <x v="2348"/>
    <n v="40"/>
    <x v="5"/>
    <d v="2020-10-07T00:00:00"/>
    <n v="0"/>
    <n v="11371"/>
    <x v="15"/>
    <x v="1"/>
    <n v="146"/>
    <s v="Product_146"/>
    <x v="0"/>
    <n v="1460.64"/>
    <n v="859.91"/>
    <n v="3"/>
    <n v="0"/>
    <n v="995"/>
    <n v="3"/>
    <n v="4381.92"/>
    <n v="1802.19"/>
  </r>
  <r>
    <n v="1636"/>
    <x v="2349"/>
    <n v="29"/>
    <x v="2"/>
    <d v="2022-10-26T00:00:00"/>
    <n v="1"/>
    <n v="10037"/>
    <x v="297"/>
    <x v="0"/>
    <n v="132"/>
    <s v="Product_132"/>
    <x v="2"/>
    <n v="829.36"/>
    <n v="379.77"/>
    <n v="4"/>
    <n v="0"/>
    <n v="798"/>
    <n v="3"/>
    <n v="3317.44"/>
    <n v="1798.36"/>
  </r>
  <r>
    <n v="2190"/>
    <x v="2350"/>
    <n v="28"/>
    <x v="1"/>
    <d v="2023-05-08T00:00:00"/>
    <n v="0"/>
    <n v="11406"/>
    <x v="1203"/>
    <x v="2"/>
    <n v="108"/>
    <s v="Product_108"/>
    <x v="3"/>
    <n v="772.81"/>
    <n v="392.08"/>
    <n v="4"/>
    <n v="0"/>
    <n v="515"/>
    <n v="3"/>
    <n v="3091.24"/>
    <n v="1522.92"/>
  </r>
  <r>
    <n v="1458"/>
    <x v="2351"/>
    <n v="50"/>
    <x v="2"/>
    <d v="2020-11-12T00:00:00"/>
    <n v="1"/>
    <n v="12617"/>
    <x v="400"/>
    <x v="2"/>
    <n v="112"/>
    <s v="Product_112"/>
    <x v="3"/>
    <n v="321.61"/>
    <n v="198.41"/>
    <n v="4"/>
    <n v="0"/>
    <n v="415"/>
    <n v="5"/>
    <n v="1286.44"/>
    <n v="492.8"/>
  </r>
  <r>
    <n v="1998"/>
    <x v="2352"/>
    <n v="31"/>
    <x v="0"/>
    <d v="2023-04-27T00:00:00"/>
    <n v="0"/>
    <n v="12283"/>
    <x v="590"/>
    <x v="0"/>
    <n v="110"/>
    <s v="Product_110"/>
    <x v="1"/>
    <n v="968.99"/>
    <n v="392.51"/>
    <n v="5"/>
    <n v="0"/>
    <n v="615"/>
    <n v="4"/>
    <n v="4844.95"/>
    <n v="2882.4"/>
  </r>
  <r>
    <n v="2303"/>
    <x v="2353"/>
    <n v="31"/>
    <x v="1"/>
    <d v="2023-04-04T00:00:00"/>
    <n v="0"/>
    <n v="11204"/>
    <x v="431"/>
    <x v="2"/>
    <n v="114"/>
    <s v="Product_114"/>
    <x v="3"/>
    <n v="906.13"/>
    <n v="536.77"/>
    <n v="4"/>
    <n v="0.05"/>
    <n v="638"/>
    <n v="4"/>
    <n v="3443.29"/>
    <n v="1296.21"/>
  </r>
  <r>
    <n v="1699"/>
    <x v="2354"/>
    <n v="34"/>
    <x v="0"/>
    <d v="2020-11-11T00:00:00"/>
    <n v="0"/>
    <n v="12161"/>
    <x v="825"/>
    <x v="2"/>
    <n v="109"/>
    <s v="Product_109"/>
    <x v="3"/>
    <n v="995.3"/>
    <n v="627.04"/>
    <n v="4"/>
    <n v="0"/>
    <n v="433"/>
    <n v="9"/>
    <n v="3981.2"/>
    <n v="1473.04"/>
  </r>
  <r>
    <n v="1301"/>
    <x v="2355"/>
    <n v="28"/>
    <x v="4"/>
    <d v="2020-12-16T00:00:00"/>
    <n v="0"/>
    <n v="12353"/>
    <x v="83"/>
    <x v="1"/>
    <n v="138"/>
    <s v="Product_138"/>
    <x v="2"/>
    <n v="87.82"/>
    <n v="43.95"/>
    <n v="2"/>
    <n v="0"/>
    <n v="434"/>
    <n v="6"/>
    <n v="175.64"/>
    <n v="87.74"/>
  </r>
  <r>
    <n v="2241"/>
    <x v="2356"/>
    <n v="44"/>
    <x v="5"/>
    <d v="2023-11-09T00:00:00"/>
    <n v="0"/>
    <n v="12179"/>
    <x v="483"/>
    <x v="1"/>
    <n v="130"/>
    <s v="Product_130"/>
    <x v="1"/>
    <n v="845.65"/>
    <n v="357.58"/>
    <n v="2"/>
    <n v="0.05"/>
    <n v="478"/>
    <n v="5"/>
    <n v="1606.74"/>
    <n v="891.58"/>
  </r>
  <r>
    <n v="2125"/>
    <x v="2357"/>
    <n v="45"/>
    <x v="3"/>
    <d v="2023-02-07T00:00:00"/>
    <n v="0"/>
    <n v="10347"/>
    <x v="140"/>
    <x v="0"/>
    <n v="105"/>
    <s v="Product_105"/>
    <x v="3"/>
    <n v="912.66"/>
    <n v="429.51499999999999"/>
    <n v="5"/>
    <n v="0"/>
    <n v="549"/>
    <n v="7"/>
    <n v="4563.3"/>
    <n v="2415.73"/>
  </r>
  <r>
    <n v="1553"/>
    <x v="2358"/>
    <n v="52"/>
    <x v="2"/>
    <d v="2024-01-15T00:00:00"/>
    <n v="0"/>
    <n v="11203"/>
    <x v="1204"/>
    <x v="2"/>
    <n v="101"/>
    <s v="Product_101"/>
    <x v="1"/>
    <n v="350.92"/>
    <n v="155.30000000000001"/>
    <n v="5"/>
    <n v="0"/>
    <n v="352"/>
    <n v="5"/>
    <n v="1754.6"/>
    <n v="978.1"/>
  </r>
  <r>
    <n v="1287"/>
    <x v="2359"/>
    <n v="49"/>
    <x v="0"/>
    <d v="2023-05-24T00:00:00"/>
    <n v="1"/>
    <n v="12462"/>
    <x v="988"/>
    <x v="2"/>
    <n v="101"/>
    <s v="Product_101"/>
    <x v="1"/>
    <n v="352.08"/>
    <n v="180"/>
    <n v="4"/>
    <n v="0"/>
    <n v="588"/>
    <n v="2"/>
    <n v="1408.32"/>
    <n v="688.32"/>
  </r>
  <r>
    <n v="2190"/>
    <x v="2360"/>
    <n v="48"/>
    <x v="5"/>
    <d v="2021-11-22T00:00:00"/>
    <n v="0"/>
    <n v="10982"/>
    <x v="601"/>
    <x v="2"/>
    <n v="120"/>
    <s v="Product_120"/>
    <x v="0"/>
    <n v="450.52"/>
    <n v="275.8"/>
    <n v="3"/>
    <n v="0"/>
    <n v="515"/>
    <n v="3"/>
    <n v="1351.56"/>
    <n v="524.16"/>
  </r>
  <r>
    <n v="1620"/>
    <x v="2361"/>
    <n v="35"/>
    <x v="2"/>
    <d v="2023-02-28T00:00:00"/>
    <n v="0"/>
    <n v="13661"/>
    <x v="1061"/>
    <x v="1"/>
    <n v="149"/>
    <s v="Product_149"/>
    <x v="0"/>
    <n v="1082"/>
    <n v="697.99"/>
    <n v="3"/>
    <n v="0"/>
    <n v="433"/>
    <n v="3"/>
    <n v="3246"/>
    <n v="1152.03"/>
  </r>
  <r>
    <n v="2005"/>
    <x v="2362"/>
    <n v="34"/>
    <x v="2"/>
    <d v="2020-03-25T00:00:00"/>
    <n v="1"/>
    <n v="10731"/>
    <x v="631"/>
    <x v="2"/>
    <n v="111"/>
    <s v="Product_111"/>
    <x v="2"/>
    <n v="929.09"/>
    <n v="612.01"/>
    <n v="1"/>
    <n v="0.05"/>
    <n v="1743"/>
    <n v="1"/>
    <n v="882.64"/>
    <n v="270.63"/>
  </r>
  <r>
    <n v="1035"/>
    <x v="2363"/>
    <n v="26"/>
    <x v="4"/>
    <d v="2020-02-28T00:00:00"/>
    <n v="1"/>
    <n v="12701"/>
    <x v="659"/>
    <x v="1"/>
    <n v="126"/>
    <s v="Product_126"/>
    <x v="3"/>
    <n v="1276.3599999999999"/>
    <n v="713.64"/>
    <n v="3"/>
    <n v="0"/>
    <n v="1244"/>
    <n v="3"/>
    <n v="3829.08"/>
    <n v="1688.16"/>
  </r>
  <r>
    <n v="1743"/>
    <x v="2364"/>
    <n v="26"/>
    <x v="4"/>
    <d v="2020-06-15T00:00:00"/>
    <n v="1"/>
    <n v="12432"/>
    <x v="746"/>
    <x v="2"/>
    <n v="144"/>
    <s v="Product_144"/>
    <x v="2"/>
    <n v="478.7"/>
    <n v="259.82"/>
    <n v="3"/>
    <n v="0"/>
    <n v="969"/>
    <n v="5"/>
    <n v="1436.1"/>
    <n v="656.64"/>
  </r>
  <r>
    <n v="1352"/>
    <x v="2365"/>
    <n v="42"/>
    <x v="0"/>
    <d v="2020-04-03T00:00:00"/>
    <n v="1"/>
    <n v="12559"/>
    <x v="711"/>
    <x v="1"/>
    <n v="103"/>
    <s v="Product_103"/>
    <x v="2"/>
    <n v="1372.5"/>
    <n v="898.29"/>
    <n v="2"/>
    <n v="0.1"/>
    <n v="447"/>
    <n v="4"/>
    <n v="2470.5"/>
    <n v="673.92"/>
  </r>
  <r>
    <n v="1072"/>
    <x v="2366"/>
    <n v="29"/>
    <x v="5"/>
    <d v="2023-06-08T00:00:00"/>
    <n v="0"/>
    <n v="11066"/>
    <x v="425"/>
    <x v="0"/>
    <n v="106"/>
    <s v="Product_106"/>
    <x v="1"/>
    <n v="1128.3699999999999"/>
    <n v="641.96"/>
    <n v="1"/>
    <n v="0"/>
    <n v="514"/>
    <n v="7"/>
    <n v="1128.3699999999999"/>
    <n v="486.41"/>
  </r>
  <r>
    <n v="1647"/>
    <x v="2367"/>
    <n v="62"/>
    <x v="3"/>
    <d v="2023-03-27T00:00:00"/>
    <n v="0"/>
    <n v="11503"/>
    <x v="728"/>
    <x v="0"/>
    <n v="143"/>
    <s v="Product_143"/>
    <x v="1"/>
    <n v="622.77"/>
    <n v="357.22"/>
    <n v="1"/>
    <n v="0"/>
    <n v="646"/>
    <n v="3"/>
    <n v="622.77"/>
    <n v="265.55"/>
  </r>
  <r>
    <n v="2376"/>
    <x v="2368"/>
    <n v="39"/>
    <x v="0"/>
    <d v="2021-06-26T00:00:00"/>
    <n v="1"/>
    <n v="11141"/>
    <x v="113"/>
    <x v="2"/>
    <n v="145"/>
    <s v="Product_145"/>
    <x v="1"/>
    <n v="188.13"/>
    <n v="429.51499999999999"/>
    <n v="2"/>
    <n v="0"/>
    <n v="997"/>
    <n v="2"/>
    <n v="376.26"/>
    <n v="-482.77"/>
  </r>
  <r>
    <n v="2093"/>
    <x v="2369"/>
    <n v="62"/>
    <x v="2"/>
    <d v="2023-08-26T00:00:00"/>
    <n v="0"/>
    <n v="11594"/>
    <x v="990"/>
    <x v="2"/>
    <n v="111"/>
    <s v="Product_111"/>
    <x v="2"/>
    <n v="422.63"/>
    <n v="216.32"/>
    <n v="3"/>
    <n v="0"/>
    <n v="494"/>
    <n v="5"/>
    <n v="1267.8900000000001"/>
    <n v="618.92999999999995"/>
  </r>
  <r>
    <n v="1424"/>
    <x v="2370"/>
    <n v="48"/>
    <x v="2"/>
    <d v="2021-03-07T00:00:00"/>
    <n v="0"/>
    <n v="12108"/>
    <x v="361"/>
    <x v="1"/>
    <n v="108"/>
    <s v="Product_108"/>
    <x v="3"/>
    <n v="1437.31"/>
    <n v="782.13"/>
    <n v="3"/>
    <n v="0"/>
    <n v="420"/>
    <n v="7"/>
    <n v="4311.93"/>
    <n v="1965.54"/>
  </r>
  <r>
    <n v="1998"/>
    <x v="2371"/>
    <n v="28"/>
    <x v="1"/>
    <d v="2023-03-17T00:00:00"/>
    <n v="0"/>
    <n v="12600"/>
    <x v="847"/>
    <x v="1"/>
    <n v="129"/>
    <s v="Product_129"/>
    <x v="2"/>
    <n v="500.03"/>
    <n v="254.74"/>
    <n v="1"/>
    <n v="0.1"/>
    <n v="615"/>
    <n v="4"/>
    <n v="450.03"/>
    <n v="195.29"/>
  </r>
  <r>
    <n v="1707"/>
    <x v="2372"/>
    <n v="39"/>
    <x v="5"/>
    <d v="2022-05-03T00:00:00"/>
    <n v="1"/>
    <n v="11809"/>
    <x v="1205"/>
    <x v="1"/>
    <n v="110"/>
    <s v="Product_110"/>
    <x v="2"/>
    <n v="528.36"/>
    <n v="265.8"/>
    <n v="3"/>
    <n v="0"/>
    <n v="974"/>
    <n v="1"/>
    <n v="1585.08"/>
    <n v="787.68"/>
  </r>
  <r>
    <n v="1560"/>
    <x v="2373"/>
    <n v="40"/>
    <x v="1"/>
    <d v="2023-06-19T00:00:00"/>
    <n v="0"/>
    <n v="12235"/>
    <x v="1024"/>
    <x v="2"/>
    <n v="134"/>
    <s v="Product_134"/>
    <x v="2"/>
    <n v="324.89999999999998"/>
    <n v="226.81"/>
    <n v="1"/>
    <n v="0"/>
    <n v="386"/>
    <n v="6"/>
    <n v="324.89999999999998"/>
    <n v="98.09"/>
  </r>
  <r>
    <n v="1827"/>
    <x v="2374"/>
    <n v="42"/>
    <x v="4"/>
    <d v="2023-01-08T00:00:00"/>
    <n v="0"/>
    <n v="10452"/>
    <x v="115"/>
    <x v="1"/>
    <n v="124"/>
    <s v="Product_124"/>
    <x v="0"/>
    <n v="1219.93"/>
    <n v="611.02"/>
    <n v="3"/>
    <n v="0.2"/>
    <n v="518"/>
    <n v="6"/>
    <n v="2927.83"/>
    <n v="1094.77"/>
  </r>
  <r>
    <n v="1955"/>
    <x v="2375"/>
    <n v="29"/>
    <x v="3"/>
    <d v="2020-03-03T00:00:00"/>
    <n v="0"/>
    <n v="12894"/>
    <x v="1019"/>
    <x v="2"/>
    <n v="146"/>
    <s v="Product_146"/>
    <x v="0"/>
    <n v="449.68"/>
    <n v="214.46"/>
    <n v="4"/>
    <n v="0"/>
    <n v="371"/>
    <n v="6"/>
    <n v="1798.72"/>
    <n v="940.88"/>
  </r>
  <r>
    <n v="1516"/>
    <x v="2376"/>
    <n v="23"/>
    <x v="0"/>
    <d v="2022-10-16T00:00:00"/>
    <n v="0"/>
    <n v="12234"/>
    <x v="882"/>
    <x v="1"/>
    <n v="148"/>
    <s v="Product_148"/>
    <x v="3"/>
    <n v="528.87"/>
    <n v="267.7"/>
    <n v="2"/>
    <n v="0"/>
    <n v="669"/>
    <n v="5"/>
    <n v="1057.74"/>
    <n v="522.34"/>
  </r>
  <r>
    <n v="1427"/>
    <x v="2377"/>
    <n v="62"/>
    <x v="2"/>
    <d v="2023-07-08T00:00:00"/>
    <n v="0"/>
    <n v="12985"/>
    <x v="624"/>
    <x v="2"/>
    <n v="117"/>
    <s v="Product_117"/>
    <x v="0"/>
    <n v="650.79999999999995"/>
    <n v="375.66"/>
    <n v="5"/>
    <n v="0.05"/>
    <n v="441"/>
    <n v="4"/>
    <n v="3091.3"/>
    <n v="1213"/>
  </r>
  <r>
    <n v="1159"/>
    <x v="2378"/>
    <n v="55"/>
    <x v="5"/>
    <d v="2023-01-22T00:00:00"/>
    <n v="0"/>
    <n v="13535"/>
    <x v="384"/>
    <x v="1"/>
    <n v="132"/>
    <s v="Product_132"/>
    <x v="2"/>
    <n v="678.91"/>
    <n v="457.11"/>
    <n v="4"/>
    <n v="0.1"/>
    <n v="546"/>
    <n v="6"/>
    <n v="2444.08"/>
    <n v="615.64"/>
  </r>
  <r>
    <n v="1148"/>
    <x v="2379"/>
    <n v="55"/>
    <x v="2"/>
    <d v="2021-08-16T00:00:00"/>
    <n v="0"/>
    <n v="11763"/>
    <x v="1206"/>
    <x v="1"/>
    <n v="111"/>
    <s v="Product_111"/>
    <x v="0"/>
    <n v="646.44000000000005"/>
    <n v="411.37"/>
    <n v="3"/>
    <n v="0"/>
    <n v="485"/>
    <n v="6"/>
    <n v="1939.32"/>
    <n v="705.21"/>
  </r>
  <r>
    <n v="1775"/>
    <x v="2380"/>
    <n v="51"/>
    <x v="4"/>
    <d v="2023-07-08T00:00:00"/>
    <n v="0"/>
    <n v="10163"/>
    <x v="624"/>
    <x v="1"/>
    <n v="134"/>
    <s v="Product_134"/>
    <x v="0"/>
    <n v="780.43"/>
    <n v="509.37"/>
    <n v="5"/>
    <n v="0.1"/>
    <n v="454"/>
    <n v="7"/>
    <n v="3511.94"/>
    <n v="965.09"/>
  </r>
  <r>
    <n v="2253"/>
    <x v="2381"/>
    <n v="21"/>
    <x v="1"/>
    <d v="2021-10-09T00:00:00"/>
    <n v="1"/>
    <n v="11447"/>
    <x v="330"/>
    <x v="2"/>
    <n v="124"/>
    <s v="Product_124"/>
    <x v="2"/>
    <n v="1231.04"/>
    <n v="809.66"/>
    <n v="4"/>
    <n v="0"/>
    <n v="1209"/>
    <n v="2"/>
    <n v="4924.16"/>
    <n v="1685.52"/>
  </r>
  <r>
    <n v="1066"/>
    <x v="2382"/>
    <n v="33"/>
    <x v="1"/>
    <d v="2022-09-16T00:00:00"/>
    <n v="0"/>
    <n v="13869"/>
    <x v="894"/>
    <x v="0"/>
    <n v="105"/>
    <s v="Product_105"/>
    <x v="3"/>
    <n v="1237.96"/>
    <n v="837.06"/>
    <n v="2"/>
    <n v="0.1"/>
    <n v="646"/>
    <n v="2"/>
    <n v="2228.33"/>
    <n v="554.21"/>
  </r>
  <r>
    <n v="2013"/>
    <x v="2383"/>
    <n v="34"/>
    <x v="0"/>
    <d v="2021-05-16T00:00:00"/>
    <n v="0"/>
    <n v="10101"/>
    <x v="4"/>
    <x v="0"/>
    <n v="129"/>
    <s v="Product_129"/>
    <x v="0"/>
    <n v="1207.55"/>
    <n v="568.17999999999995"/>
    <n v="5"/>
    <n v="0.2"/>
    <n v="409"/>
    <n v="5"/>
    <n v="4830.2"/>
    <n v="1989.3"/>
  </r>
  <r>
    <n v="1380"/>
    <x v="2384"/>
    <n v="40"/>
    <x v="5"/>
    <d v="2023-11-03T00:00:00"/>
    <n v="1"/>
    <n v="13338"/>
    <x v="1207"/>
    <x v="2"/>
    <n v="148"/>
    <s v="Product_148"/>
    <x v="2"/>
    <n v="196.63"/>
    <n v="105.69"/>
    <n v="5"/>
    <n v="0"/>
    <n v="383"/>
    <n v="4"/>
    <n v="983.15"/>
    <n v="454.7"/>
  </r>
  <r>
    <n v="1057"/>
    <x v="2385"/>
    <n v="31"/>
    <x v="4"/>
    <d v="2022-04-11T00:00:00"/>
    <n v="1"/>
    <n v="13707"/>
    <x v="457"/>
    <x v="2"/>
    <n v="148"/>
    <s v="Product_148"/>
    <x v="2"/>
    <n v="1209.53"/>
    <n v="623.58000000000004"/>
    <n v="2"/>
    <n v="0"/>
    <n v="993"/>
    <n v="3"/>
    <n v="2419.06"/>
    <n v="1171.9000000000001"/>
  </r>
  <r>
    <n v="2282"/>
    <x v="2386"/>
    <n v="31"/>
    <x v="5"/>
    <d v="2021-01-09T00:00:00"/>
    <n v="1"/>
    <n v="13224"/>
    <x v="1208"/>
    <x v="0"/>
    <n v="134"/>
    <s v="Product_134"/>
    <x v="2"/>
    <n v="224.37"/>
    <n v="115.45"/>
    <n v="4"/>
    <n v="0"/>
    <n v="601"/>
    <n v="3"/>
    <n v="897.48"/>
    <n v="435.68"/>
  </r>
  <r>
    <n v="1341"/>
    <x v="2387"/>
    <n v="41"/>
    <x v="0"/>
    <d v="2022-07-17T00:00:00"/>
    <n v="0"/>
    <n v="11452"/>
    <x v="68"/>
    <x v="0"/>
    <n v="116"/>
    <s v="Product_116"/>
    <x v="1"/>
    <n v="230.85"/>
    <n v="137.51"/>
    <n v="5"/>
    <n v="0.05"/>
    <n v="806"/>
    <n v="5"/>
    <n v="1096.54"/>
    <n v="408.99"/>
  </r>
  <r>
    <n v="2153"/>
    <x v="2388"/>
    <n v="77"/>
    <x v="4"/>
    <d v="2020-05-29T00:00:00"/>
    <n v="0"/>
    <n v="10690"/>
    <x v="497"/>
    <x v="1"/>
    <n v="125"/>
    <s v="Product_125"/>
    <x v="2"/>
    <n v="1424.4"/>
    <n v="741.46"/>
    <n v="2"/>
    <n v="0.1"/>
    <n v="367"/>
    <n v="5"/>
    <n v="2563.92"/>
    <n v="1081"/>
  </r>
  <r>
    <n v="1726"/>
    <x v="2389"/>
    <n v="39"/>
    <x v="4"/>
    <d v="2023-11-11T00:00:00"/>
    <n v="0"/>
    <n v="11450"/>
    <x v="773"/>
    <x v="1"/>
    <n v="137"/>
    <s v="Product_137"/>
    <x v="0"/>
    <n v="1238.1300000000001"/>
    <n v="724.18"/>
    <n v="4"/>
    <n v="0"/>
    <n v="417"/>
    <n v="7"/>
    <n v="4952.5200000000004"/>
    <n v="2055.8000000000002"/>
  </r>
  <r>
    <n v="2195"/>
    <x v="2390"/>
    <n v="41"/>
    <x v="1"/>
    <d v="2020-02-05T00:00:00"/>
    <n v="1"/>
    <n v="12625"/>
    <x v="768"/>
    <x v="2"/>
    <n v="108"/>
    <s v="Product_108"/>
    <x v="0"/>
    <n v="851"/>
    <n v="438"/>
    <n v="3"/>
    <n v="0.05"/>
    <n v="1604"/>
    <n v="5"/>
    <n v="2425.35"/>
    <n v="1111.3499999999999"/>
  </r>
  <r>
    <n v="1769"/>
    <x v="2391"/>
    <n v="36"/>
    <x v="1"/>
    <d v="2020-11-19T00:00:00"/>
    <n v="0"/>
    <n v="12658"/>
    <x v="149"/>
    <x v="0"/>
    <n v="129"/>
    <s v="Product_129"/>
    <x v="2"/>
    <n v="1318.71"/>
    <n v="650.57000000000005"/>
    <n v="1"/>
    <n v="0.05"/>
    <n v="654"/>
    <n v="7"/>
    <n v="1252.77"/>
    <n v="602.20000000000005"/>
  </r>
  <r>
    <n v="1613"/>
    <x v="2392"/>
    <n v="40"/>
    <x v="1"/>
    <d v="2022-06-19T00:00:00"/>
    <n v="0"/>
    <n v="11966"/>
    <x v="541"/>
    <x v="0"/>
    <n v="146"/>
    <s v="Product_146"/>
    <x v="1"/>
    <n v="1484.58"/>
    <n v="751.08"/>
    <n v="3"/>
    <n v="0.05"/>
    <n v="390"/>
    <n v="3"/>
    <n v="4231.05"/>
    <n v="1977.81"/>
  </r>
  <r>
    <n v="2232"/>
    <x v="2393"/>
    <n v="23"/>
    <x v="2"/>
    <d v="2022-01-05T00:00:00"/>
    <n v="0"/>
    <n v="10535"/>
    <x v="561"/>
    <x v="2"/>
    <n v="125"/>
    <s v="Product_125"/>
    <x v="1"/>
    <n v="935.43"/>
    <n v="599.73"/>
    <n v="3"/>
    <n v="0.05"/>
    <n v="976"/>
    <n v="2"/>
    <n v="2665.98"/>
    <n v="866.79"/>
  </r>
  <r>
    <n v="1353"/>
    <x v="2394"/>
    <n v="68"/>
    <x v="3"/>
    <d v="2022-09-18T00:00:00"/>
    <n v="0"/>
    <n v="13404"/>
    <x v="699"/>
    <x v="0"/>
    <n v="142"/>
    <s v="Product_142"/>
    <x v="1"/>
    <n v="938.7"/>
    <n v="544.74"/>
    <n v="1"/>
    <n v="0"/>
    <n v="836"/>
    <n v="3"/>
    <n v="938.7"/>
    <n v="393.96"/>
  </r>
  <r>
    <n v="2494"/>
    <x v="2395"/>
    <n v="38"/>
    <x v="1"/>
    <d v="2022-08-09T00:00:00"/>
    <n v="1"/>
    <n v="12808"/>
    <x v="1145"/>
    <x v="1"/>
    <n v="123"/>
    <s v="Product_123"/>
    <x v="0"/>
    <n v="1143.92"/>
    <n v="791.82"/>
    <n v="3"/>
    <n v="0"/>
    <n v="876"/>
    <n v="3"/>
    <n v="3431.76"/>
    <n v="1056.3"/>
  </r>
  <r>
    <n v="1115"/>
    <x v="2396"/>
    <n v="34"/>
    <x v="3"/>
    <d v="2021-02-21T00:00:00"/>
    <n v="0"/>
    <n v="12025"/>
    <x v="1209"/>
    <x v="0"/>
    <n v="134"/>
    <s v="Product_134"/>
    <x v="1"/>
    <n v="386.6"/>
    <n v="251.21"/>
    <n v="3"/>
    <n v="0.1"/>
    <n v="471"/>
    <n v="5"/>
    <n v="1043.82"/>
    <n v="290.19"/>
  </r>
  <r>
    <n v="2287"/>
    <x v="2397"/>
    <n v="54"/>
    <x v="3"/>
    <d v="2021-11-27T00:00:00"/>
    <n v="1"/>
    <n v="11700"/>
    <x v="35"/>
    <x v="0"/>
    <n v="103"/>
    <s v="Product_103"/>
    <x v="3"/>
    <n v="292.33"/>
    <n v="159.53"/>
    <n v="2"/>
    <n v="0.2"/>
    <n v="1131"/>
    <n v="5"/>
    <n v="467.73"/>
    <n v="148.66999999999999"/>
  </r>
  <r>
    <n v="1661"/>
    <x v="2398"/>
    <n v="26"/>
    <x v="5"/>
    <d v="2023-05-27T00:00:00"/>
    <n v="0"/>
    <n v="12943"/>
    <x v="190"/>
    <x v="1"/>
    <n v="130"/>
    <s v="Product_130"/>
    <x v="3"/>
    <n v="1151.3900000000001"/>
    <n v="544.28"/>
    <n v="2"/>
    <n v="0"/>
    <n v="356"/>
    <n v="10"/>
    <n v="2302.7800000000002"/>
    <n v="1214.22"/>
  </r>
  <r>
    <n v="2465"/>
    <x v="2399"/>
    <n v="50"/>
    <x v="0"/>
    <d v="2020-10-21T00:00:00"/>
    <n v="1"/>
    <n v="11463"/>
    <x v="1133"/>
    <x v="0"/>
    <n v="134"/>
    <s v="Product_134"/>
    <x v="1"/>
    <n v="550.11"/>
    <n v="331.26"/>
    <n v="4"/>
    <n v="0"/>
    <n v="1533"/>
    <n v="3"/>
    <n v="2200.44"/>
    <n v="875.4"/>
  </r>
  <r>
    <n v="1452"/>
    <x v="2400"/>
    <n v="61"/>
    <x v="2"/>
    <d v="2021-10-02T00:00:00"/>
    <n v="0"/>
    <n v="11629"/>
    <x v="995"/>
    <x v="1"/>
    <n v="132"/>
    <s v="Product_132"/>
    <x v="3"/>
    <n v="245.85"/>
    <n v="151.93"/>
    <n v="5"/>
    <n v="0.1"/>
    <n v="334"/>
    <n v="5"/>
    <n v="1106.32"/>
    <n v="346.67"/>
  </r>
  <r>
    <n v="1286"/>
    <x v="2401"/>
    <n v="36"/>
    <x v="3"/>
    <d v="2024-01-11T00:00:00"/>
    <n v="0"/>
    <n v="13018"/>
    <x v="284"/>
    <x v="1"/>
    <n v="129"/>
    <s v="Product_129"/>
    <x v="2"/>
    <n v="506.57"/>
    <n v="273.17"/>
    <n v="4"/>
    <n v="0.05"/>
    <n v="356"/>
    <n v="4"/>
    <n v="1924.97"/>
    <n v="832.29"/>
  </r>
  <r>
    <n v="2326"/>
    <x v="2402"/>
    <n v="70"/>
    <x v="2"/>
    <d v="2021-10-15T00:00:00"/>
    <n v="0"/>
    <n v="11878"/>
    <x v="1210"/>
    <x v="1"/>
    <n v="109"/>
    <s v="Product_109"/>
    <x v="1"/>
    <n v="570.02"/>
    <n v="267.33"/>
    <n v="2"/>
    <n v="0"/>
    <n v="391"/>
    <n v="7"/>
    <n v="1140.04"/>
    <n v="605.38"/>
  </r>
  <r>
    <n v="2016"/>
    <x v="2403"/>
    <n v="49"/>
    <x v="5"/>
    <d v="2021-12-08T00:00:00"/>
    <n v="0"/>
    <n v="10123"/>
    <x v="435"/>
    <x v="0"/>
    <n v="102"/>
    <s v="Product_102"/>
    <x v="1"/>
    <n v="1449.58"/>
    <n v="822.16"/>
    <n v="2"/>
    <n v="0"/>
    <n v="478"/>
    <n v="6"/>
    <n v="2899.16"/>
    <n v="1254.8399999999999"/>
  </r>
  <r>
    <n v="1310"/>
    <x v="2404"/>
    <n v="49"/>
    <x v="1"/>
    <d v="2022-03-27T00:00:00"/>
    <n v="0"/>
    <n v="13373"/>
    <x v="422"/>
    <x v="1"/>
    <n v="139"/>
    <s v="Product_139"/>
    <x v="1"/>
    <n v="1062.04"/>
    <n v="505.69"/>
    <n v="1"/>
    <n v="0.05"/>
    <n v="450"/>
    <n v="5"/>
    <n v="1008.94"/>
    <n v="503.25"/>
  </r>
  <r>
    <n v="1207"/>
    <x v="2405"/>
    <n v="60"/>
    <x v="4"/>
    <d v="2020-09-24T00:00:00"/>
    <n v="0"/>
    <n v="12715"/>
    <x v="374"/>
    <x v="2"/>
    <n v="107"/>
    <s v="Product_107"/>
    <x v="2"/>
    <n v="819.74"/>
    <n v="559.05999999999995"/>
    <n v="1"/>
    <n v="0.05"/>
    <n v="336"/>
    <n v="5"/>
    <n v="778.75"/>
    <n v="219.69"/>
  </r>
  <r>
    <n v="1617"/>
    <x v="2406"/>
    <n v="40"/>
    <x v="3"/>
    <d v="2022-01-28T00:00:00"/>
    <n v="0"/>
    <n v="12396"/>
    <x v="72"/>
    <x v="0"/>
    <n v="146"/>
    <s v="Product_146"/>
    <x v="2"/>
    <n v="1454.87"/>
    <n v="856.43"/>
    <n v="2"/>
    <n v="0.05"/>
    <n v="1069"/>
    <n v="4"/>
    <n v="2764.25"/>
    <n v="1051.3900000000001"/>
  </r>
  <r>
    <n v="1445"/>
    <x v="2407"/>
    <n v="43"/>
    <x v="0"/>
    <d v="2022-11-20T00:00:00"/>
    <n v="0"/>
    <n v="10248"/>
    <x v="1211"/>
    <x v="1"/>
    <n v="105"/>
    <s v="Product_105"/>
    <x v="1"/>
    <n v="1359.55"/>
    <n v="662.89"/>
    <n v="3"/>
    <n v="0.05"/>
    <n v="616"/>
    <n v="3"/>
    <n v="3874.72"/>
    <n v="1886.05"/>
  </r>
  <r>
    <n v="1669"/>
    <x v="2408"/>
    <n v="51"/>
    <x v="4"/>
    <d v="2023-02-24T00:00:00"/>
    <n v="0"/>
    <n v="11971"/>
    <x v="1003"/>
    <x v="2"/>
    <n v="108"/>
    <s v="Product_108"/>
    <x v="0"/>
    <n v="792.4"/>
    <n v="368.24"/>
    <n v="4"/>
    <n v="0"/>
    <n v="431"/>
    <n v="4"/>
    <n v="3169.6"/>
    <n v="1696.64"/>
  </r>
  <r>
    <n v="1632"/>
    <x v="2409"/>
    <n v="60"/>
    <x v="5"/>
    <d v="2020-08-05T00:00:00"/>
    <n v="0"/>
    <n v="11294"/>
    <x v="1129"/>
    <x v="2"/>
    <n v="132"/>
    <s v="Product_132"/>
    <x v="0"/>
    <n v="1363.24"/>
    <n v="838.42"/>
    <n v="2"/>
    <n v="0.2"/>
    <n v="723"/>
    <n v="4"/>
    <n v="2181.1799999999998"/>
    <n v="504.34"/>
  </r>
  <r>
    <n v="1054"/>
    <x v="2410"/>
    <n v="40"/>
    <x v="2"/>
    <d v="2021-10-15T00:00:00"/>
    <n v="0"/>
    <n v="11452"/>
    <x v="1210"/>
    <x v="1"/>
    <n v="118"/>
    <s v="Product_118"/>
    <x v="3"/>
    <n v="636.24"/>
    <n v="429.51499999999999"/>
    <n v="2"/>
    <n v="0.05"/>
    <n v="397"/>
    <n v="5"/>
    <n v="1208.8599999999999"/>
    <n v="349.83"/>
  </r>
  <r>
    <n v="1911"/>
    <x v="2411"/>
    <n v="40"/>
    <x v="1"/>
    <d v="2021-05-10T00:00:00"/>
    <n v="1"/>
    <n v="11593"/>
    <x v="325"/>
    <x v="2"/>
    <n v="138"/>
    <s v="Product_138"/>
    <x v="2"/>
    <n v="384.11"/>
    <n v="222.45"/>
    <n v="1"/>
    <n v="0"/>
    <n v="1332"/>
    <n v="2"/>
    <n v="384.11"/>
    <n v="161.66"/>
  </r>
  <r>
    <n v="2035"/>
    <x v="2412"/>
    <n v="39"/>
    <x v="2"/>
    <d v="2022-08-13T00:00:00"/>
    <n v="0"/>
    <n v="12754"/>
    <x v="1212"/>
    <x v="1"/>
    <n v="146"/>
    <s v="Product_146"/>
    <x v="3"/>
    <n v="387.38"/>
    <n v="226.34"/>
    <n v="4"/>
    <n v="0.2"/>
    <n v="548"/>
    <n v="8"/>
    <n v="1239.6199999999999"/>
    <n v="334.26"/>
  </r>
  <r>
    <n v="1656"/>
    <x v="2413"/>
    <n v="40"/>
    <x v="0"/>
    <d v="2020-07-09T00:00:00"/>
    <n v="1"/>
    <n v="10712"/>
    <x v="822"/>
    <x v="2"/>
    <n v="118"/>
    <s v="Product_118"/>
    <x v="3"/>
    <n v="1010.36"/>
    <n v="587.17999999999995"/>
    <n v="4"/>
    <n v="0.2"/>
    <n v="1285"/>
    <n v="4"/>
    <n v="3233.15"/>
    <n v="884.43"/>
  </r>
  <r>
    <n v="2423"/>
    <x v="2414"/>
    <n v="35"/>
    <x v="3"/>
    <d v="2021-01-07T00:00:00"/>
    <n v="0"/>
    <n v="13655"/>
    <x v="597"/>
    <x v="0"/>
    <n v="149"/>
    <s v="Product_149"/>
    <x v="1"/>
    <n v="776.55"/>
    <n v="429.51499999999999"/>
    <n v="5"/>
    <n v="0.1"/>
    <n v="472"/>
    <n v="5"/>
    <n v="3494.48"/>
    <n v="1346.91"/>
  </r>
  <r>
    <n v="1979"/>
    <x v="2415"/>
    <n v="44"/>
    <x v="0"/>
    <d v="2022-07-09T00:00:00"/>
    <n v="0"/>
    <n v="13054"/>
    <x v="981"/>
    <x v="1"/>
    <n v="141"/>
    <s v="Product_141"/>
    <x v="0"/>
    <n v="1005.48"/>
    <n v="684.96"/>
    <n v="2"/>
    <n v="0"/>
    <n v="474"/>
    <n v="4"/>
    <n v="2010.96"/>
    <n v="641.04"/>
  </r>
  <r>
    <n v="1514"/>
    <x v="2416"/>
    <n v="35"/>
    <x v="2"/>
    <d v="2021-05-22T00:00:00"/>
    <n v="0"/>
    <n v="10246"/>
    <x v="204"/>
    <x v="2"/>
    <n v="145"/>
    <s v="Product_145"/>
    <x v="3"/>
    <n v="1044.81"/>
    <n v="568.15"/>
    <n v="5"/>
    <n v="0"/>
    <n v="562"/>
    <n v="5"/>
    <n v="5224.05"/>
    <n v="2383.3000000000002"/>
  </r>
  <r>
    <n v="1236"/>
    <x v="2417"/>
    <n v="37"/>
    <x v="2"/>
    <d v="2020-10-15T00:00:00"/>
    <n v="1"/>
    <n v="10480"/>
    <x v="922"/>
    <x v="2"/>
    <n v="116"/>
    <s v="Product_116"/>
    <x v="1"/>
    <n v="82.37"/>
    <n v="33.450000000000003"/>
    <n v="1"/>
    <n v="0"/>
    <n v="1539"/>
    <n v="2"/>
    <n v="82.37"/>
    <n v="48.92"/>
  </r>
  <r>
    <n v="2302"/>
    <x v="2418"/>
    <n v="24"/>
    <x v="4"/>
    <d v="2020-07-17T00:00:00"/>
    <n v="1"/>
    <n v="12145"/>
    <x v="41"/>
    <x v="1"/>
    <n v="121"/>
    <s v="Product_121"/>
    <x v="2"/>
    <n v="128.36000000000001"/>
    <n v="64.760000000000005"/>
    <n v="5"/>
    <n v="0"/>
    <n v="358"/>
    <n v="3"/>
    <n v="641.79999999999995"/>
    <n v="318"/>
  </r>
  <r>
    <n v="1347"/>
    <x v="2419"/>
    <n v="51"/>
    <x v="0"/>
    <d v="2020-04-13T00:00:00"/>
    <n v="0"/>
    <n v="12376"/>
    <x v="264"/>
    <x v="0"/>
    <n v="110"/>
    <s v="Product_110"/>
    <x v="3"/>
    <n v="822.38"/>
    <n v="361.09"/>
    <n v="3"/>
    <n v="0"/>
    <n v="890"/>
    <n v="4"/>
    <n v="2467.14"/>
    <n v="1383.87"/>
  </r>
  <r>
    <n v="1626"/>
    <x v="2420"/>
    <n v="24"/>
    <x v="0"/>
    <d v="2021-08-17T00:00:00"/>
    <n v="1"/>
    <n v="13664"/>
    <x v="1183"/>
    <x v="1"/>
    <n v="142"/>
    <s v="Product_142"/>
    <x v="0"/>
    <n v="327"/>
    <n v="166.45"/>
    <n v="2"/>
    <n v="0"/>
    <n v="1233"/>
    <n v="2"/>
    <n v="654"/>
    <n v="321.10000000000002"/>
  </r>
  <r>
    <n v="2127"/>
    <x v="2421"/>
    <n v="40"/>
    <x v="0"/>
    <d v="2022-02-25T00:00:00"/>
    <n v="0"/>
    <n v="11448"/>
    <x v="504"/>
    <x v="2"/>
    <n v="104"/>
    <s v="Product_104"/>
    <x v="2"/>
    <n v="967.17"/>
    <n v="563.36"/>
    <n v="2"/>
    <n v="0"/>
    <n v="674"/>
    <n v="6"/>
    <n v="1934.34"/>
    <n v="807.62"/>
  </r>
  <r>
    <n v="1629"/>
    <x v="2422"/>
    <n v="36"/>
    <x v="1"/>
    <d v="2023-06-14T00:00:00"/>
    <n v="0"/>
    <n v="13648"/>
    <x v="469"/>
    <x v="1"/>
    <n v="144"/>
    <s v="Product_144"/>
    <x v="1"/>
    <n v="850.67"/>
    <n v="346.05"/>
    <n v="4"/>
    <n v="0.2"/>
    <n v="371"/>
    <n v="4"/>
    <n v="2722.14"/>
    <n v="1337.94"/>
  </r>
  <r>
    <n v="2271"/>
    <x v="2423"/>
    <n v="53"/>
    <x v="2"/>
    <d v="2022-06-05T00:00:00"/>
    <n v="0"/>
    <n v="13495"/>
    <x v="1199"/>
    <x v="0"/>
    <n v="108"/>
    <s v="Product_108"/>
    <x v="2"/>
    <n v="899.35"/>
    <n v="594.52"/>
    <n v="5"/>
    <n v="0"/>
    <n v="811"/>
    <n v="4"/>
    <n v="4496.75"/>
    <n v="1524.15"/>
  </r>
  <r>
    <n v="1363"/>
    <x v="2424"/>
    <n v="41"/>
    <x v="5"/>
    <d v="2021-05-23T00:00:00"/>
    <n v="1"/>
    <n v="11028"/>
    <x v="408"/>
    <x v="2"/>
    <n v="147"/>
    <s v="Product_147"/>
    <x v="3"/>
    <n v="488.56"/>
    <n v="284.88"/>
    <n v="4"/>
    <n v="0"/>
    <n v="422"/>
    <n v="3"/>
    <n v="1954.24"/>
    <n v="814.72"/>
  </r>
  <r>
    <n v="1320"/>
    <x v="2425"/>
    <n v="22"/>
    <x v="1"/>
    <d v="2020-11-23T00:00:00"/>
    <n v="1"/>
    <n v="12013"/>
    <x v="130"/>
    <x v="0"/>
    <n v="119"/>
    <s v="Product_119"/>
    <x v="2"/>
    <n v="977.77"/>
    <n v="477.75"/>
    <n v="5"/>
    <n v="0"/>
    <n v="715"/>
    <n v="4"/>
    <n v="4888.8500000000004"/>
    <n v="2500.1"/>
  </r>
  <r>
    <n v="1285"/>
    <x v="2426"/>
    <n v="41"/>
    <x v="1"/>
    <d v="2021-01-11T00:00:00"/>
    <n v="1"/>
    <n v="10458"/>
    <x v="599"/>
    <x v="0"/>
    <n v="147"/>
    <s v="Product_147"/>
    <x v="2"/>
    <n v="1252.76"/>
    <n v="618.05999999999995"/>
    <n v="5"/>
    <n v="0"/>
    <n v="1157"/>
    <n v="3"/>
    <n v="6263.8"/>
    <n v="3173.5"/>
  </r>
  <r>
    <n v="1148"/>
    <x v="2427"/>
    <n v="46"/>
    <x v="1"/>
    <d v="2023-03-29T00:00:00"/>
    <n v="0"/>
    <n v="12843"/>
    <x v="1006"/>
    <x v="2"/>
    <n v="140"/>
    <s v="Product_140"/>
    <x v="2"/>
    <n v="1497.2"/>
    <n v="808.04"/>
    <n v="1"/>
    <n v="0.1"/>
    <n v="485"/>
    <n v="6"/>
    <n v="1347.48"/>
    <n v="539.44000000000005"/>
  </r>
  <r>
    <n v="2107"/>
    <x v="2428"/>
    <n v="41"/>
    <x v="4"/>
    <d v="2024-01-16T00:00:00"/>
    <n v="0"/>
    <n v="13877"/>
    <x v="142"/>
    <x v="0"/>
    <n v="140"/>
    <s v="Product_140"/>
    <x v="0"/>
    <n v="1265.74"/>
    <n v="600.5"/>
    <n v="5"/>
    <n v="0"/>
    <n v="351"/>
    <n v="10"/>
    <n v="6328.7"/>
    <n v="3326.2"/>
  </r>
  <r>
    <n v="1405"/>
    <x v="2429"/>
    <n v="36"/>
    <x v="5"/>
    <d v="2021-02-10T00:00:00"/>
    <n v="1"/>
    <n v="10592"/>
    <x v="622"/>
    <x v="2"/>
    <n v="109"/>
    <s v="Product_109"/>
    <x v="3"/>
    <n v="858.37"/>
    <n v="429.51499999999999"/>
    <n v="4"/>
    <n v="0"/>
    <n v="567"/>
    <n v="5"/>
    <n v="3433.48"/>
    <n v="1715.42"/>
  </r>
  <r>
    <n v="1977"/>
    <x v="2430"/>
    <n v="47"/>
    <x v="0"/>
    <d v="2021-01-23T00:00:00"/>
    <n v="1"/>
    <n v="10497"/>
    <x v="287"/>
    <x v="0"/>
    <n v="130"/>
    <s v="Product_130"/>
    <x v="1"/>
    <n v="330.47"/>
    <n v="134.82"/>
    <n v="5"/>
    <n v="0"/>
    <n v="966"/>
    <n v="3"/>
    <n v="1652.35"/>
    <n v="978.25"/>
  </r>
  <r>
    <n v="1455"/>
    <x v="2431"/>
    <n v="40"/>
    <x v="4"/>
    <d v="2020-11-22T00:00:00"/>
    <n v="0"/>
    <n v="12134"/>
    <x v="32"/>
    <x v="0"/>
    <n v="117"/>
    <s v="Product_117"/>
    <x v="0"/>
    <n v="1038.0999999999999"/>
    <n v="526.65"/>
    <n v="5"/>
    <n v="0"/>
    <n v="347"/>
    <n v="6"/>
    <n v="5190.5"/>
    <n v="2557.25"/>
  </r>
  <r>
    <n v="1799"/>
    <x v="2432"/>
    <n v="26"/>
    <x v="2"/>
    <d v="2022-10-17T00:00:00"/>
    <n v="1"/>
    <n v="12449"/>
    <x v="811"/>
    <x v="2"/>
    <n v="140"/>
    <s v="Product_140"/>
    <x v="3"/>
    <n v="1409.6"/>
    <n v="616.37"/>
    <n v="2"/>
    <n v="0"/>
    <n v="807"/>
    <n v="3"/>
    <n v="2819.2"/>
    <n v="1586.46"/>
  </r>
  <r>
    <n v="2184"/>
    <x v="2433"/>
    <n v="20"/>
    <x v="3"/>
    <d v="2022-11-20T00:00:00"/>
    <n v="0"/>
    <n v="11316"/>
    <x v="1211"/>
    <x v="0"/>
    <n v="144"/>
    <s v="Product_144"/>
    <x v="1"/>
    <n v="357.21"/>
    <n v="145.28"/>
    <n v="2"/>
    <n v="0"/>
    <n v="338"/>
    <n v="9"/>
    <n v="714.42"/>
    <n v="423.86"/>
  </r>
  <r>
    <n v="2012"/>
    <x v="2434"/>
    <n v="60"/>
    <x v="4"/>
    <d v="2022-08-14T00:00:00"/>
    <n v="0"/>
    <n v="13994"/>
    <x v="243"/>
    <x v="0"/>
    <n v="115"/>
    <s v="Product_115"/>
    <x v="1"/>
    <n v="421.19"/>
    <n v="277.05"/>
    <n v="2"/>
    <n v="0"/>
    <n v="682"/>
    <n v="5"/>
    <n v="842.38"/>
    <n v="288.27999999999997"/>
  </r>
  <r>
    <n v="1783"/>
    <x v="2435"/>
    <n v="50"/>
    <x v="3"/>
    <d v="2022-10-18T00:00:00"/>
    <n v="1"/>
    <n v="13352"/>
    <x v="1213"/>
    <x v="0"/>
    <n v="104"/>
    <s v="Product_104"/>
    <x v="1"/>
    <n v="266.06"/>
    <n v="128.31"/>
    <n v="3"/>
    <n v="0"/>
    <n v="806"/>
    <n v="3"/>
    <n v="798.18"/>
    <n v="413.25"/>
  </r>
  <r>
    <n v="1459"/>
    <x v="2436"/>
    <n v="42"/>
    <x v="2"/>
    <d v="2021-09-23T00:00:00"/>
    <n v="0"/>
    <n v="10196"/>
    <x v="391"/>
    <x v="1"/>
    <n v="106"/>
    <s v="Product_106"/>
    <x v="3"/>
    <n v="1118.25"/>
    <n v="616.09"/>
    <n v="2"/>
    <n v="0.05"/>
    <n v="338"/>
    <n v="6"/>
    <n v="2124.67"/>
    <n v="892.49"/>
  </r>
  <r>
    <n v="1737"/>
    <x v="2437"/>
    <n v="18"/>
    <x v="5"/>
    <d v="2022-10-15T00:00:00"/>
    <n v="0"/>
    <n v="12811"/>
    <x v="1039"/>
    <x v="0"/>
    <n v="116"/>
    <s v="Product_116"/>
    <x v="1"/>
    <n v="639.51"/>
    <n v="290.22000000000003"/>
    <n v="3"/>
    <n v="0"/>
    <n v="485"/>
    <n v="4"/>
    <n v="1918.53"/>
    <n v="1047.8699999999999"/>
  </r>
  <r>
    <n v="1508"/>
    <x v="2438"/>
    <n v="51"/>
    <x v="3"/>
    <d v="2020-02-17T00:00:00"/>
    <n v="0"/>
    <n v="13154"/>
    <x v="1214"/>
    <x v="1"/>
    <n v="126"/>
    <s v="Product_126"/>
    <x v="1"/>
    <n v="140.91"/>
    <n v="58.34"/>
    <n v="3"/>
    <n v="0"/>
    <n v="428"/>
    <n v="6"/>
    <n v="422.73"/>
    <n v="247.71"/>
  </r>
  <r>
    <n v="1480"/>
    <x v="2439"/>
    <n v="60"/>
    <x v="1"/>
    <d v="2020-07-03T00:00:00"/>
    <n v="0"/>
    <n v="10026"/>
    <x v="758"/>
    <x v="2"/>
    <n v="137"/>
    <s v="Product_137"/>
    <x v="0"/>
    <n v="1318.68"/>
    <n v="822.14"/>
    <n v="4"/>
    <n v="0"/>
    <n v="744"/>
    <n v="3"/>
    <n v="5274.72"/>
    <n v="1986.16"/>
  </r>
  <r>
    <n v="1113"/>
    <x v="2440"/>
    <n v="48"/>
    <x v="4"/>
    <d v="2022-03-16T00:00:00"/>
    <n v="0"/>
    <n v="13916"/>
    <x v="1215"/>
    <x v="2"/>
    <n v="123"/>
    <s v="Product_123"/>
    <x v="1"/>
    <n v="858.62"/>
    <n v="375.64"/>
    <n v="2"/>
    <n v="0"/>
    <n v="423"/>
    <n v="5"/>
    <n v="1717.24"/>
    <n v="965.96"/>
  </r>
  <r>
    <n v="1748"/>
    <x v="2441"/>
    <n v="39"/>
    <x v="3"/>
    <d v="2022-01-11T00:00:00"/>
    <n v="0"/>
    <n v="11717"/>
    <x v="640"/>
    <x v="2"/>
    <n v="113"/>
    <s v="Product_113"/>
    <x v="2"/>
    <n v="530.09"/>
    <n v="216.13"/>
    <n v="5"/>
    <n v="0"/>
    <n v="792"/>
    <n v="3"/>
    <n v="2650.45"/>
    <n v="1569.8"/>
  </r>
  <r>
    <n v="1360"/>
    <x v="2442"/>
    <n v="49"/>
    <x v="2"/>
    <d v="2022-07-25T00:00:00"/>
    <n v="1"/>
    <n v="12182"/>
    <x v="329"/>
    <x v="1"/>
    <n v="147"/>
    <s v="Product_147"/>
    <x v="0"/>
    <n v="548.78"/>
    <n v="316.19"/>
    <n v="1"/>
    <n v="0"/>
    <n v="809"/>
    <n v="4"/>
    <n v="548.78"/>
    <n v="232.59"/>
  </r>
  <r>
    <n v="1340"/>
    <x v="2443"/>
    <n v="44"/>
    <x v="1"/>
    <d v="2021-05-08T00:00:00"/>
    <n v="0"/>
    <n v="11113"/>
    <x v="176"/>
    <x v="2"/>
    <n v="117"/>
    <s v="Product_117"/>
    <x v="0"/>
    <n v="470.86"/>
    <n v="190.25"/>
    <n v="5"/>
    <n v="0"/>
    <n v="338"/>
    <n v="4"/>
    <n v="2354.3000000000002"/>
    <n v="1403.05"/>
  </r>
  <r>
    <n v="1769"/>
    <x v="2444"/>
    <n v="53"/>
    <x v="3"/>
    <d v="2021-03-16T00:00:00"/>
    <n v="0"/>
    <n v="12253"/>
    <x v="37"/>
    <x v="2"/>
    <n v="127"/>
    <s v="Product_127"/>
    <x v="3"/>
    <n v="710.45"/>
    <n v="377.17"/>
    <n v="2"/>
    <n v="0"/>
    <n v="654"/>
    <n v="7"/>
    <n v="1420.9"/>
    <n v="666.56"/>
  </r>
  <r>
    <n v="1760"/>
    <x v="2445"/>
    <n v="53"/>
    <x v="2"/>
    <d v="2023-04-09T00:00:00"/>
    <n v="0"/>
    <n v="13098"/>
    <x v="883"/>
    <x v="0"/>
    <n v="122"/>
    <s v="Product_122"/>
    <x v="1"/>
    <n v="538.71"/>
    <n v="262.16000000000003"/>
    <n v="5"/>
    <n v="0"/>
    <n v="633"/>
    <n v="6"/>
    <n v="2693.55"/>
    <n v="1382.75"/>
  </r>
  <r>
    <n v="1968"/>
    <x v="2446"/>
    <n v="36"/>
    <x v="5"/>
    <d v="2021-12-23T00:00:00"/>
    <n v="1"/>
    <n v="13449"/>
    <x v="1134"/>
    <x v="1"/>
    <n v="137"/>
    <s v="Product_137"/>
    <x v="2"/>
    <n v="844.52"/>
    <n v="418.73"/>
    <n v="2"/>
    <n v="0"/>
    <n v="755"/>
    <n v="4"/>
    <n v="1689.04"/>
    <n v="851.58"/>
  </r>
  <r>
    <n v="1448"/>
    <x v="2447"/>
    <n v="30"/>
    <x v="2"/>
    <d v="2020-09-04T00:00:00"/>
    <n v="0"/>
    <n v="13642"/>
    <x v="203"/>
    <x v="1"/>
    <n v="119"/>
    <s v="Product_119"/>
    <x v="2"/>
    <n v="1171.5999999999999"/>
    <n v="470.01"/>
    <n v="2"/>
    <n v="0.2"/>
    <n v="390"/>
    <n v="5"/>
    <n v="1874.56"/>
    <n v="934.54"/>
  </r>
  <r>
    <n v="1834"/>
    <x v="2448"/>
    <n v="34"/>
    <x v="5"/>
    <d v="2020-04-13T00:00:00"/>
    <n v="1"/>
    <n v="13655"/>
    <x v="264"/>
    <x v="1"/>
    <n v="139"/>
    <s v="Product_139"/>
    <x v="1"/>
    <n v="1027.97"/>
    <n v="708.58"/>
    <n v="5"/>
    <n v="0"/>
    <n v="1724"/>
    <n v="1"/>
    <n v="5139.8500000000004"/>
    <n v="1596.95"/>
  </r>
  <r>
    <n v="2203"/>
    <x v="2449"/>
    <n v="48"/>
    <x v="1"/>
    <d v="2021-07-30T00:00:00"/>
    <n v="1"/>
    <n v="11438"/>
    <x v="1216"/>
    <x v="2"/>
    <n v="135"/>
    <s v="Product_135"/>
    <x v="1"/>
    <n v="476.96"/>
    <n v="264.76"/>
    <n v="3"/>
    <n v="0"/>
    <n v="1251"/>
    <n v="3"/>
    <n v="1430.88"/>
    <n v="636.6"/>
  </r>
  <r>
    <n v="2430"/>
    <x v="2450"/>
    <n v="34"/>
    <x v="2"/>
    <d v="2022-10-10T00:00:00"/>
    <n v="0"/>
    <n v="13298"/>
    <x v="1217"/>
    <x v="1"/>
    <n v="113"/>
    <s v="Product_113"/>
    <x v="3"/>
    <n v="816.67"/>
    <n v="466.93"/>
    <n v="4"/>
    <n v="0.2"/>
    <n v="399"/>
    <n v="4"/>
    <n v="2613.34"/>
    <n v="745.62"/>
  </r>
  <r>
    <n v="2219"/>
    <x v="2451"/>
    <n v="28"/>
    <x v="0"/>
    <d v="2023-05-08T00:00:00"/>
    <n v="0"/>
    <n v="10602"/>
    <x v="1203"/>
    <x v="2"/>
    <n v="114"/>
    <s v="Product_114"/>
    <x v="2"/>
    <n v="1268.18"/>
    <n v="760.7"/>
    <n v="4"/>
    <n v="0"/>
    <n v="528"/>
    <n v="5"/>
    <n v="5072.72"/>
    <n v="2029.92"/>
  </r>
  <r>
    <n v="2489"/>
    <x v="2452"/>
    <n v="39"/>
    <x v="4"/>
    <d v="2023-01-09T00:00:00"/>
    <n v="1"/>
    <n v="11091"/>
    <x v="164"/>
    <x v="2"/>
    <n v="148"/>
    <s v="Product_148"/>
    <x v="0"/>
    <n v="148.9"/>
    <n v="95.19"/>
    <n v="4"/>
    <n v="0"/>
    <n v="347"/>
    <n v="5"/>
    <n v="595.6"/>
    <n v="214.84"/>
  </r>
  <r>
    <n v="1310"/>
    <x v="2453"/>
    <n v="56"/>
    <x v="0"/>
    <d v="2023-10-09T00:00:00"/>
    <n v="0"/>
    <n v="10361"/>
    <x v="491"/>
    <x v="2"/>
    <n v="131"/>
    <s v="Product_131"/>
    <x v="3"/>
    <n v="163.53"/>
    <n v="95.24"/>
    <n v="4"/>
    <n v="0"/>
    <n v="450"/>
    <n v="5"/>
    <n v="654.12"/>
    <n v="273.16000000000003"/>
  </r>
  <r>
    <n v="1261"/>
    <x v="2454"/>
    <n v="42"/>
    <x v="0"/>
    <d v="2022-08-21T00:00:00"/>
    <n v="0"/>
    <n v="11283"/>
    <x v="413"/>
    <x v="2"/>
    <n v="145"/>
    <s v="Product_145"/>
    <x v="3"/>
    <n v="856.45"/>
    <n v="538.41999999999996"/>
    <n v="1"/>
    <n v="0"/>
    <n v="819"/>
    <n v="5"/>
    <n v="856.45"/>
    <n v="318.02999999999997"/>
  </r>
  <r>
    <n v="2442"/>
    <x v="2455"/>
    <n v="35"/>
    <x v="0"/>
    <d v="2021-08-08T00:00:00"/>
    <n v="0"/>
    <n v="12705"/>
    <x v="544"/>
    <x v="0"/>
    <n v="102"/>
    <s v="Product_102"/>
    <x v="0"/>
    <n v="976.72"/>
    <n v="522.16999999999996"/>
    <n v="2"/>
    <n v="0"/>
    <n v="615"/>
    <n v="5"/>
    <n v="1953.44"/>
    <n v="909.1"/>
  </r>
  <r>
    <n v="1405"/>
    <x v="2456"/>
    <n v="44"/>
    <x v="4"/>
    <d v="2023-04-01T00:00:00"/>
    <n v="1"/>
    <n v="11086"/>
    <x v="145"/>
    <x v="1"/>
    <n v="146"/>
    <s v="Product_146"/>
    <x v="3"/>
    <n v="356.55"/>
    <n v="182.33"/>
    <n v="1"/>
    <n v="0.2"/>
    <n v="567"/>
    <n v="5"/>
    <n v="285.24"/>
    <n v="102.91"/>
  </r>
  <r>
    <n v="1142"/>
    <x v="2457"/>
    <n v="41"/>
    <x v="0"/>
    <d v="2020-01-17T00:00:00"/>
    <n v="0"/>
    <n v="13926"/>
    <x v="349"/>
    <x v="1"/>
    <n v="139"/>
    <s v="Product_139"/>
    <x v="1"/>
    <n v="1130.57"/>
    <n v="731.41"/>
    <n v="4"/>
    <n v="0"/>
    <n v="368"/>
    <n v="5"/>
    <n v="4522.28"/>
    <n v="1596.64"/>
  </r>
  <r>
    <n v="1341"/>
    <x v="2458"/>
    <n v="40"/>
    <x v="5"/>
    <d v="2020-08-08T00:00:00"/>
    <n v="0"/>
    <n v="12015"/>
    <x v="1218"/>
    <x v="2"/>
    <n v="137"/>
    <s v="Product_137"/>
    <x v="0"/>
    <n v="987.08"/>
    <n v="651.07000000000005"/>
    <n v="4"/>
    <n v="0"/>
    <n v="806"/>
    <n v="5"/>
    <n v="3948.32"/>
    <n v="1344.04"/>
  </r>
  <r>
    <n v="2339"/>
    <x v="2459"/>
    <n v="50"/>
    <x v="2"/>
    <d v="2022-06-01T00:00:00"/>
    <n v="0"/>
    <n v="10971"/>
    <x v="1219"/>
    <x v="2"/>
    <n v="114"/>
    <s v="Product_114"/>
    <x v="0"/>
    <n v="1388.77"/>
    <n v="612.91999999999996"/>
    <n v="5"/>
    <n v="0"/>
    <n v="606"/>
    <n v="3"/>
    <n v="6943.85"/>
    <n v="3879.25"/>
  </r>
  <r>
    <n v="2124"/>
    <x v="2460"/>
    <n v="46"/>
    <x v="1"/>
    <d v="2020-10-01T00:00:00"/>
    <n v="0"/>
    <n v="11715"/>
    <x v="1220"/>
    <x v="2"/>
    <n v="109"/>
    <s v="Product_109"/>
    <x v="2"/>
    <n v="294.98"/>
    <n v="166.01"/>
    <n v="4"/>
    <n v="0"/>
    <n v="633"/>
    <n v="4"/>
    <n v="1179.92"/>
    <n v="515.88"/>
  </r>
  <r>
    <n v="1243"/>
    <x v="2461"/>
    <n v="40"/>
    <x v="0"/>
    <d v="2021-06-25T00:00:00"/>
    <n v="1"/>
    <n v="13027"/>
    <x v="45"/>
    <x v="0"/>
    <n v="110"/>
    <s v="Product_110"/>
    <x v="0"/>
    <n v="1139.49"/>
    <n v="689.5"/>
    <n v="2"/>
    <n v="0"/>
    <n v="1286"/>
    <n v="2"/>
    <n v="2278.98"/>
    <n v="899.98"/>
  </r>
  <r>
    <n v="1489"/>
    <x v="2462"/>
    <n v="55"/>
    <x v="0"/>
    <d v="2024-01-29T00:00:00"/>
    <n v="0"/>
    <n v="11646"/>
    <x v="978"/>
    <x v="2"/>
    <n v="107"/>
    <s v="Product_107"/>
    <x v="3"/>
    <n v="171.28"/>
    <n v="72.81"/>
    <n v="4"/>
    <n v="0"/>
    <n v="338"/>
    <n v="6"/>
    <n v="685.12"/>
    <n v="393.88"/>
  </r>
  <r>
    <n v="1011"/>
    <x v="2463"/>
    <n v="58"/>
    <x v="1"/>
    <d v="2022-01-19T00:00:00"/>
    <n v="0"/>
    <n v="11726"/>
    <x v="917"/>
    <x v="1"/>
    <n v="128"/>
    <s v="Product_128"/>
    <x v="2"/>
    <n v="869.67"/>
    <n v="590.4"/>
    <n v="4"/>
    <n v="0"/>
    <n v="588"/>
    <n v="5"/>
    <n v="3478.68"/>
    <n v="1117.08"/>
  </r>
  <r>
    <n v="2262"/>
    <x v="2464"/>
    <n v="51"/>
    <x v="1"/>
    <d v="2022-05-04T00:00:00"/>
    <n v="1"/>
    <n v="12988"/>
    <x v="1221"/>
    <x v="1"/>
    <n v="146"/>
    <s v="Product_146"/>
    <x v="3"/>
    <n v="850.25"/>
    <n v="472.77"/>
    <n v="1"/>
    <n v="0"/>
    <n v="892"/>
    <n v="5"/>
    <n v="850.25"/>
    <n v="377.48"/>
  </r>
  <r>
    <n v="1560"/>
    <x v="2465"/>
    <n v="27"/>
    <x v="0"/>
    <d v="2022-01-19T00:00:00"/>
    <n v="0"/>
    <n v="10907"/>
    <x v="917"/>
    <x v="0"/>
    <n v="125"/>
    <s v="Product_125"/>
    <x v="1"/>
    <n v="613.16"/>
    <n v="363.99"/>
    <n v="2"/>
    <n v="0.1"/>
    <n v="386"/>
    <n v="6"/>
    <n v="1103.69"/>
    <n v="375.71"/>
  </r>
  <r>
    <n v="1041"/>
    <x v="2466"/>
    <n v="27"/>
    <x v="5"/>
    <d v="2020-04-02T00:00:00"/>
    <n v="1"/>
    <n v="13463"/>
    <x v="938"/>
    <x v="2"/>
    <n v="146"/>
    <s v="Product_146"/>
    <x v="1"/>
    <n v="1274.6300000000001"/>
    <n v="578.01"/>
    <n v="3"/>
    <n v="0"/>
    <n v="1073"/>
    <n v="3"/>
    <n v="3823.89"/>
    <n v="2089.86"/>
  </r>
  <r>
    <n v="1677"/>
    <x v="2467"/>
    <n v="56"/>
    <x v="1"/>
    <d v="2022-03-31T00:00:00"/>
    <n v="0"/>
    <n v="10245"/>
    <x v="725"/>
    <x v="1"/>
    <n v="128"/>
    <s v="Product_128"/>
    <x v="2"/>
    <n v="56.34"/>
    <n v="27.01"/>
    <n v="5"/>
    <n v="0"/>
    <n v="740"/>
    <n v="2"/>
    <n v="281.7"/>
    <n v="146.65"/>
  </r>
  <r>
    <n v="1593"/>
    <x v="2468"/>
    <n v="40"/>
    <x v="2"/>
    <d v="2020-04-14T00:00:00"/>
    <n v="0"/>
    <n v="12325"/>
    <x v="368"/>
    <x v="0"/>
    <n v="102"/>
    <s v="Product_102"/>
    <x v="2"/>
    <n v="804.26"/>
    <n v="350.9"/>
    <n v="3"/>
    <n v="0"/>
    <n v="506"/>
    <n v="5"/>
    <n v="2412.7800000000002"/>
    <n v="1360.08"/>
  </r>
  <r>
    <n v="2452"/>
    <x v="2469"/>
    <n v="37"/>
    <x v="2"/>
    <d v="2023-03-13T00:00:00"/>
    <n v="1"/>
    <n v="10346"/>
    <x v="656"/>
    <x v="1"/>
    <n v="117"/>
    <s v="Product_117"/>
    <x v="3"/>
    <n v="364.87"/>
    <n v="174.85"/>
    <n v="1"/>
    <n v="0"/>
    <n v="528"/>
    <n v="4"/>
    <n v="364.87"/>
    <n v="190.02"/>
  </r>
  <r>
    <n v="2181"/>
    <x v="2470"/>
    <n v="46"/>
    <x v="5"/>
    <d v="2023-02-24T00:00:00"/>
    <n v="1"/>
    <n v="11960"/>
    <x v="1003"/>
    <x v="0"/>
    <n v="104"/>
    <s v="Product_104"/>
    <x v="1"/>
    <n v="1128.07"/>
    <n v="617.87"/>
    <n v="4"/>
    <n v="0"/>
    <n v="677"/>
    <n v="2"/>
    <n v="4512.28"/>
    <n v="2040.8"/>
  </r>
  <r>
    <n v="2239"/>
    <x v="2471"/>
    <n v="40"/>
    <x v="4"/>
    <d v="2021-02-02T00:00:00"/>
    <n v="0"/>
    <n v="10371"/>
    <x v="502"/>
    <x v="2"/>
    <n v="113"/>
    <s v="Product_113"/>
    <x v="2"/>
    <n v="112.45"/>
    <n v="73.099999999999994"/>
    <n v="5"/>
    <n v="0.05"/>
    <n v="541"/>
    <n v="4"/>
    <n v="534.14"/>
    <n v="168.64"/>
  </r>
  <r>
    <n v="2485"/>
    <x v="2472"/>
    <n v="43"/>
    <x v="3"/>
    <d v="2022-01-12T00:00:00"/>
    <n v="0"/>
    <n v="10808"/>
    <x v="1222"/>
    <x v="1"/>
    <n v="118"/>
    <s v="Product_118"/>
    <x v="1"/>
    <n v="1255.75"/>
    <n v="703.37"/>
    <n v="2"/>
    <n v="0"/>
    <n v="527"/>
    <n v="4"/>
    <n v="2511.5"/>
    <n v="1104.76"/>
  </r>
  <r>
    <n v="1133"/>
    <x v="2473"/>
    <n v="54"/>
    <x v="5"/>
    <d v="2023-02-07T00:00:00"/>
    <n v="1"/>
    <n v="12896"/>
    <x v="140"/>
    <x v="1"/>
    <n v="103"/>
    <s v="Product_103"/>
    <x v="1"/>
    <n v="1265.23"/>
    <n v="598.88"/>
    <n v="5"/>
    <n v="0"/>
    <n v="694"/>
    <n v="2"/>
    <n v="6326.15"/>
    <n v="3331.75"/>
  </r>
  <r>
    <n v="2090"/>
    <x v="2474"/>
    <n v="40"/>
    <x v="0"/>
    <d v="2021-08-14T00:00:00"/>
    <n v="1"/>
    <n v="12170"/>
    <x v="770"/>
    <x v="2"/>
    <n v="137"/>
    <s v="Product_137"/>
    <x v="1"/>
    <n v="1257.6600000000001"/>
    <n v="429.51499999999999"/>
    <n v="1"/>
    <n v="0.2"/>
    <n v="1236"/>
    <n v="1"/>
    <n v="1006.13"/>
    <n v="576.62"/>
  </r>
  <r>
    <n v="2030"/>
    <x v="2475"/>
    <n v="64"/>
    <x v="3"/>
    <d v="2020-05-30T00:00:00"/>
    <n v="0"/>
    <n v="13128"/>
    <x v="337"/>
    <x v="2"/>
    <n v="133"/>
    <s v="Product_133"/>
    <x v="3"/>
    <n v="271.22000000000003"/>
    <n v="159.1"/>
    <n v="4"/>
    <n v="0"/>
    <n v="441"/>
    <n v="5"/>
    <n v="1084.8800000000001"/>
    <n v="448.48"/>
  </r>
  <r>
    <n v="1947"/>
    <x v="2476"/>
    <n v="24"/>
    <x v="0"/>
    <d v="2022-02-03T00:00:00"/>
    <n v="1"/>
    <n v="10159"/>
    <x v="1140"/>
    <x v="0"/>
    <n v="141"/>
    <s v="Product_141"/>
    <x v="3"/>
    <n v="964.09"/>
    <n v="507.16"/>
    <n v="1"/>
    <n v="0.05"/>
    <n v="450"/>
    <n v="4"/>
    <n v="915.89"/>
    <n v="408.73"/>
  </r>
  <r>
    <n v="1072"/>
    <x v="2477"/>
    <n v="48"/>
    <x v="2"/>
    <d v="2022-10-29T00:00:00"/>
    <n v="0"/>
    <n v="11150"/>
    <x v="1223"/>
    <x v="2"/>
    <n v="124"/>
    <s v="Product_124"/>
    <x v="1"/>
    <n v="70.83"/>
    <n v="49.25"/>
    <n v="2"/>
    <n v="0"/>
    <n v="514"/>
    <n v="7"/>
    <n v="141.66"/>
    <n v="43.16"/>
  </r>
  <r>
    <n v="1398"/>
    <x v="2478"/>
    <n v="38"/>
    <x v="1"/>
    <d v="2022-07-11T00:00:00"/>
    <n v="0"/>
    <n v="12784"/>
    <x v="1224"/>
    <x v="1"/>
    <n v="108"/>
    <s v="Product_108"/>
    <x v="1"/>
    <n v="1279.55"/>
    <n v="811.14"/>
    <n v="3"/>
    <n v="0"/>
    <n v="677"/>
    <n v="6"/>
    <n v="3838.65"/>
    <n v="1405.23"/>
  </r>
  <r>
    <n v="2428"/>
    <x v="2479"/>
    <n v="41"/>
    <x v="0"/>
    <d v="2023-01-31T00:00:00"/>
    <n v="1"/>
    <n v="13678"/>
    <x v="797"/>
    <x v="1"/>
    <n v="135"/>
    <s v="Product_135"/>
    <x v="1"/>
    <n v="1098.31"/>
    <n v="429.51499999999999"/>
    <n v="4"/>
    <n v="0.2"/>
    <n v="636"/>
    <n v="4"/>
    <n v="3514.59"/>
    <n v="1796.53"/>
  </r>
  <r>
    <n v="1577"/>
    <x v="2480"/>
    <n v="40"/>
    <x v="2"/>
    <d v="2021-07-26T00:00:00"/>
    <n v="1"/>
    <n v="11334"/>
    <x v="667"/>
    <x v="2"/>
    <n v="102"/>
    <s v="Product_102"/>
    <x v="0"/>
    <n v="820.17"/>
    <n v="331.08"/>
    <n v="4"/>
    <n v="0.05"/>
    <n v="776"/>
    <n v="4"/>
    <n v="3116.65"/>
    <n v="1792.33"/>
  </r>
  <r>
    <n v="1858"/>
    <x v="2481"/>
    <n v="58"/>
    <x v="5"/>
    <d v="2023-06-30T00:00:00"/>
    <n v="0"/>
    <n v="10517"/>
    <x v="453"/>
    <x v="2"/>
    <n v="133"/>
    <s v="Product_133"/>
    <x v="0"/>
    <n v="1109.3599999999999"/>
    <n v="702.6"/>
    <n v="1"/>
    <n v="0"/>
    <n v="551"/>
    <n v="5"/>
    <n v="1109.3599999999999"/>
    <n v="406.76"/>
  </r>
  <r>
    <n v="1129"/>
    <x v="2482"/>
    <n v="44"/>
    <x v="0"/>
    <d v="2023-10-25T00:00:00"/>
    <n v="0"/>
    <n v="12982"/>
    <x v="131"/>
    <x v="2"/>
    <n v="112"/>
    <s v="Product_112"/>
    <x v="3"/>
    <n v="186.77"/>
    <n v="85.61"/>
    <n v="1"/>
    <n v="0"/>
    <n v="434"/>
    <n v="4"/>
    <n v="186.77"/>
    <n v="101.16"/>
  </r>
  <r>
    <n v="1930"/>
    <x v="2483"/>
    <n v="64"/>
    <x v="2"/>
    <d v="2023-06-05T00:00:00"/>
    <n v="0"/>
    <n v="11288"/>
    <x v="132"/>
    <x v="2"/>
    <n v="122"/>
    <s v="Product_122"/>
    <x v="1"/>
    <n v="816.55"/>
    <n v="470.12"/>
    <n v="1"/>
    <n v="0"/>
    <n v="576"/>
    <n v="3"/>
    <n v="816.55"/>
    <n v="346.43"/>
  </r>
  <r>
    <n v="2489"/>
    <x v="2484"/>
    <n v="21"/>
    <x v="1"/>
    <d v="2020-08-31T00:00:00"/>
    <n v="1"/>
    <n v="10745"/>
    <x v="1225"/>
    <x v="1"/>
    <n v="113"/>
    <s v="Product_113"/>
    <x v="0"/>
    <n v="472.35"/>
    <n v="252.34"/>
    <n v="4"/>
    <n v="0"/>
    <n v="347"/>
    <n v="5"/>
    <n v="1889.4"/>
    <n v="880.04"/>
  </r>
  <r>
    <n v="2229"/>
    <x v="2485"/>
    <n v="37"/>
    <x v="0"/>
    <d v="2020-09-20T00:00:00"/>
    <n v="1"/>
    <n v="12335"/>
    <x v="1226"/>
    <x v="0"/>
    <n v="110"/>
    <s v="Product_110"/>
    <x v="2"/>
    <n v="1460.3"/>
    <n v="834.53"/>
    <n v="1"/>
    <n v="0.2"/>
    <n v="1053"/>
    <n v="3"/>
    <n v="1168.24"/>
    <n v="333.71"/>
  </r>
  <r>
    <n v="1265"/>
    <x v="2486"/>
    <n v="43"/>
    <x v="4"/>
    <d v="2020-07-17T00:00:00"/>
    <n v="1"/>
    <n v="10419"/>
    <x v="41"/>
    <x v="1"/>
    <n v="117"/>
    <s v="Product_117"/>
    <x v="2"/>
    <n v="1292.82"/>
    <n v="568.88"/>
    <n v="5"/>
    <n v="0"/>
    <n v="980"/>
    <n v="3"/>
    <n v="6464.1"/>
    <n v="3619.7"/>
  </r>
  <r>
    <n v="1792"/>
    <x v="2487"/>
    <n v="40"/>
    <x v="2"/>
    <d v="2022-03-17T00:00:00"/>
    <n v="1"/>
    <n v="13967"/>
    <x v="589"/>
    <x v="1"/>
    <n v="143"/>
    <s v="Product_143"/>
    <x v="1"/>
    <n v="1113.25"/>
    <n v="597.89"/>
    <n v="5"/>
    <n v="0"/>
    <n v="948"/>
    <n v="4"/>
    <n v="5566.25"/>
    <n v="2576.8000000000002"/>
  </r>
  <r>
    <n v="1252"/>
    <x v="2488"/>
    <n v="50"/>
    <x v="0"/>
    <d v="2022-02-03T00:00:00"/>
    <n v="0"/>
    <n v="11551"/>
    <x v="1140"/>
    <x v="0"/>
    <n v="105"/>
    <s v="Product_105"/>
    <x v="0"/>
    <n v="1403.93"/>
    <n v="577.13"/>
    <n v="5"/>
    <n v="0.05"/>
    <n v="621"/>
    <n v="4"/>
    <n v="6668.67"/>
    <n v="3783.02"/>
  </r>
  <r>
    <n v="1821"/>
    <x v="2489"/>
    <n v="37"/>
    <x v="1"/>
    <d v="2021-11-25T00:00:00"/>
    <n v="0"/>
    <n v="10139"/>
    <x v="251"/>
    <x v="2"/>
    <n v="109"/>
    <s v="Product_109"/>
    <x v="2"/>
    <n v="552.91999999999996"/>
    <n v="227.97"/>
    <n v="4"/>
    <n v="0.1"/>
    <n v="673"/>
    <n v="7"/>
    <n v="1990.51"/>
    <n v="1078.6300000000001"/>
  </r>
  <r>
    <n v="2312"/>
    <x v="2490"/>
    <n v="71"/>
    <x v="0"/>
    <d v="2023-02-16T00:00:00"/>
    <n v="0"/>
    <n v="11832"/>
    <x v="736"/>
    <x v="0"/>
    <n v="113"/>
    <s v="Product_113"/>
    <x v="3"/>
    <n v="1356.28"/>
    <n v="810.14"/>
    <n v="1"/>
    <n v="0"/>
    <n v="622"/>
    <n v="7"/>
    <n v="1356.28"/>
    <n v="546.14"/>
  </r>
  <r>
    <n v="1163"/>
    <x v="2491"/>
    <n v="40"/>
    <x v="0"/>
    <d v="2022-01-18T00:00:00"/>
    <n v="0"/>
    <n v="10706"/>
    <x v="1227"/>
    <x v="1"/>
    <n v="123"/>
    <s v="Product_123"/>
    <x v="2"/>
    <n v="521.6"/>
    <n v="357.56"/>
    <n v="2"/>
    <n v="0.05"/>
    <n v="327"/>
    <n v="4"/>
    <n v="991.04"/>
    <n v="275.92"/>
  </r>
  <r>
    <n v="1094"/>
    <x v="2492"/>
    <n v="40"/>
    <x v="4"/>
    <d v="2020-10-22T00:00:00"/>
    <n v="0"/>
    <n v="10697"/>
    <x v="859"/>
    <x v="2"/>
    <n v="130"/>
    <s v="Product_130"/>
    <x v="3"/>
    <n v="1112.56"/>
    <n v="704.49"/>
    <n v="1"/>
    <n v="0"/>
    <n v="353"/>
    <n v="4"/>
    <n v="1112.56"/>
    <n v="408.07"/>
  </r>
  <r>
    <n v="1832"/>
    <x v="2493"/>
    <n v="41"/>
    <x v="2"/>
    <d v="2021-11-02T00:00:00"/>
    <n v="0"/>
    <n v="13034"/>
    <x v="22"/>
    <x v="2"/>
    <n v="143"/>
    <s v="Product_143"/>
    <x v="2"/>
    <n v="1117.8"/>
    <n v="604.45000000000005"/>
    <n v="4"/>
    <n v="0.05"/>
    <n v="481"/>
    <n v="6"/>
    <n v="4247.6400000000003"/>
    <n v="1829.84"/>
  </r>
  <r>
    <n v="2133"/>
    <x v="2494"/>
    <n v="58"/>
    <x v="3"/>
    <d v="2023-05-18T00:00:00"/>
    <n v="1"/>
    <n v="10474"/>
    <x v="1059"/>
    <x v="2"/>
    <n v="104"/>
    <s v="Product_104"/>
    <x v="2"/>
    <n v="76.61"/>
    <n v="31.93"/>
    <n v="5"/>
    <n v="0"/>
    <n v="594"/>
    <n v="1"/>
    <n v="383.05"/>
    <n v="223.4"/>
  </r>
  <r>
    <n v="1335"/>
    <x v="2495"/>
    <n v="26"/>
    <x v="0"/>
    <d v="2022-08-11T00:00:00"/>
    <n v="0"/>
    <n v="13976"/>
    <x v="828"/>
    <x v="2"/>
    <n v="121"/>
    <s v="Product_121"/>
    <x v="0"/>
    <n v="573.54"/>
    <n v="237.16"/>
    <n v="4"/>
    <n v="0.2"/>
    <n v="516"/>
    <n v="6"/>
    <n v="1835.33"/>
    <n v="886.69"/>
  </r>
  <r>
    <n v="1821"/>
    <x v="2496"/>
    <n v="25"/>
    <x v="3"/>
    <d v="2022-02-04T00:00:00"/>
    <n v="0"/>
    <n v="11660"/>
    <x v="162"/>
    <x v="2"/>
    <n v="143"/>
    <s v="Product_143"/>
    <x v="2"/>
    <n v="78.180000000000007"/>
    <n v="34.979999999999997"/>
    <n v="1"/>
    <n v="0"/>
    <n v="673"/>
    <n v="7"/>
    <n v="78.180000000000007"/>
    <n v="43.2"/>
  </r>
  <r>
    <n v="1237"/>
    <x v="2497"/>
    <n v="27"/>
    <x v="5"/>
    <d v="2022-10-21T00:00:00"/>
    <n v="0"/>
    <n v="13600"/>
    <x v="774"/>
    <x v="2"/>
    <n v="109"/>
    <s v="Product_109"/>
    <x v="2"/>
    <n v="1495.78"/>
    <n v="1036.19"/>
    <n v="4"/>
    <n v="0"/>
    <n v="803"/>
    <n v="3"/>
    <n v="5983.12"/>
    <n v="1838.36"/>
  </r>
  <r>
    <n v="1380"/>
    <x v="2498"/>
    <n v="23"/>
    <x v="0"/>
    <d v="2020-03-23T00:00:00"/>
    <n v="1"/>
    <n v="11901"/>
    <x v="608"/>
    <x v="0"/>
    <n v="107"/>
    <s v="Product_107"/>
    <x v="3"/>
    <n v="227.19"/>
    <n v="118.05"/>
    <n v="2"/>
    <n v="0"/>
    <n v="383"/>
    <n v="4"/>
    <n v="454.38"/>
    <n v="218.28"/>
  </r>
  <r>
    <n v="2459"/>
    <x v="2499"/>
    <n v="32"/>
    <x v="3"/>
    <d v="2020-02-04T00:00:00"/>
    <n v="0"/>
    <n v="12436"/>
    <x v="1228"/>
    <x v="2"/>
    <n v="116"/>
    <s v="Product_116"/>
    <x v="3"/>
    <n v="837.08"/>
    <n v="546.63"/>
    <n v="4"/>
    <n v="0.05"/>
    <n v="661"/>
    <n v="6"/>
    <n v="3180.9"/>
    <n v="994.38"/>
  </r>
  <r>
    <n v="1898"/>
    <x v="2500"/>
    <n v="53"/>
    <x v="5"/>
    <d v="2020-03-20T00:00:00"/>
    <n v="0"/>
    <n v="10510"/>
    <x v="412"/>
    <x v="0"/>
    <n v="123"/>
    <s v="Product_123"/>
    <x v="2"/>
    <n v="1196.31"/>
    <n v="731.59"/>
    <n v="3"/>
    <n v="0.05"/>
    <n v="599"/>
    <n v="7"/>
    <n v="3409.48"/>
    <n v="1214.71"/>
  </r>
  <r>
    <n v="1482"/>
    <x v="2501"/>
    <n v="62"/>
    <x v="4"/>
    <d v="2020-07-10T00:00:00"/>
    <n v="0"/>
    <n v="10537"/>
    <x v="490"/>
    <x v="0"/>
    <n v="123"/>
    <s v="Product_123"/>
    <x v="1"/>
    <n v="341.83"/>
    <n v="198.82"/>
    <n v="4"/>
    <n v="0"/>
    <n v="1185"/>
    <n v="5"/>
    <n v="1367.32"/>
    <n v="572.04"/>
  </r>
  <r>
    <n v="1901"/>
    <x v="2502"/>
    <n v="40"/>
    <x v="2"/>
    <d v="2024-01-01T00:00:00"/>
    <n v="0"/>
    <n v="12260"/>
    <x v="543"/>
    <x v="0"/>
    <n v="131"/>
    <s v="Product_131"/>
    <x v="2"/>
    <n v="753.33"/>
    <n v="515.54"/>
    <n v="1"/>
    <n v="0"/>
    <n v="366"/>
    <n v="5"/>
    <n v="753.33"/>
    <n v="237.79"/>
  </r>
  <r>
    <n v="2048"/>
    <x v="2503"/>
    <n v="34"/>
    <x v="0"/>
    <d v="2021-11-13T00:00:00"/>
    <n v="1"/>
    <n v="12944"/>
    <x v="789"/>
    <x v="2"/>
    <n v="105"/>
    <s v="Product_105"/>
    <x v="2"/>
    <n v="930.77"/>
    <n v="436.65"/>
    <n v="3"/>
    <n v="0"/>
    <n v="1145"/>
    <n v="3"/>
    <n v="2792.31"/>
    <n v="1482.36"/>
  </r>
  <r>
    <n v="2140"/>
    <x v="2504"/>
    <n v="44"/>
    <x v="2"/>
    <d v="2022-08-28T00:00:00"/>
    <n v="0"/>
    <n v="11536"/>
    <x v="1229"/>
    <x v="2"/>
    <n v="106"/>
    <s v="Product_106"/>
    <x v="0"/>
    <n v="282.3"/>
    <n v="151.44"/>
    <n v="5"/>
    <n v="0"/>
    <n v="429"/>
    <n v="6"/>
    <n v="1411.5"/>
    <n v="654.29999999999995"/>
  </r>
  <r>
    <n v="1481"/>
    <x v="2505"/>
    <n v="43"/>
    <x v="5"/>
    <d v="2022-11-29T00:00:00"/>
    <n v="0"/>
    <n v="13874"/>
    <x v="1158"/>
    <x v="2"/>
    <n v="101"/>
    <s v="Product_101"/>
    <x v="2"/>
    <n v="1178.9100000000001"/>
    <n v="777.39"/>
    <n v="1"/>
    <n v="0"/>
    <n v="764"/>
    <n v="3"/>
    <n v="1178.9100000000001"/>
    <n v="401.52"/>
  </r>
  <r>
    <n v="2415"/>
    <x v="2506"/>
    <n v="68"/>
    <x v="2"/>
    <d v="2022-07-24T00:00:00"/>
    <n v="0"/>
    <n v="11288"/>
    <x v="834"/>
    <x v="2"/>
    <n v="148"/>
    <s v="Product_148"/>
    <x v="2"/>
    <n v="484.04"/>
    <n v="273.74"/>
    <n v="2"/>
    <n v="0"/>
    <n v="327"/>
    <n v="6"/>
    <n v="968.08"/>
    <n v="420.6"/>
  </r>
  <r>
    <n v="1916"/>
    <x v="2507"/>
    <n v="40"/>
    <x v="2"/>
    <d v="2020-11-01T00:00:00"/>
    <n v="0"/>
    <n v="11366"/>
    <x v="383"/>
    <x v="1"/>
    <n v="128"/>
    <s v="Product_128"/>
    <x v="3"/>
    <n v="355.98"/>
    <n v="168.71"/>
    <n v="4"/>
    <n v="0"/>
    <n v="1265"/>
    <n v="6"/>
    <n v="1423.92"/>
    <n v="749.08"/>
  </r>
  <r>
    <n v="1993"/>
    <x v="2508"/>
    <n v="40"/>
    <x v="1"/>
    <d v="2023-05-26T00:00:00"/>
    <n v="0"/>
    <n v="11061"/>
    <x v="439"/>
    <x v="1"/>
    <n v="118"/>
    <s v="Product_118"/>
    <x v="3"/>
    <n v="859.52"/>
    <n v="397.68"/>
    <n v="4"/>
    <n v="0"/>
    <n v="510"/>
    <n v="4"/>
    <n v="3438.08"/>
    <n v="1847.36"/>
  </r>
  <r>
    <n v="1963"/>
    <x v="2509"/>
    <n v="70"/>
    <x v="5"/>
    <d v="2022-11-21T00:00:00"/>
    <n v="0"/>
    <n v="10232"/>
    <x v="486"/>
    <x v="2"/>
    <n v="124"/>
    <s v="Product_124"/>
    <x v="3"/>
    <n v="644.95000000000005"/>
    <n v="403.65"/>
    <n v="1"/>
    <n v="0.2"/>
    <n v="772"/>
    <n v="4"/>
    <n v="515.96"/>
    <n v="112.31"/>
  </r>
  <r>
    <n v="1536"/>
    <x v="2510"/>
    <n v="51"/>
    <x v="2"/>
    <d v="2020-10-13T00:00:00"/>
    <n v="1"/>
    <n v="12307"/>
    <x v="937"/>
    <x v="1"/>
    <n v="113"/>
    <s v="Product_113"/>
    <x v="3"/>
    <n v="1384.41"/>
    <n v="559.08000000000004"/>
    <n v="4"/>
    <n v="0"/>
    <n v="750"/>
    <n v="5"/>
    <n v="5537.64"/>
    <n v="3301.32"/>
  </r>
  <r>
    <n v="2102"/>
    <x v="2511"/>
    <n v="31"/>
    <x v="3"/>
    <d v="2021-02-11T00:00:00"/>
    <n v="1"/>
    <n v="10307"/>
    <x v="493"/>
    <x v="2"/>
    <n v="133"/>
    <s v="Product_133"/>
    <x v="2"/>
    <n v="1326.09"/>
    <n v="894.13"/>
    <n v="4"/>
    <n v="0"/>
    <n v="1156"/>
    <n v="3"/>
    <n v="5304.36"/>
    <n v="1727.84"/>
  </r>
  <r>
    <n v="2196"/>
    <x v="2512"/>
    <n v="42"/>
    <x v="5"/>
    <d v="2023-06-09T00:00:00"/>
    <n v="1"/>
    <n v="10402"/>
    <x v="1007"/>
    <x v="2"/>
    <n v="110"/>
    <s v="Product_110"/>
    <x v="1"/>
    <n v="750.86"/>
    <n v="304.49"/>
    <n v="5"/>
    <n v="0"/>
    <n v="572"/>
    <n v="4"/>
    <n v="3754.3"/>
    <n v="2231.85"/>
  </r>
  <r>
    <n v="2035"/>
    <x v="2513"/>
    <n v="43"/>
    <x v="1"/>
    <d v="2021-10-14T00:00:00"/>
    <n v="0"/>
    <n v="10996"/>
    <x v="1122"/>
    <x v="2"/>
    <n v="107"/>
    <s v="Product_107"/>
    <x v="0"/>
    <n v="570.92999999999995"/>
    <n v="336.45"/>
    <n v="4"/>
    <n v="0"/>
    <n v="548"/>
    <n v="8"/>
    <n v="2283.7199999999998"/>
    <n v="937.92"/>
  </r>
  <r>
    <n v="1127"/>
    <x v="2514"/>
    <n v="31"/>
    <x v="0"/>
    <d v="2020-11-28T00:00:00"/>
    <n v="1"/>
    <n v="11284"/>
    <x v="401"/>
    <x v="2"/>
    <n v="137"/>
    <s v="Product_137"/>
    <x v="0"/>
    <n v="522"/>
    <n v="303.5"/>
    <n v="4"/>
    <n v="0"/>
    <n v="740"/>
    <n v="5"/>
    <n v="2088"/>
    <n v="874"/>
  </r>
  <r>
    <n v="1091"/>
    <x v="2515"/>
    <n v="42"/>
    <x v="4"/>
    <d v="2022-03-15T00:00:00"/>
    <n v="0"/>
    <n v="11499"/>
    <x v="1230"/>
    <x v="2"/>
    <n v="132"/>
    <s v="Product_132"/>
    <x v="1"/>
    <n v="437.97"/>
    <n v="251.19"/>
    <n v="5"/>
    <n v="0"/>
    <n v="551"/>
    <n v="6"/>
    <n v="2189.85"/>
    <n v="933.9"/>
  </r>
  <r>
    <n v="1542"/>
    <x v="2516"/>
    <n v="45"/>
    <x v="2"/>
    <d v="2023-06-16T00:00:00"/>
    <n v="1"/>
    <n v="10749"/>
    <x v="1231"/>
    <x v="2"/>
    <n v="145"/>
    <s v="Product_145"/>
    <x v="1"/>
    <n v="839.59"/>
    <n v="455.31"/>
    <n v="4"/>
    <n v="0"/>
    <n v="565"/>
    <n v="2"/>
    <n v="3358.36"/>
    <n v="1537.12"/>
  </r>
  <r>
    <n v="1845"/>
    <x v="2517"/>
    <n v="70"/>
    <x v="3"/>
    <d v="2021-04-09T00:00:00"/>
    <n v="1"/>
    <n v="11129"/>
    <x v="1232"/>
    <x v="2"/>
    <n v="122"/>
    <s v="Product_122"/>
    <x v="0"/>
    <n v="1217.22"/>
    <n v="798.17"/>
    <n v="5"/>
    <n v="0"/>
    <n v="811"/>
    <n v="3"/>
    <n v="6086.1"/>
    <n v="2095.25"/>
  </r>
  <r>
    <n v="1988"/>
    <x v="2518"/>
    <n v="54"/>
    <x v="1"/>
    <d v="2023-04-30T00:00:00"/>
    <n v="1"/>
    <n v="13318"/>
    <x v="973"/>
    <x v="0"/>
    <n v="116"/>
    <s v="Product_116"/>
    <x v="2"/>
    <n v="500.6"/>
    <n v="299.26"/>
    <n v="2"/>
    <n v="0"/>
    <n v="612"/>
    <n v="3"/>
    <n v="1001.2"/>
    <n v="402.68"/>
  </r>
  <r>
    <n v="1446"/>
    <x v="2519"/>
    <n v="66"/>
    <x v="5"/>
    <d v="2021-11-19T00:00:00"/>
    <n v="0"/>
    <n v="10303"/>
    <x v="581"/>
    <x v="0"/>
    <n v="124"/>
    <s v="Product_124"/>
    <x v="0"/>
    <n v="325.64"/>
    <n v="206.64"/>
    <n v="4"/>
    <n v="0"/>
    <n v="641"/>
    <n v="3"/>
    <n v="1302.56"/>
    <n v="476"/>
  </r>
  <r>
    <n v="1389"/>
    <x v="2520"/>
    <n v="19"/>
    <x v="4"/>
    <d v="2022-11-04T00:00:00"/>
    <n v="0"/>
    <n v="12390"/>
    <x v="471"/>
    <x v="1"/>
    <n v="114"/>
    <s v="Product_114"/>
    <x v="1"/>
    <n v="739.45"/>
    <n v="321.41000000000003"/>
    <n v="1"/>
    <n v="0"/>
    <n v="789"/>
    <n v="5"/>
    <n v="739.45"/>
    <n v="418.04"/>
  </r>
  <r>
    <n v="1671"/>
    <x v="2521"/>
    <n v="34"/>
    <x v="4"/>
    <d v="2022-11-09T00:00:00"/>
    <n v="0"/>
    <n v="11470"/>
    <x v="123"/>
    <x v="1"/>
    <n v="111"/>
    <s v="Product_111"/>
    <x v="2"/>
    <n v="150.1"/>
    <n v="62.29"/>
    <n v="3"/>
    <n v="0"/>
    <n v="716"/>
    <n v="8"/>
    <n v="450.3"/>
    <n v="263.43"/>
  </r>
  <r>
    <n v="1042"/>
    <x v="2522"/>
    <n v="43"/>
    <x v="2"/>
    <d v="2022-12-26T00:00:00"/>
    <n v="0"/>
    <n v="11061"/>
    <x v="182"/>
    <x v="0"/>
    <n v="119"/>
    <s v="Product_119"/>
    <x v="0"/>
    <n v="1066.8499999999999"/>
    <n v="435.87"/>
    <n v="2"/>
    <n v="0"/>
    <n v="359"/>
    <n v="7"/>
    <n v="2133.6999999999998"/>
    <n v="1261.96"/>
  </r>
  <r>
    <n v="1253"/>
    <x v="2523"/>
    <n v="40"/>
    <x v="1"/>
    <d v="2022-09-30T00:00:00"/>
    <n v="0"/>
    <n v="13891"/>
    <x v="637"/>
    <x v="0"/>
    <n v="123"/>
    <s v="Product_123"/>
    <x v="2"/>
    <n v="801.62"/>
    <n v="356.05"/>
    <n v="4"/>
    <n v="0"/>
    <n v="605"/>
    <n v="6"/>
    <n v="3206.48"/>
    <n v="1782.28"/>
  </r>
  <r>
    <n v="2153"/>
    <x v="2524"/>
    <n v="57"/>
    <x v="1"/>
    <d v="2023-12-22T00:00:00"/>
    <n v="0"/>
    <n v="10854"/>
    <x v="442"/>
    <x v="0"/>
    <n v="134"/>
    <s v="Product_134"/>
    <x v="2"/>
    <n v="769.74"/>
    <n v="461.92"/>
    <n v="1"/>
    <n v="0"/>
    <n v="367"/>
    <n v="5"/>
    <n v="769.74"/>
    <n v="307.82"/>
  </r>
  <r>
    <n v="2083"/>
    <x v="2525"/>
    <n v="49"/>
    <x v="3"/>
    <d v="2023-02-26T00:00:00"/>
    <n v="0"/>
    <n v="11069"/>
    <x v="733"/>
    <x v="1"/>
    <n v="140"/>
    <s v="Product_140"/>
    <x v="1"/>
    <n v="485.65"/>
    <n v="266.24"/>
    <n v="3"/>
    <n v="0.05"/>
    <n v="435"/>
    <n v="3"/>
    <n v="1384.1"/>
    <n v="585.38"/>
  </r>
  <r>
    <n v="1662"/>
    <x v="2526"/>
    <n v="34"/>
    <x v="0"/>
    <d v="2021-09-05T00:00:00"/>
    <n v="0"/>
    <n v="11745"/>
    <x v="352"/>
    <x v="2"/>
    <n v="113"/>
    <s v="Product_113"/>
    <x v="3"/>
    <n v="1361.78"/>
    <n v="852.03"/>
    <n v="5"/>
    <n v="0.2"/>
    <n v="440"/>
    <n v="3"/>
    <n v="5447.12"/>
    <n v="1186.97"/>
  </r>
  <r>
    <n v="1466"/>
    <x v="2527"/>
    <n v="37"/>
    <x v="0"/>
    <d v="2022-08-30T00:00:00"/>
    <n v="0"/>
    <n v="11628"/>
    <x v="531"/>
    <x v="1"/>
    <n v="139"/>
    <s v="Product_139"/>
    <x v="0"/>
    <n v="181.21"/>
    <n v="82.91"/>
    <n v="4"/>
    <n v="0"/>
    <n v="442"/>
    <n v="4"/>
    <n v="724.84"/>
    <n v="393.2"/>
  </r>
  <r>
    <n v="1286"/>
    <x v="2528"/>
    <n v="58"/>
    <x v="0"/>
    <d v="2020-02-04T00:00:00"/>
    <n v="0"/>
    <n v="13291"/>
    <x v="1228"/>
    <x v="2"/>
    <n v="144"/>
    <s v="Product_144"/>
    <x v="1"/>
    <n v="1311.24"/>
    <n v="668.85"/>
    <n v="5"/>
    <n v="0"/>
    <n v="356"/>
    <n v="4"/>
    <n v="6556.2"/>
    <n v="3211.95"/>
  </r>
  <r>
    <n v="2010"/>
    <x v="2529"/>
    <n v="40"/>
    <x v="4"/>
    <d v="2022-01-24T00:00:00"/>
    <n v="1"/>
    <n v="12303"/>
    <x v="927"/>
    <x v="2"/>
    <n v="128"/>
    <s v="Product_128"/>
    <x v="0"/>
    <n v="596.22"/>
    <n v="397.41"/>
    <n v="2"/>
    <n v="0"/>
    <n v="923"/>
    <n v="2"/>
    <n v="1192.44"/>
    <n v="397.62"/>
  </r>
  <r>
    <n v="2490"/>
    <x v="2530"/>
    <n v="59"/>
    <x v="4"/>
    <d v="2021-11-09T00:00:00"/>
    <n v="1"/>
    <n v="12184"/>
    <x v="429"/>
    <x v="1"/>
    <n v="140"/>
    <s v="Product_140"/>
    <x v="3"/>
    <n v="1326.9"/>
    <n v="903.24"/>
    <n v="3"/>
    <n v="0"/>
    <n v="1149"/>
    <n v="3"/>
    <n v="3980.7"/>
    <n v="1270.98"/>
  </r>
  <r>
    <n v="1777"/>
    <x v="2531"/>
    <n v="36"/>
    <x v="5"/>
    <d v="2023-11-10T00:00:00"/>
    <n v="0"/>
    <n v="11254"/>
    <x v="91"/>
    <x v="2"/>
    <n v="116"/>
    <s v="Product_116"/>
    <x v="3"/>
    <n v="1106.7"/>
    <n v="748.7"/>
    <n v="3"/>
    <n v="0"/>
    <n v="448"/>
    <n v="4"/>
    <n v="3320.1"/>
    <n v="1074"/>
  </r>
  <r>
    <n v="1344"/>
    <x v="2532"/>
    <n v="51"/>
    <x v="4"/>
    <d v="2020-08-12T00:00:00"/>
    <n v="1"/>
    <n v="10817"/>
    <x v="127"/>
    <x v="1"/>
    <n v="128"/>
    <s v="Product_128"/>
    <x v="3"/>
    <n v="201.05"/>
    <n v="129.78"/>
    <n v="5"/>
    <n v="0"/>
    <n v="1074"/>
    <n v="2"/>
    <n v="1005.25"/>
    <n v="356.35"/>
  </r>
  <r>
    <n v="1641"/>
    <x v="2533"/>
    <n v="41"/>
    <x v="4"/>
    <d v="2022-05-03T00:00:00"/>
    <n v="1"/>
    <n v="11737"/>
    <x v="1205"/>
    <x v="0"/>
    <n v="104"/>
    <s v="Product_104"/>
    <x v="3"/>
    <n v="1255.73"/>
    <n v="761.56"/>
    <n v="5"/>
    <n v="0.05"/>
    <n v="961"/>
    <n v="2"/>
    <n v="5964.72"/>
    <n v="2156.92"/>
  </r>
  <r>
    <n v="1381"/>
    <x v="2534"/>
    <n v="73"/>
    <x v="1"/>
    <d v="2023-10-04T00:00:00"/>
    <n v="0"/>
    <n v="13649"/>
    <x v="75"/>
    <x v="0"/>
    <n v="128"/>
    <s v="Product_128"/>
    <x v="0"/>
    <n v="1039.1600000000001"/>
    <n v="700.5"/>
    <n v="2"/>
    <n v="0"/>
    <n v="632"/>
    <n v="2"/>
    <n v="2078.3200000000002"/>
    <n v="677.32"/>
  </r>
  <r>
    <n v="1689"/>
    <x v="2535"/>
    <n v="26"/>
    <x v="5"/>
    <d v="2021-09-22T00:00:00"/>
    <n v="0"/>
    <n v="10972"/>
    <x v="1233"/>
    <x v="1"/>
    <n v="112"/>
    <s v="Product_112"/>
    <x v="2"/>
    <n v="96.84"/>
    <n v="59.48"/>
    <n v="1"/>
    <n v="0.2"/>
    <n v="679"/>
    <n v="7"/>
    <n v="77.47"/>
    <n v="17.989999999999998"/>
  </r>
  <r>
    <n v="2276"/>
    <x v="2536"/>
    <n v="31"/>
    <x v="1"/>
    <d v="2024-01-25T00:00:00"/>
    <n v="0"/>
    <n v="10037"/>
    <x v="1234"/>
    <x v="1"/>
    <n v="116"/>
    <s v="Product_116"/>
    <x v="2"/>
    <n v="243.87"/>
    <n v="167.34"/>
    <n v="4"/>
    <n v="0"/>
    <n v="342"/>
    <n v="5"/>
    <n v="975.48"/>
    <n v="306.12"/>
  </r>
  <r>
    <n v="2079"/>
    <x v="2537"/>
    <n v="40"/>
    <x v="3"/>
    <d v="2023-11-10T00:00:00"/>
    <n v="1"/>
    <n v="11178"/>
    <x v="91"/>
    <x v="1"/>
    <n v="149"/>
    <s v="Product_149"/>
    <x v="3"/>
    <n v="971.66"/>
    <n v="395.89"/>
    <n v="1"/>
    <n v="0"/>
    <n v="418"/>
    <n v="2"/>
    <n v="971.66"/>
    <n v="575.77"/>
  </r>
  <r>
    <n v="2486"/>
    <x v="2538"/>
    <n v="23"/>
    <x v="3"/>
    <d v="2023-12-07T00:00:00"/>
    <n v="0"/>
    <n v="13574"/>
    <x v="25"/>
    <x v="1"/>
    <n v="136"/>
    <s v="Product_136"/>
    <x v="3"/>
    <n v="1010.77"/>
    <n v="683.78"/>
    <n v="3"/>
    <n v="0"/>
    <n v="345"/>
    <n v="4"/>
    <n v="3032.31"/>
    <n v="980.97"/>
  </r>
  <r>
    <n v="1456"/>
    <x v="2539"/>
    <n v="50"/>
    <x v="5"/>
    <d v="2020-02-24T00:00:00"/>
    <n v="0"/>
    <n v="10104"/>
    <x v="20"/>
    <x v="2"/>
    <n v="120"/>
    <s v="Product_120"/>
    <x v="2"/>
    <n v="1132.6400000000001"/>
    <n v="641.89"/>
    <n v="4"/>
    <n v="0"/>
    <n v="400"/>
    <n v="6"/>
    <n v="4530.5600000000004"/>
    <n v="1963"/>
  </r>
  <r>
    <n v="1982"/>
    <x v="2540"/>
    <n v="64"/>
    <x v="5"/>
    <d v="2023-07-05T00:00:00"/>
    <n v="1"/>
    <n v="10254"/>
    <x v="702"/>
    <x v="0"/>
    <n v="126"/>
    <s v="Product_126"/>
    <x v="1"/>
    <n v="1094.3599999999999"/>
    <n v="429.51499999999999"/>
    <n v="2"/>
    <n v="0.2"/>
    <n v="605"/>
    <n v="4"/>
    <n v="1750.98"/>
    <n v="891.95"/>
  </r>
  <r>
    <n v="1082"/>
    <x v="2541"/>
    <n v="52"/>
    <x v="4"/>
    <d v="2022-08-29T00:00:00"/>
    <n v="0"/>
    <n v="13475"/>
    <x v="997"/>
    <x v="1"/>
    <n v="126"/>
    <s v="Product_126"/>
    <x v="3"/>
    <n v="1006.3"/>
    <n v="467.4"/>
    <n v="1"/>
    <n v="0"/>
    <n v="520"/>
    <n v="5"/>
    <n v="1006.3"/>
    <n v="538.9"/>
  </r>
  <r>
    <n v="2122"/>
    <x v="2542"/>
    <n v="39"/>
    <x v="3"/>
    <d v="2021-06-27T00:00:00"/>
    <n v="0"/>
    <n v="12535"/>
    <x v="277"/>
    <x v="1"/>
    <n v="122"/>
    <s v="Product_122"/>
    <x v="2"/>
    <n v="1161.05"/>
    <n v="761.24"/>
    <n v="1"/>
    <n v="0"/>
    <n v="541"/>
    <n v="9"/>
    <n v="1161.05"/>
    <n v="399.81"/>
  </r>
  <r>
    <n v="1148"/>
    <x v="2543"/>
    <n v="26"/>
    <x v="2"/>
    <d v="2023-04-09T00:00:00"/>
    <n v="0"/>
    <n v="11981"/>
    <x v="883"/>
    <x v="0"/>
    <n v="109"/>
    <s v="Product_109"/>
    <x v="1"/>
    <n v="883.87"/>
    <n v="487.75"/>
    <n v="4"/>
    <n v="0"/>
    <n v="485"/>
    <n v="6"/>
    <n v="3535.48"/>
    <n v="1584.48"/>
  </r>
  <r>
    <n v="2352"/>
    <x v="2544"/>
    <n v="53"/>
    <x v="0"/>
    <d v="2023-03-30T00:00:00"/>
    <n v="1"/>
    <n v="12505"/>
    <x v="1235"/>
    <x v="1"/>
    <n v="105"/>
    <s v="Product_105"/>
    <x v="2"/>
    <n v="428.15"/>
    <n v="297.5"/>
    <n v="2"/>
    <n v="0"/>
    <n v="643"/>
    <n v="2"/>
    <n v="856.3"/>
    <n v="261.3"/>
  </r>
  <r>
    <n v="2179"/>
    <x v="2545"/>
    <n v="25"/>
    <x v="4"/>
    <d v="2023-03-28T00:00:00"/>
    <n v="0"/>
    <n v="12575"/>
    <x v="58"/>
    <x v="0"/>
    <n v="117"/>
    <s v="Product_117"/>
    <x v="1"/>
    <n v="1372.95"/>
    <n v="597.59"/>
    <n v="2"/>
    <n v="0"/>
    <n v="500"/>
    <n v="5"/>
    <n v="2745.9"/>
    <n v="1550.72"/>
  </r>
  <r>
    <n v="1189"/>
    <x v="2546"/>
    <n v="19"/>
    <x v="0"/>
    <d v="2021-11-04T00:00:00"/>
    <n v="0"/>
    <n v="10590"/>
    <x v="64"/>
    <x v="0"/>
    <n v="149"/>
    <s v="Product_149"/>
    <x v="0"/>
    <n v="76.41"/>
    <n v="40.020000000000003"/>
    <n v="1"/>
    <n v="0"/>
    <n v="580"/>
    <n v="6"/>
    <n v="76.41"/>
    <n v="36.39"/>
  </r>
  <r>
    <n v="1882"/>
    <x v="2547"/>
    <n v="35"/>
    <x v="3"/>
    <d v="2024-01-17T00:00:00"/>
    <n v="0"/>
    <n v="10524"/>
    <x v="693"/>
    <x v="1"/>
    <n v="134"/>
    <s v="Product_134"/>
    <x v="1"/>
    <n v="581.51"/>
    <n v="290.5"/>
    <n v="1"/>
    <n v="0"/>
    <n v="350"/>
    <n v="7"/>
    <n v="581.51"/>
    <n v="291.01"/>
  </r>
  <r>
    <n v="1262"/>
    <x v="2548"/>
    <n v="40"/>
    <x v="0"/>
    <d v="2020-04-15T00:00:00"/>
    <n v="1"/>
    <n v="10369"/>
    <x v="721"/>
    <x v="2"/>
    <n v="102"/>
    <s v="Product_102"/>
    <x v="3"/>
    <n v="1106.8599999999999"/>
    <n v="614.13"/>
    <n v="5"/>
    <n v="0.2"/>
    <n v="735"/>
    <n v="3"/>
    <n v="4427.4399999999996"/>
    <n v="1356.79"/>
  </r>
  <r>
    <n v="2103"/>
    <x v="2549"/>
    <n v="19"/>
    <x v="2"/>
    <d v="2023-04-10T00:00:00"/>
    <n v="0"/>
    <n v="10101"/>
    <x v="119"/>
    <x v="1"/>
    <n v="107"/>
    <s v="Product_107"/>
    <x v="1"/>
    <n v="669.38"/>
    <n v="394.96"/>
    <n v="4"/>
    <n v="0"/>
    <n v="632"/>
    <n v="1"/>
    <n v="2677.52"/>
    <n v="1097.68"/>
  </r>
  <r>
    <n v="1399"/>
    <x v="2550"/>
    <n v="68"/>
    <x v="2"/>
    <d v="2022-10-09T00:00:00"/>
    <n v="1"/>
    <n v="12963"/>
    <x v="505"/>
    <x v="2"/>
    <n v="136"/>
    <s v="Product_136"/>
    <x v="1"/>
    <n v="86.01"/>
    <n v="51.48"/>
    <n v="2"/>
    <n v="0"/>
    <n v="844"/>
    <n v="2"/>
    <n v="172.02"/>
    <n v="69.06"/>
  </r>
  <r>
    <n v="1763"/>
    <x v="2551"/>
    <n v="40"/>
    <x v="1"/>
    <d v="2020-12-15T00:00:00"/>
    <n v="0"/>
    <n v="10663"/>
    <x v="1236"/>
    <x v="1"/>
    <n v="113"/>
    <s v="Product_113"/>
    <x v="3"/>
    <n v="145.66999999999999"/>
    <n v="58.32"/>
    <n v="3"/>
    <n v="0"/>
    <n v="403"/>
    <n v="5"/>
    <n v="437.01"/>
    <n v="262.05"/>
  </r>
  <r>
    <n v="1608"/>
    <x v="2552"/>
    <n v="22"/>
    <x v="5"/>
    <d v="2022-09-12T00:00:00"/>
    <n v="0"/>
    <n v="10689"/>
    <x v="271"/>
    <x v="2"/>
    <n v="120"/>
    <s v="Product_120"/>
    <x v="0"/>
    <n v="990.52"/>
    <n v="422.64"/>
    <n v="4"/>
    <n v="0.1"/>
    <n v="754"/>
    <n v="2"/>
    <n v="3565.87"/>
    <n v="1875.31"/>
  </r>
  <r>
    <n v="2283"/>
    <x v="2553"/>
    <n v="41"/>
    <x v="0"/>
    <d v="2023-12-07T00:00:00"/>
    <n v="0"/>
    <n v="11926"/>
    <x v="25"/>
    <x v="0"/>
    <n v="130"/>
    <s v="Product_130"/>
    <x v="1"/>
    <n v="1449.05"/>
    <n v="594.86"/>
    <n v="5"/>
    <n v="0"/>
    <n v="327"/>
    <n v="6"/>
    <n v="7245.25"/>
    <n v="4270.95"/>
  </r>
  <r>
    <n v="1784"/>
    <x v="2554"/>
    <n v="41"/>
    <x v="2"/>
    <d v="2024-01-16T00:00:00"/>
    <n v="0"/>
    <n v="12646"/>
    <x v="142"/>
    <x v="0"/>
    <n v="130"/>
    <s v="Product_130"/>
    <x v="0"/>
    <n v="850.2"/>
    <n v="560.6"/>
    <n v="4"/>
    <n v="0.2"/>
    <n v="351"/>
    <n v="5"/>
    <n v="2720.64"/>
    <n v="478.24"/>
  </r>
  <r>
    <n v="1100"/>
    <x v="2555"/>
    <n v="36"/>
    <x v="5"/>
    <d v="2023-06-23T00:00:00"/>
    <n v="0"/>
    <n v="12647"/>
    <x v="881"/>
    <x v="1"/>
    <n v="111"/>
    <s v="Product_111"/>
    <x v="2"/>
    <n v="784.8"/>
    <n v="387.68"/>
    <n v="1"/>
    <n v="0"/>
    <n v="558"/>
    <n v="2"/>
    <n v="784.8"/>
    <n v="397.12"/>
  </r>
  <r>
    <n v="2382"/>
    <x v="2556"/>
    <n v="40"/>
    <x v="5"/>
    <d v="2022-02-17T00:00:00"/>
    <n v="1"/>
    <n v="12588"/>
    <x v="40"/>
    <x v="1"/>
    <n v="131"/>
    <s v="Product_131"/>
    <x v="2"/>
    <n v="511.57"/>
    <n v="260.95999999999998"/>
    <n v="4"/>
    <n v="0"/>
    <n v="907"/>
    <n v="6"/>
    <n v="2046.28"/>
    <n v="1002.44"/>
  </r>
  <r>
    <n v="2403"/>
    <x v="2557"/>
    <n v="52"/>
    <x v="1"/>
    <d v="2020-10-29T00:00:00"/>
    <n v="0"/>
    <n v="11535"/>
    <x v="507"/>
    <x v="2"/>
    <n v="103"/>
    <s v="Product_103"/>
    <x v="3"/>
    <n v="422.2"/>
    <n v="225.92"/>
    <n v="4"/>
    <n v="0"/>
    <n v="626"/>
    <n v="7"/>
    <n v="1688.8"/>
    <n v="785.12"/>
  </r>
  <r>
    <n v="1819"/>
    <x v="2558"/>
    <n v="33"/>
    <x v="5"/>
    <d v="2023-10-26T00:00:00"/>
    <n v="0"/>
    <n v="12436"/>
    <x v="909"/>
    <x v="2"/>
    <n v="102"/>
    <s v="Product_102"/>
    <x v="0"/>
    <n v="80.430000000000007"/>
    <n v="429.51499999999999"/>
    <n v="4"/>
    <n v="0.2"/>
    <n v="433"/>
    <n v="5"/>
    <n v="257.38"/>
    <n v="-1460.68"/>
  </r>
  <r>
    <n v="2244"/>
    <x v="2559"/>
    <n v="58"/>
    <x v="5"/>
    <d v="2021-05-11T00:00:00"/>
    <n v="1"/>
    <n v="12410"/>
    <x v="1237"/>
    <x v="2"/>
    <n v="148"/>
    <s v="Product_148"/>
    <x v="3"/>
    <n v="445.78"/>
    <n v="180.21"/>
    <n v="3"/>
    <n v="0"/>
    <n v="1043"/>
    <n v="3"/>
    <n v="1337.34"/>
    <n v="796.71"/>
  </r>
  <r>
    <n v="1819"/>
    <x v="2560"/>
    <n v="30"/>
    <x v="4"/>
    <d v="2020-05-03T00:00:00"/>
    <n v="0"/>
    <n v="12028"/>
    <x v="220"/>
    <x v="2"/>
    <n v="103"/>
    <s v="Product_103"/>
    <x v="3"/>
    <n v="701.21"/>
    <n v="305.44"/>
    <n v="5"/>
    <n v="0"/>
    <n v="433"/>
    <n v="5"/>
    <n v="3506.05"/>
    <n v="1978.85"/>
  </r>
  <r>
    <n v="1419"/>
    <x v="2561"/>
    <n v="54"/>
    <x v="3"/>
    <d v="2023-03-18T00:00:00"/>
    <n v="0"/>
    <n v="10930"/>
    <x v="1186"/>
    <x v="2"/>
    <n v="115"/>
    <s v="Product_115"/>
    <x v="1"/>
    <n v="337.03"/>
    <n v="204.09"/>
    <n v="4"/>
    <n v="0"/>
    <n v="401"/>
    <n v="8"/>
    <n v="1348.12"/>
    <n v="531.76"/>
  </r>
  <r>
    <n v="1123"/>
    <x v="2562"/>
    <n v="59"/>
    <x v="1"/>
    <d v="2023-12-05T00:00:00"/>
    <n v="0"/>
    <n v="11856"/>
    <x v="838"/>
    <x v="1"/>
    <n v="117"/>
    <s v="Product_117"/>
    <x v="2"/>
    <n v="176.65"/>
    <n v="121.74"/>
    <n v="4"/>
    <n v="0"/>
    <n v="393"/>
    <n v="5"/>
    <n v="706.6"/>
    <n v="219.64"/>
  </r>
  <r>
    <n v="1421"/>
    <x v="2563"/>
    <n v="32"/>
    <x v="1"/>
    <d v="2020-08-13T00:00:00"/>
    <n v="0"/>
    <n v="12659"/>
    <x v="965"/>
    <x v="0"/>
    <n v="148"/>
    <s v="Product_148"/>
    <x v="3"/>
    <n v="1090.71"/>
    <n v="646.61"/>
    <n v="3"/>
    <n v="0"/>
    <n v="352"/>
    <n v="4"/>
    <n v="3272.13"/>
    <n v="1332.3"/>
  </r>
  <r>
    <n v="2254"/>
    <x v="2564"/>
    <n v="53"/>
    <x v="0"/>
    <d v="2021-01-25T00:00:00"/>
    <n v="0"/>
    <n v="13186"/>
    <x v="837"/>
    <x v="2"/>
    <n v="107"/>
    <s v="Product_107"/>
    <x v="1"/>
    <n v="1347.2"/>
    <n v="644.41999999999996"/>
    <n v="2"/>
    <n v="0.05"/>
    <n v="788"/>
    <n v="5"/>
    <n v="2559.6799999999998"/>
    <n v="1270.8399999999999"/>
  </r>
  <r>
    <n v="2086"/>
    <x v="2565"/>
    <n v="20"/>
    <x v="5"/>
    <d v="2020-02-08T00:00:00"/>
    <n v="0"/>
    <n v="12769"/>
    <x v="1043"/>
    <x v="0"/>
    <n v="148"/>
    <s v="Product_148"/>
    <x v="1"/>
    <n v="1408.32"/>
    <n v="782.97"/>
    <n v="4"/>
    <n v="0.2"/>
    <n v="561"/>
    <n v="5"/>
    <n v="4506.62"/>
    <n v="1374.74"/>
  </r>
  <r>
    <n v="1767"/>
    <x v="2566"/>
    <n v="43"/>
    <x v="0"/>
    <d v="2022-06-22T00:00:00"/>
    <n v="0"/>
    <n v="11989"/>
    <x v="1238"/>
    <x v="0"/>
    <n v="105"/>
    <s v="Product_105"/>
    <x v="0"/>
    <n v="946.1"/>
    <n v="655.16999999999996"/>
    <n v="4"/>
    <n v="0.2"/>
    <n v="924"/>
    <n v="1"/>
    <n v="3027.52"/>
    <n v="406.84"/>
  </r>
  <r>
    <n v="1482"/>
    <x v="2567"/>
    <n v="58"/>
    <x v="4"/>
    <d v="2021-10-04T00:00:00"/>
    <n v="0"/>
    <n v="12390"/>
    <x v="437"/>
    <x v="1"/>
    <n v="134"/>
    <s v="Product_134"/>
    <x v="2"/>
    <n v="126.52"/>
    <n v="70.650000000000006"/>
    <n v="2"/>
    <n v="0"/>
    <n v="1185"/>
    <n v="5"/>
    <n v="253.04"/>
    <n v="111.74"/>
  </r>
  <r>
    <n v="1518"/>
    <x v="2568"/>
    <n v="47"/>
    <x v="2"/>
    <d v="2022-05-07T00:00:00"/>
    <n v="1"/>
    <n v="13145"/>
    <x v="1239"/>
    <x v="2"/>
    <n v="133"/>
    <s v="Product_133"/>
    <x v="0"/>
    <n v="1124.25"/>
    <n v="575.66999999999996"/>
    <n v="4"/>
    <n v="0"/>
    <n v="932"/>
    <n v="3"/>
    <n v="4497"/>
    <n v="2194.3200000000002"/>
  </r>
  <r>
    <n v="1154"/>
    <x v="2569"/>
    <n v="76"/>
    <x v="5"/>
    <d v="2020-06-11T00:00:00"/>
    <n v="1"/>
    <n v="12182"/>
    <x v="1240"/>
    <x v="2"/>
    <n v="145"/>
    <s v="Product_145"/>
    <x v="0"/>
    <n v="209.64"/>
    <n v="107.97"/>
    <n v="4"/>
    <n v="0"/>
    <n v="1517"/>
    <n v="2"/>
    <n v="838.56"/>
    <n v="406.68"/>
  </r>
  <r>
    <n v="1091"/>
    <x v="2570"/>
    <n v="48"/>
    <x v="2"/>
    <d v="2022-04-25T00:00:00"/>
    <n v="0"/>
    <n v="12987"/>
    <x v="1241"/>
    <x v="2"/>
    <n v="116"/>
    <s v="Product_116"/>
    <x v="3"/>
    <n v="1021.13"/>
    <n v="704.69"/>
    <n v="4"/>
    <n v="0"/>
    <n v="551"/>
    <n v="6"/>
    <n v="4084.52"/>
    <n v="1265.76"/>
  </r>
  <r>
    <n v="1981"/>
    <x v="2571"/>
    <n v="40"/>
    <x v="3"/>
    <d v="2023-11-15T00:00:00"/>
    <n v="0"/>
    <n v="13852"/>
    <x v="623"/>
    <x v="2"/>
    <n v="137"/>
    <s v="Product_137"/>
    <x v="0"/>
    <n v="1180.08"/>
    <n v="726.55"/>
    <n v="5"/>
    <n v="0.1"/>
    <n v="413"/>
    <n v="4"/>
    <n v="5310.36"/>
    <n v="1677.61"/>
  </r>
  <r>
    <n v="1454"/>
    <x v="2572"/>
    <n v="82"/>
    <x v="4"/>
    <d v="2021-02-21T00:00:00"/>
    <n v="0"/>
    <n v="11885"/>
    <x v="1209"/>
    <x v="1"/>
    <n v="103"/>
    <s v="Product_103"/>
    <x v="3"/>
    <n v="1102.5"/>
    <n v="668.28"/>
    <n v="1"/>
    <n v="0"/>
    <n v="561"/>
    <n v="7"/>
    <n v="1102.5"/>
    <n v="434.22"/>
  </r>
  <r>
    <n v="1597"/>
    <x v="2573"/>
    <n v="64"/>
    <x v="5"/>
    <d v="2022-04-20T00:00:00"/>
    <n v="0"/>
    <n v="10977"/>
    <x v="1242"/>
    <x v="1"/>
    <n v="147"/>
    <s v="Product_147"/>
    <x v="0"/>
    <n v="1430.23"/>
    <n v="671.66"/>
    <n v="5"/>
    <n v="0.1"/>
    <n v="397"/>
    <n v="7"/>
    <n v="6436.04"/>
    <n v="3077.74"/>
  </r>
  <r>
    <n v="1509"/>
    <x v="2574"/>
    <n v="40"/>
    <x v="0"/>
    <d v="2022-10-24T00:00:00"/>
    <n v="1"/>
    <n v="13661"/>
    <x v="918"/>
    <x v="2"/>
    <n v="148"/>
    <s v="Product_148"/>
    <x v="1"/>
    <n v="1120.31"/>
    <n v="636.16"/>
    <n v="2"/>
    <n v="0.1"/>
    <n v="800"/>
    <n v="3"/>
    <n v="2016.56"/>
    <n v="744.24"/>
  </r>
  <r>
    <n v="2206"/>
    <x v="2575"/>
    <n v="28"/>
    <x v="0"/>
    <d v="2023-06-06T00:00:00"/>
    <n v="0"/>
    <n v="11994"/>
    <x v="348"/>
    <x v="2"/>
    <n v="143"/>
    <s v="Product_143"/>
    <x v="2"/>
    <n v="1055.1500000000001"/>
    <n v="534.99"/>
    <n v="5"/>
    <n v="0"/>
    <n v="575"/>
    <n v="3"/>
    <n v="5275.75"/>
    <n v="2600.8000000000002"/>
  </r>
  <r>
    <n v="1385"/>
    <x v="2576"/>
    <n v="24"/>
    <x v="5"/>
    <d v="2022-08-23T00:00:00"/>
    <n v="0"/>
    <n v="10379"/>
    <x v="931"/>
    <x v="0"/>
    <n v="121"/>
    <s v="Product_121"/>
    <x v="2"/>
    <n v="429.53"/>
    <n v="202.76"/>
    <n v="5"/>
    <n v="0"/>
    <n v="378"/>
    <n v="6"/>
    <n v="2147.65"/>
    <n v="1133.8499999999999"/>
  </r>
  <r>
    <n v="1404"/>
    <x v="2577"/>
    <n v="49"/>
    <x v="0"/>
    <d v="2024-01-29T00:00:00"/>
    <n v="0"/>
    <n v="11513"/>
    <x v="978"/>
    <x v="0"/>
    <n v="141"/>
    <s v="Product_141"/>
    <x v="2"/>
    <n v="1390.91"/>
    <n v="930.05"/>
    <n v="3"/>
    <n v="0"/>
    <n v="338"/>
    <n v="5"/>
    <n v="4172.7299999999996"/>
    <n v="1382.58"/>
  </r>
  <r>
    <n v="1245"/>
    <x v="2578"/>
    <n v="48"/>
    <x v="5"/>
    <d v="2020-05-07T00:00:00"/>
    <n v="1"/>
    <n v="11148"/>
    <x v="125"/>
    <x v="2"/>
    <n v="108"/>
    <s v="Product_108"/>
    <x v="1"/>
    <n v="310.33999999999997"/>
    <n v="159.81"/>
    <n v="2"/>
    <n v="0"/>
    <n v="1483"/>
    <n v="3"/>
    <n v="620.67999999999995"/>
    <n v="301.06"/>
  </r>
  <r>
    <n v="1741"/>
    <x v="2579"/>
    <n v="48"/>
    <x v="1"/>
    <d v="2023-12-16T00:00:00"/>
    <n v="0"/>
    <n v="12085"/>
    <x v="379"/>
    <x v="2"/>
    <n v="122"/>
    <s v="Product_122"/>
    <x v="1"/>
    <n v="1362.1"/>
    <n v="660.4"/>
    <n v="2"/>
    <n v="0"/>
    <n v="382"/>
    <n v="2"/>
    <n v="2724.2"/>
    <n v="1403.4"/>
  </r>
  <r>
    <n v="1660"/>
    <x v="2580"/>
    <n v="40"/>
    <x v="0"/>
    <d v="2020-10-09T00:00:00"/>
    <n v="0"/>
    <n v="10780"/>
    <x v="1243"/>
    <x v="0"/>
    <n v="105"/>
    <s v="Product_105"/>
    <x v="0"/>
    <n v="503.36"/>
    <n v="342.04"/>
    <n v="2"/>
    <n v="0.2"/>
    <n v="441"/>
    <n v="8"/>
    <n v="805.38"/>
    <n v="121.3"/>
  </r>
  <r>
    <n v="1649"/>
    <x v="2581"/>
    <n v="30"/>
    <x v="5"/>
    <d v="2022-11-28T00:00:00"/>
    <n v="0"/>
    <n v="10309"/>
    <x v="784"/>
    <x v="0"/>
    <n v="117"/>
    <s v="Product_117"/>
    <x v="0"/>
    <n v="238.74"/>
    <n v="109.63"/>
    <n v="5"/>
    <n v="0"/>
    <n v="647"/>
    <n v="3"/>
    <n v="1193.7"/>
    <n v="645.54999999999995"/>
  </r>
  <r>
    <n v="2494"/>
    <x v="2582"/>
    <n v="37"/>
    <x v="5"/>
    <d v="2021-02-28T00:00:00"/>
    <n v="1"/>
    <n v="12153"/>
    <x v="959"/>
    <x v="2"/>
    <n v="137"/>
    <s v="Product_137"/>
    <x v="0"/>
    <n v="1248.69"/>
    <n v="778.75"/>
    <n v="2"/>
    <n v="0"/>
    <n v="876"/>
    <n v="3"/>
    <n v="2497.38"/>
    <n v="939.88"/>
  </r>
  <r>
    <n v="2446"/>
    <x v="2583"/>
    <n v="40"/>
    <x v="0"/>
    <d v="2023-02-22T00:00:00"/>
    <n v="0"/>
    <n v="10555"/>
    <x v="381"/>
    <x v="0"/>
    <n v="114"/>
    <s v="Product_114"/>
    <x v="0"/>
    <n v="53.62"/>
    <n v="31.95"/>
    <n v="3"/>
    <n v="0.05"/>
    <n v="679"/>
    <n v="2"/>
    <n v="152.82"/>
    <n v="56.97"/>
  </r>
  <r>
    <n v="1900"/>
    <x v="2584"/>
    <n v="26"/>
    <x v="1"/>
    <d v="2021-10-27T00:00:00"/>
    <n v="1"/>
    <n v="13296"/>
    <x v="660"/>
    <x v="1"/>
    <n v="139"/>
    <s v="Product_139"/>
    <x v="2"/>
    <n v="1256.53"/>
    <n v="849.6"/>
    <n v="4"/>
    <n v="0.05"/>
    <n v="1162"/>
    <n v="1"/>
    <n v="4774.8100000000004"/>
    <n v="1376.41"/>
  </r>
  <r>
    <n v="1064"/>
    <x v="2585"/>
    <n v="60"/>
    <x v="0"/>
    <d v="2023-09-18T00:00:00"/>
    <n v="0"/>
    <n v="13313"/>
    <x v="796"/>
    <x v="0"/>
    <n v="141"/>
    <s v="Product_141"/>
    <x v="0"/>
    <n v="430.35"/>
    <n v="279.56"/>
    <n v="5"/>
    <n v="0.05"/>
    <n v="471"/>
    <n v="3"/>
    <n v="2044.16"/>
    <n v="646.36"/>
  </r>
  <r>
    <n v="2036"/>
    <x v="2586"/>
    <n v="40"/>
    <x v="5"/>
    <d v="2022-06-09T00:00:00"/>
    <n v="0"/>
    <n v="10396"/>
    <x v="148"/>
    <x v="2"/>
    <n v="128"/>
    <s v="Product_128"/>
    <x v="1"/>
    <n v="1332.85"/>
    <n v="815.16"/>
    <n v="4"/>
    <n v="0"/>
    <n v="386"/>
    <n v="6"/>
    <n v="5331.4"/>
    <n v="2070.7600000000002"/>
  </r>
  <r>
    <n v="1212"/>
    <x v="2587"/>
    <n v="61"/>
    <x v="1"/>
    <d v="2022-12-12T00:00:00"/>
    <n v="0"/>
    <n v="12200"/>
    <x v="1192"/>
    <x v="1"/>
    <n v="131"/>
    <s v="Product_131"/>
    <x v="1"/>
    <n v="1052.6400000000001"/>
    <n v="520.4"/>
    <n v="4"/>
    <n v="0"/>
    <n v="712"/>
    <n v="4"/>
    <n v="4210.5600000000004"/>
    <n v="2128.96"/>
  </r>
  <r>
    <n v="1241"/>
    <x v="2588"/>
    <n v="56"/>
    <x v="2"/>
    <d v="2022-10-02T00:00:00"/>
    <n v="0"/>
    <n v="12583"/>
    <x v="1179"/>
    <x v="1"/>
    <n v="117"/>
    <s v="Product_117"/>
    <x v="1"/>
    <n v="1015.97"/>
    <n v="557.42999999999995"/>
    <n v="5"/>
    <n v="0"/>
    <n v="482"/>
    <n v="7"/>
    <n v="5079.8500000000004"/>
    <n v="2292.6999999999998"/>
  </r>
  <r>
    <n v="1492"/>
    <x v="2589"/>
    <n v="35"/>
    <x v="3"/>
    <d v="2021-10-04T00:00:00"/>
    <n v="0"/>
    <n v="13707"/>
    <x v="437"/>
    <x v="0"/>
    <n v="135"/>
    <s v="Product_135"/>
    <x v="3"/>
    <n v="579.71"/>
    <n v="429.51499999999999"/>
    <n v="5"/>
    <n v="0"/>
    <n v="425"/>
    <n v="4"/>
    <n v="2898.55"/>
    <n v="750.98"/>
  </r>
  <r>
    <n v="2236"/>
    <x v="2590"/>
    <n v="30"/>
    <x v="0"/>
    <d v="2020-12-20T00:00:00"/>
    <n v="0"/>
    <n v="13868"/>
    <x v="1244"/>
    <x v="2"/>
    <n v="140"/>
    <s v="Product_140"/>
    <x v="3"/>
    <n v="136.13"/>
    <n v="55.4"/>
    <n v="2"/>
    <n v="0"/>
    <n v="589"/>
    <n v="4"/>
    <n v="272.26"/>
    <n v="161.46"/>
  </r>
  <r>
    <n v="1337"/>
    <x v="2591"/>
    <n v="52"/>
    <x v="4"/>
    <d v="2022-07-30T00:00:00"/>
    <n v="0"/>
    <n v="13043"/>
    <x v="641"/>
    <x v="0"/>
    <n v="122"/>
    <s v="Product_122"/>
    <x v="3"/>
    <n v="1253.6099999999999"/>
    <n v="800.18"/>
    <n v="3"/>
    <n v="0"/>
    <n v="352"/>
    <n v="8"/>
    <n v="3760.83"/>
    <n v="1360.29"/>
  </r>
  <r>
    <n v="1172"/>
    <x v="2592"/>
    <n v="28"/>
    <x v="5"/>
    <d v="2022-12-27T00:00:00"/>
    <n v="0"/>
    <n v="13013"/>
    <x v="633"/>
    <x v="0"/>
    <n v="145"/>
    <s v="Product_145"/>
    <x v="0"/>
    <n v="297.81"/>
    <n v="141.62"/>
    <n v="5"/>
    <n v="0.2"/>
    <n v="544"/>
    <n v="5"/>
    <n v="1191.24"/>
    <n v="483.14"/>
  </r>
  <r>
    <n v="1671"/>
    <x v="2593"/>
    <n v="28"/>
    <x v="1"/>
    <d v="2021-02-12T00:00:00"/>
    <n v="0"/>
    <n v="13473"/>
    <x v="415"/>
    <x v="0"/>
    <n v="148"/>
    <s v="Product_148"/>
    <x v="2"/>
    <n v="589.78"/>
    <n v="268.64999999999998"/>
    <n v="4"/>
    <n v="0"/>
    <n v="716"/>
    <n v="8"/>
    <n v="2359.12"/>
    <n v="1284.52"/>
  </r>
  <r>
    <n v="1163"/>
    <x v="2594"/>
    <n v="39"/>
    <x v="1"/>
    <d v="2023-01-23T00:00:00"/>
    <n v="0"/>
    <n v="11883"/>
    <x v="574"/>
    <x v="1"/>
    <n v="129"/>
    <s v="Product_129"/>
    <x v="2"/>
    <n v="920.51"/>
    <n v="432.33"/>
    <n v="5"/>
    <n v="0"/>
    <n v="327"/>
    <n v="4"/>
    <n v="4602.55"/>
    <n v="2440.9"/>
  </r>
  <r>
    <n v="1464"/>
    <x v="2595"/>
    <n v="40"/>
    <x v="2"/>
    <d v="2021-12-26T00:00:00"/>
    <n v="1"/>
    <n v="13844"/>
    <x v="240"/>
    <x v="0"/>
    <n v="110"/>
    <s v="Product_110"/>
    <x v="0"/>
    <n v="749.27"/>
    <n v="313.14"/>
    <n v="3"/>
    <n v="0"/>
    <n v="729"/>
    <n v="4"/>
    <n v="2247.81"/>
    <n v="1308.3900000000001"/>
  </r>
  <r>
    <n v="1994"/>
    <x v="2596"/>
    <n v="18"/>
    <x v="0"/>
    <d v="2023-10-16T00:00:00"/>
    <n v="0"/>
    <n v="11169"/>
    <x v="1245"/>
    <x v="0"/>
    <n v="118"/>
    <s v="Product_118"/>
    <x v="0"/>
    <n v="338.06"/>
    <n v="235.83"/>
    <n v="1"/>
    <n v="0"/>
    <n v="338"/>
    <n v="3"/>
    <n v="338.06"/>
    <n v="102.23"/>
  </r>
  <r>
    <n v="1496"/>
    <x v="2597"/>
    <n v="35"/>
    <x v="4"/>
    <d v="2024-01-16T00:00:00"/>
    <n v="0"/>
    <n v="13262"/>
    <x v="142"/>
    <x v="0"/>
    <n v="135"/>
    <s v="Product_135"/>
    <x v="3"/>
    <n v="253.89"/>
    <n v="167.81"/>
    <n v="4"/>
    <n v="0"/>
    <n v="351"/>
    <n v="5"/>
    <n v="1015.56"/>
    <n v="344.32"/>
  </r>
  <r>
    <n v="1699"/>
    <x v="2598"/>
    <n v="47"/>
    <x v="1"/>
    <d v="2023-10-26T00:00:00"/>
    <n v="0"/>
    <n v="12940"/>
    <x v="909"/>
    <x v="0"/>
    <n v="144"/>
    <s v="Product_144"/>
    <x v="1"/>
    <n v="228.71"/>
    <n v="127.24"/>
    <n v="1"/>
    <n v="0"/>
    <n v="433"/>
    <n v="9"/>
    <n v="228.71"/>
    <n v="101.47"/>
  </r>
  <r>
    <n v="1394"/>
    <x v="2599"/>
    <n v="27"/>
    <x v="2"/>
    <d v="2023-08-10T00:00:00"/>
    <n v="0"/>
    <n v="13748"/>
    <x v="782"/>
    <x v="2"/>
    <n v="116"/>
    <s v="Product_116"/>
    <x v="1"/>
    <n v="1301.3599999999999"/>
    <n v="799.73"/>
    <n v="1"/>
    <n v="0.2"/>
    <n v="510"/>
    <n v="5"/>
    <n v="1041.0899999999999"/>
    <n v="241.36"/>
  </r>
  <r>
    <n v="1702"/>
    <x v="2600"/>
    <n v="37"/>
    <x v="5"/>
    <d v="2023-11-20T00:00:00"/>
    <n v="1"/>
    <n v="12630"/>
    <x v="1246"/>
    <x v="2"/>
    <n v="149"/>
    <s v="Product_149"/>
    <x v="3"/>
    <n v="95.76"/>
    <n v="54.29"/>
    <n v="3"/>
    <n v="0"/>
    <n v="387"/>
    <n v="5"/>
    <n v="287.27999999999997"/>
    <n v="124.41"/>
  </r>
  <r>
    <n v="1307"/>
    <x v="2601"/>
    <n v="40"/>
    <x v="2"/>
    <d v="2021-06-25T00:00:00"/>
    <n v="0"/>
    <n v="10200"/>
    <x v="45"/>
    <x v="2"/>
    <n v="107"/>
    <s v="Product_107"/>
    <x v="3"/>
    <n v="1466.67"/>
    <n v="943.76"/>
    <n v="5"/>
    <n v="0"/>
    <n v="1286"/>
    <n v="2"/>
    <n v="7333.35"/>
    <n v="2614.5500000000002"/>
  </r>
  <r>
    <n v="1182"/>
    <x v="2602"/>
    <n v="53"/>
    <x v="0"/>
    <d v="2023-03-06T00:00:00"/>
    <n v="0"/>
    <n v="11890"/>
    <x v="932"/>
    <x v="1"/>
    <n v="130"/>
    <s v="Product_130"/>
    <x v="2"/>
    <n v="337.87"/>
    <n v="220.77"/>
    <n v="1"/>
    <n v="0"/>
    <n v="530"/>
    <n v="7"/>
    <n v="337.87"/>
    <n v="117.1"/>
  </r>
  <r>
    <n v="1628"/>
    <x v="2603"/>
    <n v="43"/>
    <x v="2"/>
    <d v="2022-09-18T00:00:00"/>
    <n v="0"/>
    <n v="10011"/>
    <x v="699"/>
    <x v="2"/>
    <n v="119"/>
    <s v="Product_119"/>
    <x v="3"/>
    <n v="209.97"/>
    <n v="98.65"/>
    <n v="2"/>
    <n v="0"/>
    <n v="344"/>
    <n v="6"/>
    <n v="419.94"/>
    <n v="222.64"/>
  </r>
  <r>
    <n v="1509"/>
    <x v="2604"/>
    <n v="44"/>
    <x v="1"/>
    <d v="2021-01-28T00:00:00"/>
    <n v="1"/>
    <n v="11075"/>
    <x v="59"/>
    <x v="0"/>
    <n v="123"/>
    <s v="Product_123"/>
    <x v="1"/>
    <n v="886.61"/>
    <n v="476.93"/>
    <n v="5"/>
    <n v="0.2"/>
    <n v="800"/>
    <n v="3"/>
    <n v="3546.44"/>
    <n v="1161.79"/>
  </r>
  <r>
    <n v="1545"/>
    <x v="2605"/>
    <n v="47"/>
    <x v="1"/>
    <d v="2021-05-19T00:00:00"/>
    <n v="0"/>
    <n v="11976"/>
    <x v="312"/>
    <x v="0"/>
    <n v="108"/>
    <s v="Product_108"/>
    <x v="1"/>
    <n v="165.98"/>
    <n v="98"/>
    <n v="4"/>
    <n v="0"/>
    <n v="696"/>
    <n v="6"/>
    <n v="663.92"/>
    <n v="271.92"/>
  </r>
  <r>
    <n v="1623"/>
    <x v="2606"/>
    <n v="41"/>
    <x v="3"/>
    <d v="2021-07-25T00:00:00"/>
    <n v="0"/>
    <n v="12815"/>
    <x v="423"/>
    <x v="2"/>
    <n v="117"/>
    <s v="Product_117"/>
    <x v="0"/>
    <n v="923.56"/>
    <n v="429.51499999999999"/>
    <n v="5"/>
    <n v="0"/>
    <n v="556"/>
    <n v="5"/>
    <n v="4617.8"/>
    <n v="2470.23"/>
  </r>
  <r>
    <n v="1593"/>
    <x v="2607"/>
    <n v="40"/>
    <x v="2"/>
    <d v="2023-02-16T00:00:00"/>
    <n v="0"/>
    <n v="11325"/>
    <x v="736"/>
    <x v="1"/>
    <n v="121"/>
    <s v="Product_121"/>
    <x v="2"/>
    <n v="1283.4100000000001"/>
    <n v="776.22"/>
    <n v="3"/>
    <n v="0"/>
    <n v="506"/>
    <n v="5"/>
    <n v="3850.23"/>
    <n v="1521.57"/>
  </r>
  <r>
    <n v="1743"/>
    <x v="2608"/>
    <n v="56"/>
    <x v="5"/>
    <d v="2021-03-09T00:00:00"/>
    <n v="1"/>
    <n v="11895"/>
    <x v="160"/>
    <x v="1"/>
    <n v="126"/>
    <s v="Product_126"/>
    <x v="0"/>
    <n v="119.45"/>
    <n v="79.95"/>
    <n v="3"/>
    <n v="0.05"/>
    <n v="969"/>
    <n v="5"/>
    <n v="340.43"/>
    <n v="100.58"/>
  </r>
  <r>
    <n v="2250"/>
    <x v="2609"/>
    <n v="42"/>
    <x v="4"/>
    <d v="2021-05-04T00:00:00"/>
    <n v="0"/>
    <n v="13371"/>
    <x v="205"/>
    <x v="1"/>
    <n v="128"/>
    <s v="Product_128"/>
    <x v="2"/>
    <n v="1209.81"/>
    <n v="791.01"/>
    <n v="4"/>
    <n v="0"/>
    <n v="625"/>
    <n v="5"/>
    <n v="4839.24"/>
    <n v="1675.2"/>
  </r>
  <r>
    <n v="2459"/>
    <x v="2610"/>
    <n v="37"/>
    <x v="4"/>
    <d v="2021-01-09T00:00:00"/>
    <n v="0"/>
    <n v="10919"/>
    <x v="1208"/>
    <x v="0"/>
    <n v="139"/>
    <s v="Product_139"/>
    <x v="0"/>
    <n v="621.99"/>
    <n v="357.41"/>
    <n v="4"/>
    <n v="0"/>
    <n v="661"/>
    <n v="6"/>
    <n v="2487.96"/>
    <n v="1058.32"/>
  </r>
  <r>
    <n v="2445"/>
    <x v="2611"/>
    <n v="39"/>
    <x v="0"/>
    <d v="2021-08-14T00:00:00"/>
    <n v="0"/>
    <n v="12568"/>
    <x v="770"/>
    <x v="2"/>
    <n v="133"/>
    <s v="Product_133"/>
    <x v="2"/>
    <n v="281.26"/>
    <n v="187.91"/>
    <n v="4"/>
    <n v="0"/>
    <n v="495"/>
    <n v="4"/>
    <n v="1125.04"/>
    <n v="373.4"/>
  </r>
  <r>
    <n v="1553"/>
    <x v="2612"/>
    <n v="39"/>
    <x v="3"/>
    <d v="2023-12-14T00:00:00"/>
    <n v="0"/>
    <n v="13211"/>
    <x v="1247"/>
    <x v="1"/>
    <n v="140"/>
    <s v="Product_140"/>
    <x v="3"/>
    <n v="305.33999999999997"/>
    <n v="156.71"/>
    <n v="3"/>
    <n v="0.2"/>
    <n v="352"/>
    <n v="5"/>
    <n v="732.82"/>
    <n v="262.69"/>
  </r>
  <r>
    <n v="1020"/>
    <x v="2613"/>
    <n v="37"/>
    <x v="2"/>
    <d v="2021-02-28T00:00:00"/>
    <n v="0"/>
    <n v="12147"/>
    <x v="959"/>
    <x v="0"/>
    <n v="119"/>
    <s v="Product_119"/>
    <x v="1"/>
    <n v="1382.21"/>
    <n v="710.16"/>
    <n v="5"/>
    <n v="0.1"/>
    <n v="534"/>
    <n v="7"/>
    <n v="6219.95"/>
    <n v="2669.15"/>
  </r>
  <r>
    <n v="1553"/>
    <x v="2614"/>
    <n v="46"/>
    <x v="5"/>
    <d v="2023-11-14T00:00:00"/>
    <n v="0"/>
    <n v="13556"/>
    <x v="696"/>
    <x v="1"/>
    <n v="129"/>
    <s v="Product_129"/>
    <x v="3"/>
    <n v="210.38"/>
    <n v="133.44"/>
    <n v="1"/>
    <n v="0"/>
    <n v="352"/>
    <n v="5"/>
    <n v="210.38"/>
    <n v="76.94"/>
  </r>
  <r>
    <n v="1396"/>
    <x v="2615"/>
    <n v="25"/>
    <x v="3"/>
    <d v="2023-12-14T00:00:00"/>
    <n v="0"/>
    <n v="13208"/>
    <x v="1247"/>
    <x v="1"/>
    <n v="120"/>
    <s v="Product_120"/>
    <x v="2"/>
    <n v="1306.8399999999999"/>
    <n v="575.48"/>
    <n v="1"/>
    <n v="0.1"/>
    <n v="384"/>
    <n v="7"/>
    <n v="1176.1600000000001"/>
    <n v="600.67999999999995"/>
  </r>
  <r>
    <n v="1624"/>
    <x v="2616"/>
    <n v="27"/>
    <x v="1"/>
    <d v="2022-09-28T00:00:00"/>
    <n v="1"/>
    <n v="10870"/>
    <x v="1248"/>
    <x v="2"/>
    <n v="120"/>
    <s v="Product_120"/>
    <x v="2"/>
    <n v="839.15"/>
    <n v="412.65"/>
    <n v="2"/>
    <n v="0"/>
    <n v="826"/>
    <n v="2"/>
    <n v="1678.3"/>
    <n v="853"/>
  </r>
  <r>
    <n v="1104"/>
    <x v="2617"/>
    <n v="48"/>
    <x v="0"/>
    <d v="2021-10-11T00:00:00"/>
    <n v="0"/>
    <n v="10365"/>
    <x v="525"/>
    <x v="0"/>
    <n v="110"/>
    <s v="Product_110"/>
    <x v="0"/>
    <n v="106.63"/>
    <n v="62.12"/>
    <n v="3"/>
    <n v="0"/>
    <n v="592"/>
    <n v="4"/>
    <n v="319.89"/>
    <n v="133.53"/>
  </r>
  <r>
    <n v="1191"/>
    <x v="2618"/>
    <n v="37"/>
    <x v="2"/>
    <d v="2022-09-09T00:00:00"/>
    <n v="0"/>
    <n v="13955"/>
    <x v="1249"/>
    <x v="1"/>
    <n v="112"/>
    <s v="Product_112"/>
    <x v="2"/>
    <n v="723.49"/>
    <n v="380.57"/>
    <n v="4"/>
    <n v="0"/>
    <n v="692"/>
    <n v="4"/>
    <n v="2893.96"/>
    <n v="1371.68"/>
  </r>
  <r>
    <n v="1016"/>
    <x v="2619"/>
    <n v="54"/>
    <x v="4"/>
    <d v="2021-12-15T00:00:00"/>
    <n v="1"/>
    <n v="13605"/>
    <x v="341"/>
    <x v="0"/>
    <n v="133"/>
    <s v="Product_133"/>
    <x v="3"/>
    <n v="1235.3"/>
    <n v="842.74"/>
    <n v="5"/>
    <n v="0.05"/>
    <n v="683"/>
    <n v="6"/>
    <n v="5867.67"/>
    <n v="1653.97"/>
  </r>
  <r>
    <n v="2143"/>
    <x v="2620"/>
    <n v="46"/>
    <x v="5"/>
    <d v="2023-02-21T00:00:00"/>
    <n v="0"/>
    <n v="13578"/>
    <x v="1250"/>
    <x v="1"/>
    <n v="125"/>
    <s v="Product_125"/>
    <x v="2"/>
    <n v="1102.99"/>
    <n v="758.36"/>
    <n v="3"/>
    <n v="0"/>
    <n v="370"/>
    <n v="7"/>
    <n v="3308.97"/>
    <n v="1033.8900000000001"/>
  </r>
  <r>
    <n v="1392"/>
    <x v="2621"/>
    <n v="31"/>
    <x v="1"/>
    <d v="2024-01-17T00:00:00"/>
    <n v="0"/>
    <n v="10656"/>
    <x v="693"/>
    <x v="2"/>
    <n v="125"/>
    <s v="Product_125"/>
    <x v="2"/>
    <n v="758.73"/>
    <n v="417.89"/>
    <n v="2"/>
    <n v="0.05"/>
    <n v="350"/>
    <n v="4"/>
    <n v="1441.59"/>
    <n v="605.80999999999995"/>
  </r>
  <r>
    <n v="1424"/>
    <x v="2622"/>
    <n v="48"/>
    <x v="3"/>
    <d v="2021-07-14T00:00:00"/>
    <n v="0"/>
    <n v="10160"/>
    <x v="1251"/>
    <x v="1"/>
    <n v="104"/>
    <s v="Product_104"/>
    <x v="0"/>
    <n v="1297.07"/>
    <n v="728.59"/>
    <n v="1"/>
    <n v="0"/>
    <n v="420"/>
    <n v="7"/>
    <n v="1297.07"/>
    <n v="568.48"/>
  </r>
  <r>
    <n v="1128"/>
    <x v="2623"/>
    <n v="57"/>
    <x v="0"/>
    <d v="2021-08-12T00:00:00"/>
    <n v="0"/>
    <n v="12808"/>
    <x v="813"/>
    <x v="2"/>
    <n v="104"/>
    <s v="Product_104"/>
    <x v="2"/>
    <n v="224.53"/>
    <n v="138.62"/>
    <n v="5"/>
    <n v="0.05"/>
    <n v="587"/>
    <n v="4"/>
    <n v="1066.52"/>
    <n v="373.42"/>
  </r>
  <r>
    <n v="2153"/>
    <x v="2624"/>
    <n v="46"/>
    <x v="3"/>
    <d v="2020-06-09T00:00:00"/>
    <n v="0"/>
    <n v="10174"/>
    <x v="1128"/>
    <x v="1"/>
    <n v="109"/>
    <s v="Product_109"/>
    <x v="0"/>
    <n v="1369.41"/>
    <n v="735.62"/>
    <n v="1"/>
    <n v="0"/>
    <n v="367"/>
    <n v="5"/>
    <n v="1369.41"/>
    <n v="633.79"/>
  </r>
  <r>
    <n v="1571"/>
    <x v="2625"/>
    <n v="49"/>
    <x v="4"/>
    <d v="2023-03-20T00:00:00"/>
    <n v="0"/>
    <n v="13159"/>
    <x v="1045"/>
    <x v="2"/>
    <n v="115"/>
    <s v="Product_115"/>
    <x v="1"/>
    <n v="1277.3399999999999"/>
    <n v="583.78"/>
    <n v="5"/>
    <n v="0"/>
    <n v="653"/>
    <n v="2"/>
    <n v="6386.7"/>
    <n v="3467.8"/>
  </r>
  <r>
    <n v="1028"/>
    <x v="2626"/>
    <n v="37"/>
    <x v="3"/>
    <d v="2023-10-17T00:00:00"/>
    <n v="0"/>
    <n v="13470"/>
    <x v="8"/>
    <x v="1"/>
    <n v="126"/>
    <s v="Product_126"/>
    <x v="0"/>
    <n v="1077"/>
    <n v="672.15"/>
    <n v="4"/>
    <n v="0"/>
    <n v="442"/>
    <n v="6"/>
    <n v="4308"/>
    <n v="1619.4"/>
  </r>
  <r>
    <n v="2120"/>
    <x v="2627"/>
    <n v="54"/>
    <x v="5"/>
    <d v="2023-01-17T00:00:00"/>
    <n v="1"/>
    <n v="11503"/>
    <x v="345"/>
    <x v="1"/>
    <n v="115"/>
    <s v="Product_115"/>
    <x v="2"/>
    <n v="1235.94"/>
    <n v="767.93"/>
    <n v="5"/>
    <n v="0"/>
    <n v="518"/>
    <n v="4"/>
    <n v="6179.7"/>
    <n v="2340.0500000000002"/>
  </r>
  <r>
    <n v="2033"/>
    <x v="2628"/>
    <n v="31"/>
    <x v="1"/>
    <d v="2022-02-16T00:00:00"/>
    <n v="0"/>
    <n v="10544"/>
    <x v="88"/>
    <x v="1"/>
    <n v="126"/>
    <s v="Product_126"/>
    <x v="1"/>
    <n v="838.53"/>
    <n v="429.51499999999999"/>
    <n v="4"/>
    <n v="0"/>
    <n v="968"/>
    <n v="4"/>
    <n v="3354.12"/>
    <n v="1636.06"/>
  </r>
  <r>
    <n v="1241"/>
    <x v="2629"/>
    <n v="45"/>
    <x v="2"/>
    <d v="2022-03-19T00:00:00"/>
    <n v="0"/>
    <n v="12524"/>
    <x v="925"/>
    <x v="0"/>
    <n v="128"/>
    <s v="Product_128"/>
    <x v="2"/>
    <n v="1028.99"/>
    <n v="668.71"/>
    <n v="3"/>
    <n v="0"/>
    <n v="482"/>
    <n v="7"/>
    <n v="3086.97"/>
    <n v="1080.8399999999999"/>
  </r>
  <r>
    <n v="1231"/>
    <x v="2630"/>
    <n v="78"/>
    <x v="5"/>
    <d v="2021-12-07T00:00:00"/>
    <n v="0"/>
    <n v="13854"/>
    <x v="577"/>
    <x v="0"/>
    <n v="107"/>
    <s v="Product_107"/>
    <x v="0"/>
    <n v="862.87"/>
    <n v="504"/>
    <n v="1"/>
    <n v="0.2"/>
    <n v="351"/>
    <n v="3"/>
    <n v="690.3"/>
    <n v="186.3"/>
  </r>
  <r>
    <n v="1788"/>
    <x v="2631"/>
    <n v="48"/>
    <x v="4"/>
    <d v="2020-10-26T00:00:00"/>
    <n v="0"/>
    <n v="12330"/>
    <x v="1058"/>
    <x v="1"/>
    <n v="132"/>
    <s v="Product_132"/>
    <x v="3"/>
    <n v="565.37"/>
    <n v="266.23"/>
    <n v="5"/>
    <n v="0"/>
    <n v="914"/>
    <n v="2"/>
    <n v="2826.85"/>
    <n v="1495.7"/>
  </r>
  <r>
    <n v="2307"/>
    <x v="2632"/>
    <n v="33"/>
    <x v="0"/>
    <d v="2021-08-17T00:00:00"/>
    <n v="1"/>
    <n v="11761"/>
    <x v="1183"/>
    <x v="0"/>
    <n v="112"/>
    <s v="Product_112"/>
    <x v="1"/>
    <n v="874.85"/>
    <n v="521.07000000000005"/>
    <n v="5"/>
    <n v="0"/>
    <n v="1233"/>
    <n v="3"/>
    <n v="4374.25"/>
    <n v="1768.9"/>
  </r>
  <r>
    <n v="1714"/>
    <x v="2633"/>
    <n v="33"/>
    <x v="4"/>
    <d v="2020-03-27T00:00:00"/>
    <n v="0"/>
    <n v="10956"/>
    <x v="1042"/>
    <x v="0"/>
    <n v="135"/>
    <s v="Product_135"/>
    <x v="3"/>
    <n v="423.32"/>
    <n v="199"/>
    <n v="2"/>
    <n v="0"/>
    <n v="420"/>
    <n v="4"/>
    <n v="846.64"/>
    <n v="448.64"/>
  </r>
  <r>
    <n v="1758"/>
    <x v="2634"/>
    <n v="38"/>
    <x v="4"/>
    <d v="2021-12-08T00:00:00"/>
    <n v="0"/>
    <n v="10451"/>
    <x v="435"/>
    <x v="1"/>
    <n v="132"/>
    <s v="Product_132"/>
    <x v="3"/>
    <n v="688.4"/>
    <n v="330.14"/>
    <n v="1"/>
    <n v="0"/>
    <n v="475"/>
    <n v="7"/>
    <n v="688.4"/>
    <n v="358.26"/>
  </r>
  <r>
    <n v="1801"/>
    <x v="2635"/>
    <n v="52"/>
    <x v="3"/>
    <d v="2024-01-02T00:00:00"/>
    <n v="0"/>
    <n v="13695"/>
    <x v="1084"/>
    <x v="1"/>
    <n v="109"/>
    <s v="Product_109"/>
    <x v="1"/>
    <n v="457.12"/>
    <n v="299.14"/>
    <n v="3"/>
    <n v="0"/>
    <n v="365"/>
    <n v="6"/>
    <n v="1371.36"/>
    <n v="473.94"/>
  </r>
  <r>
    <n v="1775"/>
    <x v="2636"/>
    <n v="42"/>
    <x v="0"/>
    <d v="2020-06-10T00:00:00"/>
    <n v="0"/>
    <n v="10081"/>
    <x v="1051"/>
    <x v="1"/>
    <n v="114"/>
    <s v="Product_114"/>
    <x v="3"/>
    <n v="228.19"/>
    <n v="154.91"/>
    <n v="4"/>
    <n v="0.05"/>
    <n v="454"/>
    <n v="7"/>
    <n v="867.12"/>
    <n v="247.48"/>
  </r>
  <r>
    <n v="1725"/>
    <x v="2637"/>
    <n v="30"/>
    <x v="5"/>
    <d v="2021-10-12T00:00:00"/>
    <n v="0"/>
    <n v="11236"/>
    <x v="1252"/>
    <x v="0"/>
    <n v="113"/>
    <s v="Product_113"/>
    <x v="3"/>
    <n v="516.70000000000005"/>
    <n v="246.5"/>
    <n v="3"/>
    <n v="0"/>
    <n v="504"/>
    <n v="9"/>
    <n v="1550.1"/>
    <n v="810.6"/>
  </r>
  <r>
    <n v="1199"/>
    <x v="2638"/>
    <n v="30"/>
    <x v="4"/>
    <d v="2022-06-24T00:00:00"/>
    <n v="1"/>
    <n v="10815"/>
    <x v="478"/>
    <x v="0"/>
    <n v="144"/>
    <s v="Product_144"/>
    <x v="3"/>
    <n v="1285.3800000000001"/>
    <n v="872.02"/>
    <n v="2"/>
    <n v="0.05"/>
    <n v="922"/>
    <n v="1"/>
    <n v="2442.2199999999998"/>
    <n v="698.18"/>
  </r>
  <r>
    <n v="1944"/>
    <x v="2639"/>
    <n v="42"/>
    <x v="5"/>
    <d v="2023-09-05T00:00:00"/>
    <n v="0"/>
    <n v="12567"/>
    <x v="1253"/>
    <x v="0"/>
    <n v="133"/>
    <s v="Product_133"/>
    <x v="3"/>
    <n v="602.57000000000005"/>
    <n v="284.2"/>
    <n v="3"/>
    <n v="0"/>
    <n v="484"/>
    <n v="1"/>
    <n v="1807.71"/>
    <n v="955.11"/>
  </r>
  <r>
    <n v="1078"/>
    <x v="2640"/>
    <n v="40"/>
    <x v="2"/>
    <d v="2021-06-09T00:00:00"/>
    <n v="1"/>
    <n v="12181"/>
    <x v="1184"/>
    <x v="1"/>
    <n v="132"/>
    <s v="Product_132"/>
    <x v="1"/>
    <n v="1134.6099999999999"/>
    <n v="429.51499999999999"/>
    <n v="4"/>
    <n v="0.2"/>
    <n v="1187"/>
    <n v="3"/>
    <n v="3630.75"/>
    <n v="1912.69"/>
  </r>
  <r>
    <n v="1955"/>
    <x v="2641"/>
    <n v="46"/>
    <x v="3"/>
    <d v="2022-08-09T00:00:00"/>
    <n v="0"/>
    <n v="10446"/>
    <x v="1145"/>
    <x v="0"/>
    <n v="119"/>
    <s v="Product_119"/>
    <x v="2"/>
    <n v="304.04000000000002"/>
    <n v="126.93"/>
    <n v="1"/>
    <n v="0"/>
    <n v="371"/>
    <n v="6"/>
    <n v="304.04000000000002"/>
    <n v="177.11"/>
  </r>
  <r>
    <n v="1855"/>
    <x v="2642"/>
    <n v="53"/>
    <x v="5"/>
    <d v="2021-03-14T00:00:00"/>
    <n v="0"/>
    <n v="12165"/>
    <x v="227"/>
    <x v="0"/>
    <n v="130"/>
    <s v="Product_130"/>
    <x v="3"/>
    <n v="665.41"/>
    <n v="429.51499999999999"/>
    <n v="2"/>
    <n v="0"/>
    <n v="805"/>
    <n v="5"/>
    <n v="1330.82"/>
    <n v="471.79"/>
  </r>
  <r>
    <n v="2196"/>
    <x v="2643"/>
    <n v="80"/>
    <x v="0"/>
    <d v="2021-02-17T00:00:00"/>
    <n v="1"/>
    <n v="11619"/>
    <x v="1254"/>
    <x v="2"/>
    <n v="116"/>
    <s v="Product_116"/>
    <x v="1"/>
    <n v="216.54"/>
    <n v="111.64"/>
    <n v="5"/>
    <n v="0"/>
    <n v="572"/>
    <n v="4"/>
    <n v="1082.7"/>
    <n v="524.5"/>
  </r>
  <r>
    <n v="1466"/>
    <x v="2644"/>
    <n v="18"/>
    <x v="4"/>
    <d v="2023-01-08T00:00:00"/>
    <n v="0"/>
    <n v="11793"/>
    <x v="115"/>
    <x v="2"/>
    <n v="112"/>
    <s v="Product_112"/>
    <x v="1"/>
    <n v="251"/>
    <n v="170.24"/>
    <n v="5"/>
    <n v="0.2"/>
    <n v="442"/>
    <n v="4"/>
    <n v="1004"/>
    <n v="152.80000000000001"/>
  </r>
  <r>
    <n v="1580"/>
    <x v="2645"/>
    <n v="50"/>
    <x v="2"/>
    <d v="2021-07-09T00:00:00"/>
    <n v="0"/>
    <n v="13314"/>
    <x v="456"/>
    <x v="1"/>
    <n v="110"/>
    <s v="Product_110"/>
    <x v="1"/>
    <n v="945.28"/>
    <n v="446.78"/>
    <n v="1"/>
    <n v="0"/>
    <n v="387"/>
    <n v="5"/>
    <n v="945.28"/>
    <n v="498.5"/>
  </r>
  <r>
    <n v="2439"/>
    <x v="2646"/>
    <n v="41"/>
    <x v="0"/>
    <d v="2023-02-25T00:00:00"/>
    <n v="1"/>
    <n v="10748"/>
    <x v="1255"/>
    <x v="1"/>
    <n v="102"/>
    <s v="Product_102"/>
    <x v="1"/>
    <n v="930.85"/>
    <n v="474.4"/>
    <n v="3"/>
    <n v="0"/>
    <n v="452"/>
    <n v="5"/>
    <n v="2792.55"/>
    <n v="1369.35"/>
  </r>
  <r>
    <n v="1939"/>
    <x v="2647"/>
    <n v="40"/>
    <x v="3"/>
    <d v="2023-11-26T00:00:00"/>
    <n v="0"/>
    <n v="11173"/>
    <x v="514"/>
    <x v="0"/>
    <n v="118"/>
    <s v="Product_118"/>
    <x v="0"/>
    <n v="359.39"/>
    <n v="429.51499999999999"/>
    <n v="5"/>
    <n v="0"/>
    <n v="364"/>
    <n v="5"/>
    <n v="1796.95"/>
    <n v="-350.62"/>
  </r>
  <r>
    <n v="1448"/>
    <x v="2648"/>
    <n v="40"/>
    <x v="2"/>
    <d v="2021-10-07T00:00:00"/>
    <n v="0"/>
    <n v="11909"/>
    <x v="546"/>
    <x v="2"/>
    <n v="113"/>
    <s v="Product_113"/>
    <x v="2"/>
    <n v="737.91"/>
    <n v="362.04"/>
    <n v="2"/>
    <n v="0.2"/>
    <n v="390"/>
    <n v="5"/>
    <n v="1180.6600000000001"/>
    <n v="456.58"/>
  </r>
  <r>
    <n v="1086"/>
    <x v="2649"/>
    <n v="46"/>
    <x v="2"/>
    <d v="2020-10-08T00:00:00"/>
    <n v="0"/>
    <n v="11556"/>
    <x v="433"/>
    <x v="2"/>
    <n v="129"/>
    <s v="Product_129"/>
    <x v="2"/>
    <n v="1301.79"/>
    <n v="787.99"/>
    <n v="4"/>
    <n v="0"/>
    <n v="875"/>
    <n v="5"/>
    <n v="5207.16"/>
    <n v="2055.1999999999998"/>
  </r>
  <r>
    <n v="1100"/>
    <x v="2650"/>
    <n v="51"/>
    <x v="2"/>
    <d v="2020-08-11T00:00:00"/>
    <n v="0"/>
    <n v="10645"/>
    <x v="252"/>
    <x v="1"/>
    <n v="124"/>
    <s v="Product_124"/>
    <x v="3"/>
    <n v="302.58999999999997"/>
    <n v="160.26"/>
    <n v="3"/>
    <n v="0"/>
    <n v="558"/>
    <n v="2"/>
    <n v="907.77"/>
    <n v="426.99"/>
  </r>
  <r>
    <n v="2031"/>
    <x v="2651"/>
    <n v="40"/>
    <x v="4"/>
    <d v="2023-06-14T00:00:00"/>
    <n v="1"/>
    <n v="10378"/>
    <x v="469"/>
    <x v="0"/>
    <n v="138"/>
    <s v="Product_138"/>
    <x v="1"/>
    <n v="77.86"/>
    <n v="35.729999999999997"/>
    <n v="4"/>
    <n v="0.1"/>
    <n v="344"/>
    <n v="5"/>
    <n v="280.3"/>
    <n v="137.38"/>
  </r>
  <r>
    <n v="1844"/>
    <x v="2652"/>
    <n v="36"/>
    <x v="1"/>
    <d v="2023-04-16T00:00:00"/>
    <n v="0"/>
    <n v="12655"/>
    <x v="1002"/>
    <x v="1"/>
    <n v="112"/>
    <s v="Product_112"/>
    <x v="0"/>
    <n v="995.39"/>
    <n v="617.36"/>
    <n v="3"/>
    <n v="0.1"/>
    <n v="626"/>
    <n v="3"/>
    <n v="2687.55"/>
    <n v="835.47"/>
  </r>
  <r>
    <n v="2223"/>
    <x v="2653"/>
    <n v="23"/>
    <x v="2"/>
    <d v="2021-05-05T00:00:00"/>
    <n v="1"/>
    <n v="13013"/>
    <x v="174"/>
    <x v="0"/>
    <n v="129"/>
    <s v="Product_129"/>
    <x v="1"/>
    <n v="127.57"/>
    <n v="52.06"/>
    <n v="2"/>
    <n v="0.05"/>
    <n v="1337"/>
    <n v="2"/>
    <n v="242.38"/>
    <n v="138.26"/>
  </r>
  <r>
    <n v="1086"/>
    <x v="2654"/>
    <n v="72"/>
    <x v="0"/>
    <d v="2021-05-11T00:00:00"/>
    <n v="0"/>
    <n v="12572"/>
    <x v="1237"/>
    <x v="2"/>
    <n v="122"/>
    <s v="Product_122"/>
    <x v="3"/>
    <n v="1470.91"/>
    <n v="717.36"/>
    <n v="4"/>
    <n v="0.2"/>
    <n v="875"/>
    <n v="5"/>
    <n v="4706.91"/>
    <n v="1837.47"/>
  </r>
  <r>
    <n v="1042"/>
    <x v="2655"/>
    <n v="57"/>
    <x v="0"/>
    <d v="2020-04-13T00:00:00"/>
    <n v="0"/>
    <n v="13584"/>
    <x v="264"/>
    <x v="0"/>
    <n v="136"/>
    <s v="Product_136"/>
    <x v="2"/>
    <n v="933.95"/>
    <n v="473.38"/>
    <n v="2"/>
    <n v="0"/>
    <n v="359"/>
    <n v="7"/>
    <n v="1867.9"/>
    <n v="921.14"/>
  </r>
  <r>
    <n v="2408"/>
    <x v="2656"/>
    <n v="29"/>
    <x v="3"/>
    <d v="2023-03-10T00:00:00"/>
    <n v="0"/>
    <n v="13733"/>
    <x v="324"/>
    <x v="2"/>
    <n v="101"/>
    <s v="Product_101"/>
    <x v="3"/>
    <n v="732.07"/>
    <n v="393.46"/>
    <n v="4"/>
    <n v="0"/>
    <n v="456"/>
    <n v="5"/>
    <n v="2928.28"/>
    <n v="1354.44"/>
  </r>
  <r>
    <n v="2458"/>
    <x v="2657"/>
    <n v="40"/>
    <x v="5"/>
    <d v="2022-12-23T00:00:00"/>
    <n v="0"/>
    <n v="11140"/>
    <x v="298"/>
    <x v="2"/>
    <n v="143"/>
    <s v="Product_143"/>
    <x v="3"/>
    <n v="673.49"/>
    <n v="406.76"/>
    <n v="3"/>
    <n v="0"/>
    <n v="547"/>
    <n v="5"/>
    <n v="2020.47"/>
    <n v="800.19"/>
  </r>
  <r>
    <n v="1407"/>
    <x v="2658"/>
    <n v="42"/>
    <x v="5"/>
    <d v="2021-04-07T00:00:00"/>
    <n v="1"/>
    <n v="13735"/>
    <x v="923"/>
    <x v="2"/>
    <n v="140"/>
    <s v="Product_140"/>
    <x v="3"/>
    <n v="880.95"/>
    <n v="473.79"/>
    <n v="2"/>
    <n v="0.05"/>
    <n v="485"/>
    <n v="3"/>
    <n v="1673.8"/>
    <n v="726.22"/>
  </r>
  <r>
    <n v="1663"/>
    <x v="2659"/>
    <n v="56"/>
    <x v="1"/>
    <d v="2023-07-30T00:00:00"/>
    <n v="0"/>
    <n v="12623"/>
    <x v="715"/>
    <x v="1"/>
    <n v="134"/>
    <s v="Product_134"/>
    <x v="3"/>
    <n v="181.41"/>
    <n v="104.91"/>
    <n v="3"/>
    <n v="0.05"/>
    <n v="521"/>
    <n v="6"/>
    <n v="517.02"/>
    <n v="202.29"/>
  </r>
  <r>
    <n v="2040"/>
    <x v="2660"/>
    <n v="40"/>
    <x v="4"/>
    <d v="2021-04-21T00:00:00"/>
    <n v="1"/>
    <n v="10936"/>
    <x v="17"/>
    <x v="1"/>
    <n v="134"/>
    <s v="Product_134"/>
    <x v="3"/>
    <n v="1398.53"/>
    <n v="809.38"/>
    <n v="3"/>
    <n v="0.2"/>
    <n v="935"/>
    <n v="5"/>
    <n v="3356.47"/>
    <n v="928.33"/>
  </r>
  <r>
    <n v="1147"/>
    <x v="2661"/>
    <n v="26"/>
    <x v="4"/>
    <d v="2020-04-17T00:00:00"/>
    <n v="0"/>
    <n v="12013"/>
    <x v="969"/>
    <x v="1"/>
    <n v="148"/>
    <s v="Product_148"/>
    <x v="3"/>
    <n v="957.18"/>
    <n v="490.06"/>
    <n v="4"/>
    <n v="0"/>
    <n v="1135"/>
    <n v="3"/>
    <n v="3828.72"/>
    <n v="1868.48"/>
  </r>
  <r>
    <n v="1276"/>
    <x v="2662"/>
    <n v="23"/>
    <x v="2"/>
    <d v="2020-07-24T00:00:00"/>
    <n v="0"/>
    <n v="10661"/>
    <x v="704"/>
    <x v="0"/>
    <n v="133"/>
    <s v="Product_133"/>
    <x v="3"/>
    <n v="316.77"/>
    <n v="215.46"/>
    <n v="4"/>
    <n v="0"/>
    <n v="391"/>
    <n v="8"/>
    <n v="1267.08"/>
    <n v="405.24"/>
  </r>
  <r>
    <n v="1231"/>
    <x v="2663"/>
    <n v="53"/>
    <x v="1"/>
    <d v="2022-04-26T00:00:00"/>
    <n v="0"/>
    <n v="11340"/>
    <x v="806"/>
    <x v="1"/>
    <n v="104"/>
    <s v="Product_104"/>
    <x v="2"/>
    <n v="865.74"/>
    <n v="594.54999999999995"/>
    <n v="2"/>
    <n v="0"/>
    <n v="351"/>
    <n v="3"/>
    <n v="1731.48"/>
    <n v="542.38"/>
  </r>
  <r>
    <n v="1365"/>
    <x v="2664"/>
    <n v="34"/>
    <x v="3"/>
    <d v="2021-11-07T00:00:00"/>
    <n v="0"/>
    <n v="10875"/>
    <x v="221"/>
    <x v="2"/>
    <n v="138"/>
    <s v="Product_138"/>
    <x v="2"/>
    <n v="243.22"/>
    <n v="139.74"/>
    <n v="5"/>
    <n v="0"/>
    <n v="477"/>
    <n v="3"/>
    <n v="1216.0999999999999"/>
    <n v="517.4"/>
  </r>
  <r>
    <n v="2251"/>
    <x v="2665"/>
    <n v="35"/>
    <x v="3"/>
    <d v="2024-09-01T00:00:00"/>
    <n v="0"/>
    <n v="10011"/>
    <x v="362"/>
    <x v="1"/>
    <n v="130"/>
    <s v="Product_130"/>
    <x v="1"/>
    <n v="75.45"/>
    <n v="31.8"/>
    <n v="1"/>
    <n v="0"/>
    <n v="358"/>
    <n v="4"/>
    <n v="75.45"/>
    <n v="43.65"/>
  </r>
  <r>
    <n v="1435"/>
    <x v="2666"/>
    <n v="42"/>
    <x v="5"/>
    <d v="2022-08-25T00:00:00"/>
    <n v="1"/>
    <n v="11113"/>
    <x v="833"/>
    <x v="2"/>
    <n v="146"/>
    <s v="Product_146"/>
    <x v="1"/>
    <n v="964.25"/>
    <n v="527.77"/>
    <n v="4"/>
    <n v="0.1"/>
    <n v="860"/>
    <n v="3"/>
    <n v="3471.3"/>
    <n v="1360.22"/>
  </r>
  <r>
    <n v="1398"/>
    <x v="2667"/>
    <n v="26"/>
    <x v="3"/>
    <d v="2020-07-24T00:00:00"/>
    <n v="0"/>
    <n v="10387"/>
    <x v="704"/>
    <x v="1"/>
    <n v="120"/>
    <s v="Product_120"/>
    <x v="0"/>
    <n v="990.3"/>
    <n v="450.91"/>
    <n v="3"/>
    <n v="0"/>
    <n v="677"/>
    <n v="6"/>
    <n v="2970.9"/>
    <n v="1618.17"/>
  </r>
  <r>
    <n v="2234"/>
    <x v="2668"/>
    <n v="18"/>
    <x v="2"/>
    <d v="2023-10-27T00:00:00"/>
    <n v="1"/>
    <n v="12130"/>
    <x v="1256"/>
    <x v="0"/>
    <n v="126"/>
    <s v="Product_126"/>
    <x v="0"/>
    <n v="896.36"/>
    <n v="488.48"/>
    <n v="1"/>
    <n v="0"/>
    <n v="359"/>
    <n v="3"/>
    <n v="896.36"/>
    <n v="407.88"/>
  </r>
  <r>
    <n v="2414"/>
    <x v="2669"/>
    <n v="60"/>
    <x v="0"/>
    <d v="2020-10-08T00:00:00"/>
    <n v="0"/>
    <n v="13023"/>
    <x v="433"/>
    <x v="0"/>
    <n v="115"/>
    <s v="Product_115"/>
    <x v="2"/>
    <n v="316.05"/>
    <n v="144.29"/>
    <n v="2"/>
    <n v="0"/>
    <n v="510"/>
    <n v="3"/>
    <n v="632.1"/>
    <n v="343.52"/>
  </r>
  <r>
    <n v="1498"/>
    <x v="2670"/>
    <n v="61"/>
    <x v="3"/>
    <d v="2020-01-11T00:00:00"/>
    <n v="0"/>
    <n v="13833"/>
    <x v="732"/>
    <x v="2"/>
    <n v="107"/>
    <s v="Product_107"/>
    <x v="2"/>
    <n v="924.97"/>
    <n v="565.29999999999995"/>
    <n v="1"/>
    <n v="0.05"/>
    <n v="914"/>
    <n v="6"/>
    <n v="878.72"/>
    <n v="313.42"/>
  </r>
  <r>
    <n v="1539"/>
    <x v="2671"/>
    <n v="42"/>
    <x v="1"/>
    <d v="2023-02-01T00:00:00"/>
    <n v="0"/>
    <n v="11919"/>
    <x v="262"/>
    <x v="1"/>
    <n v="107"/>
    <s v="Product_107"/>
    <x v="0"/>
    <n v="131.94"/>
    <n v="55.96"/>
    <n v="1"/>
    <n v="0"/>
    <n v="597"/>
    <n v="6"/>
    <n v="131.94"/>
    <n v="75.98"/>
  </r>
  <r>
    <n v="1562"/>
    <x v="2672"/>
    <n v="43"/>
    <x v="2"/>
    <d v="2020-11-19T00:00:00"/>
    <n v="1"/>
    <n v="10395"/>
    <x v="149"/>
    <x v="1"/>
    <n v="129"/>
    <s v="Product_129"/>
    <x v="2"/>
    <n v="933.4"/>
    <n v="640.29999999999995"/>
    <n v="5"/>
    <n v="0.05"/>
    <n v="1049"/>
    <n v="6"/>
    <n v="4433.6499999999996"/>
    <n v="1232.1500000000001"/>
  </r>
  <r>
    <n v="1441"/>
    <x v="2673"/>
    <n v="58"/>
    <x v="3"/>
    <d v="2022-04-13T00:00:00"/>
    <n v="0"/>
    <n v="12592"/>
    <x v="235"/>
    <x v="2"/>
    <n v="123"/>
    <s v="Product_123"/>
    <x v="0"/>
    <n v="853.32"/>
    <n v="391.34"/>
    <n v="5"/>
    <n v="0"/>
    <n v="686"/>
    <n v="5"/>
    <n v="4266.6000000000004"/>
    <n v="2309.9"/>
  </r>
  <r>
    <n v="2284"/>
    <x v="2674"/>
    <n v="42"/>
    <x v="4"/>
    <d v="2023-08-30T00:00:00"/>
    <n v="0"/>
    <n v="12708"/>
    <x v="1257"/>
    <x v="0"/>
    <n v="134"/>
    <s v="Product_134"/>
    <x v="1"/>
    <n v="1000.12"/>
    <n v="598.27"/>
    <n v="1"/>
    <n v="0"/>
    <n v="490"/>
    <n v="4"/>
    <n v="1000.12"/>
    <n v="401.85"/>
  </r>
  <r>
    <n v="1772"/>
    <x v="2675"/>
    <n v="33"/>
    <x v="3"/>
    <d v="2022-09-01T00:00:00"/>
    <n v="1"/>
    <n v="10639"/>
    <x v="1079"/>
    <x v="1"/>
    <n v="120"/>
    <s v="Product_120"/>
    <x v="2"/>
    <n v="1348.44"/>
    <n v="429.51499999999999"/>
    <n v="5"/>
    <n v="0"/>
    <n v="853"/>
    <n v="1"/>
    <n v="6742.2"/>
    <n v="4594.62"/>
  </r>
  <r>
    <n v="1349"/>
    <x v="2676"/>
    <n v="40"/>
    <x v="4"/>
    <d v="2022-09-04T00:00:00"/>
    <n v="0"/>
    <n v="10099"/>
    <x v="1048"/>
    <x v="1"/>
    <n v="115"/>
    <s v="Product_115"/>
    <x v="2"/>
    <n v="1283.02"/>
    <n v="608.62"/>
    <n v="5"/>
    <n v="0.05"/>
    <n v="350"/>
    <n v="4"/>
    <n v="6094.34"/>
    <n v="3051.24"/>
  </r>
  <r>
    <n v="2375"/>
    <x v="2677"/>
    <n v="60"/>
    <x v="2"/>
    <d v="2023-08-25T00:00:00"/>
    <n v="0"/>
    <n v="10456"/>
    <x v="645"/>
    <x v="1"/>
    <n v="133"/>
    <s v="Product_133"/>
    <x v="0"/>
    <n v="1471.95"/>
    <n v="1001.35"/>
    <n v="1"/>
    <n v="0"/>
    <n v="370"/>
    <n v="5"/>
    <n v="1471.95"/>
    <n v="470.6"/>
  </r>
  <r>
    <n v="1519"/>
    <x v="2678"/>
    <n v="40"/>
    <x v="3"/>
    <d v="2021-12-02T00:00:00"/>
    <n v="0"/>
    <n v="12022"/>
    <x v="1150"/>
    <x v="0"/>
    <n v="117"/>
    <s v="Product_117"/>
    <x v="3"/>
    <n v="1465.55"/>
    <n v="757.11"/>
    <n v="4"/>
    <n v="0.2"/>
    <n v="611"/>
    <n v="6"/>
    <n v="4689.76"/>
    <n v="1661.32"/>
  </r>
  <r>
    <n v="2343"/>
    <x v="2679"/>
    <n v="29"/>
    <x v="4"/>
    <d v="2021-11-08T00:00:00"/>
    <n v="0"/>
    <n v="12921"/>
    <x v="558"/>
    <x v="1"/>
    <n v="120"/>
    <s v="Product_120"/>
    <x v="3"/>
    <n v="1169.8599999999999"/>
    <n v="805.05"/>
    <n v="5"/>
    <n v="0"/>
    <n v="451"/>
    <n v="5"/>
    <n v="5849.3"/>
    <n v="1824.05"/>
  </r>
  <r>
    <n v="1137"/>
    <x v="2680"/>
    <n v="42"/>
    <x v="0"/>
    <d v="2021-10-19T00:00:00"/>
    <n v="0"/>
    <n v="12375"/>
    <x v="790"/>
    <x v="0"/>
    <n v="113"/>
    <s v="Product_113"/>
    <x v="1"/>
    <n v="1436.81"/>
    <n v="993.42"/>
    <n v="1"/>
    <n v="0"/>
    <n v="392"/>
    <n v="4"/>
    <n v="1436.81"/>
    <n v="443.39"/>
  </r>
  <r>
    <n v="1991"/>
    <x v="2681"/>
    <n v="49"/>
    <x v="5"/>
    <d v="2021-08-07T00:00:00"/>
    <n v="1"/>
    <n v="12771"/>
    <x v="279"/>
    <x v="1"/>
    <n v="144"/>
    <s v="Product_144"/>
    <x v="2"/>
    <n v="1307.56"/>
    <n v="596.79999999999995"/>
    <n v="4"/>
    <n v="0"/>
    <n v="1243"/>
    <n v="3"/>
    <n v="5230.24"/>
    <n v="2843.04"/>
  </r>
  <r>
    <n v="1367"/>
    <x v="2682"/>
    <n v="48"/>
    <x v="2"/>
    <d v="2023-08-15T00:00:00"/>
    <n v="1"/>
    <n v="10073"/>
    <x v="676"/>
    <x v="0"/>
    <n v="124"/>
    <s v="Product_124"/>
    <x v="2"/>
    <n v="1104.99"/>
    <n v="429.51499999999999"/>
    <n v="5"/>
    <n v="0"/>
    <n v="505"/>
    <n v="1"/>
    <n v="5524.95"/>
    <n v="3377.38"/>
  </r>
  <r>
    <n v="2243"/>
    <x v="2683"/>
    <n v="48"/>
    <x v="4"/>
    <d v="2020-05-01T00:00:00"/>
    <n v="0"/>
    <n v="13167"/>
    <x v="275"/>
    <x v="2"/>
    <n v="147"/>
    <s v="Product_147"/>
    <x v="0"/>
    <n v="159.31"/>
    <n v="72.97"/>
    <n v="1"/>
    <n v="0"/>
    <n v="437"/>
    <n v="8"/>
    <n v="159.31"/>
    <n v="86.34"/>
  </r>
  <r>
    <n v="2360"/>
    <x v="2684"/>
    <n v="27"/>
    <x v="1"/>
    <d v="2020-02-07T00:00:00"/>
    <n v="1"/>
    <n v="12139"/>
    <x v="1258"/>
    <x v="0"/>
    <n v="137"/>
    <s v="Product_137"/>
    <x v="3"/>
    <n v="121.12"/>
    <n v="56.68"/>
    <n v="5"/>
    <n v="0"/>
    <n v="823"/>
    <n v="2"/>
    <n v="605.6"/>
    <n v="322.2"/>
  </r>
  <r>
    <n v="2246"/>
    <x v="2685"/>
    <n v="51"/>
    <x v="3"/>
    <d v="2023-08-28T00:00:00"/>
    <n v="0"/>
    <n v="12377"/>
    <x v="265"/>
    <x v="2"/>
    <n v="107"/>
    <s v="Product_107"/>
    <x v="3"/>
    <n v="1264.52"/>
    <n v="537.72"/>
    <n v="4"/>
    <n v="0.05"/>
    <n v="492"/>
    <n v="8"/>
    <n v="4805.18"/>
    <n v="2654.3"/>
  </r>
  <r>
    <n v="1359"/>
    <x v="2686"/>
    <n v="40"/>
    <x v="4"/>
    <d v="2023-03-21T00:00:00"/>
    <n v="0"/>
    <n v="11863"/>
    <x v="716"/>
    <x v="1"/>
    <n v="108"/>
    <s v="Product_108"/>
    <x v="1"/>
    <n v="760"/>
    <n v="339.69"/>
    <n v="1"/>
    <n v="0"/>
    <n v="459"/>
    <n v="4"/>
    <n v="760"/>
    <n v="420.31"/>
  </r>
  <r>
    <n v="1920"/>
    <x v="2687"/>
    <n v="29"/>
    <x v="4"/>
    <d v="2021-04-20T00:00:00"/>
    <n v="0"/>
    <n v="10174"/>
    <x v="885"/>
    <x v="1"/>
    <n v="123"/>
    <s v="Product_123"/>
    <x v="3"/>
    <n v="1231.18"/>
    <n v="725.98"/>
    <n v="4"/>
    <n v="0"/>
    <n v="547"/>
    <n v="7"/>
    <n v="4924.72"/>
    <n v="2020.8"/>
  </r>
  <r>
    <n v="1328"/>
    <x v="2688"/>
    <n v="51"/>
    <x v="4"/>
    <d v="2022-12-31T00:00:00"/>
    <n v="0"/>
    <n v="11760"/>
    <x v="1259"/>
    <x v="1"/>
    <n v="114"/>
    <s v="Product_114"/>
    <x v="3"/>
    <n v="503.73"/>
    <n v="269.38"/>
    <n v="3"/>
    <n v="0"/>
    <n v="732"/>
    <n v="4"/>
    <n v="1511.19"/>
    <n v="703.05"/>
  </r>
  <r>
    <n v="1961"/>
    <x v="2689"/>
    <n v="33"/>
    <x v="5"/>
    <d v="2024-01-20T00:00:00"/>
    <n v="0"/>
    <n v="12362"/>
    <x v="1260"/>
    <x v="2"/>
    <n v="104"/>
    <s v="Product_104"/>
    <x v="3"/>
    <n v="626.59"/>
    <n v="399.32"/>
    <n v="2"/>
    <n v="0"/>
    <n v="347"/>
    <n v="4"/>
    <n v="1253.18"/>
    <n v="454.54"/>
  </r>
  <r>
    <n v="1462"/>
    <x v="2690"/>
    <n v="40"/>
    <x v="1"/>
    <d v="2020-03-17T00:00:00"/>
    <n v="0"/>
    <n v="13758"/>
    <x v="939"/>
    <x v="1"/>
    <n v="121"/>
    <s v="Product_121"/>
    <x v="0"/>
    <n v="1065.27"/>
    <n v="532.21"/>
    <n v="3"/>
    <n v="0"/>
    <n v="489"/>
    <n v="2"/>
    <n v="3195.81"/>
    <n v="1599.18"/>
  </r>
  <r>
    <n v="1945"/>
    <x v="2691"/>
    <n v="24"/>
    <x v="1"/>
    <d v="2020-12-24T00:00:00"/>
    <n v="0"/>
    <n v="13639"/>
    <x v="783"/>
    <x v="0"/>
    <n v="146"/>
    <s v="Product_146"/>
    <x v="3"/>
    <n v="1377.22"/>
    <n v="951.09"/>
    <n v="5"/>
    <n v="0.2"/>
    <n v="430"/>
    <n v="5"/>
    <n v="5508.88"/>
    <n v="753.43"/>
  </r>
  <r>
    <n v="1962"/>
    <x v="2692"/>
    <n v="37"/>
    <x v="0"/>
    <d v="2022-05-05T00:00:00"/>
    <n v="0"/>
    <n v="10496"/>
    <x v="1047"/>
    <x v="0"/>
    <n v="110"/>
    <s v="Product_110"/>
    <x v="1"/>
    <n v="177.25"/>
    <n v="73.55"/>
    <n v="4"/>
    <n v="0"/>
    <n v="581"/>
    <n v="4"/>
    <n v="709"/>
    <n v="414.8"/>
  </r>
  <r>
    <n v="2405"/>
    <x v="2693"/>
    <n v="48"/>
    <x v="5"/>
    <d v="2020-12-26T00:00:00"/>
    <n v="0"/>
    <n v="11292"/>
    <x v="513"/>
    <x v="2"/>
    <n v="122"/>
    <s v="Product_122"/>
    <x v="3"/>
    <n v="1299.1400000000001"/>
    <n v="429.51499999999999"/>
    <n v="1"/>
    <n v="0.05"/>
    <n v="692"/>
    <n v="6"/>
    <n v="1234.18"/>
    <n v="804.67"/>
  </r>
  <r>
    <n v="1835"/>
    <x v="2694"/>
    <n v="27"/>
    <x v="4"/>
    <d v="2020-03-15T00:00:00"/>
    <n v="0"/>
    <n v="10427"/>
    <x v="1152"/>
    <x v="0"/>
    <n v="130"/>
    <s v="Product_130"/>
    <x v="1"/>
    <n v="1199.8699999999999"/>
    <n v="732.42"/>
    <n v="4"/>
    <n v="0"/>
    <n v="559"/>
    <n v="5"/>
    <n v="4799.4799999999996"/>
    <n v="1869.8"/>
  </r>
  <r>
    <n v="1168"/>
    <x v="2695"/>
    <n v="36"/>
    <x v="2"/>
    <d v="2022-03-24T00:00:00"/>
    <n v="1"/>
    <n v="10034"/>
    <x v="924"/>
    <x v="2"/>
    <n v="130"/>
    <s v="Product_130"/>
    <x v="0"/>
    <n v="507.53"/>
    <n v="338.15"/>
    <n v="5"/>
    <n v="0"/>
    <n v="1014"/>
    <n v="1"/>
    <n v="2537.65"/>
    <n v="846.9"/>
  </r>
  <r>
    <n v="1216"/>
    <x v="2696"/>
    <n v="21"/>
    <x v="5"/>
    <d v="2022-11-10T00:00:00"/>
    <n v="0"/>
    <n v="12166"/>
    <x v="1055"/>
    <x v="2"/>
    <n v="116"/>
    <s v="Product_116"/>
    <x v="0"/>
    <n v="565.05999999999995"/>
    <n v="360.88"/>
    <n v="1"/>
    <n v="0"/>
    <n v="517"/>
    <n v="5"/>
    <n v="565.05999999999995"/>
    <n v="204.18"/>
  </r>
  <r>
    <n v="1377"/>
    <x v="2697"/>
    <n v="54"/>
    <x v="5"/>
    <d v="2021-01-16T00:00:00"/>
    <n v="1"/>
    <n v="11394"/>
    <x v="1174"/>
    <x v="1"/>
    <n v="111"/>
    <s v="Product_111"/>
    <x v="1"/>
    <n v="117.37"/>
    <n v="64.19"/>
    <n v="3"/>
    <n v="0"/>
    <n v="847"/>
    <n v="3"/>
    <n v="352.11"/>
    <n v="159.54"/>
  </r>
  <r>
    <n v="1118"/>
    <x v="2698"/>
    <n v="65"/>
    <x v="1"/>
    <d v="2021-08-15T00:00:00"/>
    <n v="1"/>
    <n v="12972"/>
    <x v="65"/>
    <x v="2"/>
    <n v="122"/>
    <s v="Product_122"/>
    <x v="0"/>
    <n v="72.819999999999993"/>
    <n v="35.020000000000003"/>
    <n v="4"/>
    <n v="0"/>
    <n v="693"/>
    <n v="3"/>
    <n v="291.27999999999997"/>
    <n v="151.19999999999999"/>
  </r>
  <r>
    <n v="1189"/>
    <x v="2699"/>
    <n v="40"/>
    <x v="0"/>
    <d v="2020-03-17T00:00:00"/>
    <n v="0"/>
    <n v="13639"/>
    <x v="939"/>
    <x v="0"/>
    <n v="129"/>
    <s v="Product_129"/>
    <x v="2"/>
    <n v="741.66"/>
    <n v="299.66000000000003"/>
    <n v="2"/>
    <n v="0"/>
    <n v="580"/>
    <n v="6"/>
    <n v="1483.32"/>
    <n v="884"/>
  </r>
  <r>
    <n v="1766"/>
    <x v="2700"/>
    <n v="54"/>
    <x v="0"/>
    <d v="2020-01-19T00:00:00"/>
    <n v="1"/>
    <n v="13972"/>
    <x v="1261"/>
    <x v="0"/>
    <n v="125"/>
    <s v="Product_125"/>
    <x v="2"/>
    <n v="188.53"/>
    <n v="104.23"/>
    <n v="5"/>
    <n v="0.1"/>
    <n v="1174"/>
    <n v="5"/>
    <n v="848.38"/>
    <n v="327.23"/>
  </r>
  <r>
    <n v="1369"/>
    <x v="2701"/>
    <n v="52"/>
    <x v="5"/>
    <d v="2021-03-09T00:00:00"/>
    <n v="0"/>
    <n v="13522"/>
    <x v="160"/>
    <x v="1"/>
    <n v="114"/>
    <s v="Product_114"/>
    <x v="2"/>
    <n v="331.3"/>
    <n v="179.79"/>
    <n v="5"/>
    <n v="0.2"/>
    <n v="382"/>
    <n v="3"/>
    <n v="1325.2"/>
    <n v="426.25"/>
  </r>
  <r>
    <n v="1148"/>
    <x v="2702"/>
    <n v="40"/>
    <x v="5"/>
    <d v="2023-09-03T00:00:00"/>
    <n v="0"/>
    <n v="13380"/>
    <x v="1262"/>
    <x v="2"/>
    <n v="114"/>
    <s v="Product_114"/>
    <x v="2"/>
    <n v="1277.81"/>
    <n v="643.09"/>
    <n v="4"/>
    <n v="0"/>
    <n v="485"/>
    <n v="6"/>
    <n v="5111.24"/>
    <n v="2538.88"/>
  </r>
  <r>
    <n v="1651"/>
    <x v="2703"/>
    <n v="42"/>
    <x v="3"/>
    <d v="2023-05-19T00:00:00"/>
    <n v="0"/>
    <n v="11380"/>
    <x v="1094"/>
    <x v="1"/>
    <n v="102"/>
    <s v="Product_102"/>
    <x v="2"/>
    <n v="877.99"/>
    <n v="503.46"/>
    <n v="3"/>
    <n v="0.05"/>
    <n v="593"/>
    <n v="1"/>
    <n v="2502.27"/>
    <n v="991.89"/>
  </r>
  <r>
    <n v="1769"/>
    <x v="2704"/>
    <n v="32"/>
    <x v="4"/>
    <d v="2020-08-07T00:00:00"/>
    <n v="0"/>
    <n v="13447"/>
    <x v="39"/>
    <x v="1"/>
    <n v="113"/>
    <s v="Product_113"/>
    <x v="0"/>
    <n v="968.77"/>
    <n v="599.32000000000005"/>
    <n v="3"/>
    <n v="0"/>
    <n v="654"/>
    <n v="7"/>
    <n v="2906.31"/>
    <n v="1108.3499999999999"/>
  </r>
  <r>
    <n v="1373"/>
    <x v="2705"/>
    <n v="53"/>
    <x v="1"/>
    <d v="2021-11-17T00:00:00"/>
    <n v="1"/>
    <n v="12875"/>
    <x v="489"/>
    <x v="1"/>
    <n v="103"/>
    <s v="Product_103"/>
    <x v="1"/>
    <n v="321.85000000000002"/>
    <n v="196.41"/>
    <n v="2"/>
    <n v="0"/>
    <n v="607"/>
    <n v="3"/>
    <n v="643.70000000000005"/>
    <n v="250.88"/>
  </r>
  <r>
    <n v="1780"/>
    <x v="2706"/>
    <n v="40"/>
    <x v="4"/>
    <d v="2021-08-05T00:00:00"/>
    <n v="0"/>
    <n v="13176"/>
    <x v="1263"/>
    <x v="1"/>
    <n v="130"/>
    <s v="Product_130"/>
    <x v="0"/>
    <n v="1251.56"/>
    <n v="599.47"/>
    <n v="2"/>
    <n v="0.2"/>
    <n v="438"/>
    <n v="6"/>
    <n v="2002.5"/>
    <n v="803.56"/>
  </r>
  <r>
    <n v="1159"/>
    <x v="2707"/>
    <n v="42"/>
    <x v="2"/>
    <d v="2022-07-19T00:00:00"/>
    <n v="0"/>
    <n v="12437"/>
    <x v="1264"/>
    <x v="1"/>
    <n v="118"/>
    <s v="Product_118"/>
    <x v="3"/>
    <n v="1308.57"/>
    <n v="429.51499999999999"/>
    <n v="4"/>
    <n v="0"/>
    <n v="546"/>
    <n v="6"/>
    <n v="5234.28"/>
    <n v="3516.22"/>
  </r>
  <r>
    <n v="1350"/>
    <x v="2708"/>
    <n v="36"/>
    <x v="2"/>
    <d v="2023-06-08T00:00:00"/>
    <n v="1"/>
    <n v="10175"/>
    <x v="425"/>
    <x v="2"/>
    <n v="136"/>
    <s v="Product_136"/>
    <x v="2"/>
    <n v="808.83"/>
    <n v="359.63"/>
    <n v="1"/>
    <n v="0.05"/>
    <n v="514"/>
    <n v="2"/>
    <n v="768.39"/>
    <n v="408.76"/>
  </r>
  <r>
    <n v="2311"/>
    <x v="2709"/>
    <n v="56"/>
    <x v="0"/>
    <d v="2023-01-17T00:00:00"/>
    <n v="0"/>
    <n v="12153"/>
    <x v="345"/>
    <x v="0"/>
    <n v="121"/>
    <s v="Product_121"/>
    <x v="2"/>
    <n v="1373.21"/>
    <n v="599.38"/>
    <n v="3"/>
    <n v="0"/>
    <n v="474"/>
    <n v="6"/>
    <n v="4119.63"/>
    <n v="2321.4899999999998"/>
  </r>
  <r>
    <n v="2311"/>
    <x v="2710"/>
    <n v="63"/>
    <x v="1"/>
    <d v="2022-12-09T00:00:00"/>
    <n v="0"/>
    <n v="10591"/>
    <x v="1087"/>
    <x v="2"/>
    <n v="119"/>
    <s v="Product_119"/>
    <x v="0"/>
    <n v="1275"/>
    <n v="810.59"/>
    <n v="1"/>
    <n v="0"/>
    <n v="474"/>
    <n v="6"/>
    <n v="1275"/>
    <n v="464.41"/>
  </r>
  <r>
    <n v="1891"/>
    <x v="2711"/>
    <n v="26"/>
    <x v="4"/>
    <d v="2022-08-10T00:00:00"/>
    <n v="0"/>
    <n v="11186"/>
    <x v="477"/>
    <x v="2"/>
    <n v="116"/>
    <s v="Product_116"/>
    <x v="3"/>
    <n v="1110.42"/>
    <n v="675.27"/>
    <n v="1"/>
    <n v="0"/>
    <n v="431"/>
    <n v="5"/>
    <n v="1110.42"/>
    <n v="435.15"/>
  </r>
  <r>
    <n v="2249"/>
    <x v="2712"/>
    <n v="26"/>
    <x v="0"/>
    <d v="2020-10-01T00:00:00"/>
    <n v="0"/>
    <n v="10913"/>
    <x v="1220"/>
    <x v="1"/>
    <n v="128"/>
    <s v="Product_128"/>
    <x v="0"/>
    <n v="1114.4100000000001"/>
    <n v="702.5"/>
    <n v="4"/>
    <n v="0.1"/>
    <n v="328"/>
    <n v="6"/>
    <n v="4011.88"/>
    <n v="1201.8800000000001"/>
  </r>
  <r>
    <n v="1522"/>
    <x v="2713"/>
    <n v="43"/>
    <x v="2"/>
    <d v="2022-10-29T00:00:00"/>
    <n v="0"/>
    <n v="11290"/>
    <x v="1223"/>
    <x v="0"/>
    <n v="104"/>
    <s v="Product_104"/>
    <x v="1"/>
    <n v="202.82"/>
    <n v="90.4"/>
    <n v="2"/>
    <n v="0"/>
    <n v="332"/>
    <n v="2"/>
    <n v="405.64"/>
    <n v="224.84"/>
  </r>
  <r>
    <n v="1521"/>
    <x v="2714"/>
    <n v="66"/>
    <x v="5"/>
    <d v="2022-08-16T00:00:00"/>
    <n v="0"/>
    <n v="11586"/>
    <x v="137"/>
    <x v="2"/>
    <n v="115"/>
    <s v="Product_115"/>
    <x v="2"/>
    <n v="442.71"/>
    <n v="298.56"/>
    <n v="1"/>
    <n v="0"/>
    <n v="869"/>
    <n v="2"/>
    <n v="442.71"/>
    <n v="144.15"/>
  </r>
  <r>
    <n v="1782"/>
    <x v="2715"/>
    <n v="40"/>
    <x v="1"/>
    <d v="2021-07-12T00:00:00"/>
    <n v="1"/>
    <n v="13960"/>
    <x v="919"/>
    <x v="2"/>
    <n v="101"/>
    <s v="Product_101"/>
    <x v="0"/>
    <n v="146.93"/>
    <n v="64.64"/>
    <n v="4"/>
    <n v="0"/>
    <n v="918"/>
    <n v="2"/>
    <n v="587.72"/>
    <n v="329.16"/>
  </r>
  <r>
    <n v="1272"/>
    <x v="2716"/>
    <n v="20"/>
    <x v="1"/>
    <d v="2021-01-29T00:00:00"/>
    <n v="1"/>
    <n v="11302"/>
    <x v="694"/>
    <x v="0"/>
    <n v="148"/>
    <s v="Product_148"/>
    <x v="1"/>
    <n v="62.59"/>
    <n v="41.37"/>
    <n v="2"/>
    <n v="0"/>
    <n v="814"/>
    <n v="4"/>
    <n v="125.18"/>
    <n v="42.44"/>
  </r>
  <r>
    <n v="1935"/>
    <x v="2717"/>
    <n v="30"/>
    <x v="4"/>
    <d v="2020-08-18T00:00:00"/>
    <n v="0"/>
    <n v="11326"/>
    <x v="1265"/>
    <x v="2"/>
    <n v="147"/>
    <s v="Product_147"/>
    <x v="2"/>
    <n v="279.55"/>
    <n v="141.37"/>
    <n v="1"/>
    <n v="0"/>
    <n v="468"/>
    <n v="9"/>
    <n v="279.55"/>
    <n v="138.18"/>
  </r>
  <r>
    <n v="2425"/>
    <x v="2718"/>
    <n v="43"/>
    <x v="3"/>
    <d v="2021-11-08T00:00:00"/>
    <n v="1"/>
    <n v="13658"/>
    <x v="558"/>
    <x v="0"/>
    <n v="116"/>
    <s v="Product_116"/>
    <x v="2"/>
    <n v="1326.71"/>
    <n v="572.65"/>
    <n v="1"/>
    <n v="0.05"/>
    <n v="851"/>
    <n v="2"/>
    <n v="1260.3699999999999"/>
    <n v="687.72"/>
  </r>
  <r>
    <n v="1182"/>
    <x v="2719"/>
    <n v="43"/>
    <x v="4"/>
    <d v="2020-11-28T00:00:00"/>
    <n v="0"/>
    <n v="13002"/>
    <x v="401"/>
    <x v="2"/>
    <n v="120"/>
    <s v="Product_120"/>
    <x v="2"/>
    <n v="397.82"/>
    <n v="193.35"/>
    <n v="2"/>
    <n v="0.1"/>
    <n v="530"/>
    <n v="7"/>
    <n v="716.08"/>
    <n v="329.38"/>
  </r>
  <r>
    <n v="1487"/>
    <x v="2720"/>
    <n v="29"/>
    <x v="5"/>
    <d v="2024-06-02T00:00:00"/>
    <n v="0"/>
    <n v="10952"/>
    <x v="649"/>
    <x v="1"/>
    <n v="133"/>
    <s v="Product_133"/>
    <x v="3"/>
    <n v="1456.72"/>
    <n v="661.98"/>
    <n v="2"/>
    <n v="0.05"/>
    <n v="330"/>
    <n v="5"/>
    <n v="2767.77"/>
    <n v="1443.81"/>
  </r>
  <r>
    <n v="1845"/>
    <x v="2721"/>
    <n v="30"/>
    <x v="5"/>
    <d v="2022-07-28T00:00:00"/>
    <n v="1"/>
    <n v="10860"/>
    <x v="111"/>
    <x v="0"/>
    <n v="117"/>
    <s v="Product_117"/>
    <x v="0"/>
    <n v="916.07"/>
    <n v="501.27"/>
    <n v="5"/>
    <n v="0.2"/>
    <n v="811"/>
    <n v="3"/>
    <n v="3664.28"/>
    <n v="1157.93"/>
  </r>
  <r>
    <n v="1123"/>
    <x v="2722"/>
    <n v="25"/>
    <x v="0"/>
    <d v="2023-08-20T00:00:00"/>
    <n v="0"/>
    <n v="12174"/>
    <x v="79"/>
    <x v="2"/>
    <n v="105"/>
    <s v="Product_105"/>
    <x v="2"/>
    <n v="394.02"/>
    <n v="429.51499999999999"/>
    <n v="5"/>
    <n v="0.05"/>
    <n v="393"/>
    <n v="5"/>
    <n v="1871.59"/>
    <n v="-275.98"/>
  </r>
  <r>
    <n v="1984"/>
    <x v="2723"/>
    <n v="57"/>
    <x v="1"/>
    <d v="2021-06-10T00:00:00"/>
    <n v="0"/>
    <n v="11269"/>
    <x v="800"/>
    <x v="2"/>
    <n v="105"/>
    <s v="Product_105"/>
    <x v="2"/>
    <n v="770.84"/>
    <n v="384.16"/>
    <n v="4"/>
    <n v="0.2"/>
    <n v="611"/>
    <n v="4"/>
    <n v="2466.69"/>
    <n v="930.05"/>
  </r>
  <r>
    <n v="1789"/>
    <x v="2724"/>
    <n v="27"/>
    <x v="0"/>
    <d v="2024-01-11T00:00:00"/>
    <n v="0"/>
    <n v="12871"/>
    <x v="284"/>
    <x v="0"/>
    <n v="139"/>
    <s v="Product_139"/>
    <x v="1"/>
    <n v="367.69"/>
    <n v="214.59"/>
    <n v="4"/>
    <n v="0"/>
    <n v="356"/>
    <n v="3"/>
    <n v="1470.76"/>
    <n v="612.4"/>
  </r>
  <r>
    <n v="1413"/>
    <x v="2725"/>
    <n v="33"/>
    <x v="5"/>
    <d v="2021-01-16T00:00:00"/>
    <n v="0"/>
    <n v="10233"/>
    <x v="1174"/>
    <x v="0"/>
    <n v="113"/>
    <s v="Product_113"/>
    <x v="0"/>
    <n v="1476.76"/>
    <n v="985.76"/>
    <n v="3"/>
    <n v="0"/>
    <n v="948"/>
    <n v="7"/>
    <n v="4430.28"/>
    <n v="1473"/>
  </r>
  <r>
    <n v="2195"/>
    <x v="2726"/>
    <n v="32"/>
    <x v="3"/>
    <d v="2020-01-29T00:00:00"/>
    <n v="1"/>
    <n v="12714"/>
    <x v="707"/>
    <x v="0"/>
    <n v="144"/>
    <s v="Product_144"/>
    <x v="1"/>
    <n v="1278.53"/>
    <n v="753.08"/>
    <n v="5"/>
    <n v="0.2"/>
    <n v="1604"/>
    <n v="5"/>
    <n v="5114.12"/>
    <n v="1348.72"/>
  </r>
  <r>
    <n v="2311"/>
    <x v="2727"/>
    <n v="40"/>
    <x v="1"/>
    <d v="2021-11-21T00:00:00"/>
    <n v="0"/>
    <n v="13656"/>
    <x v="1266"/>
    <x v="0"/>
    <n v="136"/>
    <s v="Product_136"/>
    <x v="0"/>
    <n v="88.05"/>
    <n v="44.79"/>
    <n v="2"/>
    <n v="0"/>
    <n v="474"/>
    <n v="6"/>
    <n v="176.1"/>
    <n v="86.52"/>
  </r>
  <r>
    <n v="2458"/>
    <x v="2728"/>
    <n v="27"/>
    <x v="5"/>
    <d v="2021-08-27T00:00:00"/>
    <n v="0"/>
    <n v="12978"/>
    <x v="899"/>
    <x v="0"/>
    <n v="130"/>
    <s v="Product_130"/>
    <x v="2"/>
    <n v="1424.28"/>
    <n v="993.08"/>
    <n v="5"/>
    <n v="0.1"/>
    <n v="547"/>
    <n v="5"/>
    <n v="6409.26"/>
    <n v="1443.86"/>
  </r>
  <r>
    <n v="1685"/>
    <x v="2729"/>
    <n v="58"/>
    <x v="3"/>
    <d v="2023-03-08T00:00:00"/>
    <n v="0"/>
    <n v="11462"/>
    <x v="90"/>
    <x v="0"/>
    <n v="104"/>
    <s v="Product_104"/>
    <x v="3"/>
    <n v="1095.54"/>
    <n v="499.81"/>
    <n v="4"/>
    <n v="0"/>
    <n v="452"/>
    <n v="4"/>
    <n v="4382.16"/>
    <n v="2382.92"/>
  </r>
  <r>
    <n v="1112"/>
    <x v="2730"/>
    <n v="21"/>
    <x v="4"/>
    <d v="2023-10-13T00:00:00"/>
    <n v="0"/>
    <n v="12184"/>
    <x v="866"/>
    <x v="1"/>
    <n v="123"/>
    <s v="Product_123"/>
    <x v="1"/>
    <n v="169.45"/>
    <n v="94.38"/>
    <n v="4"/>
    <n v="0.1"/>
    <n v="446"/>
    <n v="6"/>
    <n v="610.02"/>
    <n v="232.5"/>
  </r>
  <r>
    <n v="1887"/>
    <x v="2731"/>
    <n v="25"/>
    <x v="2"/>
    <d v="2021-01-30T00:00:00"/>
    <n v="1"/>
    <n v="11809"/>
    <x v="421"/>
    <x v="1"/>
    <n v="121"/>
    <s v="Product_121"/>
    <x v="3"/>
    <n v="1022.42"/>
    <n v="653.34"/>
    <n v="4"/>
    <n v="0"/>
    <n v="825"/>
    <n v="4"/>
    <n v="4089.68"/>
    <n v="1476.32"/>
  </r>
  <r>
    <n v="1121"/>
    <x v="2732"/>
    <n v="20"/>
    <x v="5"/>
    <d v="2020-12-25T00:00:00"/>
    <n v="0"/>
    <n v="12603"/>
    <x v="916"/>
    <x v="0"/>
    <n v="121"/>
    <s v="Product_121"/>
    <x v="3"/>
    <n v="988.04"/>
    <n v="395.41"/>
    <n v="2"/>
    <n v="0"/>
    <n v="448"/>
    <n v="5"/>
    <n v="1976.08"/>
    <n v="1185.26"/>
  </r>
  <r>
    <n v="2245"/>
    <x v="2733"/>
    <n v="38"/>
    <x v="2"/>
    <d v="2023-05-06T00:00:00"/>
    <n v="1"/>
    <n v="12806"/>
    <x v="496"/>
    <x v="2"/>
    <n v="106"/>
    <s v="Product_106"/>
    <x v="3"/>
    <n v="367.24"/>
    <n v="224.24"/>
    <n v="1"/>
    <n v="0"/>
    <n v="576"/>
    <n v="4"/>
    <n v="367.24"/>
    <n v="143"/>
  </r>
  <r>
    <n v="1038"/>
    <x v="2734"/>
    <n v="68"/>
    <x v="0"/>
    <d v="2023-08-01T00:00:00"/>
    <n v="0"/>
    <n v="11172"/>
    <x v="844"/>
    <x v="1"/>
    <n v="124"/>
    <s v="Product_124"/>
    <x v="0"/>
    <n v="1149.75"/>
    <n v="551.82000000000005"/>
    <n v="4"/>
    <n v="0"/>
    <n v="461"/>
    <n v="5"/>
    <n v="4599"/>
    <n v="2391.7199999999998"/>
  </r>
  <r>
    <n v="1496"/>
    <x v="2735"/>
    <n v="38"/>
    <x v="2"/>
    <d v="2022-10-04T00:00:00"/>
    <n v="0"/>
    <n v="10055"/>
    <x v="787"/>
    <x v="1"/>
    <n v="147"/>
    <s v="Product_147"/>
    <x v="0"/>
    <n v="176.24"/>
    <n v="79.47"/>
    <n v="5"/>
    <n v="0.2"/>
    <n v="351"/>
    <n v="5"/>
    <n v="704.96"/>
    <n v="307.61"/>
  </r>
  <r>
    <n v="1779"/>
    <x v="2736"/>
    <n v="41"/>
    <x v="5"/>
    <d v="2022-05-25T00:00:00"/>
    <n v="0"/>
    <n v="13759"/>
    <x v="380"/>
    <x v="2"/>
    <n v="131"/>
    <s v="Product_131"/>
    <x v="3"/>
    <n v="759.7"/>
    <n v="366.37"/>
    <n v="1"/>
    <n v="0"/>
    <n v="678"/>
    <n v="3"/>
    <n v="759.7"/>
    <n v="393.33"/>
  </r>
  <r>
    <n v="2256"/>
    <x v="2737"/>
    <n v="28"/>
    <x v="2"/>
    <d v="2022-11-21T00:00:00"/>
    <n v="0"/>
    <n v="12403"/>
    <x v="486"/>
    <x v="1"/>
    <n v="119"/>
    <s v="Product_119"/>
    <x v="2"/>
    <n v="64.39"/>
    <n v="44.43"/>
    <n v="5"/>
    <n v="0.2"/>
    <n v="329"/>
    <n v="8"/>
    <n v="257.56"/>
    <n v="35.409999999999997"/>
  </r>
  <r>
    <n v="1942"/>
    <x v="2738"/>
    <n v="39"/>
    <x v="1"/>
    <d v="2021-02-11T00:00:00"/>
    <n v="0"/>
    <n v="13328"/>
    <x v="493"/>
    <x v="1"/>
    <n v="138"/>
    <s v="Product_138"/>
    <x v="2"/>
    <n v="1454.67"/>
    <n v="971.11"/>
    <n v="4"/>
    <n v="0"/>
    <n v="523"/>
    <n v="5"/>
    <n v="5818.68"/>
    <n v="1934.24"/>
  </r>
  <r>
    <n v="1148"/>
    <x v="2739"/>
    <n v="58"/>
    <x v="5"/>
    <d v="2020-06-26T00:00:00"/>
    <n v="0"/>
    <n v="12970"/>
    <x v="654"/>
    <x v="0"/>
    <n v="112"/>
    <s v="Product_112"/>
    <x v="3"/>
    <n v="1139.77"/>
    <n v="529"/>
    <n v="2"/>
    <n v="0.2"/>
    <n v="485"/>
    <n v="6"/>
    <n v="1823.63"/>
    <n v="765.63"/>
  </r>
  <r>
    <n v="2420"/>
    <x v="2740"/>
    <n v="42"/>
    <x v="3"/>
    <d v="2022-03-31T00:00:00"/>
    <n v="0"/>
    <n v="10812"/>
    <x v="725"/>
    <x v="1"/>
    <n v="114"/>
    <s v="Product_114"/>
    <x v="1"/>
    <n v="280.33999999999997"/>
    <n v="121.98"/>
    <n v="1"/>
    <n v="0"/>
    <n v="1007"/>
    <n v="2"/>
    <n v="280.33999999999997"/>
    <n v="158.36000000000001"/>
  </r>
  <r>
    <n v="2021"/>
    <x v="2741"/>
    <n v="71"/>
    <x v="2"/>
    <d v="2023-02-10T00:00:00"/>
    <n v="0"/>
    <n v="13134"/>
    <x v="225"/>
    <x v="1"/>
    <n v="112"/>
    <s v="Product_112"/>
    <x v="1"/>
    <n v="545.42999999999995"/>
    <n v="277.76"/>
    <n v="1"/>
    <n v="0"/>
    <n v="457"/>
    <n v="4"/>
    <n v="545.42999999999995"/>
    <n v="267.67"/>
  </r>
  <r>
    <n v="1660"/>
    <x v="2742"/>
    <n v="58"/>
    <x v="1"/>
    <d v="2020-07-14T00:00:00"/>
    <n v="0"/>
    <n v="11849"/>
    <x v="1267"/>
    <x v="1"/>
    <n v="115"/>
    <s v="Product_115"/>
    <x v="0"/>
    <n v="282.82"/>
    <n v="163.38999999999999"/>
    <n v="4"/>
    <n v="0"/>
    <n v="441"/>
    <n v="8"/>
    <n v="1131.28"/>
    <n v="477.72"/>
  </r>
  <r>
    <n v="1301"/>
    <x v="2743"/>
    <n v="38"/>
    <x v="0"/>
    <d v="2021-01-13T00:00:00"/>
    <n v="0"/>
    <n v="11959"/>
    <x v="1268"/>
    <x v="0"/>
    <n v="119"/>
    <s v="Product_119"/>
    <x v="1"/>
    <n v="1161.5999999999999"/>
    <n v="766.82"/>
    <n v="4"/>
    <n v="0.2"/>
    <n v="434"/>
    <n v="6"/>
    <n v="3717.12"/>
    <n v="649.84"/>
  </r>
  <r>
    <n v="2383"/>
    <x v="2744"/>
    <n v="38"/>
    <x v="0"/>
    <d v="2020-10-14T00:00:00"/>
    <n v="0"/>
    <n v="11086"/>
    <x v="256"/>
    <x v="2"/>
    <n v="128"/>
    <s v="Product_128"/>
    <x v="2"/>
    <n v="135.4"/>
    <n v="93.4"/>
    <n v="4"/>
    <n v="0"/>
    <n v="530"/>
    <n v="3"/>
    <n v="541.6"/>
    <n v="168"/>
  </r>
  <r>
    <n v="1237"/>
    <x v="2745"/>
    <n v="64"/>
    <x v="2"/>
    <d v="2022-09-04T00:00:00"/>
    <n v="0"/>
    <n v="10805"/>
    <x v="1048"/>
    <x v="2"/>
    <n v="140"/>
    <s v="Product_140"/>
    <x v="3"/>
    <n v="1268.5899999999999"/>
    <n v="793.31"/>
    <n v="3"/>
    <n v="0"/>
    <n v="803"/>
    <n v="3"/>
    <n v="3805.77"/>
    <n v="1425.84"/>
  </r>
  <r>
    <n v="1646"/>
    <x v="2746"/>
    <n v="42"/>
    <x v="0"/>
    <d v="2021-10-24T00:00:00"/>
    <n v="0"/>
    <n v="13100"/>
    <x v="801"/>
    <x v="2"/>
    <n v="141"/>
    <s v="Product_141"/>
    <x v="1"/>
    <n v="1416.18"/>
    <n v="820.96"/>
    <n v="2"/>
    <n v="0"/>
    <n v="591"/>
    <n v="3"/>
    <n v="2832.36"/>
    <n v="1190.44"/>
  </r>
  <r>
    <n v="1662"/>
    <x v="2747"/>
    <n v="61"/>
    <x v="3"/>
    <d v="2021-05-23T00:00:00"/>
    <n v="0"/>
    <n v="11575"/>
    <x v="408"/>
    <x v="2"/>
    <n v="105"/>
    <s v="Product_105"/>
    <x v="3"/>
    <n v="1031.1099999999999"/>
    <n v="456.47"/>
    <n v="2"/>
    <n v="0"/>
    <n v="440"/>
    <n v="3"/>
    <n v="2062.2199999999998"/>
    <n v="1149.28"/>
  </r>
  <r>
    <n v="1235"/>
    <x v="2748"/>
    <n v="70"/>
    <x v="5"/>
    <d v="2020-01-14T00:00:00"/>
    <n v="1"/>
    <n v="13730"/>
    <x v="31"/>
    <x v="1"/>
    <n v="105"/>
    <s v="Product_105"/>
    <x v="1"/>
    <n v="358.8"/>
    <n v="151.49"/>
    <n v="4"/>
    <n v="0.1"/>
    <n v="791"/>
    <n v="3"/>
    <n v="1291.68"/>
    <n v="685.72"/>
  </r>
  <r>
    <n v="1202"/>
    <x v="2749"/>
    <n v="36"/>
    <x v="1"/>
    <d v="2021-06-18T00:00:00"/>
    <n v="0"/>
    <n v="10599"/>
    <x v="322"/>
    <x v="0"/>
    <n v="106"/>
    <s v="Product_106"/>
    <x v="0"/>
    <n v="572.13"/>
    <n v="331.15"/>
    <n v="3"/>
    <n v="0"/>
    <n v="420"/>
    <n v="4"/>
    <n v="1716.39"/>
    <n v="722.94"/>
  </r>
  <r>
    <n v="1255"/>
    <x v="2750"/>
    <n v="45"/>
    <x v="4"/>
    <d v="2022-02-24T00:00:00"/>
    <n v="1"/>
    <n v="12615"/>
    <x v="836"/>
    <x v="0"/>
    <n v="123"/>
    <s v="Product_123"/>
    <x v="2"/>
    <n v="742"/>
    <n v="416.8"/>
    <n v="4"/>
    <n v="0"/>
    <n v="667"/>
    <n v="3"/>
    <n v="2968"/>
    <n v="1300.8"/>
  </r>
  <r>
    <n v="1597"/>
    <x v="2751"/>
    <n v="54"/>
    <x v="2"/>
    <d v="2021-04-27T00:00:00"/>
    <n v="0"/>
    <n v="13371"/>
    <x v="1119"/>
    <x v="1"/>
    <n v="103"/>
    <s v="Product_103"/>
    <x v="0"/>
    <n v="926.71"/>
    <n v="605.91"/>
    <n v="4"/>
    <n v="0.2"/>
    <n v="397"/>
    <n v="7"/>
    <n v="2965.47"/>
    <n v="541.83000000000004"/>
  </r>
  <r>
    <n v="1661"/>
    <x v="2752"/>
    <n v="51"/>
    <x v="0"/>
    <d v="2022-07-03T00:00:00"/>
    <n v="0"/>
    <n v="12752"/>
    <x v="1269"/>
    <x v="2"/>
    <n v="137"/>
    <s v="Product_137"/>
    <x v="3"/>
    <n v="1019.56"/>
    <n v="506.5"/>
    <n v="2"/>
    <n v="0"/>
    <n v="356"/>
    <n v="10"/>
    <n v="2039.12"/>
    <n v="1026.1199999999999"/>
  </r>
  <r>
    <n v="1234"/>
    <x v="2753"/>
    <n v="51"/>
    <x v="5"/>
    <d v="2021-06-30T00:00:00"/>
    <n v="1"/>
    <n v="10611"/>
    <x v="76"/>
    <x v="0"/>
    <n v="133"/>
    <s v="Product_133"/>
    <x v="2"/>
    <n v="853.61"/>
    <n v="429.51499999999999"/>
    <n v="3"/>
    <n v="0.1"/>
    <n v="1041"/>
    <n v="6"/>
    <n v="2304.75"/>
    <n v="1016.2"/>
  </r>
  <r>
    <n v="2368"/>
    <x v="2754"/>
    <n v="19"/>
    <x v="4"/>
    <d v="2021-11-06T00:00:00"/>
    <n v="0"/>
    <n v="11238"/>
    <x v="793"/>
    <x v="1"/>
    <n v="143"/>
    <s v="Product_143"/>
    <x v="2"/>
    <n v="559.41"/>
    <n v="294.87"/>
    <n v="2"/>
    <n v="0"/>
    <n v="748"/>
    <n v="4"/>
    <n v="1118.82"/>
    <n v="529.08000000000004"/>
  </r>
  <r>
    <n v="1533"/>
    <x v="2755"/>
    <n v="27"/>
    <x v="3"/>
    <d v="2021-09-10T00:00:00"/>
    <n v="0"/>
    <n v="12188"/>
    <x v="321"/>
    <x v="1"/>
    <n v="121"/>
    <s v="Product_121"/>
    <x v="0"/>
    <n v="1341.83"/>
    <n v="926.88"/>
    <n v="4"/>
    <n v="0.2"/>
    <n v="468"/>
    <n v="4"/>
    <n v="4293.8599999999997"/>
    <n v="586.34"/>
  </r>
  <r>
    <n v="1859"/>
    <x v="2756"/>
    <n v="32"/>
    <x v="0"/>
    <d v="2023-07-04T00:00:00"/>
    <n v="1"/>
    <n v="11949"/>
    <x v="1270"/>
    <x v="1"/>
    <n v="120"/>
    <s v="Product_120"/>
    <x v="1"/>
    <n v="168.02"/>
    <n v="107.31"/>
    <n v="5"/>
    <n v="0"/>
    <n v="635"/>
    <n v="3"/>
    <n v="840.1"/>
    <n v="303.55"/>
  </r>
  <r>
    <n v="2489"/>
    <x v="2757"/>
    <n v="58"/>
    <x v="0"/>
    <d v="2024-01-20T00:00:00"/>
    <n v="1"/>
    <n v="11530"/>
    <x v="1260"/>
    <x v="1"/>
    <n v="101"/>
    <s v="Product_101"/>
    <x v="0"/>
    <n v="726.07"/>
    <n v="297.77999999999997"/>
    <n v="1"/>
    <n v="0.05"/>
    <n v="347"/>
    <n v="5"/>
    <n v="689.77"/>
    <n v="391.99"/>
  </r>
  <r>
    <n v="1769"/>
    <x v="2758"/>
    <n v="21"/>
    <x v="1"/>
    <d v="2023-03-19T00:00:00"/>
    <n v="0"/>
    <n v="10560"/>
    <x v="1271"/>
    <x v="0"/>
    <n v="139"/>
    <s v="Product_139"/>
    <x v="3"/>
    <n v="1174.57"/>
    <n v="778.04"/>
    <n v="4"/>
    <n v="0"/>
    <n v="654"/>
    <n v="7"/>
    <n v="4698.28"/>
    <n v="1586.12"/>
  </r>
  <r>
    <n v="1540"/>
    <x v="2759"/>
    <n v="62"/>
    <x v="3"/>
    <d v="2020-01-24T00:00:00"/>
    <n v="0"/>
    <n v="12546"/>
    <x v="141"/>
    <x v="1"/>
    <n v="147"/>
    <s v="Product_147"/>
    <x v="1"/>
    <n v="138.27000000000001"/>
    <n v="74.87"/>
    <n v="3"/>
    <n v="0"/>
    <n v="502"/>
    <n v="4"/>
    <n v="414.81"/>
    <n v="190.2"/>
  </r>
  <r>
    <n v="1212"/>
    <x v="2760"/>
    <n v="51"/>
    <x v="3"/>
    <d v="2021-06-19T00:00:00"/>
    <n v="0"/>
    <n v="10626"/>
    <x v="1272"/>
    <x v="0"/>
    <n v="117"/>
    <s v="Product_117"/>
    <x v="0"/>
    <n v="1072.74"/>
    <n v="546.49"/>
    <n v="5"/>
    <n v="0"/>
    <n v="712"/>
    <n v="4"/>
    <n v="5363.7"/>
    <n v="2631.25"/>
  </r>
  <r>
    <n v="1462"/>
    <x v="2761"/>
    <n v="57"/>
    <x v="2"/>
    <d v="2023-08-31T00:00:00"/>
    <n v="0"/>
    <n v="12549"/>
    <x v="245"/>
    <x v="1"/>
    <n v="129"/>
    <s v="Product_129"/>
    <x v="0"/>
    <n v="1238.58"/>
    <n v="624.27"/>
    <n v="3"/>
    <n v="0"/>
    <n v="489"/>
    <n v="2"/>
    <n v="3715.74"/>
    <n v="1842.93"/>
  </r>
  <r>
    <n v="1435"/>
    <x v="2762"/>
    <n v="26"/>
    <x v="4"/>
    <d v="2022-06-01T00:00:00"/>
    <n v="1"/>
    <n v="12788"/>
    <x v="1219"/>
    <x v="1"/>
    <n v="108"/>
    <s v="Product_108"/>
    <x v="1"/>
    <n v="1008.21"/>
    <n v="583.29"/>
    <n v="4"/>
    <n v="0"/>
    <n v="860"/>
    <n v="3"/>
    <n v="4032.84"/>
    <n v="1699.68"/>
  </r>
  <r>
    <n v="1282"/>
    <x v="2763"/>
    <n v="41"/>
    <x v="1"/>
    <d v="2023-11-19T00:00:00"/>
    <n v="0"/>
    <n v="12811"/>
    <x v="864"/>
    <x v="0"/>
    <n v="126"/>
    <s v="Product_126"/>
    <x v="1"/>
    <n v="68.760000000000005"/>
    <n v="429.51499999999999"/>
    <n v="4"/>
    <n v="0"/>
    <n v="404"/>
    <n v="5"/>
    <n v="275.04000000000002"/>
    <n v="-1443.02"/>
  </r>
  <r>
    <n v="2486"/>
    <x v="2764"/>
    <n v="44"/>
    <x v="2"/>
    <d v="2021-04-28T00:00:00"/>
    <n v="0"/>
    <n v="11610"/>
    <x v="951"/>
    <x v="1"/>
    <n v="128"/>
    <s v="Product_128"/>
    <x v="1"/>
    <n v="311.2"/>
    <n v="185.78"/>
    <n v="1"/>
    <n v="0.2"/>
    <n v="345"/>
    <n v="4"/>
    <n v="248.96"/>
    <n v="63.18"/>
  </r>
  <r>
    <n v="2430"/>
    <x v="2765"/>
    <n v="43"/>
    <x v="1"/>
    <d v="2020-05-07T00:00:00"/>
    <n v="0"/>
    <n v="13262"/>
    <x v="125"/>
    <x v="2"/>
    <n v="134"/>
    <s v="Product_134"/>
    <x v="0"/>
    <n v="546.05999999999995"/>
    <n v="312.39999999999998"/>
    <n v="3"/>
    <n v="0"/>
    <n v="399"/>
    <n v="4"/>
    <n v="1638.18"/>
    <n v="700.98"/>
  </r>
  <r>
    <n v="1087"/>
    <x v="2766"/>
    <n v="44"/>
    <x v="3"/>
    <d v="2023-09-29T00:00:00"/>
    <n v="0"/>
    <n v="13782"/>
    <x v="350"/>
    <x v="0"/>
    <n v="126"/>
    <s v="Product_126"/>
    <x v="1"/>
    <n v="388.85"/>
    <n v="172.33"/>
    <n v="5"/>
    <n v="0"/>
    <n v="460"/>
    <n v="3"/>
    <n v="1944.25"/>
    <n v="1082.5999999999999"/>
  </r>
  <r>
    <n v="2067"/>
    <x v="2767"/>
    <n v="35"/>
    <x v="1"/>
    <d v="2020-08-30T00:00:00"/>
    <n v="1"/>
    <n v="10674"/>
    <x v="735"/>
    <x v="0"/>
    <n v="113"/>
    <s v="Product_113"/>
    <x v="1"/>
    <n v="1445.85"/>
    <n v="689.92"/>
    <n v="1"/>
    <n v="0"/>
    <n v="1223"/>
    <n v="5"/>
    <n v="1445.85"/>
    <n v="755.93"/>
  </r>
  <r>
    <n v="1460"/>
    <x v="2768"/>
    <n v="42"/>
    <x v="1"/>
    <d v="2022-11-08T00:00:00"/>
    <n v="0"/>
    <n v="13722"/>
    <x v="1273"/>
    <x v="1"/>
    <n v="144"/>
    <s v="Product_144"/>
    <x v="1"/>
    <n v="994.81"/>
    <n v="648.91999999999996"/>
    <n v="3"/>
    <n v="0"/>
    <n v="447"/>
    <n v="3"/>
    <n v="2984.43"/>
    <n v="1037.67"/>
  </r>
  <r>
    <n v="1277"/>
    <x v="2769"/>
    <n v="55"/>
    <x v="1"/>
    <d v="2021-09-20T00:00:00"/>
    <n v="0"/>
    <n v="10048"/>
    <x v="1274"/>
    <x v="0"/>
    <n v="137"/>
    <s v="Product_137"/>
    <x v="2"/>
    <n v="480.61"/>
    <n v="287.87"/>
    <n v="4"/>
    <n v="0"/>
    <n v="562"/>
    <n v="3"/>
    <n v="1922.44"/>
    <n v="770.96"/>
  </r>
  <r>
    <n v="1420"/>
    <x v="2770"/>
    <n v="22"/>
    <x v="5"/>
    <d v="2020-11-23T00:00:00"/>
    <n v="0"/>
    <n v="11386"/>
    <x v="130"/>
    <x v="0"/>
    <n v="113"/>
    <s v="Product_113"/>
    <x v="3"/>
    <n v="1398.06"/>
    <n v="747.29"/>
    <n v="1"/>
    <n v="0.2"/>
    <n v="516"/>
    <n v="4"/>
    <n v="1118.45"/>
    <n v="371.16"/>
  </r>
  <r>
    <n v="2376"/>
    <x v="2771"/>
    <n v="63"/>
    <x v="5"/>
    <d v="2022-10-04T00:00:00"/>
    <n v="1"/>
    <n v="11902"/>
    <x v="787"/>
    <x v="2"/>
    <n v="138"/>
    <s v="Product_138"/>
    <x v="1"/>
    <n v="1123.8599999999999"/>
    <n v="511.11"/>
    <n v="4"/>
    <n v="0.1"/>
    <n v="997"/>
    <n v="2"/>
    <n v="4045.9"/>
    <n v="2001.46"/>
  </r>
  <r>
    <n v="1695"/>
    <x v="2772"/>
    <n v="54"/>
    <x v="4"/>
    <d v="2023-11-06T00:00:00"/>
    <n v="0"/>
    <n v="10626"/>
    <x v="729"/>
    <x v="0"/>
    <n v="125"/>
    <s v="Product_125"/>
    <x v="3"/>
    <n v="462.68"/>
    <n v="186.14"/>
    <n v="2"/>
    <n v="0"/>
    <n v="422"/>
    <n v="3"/>
    <n v="925.36"/>
    <n v="553.08000000000004"/>
  </r>
  <r>
    <n v="1514"/>
    <x v="2773"/>
    <n v="25"/>
    <x v="4"/>
    <d v="2022-10-26T00:00:00"/>
    <n v="0"/>
    <n v="12727"/>
    <x v="297"/>
    <x v="2"/>
    <n v="147"/>
    <s v="Product_147"/>
    <x v="1"/>
    <n v="599.38"/>
    <n v="295.83"/>
    <n v="2"/>
    <n v="0"/>
    <n v="562"/>
    <n v="5"/>
    <n v="1198.76"/>
    <n v="607.1"/>
  </r>
  <r>
    <n v="1702"/>
    <x v="2774"/>
    <n v="45"/>
    <x v="3"/>
    <d v="2023-11-12T00:00:00"/>
    <n v="1"/>
    <n v="13567"/>
    <x v="754"/>
    <x v="0"/>
    <n v="123"/>
    <s v="Product_123"/>
    <x v="1"/>
    <n v="339.17"/>
    <n v="141.25"/>
    <n v="1"/>
    <n v="0"/>
    <n v="387"/>
    <n v="5"/>
    <n v="339.17"/>
    <n v="197.92"/>
  </r>
  <r>
    <n v="1018"/>
    <x v="2775"/>
    <n v="53"/>
    <x v="1"/>
    <d v="2021-09-28T00:00:00"/>
    <n v="0"/>
    <n v="10276"/>
    <x v="819"/>
    <x v="2"/>
    <n v="122"/>
    <s v="Product_122"/>
    <x v="2"/>
    <n v="1458.06"/>
    <n v="794.18"/>
    <n v="1"/>
    <n v="0"/>
    <n v="355"/>
    <n v="8"/>
    <n v="1458.06"/>
    <n v="663.88"/>
  </r>
  <r>
    <n v="1022"/>
    <x v="2776"/>
    <n v="21"/>
    <x v="3"/>
    <d v="2023-11-14T00:00:00"/>
    <n v="0"/>
    <n v="12094"/>
    <x v="696"/>
    <x v="0"/>
    <n v="121"/>
    <s v="Product_121"/>
    <x v="2"/>
    <n v="800.08"/>
    <n v="517.28"/>
    <n v="3"/>
    <n v="0"/>
    <n v="414"/>
    <n v="5"/>
    <n v="2400.2399999999998"/>
    <n v="848.4"/>
  </r>
  <r>
    <n v="1412"/>
    <x v="2777"/>
    <n v="40"/>
    <x v="5"/>
    <d v="2020-08-28T00:00:00"/>
    <n v="0"/>
    <n v="13842"/>
    <x v="824"/>
    <x v="0"/>
    <n v="130"/>
    <s v="Product_130"/>
    <x v="1"/>
    <n v="1349.28"/>
    <n v="655.24"/>
    <n v="5"/>
    <n v="0.05"/>
    <n v="721"/>
    <n v="3"/>
    <n v="6409.08"/>
    <n v="3132.88"/>
  </r>
  <r>
    <n v="2053"/>
    <x v="2778"/>
    <n v="38"/>
    <x v="1"/>
    <d v="2023-08-01T00:00:00"/>
    <n v="0"/>
    <n v="12973"/>
    <x v="844"/>
    <x v="2"/>
    <n v="111"/>
    <s v="Product_111"/>
    <x v="1"/>
    <n v="552.41999999999996"/>
    <n v="361.46"/>
    <n v="5"/>
    <n v="0"/>
    <n v="519"/>
    <n v="3"/>
    <n v="2762.1"/>
    <n v="954.8"/>
  </r>
  <r>
    <n v="1107"/>
    <x v="2779"/>
    <n v="30"/>
    <x v="2"/>
    <d v="2021-08-27T00:00:00"/>
    <n v="0"/>
    <n v="10215"/>
    <x v="899"/>
    <x v="2"/>
    <n v="104"/>
    <s v="Product_104"/>
    <x v="1"/>
    <n v="1298.22"/>
    <n v="793.69"/>
    <n v="2"/>
    <n v="0.2"/>
    <n v="513"/>
    <n v="2"/>
    <n v="2077.15"/>
    <n v="489.77"/>
  </r>
  <r>
    <n v="2390"/>
    <x v="2780"/>
    <n v="41"/>
    <x v="5"/>
    <d v="2022-01-22T00:00:00"/>
    <n v="0"/>
    <n v="10229"/>
    <x v="953"/>
    <x v="2"/>
    <n v="133"/>
    <s v="Product_133"/>
    <x v="3"/>
    <n v="128.13999999999999"/>
    <n v="429.51499999999999"/>
    <n v="2"/>
    <n v="0"/>
    <n v="385"/>
    <n v="5"/>
    <n v="256.27999999999997"/>
    <n v="-602.75"/>
  </r>
  <r>
    <n v="2304"/>
    <x v="2781"/>
    <n v="30"/>
    <x v="5"/>
    <d v="2023-06-12T00:00:00"/>
    <n v="0"/>
    <n v="13710"/>
    <x v="1275"/>
    <x v="0"/>
    <n v="147"/>
    <s v="Product_147"/>
    <x v="1"/>
    <n v="1474.03"/>
    <n v="874.64"/>
    <n v="2"/>
    <n v="0"/>
    <n v="569"/>
    <n v="3"/>
    <n v="2948.06"/>
    <n v="1198.78"/>
  </r>
  <r>
    <n v="2151"/>
    <x v="2782"/>
    <n v="60"/>
    <x v="5"/>
    <d v="2021-03-28T00:00:00"/>
    <n v="0"/>
    <n v="12370"/>
    <x v="1276"/>
    <x v="1"/>
    <n v="112"/>
    <s v="Product_112"/>
    <x v="3"/>
    <n v="1372.45"/>
    <n v="611.42999999999995"/>
    <n v="4"/>
    <n v="0.2"/>
    <n v="530"/>
    <n v="3"/>
    <n v="4391.84"/>
    <n v="1946.12"/>
  </r>
  <r>
    <n v="2252"/>
    <x v="2783"/>
    <n v="30"/>
    <x v="1"/>
    <d v="2021-03-24T00:00:00"/>
    <n v="0"/>
    <n v="13901"/>
    <x v="512"/>
    <x v="1"/>
    <n v="109"/>
    <s v="Product_109"/>
    <x v="2"/>
    <n v="576.64"/>
    <n v="343.93"/>
    <n v="5"/>
    <n v="0"/>
    <n v="581"/>
    <n v="7"/>
    <n v="2883.2"/>
    <n v="1163.55"/>
  </r>
  <r>
    <n v="2134"/>
    <x v="2784"/>
    <n v="51"/>
    <x v="4"/>
    <d v="2020-09-30T00:00:00"/>
    <n v="0"/>
    <n v="13492"/>
    <x v="522"/>
    <x v="0"/>
    <n v="132"/>
    <s v="Product_132"/>
    <x v="3"/>
    <n v="1173.3499999999999"/>
    <n v="519.58000000000004"/>
    <n v="1"/>
    <n v="0"/>
    <n v="631"/>
    <n v="4"/>
    <n v="1173.3499999999999"/>
    <n v="653.77"/>
  </r>
  <r>
    <n v="1135"/>
    <x v="2785"/>
    <n v="40"/>
    <x v="0"/>
    <d v="2022-09-06T00:00:00"/>
    <n v="1"/>
    <n v="12272"/>
    <x v="1164"/>
    <x v="0"/>
    <n v="111"/>
    <s v="Product_111"/>
    <x v="1"/>
    <n v="1140.77"/>
    <n v="590.64"/>
    <n v="2"/>
    <n v="0"/>
    <n v="848"/>
    <n v="1"/>
    <n v="2281.54"/>
    <n v="1100.26"/>
  </r>
  <r>
    <n v="1361"/>
    <x v="2786"/>
    <n v="37"/>
    <x v="2"/>
    <d v="2020-09-11T00:00:00"/>
    <n v="0"/>
    <n v="11685"/>
    <x v="128"/>
    <x v="2"/>
    <n v="137"/>
    <s v="Product_137"/>
    <x v="2"/>
    <n v="1356.82"/>
    <n v="773.36"/>
    <n v="3"/>
    <n v="0"/>
    <n v="820"/>
    <n v="4"/>
    <n v="4070.46"/>
    <n v="1750.38"/>
  </r>
  <r>
    <n v="2209"/>
    <x v="2787"/>
    <n v="40"/>
    <x v="2"/>
    <d v="2022-07-20T00:00:00"/>
    <n v="0"/>
    <n v="11310"/>
    <x v="278"/>
    <x v="2"/>
    <n v="124"/>
    <s v="Product_124"/>
    <x v="0"/>
    <n v="495.52"/>
    <n v="205.7"/>
    <n v="1"/>
    <n v="0"/>
    <n v="576"/>
    <n v="2"/>
    <n v="495.52"/>
    <n v="289.82"/>
  </r>
  <r>
    <n v="1128"/>
    <x v="2788"/>
    <n v="37"/>
    <x v="3"/>
    <d v="2023-05-25T00:00:00"/>
    <n v="0"/>
    <n v="10045"/>
    <x v="614"/>
    <x v="2"/>
    <n v="107"/>
    <s v="Product_107"/>
    <x v="2"/>
    <n v="725"/>
    <n v="323.33999999999997"/>
    <n v="1"/>
    <n v="0"/>
    <n v="587"/>
    <n v="4"/>
    <n v="725"/>
    <n v="401.66"/>
  </r>
  <r>
    <n v="2284"/>
    <x v="2789"/>
    <n v="34"/>
    <x v="1"/>
    <d v="2022-02-04T00:00:00"/>
    <n v="0"/>
    <n v="11836"/>
    <x v="162"/>
    <x v="1"/>
    <n v="108"/>
    <s v="Product_108"/>
    <x v="0"/>
    <n v="1304.25"/>
    <n v="647.07000000000005"/>
    <n v="1"/>
    <n v="0"/>
    <n v="490"/>
    <n v="4"/>
    <n v="1304.25"/>
    <n v="657.18"/>
  </r>
  <r>
    <n v="1514"/>
    <x v="2790"/>
    <n v="29"/>
    <x v="4"/>
    <d v="2022-01-05T00:00:00"/>
    <n v="0"/>
    <n v="11037"/>
    <x v="561"/>
    <x v="0"/>
    <n v="133"/>
    <s v="Product_133"/>
    <x v="3"/>
    <n v="1178.94"/>
    <n v="635.09"/>
    <n v="5"/>
    <n v="0.1"/>
    <n v="562"/>
    <n v="5"/>
    <n v="5305.23"/>
    <n v="2129.7800000000002"/>
  </r>
  <r>
    <n v="1448"/>
    <x v="2791"/>
    <n v="51"/>
    <x v="5"/>
    <d v="2023-12-08T00:00:00"/>
    <n v="0"/>
    <n v="10632"/>
    <x v="77"/>
    <x v="0"/>
    <n v="125"/>
    <s v="Product_125"/>
    <x v="2"/>
    <n v="620.53"/>
    <n v="408.03"/>
    <n v="2"/>
    <n v="0"/>
    <n v="390"/>
    <n v="5"/>
    <n v="1241.06"/>
    <n v="425"/>
  </r>
  <r>
    <n v="2127"/>
    <x v="2792"/>
    <n v="54"/>
    <x v="0"/>
    <d v="2023-01-29T00:00:00"/>
    <n v="0"/>
    <n v="13979"/>
    <x v="812"/>
    <x v="1"/>
    <n v="101"/>
    <s v="Product_101"/>
    <x v="2"/>
    <n v="1276.3"/>
    <n v="582.22"/>
    <n v="3"/>
    <n v="0"/>
    <n v="674"/>
    <n v="6"/>
    <n v="3828.9"/>
    <n v="2082.2399999999998"/>
  </r>
  <r>
    <n v="2247"/>
    <x v="2793"/>
    <n v="38"/>
    <x v="1"/>
    <d v="2022-08-22T00:00:00"/>
    <n v="0"/>
    <n v="12422"/>
    <x v="1277"/>
    <x v="2"/>
    <n v="103"/>
    <s v="Product_103"/>
    <x v="2"/>
    <n v="118.08"/>
    <n v="59.54"/>
    <n v="4"/>
    <n v="0"/>
    <n v="516"/>
    <n v="3"/>
    <n v="472.32"/>
    <n v="234.16"/>
  </r>
  <r>
    <n v="1873"/>
    <x v="2794"/>
    <n v="23"/>
    <x v="1"/>
    <d v="2023-01-05T00:00:00"/>
    <n v="1"/>
    <n v="12750"/>
    <x v="1073"/>
    <x v="2"/>
    <n v="140"/>
    <s v="Product_140"/>
    <x v="3"/>
    <n v="1183.97"/>
    <n v="642.58000000000004"/>
    <n v="3"/>
    <n v="0"/>
    <n v="727"/>
    <n v="3"/>
    <n v="3551.91"/>
    <n v="1624.17"/>
  </r>
  <r>
    <n v="1472"/>
    <x v="2795"/>
    <n v="66"/>
    <x v="4"/>
    <d v="2023-09-22T00:00:00"/>
    <n v="0"/>
    <n v="10986"/>
    <x v="452"/>
    <x v="2"/>
    <n v="128"/>
    <s v="Product_128"/>
    <x v="1"/>
    <n v="349.81"/>
    <n v="170.96"/>
    <n v="3"/>
    <n v="0"/>
    <n v="467"/>
    <n v="2"/>
    <n v="1049.43"/>
    <n v="536.54999999999995"/>
  </r>
  <r>
    <n v="2033"/>
    <x v="2796"/>
    <n v="26"/>
    <x v="0"/>
    <d v="2021-03-23T00:00:00"/>
    <n v="0"/>
    <n v="10332"/>
    <x v="16"/>
    <x v="2"/>
    <n v="143"/>
    <s v="Product_143"/>
    <x v="3"/>
    <n v="464.88"/>
    <n v="273.22000000000003"/>
    <n v="3"/>
    <n v="0"/>
    <n v="968"/>
    <n v="4"/>
    <n v="1394.64"/>
    <n v="574.98"/>
  </r>
  <r>
    <n v="2428"/>
    <x v="2797"/>
    <n v="18"/>
    <x v="5"/>
    <d v="2021-05-21T00:00:00"/>
    <n v="1"/>
    <n v="11879"/>
    <x v="533"/>
    <x v="1"/>
    <n v="133"/>
    <s v="Product_133"/>
    <x v="2"/>
    <n v="765.16"/>
    <n v="364.97"/>
    <n v="4"/>
    <n v="0"/>
    <n v="636"/>
    <n v="4"/>
    <n v="3060.64"/>
    <n v="1600.76"/>
  </r>
  <r>
    <n v="1301"/>
    <x v="2798"/>
    <n v="40"/>
    <x v="1"/>
    <d v="2023-10-25T00:00:00"/>
    <n v="0"/>
    <n v="12213"/>
    <x v="131"/>
    <x v="2"/>
    <n v="146"/>
    <s v="Product_146"/>
    <x v="1"/>
    <n v="702.12"/>
    <n v="429.51499999999999"/>
    <n v="3"/>
    <n v="0"/>
    <n v="434"/>
    <n v="6"/>
    <n v="2106.36"/>
    <n v="817.82"/>
  </r>
  <r>
    <n v="1230"/>
    <x v="2799"/>
    <n v="41"/>
    <x v="2"/>
    <d v="2023-05-05T00:00:00"/>
    <n v="0"/>
    <n v="10506"/>
    <x v="136"/>
    <x v="2"/>
    <n v="101"/>
    <s v="Product_101"/>
    <x v="2"/>
    <n v="804.83"/>
    <n v="443.9"/>
    <n v="3"/>
    <n v="0.1"/>
    <n v="511"/>
    <n v="4"/>
    <n v="2173.04"/>
    <n v="841.34"/>
  </r>
  <r>
    <n v="1922"/>
    <x v="2800"/>
    <n v="36"/>
    <x v="2"/>
    <d v="2020-06-16T00:00:00"/>
    <n v="0"/>
    <n v="10116"/>
    <x v="317"/>
    <x v="1"/>
    <n v="138"/>
    <s v="Product_138"/>
    <x v="2"/>
    <n v="839.92"/>
    <n v="357.71"/>
    <n v="2"/>
    <n v="0.1"/>
    <n v="407"/>
    <n v="3"/>
    <n v="1511.86"/>
    <n v="796.44"/>
  </r>
  <r>
    <n v="2089"/>
    <x v="2801"/>
    <n v="55"/>
    <x v="0"/>
    <d v="2022-12-12T00:00:00"/>
    <n v="0"/>
    <n v="10942"/>
    <x v="1192"/>
    <x v="2"/>
    <n v="127"/>
    <s v="Product_127"/>
    <x v="0"/>
    <n v="530.72"/>
    <n v="312.12"/>
    <n v="2"/>
    <n v="0"/>
    <n v="751"/>
    <n v="4"/>
    <n v="1061.44"/>
    <n v="437.2"/>
  </r>
  <r>
    <n v="1936"/>
    <x v="2802"/>
    <n v="49"/>
    <x v="5"/>
    <d v="2022-03-07T00:00:00"/>
    <n v="0"/>
    <n v="10635"/>
    <x v="580"/>
    <x v="1"/>
    <n v="138"/>
    <s v="Product_138"/>
    <x v="2"/>
    <n v="304.08"/>
    <n v="173.56"/>
    <n v="2"/>
    <n v="0"/>
    <n v="840"/>
    <n v="3"/>
    <n v="608.16"/>
    <n v="261.04000000000002"/>
  </r>
  <r>
    <n v="1111"/>
    <x v="2803"/>
    <n v="44"/>
    <x v="0"/>
    <d v="2022-12-17T00:00:00"/>
    <n v="0"/>
    <n v="11589"/>
    <x v="1278"/>
    <x v="2"/>
    <n v="135"/>
    <s v="Product_135"/>
    <x v="3"/>
    <n v="1164.3"/>
    <n v="583.99"/>
    <n v="1"/>
    <n v="0"/>
    <n v="635"/>
    <n v="2"/>
    <n v="1164.3"/>
    <n v="580.30999999999995"/>
  </r>
  <r>
    <n v="2036"/>
    <x v="2804"/>
    <n v="35"/>
    <x v="1"/>
    <d v="2023-12-12T00:00:00"/>
    <n v="0"/>
    <n v="11462"/>
    <x v="874"/>
    <x v="0"/>
    <n v="110"/>
    <s v="Product_110"/>
    <x v="3"/>
    <n v="629.97"/>
    <n v="254.1"/>
    <n v="3"/>
    <n v="0"/>
    <n v="386"/>
    <n v="6"/>
    <n v="1889.91"/>
    <n v="1127.6099999999999"/>
  </r>
  <r>
    <n v="2416"/>
    <x v="2805"/>
    <n v="56"/>
    <x v="2"/>
    <d v="2022-01-10T00:00:00"/>
    <n v="1"/>
    <n v="13375"/>
    <x v="809"/>
    <x v="2"/>
    <n v="112"/>
    <s v="Product_112"/>
    <x v="3"/>
    <n v="783.47"/>
    <n v="360.56"/>
    <n v="5"/>
    <n v="0"/>
    <n v="876"/>
    <n v="4"/>
    <n v="3917.35"/>
    <n v="2114.5500000000002"/>
  </r>
  <r>
    <n v="1499"/>
    <x v="2806"/>
    <n v="68"/>
    <x v="3"/>
    <d v="2020-08-06T00:00:00"/>
    <n v="0"/>
    <n v="12504"/>
    <x v="895"/>
    <x v="0"/>
    <n v="110"/>
    <s v="Product_110"/>
    <x v="1"/>
    <n v="984.81"/>
    <n v="513.79"/>
    <n v="5"/>
    <n v="0.2"/>
    <n v="608"/>
    <n v="5"/>
    <n v="3939.24"/>
    <n v="1370.29"/>
  </r>
  <r>
    <n v="1931"/>
    <x v="2807"/>
    <n v="55"/>
    <x v="0"/>
    <d v="2023-01-03T00:00:00"/>
    <n v="0"/>
    <n v="11991"/>
    <x v="591"/>
    <x v="1"/>
    <n v="134"/>
    <s v="Product_134"/>
    <x v="0"/>
    <n v="1368.97"/>
    <n v="629.69000000000005"/>
    <n v="5"/>
    <n v="0"/>
    <n v="672"/>
    <n v="3"/>
    <n v="6844.85"/>
    <n v="3696.4"/>
  </r>
  <r>
    <n v="1597"/>
    <x v="2808"/>
    <n v="33"/>
    <x v="3"/>
    <d v="2020-08-17T00:00:00"/>
    <n v="0"/>
    <n v="10868"/>
    <x v="171"/>
    <x v="2"/>
    <n v="124"/>
    <s v="Product_124"/>
    <x v="0"/>
    <n v="1075.95"/>
    <n v="616.79"/>
    <n v="4"/>
    <n v="0.2"/>
    <n v="397"/>
    <n v="7"/>
    <n v="3443.04"/>
    <n v="975.88"/>
  </r>
  <r>
    <n v="1233"/>
    <x v="2809"/>
    <n v="51"/>
    <x v="3"/>
    <d v="2020-05-06T00:00:00"/>
    <n v="1"/>
    <n v="11294"/>
    <x v="1081"/>
    <x v="2"/>
    <n v="128"/>
    <s v="Product_128"/>
    <x v="2"/>
    <n v="115.92"/>
    <n v="71.14"/>
    <n v="2"/>
    <n v="0"/>
    <n v="1701"/>
    <n v="1"/>
    <n v="231.84"/>
    <n v="89.56"/>
  </r>
  <r>
    <n v="1601"/>
    <x v="2810"/>
    <n v="33"/>
    <x v="4"/>
    <d v="2023-01-26T00:00:00"/>
    <n v="0"/>
    <n v="11734"/>
    <x v="1279"/>
    <x v="2"/>
    <n v="122"/>
    <s v="Product_122"/>
    <x v="2"/>
    <n v="1265.9100000000001"/>
    <n v="831.46"/>
    <n v="2"/>
    <n v="0"/>
    <n v="706"/>
    <n v="4"/>
    <n v="2531.8200000000002"/>
    <n v="868.9"/>
  </r>
  <r>
    <n v="1313"/>
    <x v="2811"/>
    <n v="23"/>
    <x v="2"/>
    <d v="2022-11-01T00:00:00"/>
    <n v="0"/>
    <n v="12263"/>
    <x v="121"/>
    <x v="0"/>
    <n v="145"/>
    <s v="Product_145"/>
    <x v="0"/>
    <n v="1484.56"/>
    <n v="881.97"/>
    <n v="2"/>
    <n v="0"/>
    <n v="742"/>
    <n v="5"/>
    <n v="2969.12"/>
    <n v="1205.18"/>
  </r>
  <r>
    <n v="1565"/>
    <x v="2812"/>
    <n v="26"/>
    <x v="0"/>
    <d v="2021-02-18T00:00:00"/>
    <n v="1"/>
    <n v="10112"/>
    <x v="1280"/>
    <x v="2"/>
    <n v="116"/>
    <s v="Product_116"/>
    <x v="1"/>
    <n v="735.1"/>
    <n v="445.99"/>
    <n v="4"/>
    <n v="0.05"/>
    <n v="914"/>
    <n v="4"/>
    <n v="2793.38"/>
    <n v="1009.42"/>
  </r>
  <r>
    <n v="2035"/>
    <x v="2813"/>
    <n v="34"/>
    <x v="3"/>
    <d v="2023-03-18T00:00:00"/>
    <n v="0"/>
    <n v="13087"/>
    <x v="1186"/>
    <x v="1"/>
    <n v="113"/>
    <s v="Product_113"/>
    <x v="3"/>
    <n v="1455.91"/>
    <n v="848.11"/>
    <n v="3"/>
    <n v="0"/>
    <n v="548"/>
    <n v="8"/>
    <n v="4367.7299999999996"/>
    <n v="1823.4"/>
  </r>
  <r>
    <n v="1208"/>
    <x v="2814"/>
    <n v="41"/>
    <x v="1"/>
    <d v="2023-01-04T00:00:00"/>
    <n v="1"/>
    <n v="12263"/>
    <x v="291"/>
    <x v="2"/>
    <n v="136"/>
    <s v="Product_136"/>
    <x v="2"/>
    <n v="843.63"/>
    <n v="586.87"/>
    <n v="1"/>
    <n v="0"/>
    <n v="728"/>
    <n v="2"/>
    <n v="843.63"/>
    <n v="256.76"/>
  </r>
  <r>
    <n v="2037"/>
    <x v="2815"/>
    <n v="70"/>
    <x v="4"/>
    <d v="2020-11-02T00:00:00"/>
    <n v="1"/>
    <n v="10426"/>
    <x v="609"/>
    <x v="1"/>
    <n v="136"/>
    <s v="Product_136"/>
    <x v="0"/>
    <n v="716.44"/>
    <n v="342.67"/>
    <n v="2"/>
    <n v="0"/>
    <n v="1202"/>
    <n v="2"/>
    <n v="1432.88"/>
    <n v="747.54"/>
  </r>
  <r>
    <n v="2441"/>
    <x v="2816"/>
    <n v="26"/>
    <x v="5"/>
    <d v="2020-02-12T00:00:00"/>
    <n v="0"/>
    <n v="11158"/>
    <x v="781"/>
    <x v="0"/>
    <n v="143"/>
    <s v="Product_143"/>
    <x v="1"/>
    <n v="530.54"/>
    <n v="254.59"/>
    <n v="3"/>
    <n v="0.1"/>
    <n v="393"/>
    <n v="4"/>
    <n v="1432.46"/>
    <n v="668.69"/>
  </r>
  <r>
    <n v="2460"/>
    <x v="2817"/>
    <n v="59"/>
    <x v="4"/>
    <d v="2021-02-11T00:00:00"/>
    <n v="0"/>
    <n v="11066"/>
    <x v="493"/>
    <x v="1"/>
    <n v="123"/>
    <s v="Product_123"/>
    <x v="3"/>
    <n v="1003.45"/>
    <n v="439.41"/>
    <n v="5"/>
    <n v="0.05"/>
    <n v="949"/>
    <n v="6"/>
    <n v="4766.3900000000003"/>
    <n v="2569.34"/>
  </r>
  <r>
    <n v="2400"/>
    <x v="2818"/>
    <n v="35"/>
    <x v="5"/>
    <d v="2022-01-12T00:00:00"/>
    <n v="1"/>
    <n v="12811"/>
    <x v="1222"/>
    <x v="0"/>
    <n v="114"/>
    <s v="Product_114"/>
    <x v="2"/>
    <n v="383.24"/>
    <n v="209.14"/>
    <n v="1"/>
    <n v="0"/>
    <n v="762"/>
    <n v="5"/>
    <n v="383.24"/>
    <n v="174.1"/>
  </r>
  <r>
    <n v="2043"/>
    <x v="2819"/>
    <n v="40"/>
    <x v="2"/>
    <d v="2022-06-23T00:00:00"/>
    <n v="0"/>
    <n v="10283"/>
    <x v="377"/>
    <x v="0"/>
    <n v="132"/>
    <s v="Product_132"/>
    <x v="3"/>
    <n v="202.15"/>
    <n v="86.69"/>
    <n v="5"/>
    <n v="0"/>
    <n v="750"/>
    <n v="6"/>
    <n v="1010.75"/>
    <n v="577.29999999999995"/>
  </r>
  <r>
    <n v="1586"/>
    <x v="2820"/>
    <n v="32"/>
    <x v="0"/>
    <d v="2020-08-26T00:00:00"/>
    <n v="1"/>
    <n v="10833"/>
    <x v="936"/>
    <x v="0"/>
    <n v="103"/>
    <s v="Product_103"/>
    <x v="3"/>
    <n v="89.49"/>
    <n v="429.51499999999999"/>
    <n v="3"/>
    <n v="0.2"/>
    <n v="909"/>
    <n v="2"/>
    <n v="214.78"/>
    <n v="-1073.77"/>
  </r>
  <r>
    <n v="2014"/>
    <x v="2821"/>
    <n v="57"/>
    <x v="0"/>
    <d v="2023-10-25T00:00:00"/>
    <n v="0"/>
    <n v="13169"/>
    <x v="131"/>
    <x v="1"/>
    <n v="127"/>
    <s v="Product_127"/>
    <x v="0"/>
    <n v="473.95"/>
    <n v="258.20999999999998"/>
    <n v="3"/>
    <n v="0.1"/>
    <n v="434"/>
    <n v="8"/>
    <n v="1279.6600000000001"/>
    <n v="505.03"/>
  </r>
  <r>
    <n v="2093"/>
    <x v="2822"/>
    <n v="45"/>
    <x v="5"/>
    <d v="2021-02-24T00:00:00"/>
    <n v="0"/>
    <n v="13131"/>
    <x v="958"/>
    <x v="1"/>
    <n v="119"/>
    <s v="Product_119"/>
    <x v="0"/>
    <n v="623.87"/>
    <n v="428.77"/>
    <n v="5"/>
    <n v="0"/>
    <n v="494"/>
    <n v="5"/>
    <n v="3119.35"/>
    <n v="975.5"/>
  </r>
  <r>
    <n v="2234"/>
    <x v="2823"/>
    <n v="46"/>
    <x v="1"/>
    <d v="2024-01-08T00:00:00"/>
    <n v="1"/>
    <n v="10229"/>
    <x v="1190"/>
    <x v="1"/>
    <n v="122"/>
    <s v="Product_122"/>
    <x v="3"/>
    <n v="850.51"/>
    <n v="586.12"/>
    <n v="1"/>
    <n v="0.1"/>
    <n v="359"/>
    <n v="3"/>
    <n v="765.46"/>
    <n v="179.34"/>
  </r>
  <r>
    <n v="2124"/>
    <x v="2824"/>
    <n v="59"/>
    <x v="5"/>
    <d v="2023-04-09T00:00:00"/>
    <n v="0"/>
    <n v="11919"/>
    <x v="883"/>
    <x v="2"/>
    <n v="101"/>
    <s v="Product_101"/>
    <x v="3"/>
    <n v="474.49"/>
    <n v="295.67"/>
    <n v="5"/>
    <n v="0"/>
    <n v="633"/>
    <n v="4"/>
    <n v="2372.4499999999998"/>
    <n v="894.1"/>
  </r>
  <r>
    <n v="1697"/>
    <x v="2825"/>
    <n v="24"/>
    <x v="5"/>
    <d v="2022-09-28T00:00:00"/>
    <n v="0"/>
    <n v="11666"/>
    <x v="1248"/>
    <x v="1"/>
    <n v="105"/>
    <s v="Product_105"/>
    <x v="2"/>
    <n v="1476.89"/>
    <n v="763.22"/>
    <n v="5"/>
    <n v="0"/>
    <n v="393"/>
    <n v="5"/>
    <n v="7384.45"/>
    <n v="3568.35"/>
  </r>
  <r>
    <n v="1131"/>
    <x v="2826"/>
    <n v="24"/>
    <x v="0"/>
    <d v="2020-07-05T00:00:00"/>
    <n v="0"/>
    <n v="10384"/>
    <x v="562"/>
    <x v="0"/>
    <n v="149"/>
    <s v="Product_149"/>
    <x v="1"/>
    <n v="473.03"/>
    <n v="311.99"/>
    <n v="5"/>
    <n v="0"/>
    <n v="565"/>
    <n v="4"/>
    <n v="2365.15"/>
    <n v="805.2"/>
  </r>
  <r>
    <n v="2404"/>
    <x v="2827"/>
    <n v="40"/>
    <x v="3"/>
    <d v="2022-11-11T00:00:00"/>
    <n v="0"/>
    <n v="10158"/>
    <x v="1054"/>
    <x v="1"/>
    <n v="133"/>
    <s v="Product_133"/>
    <x v="1"/>
    <n v="689.41"/>
    <n v="456.83"/>
    <n v="1"/>
    <n v="0"/>
    <n v="782"/>
    <n v="4"/>
    <n v="689.41"/>
    <n v="232.58"/>
  </r>
  <r>
    <n v="2155"/>
    <x v="2828"/>
    <n v="53"/>
    <x v="1"/>
    <d v="2022-07-01T00:00:00"/>
    <n v="1"/>
    <n v="10823"/>
    <x v="1281"/>
    <x v="0"/>
    <n v="119"/>
    <s v="Product_119"/>
    <x v="3"/>
    <n v="199.75"/>
    <n v="134.44"/>
    <n v="4"/>
    <n v="0.1"/>
    <n v="794"/>
    <n v="2"/>
    <n v="719.1"/>
    <n v="181.34"/>
  </r>
  <r>
    <n v="2043"/>
    <x v="2829"/>
    <n v="48"/>
    <x v="0"/>
    <d v="2020-04-23T00:00:00"/>
    <n v="0"/>
    <n v="12518"/>
    <x v="1200"/>
    <x v="1"/>
    <n v="136"/>
    <s v="Product_136"/>
    <x v="0"/>
    <n v="427.91"/>
    <n v="253.33"/>
    <n v="1"/>
    <n v="0"/>
    <n v="750"/>
    <n v="6"/>
    <n v="427.91"/>
    <n v="174.58"/>
  </r>
  <r>
    <n v="1535"/>
    <x v="2830"/>
    <n v="50"/>
    <x v="4"/>
    <d v="2022-07-17T00:00:00"/>
    <n v="0"/>
    <n v="13667"/>
    <x v="68"/>
    <x v="1"/>
    <n v="106"/>
    <s v="Product_106"/>
    <x v="1"/>
    <n v="120.08"/>
    <n v="55.3"/>
    <n v="5"/>
    <n v="0"/>
    <n v="861"/>
    <n v="3"/>
    <n v="600.4"/>
    <n v="323.89999999999998"/>
  </r>
  <r>
    <n v="2013"/>
    <x v="2831"/>
    <n v="22"/>
    <x v="5"/>
    <d v="2020-09-27T00:00:00"/>
    <n v="0"/>
    <n v="10207"/>
    <x v="229"/>
    <x v="0"/>
    <n v="115"/>
    <s v="Product_115"/>
    <x v="3"/>
    <n v="861.29"/>
    <n v="368.05"/>
    <n v="2"/>
    <n v="0.1"/>
    <n v="409"/>
    <n v="5"/>
    <n v="1550.32"/>
    <n v="814.22"/>
  </r>
  <r>
    <n v="1226"/>
    <x v="2832"/>
    <n v="40"/>
    <x v="3"/>
    <d v="2022-11-17T00:00:00"/>
    <n v="0"/>
    <n v="10173"/>
    <x v="972"/>
    <x v="1"/>
    <n v="136"/>
    <s v="Product_136"/>
    <x v="0"/>
    <n v="1139.04"/>
    <n v="768.21"/>
    <n v="2"/>
    <n v="0.1"/>
    <n v="776"/>
    <n v="6"/>
    <n v="2050.27"/>
    <n v="513.85"/>
  </r>
  <r>
    <n v="2177"/>
    <x v="2833"/>
    <n v="20"/>
    <x v="1"/>
    <d v="2022-04-30T00:00:00"/>
    <n v="0"/>
    <n v="11823"/>
    <x v="831"/>
    <x v="2"/>
    <n v="133"/>
    <s v="Product_133"/>
    <x v="2"/>
    <n v="333.78"/>
    <n v="139.07"/>
    <n v="3"/>
    <n v="0"/>
    <n v="666"/>
    <n v="6"/>
    <n v="1001.34"/>
    <n v="584.13"/>
  </r>
  <r>
    <n v="2492"/>
    <x v="2834"/>
    <n v="26"/>
    <x v="2"/>
    <d v="2022-07-24T00:00:00"/>
    <n v="1"/>
    <n v="11104"/>
    <x v="834"/>
    <x v="2"/>
    <n v="124"/>
    <s v="Product_124"/>
    <x v="1"/>
    <n v="583.47"/>
    <n v="285.18"/>
    <n v="4"/>
    <n v="0"/>
    <n v="892"/>
    <n v="4"/>
    <n v="2333.88"/>
    <n v="1193.1600000000001"/>
  </r>
  <r>
    <n v="1821"/>
    <x v="2835"/>
    <n v="63"/>
    <x v="1"/>
    <d v="2023-02-28T00:00:00"/>
    <n v="0"/>
    <n v="11041"/>
    <x v="1061"/>
    <x v="0"/>
    <n v="127"/>
    <s v="Product_127"/>
    <x v="2"/>
    <n v="74.09"/>
    <n v="40.46"/>
    <n v="3"/>
    <n v="0.05"/>
    <n v="673"/>
    <n v="7"/>
    <n v="211.16"/>
    <n v="89.78"/>
  </r>
  <r>
    <n v="1870"/>
    <x v="2836"/>
    <n v="55"/>
    <x v="1"/>
    <d v="2020-04-28T00:00:00"/>
    <n v="0"/>
    <n v="11016"/>
    <x v="175"/>
    <x v="0"/>
    <n v="149"/>
    <s v="Product_149"/>
    <x v="0"/>
    <n v="1267.31"/>
    <n v="515.28"/>
    <n v="3"/>
    <n v="0.05"/>
    <n v="694"/>
    <n v="4"/>
    <n v="3611.83"/>
    <n v="2065.9899999999998"/>
  </r>
  <r>
    <n v="1404"/>
    <x v="2837"/>
    <n v="33"/>
    <x v="5"/>
    <d v="2023-02-18T00:00:00"/>
    <n v="0"/>
    <n v="10707"/>
    <x v="523"/>
    <x v="0"/>
    <n v="111"/>
    <s v="Product_111"/>
    <x v="3"/>
    <n v="1180.95"/>
    <n v="793.69"/>
    <n v="2"/>
    <n v="0.05"/>
    <n v="338"/>
    <n v="5"/>
    <n v="2243.8000000000002"/>
    <n v="656.42"/>
  </r>
  <r>
    <n v="1201"/>
    <x v="2838"/>
    <n v="44"/>
    <x v="5"/>
    <d v="2022-08-04T00:00:00"/>
    <n v="0"/>
    <n v="13362"/>
    <x v="584"/>
    <x v="2"/>
    <n v="149"/>
    <s v="Product_149"/>
    <x v="2"/>
    <n v="141.72"/>
    <n v="68.900000000000006"/>
    <n v="1"/>
    <n v="0"/>
    <n v="765"/>
    <n v="5"/>
    <n v="141.72"/>
    <n v="72.819999999999993"/>
  </r>
  <r>
    <n v="1037"/>
    <x v="2839"/>
    <n v="29"/>
    <x v="2"/>
    <d v="2023-09-10T00:00:00"/>
    <n v="0"/>
    <n v="11383"/>
    <x v="928"/>
    <x v="0"/>
    <n v="123"/>
    <s v="Product_123"/>
    <x v="3"/>
    <n v="579.05999999999995"/>
    <n v="236.58"/>
    <n v="3"/>
    <n v="0"/>
    <n v="450"/>
    <n v="3"/>
    <n v="1737.18"/>
    <n v="1027.44"/>
  </r>
  <r>
    <n v="1941"/>
    <x v="2840"/>
    <n v="45"/>
    <x v="2"/>
    <d v="2021-09-23T00:00:00"/>
    <n v="0"/>
    <n v="11891"/>
    <x v="391"/>
    <x v="0"/>
    <n v="133"/>
    <s v="Product_133"/>
    <x v="1"/>
    <n v="1435.17"/>
    <n v="1001.86"/>
    <n v="3"/>
    <n v="0.1"/>
    <n v="475"/>
    <n v="5"/>
    <n v="3874.96"/>
    <n v="869.38"/>
  </r>
  <r>
    <n v="1187"/>
    <x v="2841"/>
    <n v="22"/>
    <x v="2"/>
    <d v="2024-01-21T00:00:00"/>
    <n v="0"/>
    <n v="11302"/>
    <x v="230"/>
    <x v="2"/>
    <n v="141"/>
    <s v="Product_141"/>
    <x v="2"/>
    <n v="618.44000000000005"/>
    <n v="305.14999999999998"/>
    <n v="4"/>
    <n v="0.1"/>
    <n v="346"/>
    <n v="6"/>
    <n v="2226.38"/>
    <n v="1005.78"/>
  </r>
  <r>
    <n v="2080"/>
    <x v="2842"/>
    <n v="51"/>
    <x v="0"/>
    <d v="2020-02-14T00:00:00"/>
    <n v="0"/>
    <n v="13022"/>
    <x v="900"/>
    <x v="0"/>
    <n v="146"/>
    <s v="Product_146"/>
    <x v="1"/>
    <n v="813"/>
    <n v="539.04"/>
    <n v="2"/>
    <n v="0"/>
    <n v="847"/>
    <n v="2"/>
    <n v="1626"/>
    <n v="547.91999999999996"/>
  </r>
  <r>
    <n v="1940"/>
    <x v="2843"/>
    <n v="27"/>
    <x v="0"/>
    <d v="2022-03-21T00:00:00"/>
    <n v="0"/>
    <n v="12444"/>
    <x v="109"/>
    <x v="1"/>
    <n v="147"/>
    <s v="Product_147"/>
    <x v="1"/>
    <n v="565.1"/>
    <n v="302.92"/>
    <n v="1"/>
    <n v="0"/>
    <n v="566"/>
    <n v="2"/>
    <n v="565.1"/>
    <n v="262.18"/>
  </r>
  <r>
    <n v="2043"/>
    <x v="2844"/>
    <n v="52"/>
    <x v="5"/>
    <d v="2021-05-06T00:00:00"/>
    <n v="0"/>
    <n v="13021"/>
    <x v="441"/>
    <x v="1"/>
    <n v="129"/>
    <s v="Product_129"/>
    <x v="1"/>
    <n v="914.39"/>
    <n v="547.66"/>
    <n v="4"/>
    <n v="0.1"/>
    <n v="750"/>
    <n v="6"/>
    <n v="3291.8"/>
    <n v="1101.1600000000001"/>
  </r>
  <r>
    <n v="1272"/>
    <x v="2845"/>
    <n v="33"/>
    <x v="5"/>
    <d v="2020-07-01T00:00:00"/>
    <n v="1"/>
    <n v="12813"/>
    <x v="1282"/>
    <x v="1"/>
    <n v="131"/>
    <s v="Product_131"/>
    <x v="1"/>
    <n v="1468.33"/>
    <n v="693.53"/>
    <n v="1"/>
    <n v="0"/>
    <n v="814"/>
    <n v="4"/>
    <n v="1468.33"/>
    <n v="774.8"/>
  </r>
  <r>
    <n v="2142"/>
    <x v="2846"/>
    <n v="28"/>
    <x v="2"/>
    <d v="2021-03-22T00:00:00"/>
    <n v="0"/>
    <n v="13213"/>
    <x v="612"/>
    <x v="1"/>
    <n v="101"/>
    <s v="Product_101"/>
    <x v="1"/>
    <n v="1496.38"/>
    <n v="824.3"/>
    <n v="1"/>
    <n v="0"/>
    <n v="504"/>
    <n v="4"/>
    <n v="1496.38"/>
    <n v="672.08"/>
  </r>
  <r>
    <n v="1582"/>
    <x v="2847"/>
    <n v="64"/>
    <x v="0"/>
    <d v="2023-03-30T00:00:00"/>
    <n v="0"/>
    <n v="10676"/>
    <x v="1235"/>
    <x v="2"/>
    <n v="134"/>
    <s v="Product_134"/>
    <x v="0"/>
    <n v="1173.3399999999999"/>
    <n v="560.03"/>
    <n v="3"/>
    <n v="0"/>
    <n v="643"/>
    <n v="2"/>
    <n v="3520.02"/>
    <n v="1839.93"/>
  </r>
  <r>
    <n v="1515"/>
    <x v="2848"/>
    <n v="42"/>
    <x v="3"/>
    <d v="2020-05-29T00:00:00"/>
    <n v="0"/>
    <n v="12564"/>
    <x v="497"/>
    <x v="1"/>
    <n v="118"/>
    <s v="Product_118"/>
    <x v="2"/>
    <n v="636.25"/>
    <n v="436.04"/>
    <n v="4"/>
    <n v="0"/>
    <n v="514"/>
    <n v="7"/>
    <n v="2545"/>
    <n v="800.84"/>
  </r>
  <r>
    <n v="2244"/>
    <x v="2849"/>
    <n v="35"/>
    <x v="0"/>
    <d v="2020-02-04T00:00:00"/>
    <n v="1"/>
    <n v="13322"/>
    <x v="1228"/>
    <x v="1"/>
    <n v="118"/>
    <s v="Product_118"/>
    <x v="3"/>
    <n v="766.93"/>
    <n v="320.79000000000002"/>
    <n v="3"/>
    <n v="0"/>
    <n v="1043"/>
    <n v="3"/>
    <n v="2300.79"/>
    <n v="1338.42"/>
  </r>
  <r>
    <n v="1525"/>
    <x v="2850"/>
    <n v="51"/>
    <x v="5"/>
    <d v="2022-05-17T00:00:00"/>
    <n v="0"/>
    <n v="10661"/>
    <x v="241"/>
    <x v="2"/>
    <n v="106"/>
    <s v="Product_106"/>
    <x v="3"/>
    <n v="567.26"/>
    <n v="273.64999999999998"/>
    <n v="5"/>
    <n v="0"/>
    <n v="377"/>
    <n v="5"/>
    <n v="2836.3"/>
    <n v="1468.05"/>
  </r>
  <r>
    <n v="1335"/>
    <x v="2851"/>
    <n v="19"/>
    <x v="0"/>
    <d v="2021-12-06T00:00:00"/>
    <n v="0"/>
    <n v="11563"/>
    <x v="1283"/>
    <x v="2"/>
    <n v="140"/>
    <s v="Product_140"/>
    <x v="0"/>
    <n v="1479.08"/>
    <n v="987.93"/>
    <n v="1"/>
    <n v="0"/>
    <n v="516"/>
    <n v="6"/>
    <n v="1479.08"/>
    <n v="491.15"/>
  </r>
  <r>
    <n v="1697"/>
    <x v="2852"/>
    <n v="56"/>
    <x v="5"/>
    <d v="2023-12-05T00:00:00"/>
    <n v="0"/>
    <n v="11260"/>
    <x v="838"/>
    <x v="2"/>
    <n v="101"/>
    <s v="Product_101"/>
    <x v="3"/>
    <n v="1076.25"/>
    <n v="585.49"/>
    <n v="4"/>
    <n v="0.2"/>
    <n v="393"/>
    <n v="5"/>
    <n v="3444"/>
    <n v="1102.04"/>
  </r>
  <r>
    <n v="2078"/>
    <x v="2853"/>
    <n v="37"/>
    <x v="2"/>
    <d v="2020-10-05T00:00:00"/>
    <n v="1"/>
    <n v="13203"/>
    <x v="133"/>
    <x v="1"/>
    <n v="147"/>
    <s v="Product_147"/>
    <x v="3"/>
    <n v="700.95"/>
    <n v="406.57"/>
    <n v="2"/>
    <n v="0.2"/>
    <n v="1697"/>
    <n v="1"/>
    <n v="1121.52"/>
    <n v="308.38"/>
  </r>
  <r>
    <n v="1499"/>
    <x v="2854"/>
    <n v="49"/>
    <x v="2"/>
    <d v="2023-01-13T00:00:00"/>
    <n v="0"/>
    <n v="12353"/>
    <x v="869"/>
    <x v="0"/>
    <n v="142"/>
    <s v="Product_142"/>
    <x v="3"/>
    <n v="67.569999999999993"/>
    <n v="40.24"/>
    <n v="3"/>
    <n v="0.2"/>
    <n v="608"/>
    <n v="5"/>
    <n v="162.16999999999999"/>
    <n v="41.45"/>
  </r>
  <r>
    <n v="1899"/>
    <x v="2855"/>
    <n v="40"/>
    <x v="2"/>
    <d v="2020-03-05T00:00:00"/>
    <n v="0"/>
    <n v="10357"/>
    <x v="1284"/>
    <x v="0"/>
    <n v="130"/>
    <s v="Product_130"/>
    <x v="2"/>
    <n v="804.7"/>
    <n v="339"/>
    <n v="5"/>
    <n v="0.1"/>
    <n v="788"/>
    <n v="5"/>
    <n v="3621.15"/>
    <n v="1926.15"/>
  </r>
  <r>
    <n v="1765"/>
    <x v="2856"/>
    <n v="34"/>
    <x v="3"/>
    <d v="2020-05-21T00:00:00"/>
    <n v="1"/>
    <n v="11308"/>
    <x v="181"/>
    <x v="1"/>
    <n v="104"/>
    <s v="Product_104"/>
    <x v="3"/>
    <n v="1476.7"/>
    <n v="598.54"/>
    <n v="5"/>
    <n v="0"/>
    <n v="1686"/>
    <n v="1"/>
    <n v="7383.5"/>
    <n v="4390.8"/>
  </r>
  <r>
    <n v="1535"/>
    <x v="2857"/>
    <n v="40"/>
    <x v="3"/>
    <d v="2022-08-24T00:00:00"/>
    <n v="0"/>
    <n v="11316"/>
    <x v="1285"/>
    <x v="0"/>
    <n v="132"/>
    <s v="Product_132"/>
    <x v="2"/>
    <n v="808.44"/>
    <n v="550.83000000000004"/>
    <n v="5"/>
    <n v="0"/>
    <n v="861"/>
    <n v="3"/>
    <n v="4042.2"/>
    <n v="1288.05"/>
  </r>
  <r>
    <n v="1161"/>
    <x v="2858"/>
    <n v="55"/>
    <x v="5"/>
    <d v="2020-05-03T00:00:00"/>
    <n v="0"/>
    <n v="13234"/>
    <x v="220"/>
    <x v="0"/>
    <n v="110"/>
    <s v="Product_110"/>
    <x v="3"/>
    <n v="314.52"/>
    <n v="151.43"/>
    <n v="3"/>
    <n v="0"/>
    <n v="455"/>
    <n v="6"/>
    <n v="943.56"/>
    <n v="489.27"/>
  </r>
  <r>
    <n v="1593"/>
    <x v="2859"/>
    <n v="50"/>
    <x v="1"/>
    <d v="2021-08-10T00:00:00"/>
    <n v="0"/>
    <n v="13987"/>
    <x v="475"/>
    <x v="2"/>
    <n v="143"/>
    <s v="Product_143"/>
    <x v="3"/>
    <n v="82.04"/>
    <n v="42.18"/>
    <n v="2"/>
    <n v="0"/>
    <n v="506"/>
    <n v="5"/>
    <n v="164.08"/>
    <n v="79.72"/>
  </r>
  <r>
    <n v="1158"/>
    <x v="2860"/>
    <n v="34"/>
    <x v="4"/>
    <d v="2022-04-17T00:00:00"/>
    <n v="0"/>
    <n v="10418"/>
    <x v="1089"/>
    <x v="1"/>
    <n v="105"/>
    <s v="Product_105"/>
    <x v="2"/>
    <n v="564.32000000000005"/>
    <n v="341.2"/>
    <n v="4"/>
    <n v="0"/>
    <n v="393"/>
    <n v="4"/>
    <n v="2257.2800000000002"/>
    <n v="892.48"/>
  </r>
  <r>
    <n v="2211"/>
    <x v="2861"/>
    <n v="44"/>
    <x v="3"/>
    <d v="2021-03-01T00:00:00"/>
    <n v="0"/>
    <n v="13810"/>
    <x v="878"/>
    <x v="1"/>
    <n v="109"/>
    <s v="Product_109"/>
    <x v="0"/>
    <n v="1381.43"/>
    <n v="650.5"/>
    <n v="1"/>
    <n v="0"/>
    <n v="372"/>
    <n v="5"/>
    <n v="1381.43"/>
    <n v="730.93"/>
  </r>
  <r>
    <n v="1059"/>
    <x v="2862"/>
    <n v="58"/>
    <x v="5"/>
    <d v="2020-10-04T00:00:00"/>
    <n v="1"/>
    <n v="11491"/>
    <x v="595"/>
    <x v="0"/>
    <n v="105"/>
    <s v="Product_105"/>
    <x v="3"/>
    <n v="1495"/>
    <n v="926.78"/>
    <n v="2"/>
    <n v="0.2"/>
    <n v="1550"/>
    <n v="1"/>
    <n v="2392"/>
    <n v="538.44000000000005"/>
  </r>
  <r>
    <n v="1914"/>
    <x v="2863"/>
    <n v="37"/>
    <x v="0"/>
    <d v="2023-06-08T00:00:00"/>
    <n v="1"/>
    <n v="10641"/>
    <x v="425"/>
    <x v="1"/>
    <n v="111"/>
    <s v="Product_111"/>
    <x v="1"/>
    <n v="1420.78"/>
    <n v="763.63"/>
    <n v="3"/>
    <n v="0"/>
    <n v="514"/>
    <n v="4"/>
    <n v="4262.34"/>
    <n v="1971.45"/>
  </r>
  <r>
    <n v="2342"/>
    <x v="2864"/>
    <n v="35"/>
    <x v="2"/>
    <d v="2024-02-02T00:00:00"/>
    <n v="0"/>
    <n v="13955"/>
    <x v="85"/>
    <x v="2"/>
    <n v="135"/>
    <s v="Product_135"/>
    <x v="1"/>
    <n v="1107.6600000000001"/>
    <n v="727.71"/>
    <n v="4"/>
    <n v="0"/>
    <n v="334"/>
    <n v="4"/>
    <n v="4430.6400000000003"/>
    <n v="1519.8"/>
  </r>
  <r>
    <n v="1210"/>
    <x v="2865"/>
    <n v="40"/>
    <x v="2"/>
    <d v="2023-08-15T00:00:00"/>
    <n v="0"/>
    <n v="11593"/>
    <x v="676"/>
    <x v="0"/>
    <n v="127"/>
    <s v="Product_127"/>
    <x v="0"/>
    <n v="859.31"/>
    <n v="415.53"/>
    <n v="1"/>
    <n v="0"/>
    <n v="505"/>
    <n v="3"/>
    <n v="859.31"/>
    <n v="443.78"/>
  </r>
  <r>
    <n v="1405"/>
    <x v="2866"/>
    <n v="35"/>
    <x v="2"/>
    <d v="2022-05-10T00:00:00"/>
    <n v="1"/>
    <n v="10506"/>
    <x v="564"/>
    <x v="2"/>
    <n v="104"/>
    <s v="Product_104"/>
    <x v="1"/>
    <n v="906.49"/>
    <n v="418.02"/>
    <n v="4"/>
    <n v="0"/>
    <n v="567"/>
    <n v="5"/>
    <n v="3625.96"/>
    <n v="1953.88"/>
  </r>
  <r>
    <n v="1663"/>
    <x v="2867"/>
    <n v="40"/>
    <x v="5"/>
    <d v="2022-05-02T00:00:00"/>
    <n v="0"/>
    <n v="11681"/>
    <x v="1286"/>
    <x v="0"/>
    <n v="110"/>
    <s v="Product_110"/>
    <x v="2"/>
    <n v="831.54"/>
    <n v="540.09"/>
    <n v="1"/>
    <n v="0.2"/>
    <n v="521"/>
    <n v="6"/>
    <n v="665.23"/>
    <n v="125.14"/>
  </r>
  <r>
    <n v="2132"/>
    <x v="2868"/>
    <n v="38"/>
    <x v="2"/>
    <d v="2022-02-22T00:00:00"/>
    <n v="0"/>
    <n v="11501"/>
    <x v="411"/>
    <x v="1"/>
    <n v="139"/>
    <s v="Product_139"/>
    <x v="3"/>
    <n v="1075.22"/>
    <n v="535.35"/>
    <n v="1"/>
    <n v="0"/>
    <n v="999"/>
    <n v="7"/>
    <n v="1075.22"/>
    <n v="539.87"/>
  </r>
  <r>
    <n v="2099"/>
    <x v="2869"/>
    <n v="54"/>
    <x v="3"/>
    <d v="2022-07-07T00:00:00"/>
    <n v="0"/>
    <n v="11385"/>
    <x v="255"/>
    <x v="2"/>
    <n v="133"/>
    <s v="Product_133"/>
    <x v="3"/>
    <n v="657.37"/>
    <n v="344.17"/>
    <n v="5"/>
    <n v="0"/>
    <n v="909"/>
    <n v="4"/>
    <n v="3286.85"/>
    <n v="1566"/>
  </r>
  <r>
    <n v="1541"/>
    <x v="2870"/>
    <n v="40"/>
    <x v="0"/>
    <d v="2022-02-12T00:00:00"/>
    <n v="0"/>
    <n v="10311"/>
    <x v="1287"/>
    <x v="2"/>
    <n v="138"/>
    <s v="Product_138"/>
    <x v="3"/>
    <n v="1020.35"/>
    <n v="651.1"/>
    <n v="3"/>
    <n v="0.2"/>
    <n v="563"/>
    <n v="5"/>
    <n v="2448.84"/>
    <n v="495.54"/>
  </r>
  <r>
    <n v="2337"/>
    <x v="2871"/>
    <n v="58"/>
    <x v="2"/>
    <d v="2022-08-02T00:00:00"/>
    <n v="0"/>
    <n v="11657"/>
    <x v="886"/>
    <x v="2"/>
    <n v="108"/>
    <s v="Product_108"/>
    <x v="3"/>
    <n v="226.34"/>
    <n v="133.69"/>
    <n v="2"/>
    <n v="0"/>
    <n v="388"/>
    <n v="7"/>
    <n v="452.68"/>
    <n v="185.3"/>
  </r>
  <r>
    <n v="1997"/>
    <x v="2872"/>
    <n v="35"/>
    <x v="5"/>
    <d v="2020-06-13T00:00:00"/>
    <n v="1"/>
    <n v="12751"/>
    <x v="302"/>
    <x v="0"/>
    <n v="149"/>
    <s v="Product_149"/>
    <x v="1"/>
    <n v="435.26"/>
    <n v="231.78"/>
    <n v="5"/>
    <n v="0"/>
    <n v="1023"/>
    <n v="3"/>
    <n v="2176.3000000000002"/>
    <n v="1017.4"/>
  </r>
  <r>
    <n v="2140"/>
    <x v="2873"/>
    <n v="39"/>
    <x v="0"/>
    <d v="2023-10-30T00:00:00"/>
    <n v="0"/>
    <n v="10244"/>
    <x v="1288"/>
    <x v="0"/>
    <n v="124"/>
    <s v="Product_124"/>
    <x v="1"/>
    <n v="1262.2"/>
    <n v="599.5"/>
    <n v="5"/>
    <n v="0"/>
    <n v="429"/>
    <n v="6"/>
    <n v="6311"/>
    <n v="3313.5"/>
  </r>
  <r>
    <n v="1926"/>
    <x v="2874"/>
    <n v="32"/>
    <x v="2"/>
    <d v="2023-09-17T00:00:00"/>
    <n v="1"/>
    <n v="10476"/>
    <x v="283"/>
    <x v="2"/>
    <n v="139"/>
    <s v="Product_139"/>
    <x v="1"/>
    <n v="1360.44"/>
    <n v="856.07"/>
    <n v="4"/>
    <n v="0.05"/>
    <n v="472"/>
    <n v="1"/>
    <n v="5169.67"/>
    <n v="1745.39"/>
  </r>
  <r>
    <n v="1867"/>
    <x v="2875"/>
    <n v="40"/>
    <x v="1"/>
    <d v="2023-09-01T00:00:00"/>
    <n v="1"/>
    <n v="10614"/>
    <x v="228"/>
    <x v="2"/>
    <n v="133"/>
    <s v="Product_133"/>
    <x v="2"/>
    <n v="831.56"/>
    <n v="377.64"/>
    <n v="1"/>
    <n v="0"/>
    <n v="723"/>
    <n v="4"/>
    <n v="831.56"/>
    <n v="453.92"/>
  </r>
  <r>
    <n v="1018"/>
    <x v="2876"/>
    <n v="28"/>
    <x v="2"/>
    <d v="2020-09-29T00:00:00"/>
    <n v="0"/>
    <n v="13962"/>
    <x v="1289"/>
    <x v="0"/>
    <n v="141"/>
    <s v="Product_141"/>
    <x v="1"/>
    <n v="95.87"/>
    <n v="65.05"/>
    <n v="1"/>
    <n v="0.1"/>
    <n v="355"/>
    <n v="8"/>
    <n v="86.28"/>
    <n v="21.23"/>
  </r>
  <r>
    <n v="1431"/>
    <x v="2877"/>
    <n v="71"/>
    <x v="4"/>
    <d v="2023-08-31T00:00:00"/>
    <n v="1"/>
    <n v="12483"/>
    <x v="245"/>
    <x v="1"/>
    <n v="143"/>
    <s v="Product_143"/>
    <x v="1"/>
    <n v="1394.11"/>
    <n v="620.51"/>
    <n v="4"/>
    <n v="0.2"/>
    <n v="421"/>
    <n v="4"/>
    <n v="4461.1499999999996"/>
    <n v="1979.11"/>
  </r>
  <r>
    <n v="1739"/>
    <x v="2878"/>
    <n v="23"/>
    <x v="3"/>
    <d v="2021-12-13T00:00:00"/>
    <n v="1"/>
    <n v="10249"/>
    <x v="788"/>
    <x v="1"/>
    <n v="119"/>
    <s v="Product_119"/>
    <x v="3"/>
    <n v="1067.99"/>
    <n v="685.09"/>
    <n v="3"/>
    <n v="0"/>
    <n v="1115"/>
    <n v="4"/>
    <n v="3203.97"/>
    <n v="1148.7"/>
  </r>
  <r>
    <n v="2373"/>
    <x v="2879"/>
    <n v="40"/>
    <x v="0"/>
    <d v="2020-08-30T00:00:00"/>
    <n v="0"/>
    <n v="13093"/>
    <x v="735"/>
    <x v="2"/>
    <n v="102"/>
    <s v="Product_102"/>
    <x v="1"/>
    <n v="650.34"/>
    <n v="342.91"/>
    <n v="1"/>
    <n v="0"/>
    <n v="579"/>
    <n v="4"/>
    <n v="650.34"/>
    <n v="307.43"/>
  </r>
  <r>
    <n v="1182"/>
    <x v="2880"/>
    <n v="42"/>
    <x v="3"/>
    <d v="2020-12-31T00:00:00"/>
    <n v="0"/>
    <n v="12524"/>
    <x v="156"/>
    <x v="1"/>
    <n v="111"/>
    <s v="Product_111"/>
    <x v="0"/>
    <n v="917.65"/>
    <n v="418.27"/>
    <n v="5"/>
    <n v="0.1"/>
    <n v="530"/>
    <n v="7"/>
    <n v="4129.42"/>
    <n v="2038.07"/>
  </r>
  <r>
    <n v="1112"/>
    <x v="2881"/>
    <n v="38"/>
    <x v="1"/>
    <d v="2023-01-05T00:00:00"/>
    <n v="0"/>
    <n v="11595"/>
    <x v="1073"/>
    <x v="0"/>
    <n v="135"/>
    <s v="Product_135"/>
    <x v="0"/>
    <n v="673.17"/>
    <n v="350.53"/>
    <n v="5"/>
    <n v="0"/>
    <n v="446"/>
    <n v="6"/>
    <n v="3365.85"/>
    <n v="1613.2"/>
  </r>
  <r>
    <n v="2206"/>
    <x v="2882"/>
    <n v="35"/>
    <x v="1"/>
    <d v="2022-03-15T00:00:00"/>
    <n v="0"/>
    <n v="11773"/>
    <x v="1230"/>
    <x v="1"/>
    <n v="117"/>
    <s v="Product_117"/>
    <x v="3"/>
    <n v="724.74"/>
    <n v="338.07"/>
    <n v="1"/>
    <n v="0.2"/>
    <n v="575"/>
    <n v="3"/>
    <n v="579.79"/>
    <n v="241.72"/>
  </r>
  <r>
    <n v="1480"/>
    <x v="2883"/>
    <n v="40"/>
    <x v="4"/>
    <d v="2022-12-19T00:00:00"/>
    <n v="0"/>
    <n v="11929"/>
    <x v="138"/>
    <x v="0"/>
    <n v="142"/>
    <s v="Product_142"/>
    <x v="1"/>
    <n v="1335.87"/>
    <n v="588.85"/>
    <n v="1"/>
    <n v="0"/>
    <n v="744"/>
    <n v="3"/>
    <n v="1335.87"/>
    <n v="747.02"/>
  </r>
  <r>
    <n v="2169"/>
    <x v="2884"/>
    <n v="49"/>
    <x v="3"/>
    <d v="2020-09-17T00:00:00"/>
    <n v="1"/>
    <n v="11875"/>
    <x v="464"/>
    <x v="2"/>
    <n v="103"/>
    <s v="Product_103"/>
    <x v="0"/>
    <n v="283.57"/>
    <n v="133.77000000000001"/>
    <n v="3"/>
    <n v="0"/>
    <n v="1567"/>
    <n v="3"/>
    <n v="850.71"/>
    <n v="449.4"/>
  </r>
  <r>
    <n v="1830"/>
    <x v="2885"/>
    <n v="40"/>
    <x v="0"/>
    <d v="2024-01-30T00:00:00"/>
    <n v="0"/>
    <n v="10510"/>
    <x v="1290"/>
    <x v="1"/>
    <n v="122"/>
    <s v="Product_122"/>
    <x v="0"/>
    <n v="200.32"/>
    <n v="132.26"/>
    <n v="1"/>
    <n v="0"/>
    <n v="337"/>
    <n v="5"/>
    <n v="200.32"/>
    <n v="68.06"/>
  </r>
  <r>
    <n v="2136"/>
    <x v="2886"/>
    <n v="42"/>
    <x v="1"/>
    <d v="2021-01-04T00:00:00"/>
    <n v="0"/>
    <n v="13967"/>
    <x v="1015"/>
    <x v="1"/>
    <n v="135"/>
    <s v="Product_135"/>
    <x v="2"/>
    <n v="53.96"/>
    <n v="23.3"/>
    <n v="3"/>
    <n v="0"/>
    <n v="428"/>
    <n v="7"/>
    <n v="161.88"/>
    <n v="91.98"/>
  </r>
  <r>
    <n v="1762"/>
    <x v="2887"/>
    <n v="55"/>
    <x v="1"/>
    <d v="2020-08-01T00:00:00"/>
    <n v="1"/>
    <n v="13407"/>
    <x v="1291"/>
    <x v="0"/>
    <n v="121"/>
    <s v="Product_121"/>
    <x v="3"/>
    <n v="505.3"/>
    <n v="349.55"/>
    <n v="5"/>
    <n v="0"/>
    <n v="783"/>
    <n v="7"/>
    <n v="2526.5"/>
    <n v="778.75"/>
  </r>
  <r>
    <n v="1475"/>
    <x v="2888"/>
    <n v="25"/>
    <x v="2"/>
    <d v="2020-02-16T00:00:00"/>
    <n v="0"/>
    <n v="11669"/>
    <x v="1292"/>
    <x v="0"/>
    <n v="125"/>
    <s v="Product_125"/>
    <x v="0"/>
    <n v="263.75"/>
    <n v="105.9"/>
    <n v="3"/>
    <n v="0.05"/>
    <n v="366"/>
    <n v="7"/>
    <n v="751.69"/>
    <n v="433.99"/>
  </r>
  <r>
    <n v="1762"/>
    <x v="2889"/>
    <n v="40"/>
    <x v="4"/>
    <d v="2021-09-03T00:00:00"/>
    <n v="1"/>
    <n v="11872"/>
    <x v="192"/>
    <x v="2"/>
    <n v="139"/>
    <s v="Product_139"/>
    <x v="0"/>
    <n v="368.98"/>
    <n v="220.46"/>
    <n v="1"/>
    <n v="0"/>
    <n v="783"/>
    <n v="7"/>
    <n v="368.98"/>
    <n v="148.52000000000001"/>
  </r>
  <r>
    <n v="2326"/>
    <x v="2890"/>
    <n v="50"/>
    <x v="5"/>
    <d v="2022-08-06T00:00:00"/>
    <n v="0"/>
    <n v="10773"/>
    <x v="434"/>
    <x v="2"/>
    <n v="102"/>
    <s v="Product_102"/>
    <x v="3"/>
    <n v="66.3"/>
    <n v="43.56"/>
    <n v="2"/>
    <n v="0.05"/>
    <n v="391"/>
    <n v="7"/>
    <n v="125.97"/>
    <n v="38.85"/>
  </r>
  <r>
    <n v="1970"/>
    <x v="2891"/>
    <n v="77"/>
    <x v="1"/>
    <d v="2023-10-11T00:00:00"/>
    <n v="0"/>
    <n v="11365"/>
    <x v="1293"/>
    <x v="0"/>
    <n v="101"/>
    <s v="Product_101"/>
    <x v="1"/>
    <n v="379.43"/>
    <n v="258.08"/>
    <n v="1"/>
    <n v="0"/>
    <n v="448"/>
    <n v="4"/>
    <n v="379.43"/>
    <n v="121.35"/>
  </r>
  <r>
    <n v="2019"/>
    <x v="2892"/>
    <n v="39"/>
    <x v="0"/>
    <d v="2024-12-01T00:00:00"/>
    <n v="1"/>
    <n v="13409"/>
    <x v="1191"/>
    <x v="0"/>
    <n v="107"/>
    <s v="Product_107"/>
    <x v="3"/>
    <n v="532.42999999999995"/>
    <n v="235.97"/>
    <n v="2"/>
    <n v="0"/>
    <n v="355"/>
    <n v="5"/>
    <n v="1064.8599999999999"/>
    <n v="592.91999999999996"/>
  </r>
  <r>
    <n v="2141"/>
    <x v="2893"/>
    <n v="43"/>
    <x v="0"/>
    <d v="2023-01-20T00:00:00"/>
    <n v="1"/>
    <n v="13551"/>
    <x v="765"/>
    <x v="2"/>
    <n v="120"/>
    <s v="Product_120"/>
    <x v="2"/>
    <n v="95.77"/>
    <n v="58.37"/>
    <n v="5"/>
    <n v="0.05"/>
    <n v="681"/>
    <n v="7"/>
    <n v="454.91"/>
    <n v="163.06"/>
  </r>
  <r>
    <n v="1160"/>
    <x v="2894"/>
    <n v="35"/>
    <x v="2"/>
    <d v="2022-05-18T00:00:00"/>
    <n v="0"/>
    <n v="10923"/>
    <x v="892"/>
    <x v="0"/>
    <n v="143"/>
    <s v="Product_143"/>
    <x v="2"/>
    <n v="931.46"/>
    <n v="402.58"/>
    <n v="4"/>
    <n v="0.2"/>
    <n v="959"/>
    <n v="4"/>
    <n v="2980.67"/>
    <n v="1370.35"/>
  </r>
  <r>
    <n v="1400"/>
    <x v="2895"/>
    <n v="63"/>
    <x v="0"/>
    <d v="2022-12-25T00:00:00"/>
    <n v="0"/>
    <n v="13113"/>
    <x v="1294"/>
    <x v="1"/>
    <n v="106"/>
    <s v="Product_106"/>
    <x v="2"/>
    <n v="874.76"/>
    <n v="442.44"/>
    <n v="5"/>
    <n v="0.1"/>
    <n v="438"/>
    <n v="9"/>
    <n v="3936.42"/>
    <n v="1724.22"/>
  </r>
  <r>
    <n v="1197"/>
    <x v="2896"/>
    <n v="38"/>
    <x v="2"/>
    <d v="2022-02-15T00:00:00"/>
    <n v="0"/>
    <n v="10073"/>
    <x v="274"/>
    <x v="2"/>
    <n v="136"/>
    <s v="Product_136"/>
    <x v="0"/>
    <n v="190.7"/>
    <n v="429.51499999999999"/>
    <n v="5"/>
    <n v="0.1"/>
    <n v="623"/>
    <n v="6"/>
    <n v="858.15"/>
    <n v="-1289.42"/>
  </r>
  <r>
    <n v="2283"/>
    <x v="2897"/>
    <n v="37"/>
    <x v="1"/>
    <d v="2021-04-15T00:00:00"/>
    <n v="0"/>
    <n v="10808"/>
    <x v="1295"/>
    <x v="1"/>
    <n v="121"/>
    <s v="Product_121"/>
    <x v="1"/>
    <n v="912.76"/>
    <n v="459.84"/>
    <n v="5"/>
    <n v="0"/>
    <n v="327"/>
    <n v="6"/>
    <n v="4563.8"/>
    <n v="2264.6"/>
  </r>
  <r>
    <n v="1659"/>
    <x v="2898"/>
    <n v="53"/>
    <x v="1"/>
    <d v="2021-05-21T00:00:00"/>
    <n v="0"/>
    <n v="12878"/>
    <x v="533"/>
    <x v="0"/>
    <n v="146"/>
    <s v="Product_146"/>
    <x v="2"/>
    <n v="1498.05"/>
    <n v="740.06"/>
    <n v="3"/>
    <n v="0.1"/>
    <n v="1016"/>
    <n v="3"/>
    <n v="4044.73"/>
    <n v="1824.55"/>
  </r>
  <r>
    <n v="2070"/>
    <x v="2899"/>
    <n v="32"/>
    <x v="1"/>
    <d v="2022-01-08T00:00:00"/>
    <n v="0"/>
    <n v="11045"/>
    <x v="1296"/>
    <x v="2"/>
    <n v="135"/>
    <s v="Product_135"/>
    <x v="3"/>
    <n v="1419.48"/>
    <n v="617.21"/>
    <n v="5"/>
    <n v="0"/>
    <n v="367"/>
    <n v="6"/>
    <n v="7097.4"/>
    <n v="4011.35"/>
  </r>
  <r>
    <n v="1398"/>
    <x v="2900"/>
    <n v="20"/>
    <x v="1"/>
    <d v="2021-12-09T00:00:00"/>
    <n v="0"/>
    <n v="12267"/>
    <x v="1068"/>
    <x v="2"/>
    <n v="136"/>
    <s v="Product_136"/>
    <x v="2"/>
    <n v="53.87"/>
    <n v="22.62"/>
    <n v="4"/>
    <n v="0"/>
    <n v="677"/>
    <n v="6"/>
    <n v="215.48"/>
    <n v="125"/>
  </r>
  <r>
    <n v="1077"/>
    <x v="2901"/>
    <n v="53"/>
    <x v="5"/>
    <d v="2020-11-13T00:00:00"/>
    <n v="0"/>
    <n v="12126"/>
    <x v="286"/>
    <x v="2"/>
    <n v="108"/>
    <s v="Product_108"/>
    <x v="0"/>
    <n v="1203.3"/>
    <n v="522.92999999999995"/>
    <n v="1"/>
    <n v="0"/>
    <n v="527"/>
    <n v="4"/>
    <n v="1203.3"/>
    <n v="680.37"/>
  </r>
  <r>
    <n v="1123"/>
    <x v="2902"/>
    <n v="31"/>
    <x v="4"/>
    <d v="2021-07-18T00:00:00"/>
    <n v="0"/>
    <n v="10234"/>
    <x v="1297"/>
    <x v="0"/>
    <n v="104"/>
    <s v="Product_104"/>
    <x v="2"/>
    <n v="562.73"/>
    <n v="372.89"/>
    <n v="2"/>
    <n v="0.1"/>
    <n v="393"/>
    <n v="5"/>
    <n v="1012.91"/>
    <n v="267.13"/>
  </r>
  <r>
    <n v="1074"/>
    <x v="2903"/>
    <n v="25"/>
    <x v="4"/>
    <d v="2021-01-21T00:00:00"/>
    <n v="0"/>
    <n v="12204"/>
    <x v="846"/>
    <x v="2"/>
    <n v="143"/>
    <s v="Product_143"/>
    <x v="1"/>
    <n v="142.29"/>
    <n v="57.39"/>
    <n v="5"/>
    <n v="0"/>
    <n v="519"/>
    <n v="6"/>
    <n v="711.45"/>
    <n v="424.5"/>
  </r>
  <r>
    <n v="1136"/>
    <x v="2904"/>
    <n v="71"/>
    <x v="5"/>
    <d v="2024-01-24T00:00:00"/>
    <n v="0"/>
    <n v="12374"/>
    <x v="1298"/>
    <x v="2"/>
    <n v="116"/>
    <s v="Product_116"/>
    <x v="2"/>
    <n v="479.18"/>
    <n v="291.27"/>
    <n v="2"/>
    <n v="0"/>
    <n v="343"/>
    <n v="6"/>
    <n v="958.36"/>
    <n v="375.82"/>
  </r>
  <r>
    <n v="1601"/>
    <x v="2905"/>
    <n v="37"/>
    <x v="1"/>
    <d v="2020-08-19T00:00:00"/>
    <n v="0"/>
    <n v="13185"/>
    <x v="1299"/>
    <x v="2"/>
    <n v="103"/>
    <s v="Product_103"/>
    <x v="1"/>
    <n v="516.52"/>
    <n v="325.70999999999998"/>
    <n v="5"/>
    <n v="0"/>
    <n v="706"/>
    <n v="4"/>
    <n v="2582.6"/>
    <n v="954.05"/>
  </r>
  <r>
    <n v="2423"/>
    <x v="2906"/>
    <n v="47"/>
    <x v="0"/>
    <d v="2020-06-03T00:00:00"/>
    <n v="0"/>
    <n v="13873"/>
    <x v="260"/>
    <x v="2"/>
    <n v="107"/>
    <s v="Product_107"/>
    <x v="1"/>
    <n v="808.7"/>
    <n v="461.26"/>
    <n v="3"/>
    <n v="0"/>
    <n v="472"/>
    <n v="5"/>
    <n v="2426.1"/>
    <n v="1042.32"/>
  </r>
  <r>
    <n v="1836"/>
    <x v="2907"/>
    <n v="40"/>
    <x v="2"/>
    <d v="2023-09-14T00:00:00"/>
    <n v="0"/>
    <n v="13679"/>
    <x v="745"/>
    <x v="0"/>
    <n v="102"/>
    <s v="Product_102"/>
    <x v="3"/>
    <n v="1008.57"/>
    <n v="624.54"/>
    <n v="2"/>
    <n v="0.1"/>
    <n v="475"/>
    <n v="6"/>
    <n v="1815.43"/>
    <n v="566.35"/>
  </r>
  <r>
    <n v="1499"/>
    <x v="2908"/>
    <n v="26"/>
    <x v="4"/>
    <d v="2022-05-08T00:00:00"/>
    <n v="0"/>
    <n v="10641"/>
    <x v="258"/>
    <x v="2"/>
    <n v="101"/>
    <s v="Product_101"/>
    <x v="1"/>
    <n v="1136.1300000000001"/>
    <n v="429.51499999999999"/>
    <n v="5"/>
    <n v="0"/>
    <n v="608"/>
    <n v="5"/>
    <n v="5680.65"/>
    <n v="3533.08"/>
  </r>
  <r>
    <n v="1137"/>
    <x v="2909"/>
    <n v="50"/>
    <x v="3"/>
    <d v="2023-06-13T00:00:00"/>
    <n v="0"/>
    <n v="13993"/>
    <x v="977"/>
    <x v="2"/>
    <n v="101"/>
    <s v="Product_101"/>
    <x v="0"/>
    <n v="406.56"/>
    <n v="218.19"/>
    <n v="5"/>
    <n v="0"/>
    <n v="392"/>
    <n v="4"/>
    <n v="2032.8"/>
    <n v="941.85"/>
  </r>
  <r>
    <n v="1049"/>
    <x v="2910"/>
    <n v="44"/>
    <x v="2"/>
    <d v="2020-02-02T00:00:00"/>
    <n v="0"/>
    <n v="10620"/>
    <x v="968"/>
    <x v="0"/>
    <n v="138"/>
    <s v="Product_138"/>
    <x v="0"/>
    <n v="516.57000000000005"/>
    <n v="265.94"/>
    <n v="4"/>
    <n v="0"/>
    <n v="1417"/>
    <n v="4"/>
    <n v="2066.2800000000002"/>
    <n v="1002.52"/>
  </r>
  <r>
    <n v="1972"/>
    <x v="2911"/>
    <n v="30"/>
    <x v="3"/>
    <d v="2021-05-07T00:00:00"/>
    <n v="1"/>
    <n v="13658"/>
    <x v="1300"/>
    <x v="2"/>
    <n v="107"/>
    <s v="Product_107"/>
    <x v="1"/>
    <n v="497.15"/>
    <n v="339.25"/>
    <n v="4"/>
    <n v="0"/>
    <n v="1335"/>
    <n v="5"/>
    <n v="1988.6"/>
    <n v="631.6"/>
  </r>
  <r>
    <n v="1253"/>
    <x v="2912"/>
    <n v="46"/>
    <x v="3"/>
    <d v="2021-02-26T00:00:00"/>
    <n v="0"/>
    <n v="10984"/>
    <x v="1301"/>
    <x v="1"/>
    <n v="124"/>
    <s v="Product_124"/>
    <x v="1"/>
    <n v="575.97"/>
    <n v="398.33"/>
    <n v="4"/>
    <n v="0"/>
    <n v="605"/>
    <n v="6"/>
    <n v="2303.88"/>
    <n v="710.56"/>
  </r>
  <r>
    <n v="1709"/>
    <x v="2913"/>
    <n v="32"/>
    <x v="1"/>
    <d v="2020-05-17T00:00:00"/>
    <n v="0"/>
    <n v="11298"/>
    <x v="998"/>
    <x v="2"/>
    <n v="105"/>
    <s v="Product_105"/>
    <x v="2"/>
    <n v="1499.5"/>
    <n v="892.77"/>
    <n v="3"/>
    <n v="0"/>
    <n v="677"/>
    <n v="5"/>
    <n v="4498.5"/>
    <n v="1820.19"/>
  </r>
  <r>
    <n v="1562"/>
    <x v="2914"/>
    <n v="23"/>
    <x v="3"/>
    <d v="2020-07-25T00:00:00"/>
    <n v="1"/>
    <n v="13452"/>
    <x v="67"/>
    <x v="2"/>
    <n v="121"/>
    <s v="Product_121"/>
    <x v="2"/>
    <n v="1178.02"/>
    <n v="540.92999999999995"/>
    <n v="2"/>
    <n v="0"/>
    <n v="1049"/>
    <n v="6"/>
    <n v="2356.04"/>
    <n v="1274.18"/>
  </r>
  <r>
    <n v="1756"/>
    <x v="2915"/>
    <n v="21"/>
    <x v="1"/>
    <d v="2023-05-01T00:00:00"/>
    <n v="0"/>
    <n v="13091"/>
    <x v="755"/>
    <x v="1"/>
    <n v="128"/>
    <s v="Product_128"/>
    <x v="3"/>
    <n v="1463.74"/>
    <n v="782.18"/>
    <n v="3"/>
    <n v="0"/>
    <n v="611"/>
    <n v="2"/>
    <n v="4391.22"/>
    <n v="2044.68"/>
  </r>
  <r>
    <n v="2449"/>
    <x v="2916"/>
    <n v="44"/>
    <x v="5"/>
    <d v="2020-03-09T00:00:00"/>
    <n v="1"/>
    <n v="13744"/>
    <x v="912"/>
    <x v="0"/>
    <n v="118"/>
    <s v="Product_118"/>
    <x v="2"/>
    <n v="1055.01"/>
    <n v="579.16"/>
    <n v="1"/>
    <n v="0.1"/>
    <n v="879"/>
    <n v="5"/>
    <n v="949.51"/>
    <n v="370.35"/>
  </r>
  <r>
    <n v="1546"/>
    <x v="2917"/>
    <n v="34"/>
    <x v="0"/>
    <d v="2022-07-03T00:00:00"/>
    <n v="1"/>
    <n v="13280"/>
    <x v="1269"/>
    <x v="2"/>
    <n v="124"/>
    <s v="Product_124"/>
    <x v="0"/>
    <n v="639.09"/>
    <n v="400.96"/>
    <n v="5"/>
    <n v="0.2"/>
    <n v="740"/>
    <n v="4"/>
    <n v="2556.36"/>
    <n v="551.55999999999995"/>
  </r>
  <r>
    <n v="2325"/>
    <x v="2918"/>
    <n v="62"/>
    <x v="3"/>
    <d v="2023-09-05T00:00:00"/>
    <n v="0"/>
    <n v="13955"/>
    <x v="1253"/>
    <x v="1"/>
    <n v="132"/>
    <s v="Product_132"/>
    <x v="2"/>
    <n v="615.13"/>
    <n v="369.28"/>
    <n v="5"/>
    <n v="0"/>
    <n v="603"/>
    <n v="5"/>
    <n v="3075.65"/>
    <n v="1229.25"/>
  </r>
  <r>
    <n v="1921"/>
    <x v="2919"/>
    <n v="39"/>
    <x v="0"/>
    <d v="2023-08-10T00:00:00"/>
    <n v="0"/>
    <n v="12653"/>
    <x v="782"/>
    <x v="0"/>
    <n v="145"/>
    <s v="Product_145"/>
    <x v="3"/>
    <n v="758.44"/>
    <n v="420.51"/>
    <n v="5"/>
    <n v="0"/>
    <n v="392"/>
    <n v="2"/>
    <n v="3792.2"/>
    <n v="1689.65"/>
  </r>
  <r>
    <n v="1580"/>
    <x v="2920"/>
    <n v="28"/>
    <x v="1"/>
    <d v="2023-12-11T00:00:00"/>
    <n v="0"/>
    <n v="11617"/>
    <x v="346"/>
    <x v="0"/>
    <n v="133"/>
    <s v="Product_133"/>
    <x v="3"/>
    <n v="654.46"/>
    <n v="395.37"/>
    <n v="4"/>
    <n v="0.05"/>
    <n v="387"/>
    <n v="5"/>
    <n v="2486.9499999999998"/>
    <n v="905.47"/>
  </r>
  <r>
    <n v="2372"/>
    <x v="2921"/>
    <n v="42"/>
    <x v="3"/>
    <d v="2020-04-09T00:00:00"/>
    <n v="0"/>
    <n v="12911"/>
    <x v="629"/>
    <x v="1"/>
    <n v="110"/>
    <s v="Product_110"/>
    <x v="1"/>
    <n v="1251.07"/>
    <n v="509.46"/>
    <n v="5"/>
    <n v="0"/>
    <n v="369"/>
    <n v="7"/>
    <n v="6255.35"/>
    <n v="3708.05"/>
  </r>
  <r>
    <n v="1048"/>
    <x v="2922"/>
    <n v="20"/>
    <x v="2"/>
    <d v="2021-05-16T00:00:00"/>
    <n v="0"/>
    <n v="13687"/>
    <x v="4"/>
    <x v="0"/>
    <n v="109"/>
    <s v="Product_109"/>
    <x v="3"/>
    <n v="724.25"/>
    <n v="458.44"/>
    <n v="4"/>
    <n v="0"/>
    <n v="1080"/>
    <n v="4"/>
    <n v="2897"/>
    <n v="1063.24"/>
  </r>
  <r>
    <n v="1916"/>
    <x v="2923"/>
    <n v="38"/>
    <x v="5"/>
    <d v="2020-03-31T00:00:00"/>
    <n v="0"/>
    <n v="12796"/>
    <x v="371"/>
    <x v="0"/>
    <n v="149"/>
    <s v="Product_149"/>
    <x v="1"/>
    <n v="478.64"/>
    <n v="221.84"/>
    <n v="1"/>
    <n v="0"/>
    <n v="1265"/>
    <n v="6"/>
    <n v="478.64"/>
    <n v="256.8"/>
  </r>
  <r>
    <n v="2097"/>
    <x v="2924"/>
    <n v="44"/>
    <x v="4"/>
    <d v="2022-03-04T00:00:00"/>
    <n v="0"/>
    <n v="11795"/>
    <x v="1088"/>
    <x v="1"/>
    <n v="133"/>
    <s v="Product_133"/>
    <x v="0"/>
    <n v="1173.55"/>
    <n v="700.52"/>
    <n v="3"/>
    <n v="0.2"/>
    <n v="484"/>
    <n v="3"/>
    <n v="2816.52"/>
    <n v="714.96"/>
  </r>
  <r>
    <n v="1703"/>
    <x v="2925"/>
    <n v="42"/>
    <x v="5"/>
    <d v="2022-06-17T00:00:00"/>
    <n v="0"/>
    <n v="13231"/>
    <x v="1302"/>
    <x v="0"/>
    <n v="133"/>
    <s v="Product_133"/>
    <x v="0"/>
    <n v="1288.9100000000001"/>
    <n v="559.63"/>
    <n v="3"/>
    <n v="0"/>
    <n v="681"/>
    <n v="6"/>
    <n v="3866.73"/>
    <n v="2187.84"/>
  </r>
  <r>
    <n v="1260"/>
    <x v="2926"/>
    <n v="59"/>
    <x v="3"/>
    <d v="2021-04-24T00:00:00"/>
    <n v="1"/>
    <n v="12962"/>
    <x v="1107"/>
    <x v="1"/>
    <n v="107"/>
    <s v="Product_107"/>
    <x v="2"/>
    <n v="659.62"/>
    <n v="429.51499999999999"/>
    <n v="3"/>
    <n v="0"/>
    <n v="747"/>
    <n v="5"/>
    <n v="1978.86"/>
    <n v="690.31"/>
  </r>
  <r>
    <n v="1355"/>
    <x v="2927"/>
    <n v="78"/>
    <x v="5"/>
    <d v="2023-01-10T00:00:00"/>
    <n v="0"/>
    <n v="12946"/>
    <x v="1303"/>
    <x v="0"/>
    <n v="104"/>
    <s v="Product_104"/>
    <x v="3"/>
    <n v="1018.32"/>
    <n v="418.22"/>
    <n v="4"/>
    <n v="0"/>
    <n v="722"/>
    <n v="5"/>
    <n v="4073.28"/>
    <n v="2400.4"/>
  </r>
  <r>
    <n v="2283"/>
    <x v="2928"/>
    <n v="50"/>
    <x v="4"/>
    <d v="2021-03-20T00:00:00"/>
    <n v="0"/>
    <n v="13045"/>
    <x v="949"/>
    <x v="1"/>
    <n v="128"/>
    <s v="Product_128"/>
    <x v="0"/>
    <n v="135.27000000000001"/>
    <n v="91.05"/>
    <n v="2"/>
    <n v="0"/>
    <n v="327"/>
    <n v="6"/>
    <n v="270.54000000000002"/>
    <n v="88.44"/>
  </r>
  <r>
    <n v="1637"/>
    <x v="2929"/>
    <n v="57"/>
    <x v="2"/>
    <d v="2020-04-25T00:00:00"/>
    <n v="1"/>
    <n v="10859"/>
    <x v="1070"/>
    <x v="0"/>
    <n v="123"/>
    <s v="Product_123"/>
    <x v="1"/>
    <n v="817.72"/>
    <n v="475.4"/>
    <n v="2"/>
    <n v="0"/>
    <n v="1063"/>
    <n v="3"/>
    <n v="1635.44"/>
    <n v="684.64"/>
  </r>
  <r>
    <n v="1742"/>
    <x v="2930"/>
    <n v="78"/>
    <x v="0"/>
    <d v="2020-10-13T00:00:00"/>
    <n v="1"/>
    <n v="12620"/>
    <x v="937"/>
    <x v="1"/>
    <n v="132"/>
    <s v="Product_132"/>
    <x v="3"/>
    <n v="115.22"/>
    <n v="58.6"/>
    <n v="1"/>
    <n v="0"/>
    <n v="1313"/>
    <n v="2"/>
    <n v="115.22"/>
    <n v="56.62"/>
  </r>
  <r>
    <n v="2318"/>
    <x v="2931"/>
    <n v="24"/>
    <x v="2"/>
    <d v="2022-10-28T00:00:00"/>
    <n v="1"/>
    <n v="12085"/>
    <x v="976"/>
    <x v="2"/>
    <n v="144"/>
    <s v="Product_144"/>
    <x v="3"/>
    <n v="92.33"/>
    <n v="58.75"/>
    <n v="2"/>
    <n v="0.1"/>
    <n v="796"/>
    <n v="3"/>
    <n v="166.19"/>
    <n v="48.69"/>
  </r>
  <r>
    <n v="2009"/>
    <x v="2932"/>
    <n v="41"/>
    <x v="5"/>
    <d v="2021-08-15T00:00:00"/>
    <n v="0"/>
    <n v="12165"/>
    <x v="65"/>
    <x v="0"/>
    <n v="116"/>
    <s v="Product_116"/>
    <x v="1"/>
    <n v="938.74"/>
    <n v="551.80999999999995"/>
    <n v="1"/>
    <n v="0"/>
    <n v="764"/>
    <n v="3"/>
    <n v="938.74"/>
    <n v="386.93"/>
  </r>
  <r>
    <n v="1930"/>
    <x v="2933"/>
    <n v="32"/>
    <x v="4"/>
    <d v="2021-04-24T00:00:00"/>
    <n v="0"/>
    <n v="12437"/>
    <x v="1107"/>
    <x v="1"/>
    <n v="146"/>
    <s v="Product_146"/>
    <x v="3"/>
    <n v="489.84"/>
    <n v="287.06"/>
    <n v="5"/>
    <n v="0"/>
    <n v="576"/>
    <n v="3"/>
    <n v="2449.1999999999998"/>
    <n v="1013.9"/>
  </r>
  <r>
    <n v="1640"/>
    <x v="2934"/>
    <n v="52"/>
    <x v="0"/>
    <d v="2024-07-02T00:00:00"/>
    <n v="0"/>
    <n v="13895"/>
    <x v="1304"/>
    <x v="0"/>
    <n v="110"/>
    <s v="Product_110"/>
    <x v="3"/>
    <n v="1126.68"/>
    <n v="615.29"/>
    <n v="3"/>
    <n v="0"/>
    <n v="329"/>
    <n v="2"/>
    <n v="3380.04"/>
    <n v="1534.17"/>
  </r>
  <r>
    <n v="1791"/>
    <x v="2935"/>
    <n v="44"/>
    <x v="4"/>
    <d v="2023-03-25T00:00:00"/>
    <n v="1"/>
    <n v="12727"/>
    <x v="568"/>
    <x v="0"/>
    <n v="114"/>
    <s v="Product_114"/>
    <x v="0"/>
    <n v="1349.32"/>
    <n v="542.94000000000005"/>
    <n v="4"/>
    <n v="0"/>
    <n v="648"/>
    <n v="4"/>
    <n v="5397.28"/>
    <n v="3225.52"/>
  </r>
  <r>
    <n v="2336"/>
    <x v="2936"/>
    <n v="27"/>
    <x v="2"/>
    <d v="2021-10-15T00:00:00"/>
    <n v="1"/>
    <n v="10376"/>
    <x v="1210"/>
    <x v="2"/>
    <n v="139"/>
    <s v="Product_139"/>
    <x v="1"/>
    <n v="252.12"/>
    <n v="120.4"/>
    <n v="1"/>
    <n v="0.2"/>
    <n v="625"/>
    <n v="5"/>
    <n v="201.7"/>
    <n v="81.3"/>
  </r>
  <r>
    <n v="1611"/>
    <x v="2937"/>
    <n v="40"/>
    <x v="1"/>
    <d v="2023-03-28T00:00:00"/>
    <n v="1"/>
    <n v="12896"/>
    <x v="58"/>
    <x v="0"/>
    <n v="136"/>
    <s v="Product_136"/>
    <x v="0"/>
    <n v="1100.56"/>
    <n v="476.24"/>
    <n v="4"/>
    <n v="0"/>
    <n v="588"/>
    <n v="3"/>
    <n v="4402.24"/>
    <n v="2497.2800000000002"/>
  </r>
  <r>
    <n v="1808"/>
    <x v="2938"/>
    <n v="55"/>
    <x v="1"/>
    <d v="2023-05-09T00:00:00"/>
    <n v="0"/>
    <n v="11897"/>
    <x v="508"/>
    <x v="0"/>
    <n v="134"/>
    <s v="Product_134"/>
    <x v="1"/>
    <n v="796.05"/>
    <n v="476.61"/>
    <n v="4"/>
    <n v="0"/>
    <n v="603"/>
    <n v="2"/>
    <n v="3184.2"/>
    <n v="1277.76"/>
  </r>
  <r>
    <n v="2205"/>
    <x v="2939"/>
    <n v="20"/>
    <x v="0"/>
    <d v="2023-10-09T00:00:00"/>
    <n v="0"/>
    <n v="10375"/>
    <x v="491"/>
    <x v="2"/>
    <n v="124"/>
    <s v="Product_124"/>
    <x v="2"/>
    <n v="212.57"/>
    <n v="100.88"/>
    <n v="3"/>
    <n v="0"/>
    <n v="409"/>
    <n v="7"/>
    <n v="637.71"/>
    <n v="335.07"/>
  </r>
  <r>
    <n v="1685"/>
    <x v="2940"/>
    <n v="28"/>
    <x v="0"/>
    <d v="2021-10-18T00:00:00"/>
    <n v="0"/>
    <n v="11604"/>
    <x v="1305"/>
    <x v="1"/>
    <n v="118"/>
    <s v="Product_118"/>
    <x v="3"/>
    <n v="994.81"/>
    <n v="532.27"/>
    <n v="5"/>
    <n v="0"/>
    <n v="452"/>
    <n v="4"/>
    <n v="4974.05"/>
    <n v="2312.6999999999998"/>
  </r>
  <r>
    <n v="2387"/>
    <x v="2941"/>
    <n v="25"/>
    <x v="0"/>
    <d v="2021-04-30T00:00:00"/>
    <n v="1"/>
    <n v="10594"/>
    <x v="896"/>
    <x v="1"/>
    <n v="116"/>
    <s v="Product_116"/>
    <x v="3"/>
    <n v="933.73"/>
    <n v="472.49"/>
    <n v="5"/>
    <n v="0.2"/>
    <n v="887"/>
    <n v="6"/>
    <n v="3734.92"/>
    <n v="1372.47"/>
  </r>
  <r>
    <n v="1187"/>
    <x v="2942"/>
    <n v="44"/>
    <x v="1"/>
    <d v="2021-09-10T00:00:00"/>
    <n v="0"/>
    <n v="12794"/>
    <x v="321"/>
    <x v="1"/>
    <n v="141"/>
    <s v="Product_141"/>
    <x v="0"/>
    <n v="797.68"/>
    <n v="353.34"/>
    <n v="2"/>
    <n v="0"/>
    <n v="346"/>
    <n v="6"/>
    <n v="1595.36"/>
    <n v="888.68"/>
  </r>
  <r>
    <n v="1984"/>
    <x v="2943"/>
    <n v="58"/>
    <x v="2"/>
    <d v="2020-10-20T00:00:00"/>
    <n v="0"/>
    <n v="11065"/>
    <x v="884"/>
    <x v="1"/>
    <n v="137"/>
    <s v="Product_137"/>
    <x v="3"/>
    <n v="1393.38"/>
    <n v="429.51499999999999"/>
    <n v="5"/>
    <n v="0"/>
    <n v="611"/>
    <n v="4"/>
    <n v="6966.9"/>
    <n v="4819.32"/>
  </r>
  <r>
    <n v="1547"/>
    <x v="2944"/>
    <n v="40"/>
    <x v="0"/>
    <d v="2023-09-14T00:00:00"/>
    <n v="0"/>
    <n v="13682"/>
    <x v="745"/>
    <x v="1"/>
    <n v="141"/>
    <s v="Product_141"/>
    <x v="3"/>
    <n v="805.57"/>
    <n v="547.80999999999995"/>
    <n v="3"/>
    <n v="0"/>
    <n v="475"/>
    <n v="2"/>
    <n v="2416.71"/>
    <n v="773.28"/>
  </r>
  <r>
    <n v="1724"/>
    <x v="2945"/>
    <n v="41"/>
    <x v="1"/>
    <d v="2022-12-03T00:00:00"/>
    <n v="0"/>
    <n v="13541"/>
    <x v="979"/>
    <x v="1"/>
    <n v="125"/>
    <s v="Product_125"/>
    <x v="0"/>
    <n v="1486.25"/>
    <n v="632.22"/>
    <n v="4"/>
    <n v="0.05"/>
    <n v="760"/>
    <n v="4"/>
    <n v="5647.75"/>
    <n v="3118.87"/>
  </r>
  <r>
    <n v="1925"/>
    <x v="2946"/>
    <n v="26"/>
    <x v="0"/>
    <d v="2021-03-28T00:00:00"/>
    <n v="1"/>
    <n v="12007"/>
    <x v="1276"/>
    <x v="2"/>
    <n v="108"/>
    <s v="Product_108"/>
    <x v="0"/>
    <n v="788.38"/>
    <n v="511.04"/>
    <n v="1"/>
    <n v="0"/>
    <n v="1133"/>
    <n v="3"/>
    <n v="788.38"/>
    <n v="277.33999999999997"/>
  </r>
  <r>
    <n v="2431"/>
    <x v="2947"/>
    <n v="55"/>
    <x v="0"/>
    <d v="2022-04-26T00:00:00"/>
    <n v="0"/>
    <n v="12505"/>
    <x v="806"/>
    <x v="1"/>
    <n v="124"/>
    <s v="Product_124"/>
    <x v="1"/>
    <n v="217.99"/>
    <n v="119.13"/>
    <n v="1"/>
    <n v="0"/>
    <n v="458"/>
    <n v="3"/>
    <n v="217.99"/>
    <n v="98.86"/>
  </r>
  <r>
    <n v="1875"/>
    <x v="2948"/>
    <n v="36"/>
    <x v="4"/>
    <d v="2021-07-09T00:00:00"/>
    <n v="1"/>
    <n v="13201"/>
    <x v="456"/>
    <x v="2"/>
    <n v="120"/>
    <s v="Product_120"/>
    <x v="2"/>
    <n v="732.18"/>
    <n v="462.83"/>
    <n v="5"/>
    <n v="0"/>
    <n v="855"/>
    <n v="3"/>
    <n v="3660.9"/>
    <n v="1346.75"/>
  </r>
  <r>
    <n v="1617"/>
    <x v="2949"/>
    <n v="41"/>
    <x v="0"/>
    <d v="2021-07-17T00:00:00"/>
    <n v="0"/>
    <n v="11051"/>
    <x v="3"/>
    <x v="0"/>
    <n v="148"/>
    <s v="Product_148"/>
    <x v="0"/>
    <n v="314.38"/>
    <n v="140.01"/>
    <n v="2"/>
    <n v="0.2"/>
    <n v="1069"/>
    <n v="4"/>
    <n v="503.01"/>
    <n v="222.99"/>
  </r>
  <r>
    <n v="1413"/>
    <x v="2950"/>
    <n v="39"/>
    <x v="1"/>
    <d v="2020-05-04T00:00:00"/>
    <n v="0"/>
    <n v="13816"/>
    <x v="980"/>
    <x v="2"/>
    <n v="130"/>
    <s v="Product_130"/>
    <x v="1"/>
    <n v="915.84"/>
    <n v="402.68"/>
    <n v="1"/>
    <n v="0"/>
    <n v="948"/>
    <n v="7"/>
    <n v="915.84"/>
    <n v="513.16"/>
  </r>
  <r>
    <n v="2365"/>
    <x v="2951"/>
    <n v="56"/>
    <x v="2"/>
    <d v="2023-02-14T00:00:00"/>
    <n v="1"/>
    <n v="12788"/>
    <x v="92"/>
    <x v="2"/>
    <n v="120"/>
    <s v="Product_120"/>
    <x v="0"/>
    <n v="1055.04"/>
    <n v="703.95"/>
    <n v="2"/>
    <n v="0"/>
    <n v="640"/>
    <n v="4"/>
    <n v="2110.08"/>
    <n v="702.18"/>
  </r>
  <r>
    <n v="2243"/>
    <x v="2952"/>
    <n v="70"/>
    <x v="1"/>
    <d v="2023-04-26T00:00:00"/>
    <n v="0"/>
    <n v="10628"/>
    <x v="1069"/>
    <x v="2"/>
    <n v="118"/>
    <s v="Product_118"/>
    <x v="1"/>
    <n v="729.23"/>
    <n v="488.11"/>
    <n v="1"/>
    <n v="0"/>
    <n v="437"/>
    <n v="8"/>
    <n v="729.23"/>
    <n v="241.12"/>
  </r>
  <r>
    <n v="1902"/>
    <x v="2953"/>
    <n v="22"/>
    <x v="1"/>
    <d v="2020-12-24T00:00:00"/>
    <n v="0"/>
    <n v="13984"/>
    <x v="783"/>
    <x v="2"/>
    <n v="104"/>
    <s v="Product_104"/>
    <x v="2"/>
    <n v="191.67"/>
    <n v="103.46"/>
    <n v="2"/>
    <n v="0"/>
    <n v="416"/>
    <n v="5"/>
    <n v="383.34"/>
    <n v="176.42"/>
  </r>
  <r>
    <n v="1162"/>
    <x v="2954"/>
    <n v="25"/>
    <x v="0"/>
    <d v="2023-07-06T00:00:00"/>
    <n v="1"/>
    <n v="12373"/>
    <x v="1188"/>
    <x v="1"/>
    <n v="148"/>
    <s v="Product_148"/>
    <x v="1"/>
    <n v="729.53"/>
    <n v="482.25"/>
    <n v="2"/>
    <n v="0"/>
    <n v="372"/>
    <n v="2"/>
    <n v="1459.06"/>
    <n v="494.56"/>
  </r>
  <r>
    <n v="2243"/>
    <x v="2955"/>
    <n v="44"/>
    <x v="4"/>
    <d v="2023-10-22T00:00:00"/>
    <n v="0"/>
    <n v="11532"/>
    <x v="583"/>
    <x v="0"/>
    <n v="136"/>
    <s v="Product_136"/>
    <x v="1"/>
    <n v="168.11"/>
    <n v="100.91"/>
    <n v="4"/>
    <n v="0"/>
    <n v="437"/>
    <n v="8"/>
    <n v="672.44"/>
    <n v="268.8"/>
  </r>
  <r>
    <n v="1269"/>
    <x v="2956"/>
    <n v="27"/>
    <x v="3"/>
    <d v="2022-05-24T00:00:00"/>
    <n v="0"/>
    <n v="12666"/>
    <x v="994"/>
    <x v="0"/>
    <n v="106"/>
    <s v="Product_106"/>
    <x v="3"/>
    <n v="1039.08"/>
    <n v="473.3"/>
    <n v="3"/>
    <n v="0"/>
    <n v="428"/>
    <n v="5"/>
    <n v="3117.24"/>
    <n v="1697.34"/>
  </r>
  <r>
    <n v="1631"/>
    <x v="2957"/>
    <n v="54"/>
    <x v="3"/>
    <d v="2023-02-12T00:00:00"/>
    <n v="0"/>
    <n v="13962"/>
    <x v="282"/>
    <x v="0"/>
    <n v="103"/>
    <s v="Product_103"/>
    <x v="0"/>
    <n v="1196.03"/>
    <n v="429.51499999999999"/>
    <n v="1"/>
    <n v="0"/>
    <n v="566"/>
    <n v="5"/>
    <n v="1196.03"/>
    <n v="766.52"/>
  </r>
  <r>
    <n v="1905"/>
    <x v="2958"/>
    <n v="56"/>
    <x v="3"/>
    <d v="2022-12-10T00:00:00"/>
    <n v="0"/>
    <n v="12372"/>
    <x v="701"/>
    <x v="2"/>
    <n v="118"/>
    <s v="Product_118"/>
    <x v="1"/>
    <n v="1445.45"/>
    <n v="637.17999999999995"/>
    <n v="5"/>
    <n v="0"/>
    <n v="526"/>
    <n v="4"/>
    <n v="7227.25"/>
    <n v="4041.35"/>
  </r>
  <r>
    <n v="2423"/>
    <x v="2959"/>
    <n v="31"/>
    <x v="1"/>
    <d v="2020-06-04T00:00:00"/>
    <n v="0"/>
    <n v="11830"/>
    <x v="1306"/>
    <x v="2"/>
    <n v="147"/>
    <s v="Product_147"/>
    <x v="0"/>
    <n v="265.76"/>
    <n v="168.01"/>
    <n v="3"/>
    <n v="0"/>
    <n v="472"/>
    <n v="5"/>
    <n v="797.28"/>
    <n v="293.25"/>
  </r>
  <r>
    <n v="2205"/>
    <x v="2960"/>
    <n v="28"/>
    <x v="0"/>
    <d v="2021-06-12T00:00:00"/>
    <n v="0"/>
    <n v="13974"/>
    <x v="1198"/>
    <x v="1"/>
    <n v="140"/>
    <s v="Product_140"/>
    <x v="1"/>
    <n v="822.01"/>
    <n v="571.77"/>
    <n v="4"/>
    <n v="0"/>
    <n v="409"/>
    <n v="7"/>
    <n v="3288.04"/>
    <n v="1000.96"/>
  </r>
  <r>
    <n v="1204"/>
    <x v="2961"/>
    <n v="35"/>
    <x v="3"/>
    <d v="2023-08-10T00:00:00"/>
    <n v="0"/>
    <n v="11183"/>
    <x v="782"/>
    <x v="1"/>
    <n v="118"/>
    <s v="Product_118"/>
    <x v="3"/>
    <n v="872.93"/>
    <n v="492.26"/>
    <n v="4"/>
    <n v="0.1"/>
    <n v="510"/>
    <n v="3"/>
    <n v="3142.55"/>
    <n v="1173.51"/>
  </r>
  <r>
    <n v="1581"/>
    <x v="2962"/>
    <n v="41"/>
    <x v="5"/>
    <d v="2023-06-10T00:00:00"/>
    <n v="0"/>
    <n v="12563"/>
    <x v="1012"/>
    <x v="0"/>
    <n v="123"/>
    <s v="Product_123"/>
    <x v="3"/>
    <n v="1387.59"/>
    <n v="828.06"/>
    <n v="4"/>
    <n v="0"/>
    <n v="453"/>
    <n v="3"/>
    <n v="5550.36"/>
    <n v="2238.12"/>
  </r>
  <r>
    <n v="1840"/>
    <x v="2963"/>
    <n v="44"/>
    <x v="5"/>
    <d v="2022-02-19T00:00:00"/>
    <n v="1"/>
    <n v="13732"/>
    <x v="850"/>
    <x v="2"/>
    <n v="135"/>
    <s v="Product_135"/>
    <x v="2"/>
    <n v="959.55"/>
    <n v="598.59"/>
    <n v="5"/>
    <n v="0"/>
    <n v="1047"/>
    <n v="2"/>
    <n v="4797.75"/>
    <n v="1804.8"/>
  </r>
  <r>
    <n v="2251"/>
    <x v="2964"/>
    <n v="40"/>
    <x v="5"/>
    <d v="2022-12-10T00:00:00"/>
    <n v="0"/>
    <n v="10745"/>
    <x v="701"/>
    <x v="2"/>
    <n v="106"/>
    <s v="Product_106"/>
    <x v="1"/>
    <n v="260.99"/>
    <n v="121.95"/>
    <n v="1"/>
    <n v="0.1"/>
    <n v="358"/>
    <n v="4"/>
    <n v="234.89"/>
    <n v="112.94"/>
  </r>
  <r>
    <n v="1595"/>
    <x v="2965"/>
    <n v="25"/>
    <x v="2"/>
    <d v="2021-10-14T00:00:00"/>
    <n v="1"/>
    <n v="11277"/>
    <x v="1122"/>
    <x v="2"/>
    <n v="126"/>
    <s v="Product_126"/>
    <x v="3"/>
    <n v="682.71"/>
    <n v="341.9"/>
    <n v="1"/>
    <n v="0"/>
    <n v="839"/>
    <n v="4"/>
    <n v="682.71"/>
    <n v="340.81"/>
  </r>
  <r>
    <n v="1249"/>
    <x v="2966"/>
    <n v="33"/>
    <x v="0"/>
    <d v="2023-11-27T00:00:00"/>
    <n v="0"/>
    <n v="11951"/>
    <x v="280"/>
    <x v="0"/>
    <n v="121"/>
    <s v="Product_121"/>
    <x v="0"/>
    <n v="999.41"/>
    <n v="523.39"/>
    <n v="2"/>
    <n v="0"/>
    <n v="401"/>
    <n v="4"/>
    <n v="1998.82"/>
    <n v="952.04"/>
  </r>
  <r>
    <n v="1874"/>
    <x v="2967"/>
    <n v="40"/>
    <x v="1"/>
    <d v="2022-05-02T00:00:00"/>
    <n v="0"/>
    <n v="12295"/>
    <x v="1286"/>
    <x v="0"/>
    <n v="124"/>
    <s v="Product_124"/>
    <x v="1"/>
    <n v="1065.4100000000001"/>
    <n v="616.21"/>
    <n v="2"/>
    <n v="0"/>
    <n v="634"/>
    <n v="2"/>
    <n v="2130.8200000000002"/>
    <n v="898.4"/>
  </r>
  <r>
    <n v="2464"/>
    <x v="2968"/>
    <n v="40"/>
    <x v="1"/>
    <d v="2022-04-16T00:00:00"/>
    <n v="0"/>
    <n v="13921"/>
    <x v="459"/>
    <x v="2"/>
    <n v="115"/>
    <s v="Product_115"/>
    <x v="1"/>
    <n v="1301.46"/>
    <n v="852.65"/>
    <n v="2"/>
    <n v="0"/>
    <n v="388"/>
    <n v="6"/>
    <n v="2602.92"/>
    <n v="897.62"/>
  </r>
  <r>
    <n v="1195"/>
    <x v="2969"/>
    <n v="40"/>
    <x v="0"/>
    <d v="2020-01-11T00:00:00"/>
    <n v="0"/>
    <n v="13424"/>
    <x v="732"/>
    <x v="2"/>
    <n v="127"/>
    <s v="Product_127"/>
    <x v="2"/>
    <n v="311.74"/>
    <n v="148.47"/>
    <n v="5"/>
    <n v="0"/>
    <n v="413"/>
    <n v="4"/>
    <n v="1558.7"/>
    <n v="816.35"/>
  </r>
  <r>
    <n v="1689"/>
    <x v="2970"/>
    <n v="20"/>
    <x v="4"/>
    <d v="2021-09-06T00:00:00"/>
    <n v="0"/>
    <n v="12445"/>
    <x v="328"/>
    <x v="0"/>
    <n v="132"/>
    <s v="Product_132"/>
    <x v="0"/>
    <n v="1429.74"/>
    <n v="773.87"/>
    <n v="3"/>
    <n v="0"/>
    <n v="679"/>
    <n v="7"/>
    <n v="4289.22"/>
    <n v="1967.61"/>
  </r>
  <r>
    <n v="2093"/>
    <x v="2971"/>
    <n v="38"/>
    <x v="4"/>
    <d v="2022-02-09T00:00:00"/>
    <n v="0"/>
    <n v="12629"/>
    <x v="675"/>
    <x v="0"/>
    <n v="112"/>
    <s v="Product_112"/>
    <x v="2"/>
    <n v="135.75"/>
    <n v="84.91"/>
    <n v="1"/>
    <n v="0"/>
    <n v="494"/>
    <n v="5"/>
    <n v="135.75"/>
    <n v="50.84"/>
  </r>
  <r>
    <n v="1638"/>
    <x v="2972"/>
    <n v="33"/>
    <x v="2"/>
    <d v="2021-11-01T00:00:00"/>
    <n v="0"/>
    <n v="12250"/>
    <x v="1307"/>
    <x v="1"/>
    <n v="105"/>
    <s v="Product_105"/>
    <x v="1"/>
    <n v="1476.46"/>
    <n v="629.29"/>
    <n v="2"/>
    <n v="0.05"/>
    <n v="753"/>
    <n v="4"/>
    <n v="2805.27"/>
    <n v="1546.69"/>
  </r>
  <r>
    <n v="2422"/>
    <x v="2973"/>
    <n v="30"/>
    <x v="0"/>
    <d v="2023-01-06T00:00:00"/>
    <n v="0"/>
    <n v="11325"/>
    <x v="161"/>
    <x v="1"/>
    <n v="107"/>
    <s v="Product_107"/>
    <x v="2"/>
    <n v="1293.76"/>
    <n v="716.57"/>
    <n v="5"/>
    <n v="0"/>
    <n v="726"/>
    <n v="2"/>
    <n v="6468.8"/>
    <n v="2885.95"/>
  </r>
  <r>
    <n v="1671"/>
    <x v="2974"/>
    <n v="51"/>
    <x v="4"/>
    <d v="2022-08-27T00:00:00"/>
    <n v="0"/>
    <n v="11171"/>
    <x v="481"/>
    <x v="1"/>
    <n v="122"/>
    <s v="Product_122"/>
    <x v="1"/>
    <n v="1007.4"/>
    <n v="446.59"/>
    <n v="5"/>
    <n v="0.05"/>
    <n v="716"/>
    <n v="8"/>
    <n v="4785.1499999999996"/>
    <n v="2552.1999999999998"/>
  </r>
  <r>
    <n v="2226"/>
    <x v="2975"/>
    <n v="51"/>
    <x v="2"/>
    <d v="2021-05-08T00:00:00"/>
    <n v="1"/>
    <n v="10220"/>
    <x v="176"/>
    <x v="2"/>
    <n v="127"/>
    <s v="Product_127"/>
    <x v="1"/>
    <n v="1115.74"/>
    <n v="429.51499999999999"/>
    <n v="2"/>
    <n v="0.2"/>
    <n v="1334"/>
    <n v="2"/>
    <n v="1785.18"/>
    <n v="926.15"/>
  </r>
  <r>
    <n v="2171"/>
    <x v="2976"/>
    <n v="42"/>
    <x v="3"/>
    <d v="2021-06-04T00:00:00"/>
    <n v="1"/>
    <n v="13769"/>
    <x v="887"/>
    <x v="2"/>
    <n v="115"/>
    <s v="Product_115"/>
    <x v="2"/>
    <n v="155.4"/>
    <n v="97.96"/>
    <n v="4"/>
    <n v="0"/>
    <n v="1069"/>
    <n v="4"/>
    <n v="621.6"/>
    <n v="229.76"/>
  </r>
  <r>
    <n v="2495"/>
    <x v="2977"/>
    <n v="41"/>
    <x v="3"/>
    <d v="2021-09-07T00:00:00"/>
    <n v="1"/>
    <n v="12914"/>
    <x v="1308"/>
    <x v="2"/>
    <n v="139"/>
    <s v="Product_139"/>
    <x v="2"/>
    <n v="110.15"/>
    <n v="51.89"/>
    <n v="4"/>
    <n v="0.05"/>
    <n v="1212"/>
    <n v="3"/>
    <n v="418.57"/>
    <n v="211.01"/>
  </r>
  <r>
    <n v="1943"/>
    <x v="2978"/>
    <n v="27"/>
    <x v="2"/>
    <d v="2023-12-20T00:00:00"/>
    <n v="0"/>
    <n v="11871"/>
    <x v="215"/>
    <x v="0"/>
    <n v="145"/>
    <s v="Product_145"/>
    <x v="1"/>
    <n v="197.56"/>
    <n v="129.37"/>
    <n v="4"/>
    <n v="0"/>
    <n v="378"/>
    <n v="5"/>
    <n v="790.24"/>
    <n v="272.76"/>
  </r>
  <r>
    <n v="1198"/>
    <x v="2979"/>
    <n v="28"/>
    <x v="0"/>
    <d v="2020-10-22T00:00:00"/>
    <n v="1"/>
    <n v="13631"/>
    <x v="859"/>
    <x v="1"/>
    <n v="135"/>
    <s v="Product_135"/>
    <x v="2"/>
    <n v="176.67"/>
    <n v="88.41"/>
    <n v="2"/>
    <n v="0"/>
    <n v="689"/>
    <n v="3"/>
    <n v="353.34"/>
    <n v="176.52"/>
  </r>
  <r>
    <n v="2449"/>
    <x v="2980"/>
    <n v="40"/>
    <x v="3"/>
    <d v="2022-08-06T00:00:00"/>
    <n v="1"/>
    <n v="12310"/>
    <x v="434"/>
    <x v="0"/>
    <n v="126"/>
    <s v="Product_126"/>
    <x v="2"/>
    <n v="843.7"/>
    <n v="385.77"/>
    <n v="5"/>
    <n v="0.2"/>
    <n v="879"/>
    <n v="5"/>
    <n v="3374.8"/>
    <n v="1445.95"/>
  </r>
  <r>
    <n v="1491"/>
    <x v="2981"/>
    <n v="36"/>
    <x v="0"/>
    <d v="2020-04-28T00:00:00"/>
    <n v="1"/>
    <n v="12343"/>
    <x v="175"/>
    <x v="0"/>
    <n v="123"/>
    <s v="Product_123"/>
    <x v="1"/>
    <n v="362.39"/>
    <n v="195.54"/>
    <n v="5"/>
    <n v="0"/>
    <n v="1670"/>
    <n v="3"/>
    <n v="1811.95"/>
    <n v="834.25"/>
  </r>
  <r>
    <n v="1895"/>
    <x v="2982"/>
    <n v="51"/>
    <x v="4"/>
    <d v="2023-02-25T00:00:00"/>
    <n v="0"/>
    <n v="13386"/>
    <x v="1255"/>
    <x v="0"/>
    <n v="113"/>
    <s v="Product_113"/>
    <x v="0"/>
    <n v="1297.3"/>
    <n v="429.51499999999999"/>
    <n v="1"/>
    <n v="0"/>
    <n v="507"/>
    <n v="3"/>
    <n v="1297.3"/>
    <n v="867.78"/>
  </r>
  <r>
    <n v="1141"/>
    <x v="2983"/>
    <n v="60"/>
    <x v="3"/>
    <d v="2022-04-25T00:00:00"/>
    <n v="0"/>
    <n v="13067"/>
    <x v="1241"/>
    <x v="2"/>
    <n v="126"/>
    <s v="Product_126"/>
    <x v="2"/>
    <n v="696.34"/>
    <n v="429.51499999999999"/>
    <n v="4"/>
    <n v="0"/>
    <n v="822"/>
    <n v="3"/>
    <n v="2785.36"/>
    <n v="1067.3"/>
  </r>
  <r>
    <n v="2336"/>
    <x v="2984"/>
    <n v="36"/>
    <x v="4"/>
    <d v="2022-05-03T00:00:00"/>
    <n v="1"/>
    <n v="12339"/>
    <x v="1205"/>
    <x v="2"/>
    <n v="103"/>
    <s v="Product_103"/>
    <x v="2"/>
    <n v="1058.49"/>
    <n v="527.41999999999996"/>
    <n v="2"/>
    <n v="0"/>
    <n v="625"/>
    <n v="5"/>
    <n v="2116.98"/>
    <n v="1062.1400000000001"/>
  </r>
  <r>
    <n v="1164"/>
    <x v="2985"/>
    <n v="47"/>
    <x v="0"/>
    <d v="2023-02-15T00:00:00"/>
    <n v="0"/>
    <n v="10683"/>
    <x v="518"/>
    <x v="0"/>
    <n v="129"/>
    <s v="Product_129"/>
    <x v="3"/>
    <n v="996.67"/>
    <n v="593.96"/>
    <n v="1"/>
    <n v="0"/>
    <n v="479"/>
    <n v="4"/>
    <n v="996.67"/>
    <n v="402.71"/>
  </r>
  <r>
    <n v="1313"/>
    <x v="2986"/>
    <n v="40"/>
    <x v="0"/>
    <d v="2022-12-21T00:00:00"/>
    <n v="0"/>
    <n v="10875"/>
    <x v="1309"/>
    <x v="1"/>
    <n v="102"/>
    <s v="Product_102"/>
    <x v="0"/>
    <n v="513.79"/>
    <n v="429.51499999999999"/>
    <n v="5"/>
    <n v="0"/>
    <n v="742"/>
    <n v="5"/>
    <n v="2568.9499999999998"/>
    <n v="421.38"/>
  </r>
  <r>
    <n v="1020"/>
    <x v="2987"/>
    <n v="33"/>
    <x v="5"/>
    <d v="2020-01-10T00:00:00"/>
    <n v="0"/>
    <n v="11054"/>
    <x v="1310"/>
    <x v="2"/>
    <n v="128"/>
    <s v="Product_128"/>
    <x v="2"/>
    <n v="402.59"/>
    <n v="169.59"/>
    <n v="1"/>
    <n v="0"/>
    <n v="534"/>
    <n v="7"/>
    <n v="402.59"/>
    <n v="233"/>
  </r>
  <r>
    <n v="2105"/>
    <x v="2988"/>
    <n v="33"/>
    <x v="2"/>
    <d v="2022-06-03T00:00:00"/>
    <n v="1"/>
    <n v="13753"/>
    <x v="777"/>
    <x v="2"/>
    <n v="123"/>
    <s v="Product_123"/>
    <x v="1"/>
    <n v="546.55999999999995"/>
    <n v="273.06"/>
    <n v="4"/>
    <n v="0"/>
    <n v="846"/>
    <n v="3"/>
    <n v="2186.2399999999998"/>
    <n v="1094"/>
  </r>
  <r>
    <n v="2154"/>
    <x v="2989"/>
    <n v="62"/>
    <x v="1"/>
    <d v="2021-12-05T00:00:00"/>
    <n v="1"/>
    <n v="13115"/>
    <x v="234"/>
    <x v="0"/>
    <n v="136"/>
    <s v="Product_136"/>
    <x v="3"/>
    <n v="1205.1500000000001"/>
    <n v="778.87"/>
    <n v="3"/>
    <n v="0"/>
    <n v="1123"/>
    <n v="4"/>
    <n v="3615.45"/>
    <n v="1278.8399999999999"/>
  </r>
  <r>
    <n v="1983"/>
    <x v="2990"/>
    <n v="45"/>
    <x v="2"/>
    <d v="2021-06-06T00:00:00"/>
    <n v="0"/>
    <n v="11962"/>
    <x v="888"/>
    <x v="2"/>
    <n v="149"/>
    <s v="Product_149"/>
    <x v="3"/>
    <n v="900.1"/>
    <n v="621.44000000000005"/>
    <n v="4"/>
    <n v="0"/>
    <n v="355"/>
    <n v="5"/>
    <n v="3600.4"/>
    <n v="1114.6400000000001"/>
  </r>
  <r>
    <n v="1304"/>
    <x v="2991"/>
    <n v="47"/>
    <x v="0"/>
    <d v="2021-02-20T00:00:00"/>
    <n v="0"/>
    <n v="12602"/>
    <x v="364"/>
    <x v="1"/>
    <n v="106"/>
    <s v="Product_106"/>
    <x v="3"/>
    <n v="417.63"/>
    <n v="172.04"/>
    <n v="4"/>
    <n v="0"/>
    <n v="522"/>
    <n v="6"/>
    <n v="1670.52"/>
    <n v="982.36"/>
  </r>
  <r>
    <n v="1370"/>
    <x v="2992"/>
    <n v="46"/>
    <x v="0"/>
    <d v="2021-11-07T00:00:00"/>
    <n v="0"/>
    <n v="13205"/>
    <x v="221"/>
    <x v="0"/>
    <n v="111"/>
    <s v="Product_111"/>
    <x v="2"/>
    <n v="1235.8800000000001"/>
    <n v="705.42"/>
    <n v="2"/>
    <n v="0"/>
    <n v="1001"/>
    <n v="3"/>
    <n v="2471.7600000000002"/>
    <n v="1060.92"/>
  </r>
  <r>
    <n v="1852"/>
    <x v="2993"/>
    <n v="40"/>
    <x v="2"/>
    <d v="2023-08-17T00:00:00"/>
    <n v="1"/>
    <n v="10348"/>
    <x v="1153"/>
    <x v="2"/>
    <n v="138"/>
    <s v="Product_138"/>
    <x v="1"/>
    <n v="129.4"/>
    <n v="55.85"/>
    <n v="3"/>
    <n v="0"/>
    <n v="379"/>
    <n v="5"/>
    <n v="388.2"/>
    <n v="220.65"/>
  </r>
  <r>
    <n v="1383"/>
    <x v="2994"/>
    <n v="62"/>
    <x v="0"/>
    <d v="2020-10-06T00:00:00"/>
    <n v="1"/>
    <n v="10218"/>
    <x v="52"/>
    <x v="0"/>
    <n v="134"/>
    <s v="Product_134"/>
    <x v="3"/>
    <n v="1063.82"/>
    <n v="642.66999999999996"/>
    <n v="3"/>
    <n v="0.05"/>
    <n v="485"/>
    <n v="5"/>
    <n v="3031.89"/>
    <n v="1103.8800000000001"/>
  </r>
  <r>
    <n v="1444"/>
    <x v="2995"/>
    <n v="40"/>
    <x v="4"/>
    <d v="2022-07-10T00:00:00"/>
    <n v="0"/>
    <n v="11022"/>
    <x v="1075"/>
    <x v="0"/>
    <n v="117"/>
    <s v="Product_117"/>
    <x v="0"/>
    <n v="686.7"/>
    <n v="276.31"/>
    <n v="3"/>
    <n v="0"/>
    <n v="688"/>
    <n v="7"/>
    <n v="2060.1"/>
    <n v="1231.17"/>
  </r>
  <r>
    <n v="1424"/>
    <x v="2996"/>
    <n v="42"/>
    <x v="3"/>
    <d v="2022-01-29T00:00:00"/>
    <n v="0"/>
    <n v="10449"/>
    <x v="943"/>
    <x v="1"/>
    <n v="103"/>
    <s v="Product_103"/>
    <x v="3"/>
    <n v="1110.3699999999999"/>
    <n v="449.06"/>
    <n v="5"/>
    <n v="0"/>
    <n v="420"/>
    <n v="7"/>
    <n v="5551.85"/>
    <n v="3306.55"/>
  </r>
  <r>
    <n v="1160"/>
    <x v="2997"/>
    <n v="56"/>
    <x v="0"/>
    <d v="2020-07-08T00:00:00"/>
    <n v="0"/>
    <n v="10503"/>
    <x v="357"/>
    <x v="1"/>
    <n v="144"/>
    <s v="Product_144"/>
    <x v="3"/>
    <n v="1394.82"/>
    <n v="883.01"/>
    <n v="1"/>
    <n v="0.05"/>
    <n v="959"/>
    <n v="4"/>
    <n v="1325.08"/>
    <n v="442.07"/>
  </r>
  <r>
    <n v="2201"/>
    <x v="2998"/>
    <n v="40"/>
    <x v="2"/>
    <d v="2023-01-01T00:00:00"/>
    <n v="0"/>
    <n v="10085"/>
    <x v="1311"/>
    <x v="2"/>
    <n v="146"/>
    <s v="Product_146"/>
    <x v="0"/>
    <n v="1137.55"/>
    <n v="480.42"/>
    <n v="5"/>
    <n v="0"/>
    <n v="341"/>
    <n v="7"/>
    <n v="5687.75"/>
    <n v="3285.65"/>
  </r>
  <r>
    <n v="1628"/>
    <x v="2999"/>
    <n v="52"/>
    <x v="2"/>
    <d v="2024-01-23T00:00:00"/>
    <n v="0"/>
    <n v="13322"/>
    <x v="585"/>
    <x v="0"/>
    <n v="134"/>
    <s v="Product_134"/>
    <x v="3"/>
    <n v="690.85"/>
    <n v="339.59"/>
    <n v="3"/>
    <n v="0"/>
    <n v="344"/>
    <n v="6"/>
    <n v="2072.5500000000002"/>
    <n v="1053.78"/>
  </r>
  <r>
    <n v="1894"/>
    <x v="3000"/>
    <n v="28"/>
    <x v="2"/>
    <d v="2021-01-25T00:00:00"/>
    <n v="0"/>
    <n v="11288"/>
    <x v="837"/>
    <x v="2"/>
    <n v="122"/>
    <s v="Product_122"/>
    <x v="3"/>
    <n v="268.91000000000003"/>
    <n v="429.51499999999999"/>
    <n v="2"/>
    <n v="0"/>
    <n v="742"/>
    <n v="6"/>
    <n v="537.82000000000005"/>
    <n v="-321.20999999999998"/>
  </r>
  <r>
    <n v="1489"/>
    <x v="3001"/>
    <n v="41"/>
    <x v="5"/>
    <d v="2020-04-15T00:00:00"/>
    <n v="0"/>
    <n v="10522"/>
    <x v="721"/>
    <x v="2"/>
    <n v="129"/>
    <s v="Product_129"/>
    <x v="0"/>
    <n v="1219.21"/>
    <n v="429.51499999999999"/>
    <n v="4"/>
    <n v="0"/>
    <n v="338"/>
    <n v="6"/>
    <n v="4876.84"/>
    <n v="3158.78"/>
  </r>
  <r>
    <n v="2016"/>
    <x v="3002"/>
    <n v="28"/>
    <x v="4"/>
    <d v="2021-03-07T00:00:00"/>
    <n v="0"/>
    <n v="13151"/>
    <x v="361"/>
    <x v="2"/>
    <n v="129"/>
    <s v="Product_129"/>
    <x v="2"/>
    <n v="718.02"/>
    <n v="321.98"/>
    <n v="4"/>
    <n v="0"/>
    <n v="478"/>
    <n v="6"/>
    <n v="2872.08"/>
    <n v="1584.16"/>
  </r>
  <r>
    <n v="1326"/>
    <x v="3003"/>
    <n v="54"/>
    <x v="4"/>
    <d v="2022-11-02T00:00:00"/>
    <n v="1"/>
    <n v="13692"/>
    <x v="339"/>
    <x v="1"/>
    <n v="105"/>
    <s v="Product_105"/>
    <x v="0"/>
    <n v="159.19999999999999"/>
    <n v="90.47"/>
    <n v="5"/>
    <n v="0.2"/>
    <n v="1055"/>
    <n v="4"/>
    <n v="636.79999999999995"/>
    <n v="184.45"/>
  </r>
  <r>
    <n v="1597"/>
    <x v="3004"/>
    <n v="35"/>
    <x v="5"/>
    <d v="2023-10-11T00:00:00"/>
    <n v="0"/>
    <n v="12508"/>
    <x v="1293"/>
    <x v="0"/>
    <n v="110"/>
    <s v="Product_110"/>
    <x v="2"/>
    <n v="1092.6300000000001"/>
    <n v="620.33000000000004"/>
    <n v="5"/>
    <n v="0"/>
    <n v="397"/>
    <n v="7"/>
    <n v="5463.15"/>
    <n v="2361.5"/>
  </r>
  <r>
    <n v="2014"/>
    <x v="3005"/>
    <n v="52"/>
    <x v="4"/>
    <d v="2023-05-23T00:00:00"/>
    <n v="0"/>
    <n v="13061"/>
    <x v="360"/>
    <x v="0"/>
    <n v="110"/>
    <s v="Product_110"/>
    <x v="2"/>
    <n v="473.19"/>
    <n v="253.49"/>
    <n v="2"/>
    <n v="0"/>
    <n v="434"/>
    <n v="8"/>
    <n v="946.38"/>
    <n v="439.4"/>
  </r>
  <r>
    <n v="1288"/>
    <x v="3006"/>
    <n v="46"/>
    <x v="5"/>
    <d v="2023-05-19T00:00:00"/>
    <n v="0"/>
    <n v="10629"/>
    <x v="1094"/>
    <x v="1"/>
    <n v="109"/>
    <s v="Product_109"/>
    <x v="2"/>
    <n v="120.89"/>
    <n v="81.89"/>
    <n v="4"/>
    <n v="0.1"/>
    <n v="593"/>
    <n v="6"/>
    <n v="435.2"/>
    <n v="107.64"/>
  </r>
  <r>
    <n v="1592"/>
    <x v="3007"/>
    <n v="28"/>
    <x v="4"/>
    <d v="2020-03-21T00:00:00"/>
    <n v="0"/>
    <n v="12299"/>
    <x v="910"/>
    <x v="1"/>
    <n v="121"/>
    <s v="Product_121"/>
    <x v="0"/>
    <n v="1358.99"/>
    <n v="851.01"/>
    <n v="5"/>
    <n v="0"/>
    <n v="569"/>
    <n v="6"/>
    <n v="6794.95"/>
    <n v="2539.9"/>
  </r>
  <r>
    <n v="1572"/>
    <x v="3008"/>
    <n v="47"/>
    <x v="5"/>
    <d v="2020-05-29T00:00:00"/>
    <n v="1"/>
    <n v="10017"/>
    <x v="497"/>
    <x v="2"/>
    <n v="113"/>
    <s v="Product_113"/>
    <x v="0"/>
    <n v="750.5"/>
    <n v="472.33"/>
    <n v="1"/>
    <n v="0"/>
    <n v="1304"/>
    <n v="4"/>
    <n v="750.5"/>
    <n v="278.17"/>
  </r>
  <r>
    <n v="2377"/>
    <x v="3009"/>
    <n v="30"/>
    <x v="5"/>
    <d v="2021-01-20T00:00:00"/>
    <n v="0"/>
    <n v="13327"/>
    <x v="1077"/>
    <x v="2"/>
    <n v="110"/>
    <s v="Product_110"/>
    <x v="2"/>
    <n v="457.39"/>
    <n v="219.95"/>
    <n v="5"/>
    <n v="0"/>
    <n v="407"/>
    <n v="6"/>
    <n v="2286.9499999999998"/>
    <n v="1187.2"/>
  </r>
  <r>
    <n v="1027"/>
    <x v="3010"/>
    <n v="40"/>
    <x v="4"/>
    <d v="2023-04-18T00:00:00"/>
    <n v="0"/>
    <n v="11268"/>
    <x v="890"/>
    <x v="1"/>
    <n v="138"/>
    <s v="Product_138"/>
    <x v="0"/>
    <n v="1088.76"/>
    <n v="577.36"/>
    <n v="5"/>
    <n v="0"/>
    <n v="624"/>
    <n v="4"/>
    <n v="5443.8"/>
    <n v="2557"/>
  </r>
  <r>
    <n v="1953"/>
    <x v="3011"/>
    <n v="35"/>
    <x v="5"/>
    <d v="2024-01-23T00:00:00"/>
    <n v="0"/>
    <n v="11176"/>
    <x v="585"/>
    <x v="1"/>
    <n v="111"/>
    <s v="Product_111"/>
    <x v="2"/>
    <n v="1334.56"/>
    <n v="728.97"/>
    <n v="3"/>
    <n v="0.1"/>
    <n v="344"/>
    <n v="2"/>
    <n v="3603.31"/>
    <n v="1416.4"/>
  </r>
  <r>
    <n v="1042"/>
    <x v="3012"/>
    <n v="53"/>
    <x v="4"/>
    <d v="2023-07-10T00:00:00"/>
    <n v="0"/>
    <n v="11632"/>
    <x v="198"/>
    <x v="0"/>
    <n v="104"/>
    <s v="Product_104"/>
    <x v="0"/>
    <n v="50.45"/>
    <n v="24.7"/>
    <n v="1"/>
    <n v="0"/>
    <n v="359"/>
    <n v="7"/>
    <n v="50.45"/>
    <n v="25.75"/>
  </r>
  <r>
    <n v="1422"/>
    <x v="3013"/>
    <n v="48"/>
    <x v="5"/>
    <d v="2023-02-18T00:00:00"/>
    <n v="1"/>
    <n v="10499"/>
    <x v="523"/>
    <x v="0"/>
    <n v="146"/>
    <s v="Product_146"/>
    <x v="1"/>
    <n v="1047.3900000000001"/>
    <n v="448.75"/>
    <n v="1"/>
    <n v="0.1"/>
    <n v="683"/>
    <n v="1"/>
    <n v="942.65"/>
    <n v="493.9"/>
  </r>
  <r>
    <n v="1176"/>
    <x v="3014"/>
    <n v="39"/>
    <x v="2"/>
    <d v="2021-03-20T00:00:00"/>
    <n v="1"/>
    <n v="10457"/>
    <x v="949"/>
    <x v="0"/>
    <n v="131"/>
    <s v="Product_131"/>
    <x v="0"/>
    <n v="1162.17"/>
    <n v="508.92"/>
    <n v="2"/>
    <n v="0"/>
    <n v="496"/>
    <n v="5"/>
    <n v="2324.34"/>
    <n v="1306.5"/>
  </r>
  <r>
    <n v="1528"/>
    <x v="3015"/>
    <n v="29"/>
    <x v="1"/>
    <d v="2022-08-09T00:00:00"/>
    <n v="1"/>
    <n v="13769"/>
    <x v="1145"/>
    <x v="1"/>
    <n v="149"/>
    <s v="Product_149"/>
    <x v="0"/>
    <n v="354.39"/>
    <n v="160.96"/>
    <n v="3"/>
    <n v="0.1"/>
    <n v="846"/>
    <n v="2"/>
    <n v="956.85"/>
    <n v="473.97"/>
  </r>
  <r>
    <n v="1965"/>
    <x v="3016"/>
    <n v="20"/>
    <x v="4"/>
    <d v="2021-03-03T00:00:00"/>
    <n v="0"/>
    <n v="13613"/>
    <x v="1312"/>
    <x v="2"/>
    <n v="134"/>
    <s v="Product_134"/>
    <x v="0"/>
    <n v="759.95"/>
    <n v="350.41"/>
    <n v="1"/>
    <n v="0"/>
    <n v="838"/>
    <n v="2"/>
    <n v="759.95"/>
    <n v="409.54"/>
  </r>
  <r>
    <n v="1197"/>
    <x v="3017"/>
    <n v="42"/>
    <x v="5"/>
    <d v="2021-11-12T00:00:00"/>
    <n v="0"/>
    <n v="10114"/>
    <x v="1313"/>
    <x v="0"/>
    <n v="142"/>
    <s v="Product_142"/>
    <x v="2"/>
    <n v="179.46"/>
    <n v="84.83"/>
    <n v="3"/>
    <n v="0.1"/>
    <n v="623"/>
    <n v="6"/>
    <n v="484.54"/>
    <n v="230.05"/>
  </r>
  <r>
    <n v="1609"/>
    <x v="3018"/>
    <n v="30"/>
    <x v="2"/>
    <d v="2021-09-12T00:00:00"/>
    <n v="0"/>
    <n v="10752"/>
    <x v="1314"/>
    <x v="1"/>
    <n v="135"/>
    <s v="Product_135"/>
    <x v="2"/>
    <n v="1132.79"/>
    <n v="429.51499999999999"/>
    <n v="3"/>
    <n v="0"/>
    <n v="351"/>
    <n v="5"/>
    <n v="3398.37"/>
    <n v="2109.8200000000002"/>
  </r>
  <r>
    <n v="1841"/>
    <x v="3019"/>
    <n v="40"/>
    <x v="1"/>
    <d v="2020-01-02T00:00:00"/>
    <n v="0"/>
    <n v="10768"/>
    <x v="1315"/>
    <x v="1"/>
    <n v="139"/>
    <s v="Product_139"/>
    <x v="1"/>
    <n v="1278.81"/>
    <n v="686.36"/>
    <n v="4"/>
    <n v="0.05"/>
    <n v="403"/>
    <n v="4"/>
    <n v="4859.4799999999996"/>
    <n v="2114.04"/>
  </r>
  <r>
    <n v="1852"/>
    <x v="3020"/>
    <n v="20"/>
    <x v="5"/>
    <d v="2021-03-09T00:00:00"/>
    <n v="1"/>
    <n v="12494"/>
    <x v="160"/>
    <x v="2"/>
    <n v="139"/>
    <s v="Product_139"/>
    <x v="1"/>
    <n v="206.87"/>
    <n v="114.37"/>
    <n v="1"/>
    <n v="0"/>
    <n v="379"/>
    <n v="5"/>
    <n v="206.87"/>
    <n v="92.5"/>
  </r>
  <r>
    <n v="1021"/>
    <x v="3021"/>
    <n v="64"/>
    <x v="1"/>
    <d v="2021-01-24T00:00:00"/>
    <n v="0"/>
    <n v="12400"/>
    <x v="236"/>
    <x v="0"/>
    <n v="133"/>
    <s v="Product_133"/>
    <x v="3"/>
    <n v="1233.8699999999999"/>
    <n v="429.51499999999999"/>
    <n v="4"/>
    <n v="0"/>
    <n v="908"/>
    <n v="6"/>
    <n v="4935.4799999999996"/>
    <n v="3217.42"/>
  </r>
  <r>
    <n v="2135"/>
    <x v="3022"/>
    <n v="30"/>
    <x v="4"/>
    <d v="2020-08-28T00:00:00"/>
    <n v="0"/>
    <n v="12672"/>
    <x v="824"/>
    <x v="0"/>
    <n v="108"/>
    <s v="Product_108"/>
    <x v="1"/>
    <n v="1168.78"/>
    <n v="785.64"/>
    <n v="5"/>
    <n v="0"/>
    <n v="511"/>
    <n v="3"/>
    <n v="5843.9"/>
    <n v="1915.7"/>
  </r>
  <r>
    <n v="2080"/>
    <x v="3023"/>
    <n v="56"/>
    <x v="1"/>
    <d v="2022-09-07T00:00:00"/>
    <n v="0"/>
    <n v="11870"/>
    <x v="718"/>
    <x v="1"/>
    <n v="132"/>
    <s v="Product_132"/>
    <x v="2"/>
    <n v="553.02"/>
    <n v="312.98"/>
    <n v="5"/>
    <n v="0"/>
    <n v="847"/>
    <n v="2"/>
    <n v="2765.1"/>
    <n v="1200.2"/>
  </r>
  <r>
    <n v="2089"/>
    <x v="3024"/>
    <n v="34"/>
    <x v="3"/>
    <d v="2021-05-11T00:00:00"/>
    <n v="0"/>
    <n v="12588"/>
    <x v="1237"/>
    <x v="0"/>
    <n v="133"/>
    <s v="Product_133"/>
    <x v="1"/>
    <n v="1050.92"/>
    <n v="668.64"/>
    <n v="4"/>
    <n v="0"/>
    <n v="751"/>
    <n v="4"/>
    <n v="4203.68"/>
    <n v="1529.12"/>
  </r>
  <r>
    <n v="1841"/>
    <x v="3025"/>
    <n v="58"/>
    <x v="0"/>
    <d v="2023-11-25T00:00:00"/>
    <n v="0"/>
    <n v="10321"/>
    <x v="566"/>
    <x v="2"/>
    <n v="108"/>
    <s v="Product_108"/>
    <x v="1"/>
    <n v="50.07"/>
    <n v="429.51499999999999"/>
    <n v="5"/>
    <n v="0"/>
    <n v="403"/>
    <n v="4"/>
    <n v="250.35"/>
    <n v="-1897.22"/>
  </r>
  <r>
    <n v="1097"/>
    <x v="3026"/>
    <n v="57"/>
    <x v="3"/>
    <d v="2023-05-22T00:00:00"/>
    <n v="0"/>
    <n v="13530"/>
    <x v="1316"/>
    <x v="0"/>
    <n v="146"/>
    <s v="Product_146"/>
    <x v="0"/>
    <n v="1401.11"/>
    <n v="629.02"/>
    <n v="4"/>
    <n v="0"/>
    <n v="590"/>
    <n v="4"/>
    <n v="5604.44"/>
    <n v="3088.36"/>
  </r>
  <r>
    <n v="2167"/>
    <x v="3027"/>
    <n v="27"/>
    <x v="4"/>
    <d v="2023-12-12T00:00:00"/>
    <n v="0"/>
    <n v="11972"/>
    <x v="874"/>
    <x v="2"/>
    <n v="114"/>
    <s v="Product_114"/>
    <x v="1"/>
    <n v="848.06"/>
    <n v="448.08"/>
    <n v="2"/>
    <n v="0.05"/>
    <n v="367"/>
    <n v="5"/>
    <n v="1611.31"/>
    <n v="715.15"/>
  </r>
  <r>
    <n v="1434"/>
    <x v="3028"/>
    <n v="40"/>
    <x v="4"/>
    <d v="2021-02-22T00:00:00"/>
    <n v="0"/>
    <n v="10225"/>
    <x v="323"/>
    <x v="1"/>
    <n v="134"/>
    <s v="Product_134"/>
    <x v="3"/>
    <n v="949.49"/>
    <n v="503.19"/>
    <n v="3"/>
    <n v="0"/>
    <n v="792"/>
    <n v="6"/>
    <n v="2848.47"/>
    <n v="1338.9"/>
  </r>
  <r>
    <n v="1636"/>
    <x v="3029"/>
    <n v="40"/>
    <x v="1"/>
    <d v="2022-03-23T00:00:00"/>
    <n v="1"/>
    <n v="13827"/>
    <x v="620"/>
    <x v="2"/>
    <n v="108"/>
    <s v="Product_108"/>
    <x v="0"/>
    <n v="1013.76"/>
    <n v="513.30999999999995"/>
    <n v="2"/>
    <n v="0"/>
    <n v="798"/>
    <n v="3"/>
    <n v="2027.52"/>
    <n v="1000.9"/>
  </r>
  <r>
    <n v="2109"/>
    <x v="3030"/>
    <n v="27"/>
    <x v="2"/>
    <d v="2021-05-05T00:00:00"/>
    <n v="0"/>
    <n v="10360"/>
    <x v="174"/>
    <x v="2"/>
    <n v="142"/>
    <s v="Product_142"/>
    <x v="2"/>
    <n v="863.99"/>
    <n v="347.9"/>
    <n v="1"/>
    <n v="0"/>
    <n v="622"/>
    <n v="5"/>
    <n v="863.99"/>
    <n v="516.09"/>
  </r>
  <r>
    <n v="1587"/>
    <x v="3031"/>
    <n v="68"/>
    <x v="5"/>
    <d v="2023-04-02T00:00:00"/>
    <n v="0"/>
    <n v="11554"/>
    <x v="750"/>
    <x v="2"/>
    <n v="107"/>
    <s v="Product_107"/>
    <x v="3"/>
    <n v="1292.31"/>
    <n v="833.27"/>
    <n v="2"/>
    <n v="0"/>
    <n v="427"/>
    <n v="8"/>
    <n v="2584.62"/>
    <n v="918.08"/>
  </r>
  <r>
    <n v="1343"/>
    <x v="3032"/>
    <n v="33"/>
    <x v="0"/>
    <d v="2021-10-20T00:00:00"/>
    <n v="0"/>
    <n v="10833"/>
    <x v="1078"/>
    <x v="2"/>
    <n v="113"/>
    <s v="Product_113"/>
    <x v="2"/>
    <n v="934.07"/>
    <n v="404.89"/>
    <n v="2"/>
    <n v="0.2"/>
    <n v="595"/>
    <n v="2"/>
    <n v="1494.51"/>
    <n v="684.73"/>
  </r>
  <r>
    <n v="2317"/>
    <x v="3033"/>
    <n v="42"/>
    <x v="5"/>
    <d v="2021-08-02T00:00:00"/>
    <n v="1"/>
    <n v="10111"/>
    <x v="703"/>
    <x v="1"/>
    <n v="121"/>
    <s v="Product_121"/>
    <x v="3"/>
    <n v="1366.25"/>
    <n v="954.52"/>
    <n v="5"/>
    <n v="0"/>
    <n v="799"/>
    <n v="4"/>
    <n v="6831.25"/>
    <n v="2058.65"/>
  </r>
  <r>
    <n v="1570"/>
    <x v="3034"/>
    <n v="59"/>
    <x v="2"/>
    <d v="2022-02-18T00:00:00"/>
    <n v="0"/>
    <n v="10211"/>
    <x v="569"/>
    <x v="2"/>
    <n v="147"/>
    <s v="Product_147"/>
    <x v="0"/>
    <n v="894.38"/>
    <n v="565.15"/>
    <n v="4"/>
    <n v="0"/>
    <n v="803"/>
    <n v="3"/>
    <n v="3577.52"/>
    <n v="1316.92"/>
  </r>
  <r>
    <n v="1610"/>
    <x v="3035"/>
    <n v="41"/>
    <x v="4"/>
    <d v="2022-08-12T00:00:00"/>
    <n v="1"/>
    <n v="11256"/>
    <x v="560"/>
    <x v="1"/>
    <n v="132"/>
    <s v="Product_132"/>
    <x v="3"/>
    <n v="298.13"/>
    <n v="171.13"/>
    <n v="1"/>
    <n v="0"/>
    <n v="873"/>
    <n v="2"/>
    <n v="298.13"/>
    <n v="127"/>
  </r>
  <r>
    <n v="1242"/>
    <x v="3036"/>
    <n v="41"/>
    <x v="0"/>
    <d v="2022-12-28T00:00:00"/>
    <n v="0"/>
    <n v="10947"/>
    <x v="867"/>
    <x v="0"/>
    <n v="111"/>
    <s v="Product_111"/>
    <x v="3"/>
    <n v="1374.67"/>
    <n v="613.63"/>
    <n v="5"/>
    <n v="0"/>
    <n v="735"/>
    <n v="2"/>
    <n v="6873.35"/>
    <n v="3805.2"/>
  </r>
  <r>
    <n v="1560"/>
    <x v="3037"/>
    <n v="49"/>
    <x v="3"/>
    <d v="2023-08-21T00:00:00"/>
    <n v="0"/>
    <n v="10158"/>
    <x v="1317"/>
    <x v="0"/>
    <n v="114"/>
    <s v="Product_114"/>
    <x v="1"/>
    <n v="1038.3599999999999"/>
    <n v="575.89"/>
    <n v="1"/>
    <n v="0"/>
    <n v="386"/>
    <n v="6"/>
    <n v="1038.3599999999999"/>
    <n v="462.47"/>
  </r>
  <r>
    <n v="1959"/>
    <x v="3038"/>
    <n v="44"/>
    <x v="4"/>
    <d v="2022-01-05T00:00:00"/>
    <n v="0"/>
    <n v="12619"/>
    <x v="561"/>
    <x v="0"/>
    <n v="111"/>
    <s v="Product_111"/>
    <x v="2"/>
    <n v="1063.9000000000001"/>
    <n v="508.9"/>
    <n v="3"/>
    <n v="0"/>
    <n v="657"/>
    <n v="3"/>
    <n v="3191.7"/>
    <n v="1665"/>
  </r>
  <r>
    <n v="1031"/>
    <x v="3039"/>
    <n v="38"/>
    <x v="4"/>
    <d v="2021-09-23T00:00:00"/>
    <n v="1"/>
    <n v="11908"/>
    <x v="391"/>
    <x v="0"/>
    <n v="102"/>
    <s v="Product_102"/>
    <x v="0"/>
    <n v="1478.95"/>
    <n v="703.53"/>
    <n v="4"/>
    <n v="0"/>
    <n v="1196"/>
    <n v="3"/>
    <n v="5915.8"/>
    <n v="3101.68"/>
  </r>
  <r>
    <n v="1390"/>
    <x v="3040"/>
    <n v="29"/>
    <x v="1"/>
    <d v="2021-06-19T00:00:00"/>
    <n v="0"/>
    <n v="11347"/>
    <x v="1272"/>
    <x v="1"/>
    <n v="134"/>
    <s v="Product_134"/>
    <x v="3"/>
    <n v="159.04"/>
    <n v="103.19"/>
    <n v="5"/>
    <n v="0"/>
    <n v="559"/>
    <n v="5"/>
    <n v="795.2"/>
    <n v="279.25"/>
  </r>
  <r>
    <n v="1276"/>
    <x v="3041"/>
    <n v="41"/>
    <x v="2"/>
    <d v="2022-06-01T00:00:00"/>
    <n v="0"/>
    <n v="13164"/>
    <x v="1219"/>
    <x v="1"/>
    <n v="144"/>
    <s v="Product_144"/>
    <x v="2"/>
    <n v="671.46"/>
    <n v="429.51499999999999"/>
    <n v="2"/>
    <n v="0"/>
    <n v="391"/>
    <n v="8"/>
    <n v="1342.92"/>
    <n v="483.89"/>
  </r>
  <r>
    <n v="1531"/>
    <x v="3042"/>
    <n v="56"/>
    <x v="1"/>
    <d v="2022-11-16T00:00:00"/>
    <n v="0"/>
    <n v="11271"/>
    <x v="1167"/>
    <x v="0"/>
    <n v="147"/>
    <s v="Product_147"/>
    <x v="2"/>
    <n v="396.69"/>
    <n v="212.32"/>
    <n v="3"/>
    <n v="0"/>
    <n v="452"/>
    <n v="4"/>
    <n v="1190.07"/>
    <n v="553.11"/>
  </r>
  <r>
    <n v="2177"/>
    <x v="3043"/>
    <n v="66"/>
    <x v="1"/>
    <d v="2022-10-15T00:00:00"/>
    <n v="0"/>
    <n v="12717"/>
    <x v="1039"/>
    <x v="2"/>
    <n v="117"/>
    <s v="Product_117"/>
    <x v="1"/>
    <n v="964.12"/>
    <n v="429.51499999999999"/>
    <n v="2"/>
    <n v="0"/>
    <n v="666"/>
    <n v="6"/>
    <n v="1928.24"/>
    <n v="1069.21"/>
  </r>
  <r>
    <n v="1382"/>
    <x v="3044"/>
    <n v="44"/>
    <x v="5"/>
    <d v="2022-12-08T00:00:00"/>
    <n v="0"/>
    <n v="13212"/>
    <x v="1196"/>
    <x v="0"/>
    <n v="114"/>
    <s v="Product_114"/>
    <x v="2"/>
    <n v="1219.8800000000001"/>
    <n v="520.08000000000004"/>
    <n v="1"/>
    <n v="0.2"/>
    <n v="780"/>
    <n v="4"/>
    <n v="975.9"/>
    <n v="455.82"/>
  </r>
  <r>
    <n v="2091"/>
    <x v="3045"/>
    <n v="51"/>
    <x v="4"/>
    <d v="2020-07-20T00:00:00"/>
    <n v="1"/>
    <n v="10910"/>
    <x v="247"/>
    <x v="0"/>
    <n v="125"/>
    <s v="Product_125"/>
    <x v="0"/>
    <n v="1451.15"/>
    <n v="839.32"/>
    <n v="3"/>
    <n v="0.2"/>
    <n v="1360"/>
    <n v="3"/>
    <n v="3482.76"/>
    <n v="964.8"/>
  </r>
  <r>
    <n v="1883"/>
    <x v="3046"/>
    <n v="44"/>
    <x v="2"/>
    <d v="2024-01-19T00:00:00"/>
    <n v="0"/>
    <n v="13070"/>
    <x v="858"/>
    <x v="0"/>
    <n v="148"/>
    <s v="Product_148"/>
    <x v="1"/>
    <n v="709.16"/>
    <n v="406.68"/>
    <n v="5"/>
    <n v="0.1"/>
    <n v="348"/>
    <n v="5"/>
    <n v="3191.22"/>
    <n v="1157.82"/>
  </r>
  <r>
    <n v="1213"/>
    <x v="3047"/>
    <n v="38"/>
    <x v="1"/>
    <d v="2022-08-19T00:00:00"/>
    <n v="0"/>
    <n v="12451"/>
    <x v="717"/>
    <x v="1"/>
    <n v="127"/>
    <s v="Product_127"/>
    <x v="3"/>
    <n v="1190.02"/>
    <n v="627.80999999999995"/>
    <n v="2"/>
    <n v="0.1"/>
    <n v="610"/>
    <n v="4"/>
    <n v="2142.04"/>
    <n v="886.42"/>
  </r>
  <r>
    <n v="1375"/>
    <x v="3048"/>
    <n v="47"/>
    <x v="3"/>
    <d v="2021-10-17T00:00:00"/>
    <n v="0"/>
    <n v="13803"/>
    <x v="1318"/>
    <x v="0"/>
    <n v="108"/>
    <s v="Product_108"/>
    <x v="0"/>
    <n v="1379.72"/>
    <n v="895.35"/>
    <n v="2"/>
    <n v="0"/>
    <n v="465"/>
    <n v="3"/>
    <n v="2759.44"/>
    <n v="968.74"/>
  </r>
  <r>
    <n v="1743"/>
    <x v="3049"/>
    <n v="57"/>
    <x v="0"/>
    <d v="2021-02-20T00:00:00"/>
    <n v="1"/>
    <n v="10403"/>
    <x v="364"/>
    <x v="0"/>
    <n v="117"/>
    <s v="Product_117"/>
    <x v="0"/>
    <n v="1040.82"/>
    <n v="710.74"/>
    <n v="1"/>
    <n v="0"/>
    <n v="969"/>
    <n v="5"/>
    <n v="1040.82"/>
    <n v="330.08"/>
  </r>
  <r>
    <n v="1212"/>
    <x v="3050"/>
    <n v="26"/>
    <x v="2"/>
    <d v="2022-01-29T00:00:00"/>
    <n v="0"/>
    <n v="11841"/>
    <x v="943"/>
    <x v="0"/>
    <n v="105"/>
    <s v="Product_105"/>
    <x v="0"/>
    <n v="401.96"/>
    <n v="216.9"/>
    <n v="1"/>
    <n v="0"/>
    <n v="712"/>
    <n v="4"/>
    <n v="401.96"/>
    <n v="185.06"/>
  </r>
  <r>
    <n v="1078"/>
    <x v="3051"/>
    <n v="18"/>
    <x v="5"/>
    <d v="2021-02-10T00:00:00"/>
    <n v="1"/>
    <n v="12648"/>
    <x v="622"/>
    <x v="1"/>
    <n v="112"/>
    <s v="Product_112"/>
    <x v="1"/>
    <n v="931.39"/>
    <n v="500.01"/>
    <n v="4"/>
    <n v="0"/>
    <n v="1187"/>
    <n v="3"/>
    <n v="3725.56"/>
    <n v="1725.52"/>
  </r>
  <r>
    <n v="1627"/>
    <x v="3052"/>
    <n v="32"/>
    <x v="2"/>
    <d v="2022-04-27T00:00:00"/>
    <n v="0"/>
    <n v="11690"/>
    <x v="992"/>
    <x v="0"/>
    <n v="138"/>
    <s v="Product_138"/>
    <x v="2"/>
    <n v="1456.43"/>
    <n v="801.94"/>
    <n v="4"/>
    <n v="0.1"/>
    <n v="729"/>
    <n v="5"/>
    <n v="5243.15"/>
    <n v="2035.39"/>
  </r>
  <r>
    <n v="1603"/>
    <x v="3053"/>
    <n v="43"/>
    <x v="4"/>
    <d v="2020-04-03T00:00:00"/>
    <n v="1"/>
    <n v="13485"/>
    <x v="711"/>
    <x v="0"/>
    <n v="118"/>
    <s v="Product_118"/>
    <x v="0"/>
    <n v="1481.95"/>
    <n v="914.27"/>
    <n v="1"/>
    <n v="0"/>
    <n v="836"/>
    <n v="4"/>
    <n v="1481.95"/>
    <n v="567.67999999999995"/>
  </r>
  <r>
    <n v="1781"/>
    <x v="3054"/>
    <n v="53"/>
    <x v="5"/>
    <d v="2023-02-26T00:00:00"/>
    <n v="1"/>
    <n v="11463"/>
    <x v="733"/>
    <x v="2"/>
    <n v="126"/>
    <s v="Product_126"/>
    <x v="2"/>
    <n v="981.42"/>
    <n v="589.26"/>
    <n v="4"/>
    <n v="0"/>
    <n v="675"/>
    <n v="1"/>
    <n v="3925.68"/>
    <n v="1568.64"/>
  </r>
  <r>
    <n v="2404"/>
    <x v="3055"/>
    <n v="25"/>
    <x v="0"/>
    <d v="2021-03-29T00:00:00"/>
    <n v="0"/>
    <n v="11256"/>
    <x v="683"/>
    <x v="0"/>
    <n v="131"/>
    <s v="Product_131"/>
    <x v="2"/>
    <n v="1336.13"/>
    <n v="623.77"/>
    <n v="2"/>
    <n v="0"/>
    <n v="782"/>
    <n v="4"/>
    <n v="2672.26"/>
    <n v="1424.72"/>
  </r>
  <r>
    <n v="2000"/>
    <x v="3056"/>
    <n v="40"/>
    <x v="3"/>
    <d v="2020-10-25T00:00:00"/>
    <n v="1"/>
    <n v="10192"/>
    <x v="877"/>
    <x v="1"/>
    <n v="137"/>
    <s v="Product_137"/>
    <x v="0"/>
    <n v="340.51"/>
    <n v="142.72999999999999"/>
    <n v="1"/>
    <n v="0"/>
    <n v="593"/>
    <n v="3"/>
    <n v="340.51"/>
    <n v="197.78"/>
  </r>
  <r>
    <n v="1679"/>
    <x v="3057"/>
    <n v="32"/>
    <x v="1"/>
    <d v="2020-02-03T00:00:00"/>
    <n v="1"/>
    <n v="11122"/>
    <x v="14"/>
    <x v="2"/>
    <n v="106"/>
    <s v="Product_106"/>
    <x v="2"/>
    <n v="406.81"/>
    <n v="278.57"/>
    <n v="3"/>
    <n v="0"/>
    <n v="570"/>
    <n v="3"/>
    <n v="1220.43"/>
    <n v="384.72"/>
  </r>
  <r>
    <n v="1057"/>
    <x v="3058"/>
    <n v="37"/>
    <x v="2"/>
    <d v="2021-06-18T00:00:00"/>
    <n v="1"/>
    <n v="11974"/>
    <x v="322"/>
    <x v="0"/>
    <n v="141"/>
    <s v="Product_141"/>
    <x v="1"/>
    <n v="1431.69"/>
    <n v="684.81"/>
    <n v="1"/>
    <n v="0"/>
    <n v="993"/>
    <n v="3"/>
    <n v="1431.69"/>
    <n v="746.88"/>
  </r>
  <r>
    <n v="2049"/>
    <x v="3059"/>
    <n v="22"/>
    <x v="5"/>
    <d v="2023-02-07T00:00:00"/>
    <n v="0"/>
    <n v="13184"/>
    <x v="140"/>
    <x v="1"/>
    <n v="115"/>
    <s v="Product_115"/>
    <x v="1"/>
    <n v="246.09"/>
    <n v="145.58000000000001"/>
    <n v="5"/>
    <n v="0.2"/>
    <n v="414"/>
    <n v="4"/>
    <n v="984.36"/>
    <n v="256.45999999999998"/>
  </r>
  <r>
    <n v="1880"/>
    <x v="3060"/>
    <n v="28"/>
    <x v="0"/>
    <d v="2023-04-11T00:00:00"/>
    <n v="0"/>
    <n v="11642"/>
    <x v="1100"/>
    <x v="2"/>
    <n v="142"/>
    <s v="Product_142"/>
    <x v="3"/>
    <n v="327.10000000000002"/>
    <n v="212.13"/>
    <n v="5"/>
    <n v="0"/>
    <n v="598"/>
    <n v="10"/>
    <n v="1635.5"/>
    <n v="574.85"/>
  </r>
  <r>
    <n v="1446"/>
    <x v="3061"/>
    <n v="53"/>
    <x v="1"/>
    <d v="2023-01-04T00:00:00"/>
    <n v="0"/>
    <n v="13607"/>
    <x v="291"/>
    <x v="1"/>
    <n v="149"/>
    <s v="Product_149"/>
    <x v="2"/>
    <n v="659.8"/>
    <n v="323.36"/>
    <n v="1"/>
    <n v="0"/>
    <n v="641"/>
    <n v="3"/>
    <n v="659.8"/>
    <n v="336.44"/>
  </r>
  <r>
    <n v="1065"/>
    <x v="3062"/>
    <n v="41"/>
    <x v="0"/>
    <d v="2024-01-14T00:00:00"/>
    <n v="1"/>
    <n v="13352"/>
    <x v="455"/>
    <x v="2"/>
    <n v="126"/>
    <s v="Product_126"/>
    <x v="2"/>
    <n v="904.9"/>
    <n v="534.46"/>
    <n v="3"/>
    <n v="0"/>
    <n v="353"/>
    <n v="2"/>
    <n v="2714.7"/>
    <n v="1111.32"/>
  </r>
  <r>
    <n v="2277"/>
    <x v="3063"/>
    <n v="45"/>
    <x v="3"/>
    <d v="2022-05-05T00:00:00"/>
    <n v="0"/>
    <n v="10999"/>
    <x v="1047"/>
    <x v="1"/>
    <n v="112"/>
    <s v="Product_112"/>
    <x v="3"/>
    <n v="925.53"/>
    <n v="400.17"/>
    <n v="1"/>
    <n v="0"/>
    <n v="476"/>
    <n v="5"/>
    <n v="925.53"/>
    <n v="525.36"/>
  </r>
  <r>
    <n v="2067"/>
    <x v="3064"/>
    <n v="34"/>
    <x v="1"/>
    <d v="2021-08-27T00:00:00"/>
    <n v="1"/>
    <n v="11739"/>
    <x v="899"/>
    <x v="2"/>
    <n v="141"/>
    <s v="Product_141"/>
    <x v="1"/>
    <n v="473.37"/>
    <n v="327.08999999999997"/>
    <n v="3"/>
    <n v="0"/>
    <n v="1223"/>
    <n v="5"/>
    <n v="1420.11"/>
    <n v="438.84"/>
  </r>
  <r>
    <n v="2120"/>
    <x v="3065"/>
    <n v="28"/>
    <x v="1"/>
    <d v="2020-08-11T00:00:00"/>
    <n v="1"/>
    <n v="10522"/>
    <x v="252"/>
    <x v="0"/>
    <n v="147"/>
    <s v="Product_147"/>
    <x v="3"/>
    <n v="1384.89"/>
    <n v="578.12"/>
    <n v="2"/>
    <n v="0"/>
    <n v="518"/>
    <n v="4"/>
    <n v="2769.78"/>
    <n v="1613.54"/>
  </r>
  <r>
    <n v="2011"/>
    <x v="3066"/>
    <n v="34"/>
    <x v="1"/>
    <d v="2021-02-05T00:00:00"/>
    <n v="1"/>
    <n v="10349"/>
    <x v="1319"/>
    <x v="0"/>
    <n v="114"/>
    <s v="Product_114"/>
    <x v="3"/>
    <n v="1376.89"/>
    <n v="731.75"/>
    <n v="2"/>
    <n v="0"/>
    <n v="1348"/>
    <n v="5"/>
    <n v="2753.78"/>
    <n v="1290.28"/>
  </r>
  <r>
    <n v="1226"/>
    <x v="3067"/>
    <n v="47"/>
    <x v="5"/>
    <d v="2021-11-06T00:00:00"/>
    <n v="0"/>
    <n v="12363"/>
    <x v="793"/>
    <x v="0"/>
    <n v="101"/>
    <s v="Product_101"/>
    <x v="3"/>
    <n v="618.5"/>
    <n v="347.01"/>
    <n v="3"/>
    <n v="0"/>
    <n v="776"/>
    <n v="6"/>
    <n v="1855.5"/>
    <n v="814.47"/>
  </r>
  <r>
    <n v="1773"/>
    <x v="3068"/>
    <n v="40"/>
    <x v="1"/>
    <d v="2021-04-16T00:00:00"/>
    <n v="0"/>
    <n v="11740"/>
    <x v="211"/>
    <x v="0"/>
    <n v="117"/>
    <s v="Product_117"/>
    <x v="2"/>
    <n v="679.72"/>
    <n v="433.08"/>
    <n v="4"/>
    <n v="0"/>
    <n v="504"/>
    <n v="3"/>
    <n v="2718.88"/>
    <n v="986.56"/>
  </r>
  <r>
    <n v="1678"/>
    <x v="3069"/>
    <n v="64"/>
    <x v="0"/>
    <d v="2022-02-16T00:00:00"/>
    <n v="1"/>
    <n v="12990"/>
    <x v="88"/>
    <x v="2"/>
    <n v="133"/>
    <s v="Product_133"/>
    <x v="2"/>
    <n v="1068.6199999999999"/>
    <n v="466.28"/>
    <n v="2"/>
    <n v="0"/>
    <n v="881"/>
    <n v="2"/>
    <n v="2137.2399999999998"/>
    <n v="1204.68"/>
  </r>
  <r>
    <n v="2459"/>
    <x v="3070"/>
    <n v="48"/>
    <x v="5"/>
    <d v="2023-03-12T00:00:00"/>
    <n v="0"/>
    <n v="11944"/>
    <x v="311"/>
    <x v="2"/>
    <n v="129"/>
    <s v="Product_129"/>
    <x v="2"/>
    <n v="1011.34"/>
    <n v="538.28"/>
    <n v="5"/>
    <n v="0.1"/>
    <n v="661"/>
    <n v="6"/>
    <n v="4551.03"/>
    <n v="1859.63"/>
  </r>
  <r>
    <n v="1600"/>
    <x v="3071"/>
    <n v="31"/>
    <x v="1"/>
    <d v="2021-05-18T00:00:00"/>
    <n v="1"/>
    <n v="13571"/>
    <x v="1320"/>
    <x v="2"/>
    <n v="145"/>
    <s v="Product_145"/>
    <x v="2"/>
    <n v="604.33000000000004"/>
    <n v="296.07"/>
    <n v="1"/>
    <n v="0"/>
    <n v="1115"/>
    <n v="4"/>
    <n v="604.33000000000004"/>
    <n v="308.26"/>
  </r>
  <r>
    <n v="1378"/>
    <x v="3072"/>
    <n v="52"/>
    <x v="0"/>
    <d v="2022-10-19T00:00:00"/>
    <n v="1"/>
    <n v="11560"/>
    <x v="108"/>
    <x v="2"/>
    <n v="131"/>
    <s v="Product_131"/>
    <x v="0"/>
    <n v="650.65"/>
    <n v="321.16000000000003"/>
    <n v="4"/>
    <n v="0"/>
    <n v="805"/>
    <n v="3"/>
    <n v="2602.6"/>
    <n v="1317.96"/>
  </r>
  <r>
    <n v="2201"/>
    <x v="3073"/>
    <n v="58"/>
    <x v="0"/>
    <d v="2023-02-01T00:00:00"/>
    <n v="0"/>
    <n v="12960"/>
    <x v="262"/>
    <x v="2"/>
    <n v="108"/>
    <s v="Product_108"/>
    <x v="3"/>
    <n v="554.66"/>
    <n v="429.51499999999999"/>
    <n v="5"/>
    <n v="0.1"/>
    <n v="341"/>
    <n v="7"/>
    <n v="2495.9699999999998"/>
    <n v="348.4"/>
  </r>
  <r>
    <n v="2450"/>
    <x v="3074"/>
    <n v="40"/>
    <x v="2"/>
    <d v="2023-02-09T00:00:00"/>
    <n v="0"/>
    <n v="10651"/>
    <x v="351"/>
    <x v="2"/>
    <n v="130"/>
    <s v="Product_130"/>
    <x v="3"/>
    <n v="391.31"/>
    <n v="157.16999999999999"/>
    <n v="1"/>
    <n v="0"/>
    <n v="487"/>
    <n v="4"/>
    <n v="391.31"/>
    <n v="234.14"/>
  </r>
  <r>
    <n v="1708"/>
    <x v="3075"/>
    <n v="36"/>
    <x v="0"/>
    <d v="2023-11-03T00:00:00"/>
    <n v="0"/>
    <n v="10634"/>
    <x v="1207"/>
    <x v="0"/>
    <n v="113"/>
    <s v="Product_113"/>
    <x v="2"/>
    <n v="714.3"/>
    <n v="446.24"/>
    <n v="5"/>
    <n v="0"/>
    <n v="425"/>
    <n v="6"/>
    <n v="3571.5"/>
    <n v="1340.3"/>
  </r>
  <r>
    <n v="1306"/>
    <x v="3076"/>
    <n v="62"/>
    <x v="4"/>
    <d v="2021-11-22T00:00:00"/>
    <n v="0"/>
    <n v="13058"/>
    <x v="601"/>
    <x v="2"/>
    <n v="116"/>
    <s v="Product_116"/>
    <x v="1"/>
    <n v="1045.33"/>
    <n v="672.27"/>
    <n v="4"/>
    <n v="0"/>
    <n v="581"/>
    <n v="4"/>
    <n v="4181.32"/>
    <n v="1492.24"/>
  </r>
  <r>
    <n v="1778"/>
    <x v="3077"/>
    <n v="71"/>
    <x v="3"/>
    <d v="2021-11-06T00:00:00"/>
    <n v="1"/>
    <n v="13507"/>
    <x v="793"/>
    <x v="1"/>
    <n v="102"/>
    <s v="Product_102"/>
    <x v="0"/>
    <n v="1125.8499999999999"/>
    <n v="754.78"/>
    <n v="3"/>
    <n v="0.1"/>
    <n v="1039"/>
    <n v="5"/>
    <n v="3039.79"/>
    <n v="775.45"/>
  </r>
  <r>
    <n v="1503"/>
    <x v="3078"/>
    <n v="40"/>
    <x v="1"/>
    <d v="2022-09-27T00:00:00"/>
    <n v="1"/>
    <n v="13594"/>
    <x v="169"/>
    <x v="1"/>
    <n v="145"/>
    <s v="Product_145"/>
    <x v="0"/>
    <n v="1179.3699999999999"/>
    <n v="693.55"/>
    <n v="1"/>
    <n v="0.1"/>
    <n v="827"/>
    <n v="5"/>
    <n v="1061.43"/>
    <n v="367.88"/>
  </r>
  <r>
    <n v="1267"/>
    <x v="3079"/>
    <n v="22"/>
    <x v="1"/>
    <d v="2024-01-21T00:00:00"/>
    <n v="0"/>
    <n v="11801"/>
    <x v="230"/>
    <x v="1"/>
    <n v="118"/>
    <s v="Product_118"/>
    <x v="1"/>
    <n v="593.36"/>
    <n v="296.7"/>
    <n v="5"/>
    <n v="0"/>
    <n v="346"/>
    <n v="5"/>
    <n v="2966.8"/>
    <n v="1483.3"/>
  </r>
  <r>
    <n v="1007"/>
    <x v="3080"/>
    <n v="32"/>
    <x v="1"/>
    <d v="2023-07-08T00:00:00"/>
    <n v="0"/>
    <n v="10592"/>
    <x v="624"/>
    <x v="2"/>
    <n v="135"/>
    <s v="Product_135"/>
    <x v="2"/>
    <n v="1158.72"/>
    <n v="612"/>
    <n v="5"/>
    <n v="0"/>
    <n v="513"/>
    <n v="3"/>
    <n v="5793.6"/>
    <n v="2733.6"/>
  </r>
  <r>
    <n v="1507"/>
    <x v="3081"/>
    <n v="55"/>
    <x v="0"/>
    <d v="2022-10-01T00:00:00"/>
    <n v="0"/>
    <n v="12491"/>
    <x v="57"/>
    <x v="0"/>
    <n v="145"/>
    <s v="Product_145"/>
    <x v="0"/>
    <n v="59.45"/>
    <n v="41.08"/>
    <n v="4"/>
    <n v="0"/>
    <n v="349"/>
    <n v="4"/>
    <n v="237.8"/>
    <n v="73.48"/>
  </r>
  <r>
    <n v="1475"/>
    <x v="3082"/>
    <n v="24"/>
    <x v="0"/>
    <d v="2022-01-08T00:00:00"/>
    <n v="0"/>
    <n v="13893"/>
    <x v="1296"/>
    <x v="1"/>
    <n v="119"/>
    <s v="Product_119"/>
    <x v="0"/>
    <n v="741.72"/>
    <n v="492.77"/>
    <n v="4"/>
    <n v="0.2"/>
    <n v="366"/>
    <n v="7"/>
    <n v="2373.5"/>
    <n v="402.42"/>
  </r>
  <r>
    <n v="2320"/>
    <x v="3083"/>
    <n v="36"/>
    <x v="1"/>
    <d v="2020-12-10T00:00:00"/>
    <n v="1"/>
    <n v="12668"/>
    <x v="1052"/>
    <x v="2"/>
    <n v="113"/>
    <s v="Product_113"/>
    <x v="3"/>
    <n v="1201.1600000000001"/>
    <n v="647.49"/>
    <n v="4"/>
    <n v="0"/>
    <n v="1168"/>
    <n v="2"/>
    <n v="4804.6400000000003"/>
    <n v="2214.6799999999998"/>
  </r>
  <r>
    <n v="1163"/>
    <x v="3084"/>
    <n v="44"/>
    <x v="4"/>
    <d v="2024-09-02T00:00:00"/>
    <n v="0"/>
    <n v="11231"/>
    <x v="1321"/>
    <x v="2"/>
    <n v="104"/>
    <s v="Product_104"/>
    <x v="3"/>
    <n v="963.56"/>
    <n v="658.03"/>
    <n v="3"/>
    <n v="0.1"/>
    <n v="327"/>
    <n v="4"/>
    <n v="2601.61"/>
    <n v="627.52"/>
  </r>
  <r>
    <n v="1484"/>
    <x v="3085"/>
    <n v="26"/>
    <x v="5"/>
    <d v="2021-12-22T00:00:00"/>
    <n v="0"/>
    <n v="13902"/>
    <x v="904"/>
    <x v="0"/>
    <n v="119"/>
    <s v="Product_119"/>
    <x v="2"/>
    <n v="737.39"/>
    <n v="477.01"/>
    <n v="2"/>
    <n v="0"/>
    <n v="440"/>
    <n v="8"/>
    <n v="1474.78"/>
    <n v="520.76"/>
  </r>
  <r>
    <n v="2095"/>
    <x v="3086"/>
    <n v="56"/>
    <x v="5"/>
    <d v="2020-12-12T00:00:00"/>
    <n v="0"/>
    <n v="10755"/>
    <x v="1322"/>
    <x v="2"/>
    <n v="125"/>
    <s v="Product_125"/>
    <x v="2"/>
    <n v="984.73"/>
    <n v="660.09"/>
    <n v="5"/>
    <n v="0"/>
    <n v="598"/>
    <n v="3"/>
    <n v="4923.6499999999996"/>
    <n v="1623.2"/>
  </r>
  <r>
    <n v="1566"/>
    <x v="3087"/>
    <n v="50"/>
    <x v="3"/>
    <d v="2020-10-13T00:00:00"/>
    <n v="0"/>
    <n v="11299"/>
    <x v="937"/>
    <x v="2"/>
    <n v="138"/>
    <s v="Product_138"/>
    <x v="3"/>
    <n v="1365.07"/>
    <n v="825.72"/>
    <n v="3"/>
    <n v="0"/>
    <n v="383"/>
    <n v="3"/>
    <n v="4095.21"/>
    <n v="1618.05"/>
  </r>
  <r>
    <n v="1904"/>
    <x v="3088"/>
    <n v="70"/>
    <x v="2"/>
    <d v="2024-01-15T00:00:00"/>
    <n v="0"/>
    <n v="10496"/>
    <x v="1204"/>
    <x v="1"/>
    <n v="131"/>
    <s v="Product_131"/>
    <x v="3"/>
    <n v="871.25"/>
    <n v="572.66999999999996"/>
    <n v="5"/>
    <n v="0.05"/>
    <n v="352"/>
    <n v="3"/>
    <n v="4138.4399999999996"/>
    <n v="1275.0899999999999"/>
  </r>
  <r>
    <n v="1558"/>
    <x v="3089"/>
    <n v="51"/>
    <x v="3"/>
    <d v="2023-01-24T00:00:00"/>
    <n v="0"/>
    <n v="10772"/>
    <x v="889"/>
    <x v="1"/>
    <n v="136"/>
    <s v="Product_136"/>
    <x v="3"/>
    <n v="1209.69"/>
    <n v="807.5"/>
    <n v="3"/>
    <n v="0"/>
    <n v="519"/>
    <n v="7"/>
    <n v="3629.07"/>
    <n v="1206.57"/>
  </r>
  <r>
    <n v="1237"/>
    <x v="3090"/>
    <n v="25"/>
    <x v="1"/>
    <d v="2022-09-27T00:00:00"/>
    <n v="0"/>
    <n v="13368"/>
    <x v="169"/>
    <x v="1"/>
    <n v="104"/>
    <s v="Product_104"/>
    <x v="1"/>
    <n v="1472.08"/>
    <n v="629.47"/>
    <n v="1"/>
    <n v="0"/>
    <n v="803"/>
    <n v="3"/>
    <n v="1472.08"/>
    <n v="842.61"/>
  </r>
  <r>
    <n v="2127"/>
    <x v="3091"/>
    <n v="47"/>
    <x v="1"/>
    <d v="2021-11-01T00:00:00"/>
    <n v="0"/>
    <n v="12421"/>
    <x v="1307"/>
    <x v="1"/>
    <n v="139"/>
    <s v="Product_139"/>
    <x v="0"/>
    <n v="1073.07"/>
    <n v="739.95"/>
    <n v="2"/>
    <n v="0"/>
    <n v="674"/>
    <n v="6"/>
    <n v="2146.14"/>
    <n v="666.24"/>
  </r>
  <r>
    <n v="2233"/>
    <x v="3092"/>
    <n v="54"/>
    <x v="1"/>
    <d v="2023-01-15T00:00:00"/>
    <n v="0"/>
    <n v="11598"/>
    <x v="292"/>
    <x v="1"/>
    <n v="107"/>
    <s v="Product_107"/>
    <x v="2"/>
    <n v="881.32"/>
    <n v="440.73"/>
    <n v="5"/>
    <n v="0"/>
    <n v="335"/>
    <n v="4"/>
    <n v="4406.6000000000004"/>
    <n v="2202.9499999999998"/>
  </r>
  <r>
    <n v="1553"/>
    <x v="3093"/>
    <n v="55"/>
    <x v="2"/>
    <d v="2023-07-08T00:00:00"/>
    <n v="0"/>
    <n v="10183"/>
    <x v="624"/>
    <x v="2"/>
    <n v="116"/>
    <s v="Product_116"/>
    <x v="2"/>
    <n v="104.35"/>
    <n v="55.51"/>
    <n v="4"/>
    <n v="0.05"/>
    <n v="352"/>
    <n v="5"/>
    <n v="396.53"/>
    <n v="174.49"/>
  </r>
  <r>
    <n v="1827"/>
    <x v="3094"/>
    <n v="28"/>
    <x v="0"/>
    <d v="2020-04-30T00:00:00"/>
    <n v="0"/>
    <n v="10031"/>
    <x v="217"/>
    <x v="2"/>
    <n v="148"/>
    <s v="Product_148"/>
    <x v="1"/>
    <n v="592.99"/>
    <n v="378.07"/>
    <n v="2"/>
    <n v="0"/>
    <n v="518"/>
    <n v="6"/>
    <n v="1185.98"/>
    <n v="429.84"/>
  </r>
  <r>
    <n v="1467"/>
    <x v="3095"/>
    <n v="26"/>
    <x v="2"/>
    <d v="2022-12-09T00:00:00"/>
    <n v="0"/>
    <n v="10282"/>
    <x v="1087"/>
    <x v="0"/>
    <n v="105"/>
    <s v="Product_105"/>
    <x v="3"/>
    <n v="869.89"/>
    <n v="521.47"/>
    <n v="5"/>
    <n v="0"/>
    <n v="416"/>
    <n v="2"/>
    <n v="4349.45"/>
    <n v="1742.1"/>
  </r>
  <r>
    <n v="2477"/>
    <x v="3096"/>
    <n v="22"/>
    <x v="3"/>
    <d v="2020-10-03T00:00:00"/>
    <n v="1"/>
    <n v="10835"/>
    <x v="1323"/>
    <x v="1"/>
    <n v="147"/>
    <s v="Product_147"/>
    <x v="0"/>
    <n v="1205.95"/>
    <n v="805.48"/>
    <n v="1"/>
    <n v="0"/>
    <n v="1200"/>
    <n v="2"/>
    <n v="1205.95"/>
    <n v="400.47"/>
  </r>
  <r>
    <n v="2291"/>
    <x v="3097"/>
    <n v="64"/>
    <x v="0"/>
    <d v="2020-01-06T00:00:00"/>
    <n v="0"/>
    <n v="12920"/>
    <x v="753"/>
    <x v="1"/>
    <n v="123"/>
    <s v="Product_123"/>
    <x v="3"/>
    <n v="685.25"/>
    <n v="356.45"/>
    <n v="5"/>
    <n v="0"/>
    <n v="586"/>
    <n v="6"/>
    <n v="3426.25"/>
    <n v="1644"/>
  </r>
  <r>
    <n v="1385"/>
    <x v="3098"/>
    <n v="49"/>
    <x v="0"/>
    <d v="2023-09-30T00:00:00"/>
    <n v="0"/>
    <n v="11455"/>
    <x v="658"/>
    <x v="1"/>
    <n v="136"/>
    <s v="Product_136"/>
    <x v="2"/>
    <n v="1442.08"/>
    <n v="738.33"/>
    <n v="5"/>
    <n v="0.05"/>
    <n v="378"/>
    <n v="6"/>
    <n v="6849.88"/>
    <n v="3158.23"/>
  </r>
  <r>
    <n v="1774"/>
    <x v="3099"/>
    <n v="27"/>
    <x v="3"/>
    <d v="2020-09-04T00:00:00"/>
    <n v="1"/>
    <n v="13590"/>
    <x v="203"/>
    <x v="1"/>
    <n v="132"/>
    <s v="Product_132"/>
    <x v="1"/>
    <n v="444.1"/>
    <n v="181.86"/>
    <n v="5"/>
    <n v="0"/>
    <n v="1241"/>
    <n v="2"/>
    <n v="2220.5"/>
    <n v="1311.2"/>
  </r>
  <r>
    <n v="1847"/>
    <x v="3100"/>
    <n v="41"/>
    <x v="0"/>
    <d v="2020-01-14T00:00:00"/>
    <n v="0"/>
    <n v="10685"/>
    <x v="31"/>
    <x v="1"/>
    <n v="124"/>
    <s v="Product_124"/>
    <x v="0"/>
    <n v="1129.6199999999999"/>
    <n v="608.66"/>
    <n v="2"/>
    <n v="0.05"/>
    <n v="1198"/>
    <n v="4"/>
    <n v="2146.2800000000002"/>
    <n v="928.96"/>
  </r>
  <r>
    <n v="1386"/>
    <x v="3101"/>
    <n v="38"/>
    <x v="5"/>
    <d v="2022-04-24T00:00:00"/>
    <n v="0"/>
    <n v="10461"/>
    <x v="403"/>
    <x v="2"/>
    <n v="125"/>
    <s v="Product_125"/>
    <x v="0"/>
    <n v="657.6"/>
    <n v="405.88"/>
    <n v="5"/>
    <n v="0"/>
    <n v="721"/>
    <n v="7"/>
    <n v="3288"/>
    <n v="1258.5999999999999"/>
  </r>
  <r>
    <n v="1876"/>
    <x v="3102"/>
    <n v="25"/>
    <x v="3"/>
    <d v="2020-08-10T00:00:00"/>
    <n v="0"/>
    <n v="10870"/>
    <x v="1124"/>
    <x v="2"/>
    <n v="145"/>
    <s v="Product_145"/>
    <x v="0"/>
    <n v="754.68"/>
    <n v="370.06"/>
    <n v="4"/>
    <n v="0"/>
    <n v="428"/>
    <n v="5"/>
    <n v="3018.72"/>
    <n v="1538.48"/>
  </r>
  <r>
    <n v="1258"/>
    <x v="3103"/>
    <n v="40"/>
    <x v="3"/>
    <d v="2023-07-15T00:00:00"/>
    <n v="0"/>
    <n v="13031"/>
    <x v="1324"/>
    <x v="1"/>
    <n v="128"/>
    <s v="Product_128"/>
    <x v="0"/>
    <n v="1213.6300000000001"/>
    <n v="653.92999999999995"/>
    <n v="3"/>
    <n v="0"/>
    <n v="536"/>
    <n v="3"/>
    <n v="3640.89"/>
    <n v="1679.1"/>
  </r>
  <r>
    <n v="1282"/>
    <x v="3104"/>
    <n v="42"/>
    <x v="5"/>
    <d v="2021-04-18T00:00:00"/>
    <n v="0"/>
    <n v="10367"/>
    <x v="552"/>
    <x v="2"/>
    <n v="119"/>
    <s v="Product_119"/>
    <x v="1"/>
    <n v="479.51"/>
    <n v="223.37"/>
    <n v="4"/>
    <n v="0.2"/>
    <n v="404"/>
    <n v="5"/>
    <n v="1534.43"/>
    <n v="640.95000000000005"/>
  </r>
  <r>
    <n v="1039"/>
    <x v="3105"/>
    <n v="68"/>
    <x v="2"/>
    <d v="2020-05-19T00:00:00"/>
    <n v="0"/>
    <n v="12705"/>
    <x v="306"/>
    <x v="1"/>
    <n v="107"/>
    <s v="Product_107"/>
    <x v="2"/>
    <n v="190.38"/>
    <n v="120.29"/>
    <n v="1"/>
    <n v="0"/>
    <n v="531"/>
    <n v="5"/>
    <n v="190.38"/>
    <n v="70.09"/>
  </r>
  <r>
    <n v="1485"/>
    <x v="3106"/>
    <n v="30"/>
    <x v="2"/>
    <d v="2023-12-19T00:00:00"/>
    <n v="0"/>
    <n v="13323"/>
    <x v="642"/>
    <x v="0"/>
    <n v="144"/>
    <s v="Product_144"/>
    <x v="0"/>
    <n v="804.37"/>
    <n v="336.35"/>
    <n v="2"/>
    <n v="0"/>
    <n v="379"/>
    <n v="1"/>
    <n v="1608.74"/>
    <n v="936.04"/>
  </r>
  <r>
    <n v="1928"/>
    <x v="3107"/>
    <n v="40"/>
    <x v="2"/>
    <d v="2020-11-05T00:00:00"/>
    <n v="0"/>
    <n v="10165"/>
    <x v="1065"/>
    <x v="1"/>
    <n v="141"/>
    <s v="Product_141"/>
    <x v="0"/>
    <n v="816.75"/>
    <n v="499.54"/>
    <n v="3"/>
    <n v="0.05"/>
    <n v="381"/>
    <n v="6"/>
    <n v="2327.7399999999998"/>
    <n v="829.12"/>
  </r>
  <r>
    <n v="1219"/>
    <x v="3108"/>
    <n v="24"/>
    <x v="0"/>
    <d v="2020-01-19T00:00:00"/>
    <n v="1"/>
    <n v="13686"/>
    <x v="1261"/>
    <x v="0"/>
    <n v="117"/>
    <s v="Product_117"/>
    <x v="2"/>
    <n v="1205.8900000000001"/>
    <n v="619.44000000000005"/>
    <n v="2"/>
    <n v="0.2"/>
    <n v="1216"/>
    <n v="3"/>
    <n v="1929.42"/>
    <n v="690.54"/>
  </r>
  <r>
    <n v="2152"/>
    <x v="3109"/>
    <n v="26"/>
    <x v="5"/>
    <d v="2021-03-23T00:00:00"/>
    <n v="0"/>
    <n v="13047"/>
    <x v="16"/>
    <x v="0"/>
    <n v="102"/>
    <s v="Product_102"/>
    <x v="3"/>
    <n v="1454.06"/>
    <n v="599.77"/>
    <n v="2"/>
    <n v="0"/>
    <n v="442"/>
    <n v="6"/>
    <n v="2908.12"/>
    <n v="1708.58"/>
  </r>
  <r>
    <n v="2014"/>
    <x v="3110"/>
    <n v="33"/>
    <x v="3"/>
    <d v="2022-11-01T00:00:00"/>
    <n v="0"/>
    <n v="11728"/>
    <x v="121"/>
    <x v="1"/>
    <n v="116"/>
    <s v="Product_116"/>
    <x v="0"/>
    <n v="130.19"/>
    <n v="85.41"/>
    <n v="5"/>
    <n v="0"/>
    <n v="434"/>
    <n v="8"/>
    <n v="650.95000000000005"/>
    <n v="223.9"/>
  </r>
  <r>
    <n v="2023"/>
    <x v="3111"/>
    <n v="24"/>
    <x v="3"/>
    <d v="2022-07-22T00:00:00"/>
    <n v="0"/>
    <n v="13600"/>
    <x v="1325"/>
    <x v="1"/>
    <n v="139"/>
    <s v="Product_139"/>
    <x v="0"/>
    <n v="907.95"/>
    <n v="496.03"/>
    <n v="4"/>
    <n v="0"/>
    <n v="599"/>
    <n v="3"/>
    <n v="3631.8"/>
    <n v="1647.68"/>
  </r>
  <r>
    <n v="1612"/>
    <x v="3112"/>
    <n v="52"/>
    <x v="3"/>
    <d v="2022-02-03T00:00:00"/>
    <n v="0"/>
    <n v="10601"/>
    <x v="1140"/>
    <x v="1"/>
    <n v="118"/>
    <s v="Product_118"/>
    <x v="3"/>
    <n v="1037.8499999999999"/>
    <n v="601.74"/>
    <n v="3"/>
    <n v="0"/>
    <n v="521"/>
    <n v="7"/>
    <n v="3113.55"/>
    <n v="1308.33"/>
  </r>
  <r>
    <n v="1927"/>
    <x v="3113"/>
    <n v="23"/>
    <x v="0"/>
    <d v="2020-05-03T00:00:00"/>
    <n v="1"/>
    <n v="13442"/>
    <x v="220"/>
    <x v="1"/>
    <n v="139"/>
    <s v="Product_139"/>
    <x v="2"/>
    <n v="1479.41"/>
    <n v="916.66"/>
    <n v="5"/>
    <n v="0"/>
    <n v="1013"/>
    <n v="3"/>
    <n v="7397.05"/>
    <n v="2813.75"/>
  </r>
  <r>
    <n v="1687"/>
    <x v="3114"/>
    <n v="40"/>
    <x v="0"/>
    <d v="2023-06-19T00:00:00"/>
    <n v="0"/>
    <n v="13669"/>
    <x v="1024"/>
    <x v="2"/>
    <n v="101"/>
    <s v="Product_101"/>
    <x v="2"/>
    <n v="1416.76"/>
    <n v="845.13"/>
    <n v="3"/>
    <n v="0.2"/>
    <n v="562"/>
    <n v="5"/>
    <n v="3400.22"/>
    <n v="864.83"/>
  </r>
  <r>
    <n v="1612"/>
    <x v="3115"/>
    <n v="70"/>
    <x v="4"/>
    <d v="2023-07-30T00:00:00"/>
    <n v="0"/>
    <n v="13174"/>
    <x v="715"/>
    <x v="2"/>
    <n v="103"/>
    <s v="Product_103"/>
    <x v="0"/>
    <n v="1083.05"/>
    <n v="670.69"/>
    <n v="4"/>
    <n v="0"/>
    <n v="521"/>
    <n v="7"/>
    <n v="4332.2"/>
    <n v="1649.44"/>
  </r>
  <r>
    <n v="1259"/>
    <x v="3116"/>
    <n v="48"/>
    <x v="2"/>
    <d v="2023-09-27T00:00:00"/>
    <n v="1"/>
    <n v="12641"/>
    <x v="395"/>
    <x v="0"/>
    <n v="121"/>
    <s v="Product_121"/>
    <x v="2"/>
    <n v="806.59"/>
    <n v="507.09"/>
    <n v="5"/>
    <n v="0"/>
    <n v="462"/>
    <n v="2"/>
    <n v="4032.95"/>
    <n v="1497.5"/>
  </r>
  <r>
    <n v="1989"/>
    <x v="3117"/>
    <n v="46"/>
    <x v="4"/>
    <d v="2023-06-16T00:00:00"/>
    <n v="0"/>
    <n v="12173"/>
    <x v="1231"/>
    <x v="1"/>
    <n v="130"/>
    <s v="Product_130"/>
    <x v="3"/>
    <n v="284.20999999999998"/>
    <n v="163.92"/>
    <n v="3"/>
    <n v="0.1"/>
    <n v="565"/>
    <n v="7"/>
    <n v="767.37"/>
    <n v="275.61"/>
  </r>
  <r>
    <n v="1965"/>
    <x v="3118"/>
    <n v="67"/>
    <x v="4"/>
    <d v="2022-09-16T00:00:00"/>
    <n v="0"/>
    <n v="10037"/>
    <x v="894"/>
    <x v="2"/>
    <n v="111"/>
    <s v="Product_111"/>
    <x v="1"/>
    <n v="607.05999999999995"/>
    <n v="309.41000000000003"/>
    <n v="5"/>
    <n v="0"/>
    <n v="838"/>
    <n v="2"/>
    <n v="3035.3"/>
    <n v="1488.25"/>
  </r>
  <r>
    <n v="1365"/>
    <x v="3119"/>
    <n v="58"/>
    <x v="0"/>
    <d v="2023-12-09T00:00:00"/>
    <n v="0"/>
    <n v="10347"/>
    <x v="1326"/>
    <x v="2"/>
    <n v="122"/>
    <s v="Product_122"/>
    <x v="3"/>
    <n v="898.43"/>
    <n v="424.91"/>
    <n v="2"/>
    <n v="0"/>
    <n v="477"/>
    <n v="3"/>
    <n v="1796.86"/>
    <n v="947.04"/>
  </r>
  <r>
    <n v="1543"/>
    <x v="3120"/>
    <n v="48"/>
    <x v="2"/>
    <d v="2022-09-26T00:00:00"/>
    <n v="0"/>
    <n v="11236"/>
    <x v="576"/>
    <x v="2"/>
    <n v="147"/>
    <s v="Product_147"/>
    <x v="3"/>
    <n v="1101.54"/>
    <n v="738.99"/>
    <n v="1"/>
    <n v="0.1"/>
    <n v="402"/>
    <n v="3"/>
    <n v="991.39"/>
    <n v="252.4"/>
  </r>
  <r>
    <n v="1648"/>
    <x v="3121"/>
    <n v="35"/>
    <x v="2"/>
    <d v="2020-02-02T00:00:00"/>
    <n v="0"/>
    <n v="13390"/>
    <x v="968"/>
    <x v="0"/>
    <n v="125"/>
    <s v="Product_125"/>
    <x v="1"/>
    <n v="971.33"/>
    <n v="671.17"/>
    <n v="3"/>
    <n v="0.2"/>
    <n v="504"/>
    <n v="4"/>
    <n v="2331.19"/>
    <n v="317.68"/>
  </r>
  <r>
    <n v="1813"/>
    <x v="3122"/>
    <n v="39"/>
    <x v="3"/>
    <d v="2020-01-14T00:00:00"/>
    <n v="0"/>
    <n v="12021"/>
    <x v="31"/>
    <x v="2"/>
    <n v="103"/>
    <s v="Product_103"/>
    <x v="3"/>
    <n v="1085.48"/>
    <n v="550.66"/>
    <n v="4"/>
    <n v="0"/>
    <n v="395"/>
    <n v="5"/>
    <n v="4341.92"/>
    <n v="2139.2800000000002"/>
  </r>
  <r>
    <n v="2039"/>
    <x v="3123"/>
    <n v="38"/>
    <x v="0"/>
    <d v="2022-12-25T00:00:00"/>
    <n v="0"/>
    <n v="12784"/>
    <x v="1294"/>
    <x v="1"/>
    <n v="130"/>
    <s v="Product_130"/>
    <x v="0"/>
    <n v="672.27"/>
    <n v="291.56"/>
    <n v="3"/>
    <n v="0"/>
    <n v="738"/>
    <n v="4"/>
    <n v="2016.81"/>
    <n v="1142.1300000000001"/>
  </r>
  <r>
    <n v="2152"/>
    <x v="3124"/>
    <n v="33"/>
    <x v="2"/>
    <d v="2023-03-02T00:00:00"/>
    <n v="0"/>
    <n v="10733"/>
    <x v="1063"/>
    <x v="2"/>
    <n v="124"/>
    <s v="Product_124"/>
    <x v="0"/>
    <n v="1105.06"/>
    <n v="515.79999999999995"/>
    <n v="1"/>
    <n v="0"/>
    <n v="442"/>
    <n v="6"/>
    <n v="1105.06"/>
    <n v="589.26"/>
  </r>
  <r>
    <n v="1574"/>
    <x v="3125"/>
    <n v="43"/>
    <x v="4"/>
    <d v="2022-04-22T00:00:00"/>
    <n v="0"/>
    <n v="10425"/>
    <x v="1327"/>
    <x v="1"/>
    <n v="145"/>
    <s v="Product_145"/>
    <x v="2"/>
    <n v="258.42"/>
    <n v="155.36000000000001"/>
    <n v="3"/>
    <n v="0"/>
    <n v="762"/>
    <n v="6"/>
    <n v="775.26"/>
    <n v="309.18"/>
  </r>
  <r>
    <n v="2132"/>
    <x v="3126"/>
    <n v="45"/>
    <x v="5"/>
    <d v="2020-01-25T00:00:00"/>
    <n v="0"/>
    <n v="11270"/>
    <x v="1328"/>
    <x v="2"/>
    <n v="136"/>
    <s v="Product_136"/>
    <x v="2"/>
    <n v="285.75"/>
    <n v="129.12"/>
    <n v="3"/>
    <n v="0"/>
    <n v="999"/>
    <n v="7"/>
    <n v="857.25"/>
    <n v="469.89"/>
  </r>
  <r>
    <n v="2012"/>
    <x v="3127"/>
    <n v="21"/>
    <x v="5"/>
    <d v="2020-02-04T00:00:00"/>
    <n v="0"/>
    <n v="10647"/>
    <x v="1228"/>
    <x v="1"/>
    <n v="123"/>
    <s v="Product_123"/>
    <x v="3"/>
    <n v="286.11"/>
    <n v="181.4"/>
    <n v="3"/>
    <n v="0"/>
    <n v="682"/>
    <n v="5"/>
    <n v="858.33"/>
    <n v="314.13"/>
  </r>
  <r>
    <n v="1669"/>
    <x v="3128"/>
    <n v="64"/>
    <x v="0"/>
    <d v="2022-12-20T00:00:00"/>
    <n v="0"/>
    <n v="12333"/>
    <x v="1172"/>
    <x v="0"/>
    <n v="108"/>
    <s v="Product_108"/>
    <x v="0"/>
    <n v="1341.75"/>
    <n v="908.24"/>
    <n v="4"/>
    <n v="0.05"/>
    <n v="431"/>
    <n v="4"/>
    <n v="5098.6499999999996"/>
    <n v="1465.69"/>
  </r>
  <r>
    <n v="1268"/>
    <x v="3129"/>
    <n v="46"/>
    <x v="3"/>
    <d v="2024-01-19T00:00:00"/>
    <n v="0"/>
    <n v="13302"/>
    <x v="858"/>
    <x v="2"/>
    <n v="104"/>
    <s v="Product_104"/>
    <x v="0"/>
    <n v="160.25"/>
    <n v="110.43"/>
    <n v="1"/>
    <n v="0.05"/>
    <n v="348"/>
    <n v="2"/>
    <n v="152.24"/>
    <n v="41.81"/>
  </r>
  <r>
    <n v="2185"/>
    <x v="3130"/>
    <n v="36"/>
    <x v="3"/>
    <d v="2021-07-16T00:00:00"/>
    <n v="1"/>
    <n v="10319"/>
    <x v="540"/>
    <x v="2"/>
    <n v="139"/>
    <s v="Product_139"/>
    <x v="1"/>
    <n v="1212.19"/>
    <n v="488.27"/>
    <n v="1"/>
    <n v="0.1"/>
    <n v="882"/>
    <n v="3"/>
    <n v="1090.97"/>
    <n v="602.70000000000005"/>
  </r>
  <r>
    <n v="2283"/>
    <x v="3131"/>
    <n v="43"/>
    <x v="2"/>
    <d v="2023-01-02T00:00:00"/>
    <n v="0"/>
    <n v="10511"/>
    <x v="1131"/>
    <x v="0"/>
    <n v="143"/>
    <s v="Product_143"/>
    <x v="2"/>
    <n v="388.68"/>
    <n v="429.51499999999999"/>
    <n v="4"/>
    <n v="0"/>
    <n v="327"/>
    <n v="6"/>
    <n v="1554.72"/>
    <n v="-163.34"/>
  </r>
  <r>
    <n v="1923"/>
    <x v="3132"/>
    <n v="53"/>
    <x v="0"/>
    <d v="2021-08-10T00:00:00"/>
    <n v="1"/>
    <n v="13592"/>
    <x v="475"/>
    <x v="0"/>
    <n v="131"/>
    <s v="Product_131"/>
    <x v="0"/>
    <n v="729.22"/>
    <n v="453.62"/>
    <n v="3"/>
    <n v="0"/>
    <n v="438"/>
    <n v="3"/>
    <n v="2187.66"/>
    <n v="826.8"/>
  </r>
  <r>
    <n v="2125"/>
    <x v="3133"/>
    <n v="40"/>
    <x v="5"/>
    <d v="2020-05-02T00:00:00"/>
    <n v="0"/>
    <n v="12272"/>
    <x v="680"/>
    <x v="0"/>
    <n v="129"/>
    <s v="Product_129"/>
    <x v="3"/>
    <n v="1378.14"/>
    <n v="586.01"/>
    <n v="3"/>
    <n v="0.1"/>
    <n v="549"/>
    <n v="7"/>
    <n v="3720.98"/>
    <n v="1962.95"/>
  </r>
  <r>
    <n v="1246"/>
    <x v="3134"/>
    <n v="38"/>
    <x v="4"/>
    <d v="2022-10-25T00:00:00"/>
    <n v="1"/>
    <n v="12553"/>
    <x v="853"/>
    <x v="1"/>
    <n v="136"/>
    <s v="Product_136"/>
    <x v="0"/>
    <n v="899.61"/>
    <n v="471.91"/>
    <n v="1"/>
    <n v="0.05"/>
    <n v="497"/>
    <n v="4"/>
    <n v="854.63"/>
    <n v="382.72"/>
  </r>
  <r>
    <n v="1130"/>
    <x v="3135"/>
    <n v="22"/>
    <x v="2"/>
    <d v="2023-11-30T00:00:00"/>
    <n v="0"/>
    <n v="13896"/>
    <x v="33"/>
    <x v="1"/>
    <n v="113"/>
    <s v="Product_113"/>
    <x v="2"/>
    <n v="354.67"/>
    <n v="216.35"/>
    <n v="3"/>
    <n v="0.1"/>
    <n v="398"/>
    <n v="4"/>
    <n v="957.61"/>
    <n v="308.56"/>
  </r>
  <r>
    <n v="1352"/>
    <x v="3136"/>
    <n v="79"/>
    <x v="4"/>
    <d v="2023-10-12T00:00:00"/>
    <n v="1"/>
    <n v="13178"/>
    <x v="1026"/>
    <x v="2"/>
    <n v="141"/>
    <s v="Product_141"/>
    <x v="3"/>
    <n v="461.93"/>
    <n v="317.35000000000002"/>
    <n v="2"/>
    <n v="0.2"/>
    <n v="447"/>
    <n v="4"/>
    <n v="739.09"/>
    <n v="104.39"/>
  </r>
  <r>
    <n v="1195"/>
    <x v="3137"/>
    <n v="42"/>
    <x v="2"/>
    <d v="2022-05-31T00:00:00"/>
    <n v="0"/>
    <n v="11722"/>
    <x v="989"/>
    <x v="1"/>
    <n v="109"/>
    <s v="Product_109"/>
    <x v="2"/>
    <n v="1384.65"/>
    <n v="622.04"/>
    <n v="3"/>
    <n v="0.1"/>
    <n v="413"/>
    <n v="4"/>
    <n v="3738.56"/>
    <n v="1872.44"/>
  </r>
  <r>
    <n v="1929"/>
    <x v="3138"/>
    <n v="22"/>
    <x v="1"/>
    <d v="2021-01-02T00:00:00"/>
    <n v="0"/>
    <n v="11756"/>
    <x v="1056"/>
    <x v="2"/>
    <n v="121"/>
    <s v="Product_121"/>
    <x v="0"/>
    <n v="669.36"/>
    <n v="293.39"/>
    <n v="3"/>
    <n v="0"/>
    <n v="502"/>
    <n v="5"/>
    <n v="2008.08"/>
    <n v="1127.9100000000001"/>
  </r>
  <r>
    <n v="2405"/>
    <x v="3139"/>
    <n v="93"/>
    <x v="4"/>
    <d v="2020-07-08T00:00:00"/>
    <n v="0"/>
    <n v="13678"/>
    <x v="357"/>
    <x v="0"/>
    <n v="103"/>
    <s v="Product_103"/>
    <x v="0"/>
    <n v="901.13"/>
    <n v="488.15"/>
    <n v="5"/>
    <n v="0"/>
    <n v="692"/>
    <n v="6"/>
    <n v="4505.6499999999996"/>
    <n v="2064.9"/>
  </r>
  <r>
    <n v="2021"/>
    <x v="3140"/>
    <n v="40"/>
    <x v="0"/>
    <d v="2020-07-16T00:00:00"/>
    <n v="0"/>
    <n v="13778"/>
    <x v="999"/>
    <x v="2"/>
    <n v="125"/>
    <s v="Product_125"/>
    <x v="0"/>
    <n v="716.9"/>
    <n v="429.51499999999999"/>
    <n v="1"/>
    <n v="0"/>
    <n v="457"/>
    <n v="4"/>
    <n v="716.9"/>
    <n v="287.38"/>
  </r>
  <r>
    <n v="1644"/>
    <x v="3141"/>
    <n v="36"/>
    <x v="4"/>
    <d v="2022-09-12T00:00:00"/>
    <n v="0"/>
    <n v="11777"/>
    <x v="271"/>
    <x v="0"/>
    <n v="125"/>
    <s v="Product_125"/>
    <x v="2"/>
    <n v="598.74"/>
    <n v="413.98"/>
    <n v="1"/>
    <n v="0"/>
    <n v="754"/>
    <n v="3"/>
    <n v="598.74"/>
    <n v="184.76"/>
  </r>
  <r>
    <n v="1226"/>
    <x v="3142"/>
    <n v="37"/>
    <x v="4"/>
    <d v="2020-10-31T00:00:00"/>
    <n v="0"/>
    <n v="12789"/>
    <x v="843"/>
    <x v="0"/>
    <n v="112"/>
    <s v="Product_112"/>
    <x v="3"/>
    <n v="373.75"/>
    <n v="175.05"/>
    <n v="2"/>
    <n v="0"/>
    <n v="776"/>
    <n v="6"/>
    <n v="747.5"/>
    <n v="397.4"/>
  </r>
  <r>
    <n v="1700"/>
    <x v="3143"/>
    <n v="27"/>
    <x v="2"/>
    <d v="2021-08-05T00:00:00"/>
    <n v="0"/>
    <n v="13402"/>
    <x v="1263"/>
    <x v="2"/>
    <n v="129"/>
    <s v="Product_129"/>
    <x v="0"/>
    <n v="1044.98"/>
    <n v="518.11"/>
    <n v="2"/>
    <n v="0.05"/>
    <n v="384"/>
    <n v="3"/>
    <n v="1985.46"/>
    <n v="949.24"/>
  </r>
  <r>
    <n v="2499"/>
    <x v="3144"/>
    <n v="43"/>
    <x v="5"/>
    <d v="2021-01-28T00:00:00"/>
    <n v="0"/>
    <n v="13076"/>
    <x v="59"/>
    <x v="1"/>
    <n v="111"/>
    <s v="Product_111"/>
    <x v="0"/>
    <n v="1091.45"/>
    <n v="733.9"/>
    <n v="2"/>
    <n v="0"/>
    <n v="440"/>
    <n v="4"/>
    <n v="2182.9"/>
    <n v="715.1"/>
  </r>
  <r>
    <n v="1264"/>
    <x v="3145"/>
    <n v="40"/>
    <x v="1"/>
    <d v="2023-06-23T00:00:00"/>
    <n v="1"/>
    <n v="13934"/>
    <x v="881"/>
    <x v="1"/>
    <n v="111"/>
    <s v="Product_111"/>
    <x v="0"/>
    <n v="448.58"/>
    <n v="278.32"/>
    <n v="1"/>
    <n v="0.05"/>
    <n v="558"/>
    <n v="3"/>
    <n v="426.15"/>
    <n v="147.83000000000001"/>
  </r>
  <r>
    <n v="2395"/>
    <x v="3146"/>
    <n v="56"/>
    <x v="4"/>
    <d v="2022-12-14T00:00:00"/>
    <n v="0"/>
    <n v="12515"/>
    <x v="1101"/>
    <x v="2"/>
    <n v="149"/>
    <s v="Product_149"/>
    <x v="1"/>
    <n v="1194.07"/>
    <n v="825.93"/>
    <n v="5"/>
    <n v="0"/>
    <n v="749"/>
    <n v="2"/>
    <n v="5970.35"/>
    <n v="1840.7"/>
  </r>
  <r>
    <n v="2457"/>
    <x v="3147"/>
    <n v="23"/>
    <x v="5"/>
    <d v="2021-05-31T00:00:00"/>
    <n v="1"/>
    <n v="11539"/>
    <x v="603"/>
    <x v="1"/>
    <n v="126"/>
    <s v="Product_126"/>
    <x v="1"/>
    <n v="1289.08"/>
    <n v="861.03"/>
    <n v="5"/>
    <n v="0"/>
    <n v="890"/>
    <n v="2"/>
    <n v="6445.4"/>
    <n v="2140.25"/>
  </r>
  <r>
    <n v="1645"/>
    <x v="3148"/>
    <n v="33"/>
    <x v="3"/>
    <d v="2021-12-26T00:00:00"/>
    <n v="0"/>
    <n v="13847"/>
    <x v="240"/>
    <x v="0"/>
    <n v="114"/>
    <s v="Product_114"/>
    <x v="3"/>
    <n v="1384.98"/>
    <n v="643.36"/>
    <n v="4"/>
    <n v="0.1"/>
    <n v="344"/>
    <n v="7"/>
    <n v="4985.93"/>
    <n v="2412.4899999999998"/>
  </r>
  <r>
    <n v="1210"/>
    <x v="3149"/>
    <n v="51"/>
    <x v="1"/>
    <d v="2021-07-01T00:00:00"/>
    <n v="0"/>
    <n v="10937"/>
    <x v="661"/>
    <x v="0"/>
    <n v="116"/>
    <s v="Product_116"/>
    <x v="2"/>
    <n v="283.76"/>
    <n v="178.18"/>
    <n v="1"/>
    <n v="0"/>
    <n v="505"/>
    <n v="3"/>
    <n v="283.76"/>
    <n v="105.58"/>
  </r>
  <r>
    <n v="2400"/>
    <x v="3150"/>
    <n v="36"/>
    <x v="1"/>
    <d v="2022-03-23T00:00:00"/>
    <n v="1"/>
    <n v="10764"/>
    <x v="620"/>
    <x v="1"/>
    <n v="110"/>
    <s v="Product_110"/>
    <x v="0"/>
    <n v="490.69"/>
    <n v="203.43"/>
    <n v="4"/>
    <n v="0"/>
    <n v="762"/>
    <n v="5"/>
    <n v="1962.76"/>
    <n v="1149.04"/>
  </r>
  <r>
    <n v="2418"/>
    <x v="3151"/>
    <n v="37"/>
    <x v="2"/>
    <d v="2020-10-06T00:00:00"/>
    <n v="1"/>
    <n v="12210"/>
    <x v="52"/>
    <x v="1"/>
    <n v="131"/>
    <s v="Product_131"/>
    <x v="0"/>
    <n v="1297.51"/>
    <n v="837.35"/>
    <n v="3"/>
    <n v="0"/>
    <n v="1339"/>
    <n v="3"/>
    <n v="3892.53"/>
    <n v="1380.48"/>
  </r>
  <r>
    <n v="2473"/>
    <x v="3152"/>
    <n v="24"/>
    <x v="4"/>
    <d v="2022-02-03T00:00:00"/>
    <n v="0"/>
    <n v="10652"/>
    <x v="1140"/>
    <x v="0"/>
    <n v="131"/>
    <s v="Product_131"/>
    <x v="2"/>
    <n v="337.88"/>
    <n v="196.13"/>
    <n v="2"/>
    <n v="0.1"/>
    <n v="391"/>
    <n v="7"/>
    <n v="608.17999999999995"/>
    <n v="215.92"/>
  </r>
  <r>
    <n v="1942"/>
    <x v="3153"/>
    <n v="71"/>
    <x v="3"/>
    <d v="2022-04-11T00:00:00"/>
    <n v="0"/>
    <n v="12948"/>
    <x v="457"/>
    <x v="2"/>
    <n v="136"/>
    <s v="Product_136"/>
    <x v="2"/>
    <n v="55.03"/>
    <n v="37.799999999999997"/>
    <n v="4"/>
    <n v="0.1"/>
    <n v="523"/>
    <n v="5"/>
    <n v="198.11"/>
    <n v="46.91"/>
  </r>
  <r>
    <n v="2387"/>
    <x v="3154"/>
    <n v="47"/>
    <x v="2"/>
    <d v="2022-07-29T00:00:00"/>
    <n v="1"/>
    <n v="12855"/>
    <x v="48"/>
    <x v="1"/>
    <n v="110"/>
    <s v="Product_110"/>
    <x v="3"/>
    <n v="1312.7"/>
    <n v="903.15"/>
    <n v="4"/>
    <n v="0.2"/>
    <n v="887"/>
    <n v="6"/>
    <n v="4200.6400000000003"/>
    <n v="588.04"/>
  </r>
  <r>
    <n v="1456"/>
    <x v="3155"/>
    <n v="23"/>
    <x v="0"/>
    <d v="2023-03-03T00:00:00"/>
    <n v="0"/>
    <n v="13602"/>
    <x v="319"/>
    <x v="1"/>
    <n v="126"/>
    <s v="Product_126"/>
    <x v="2"/>
    <n v="523.35"/>
    <n v="217.32"/>
    <n v="1"/>
    <n v="0.1"/>
    <n v="400"/>
    <n v="6"/>
    <n v="471.02"/>
    <n v="253.7"/>
  </r>
  <r>
    <n v="1724"/>
    <x v="3156"/>
    <n v="42"/>
    <x v="5"/>
    <d v="2021-05-13T00:00:00"/>
    <n v="0"/>
    <n v="12129"/>
    <x v="685"/>
    <x v="2"/>
    <n v="120"/>
    <s v="Product_120"/>
    <x v="0"/>
    <n v="651.02"/>
    <n v="291.76"/>
    <n v="2"/>
    <n v="0.05"/>
    <n v="760"/>
    <n v="4"/>
    <n v="1236.94"/>
    <n v="653.41999999999996"/>
  </r>
  <r>
    <n v="2249"/>
    <x v="3157"/>
    <n v="22"/>
    <x v="5"/>
    <d v="2023-11-28T00:00:00"/>
    <n v="0"/>
    <n v="10480"/>
    <x v="461"/>
    <x v="0"/>
    <n v="144"/>
    <s v="Product_144"/>
    <x v="3"/>
    <n v="697.18"/>
    <n v="380.15"/>
    <n v="2"/>
    <n v="0"/>
    <n v="328"/>
    <n v="6"/>
    <n v="1394.36"/>
    <n v="634.05999999999995"/>
  </r>
  <r>
    <n v="1981"/>
    <x v="3158"/>
    <n v="65"/>
    <x v="2"/>
    <d v="2021-04-07T00:00:00"/>
    <n v="0"/>
    <n v="13964"/>
    <x v="923"/>
    <x v="2"/>
    <n v="109"/>
    <s v="Product_109"/>
    <x v="1"/>
    <n v="1280"/>
    <n v="849.73"/>
    <n v="5"/>
    <n v="0"/>
    <n v="413"/>
    <n v="4"/>
    <n v="6400"/>
    <n v="2151.35"/>
  </r>
  <r>
    <n v="2154"/>
    <x v="3159"/>
    <n v="42"/>
    <x v="5"/>
    <d v="2021-06-09T00:00:00"/>
    <n v="1"/>
    <n v="10515"/>
    <x v="1184"/>
    <x v="2"/>
    <n v="115"/>
    <s v="Product_115"/>
    <x v="3"/>
    <n v="539.94000000000005"/>
    <n v="347.9"/>
    <n v="4"/>
    <n v="0"/>
    <n v="1123"/>
    <n v="4"/>
    <n v="2159.7600000000002"/>
    <n v="768.16"/>
  </r>
  <r>
    <n v="1587"/>
    <x v="3160"/>
    <n v="25"/>
    <x v="4"/>
    <d v="2023-11-01T00:00:00"/>
    <n v="0"/>
    <n v="11663"/>
    <x v="549"/>
    <x v="2"/>
    <n v="109"/>
    <s v="Product_109"/>
    <x v="3"/>
    <n v="1343.81"/>
    <n v="926.3"/>
    <n v="5"/>
    <n v="0"/>
    <n v="427"/>
    <n v="8"/>
    <n v="6719.05"/>
    <n v="2087.5500000000002"/>
  </r>
  <r>
    <n v="1475"/>
    <x v="3161"/>
    <n v="50"/>
    <x v="5"/>
    <d v="2020-06-14T00:00:00"/>
    <n v="0"/>
    <n v="10186"/>
    <x v="550"/>
    <x v="1"/>
    <n v="107"/>
    <s v="Product_107"/>
    <x v="3"/>
    <n v="944.56"/>
    <n v="552.97"/>
    <n v="4"/>
    <n v="0.05"/>
    <n v="366"/>
    <n v="7"/>
    <n v="3589.33"/>
    <n v="1377.45"/>
  </r>
  <r>
    <n v="1985"/>
    <x v="3162"/>
    <n v="35"/>
    <x v="4"/>
    <d v="2023-08-31T00:00:00"/>
    <n v="0"/>
    <n v="10145"/>
    <x v="245"/>
    <x v="0"/>
    <n v="126"/>
    <s v="Product_126"/>
    <x v="2"/>
    <n v="814.57"/>
    <n v="388.52"/>
    <n v="1"/>
    <n v="0"/>
    <n v="332"/>
    <n v="3"/>
    <n v="814.57"/>
    <n v="426.05"/>
  </r>
  <r>
    <n v="2300"/>
    <x v="3163"/>
    <n v="20"/>
    <x v="0"/>
    <d v="2023-08-23T00:00:00"/>
    <n v="1"/>
    <n v="11005"/>
    <x v="24"/>
    <x v="0"/>
    <n v="124"/>
    <s v="Product_124"/>
    <x v="0"/>
    <n v="522.14"/>
    <n v="212.79"/>
    <n v="1"/>
    <n v="0"/>
    <n v="497"/>
    <n v="5"/>
    <n v="522.14"/>
    <n v="309.35000000000002"/>
  </r>
  <r>
    <n v="1155"/>
    <x v="3164"/>
    <n v="45"/>
    <x v="3"/>
    <d v="2020-03-05T00:00:00"/>
    <n v="0"/>
    <n v="10151"/>
    <x v="1284"/>
    <x v="1"/>
    <n v="112"/>
    <s v="Product_112"/>
    <x v="2"/>
    <n v="403.38"/>
    <n v="188.33"/>
    <n v="3"/>
    <n v="0"/>
    <n v="426"/>
    <n v="5"/>
    <n v="1210.1400000000001"/>
    <n v="645.15"/>
  </r>
  <r>
    <n v="2241"/>
    <x v="3165"/>
    <n v="45"/>
    <x v="1"/>
    <d v="2020-07-10T00:00:00"/>
    <n v="0"/>
    <n v="11386"/>
    <x v="490"/>
    <x v="2"/>
    <n v="120"/>
    <s v="Product_120"/>
    <x v="0"/>
    <n v="954.88"/>
    <n v="575.39"/>
    <n v="4"/>
    <n v="0"/>
    <n v="478"/>
    <n v="5"/>
    <n v="3819.52"/>
    <n v="1517.96"/>
  </r>
  <r>
    <n v="1189"/>
    <x v="3166"/>
    <n v="57"/>
    <x v="2"/>
    <d v="2022-04-10T00:00:00"/>
    <n v="0"/>
    <n v="10092"/>
    <x v="726"/>
    <x v="1"/>
    <n v="114"/>
    <s v="Product_114"/>
    <x v="2"/>
    <n v="698"/>
    <n v="473.16"/>
    <n v="4"/>
    <n v="0"/>
    <n v="580"/>
    <n v="6"/>
    <n v="2792"/>
    <n v="899.36"/>
  </r>
  <r>
    <n v="2440"/>
    <x v="3167"/>
    <n v="40"/>
    <x v="2"/>
    <d v="2022-02-15T00:00:00"/>
    <n v="0"/>
    <n v="13102"/>
    <x v="274"/>
    <x v="2"/>
    <n v="122"/>
    <s v="Product_122"/>
    <x v="3"/>
    <n v="1370.25"/>
    <n v="680.02"/>
    <n v="2"/>
    <n v="0"/>
    <n v="453"/>
    <n v="4"/>
    <n v="2740.5"/>
    <n v="1380.46"/>
  </r>
  <r>
    <n v="1980"/>
    <x v="3168"/>
    <n v="41"/>
    <x v="4"/>
    <d v="2022-11-02T00:00:00"/>
    <n v="1"/>
    <n v="11849"/>
    <x v="339"/>
    <x v="2"/>
    <n v="116"/>
    <s v="Product_116"/>
    <x v="0"/>
    <n v="762.88"/>
    <n v="429.51499999999999"/>
    <n v="2"/>
    <n v="0.05"/>
    <n v="1055"/>
    <n v="4"/>
    <n v="1449.47"/>
    <n v="590.44000000000005"/>
  </r>
  <r>
    <n v="1545"/>
    <x v="3169"/>
    <n v="42"/>
    <x v="0"/>
    <d v="2023-02-05T00:00:00"/>
    <n v="0"/>
    <n v="12587"/>
    <x v="386"/>
    <x v="2"/>
    <n v="129"/>
    <s v="Product_129"/>
    <x v="2"/>
    <n v="792.1"/>
    <n v="410.68"/>
    <n v="5"/>
    <n v="0"/>
    <n v="696"/>
    <n v="6"/>
    <n v="3960.5"/>
    <n v="1907.1"/>
  </r>
  <r>
    <n v="1040"/>
    <x v="3170"/>
    <n v="63"/>
    <x v="0"/>
    <d v="2022-01-09T00:00:00"/>
    <n v="0"/>
    <n v="12696"/>
    <x v="706"/>
    <x v="2"/>
    <n v="132"/>
    <s v="Product_132"/>
    <x v="3"/>
    <n v="654.25"/>
    <n v="322.20999999999998"/>
    <n v="3"/>
    <n v="0.2"/>
    <n v="451"/>
    <n v="6"/>
    <n v="1570.2"/>
    <n v="603.57000000000005"/>
  </r>
  <r>
    <n v="1306"/>
    <x v="3171"/>
    <n v="35"/>
    <x v="1"/>
    <d v="2020-04-24T00:00:00"/>
    <n v="0"/>
    <n v="10601"/>
    <x v="96"/>
    <x v="1"/>
    <n v="119"/>
    <s v="Product_119"/>
    <x v="1"/>
    <n v="1194.43"/>
    <n v="660.11"/>
    <n v="1"/>
    <n v="0"/>
    <n v="581"/>
    <n v="4"/>
    <n v="1194.43"/>
    <n v="534.32000000000005"/>
  </r>
  <r>
    <n v="1942"/>
    <x v="3172"/>
    <n v="47"/>
    <x v="3"/>
    <d v="2023-07-28T00:00:00"/>
    <n v="0"/>
    <n v="10048"/>
    <x v="375"/>
    <x v="2"/>
    <n v="135"/>
    <s v="Product_135"/>
    <x v="2"/>
    <n v="666.02"/>
    <n v="354.78"/>
    <n v="4"/>
    <n v="0"/>
    <n v="523"/>
    <n v="5"/>
    <n v="2664.08"/>
    <n v="1244.96"/>
  </r>
  <r>
    <n v="1337"/>
    <x v="3173"/>
    <n v="49"/>
    <x v="2"/>
    <d v="2020-01-20T00:00:00"/>
    <n v="0"/>
    <n v="11902"/>
    <x v="332"/>
    <x v="1"/>
    <n v="143"/>
    <s v="Product_143"/>
    <x v="2"/>
    <n v="440.55"/>
    <n v="296.99"/>
    <n v="5"/>
    <n v="0"/>
    <n v="352"/>
    <n v="8"/>
    <n v="2202.75"/>
    <n v="717.8"/>
  </r>
  <r>
    <n v="2337"/>
    <x v="3174"/>
    <n v="45"/>
    <x v="4"/>
    <d v="2023-12-10T00:00:00"/>
    <n v="0"/>
    <n v="13329"/>
    <x v="690"/>
    <x v="2"/>
    <n v="132"/>
    <s v="Product_132"/>
    <x v="1"/>
    <n v="1299.94"/>
    <n v="702.59"/>
    <n v="3"/>
    <n v="0"/>
    <n v="388"/>
    <n v="7"/>
    <n v="3899.82"/>
    <n v="1792.05"/>
  </r>
  <r>
    <n v="2098"/>
    <x v="3175"/>
    <n v="34"/>
    <x v="0"/>
    <d v="2020-12-16T00:00:00"/>
    <n v="0"/>
    <n v="13589"/>
    <x v="83"/>
    <x v="1"/>
    <n v="120"/>
    <s v="Product_120"/>
    <x v="2"/>
    <n v="915.4"/>
    <n v="442.32"/>
    <n v="2"/>
    <n v="0"/>
    <n v="469"/>
    <n v="6"/>
    <n v="1830.8"/>
    <n v="946.16"/>
  </r>
  <r>
    <n v="1952"/>
    <x v="3176"/>
    <n v="40"/>
    <x v="2"/>
    <d v="2020-06-18T00:00:00"/>
    <n v="1"/>
    <n v="12588"/>
    <x v="1159"/>
    <x v="0"/>
    <n v="140"/>
    <s v="Product_140"/>
    <x v="1"/>
    <n v="907.69"/>
    <n v="592.51"/>
    <n v="3"/>
    <n v="0"/>
    <n v="1658"/>
    <n v="1"/>
    <n v="2723.07"/>
    <n v="945.54"/>
  </r>
  <r>
    <n v="1278"/>
    <x v="3177"/>
    <n v="38"/>
    <x v="4"/>
    <d v="2022-10-20T00:00:00"/>
    <n v="1"/>
    <n v="13481"/>
    <x v="1130"/>
    <x v="1"/>
    <n v="120"/>
    <s v="Product_120"/>
    <x v="0"/>
    <n v="935.69"/>
    <n v="654.63"/>
    <n v="5"/>
    <n v="0"/>
    <n v="804"/>
    <n v="3"/>
    <n v="4678.45"/>
    <n v="1405.3"/>
  </r>
  <r>
    <n v="2199"/>
    <x v="3178"/>
    <n v="69"/>
    <x v="5"/>
    <d v="2022-07-06T00:00:00"/>
    <n v="0"/>
    <n v="12203"/>
    <x v="679"/>
    <x v="0"/>
    <n v="108"/>
    <s v="Product_108"/>
    <x v="1"/>
    <n v="1092.32"/>
    <n v="649.33000000000004"/>
    <n v="1"/>
    <n v="0.1"/>
    <n v="726"/>
    <n v="3"/>
    <n v="983.09"/>
    <n v="333.76"/>
  </r>
  <r>
    <n v="1895"/>
    <x v="3179"/>
    <n v="33"/>
    <x v="2"/>
    <d v="2023-08-13T00:00:00"/>
    <n v="0"/>
    <n v="10774"/>
    <x v="954"/>
    <x v="1"/>
    <n v="135"/>
    <s v="Product_135"/>
    <x v="3"/>
    <n v="503.95"/>
    <n v="239.45"/>
    <n v="2"/>
    <n v="0"/>
    <n v="507"/>
    <n v="3"/>
    <n v="1007.9"/>
    <n v="529"/>
  </r>
  <r>
    <n v="1272"/>
    <x v="3180"/>
    <n v="26"/>
    <x v="3"/>
    <d v="2021-11-09T00:00:00"/>
    <n v="1"/>
    <n v="10545"/>
    <x v="429"/>
    <x v="0"/>
    <n v="142"/>
    <s v="Product_142"/>
    <x v="1"/>
    <n v="99.07"/>
    <n v="46.73"/>
    <n v="2"/>
    <n v="0"/>
    <n v="814"/>
    <n v="4"/>
    <n v="198.14"/>
    <n v="104.68"/>
  </r>
  <r>
    <n v="1836"/>
    <x v="3181"/>
    <n v="39"/>
    <x v="4"/>
    <d v="2023-04-03T00:00:00"/>
    <n v="0"/>
    <n v="11463"/>
    <x v="1329"/>
    <x v="1"/>
    <n v="113"/>
    <s v="Product_113"/>
    <x v="0"/>
    <n v="1225.3599999999999"/>
    <n v="511.36"/>
    <n v="1"/>
    <n v="0"/>
    <n v="475"/>
    <n v="6"/>
    <n v="1225.3599999999999"/>
    <n v="714"/>
  </r>
  <r>
    <n v="1619"/>
    <x v="3182"/>
    <n v="38"/>
    <x v="3"/>
    <d v="2020-07-14T00:00:00"/>
    <n v="0"/>
    <n v="11260"/>
    <x v="1267"/>
    <x v="2"/>
    <n v="141"/>
    <s v="Product_141"/>
    <x v="1"/>
    <n v="236.91"/>
    <n v="100.26"/>
    <n v="2"/>
    <n v="0"/>
    <n v="478"/>
    <n v="7"/>
    <n v="473.82"/>
    <n v="273.3"/>
  </r>
  <r>
    <n v="1861"/>
    <x v="3183"/>
    <n v="42"/>
    <x v="2"/>
    <d v="2022-12-17T00:00:00"/>
    <n v="0"/>
    <n v="10649"/>
    <x v="1278"/>
    <x v="0"/>
    <n v="106"/>
    <s v="Product_106"/>
    <x v="1"/>
    <n v="1096.6400000000001"/>
    <n v="739.68"/>
    <n v="5"/>
    <n v="0"/>
    <n v="746"/>
    <n v="3"/>
    <n v="5483.2"/>
    <n v="1784.8"/>
  </r>
  <r>
    <n v="1930"/>
    <x v="3184"/>
    <n v="33"/>
    <x v="5"/>
    <d v="2020-03-28T00:00:00"/>
    <n v="0"/>
    <n v="13439"/>
    <x v="1330"/>
    <x v="2"/>
    <n v="147"/>
    <s v="Product_147"/>
    <x v="0"/>
    <n v="169.36"/>
    <n v="72.650000000000006"/>
    <n v="2"/>
    <n v="0.1"/>
    <n v="576"/>
    <n v="3"/>
    <n v="304.85000000000002"/>
    <n v="159.55000000000001"/>
  </r>
  <r>
    <n v="1288"/>
    <x v="3185"/>
    <n v="41"/>
    <x v="3"/>
    <d v="2021-04-15T00:00:00"/>
    <n v="0"/>
    <n v="13048"/>
    <x v="1295"/>
    <x v="0"/>
    <n v="116"/>
    <s v="Product_116"/>
    <x v="2"/>
    <n v="594.20000000000005"/>
    <n v="324.02"/>
    <n v="4"/>
    <n v="0"/>
    <n v="593"/>
    <n v="6"/>
    <n v="2376.8000000000002"/>
    <n v="1080.72"/>
  </r>
  <r>
    <n v="1723"/>
    <x v="3186"/>
    <n v="41"/>
    <x v="0"/>
    <d v="2021-08-03T00:00:00"/>
    <n v="1"/>
    <n v="12023"/>
    <x v="1331"/>
    <x v="2"/>
    <n v="105"/>
    <s v="Product_105"/>
    <x v="2"/>
    <n v="141.38999999999999"/>
    <n v="86.17"/>
    <n v="3"/>
    <n v="0.2"/>
    <n v="1367"/>
    <n v="2"/>
    <n v="339.34"/>
    <n v="80.83"/>
  </r>
  <r>
    <n v="1892"/>
    <x v="3187"/>
    <n v="53"/>
    <x v="4"/>
    <d v="2023-11-18T00:00:00"/>
    <n v="0"/>
    <n v="11080"/>
    <x v="1157"/>
    <x v="2"/>
    <n v="145"/>
    <s v="Product_145"/>
    <x v="3"/>
    <n v="807.21"/>
    <n v="528.80999999999995"/>
    <n v="5"/>
    <n v="0"/>
    <n v="407"/>
    <n v="4"/>
    <n v="4036.05"/>
    <n v="1392"/>
  </r>
  <r>
    <n v="1271"/>
    <x v="3188"/>
    <n v="41"/>
    <x v="2"/>
    <d v="2023-03-06T00:00:00"/>
    <n v="0"/>
    <n v="10174"/>
    <x v="932"/>
    <x v="1"/>
    <n v="134"/>
    <s v="Product_134"/>
    <x v="3"/>
    <n v="997.05"/>
    <n v="450.05"/>
    <n v="1"/>
    <n v="0"/>
    <n v="667"/>
    <n v="4"/>
    <n v="997.05"/>
    <n v="547"/>
  </r>
  <r>
    <n v="2089"/>
    <x v="3189"/>
    <n v="41"/>
    <x v="5"/>
    <d v="2022-08-31T00:00:00"/>
    <n v="0"/>
    <n v="11237"/>
    <x v="186"/>
    <x v="2"/>
    <n v="106"/>
    <s v="Product_106"/>
    <x v="1"/>
    <n v="298.58"/>
    <n v="158.65"/>
    <n v="5"/>
    <n v="0.2"/>
    <n v="751"/>
    <n v="4"/>
    <n v="1194.32"/>
    <n v="401.07"/>
  </r>
  <r>
    <n v="1482"/>
    <x v="3190"/>
    <n v="47"/>
    <x v="0"/>
    <d v="2021-07-09T00:00:00"/>
    <n v="0"/>
    <n v="12074"/>
    <x v="456"/>
    <x v="0"/>
    <n v="133"/>
    <s v="Product_133"/>
    <x v="2"/>
    <n v="588.86"/>
    <n v="429.51499999999999"/>
    <n v="4"/>
    <n v="0"/>
    <n v="1185"/>
    <n v="5"/>
    <n v="2355.44"/>
    <n v="637.38"/>
  </r>
  <r>
    <n v="1935"/>
    <x v="3191"/>
    <n v="53"/>
    <x v="2"/>
    <d v="2020-04-05T00:00:00"/>
    <n v="0"/>
    <n v="13878"/>
    <x v="248"/>
    <x v="0"/>
    <n v="115"/>
    <s v="Product_115"/>
    <x v="2"/>
    <n v="1398.85"/>
    <n v="666.9"/>
    <n v="2"/>
    <n v="0.05"/>
    <n v="468"/>
    <n v="9"/>
    <n v="2657.81"/>
    <n v="1324.01"/>
  </r>
  <r>
    <n v="1247"/>
    <x v="3192"/>
    <n v="25"/>
    <x v="5"/>
    <d v="2020-06-01T00:00:00"/>
    <n v="1"/>
    <n v="11941"/>
    <x v="839"/>
    <x v="0"/>
    <n v="115"/>
    <s v="Product_115"/>
    <x v="1"/>
    <n v="691.46"/>
    <n v="339.61"/>
    <n v="2"/>
    <n v="0"/>
    <n v="1319"/>
    <n v="2"/>
    <n v="1382.92"/>
    <n v="703.7"/>
  </r>
  <r>
    <n v="1155"/>
    <x v="3193"/>
    <n v="21"/>
    <x v="0"/>
    <d v="2023-11-02T00:00:00"/>
    <n v="0"/>
    <n v="11142"/>
    <x v="871"/>
    <x v="1"/>
    <n v="114"/>
    <s v="Product_114"/>
    <x v="0"/>
    <n v="1213.69"/>
    <n v="699.25"/>
    <n v="5"/>
    <n v="0"/>
    <n v="426"/>
    <n v="5"/>
    <n v="6068.45"/>
    <n v="2572.1999999999998"/>
  </r>
  <r>
    <n v="2070"/>
    <x v="3194"/>
    <n v="65"/>
    <x v="3"/>
    <d v="2021-07-28T00:00:00"/>
    <n v="0"/>
    <n v="10146"/>
    <x v="1332"/>
    <x v="1"/>
    <n v="139"/>
    <s v="Product_139"/>
    <x v="2"/>
    <n v="1394.42"/>
    <n v="564.70000000000005"/>
    <n v="2"/>
    <n v="0"/>
    <n v="367"/>
    <n v="6"/>
    <n v="2788.84"/>
    <n v="1659.44"/>
  </r>
  <r>
    <n v="1453"/>
    <x v="3195"/>
    <n v="50"/>
    <x v="2"/>
    <d v="2023-01-17T00:00:00"/>
    <n v="0"/>
    <n v="10867"/>
    <x v="345"/>
    <x v="0"/>
    <n v="105"/>
    <s v="Product_105"/>
    <x v="3"/>
    <n v="1462.8"/>
    <n v="764.5"/>
    <n v="2"/>
    <n v="0.1"/>
    <n v="622"/>
    <n v="4"/>
    <n v="2633.04"/>
    <n v="1104.04"/>
  </r>
  <r>
    <n v="1200"/>
    <x v="3196"/>
    <n v="36"/>
    <x v="2"/>
    <d v="2023-02-28T00:00:00"/>
    <n v="0"/>
    <n v="12312"/>
    <x v="1061"/>
    <x v="2"/>
    <n v="126"/>
    <s v="Product_126"/>
    <x v="1"/>
    <n v="1352.57"/>
    <n v="616.84"/>
    <n v="4"/>
    <n v="0"/>
    <n v="673"/>
    <n v="5"/>
    <n v="5410.28"/>
    <n v="2942.92"/>
  </r>
  <r>
    <n v="1123"/>
    <x v="3197"/>
    <n v="40"/>
    <x v="3"/>
    <d v="2023-09-09T00:00:00"/>
    <n v="0"/>
    <n v="13474"/>
    <x v="1014"/>
    <x v="1"/>
    <n v="148"/>
    <s v="Product_148"/>
    <x v="0"/>
    <n v="510.24"/>
    <n v="352.13"/>
    <n v="1"/>
    <n v="0"/>
    <n v="393"/>
    <n v="5"/>
    <n v="510.24"/>
    <n v="158.11000000000001"/>
  </r>
  <r>
    <n v="1000"/>
    <x v="3198"/>
    <n v="34"/>
    <x v="1"/>
    <d v="2020-08-03T00:00:00"/>
    <n v="0"/>
    <n v="12305"/>
    <x v="1333"/>
    <x v="2"/>
    <n v="117"/>
    <s v="Product_117"/>
    <x v="3"/>
    <n v="1445.73"/>
    <n v="429.51499999999999"/>
    <n v="3"/>
    <n v="0.2"/>
    <n v="363"/>
    <n v="5"/>
    <n v="3469.75"/>
    <n v="2181.1999999999998"/>
  </r>
  <r>
    <n v="1967"/>
    <x v="3199"/>
    <n v="43"/>
    <x v="0"/>
    <d v="2021-01-02T00:00:00"/>
    <n v="0"/>
    <n v="11883"/>
    <x v="1056"/>
    <x v="1"/>
    <n v="143"/>
    <s v="Product_143"/>
    <x v="2"/>
    <n v="1227.97"/>
    <n v="810.99"/>
    <n v="5"/>
    <n v="0"/>
    <n v="1460"/>
    <n v="3"/>
    <n v="6139.85"/>
    <n v="2084.9"/>
  </r>
  <r>
    <n v="1854"/>
    <x v="3200"/>
    <n v="25"/>
    <x v="3"/>
    <d v="2021-10-06T00:00:00"/>
    <n v="0"/>
    <n v="13260"/>
    <x v="105"/>
    <x v="1"/>
    <n v="147"/>
    <s v="Product_147"/>
    <x v="0"/>
    <n v="1263.9000000000001"/>
    <n v="579.76"/>
    <n v="1"/>
    <n v="0"/>
    <n v="723"/>
    <n v="2"/>
    <n v="1263.9000000000001"/>
    <n v="684.14"/>
  </r>
  <r>
    <n v="1639"/>
    <x v="3201"/>
    <n v="52"/>
    <x v="2"/>
    <d v="2020-02-02T00:00:00"/>
    <n v="1"/>
    <n v="12874"/>
    <x v="968"/>
    <x v="1"/>
    <n v="116"/>
    <s v="Product_116"/>
    <x v="3"/>
    <n v="72"/>
    <n v="46.3"/>
    <n v="3"/>
    <n v="0.2"/>
    <n v="1264"/>
    <n v="4"/>
    <n v="172.8"/>
    <n v="33.9"/>
  </r>
  <r>
    <n v="1190"/>
    <x v="3202"/>
    <n v="42"/>
    <x v="0"/>
    <d v="2021-02-28T00:00:00"/>
    <n v="0"/>
    <n v="10742"/>
    <x v="959"/>
    <x v="1"/>
    <n v="135"/>
    <s v="Product_135"/>
    <x v="1"/>
    <n v="1433.65"/>
    <n v="429.51499999999999"/>
    <n v="1"/>
    <n v="0"/>
    <n v="670"/>
    <n v="3"/>
    <n v="1433.65"/>
    <n v="1004.14"/>
  </r>
  <r>
    <n v="1515"/>
    <x v="3203"/>
    <n v="43"/>
    <x v="0"/>
    <d v="2023-04-17T00:00:00"/>
    <n v="0"/>
    <n v="11522"/>
    <x v="780"/>
    <x v="0"/>
    <n v="138"/>
    <s v="Product_138"/>
    <x v="0"/>
    <n v="1178.23"/>
    <n v="534.1"/>
    <n v="5"/>
    <n v="0"/>
    <n v="514"/>
    <n v="7"/>
    <n v="5891.15"/>
    <n v="3220.65"/>
  </r>
  <r>
    <n v="1441"/>
    <x v="3204"/>
    <n v="26"/>
    <x v="1"/>
    <d v="2020-10-22T00:00:00"/>
    <n v="0"/>
    <n v="10709"/>
    <x v="859"/>
    <x v="1"/>
    <n v="123"/>
    <s v="Product_123"/>
    <x v="0"/>
    <n v="1163.55"/>
    <n v="731.14"/>
    <n v="4"/>
    <n v="0.1"/>
    <n v="686"/>
    <n v="5"/>
    <n v="4188.78"/>
    <n v="1264.22"/>
  </r>
  <r>
    <n v="1142"/>
    <x v="3205"/>
    <n v="47"/>
    <x v="2"/>
    <d v="2023-12-30T00:00:00"/>
    <n v="0"/>
    <n v="13310"/>
    <x v="1334"/>
    <x v="1"/>
    <n v="113"/>
    <s v="Product_113"/>
    <x v="1"/>
    <n v="168.21"/>
    <n v="105.74"/>
    <n v="4"/>
    <n v="0"/>
    <n v="368"/>
    <n v="5"/>
    <n v="672.84"/>
    <n v="249.88"/>
  </r>
  <r>
    <n v="2214"/>
    <x v="3206"/>
    <n v="26"/>
    <x v="5"/>
    <d v="2022-03-26T00:00:00"/>
    <n v="0"/>
    <n v="11350"/>
    <x v="955"/>
    <x v="0"/>
    <n v="133"/>
    <s v="Product_133"/>
    <x v="2"/>
    <n v="387.22"/>
    <n v="270.58"/>
    <n v="4"/>
    <n v="0"/>
    <n v="1012"/>
    <n v="3"/>
    <n v="1548.88"/>
    <n v="466.56"/>
  </r>
  <r>
    <n v="1532"/>
    <x v="3207"/>
    <n v="29"/>
    <x v="1"/>
    <d v="2020-06-06T00:00:00"/>
    <n v="0"/>
    <n v="11093"/>
    <x v="1072"/>
    <x v="0"/>
    <n v="129"/>
    <s v="Product_129"/>
    <x v="2"/>
    <n v="1445.28"/>
    <n v="916.71"/>
    <n v="1"/>
    <n v="0"/>
    <n v="547"/>
    <n v="3"/>
    <n v="1445.28"/>
    <n v="528.57000000000005"/>
  </r>
  <r>
    <n v="1226"/>
    <x v="3208"/>
    <n v="41"/>
    <x v="1"/>
    <d v="2021-04-09T00:00:00"/>
    <n v="0"/>
    <n v="11952"/>
    <x v="1232"/>
    <x v="0"/>
    <n v="146"/>
    <s v="Product_146"/>
    <x v="0"/>
    <n v="775.98"/>
    <n v="344.21"/>
    <n v="5"/>
    <n v="0.05"/>
    <n v="776"/>
    <n v="6"/>
    <n v="3685.9"/>
    <n v="1964.85"/>
  </r>
  <r>
    <n v="2336"/>
    <x v="3209"/>
    <n v="77"/>
    <x v="5"/>
    <d v="2020-11-28T00:00:00"/>
    <n v="1"/>
    <n v="13835"/>
    <x v="401"/>
    <x v="0"/>
    <n v="134"/>
    <s v="Product_134"/>
    <x v="0"/>
    <n v="626.89"/>
    <n v="311.42"/>
    <n v="2"/>
    <n v="0"/>
    <n v="625"/>
    <n v="5"/>
    <n v="1253.78"/>
    <n v="630.94000000000005"/>
  </r>
  <r>
    <n v="1948"/>
    <x v="3210"/>
    <n v="42"/>
    <x v="5"/>
    <d v="2023-02-28T00:00:00"/>
    <n v="1"/>
    <n v="13776"/>
    <x v="1061"/>
    <x v="2"/>
    <n v="134"/>
    <s v="Product_134"/>
    <x v="0"/>
    <n v="1267.9100000000001"/>
    <n v="678.99"/>
    <n v="2"/>
    <n v="0"/>
    <n v="673"/>
    <n v="2"/>
    <n v="2535.8200000000002"/>
    <n v="1177.8399999999999"/>
  </r>
  <r>
    <n v="2325"/>
    <x v="3211"/>
    <n v="40"/>
    <x v="1"/>
    <d v="2021-07-05T00:00:00"/>
    <n v="0"/>
    <n v="13096"/>
    <x v="674"/>
    <x v="0"/>
    <n v="127"/>
    <s v="Product_127"/>
    <x v="3"/>
    <n v="176.64"/>
    <n v="77.37"/>
    <n v="4"/>
    <n v="0"/>
    <n v="603"/>
    <n v="5"/>
    <n v="706.56"/>
    <n v="397.08"/>
  </r>
  <r>
    <n v="1459"/>
    <x v="3212"/>
    <n v="30"/>
    <x v="0"/>
    <d v="2023-06-03T00:00:00"/>
    <n v="0"/>
    <n v="11605"/>
    <x v="657"/>
    <x v="0"/>
    <n v="115"/>
    <s v="Product_115"/>
    <x v="0"/>
    <n v="654.57000000000005"/>
    <n v="416.58"/>
    <n v="1"/>
    <n v="0"/>
    <n v="338"/>
    <n v="6"/>
    <n v="654.57000000000005"/>
    <n v="237.99"/>
  </r>
  <r>
    <n v="2424"/>
    <x v="3213"/>
    <n v="50"/>
    <x v="3"/>
    <d v="2022-07-03T00:00:00"/>
    <n v="0"/>
    <n v="13227"/>
    <x v="1269"/>
    <x v="0"/>
    <n v="109"/>
    <s v="Product_109"/>
    <x v="2"/>
    <n v="594.77"/>
    <n v="331.89"/>
    <n v="2"/>
    <n v="0"/>
    <n v="575"/>
    <n v="6"/>
    <n v="1189.54"/>
    <n v="525.76"/>
  </r>
  <r>
    <n v="1550"/>
    <x v="3214"/>
    <n v="23"/>
    <x v="3"/>
    <d v="2023-10-18T00:00:00"/>
    <n v="1"/>
    <n v="11681"/>
    <x v="1335"/>
    <x v="2"/>
    <n v="126"/>
    <s v="Product_126"/>
    <x v="1"/>
    <n v="557.28"/>
    <n v="380.81"/>
    <n v="1"/>
    <n v="0"/>
    <n v="441"/>
    <n v="3"/>
    <n v="557.28"/>
    <n v="176.47"/>
  </r>
  <r>
    <n v="1392"/>
    <x v="3215"/>
    <n v="52"/>
    <x v="1"/>
    <d v="2023-01-12T00:00:00"/>
    <n v="0"/>
    <n v="11854"/>
    <x v="1097"/>
    <x v="0"/>
    <n v="103"/>
    <s v="Product_103"/>
    <x v="1"/>
    <n v="496.15"/>
    <n v="286.18"/>
    <n v="5"/>
    <n v="0"/>
    <n v="350"/>
    <n v="4"/>
    <n v="2480.75"/>
    <n v="1049.8499999999999"/>
  </r>
  <r>
    <n v="1844"/>
    <x v="3216"/>
    <n v="42"/>
    <x v="0"/>
    <d v="2021-10-11T00:00:00"/>
    <n v="0"/>
    <n v="12266"/>
    <x v="525"/>
    <x v="2"/>
    <n v="136"/>
    <s v="Product_136"/>
    <x v="1"/>
    <n v="354.61"/>
    <n v="197.47"/>
    <n v="4"/>
    <n v="0"/>
    <n v="626"/>
    <n v="3"/>
    <n v="1418.44"/>
    <n v="628.55999999999995"/>
  </r>
  <r>
    <n v="2230"/>
    <x v="3217"/>
    <n v="54"/>
    <x v="5"/>
    <d v="2022-02-25T00:00:00"/>
    <n v="0"/>
    <n v="10560"/>
    <x v="504"/>
    <x v="1"/>
    <n v="147"/>
    <s v="Product_147"/>
    <x v="0"/>
    <n v="300.72000000000003"/>
    <n v="126.73"/>
    <n v="3"/>
    <n v="0"/>
    <n v="526"/>
    <n v="7"/>
    <n v="902.16"/>
    <n v="521.97"/>
  </r>
  <r>
    <n v="1209"/>
    <x v="3218"/>
    <n v="31"/>
    <x v="4"/>
    <d v="2020-10-13T00:00:00"/>
    <n v="0"/>
    <n v="13450"/>
    <x v="937"/>
    <x v="2"/>
    <n v="105"/>
    <s v="Product_105"/>
    <x v="0"/>
    <n v="978.59"/>
    <n v="435.28"/>
    <n v="4"/>
    <n v="0"/>
    <n v="649"/>
    <n v="5"/>
    <n v="3914.36"/>
    <n v="2173.2399999999998"/>
  </r>
  <r>
    <n v="2138"/>
    <x v="3219"/>
    <n v="30"/>
    <x v="1"/>
    <d v="2023-12-11T00:00:00"/>
    <n v="0"/>
    <n v="10891"/>
    <x v="346"/>
    <x v="0"/>
    <n v="120"/>
    <s v="Product_120"/>
    <x v="1"/>
    <n v="1383.12"/>
    <n v="905.75"/>
    <n v="3"/>
    <n v="0"/>
    <n v="416"/>
    <n v="2"/>
    <n v="4149.3599999999997"/>
    <n v="1432.11"/>
  </r>
  <r>
    <n v="1645"/>
    <x v="3220"/>
    <n v="48"/>
    <x v="2"/>
    <d v="2024-01-23T00:00:00"/>
    <n v="0"/>
    <n v="13265"/>
    <x v="585"/>
    <x v="2"/>
    <n v="120"/>
    <s v="Product_120"/>
    <x v="3"/>
    <n v="787.83"/>
    <n v="549.28"/>
    <n v="2"/>
    <n v="0"/>
    <n v="344"/>
    <n v="7"/>
    <n v="1575.66"/>
    <n v="477.1"/>
  </r>
  <r>
    <n v="2274"/>
    <x v="3221"/>
    <n v="39"/>
    <x v="0"/>
    <d v="2020-06-09T00:00:00"/>
    <n v="0"/>
    <n v="13111"/>
    <x v="1128"/>
    <x v="2"/>
    <n v="105"/>
    <s v="Product_105"/>
    <x v="3"/>
    <n v="482.06"/>
    <n v="252.87"/>
    <n v="3"/>
    <n v="0"/>
    <n v="467"/>
    <n v="5"/>
    <n v="1446.18"/>
    <n v="687.57"/>
  </r>
  <r>
    <n v="1218"/>
    <x v="3222"/>
    <n v="38"/>
    <x v="2"/>
    <d v="2022-10-22T00:00:00"/>
    <n v="1"/>
    <n v="10596"/>
    <x v="155"/>
    <x v="2"/>
    <n v="110"/>
    <s v="Product_110"/>
    <x v="3"/>
    <n v="280.77999999999997"/>
    <n v="180.55"/>
    <n v="1"/>
    <n v="0"/>
    <n v="802"/>
    <n v="2"/>
    <n v="280.77999999999997"/>
    <n v="100.23"/>
  </r>
  <r>
    <n v="1406"/>
    <x v="3223"/>
    <n v="63"/>
    <x v="2"/>
    <d v="2021-12-09T00:00:00"/>
    <n v="0"/>
    <n v="12390"/>
    <x v="1068"/>
    <x v="2"/>
    <n v="116"/>
    <s v="Product_116"/>
    <x v="3"/>
    <n v="1253.71"/>
    <n v="737.53"/>
    <n v="3"/>
    <n v="0"/>
    <n v="399"/>
    <n v="5"/>
    <n v="3761.13"/>
    <n v="1548.54"/>
  </r>
  <r>
    <n v="2466"/>
    <x v="3224"/>
    <n v="49"/>
    <x v="1"/>
    <d v="2020-04-19T00:00:00"/>
    <n v="0"/>
    <n v="12550"/>
    <x v="730"/>
    <x v="2"/>
    <n v="125"/>
    <s v="Product_125"/>
    <x v="2"/>
    <n v="1458.66"/>
    <n v="1003.15"/>
    <n v="2"/>
    <n v="0"/>
    <n v="657"/>
    <n v="5"/>
    <n v="2917.32"/>
    <n v="911.02"/>
  </r>
  <r>
    <n v="2377"/>
    <x v="3225"/>
    <n v="40"/>
    <x v="0"/>
    <d v="2020-07-19T00:00:00"/>
    <n v="0"/>
    <n v="10449"/>
    <x v="263"/>
    <x v="2"/>
    <n v="144"/>
    <s v="Product_144"/>
    <x v="1"/>
    <n v="556.28"/>
    <n v="262.25"/>
    <n v="2"/>
    <n v="0.2"/>
    <n v="407"/>
    <n v="6"/>
    <n v="890.05"/>
    <n v="365.55"/>
  </r>
  <r>
    <n v="1887"/>
    <x v="3226"/>
    <n v="51"/>
    <x v="2"/>
    <d v="2022-06-14T00:00:00"/>
    <n v="1"/>
    <n v="12383"/>
    <x v="1116"/>
    <x v="2"/>
    <n v="125"/>
    <s v="Product_125"/>
    <x v="2"/>
    <n v="471.88"/>
    <n v="265.88"/>
    <n v="4"/>
    <n v="0"/>
    <n v="825"/>
    <n v="4"/>
    <n v="1887.52"/>
    <n v="824"/>
  </r>
  <r>
    <n v="1557"/>
    <x v="3227"/>
    <n v="50"/>
    <x v="0"/>
    <d v="2021-04-20T00:00:00"/>
    <n v="0"/>
    <n v="12051"/>
    <x v="885"/>
    <x v="2"/>
    <n v="130"/>
    <s v="Product_130"/>
    <x v="0"/>
    <n v="922.16"/>
    <n v="481.96"/>
    <n v="2"/>
    <n v="0"/>
    <n v="1012"/>
    <n v="3"/>
    <n v="1844.32"/>
    <n v="880.4"/>
  </r>
  <r>
    <n v="1549"/>
    <x v="3228"/>
    <n v="57"/>
    <x v="3"/>
    <d v="2020-04-06T00:00:00"/>
    <n v="1"/>
    <n v="11825"/>
    <x v="126"/>
    <x v="1"/>
    <n v="114"/>
    <s v="Product_114"/>
    <x v="3"/>
    <n v="1174.23"/>
    <n v="660.52"/>
    <n v="1"/>
    <n v="0.05"/>
    <n v="807"/>
    <n v="3"/>
    <n v="1115.52"/>
    <n v="455"/>
  </r>
  <r>
    <n v="1141"/>
    <x v="3229"/>
    <n v="25"/>
    <x v="4"/>
    <d v="2021-11-28T00:00:00"/>
    <n v="0"/>
    <n v="12806"/>
    <x v="666"/>
    <x v="1"/>
    <n v="122"/>
    <s v="Product_122"/>
    <x v="3"/>
    <n v="710.33"/>
    <n v="341.43"/>
    <n v="3"/>
    <n v="0"/>
    <n v="822"/>
    <n v="3"/>
    <n v="2130.9899999999998"/>
    <n v="1106.7"/>
  </r>
  <r>
    <n v="1611"/>
    <x v="3230"/>
    <n v="44"/>
    <x v="2"/>
    <d v="2023-05-24T00:00:00"/>
    <n v="1"/>
    <n v="12564"/>
    <x v="988"/>
    <x v="0"/>
    <n v="143"/>
    <s v="Product_143"/>
    <x v="1"/>
    <n v="963.61"/>
    <n v="529.33000000000004"/>
    <n v="5"/>
    <n v="0.05"/>
    <n v="588"/>
    <n v="3"/>
    <n v="4577.1499999999996"/>
    <n v="1930.5"/>
  </r>
  <r>
    <n v="1500"/>
    <x v="3231"/>
    <n v="41"/>
    <x v="2"/>
    <d v="2023-11-06T00:00:00"/>
    <n v="0"/>
    <n v="13568"/>
    <x v="729"/>
    <x v="0"/>
    <n v="128"/>
    <s v="Product_128"/>
    <x v="3"/>
    <n v="1089"/>
    <n v="639.72"/>
    <n v="2"/>
    <n v="0.2"/>
    <n v="570"/>
    <n v="3"/>
    <n v="1742.4"/>
    <n v="462.96"/>
  </r>
  <r>
    <n v="1839"/>
    <x v="3232"/>
    <n v="25"/>
    <x v="0"/>
    <d v="2023-04-05T00:00:00"/>
    <n v="0"/>
    <n v="11249"/>
    <x v="524"/>
    <x v="0"/>
    <n v="130"/>
    <s v="Product_130"/>
    <x v="1"/>
    <n v="1442.86"/>
    <n v="612.29999999999995"/>
    <n v="3"/>
    <n v="0"/>
    <n v="608"/>
    <n v="3"/>
    <n v="4328.58"/>
    <n v="2491.6799999999998"/>
  </r>
  <r>
    <n v="1701"/>
    <x v="3233"/>
    <n v="54"/>
    <x v="4"/>
    <d v="2022-03-23T00:00:00"/>
    <n v="1"/>
    <n v="11173"/>
    <x v="620"/>
    <x v="0"/>
    <n v="119"/>
    <s v="Product_119"/>
    <x v="0"/>
    <n v="289.3"/>
    <n v="180.2"/>
    <n v="4"/>
    <n v="0.1"/>
    <n v="991"/>
    <n v="3"/>
    <n v="1041.48"/>
    <n v="320.68"/>
  </r>
  <r>
    <n v="1595"/>
    <x v="3234"/>
    <n v="36"/>
    <x v="3"/>
    <d v="2021-10-30T00:00:00"/>
    <n v="1"/>
    <n v="12285"/>
    <x v="460"/>
    <x v="0"/>
    <n v="138"/>
    <s v="Product_138"/>
    <x v="3"/>
    <n v="1496.2"/>
    <n v="915.61"/>
    <n v="5"/>
    <n v="0"/>
    <n v="839"/>
    <n v="4"/>
    <n v="7481"/>
    <n v="2902.95"/>
  </r>
  <r>
    <n v="1280"/>
    <x v="3235"/>
    <n v="57"/>
    <x v="2"/>
    <d v="2020-01-03T00:00:00"/>
    <n v="0"/>
    <n v="11683"/>
    <x v="805"/>
    <x v="0"/>
    <n v="142"/>
    <s v="Product_142"/>
    <x v="3"/>
    <n v="618.63"/>
    <n v="410.86"/>
    <n v="4"/>
    <n v="0"/>
    <n v="413"/>
    <n v="2"/>
    <n v="2474.52"/>
    <n v="831.08"/>
  </r>
  <r>
    <n v="1423"/>
    <x v="3236"/>
    <n v="28"/>
    <x v="1"/>
    <d v="2023-07-22T00:00:00"/>
    <n v="1"/>
    <n v="12150"/>
    <x v="366"/>
    <x v="1"/>
    <n v="120"/>
    <s v="Product_120"/>
    <x v="2"/>
    <n v="1098.6400000000001"/>
    <n v="579.80999999999995"/>
    <n v="1"/>
    <n v="0"/>
    <n v="529"/>
    <n v="1"/>
    <n v="1098.6400000000001"/>
    <n v="518.83000000000004"/>
  </r>
  <r>
    <n v="1855"/>
    <x v="3237"/>
    <n v="18"/>
    <x v="0"/>
    <d v="2021-07-13T00:00:00"/>
    <n v="0"/>
    <n v="11198"/>
    <x v="830"/>
    <x v="1"/>
    <n v="135"/>
    <s v="Product_135"/>
    <x v="1"/>
    <n v="880"/>
    <n v="368.28"/>
    <n v="4"/>
    <n v="0"/>
    <n v="805"/>
    <n v="5"/>
    <n v="3520"/>
    <n v="2046.88"/>
  </r>
  <r>
    <n v="1269"/>
    <x v="3238"/>
    <n v="36"/>
    <x v="0"/>
    <d v="2022-07-11T00:00:00"/>
    <n v="0"/>
    <n v="11009"/>
    <x v="1224"/>
    <x v="1"/>
    <n v="122"/>
    <s v="Product_122"/>
    <x v="1"/>
    <n v="755.67"/>
    <n v="406.88"/>
    <n v="3"/>
    <n v="0"/>
    <n v="428"/>
    <n v="5"/>
    <n v="2267.0100000000002"/>
    <n v="1046.3699999999999"/>
  </r>
  <r>
    <n v="1153"/>
    <x v="3239"/>
    <n v="43"/>
    <x v="2"/>
    <d v="2022-10-01T00:00:00"/>
    <n v="0"/>
    <n v="13532"/>
    <x v="57"/>
    <x v="2"/>
    <n v="115"/>
    <s v="Product_115"/>
    <x v="3"/>
    <n v="1062.21"/>
    <n v="468.73"/>
    <n v="5"/>
    <n v="0"/>
    <n v="423"/>
    <n v="8"/>
    <n v="5311.05"/>
    <n v="2967.4"/>
  </r>
  <r>
    <n v="1613"/>
    <x v="3240"/>
    <n v="31"/>
    <x v="3"/>
    <d v="2021-04-12T00:00:00"/>
    <n v="0"/>
    <n v="11771"/>
    <x v="1083"/>
    <x v="2"/>
    <n v="111"/>
    <s v="Product_111"/>
    <x v="2"/>
    <n v="623.84"/>
    <n v="370.71"/>
    <n v="4"/>
    <n v="0.05"/>
    <n v="390"/>
    <n v="3"/>
    <n v="2370.59"/>
    <n v="887.75"/>
  </r>
  <r>
    <n v="1661"/>
    <x v="3241"/>
    <n v="40"/>
    <x v="2"/>
    <d v="2021-12-29T00:00:00"/>
    <n v="0"/>
    <n v="13105"/>
    <x v="1336"/>
    <x v="0"/>
    <n v="134"/>
    <s v="Product_134"/>
    <x v="3"/>
    <n v="232.86"/>
    <n v="96.44"/>
    <n v="4"/>
    <n v="0"/>
    <n v="356"/>
    <n v="10"/>
    <n v="931.44"/>
    <n v="545.67999999999995"/>
  </r>
  <r>
    <n v="1082"/>
    <x v="3242"/>
    <n v="40"/>
    <x v="5"/>
    <d v="2023-02-06T00:00:00"/>
    <n v="0"/>
    <n v="11707"/>
    <x v="742"/>
    <x v="1"/>
    <n v="124"/>
    <s v="Product_124"/>
    <x v="1"/>
    <n v="758.9"/>
    <n v="388.71"/>
    <n v="1"/>
    <n v="0"/>
    <n v="520"/>
    <n v="5"/>
    <n v="758.9"/>
    <n v="370.19"/>
  </r>
  <r>
    <n v="1946"/>
    <x v="3243"/>
    <n v="45"/>
    <x v="2"/>
    <d v="2022-07-02T00:00:00"/>
    <n v="0"/>
    <n v="12565"/>
    <x v="529"/>
    <x v="0"/>
    <n v="106"/>
    <s v="Product_106"/>
    <x v="1"/>
    <n v="806.78"/>
    <n v="429.51499999999999"/>
    <n v="3"/>
    <n v="0"/>
    <n v="380"/>
    <n v="9"/>
    <n v="2420.34"/>
    <n v="1131.8"/>
  </r>
  <r>
    <n v="1898"/>
    <x v="3244"/>
    <n v="50"/>
    <x v="4"/>
    <d v="2022-06-03T00:00:00"/>
    <n v="0"/>
    <n v="10439"/>
    <x v="777"/>
    <x v="1"/>
    <n v="117"/>
    <s v="Product_117"/>
    <x v="3"/>
    <n v="342.76"/>
    <n v="137.44999999999999"/>
    <n v="4"/>
    <n v="0"/>
    <n v="599"/>
    <n v="7"/>
    <n v="1371.04"/>
    <n v="821.24"/>
  </r>
  <r>
    <n v="2449"/>
    <x v="3245"/>
    <n v="34"/>
    <x v="4"/>
    <d v="2021-01-15T00:00:00"/>
    <n v="1"/>
    <n v="11308"/>
    <x v="303"/>
    <x v="1"/>
    <n v="128"/>
    <s v="Product_128"/>
    <x v="0"/>
    <n v="1406.65"/>
    <n v="968.01"/>
    <n v="3"/>
    <n v="0"/>
    <n v="879"/>
    <n v="5"/>
    <n v="4219.95"/>
    <n v="1315.92"/>
  </r>
  <r>
    <n v="2298"/>
    <x v="3246"/>
    <n v="33"/>
    <x v="5"/>
    <d v="2023-10-24T00:00:00"/>
    <n v="0"/>
    <n v="12272"/>
    <x v="1197"/>
    <x v="0"/>
    <n v="131"/>
    <s v="Product_131"/>
    <x v="3"/>
    <n v="379.84"/>
    <n v="265.45"/>
    <n v="2"/>
    <n v="0.05"/>
    <n v="435"/>
    <n v="1"/>
    <n v="721.7"/>
    <n v="190.8"/>
  </r>
  <r>
    <n v="1283"/>
    <x v="3247"/>
    <n v="61"/>
    <x v="4"/>
    <d v="2023-04-14T00:00:00"/>
    <n v="1"/>
    <n v="12612"/>
    <x v="1337"/>
    <x v="0"/>
    <n v="136"/>
    <s v="Product_136"/>
    <x v="2"/>
    <n v="643.38"/>
    <n v="364.57"/>
    <n v="1"/>
    <n v="0"/>
    <n v="472"/>
    <n v="3"/>
    <n v="643.38"/>
    <n v="278.81"/>
  </r>
  <r>
    <n v="1979"/>
    <x v="3248"/>
    <n v="40"/>
    <x v="4"/>
    <d v="2023-09-15T00:00:00"/>
    <n v="0"/>
    <n v="13328"/>
    <x v="966"/>
    <x v="2"/>
    <n v="109"/>
    <s v="Product_109"/>
    <x v="1"/>
    <n v="274.64999999999998"/>
    <n v="429.51499999999999"/>
    <n v="1"/>
    <n v="0"/>
    <n v="474"/>
    <n v="4"/>
    <n v="274.64999999999998"/>
    <n v="-154.86000000000001"/>
  </r>
  <r>
    <n v="1172"/>
    <x v="3249"/>
    <n v="40"/>
    <x v="1"/>
    <d v="2022-02-17T00:00:00"/>
    <n v="0"/>
    <n v="12030"/>
    <x v="40"/>
    <x v="1"/>
    <n v="110"/>
    <s v="Product_110"/>
    <x v="1"/>
    <n v="826.91"/>
    <n v="556.78"/>
    <n v="1"/>
    <n v="0"/>
    <n v="544"/>
    <n v="5"/>
    <n v="826.91"/>
    <n v="270.13"/>
  </r>
  <r>
    <n v="2350"/>
    <x v="3250"/>
    <n v="42"/>
    <x v="0"/>
    <d v="2020-06-24T00:00:00"/>
    <n v="0"/>
    <n v="13130"/>
    <x v="178"/>
    <x v="2"/>
    <n v="121"/>
    <s v="Product_121"/>
    <x v="3"/>
    <n v="496.07"/>
    <n v="335.8"/>
    <n v="3"/>
    <n v="0"/>
    <n v="443"/>
    <n v="3"/>
    <n v="1488.21"/>
    <n v="480.81"/>
  </r>
  <r>
    <n v="2086"/>
    <x v="3251"/>
    <n v="49"/>
    <x v="4"/>
    <d v="2023-06-20T00:00:00"/>
    <n v="0"/>
    <n v="11967"/>
    <x v="56"/>
    <x v="2"/>
    <n v="134"/>
    <s v="Product_134"/>
    <x v="0"/>
    <n v="759.45"/>
    <n v="429.51499999999999"/>
    <n v="4"/>
    <n v="0"/>
    <n v="561"/>
    <n v="5"/>
    <n v="3037.8"/>
    <n v="1319.74"/>
  </r>
  <r>
    <n v="2096"/>
    <x v="3252"/>
    <n v="42"/>
    <x v="0"/>
    <d v="2021-08-27T00:00:00"/>
    <n v="0"/>
    <n v="10245"/>
    <x v="899"/>
    <x v="2"/>
    <n v="131"/>
    <s v="Product_131"/>
    <x v="1"/>
    <n v="375.69"/>
    <n v="429.51499999999999"/>
    <n v="4"/>
    <n v="0"/>
    <n v="454"/>
    <n v="6"/>
    <n v="1502.76"/>
    <n v="-215.3"/>
  </r>
  <r>
    <n v="1762"/>
    <x v="3253"/>
    <n v="26"/>
    <x v="3"/>
    <d v="2021-05-19T00:00:00"/>
    <n v="1"/>
    <n v="11542"/>
    <x v="312"/>
    <x v="2"/>
    <n v="129"/>
    <s v="Product_129"/>
    <x v="3"/>
    <n v="127.97"/>
    <n v="54.06"/>
    <n v="3"/>
    <n v="0"/>
    <n v="783"/>
    <n v="7"/>
    <n v="383.91"/>
    <n v="221.73"/>
  </r>
  <r>
    <n v="2398"/>
    <x v="3254"/>
    <n v="57"/>
    <x v="2"/>
    <d v="2023-12-31T00:00:00"/>
    <n v="1"/>
    <n v="11237"/>
    <x v="196"/>
    <x v="1"/>
    <n v="143"/>
    <s v="Product_143"/>
    <x v="0"/>
    <n v="1179.8800000000001"/>
    <n v="503.26"/>
    <n v="3"/>
    <n v="0"/>
    <n v="367"/>
    <n v="2"/>
    <n v="3539.64"/>
    <n v="2029.86"/>
  </r>
  <r>
    <n v="1632"/>
    <x v="3255"/>
    <n v="40"/>
    <x v="1"/>
    <d v="2020-05-30T00:00:00"/>
    <n v="0"/>
    <n v="12975"/>
    <x v="337"/>
    <x v="1"/>
    <n v="143"/>
    <s v="Product_143"/>
    <x v="3"/>
    <n v="979.58"/>
    <n v="655.33000000000004"/>
    <n v="2"/>
    <n v="0.1"/>
    <n v="723"/>
    <n v="4"/>
    <n v="1763.24"/>
    <n v="452.58"/>
  </r>
  <r>
    <n v="1786"/>
    <x v="3256"/>
    <n v="40"/>
    <x v="5"/>
    <d v="2020-06-17T00:00:00"/>
    <n v="0"/>
    <n v="11613"/>
    <x v="1338"/>
    <x v="2"/>
    <n v="111"/>
    <s v="Product_111"/>
    <x v="3"/>
    <n v="544.07000000000005"/>
    <n v="360.58"/>
    <n v="5"/>
    <n v="0.05"/>
    <n v="373"/>
    <n v="3"/>
    <n v="2584.33"/>
    <n v="781.43"/>
  </r>
  <r>
    <n v="1942"/>
    <x v="3257"/>
    <n v="43"/>
    <x v="3"/>
    <d v="2021-02-07T00:00:00"/>
    <n v="0"/>
    <n v="11724"/>
    <x v="448"/>
    <x v="1"/>
    <n v="133"/>
    <s v="Product_133"/>
    <x v="3"/>
    <n v="118.87"/>
    <n v="63.04"/>
    <n v="5"/>
    <n v="0"/>
    <n v="523"/>
    <n v="5"/>
    <n v="594.35"/>
    <n v="279.14999999999998"/>
  </r>
  <r>
    <n v="2011"/>
    <x v="3258"/>
    <n v="47"/>
    <x v="1"/>
    <d v="2020-11-11T00:00:00"/>
    <n v="1"/>
    <n v="10952"/>
    <x v="825"/>
    <x v="2"/>
    <n v="146"/>
    <s v="Product_146"/>
    <x v="1"/>
    <n v="1305.08"/>
    <n v="429.51499999999999"/>
    <n v="1"/>
    <n v="0.1"/>
    <n v="1348"/>
    <n v="5"/>
    <n v="1174.57"/>
    <n v="745.06"/>
  </r>
  <r>
    <n v="1397"/>
    <x v="3259"/>
    <n v="69"/>
    <x v="1"/>
    <d v="2022-02-17T00:00:00"/>
    <n v="0"/>
    <n v="12866"/>
    <x v="40"/>
    <x v="0"/>
    <n v="101"/>
    <s v="Product_101"/>
    <x v="0"/>
    <n v="296.2"/>
    <n v="175.72"/>
    <n v="4"/>
    <n v="0.1"/>
    <n v="434"/>
    <n v="5"/>
    <n v="1066.32"/>
    <n v="363.44"/>
  </r>
  <r>
    <n v="2143"/>
    <x v="3260"/>
    <n v="46"/>
    <x v="5"/>
    <d v="2023-12-28T00:00:00"/>
    <n v="0"/>
    <n v="12263"/>
    <x v="677"/>
    <x v="2"/>
    <n v="121"/>
    <s v="Product_121"/>
    <x v="2"/>
    <n v="1399.58"/>
    <n v="898.67"/>
    <n v="1"/>
    <n v="0"/>
    <n v="370"/>
    <n v="7"/>
    <n v="1399.58"/>
    <n v="500.91"/>
  </r>
  <r>
    <n v="1933"/>
    <x v="3261"/>
    <n v="40"/>
    <x v="5"/>
    <d v="2023-07-22T00:00:00"/>
    <n v="0"/>
    <n v="13474"/>
    <x v="366"/>
    <x v="0"/>
    <n v="123"/>
    <s v="Product_123"/>
    <x v="2"/>
    <n v="743.96"/>
    <n v="460.89"/>
    <n v="4"/>
    <n v="0"/>
    <n v="529"/>
    <n v="6"/>
    <n v="2975.84"/>
    <n v="1132.28"/>
  </r>
  <r>
    <n v="2460"/>
    <x v="3262"/>
    <n v="18"/>
    <x v="0"/>
    <d v="2020-11-11T00:00:00"/>
    <n v="0"/>
    <n v="10282"/>
    <x v="825"/>
    <x v="2"/>
    <n v="109"/>
    <s v="Product_109"/>
    <x v="1"/>
    <n v="543.55999999999995"/>
    <n v="317.81"/>
    <n v="4"/>
    <n v="0"/>
    <n v="949"/>
    <n v="6"/>
    <n v="2174.2399999999998"/>
    <n v="903"/>
  </r>
  <r>
    <n v="1675"/>
    <x v="3263"/>
    <n v="40"/>
    <x v="2"/>
    <d v="2022-03-08T00:00:00"/>
    <n v="0"/>
    <n v="13902"/>
    <x v="596"/>
    <x v="2"/>
    <n v="101"/>
    <s v="Product_101"/>
    <x v="1"/>
    <n v="1125.55"/>
    <n v="528.39"/>
    <n v="2"/>
    <n v="0"/>
    <n v="1030"/>
    <n v="4"/>
    <n v="2251.1"/>
    <n v="1194.32"/>
  </r>
  <r>
    <n v="1935"/>
    <x v="3264"/>
    <n v="40"/>
    <x v="3"/>
    <d v="2021-10-10T00:00:00"/>
    <n v="0"/>
    <n v="13644"/>
    <x v="868"/>
    <x v="1"/>
    <n v="121"/>
    <s v="Product_121"/>
    <x v="3"/>
    <n v="1321.42"/>
    <n v="632.63"/>
    <n v="3"/>
    <n v="0"/>
    <n v="468"/>
    <n v="9"/>
    <n v="3964.26"/>
    <n v="2066.37"/>
  </r>
  <r>
    <n v="1464"/>
    <x v="3265"/>
    <n v="40"/>
    <x v="2"/>
    <d v="2022-01-08T00:00:00"/>
    <n v="1"/>
    <n v="12620"/>
    <x v="1296"/>
    <x v="0"/>
    <n v="122"/>
    <s v="Product_122"/>
    <x v="3"/>
    <n v="587.53"/>
    <n v="362.64"/>
    <n v="3"/>
    <n v="0"/>
    <n v="729"/>
    <n v="4"/>
    <n v="1762.59"/>
    <n v="674.67"/>
  </r>
  <r>
    <n v="1285"/>
    <x v="3266"/>
    <n v="55"/>
    <x v="3"/>
    <d v="2020-08-06T00:00:00"/>
    <n v="1"/>
    <n v="13286"/>
    <x v="895"/>
    <x v="1"/>
    <n v="104"/>
    <s v="Product_104"/>
    <x v="0"/>
    <n v="640.65"/>
    <n v="410.52"/>
    <n v="3"/>
    <n v="0"/>
    <n v="1157"/>
    <n v="3"/>
    <n v="1921.95"/>
    <n v="690.39"/>
  </r>
  <r>
    <n v="1264"/>
    <x v="3267"/>
    <n v="32"/>
    <x v="1"/>
    <d v="2020-07-06T00:00:00"/>
    <n v="1"/>
    <n v="12429"/>
    <x v="542"/>
    <x v="2"/>
    <n v="101"/>
    <s v="Product_101"/>
    <x v="3"/>
    <n v="678.08"/>
    <n v="429.51499999999999"/>
    <n v="5"/>
    <n v="0"/>
    <n v="558"/>
    <n v="3"/>
    <n v="3390.4"/>
    <n v="1242.83"/>
  </r>
  <r>
    <n v="1319"/>
    <x v="3268"/>
    <n v="54"/>
    <x v="4"/>
    <d v="2020-01-11T00:00:00"/>
    <n v="0"/>
    <n v="13116"/>
    <x v="732"/>
    <x v="0"/>
    <n v="110"/>
    <s v="Product_110"/>
    <x v="0"/>
    <n v="1387.37"/>
    <n v="632.9"/>
    <n v="3"/>
    <n v="0"/>
    <n v="436"/>
    <n v="3"/>
    <n v="4162.1099999999997"/>
    <n v="2263.41"/>
  </r>
  <r>
    <n v="1672"/>
    <x v="3269"/>
    <n v="26"/>
    <x v="4"/>
    <d v="2021-09-23T00:00:00"/>
    <n v="1"/>
    <n v="11940"/>
    <x v="391"/>
    <x v="2"/>
    <n v="115"/>
    <s v="Product_115"/>
    <x v="3"/>
    <n v="1054.22"/>
    <n v="429.51499999999999"/>
    <n v="5"/>
    <n v="0"/>
    <n v="1196"/>
    <n v="3"/>
    <n v="5271.1"/>
    <n v="3123.53"/>
  </r>
  <r>
    <n v="2399"/>
    <x v="3270"/>
    <n v="62"/>
    <x v="5"/>
    <d v="2022-06-29T00:00:00"/>
    <n v="0"/>
    <n v="10171"/>
    <x v="950"/>
    <x v="0"/>
    <n v="136"/>
    <s v="Product_136"/>
    <x v="3"/>
    <n v="409.09"/>
    <n v="211.38"/>
    <n v="1"/>
    <n v="0"/>
    <n v="353"/>
    <n v="5"/>
    <n v="409.09"/>
    <n v="197.71"/>
  </r>
  <r>
    <n v="1819"/>
    <x v="3271"/>
    <n v="53"/>
    <x v="5"/>
    <d v="2022-01-07T00:00:00"/>
    <n v="0"/>
    <n v="11244"/>
    <x v="1339"/>
    <x v="0"/>
    <n v="129"/>
    <s v="Product_129"/>
    <x v="2"/>
    <n v="318.25"/>
    <n v="181.08"/>
    <n v="5"/>
    <n v="0"/>
    <n v="433"/>
    <n v="5"/>
    <n v="1591.25"/>
    <n v="685.85"/>
  </r>
  <r>
    <n v="1088"/>
    <x v="3272"/>
    <n v="29"/>
    <x v="1"/>
    <d v="2021-07-06T00:00:00"/>
    <n v="1"/>
    <n v="13456"/>
    <x v="89"/>
    <x v="2"/>
    <n v="146"/>
    <s v="Product_146"/>
    <x v="1"/>
    <n v="384.03"/>
    <n v="224.44"/>
    <n v="4"/>
    <n v="0"/>
    <n v="1145"/>
    <n v="2"/>
    <n v="1536.12"/>
    <n v="638.36"/>
  </r>
  <r>
    <n v="2226"/>
    <x v="3273"/>
    <n v="40"/>
    <x v="1"/>
    <d v="2020-07-28T00:00:00"/>
    <n v="1"/>
    <n v="11118"/>
    <x v="7"/>
    <x v="2"/>
    <n v="105"/>
    <s v="Product_105"/>
    <x v="0"/>
    <n v="432.17"/>
    <n v="273.5"/>
    <n v="2"/>
    <n v="0.05"/>
    <n v="1334"/>
    <n v="2"/>
    <n v="821.12"/>
    <n v="274.12"/>
  </r>
  <r>
    <n v="1820"/>
    <x v="3274"/>
    <n v="74"/>
    <x v="3"/>
    <d v="2020-09-28T00:00:00"/>
    <n v="0"/>
    <n v="11882"/>
    <x v="340"/>
    <x v="1"/>
    <n v="129"/>
    <s v="Product_129"/>
    <x v="2"/>
    <n v="383.77"/>
    <n v="246.27"/>
    <n v="2"/>
    <n v="0"/>
    <n v="501"/>
    <n v="6"/>
    <n v="767.54"/>
    <n v="275"/>
  </r>
  <r>
    <n v="2000"/>
    <x v="3275"/>
    <n v="36"/>
    <x v="1"/>
    <d v="2020-06-27T00:00:00"/>
    <n v="1"/>
    <n v="12091"/>
    <x v="10"/>
    <x v="1"/>
    <n v="147"/>
    <s v="Product_147"/>
    <x v="3"/>
    <n v="1004.83"/>
    <n v="486.37"/>
    <n v="4"/>
    <n v="0"/>
    <n v="593"/>
    <n v="3"/>
    <n v="4019.32"/>
    <n v="2073.84"/>
  </r>
  <r>
    <n v="1333"/>
    <x v="3276"/>
    <n v="28"/>
    <x v="3"/>
    <d v="2021-01-18T00:00:00"/>
    <n v="1"/>
    <n v="12275"/>
    <x v="1136"/>
    <x v="2"/>
    <n v="147"/>
    <s v="Product_147"/>
    <x v="2"/>
    <n v="218.1"/>
    <n v="122.66"/>
    <n v="1"/>
    <n v="0"/>
    <n v="1141"/>
    <n v="4"/>
    <n v="218.1"/>
    <n v="95.44"/>
  </r>
  <r>
    <n v="1221"/>
    <x v="3277"/>
    <n v="60"/>
    <x v="2"/>
    <d v="2022-06-01T00:00:00"/>
    <n v="0"/>
    <n v="12621"/>
    <x v="1219"/>
    <x v="1"/>
    <n v="127"/>
    <s v="Product_127"/>
    <x v="0"/>
    <n v="611.66999999999996"/>
    <n v="267.33"/>
    <n v="2"/>
    <n v="0"/>
    <n v="945"/>
    <n v="1"/>
    <n v="1223.3399999999999"/>
    <n v="688.68"/>
  </r>
  <r>
    <n v="1040"/>
    <x v="3278"/>
    <n v="54"/>
    <x v="5"/>
    <d v="2022-08-07T00:00:00"/>
    <n v="0"/>
    <n v="12364"/>
    <x v="1062"/>
    <x v="1"/>
    <n v="125"/>
    <s v="Product_125"/>
    <x v="1"/>
    <n v="956.33"/>
    <n v="624.11"/>
    <n v="4"/>
    <n v="0"/>
    <n v="451"/>
    <n v="6"/>
    <n v="3825.32"/>
    <n v="1328.88"/>
  </r>
  <r>
    <n v="1067"/>
    <x v="3279"/>
    <n v="57"/>
    <x v="5"/>
    <d v="2023-02-14T00:00:00"/>
    <n v="0"/>
    <n v="12778"/>
    <x v="92"/>
    <x v="2"/>
    <n v="116"/>
    <s v="Product_116"/>
    <x v="2"/>
    <n v="471.75"/>
    <n v="308.35000000000002"/>
    <n v="2"/>
    <n v="0"/>
    <n v="687"/>
    <n v="3"/>
    <n v="943.5"/>
    <n v="326.8"/>
  </r>
  <r>
    <n v="1987"/>
    <x v="3280"/>
    <n v="38"/>
    <x v="4"/>
    <d v="2023-02-10T00:00:00"/>
    <n v="0"/>
    <n v="13406"/>
    <x v="225"/>
    <x v="0"/>
    <n v="116"/>
    <s v="Product_116"/>
    <x v="0"/>
    <n v="144.65"/>
    <n v="70.86"/>
    <n v="5"/>
    <n v="0"/>
    <n v="558"/>
    <n v="6"/>
    <n v="723.25"/>
    <n v="368.95"/>
  </r>
  <r>
    <n v="1513"/>
    <x v="3281"/>
    <n v="68"/>
    <x v="4"/>
    <d v="2022-11-15T00:00:00"/>
    <n v="0"/>
    <n v="10600"/>
    <x v="1028"/>
    <x v="2"/>
    <n v="136"/>
    <s v="Product_136"/>
    <x v="3"/>
    <n v="168.64"/>
    <n v="75.58"/>
    <n v="2"/>
    <n v="0"/>
    <n v="439"/>
    <n v="3"/>
    <n v="337.28"/>
    <n v="186.12"/>
  </r>
  <r>
    <n v="2150"/>
    <x v="3282"/>
    <n v="20"/>
    <x v="5"/>
    <d v="2022-04-15T00:00:00"/>
    <n v="0"/>
    <n v="12671"/>
    <x v="821"/>
    <x v="1"/>
    <n v="125"/>
    <s v="Product_125"/>
    <x v="2"/>
    <n v="232.65"/>
    <n v="97.95"/>
    <n v="5"/>
    <n v="0"/>
    <n v="696"/>
    <n v="7"/>
    <n v="1163.25"/>
    <n v="673.5"/>
  </r>
  <r>
    <n v="2278"/>
    <x v="3283"/>
    <n v="31"/>
    <x v="2"/>
    <d v="2020-07-30T00:00:00"/>
    <n v="0"/>
    <n v="13790"/>
    <x v="1082"/>
    <x v="2"/>
    <n v="141"/>
    <s v="Product_141"/>
    <x v="1"/>
    <n v="1261.97"/>
    <n v="722.47"/>
    <n v="5"/>
    <n v="0"/>
    <n v="522"/>
    <n v="2"/>
    <n v="6309.85"/>
    <n v="2697.5"/>
  </r>
  <r>
    <n v="1694"/>
    <x v="3284"/>
    <n v="45"/>
    <x v="2"/>
    <d v="2020-02-23T00:00:00"/>
    <n v="0"/>
    <n v="12023"/>
    <x v="1013"/>
    <x v="2"/>
    <n v="101"/>
    <s v="Product_101"/>
    <x v="0"/>
    <n v="1003.9"/>
    <n v="429.1"/>
    <n v="2"/>
    <n v="0.1"/>
    <n v="577"/>
    <n v="3"/>
    <n v="1807.02"/>
    <n v="948.82"/>
  </r>
  <r>
    <n v="2039"/>
    <x v="3285"/>
    <n v="57"/>
    <x v="0"/>
    <d v="2020-02-07T00:00:00"/>
    <n v="0"/>
    <n v="10466"/>
    <x v="1258"/>
    <x v="0"/>
    <n v="105"/>
    <s v="Product_105"/>
    <x v="1"/>
    <n v="143.56"/>
    <n v="86.74"/>
    <n v="2"/>
    <n v="0"/>
    <n v="738"/>
    <n v="4"/>
    <n v="287.12"/>
    <n v="113.64"/>
  </r>
  <r>
    <n v="1476"/>
    <x v="3286"/>
    <n v="49"/>
    <x v="3"/>
    <d v="2021-12-25T00:00:00"/>
    <n v="0"/>
    <n v="13950"/>
    <x v="397"/>
    <x v="0"/>
    <n v="141"/>
    <s v="Product_141"/>
    <x v="3"/>
    <n v="617.04999999999995"/>
    <n v="372.35"/>
    <n v="5"/>
    <n v="0"/>
    <n v="609"/>
    <n v="4"/>
    <n v="3085.25"/>
    <n v="1223.5"/>
  </r>
  <r>
    <n v="2085"/>
    <x v="3287"/>
    <n v="38"/>
    <x v="4"/>
    <d v="2023-02-09T00:00:00"/>
    <n v="0"/>
    <n v="13889"/>
    <x v="351"/>
    <x v="1"/>
    <n v="120"/>
    <s v="Product_120"/>
    <x v="1"/>
    <n v="453.95"/>
    <n v="429.51499999999999"/>
    <n v="2"/>
    <n v="0.05"/>
    <n v="465"/>
    <n v="3"/>
    <n v="862.5"/>
    <n v="3.47"/>
  </r>
  <r>
    <n v="1880"/>
    <x v="3288"/>
    <n v="32"/>
    <x v="3"/>
    <d v="2020-09-07T00:00:00"/>
    <n v="0"/>
    <n v="11738"/>
    <x v="681"/>
    <x v="1"/>
    <n v="105"/>
    <s v="Product_105"/>
    <x v="3"/>
    <n v="888.16"/>
    <n v="588.82000000000005"/>
    <n v="1"/>
    <n v="0.1"/>
    <n v="598"/>
    <n v="10"/>
    <n v="799.34"/>
    <n v="210.52"/>
  </r>
  <r>
    <n v="1431"/>
    <x v="3289"/>
    <n v="57"/>
    <x v="4"/>
    <d v="2023-07-05T00:00:00"/>
    <n v="1"/>
    <n v="10296"/>
    <x v="702"/>
    <x v="1"/>
    <n v="136"/>
    <s v="Product_136"/>
    <x v="3"/>
    <n v="808.07"/>
    <n v="414.93"/>
    <n v="3"/>
    <n v="0"/>
    <n v="421"/>
    <n v="4"/>
    <n v="2424.21"/>
    <n v="1179.42"/>
  </r>
  <r>
    <n v="1267"/>
    <x v="3290"/>
    <n v="51"/>
    <x v="0"/>
    <d v="2023-05-09T00:00:00"/>
    <n v="0"/>
    <n v="12592"/>
    <x v="508"/>
    <x v="1"/>
    <n v="129"/>
    <s v="Product_129"/>
    <x v="2"/>
    <n v="747.63"/>
    <n v="501.42"/>
    <n v="3"/>
    <n v="0"/>
    <n v="346"/>
    <n v="5"/>
    <n v="2242.89"/>
    <n v="738.63"/>
  </r>
  <r>
    <n v="2058"/>
    <x v="3291"/>
    <n v="26"/>
    <x v="5"/>
    <d v="2021-10-26T00:00:00"/>
    <n v="0"/>
    <n v="12536"/>
    <x v="95"/>
    <x v="1"/>
    <n v="148"/>
    <s v="Product_148"/>
    <x v="3"/>
    <n v="506.04"/>
    <n v="208.02"/>
    <n v="4"/>
    <n v="0"/>
    <n v="619"/>
    <n v="4"/>
    <n v="2024.16"/>
    <n v="1192.08"/>
  </r>
  <r>
    <n v="1778"/>
    <x v="3292"/>
    <n v="26"/>
    <x v="3"/>
    <d v="2022-02-27T00:00:00"/>
    <n v="1"/>
    <n v="11019"/>
    <x v="134"/>
    <x v="2"/>
    <n v="134"/>
    <s v="Product_134"/>
    <x v="1"/>
    <n v="249.81"/>
    <n v="108.37"/>
    <n v="3"/>
    <n v="0"/>
    <n v="1039"/>
    <n v="5"/>
    <n v="749.43"/>
    <n v="424.32"/>
  </r>
  <r>
    <n v="1493"/>
    <x v="3293"/>
    <n v="31"/>
    <x v="4"/>
    <d v="2020-01-26T00:00:00"/>
    <n v="0"/>
    <n v="12262"/>
    <x v="636"/>
    <x v="2"/>
    <n v="148"/>
    <s v="Product_148"/>
    <x v="2"/>
    <n v="1126.45"/>
    <n v="589.88"/>
    <n v="1"/>
    <n v="0"/>
    <n v="344"/>
    <n v="5"/>
    <n v="1126.45"/>
    <n v="536.57000000000005"/>
  </r>
  <r>
    <n v="2492"/>
    <x v="3294"/>
    <n v="29"/>
    <x v="3"/>
    <d v="2021-08-20T00:00:00"/>
    <n v="1"/>
    <n v="11547"/>
    <x v="827"/>
    <x v="1"/>
    <n v="118"/>
    <s v="Product_118"/>
    <x v="3"/>
    <n v="1325.79"/>
    <n v="766.57"/>
    <n v="3"/>
    <n v="0.2"/>
    <n v="892"/>
    <n v="4"/>
    <n v="3181.9"/>
    <n v="882.19"/>
  </r>
  <r>
    <n v="1660"/>
    <x v="3295"/>
    <n v="55"/>
    <x v="5"/>
    <d v="2022-04-27T00:00:00"/>
    <n v="0"/>
    <n v="13073"/>
    <x v="992"/>
    <x v="0"/>
    <n v="102"/>
    <s v="Product_102"/>
    <x v="0"/>
    <n v="1419.02"/>
    <n v="581.39"/>
    <n v="3"/>
    <n v="0"/>
    <n v="441"/>
    <n v="8"/>
    <n v="4257.0600000000004"/>
    <n v="2512.89"/>
  </r>
  <r>
    <n v="2348"/>
    <x v="3296"/>
    <n v="46"/>
    <x v="1"/>
    <d v="2022-03-05T00:00:00"/>
    <n v="1"/>
    <n v="11898"/>
    <x v="1135"/>
    <x v="0"/>
    <n v="116"/>
    <s v="Product_116"/>
    <x v="0"/>
    <n v="135"/>
    <n v="76.98"/>
    <n v="1"/>
    <n v="0.2"/>
    <n v="729"/>
    <n v="4"/>
    <n v="108"/>
    <n v="31.02"/>
  </r>
  <r>
    <n v="2327"/>
    <x v="3297"/>
    <n v="48"/>
    <x v="4"/>
    <d v="2020-06-22T00:00:00"/>
    <n v="0"/>
    <n v="10660"/>
    <x v="484"/>
    <x v="1"/>
    <n v="129"/>
    <s v="Product_129"/>
    <x v="3"/>
    <n v="1122.8699999999999"/>
    <n v="552.70000000000005"/>
    <n v="5"/>
    <n v="0"/>
    <n v="365"/>
    <n v="7"/>
    <n v="5614.35"/>
    <n v="2850.85"/>
  </r>
  <r>
    <n v="2299"/>
    <x v="3298"/>
    <n v="42"/>
    <x v="1"/>
    <d v="2024-01-24T00:00:00"/>
    <n v="0"/>
    <n v="10653"/>
    <x v="1298"/>
    <x v="2"/>
    <n v="133"/>
    <s v="Product_133"/>
    <x v="2"/>
    <n v="1103.43"/>
    <n v="735.04"/>
    <n v="3"/>
    <n v="0.1"/>
    <n v="343"/>
    <n v="4"/>
    <n v="2979.26"/>
    <n v="774.14"/>
  </r>
  <r>
    <n v="2012"/>
    <x v="3299"/>
    <n v="43"/>
    <x v="0"/>
    <d v="2023-02-19T00:00:00"/>
    <n v="0"/>
    <n v="10801"/>
    <x v="1340"/>
    <x v="0"/>
    <n v="116"/>
    <s v="Product_116"/>
    <x v="2"/>
    <n v="1423.31"/>
    <n v="797.03"/>
    <n v="4"/>
    <n v="0"/>
    <n v="682"/>
    <n v="5"/>
    <n v="5693.24"/>
    <n v="2505.12"/>
  </r>
  <r>
    <n v="2224"/>
    <x v="3300"/>
    <n v="40"/>
    <x v="2"/>
    <d v="2021-05-12T00:00:00"/>
    <n v="0"/>
    <n v="13278"/>
    <x v="43"/>
    <x v="0"/>
    <n v="135"/>
    <s v="Product_135"/>
    <x v="2"/>
    <n v="416.73"/>
    <n v="240.19"/>
    <n v="3"/>
    <n v="0"/>
    <n v="878"/>
    <n v="5"/>
    <n v="1250.19"/>
    <n v="529.62"/>
  </r>
  <r>
    <n v="2468"/>
    <x v="3301"/>
    <n v="51"/>
    <x v="3"/>
    <d v="2023-03-17T00:00:00"/>
    <n v="1"/>
    <n v="10340"/>
    <x v="847"/>
    <x v="0"/>
    <n v="147"/>
    <s v="Product_147"/>
    <x v="1"/>
    <n v="1126.1600000000001"/>
    <n v="769.94"/>
    <n v="3"/>
    <n v="0.05"/>
    <n v="656"/>
    <n v="2"/>
    <n v="3209.56"/>
    <n v="899.74"/>
  </r>
  <r>
    <n v="2347"/>
    <x v="3302"/>
    <n v="31"/>
    <x v="4"/>
    <d v="2022-12-03T00:00:00"/>
    <n v="0"/>
    <n v="10703"/>
    <x v="979"/>
    <x v="0"/>
    <n v="143"/>
    <s v="Product_143"/>
    <x v="0"/>
    <n v="129.21"/>
    <n v="81.31"/>
    <n v="1"/>
    <n v="0"/>
    <n v="502"/>
    <n v="5"/>
    <n v="129.21"/>
    <n v="47.9"/>
  </r>
  <r>
    <n v="2058"/>
    <x v="3303"/>
    <n v="39"/>
    <x v="3"/>
    <d v="2020-12-13T00:00:00"/>
    <n v="0"/>
    <n v="12454"/>
    <x v="482"/>
    <x v="2"/>
    <n v="142"/>
    <s v="Product_142"/>
    <x v="3"/>
    <n v="965.31"/>
    <n v="513.04"/>
    <n v="1"/>
    <n v="0"/>
    <n v="619"/>
    <n v="4"/>
    <n v="965.31"/>
    <n v="452.27"/>
  </r>
  <r>
    <n v="1976"/>
    <x v="3304"/>
    <n v="32"/>
    <x v="0"/>
    <d v="2023-11-04T00:00:00"/>
    <n v="1"/>
    <n v="10852"/>
    <x v="295"/>
    <x v="2"/>
    <n v="117"/>
    <s v="Product_117"/>
    <x v="3"/>
    <n v="558.73"/>
    <n v="303.43"/>
    <n v="4"/>
    <n v="0"/>
    <n v="424"/>
    <n v="3"/>
    <n v="2234.92"/>
    <n v="1021.2"/>
  </r>
  <r>
    <n v="1481"/>
    <x v="3305"/>
    <n v="42"/>
    <x v="0"/>
    <d v="2022-02-18T00:00:00"/>
    <n v="0"/>
    <n v="10305"/>
    <x v="569"/>
    <x v="0"/>
    <n v="104"/>
    <s v="Product_104"/>
    <x v="0"/>
    <n v="1164.92"/>
    <n v="692.4"/>
    <n v="2"/>
    <n v="0"/>
    <n v="764"/>
    <n v="3"/>
    <n v="2329.84"/>
    <n v="945.04"/>
  </r>
  <r>
    <n v="1727"/>
    <x v="3306"/>
    <n v="48"/>
    <x v="3"/>
    <d v="2020-12-13T00:00:00"/>
    <n v="1"/>
    <n v="13578"/>
    <x v="482"/>
    <x v="2"/>
    <n v="149"/>
    <s v="Product_149"/>
    <x v="1"/>
    <n v="1301.79"/>
    <n v="598.9"/>
    <n v="1"/>
    <n v="0"/>
    <n v="1480"/>
    <n v="2"/>
    <n v="1301.79"/>
    <n v="702.89"/>
  </r>
  <r>
    <n v="1479"/>
    <x v="3307"/>
    <n v="24"/>
    <x v="4"/>
    <d v="2020-11-10T00:00:00"/>
    <n v="0"/>
    <n v="11933"/>
    <x v="1125"/>
    <x v="2"/>
    <n v="104"/>
    <s v="Product_104"/>
    <x v="2"/>
    <n v="578.99"/>
    <n v="246.99"/>
    <n v="2"/>
    <n v="0"/>
    <n v="516"/>
    <n v="3"/>
    <n v="1157.98"/>
    <n v="664"/>
  </r>
  <r>
    <n v="2088"/>
    <x v="3308"/>
    <n v="43"/>
    <x v="5"/>
    <d v="2021-07-04T00:00:00"/>
    <n v="0"/>
    <n v="13540"/>
    <x v="738"/>
    <x v="1"/>
    <n v="125"/>
    <s v="Product_125"/>
    <x v="0"/>
    <n v="812.1"/>
    <n v="400.67"/>
    <n v="4"/>
    <n v="0.05"/>
    <n v="339"/>
    <n v="6"/>
    <n v="3085.98"/>
    <n v="1483.3"/>
  </r>
  <r>
    <n v="2031"/>
    <x v="3309"/>
    <n v="33"/>
    <x v="5"/>
    <d v="2021-08-09T00:00:00"/>
    <n v="1"/>
    <n v="11787"/>
    <x v="470"/>
    <x v="1"/>
    <n v="133"/>
    <s v="Product_133"/>
    <x v="3"/>
    <n v="220.24"/>
    <n v="139.53"/>
    <n v="3"/>
    <n v="0"/>
    <n v="344"/>
    <n v="5"/>
    <n v="660.72"/>
    <n v="242.13"/>
  </r>
  <r>
    <n v="2324"/>
    <x v="3310"/>
    <n v="59"/>
    <x v="2"/>
    <d v="2021-03-07T00:00:00"/>
    <n v="0"/>
    <n v="13787"/>
    <x v="361"/>
    <x v="1"/>
    <n v="114"/>
    <s v="Product_114"/>
    <x v="1"/>
    <n v="654.52"/>
    <n v="312.33999999999997"/>
    <n v="3"/>
    <n v="0"/>
    <n v="354"/>
    <n v="7"/>
    <n v="1963.56"/>
    <n v="1026.54"/>
  </r>
  <r>
    <n v="1342"/>
    <x v="3311"/>
    <n v="23"/>
    <x v="3"/>
    <d v="2022-10-06T00:00:00"/>
    <n v="0"/>
    <n v="10873"/>
    <x v="1341"/>
    <x v="1"/>
    <n v="124"/>
    <s v="Product_124"/>
    <x v="3"/>
    <n v="573.16"/>
    <n v="251.75"/>
    <n v="2"/>
    <n v="0"/>
    <n v="818"/>
    <n v="3"/>
    <n v="1146.32"/>
    <n v="642.82000000000005"/>
  </r>
  <r>
    <n v="2454"/>
    <x v="3312"/>
    <n v="24"/>
    <x v="3"/>
    <d v="2020-10-25T00:00:00"/>
    <n v="1"/>
    <n v="11581"/>
    <x v="877"/>
    <x v="0"/>
    <n v="111"/>
    <s v="Product_111"/>
    <x v="2"/>
    <n v="315.52999999999997"/>
    <n v="146.94"/>
    <n v="4"/>
    <n v="0.05"/>
    <n v="492"/>
    <n v="2"/>
    <n v="1199.01"/>
    <n v="611.25"/>
  </r>
  <r>
    <n v="2447"/>
    <x v="3313"/>
    <n v="34"/>
    <x v="4"/>
    <d v="2020-05-09T00:00:00"/>
    <n v="0"/>
    <n v="13957"/>
    <x v="520"/>
    <x v="1"/>
    <n v="125"/>
    <s v="Product_125"/>
    <x v="0"/>
    <n v="1346.99"/>
    <n v="813.17"/>
    <n v="4"/>
    <n v="0"/>
    <n v="531"/>
    <n v="4"/>
    <n v="5387.96"/>
    <n v="2135.2800000000002"/>
  </r>
  <r>
    <n v="1331"/>
    <x v="3314"/>
    <n v="26"/>
    <x v="3"/>
    <d v="2020-08-12T00:00:00"/>
    <n v="1"/>
    <n v="10494"/>
    <x v="127"/>
    <x v="1"/>
    <n v="128"/>
    <s v="Product_128"/>
    <x v="2"/>
    <n v="264.73"/>
    <n v="154.65"/>
    <n v="1"/>
    <n v="0"/>
    <n v="1485"/>
    <n v="2"/>
    <n v="264.73"/>
    <n v="110.08"/>
  </r>
  <r>
    <n v="1437"/>
    <x v="3315"/>
    <n v="36"/>
    <x v="4"/>
    <d v="2022-06-09T00:00:00"/>
    <n v="1"/>
    <n v="13332"/>
    <x v="148"/>
    <x v="2"/>
    <n v="107"/>
    <s v="Product_107"/>
    <x v="1"/>
    <n v="971.82"/>
    <n v="589.4"/>
    <n v="2"/>
    <n v="0"/>
    <n v="937"/>
    <n v="3"/>
    <n v="1943.64"/>
    <n v="764.84"/>
  </r>
  <r>
    <n v="1173"/>
    <x v="3316"/>
    <n v="32"/>
    <x v="3"/>
    <d v="2021-07-19T00:00:00"/>
    <n v="1"/>
    <n v="12625"/>
    <x v="668"/>
    <x v="0"/>
    <n v="149"/>
    <s v="Product_149"/>
    <x v="0"/>
    <n v="1340.71"/>
    <n v="665.78"/>
    <n v="1"/>
    <n v="0"/>
    <n v="1262"/>
    <n v="2"/>
    <n v="1340.71"/>
    <n v="674.93"/>
  </r>
  <r>
    <n v="1558"/>
    <x v="3317"/>
    <n v="41"/>
    <x v="0"/>
    <d v="2022-05-12T00:00:00"/>
    <n v="0"/>
    <n v="11685"/>
    <x v="1342"/>
    <x v="2"/>
    <n v="136"/>
    <s v="Product_136"/>
    <x v="2"/>
    <n v="1372.35"/>
    <n v="429.51499999999999"/>
    <n v="2"/>
    <n v="0"/>
    <n v="519"/>
    <n v="7"/>
    <n v="2744.7"/>
    <n v="1885.67"/>
  </r>
  <r>
    <n v="1526"/>
    <x v="3318"/>
    <n v="55"/>
    <x v="1"/>
    <d v="2021-09-05T00:00:00"/>
    <n v="1"/>
    <n v="11605"/>
    <x v="352"/>
    <x v="2"/>
    <n v="110"/>
    <s v="Product_110"/>
    <x v="2"/>
    <n v="1200.2"/>
    <n v="429.51499999999999"/>
    <n v="1"/>
    <n v="0"/>
    <n v="853"/>
    <n v="2"/>
    <n v="1200.2"/>
    <n v="770.68"/>
  </r>
  <r>
    <n v="1658"/>
    <x v="3319"/>
    <n v="41"/>
    <x v="3"/>
    <d v="2022-09-18T00:00:00"/>
    <n v="0"/>
    <n v="13435"/>
    <x v="699"/>
    <x v="2"/>
    <n v="149"/>
    <s v="Product_149"/>
    <x v="2"/>
    <n v="305.39999999999998"/>
    <n v="169.23"/>
    <n v="1"/>
    <n v="0"/>
    <n v="768"/>
    <n v="4"/>
    <n v="305.39999999999998"/>
    <n v="136.16999999999999"/>
  </r>
  <r>
    <n v="1025"/>
    <x v="3320"/>
    <n v="42"/>
    <x v="1"/>
    <d v="2020-06-06T00:00:00"/>
    <n v="0"/>
    <n v="11537"/>
    <x v="1072"/>
    <x v="1"/>
    <n v="136"/>
    <s v="Product_136"/>
    <x v="1"/>
    <n v="1235.28"/>
    <n v="845.73"/>
    <n v="4"/>
    <n v="0"/>
    <n v="667"/>
    <n v="2"/>
    <n v="4941.12"/>
    <n v="1558.2"/>
  </r>
  <r>
    <n v="1819"/>
    <x v="3321"/>
    <n v="24"/>
    <x v="5"/>
    <d v="2022-09-01T00:00:00"/>
    <n v="0"/>
    <n v="12588"/>
    <x v="1079"/>
    <x v="0"/>
    <n v="131"/>
    <s v="Product_131"/>
    <x v="2"/>
    <n v="451.02"/>
    <n v="312.91000000000003"/>
    <n v="4"/>
    <n v="0.1"/>
    <n v="433"/>
    <n v="5"/>
    <n v="1623.67"/>
    <n v="372.03"/>
  </r>
  <r>
    <n v="1604"/>
    <x v="3322"/>
    <n v="37"/>
    <x v="2"/>
    <d v="2021-05-30T00:00:00"/>
    <n v="0"/>
    <n v="12815"/>
    <x v="1343"/>
    <x v="1"/>
    <n v="119"/>
    <s v="Product_119"/>
    <x v="3"/>
    <n v="1387.48"/>
    <n v="830.36"/>
    <n v="3"/>
    <n v="0"/>
    <n v="630"/>
    <n v="4"/>
    <n v="4162.4399999999996"/>
    <n v="1671.36"/>
  </r>
  <r>
    <n v="1405"/>
    <x v="3323"/>
    <n v="33"/>
    <x v="5"/>
    <d v="2021-05-20T00:00:00"/>
    <n v="1"/>
    <n v="13644"/>
    <x v="114"/>
    <x v="0"/>
    <n v="118"/>
    <s v="Product_118"/>
    <x v="0"/>
    <n v="1078.18"/>
    <n v="736.88"/>
    <n v="3"/>
    <n v="0"/>
    <n v="567"/>
    <n v="5"/>
    <n v="3234.54"/>
    <n v="1023.9"/>
  </r>
  <r>
    <n v="1231"/>
    <x v="3324"/>
    <n v="50"/>
    <x v="3"/>
    <d v="2024-01-16T00:00:00"/>
    <n v="0"/>
    <n v="11635"/>
    <x v="142"/>
    <x v="2"/>
    <n v="149"/>
    <s v="Product_149"/>
    <x v="0"/>
    <n v="1188.6400000000001"/>
    <n v="668.55"/>
    <n v="4"/>
    <n v="0"/>
    <n v="351"/>
    <n v="3"/>
    <n v="4754.5600000000004"/>
    <n v="2080.36"/>
  </r>
  <r>
    <n v="1532"/>
    <x v="3325"/>
    <n v="28"/>
    <x v="4"/>
    <d v="2023-04-07T00:00:00"/>
    <n v="0"/>
    <n v="10895"/>
    <x v="159"/>
    <x v="0"/>
    <n v="106"/>
    <s v="Product_106"/>
    <x v="2"/>
    <n v="173.3"/>
    <n v="85.3"/>
    <n v="4"/>
    <n v="0"/>
    <n v="547"/>
    <n v="3"/>
    <n v="693.2"/>
    <n v="352"/>
  </r>
  <r>
    <n v="1504"/>
    <x v="3326"/>
    <n v="27"/>
    <x v="5"/>
    <d v="2022-10-12T00:00:00"/>
    <n v="0"/>
    <n v="12502"/>
    <x v="1344"/>
    <x v="2"/>
    <n v="128"/>
    <s v="Product_128"/>
    <x v="1"/>
    <n v="895.01"/>
    <n v="442.61"/>
    <n v="1"/>
    <n v="0"/>
    <n v="812"/>
    <n v="5"/>
    <n v="895.01"/>
    <n v="452.4"/>
  </r>
  <r>
    <n v="1178"/>
    <x v="3327"/>
    <n v="44"/>
    <x v="0"/>
    <d v="2023-05-01T00:00:00"/>
    <n v="0"/>
    <n v="11167"/>
    <x v="755"/>
    <x v="1"/>
    <n v="107"/>
    <s v="Product_107"/>
    <x v="3"/>
    <n v="1240.6600000000001"/>
    <n v="704.3"/>
    <n v="3"/>
    <n v="0"/>
    <n v="611"/>
    <n v="1"/>
    <n v="3721.98"/>
    <n v="1609.08"/>
  </r>
  <r>
    <n v="1131"/>
    <x v="3328"/>
    <n v="69"/>
    <x v="1"/>
    <d v="2023-06-16T00:00:00"/>
    <n v="0"/>
    <n v="13263"/>
    <x v="1231"/>
    <x v="2"/>
    <n v="138"/>
    <s v="Product_138"/>
    <x v="3"/>
    <n v="1299.31"/>
    <n v="755.56"/>
    <n v="4"/>
    <n v="0"/>
    <n v="565"/>
    <n v="4"/>
    <n v="5197.24"/>
    <n v="2175"/>
  </r>
  <r>
    <n v="2478"/>
    <x v="3329"/>
    <n v="37"/>
    <x v="4"/>
    <d v="2021-04-02T00:00:00"/>
    <n v="0"/>
    <n v="13936"/>
    <x v="5"/>
    <x v="1"/>
    <n v="112"/>
    <s v="Product_112"/>
    <x v="0"/>
    <n v="91.52"/>
    <n v="48.68"/>
    <n v="2"/>
    <n v="0"/>
    <n v="653"/>
    <n v="5"/>
    <n v="183.04"/>
    <n v="85.68"/>
  </r>
  <r>
    <n v="1347"/>
    <x v="3330"/>
    <n v="42"/>
    <x v="4"/>
    <d v="2022-07-26T00:00:00"/>
    <n v="0"/>
    <n v="13424"/>
    <x v="1148"/>
    <x v="1"/>
    <n v="141"/>
    <s v="Product_141"/>
    <x v="0"/>
    <n v="1411.78"/>
    <n v="429.51499999999999"/>
    <n v="2"/>
    <n v="0"/>
    <n v="890"/>
    <n v="4"/>
    <n v="2823.56"/>
    <n v="1964.53"/>
  </r>
  <r>
    <n v="1539"/>
    <x v="3331"/>
    <n v="54"/>
    <x v="3"/>
    <d v="2020-07-08T00:00:00"/>
    <n v="0"/>
    <n v="13853"/>
    <x v="357"/>
    <x v="1"/>
    <n v="134"/>
    <s v="Product_134"/>
    <x v="3"/>
    <n v="112.84"/>
    <n v="59.58"/>
    <n v="3"/>
    <n v="0"/>
    <n v="597"/>
    <n v="6"/>
    <n v="338.52"/>
    <n v="159.78"/>
  </r>
  <r>
    <n v="1771"/>
    <x v="3332"/>
    <n v="47"/>
    <x v="0"/>
    <d v="2020-04-10T00:00:00"/>
    <n v="0"/>
    <n v="12346"/>
    <x v="902"/>
    <x v="2"/>
    <n v="125"/>
    <s v="Product_125"/>
    <x v="0"/>
    <n v="941.05"/>
    <n v="453.61"/>
    <n v="2"/>
    <n v="0"/>
    <n v="623"/>
    <n v="4"/>
    <n v="1882.1"/>
    <n v="974.88"/>
  </r>
  <r>
    <n v="2429"/>
    <x v="3333"/>
    <n v="47"/>
    <x v="1"/>
    <d v="2021-09-15T00:00:00"/>
    <n v="0"/>
    <n v="13531"/>
    <x v="940"/>
    <x v="1"/>
    <n v="117"/>
    <s v="Product_117"/>
    <x v="2"/>
    <n v="1055.4100000000001"/>
    <n v="424.69"/>
    <n v="1"/>
    <n v="0"/>
    <n v="1204"/>
    <n v="1"/>
    <n v="1055.4100000000001"/>
    <n v="630.72"/>
  </r>
  <r>
    <n v="1075"/>
    <x v="3334"/>
    <n v="38"/>
    <x v="0"/>
    <d v="2020-01-14T00:00:00"/>
    <n v="0"/>
    <n v="12474"/>
    <x v="31"/>
    <x v="0"/>
    <n v="133"/>
    <s v="Product_133"/>
    <x v="3"/>
    <n v="205.65"/>
    <n v="142.13999999999999"/>
    <n v="3"/>
    <n v="0.1"/>
    <n v="374"/>
    <n v="3"/>
    <n v="555.26"/>
    <n v="128.84"/>
  </r>
  <r>
    <n v="1578"/>
    <x v="3335"/>
    <n v="38"/>
    <x v="5"/>
    <d v="2022-03-21T00:00:00"/>
    <n v="0"/>
    <n v="11861"/>
    <x v="109"/>
    <x v="0"/>
    <n v="123"/>
    <s v="Product_123"/>
    <x v="0"/>
    <n v="119.62"/>
    <n v="77.430000000000007"/>
    <n v="4"/>
    <n v="0"/>
    <n v="1000"/>
    <n v="4"/>
    <n v="478.48"/>
    <n v="168.76"/>
  </r>
  <r>
    <n v="1853"/>
    <x v="3336"/>
    <n v="28"/>
    <x v="3"/>
    <d v="2021-11-11T00:00:00"/>
    <n v="1"/>
    <n v="13894"/>
    <x v="406"/>
    <x v="0"/>
    <n v="109"/>
    <s v="Product_109"/>
    <x v="2"/>
    <n v="1188.1199999999999"/>
    <n v="694.66"/>
    <n v="2"/>
    <n v="0"/>
    <n v="891"/>
    <n v="4"/>
    <n v="2376.2399999999998"/>
    <n v="986.92"/>
  </r>
  <r>
    <n v="1193"/>
    <x v="3337"/>
    <n v="47"/>
    <x v="4"/>
    <d v="2023-06-24T00:00:00"/>
    <n v="0"/>
    <n v="12763"/>
    <x v="1345"/>
    <x v="0"/>
    <n v="106"/>
    <s v="Product_106"/>
    <x v="2"/>
    <n v="607.77"/>
    <n v="394.54"/>
    <n v="1"/>
    <n v="0.05"/>
    <n v="405"/>
    <n v="7"/>
    <n v="577.38"/>
    <n v="182.84"/>
  </r>
  <r>
    <n v="2185"/>
    <x v="3338"/>
    <n v="46"/>
    <x v="4"/>
    <d v="2022-02-17T00:00:00"/>
    <n v="1"/>
    <n v="10756"/>
    <x v="40"/>
    <x v="1"/>
    <n v="102"/>
    <s v="Product_102"/>
    <x v="3"/>
    <n v="205.31"/>
    <n v="132.03"/>
    <n v="4"/>
    <n v="0.1"/>
    <n v="882"/>
    <n v="3"/>
    <n v="739.12"/>
    <n v="211"/>
  </r>
  <r>
    <n v="1346"/>
    <x v="3339"/>
    <n v="50"/>
    <x v="5"/>
    <d v="2021-05-11T00:00:00"/>
    <n v="0"/>
    <n v="10030"/>
    <x v="1237"/>
    <x v="0"/>
    <n v="138"/>
    <s v="Product_138"/>
    <x v="2"/>
    <n v="1155.8699999999999"/>
    <n v="785.48"/>
    <n v="5"/>
    <n v="0"/>
    <n v="487"/>
    <n v="2"/>
    <n v="5779.35"/>
    <n v="1851.95"/>
  </r>
  <r>
    <n v="1950"/>
    <x v="3340"/>
    <n v="32"/>
    <x v="4"/>
    <d v="2022-06-20T00:00:00"/>
    <n v="0"/>
    <n v="12379"/>
    <x v="856"/>
    <x v="2"/>
    <n v="109"/>
    <s v="Product_109"/>
    <x v="3"/>
    <n v="1281.29"/>
    <n v="660.92"/>
    <n v="1"/>
    <n v="0"/>
    <n v="421"/>
    <n v="4"/>
    <n v="1281.29"/>
    <n v="620.37"/>
  </r>
  <r>
    <n v="2384"/>
    <x v="3341"/>
    <n v="52"/>
    <x v="2"/>
    <d v="2021-11-16T00:00:00"/>
    <n v="0"/>
    <n v="11993"/>
    <x v="1091"/>
    <x v="0"/>
    <n v="103"/>
    <s v="Product_103"/>
    <x v="2"/>
    <n v="901.71"/>
    <n v="510.78"/>
    <n v="2"/>
    <n v="0.1"/>
    <n v="426"/>
    <n v="4"/>
    <n v="1623.08"/>
    <n v="601.52"/>
  </r>
  <r>
    <n v="2110"/>
    <x v="3342"/>
    <n v="57"/>
    <x v="3"/>
    <d v="2022-05-31T00:00:00"/>
    <n v="0"/>
    <n v="13482"/>
    <x v="989"/>
    <x v="0"/>
    <n v="116"/>
    <s v="Product_116"/>
    <x v="3"/>
    <n v="283.79000000000002"/>
    <n v="121.91"/>
    <n v="1"/>
    <n v="0.05"/>
    <n v="946"/>
    <n v="2"/>
    <n v="269.60000000000002"/>
    <n v="147.69"/>
  </r>
  <r>
    <n v="2285"/>
    <x v="3343"/>
    <n v="21"/>
    <x v="5"/>
    <d v="2023-08-26T00:00:00"/>
    <n v="1"/>
    <n v="12099"/>
    <x v="990"/>
    <x v="2"/>
    <n v="125"/>
    <s v="Product_125"/>
    <x v="3"/>
    <n v="72.069999999999993"/>
    <n v="49.7"/>
    <n v="5"/>
    <n v="0.05"/>
    <n v="494"/>
    <n v="2"/>
    <n v="342.33"/>
    <n v="93.83"/>
  </r>
  <r>
    <n v="1213"/>
    <x v="3344"/>
    <n v="35"/>
    <x v="3"/>
    <d v="2023-05-02T00:00:00"/>
    <n v="0"/>
    <n v="13455"/>
    <x v="314"/>
    <x v="2"/>
    <n v="124"/>
    <s v="Product_124"/>
    <x v="3"/>
    <n v="1066.1600000000001"/>
    <n v="741.55"/>
    <n v="5"/>
    <n v="0"/>
    <n v="610"/>
    <n v="4"/>
    <n v="5330.8"/>
    <n v="1623.05"/>
  </r>
  <r>
    <n v="1572"/>
    <x v="3345"/>
    <n v="57"/>
    <x v="1"/>
    <d v="2020-10-05T00:00:00"/>
    <n v="1"/>
    <n v="10242"/>
    <x v="133"/>
    <x v="0"/>
    <n v="147"/>
    <s v="Product_147"/>
    <x v="3"/>
    <n v="847.7"/>
    <n v="539.75"/>
    <n v="1"/>
    <n v="0"/>
    <n v="1304"/>
    <n v="4"/>
    <n v="847.7"/>
    <n v="307.95"/>
  </r>
  <r>
    <n v="1779"/>
    <x v="3346"/>
    <n v="30"/>
    <x v="3"/>
    <d v="2021-09-07T00:00:00"/>
    <n v="0"/>
    <n v="12822"/>
    <x v="1308"/>
    <x v="1"/>
    <n v="129"/>
    <s v="Product_129"/>
    <x v="2"/>
    <n v="993.66"/>
    <n v="532.84"/>
    <n v="4"/>
    <n v="0"/>
    <n v="678"/>
    <n v="3"/>
    <n v="3974.64"/>
    <n v="1843.28"/>
  </r>
  <r>
    <n v="1261"/>
    <x v="3347"/>
    <n v="47"/>
    <x v="3"/>
    <d v="2021-10-18T00:00:00"/>
    <n v="0"/>
    <n v="10685"/>
    <x v="1305"/>
    <x v="2"/>
    <n v="144"/>
    <s v="Product_144"/>
    <x v="3"/>
    <n v="1229.1199999999999"/>
    <n v="674.75"/>
    <n v="4"/>
    <n v="0.2"/>
    <n v="819"/>
    <n v="5"/>
    <n v="3933.18"/>
    <n v="1234.18"/>
  </r>
  <r>
    <n v="1729"/>
    <x v="3348"/>
    <n v="40"/>
    <x v="1"/>
    <d v="2023-05-20T00:00:00"/>
    <n v="0"/>
    <n v="11635"/>
    <x v="575"/>
    <x v="1"/>
    <n v="140"/>
    <s v="Product_140"/>
    <x v="0"/>
    <n v="679.63"/>
    <n v="360.62"/>
    <n v="5"/>
    <n v="0.05"/>
    <n v="592"/>
    <n v="3"/>
    <n v="3228.24"/>
    <n v="1425.14"/>
  </r>
  <r>
    <n v="1282"/>
    <x v="3349"/>
    <n v="44"/>
    <x v="5"/>
    <d v="2023-11-24T00:00:00"/>
    <n v="0"/>
    <n v="11440"/>
    <x v="1346"/>
    <x v="1"/>
    <n v="126"/>
    <s v="Product_126"/>
    <x v="2"/>
    <n v="230.55"/>
    <n v="112.51"/>
    <n v="3"/>
    <n v="0.1"/>
    <n v="404"/>
    <n v="5"/>
    <n v="622.49"/>
    <n v="284.95999999999998"/>
  </r>
  <r>
    <n v="2490"/>
    <x v="3350"/>
    <n v="40"/>
    <x v="3"/>
    <d v="2021-02-15T00:00:00"/>
    <n v="1"/>
    <n v="11498"/>
    <x v="195"/>
    <x v="0"/>
    <n v="138"/>
    <s v="Product_138"/>
    <x v="3"/>
    <n v="1412.98"/>
    <n v="788.92"/>
    <n v="3"/>
    <n v="0"/>
    <n v="1149"/>
    <n v="3"/>
    <n v="4238.9399999999996"/>
    <n v="1872.18"/>
  </r>
  <r>
    <n v="2403"/>
    <x v="3351"/>
    <n v="51"/>
    <x v="0"/>
    <d v="2022-09-08T00:00:00"/>
    <n v="0"/>
    <n v="11415"/>
    <x v="516"/>
    <x v="1"/>
    <n v="135"/>
    <s v="Product_135"/>
    <x v="2"/>
    <n v="840.63"/>
    <n v="349.73"/>
    <n v="4"/>
    <n v="0"/>
    <n v="626"/>
    <n v="7"/>
    <n v="3362.52"/>
    <n v="1963.6"/>
  </r>
  <r>
    <n v="1361"/>
    <x v="3352"/>
    <n v="24"/>
    <x v="3"/>
    <d v="2021-05-10T00:00:00"/>
    <n v="0"/>
    <n v="11412"/>
    <x v="325"/>
    <x v="1"/>
    <n v="123"/>
    <s v="Product_123"/>
    <x v="2"/>
    <n v="942.18"/>
    <n v="657.23"/>
    <n v="3"/>
    <n v="0"/>
    <n v="820"/>
    <n v="4"/>
    <n v="2826.54"/>
    <n v="854.85"/>
  </r>
  <r>
    <n v="2472"/>
    <x v="3353"/>
    <n v="26"/>
    <x v="5"/>
    <d v="2020-12-29T00:00:00"/>
    <n v="1"/>
    <n v="10572"/>
    <x v="1347"/>
    <x v="1"/>
    <n v="104"/>
    <s v="Product_104"/>
    <x v="2"/>
    <n v="1403.45"/>
    <n v="739.92"/>
    <n v="4"/>
    <n v="0.05"/>
    <n v="547"/>
    <n v="3"/>
    <n v="5333.11"/>
    <n v="2373.4299999999998"/>
  </r>
  <r>
    <n v="1440"/>
    <x v="3354"/>
    <n v="61"/>
    <x v="4"/>
    <d v="2022-03-26T00:00:00"/>
    <n v="0"/>
    <n v="11991"/>
    <x v="955"/>
    <x v="0"/>
    <n v="142"/>
    <s v="Product_142"/>
    <x v="2"/>
    <n v="1400.8"/>
    <n v="950.04"/>
    <n v="2"/>
    <n v="0"/>
    <n v="1012"/>
    <n v="2"/>
    <n v="2801.6"/>
    <n v="901.52"/>
  </r>
  <r>
    <n v="1092"/>
    <x v="3355"/>
    <n v="71"/>
    <x v="1"/>
    <d v="2021-10-15T00:00:00"/>
    <n v="1"/>
    <n v="12919"/>
    <x v="1210"/>
    <x v="2"/>
    <n v="114"/>
    <s v="Product_114"/>
    <x v="3"/>
    <n v="879.54"/>
    <n v="542.91999999999996"/>
    <n v="4"/>
    <n v="0.2"/>
    <n v="822"/>
    <n v="5"/>
    <n v="2814.53"/>
    <n v="642.85"/>
  </r>
  <r>
    <n v="1752"/>
    <x v="3356"/>
    <n v="39"/>
    <x v="4"/>
    <d v="2021-08-19T00:00:00"/>
    <n v="1"/>
    <n v="12747"/>
    <x v="757"/>
    <x v="0"/>
    <n v="147"/>
    <s v="Product_147"/>
    <x v="2"/>
    <n v="481.54"/>
    <n v="234.5"/>
    <n v="2"/>
    <n v="0"/>
    <n v="482"/>
    <n v="4"/>
    <n v="963.08"/>
    <n v="494.08"/>
  </r>
  <r>
    <n v="1866"/>
    <x v="3357"/>
    <n v="65"/>
    <x v="5"/>
    <d v="2023-11-24T00:00:00"/>
    <n v="0"/>
    <n v="13540"/>
    <x v="1346"/>
    <x v="2"/>
    <n v="139"/>
    <s v="Product_139"/>
    <x v="0"/>
    <n v="1495.81"/>
    <n v="697.97"/>
    <n v="5"/>
    <n v="0"/>
    <n v="404"/>
    <n v="5"/>
    <n v="7479.05"/>
    <n v="3989.2"/>
  </r>
  <r>
    <n v="2447"/>
    <x v="3358"/>
    <n v="28"/>
    <x v="2"/>
    <d v="2023-07-20T00:00:00"/>
    <n v="0"/>
    <n v="11431"/>
    <x v="488"/>
    <x v="1"/>
    <n v="107"/>
    <s v="Product_107"/>
    <x v="2"/>
    <n v="1037.18"/>
    <n v="724.68"/>
    <n v="3"/>
    <n v="0.2"/>
    <n v="531"/>
    <n v="4"/>
    <n v="2489.23"/>
    <n v="315.19"/>
  </r>
  <r>
    <n v="1141"/>
    <x v="3359"/>
    <n v="32"/>
    <x v="4"/>
    <d v="2022-10-02T00:00:00"/>
    <n v="0"/>
    <n v="12566"/>
    <x v="1179"/>
    <x v="2"/>
    <n v="108"/>
    <s v="Product_108"/>
    <x v="2"/>
    <n v="642.23"/>
    <n v="429.51499999999999"/>
    <n v="5"/>
    <n v="0"/>
    <n v="822"/>
    <n v="3"/>
    <n v="3211.15"/>
    <n v="1063.58"/>
  </r>
  <r>
    <n v="2314"/>
    <x v="3360"/>
    <n v="61"/>
    <x v="3"/>
    <d v="2023-03-25T00:00:00"/>
    <n v="0"/>
    <n v="11212"/>
    <x v="568"/>
    <x v="2"/>
    <n v="142"/>
    <s v="Product_142"/>
    <x v="0"/>
    <n v="861.76"/>
    <n v="409.25"/>
    <n v="1"/>
    <n v="0"/>
    <n v="493"/>
    <n v="2"/>
    <n v="861.76"/>
    <n v="452.51"/>
  </r>
  <r>
    <n v="2455"/>
    <x v="3361"/>
    <n v="52"/>
    <x v="3"/>
    <d v="2021-11-05T00:00:00"/>
    <n v="1"/>
    <n v="12642"/>
    <x v="1348"/>
    <x v="2"/>
    <n v="119"/>
    <s v="Product_119"/>
    <x v="3"/>
    <n v="652.96"/>
    <n v="274.39999999999998"/>
    <n v="1"/>
    <n v="0.1"/>
    <n v="1167"/>
    <n v="2"/>
    <n v="587.66"/>
    <n v="313.26"/>
  </r>
  <r>
    <n v="1748"/>
    <x v="3362"/>
    <n v="64"/>
    <x v="1"/>
    <d v="2021-10-29T00:00:00"/>
    <n v="0"/>
    <n v="13422"/>
    <x v="1349"/>
    <x v="2"/>
    <n v="102"/>
    <s v="Product_102"/>
    <x v="0"/>
    <n v="1338.04"/>
    <n v="814.97"/>
    <n v="5"/>
    <n v="0"/>
    <n v="792"/>
    <n v="3"/>
    <n v="6690.2"/>
    <n v="2615.35"/>
  </r>
  <r>
    <n v="1652"/>
    <x v="3363"/>
    <n v="47"/>
    <x v="3"/>
    <d v="2022-02-09T00:00:00"/>
    <n v="1"/>
    <n v="12330"/>
    <x v="675"/>
    <x v="1"/>
    <n v="147"/>
    <s v="Product_147"/>
    <x v="1"/>
    <n v="749.62"/>
    <n v="367.99"/>
    <n v="4"/>
    <n v="0.1"/>
    <n v="1057"/>
    <n v="3"/>
    <n v="2698.63"/>
    <n v="1226.67"/>
  </r>
  <r>
    <n v="1700"/>
    <x v="3364"/>
    <n v="24"/>
    <x v="0"/>
    <d v="2021-07-28T00:00:00"/>
    <n v="0"/>
    <n v="11659"/>
    <x v="1332"/>
    <x v="2"/>
    <n v="101"/>
    <s v="Product_101"/>
    <x v="0"/>
    <n v="1244.1199999999999"/>
    <n v="580.26"/>
    <n v="4"/>
    <n v="0"/>
    <n v="384"/>
    <n v="3"/>
    <n v="4976.4799999999996"/>
    <n v="2655.44"/>
  </r>
  <r>
    <n v="1997"/>
    <x v="3365"/>
    <n v="43"/>
    <x v="0"/>
    <d v="2022-03-15T00:00:00"/>
    <n v="1"/>
    <n v="13228"/>
    <x v="1230"/>
    <x v="2"/>
    <n v="142"/>
    <s v="Product_142"/>
    <x v="3"/>
    <n v="1268.26"/>
    <n v="786.93"/>
    <n v="3"/>
    <n v="0.05"/>
    <n v="1023"/>
    <n v="3"/>
    <n v="3614.54"/>
    <n v="1253.75"/>
  </r>
  <r>
    <n v="1048"/>
    <x v="3366"/>
    <n v="58"/>
    <x v="4"/>
    <d v="2022-01-17T00:00:00"/>
    <n v="0"/>
    <n v="10598"/>
    <x v="70"/>
    <x v="1"/>
    <n v="138"/>
    <s v="Product_138"/>
    <x v="0"/>
    <n v="1245.28"/>
    <n v="429.51499999999999"/>
    <n v="5"/>
    <n v="0"/>
    <n v="1080"/>
    <n v="4"/>
    <n v="6226.4"/>
    <n v="4078.82"/>
  </r>
  <r>
    <n v="2325"/>
    <x v="3367"/>
    <n v="38"/>
    <x v="5"/>
    <d v="2020-08-21T00:00:00"/>
    <n v="0"/>
    <n v="12195"/>
    <x v="723"/>
    <x v="2"/>
    <n v="113"/>
    <s v="Product_113"/>
    <x v="2"/>
    <n v="1097.17"/>
    <n v="597.33000000000004"/>
    <n v="1"/>
    <n v="0"/>
    <n v="603"/>
    <n v="5"/>
    <n v="1097.17"/>
    <n v="499.84"/>
  </r>
  <r>
    <n v="1880"/>
    <x v="3368"/>
    <n v="35"/>
    <x v="1"/>
    <d v="2023-02-28T00:00:00"/>
    <n v="0"/>
    <n v="10069"/>
    <x v="1061"/>
    <x v="0"/>
    <n v="142"/>
    <s v="Product_142"/>
    <x v="3"/>
    <n v="1289.57"/>
    <n v="880.51"/>
    <n v="5"/>
    <n v="0"/>
    <n v="598"/>
    <n v="10"/>
    <n v="6447.85"/>
    <n v="2045.3"/>
  </r>
  <r>
    <n v="2213"/>
    <x v="3369"/>
    <n v="47"/>
    <x v="2"/>
    <d v="2021-02-13T00:00:00"/>
    <n v="1"/>
    <n v="11393"/>
    <x v="1180"/>
    <x v="2"/>
    <n v="144"/>
    <s v="Product_144"/>
    <x v="1"/>
    <n v="611.48"/>
    <n v="369.27"/>
    <n v="5"/>
    <n v="0"/>
    <n v="1418"/>
    <n v="3"/>
    <n v="3057.4"/>
    <n v="1211.05"/>
  </r>
  <r>
    <n v="2159"/>
    <x v="3370"/>
    <n v="31"/>
    <x v="4"/>
    <d v="2023-04-27T00:00:00"/>
    <n v="0"/>
    <n v="13659"/>
    <x v="590"/>
    <x v="0"/>
    <n v="124"/>
    <s v="Product_124"/>
    <x v="3"/>
    <n v="216.26"/>
    <n v="144.47"/>
    <n v="3"/>
    <n v="0"/>
    <n v="615"/>
    <n v="2"/>
    <n v="648.78"/>
    <n v="215.37"/>
  </r>
  <r>
    <n v="1554"/>
    <x v="3371"/>
    <n v="44"/>
    <x v="5"/>
    <d v="2023-01-22T00:00:00"/>
    <n v="1"/>
    <n v="11649"/>
    <x v="384"/>
    <x v="0"/>
    <n v="132"/>
    <s v="Product_132"/>
    <x v="2"/>
    <n v="1271.56"/>
    <n v="429.51499999999999"/>
    <n v="4"/>
    <n v="0.2"/>
    <n v="710"/>
    <n v="2"/>
    <n v="4068.99"/>
    <n v="2350.9299999999998"/>
  </r>
  <r>
    <n v="1403"/>
    <x v="3372"/>
    <n v="40"/>
    <x v="1"/>
    <d v="2021-01-03T00:00:00"/>
    <n v="1"/>
    <n v="11538"/>
    <x v="744"/>
    <x v="0"/>
    <n v="130"/>
    <s v="Product_130"/>
    <x v="1"/>
    <n v="772.34"/>
    <n v="377.67"/>
    <n v="1"/>
    <n v="0.05"/>
    <n v="1302"/>
    <n v="5"/>
    <n v="733.72"/>
    <n v="356.05"/>
  </r>
  <r>
    <n v="1891"/>
    <x v="3373"/>
    <n v="32"/>
    <x v="1"/>
    <d v="2023-10-28T00:00:00"/>
    <n v="0"/>
    <n v="12281"/>
    <x v="144"/>
    <x v="1"/>
    <n v="106"/>
    <s v="Product_106"/>
    <x v="3"/>
    <n v="234.7"/>
    <n v="101.24"/>
    <n v="3"/>
    <n v="0.2"/>
    <n v="431"/>
    <n v="5"/>
    <n v="563.28"/>
    <n v="259.56"/>
  </r>
  <r>
    <n v="1864"/>
    <x v="3374"/>
    <n v="54"/>
    <x v="4"/>
    <d v="2023-01-31T00:00:00"/>
    <n v="0"/>
    <n v="12726"/>
    <x v="797"/>
    <x v="0"/>
    <n v="138"/>
    <s v="Product_138"/>
    <x v="3"/>
    <n v="217.2"/>
    <n v="106.73"/>
    <n v="1"/>
    <n v="0"/>
    <n v="609"/>
    <n v="3"/>
    <n v="217.2"/>
    <n v="110.47"/>
  </r>
  <r>
    <n v="1601"/>
    <x v="3375"/>
    <n v="49"/>
    <x v="5"/>
    <d v="2020-02-25T00:00:00"/>
    <n v="0"/>
    <n v="13682"/>
    <x v="588"/>
    <x v="0"/>
    <n v="133"/>
    <s v="Product_133"/>
    <x v="2"/>
    <n v="280.89999999999998"/>
    <n v="194.25"/>
    <n v="1"/>
    <n v="0"/>
    <n v="706"/>
    <n v="4"/>
    <n v="280.89999999999998"/>
    <n v="86.65"/>
  </r>
  <r>
    <n v="1340"/>
    <x v="3376"/>
    <n v="34"/>
    <x v="5"/>
    <d v="2024-01-29T00:00:00"/>
    <n v="0"/>
    <n v="12683"/>
    <x v="978"/>
    <x v="1"/>
    <n v="144"/>
    <s v="Product_144"/>
    <x v="0"/>
    <n v="1138.9100000000001"/>
    <n v="784.55"/>
    <n v="4"/>
    <n v="0"/>
    <n v="338"/>
    <n v="4"/>
    <n v="4555.6400000000003"/>
    <n v="1417.44"/>
  </r>
  <r>
    <n v="1703"/>
    <x v="3377"/>
    <n v="39"/>
    <x v="3"/>
    <d v="2022-03-08T00:00:00"/>
    <n v="0"/>
    <n v="10466"/>
    <x v="596"/>
    <x v="1"/>
    <n v="123"/>
    <s v="Product_123"/>
    <x v="0"/>
    <n v="1080.74"/>
    <n v="678.83"/>
    <n v="4"/>
    <n v="0.2"/>
    <n v="681"/>
    <n v="6"/>
    <n v="3458.37"/>
    <n v="743.05"/>
  </r>
  <r>
    <n v="1317"/>
    <x v="3378"/>
    <n v="35"/>
    <x v="2"/>
    <d v="2023-12-21T00:00:00"/>
    <n v="0"/>
    <n v="10556"/>
    <x v="708"/>
    <x v="0"/>
    <n v="110"/>
    <s v="Product_110"/>
    <x v="1"/>
    <n v="345.54"/>
    <n v="192.23"/>
    <n v="3"/>
    <n v="0"/>
    <n v="377"/>
    <n v="6"/>
    <n v="1036.6199999999999"/>
    <n v="459.93"/>
  </r>
  <r>
    <n v="1617"/>
    <x v="3379"/>
    <n v="30"/>
    <x v="0"/>
    <d v="2021-05-03T00:00:00"/>
    <n v="0"/>
    <n v="10893"/>
    <x v="74"/>
    <x v="1"/>
    <n v="146"/>
    <s v="Product_146"/>
    <x v="2"/>
    <n v="1278.04"/>
    <n v="429.51499999999999"/>
    <n v="2"/>
    <n v="0"/>
    <n v="1069"/>
    <n v="4"/>
    <n v="2556.08"/>
    <n v="1697.05"/>
  </r>
  <r>
    <n v="2386"/>
    <x v="3380"/>
    <n v="40"/>
    <x v="3"/>
    <d v="2022-06-16T00:00:00"/>
    <n v="0"/>
    <n v="10835"/>
    <x v="200"/>
    <x v="2"/>
    <n v="115"/>
    <s v="Product_115"/>
    <x v="2"/>
    <n v="457.88"/>
    <n v="259.18"/>
    <n v="3"/>
    <n v="0"/>
    <n v="930"/>
    <n v="2"/>
    <n v="1373.64"/>
    <n v="596.1"/>
  </r>
  <r>
    <n v="1381"/>
    <x v="3381"/>
    <n v="32"/>
    <x v="1"/>
    <d v="2021-08-19T00:00:00"/>
    <n v="0"/>
    <n v="11310"/>
    <x v="757"/>
    <x v="0"/>
    <n v="123"/>
    <s v="Product_123"/>
    <x v="0"/>
    <n v="1199.83"/>
    <n v="481.19"/>
    <n v="3"/>
    <n v="0"/>
    <n v="632"/>
    <n v="2"/>
    <n v="3599.49"/>
    <n v="2155.92"/>
  </r>
  <r>
    <n v="1232"/>
    <x v="3382"/>
    <n v="30"/>
    <x v="2"/>
    <d v="2023-11-19T00:00:00"/>
    <n v="0"/>
    <n v="10617"/>
    <x v="864"/>
    <x v="0"/>
    <n v="136"/>
    <s v="Product_136"/>
    <x v="0"/>
    <n v="758.77"/>
    <n v="417.68"/>
    <n v="2"/>
    <n v="0.2"/>
    <n v="409"/>
    <n v="4"/>
    <n v="1214.03"/>
    <n v="378.67"/>
  </r>
  <r>
    <n v="2367"/>
    <x v="3383"/>
    <n v="41"/>
    <x v="2"/>
    <d v="2020-05-21T00:00:00"/>
    <n v="1"/>
    <n v="11317"/>
    <x v="181"/>
    <x v="2"/>
    <n v="101"/>
    <s v="Product_101"/>
    <x v="1"/>
    <n v="1110.75"/>
    <n v="643.88"/>
    <n v="1"/>
    <n v="0"/>
    <n v="825"/>
    <n v="7"/>
    <n v="1110.75"/>
    <n v="466.87"/>
  </r>
  <r>
    <n v="1816"/>
    <x v="3384"/>
    <n v="46"/>
    <x v="5"/>
    <d v="2022-04-17T00:00:00"/>
    <n v="0"/>
    <n v="11504"/>
    <x v="1089"/>
    <x v="1"/>
    <n v="108"/>
    <s v="Product_108"/>
    <x v="0"/>
    <n v="603.01"/>
    <n v="289.27999999999997"/>
    <n v="5"/>
    <n v="0.2"/>
    <n v="550"/>
    <n v="6"/>
    <n v="2412.04"/>
    <n v="965.64"/>
  </r>
  <r>
    <n v="1552"/>
    <x v="3385"/>
    <n v="27"/>
    <x v="2"/>
    <d v="2023-10-10T00:00:00"/>
    <n v="0"/>
    <n v="10133"/>
    <x v="1350"/>
    <x v="2"/>
    <n v="103"/>
    <s v="Product_103"/>
    <x v="1"/>
    <n v="553.35"/>
    <n v="255.09"/>
    <n v="2"/>
    <n v="0"/>
    <n v="402"/>
    <n v="5"/>
    <n v="1106.7"/>
    <n v="596.52"/>
  </r>
  <r>
    <n v="1855"/>
    <x v="3386"/>
    <n v="45"/>
    <x v="4"/>
    <d v="2022-10-19T00:00:00"/>
    <n v="0"/>
    <n v="10007"/>
    <x v="108"/>
    <x v="2"/>
    <n v="114"/>
    <s v="Product_114"/>
    <x v="3"/>
    <n v="1269.97"/>
    <n v="612.30999999999995"/>
    <n v="5"/>
    <n v="0.1"/>
    <n v="805"/>
    <n v="5"/>
    <n v="5714.87"/>
    <n v="2653.32"/>
  </r>
  <r>
    <n v="1818"/>
    <x v="3387"/>
    <n v="25"/>
    <x v="2"/>
    <d v="2020-10-12T00:00:00"/>
    <n v="1"/>
    <n v="12075"/>
    <x v="6"/>
    <x v="1"/>
    <n v="117"/>
    <s v="Product_117"/>
    <x v="1"/>
    <n v="101.19"/>
    <n v="59.41"/>
    <n v="1"/>
    <n v="0"/>
    <n v="674"/>
    <n v="3"/>
    <n v="101.19"/>
    <n v="41.78"/>
  </r>
  <r>
    <n v="1182"/>
    <x v="3388"/>
    <n v="38"/>
    <x v="1"/>
    <d v="2023-07-21T00:00:00"/>
    <n v="0"/>
    <n v="10782"/>
    <x v="873"/>
    <x v="1"/>
    <n v="134"/>
    <s v="Product_134"/>
    <x v="1"/>
    <n v="1463.37"/>
    <n v="649.47"/>
    <n v="2"/>
    <n v="0"/>
    <n v="530"/>
    <n v="7"/>
    <n v="2926.74"/>
    <n v="1627.8"/>
  </r>
  <r>
    <n v="2064"/>
    <x v="3389"/>
    <n v="30"/>
    <x v="4"/>
    <d v="2021-12-09T00:00:00"/>
    <n v="0"/>
    <n v="13806"/>
    <x v="1068"/>
    <x v="0"/>
    <n v="147"/>
    <s v="Product_147"/>
    <x v="1"/>
    <n v="989.86"/>
    <n v="609.85"/>
    <n v="4"/>
    <n v="0"/>
    <n v="400"/>
    <n v="5"/>
    <n v="3959.44"/>
    <n v="1520.04"/>
  </r>
  <r>
    <n v="1396"/>
    <x v="3390"/>
    <n v="51"/>
    <x v="4"/>
    <d v="2021-05-10T00:00:00"/>
    <n v="0"/>
    <n v="13591"/>
    <x v="325"/>
    <x v="0"/>
    <n v="106"/>
    <s v="Product_106"/>
    <x v="3"/>
    <n v="677.1"/>
    <n v="356.7"/>
    <n v="3"/>
    <n v="0"/>
    <n v="384"/>
    <n v="7"/>
    <n v="2031.3"/>
    <n v="961.2"/>
  </r>
  <r>
    <n v="1778"/>
    <x v="3391"/>
    <n v="41"/>
    <x v="3"/>
    <d v="2021-06-01T00:00:00"/>
    <n v="1"/>
    <n v="11333"/>
    <x v="722"/>
    <x v="0"/>
    <n v="105"/>
    <s v="Product_105"/>
    <x v="0"/>
    <n v="960.68"/>
    <n v="486.11"/>
    <n v="2"/>
    <n v="0"/>
    <n v="1039"/>
    <n v="5"/>
    <n v="1921.36"/>
    <n v="949.14"/>
  </r>
  <r>
    <n v="1906"/>
    <x v="3392"/>
    <n v="38"/>
    <x v="2"/>
    <d v="2023-09-10T00:00:00"/>
    <n v="0"/>
    <n v="13717"/>
    <x v="928"/>
    <x v="1"/>
    <n v="146"/>
    <s v="Product_146"/>
    <x v="1"/>
    <n v="227.97"/>
    <n v="146.4"/>
    <n v="2"/>
    <n v="0"/>
    <n v="479"/>
    <n v="2"/>
    <n v="455.94"/>
    <n v="163.13999999999999"/>
  </r>
  <r>
    <n v="2356"/>
    <x v="3393"/>
    <n v="30"/>
    <x v="5"/>
    <d v="2020-11-11T00:00:00"/>
    <n v="1"/>
    <n v="10540"/>
    <x v="825"/>
    <x v="0"/>
    <n v="141"/>
    <s v="Product_141"/>
    <x v="0"/>
    <n v="795.38"/>
    <n v="438.91"/>
    <n v="1"/>
    <n v="0"/>
    <n v="1512"/>
    <n v="1"/>
    <n v="795.38"/>
    <n v="356.47"/>
  </r>
  <r>
    <n v="1126"/>
    <x v="3394"/>
    <n v="35"/>
    <x v="3"/>
    <d v="2024-04-01T00:00:00"/>
    <n v="1"/>
    <n v="12674"/>
    <x v="1351"/>
    <x v="2"/>
    <n v="140"/>
    <s v="Product_140"/>
    <x v="1"/>
    <n v="1478.39"/>
    <n v="759.18"/>
    <n v="4"/>
    <n v="0"/>
    <n v="363"/>
    <n v="2"/>
    <n v="5913.56"/>
    <n v="2876.84"/>
  </r>
  <r>
    <n v="1000"/>
    <x v="3395"/>
    <n v="67"/>
    <x v="5"/>
    <d v="2022-05-16T00:00:00"/>
    <n v="0"/>
    <n v="13565"/>
    <x v="191"/>
    <x v="0"/>
    <n v="129"/>
    <s v="Product_129"/>
    <x v="0"/>
    <n v="391.14"/>
    <n v="259.5"/>
    <n v="2"/>
    <n v="0"/>
    <n v="363"/>
    <n v="5"/>
    <n v="782.28"/>
    <n v="263.27999999999997"/>
  </r>
  <r>
    <n v="2191"/>
    <x v="3396"/>
    <n v="32"/>
    <x v="2"/>
    <d v="2022-02-11T00:00:00"/>
    <n v="0"/>
    <n v="11057"/>
    <x v="845"/>
    <x v="1"/>
    <n v="135"/>
    <s v="Product_135"/>
    <x v="1"/>
    <n v="1097.3"/>
    <n v="560.14"/>
    <n v="4"/>
    <n v="0"/>
    <n v="402"/>
    <n v="6"/>
    <n v="4389.2"/>
    <n v="2148.64"/>
  </r>
  <r>
    <n v="1018"/>
    <x v="3397"/>
    <n v="47"/>
    <x v="3"/>
    <d v="2020-05-31T00:00:00"/>
    <n v="0"/>
    <n v="12054"/>
    <x v="727"/>
    <x v="1"/>
    <n v="118"/>
    <s v="Product_118"/>
    <x v="0"/>
    <n v="680.71"/>
    <n v="447.7"/>
    <n v="5"/>
    <n v="0.05"/>
    <n v="355"/>
    <n v="8"/>
    <n v="3233.37"/>
    <n v="994.87"/>
  </r>
  <r>
    <n v="2355"/>
    <x v="3398"/>
    <n v="38"/>
    <x v="2"/>
    <d v="2022-08-07T00:00:00"/>
    <n v="0"/>
    <n v="12087"/>
    <x v="1062"/>
    <x v="0"/>
    <n v="140"/>
    <s v="Product_140"/>
    <x v="2"/>
    <n v="996.06"/>
    <n v="549.09"/>
    <n v="2"/>
    <n v="0.2"/>
    <n v="481"/>
    <n v="4"/>
    <n v="1593.7"/>
    <n v="495.52"/>
  </r>
  <r>
    <n v="1583"/>
    <x v="3399"/>
    <n v="46"/>
    <x v="1"/>
    <d v="2023-05-09T00:00:00"/>
    <n v="1"/>
    <n v="13401"/>
    <x v="508"/>
    <x v="1"/>
    <n v="148"/>
    <s v="Product_148"/>
    <x v="3"/>
    <n v="347.09"/>
    <n v="160.5"/>
    <n v="4"/>
    <n v="0"/>
    <n v="603"/>
    <n v="3"/>
    <n v="1388.36"/>
    <n v="746.36"/>
  </r>
  <r>
    <n v="1455"/>
    <x v="3400"/>
    <n v="52"/>
    <x v="3"/>
    <d v="2022-08-09T00:00:00"/>
    <n v="0"/>
    <n v="10908"/>
    <x v="1145"/>
    <x v="1"/>
    <n v="130"/>
    <s v="Product_130"/>
    <x v="1"/>
    <n v="732.17"/>
    <n v="427.47"/>
    <n v="3"/>
    <n v="0"/>
    <n v="347"/>
    <n v="6"/>
    <n v="2196.5100000000002"/>
    <n v="914.1"/>
  </r>
  <r>
    <n v="1956"/>
    <x v="3401"/>
    <n v="34"/>
    <x v="5"/>
    <d v="2023-07-04T00:00:00"/>
    <n v="0"/>
    <n v="12109"/>
    <x v="1270"/>
    <x v="0"/>
    <n v="115"/>
    <s v="Product_115"/>
    <x v="3"/>
    <n v="1471.13"/>
    <n v="714.38"/>
    <n v="1"/>
    <n v="0"/>
    <n v="335"/>
    <n v="7"/>
    <n v="1471.13"/>
    <n v="756.75"/>
  </r>
  <r>
    <n v="2132"/>
    <x v="3402"/>
    <n v="50"/>
    <x v="1"/>
    <d v="2022-03-31T00:00:00"/>
    <n v="0"/>
    <n v="13157"/>
    <x v="725"/>
    <x v="0"/>
    <n v="115"/>
    <s v="Product_115"/>
    <x v="1"/>
    <n v="333.17"/>
    <n v="147.97999999999999"/>
    <n v="4"/>
    <n v="0"/>
    <n v="999"/>
    <n v="7"/>
    <n v="1332.68"/>
    <n v="740.76"/>
  </r>
  <r>
    <n v="2291"/>
    <x v="3403"/>
    <n v="81"/>
    <x v="0"/>
    <d v="2022-12-30T00:00:00"/>
    <n v="0"/>
    <n v="13796"/>
    <x v="1352"/>
    <x v="2"/>
    <n v="116"/>
    <s v="Product_116"/>
    <x v="2"/>
    <n v="972.85"/>
    <n v="414.39"/>
    <n v="1"/>
    <n v="0.05"/>
    <n v="586"/>
    <n v="6"/>
    <n v="924.21"/>
    <n v="509.82"/>
  </r>
  <r>
    <n v="1444"/>
    <x v="3404"/>
    <n v="48"/>
    <x v="5"/>
    <d v="2022-03-11T00:00:00"/>
    <n v="0"/>
    <n v="13187"/>
    <x v="1353"/>
    <x v="1"/>
    <n v="133"/>
    <s v="Product_133"/>
    <x v="2"/>
    <n v="884.62"/>
    <n v="417.99"/>
    <n v="2"/>
    <n v="0"/>
    <n v="688"/>
    <n v="7"/>
    <n v="1769.24"/>
    <n v="933.26"/>
  </r>
  <r>
    <n v="2263"/>
    <x v="3405"/>
    <n v="64"/>
    <x v="2"/>
    <d v="2023-11-17T00:00:00"/>
    <n v="1"/>
    <n v="13648"/>
    <x v="684"/>
    <x v="0"/>
    <n v="110"/>
    <s v="Product_110"/>
    <x v="3"/>
    <n v="869.32"/>
    <n v="539.82000000000005"/>
    <n v="2"/>
    <n v="0"/>
    <n v="328"/>
    <n v="2"/>
    <n v="1738.64"/>
    <n v="659"/>
  </r>
  <r>
    <n v="2324"/>
    <x v="3406"/>
    <n v="47"/>
    <x v="5"/>
    <d v="2022-05-06T00:00:00"/>
    <n v="0"/>
    <n v="11320"/>
    <x v="1354"/>
    <x v="2"/>
    <n v="119"/>
    <s v="Product_119"/>
    <x v="1"/>
    <n v="941.93"/>
    <n v="613.57000000000005"/>
    <n v="5"/>
    <n v="0"/>
    <n v="354"/>
    <n v="7"/>
    <n v="4709.6499999999996"/>
    <n v="1641.8"/>
  </r>
  <r>
    <n v="1601"/>
    <x v="3407"/>
    <n v="26"/>
    <x v="0"/>
    <d v="2023-01-18T00:00:00"/>
    <n v="0"/>
    <n v="12426"/>
    <x v="1355"/>
    <x v="1"/>
    <n v="137"/>
    <s v="Product_137"/>
    <x v="0"/>
    <n v="778.25"/>
    <n v="512.49"/>
    <n v="1"/>
    <n v="0.1"/>
    <n v="706"/>
    <n v="4"/>
    <n v="700.42"/>
    <n v="187.93"/>
  </r>
  <r>
    <n v="1102"/>
    <x v="3408"/>
    <n v="44"/>
    <x v="5"/>
    <d v="2020-03-16T00:00:00"/>
    <n v="0"/>
    <n v="13753"/>
    <x v="798"/>
    <x v="1"/>
    <n v="103"/>
    <s v="Product_103"/>
    <x v="1"/>
    <n v="74.55"/>
    <n v="35.86"/>
    <n v="3"/>
    <n v="0"/>
    <n v="759"/>
    <n v="2"/>
    <n v="223.65"/>
    <n v="116.07"/>
  </r>
  <r>
    <n v="1987"/>
    <x v="3409"/>
    <n v="35"/>
    <x v="1"/>
    <d v="2022-06-01T00:00:00"/>
    <n v="0"/>
    <n v="13699"/>
    <x v="1219"/>
    <x v="2"/>
    <n v="136"/>
    <s v="Product_136"/>
    <x v="0"/>
    <n v="1355.14"/>
    <n v="810.77"/>
    <n v="3"/>
    <n v="0.2"/>
    <n v="558"/>
    <n v="6"/>
    <n v="3252.34"/>
    <n v="820.03"/>
  </r>
  <r>
    <n v="2273"/>
    <x v="3410"/>
    <n v="31"/>
    <x v="4"/>
    <d v="2023-07-12T00:00:00"/>
    <n v="0"/>
    <n v="10321"/>
    <x v="409"/>
    <x v="1"/>
    <n v="104"/>
    <s v="Product_104"/>
    <x v="3"/>
    <n v="1249.1199999999999"/>
    <n v="585.97"/>
    <n v="4"/>
    <n v="0.2"/>
    <n v="391"/>
    <n v="2"/>
    <n v="3997.18"/>
    <n v="1653.3"/>
  </r>
  <r>
    <n v="2476"/>
    <x v="3411"/>
    <n v="38"/>
    <x v="5"/>
    <d v="2023-01-04T00:00:00"/>
    <n v="0"/>
    <n v="13699"/>
    <x v="291"/>
    <x v="0"/>
    <n v="111"/>
    <s v="Product_111"/>
    <x v="3"/>
    <n v="302.54000000000002"/>
    <n v="177.54"/>
    <n v="3"/>
    <n v="0"/>
    <n v="728"/>
    <n v="3"/>
    <n v="907.62"/>
    <n v="375"/>
  </r>
  <r>
    <n v="1519"/>
    <x v="3412"/>
    <n v="37"/>
    <x v="3"/>
    <d v="2023-01-05T00:00:00"/>
    <n v="0"/>
    <n v="10732"/>
    <x v="1073"/>
    <x v="2"/>
    <n v="141"/>
    <s v="Product_141"/>
    <x v="2"/>
    <n v="649.25"/>
    <n v="432.51"/>
    <n v="1"/>
    <n v="0"/>
    <n v="611"/>
    <n v="6"/>
    <n v="649.25"/>
    <n v="216.74"/>
  </r>
  <r>
    <n v="2176"/>
    <x v="3413"/>
    <n v="24"/>
    <x v="0"/>
    <d v="2023-07-30T00:00:00"/>
    <n v="0"/>
    <n v="11418"/>
    <x v="715"/>
    <x v="2"/>
    <n v="133"/>
    <s v="Product_133"/>
    <x v="0"/>
    <n v="1167.3"/>
    <n v="481.24"/>
    <n v="2"/>
    <n v="0"/>
    <n v="351"/>
    <n v="4"/>
    <n v="2334.6"/>
    <n v="1372.12"/>
  </r>
  <r>
    <n v="1858"/>
    <x v="3414"/>
    <n v="80"/>
    <x v="5"/>
    <d v="2020-06-23T00:00:00"/>
    <n v="0"/>
    <n v="11380"/>
    <x v="734"/>
    <x v="0"/>
    <n v="128"/>
    <s v="Product_128"/>
    <x v="1"/>
    <n v="1471.09"/>
    <n v="1023.24"/>
    <n v="1"/>
    <n v="0"/>
    <n v="551"/>
    <n v="5"/>
    <n v="1471.09"/>
    <n v="447.85"/>
  </r>
  <r>
    <n v="1173"/>
    <x v="3415"/>
    <n v="52"/>
    <x v="0"/>
    <d v="2020-08-11T00:00:00"/>
    <n v="1"/>
    <n v="13633"/>
    <x v="252"/>
    <x v="2"/>
    <n v="132"/>
    <s v="Product_132"/>
    <x v="2"/>
    <n v="1429.15"/>
    <n v="926.27"/>
    <n v="1"/>
    <n v="0"/>
    <n v="1262"/>
    <n v="2"/>
    <n v="1429.15"/>
    <n v="502.88"/>
  </r>
  <r>
    <n v="2366"/>
    <x v="3416"/>
    <n v="43"/>
    <x v="4"/>
    <d v="2021-05-23T00:00:00"/>
    <n v="1"/>
    <n v="12886"/>
    <x v="408"/>
    <x v="0"/>
    <n v="116"/>
    <s v="Product_116"/>
    <x v="3"/>
    <n v="1354.07"/>
    <n v="851.03"/>
    <n v="2"/>
    <n v="0"/>
    <n v="1043"/>
    <n v="3"/>
    <n v="2708.14"/>
    <n v="1006.08"/>
  </r>
  <r>
    <n v="2004"/>
    <x v="3417"/>
    <n v="41"/>
    <x v="1"/>
    <d v="2023-09-08T00:00:00"/>
    <n v="0"/>
    <n v="12466"/>
    <x v="110"/>
    <x v="0"/>
    <n v="109"/>
    <s v="Product_109"/>
    <x v="2"/>
    <n v="279.64"/>
    <n v="169.86"/>
    <n v="1"/>
    <n v="0"/>
    <n v="481"/>
    <n v="3"/>
    <n v="279.64"/>
    <n v="109.78"/>
  </r>
  <r>
    <n v="1430"/>
    <x v="3418"/>
    <n v="58"/>
    <x v="3"/>
    <d v="2023-09-23T00:00:00"/>
    <n v="0"/>
    <n v="13549"/>
    <x v="466"/>
    <x v="1"/>
    <n v="111"/>
    <s v="Product_111"/>
    <x v="1"/>
    <n v="1375.99"/>
    <n v="868.36"/>
    <n v="3"/>
    <n v="0"/>
    <n v="466"/>
    <n v="3"/>
    <n v="4127.97"/>
    <n v="1522.89"/>
  </r>
  <r>
    <n v="1726"/>
    <x v="3419"/>
    <n v="71"/>
    <x v="2"/>
    <d v="2021-12-28T00:00:00"/>
    <n v="0"/>
    <n v="11359"/>
    <x v="73"/>
    <x v="1"/>
    <n v="106"/>
    <s v="Product_106"/>
    <x v="1"/>
    <n v="1323.75"/>
    <n v="429.51499999999999"/>
    <n v="4"/>
    <n v="0.1"/>
    <n v="417"/>
    <n v="7"/>
    <n v="4765.5"/>
    <n v="3047.44"/>
  </r>
  <r>
    <n v="1849"/>
    <x v="3420"/>
    <n v="50"/>
    <x v="5"/>
    <d v="2020-12-06T00:00:00"/>
    <n v="0"/>
    <n v="13662"/>
    <x v="269"/>
    <x v="1"/>
    <n v="149"/>
    <s v="Product_149"/>
    <x v="3"/>
    <n v="596.58000000000004"/>
    <n v="376.48"/>
    <n v="4"/>
    <n v="0.2"/>
    <n v="554"/>
    <n v="3"/>
    <n v="1909.06"/>
    <n v="403.14"/>
  </r>
  <r>
    <n v="2347"/>
    <x v="3421"/>
    <n v="41"/>
    <x v="1"/>
    <d v="2023-08-18T00:00:00"/>
    <n v="0"/>
    <n v="12067"/>
    <x v="1090"/>
    <x v="1"/>
    <n v="127"/>
    <s v="Product_127"/>
    <x v="2"/>
    <n v="622.05999999999995"/>
    <n v="314.44"/>
    <n v="1"/>
    <n v="0"/>
    <n v="502"/>
    <n v="5"/>
    <n v="622.05999999999995"/>
    <n v="307.62"/>
  </r>
  <r>
    <n v="1989"/>
    <x v="3422"/>
    <n v="62"/>
    <x v="0"/>
    <d v="2023-08-06T00:00:00"/>
    <n v="0"/>
    <n v="12459"/>
    <x v="1356"/>
    <x v="1"/>
    <n v="112"/>
    <s v="Product_112"/>
    <x v="0"/>
    <n v="716.87"/>
    <n v="418.78"/>
    <n v="2"/>
    <n v="0"/>
    <n v="565"/>
    <n v="7"/>
    <n v="1433.74"/>
    <n v="596.17999999999995"/>
  </r>
  <r>
    <n v="1638"/>
    <x v="3423"/>
    <n v="42"/>
    <x v="4"/>
    <d v="2020-03-31T00:00:00"/>
    <n v="0"/>
    <n v="11914"/>
    <x v="371"/>
    <x v="0"/>
    <n v="122"/>
    <s v="Product_122"/>
    <x v="0"/>
    <n v="1001.45"/>
    <n v="501.8"/>
    <n v="5"/>
    <n v="0"/>
    <n v="753"/>
    <n v="4"/>
    <n v="5007.25"/>
    <n v="2498.25"/>
  </r>
  <r>
    <n v="1419"/>
    <x v="3424"/>
    <n v="46"/>
    <x v="0"/>
    <d v="2023-02-27T00:00:00"/>
    <n v="0"/>
    <n v="10548"/>
    <x v="335"/>
    <x v="2"/>
    <n v="140"/>
    <s v="Product_140"/>
    <x v="0"/>
    <n v="428.21"/>
    <n v="295.89999999999998"/>
    <n v="1"/>
    <n v="0.1"/>
    <n v="401"/>
    <n v="8"/>
    <n v="385.39"/>
    <n v="89.49"/>
  </r>
  <r>
    <n v="1593"/>
    <x v="3425"/>
    <n v="55"/>
    <x v="4"/>
    <d v="2023-08-14T00:00:00"/>
    <n v="0"/>
    <n v="11282"/>
    <x v="327"/>
    <x v="2"/>
    <n v="148"/>
    <s v="Product_148"/>
    <x v="1"/>
    <n v="83.28"/>
    <n v="55.8"/>
    <n v="1"/>
    <n v="0.2"/>
    <n v="506"/>
    <n v="5"/>
    <n v="66.62"/>
    <n v="10.82"/>
  </r>
  <r>
    <n v="1484"/>
    <x v="3426"/>
    <n v="34"/>
    <x v="4"/>
    <d v="2023-10-19T00:00:00"/>
    <n v="0"/>
    <n v="10604"/>
    <x v="467"/>
    <x v="1"/>
    <n v="137"/>
    <s v="Product_137"/>
    <x v="2"/>
    <n v="254.78"/>
    <n v="145.30000000000001"/>
    <n v="5"/>
    <n v="0"/>
    <n v="440"/>
    <n v="8"/>
    <n v="1273.9000000000001"/>
    <n v="547.4"/>
  </r>
  <r>
    <n v="1411"/>
    <x v="3427"/>
    <n v="40"/>
    <x v="1"/>
    <d v="2023-08-17T00:00:00"/>
    <n v="0"/>
    <n v="11722"/>
    <x v="1153"/>
    <x v="0"/>
    <n v="121"/>
    <s v="Product_121"/>
    <x v="0"/>
    <n v="688.17"/>
    <n v="436.56"/>
    <n v="4"/>
    <n v="0"/>
    <n v="395"/>
    <n v="4"/>
    <n v="2752.68"/>
    <n v="1006.44"/>
  </r>
  <r>
    <n v="1935"/>
    <x v="3428"/>
    <n v="33"/>
    <x v="5"/>
    <d v="2022-03-29T00:00:00"/>
    <n v="0"/>
    <n v="12404"/>
    <x v="427"/>
    <x v="0"/>
    <n v="133"/>
    <s v="Product_133"/>
    <x v="2"/>
    <n v="458.9"/>
    <n v="308.8"/>
    <n v="4"/>
    <n v="0"/>
    <n v="468"/>
    <n v="9"/>
    <n v="1835.6"/>
    <n v="600.4"/>
  </r>
  <r>
    <n v="2107"/>
    <x v="3429"/>
    <n v="51"/>
    <x v="2"/>
    <d v="2021-11-10T00:00:00"/>
    <n v="0"/>
    <n v="12248"/>
    <x v="855"/>
    <x v="0"/>
    <n v="117"/>
    <s v="Product_117"/>
    <x v="3"/>
    <n v="1158.55"/>
    <n v="548.09"/>
    <n v="5"/>
    <n v="0"/>
    <n v="351"/>
    <n v="10"/>
    <n v="5792.75"/>
    <n v="3052.3"/>
  </r>
  <r>
    <n v="2136"/>
    <x v="3430"/>
    <n v="50"/>
    <x v="5"/>
    <d v="2022-05-31T00:00:00"/>
    <n v="0"/>
    <n v="13482"/>
    <x v="989"/>
    <x v="2"/>
    <n v="129"/>
    <s v="Product_129"/>
    <x v="0"/>
    <n v="204.7"/>
    <n v="117.47"/>
    <n v="2"/>
    <n v="0"/>
    <n v="428"/>
    <n v="7"/>
    <n v="409.4"/>
    <n v="174.46"/>
  </r>
  <r>
    <n v="1331"/>
    <x v="3431"/>
    <n v="60"/>
    <x v="3"/>
    <d v="2020-04-08T00:00:00"/>
    <n v="1"/>
    <n v="13359"/>
    <x v="638"/>
    <x v="0"/>
    <n v="140"/>
    <s v="Product_140"/>
    <x v="2"/>
    <n v="1380.32"/>
    <n v="751.6"/>
    <n v="1"/>
    <n v="0"/>
    <n v="1485"/>
    <n v="2"/>
    <n v="1380.32"/>
    <n v="628.72"/>
  </r>
  <r>
    <n v="2401"/>
    <x v="3432"/>
    <n v="34"/>
    <x v="5"/>
    <d v="2020-01-22T00:00:00"/>
    <n v="1"/>
    <n v="13119"/>
    <x v="1357"/>
    <x v="1"/>
    <n v="110"/>
    <s v="Product_110"/>
    <x v="1"/>
    <n v="1348.22"/>
    <n v="851.37"/>
    <n v="3"/>
    <n v="0.2"/>
    <n v="1093"/>
    <n v="6"/>
    <n v="3235.73"/>
    <n v="681.62"/>
  </r>
  <r>
    <n v="1654"/>
    <x v="3433"/>
    <n v="63"/>
    <x v="4"/>
    <d v="2020-07-20T00:00:00"/>
    <n v="1"/>
    <n v="12812"/>
    <x v="247"/>
    <x v="0"/>
    <n v="118"/>
    <s v="Product_118"/>
    <x v="3"/>
    <n v="1367.7"/>
    <n v="702.62"/>
    <n v="4"/>
    <n v="0"/>
    <n v="1626"/>
    <n v="1"/>
    <n v="5470.8"/>
    <n v="2660.32"/>
  </r>
  <r>
    <n v="1040"/>
    <x v="3434"/>
    <n v="42"/>
    <x v="4"/>
    <d v="2021-06-13T00:00:00"/>
    <n v="0"/>
    <n v="11581"/>
    <x v="665"/>
    <x v="1"/>
    <n v="147"/>
    <s v="Product_147"/>
    <x v="3"/>
    <n v="1122.43"/>
    <n v="687.71"/>
    <n v="4"/>
    <n v="0.05"/>
    <n v="451"/>
    <n v="6"/>
    <n v="4265.2299999999996"/>
    <n v="1514.39"/>
  </r>
  <r>
    <n v="1958"/>
    <x v="3435"/>
    <n v="40"/>
    <x v="3"/>
    <d v="2021-03-30T00:00:00"/>
    <n v="0"/>
    <n v="13441"/>
    <x v="1117"/>
    <x v="2"/>
    <n v="113"/>
    <s v="Product_113"/>
    <x v="3"/>
    <n v="205.15"/>
    <n v="106.86"/>
    <n v="4"/>
    <n v="0"/>
    <n v="521"/>
    <n v="3"/>
    <n v="820.6"/>
    <n v="393.16"/>
  </r>
  <r>
    <n v="1104"/>
    <x v="3436"/>
    <n v="53"/>
    <x v="0"/>
    <d v="2022-11-11T00:00:00"/>
    <n v="0"/>
    <n v="12278"/>
    <x v="1054"/>
    <x v="2"/>
    <n v="127"/>
    <s v="Product_127"/>
    <x v="3"/>
    <n v="685.3"/>
    <n v="296.95999999999998"/>
    <n v="2"/>
    <n v="0"/>
    <n v="592"/>
    <n v="4"/>
    <n v="1370.6"/>
    <n v="776.68"/>
  </r>
  <r>
    <n v="1201"/>
    <x v="3437"/>
    <n v="19"/>
    <x v="4"/>
    <d v="2022-11-28T00:00:00"/>
    <n v="0"/>
    <n v="13166"/>
    <x v="784"/>
    <x v="0"/>
    <n v="110"/>
    <s v="Product_110"/>
    <x v="1"/>
    <n v="240.54"/>
    <n v="103.95"/>
    <n v="5"/>
    <n v="0.05"/>
    <n v="765"/>
    <n v="5"/>
    <n v="1142.56"/>
    <n v="622.80999999999995"/>
  </r>
  <r>
    <n v="1449"/>
    <x v="3438"/>
    <n v="24"/>
    <x v="3"/>
    <d v="2023-02-16T00:00:00"/>
    <n v="0"/>
    <n v="12350"/>
    <x v="736"/>
    <x v="2"/>
    <n v="132"/>
    <s v="Product_132"/>
    <x v="1"/>
    <n v="1482.16"/>
    <n v="645.79999999999995"/>
    <n v="2"/>
    <n v="0.2"/>
    <n v="644"/>
    <n v="5"/>
    <n v="2371.46"/>
    <n v="1079.8599999999999"/>
  </r>
  <r>
    <n v="2289"/>
    <x v="3439"/>
    <n v="24"/>
    <x v="4"/>
    <d v="2023-03-04T00:00:00"/>
    <n v="0"/>
    <n v="13289"/>
    <x v="1074"/>
    <x v="2"/>
    <n v="141"/>
    <s v="Product_141"/>
    <x v="0"/>
    <n v="532.91"/>
    <n v="218.36"/>
    <n v="4"/>
    <n v="0.05"/>
    <n v="639"/>
    <n v="2"/>
    <n v="2025.06"/>
    <n v="1151.6199999999999"/>
  </r>
  <r>
    <n v="1909"/>
    <x v="3440"/>
    <n v="56"/>
    <x v="2"/>
    <d v="2023-11-09T00:00:00"/>
    <n v="1"/>
    <n v="13623"/>
    <x v="483"/>
    <x v="0"/>
    <n v="145"/>
    <s v="Product_145"/>
    <x v="1"/>
    <n v="898.73"/>
    <n v="503.19"/>
    <n v="1"/>
    <n v="0.05"/>
    <n v="419"/>
    <n v="3"/>
    <n v="853.79"/>
    <n v="350.6"/>
  </r>
  <r>
    <n v="1209"/>
    <x v="3441"/>
    <n v="35"/>
    <x v="4"/>
    <d v="2023-03-24T00:00:00"/>
    <n v="0"/>
    <n v="12434"/>
    <x v="501"/>
    <x v="2"/>
    <n v="103"/>
    <s v="Product_103"/>
    <x v="1"/>
    <n v="1180.1199999999999"/>
    <n v="709.93"/>
    <n v="4"/>
    <n v="0.05"/>
    <n v="649"/>
    <n v="5"/>
    <n v="4484.46"/>
    <n v="1644.74"/>
  </r>
  <r>
    <n v="1562"/>
    <x v="3442"/>
    <n v="70"/>
    <x v="1"/>
    <d v="2021-03-28T00:00:00"/>
    <n v="1"/>
    <n v="10714"/>
    <x v="1276"/>
    <x v="1"/>
    <n v="122"/>
    <s v="Product_122"/>
    <x v="3"/>
    <n v="1384.89"/>
    <n v="606.61"/>
    <n v="1"/>
    <n v="0"/>
    <n v="1049"/>
    <n v="6"/>
    <n v="1384.89"/>
    <n v="778.28"/>
  </r>
  <r>
    <n v="2141"/>
    <x v="3443"/>
    <n v="40"/>
    <x v="3"/>
    <d v="2022-01-07T00:00:00"/>
    <n v="1"/>
    <n v="13699"/>
    <x v="1339"/>
    <x v="0"/>
    <n v="127"/>
    <s v="Product_127"/>
    <x v="1"/>
    <n v="1145.54"/>
    <n v="668.49"/>
    <n v="1"/>
    <n v="0.05"/>
    <n v="681"/>
    <n v="7"/>
    <n v="1088.26"/>
    <n v="419.77"/>
  </r>
  <r>
    <n v="1712"/>
    <x v="3444"/>
    <n v="40"/>
    <x v="5"/>
    <d v="2022-02-05T00:00:00"/>
    <n v="0"/>
    <n v="10924"/>
    <x v="737"/>
    <x v="1"/>
    <n v="103"/>
    <s v="Product_103"/>
    <x v="3"/>
    <n v="1028.03"/>
    <n v="595.55999999999995"/>
    <n v="4"/>
    <n v="0.05"/>
    <n v="507"/>
    <n v="2"/>
    <n v="3906.51"/>
    <n v="1524.27"/>
  </r>
  <r>
    <n v="2400"/>
    <x v="3445"/>
    <n v="29"/>
    <x v="3"/>
    <d v="2022-12-03T00:00:00"/>
    <n v="1"/>
    <n v="13162"/>
    <x v="979"/>
    <x v="2"/>
    <n v="133"/>
    <s v="Product_133"/>
    <x v="2"/>
    <n v="725.67"/>
    <n v="322.29000000000002"/>
    <n v="4"/>
    <n v="0"/>
    <n v="762"/>
    <n v="5"/>
    <n v="2902.68"/>
    <n v="1613.52"/>
  </r>
  <r>
    <n v="1770"/>
    <x v="3446"/>
    <n v="41"/>
    <x v="0"/>
    <d v="2022-08-06T00:00:00"/>
    <n v="0"/>
    <n v="10057"/>
    <x v="434"/>
    <x v="0"/>
    <n v="102"/>
    <s v="Product_102"/>
    <x v="2"/>
    <n v="927.83"/>
    <n v="483.61"/>
    <n v="1"/>
    <n v="0"/>
    <n v="356"/>
    <n v="3"/>
    <n v="927.83"/>
    <n v="444.22"/>
  </r>
  <r>
    <n v="2107"/>
    <x v="3447"/>
    <n v="47"/>
    <x v="4"/>
    <d v="2023-10-23T00:00:00"/>
    <n v="0"/>
    <n v="10433"/>
    <x v="428"/>
    <x v="1"/>
    <n v="111"/>
    <s v="Product_111"/>
    <x v="2"/>
    <n v="186.54"/>
    <n v="429.51499999999999"/>
    <n v="2"/>
    <n v="0.05"/>
    <n v="351"/>
    <n v="10"/>
    <n v="354.43"/>
    <n v="-504.6"/>
  </r>
  <r>
    <n v="1453"/>
    <x v="3448"/>
    <n v="25"/>
    <x v="3"/>
    <d v="2023-04-20T00:00:00"/>
    <n v="0"/>
    <n v="12569"/>
    <x v="212"/>
    <x v="0"/>
    <n v="146"/>
    <s v="Product_146"/>
    <x v="2"/>
    <n v="1331.69"/>
    <n v="539.37"/>
    <n v="2"/>
    <n v="0.1"/>
    <n v="622"/>
    <n v="4"/>
    <n v="2397.04"/>
    <n v="1318.3"/>
  </r>
  <r>
    <n v="1666"/>
    <x v="3449"/>
    <n v="48"/>
    <x v="2"/>
    <d v="2023-11-15T00:00:00"/>
    <n v="0"/>
    <n v="12815"/>
    <x v="623"/>
    <x v="1"/>
    <n v="110"/>
    <s v="Product_110"/>
    <x v="2"/>
    <n v="838.48"/>
    <n v="372.36"/>
    <n v="2"/>
    <n v="0"/>
    <n v="370"/>
    <n v="3"/>
    <n v="1676.96"/>
    <n v="932.24"/>
  </r>
  <r>
    <n v="1628"/>
    <x v="3450"/>
    <n v="52"/>
    <x v="3"/>
    <d v="2022-10-21T00:00:00"/>
    <n v="0"/>
    <n v="12876"/>
    <x v="774"/>
    <x v="1"/>
    <n v="139"/>
    <s v="Product_139"/>
    <x v="2"/>
    <n v="108.2"/>
    <n v="75.599999999999994"/>
    <n v="3"/>
    <n v="0.1"/>
    <n v="344"/>
    <n v="6"/>
    <n v="292.14"/>
    <n v="65.34"/>
  </r>
  <r>
    <n v="1386"/>
    <x v="3451"/>
    <n v="30"/>
    <x v="2"/>
    <d v="2020-11-04T00:00:00"/>
    <n v="0"/>
    <n v="11784"/>
    <x v="1025"/>
    <x v="0"/>
    <n v="133"/>
    <s v="Product_133"/>
    <x v="2"/>
    <n v="1383.86"/>
    <n v="858.08"/>
    <n v="1"/>
    <n v="0.1"/>
    <n v="721"/>
    <n v="7"/>
    <n v="1245.47"/>
    <n v="387.39"/>
  </r>
  <r>
    <n v="2373"/>
    <x v="3452"/>
    <n v="69"/>
    <x v="4"/>
    <d v="2021-12-07T00:00:00"/>
    <n v="0"/>
    <n v="10482"/>
    <x v="577"/>
    <x v="1"/>
    <n v="107"/>
    <s v="Product_107"/>
    <x v="3"/>
    <n v="759.49"/>
    <n v="409.55"/>
    <n v="3"/>
    <n v="0"/>
    <n v="579"/>
    <n v="4"/>
    <n v="2278.4699999999998"/>
    <n v="1049.82"/>
  </r>
  <r>
    <n v="1295"/>
    <x v="3453"/>
    <n v="32"/>
    <x v="5"/>
    <d v="2020-02-20T00:00:00"/>
    <n v="0"/>
    <n v="10366"/>
    <x v="404"/>
    <x v="0"/>
    <n v="115"/>
    <s v="Product_115"/>
    <x v="3"/>
    <n v="1309.45"/>
    <n v="771.19"/>
    <n v="3"/>
    <n v="0.05"/>
    <n v="334"/>
    <n v="5"/>
    <n v="3731.93"/>
    <n v="1418.36"/>
  </r>
  <r>
    <n v="1257"/>
    <x v="3454"/>
    <n v="25"/>
    <x v="4"/>
    <d v="2022-09-15T00:00:00"/>
    <n v="0"/>
    <n v="10888"/>
    <x v="832"/>
    <x v="2"/>
    <n v="126"/>
    <s v="Product_126"/>
    <x v="3"/>
    <n v="1292.49"/>
    <n v="845.12"/>
    <n v="1"/>
    <n v="0"/>
    <n v="333"/>
    <n v="3"/>
    <n v="1292.49"/>
    <n v="447.37"/>
  </r>
  <r>
    <n v="2104"/>
    <x v="3455"/>
    <n v="40"/>
    <x v="0"/>
    <d v="2020-08-02T00:00:00"/>
    <n v="1"/>
    <n v="11852"/>
    <x v="791"/>
    <x v="1"/>
    <n v="111"/>
    <s v="Product_111"/>
    <x v="3"/>
    <n v="1232.8399999999999"/>
    <n v="804.66"/>
    <n v="3"/>
    <n v="0"/>
    <n v="735"/>
    <n v="5"/>
    <n v="3698.52"/>
    <n v="1284.54"/>
  </r>
  <r>
    <n v="1267"/>
    <x v="3456"/>
    <n v="58"/>
    <x v="1"/>
    <d v="2021-08-28T00:00:00"/>
    <n v="0"/>
    <n v="13478"/>
    <x v="462"/>
    <x v="1"/>
    <n v="138"/>
    <s v="Product_138"/>
    <x v="1"/>
    <n v="139.03"/>
    <n v="69.150000000000006"/>
    <n v="1"/>
    <n v="0"/>
    <n v="346"/>
    <n v="5"/>
    <n v="139.03"/>
    <n v="69.88"/>
  </r>
  <r>
    <n v="1418"/>
    <x v="3457"/>
    <n v="40"/>
    <x v="5"/>
    <d v="2022-05-01T00:00:00"/>
    <n v="0"/>
    <n v="13589"/>
    <x v="42"/>
    <x v="1"/>
    <n v="127"/>
    <s v="Product_127"/>
    <x v="1"/>
    <n v="408.25"/>
    <n v="223.47"/>
    <n v="5"/>
    <n v="0.2"/>
    <n v="485"/>
    <n v="4"/>
    <n v="1633"/>
    <n v="515.65"/>
  </r>
  <r>
    <n v="1234"/>
    <x v="3458"/>
    <n v="32"/>
    <x v="5"/>
    <d v="2020-06-24T00:00:00"/>
    <n v="1"/>
    <n v="11354"/>
    <x v="178"/>
    <x v="1"/>
    <n v="139"/>
    <s v="Product_139"/>
    <x v="0"/>
    <n v="1319.54"/>
    <n v="780.4"/>
    <n v="5"/>
    <n v="0"/>
    <n v="1041"/>
    <n v="6"/>
    <n v="6597.7"/>
    <n v="2695.7"/>
  </r>
  <r>
    <n v="2334"/>
    <x v="3459"/>
    <n v="40"/>
    <x v="1"/>
    <d v="2020-08-25T00:00:00"/>
    <n v="0"/>
    <n v="11723"/>
    <x v="802"/>
    <x v="2"/>
    <n v="107"/>
    <s v="Product_107"/>
    <x v="1"/>
    <n v="1353.54"/>
    <n v="570.61"/>
    <n v="1"/>
    <n v="0.1"/>
    <n v="821"/>
    <n v="2"/>
    <n v="1218.19"/>
    <n v="647.58000000000004"/>
  </r>
  <r>
    <n v="1985"/>
    <x v="3460"/>
    <n v="34"/>
    <x v="3"/>
    <d v="2024-02-04T00:00:00"/>
    <n v="0"/>
    <n v="11258"/>
    <x v="1358"/>
    <x v="0"/>
    <n v="101"/>
    <s v="Product_101"/>
    <x v="3"/>
    <n v="714.2"/>
    <n v="488.33"/>
    <n v="1"/>
    <n v="0"/>
    <n v="332"/>
    <n v="3"/>
    <n v="714.2"/>
    <n v="225.87"/>
  </r>
  <r>
    <n v="2380"/>
    <x v="3461"/>
    <n v="75"/>
    <x v="4"/>
    <d v="2020-10-17T00:00:00"/>
    <n v="1"/>
    <n v="12930"/>
    <x v="1018"/>
    <x v="0"/>
    <n v="110"/>
    <s v="Product_110"/>
    <x v="3"/>
    <n v="688.06"/>
    <n v="364.55"/>
    <n v="1"/>
    <n v="0.1"/>
    <n v="1268"/>
    <n v="3"/>
    <n v="619.25"/>
    <n v="254.7"/>
  </r>
  <r>
    <n v="2236"/>
    <x v="3462"/>
    <n v="40"/>
    <x v="3"/>
    <d v="2021-12-14T00:00:00"/>
    <n v="0"/>
    <n v="10410"/>
    <x v="1359"/>
    <x v="0"/>
    <n v="121"/>
    <s v="Product_121"/>
    <x v="2"/>
    <n v="303.95"/>
    <n v="155.4"/>
    <n v="2"/>
    <n v="0.1"/>
    <n v="589"/>
    <n v="4"/>
    <n v="547.11"/>
    <n v="236.31"/>
  </r>
  <r>
    <n v="1573"/>
    <x v="3463"/>
    <n v="30"/>
    <x v="3"/>
    <d v="2021-09-30T00:00:00"/>
    <n v="1"/>
    <n v="12230"/>
    <x v="197"/>
    <x v="2"/>
    <n v="115"/>
    <s v="Product_115"/>
    <x v="2"/>
    <n v="1454.2"/>
    <n v="977.41"/>
    <n v="1"/>
    <n v="0.1"/>
    <n v="1189"/>
    <n v="4"/>
    <n v="1308.78"/>
    <n v="331.37"/>
  </r>
  <r>
    <n v="1048"/>
    <x v="3464"/>
    <n v="66"/>
    <x v="4"/>
    <d v="2021-03-12T00:00:00"/>
    <n v="0"/>
    <n v="13358"/>
    <x v="338"/>
    <x v="2"/>
    <n v="130"/>
    <s v="Product_130"/>
    <x v="0"/>
    <n v="359.05"/>
    <n v="156.36000000000001"/>
    <n v="4"/>
    <n v="0.05"/>
    <n v="1080"/>
    <n v="4"/>
    <n v="1364.39"/>
    <n v="738.95"/>
  </r>
  <r>
    <n v="2150"/>
    <x v="3465"/>
    <n v="58"/>
    <x v="0"/>
    <d v="2022-07-21T00:00:00"/>
    <n v="0"/>
    <n v="13194"/>
    <x v="498"/>
    <x v="0"/>
    <n v="130"/>
    <s v="Product_130"/>
    <x v="1"/>
    <n v="326.86"/>
    <n v="134.59"/>
    <n v="5"/>
    <n v="0.1"/>
    <n v="696"/>
    <n v="7"/>
    <n v="1470.87"/>
    <n v="797.92"/>
  </r>
  <r>
    <n v="1222"/>
    <x v="3466"/>
    <n v="31"/>
    <x v="5"/>
    <d v="2021-02-27T00:00:00"/>
    <n v="1"/>
    <n v="12205"/>
    <x v="563"/>
    <x v="0"/>
    <n v="108"/>
    <s v="Product_108"/>
    <x v="3"/>
    <n v="1008.06"/>
    <n v="610.38"/>
    <n v="5"/>
    <n v="0"/>
    <n v="786"/>
    <n v="2"/>
    <n v="5040.3"/>
    <n v="1988.4"/>
  </r>
  <r>
    <n v="1920"/>
    <x v="3467"/>
    <n v="40"/>
    <x v="2"/>
    <d v="2022-03-12T00:00:00"/>
    <n v="0"/>
    <n v="13394"/>
    <x v="536"/>
    <x v="2"/>
    <n v="124"/>
    <s v="Product_124"/>
    <x v="1"/>
    <n v="402.12"/>
    <n v="207.29"/>
    <n v="1"/>
    <n v="0"/>
    <n v="547"/>
    <n v="7"/>
    <n v="402.12"/>
    <n v="194.83"/>
  </r>
  <r>
    <n v="2302"/>
    <x v="3468"/>
    <n v="46"/>
    <x v="1"/>
    <d v="2022-09-16T00:00:00"/>
    <n v="1"/>
    <n v="12060"/>
    <x v="894"/>
    <x v="2"/>
    <n v="119"/>
    <s v="Product_119"/>
    <x v="0"/>
    <n v="1411.22"/>
    <n v="888.14"/>
    <n v="5"/>
    <n v="0"/>
    <n v="358"/>
    <n v="3"/>
    <n v="7056.1"/>
    <n v="2615.4"/>
  </r>
  <r>
    <n v="2431"/>
    <x v="3469"/>
    <n v="42"/>
    <x v="5"/>
    <d v="2021-12-14T00:00:00"/>
    <n v="0"/>
    <n v="13898"/>
    <x v="1359"/>
    <x v="1"/>
    <n v="103"/>
    <s v="Product_103"/>
    <x v="2"/>
    <n v="65.819999999999993"/>
    <n v="27.68"/>
    <n v="1"/>
    <n v="0.05"/>
    <n v="458"/>
    <n v="3"/>
    <n v="62.53"/>
    <n v="34.85"/>
  </r>
  <r>
    <n v="2317"/>
    <x v="3470"/>
    <n v="66"/>
    <x v="3"/>
    <d v="2022-02-09T00:00:00"/>
    <n v="1"/>
    <n v="12613"/>
    <x v="675"/>
    <x v="0"/>
    <n v="115"/>
    <s v="Product_115"/>
    <x v="3"/>
    <n v="58.34"/>
    <n v="30.05"/>
    <n v="1"/>
    <n v="0"/>
    <n v="799"/>
    <n v="4"/>
    <n v="58.34"/>
    <n v="28.29"/>
  </r>
  <r>
    <n v="1276"/>
    <x v="3471"/>
    <n v="45"/>
    <x v="1"/>
    <d v="2020-07-18T00:00:00"/>
    <n v="0"/>
    <n v="12919"/>
    <x v="941"/>
    <x v="0"/>
    <n v="136"/>
    <s v="Product_136"/>
    <x v="2"/>
    <n v="782.07"/>
    <n v="368.04"/>
    <n v="5"/>
    <n v="0"/>
    <n v="391"/>
    <n v="8"/>
    <n v="3910.35"/>
    <n v="2070.15"/>
  </r>
  <r>
    <n v="2461"/>
    <x v="3472"/>
    <n v="57"/>
    <x v="2"/>
    <d v="2022-06-16T00:00:00"/>
    <n v="0"/>
    <n v="11812"/>
    <x v="200"/>
    <x v="0"/>
    <n v="106"/>
    <s v="Product_106"/>
    <x v="3"/>
    <n v="757.69"/>
    <n v="471.19"/>
    <n v="5"/>
    <n v="0.1"/>
    <n v="709"/>
    <n v="4"/>
    <n v="3409.61"/>
    <n v="1053.6600000000001"/>
  </r>
  <r>
    <n v="2130"/>
    <x v="3473"/>
    <n v="42"/>
    <x v="5"/>
    <d v="2024-01-18T00:00:00"/>
    <n v="0"/>
    <n v="12602"/>
    <x v="152"/>
    <x v="0"/>
    <n v="142"/>
    <s v="Product_142"/>
    <x v="2"/>
    <n v="286.88"/>
    <n v="134.30000000000001"/>
    <n v="4"/>
    <n v="0.05"/>
    <n v="349"/>
    <n v="4"/>
    <n v="1090.1400000000001"/>
    <n v="552.94000000000005"/>
  </r>
  <r>
    <n v="1419"/>
    <x v="3474"/>
    <n v="40"/>
    <x v="5"/>
    <d v="2023-11-27T00:00:00"/>
    <n v="0"/>
    <n v="11802"/>
    <x v="280"/>
    <x v="0"/>
    <n v="148"/>
    <s v="Product_148"/>
    <x v="2"/>
    <n v="767.05"/>
    <n v="412.2"/>
    <n v="3"/>
    <n v="0.1"/>
    <n v="401"/>
    <n v="8"/>
    <n v="2071.04"/>
    <n v="834.44"/>
  </r>
  <r>
    <n v="1610"/>
    <x v="3475"/>
    <n v="22"/>
    <x v="0"/>
    <d v="2022-07-15T00:00:00"/>
    <n v="1"/>
    <n v="13692"/>
    <x v="1360"/>
    <x v="1"/>
    <n v="118"/>
    <s v="Product_118"/>
    <x v="0"/>
    <n v="646.91"/>
    <n v="417.69"/>
    <n v="4"/>
    <n v="0"/>
    <n v="873"/>
    <n v="2"/>
    <n v="2587.64"/>
    <n v="916.88"/>
  </r>
  <r>
    <n v="2452"/>
    <x v="3476"/>
    <n v="25"/>
    <x v="5"/>
    <d v="2021-10-15T00:00:00"/>
    <n v="1"/>
    <n v="13906"/>
    <x v="1210"/>
    <x v="2"/>
    <n v="138"/>
    <s v="Product_138"/>
    <x v="1"/>
    <n v="1340.98"/>
    <n v="904.65"/>
    <n v="4"/>
    <n v="0"/>
    <n v="528"/>
    <n v="4"/>
    <n v="5363.92"/>
    <n v="1745.32"/>
  </r>
  <r>
    <n v="1374"/>
    <x v="3477"/>
    <n v="36"/>
    <x v="5"/>
    <d v="2020-05-17T00:00:00"/>
    <n v="1"/>
    <n v="10677"/>
    <x v="998"/>
    <x v="1"/>
    <n v="119"/>
    <s v="Product_119"/>
    <x v="2"/>
    <n v="63.42"/>
    <n v="39.119999999999997"/>
    <n v="5"/>
    <n v="0"/>
    <n v="814"/>
    <n v="5"/>
    <n v="317.10000000000002"/>
    <n v="121.5"/>
  </r>
  <r>
    <n v="1072"/>
    <x v="3478"/>
    <n v="71"/>
    <x v="2"/>
    <d v="2021-09-06T00:00:00"/>
    <n v="0"/>
    <n v="12910"/>
    <x v="328"/>
    <x v="1"/>
    <n v="149"/>
    <s v="Product_149"/>
    <x v="3"/>
    <n v="1465.59"/>
    <n v="774.96"/>
    <n v="4"/>
    <n v="0"/>
    <n v="514"/>
    <n v="7"/>
    <n v="5862.36"/>
    <n v="2762.52"/>
  </r>
  <r>
    <n v="2053"/>
    <x v="3479"/>
    <n v="45"/>
    <x v="2"/>
    <d v="2020-01-04T00:00:00"/>
    <n v="0"/>
    <n v="13991"/>
    <x v="1361"/>
    <x v="0"/>
    <n v="130"/>
    <s v="Product_130"/>
    <x v="1"/>
    <n v="955.37"/>
    <n v="546.09"/>
    <n v="5"/>
    <n v="0"/>
    <n v="519"/>
    <n v="3"/>
    <n v="4776.8500000000004"/>
    <n v="2046.4"/>
  </r>
  <r>
    <n v="2211"/>
    <x v="3480"/>
    <n v="38"/>
    <x v="1"/>
    <d v="2023-12-26T00:00:00"/>
    <n v="0"/>
    <n v="10617"/>
    <x v="1362"/>
    <x v="1"/>
    <n v="113"/>
    <s v="Product_113"/>
    <x v="1"/>
    <n v="270.17"/>
    <n v="429.51499999999999"/>
    <n v="2"/>
    <n v="0"/>
    <n v="372"/>
    <n v="5"/>
    <n v="540.34"/>
    <n v="-318.69"/>
  </r>
  <r>
    <n v="2387"/>
    <x v="3481"/>
    <n v="58"/>
    <x v="3"/>
    <d v="2020-08-23T00:00:00"/>
    <n v="1"/>
    <n v="13634"/>
    <x v="764"/>
    <x v="1"/>
    <n v="139"/>
    <s v="Product_139"/>
    <x v="2"/>
    <n v="117.8"/>
    <n v="78.040000000000006"/>
    <n v="1"/>
    <n v="0"/>
    <n v="887"/>
    <n v="6"/>
    <n v="117.8"/>
    <n v="39.76"/>
  </r>
  <r>
    <n v="2474"/>
    <x v="3482"/>
    <n v="18"/>
    <x v="2"/>
    <d v="2020-02-16T00:00:00"/>
    <n v="0"/>
    <n v="12251"/>
    <x v="1292"/>
    <x v="0"/>
    <n v="112"/>
    <s v="Product_112"/>
    <x v="2"/>
    <n v="830.25"/>
    <n v="553.41999999999996"/>
    <n v="3"/>
    <n v="0"/>
    <n v="551"/>
    <n v="6"/>
    <n v="2490.75"/>
    <n v="830.49"/>
  </r>
  <r>
    <n v="1194"/>
    <x v="3483"/>
    <n v="32"/>
    <x v="1"/>
    <d v="2021-12-03T00:00:00"/>
    <n v="1"/>
    <n v="13004"/>
    <x v="363"/>
    <x v="1"/>
    <n v="134"/>
    <s v="Product_134"/>
    <x v="2"/>
    <n v="390.59"/>
    <n v="265.32"/>
    <n v="2"/>
    <n v="0"/>
    <n v="1117"/>
    <n v="4"/>
    <n v="781.18"/>
    <n v="250.54"/>
  </r>
  <r>
    <n v="2179"/>
    <x v="3484"/>
    <n v="30"/>
    <x v="5"/>
    <d v="2023-08-20T00:00:00"/>
    <n v="0"/>
    <n v="12349"/>
    <x v="79"/>
    <x v="1"/>
    <n v="112"/>
    <s v="Product_112"/>
    <x v="1"/>
    <n v="486.69"/>
    <n v="313.05"/>
    <n v="1"/>
    <n v="0"/>
    <n v="500"/>
    <n v="5"/>
    <n v="486.69"/>
    <n v="173.64"/>
  </r>
  <r>
    <n v="2195"/>
    <x v="3485"/>
    <n v="45"/>
    <x v="1"/>
    <d v="2020-11-08T00:00:00"/>
    <n v="1"/>
    <n v="13114"/>
    <x v="974"/>
    <x v="2"/>
    <n v="144"/>
    <s v="Product_144"/>
    <x v="0"/>
    <n v="405.44"/>
    <n v="180.03"/>
    <n v="1"/>
    <n v="0.05"/>
    <n v="1604"/>
    <n v="5"/>
    <n v="385.17"/>
    <n v="205.14"/>
  </r>
  <r>
    <n v="1846"/>
    <x v="3486"/>
    <n v="53"/>
    <x v="1"/>
    <d v="2023-10-18T00:00:00"/>
    <n v="0"/>
    <n v="10794"/>
    <x v="1335"/>
    <x v="0"/>
    <n v="124"/>
    <s v="Product_124"/>
    <x v="2"/>
    <n v="992.75"/>
    <n v="619.77"/>
    <n v="3"/>
    <n v="0.05"/>
    <n v="441"/>
    <n v="3"/>
    <n v="2829.34"/>
    <n v="970.03"/>
  </r>
  <r>
    <n v="2064"/>
    <x v="3487"/>
    <n v="47"/>
    <x v="1"/>
    <d v="2020-02-12T00:00:00"/>
    <n v="0"/>
    <n v="12644"/>
    <x v="781"/>
    <x v="0"/>
    <n v="104"/>
    <s v="Product_104"/>
    <x v="1"/>
    <n v="852.62"/>
    <n v="549.41"/>
    <n v="4"/>
    <n v="0.1"/>
    <n v="400"/>
    <n v="5"/>
    <n v="3069.43"/>
    <n v="871.79"/>
  </r>
  <r>
    <n v="2086"/>
    <x v="3488"/>
    <n v="47"/>
    <x v="4"/>
    <d v="2021-05-14T00:00:00"/>
    <n v="0"/>
    <n v="10728"/>
    <x v="506"/>
    <x v="1"/>
    <n v="136"/>
    <s v="Product_136"/>
    <x v="1"/>
    <n v="163.06"/>
    <n v="108.17"/>
    <n v="1"/>
    <n v="0"/>
    <n v="561"/>
    <n v="5"/>
    <n v="163.06"/>
    <n v="54.89"/>
  </r>
  <r>
    <n v="1022"/>
    <x v="3489"/>
    <n v="34"/>
    <x v="1"/>
    <d v="2022-11-22T00:00:00"/>
    <n v="0"/>
    <n v="11693"/>
    <x v="1114"/>
    <x v="0"/>
    <n v="148"/>
    <s v="Product_148"/>
    <x v="3"/>
    <n v="813.46"/>
    <n v="551.07000000000005"/>
    <n v="3"/>
    <n v="0.2"/>
    <n v="414"/>
    <n v="5"/>
    <n v="1952.3"/>
    <n v="299.08999999999997"/>
  </r>
  <r>
    <n v="1359"/>
    <x v="3490"/>
    <n v="44"/>
    <x v="2"/>
    <d v="2020-12-23T00:00:00"/>
    <n v="0"/>
    <n v="11885"/>
    <x v="964"/>
    <x v="2"/>
    <n v="114"/>
    <s v="Product_114"/>
    <x v="2"/>
    <n v="1197.23"/>
    <n v="661.77"/>
    <n v="5"/>
    <n v="0.2"/>
    <n v="459"/>
    <n v="4"/>
    <n v="4788.92"/>
    <n v="1480.07"/>
  </r>
  <r>
    <n v="2098"/>
    <x v="3491"/>
    <n v="27"/>
    <x v="4"/>
    <d v="2023-04-02T00:00:00"/>
    <n v="0"/>
    <n v="12553"/>
    <x v="750"/>
    <x v="1"/>
    <n v="117"/>
    <s v="Product_117"/>
    <x v="0"/>
    <n v="167.73"/>
    <n v="100.06"/>
    <n v="1"/>
    <n v="0"/>
    <n v="469"/>
    <n v="6"/>
    <n v="167.73"/>
    <n v="67.67"/>
  </r>
  <r>
    <n v="1559"/>
    <x v="3492"/>
    <n v="50"/>
    <x v="3"/>
    <d v="2020-11-23T00:00:00"/>
    <n v="0"/>
    <n v="10638"/>
    <x v="130"/>
    <x v="2"/>
    <n v="149"/>
    <s v="Product_149"/>
    <x v="3"/>
    <n v="1340.12"/>
    <n v="539.89"/>
    <n v="1"/>
    <n v="0"/>
    <n v="809"/>
    <n v="7"/>
    <n v="1340.12"/>
    <n v="800.23"/>
  </r>
  <r>
    <n v="1671"/>
    <x v="3493"/>
    <n v="32"/>
    <x v="1"/>
    <d v="2021-08-11T00:00:00"/>
    <n v="0"/>
    <n v="10190"/>
    <x v="1363"/>
    <x v="1"/>
    <n v="103"/>
    <s v="Product_103"/>
    <x v="2"/>
    <n v="888.54"/>
    <n v="508.1"/>
    <n v="4"/>
    <n v="0"/>
    <n v="716"/>
    <n v="8"/>
    <n v="3554.16"/>
    <n v="1521.76"/>
  </r>
  <r>
    <n v="2141"/>
    <x v="3494"/>
    <n v="23"/>
    <x v="0"/>
    <d v="2023-02-20T00:00:00"/>
    <n v="1"/>
    <n v="11801"/>
    <x v="398"/>
    <x v="1"/>
    <n v="138"/>
    <s v="Product_138"/>
    <x v="3"/>
    <n v="1428.41"/>
    <n v="774.14"/>
    <n v="4"/>
    <n v="0.05"/>
    <n v="681"/>
    <n v="7"/>
    <n v="5427.96"/>
    <n v="2331.4"/>
  </r>
  <r>
    <n v="2403"/>
    <x v="3495"/>
    <n v="40"/>
    <x v="5"/>
    <d v="2022-05-23T00:00:00"/>
    <n v="0"/>
    <n v="10898"/>
    <x v="528"/>
    <x v="0"/>
    <n v="123"/>
    <s v="Product_123"/>
    <x v="2"/>
    <n v="264.8"/>
    <n v="182.37"/>
    <n v="5"/>
    <n v="0"/>
    <n v="626"/>
    <n v="7"/>
    <n v="1324"/>
    <n v="412.15"/>
  </r>
  <r>
    <n v="1678"/>
    <x v="3496"/>
    <n v="40"/>
    <x v="5"/>
    <d v="2022-04-08T00:00:00"/>
    <n v="1"/>
    <n v="11996"/>
    <x v="87"/>
    <x v="0"/>
    <n v="113"/>
    <s v="Product_113"/>
    <x v="3"/>
    <n v="1490.67"/>
    <n v="999.51"/>
    <n v="1"/>
    <n v="0.2"/>
    <n v="881"/>
    <n v="2"/>
    <n v="1192.54"/>
    <n v="193.03"/>
  </r>
  <r>
    <n v="2313"/>
    <x v="3497"/>
    <n v="62"/>
    <x v="4"/>
    <d v="2021-04-19T00:00:00"/>
    <n v="0"/>
    <n v="12107"/>
    <x v="759"/>
    <x v="1"/>
    <n v="109"/>
    <s v="Product_109"/>
    <x v="0"/>
    <n v="984.2"/>
    <n v="629.17999999999995"/>
    <n v="4"/>
    <n v="0"/>
    <n v="435"/>
    <n v="4"/>
    <n v="3936.8"/>
    <n v="1420.08"/>
  </r>
  <r>
    <n v="1439"/>
    <x v="3498"/>
    <n v="51"/>
    <x v="5"/>
    <d v="2022-09-04T00:00:00"/>
    <n v="1"/>
    <n v="13866"/>
    <x v="1048"/>
    <x v="2"/>
    <n v="121"/>
    <s v="Product_121"/>
    <x v="3"/>
    <n v="872.87"/>
    <n v="364.07"/>
    <n v="3"/>
    <n v="0.2"/>
    <n v="998"/>
    <n v="1"/>
    <n v="2094.89"/>
    <n v="1002.68"/>
  </r>
  <r>
    <n v="1932"/>
    <x v="3499"/>
    <n v="45"/>
    <x v="5"/>
    <d v="2023-07-13T00:00:00"/>
    <n v="0"/>
    <n v="11489"/>
    <x v="500"/>
    <x v="1"/>
    <n v="141"/>
    <s v="Product_141"/>
    <x v="3"/>
    <n v="797.16"/>
    <n v="415.01"/>
    <n v="1"/>
    <n v="0.1"/>
    <n v="538"/>
    <n v="1"/>
    <n v="717.44"/>
    <n v="302.43"/>
  </r>
  <r>
    <n v="1006"/>
    <x v="3500"/>
    <n v="40"/>
    <x v="4"/>
    <d v="2021-01-12T00:00:00"/>
    <n v="1"/>
    <n v="11402"/>
    <x v="720"/>
    <x v="1"/>
    <n v="108"/>
    <s v="Product_108"/>
    <x v="3"/>
    <n v="84.3"/>
    <n v="51.32"/>
    <n v="3"/>
    <n v="0.2"/>
    <n v="586"/>
    <n v="4"/>
    <n v="202.32"/>
    <n v="48.36"/>
  </r>
  <r>
    <n v="2219"/>
    <x v="3501"/>
    <n v="29"/>
    <x v="5"/>
    <d v="2021-01-16T00:00:00"/>
    <n v="0"/>
    <n v="11452"/>
    <x v="1174"/>
    <x v="1"/>
    <n v="117"/>
    <s v="Product_117"/>
    <x v="2"/>
    <n v="1412.48"/>
    <n v="577.55999999999995"/>
    <n v="2"/>
    <n v="0"/>
    <n v="528"/>
    <n v="5"/>
    <n v="2824.96"/>
    <n v="1669.84"/>
  </r>
  <r>
    <n v="1420"/>
    <x v="3502"/>
    <n v="40"/>
    <x v="1"/>
    <d v="2023-08-04T00:00:00"/>
    <n v="0"/>
    <n v="12109"/>
    <x v="1364"/>
    <x v="2"/>
    <n v="116"/>
    <s v="Product_116"/>
    <x v="2"/>
    <n v="983.79"/>
    <n v="463.11"/>
    <n v="5"/>
    <n v="0"/>
    <n v="516"/>
    <n v="4"/>
    <n v="4918.95"/>
    <n v="2603.4"/>
  </r>
  <r>
    <n v="1832"/>
    <x v="3503"/>
    <n v="36"/>
    <x v="3"/>
    <d v="2023-09-08T00:00:00"/>
    <n v="0"/>
    <n v="11943"/>
    <x v="110"/>
    <x v="0"/>
    <n v="116"/>
    <s v="Product_116"/>
    <x v="0"/>
    <n v="182.86"/>
    <n v="121.83"/>
    <n v="4"/>
    <n v="0.05"/>
    <n v="481"/>
    <n v="6"/>
    <n v="694.87"/>
    <n v="207.55"/>
  </r>
  <r>
    <n v="2216"/>
    <x v="3504"/>
    <n v="40"/>
    <x v="4"/>
    <d v="2022-04-06T00:00:00"/>
    <n v="1"/>
    <n v="12349"/>
    <x v="1365"/>
    <x v="0"/>
    <n v="128"/>
    <s v="Product_128"/>
    <x v="3"/>
    <n v="80.38"/>
    <n v="35.28"/>
    <n v="2"/>
    <n v="0.05"/>
    <n v="858"/>
    <n v="3"/>
    <n v="152.72"/>
    <n v="82.16"/>
  </r>
  <r>
    <n v="1558"/>
    <x v="3505"/>
    <n v="20"/>
    <x v="0"/>
    <d v="2022-03-21T00:00:00"/>
    <n v="0"/>
    <n v="10637"/>
    <x v="109"/>
    <x v="2"/>
    <n v="116"/>
    <s v="Product_116"/>
    <x v="1"/>
    <n v="123.64"/>
    <n v="51.36"/>
    <n v="4"/>
    <n v="0"/>
    <n v="519"/>
    <n v="7"/>
    <n v="494.56"/>
    <n v="289.12"/>
  </r>
  <r>
    <n v="2171"/>
    <x v="3506"/>
    <n v="35"/>
    <x v="4"/>
    <d v="2020-02-29T00:00:00"/>
    <n v="1"/>
    <n v="10998"/>
    <x v="579"/>
    <x v="0"/>
    <n v="146"/>
    <s v="Product_146"/>
    <x v="3"/>
    <n v="933.62"/>
    <n v="536.05999999999995"/>
    <n v="2"/>
    <n v="0.05"/>
    <n v="1069"/>
    <n v="4"/>
    <n v="1773.88"/>
    <n v="701.76"/>
  </r>
  <r>
    <n v="2225"/>
    <x v="3507"/>
    <n v="20"/>
    <x v="2"/>
    <d v="2023-11-06T00:00:00"/>
    <n v="0"/>
    <n v="12219"/>
    <x v="729"/>
    <x v="1"/>
    <n v="146"/>
    <s v="Product_146"/>
    <x v="1"/>
    <n v="940.32"/>
    <n v="643.12"/>
    <n v="4"/>
    <n v="0"/>
    <n v="570"/>
    <n v="3"/>
    <n v="3761.28"/>
    <n v="1188.8"/>
  </r>
  <r>
    <n v="2467"/>
    <x v="3508"/>
    <n v="60"/>
    <x v="0"/>
    <d v="2021-08-02T00:00:00"/>
    <n v="1"/>
    <n v="11528"/>
    <x v="703"/>
    <x v="0"/>
    <n v="114"/>
    <s v="Product_114"/>
    <x v="1"/>
    <n v="774.52"/>
    <n v="503.74"/>
    <n v="5"/>
    <n v="0"/>
    <n v="1423"/>
    <n v="2"/>
    <n v="3872.6"/>
    <n v="1353.9"/>
  </r>
  <r>
    <n v="1913"/>
    <x v="3509"/>
    <n v="47"/>
    <x v="2"/>
    <d v="2022-07-09T00:00:00"/>
    <n v="0"/>
    <n v="10062"/>
    <x v="981"/>
    <x v="0"/>
    <n v="146"/>
    <s v="Product_146"/>
    <x v="3"/>
    <n v="494.81"/>
    <n v="342.62"/>
    <n v="1"/>
    <n v="0"/>
    <n v="350"/>
    <n v="4"/>
    <n v="494.81"/>
    <n v="152.19"/>
  </r>
  <r>
    <n v="2442"/>
    <x v="3510"/>
    <n v="27"/>
    <x v="4"/>
    <d v="2023-04-27T00:00:00"/>
    <n v="0"/>
    <n v="12819"/>
    <x v="590"/>
    <x v="2"/>
    <n v="144"/>
    <s v="Product_144"/>
    <x v="1"/>
    <n v="821.03"/>
    <n v="514.01"/>
    <n v="3"/>
    <n v="0.2"/>
    <n v="615"/>
    <n v="5"/>
    <n v="1970.47"/>
    <n v="428.44"/>
  </r>
  <r>
    <n v="2450"/>
    <x v="3511"/>
    <n v="57"/>
    <x v="2"/>
    <d v="2022-05-29T00:00:00"/>
    <n v="0"/>
    <n v="10015"/>
    <x v="1044"/>
    <x v="2"/>
    <n v="138"/>
    <s v="Product_138"/>
    <x v="1"/>
    <n v="798.64"/>
    <n v="424.25"/>
    <n v="2"/>
    <n v="0"/>
    <n v="487"/>
    <n v="4"/>
    <n v="1597.28"/>
    <n v="748.78"/>
  </r>
  <r>
    <n v="2006"/>
    <x v="3512"/>
    <n v="54"/>
    <x v="0"/>
    <d v="2022-07-03T00:00:00"/>
    <n v="1"/>
    <n v="12738"/>
    <x v="1269"/>
    <x v="1"/>
    <n v="120"/>
    <s v="Product_120"/>
    <x v="3"/>
    <n v="78.150000000000006"/>
    <n v="53.45"/>
    <n v="3"/>
    <n v="0.05"/>
    <n v="785"/>
    <n v="5"/>
    <n v="222.73"/>
    <n v="62.38"/>
  </r>
  <r>
    <n v="2498"/>
    <x v="3513"/>
    <n v="44"/>
    <x v="1"/>
    <d v="2020-10-01T00:00:00"/>
    <n v="1"/>
    <n v="10841"/>
    <x v="1220"/>
    <x v="1"/>
    <n v="145"/>
    <s v="Product_145"/>
    <x v="2"/>
    <n v="459.58"/>
    <n v="242.65"/>
    <n v="3"/>
    <n v="0"/>
    <n v="1605"/>
    <n v="2"/>
    <n v="1378.74"/>
    <n v="650.79"/>
  </r>
  <r>
    <n v="1125"/>
    <x v="3514"/>
    <n v="39"/>
    <x v="4"/>
    <d v="2023-12-14T00:00:00"/>
    <n v="0"/>
    <n v="13951"/>
    <x v="1247"/>
    <x v="0"/>
    <n v="148"/>
    <s v="Product_148"/>
    <x v="3"/>
    <n v="127.12"/>
    <n v="64.2"/>
    <n v="4"/>
    <n v="0.05"/>
    <n v="384"/>
    <n v="5"/>
    <n v="483.06"/>
    <n v="226.26"/>
  </r>
  <r>
    <n v="1394"/>
    <x v="3515"/>
    <n v="35"/>
    <x v="4"/>
    <d v="2021-03-15T00:00:00"/>
    <n v="0"/>
    <n v="11124"/>
    <x v="1177"/>
    <x v="2"/>
    <n v="141"/>
    <s v="Product_141"/>
    <x v="0"/>
    <n v="1355.22"/>
    <n v="724.31"/>
    <n v="1"/>
    <n v="0.2"/>
    <n v="510"/>
    <n v="5"/>
    <n v="1084.18"/>
    <n v="359.87"/>
  </r>
  <r>
    <n v="1816"/>
    <x v="3516"/>
    <n v="31"/>
    <x v="5"/>
    <d v="2021-02-25T00:00:00"/>
    <n v="0"/>
    <n v="13247"/>
    <x v="1366"/>
    <x v="2"/>
    <n v="134"/>
    <s v="Product_134"/>
    <x v="1"/>
    <n v="1101.57"/>
    <n v="709.62"/>
    <n v="4"/>
    <n v="0"/>
    <n v="550"/>
    <n v="6"/>
    <n v="4406.28"/>
    <n v="1567.8"/>
  </r>
  <r>
    <n v="1880"/>
    <x v="3517"/>
    <n v="19"/>
    <x v="4"/>
    <d v="2021-07-24T00:00:00"/>
    <n v="0"/>
    <n v="11216"/>
    <x v="224"/>
    <x v="1"/>
    <n v="129"/>
    <s v="Product_129"/>
    <x v="0"/>
    <n v="1494.37"/>
    <n v="1009.16"/>
    <n v="3"/>
    <n v="0"/>
    <n v="598"/>
    <n v="10"/>
    <n v="4483.1099999999997"/>
    <n v="1455.63"/>
  </r>
  <r>
    <n v="1575"/>
    <x v="3518"/>
    <n v="62"/>
    <x v="4"/>
    <d v="2023-12-12T00:00:00"/>
    <n v="0"/>
    <n v="11996"/>
    <x v="874"/>
    <x v="0"/>
    <n v="103"/>
    <s v="Product_103"/>
    <x v="1"/>
    <n v="488.15"/>
    <n v="247.64"/>
    <n v="5"/>
    <n v="0"/>
    <n v="386"/>
    <n v="2"/>
    <n v="2440.75"/>
    <n v="1202.55"/>
  </r>
  <r>
    <n v="1324"/>
    <x v="3519"/>
    <n v="32"/>
    <x v="1"/>
    <d v="2020-05-08T00:00:00"/>
    <n v="1"/>
    <n v="13884"/>
    <x v="158"/>
    <x v="0"/>
    <n v="110"/>
    <s v="Product_110"/>
    <x v="2"/>
    <n v="1323.8"/>
    <n v="713.1"/>
    <n v="1"/>
    <n v="0.2"/>
    <n v="1616"/>
    <n v="2"/>
    <n v="1059.04"/>
    <n v="345.94"/>
  </r>
  <r>
    <n v="2415"/>
    <x v="3520"/>
    <n v="40"/>
    <x v="5"/>
    <d v="2023-03-28T00:00:00"/>
    <n v="0"/>
    <n v="10898"/>
    <x v="58"/>
    <x v="2"/>
    <n v="120"/>
    <s v="Product_120"/>
    <x v="1"/>
    <n v="924.43"/>
    <n v="618.9"/>
    <n v="1"/>
    <n v="0"/>
    <n v="327"/>
    <n v="6"/>
    <n v="924.43"/>
    <n v="305.52999999999997"/>
  </r>
  <r>
    <n v="1929"/>
    <x v="3521"/>
    <n v="26"/>
    <x v="3"/>
    <d v="2020-07-27T00:00:00"/>
    <n v="0"/>
    <n v="13344"/>
    <x v="625"/>
    <x v="2"/>
    <n v="102"/>
    <s v="Product_102"/>
    <x v="3"/>
    <n v="707.03"/>
    <n v="429.51499999999999"/>
    <n v="3"/>
    <n v="0"/>
    <n v="502"/>
    <n v="5"/>
    <n v="2121.09"/>
    <n v="832.54"/>
  </r>
  <r>
    <n v="2463"/>
    <x v="3522"/>
    <n v="36"/>
    <x v="2"/>
    <d v="2023-01-04T00:00:00"/>
    <n v="1"/>
    <n v="11490"/>
    <x v="291"/>
    <x v="2"/>
    <n v="127"/>
    <s v="Product_127"/>
    <x v="1"/>
    <n v="372.73"/>
    <n v="236.74"/>
    <n v="4"/>
    <n v="0"/>
    <n v="728"/>
    <n v="4"/>
    <n v="1490.92"/>
    <n v="543.96"/>
  </r>
  <r>
    <n v="2227"/>
    <x v="3523"/>
    <n v="82"/>
    <x v="0"/>
    <d v="2021-01-17T00:00:00"/>
    <n v="0"/>
    <n v="12980"/>
    <x v="1155"/>
    <x v="2"/>
    <n v="132"/>
    <s v="Product_132"/>
    <x v="0"/>
    <n v="1120.67"/>
    <n v="600.98"/>
    <n v="5"/>
    <n v="0"/>
    <n v="568"/>
    <n v="5"/>
    <n v="5603.35"/>
    <n v="2598.4499999999998"/>
  </r>
  <r>
    <n v="1832"/>
    <x v="3524"/>
    <n v="29"/>
    <x v="3"/>
    <d v="2022-01-19T00:00:00"/>
    <n v="0"/>
    <n v="13844"/>
    <x v="917"/>
    <x v="1"/>
    <n v="110"/>
    <s v="Product_110"/>
    <x v="3"/>
    <n v="1361"/>
    <n v="698.13"/>
    <n v="2"/>
    <n v="0"/>
    <n v="481"/>
    <n v="6"/>
    <n v="2722"/>
    <n v="1325.74"/>
  </r>
  <r>
    <n v="2054"/>
    <x v="3525"/>
    <n v="61"/>
    <x v="5"/>
    <d v="2021-10-29T00:00:00"/>
    <n v="1"/>
    <n v="12222"/>
    <x v="1349"/>
    <x v="1"/>
    <n v="140"/>
    <s v="Product_140"/>
    <x v="0"/>
    <n v="391.2"/>
    <n v="208.93"/>
    <n v="4"/>
    <n v="0.2"/>
    <n v="1160"/>
    <n v="2"/>
    <n v="1251.8399999999999"/>
    <n v="416.12"/>
  </r>
  <r>
    <n v="2411"/>
    <x v="3526"/>
    <n v="39"/>
    <x v="1"/>
    <d v="2021-02-07T00:00:00"/>
    <n v="0"/>
    <n v="11257"/>
    <x v="448"/>
    <x v="2"/>
    <n v="117"/>
    <s v="Product_117"/>
    <x v="2"/>
    <n v="304.32"/>
    <n v="159.94999999999999"/>
    <n v="1"/>
    <n v="0"/>
    <n v="1049"/>
    <n v="2"/>
    <n v="304.32"/>
    <n v="144.37"/>
  </r>
  <r>
    <n v="2457"/>
    <x v="3527"/>
    <n v="50"/>
    <x v="0"/>
    <d v="2022-07-26T00:00:00"/>
    <n v="1"/>
    <n v="13883"/>
    <x v="1148"/>
    <x v="0"/>
    <n v="133"/>
    <s v="Product_133"/>
    <x v="0"/>
    <n v="1059.52"/>
    <n v="664.3"/>
    <n v="4"/>
    <n v="0"/>
    <n v="890"/>
    <n v="2"/>
    <n v="4238.08"/>
    <n v="1580.88"/>
  </r>
  <r>
    <n v="1836"/>
    <x v="3528"/>
    <n v="58"/>
    <x v="2"/>
    <d v="2020-08-21T00:00:00"/>
    <n v="0"/>
    <n v="13287"/>
    <x v="723"/>
    <x v="1"/>
    <n v="106"/>
    <s v="Product_106"/>
    <x v="0"/>
    <n v="1466.61"/>
    <n v="994.93"/>
    <n v="2"/>
    <n v="0.1"/>
    <n v="475"/>
    <n v="6"/>
    <n v="2639.9"/>
    <n v="650.04"/>
  </r>
  <r>
    <n v="1925"/>
    <x v="3529"/>
    <n v="44"/>
    <x v="4"/>
    <d v="2021-06-21T00:00:00"/>
    <n v="1"/>
    <n v="11514"/>
    <x v="1367"/>
    <x v="2"/>
    <n v="139"/>
    <s v="Product_139"/>
    <x v="0"/>
    <n v="1137.43"/>
    <n v="622.66999999999996"/>
    <n v="5"/>
    <n v="0"/>
    <n v="1133"/>
    <n v="3"/>
    <n v="5687.15"/>
    <n v="2573.8000000000002"/>
  </r>
  <r>
    <n v="2399"/>
    <x v="3530"/>
    <n v="34"/>
    <x v="4"/>
    <d v="2023-10-05T00:00:00"/>
    <n v="0"/>
    <n v="10416"/>
    <x v="1368"/>
    <x v="2"/>
    <n v="147"/>
    <s v="Product_147"/>
    <x v="3"/>
    <n v="462.64"/>
    <n v="300.63"/>
    <n v="5"/>
    <n v="0"/>
    <n v="353"/>
    <n v="5"/>
    <n v="2313.1999999999998"/>
    <n v="810.05"/>
  </r>
  <r>
    <n v="2367"/>
    <x v="3531"/>
    <n v="37"/>
    <x v="3"/>
    <d v="2022-09-29T00:00:00"/>
    <n v="1"/>
    <n v="13830"/>
    <x v="842"/>
    <x v="0"/>
    <n v="118"/>
    <s v="Product_118"/>
    <x v="2"/>
    <n v="658.94"/>
    <n v="408.27"/>
    <n v="2"/>
    <n v="0.05"/>
    <n v="825"/>
    <n v="7"/>
    <n v="1251.99"/>
    <n v="435.45"/>
  </r>
  <r>
    <n v="1442"/>
    <x v="3532"/>
    <n v="37"/>
    <x v="2"/>
    <d v="2022-12-16T00:00:00"/>
    <n v="0"/>
    <n v="11556"/>
    <x v="189"/>
    <x v="0"/>
    <n v="109"/>
    <s v="Product_109"/>
    <x v="2"/>
    <n v="607.26"/>
    <n v="303.14999999999998"/>
    <n v="2"/>
    <n v="0"/>
    <n v="519"/>
    <n v="4"/>
    <n v="1214.52"/>
    <n v="608.22"/>
  </r>
  <r>
    <n v="1074"/>
    <x v="3533"/>
    <n v="67"/>
    <x v="5"/>
    <d v="2023-08-01T00:00:00"/>
    <n v="0"/>
    <n v="10450"/>
    <x v="844"/>
    <x v="2"/>
    <n v="108"/>
    <s v="Product_108"/>
    <x v="2"/>
    <n v="1285.54"/>
    <n v="740.72"/>
    <n v="3"/>
    <n v="0"/>
    <n v="519"/>
    <n v="6"/>
    <n v="3856.62"/>
    <n v="1634.46"/>
  </r>
  <r>
    <n v="1556"/>
    <x v="3534"/>
    <n v="40"/>
    <x v="2"/>
    <d v="2021-10-03T00:00:00"/>
    <n v="0"/>
    <n v="12883"/>
    <x v="1369"/>
    <x v="1"/>
    <n v="125"/>
    <s v="Product_125"/>
    <x v="0"/>
    <n v="1168.49"/>
    <n v="701.15"/>
    <n v="1"/>
    <n v="0"/>
    <n v="354"/>
    <n v="5"/>
    <n v="1168.49"/>
    <n v="467.34"/>
  </r>
  <r>
    <n v="2178"/>
    <x v="3535"/>
    <n v="40"/>
    <x v="1"/>
    <d v="2023-05-07T00:00:00"/>
    <n v="1"/>
    <n v="13826"/>
    <x v="957"/>
    <x v="1"/>
    <n v="131"/>
    <s v="Product_131"/>
    <x v="3"/>
    <n v="904.01"/>
    <n v="367.98"/>
    <n v="3"/>
    <n v="0"/>
    <n v="605"/>
    <n v="2"/>
    <n v="2712.03"/>
    <n v="1608.09"/>
  </r>
  <r>
    <n v="2453"/>
    <x v="3536"/>
    <n v="40"/>
    <x v="3"/>
    <d v="2022-03-06T00:00:00"/>
    <n v="1"/>
    <n v="11823"/>
    <x v="942"/>
    <x v="0"/>
    <n v="142"/>
    <s v="Product_142"/>
    <x v="3"/>
    <n v="448.69"/>
    <n v="232.77"/>
    <n v="4"/>
    <n v="0"/>
    <n v="1032"/>
    <n v="2"/>
    <n v="1794.76"/>
    <n v="863.68"/>
  </r>
  <r>
    <n v="1362"/>
    <x v="3537"/>
    <n v="26"/>
    <x v="3"/>
    <d v="2023-05-06T00:00:00"/>
    <n v="1"/>
    <n v="10279"/>
    <x v="496"/>
    <x v="1"/>
    <n v="104"/>
    <s v="Product_104"/>
    <x v="3"/>
    <n v="1410.08"/>
    <n v="983.94"/>
    <n v="2"/>
    <n v="0.2"/>
    <n v="399"/>
    <n v="7"/>
    <n v="2256.13"/>
    <n v="288.25"/>
  </r>
  <r>
    <n v="1447"/>
    <x v="3538"/>
    <n v="50"/>
    <x v="1"/>
    <d v="2022-03-14T00:00:00"/>
    <n v="1"/>
    <n v="10243"/>
    <x v="1370"/>
    <x v="1"/>
    <n v="120"/>
    <s v="Product_120"/>
    <x v="0"/>
    <n v="997.31"/>
    <n v="589.59"/>
    <n v="3"/>
    <n v="0"/>
    <n v="1024"/>
    <n v="2"/>
    <n v="2991.93"/>
    <n v="1223.1600000000001"/>
  </r>
  <r>
    <n v="2257"/>
    <x v="3539"/>
    <n v="51"/>
    <x v="2"/>
    <d v="2023-04-17T00:00:00"/>
    <n v="1"/>
    <n v="10674"/>
    <x v="780"/>
    <x v="1"/>
    <n v="128"/>
    <s v="Product_128"/>
    <x v="2"/>
    <n v="1457.19"/>
    <n v="728.99"/>
    <n v="1"/>
    <n v="0.1"/>
    <n v="625"/>
    <n v="3"/>
    <n v="1311.47"/>
    <n v="582.48"/>
  </r>
  <r>
    <n v="1261"/>
    <x v="3540"/>
    <n v="30"/>
    <x v="1"/>
    <d v="2020-08-21T00:00:00"/>
    <n v="0"/>
    <n v="12193"/>
    <x v="723"/>
    <x v="2"/>
    <n v="140"/>
    <s v="Product_140"/>
    <x v="0"/>
    <n v="891.17"/>
    <n v="423.31"/>
    <n v="1"/>
    <n v="0"/>
    <n v="819"/>
    <n v="5"/>
    <n v="891.17"/>
    <n v="467.86"/>
  </r>
  <r>
    <n v="1124"/>
    <x v="3541"/>
    <n v="39"/>
    <x v="0"/>
    <d v="2021-12-13T00:00:00"/>
    <n v="0"/>
    <n v="13138"/>
    <x v="788"/>
    <x v="2"/>
    <n v="101"/>
    <s v="Product_101"/>
    <x v="3"/>
    <n v="1240.73"/>
    <n v="574.27"/>
    <n v="2"/>
    <n v="0.2"/>
    <n v="382"/>
    <n v="3"/>
    <n v="1985.17"/>
    <n v="836.63"/>
  </r>
  <r>
    <n v="1910"/>
    <x v="3542"/>
    <n v="23"/>
    <x v="1"/>
    <d v="2021-12-21T00:00:00"/>
    <n v="0"/>
    <n v="10102"/>
    <x v="571"/>
    <x v="1"/>
    <n v="140"/>
    <s v="Product_140"/>
    <x v="0"/>
    <n v="1229"/>
    <n v="639.69000000000005"/>
    <n v="3"/>
    <n v="0.05"/>
    <n v="741"/>
    <n v="5"/>
    <n v="3502.65"/>
    <n v="1583.58"/>
  </r>
  <r>
    <n v="1244"/>
    <x v="3543"/>
    <n v="24"/>
    <x v="2"/>
    <d v="2022-07-26T00:00:00"/>
    <n v="0"/>
    <n v="12357"/>
    <x v="1148"/>
    <x v="2"/>
    <n v="144"/>
    <s v="Product_144"/>
    <x v="1"/>
    <n v="539.13"/>
    <n v="246.91"/>
    <n v="5"/>
    <n v="0.1"/>
    <n v="338"/>
    <n v="5"/>
    <n v="2426.08"/>
    <n v="1191.53"/>
  </r>
  <r>
    <n v="1541"/>
    <x v="3544"/>
    <n v="48"/>
    <x v="1"/>
    <d v="2023-06-18T00:00:00"/>
    <n v="0"/>
    <n v="13993"/>
    <x v="870"/>
    <x v="0"/>
    <n v="123"/>
    <s v="Product_123"/>
    <x v="2"/>
    <n v="1447.83"/>
    <n v="637.85"/>
    <n v="2"/>
    <n v="0"/>
    <n v="563"/>
    <n v="5"/>
    <n v="2895.66"/>
    <n v="1619.96"/>
  </r>
  <r>
    <n v="1484"/>
    <x v="3545"/>
    <n v="55"/>
    <x v="5"/>
    <d v="2020-12-19T00:00:00"/>
    <n v="0"/>
    <n v="13708"/>
    <x v="1086"/>
    <x v="1"/>
    <n v="147"/>
    <s v="Product_147"/>
    <x v="2"/>
    <n v="81.819999999999993"/>
    <n v="41.66"/>
    <n v="4"/>
    <n v="0"/>
    <n v="440"/>
    <n v="8"/>
    <n v="327.27999999999997"/>
    <n v="160.63999999999999"/>
  </r>
  <r>
    <n v="1121"/>
    <x v="3546"/>
    <n v="32"/>
    <x v="4"/>
    <d v="2023-11-10T00:00:00"/>
    <n v="0"/>
    <n v="10116"/>
    <x v="91"/>
    <x v="1"/>
    <n v="113"/>
    <s v="Product_113"/>
    <x v="3"/>
    <n v="1164.6300000000001"/>
    <n v="677.93"/>
    <n v="3"/>
    <n v="0"/>
    <n v="448"/>
    <n v="5"/>
    <n v="3493.89"/>
    <n v="1460.1"/>
  </r>
  <r>
    <n v="1124"/>
    <x v="3547"/>
    <n v="64"/>
    <x v="1"/>
    <d v="2023-12-16T00:00:00"/>
    <n v="0"/>
    <n v="11495"/>
    <x v="379"/>
    <x v="0"/>
    <n v="116"/>
    <s v="Product_116"/>
    <x v="0"/>
    <n v="1450.06"/>
    <n v="429.51499999999999"/>
    <n v="3"/>
    <n v="0.05"/>
    <n v="382"/>
    <n v="3"/>
    <n v="4132.67"/>
    <n v="2844.12"/>
  </r>
  <r>
    <n v="1169"/>
    <x v="3548"/>
    <n v="54"/>
    <x v="4"/>
    <d v="2021-09-01T00:00:00"/>
    <n v="0"/>
    <n v="10762"/>
    <x v="1371"/>
    <x v="1"/>
    <n v="126"/>
    <s v="Product_126"/>
    <x v="3"/>
    <n v="541.41999999999996"/>
    <n v="223.77"/>
    <n v="2"/>
    <n v="0.1"/>
    <n v="767"/>
    <n v="5"/>
    <n v="974.56"/>
    <n v="527.02"/>
  </r>
  <r>
    <n v="1123"/>
    <x v="3549"/>
    <n v="63"/>
    <x v="1"/>
    <d v="2023-12-06T00:00:00"/>
    <n v="0"/>
    <n v="13392"/>
    <x v="934"/>
    <x v="1"/>
    <n v="131"/>
    <s v="Product_131"/>
    <x v="0"/>
    <n v="989.76"/>
    <n v="406.19"/>
    <n v="3"/>
    <n v="0"/>
    <n v="393"/>
    <n v="5"/>
    <n v="2969.28"/>
    <n v="1750.71"/>
  </r>
  <r>
    <n v="2058"/>
    <x v="3550"/>
    <n v="35"/>
    <x v="2"/>
    <d v="2023-04-23T00:00:00"/>
    <n v="0"/>
    <n v="13506"/>
    <x v="854"/>
    <x v="1"/>
    <n v="101"/>
    <s v="Product_101"/>
    <x v="1"/>
    <n v="865.22"/>
    <n v="415.49"/>
    <n v="3"/>
    <n v="0.2"/>
    <n v="619"/>
    <n v="4"/>
    <n v="2076.5300000000002"/>
    <n v="830.06"/>
  </r>
  <r>
    <n v="2110"/>
    <x v="3551"/>
    <n v="62"/>
    <x v="0"/>
    <d v="2020-06-22T00:00:00"/>
    <n v="0"/>
    <n v="13441"/>
    <x v="484"/>
    <x v="0"/>
    <n v="117"/>
    <s v="Product_117"/>
    <x v="2"/>
    <n v="1154.19"/>
    <n v="527.51"/>
    <n v="4"/>
    <n v="0.2"/>
    <n v="946"/>
    <n v="2"/>
    <n v="3693.41"/>
    <n v="1583.37"/>
  </r>
  <r>
    <n v="1645"/>
    <x v="3552"/>
    <n v="72"/>
    <x v="0"/>
    <d v="2023-10-08T00:00:00"/>
    <n v="0"/>
    <n v="12785"/>
    <x v="1372"/>
    <x v="2"/>
    <n v="116"/>
    <s v="Product_116"/>
    <x v="2"/>
    <n v="1305.96"/>
    <n v="733.66"/>
    <n v="4"/>
    <n v="0"/>
    <n v="344"/>
    <n v="7"/>
    <n v="5223.84"/>
    <n v="2289.1999999999998"/>
  </r>
  <r>
    <n v="1785"/>
    <x v="3553"/>
    <n v="33"/>
    <x v="4"/>
    <d v="2020-10-01T00:00:00"/>
    <n v="1"/>
    <n v="11723"/>
    <x v="1220"/>
    <x v="2"/>
    <n v="137"/>
    <s v="Product_137"/>
    <x v="0"/>
    <n v="924.41"/>
    <n v="496.15"/>
    <n v="5"/>
    <n v="0"/>
    <n v="1553"/>
    <n v="1"/>
    <n v="4622.05"/>
    <n v="2141.3000000000002"/>
  </r>
  <r>
    <n v="1200"/>
    <x v="3554"/>
    <n v="37"/>
    <x v="2"/>
    <d v="2021-03-10T00:00:00"/>
    <n v="0"/>
    <n v="12234"/>
    <x v="663"/>
    <x v="1"/>
    <n v="110"/>
    <s v="Product_110"/>
    <x v="2"/>
    <n v="1233.06"/>
    <n v="613.36"/>
    <n v="4"/>
    <n v="0.1"/>
    <n v="673"/>
    <n v="5"/>
    <n v="4439.0200000000004"/>
    <n v="1985.58"/>
  </r>
  <r>
    <n v="1368"/>
    <x v="3555"/>
    <n v="25"/>
    <x v="2"/>
    <d v="2020-08-29T00:00:00"/>
    <n v="1"/>
    <n v="13659"/>
    <x v="1175"/>
    <x v="2"/>
    <n v="138"/>
    <s v="Product_138"/>
    <x v="0"/>
    <n v="502.81"/>
    <n v="326.86"/>
    <n v="5"/>
    <n v="0"/>
    <n v="1560"/>
    <n v="3"/>
    <n v="2514.0500000000002"/>
    <n v="879.75"/>
  </r>
  <r>
    <n v="1796"/>
    <x v="3556"/>
    <n v="40"/>
    <x v="2"/>
    <d v="2021-03-05T00:00:00"/>
    <n v="0"/>
    <n v="10784"/>
    <x v="1373"/>
    <x v="1"/>
    <n v="144"/>
    <s v="Product_144"/>
    <x v="3"/>
    <n v="381.45"/>
    <n v="210.36"/>
    <n v="4"/>
    <n v="0.1"/>
    <n v="788"/>
    <n v="5"/>
    <n v="1373.22"/>
    <n v="531.78"/>
  </r>
  <r>
    <n v="1076"/>
    <x v="3557"/>
    <n v="23"/>
    <x v="5"/>
    <d v="2021-09-17T00:00:00"/>
    <n v="1"/>
    <n v="11492"/>
    <x v="418"/>
    <x v="0"/>
    <n v="131"/>
    <s v="Product_131"/>
    <x v="1"/>
    <n v="674.47"/>
    <n v="288.31"/>
    <n v="5"/>
    <n v="0.1"/>
    <n v="1202"/>
    <n v="2"/>
    <n v="3035.12"/>
    <n v="1593.57"/>
  </r>
  <r>
    <n v="1058"/>
    <x v="3558"/>
    <n v="27"/>
    <x v="3"/>
    <d v="2020-08-27T00:00:00"/>
    <n v="1"/>
    <n v="13732"/>
    <x v="1374"/>
    <x v="0"/>
    <n v="110"/>
    <s v="Product_110"/>
    <x v="0"/>
    <n v="1032.72"/>
    <n v="504.72"/>
    <n v="4"/>
    <n v="0"/>
    <n v="1078"/>
    <n v="3"/>
    <n v="4130.88"/>
    <n v="2112"/>
  </r>
  <r>
    <n v="1430"/>
    <x v="3559"/>
    <n v="44"/>
    <x v="1"/>
    <d v="2021-01-09T00:00:00"/>
    <n v="0"/>
    <n v="10706"/>
    <x v="1208"/>
    <x v="1"/>
    <n v="149"/>
    <s v="Product_149"/>
    <x v="1"/>
    <n v="321.51"/>
    <n v="222.49"/>
    <n v="4"/>
    <n v="0"/>
    <n v="466"/>
    <n v="3"/>
    <n v="1286.04"/>
    <n v="396.08"/>
  </r>
  <r>
    <n v="1637"/>
    <x v="3560"/>
    <n v="28"/>
    <x v="2"/>
    <d v="2022-02-03T00:00:00"/>
    <n v="1"/>
    <n v="12923"/>
    <x v="1140"/>
    <x v="1"/>
    <n v="134"/>
    <s v="Product_134"/>
    <x v="3"/>
    <n v="1036.51"/>
    <n v="718.4"/>
    <n v="2"/>
    <n v="0"/>
    <n v="1063"/>
    <n v="3"/>
    <n v="2073.02"/>
    <n v="636.22"/>
  </r>
  <r>
    <n v="1108"/>
    <x v="3561"/>
    <n v="43"/>
    <x v="2"/>
    <d v="2023-11-21T00:00:00"/>
    <n v="0"/>
    <n v="10795"/>
    <x v="794"/>
    <x v="1"/>
    <n v="106"/>
    <s v="Product_106"/>
    <x v="3"/>
    <n v="621.44000000000005"/>
    <n v="296.05"/>
    <n v="4"/>
    <n v="0.2"/>
    <n v="407"/>
    <n v="5"/>
    <n v="1988.61"/>
    <n v="804.41"/>
  </r>
  <r>
    <n v="2007"/>
    <x v="3562"/>
    <n v="43"/>
    <x v="2"/>
    <d v="2020-10-16T00:00:00"/>
    <n v="0"/>
    <n v="10472"/>
    <x v="1096"/>
    <x v="2"/>
    <n v="128"/>
    <s v="Product_128"/>
    <x v="3"/>
    <n v="1203.58"/>
    <n v="541.82000000000005"/>
    <n v="5"/>
    <n v="0"/>
    <n v="580"/>
    <n v="5"/>
    <n v="6017.9"/>
    <n v="3308.8"/>
  </r>
  <r>
    <n v="2301"/>
    <x v="3563"/>
    <n v="32"/>
    <x v="0"/>
    <d v="2022-12-11T00:00:00"/>
    <n v="1"/>
    <n v="12603"/>
    <x v="1375"/>
    <x v="0"/>
    <n v="128"/>
    <s v="Product_128"/>
    <x v="0"/>
    <n v="103.41"/>
    <n v="56.74"/>
    <n v="2"/>
    <n v="0"/>
    <n v="781"/>
    <n v="3"/>
    <n v="206.82"/>
    <n v="93.34"/>
  </r>
  <r>
    <n v="1067"/>
    <x v="3564"/>
    <n v="39"/>
    <x v="2"/>
    <d v="2022-03-06T00:00:00"/>
    <n v="0"/>
    <n v="13525"/>
    <x v="942"/>
    <x v="1"/>
    <n v="113"/>
    <s v="Product_113"/>
    <x v="1"/>
    <n v="1018.57"/>
    <n v="554.54999999999995"/>
    <n v="5"/>
    <n v="0.1"/>
    <n v="687"/>
    <n v="3"/>
    <n v="4583.57"/>
    <n v="1810.82"/>
  </r>
  <r>
    <n v="2092"/>
    <x v="3565"/>
    <n v="32"/>
    <x v="1"/>
    <d v="2022-06-05T00:00:00"/>
    <n v="0"/>
    <n v="13517"/>
    <x v="1199"/>
    <x v="2"/>
    <n v="141"/>
    <s v="Product_141"/>
    <x v="1"/>
    <n v="992.24"/>
    <n v="518.98"/>
    <n v="4"/>
    <n v="0"/>
    <n v="410"/>
    <n v="5"/>
    <n v="3968.96"/>
    <n v="1893.04"/>
  </r>
  <r>
    <n v="2188"/>
    <x v="3566"/>
    <n v="35"/>
    <x v="2"/>
    <d v="2023-06-05T00:00:00"/>
    <n v="0"/>
    <n v="10681"/>
    <x v="132"/>
    <x v="1"/>
    <n v="112"/>
    <s v="Product_112"/>
    <x v="2"/>
    <n v="1414.36"/>
    <n v="790.35"/>
    <n v="4"/>
    <n v="0"/>
    <n v="606"/>
    <n v="3"/>
    <n v="5657.44"/>
    <n v="2496.04"/>
  </r>
  <r>
    <n v="1304"/>
    <x v="3567"/>
    <n v="27"/>
    <x v="1"/>
    <d v="2020-09-10T00:00:00"/>
    <n v="0"/>
    <n v="10093"/>
    <x v="926"/>
    <x v="0"/>
    <n v="140"/>
    <s v="Product_140"/>
    <x v="0"/>
    <n v="1084.3800000000001"/>
    <n v="509.29"/>
    <n v="5"/>
    <n v="0"/>
    <n v="522"/>
    <n v="6"/>
    <n v="5421.9"/>
    <n v="2875.45"/>
  </r>
  <r>
    <n v="1673"/>
    <x v="3568"/>
    <n v="41"/>
    <x v="5"/>
    <d v="2023-03-23T00:00:00"/>
    <n v="0"/>
    <n v="10735"/>
    <x v="897"/>
    <x v="0"/>
    <n v="102"/>
    <s v="Product_102"/>
    <x v="2"/>
    <n v="1204.6400000000001"/>
    <n v="523.39"/>
    <n v="3"/>
    <n v="0"/>
    <n v="626"/>
    <n v="4"/>
    <n v="3613.92"/>
    <n v="2043.75"/>
  </r>
  <r>
    <n v="1364"/>
    <x v="3569"/>
    <n v="30"/>
    <x v="3"/>
    <d v="2022-02-24T00:00:00"/>
    <n v="0"/>
    <n v="12837"/>
    <x v="836"/>
    <x v="0"/>
    <n v="108"/>
    <s v="Product_108"/>
    <x v="2"/>
    <n v="1361.66"/>
    <n v="777.7"/>
    <n v="2"/>
    <n v="0"/>
    <n v="1042"/>
    <n v="6"/>
    <n v="2723.32"/>
    <n v="1167.92"/>
  </r>
  <r>
    <n v="1820"/>
    <x v="3570"/>
    <n v="22"/>
    <x v="0"/>
    <d v="2022-05-16T00:00:00"/>
    <n v="0"/>
    <n v="12041"/>
    <x v="191"/>
    <x v="1"/>
    <n v="142"/>
    <s v="Product_142"/>
    <x v="0"/>
    <n v="1028.83"/>
    <n v="699.38"/>
    <n v="2"/>
    <n v="0"/>
    <n v="501"/>
    <n v="6"/>
    <n v="2057.66"/>
    <n v="658.9"/>
  </r>
  <r>
    <n v="2402"/>
    <x v="3571"/>
    <n v="48"/>
    <x v="1"/>
    <d v="2021-01-15T00:00:00"/>
    <n v="1"/>
    <n v="12085"/>
    <x v="303"/>
    <x v="0"/>
    <n v="109"/>
    <s v="Product_109"/>
    <x v="2"/>
    <n v="470.72"/>
    <n v="207.74"/>
    <n v="4"/>
    <n v="0.2"/>
    <n v="935"/>
    <n v="3"/>
    <n v="1506.3"/>
    <n v="675.34"/>
  </r>
  <r>
    <n v="1342"/>
    <x v="3572"/>
    <n v="49"/>
    <x v="4"/>
    <d v="2022-09-23T00:00:00"/>
    <n v="0"/>
    <n v="12829"/>
    <x v="285"/>
    <x v="1"/>
    <n v="108"/>
    <s v="Product_108"/>
    <x v="2"/>
    <n v="1311.17"/>
    <n v="801.71"/>
    <n v="2"/>
    <n v="0"/>
    <n v="818"/>
    <n v="3"/>
    <n v="2622.34"/>
    <n v="1018.92"/>
  </r>
  <r>
    <n v="1946"/>
    <x v="3573"/>
    <n v="56"/>
    <x v="5"/>
    <d v="2023-07-25T00:00:00"/>
    <n v="0"/>
    <n v="12529"/>
    <x v="69"/>
    <x v="2"/>
    <n v="103"/>
    <s v="Product_103"/>
    <x v="2"/>
    <n v="1133.99"/>
    <n v="602.57000000000005"/>
    <n v="5"/>
    <n v="0"/>
    <n v="380"/>
    <n v="9"/>
    <n v="5669.95"/>
    <n v="2657.1"/>
  </r>
  <r>
    <n v="1898"/>
    <x v="3574"/>
    <n v="24"/>
    <x v="3"/>
    <d v="2023-01-05T00:00:00"/>
    <n v="0"/>
    <n v="13818"/>
    <x v="1073"/>
    <x v="2"/>
    <n v="109"/>
    <s v="Product_109"/>
    <x v="3"/>
    <n v="665.43"/>
    <n v="324.86"/>
    <n v="4"/>
    <n v="0"/>
    <n v="599"/>
    <n v="7"/>
    <n v="2661.72"/>
    <n v="1362.28"/>
  </r>
  <r>
    <n v="2377"/>
    <x v="3575"/>
    <n v="32"/>
    <x v="3"/>
    <d v="2023-11-21T00:00:00"/>
    <n v="0"/>
    <n v="12158"/>
    <x v="794"/>
    <x v="2"/>
    <n v="113"/>
    <s v="Product_113"/>
    <x v="0"/>
    <n v="1080.27"/>
    <n v="708.58"/>
    <n v="2"/>
    <n v="0"/>
    <n v="407"/>
    <n v="6"/>
    <n v="2160.54"/>
    <n v="743.38"/>
  </r>
  <r>
    <n v="2439"/>
    <x v="3576"/>
    <n v="43"/>
    <x v="3"/>
    <d v="2023-08-14T00:00:00"/>
    <n v="1"/>
    <n v="11913"/>
    <x v="327"/>
    <x v="1"/>
    <n v="109"/>
    <s v="Product_109"/>
    <x v="3"/>
    <n v="1308.1500000000001"/>
    <n v="702.41"/>
    <n v="1"/>
    <n v="0"/>
    <n v="452"/>
    <n v="5"/>
    <n v="1308.1500000000001"/>
    <n v="605.74"/>
  </r>
  <r>
    <n v="2132"/>
    <x v="3577"/>
    <n v="32"/>
    <x v="1"/>
    <d v="2020-12-20T00:00:00"/>
    <n v="0"/>
    <n v="12457"/>
    <x v="1244"/>
    <x v="0"/>
    <n v="131"/>
    <s v="Product_131"/>
    <x v="2"/>
    <n v="1464.7"/>
    <n v="842.19"/>
    <n v="2"/>
    <n v="0"/>
    <n v="999"/>
    <n v="7"/>
    <n v="2929.4"/>
    <n v="1245.02"/>
  </r>
  <r>
    <n v="1761"/>
    <x v="3578"/>
    <n v="48"/>
    <x v="5"/>
    <d v="2023-10-02T00:00:00"/>
    <n v="0"/>
    <n v="13239"/>
    <x v="1376"/>
    <x v="0"/>
    <n v="125"/>
    <s v="Product_125"/>
    <x v="2"/>
    <n v="1430.91"/>
    <n v="762.56"/>
    <n v="5"/>
    <n v="0.2"/>
    <n v="514"/>
    <n v="3"/>
    <n v="5723.64"/>
    <n v="1910.84"/>
  </r>
  <r>
    <n v="1340"/>
    <x v="3579"/>
    <n v="47"/>
    <x v="2"/>
    <d v="2020-07-12T00:00:00"/>
    <n v="0"/>
    <n v="11589"/>
    <x v="1092"/>
    <x v="1"/>
    <n v="144"/>
    <s v="Product_144"/>
    <x v="3"/>
    <n v="521.73"/>
    <n v="429.51499999999999"/>
    <n v="2"/>
    <n v="0"/>
    <n v="338"/>
    <n v="4"/>
    <n v="1043.46"/>
    <n v="184.43"/>
  </r>
  <r>
    <n v="1941"/>
    <x v="3580"/>
    <n v="47"/>
    <x v="4"/>
    <d v="2022-09-29T00:00:00"/>
    <n v="0"/>
    <n v="12444"/>
    <x v="842"/>
    <x v="2"/>
    <n v="145"/>
    <s v="Product_145"/>
    <x v="2"/>
    <n v="661.46"/>
    <n v="382.64"/>
    <n v="3"/>
    <n v="0"/>
    <n v="475"/>
    <n v="5"/>
    <n v="1984.38"/>
    <n v="836.46"/>
  </r>
  <r>
    <n v="1382"/>
    <x v="3581"/>
    <n v="61"/>
    <x v="5"/>
    <d v="2021-08-14T00:00:00"/>
    <n v="0"/>
    <n v="11150"/>
    <x v="770"/>
    <x v="2"/>
    <n v="108"/>
    <s v="Product_108"/>
    <x v="0"/>
    <n v="208.83"/>
    <n v="109.77"/>
    <n v="3"/>
    <n v="0"/>
    <n v="780"/>
    <n v="4"/>
    <n v="626.49"/>
    <n v="297.18"/>
  </r>
  <r>
    <n v="2003"/>
    <x v="3582"/>
    <n v="49"/>
    <x v="5"/>
    <d v="2020-10-14T00:00:00"/>
    <n v="0"/>
    <n v="12013"/>
    <x v="256"/>
    <x v="1"/>
    <n v="147"/>
    <s v="Product_147"/>
    <x v="1"/>
    <n v="408.94"/>
    <n v="174.22"/>
    <n v="4"/>
    <n v="0"/>
    <n v="341"/>
    <n v="3"/>
    <n v="1635.76"/>
    <n v="938.88"/>
  </r>
  <r>
    <n v="1299"/>
    <x v="3583"/>
    <n v="42"/>
    <x v="5"/>
    <d v="2021-01-18T00:00:00"/>
    <n v="1"/>
    <n v="13858"/>
    <x v="1136"/>
    <x v="0"/>
    <n v="131"/>
    <s v="Product_131"/>
    <x v="3"/>
    <n v="1329.51"/>
    <n v="769.45"/>
    <n v="3"/>
    <n v="0"/>
    <n v="1444"/>
    <n v="2"/>
    <n v="3988.53"/>
    <n v="1680.18"/>
  </r>
  <r>
    <n v="1138"/>
    <x v="3584"/>
    <n v="37"/>
    <x v="1"/>
    <d v="2021-10-06T00:00:00"/>
    <n v="0"/>
    <n v="10041"/>
    <x v="105"/>
    <x v="0"/>
    <n v="145"/>
    <s v="Product_145"/>
    <x v="1"/>
    <n v="573.23"/>
    <n v="230.99"/>
    <n v="5"/>
    <n v="0"/>
    <n v="662"/>
    <n v="4"/>
    <n v="2866.15"/>
    <n v="1711.2"/>
  </r>
  <r>
    <n v="1358"/>
    <x v="3585"/>
    <n v="38"/>
    <x v="4"/>
    <d v="2022-12-07T00:00:00"/>
    <n v="1"/>
    <n v="10040"/>
    <x v="1377"/>
    <x v="0"/>
    <n v="145"/>
    <s v="Product_145"/>
    <x v="1"/>
    <n v="949.8"/>
    <n v="439.34"/>
    <n v="1"/>
    <n v="0"/>
    <n v="904"/>
    <n v="1"/>
    <n v="949.8"/>
    <n v="510.46"/>
  </r>
  <r>
    <n v="1835"/>
    <x v="3586"/>
    <n v="24"/>
    <x v="1"/>
    <d v="2023-06-22T00:00:00"/>
    <n v="0"/>
    <n v="13633"/>
    <x v="316"/>
    <x v="0"/>
    <n v="131"/>
    <s v="Product_131"/>
    <x v="1"/>
    <n v="1015.65"/>
    <n v="644.25"/>
    <n v="1"/>
    <n v="0"/>
    <n v="559"/>
    <n v="5"/>
    <n v="1015.65"/>
    <n v="371.4"/>
  </r>
  <r>
    <n v="2408"/>
    <x v="3587"/>
    <n v="40"/>
    <x v="4"/>
    <d v="2020-04-19T00:00:00"/>
    <n v="0"/>
    <n v="11510"/>
    <x v="730"/>
    <x v="2"/>
    <n v="117"/>
    <s v="Product_117"/>
    <x v="3"/>
    <n v="1183.6500000000001"/>
    <n v="486.93"/>
    <n v="4"/>
    <n v="0"/>
    <n v="456"/>
    <n v="5"/>
    <n v="4734.6000000000004"/>
    <n v="2786.88"/>
  </r>
  <r>
    <n v="2303"/>
    <x v="3588"/>
    <n v="46"/>
    <x v="4"/>
    <d v="2022-05-01T00:00:00"/>
    <n v="0"/>
    <n v="13970"/>
    <x v="42"/>
    <x v="0"/>
    <n v="147"/>
    <s v="Product_147"/>
    <x v="2"/>
    <n v="315.06"/>
    <n v="187.15"/>
    <n v="4"/>
    <n v="0"/>
    <n v="638"/>
    <n v="4"/>
    <n v="1260.24"/>
    <n v="511.64"/>
  </r>
  <r>
    <n v="1482"/>
    <x v="3589"/>
    <n v="58"/>
    <x v="1"/>
    <d v="2020-01-20T00:00:00"/>
    <n v="0"/>
    <n v="11694"/>
    <x v="332"/>
    <x v="1"/>
    <n v="119"/>
    <s v="Product_119"/>
    <x v="0"/>
    <n v="491.98"/>
    <n v="336.96"/>
    <n v="3"/>
    <n v="0"/>
    <n v="1185"/>
    <n v="5"/>
    <n v="1475.94"/>
    <n v="465.06"/>
  </r>
  <r>
    <n v="1908"/>
    <x v="3590"/>
    <n v="35"/>
    <x v="4"/>
    <d v="2022-09-19T00:00:00"/>
    <n v="0"/>
    <n v="13915"/>
    <x v="537"/>
    <x v="0"/>
    <n v="103"/>
    <s v="Product_103"/>
    <x v="2"/>
    <n v="700.09"/>
    <n v="315.99"/>
    <n v="5"/>
    <n v="0"/>
    <n v="351"/>
    <n v="4"/>
    <n v="3500.45"/>
    <n v="1920.5"/>
  </r>
  <r>
    <n v="2134"/>
    <x v="3591"/>
    <n v="63"/>
    <x v="5"/>
    <d v="2020-06-10T00:00:00"/>
    <n v="0"/>
    <n v="12446"/>
    <x v="1051"/>
    <x v="2"/>
    <n v="146"/>
    <s v="Product_146"/>
    <x v="0"/>
    <n v="579.02"/>
    <n v="429.51499999999999"/>
    <n v="3"/>
    <n v="0.2"/>
    <n v="631"/>
    <n v="4"/>
    <n v="1389.65"/>
    <n v="101.11"/>
  </r>
  <r>
    <n v="1865"/>
    <x v="3592"/>
    <n v="37"/>
    <x v="1"/>
    <d v="2021-02-03T00:00:00"/>
    <n v="1"/>
    <n v="12229"/>
    <x v="1378"/>
    <x v="0"/>
    <n v="130"/>
    <s v="Product_130"/>
    <x v="2"/>
    <n v="1475.21"/>
    <n v="844.78"/>
    <n v="5"/>
    <n v="0.1"/>
    <n v="907"/>
    <n v="4"/>
    <n v="6638.45"/>
    <n v="2414.5500000000002"/>
  </r>
  <r>
    <n v="1138"/>
    <x v="3593"/>
    <n v="40"/>
    <x v="4"/>
    <d v="2022-02-25T00:00:00"/>
    <n v="0"/>
    <n v="13252"/>
    <x v="504"/>
    <x v="0"/>
    <n v="110"/>
    <s v="Product_110"/>
    <x v="1"/>
    <n v="1260.6600000000001"/>
    <n v="674.61"/>
    <n v="5"/>
    <n v="0.2"/>
    <n v="662"/>
    <n v="4"/>
    <n v="5042.6400000000003"/>
    <n v="1669.59"/>
  </r>
  <r>
    <n v="1995"/>
    <x v="3594"/>
    <n v="53"/>
    <x v="3"/>
    <d v="2023-02-24T00:00:00"/>
    <n v="0"/>
    <n v="13749"/>
    <x v="1003"/>
    <x v="1"/>
    <n v="149"/>
    <s v="Product_149"/>
    <x v="1"/>
    <n v="745.55"/>
    <n v="436.98"/>
    <n v="1"/>
    <n v="0"/>
    <n v="390"/>
    <n v="2"/>
    <n v="745.55"/>
    <n v="308.57"/>
  </r>
  <r>
    <n v="1434"/>
    <x v="3595"/>
    <n v="32"/>
    <x v="1"/>
    <d v="2022-11-01T00:00:00"/>
    <n v="0"/>
    <n v="10743"/>
    <x v="121"/>
    <x v="0"/>
    <n v="129"/>
    <s v="Product_129"/>
    <x v="0"/>
    <n v="1324.94"/>
    <n v="690.6"/>
    <n v="5"/>
    <n v="0"/>
    <n v="792"/>
    <n v="6"/>
    <n v="6624.7"/>
    <n v="3171.7"/>
  </r>
  <r>
    <n v="1508"/>
    <x v="3596"/>
    <n v="55"/>
    <x v="0"/>
    <d v="2023-08-30T00:00:00"/>
    <n v="0"/>
    <n v="12765"/>
    <x v="1257"/>
    <x v="0"/>
    <n v="140"/>
    <s v="Product_140"/>
    <x v="3"/>
    <n v="554.1"/>
    <n v="246.33"/>
    <n v="2"/>
    <n v="0"/>
    <n v="428"/>
    <n v="6"/>
    <n v="1108.2"/>
    <n v="615.54"/>
  </r>
  <r>
    <n v="1272"/>
    <x v="3597"/>
    <n v="20"/>
    <x v="1"/>
    <d v="2022-10-10T00:00:00"/>
    <n v="1"/>
    <n v="13938"/>
    <x v="1217"/>
    <x v="1"/>
    <n v="118"/>
    <s v="Product_118"/>
    <x v="2"/>
    <n v="1189.45"/>
    <n v="507.55"/>
    <n v="5"/>
    <n v="0.1"/>
    <n v="814"/>
    <n v="4"/>
    <n v="5352.52"/>
    <n v="2814.77"/>
  </r>
  <r>
    <n v="2122"/>
    <x v="3598"/>
    <n v="46"/>
    <x v="1"/>
    <d v="2022-04-17T00:00:00"/>
    <n v="0"/>
    <n v="12511"/>
    <x v="1089"/>
    <x v="1"/>
    <n v="112"/>
    <s v="Product_112"/>
    <x v="1"/>
    <n v="374.33"/>
    <n v="233.33"/>
    <n v="1"/>
    <n v="0"/>
    <n v="541"/>
    <n v="9"/>
    <n v="374.33"/>
    <n v="141"/>
  </r>
  <r>
    <n v="1103"/>
    <x v="3599"/>
    <n v="27"/>
    <x v="1"/>
    <d v="2023-03-11T00:00:00"/>
    <n v="0"/>
    <n v="11073"/>
    <x v="94"/>
    <x v="1"/>
    <n v="149"/>
    <s v="Product_149"/>
    <x v="0"/>
    <n v="1169.8699999999999"/>
    <n v="551.70000000000005"/>
    <n v="3"/>
    <n v="0"/>
    <n v="425"/>
    <n v="6"/>
    <n v="3509.61"/>
    <n v="1854.51"/>
  </r>
  <r>
    <n v="2237"/>
    <x v="3600"/>
    <n v="43"/>
    <x v="4"/>
    <d v="2022-04-10T00:00:00"/>
    <n v="0"/>
    <n v="11431"/>
    <x v="726"/>
    <x v="1"/>
    <n v="123"/>
    <s v="Product_123"/>
    <x v="2"/>
    <n v="711.86"/>
    <n v="465.72"/>
    <n v="5"/>
    <n v="0"/>
    <n v="391"/>
    <n v="3"/>
    <n v="3559.3"/>
    <n v="1230.7"/>
  </r>
  <r>
    <n v="1761"/>
    <x v="3601"/>
    <n v="51"/>
    <x v="1"/>
    <d v="2022-05-01T00:00:00"/>
    <n v="0"/>
    <n v="13472"/>
    <x v="42"/>
    <x v="2"/>
    <n v="111"/>
    <s v="Product_111"/>
    <x v="0"/>
    <n v="205.87"/>
    <n v="429.51499999999999"/>
    <n v="2"/>
    <n v="0"/>
    <n v="514"/>
    <n v="3"/>
    <n v="411.74"/>
    <n v="-447.29"/>
  </r>
  <r>
    <n v="1786"/>
    <x v="3602"/>
    <n v="48"/>
    <x v="0"/>
    <d v="2023-12-25T00:00:00"/>
    <n v="0"/>
    <n v="13217"/>
    <x v="1379"/>
    <x v="0"/>
    <n v="109"/>
    <s v="Product_109"/>
    <x v="3"/>
    <n v="446.23"/>
    <n v="185.11"/>
    <n v="4"/>
    <n v="0"/>
    <n v="373"/>
    <n v="3"/>
    <n v="1784.92"/>
    <n v="1044.48"/>
  </r>
  <r>
    <n v="1164"/>
    <x v="3603"/>
    <n v="41"/>
    <x v="2"/>
    <d v="2022-06-28T00:00:00"/>
    <n v="0"/>
    <n v="10297"/>
    <x v="1106"/>
    <x v="0"/>
    <n v="124"/>
    <s v="Product_124"/>
    <x v="3"/>
    <n v="633.29999999999995"/>
    <n v="291.55"/>
    <n v="3"/>
    <n v="0"/>
    <n v="479"/>
    <n v="4"/>
    <n v="1899.9"/>
    <n v="1025.25"/>
  </r>
  <r>
    <n v="1998"/>
    <x v="3604"/>
    <n v="19"/>
    <x v="1"/>
    <d v="2022-09-27T00:00:00"/>
    <n v="0"/>
    <n v="12192"/>
    <x v="169"/>
    <x v="2"/>
    <n v="125"/>
    <s v="Product_125"/>
    <x v="2"/>
    <n v="1136.47"/>
    <n v="429.51499999999999"/>
    <n v="4"/>
    <n v="0"/>
    <n v="615"/>
    <n v="4"/>
    <n v="4545.88"/>
    <n v="2827.82"/>
  </r>
  <r>
    <n v="1519"/>
    <x v="3605"/>
    <n v="50"/>
    <x v="3"/>
    <d v="2020-08-12T00:00:00"/>
    <n v="0"/>
    <n v="10015"/>
    <x v="127"/>
    <x v="1"/>
    <n v="125"/>
    <s v="Product_125"/>
    <x v="3"/>
    <n v="155.82"/>
    <n v="90.12"/>
    <n v="2"/>
    <n v="0.2"/>
    <n v="611"/>
    <n v="6"/>
    <n v="249.31"/>
    <n v="69.069999999999993"/>
  </r>
  <r>
    <n v="2307"/>
    <x v="3606"/>
    <n v="55"/>
    <x v="0"/>
    <d v="2020-06-18T00:00:00"/>
    <n v="1"/>
    <n v="13156"/>
    <x v="1159"/>
    <x v="0"/>
    <n v="147"/>
    <s v="Product_147"/>
    <x v="2"/>
    <n v="1006.34"/>
    <n v="647.02"/>
    <n v="1"/>
    <n v="0.1"/>
    <n v="1233"/>
    <n v="3"/>
    <n v="905.71"/>
    <n v="258.69"/>
  </r>
  <r>
    <n v="1516"/>
    <x v="3607"/>
    <n v="24"/>
    <x v="2"/>
    <d v="2023-03-03T00:00:00"/>
    <n v="0"/>
    <n v="13287"/>
    <x v="319"/>
    <x v="1"/>
    <n v="109"/>
    <s v="Product_109"/>
    <x v="2"/>
    <n v="1088.22"/>
    <n v="454.98"/>
    <n v="1"/>
    <n v="0"/>
    <n v="669"/>
    <n v="5"/>
    <n v="1088.22"/>
    <n v="633.24"/>
  </r>
  <r>
    <n v="1656"/>
    <x v="3608"/>
    <n v="26"/>
    <x v="4"/>
    <d v="2020-04-03T00:00:00"/>
    <n v="1"/>
    <n v="13553"/>
    <x v="711"/>
    <x v="1"/>
    <n v="112"/>
    <s v="Product_112"/>
    <x v="3"/>
    <n v="998.19"/>
    <n v="474.02"/>
    <n v="3"/>
    <n v="0"/>
    <n v="1285"/>
    <n v="4"/>
    <n v="2994.57"/>
    <n v="1572.51"/>
  </r>
  <r>
    <n v="1612"/>
    <x v="3609"/>
    <n v="56"/>
    <x v="1"/>
    <d v="2021-03-27T00:00:00"/>
    <n v="0"/>
    <n v="11075"/>
    <x v="27"/>
    <x v="2"/>
    <n v="111"/>
    <s v="Product_111"/>
    <x v="0"/>
    <n v="1152.97"/>
    <n v="591.32000000000005"/>
    <n v="5"/>
    <n v="0"/>
    <n v="521"/>
    <n v="7"/>
    <n v="5764.85"/>
    <n v="2808.25"/>
  </r>
  <r>
    <n v="1163"/>
    <x v="3610"/>
    <n v="36"/>
    <x v="2"/>
    <d v="2021-08-21T00:00:00"/>
    <n v="0"/>
    <n v="13619"/>
    <x v="713"/>
    <x v="2"/>
    <n v="149"/>
    <s v="Product_149"/>
    <x v="0"/>
    <n v="308.33999999999997"/>
    <n v="140.30000000000001"/>
    <n v="5"/>
    <n v="0"/>
    <n v="327"/>
    <n v="4"/>
    <n v="1541.7"/>
    <n v="840.2"/>
  </r>
  <r>
    <n v="1063"/>
    <x v="3611"/>
    <n v="26"/>
    <x v="3"/>
    <d v="2020-07-03T00:00:00"/>
    <n v="1"/>
    <n v="10106"/>
    <x v="758"/>
    <x v="1"/>
    <n v="138"/>
    <s v="Product_138"/>
    <x v="2"/>
    <n v="901.3"/>
    <n v="507.96"/>
    <n v="4"/>
    <n v="0"/>
    <n v="1761"/>
    <n v="1"/>
    <n v="3605.2"/>
    <n v="1573.36"/>
  </r>
  <r>
    <n v="2114"/>
    <x v="3612"/>
    <n v="44"/>
    <x v="0"/>
    <d v="2021-07-16T00:00:00"/>
    <n v="1"/>
    <n v="10218"/>
    <x v="540"/>
    <x v="0"/>
    <n v="128"/>
    <s v="Product_128"/>
    <x v="1"/>
    <n v="1414.66"/>
    <n v="768.73"/>
    <n v="1"/>
    <n v="0"/>
    <n v="902"/>
    <n v="3"/>
    <n v="1414.66"/>
    <n v="645.92999999999995"/>
  </r>
  <r>
    <n v="2140"/>
    <x v="3613"/>
    <n v="30"/>
    <x v="0"/>
    <d v="2021-05-04T00:00:00"/>
    <n v="0"/>
    <n v="12982"/>
    <x v="205"/>
    <x v="1"/>
    <n v="108"/>
    <s v="Product_108"/>
    <x v="2"/>
    <n v="935.64"/>
    <n v="463.09"/>
    <n v="5"/>
    <n v="0.05"/>
    <n v="429"/>
    <n v="6"/>
    <n v="4444.29"/>
    <n v="2128.84"/>
  </r>
  <r>
    <n v="1266"/>
    <x v="3614"/>
    <n v="42"/>
    <x v="4"/>
    <d v="2023-06-01T00:00:00"/>
    <n v="0"/>
    <n v="12384"/>
    <x v="81"/>
    <x v="0"/>
    <n v="110"/>
    <s v="Product_110"/>
    <x v="0"/>
    <n v="936.44"/>
    <n v="519.79"/>
    <n v="5"/>
    <n v="0"/>
    <n v="652"/>
    <n v="3"/>
    <n v="4682.2"/>
    <n v="2083.25"/>
  </r>
  <r>
    <n v="2163"/>
    <x v="3615"/>
    <n v="33"/>
    <x v="4"/>
    <d v="2021-08-14T00:00:00"/>
    <n v="0"/>
    <n v="12968"/>
    <x v="770"/>
    <x v="1"/>
    <n v="125"/>
    <s v="Product_125"/>
    <x v="2"/>
    <n v="1117.8399999999999"/>
    <n v="566.46"/>
    <n v="1"/>
    <n v="0"/>
    <n v="1064"/>
    <n v="2"/>
    <n v="1117.8399999999999"/>
    <n v="551.38"/>
  </r>
  <r>
    <n v="1245"/>
    <x v="3616"/>
    <n v="35"/>
    <x v="4"/>
    <d v="2020-10-12T00:00:00"/>
    <n v="1"/>
    <n v="10370"/>
    <x v="6"/>
    <x v="1"/>
    <n v="147"/>
    <s v="Product_147"/>
    <x v="0"/>
    <n v="533.15"/>
    <n v="268.14999999999998"/>
    <n v="1"/>
    <n v="0"/>
    <n v="1483"/>
    <n v="3"/>
    <n v="533.15"/>
    <n v="265"/>
  </r>
  <r>
    <n v="1394"/>
    <x v="3617"/>
    <n v="56"/>
    <x v="2"/>
    <d v="2022-07-25T00:00:00"/>
    <n v="0"/>
    <n v="13045"/>
    <x v="329"/>
    <x v="0"/>
    <n v="136"/>
    <s v="Product_136"/>
    <x v="3"/>
    <n v="1065.69"/>
    <n v="511.12"/>
    <n v="2"/>
    <n v="0"/>
    <n v="510"/>
    <n v="5"/>
    <n v="2131.38"/>
    <n v="1109.1400000000001"/>
  </r>
  <r>
    <n v="1475"/>
    <x v="3618"/>
    <n v="40"/>
    <x v="1"/>
    <d v="2023-04-03T00:00:00"/>
    <n v="0"/>
    <n v="12857"/>
    <x v="1329"/>
    <x v="2"/>
    <n v="143"/>
    <s v="Product_143"/>
    <x v="2"/>
    <n v="1378.54"/>
    <n v="774.92"/>
    <n v="4"/>
    <n v="0.05"/>
    <n v="366"/>
    <n v="7"/>
    <n v="5238.45"/>
    <n v="2138.77"/>
  </r>
  <r>
    <n v="1976"/>
    <x v="3619"/>
    <n v="48"/>
    <x v="5"/>
    <d v="2022-10-11T00:00:00"/>
    <n v="1"/>
    <n v="10253"/>
    <x v="795"/>
    <x v="2"/>
    <n v="109"/>
    <s v="Product_109"/>
    <x v="2"/>
    <n v="65.8"/>
    <n v="35.090000000000003"/>
    <n v="1"/>
    <n v="0"/>
    <n v="424"/>
    <n v="3"/>
    <n v="65.8"/>
    <n v="30.71"/>
  </r>
  <r>
    <n v="2207"/>
    <x v="3620"/>
    <n v="54"/>
    <x v="0"/>
    <d v="2023-01-30T00:00:00"/>
    <n v="0"/>
    <n v="11428"/>
    <x v="187"/>
    <x v="1"/>
    <n v="141"/>
    <s v="Product_141"/>
    <x v="3"/>
    <n v="1311.66"/>
    <n v="601.91999999999996"/>
    <n v="2"/>
    <n v="0"/>
    <n v="702"/>
    <n v="3"/>
    <n v="2623.32"/>
    <n v="1419.48"/>
  </r>
  <r>
    <n v="2043"/>
    <x v="3621"/>
    <n v="30"/>
    <x v="5"/>
    <d v="2022-11-12T00:00:00"/>
    <n v="0"/>
    <n v="12627"/>
    <x v="480"/>
    <x v="0"/>
    <n v="108"/>
    <s v="Product_108"/>
    <x v="3"/>
    <n v="367"/>
    <n v="148.22999999999999"/>
    <n v="1"/>
    <n v="0"/>
    <n v="750"/>
    <n v="6"/>
    <n v="367"/>
    <n v="218.77"/>
  </r>
  <r>
    <n v="1557"/>
    <x v="3622"/>
    <n v="54"/>
    <x v="0"/>
    <d v="2020-08-19T00:00:00"/>
    <n v="0"/>
    <n v="12008"/>
    <x v="1299"/>
    <x v="2"/>
    <n v="103"/>
    <s v="Product_103"/>
    <x v="1"/>
    <n v="711.09"/>
    <n v="316.63"/>
    <n v="3"/>
    <n v="0"/>
    <n v="1012"/>
    <n v="3"/>
    <n v="2133.27"/>
    <n v="1183.3800000000001"/>
  </r>
  <r>
    <n v="2017"/>
    <x v="3623"/>
    <n v="25"/>
    <x v="4"/>
    <d v="2023-03-18T00:00:00"/>
    <n v="0"/>
    <n v="11722"/>
    <x v="1186"/>
    <x v="0"/>
    <n v="118"/>
    <s v="Product_118"/>
    <x v="3"/>
    <n v="1285.9000000000001"/>
    <n v="530.88"/>
    <n v="3"/>
    <n v="0"/>
    <n v="406"/>
    <n v="3"/>
    <n v="3857.7"/>
    <n v="2265.06"/>
  </r>
  <r>
    <n v="1882"/>
    <x v="3624"/>
    <n v="30"/>
    <x v="1"/>
    <d v="2020-08-21T00:00:00"/>
    <n v="0"/>
    <n v="12683"/>
    <x v="723"/>
    <x v="2"/>
    <n v="146"/>
    <s v="Product_146"/>
    <x v="1"/>
    <n v="1244.67"/>
    <n v="659.03"/>
    <n v="3"/>
    <n v="0"/>
    <n v="350"/>
    <n v="7"/>
    <n v="3734.01"/>
    <n v="1756.92"/>
  </r>
  <r>
    <n v="1146"/>
    <x v="3625"/>
    <n v="28"/>
    <x v="1"/>
    <d v="2021-02-07T00:00:00"/>
    <n v="0"/>
    <n v="13101"/>
    <x v="448"/>
    <x v="0"/>
    <n v="135"/>
    <s v="Product_135"/>
    <x v="3"/>
    <n v="1343.29"/>
    <n v="429.51499999999999"/>
    <n v="1"/>
    <n v="0"/>
    <n v="660"/>
    <n v="5"/>
    <n v="1343.29"/>
    <n v="913.78"/>
  </r>
  <r>
    <n v="1665"/>
    <x v="3626"/>
    <n v="54"/>
    <x v="0"/>
    <d v="2023-01-17T00:00:00"/>
    <n v="0"/>
    <n v="12232"/>
    <x v="345"/>
    <x v="1"/>
    <n v="117"/>
    <s v="Product_117"/>
    <x v="0"/>
    <n v="1413.6"/>
    <n v="743.75"/>
    <n v="5"/>
    <n v="0"/>
    <n v="715"/>
    <n v="4"/>
    <n v="7068"/>
    <n v="3349.25"/>
  </r>
  <r>
    <n v="2327"/>
    <x v="3627"/>
    <n v="40"/>
    <x v="2"/>
    <d v="2022-01-21T00:00:00"/>
    <n v="0"/>
    <n v="11312"/>
    <x v="1173"/>
    <x v="0"/>
    <n v="136"/>
    <s v="Product_136"/>
    <x v="2"/>
    <n v="698.38"/>
    <n v="348.38"/>
    <n v="5"/>
    <n v="0.05"/>
    <n v="365"/>
    <n v="7"/>
    <n v="3317.3"/>
    <n v="1575.4"/>
  </r>
  <r>
    <n v="1619"/>
    <x v="3628"/>
    <n v="64"/>
    <x v="4"/>
    <d v="2023-01-15T00:00:00"/>
    <n v="0"/>
    <n v="13430"/>
    <x v="292"/>
    <x v="1"/>
    <n v="128"/>
    <s v="Product_128"/>
    <x v="3"/>
    <n v="1001.73"/>
    <n v="562.38"/>
    <n v="3"/>
    <n v="0"/>
    <n v="478"/>
    <n v="7"/>
    <n v="3005.19"/>
    <n v="1318.05"/>
  </r>
  <r>
    <n v="1819"/>
    <x v="3629"/>
    <n v="35"/>
    <x v="1"/>
    <d v="2020-03-26T00:00:00"/>
    <n v="0"/>
    <n v="12521"/>
    <x v="390"/>
    <x v="2"/>
    <n v="115"/>
    <s v="Product_115"/>
    <x v="0"/>
    <n v="616.19000000000005"/>
    <n v="380.29"/>
    <n v="4"/>
    <n v="0"/>
    <n v="433"/>
    <n v="5"/>
    <n v="2464.7600000000002"/>
    <n v="943.6"/>
  </r>
  <r>
    <n v="1863"/>
    <x v="3630"/>
    <n v="49"/>
    <x v="1"/>
    <d v="2024-01-12T00:00:00"/>
    <n v="0"/>
    <n v="10984"/>
    <x v="1380"/>
    <x v="0"/>
    <n v="119"/>
    <s v="Product_119"/>
    <x v="3"/>
    <n v="558.54"/>
    <n v="303.73"/>
    <n v="2"/>
    <n v="0.2"/>
    <n v="355"/>
    <n v="4"/>
    <n v="893.66"/>
    <n v="286.2"/>
  </r>
  <r>
    <n v="1581"/>
    <x v="3631"/>
    <n v="47"/>
    <x v="3"/>
    <d v="2022-06-22T00:00:00"/>
    <n v="0"/>
    <n v="13636"/>
    <x v="1238"/>
    <x v="2"/>
    <n v="122"/>
    <s v="Product_122"/>
    <x v="2"/>
    <n v="675.81"/>
    <n v="282.89"/>
    <n v="3"/>
    <n v="0"/>
    <n v="453"/>
    <n v="3"/>
    <n v="2027.43"/>
    <n v="1178.76"/>
  </r>
  <r>
    <n v="2022"/>
    <x v="3632"/>
    <n v="42"/>
    <x v="1"/>
    <d v="2023-01-23T00:00:00"/>
    <n v="0"/>
    <n v="13471"/>
    <x v="574"/>
    <x v="2"/>
    <n v="106"/>
    <s v="Product_106"/>
    <x v="3"/>
    <n v="1127.46"/>
    <n v="456.91"/>
    <n v="2"/>
    <n v="0.2"/>
    <n v="709"/>
    <n v="2"/>
    <n v="1803.94"/>
    <n v="890.12"/>
  </r>
  <r>
    <n v="1694"/>
    <x v="3633"/>
    <n v="30"/>
    <x v="3"/>
    <d v="2021-03-23T00:00:00"/>
    <n v="0"/>
    <n v="13760"/>
    <x v="16"/>
    <x v="1"/>
    <n v="147"/>
    <s v="Product_147"/>
    <x v="3"/>
    <n v="777.09"/>
    <n v="360.55"/>
    <n v="2"/>
    <n v="0"/>
    <n v="577"/>
    <n v="3"/>
    <n v="1554.18"/>
    <n v="833.08"/>
  </r>
  <r>
    <n v="2251"/>
    <x v="3634"/>
    <n v="58"/>
    <x v="1"/>
    <d v="2022-05-20T00:00:00"/>
    <n v="0"/>
    <n v="13031"/>
    <x v="511"/>
    <x v="0"/>
    <n v="107"/>
    <s v="Product_107"/>
    <x v="2"/>
    <n v="1230.3900000000001"/>
    <n v="649.02"/>
    <n v="3"/>
    <n v="0.05"/>
    <n v="358"/>
    <n v="4"/>
    <n v="3506.61"/>
    <n v="1559.55"/>
  </r>
  <r>
    <n v="2125"/>
    <x v="3635"/>
    <n v="32"/>
    <x v="1"/>
    <d v="2020-07-28T00:00:00"/>
    <n v="0"/>
    <n v="13204"/>
    <x v="7"/>
    <x v="1"/>
    <n v="144"/>
    <s v="Product_144"/>
    <x v="3"/>
    <n v="1130.57"/>
    <n v="467.46"/>
    <n v="5"/>
    <n v="0"/>
    <n v="549"/>
    <n v="7"/>
    <n v="5652.85"/>
    <n v="3315.55"/>
  </r>
  <r>
    <n v="2440"/>
    <x v="3636"/>
    <n v="29"/>
    <x v="2"/>
    <d v="2023-08-31T00:00:00"/>
    <n v="0"/>
    <n v="12549"/>
    <x v="245"/>
    <x v="0"/>
    <n v="148"/>
    <s v="Product_148"/>
    <x v="2"/>
    <n v="79.69"/>
    <n v="39.71"/>
    <n v="4"/>
    <n v="0.1"/>
    <n v="453"/>
    <n v="4"/>
    <n v="286.88"/>
    <n v="128.04"/>
  </r>
  <r>
    <n v="2239"/>
    <x v="3637"/>
    <n v="53"/>
    <x v="2"/>
    <d v="2021-05-21T00:00:00"/>
    <n v="0"/>
    <n v="13574"/>
    <x v="533"/>
    <x v="2"/>
    <n v="109"/>
    <s v="Product_109"/>
    <x v="1"/>
    <n v="963.85"/>
    <n v="642.03"/>
    <n v="3"/>
    <n v="0"/>
    <n v="541"/>
    <n v="4"/>
    <n v="2891.55"/>
    <n v="965.46"/>
  </r>
  <r>
    <n v="1406"/>
    <x v="3638"/>
    <n v="42"/>
    <x v="4"/>
    <d v="2021-01-09T00:00:00"/>
    <n v="0"/>
    <n v="12921"/>
    <x v="1208"/>
    <x v="2"/>
    <n v="120"/>
    <s v="Product_120"/>
    <x v="3"/>
    <n v="683.03"/>
    <n v="291.66000000000003"/>
    <n v="2"/>
    <n v="0"/>
    <n v="399"/>
    <n v="5"/>
    <n v="1366.06"/>
    <n v="782.74"/>
  </r>
  <r>
    <n v="1398"/>
    <x v="3639"/>
    <n v="60"/>
    <x v="1"/>
    <d v="2020-03-07T00:00:00"/>
    <n v="0"/>
    <n v="13148"/>
    <x v="915"/>
    <x v="0"/>
    <n v="137"/>
    <s v="Product_137"/>
    <x v="0"/>
    <n v="712.11"/>
    <n v="487.48"/>
    <n v="1"/>
    <n v="0"/>
    <n v="677"/>
    <n v="6"/>
    <n v="712.11"/>
    <n v="224.63"/>
  </r>
  <r>
    <n v="1714"/>
    <x v="3640"/>
    <n v="39"/>
    <x v="4"/>
    <d v="2022-10-07T00:00:00"/>
    <n v="0"/>
    <n v="10349"/>
    <x v="124"/>
    <x v="2"/>
    <n v="111"/>
    <s v="Product_111"/>
    <x v="3"/>
    <n v="1236.6400000000001"/>
    <n v="812.47"/>
    <n v="1"/>
    <n v="0.2"/>
    <n v="420"/>
    <n v="4"/>
    <n v="989.31"/>
    <n v="176.84"/>
  </r>
  <r>
    <n v="1703"/>
    <x v="3641"/>
    <n v="30"/>
    <x v="4"/>
    <d v="2021-06-22T00:00:00"/>
    <n v="0"/>
    <n v="12107"/>
    <x v="116"/>
    <x v="2"/>
    <n v="102"/>
    <s v="Product_102"/>
    <x v="2"/>
    <n v="844.03"/>
    <n v="548.23"/>
    <n v="2"/>
    <n v="0"/>
    <n v="681"/>
    <n v="6"/>
    <n v="1688.06"/>
    <n v="591.6"/>
  </r>
  <r>
    <n v="1760"/>
    <x v="3642"/>
    <n v="44"/>
    <x v="4"/>
    <d v="2021-12-14T00:00:00"/>
    <n v="0"/>
    <n v="11478"/>
    <x v="1359"/>
    <x v="1"/>
    <n v="122"/>
    <s v="Product_122"/>
    <x v="2"/>
    <n v="1334.15"/>
    <n v="879.34"/>
    <n v="3"/>
    <n v="0.2"/>
    <n v="633"/>
    <n v="6"/>
    <n v="3201.96"/>
    <n v="563.94000000000005"/>
  </r>
  <r>
    <n v="1498"/>
    <x v="3643"/>
    <n v="33"/>
    <x v="4"/>
    <d v="2020-06-27T00:00:00"/>
    <n v="0"/>
    <n v="10878"/>
    <x v="10"/>
    <x v="2"/>
    <n v="148"/>
    <s v="Product_148"/>
    <x v="0"/>
    <n v="1083.57"/>
    <n v="459.45"/>
    <n v="5"/>
    <n v="0"/>
    <n v="914"/>
    <n v="6"/>
    <n v="5417.85"/>
    <n v="3120.6"/>
  </r>
  <r>
    <n v="2488"/>
    <x v="3644"/>
    <n v="30"/>
    <x v="0"/>
    <d v="2022-06-18T00:00:00"/>
    <n v="1"/>
    <n v="12512"/>
    <x v="771"/>
    <x v="2"/>
    <n v="136"/>
    <s v="Product_136"/>
    <x v="0"/>
    <n v="851.62"/>
    <n v="379.27"/>
    <n v="3"/>
    <n v="0"/>
    <n v="928"/>
    <n v="1"/>
    <n v="2554.86"/>
    <n v="1417.05"/>
  </r>
  <r>
    <n v="1973"/>
    <x v="3645"/>
    <n v="52"/>
    <x v="0"/>
    <d v="2020-08-28T00:00:00"/>
    <n v="0"/>
    <n v="10310"/>
    <x v="824"/>
    <x v="2"/>
    <n v="105"/>
    <s v="Product_105"/>
    <x v="2"/>
    <n v="1144.08"/>
    <n v="503.75"/>
    <n v="4"/>
    <n v="0"/>
    <n v="548"/>
    <n v="6"/>
    <n v="4576.32"/>
    <n v="2561.3200000000002"/>
  </r>
  <r>
    <n v="1081"/>
    <x v="3646"/>
    <n v="67"/>
    <x v="1"/>
    <d v="2021-04-30T00:00:00"/>
    <n v="1"/>
    <n v="11114"/>
    <x v="896"/>
    <x v="0"/>
    <n v="107"/>
    <s v="Product_107"/>
    <x v="1"/>
    <n v="105.61"/>
    <n v="45.77"/>
    <n v="1"/>
    <n v="0"/>
    <n v="809"/>
    <n v="4"/>
    <n v="105.61"/>
    <n v="59.84"/>
  </r>
  <r>
    <n v="1603"/>
    <x v="3647"/>
    <n v="36"/>
    <x v="0"/>
    <d v="2021-05-03T00:00:00"/>
    <n v="1"/>
    <n v="12978"/>
    <x v="74"/>
    <x v="2"/>
    <n v="106"/>
    <s v="Product_106"/>
    <x v="1"/>
    <n v="89.27"/>
    <n v="44.48"/>
    <n v="2"/>
    <n v="0.1"/>
    <n v="836"/>
    <n v="4"/>
    <n v="160.69"/>
    <n v="71.73"/>
  </r>
  <r>
    <n v="1771"/>
    <x v="3648"/>
    <n v="25"/>
    <x v="1"/>
    <d v="2023-04-19T00:00:00"/>
    <n v="0"/>
    <n v="13012"/>
    <x v="209"/>
    <x v="1"/>
    <n v="122"/>
    <s v="Product_122"/>
    <x v="2"/>
    <n v="170.86"/>
    <n v="110.9"/>
    <n v="5"/>
    <n v="0"/>
    <n v="623"/>
    <n v="4"/>
    <n v="854.3"/>
    <n v="299.8"/>
  </r>
  <r>
    <n v="1902"/>
    <x v="3649"/>
    <n v="37"/>
    <x v="2"/>
    <d v="2023-12-11T00:00:00"/>
    <n v="0"/>
    <n v="11321"/>
    <x v="346"/>
    <x v="1"/>
    <n v="110"/>
    <s v="Product_110"/>
    <x v="1"/>
    <n v="684.47"/>
    <n v="325.52999999999997"/>
    <n v="3"/>
    <n v="0.2"/>
    <n v="416"/>
    <n v="5"/>
    <n v="1642.73"/>
    <n v="666.14"/>
  </r>
  <r>
    <n v="1364"/>
    <x v="3650"/>
    <n v="47"/>
    <x v="5"/>
    <d v="2021-12-19T00:00:00"/>
    <n v="0"/>
    <n v="13396"/>
    <x v="1017"/>
    <x v="1"/>
    <n v="146"/>
    <s v="Product_146"/>
    <x v="0"/>
    <n v="391.4"/>
    <n v="185.24"/>
    <n v="4"/>
    <n v="0"/>
    <n v="1042"/>
    <n v="6"/>
    <n v="1565.6"/>
    <n v="824.64"/>
  </r>
  <r>
    <n v="1162"/>
    <x v="3651"/>
    <n v="43"/>
    <x v="3"/>
    <d v="2023-12-26T00:00:00"/>
    <n v="1"/>
    <n v="10279"/>
    <x v="1362"/>
    <x v="1"/>
    <n v="140"/>
    <s v="Product_140"/>
    <x v="1"/>
    <n v="1477.18"/>
    <n v="890.39"/>
    <n v="3"/>
    <n v="0"/>
    <n v="372"/>
    <n v="2"/>
    <n v="4431.54"/>
    <n v="1760.37"/>
  </r>
  <r>
    <n v="2071"/>
    <x v="3652"/>
    <n v="57"/>
    <x v="0"/>
    <d v="2023-06-03T00:00:00"/>
    <n v="0"/>
    <n v="12758"/>
    <x v="657"/>
    <x v="2"/>
    <n v="146"/>
    <s v="Product_146"/>
    <x v="0"/>
    <n v="836.32"/>
    <n v="358.85"/>
    <n v="4"/>
    <n v="0.05"/>
    <n v="578"/>
    <n v="4"/>
    <n v="3178.02"/>
    <n v="1742.62"/>
  </r>
  <r>
    <n v="1510"/>
    <x v="3653"/>
    <n v="49"/>
    <x v="0"/>
    <d v="2023-07-19T00:00:00"/>
    <n v="0"/>
    <n v="10966"/>
    <x v="1381"/>
    <x v="1"/>
    <n v="146"/>
    <s v="Product_146"/>
    <x v="3"/>
    <n v="1010.5"/>
    <n v="513.41999999999996"/>
    <n v="3"/>
    <n v="0"/>
    <n v="532"/>
    <n v="5"/>
    <n v="3031.5"/>
    <n v="1491.24"/>
  </r>
  <r>
    <n v="2352"/>
    <x v="3654"/>
    <n v="23"/>
    <x v="2"/>
    <d v="2022-05-26T00:00:00"/>
    <n v="1"/>
    <n v="13189"/>
    <x v="1382"/>
    <x v="0"/>
    <n v="120"/>
    <s v="Product_120"/>
    <x v="0"/>
    <n v="454.29"/>
    <n v="221.98"/>
    <n v="5"/>
    <n v="0"/>
    <n v="643"/>
    <n v="2"/>
    <n v="2271.4499999999998"/>
    <n v="1161.55"/>
  </r>
  <r>
    <n v="1115"/>
    <x v="3655"/>
    <n v="32"/>
    <x v="0"/>
    <d v="2020-05-12T00:00:00"/>
    <n v="0"/>
    <n v="10694"/>
    <x v="1383"/>
    <x v="0"/>
    <n v="128"/>
    <s v="Product_128"/>
    <x v="3"/>
    <n v="516.61"/>
    <n v="337.96"/>
    <n v="5"/>
    <n v="0"/>
    <n v="471"/>
    <n v="5"/>
    <n v="2583.0500000000002"/>
    <n v="893.25"/>
  </r>
  <r>
    <n v="1940"/>
    <x v="3656"/>
    <n v="19"/>
    <x v="1"/>
    <d v="2023-06-15T00:00:00"/>
    <n v="0"/>
    <n v="10909"/>
    <x v="647"/>
    <x v="2"/>
    <n v="123"/>
    <s v="Product_123"/>
    <x v="0"/>
    <n v="536.41999999999996"/>
    <n v="297.36"/>
    <n v="2"/>
    <n v="0"/>
    <n v="566"/>
    <n v="2"/>
    <n v="1072.8399999999999"/>
    <n v="478.12"/>
  </r>
  <r>
    <n v="1336"/>
    <x v="3657"/>
    <n v="57"/>
    <x v="1"/>
    <d v="2020-10-12T00:00:00"/>
    <n v="1"/>
    <n v="12614"/>
    <x v="6"/>
    <x v="0"/>
    <n v="135"/>
    <s v="Product_135"/>
    <x v="0"/>
    <n v="1063.17"/>
    <n v="429.51499999999999"/>
    <n v="5"/>
    <n v="0.2"/>
    <n v="730"/>
    <n v="3"/>
    <n v="4252.68"/>
    <n v="2105.11"/>
  </r>
  <r>
    <n v="1880"/>
    <x v="3658"/>
    <n v="40"/>
    <x v="5"/>
    <d v="2021-02-27T00:00:00"/>
    <n v="0"/>
    <n v="10270"/>
    <x v="563"/>
    <x v="0"/>
    <n v="101"/>
    <s v="Product_101"/>
    <x v="1"/>
    <n v="736.87"/>
    <n v="323.27"/>
    <n v="4"/>
    <n v="0.2"/>
    <n v="598"/>
    <n v="10"/>
    <n v="2357.98"/>
    <n v="1064.9000000000001"/>
  </r>
  <r>
    <n v="1736"/>
    <x v="3659"/>
    <n v="20"/>
    <x v="5"/>
    <d v="2021-02-27T00:00:00"/>
    <n v="1"/>
    <n v="11540"/>
    <x v="563"/>
    <x v="2"/>
    <n v="129"/>
    <s v="Product_129"/>
    <x v="0"/>
    <n v="800.64"/>
    <n v="543.37"/>
    <n v="2"/>
    <n v="0.05"/>
    <n v="1362"/>
    <n v="2"/>
    <n v="1521.22"/>
    <n v="434.48"/>
  </r>
  <r>
    <n v="1839"/>
    <x v="3660"/>
    <n v="32"/>
    <x v="5"/>
    <d v="2020-05-01T00:00:00"/>
    <n v="0"/>
    <n v="11124"/>
    <x v="275"/>
    <x v="2"/>
    <n v="109"/>
    <s v="Product_109"/>
    <x v="2"/>
    <n v="908.4"/>
    <n v="451.23"/>
    <n v="5"/>
    <n v="0.05"/>
    <n v="608"/>
    <n v="3"/>
    <n v="4314.8999999999996"/>
    <n v="2058.75"/>
  </r>
  <r>
    <n v="1146"/>
    <x v="3661"/>
    <n v="48"/>
    <x v="1"/>
    <d v="2023-03-13T00:00:00"/>
    <n v="0"/>
    <n v="11411"/>
    <x v="656"/>
    <x v="1"/>
    <n v="109"/>
    <s v="Product_109"/>
    <x v="3"/>
    <n v="1164.78"/>
    <n v="712.91"/>
    <n v="1"/>
    <n v="0"/>
    <n v="660"/>
    <n v="5"/>
    <n v="1164.78"/>
    <n v="451.87"/>
  </r>
  <r>
    <n v="2346"/>
    <x v="3662"/>
    <n v="32"/>
    <x v="4"/>
    <d v="2021-12-19T00:00:00"/>
    <n v="0"/>
    <n v="11309"/>
    <x v="1017"/>
    <x v="1"/>
    <n v="122"/>
    <s v="Product_122"/>
    <x v="3"/>
    <n v="181.04"/>
    <n v="124.26"/>
    <n v="4"/>
    <n v="0"/>
    <n v="361"/>
    <n v="5"/>
    <n v="724.16"/>
    <n v="227.12"/>
  </r>
  <r>
    <n v="1442"/>
    <x v="3663"/>
    <n v="34"/>
    <x v="4"/>
    <d v="2022-12-26T00:00:00"/>
    <n v="0"/>
    <n v="13027"/>
    <x v="182"/>
    <x v="2"/>
    <n v="102"/>
    <s v="Product_102"/>
    <x v="0"/>
    <n v="1176.47"/>
    <n v="650.11"/>
    <n v="2"/>
    <n v="0.1"/>
    <n v="519"/>
    <n v="4"/>
    <n v="2117.65"/>
    <n v="817.43"/>
  </r>
  <r>
    <n v="1836"/>
    <x v="3664"/>
    <n v="34"/>
    <x v="5"/>
    <d v="2021-07-29T00:00:00"/>
    <n v="0"/>
    <n v="13124"/>
    <x v="1384"/>
    <x v="0"/>
    <n v="116"/>
    <s v="Product_116"/>
    <x v="2"/>
    <n v="866.69"/>
    <n v="478.64"/>
    <n v="4"/>
    <n v="0"/>
    <n v="475"/>
    <n v="6"/>
    <n v="3466.76"/>
    <n v="1552.2"/>
  </r>
  <r>
    <n v="2036"/>
    <x v="3665"/>
    <n v="42"/>
    <x v="5"/>
    <d v="2023-07-05T00:00:00"/>
    <n v="0"/>
    <n v="11753"/>
    <x v="702"/>
    <x v="2"/>
    <n v="140"/>
    <s v="Product_140"/>
    <x v="0"/>
    <n v="1020.19"/>
    <n v="443.96"/>
    <n v="2"/>
    <n v="0"/>
    <n v="386"/>
    <n v="6"/>
    <n v="2040.38"/>
    <n v="1152.46"/>
  </r>
  <r>
    <n v="1942"/>
    <x v="3666"/>
    <n v="21"/>
    <x v="1"/>
    <d v="2023-08-01T00:00:00"/>
    <n v="0"/>
    <n v="10840"/>
    <x v="844"/>
    <x v="1"/>
    <n v="106"/>
    <s v="Product_106"/>
    <x v="0"/>
    <n v="524.95000000000005"/>
    <n v="271.44"/>
    <n v="4"/>
    <n v="0.05"/>
    <n v="523"/>
    <n v="5"/>
    <n v="1994.81"/>
    <n v="909.05"/>
  </r>
  <r>
    <n v="1286"/>
    <x v="3667"/>
    <n v="25"/>
    <x v="2"/>
    <d v="2020-10-12T00:00:00"/>
    <n v="0"/>
    <n v="11821"/>
    <x v="6"/>
    <x v="2"/>
    <n v="113"/>
    <s v="Product_113"/>
    <x v="1"/>
    <n v="643.61"/>
    <n v="422.04"/>
    <n v="1"/>
    <n v="0"/>
    <n v="356"/>
    <n v="4"/>
    <n v="643.61"/>
    <n v="221.57"/>
  </r>
  <r>
    <n v="1719"/>
    <x v="3668"/>
    <n v="65"/>
    <x v="0"/>
    <d v="2021-10-24T00:00:00"/>
    <n v="0"/>
    <n v="11003"/>
    <x v="801"/>
    <x v="2"/>
    <n v="133"/>
    <s v="Product_133"/>
    <x v="0"/>
    <n v="385.19"/>
    <n v="429.51499999999999"/>
    <n v="5"/>
    <n v="0"/>
    <n v="650"/>
    <n v="4"/>
    <n v="1925.95"/>
    <n v="-221.62"/>
  </r>
  <r>
    <n v="2137"/>
    <x v="3669"/>
    <n v="46"/>
    <x v="3"/>
    <d v="2023-12-12T00:00:00"/>
    <n v="0"/>
    <n v="10239"/>
    <x v="874"/>
    <x v="0"/>
    <n v="119"/>
    <s v="Product_119"/>
    <x v="0"/>
    <n v="1469.98"/>
    <n v="992.61"/>
    <n v="3"/>
    <n v="0.05"/>
    <n v="386"/>
    <n v="2"/>
    <n v="4189.4399999999996"/>
    <n v="1211.6099999999999"/>
  </r>
  <r>
    <n v="1479"/>
    <x v="3670"/>
    <n v="51"/>
    <x v="4"/>
    <d v="2021-08-22T00:00:00"/>
    <n v="0"/>
    <n v="13285"/>
    <x v="1385"/>
    <x v="2"/>
    <n v="115"/>
    <s v="Product_115"/>
    <x v="1"/>
    <n v="770.65"/>
    <n v="462.54"/>
    <n v="3"/>
    <n v="0"/>
    <n v="516"/>
    <n v="3"/>
    <n v="2311.9499999999998"/>
    <n v="924.33"/>
  </r>
  <r>
    <n v="1021"/>
    <x v="3671"/>
    <n v="40"/>
    <x v="4"/>
    <d v="2021-08-15T00:00:00"/>
    <n v="0"/>
    <n v="11639"/>
    <x v="65"/>
    <x v="1"/>
    <n v="133"/>
    <s v="Product_133"/>
    <x v="1"/>
    <n v="1494.31"/>
    <n v="786.44"/>
    <n v="3"/>
    <n v="0.1"/>
    <n v="908"/>
    <n v="6"/>
    <n v="4034.64"/>
    <n v="1675.32"/>
  </r>
  <r>
    <n v="2372"/>
    <x v="3672"/>
    <n v="40"/>
    <x v="1"/>
    <d v="2023-03-18T00:00:00"/>
    <n v="0"/>
    <n v="10360"/>
    <x v="1186"/>
    <x v="2"/>
    <n v="110"/>
    <s v="Product_110"/>
    <x v="2"/>
    <n v="760.19"/>
    <n v="428.71"/>
    <n v="2"/>
    <n v="0"/>
    <n v="369"/>
    <n v="7"/>
    <n v="1520.38"/>
    <n v="662.96"/>
  </r>
  <r>
    <n v="1682"/>
    <x v="3673"/>
    <n v="46"/>
    <x v="1"/>
    <d v="2021-01-07T00:00:00"/>
    <n v="0"/>
    <n v="13435"/>
    <x v="597"/>
    <x v="0"/>
    <n v="101"/>
    <s v="Product_101"/>
    <x v="1"/>
    <n v="368.64"/>
    <n v="164.1"/>
    <n v="5"/>
    <n v="0"/>
    <n v="562"/>
    <n v="3"/>
    <n v="1843.2"/>
    <n v="1022.7"/>
  </r>
  <r>
    <n v="1905"/>
    <x v="3674"/>
    <n v="50"/>
    <x v="3"/>
    <d v="2022-11-19T00:00:00"/>
    <n v="0"/>
    <n v="10733"/>
    <x v="804"/>
    <x v="2"/>
    <n v="112"/>
    <s v="Product_112"/>
    <x v="3"/>
    <n v="785.81"/>
    <n v="365.59"/>
    <n v="2"/>
    <n v="0"/>
    <n v="526"/>
    <n v="4"/>
    <n v="1571.62"/>
    <n v="840.44"/>
  </r>
  <r>
    <n v="1319"/>
    <x v="3675"/>
    <n v="52"/>
    <x v="3"/>
    <d v="2023-10-23T00:00:00"/>
    <n v="0"/>
    <n v="10851"/>
    <x v="428"/>
    <x v="0"/>
    <n v="143"/>
    <s v="Product_143"/>
    <x v="3"/>
    <n v="107.41"/>
    <n v="52.19"/>
    <n v="2"/>
    <n v="0.05"/>
    <n v="436"/>
    <n v="3"/>
    <n v="204.08"/>
    <n v="99.7"/>
  </r>
  <r>
    <n v="1125"/>
    <x v="3676"/>
    <n v="38"/>
    <x v="5"/>
    <d v="2020-07-14T00:00:00"/>
    <n v="0"/>
    <n v="10859"/>
    <x v="1267"/>
    <x v="2"/>
    <n v="129"/>
    <s v="Product_129"/>
    <x v="2"/>
    <n v="1361.92"/>
    <n v="702.01"/>
    <n v="2"/>
    <n v="0"/>
    <n v="384"/>
    <n v="5"/>
    <n v="2723.84"/>
    <n v="1319.82"/>
  </r>
  <r>
    <n v="1276"/>
    <x v="3677"/>
    <n v="54"/>
    <x v="3"/>
    <d v="2020-04-10T00:00:00"/>
    <n v="0"/>
    <n v="10700"/>
    <x v="902"/>
    <x v="0"/>
    <n v="117"/>
    <s v="Product_117"/>
    <x v="0"/>
    <n v="1236.9000000000001"/>
    <n v="834.48"/>
    <n v="2"/>
    <n v="0"/>
    <n v="391"/>
    <n v="8"/>
    <n v="2473.8000000000002"/>
    <n v="804.84"/>
  </r>
  <r>
    <n v="2227"/>
    <x v="3678"/>
    <n v="40"/>
    <x v="0"/>
    <d v="2022-04-22T00:00:00"/>
    <n v="0"/>
    <n v="11350"/>
    <x v="1327"/>
    <x v="2"/>
    <n v="104"/>
    <s v="Product_104"/>
    <x v="2"/>
    <n v="1102.44"/>
    <n v="562.54"/>
    <n v="5"/>
    <n v="0"/>
    <n v="568"/>
    <n v="5"/>
    <n v="5512.2"/>
    <n v="2699.5"/>
  </r>
  <r>
    <n v="1193"/>
    <x v="3679"/>
    <n v="53"/>
    <x v="0"/>
    <d v="2020-05-01T00:00:00"/>
    <n v="0"/>
    <n v="12883"/>
    <x v="275"/>
    <x v="2"/>
    <n v="129"/>
    <s v="Product_129"/>
    <x v="1"/>
    <n v="934.25"/>
    <n v="520.52"/>
    <n v="3"/>
    <n v="0"/>
    <n v="405"/>
    <n v="7"/>
    <n v="2802.75"/>
    <n v="1241.19"/>
  </r>
  <r>
    <n v="1695"/>
    <x v="3680"/>
    <n v="33"/>
    <x v="4"/>
    <d v="2021-07-21T00:00:00"/>
    <n v="0"/>
    <n v="13547"/>
    <x v="535"/>
    <x v="2"/>
    <n v="107"/>
    <s v="Product_107"/>
    <x v="0"/>
    <n v="890.76"/>
    <n v="399.6"/>
    <n v="4"/>
    <n v="0"/>
    <n v="422"/>
    <n v="3"/>
    <n v="3563.04"/>
    <n v="1964.64"/>
  </r>
  <r>
    <n v="2309"/>
    <x v="3681"/>
    <n v="48"/>
    <x v="0"/>
    <d v="2023-05-09T00:00:00"/>
    <n v="0"/>
    <n v="10822"/>
    <x v="508"/>
    <x v="2"/>
    <n v="144"/>
    <s v="Product_144"/>
    <x v="2"/>
    <n v="1495.26"/>
    <n v="928.25"/>
    <n v="2"/>
    <n v="0"/>
    <n v="484"/>
    <n v="1"/>
    <n v="2990.52"/>
    <n v="1134.02"/>
  </r>
  <r>
    <n v="1056"/>
    <x v="3682"/>
    <n v="30"/>
    <x v="0"/>
    <d v="2020-09-16T00:00:00"/>
    <n v="0"/>
    <n v="11634"/>
    <x v="709"/>
    <x v="2"/>
    <n v="113"/>
    <s v="Product_113"/>
    <x v="2"/>
    <n v="453.1"/>
    <n v="257.39999999999998"/>
    <n v="5"/>
    <n v="0"/>
    <n v="433"/>
    <n v="2"/>
    <n v="2265.5"/>
    <n v="978.5"/>
  </r>
  <r>
    <n v="2326"/>
    <x v="3683"/>
    <n v="20"/>
    <x v="0"/>
    <d v="2023-12-07T00:00:00"/>
    <n v="0"/>
    <n v="10096"/>
    <x v="25"/>
    <x v="1"/>
    <n v="105"/>
    <s v="Product_105"/>
    <x v="3"/>
    <n v="1180.54"/>
    <n v="628.01"/>
    <n v="1"/>
    <n v="0"/>
    <n v="391"/>
    <n v="7"/>
    <n v="1180.54"/>
    <n v="552.53"/>
  </r>
  <r>
    <n v="2186"/>
    <x v="3684"/>
    <n v="45"/>
    <x v="5"/>
    <d v="2020-09-28T00:00:00"/>
    <n v="0"/>
    <n v="10326"/>
    <x v="340"/>
    <x v="1"/>
    <n v="106"/>
    <s v="Product_106"/>
    <x v="2"/>
    <n v="893.04"/>
    <n v="610.98"/>
    <n v="4"/>
    <n v="0"/>
    <n v="338"/>
    <n v="5"/>
    <n v="3572.16"/>
    <n v="1128.24"/>
  </r>
  <r>
    <n v="1018"/>
    <x v="3685"/>
    <n v="40"/>
    <x v="4"/>
    <d v="2021-05-26T00:00:00"/>
    <n v="0"/>
    <n v="12120"/>
    <x v="259"/>
    <x v="2"/>
    <n v="134"/>
    <s v="Product_134"/>
    <x v="0"/>
    <n v="1465.03"/>
    <n v="977.46"/>
    <n v="2"/>
    <n v="0"/>
    <n v="355"/>
    <n v="8"/>
    <n v="2930.06"/>
    <n v="975.14"/>
  </r>
  <r>
    <n v="2393"/>
    <x v="3686"/>
    <n v="34"/>
    <x v="1"/>
    <d v="2020-10-26T00:00:00"/>
    <n v="1"/>
    <n v="10993"/>
    <x v="1058"/>
    <x v="0"/>
    <n v="107"/>
    <s v="Product_107"/>
    <x v="2"/>
    <n v="1250.31"/>
    <n v="747.5"/>
    <n v="2"/>
    <n v="0"/>
    <n v="1085"/>
    <n v="2"/>
    <n v="2500.62"/>
    <n v="1005.62"/>
  </r>
  <r>
    <n v="1263"/>
    <x v="3687"/>
    <n v="27"/>
    <x v="4"/>
    <d v="2023-12-27T00:00:00"/>
    <n v="0"/>
    <n v="11279"/>
    <x v="1113"/>
    <x v="0"/>
    <n v="146"/>
    <s v="Product_146"/>
    <x v="2"/>
    <n v="1497.86"/>
    <n v="1013.37"/>
    <n v="4"/>
    <n v="0"/>
    <n v="371"/>
    <n v="2"/>
    <n v="5991.44"/>
    <n v="1937.96"/>
  </r>
  <r>
    <n v="1793"/>
    <x v="3688"/>
    <n v="37"/>
    <x v="4"/>
    <d v="2021-10-21T00:00:00"/>
    <n v="0"/>
    <n v="11766"/>
    <x v="476"/>
    <x v="1"/>
    <n v="128"/>
    <s v="Product_128"/>
    <x v="1"/>
    <n v="903.07"/>
    <n v="514.24"/>
    <n v="4"/>
    <n v="0"/>
    <n v="388"/>
    <n v="7"/>
    <n v="3612.28"/>
    <n v="1555.32"/>
  </r>
  <r>
    <n v="1112"/>
    <x v="3689"/>
    <n v="51"/>
    <x v="4"/>
    <d v="2021-05-21T00:00:00"/>
    <n v="0"/>
    <n v="13241"/>
    <x v="533"/>
    <x v="1"/>
    <n v="146"/>
    <s v="Product_146"/>
    <x v="2"/>
    <n v="346.59"/>
    <n v="224.62"/>
    <n v="2"/>
    <n v="0.2"/>
    <n v="446"/>
    <n v="6"/>
    <n v="554.54"/>
    <n v="105.3"/>
  </r>
  <r>
    <n v="2350"/>
    <x v="3690"/>
    <n v="32"/>
    <x v="3"/>
    <d v="2023-10-16T00:00:00"/>
    <n v="0"/>
    <n v="10993"/>
    <x v="1245"/>
    <x v="1"/>
    <n v="110"/>
    <s v="Product_110"/>
    <x v="0"/>
    <n v="780.35"/>
    <n v="408"/>
    <n v="5"/>
    <n v="0"/>
    <n v="443"/>
    <n v="3"/>
    <n v="3901.75"/>
    <n v="1861.75"/>
  </r>
  <r>
    <n v="1541"/>
    <x v="3691"/>
    <n v="44"/>
    <x v="1"/>
    <d v="2022-03-15T00:00:00"/>
    <n v="0"/>
    <n v="10332"/>
    <x v="1230"/>
    <x v="0"/>
    <n v="104"/>
    <s v="Product_104"/>
    <x v="3"/>
    <n v="1081.1099999999999"/>
    <n v="460.58"/>
    <n v="1"/>
    <n v="0"/>
    <n v="563"/>
    <n v="5"/>
    <n v="1081.1099999999999"/>
    <n v="620.53"/>
  </r>
  <r>
    <n v="1646"/>
    <x v="3692"/>
    <n v="51"/>
    <x v="3"/>
    <d v="2022-09-29T00:00:00"/>
    <n v="0"/>
    <n v="11180"/>
    <x v="842"/>
    <x v="1"/>
    <n v="103"/>
    <s v="Product_103"/>
    <x v="3"/>
    <n v="1172.82"/>
    <n v="818.92"/>
    <n v="5"/>
    <n v="0"/>
    <n v="591"/>
    <n v="3"/>
    <n v="5864.1"/>
    <n v="1769.5"/>
  </r>
  <r>
    <n v="1578"/>
    <x v="3693"/>
    <n v="30"/>
    <x v="5"/>
    <d v="2020-10-18T00:00:00"/>
    <n v="0"/>
    <n v="13490"/>
    <x v="767"/>
    <x v="1"/>
    <n v="125"/>
    <s v="Product_125"/>
    <x v="3"/>
    <n v="50.74"/>
    <n v="22.82"/>
    <n v="3"/>
    <n v="0.1"/>
    <n v="1000"/>
    <n v="4"/>
    <n v="137"/>
    <n v="68.540000000000006"/>
  </r>
  <r>
    <n v="2088"/>
    <x v="3694"/>
    <n v="31"/>
    <x v="5"/>
    <d v="2023-03-28T00:00:00"/>
    <n v="0"/>
    <n v="11964"/>
    <x v="58"/>
    <x v="1"/>
    <n v="123"/>
    <s v="Product_123"/>
    <x v="3"/>
    <n v="782.29"/>
    <n v="371.94"/>
    <n v="3"/>
    <n v="0.2"/>
    <n v="339"/>
    <n v="6"/>
    <n v="1877.5"/>
    <n v="761.68"/>
  </r>
  <r>
    <n v="2315"/>
    <x v="3695"/>
    <n v="60"/>
    <x v="2"/>
    <d v="2023-07-19T00:00:00"/>
    <n v="0"/>
    <n v="12505"/>
    <x v="1381"/>
    <x v="2"/>
    <n v="127"/>
    <s v="Product_127"/>
    <x v="1"/>
    <n v="391.09"/>
    <n v="175.57"/>
    <n v="3"/>
    <n v="0"/>
    <n v="360"/>
    <n v="3"/>
    <n v="1173.27"/>
    <n v="646.55999999999995"/>
  </r>
  <r>
    <n v="1024"/>
    <x v="3696"/>
    <n v="38"/>
    <x v="2"/>
    <d v="2021-07-04T00:00:00"/>
    <n v="0"/>
    <n v="12781"/>
    <x v="738"/>
    <x v="2"/>
    <n v="114"/>
    <s v="Product_114"/>
    <x v="0"/>
    <n v="1318.62"/>
    <n v="660.95"/>
    <n v="2"/>
    <n v="0.1"/>
    <n v="426"/>
    <n v="6"/>
    <n v="2373.52"/>
    <n v="1051.6199999999999"/>
  </r>
  <r>
    <n v="1000"/>
    <x v="3697"/>
    <n v="47"/>
    <x v="5"/>
    <d v="2023-07-09T00:00:00"/>
    <n v="0"/>
    <n v="12923"/>
    <x v="1143"/>
    <x v="1"/>
    <n v="138"/>
    <s v="Product_138"/>
    <x v="1"/>
    <n v="271.70999999999998"/>
    <n v="132.26"/>
    <n v="1"/>
    <n v="0"/>
    <n v="363"/>
    <n v="5"/>
    <n v="271.70999999999998"/>
    <n v="139.44999999999999"/>
  </r>
  <r>
    <n v="1910"/>
    <x v="3698"/>
    <n v="47"/>
    <x v="5"/>
    <d v="2022-04-28T00:00:00"/>
    <n v="0"/>
    <n v="12905"/>
    <x v="499"/>
    <x v="0"/>
    <n v="132"/>
    <s v="Product_132"/>
    <x v="3"/>
    <n v="1016.36"/>
    <n v="589.82000000000005"/>
    <n v="1"/>
    <n v="0"/>
    <n v="741"/>
    <n v="5"/>
    <n v="1016.36"/>
    <n v="426.54"/>
  </r>
  <r>
    <n v="1140"/>
    <x v="3699"/>
    <n v="22"/>
    <x v="3"/>
    <d v="2022-07-02T00:00:00"/>
    <n v="0"/>
    <n v="10098"/>
    <x v="529"/>
    <x v="2"/>
    <n v="123"/>
    <s v="Product_123"/>
    <x v="1"/>
    <n v="435.79"/>
    <n v="304.58999999999997"/>
    <n v="2"/>
    <n v="0"/>
    <n v="857"/>
    <n v="6"/>
    <n v="871.58"/>
    <n v="262.39999999999998"/>
  </r>
  <r>
    <n v="1647"/>
    <x v="3700"/>
    <n v="28"/>
    <x v="5"/>
    <d v="2022-07-14T00:00:00"/>
    <n v="0"/>
    <n v="12779"/>
    <x v="975"/>
    <x v="1"/>
    <n v="147"/>
    <s v="Product_147"/>
    <x v="2"/>
    <n v="566.99"/>
    <n v="235.73"/>
    <n v="2"/>
    <n v="0"/>
    <n v="646"/>
    <n v="3"/>
    <n v="1133.98"/>
    <n v="662.52"/>
  </r>
  <r>
    <n v="1187"/>
    <x v="3701"/>
    <n v="45"/>
    <x v="1"/>
    <d v="2020-06-03T00:00:00"/>
    <n v="0"/>
    <n v="12972"/>
    <x v="260"/>
    <x v="2"/>
    <n v="140"/>
    <s v="Product_140"/>
    <x v="0"/>
    <n v="1413.81"/>
    <n v="895.7"/>
    <n v="2"/>
    <n v="0"/>
    <n v="346"/>
    <n v="6"/>
    <n v="2827.62"/>
    <n v="1036.22"/>
  </r>
  <r>
    <n v="2151"/>
    <x v="3702"/>
    <n v="40"/>
    <x v="3"/>
    <d v="2023-07-21T00:00:00"/>
    <n v="0"/>
    <n v="10243"/>
    <x v="873"/>
    <x v="0"/>
    <n v="137"/>
    <s v="Product_137"/>
    <x v="2"/>
    <n v="398.65"/>
    <n v="174.77"/>
    <n v="1"/>
    <n v="0"/>
    <n v="530"/>
    <n v="3"/>
    <n v="398.65"/>
    <n v="223.88"/>
  </r>
  <r>
    <n v="1200"/>
    <x v="3703"/>
    <n v="36"/>
    <x v="5"/>
    <d v="2020-09-07T00:00:00"/>
    <n v="0"/>
    <n v="13842"/>
    <x v="681"/>
    <x v="1"/>
    <n v="103"/>
    <s v="Product_103"/>
    <x v="1"/>
    <n v="187.75"/>
    <n v="76.22"/>
    <n v="2"/>
    <n v="0"/>
    <n v="673"/>
    <n v="5"/>
    <n v="375.5"/>
    <n v="223.06"/>
  </r>
  <r>
    <n v="2150"/>
    <x v="3704"/>
    <n v="27"/>
    <x v="3"/>
    <d v="2022-04-05T00:00:00"/>
    <n v="0"/>
    <n v="11500"/>
    <x v="1386"/>
    <x v="1"/>
    <n v="135"/>
    <s v="Product_135"/>
    <x v="2"/>
    <n v="150.46"/>
    <n v="89.01"/>
    <n v="4"/>
    <n v="0.05"/>
    <n v="696"/>
    <n v="7"/>
    <n v="571.75"/>
    <n v="215.71"/>
  </r>
  <r>
    <n v="1256"/>
    <x v="3705"/>
    <n v="56"/>
    <x v="3"/>
    <d v="2022-11-21T00:00:00"/>
    <n v="1"/>
    <n v="11464"/>
    <x v="486"/>
    <x v="2"/>
    <n v="113"/>
    <s v="Product_113"/>
    <x v="1"/>
    <n v="781.69"/>
    <n v="517.47"/>
    <n v="4"/>
    <n v="0"/>
    <n v="772"/>
    <n v="1"/>
    <n v="3126.76"/>
    <n v="1056.8800000000001"/>
  </r>
  <r>
    <n v="1546"/>
    <x v="3706"/>
    <n v="45"/>
    <x v="0"/>
    <d v="2021-07-23T00:00:00"/>
    <n v="1"/>
    <n v="13265"/>
    <x v="30"/>
    <x v="1"/>
    <n v="134"/>
    <s v="Product_134"/>
    <x v="1"/>
    <n v="980.48"/>
    <n v="444.05"/>
    <n v="4"/>
    <n v="0"/>
    <n v="740"/>
    <n v="4"/>
    <n v="3921.92"/>
    <n v="2145.7199999999998"/>
  </r>
  <r>
    <n v="1193"/>
    <x v="3707"/>
    <n v="57"/>
    <x v="2"/>
    <d v="2023-11-23T00:00:00"/>
    <n v="0"/>
    <n v="11398"/>
    <x v="1387"/>
    <x v="2"/>
    <n v="124"/>
    <s v="Product_124"/>
    <x v="0"/>
    <n v="524.58000000000004"/>
    <n v="263.58999999999997"/>
    <n v="2"/>
    <n v="0"/>
    <n v="405"/>
    <n v="7"/>
    <n v="1049.1600000000001"/>
    <n v="521.98"/>
  </r>
  <r>
    <n v="1702"/>
    <x v="3708"/>
    <n v="39"/>
    <x v="3"/>
    <d v="2022-01-25T00:00:00"/>
    <n v="1"/>
    <n v="12709"/>
    <x v="613"/>
    <x v="0"/>
    <n v="101"/>
    <s v="Product_101"/>
    <x v="0"/>
    <n v="1050.8800000000001"/>
    <n v="473.55"/>
    <n v="4"/>
    <n v="0"/>
    <n v="387"/>
    <n v="5"/>
    <n v="4203.5200000000004"/>
    <n v="2309.3200000000002"/>
  </r>
  <r>
    <n v="2127"/>
    <x v="3709"/>
    <n v="38"/>
    <x v="4"/>
    <d v="2022-07-20T00:00:00"/>
    <n v="0"/>
    <n v="13053"/>
    <x v="278"/>
    <x v="2"/>
    <n v="112"/>
    <s v="Product_112"/>
    <x v="0"/>
    <n v="138.5"/>
    <n v="93.07"/>
    <n v="2"/>
    <n v="0"/>
    <n v="674"/>
    <n v="6"/>
    <n v="277"/>
    <n v="90.86"/>
  </r>
  <r>
    <n v="2288"/>
    <x v="3710"/>
    <n v="35"/>
    <x v="3"/>
    <d v="2022-09-26T00:00:00"/>
    <n v="1"/>
    <n v="10366"/>
    <x v="576"/>
    <x v="1"/>
    <n v="108"/>
    <s v="Product_108"/>
    <x v="3"/>
    <n v="1293.1400000000001"/>
    <n v="622.14"/>
    <n v="4"/>
    <n v="0"/>
    <n v="828"/>
    <n v="3"/>
    <n v="5172.5600000000004"/>
    <n v="2684"/>
  </r>
  <r>
    <n v="1801"/>
    <x v="3711"/>
    <n v="32"/>
    <x v="4"/>
    <d v="2021-01-11T00:00:00"/>
    <n v="0"/>
    <n v="13226"/>
    <x v="599"/>
    <x v="0"/>
    <n v="119"/>
    <s v="Product_119"/>
    <x v="0"/>
    <n v="1234.02"/>
    <n v="658.24"/>
    <n v="2"/>
    <n v="0"/>
    <n v="365"/>
    <n v="6"/>
    <n v="2468.04"/>
    <n v="1151.56"/>
  </r>
  <r>
    <n v="1941"/>
    <x v="3712"/>
    <n v="80"/>
    <x v="0"/>
    <d v="2023-06-04T00:00:00"/>
    <n v="0"/>
    <n v="12546"/>
    <x v="687"/>
    <x v="0"/>
    <n v="109"/>
    <s v="Product_109"/>
    <x v="2"/>
    <n v="1478.97"/>
    <n v="988.58"/>
    <n v="5"/>
    <n v="0"/>
    <n v="475"/>
    <n v="5"/>
    <n v="7394.85"/>
    <n v="2451.9499999999998"/>
  </r>
  <r>
    <n v="2407"/>
    <x v="3713"/>
    <n v="52"/>
    <x v="5"/>
    <d v="2020-01-06T00:00:00"/>
    <n v="1"/>
    <n v="13605"/>
    <x v="753"/>
    <x v="0"/>
    <n v="128"/>
    <s v="Product_128"/>
    <x v="0"/>
    <n v="1407.93"/>
    <n v="796.69"/>
    <n v="3"/>
    <n v="0.1"/>
    <n v="1654"/>
    <n v="2"/>
    <n v="3801.41"/>
    <n v="1411.34"/>
  </r>
  <r>
    <n v="2283"/>
    <x v="3714"/>
    <n v="24"/>
    <x v="3"/>
    <d v="2024-09-02T00:00:00"/>
    <n v="0"/>
    <n v="11481"/>
    <x v="1321"/>
    <x v="2"/>
    <n v="114"/>
    <s v="Product_114"/>
    <x v="0"/>
    <n v="566.49"/>
    <n v="429.51499999999999"/>
    <n v="5"/>
    <n v="0"/>
    <n v="327"/>
    <n v="6"/>
    <n v="2832.45"/>
    <n v="684.88"/>
  </r>
  <r>
    <n v="1413"/>
    <x v="3715"/>
    <n v="79"/>
    <x v="0"/>
    <d v="2020-09-07T00:00:00"/>
    <n v="0"/>
    <n v="13699"/>
    <x v="681"/>
    <x v="0"/>
    <n v="127"/>
    <s v="Product_127"/>
    <x v="0"/>
    <n v="628.95000000000005"/>
    <n v="426.39"/>
    <n v="3"/>
    <n v="0"/>
    <n v="948"/>
    <n v="7"/>
    <n v="1886.85"/>
    <n v="607.67999999999995"/>
  </r>
  <r>
    <n v="2381"/>
    <x v="3716"/>
    <n v="33"/>
    <x v="1"/>
    <d v="2024-02-05T00:00:00"/>
    <n v="1"/>
    <n v="12160"/>
    <x v="1388"/>
    <x v="1"/>
    <n v="118"/>
    <s v="Product_118"/>
    <x v="1"/>
    <n v="1131.6500000000001"/>
    <n v="609.37"/>
    <n v="3"/>
    <n v="0"/>
    <n v="331"/>
    <n v="3"/>
    <n v="3394.95"/>
    <n v="1566.84"/>
  </r>
  <r>
    <n v="2098"/>
    <x v="3717"/>
    <n v="44"/>
    <x v="0"/>
    <d v="2022-07-27T00:00:00"/>
    <n v="0"/>
    <n v="12992"/>
    <x v="333"/>
    <x v="0"/>
    <n v="142"/>
    <s v="Product_142"/>
    <x v="1"/>
    <n v="244.42"/>
    <n v="140.47"/>
    <n v="4"/>
    <n v="0.2"/>
    <n v="469"/>
    <n v="6"/>
    <n v="782.14"/>
    <n v="220.26"/>
  </r>
  <r>
    <n v="2378"/>
    <x v="3718"/>
    <n v="54"/>
    <x v="2"/>
    <d v="2023-07-24T00:00:00"/>
    <n v="0"/>
    <n v="13794"/>
    <x v="82"/>
    <x v="0"/>
    <n v="141"/>
    <s v="Product_141"/>
    <x v="0"/>
    <n v="505.32"/>
    <n v="237.04"/>
    <n v="3"/>
    <n v="0"/>
    <n v="351"/>
    <n v="4"/>
    <n v="1515.96"/>
    <n v="804.84"/>
  </r>
  <r>
    <n v="1909"/>
    <x v="3719"/>
    <n v="40"/>
    <x v="2"/>
    <d v="2023-09-22T00:00:00"/>
    <n v="1"/>
    <n v="11047"/>
    <x v="452"/>
    <x v="2"/>
    <n v="106"/>
    <s v="Product_106"/>
    <x v="1"/>
    <n v="221.88"/>
    <n v="154.69"/>
    <n v="3"/>
    <n v="0"/>
    <n v="419"/>
    <n v="3"/>
    <n v="665.64"/>
    <n v="201.57"/>
  </r>
  <r>
    <n v="1187"/>
    <x v="3720"/>
    <n v="27"/>
    <x v="5"/>
    <d v="2023-11-29T00:00:00"/>
    <n v="0"/>
    <n v="10282"/>
    <x v="714"/>
    <x v="2"/>
    <n v="133"/>
    <s v="Product_133"/>
    <x v="1"/>
    <n v="709.59"/>
    <n v="343.08"/>
    <n v="5"/>
    <n v="0"/>
    <n v="346"/>
    <n v="6"/>
    <n v="3547.95"/>
    <n v="1832.55"/>
  </r>
  <r>
    <n v="2313"/>
    <x v="3721"/>
    <n v="64"/>
    <x v="4"/>
    <d v="2022-03-01T00:00:00"/>
    <n v="0"/>
    <n v="11315"/>
    <x v="967"/>
    <x v="1"/>
    <n v="137"/>
    <s v="Product_137"/>
    <x v="3"/>
    <n v="850.41"/>
    <n v="540"/>
    <n v="3"/>
    <n v="0"/>
    <n v="435"/>
    <n v="4"/>
    <n v="2551.23"/>
    <n v="931.23"/>
  </r>
  <r>
    <n v="1044"/>
    <x v="3722"/>
    <n v="36"/>
    <x v="5"/>
    <d v="2020-09-05T00:00:00"/>
    <n v="1"/>
    <n v="11386"/>
    <x v="814"/>
    <x v="1"/>
    <n v="142"/>
    <s v="Product_142"/>
    <x v="2"/>
    <n v="356.18"/>
    <n v="175.91"/>
    <n v="2"/>
    <n v="0"/>
    <n v="1698"/>
    <n v="1"/>
    <n v="712.36"/>
    <n v="360.54"/>
  </r>
  <r>
    <n v="1082"/>
    <x v="3723"/>
    <n v="54"/>
    <x v="4"/>
    <d v="2022-12-30T00:00:00"/>
    <n v="0"/>
    <n v="12448"/>
    <x v="1352"/>
    <x v="2"/>
    <n v="125"/>
    <s v="Product_125"/>
    <x v="1"/>
    <n v="88.62"/>
    <n v="43.77"/>
    <n v="2"/>
    <n v="0"/>
    <n v="520"/>
    <n v="5"/>
    <n v="177.24"/>
    <n v="89.7"/>
  </r>
  <r>
    <n v="2146"/>
    <x v="3724"/>
    <n v="33"/>
    <x v="4"/>
    <d v="2022-03-25T00:00:00"/>
    <n v="1"/>
    <n v="12615"/>
    <x v="865"/>
    <x v="0"/>
    <n v="113"/>
    <s v="Product_113"/>
    <x v="2"/>
    <n v="1093.07"/>
    <n v="471.29"/>
    <n v="4"/>
    <n v="0"/>
    <n v="1013"/>
    <n v="1"/>
    <n v="4372.28"/>
    <n v="2487.12"/>
  </r>
  <r>
    <n v="1357"/>
    <x v="3725"/>
    <n v="38"/>
    <x v="4"/>
    <d v="2021-03-22T00:00:00"/>
    <n v="1"/>
    <n v="13337"/>
    <x v="612"/>
    <x v="2"/>
    <n v="123"/>
    <s v="Product_123"/>
    <x v="1"/>
    <n v="79.010000000000005"/>
    <n v="44.88"/>
    <n v="5"/>
    <n v="0"/>
    <n v="1031"/>
    <n v="2"/>
    <n v="395.05"/>
    <n v="170.65"/>
  </r>
  <r>
    <n v="2089"/>
    <x v="3726"/>
    <n v="66"/>
    <x v="4"/>
    <d v="2022-05-29T00:00:00"/>
    <n v="0"/>
    <n v="13125"/>
    <x v="1044"/>
    <x v="2"/>
    <n v="136"/>
    <s v="Product_136"/>
    <x v="0"/>
    <n v="1461.43"/>
    <n v="691.91"/>
    <n v="1"/>
    <n v="0"/>
    <n v="751"/>
    <n v="4"/>
    <n v="1461.43"/>
    <n v="769.52"/>
  </r>
  <r>
    <n v="1935"/>
    <x v="3727"/>
    <n v="46"/>
    <x v="2"/>
    <d v="2021-03-09T00:00:00"/>
    <n v="0"/>
    <n v="13920"/>
    <x v="160"/>
    <x v="2"/>
    <n v="133"/>
    <s v="Product_133"/>
    <x v="1"/>
    <n v="371.33"/>
    <n v="165.06"/>
    <n v="5"/>
    <n v="0.05"/>
    <n v="468"/>
    <n v="9"/>
    <n v="1763.82"/>
    <n v="938.52"/>
  </r>
  <r>
    <n v="1374"/>
    <x v="3728"/>
    <n v="34"/>
    <x v="2"/>
    <d v="2022-10-10T00:00:00"/>
    <n v="1"/>
    <n v="13691"/>
    <x v="1217"/>
    <x v="1"/>
    <n v="121"/>
    <s v="Product_121"/>
    <x v="1"/>
    <n v="1012.66"/>
    <n v="473.92"/>
    <n v="1"/>
    <n v="0"/>
    <n v="814"/>
    <n v="5"/>
    <n v="1012.66"/>
    <n v="538.74"/>
  </r>
  <r>
    <n v="1161"/>
    <x v="3729"/>
    <n v="29"/>
    <x v="3"/>
    <d v="2021-03-07T00:00:00"/>
    <n v="0"/>
    <n v="12761"/>
    <x v="361"/>
    <x v="1"/>
    <n v="134"/>
    <s v="Product_134"/>
    <x v="2"/>
    <n v="680.39"/>
    <n v="323.41000000000003"/>
    <n v="3"/>
    <n v="0.1"/>
    <n v="455"/>
    <n v="6"/>
    <n v="1837.05"/>
    <n v="866.82"/>
  </r>
  <r>
    <n v="2403"/>
    <x v="3730"/>
    <n v="31"/>
    <x v="2"/>
    <d v="2021-10-23T00:00:00"/>
    <n v="0"/>
    <n v="11737"/>
    <x v="1064"/>
    <x v="1"/>
    <n v="136"/>
    <s v="Product_136"/>
    <x v="0"/>
    <n v="136.53"/>
    <n v="75.260000000000005"/>
    <n v="1"/>
    <n v="0"/>
    <n v="626"/>
    <n v="7"/>
    <n v="136.53"/>
    <n v="61.27"/>
  </r>
  <r>
    <n v="2381"/>
    <x v="3731"/>
    <n v="58"/>
    <x v="5"/>
    <d v="2021-08-03T00:00:00"/>
    <n v="1"/>
    <n v="10421"/>
    <x v="1331"/>
    <x v="1"/>
    <n v="117"/>
    <s v="Product_117"/>
    <x v="3"/>
    <n v="734.67"/>
    <n v="378.93"/>
    <n v="3"/>
    <n v="0"/>
    <n v="331"/>
    <n v="3"/>
    <n v="2204.0100000000002"/>
    <n v="1067.22"/>
  </r>
  <r>
    <n v="2211"/>
    <x v="3732"/>
    <n v="51"/>
    <x v="2"/>
    <d v="2021-11-22T00:00:00"/>
    <n v="0"/>
    <n v="12896"/>
    <x v="601"/>
    <x v="0"/>
    <n v="110"/>
    <s v="Product_110"/>
    <x v="2"/>
    <n v="799.3"/>
    <n v="337.82"/>
    <n v="5"/>
    <n v="0"/>
    <n v="372"/>
    <n v="5"/>
    <n v="3996.5"/>
    <n v="2307.4"/>
  </r>
  <r>
    <n v="1321"/>
    <x v="3733"/>
    <n v="22"/>
    <x v="5"/>
    <d v="2023-01-25T00:00:00"/>
    <n v="0"/>
    <n v="13966"/>
    <x v="1389"/>
    <x v="1"/>
    <n v="123"/>
    <s v="Product_123"/>
    <x v="0"/>
    <n v="1289.29"/>
    <n v="723.04"/>
    <n v="5"/>
    <n v="0"/>
    <n v="665"/>
    <n v="3"/>
    <n v="6446.45"/>
    <n v="2831.25"/>
  </r>
  <r>
    <n v="1449"/>
    <x v="3734"/>
    <n v="41"/>
    <x v="1"/>
    <d v="2023-03-29T00:00:00"/>
    <n v="0"/>
    <n v="13545"/>
    <x v="1006"/>
    <x v="1"/>
    <n v="144"/>
    <s v="Product_144"/>
    <x v="0"/>
    <n v="1111.9100000000001"/>
    <n v="707.54"/>
    <n v="4"/>
    <n v="0"/>
    <n v="644"/>
    <n v="5"/>
    <n v="4447.6400000000003"/>
    <n v="1617.48"/>
  </r>
  <r>
    <n v="2497"/>
    <x v="3735"/>
    <n v="38"/>
    <x v="2"/>
    <d v="2020-09-24T00:00:00"/>
    <n v="0"/>
    <n v="13801"/>
    <x v="374"/>
    <x v="0"/>
    <n v="102"/>
    <s v="Product_102"/>
    <x v="2"/>
    <n v="164.99"/>
    <n v="94.42"/>
    <n v="4"/>
    <n v="0.1"/>
    <n v="644"/>
    <n v="5"/>
    <n v="593.96"/>
    <n v="216.28"/>
  </r>
  <r>
    <n v="2036"/>
    <x v="3736"/>
    <n v="44"/>
    <x v="5"/>
    <d v="2023-03-05T00:00:00"/>
    <n v="0"/>
    <n v="11266"/>
    <x v="305"/>
    <x v="0"/>
    <n v="135"/>
    <s v="Product_135"/>
    <x v="1"/>
    <n v="353.29"/>
    <n v="244.6"/>
    <n v="3"/>
    <n v="0"/>
    <n v="386"/>
    <n v="6"/>
    <n v="1059.8699999999999"/>
    <n v="326.07"/>
  </r>
  <r>
    <n v="1183"/>
    <x v="3737"/>
    <n v="30"/>
    <x v="4"/>
    <d v="2022-09-20T00:00:00"/>
    <n v="0"/>
    <n v="11377"/>
    <x v="1390"/>
    <x v="2"/>
    <n v="114"/>
    <s v="Product_114"/>
    <x v="0"/>
    <n v="502.24"/>
    <n v="215.84"/>
    <n v="3"/>
    <n v="0.05"/>
    <n v="834"/>
    <n v="2"/>
    <n v="1431.38"/>
    <n v="783.86"/>
  </r>
  <r>
    <n v="1110"/>
    <x v="3738"/>
    <n v="56"/>
    <x v="0"/>
    <d v="2021-12-04T00:00:00"/>
    <n v="0"/>
    <n v="11411"/>
    <x v="991"/>
    <x v="0"/>
    <n v="147"/>
    <s v="Product_147"/>
    <x v="3"/>
    <n v="218.79"/>
    <n v="141.41"/>
    <n v="2"/>
    <n v="0"/>
    <n v="675"/>
    <n v="6"/>
    <n v="437.58"/>
    <n v="154.76"/>
  </r>
  <r>
    <n v="1507"/>
    <x v="3739"/>
    <n v="39"/>
    <x v="4"/>
    <d v="2023-10-29T00:00:00"/>
    <n v="0"/>
    <n v="13249"/>
    <x v="1391"/>
    <x v="0"/>
    <n v="145"/>
    <s v="Product_145"/>
    <x v="1"/>
    <n v="712.5"/>
    <n v="393.09"/>
    <n v="2"/>
    <n v="0"/>
    <n v="349"/>
    <n v="4"/>
    <n v="1425"/>
    <n v="638.82000000000005"/>
  </r>
  <r>
    <n v="2313"/>
    <x v="3740"/>
    <n v="45"/>
    <x v="3"/>
    <d v="2020-09-04T00:00:00"/>
    <n v="0"/>
    <n v="10474"/>
    <x v="203"/>
    <x v="1"/>
    <n v="141"/>
    <s v="Product_141"/>
    <x v="2"/>
    <n v="1477.25"/>
    <n v="822.06"/>
    <n v="2"/>
    <n v="0.1"/>
    <n v="435"/>
    <n v="4"/>
    <n v="2659.05"/>
    <n v="1014.93"/>
  </r>
  <r>
    <n v="1294"/>
    <x v="3741"/>
    <n v="28"/>
    <x v="5"/>
    <d v="2020-04-04T00:00:00"/>
    <n v="0"/>
    <n v="13644"/>
    <x v="495"/>
    <x v="1"/>
    <n v="102"/>
    <s v="Product_102"/>
    <x v="2"/>
    <n v="796.19"/>
    <n v="442.47"/>
    <n v="5"/>
    <n v="0"/>
    <n v="511"/>
    <n v="5"/>
    <n v="3980.95"/>
    <n v="1768.6"/>
  </r>
  <r>
    <n v="2474"/>
    <x v="3742"/>
    <n v="28"/>
    <x v="4"/>
    <d v="2020-07-22T00:00:00"/>
    <n v="0"/>
    <n v="12452"/>
    <x v="743"/>
    <x v="1"/>
    <n v="119"/>
    <s v="Product_119"/>
    <x v="2"/>
    <n v="1125.73"/>
    <n v="560.16"/>
    <n v="1"/>
    <n v="0"/>
    <n v="551"/>
    <n v="6"/>
    <n v="1125.73"/>
    <n v="565.57000000000005"/>
  </r>
  <r>
    <n v="1903"/>
    <x v="3743"/>
    <n v="79"/>
    <x v="2"/>
    <d v="2023-07-06T00:00:00"/>
    <n v="1"/>
    <n v="12083"/>
    <x v="1188"/>
    <x v="1"/>
    <n v="116"/>
    <s v="Product_116"/>
    <x v="2"/>
    <n v="1040.26"/>
    <n v="429.51499999999999"/>
    <n v="3"/>
    <n v="0"/>
    <n v="545"/>
    <n v="1"/>
    <n v="3120.78"/>
    <n v="1832.24"/>
  </r>
  <r>
    <n v="2238"/>
    <x v="3744"/>
    <n v="67"/>
    <x v="2"/>
    <d v="2022-07-30T00:00:00"/>
    <n v="0"/>
    <n v="10357"/>
    <x v="641"/>
    <x v="0"/>
    <n v="143"/>
    <s v="Product_143"/>
    <x v="3"/>
    <n v="1282.3699999999999"/>
    <n v="756.03"/>
    <n v="4"/>
    <n v="0"/>
    <n v="356"/>
    <n v="3"/>
    <n v="5129.4799999999996"/>
    <n v="2105.36"/>
  </r>
  <r>
    <n v="1973"/>
    <x v="3745"/>
    <n v="38"/>
    <x v="1"/>
    <d v="2020-03-02T00:00:00"/>
    <n v="0"/>
    <n v="10557"/>
    <x v="1392"/>
    <x v="1"/>
    <n v="144"/>
    <s v="Product_144"/>
    <x v="3"/>
    <n v="362.8"/>
    <n v="149.99"/>
    <n v="3"/>
    <n v="0.1"/>
    <n v="548"/>
    <n v="6"/>
    <n v="979.56"/>
    <n v="529.59"/>
  </r>
  <r>
    <n v="1631"/>
    <x v="3746"/>
    <n v="62"/>
    <x v="0"/>
    <d v="2020-11-09T00:00:00"/>
    <n v="0"/>
    <n v="13678"/>
    <x v="643"/>
    <x v="1"/>
    <n v="125"/>
    <s v="Product_125"/>
    <x v="0"/>
    <n v="1143.05"/>
    <n v="659.12"/>
    <n v="1"/>
    <n v="0"/>
    <n v="566"/>
    <n v="5"/>
    <n v="1143.05"/>
    <n v="483.93"/>
  </r>
  <r>
    <n v="2050"/>
    <x v="3747"/>
    <n v="58"/>
    <x v="5"/>
    <d v="2020-11-19T00:00:00"/>
    <n v="1"/>
    <n v="11350"/>
    <x v="149"/>
    <x v="2"/>
    <n v="101"/>
    <s v="Product_101"/>
    <x v="3"/>
    <n v="1327.97"/>
    <n v="819.86"/>
    <n v="3"/>
    <n v="0"/>
    <n v="639"/>
    <n v="2"/>
    <n v="3983.91"/>
    <n v="1524.33"/>
  </r>
  <r>
    <n v="1732"/>
    <x v="3748"/>
    <n v="30"/>
    <x v="4"/>
    <d v="2022-06-22T00:00:00"/>
    <n v="0"/>
    <n v="11067"/>
    <x v="1238"/>
    <x v="0"/>
    <n v="102"/>
    <s v="Product_102"/>
    <x v="2"/>
    <n v="298.69"/>
    <n v="151.41"/>
    <n v="4"/>
    <n v="0.1"/>
    <n v="371"/>
    <n v="3"/>
    <n v="1075.28"/>
    <n v="469.64"/>
  </r>
  <r>
    <n v="2254"/>
    <x v="3749"/>
    <n v="29"/>
    <x v="0"/>
    <d v="2022-07-23T00:00:00"/>
    <n v="0"/>
    <n v="12367"/>
    <x v="521"/>
    <x v="0"/>
    <n v="148"/>
    <s v="Product_148"/>
    <x v="3"/>
    <n v="552.86"/>
    <n v="257.19"/>
    <n v="4"/>
    <n v="0.1"/>
    <n v="788"/>
    <n v="5"/>
    <n v="1990.3"/>
    <n v="961.54"/>
  </r>
  <r>
    <n v="1320"/>
    <x v="3750"/>
    <n v="50"/>
    <x v="1"/>
    <d v="2020-02-01T00:00:00"/>
    <n v="1"/>
    <n v="10737"/>
    <x v="166"/>
    <x v="0"/>
    <n v="127"/>
    <s v="Product_127"/>
    <x v="1"/>
    <n v="1456.65"/>
    <n v="675.91"/>
    <n v="1"/>
    <n v="0"/>
    <n v="715"/>
    <n v="4"/>
    <n v="1456.65"/>
    <n v="780.74"/>
  </r>
  <r>
    <n v="1912"/>
    <x v="3751"/>
    <n v="43"/>
    <x v="3"/>
    <d v="2022-05-26T00:00:00"/>
    <n v="0"/>
    <n v="12705"/>
    <x v="1382"/>
    <x v="2"/>
    <n v="102"/>
    <s v="Product_102"/>
    <x v="1"/>
    <n v="1182.1400000000001"/>
    <n v="501.88"/>
    <n v="4"/>
    <n v="0"/>
    <n v="507"/>
    <n v="3"/>
    <n v="4728.5600000000004"/>
    <n v="2721.04"/>
  </r>
  <r>
    <n v="2256"/>
    <x v="3752"/>
    <n v="33"/>
    <x v="0"/>
    <d v="2021-02-18T00:00:00"/>
    <n v="0"/>
    <n v="12519"/>
    <x v="1280"/>
    <x v="0"/>
    <n v="130"/>
    <s v="Product_130"/>
    <x v="0"/>
    <n v="459.76"/>
    <n v="196.28"/>
    <n v="5"/>
    <n v="0"/>
    <n v="329"/>
    <n v="8"/>
    <n v="2298.8000000000002"/>
    <n v="1317.4"/>
  </r>
  <r>
    <n v="1436"/>
    <x v="3753"/>
    <n v="50"/>
    <x v="1"/>
    <d v="2023-11-11T00:00:00"/>
    <n v="0"/>
    <n v="13340"/>
    <x v="773"/>
    <x v="0"/>
    <n v="110"/>
    <s v="Product_110"/>
    <x v="2"/>
    <n v="867.72"/>
    <n v="390.48"/>
    <n v="4"/>
    <n v="0"/>
    <n v="417"/>
    <n v="1"/>
    <n v="3470.88"/>
    <n v="1908.96"/>
  </r>
  <r>
    <n v="1780"/>
    <x v="3754"/>
    <n v="18"/>
    <x v="5"/>
    <d v="2020-09-27T00:00:00"/>
    <n v="0"/>
    <n v="12572"/>
    <x v="229"/>
    <x v="1"/>
    <n v="119"/>
    <s v="Product_119"/>
    <x v="3"/>
    <n v="636.27"/>
    <n v="258.17"/>
    <n v="1"/>
    <n v="0"/>
    <n v="438"/>
    <n v="6"/>
    <n v="636.27"/>
    <n v="378.1"/>
  </r>
  <r>
    <n v="2426"/>
    <x v="3755"/>
    <n v="41"/>
    <x v="3"/>
    <d v="2023-08-24T00:00:00"/>
    <n v="0"/>
    <n v="10024"/>
    <x v="606"/>
    <x v="0"/>
    <n v="142"/>
    <s v="Product_142"/>
    <x v="0"/>
    <n v="760.45"/>
    <n v="364.92"/>
    <n v="1"/>
    <n v="0"/>
    <n v="408"/>
    <n v="4"/>
    <n v="760.45"/>
    <n v="395.53"/>
  </r>
  <r>
    <n v="2076"/>
    <x v="3756"/>
    <n v="21"/>
    <x v="2"/>
    <d v="2021-09-10T00:00:00"/>
    <n v="0"/>
    <n v="13844"/>
    <x v="321"/>
    <x v="1"/>
    <n v="116"/>
    <s v="Product_116"/>
    <x v="0"/>
    <n v="564.99"/>
    <n v="277.93"/>
    <n v="3"/>
    <n v="0"/>
    <n v="827"/>
    <n v="6"/>
    <n v="1694.97"/>
    <n v="861.18"/>
  </r>
  <r>
    <n v="2336"/>
    <x v="3757"/>
    <n v="21"/>
    <x v="1"/>
    <d v="2020-11-21T00:00:00"/>
    <n v="1"/>
    <n v="10639"/>
    <x v="530"/>
    <x v="2"/>
    <n v="113"/>
    <s v="Product_113"/>
    <x v="3"/>
    <n v="455.03"/>
    <n v="317.87"/>
    <n v="4"/>
    <n v="0"/>
    <n v="625"/>
    <n v="5"/>
    <n v="1820.12"/>
    <n v="548.64"/>
  </r>
  <r>
    <n v="2304"/>
    <x v="3758"/>
    <n v="29"/>
    <x v="2"/>
    <d v="2021-07-15T00:00:00"/>
    <n v="0"/>
    <n v="11574"/>
    <x v="710"/>
    <x v="1"/>
    <n v="148"/>
    <s v="Product_148"/>
    <x v="0"/>
    <n v="1028.4100000000001"/>
    <n v="717.32"/>
    <n v="4"/>
    <n v="0"/>
    <n v="569"/>
    <n v="3"/>
    <n v="4113.6400000000003"/>
    <n v="1244.3599999999999"/>
  </r>
  <r>
    <n v="1725"/>
    <x v="3759"/>
    <n v="45"/>
    <x v="3"/>
    <d v="2020-10-07T00:00:00"/>
    <n v="0"/>
    <n v="13228"/>
    <x v="15"/>
    <x v="2"/>
    <n v="108"/>
    <s v="Product_108"/>
    <x v="2"/>
    <n v="1178.8900000000001"/>
    <n v="537.71"/>
    <n v="1"/>
    <n v="0"/>
    <n v="504"/>
    <n v="9"/>
    <n v="1178.8900000000001"/>
    <n v="641.17999999999995"/>
  </r>
  <r>
    <n v="1030"/>
    <x v="3760"/>
    <n v="29"/>
    <x v="1"/>
    <d v="2023-02-09T00:00:00"/>
    <n v="0"/>
    <n v="12923"/>
    <x v="351"/>
    <x v="2"/>
    <n v="131"/>
    <s v="Product_131"/>
    <x v="3"/>
    <n v="1317.24"/>
    <n v="611.08000000000004"/>
    <n v="3"/>
    <n v="0"/>
    <n v="487"/>
    <n v="2"/>
    <n v="3951.72"/>
    <n v="2118.48"/>
  </r>
  <r>
    <n v="1336"/>
    <x v="3761"/>
    <n v="21"/>
    <x v="1"/>
    <d v="2022-01-08T00:00:00"/>
    <n v="1"/>
    <n v="11208"/>
    <x v="1296"/>
    <x v="2"/>
    <n v="145"/>
    <s v="Product_145"/>
    <x v="1"/>
    <n v="275.23"/>
    <n v="150.71"/>
    <n v="3"/>
    <n v="0"/>
    <n v="730"/>
    <n v="3"/>
    <n v="825.69"/>
    <n v="373.56"/>
  </r>
  <r>
    <n v="1182"/>
    <x v="3762"/>
    <n v="47"/>
    <x v="3"/>
    <d v="2021-05-27T00:00:00"/>
    <n v="0"/>
    <n v="10173"/>
    <x v="778"/>
    <x v="1"/>
    <n v="125"/>
    <s v="Product_125"/>
    <x v="1"/>
    <n v="1243.1400000000001"/>
    <n v="552.74"/>
    <n v="5"/>
    <n v="0"/>
    <n v="530"/>
    <n v="7"/>
    <n v="6215.7"/>
    <n v="3452"/>
  </r>
  <r>
    <n v="2046"/>
    <x v="3763"/>
    <n v="62"/>
    <x v="5"/>
    <d v="2020-06-17T00:00:00"/>
    <n v="0"/>
    <n v="11417"/>
    <x v="1338"/>
    <x v="2"/>
    <n v="139"/>
    <s v="Product_139"/>
    <x v="3"/>
    <n v="419.46"/>
    <n v="231.21"/>
    <n v="5"/>
    <n v="0"/>
    <n v="407"/>
    <n v="3"/>
    <n v="2097.3000000000002"/>
    <n v="941.25"/>
  </r>
  <r>
    <n v="1543"/>
    <x v="3764"/>
    <n v="49"/>
    <x v="1"/>
    <d v="2022-01-31T00:00:00"/>
    <n v="0"/>
    <n v="10185"/>
    <x v="1171"/>
    <x v="1"/>
    <n v="121"/>
    <s v="Product_121"/>
    <x v="0"/>
    <n v="669.64"/>
    <n v="348.09"/>
    <n v="1"/>
    <n v="0"/>
    <n v="402"/>
    <n v="3"/>
    <n v="669.64"/>
    <n v="321.55"/>
  </r>
  <r>
    <n v="2469"/>
    <x v="3765"/>
    <n v="67"/>
    <x v="3"/>
    <d v="2023-09-22T00:00:00"/>
    <n v="0"/>
    <n v="11304"/>
    <x v="452"/>
    <x v="1"/>
    <n v="138"/>
    <s v="Product_138"/>
    <x v="0"/>
    <n v="1357.09"/>
    <n v="675"/>
    <n v="3"/>
    <n v="0"/>
    <n v="413"/>
    <n v="3"/>
    <n v="4071.27"/>
    <n v="2046.27"/>
  </r>
  <r>
    <n v="2097"/>
    <x v="3766"/>
    <n v="61"/>
    <x v="0"/>
    <d v="2023-08-21T00:00:00"/>
    <n v="0"/>
    <n v="11000"/>
    <x v="1317"/>
    <x v="1"/>
    <n v="141"/>
    <s v="Product_141"/>
    <x v="1"/>
    <n v="709.03"/>
    <n v="458.59"/>
    <n v="3"/>
    <n v="0"/>
    <n v="484"/>
    <n v="3"/>
    <n v="2127.09"/>
    <n v="751.32"/>
  </r>
  <r>
    <n v="2033"/>
    <x v="3767"/>
    <n v="32"/>
    <x v="2"/>
    <d v="2020-04-12T00:00:00"/>
    <n v="0"/>
    <n v="13657"/>
    <x v="517"/>
    <x v="2"/>
    <n v="129"/>
    <s v="Product_129"/>
    <x v="1"/>
    <n v="335.74"/>
    <n v="217.71"/>
    <n v="5"/>
    <n v="0.05"/>
    <n v="968"/>
    <n v="4"/>
    <n v="1594.76"/>
    <n v="506.21"/>
  </r>
  <r>
    <n v="2479"/>
    <x v="3768"/>
    <n v="49"/>
    <x v="1"/>
    <d v="2020-04-16T00:00:00"/>
    <n v="0"/>
    <n v="11318"/>
    <x v="604"/>
    <x v="1"/>
    <n v="106"/>
    <s v="Product_106"/>
    <x v="2"/>
    <n v="281.81"/>
    <n v="196.24"/>
    <n v="5"/>
    <n v="0.05"/>
    <n v="378"/>
    <n v="3"/>
    <n v="1338.6"/>
    <n v="357.4"/>
  </r>
  <r>
    <n v="1659"/>
    <x v="3769"/>
    <n v="38"/>
    <x v="0"/>
    <d v="2022-03-22T00:00:00"/>
    <n v="0"/>
    <n v="10527"/>
    <x v="1118"/>
    <x v="1"/>
    <n v="118"/>
    <s v="Product_118"/>
    <x v="0"/>
    <n v="735.83"/>
    <n v="343.58"/>
    <n v="1"/>
    <n v="0"/>
    <n v="1016"/>
    <n v="3"/>
    <n v="735.83"/>
    <n v="392.25"/>
  </r>
  <r>
    <n v="1159"/>
    <x v="3770"/>
    <n v="55"/>
    <x v="1"/>
    <d v="2023-05-07T00:00:00"/>
    <n v="0"/>
    <n v="13259"/>
    <x v="957"/>
    <x v="2"/>
    <n v="149"/>
    <s v="Product_149"/>
    <x v="2"/>
    <n v="1155.8800000000001"/>
    <n v="770.37"/>
    <n v="3"/>
    <n v="0"/>
    <n v="546"/>
    <n v="6"/>
    <n v="3467.64"/>
    <n v="1156.53"/>
  </r>
  <r>
    <n v="2037"/>
    <x v="3771"/>
    <n v="38"/>
    <x v="5"/>
    <d v="2021-09-17T00:00:00"/>
    <n v="1"/>
    <n v="13483"/>
    <x v="418"/>
    <x v="1"/>
    <n v="144"/>
    <s v="Product_144"/>
    <x v="1"/>
    <n v="1495.95"/>
    <n v="839.76"/>
    <n v="1"/>
    <n v="0.1"/>
    <n v="1202"/>
    <n v="2"/>
    <n v="1346.36"/>
    <n v="506.6"/>
  </r>
  <r>
    <n v="2201"/>
    <x v="3772"/>
    <n v="28"/>
    <x v="3"/>
    <d v="2024-01-26T00:00:00"/>
    <n v="0"/>
    <n v="13019"/>
    <x v="841"/>
    <x v="2"/>
    <n v="135"/>
    <s v="Product_135"/>
    <x v="1"/>
    <n v="1191.74"/>
    <n v="688.16"/>
    <n v="5"/>
    <n v="0.05"/>
    <n v="341"/>
    <n v="7"/>
    <n v="5660.76"/>
    <n v="2219.96"/>
  </r>
  <r>
    <n v="1411"/>
    <x v="3773"/>
    <n v="60"/>
    <x v="1"/>
    <d v="2023-03-12T00:00:00"/>
    <n v="0"/>
    <n v="10683"/>
    <x v="311"/>
    <x v="2"/>
    <n v="127"/>
    <s v="Product_127"/>
    <x v="1"/>
    <n v="1321.67"/>
    <n v="884.05"/>
    <n v="4"/>
    <n v="0.2"/>
    <n v="395"/>
    <n v="4"/>
    <n v="4229.34"/>
    <n v="693.14"/>
  </r>
  <r>
    <n v="2011"/>
    <x v="3774"/>
    <n v="44"/>
    <x v="3"/>
    <d v="2021-04-24T00:00:00"/>
    <n v="1"/>
    <n v="12233"/>
    <x v="1107"/>
    <x v="2"/>
    <n v="105"/>
    <s v="Product_105"/>
    <x v="1"/>
    <n v="1134.3599999999999"/>
    <n v="774.53"/>
    <n v="5"/>
    <n v="0"/>
    <n v="1348"/>
    <n v="5"/>
    <n v="5671.8"/>
    <n v="1799.15"/>
  </r>
  <r>
    <n v="1052"/>
    <x v="3775"/>
    <n v="30"/>
    <x v="4"/>
    <d v="2022-05-29T00:00:00"/>
    <n v="1"/>
    <n v="11567"/>
    <x v="1044"/>
    <x v="1"/>
    <n v="107"/>
    <s v="Product_107"/>
    <x v="2"/>
    <n v="1348.38"/>
    <n v="833.36"/>
    <n v="3"/>
    <n v="0.2"/>
    <n v="607"/>
    <n v="3"/>
    <n v="3236.11"/>
    <n v="736.03"/>
  </r>
  <r>
    <n v="1407"/>
    <x v="3776"/>
    <n v="32"/>
    <x v="1"/>
    <d v="2023-09-04T00:00:00"/>
    <n v="1"/>
    <n v="10574"/>
    <x v="107"/>
    <x v="1"/>
    <n v="110"/>
    <s v="Product_110"/>
    <x v="1"/>
    <n v="160.63"/>
    <n v="81.010000000000005"/>
    <n v="1"/>
    <n v="0"/>
    <n v="485"/>
    <n v="3"/>
    <n v="160.63"/>
    <n v="79.62"/>
  </r>
  <r>
    <n v="1846"/>
    <x v="3777"/>
    <n v="29"/>
    <x v="5"/>
    <d v="2020-07-05T00:00:00"/>
    <n v="0"/>
    <n v="12034"/>
    <x v="562"/>
    <x v="0"/>
    <n v="110"/>
    <s v="Product_110"/>
    <x v="3"/>
    <n v="1398.4"/>
    <n v="764.79"/>
    <n v="3"/>
    <n v="0"/>
    <n v="441"/>
    <n v="3"/>
    <n v="4195.2"/>
    <n v="1900.83"/>
  </r>
  <r>
    <n v="2045"/>
    <x v="3778"/>
    <n v="24"/>
    <x v="5"/>
    <d v="2023-12-12T00:00:00"/>
    <n v="0"/>
    <n v="11884"/>
    <x v="874"/>
    <x v="0"/>
    <n v="128"/>
    <s v="Product_128"/>
    <x v="0"/>
    <n v="624.79"/>
    <n v="365.2"/>
    <n v="5"/>
    <n v="0"/>
    <n v="331"/>
    <n v="5"/>
    <n v="3123.95"/>
    <n v="1297.95"/>
  </r>
  <r>
    <n v="2053"/>
    <x v="3779"/>
    <n v="32"/>
    <x v="0"/>
    <d v="2020-07-13T00:00:00"/>
    <n v="0"/>
    <n v="11324"/>
    <x v="993"/>
    <x v="0"/>
    <n v="136"/>
    <s v="Product_136"/>
    <x v="1"/>
    <n v="1386.34"/>
    <n v="899.17"/>
    <n v="5"/>
    <n v="0"/>
    <n v="519"/>
    <n v="3"/>
    <n v="6931.7"/>
    <n v="2435.85"/>
  </r>
  <r>
    <n v="1702"/>
    <x v="3780"/>
    <n v="45"/>
    <x v="5"/>
    <d v="2020-01-03T00:00:00"/>
    <n v="1"/>
    <n v="10308"/>
    <x v="805"/>
    <x v="2"/>
    <n v="110"/>
    <s v="Product_110"/>
    <x v="0"/>
    <n v="159.81"/>
    <n v="95.47"/>
    <n v="2"/>
    <n v="0"/>
    <n v="387"/>
    <n v="5"/>
    <n v="319.62"/>
    <n v="128.68"/>
  </r>
  <r>
    <n v="1259"/>
    <x v="3781"/>
    <n v="40"/>
    <x v="3"/>
    <d v="2021-03-13T00:00:00"/>
    <n v="1"/>
    <n v="11212"/>
    <x v="272"/>
    <x v="0"/>
    <n v="135"/>
    <s v="Product_135"/>
    <x v="1"/>
    <n v="1087.0999999999999"/>
    <n v="554.02"/>
    <n v="5"/>
    <n v="0"/>
    <n v="462"/>
    <n v="2"/>
    <n v="5435.5"/>
    <n v="2665.4"/>
  </r>
  <r>
    <n v="2228"/>
    <x v="3782"/>
    <n v="33"/>
    <x v="4"/>
    <d v="2022-03-09T00:00:00"/>
    <n v="0"/>
    <n v="11841"/>
    <x v="572"/>
    <x v="1"/>
    <n v="135"/>
    <s v="Product_135"/>
    <x v="2"/>
    <n v="1116.75"/>
    <n v="586.70000000000005"/>
    <n v="3"/>
    <n v="0.1"/>
    <n v="851"/>
    <n v="3"/>
    <n v="3015.22"/>
    <n v="1255.1199999999999"/>
  </r>
  <r>
    <n v="2082"/>
    <x v="3783"/>
    <n v="62"/>
    <x v="5"/>
    <d v="2020-08-06T00:00:00"/>
    <n v="0"/>
    <n v="11434"/>
    <x v="895"/>
    <x v="2"/>
    <n v="137"/>
    <s v="Product_137"/>
    <x v="0"/>
    <n v="1495.52"/>
    <n v="620.84"/>
    <n v="1"/>
    <n v="0"/>
    <n v="398"/>
    <n v="8"/>
    <n v="1495.52"/>
    <n v="874.68"/>
  </r>
  <r>
    <n v="2494"/>
    <x v="3784"/>
    <n v="40"/>
    <x v="1"/>
    <d v="2020-09-28T00:00:00"/>
    <n v="1"/>
    <n v="10537"/>
    <x v="340"/>
    <x v="2"/>
    <n v="148"/>
    <s v="Product_148"/>
    <x v="2"/>
    <n v="1164.8399999999999"/>
    <n v="788.92"/>
    <n v="1"/>
    <n v="0.2"/>
    <n v="876"/>
    <n v="3"/>
    <n v="931.87"/>
    <n v="142.94999999999999"/>
  </r>
  <r>
    <n v="1775"/>
    <x v="3785"/>
    <n v="44"/>
    <x v="5"/>
    <d v="2023-04-30T00:00:00"/>
    <n v="0"/>
    <n v="13458"/>
    <x v="973"/>
    <x v="1"/>
    <n v="120"/>
    <s v="Product_120"/>
    <x v="1"/>
    <n v="604.73"/>
    <n v="257.88"/>
    <n v="2"/>
    <n v="0"/>
    <n v="454"/>
    <n v="7"/>
    <n v="1209.46"/>
    <n v="693.7"/>
  </r>
  <r>
    <n v="2489"/>
    <x v="3786"/>
    <n v="37"/>
    <x v="4"/>
    <d v="2021-08-04T00:00:00"/>
    <n v="1"/>
    <n v="10857"/>
    <x v="1010"/>
    <x v="0"/>
    <n v="113"/>
    <s v="Product_113"/>
    <x v="3"/>
    <n v="858.01"/>
    <n v="492.48"/>
    <n v="3"/>
    <n v="0"/>
    <n v="347"/>
    <n v="5"/>
    <n v="2574.0300000000002"/>
    <n v="1096.5899999999999"/>
  </r>
  <r>
    <n v="2035"/>
    <x v="3787"/>
    <n v="25"/>
    <x v="3"/>
    <d v="2022-11-29T00:00:00"/>
    <n v="0"/>
    <n v="11574"/>
    <x v="1158"/>
    <x v="0"/>
    <n v="111"/>
    <s v="Product_111"/>
    <x v="3"/>
    <n v="581.5"/>
    <n v="384.66"/>
    <n v="5"/>
    <n v="0"/>
    <n v="548"/>
    <n v="8"/>
    <n v="2907.5"/>
    <n v="984.2"/>
  </r>
  <r>
    <n v="2313"/>
    <x v="3788"/>
    <n v="45"/>
    <x v="1"/>
    <d v="2023-10-24T00:00:00"/>
    <n v="0"/>
    <n v="10192"/>
    <x v="1197"/>
    <x v="1"/>
    <n v="145"/>
    <s v="Product_145"/>
    <x v="3"/>
    <n v="334.23"/>
    <n v="175.89"/>
    <n v="4"/>
    <n v="0"/>
    <n v="435"/>
    <n v="4"/>
    <n v="1336.92"/>
    <n v="633.36"/>
  </r>
  <r>
    <n v="1849"/>
    <x v="3789"/>
    <n v="36"/>
    <x v="0"/>
    <d v="2022-06-30T00:00:00"/>
    <n v="0"/>
    <n v="11186"/>
    <x v="1181"/>
    <x v="1"/>
    <n v="119"/>
    <s v="Product_119"/>
    <x v="3"/>
    <n v="410.33"/>
    <n v="262.63"/>
    <n v="1"/>
    <n v="0.05"/>
    <n v="554"/>
    <n v="3"/>
    <n v="389.81"/>
    <n v="127.18"/>
  </r>
  <r>
    <n v="1353"/>
    <x v="3790"/>
    <n v="58"/>
    <x v="0"/>
    <d v="2020-01-20T00:00:00"/>
    <n v="0"/>
    <n v="10052"/>
    <x v="332"/>
    <x v="0"/>
    <n v="128"/>
    <s v="Product_128"/>
    <x v="3"/>
    <n v="371.92"/>
    <n v="238.45"/>
    <n v="3"/>
    <n v="0"/>
    <n v="836"/>
    <n v="3"/>
    <n v="1115.76"/>
    <n v="400.41"/>
  </r>
  <r>
    <n v="2098"/>
    <x v="3791"/>
    <n v="53"/>
    <x v="0"/>
    <d v="2020-01-17T00:00:00"/>
    <n v="0"/>
    <n v="10474"/>
    <x v="349"/>
    <x v="1"/>
    <n v="138"/>
    <s v="Product_138"/>
    <x v="2"/>
    <n v="845.78"/>
    <n v="353.5"/>
    <n v="2"/>
    <n v="0"/>
    <n v="469"/>
    <n v="6"/>
    <n v="1691.56"/>
    <n v="984.56"/>
  </r>
  <r>
    <n v="1872"/>
    <x v="3792"/>
    <n v="68"/>
    <x v="1"/>
    <d v="2023-11-25T00:00:00"/>
    <n v="0"/>
    <n v="10173"/>
    <x v="566"/>
    <x v="0"/>
    <n v="145"/>
    <s v="Product_145"/>
    <x v="3"/>
    <n v="1363.93"/>
    <n v="714.21"/>
    <n v="4"/>
    <n v="0.05"/>
    <n v="403"/>
    <n v="5"/>
    <n v="5182.93"/>
    <n v="2326.09"/>
  </r>
  <r>
    <n v="2464"/>
    <x v="3793"/>
    <n v="32"/>
    <x v="0"/>
    <d v="2021-04-12T00:00:00"/>
    <n v="0"/>
    <n v="11219"/>
    <x v="1083"/>
    <x v="1"/>
    <n v="104"/>
    <s v="Product_104"/>
    <x v="1"/>
    <n v="1373.45"/>
    <n v="834.11"/>
    <n v="3"/>
    <n v="0"/>
    <n v="388"/>
    <n v="6"/>
    <n v="4120.3500000000004"/>
    <n v="1618.02"/>
  </r>
  <r>
    <n v="1990"/>
    <x v="3794"/>
    <n v="60"/>
    <x v="5"/>
    <d v="2020-03-09T00:00:00"/>
    <n v="1"/>
    <n v="13282"/>
    <x v="912"/>
    <x v="0"/>
    <n v="137"/>
    <s v="Product_137"/>
    <x v="2"/>
    <n v="129.41"/>
    <n v="68.16"/>
    <n v="5"/>
    <n v="0"/>
    <n v="1126"/>
    <n v="2"/>
    <n v="647.04999999999995"/>
    <n v="306.25"/>
  </r>
  <r>
    <n v="2264"/>
    <x v="3795"/>
    <n v="22"/>
    <x v="1"/>
    <d v="2022-05-14T00:00:00"/>
    <n v="0"/>
    <n v="11813"/>
    <x v="12"/>
    <x v="1"/>
    <n v="119"/>
    <s v="Product_119"/>
    <x v="2"/>
    <n v="165.85"/>
    <n v="93.46"/>
    <n v="1"/>
    <n v="0"/>
    <n v="694"/>
    <n v="3"/>
    <n v="165.85"/>
    <n v="72.39"/>
  </r>
  <r>
    <n v="2017"/>
    <x v="3796"/>
    <n v="38"/>
    <x v="1"/>
    <d v="2023-11-22T00:00:00"/>
    <n v="0"/>
    <n v="10699"/>
    <x v="554"/>
    <x v="2"/>
    <n v="137"/>
    <s v="Product_137"/>
    <x v="3"/>
    <n v="405.42"/>
    <n v="234.47"/>
    <n v="5"/>
    <n v="0"/>
    <n v="406"/>
    <n v="3"/>
    <n v="2027.1"/>
    <n v="854.75"/>
  </r>
  <r>
    <n v="2177"/>
    <x v="3797"/>
    <n v="33"/>
    <x v="1"/>
    <d v="2020-09-27T00:00:00"/>
    <n v="0"/>
    <n v="12437"/>
    <x v="229"/>
    <x v="2"/>
    <n v="114"/>
    <s v="Product_114"/>
    <x v="0"/>
    <n v="419.84"/>
    <n v="186.98"/>
    <n v="2"/>
    <n v="0"/>
    <n v="666"/>
    <n v="6"/>
    <n v="839.68"/>
    <n v="465.72"/>
  </r>
  <r>
    <n v="2119"/>
    <x v="3798"/>
    <n v="49"/>
    <x v="2"/>
    <d v="2022-09-05T00:00:00"/>
    <n v="1"/>
    <n v="13379"/>
    <x v="26"/>
    <x v="2"/>
    <n v="131"/>
    <s v="Product_131"/>
    <x v="1"/>
    <n v="187.59"/>
    <n v="98.22"/>
    <n v="1"/>
    <n v="0"/>
    <n v="849"/>
    <n v="3"/>
    <n v="187.59"/>
    <n v="89.37"/>
  </r>
  <r>
    <n v="1293"/>
    <x v="3799"/>
    <n v="48"/>
    <x v="3"/>
    <d v="2020-05-25T00:00:00"/>
    <n v="1"/>
    <n v="10456"/>
    <x v="214"/>
    <x v="1"/>
    <n v="128"/>
    <s v="Product_128"/>
    <x v="2"/>
    <n v="613.27"/>
    <n v="250.54"/>
    <n v="4"/>
    <n v="0"/>
    <n v="1682"/>
    <n v="2"/>
    <n v="2453.08"/>
    <n v="1450.92"/>
  </r>
  <r>
    <n v="1208"/>
    <x v="3800"/>
    <n v="26"/>
    <x v="2"/>
    <d v="2021-04-13T00:00:00"/>
    <n v="1"/>
    <n v="11354"/>
    <x v="218"/>
    <x v="0"/>
    <n v="136"/>
    <s v="Product_136"/>
    <x v="1"/>
    <n v="902.2"/>
    <n v="401.38"/>
    <n v="1"/>
    <n v="0"/>
    <n v="728"/>
    <n v="2"/>
    <n v="902.2"/>
    <n v="500.82"/>
  </r>
  <r>
    <n v="2366"/>
    <x v="3801"/>
    <n v="49"/>
    <x v="2"/>
    <d v="2022-02-23T00:00:00"/>
    <n v="1"/>
    <n v="13797"/>
    <x v="553"/>
    <x v="0"/>
    <n v="144"/>
    <s v="Product_144"/>
    <x v="0"/>
    <n v="888.34"/>
    <n v="491.85"/>
    <n v="5"/>
    <n v="0.05"/>
    <n v="1043"/>
    <n v="3"/>
    <n v="4219.62"/>
    <n v="1760.37"/>
  </r>
  <r>
    <n v="2111"/>
    <x v="3802"/>
    <n v="34"/>
    <x v="2"/>
    <d v="2020-07-01T00:00:00"/>
    <n v="0"/>
    <n v="11518"/>
    <x v="1282"/>
    <x v="0"/>
    <n v="138"/>
    <s v="Product_138"/>
    <x v="2"/>
    <n v="837.97"/>
    <n v="479.38"/>
    <n v="3"/>
    <n v="0.1"/>
    <n v="648"/>
    <n v="4"/>
    <n v="2262.52"/>
    <n v="824.38"/>
  </r>
  <r>
    <n v="1817"/>
    <x v="3803"/>
    <n v="27"/>
    <x v="3"/>
    <d v="2024-05-02T00:00:00"/>
    <n v="0"/>
    <n v="13400"/>
    <x v="281"/>
    <x v="2"/>
    <n v="119"/>
    <s v="Product_119"/>
    <x v="1"/>
    <n v="541.07000000000005"/>
    <n v="240.16"/>
    <n v="3"/>
    <n v="0"/>
    <n v="331"/>
    <n v="1"/>
    <n v="1623.21"/>
    <n v="902.73"/>
  </r>
  <r>
    <n v="1389"/>
    <x v="3804"/>
    <n v="39"/>
    <x v="2"/>
    <d v="2020-07-28T00:00:00"/>
    <n v="0"/>
    <n v="13100"/>
    <x v="7"/>
    <x v="2"/>
    <n v="142"/>
    <s v="Product_142"/>
    <x v="3"/>
    <n v="1074.3599999999999"/>
    <n v="673.29"/>
    <n v="3"/>
    <n v="0"/>
    <n v="789"/>
    <n v="5"/>
    <n v="3223.08"/>
    <n v="1203.21"/>
  </r>
  <r>
    <n v="1324"/>
    <x v="3805"/>
    <n v="40"/>
    <x v="0"/>
    <d v="2020-07-30T00:00:00"/>
    <n v="1"/>
    <n v="13754"/>
    <x v="1082"/>
    <x v="0"/>
    <n v="101"/>
    <s v="Product_101"/>
    <x v="2"/>
    <n v="1248.4000000000001"/>
    <n v="639.04999999999995"/>
    <n v="2"/>
    <n v="0"/>
    <n v="1616"/>
    <n v="2"/>
    <n v="2496.8000000000002"/>
    <n v="1218.7"/>
  </r>
  <r>
    <n v="1939"/>
    <x v="3806"/>
    <n v="53"/>
    <x v="1"/>
    <d v="2021-10-03T00:00:00"/>
    <n v="0"/>
    <n v="12169"/>
    <x v="1369"/>
    <x v="1"/>
    <n v="123"/>
    <s v="Product_123"/>
    <x v="2"/>
    <n v="552.1"/>
    <n v="373.33"/>
    <n v="2"/>
    <n v="0"/>
    <n v="364"/>
    <n v="5"/>
    <n v="1104.2"/>
    <n v="357.54"/>
  </r>
  <r>
    <n v="1888"/>
    <x v="3807"/>
    <n v="39"/>
    <x v="1"/>
    <d v="2022-01-22T00:00:00"/>
    <n v="1"/>
    <n v="13529"/>
    <x v="953"/>
    <x v="1"/>
    <n v="128"/>
    <s v="Product_128"/>
    <x v="2"/>
    <n v="174.03"/>
    <n v="429.51499999999999"/>
    <n v="3"/>
    <n v="0"/>
    <n v="1062"/>
    <n v="4"/>
    <n v="522.09"/>
    <n v="-766.46"/>
  </r>
  <r>
    <n v="2180"/>
    <x v="3808"/>
    <n v="39"/>
    <x v="5"/>
    <d v="2021-04-09T00:00:00"/>
    <n v="1"/>
    <n v="12465"/>
    <x v="1232"/>
    <x v="0"/>
    <n v="148"/>
    <s v="Product_148"/>
    <x v="2"/>
    <n v="479.68"/>
    <n v="213.43"/>
    <n v="4"/>
    <n v="0.1"/>
    <n v="992"/>
    <n v="4"/>
    <n v="1726.85"/>
    <n v="873.13"/>
  </r>
  <r>
    <n v="1667"/>
    <x v="3809"/>
    <n v="38"/>
    <x v="4"/>
    <d v="2020-07-10T00:00:00"/>
    <n v="1"/>
    <n v="10158"/>
    <x v="490"/>
    <x v="0"/>
    <n v="104"/>
    <s v="Product_104"/>
    <x v="3"/>
    <n v="249.18"/>
    <n v="156.33000000000001"/>
    <n v="5"/>
    <n v="0.1"/>
    <n v="437"/>
    <n v="3"/>
    <n v="1121.31"/>
    <n v="339.66"/>
  </r>
  <r>
    <n v="1632"/>
    <x v="3810"/>
    <n v="64"/>
    <x v="0"/>
    <d v="2022-02-22T00:00:00"/>
    <n v="0"/>
    <n v="12645"/>
    <x v="411"/>
    <x v="1"/>
    <n v="141"/>
    <s v="Product_141"/>
    <x v="0"/>
    <n v="727.67"/>
    <n v="415.02"/>
    <n v="4"/>
    <n v="0"/>
    <n v="723"/>
    <n v="4"/>
    <n v="2910.68"/>
    <n v="1250.5999999999999"/>
  </r>
  <r>
    <n v="1576"/>
    <x v="3811"/>
    <n v="62"/>
    <x v="3"/>
    <d v="2020-09-29T00:00:00"/>
    <n v="1"/>
    <n v="11837"/>
    <x v="1289"/>
    <x v="0"/>
    <n v="118"/>
    <s v="Product_118"/>
    <x v="0"/>
    <n v="276.11"/>
    <n v="142.47"/>
    <n v="3"/>
    <n v="0"/>
    <n v="1555"/>
    <n v="2"/>
    <n v="828.33"/>
    <n v="400.92"/>
  </r>
  <r>
    <n v="1136"/>
    <x v="3812"/>
    <n v="60"/>
    <x v="4"/>
    <d v="2023-06-08T00:00:00"/>
    <n v="0"/>
    <n v="10515"/>
    <x v="425"/>
    <x v="1"/>
    <n v="149"/>
    <s v="Product_149"/>
    <x v="1"/>
    <n v="721.12"/>
    <n v="365.45"/>
    <n v="5"/>
    <n v="0"/>
    <n v="343"/>
    <n v="6"/>
    <n v="3605.6"/>
    <n v="1778.35"/>
  </r>
  <r>
    <n v="1427"/>
    <x v="3813"/>
    <n v="38"/>
    <x v="1"/>
    <d v="2023-10-18T00:00:00"/>
    <n v="0"/>
    <n v="11025"/>
    <x v="1335"/>
    <x v="1"/>
    <n v="147"/>
    <s v="Product_147"/>
    <x v="3"/>
    <n v="370.45"/>
    <n v="164.94"/>
    <n v="2"/>
    <n v="0.1"/>
    <n v="441"/>
    <n v="4"/>
    <n v="666.81"/>
    <n v="336.93"/>
  </r>
  <r>
    <n v="2475"/>
    <x v="3814"/>
    <n v="23"/>
    <x v="2"/>
    <d v="2020-10-19T00:00:00"/>
    <n v="0"/>
    <n v="13716"/>
    <x v="112"/>
    <x v="2"/>
    <n v="139"/>
    <s v="Product_139"/>
    <x v="3"/>
    <n v="1121.1600000000001"/>
    <n v="563.1"/>
    <n v="1"/>
    <n v="0.1"/>
    <n v="1041"/>
    <n v="5"/>
    <n v="1009.04"/>
    <n v="445.94"/>
  </r>
  <r>
    <n v="1611"/>
    <x v="3815"/>
    <n v="39"/>
    <x v="5"/>
    <d v="2020-05-20T00:00:00"/>
    <n v="1"/>
    <n v="13373"/>
    <x v="304"/>
    <x v="2"/>
    <n v="125"/>
    <s v="Product_125"/>
    <x v="1"/>
    <n v="89.97"/>
    <n v="429.51499999999999"/>
    <n v="1"/>
    <n v="0"/>
    <n v="588"/>
    <n v="3"/>
    <n v="89.97"/>
    <n v="-339.54"/>
  </r>
  <r>
    <n v="1910"/>
    <x v="3816"/>
    <n v="44"/>
    <x v="5"/>
    <d v="2022-12-22T00:00:00"/>
    <n v="0"/>
    <n v="13150"/>
    <x v="165"/>
    <x v="2"/>
    <n v="118"/>
    <s v="Product_118"/>
    <x v="3"/>
    <n v="854.38"/>
    <n v="470.52"/>
    <n v="5"/>
    <n v="0"/>
    <n v="741"/>
    <n v="5"/>
    <n v="4271.8999999999996"/>
    <n v="1919.3"/>
  </r>
  <r>
    <n v="1818"/>
    <x v="3817"/>
    <n v="52"/>
    <x v="1"/>
    <d v="2023-02-27T00:00:00"/>
    <n v="1"/>
    <n v="10658"/>
    <x v="335"/>
    <x v="0"/>
    <n v="106"/>
    <s v="Product_106"/>
    <x v="3"/>
    <n v="295.76"/>
    <n v="197.87"/>
    <n v="4"/>
    <n v="0"/>
    <n v="674"/>
    <n v="3"/>
    <n v="1183.04"/>
    <n v="391.56"/>
  </r>
  <r>
    <n v="1140"/>
    <x v="3818"/>
    <n v="44"/>
    <x v="0"/>
    <d v="2020-01-18T00:00:00"/>
    <n v="0"/>
    <n v="10677"/>
    <x v="1393"/>
    <x v="1"/>
    <n v="119"/>
    <s v="Product_119"/>
    <x v="2"/>
    <n v="51.44"/>
    <n v="32.85"/>
    <n v="5"/>
    <n v="0"/>
    <n v="857"/>
    <n v="6"/>
    <n v="257.2"/>
    <n v="92.95"/>
  </r>
  <r>
    <n v="2106"/>
    <x v="3819"/>
    <n v="24"/>
    <x v="4"/>
    <d v="2023-06-03T00:00:00"/>
    <n v="0"/>
    <n v="10314"/>
    <x v="657"/>
    <x v="0"/>
    <n v="112"/>
    <s v="Product_112"/>
    <x v="2"/>
    <n v="1310.3399999999999"/>
    <n v="535.35"/>
    <n v="4"/>
    <n v="0"/>
    <n v="578"/>
    <n v="1"/>
    <n v="5241.3599999999997"/>
    <n v="3099.96"/>
  </r>
  <r>
    <n v="1176"/>
    <x v="3820"/>
    <n v="31"/>
    <x v="5"/>
    <d v="2023-08-24T00:00:00"/>
    <n v="1"/>
    <n v="13821"/>
    <x v="606"/>
    <x v="0"/>
    <n v="125"/>
    <s v="Product_125"/>
    <x v="2"/>
    <n v="1023.72"/>
    <n v="680.14"/>
    <n v="4"/>
    <n v="0"/>
    <n v="496"/>
    <n v="5"/>
    <n v="4094.88"/>
    <n v="1374.32"/>
  </r>
  <r>
    <n v="1197"/>
    <x v="3821"/>
    <n v="30"/>
    <x v="1"/>
    <d v="2020-12-02T00:00:00"/>
    <n v="0"/>
    <n v="12375"/>
    <x v="920"/>
    <x v="0"/>
    <n v="135"/>
    <s v="Product_135"/>
    <x v="3"/>
    <n v="193.47"/>
    <n v="103.64"/>
    <n v="1"/>
    <n v="0"/>
    <n v="623"/>
    <n v="6"/>
    <n v="193.47"/>
    <n v="89.83"/>
  </r>
  <r>
    <n v="1623"/>
    <x v="3822"/>
    <n v="48"/>
    <x v="0"/>
    <d v="2022-06-20T00:00:00"/>
    <n v="0"/>
    <n v="10275"/>
    <x v="856"/>
    <x v="1"/>
    <n v="101"/>
    <s v="Product_101"/>
    <x v="3"/>
    <n v="1012.9"/>
    <n v="429.51499999999999"/>
    <n v="2"/>
    <n v="0"/>
    <n v="556"/>
    <n v="5"/>
    <n v="2025.8"/>
    <n v="1166.77"/>
  </r>
  <r>
    <n v="1690"/>
    <x v="3823"/>
    <n v="48"/>
    <x v="1"/>
    <d v="2021-12-20T00:00:00"/>
    <n v="1"/>
    <n v="12763"/>
    <x v="424"/>
    <x v="2"/>
    <n v="105"/>
    <s v="Product_105"/>
    <x v="0"/>
    <n v="936.89"/>
    <n v="586.23"/>
    <n v="3"/>
    <n v="0"/>
    <n v="1108"/>
    <n v="4"/>
    <n v="2810.67"/>
    <n v="1051.98"/>
  </r>
  <r>
    <n v="2444"/>
    <x v="3824"/>
    <n v="50"/>
    <x v="1"/>
    <d v="2024-01-19T00:00:00"/>
    <n v="0"/>
    <n v="10451"/>
    <x v="858"/>
    <x v="1"/>
    <n v="101"/>
    <s v="Product_101"/>
    <x v="2"/>
    <n v="736.37"/>
    <n v="365.87"/>
    <n v="2"/>
    <n v="0"/>
    <n v="348"/>
    <n v="2"/>
    <n v="1472.74"/>
    <n v="741"/>
  </r>
  <r>
    <n v="1400"/>
    <x v="3825"/>
    <n v="44"/>
    <x v="0"/>
    <d v="2021-03-12T00:00:00"/>
    <n v="0"/>
    <n v="11588"/>
    <x v="338"/>
    <x v="1"/>
    <n v="108"/>
    <s v="Product_108"/>
    <x v="1"/>
    <n v="657.92"/>
    <n v="313.17"/>
    <n v="3"/>
    <n v="0"/>
    <n v="438"/>
    <n v="9"/>
    <n v="1973.76"/>
    <n v="1034.25"/>
  </r>
  <r>
    <n v="1470"/>
    <x v="3826"/>
    <n v="40"/>
    <x v="0"/>
    <d v="2023-10-07T00:00:00"/>
    <n v="0"/>
    <n v="10485"/>
    <x v="1060"/>
    <x v="0"/>
    <n v="139"/>
    <s v="Product_139"/>
    <x v="3"/>
    <n v="1336.25"/>
    <n v="599.16999999999996"/>
    <n v="1"/>
    <n v="0"/>
    <n v="344"/>
    <n v="7"/>
    <n v="1336.25"/>
    <n v="737.08"/>
  </r>
  <r>
    <n v="1217"/>
    <x v="3827"/>
    <n v="40"/>
    <x v="0"/>
    <d v="2020-06-11T00:00:00"/>
    <n v="0"/>
    <n v="11130"/>
    <x v="1240"/>
    <x v="0"/>
    <n v="147"/>
    <s v="Product_147"/>
    <x v="2"/>
    <n v="405.46"/>
    <n v="221.38"/>
    <n v="3"/>
    <n v="0.1"/>
    <n v="483"/>
    <n v="5"/>
    <n v="1094.74"/>
    <n v="430.6"/>
  </r>
  <r>
    <n v="1928"/>
    <x v="3828"/>
    <n v="37"/>
    <x v="1"/>
    <d v="2022-04-23T00:00:00"/>
    <n v="0"/>
    <n v="10566"/>
    <x v="407"/>
    <x v="2"/>
    <n v="143"/>
    <s v="Product_143"/>
    <x v="0"/>
    <n v="627.54999999999995"/>
    <n v="268.60000000000002"/>
    <n v="4"/>
    <n v="0"/>
    <n v="381"/>
    <n v="6"/>
    <n v="2510.1999999999998"/>
    <n v="1435.8"/>
  </r>
  <r>
    <n v="1631"/>
    <x v="3829"/>
    <n v="41"/>
    <x v="5"/>
    <d v="2023-06-15T00:00:00"/>
    <n v="0"/>
    <n v="10245"/>
    <x v="647"/>
    <x v="1"/>
    <n v="118"/>
    <s v="Product_118"/>
    <x v="2"/>
    <n v="527.22"/>
    <n v="335.15"/>
    <n v="5"/>
    <n v="0"/>
    <n v="566"/>
    <n v="5"/>
    <n v="2636.1"/>
    <n v="960.35"/>
  </r>
  <r>
    <n v="1950"/>
    <x v="3830"/>
    <n v="58"/>
    <x v="3"/>
    <d v="2023-07-11T00:00:00"/>
    <n v="0"/>
    <n v="12982"/>
    <x v="446"/>
    <x v="2"/>
    <n v="146"/>
    <s v="Product_146"/>
    <x v="0"/>
    <n v="1168.24"/>
    <n v="632.25"/>
    <n v="3"/>
    <n v="0"/>
    <n v="421"/>
    <n v="4"/>
    <n v="3504.72"/>
    <n v="1607.97"/>
  </r>
  <r>
    <n v="1905"/>
    <x v="3831"/>
    <n v="41"/>
    <x v="3"/>
    <d v="2022-06-25T00:00:00"/>
    <n v="0"/>
    <n v="10888"/>
    <x v="526"/>
    <x v="0"/>
    <n v="109"/>
    <s v="Product_109"/>
    <x v="0"/>
    <n v="1378.87"/>
    <n v="736.44"/>
    <n v="2"/>
    <n v="0"/>
    <n v="526"/>
    <n v="4"/>
    <n v="2757.74"/>
    <n v="1284.8599999999999"/>
  </r>
  <r>
    <n v="1174"/>
    <x v="3832"/>
    <n v="25"/>
    <x v="1"/>
    <d v="2021-03-20T00:00:00"/>
    <n v="1"/>
    <n v="12211"/>
    <x v="949"/>
    <x v="0"/>
    <n v="105"/>
    <s v="Product_105"/>
    <x v="3"/>
    <n v="1282.18"/>
    <n v="513.59"/>
    <n v="1"/>
    <n v="0"/>
    <n v="626"/>
    <n v="4"/>
    <n v="1282.18"/>
    <n v="768.59"/>
  </r>
  <r>
    <n v="1022"/>
    <x v="3833"/>
    <n v="49"/>
    <x v="1"/>
    <d v="2020-06-26T00:00:00"/>
    <n v="0"/>
    <n v="12574"/>
    <x v="654"/>
    <x v="2"/>
    <n v="104"/>
    <s v="Product_104"/>
    <x v="0"/>
    <n v="1206.67"/>
    <n v="778.74"/>
    <n v="1"/>
    <n v="0"/>
    <n v="414"/>
    <n v="5"/>
    <n v="1206.67"/>
    <n v="427.93"/>
  </r>
  <r>
    <n v="1234"/>
    <x v="3834"/>
    <n v="39"/>
    <x v="5"/>
    <d v="2020-07-24T00:00:00"/>
    <n v="1"/>
    <n v="10000"/>
    <x v="704"/>
    <x v="2"/>
    <n v="144"/>
    <s v="Product_144"/>
    <x v="0"/>
    <n v="1480.85"/>
    <n v="811.29"/>
    <n v="5"/>
    <n v="0.1"/>
    <n v="1041"/>
    <n v="6"/>
    <n v="6663.82"/>
    <n v="2607.37"/>
  </r>
  <r>
    <n v="2036"/>
    <x v="3835"/>
    <n v="33"/>
    <x v="0"/>
    <d v="2020-10-13T00:00:00"/>
    <n v="0"/>
    <n v="12910"/>
    <x v="937"/>
    <x v="1"/>
    <n v="129"/>
    <s v="Product_129"/>
    <x v="1"/>
    <n v="1060.8599999999999"/>
    <n v="564.34"/>
    <n v="4"/>
    <n v="0"/>
    <n v="386"/>
    <n v="6"/>
    <n v="4243.4399999999996"/>
    <n v="1986.08"/>
  </r>
  <r>
    <n v="2124"/>
    <x v="3836"/>
    <n v="40"/>
    <x v="1"/>
    <d v="2020-09-09T00:00:00"/>
    <n v="0"/>
    <n v="12184"/>
    <x v="1394"/>
    <x v="2"/>
    <n v="101"/>
    <s v="Product_101"/>
    <x v="0"/>
    <n v="1139.03"/>
    <n v="715.78"/>
    <n v="4"/>
    <n v="0.1"/>
    <n v="633"/>
    <n v="4"/>
    <n v="4100.51"/>
    <n v="1237.3900000000001"/>
  </r>
  <r>
    <n v="1928"/>
    <x v="3837"/>
    <n v="41"/>
    <x v="2"/>
    <d v="2023-04-22T00:00:00"/>
    <n v="0"/>
    <n v="10150"/>
    <x v="700"/>
    <x v="2"/>
    <n v="130"/>
    <s v="Product_130"/>
    <x v="1"/>
    <n v="1475.06"/>
    <n v="617.86"/>
    <n v="1"/>
    <n v="0"/>
    <n v="381"/>
    <n v="6"/>
    <n v="1475.06"/>
    <n v="857.2"/>
  </r>
  <r>
    <n v="1522"/>
    <x v="3838"/>
    <n v="43"/>
    <x v="0"/>
    <d v="2024-02-04T00:00:00"/>
    <n v="0"/>
    <n v="13251"/>
    <x v="1358"/>
    <x v="1"/>
    <n v="145"/>
    <s v="Product_145"/>
    <x v="1"/>
    <n v="60.14"/>
    <n v="30.67"/>
    <n v="4"/>
    <n v="0"/>
    <n v="332"/>
    <n v="2"/>
    <n v="240.56"/>
    <n v="117.88"/>
  </r>
  <r>
    <n v="2475"/>
    <x v="3839"/>
    <n v="25"/>
    <x v="1"/>
    <d v="2022-02-25T00:00:00"/>
    <n v="0"/>
    <n v="13993"/>
    <x v="504"/>
    <x v="0"/>
    <n v="101"/>
    <s v="Product_101"/>
    <x v="2"/>
    <n v="969.37"/>
    <n v="555.17999999999995"/>
    <n v="5"/>
    <n v="0"/>
    <n v="1041"/>
    <n v="5"/>
    <n v="4846.8500000000004"/>
    <n v="2070.9499999999998"/>
  </r>
  <r>
    <n v="1430"/>
    <x v="3840"/>
    <n v="51"/>
    <x v="2"/>
    <d v="2021-12-20T00:00:00"/>
    <n v="0"/>
    <n v="11767"/>
    <x v="424"/>
    <x v="1"/>
    <n v="103"/>
    <s v="Product_103"/>
    <x v="2"/>
    <n v="1121.51"/>
    <n v="603.57000000000005"/>
    <n v="1"/>
    <n v="0.05"/>
    <n v="466"/>
    <n v="3"/>
    <n v="1065.43"/>
    <n v="461.86"/>
  </r>
  <r>
    <n v="1792"/>
    <x v="3841"/>
    <n v="49"/>
    <x v="4"/>
    <d v="2022-05-29T00:00:00"/>
    <n v="1"/>
    <n v="13051"/>
    <x v="1044"/>
    <x v="0"/>
    <n v="122"/>
    <s v="Product_122"/>
    <x v="3"/>
    <n v="1380.85"/>
    <n v="627.58000000000004"/>
    <n v="4"/>
    <n v="0.2"/>
    <n v="948"/>
    <n v="4"/>
    <n v="4418.72"/>
    <n v="1908.4"/>
  </r>
  <r>
    <n v="1532"/>
    <x v="3842"/>
    <n v="40"/>
    <x v="5"/>
    <d v="2021-06-10T00:00:00"/>
    <n v="0"/>
    <n v="11510"/>
    <x v="800"/>
    <x v="0"/>
    <n v="108"/>
    <s v="Product_108"/>
    <x v="3"/>
    <n v="1331.57"/>
    <n v="652.17999999999995"/>
    <n v="3"/>
    <n v="0.1"/>
    <n v="547"/>
    <n v="3"/>
    <n v="3595.24"/>
    <n v="1638.7"/>
  </r>
  <r>
    <n v="1978"/>
    <x v="3843"/>
    <n v="40"/>
    <x v="2"/>
    <d v="2020-10-13T00:00:00"/>
    <n v="1"/>
    <n v="13771"/>
    <x v="937"/>
    <x v="2"/>
    <n v="118"/>
    <s v="Product_118"/>
    <x v="3"/>
    <n v="1270.8399999999999"/>
    <n v="622.79"/>
    <n v="3"/>
    <n v="0"/>
    <n v="1541"/>
    <n v="1"/>
    <n v="3812.52"/>
    <n v="1944.15"/>
  </r>
  <r>
    <n v="2316"/>
    <x v="3844"/>
    <n v="54"/>
    <x v="1"/>
    <d v="2021-05-22T00:00:00"/>
    <n v="0"/>
    <n v="13089"/>
    <x v="204"/>
    <x v="2"/>
    <n v="125"/>
    <s v="Product_125"/>
    <x v="0"/>
    <n v="1421.4"/>
    <n v="991.56"/>
    <n v="4"/>
    <n v="0"/>
    <n v="512"/>
    <n v="4"/>
    <n v="5685.6"/>
    <n v="1719.36"/>
  </r>
  <r>
    <n v="1809"/>
    <x v="3845"/>
    <n v="45"/>
    <x v="3"/>
    <d v="2021-07-21T00:00:00"/>
    <n v="1"/>
    <n v="11248"/>
    <x v="535"/>
    <x v="2"/>
    <n v="148"/>
    <s v="Product_148"/>
    <x v="2"/>
    <n v="829.2"/>
    <n v="412.82"/>
    <n v="3"/>
    <n v="0"/>
    <n v="1260"/>
    <n v="1"/>
    <n v="2487.6"/>
    <n v="1249.1400000000001"/>
  </r>
  <r>
    <n v="1912"/>
    <x v="3846"/>
    <n v="29"/>
    <x v="1"/>
    <d v="2023-08-13T00:00:00"/>
    <n v="0"/>
    <n v="11128"/>
    <x v="954"/>
    <x v="2"/>
    <n v="120"/>
    <s v="Product_120"/>
    <x v="0"/>
    <n v="60.03"/>
    <n v="27.71"/>
    <n v="5"/>
    <n v="0"/>
    <n v="507"/>
    <n v="3"/>
    <n v="300.14999999999998"/>
    <n v="161.6"/>
  </r>
  <r>
    <n v="2124"/>
    <x v="3847"/>
    <n v="37"/>
    <x v="3"/>
    <d v="2020-06-21T00:00:00"/>
    <n v="0"/>
    <n v="10998"/>
    <x v="1085"/>
    <x v="2"/>
    <n v="131"/>
    <s v="Product_131"/>
    <x v="2"/>
    <n v="66.03"/>
    <n v="42.71"/>
    <n v="2"/>
    <n v="0"/>
    <n v="633"/>
    <n v="4"/>
    <n v="132.06"/>
    <n v="46.64"/>
  </r>
  <r>
    <n v="2327"/>
    <x v="3848"/>
    <n v="48"/>
    <x v="5"/>
    <d v="2021-05-23T00:00:00"/>
    <n v="0"/>
    <n v="13789"/>
    <x v="408"/>
    <x v="0"/>
    <n v="130"/>
    <s v="Product_130"/>
    <x v="0"/>
    <n v="839.73"/>
    <n v="441.99"/>
    <n v="5"/>
    <n v="0"/>
    <n v="365"/>
    <n v="7"/>
    <n v="4198.6499999999996"/>
    <n v="1988.7"/>
  </r>
  <r>
    <n v="1870"/>
    <x v="3849"/>
    <n v="40"/>
    <x v="5"/>
    <d v="2023-07-02T00:00:00"/>
    <n v="0"/>
    <n v="10697"/>
    <x v="688"/>
    <x v="1"/>
    <n v="116"/>
    <s v="Product_116"/>
    <x v="3"/>
    <n v="681.14"/>
    <n v="363.16"/>
    <n v="5"/>
    <n v="0"/>
    <n v="694"/>
    <n v="4"/>
    <n v="3405.7"/>
    <n v="1589.9"/>
  </r>
  <r>
    <n v="1539"/>
    <x v="3850"/>
    <n v="26"/>
    <x v="0"/>
    <d v="2023-05-15T00:00:00"/>
    <n v="0"/>
    <n v="11088"/>
    <x v="1395"/>
    <x v="2"/>
    <n v="102"/>
    <s v="Product_102"/>
    <x v="2"/>
    <n v="704.31"/>
    <n v="397.7"/>
    <n v="4"/>
    <n v="0"/>
    <n v="597"/>
    <n v="6"/>
    <n v="2817.24"/>
    <n v="1226.44"/>
  </r>
  <r>
    <n v="2023"/>
    <x v="3851"/>
    <n v="50"/>
    <x v="0"/>
    <d v="2023-05-13T00:00:00"/>
    <n v="0"/>
    <n v="12380"/>
    <x v="1396"/>
    <x v="0"/>
    <n v="117"/>
    <s v="Product_117"/>
    <x v="2"/>
    <n v="630.59"/>
    <n v="364.93"/>
    <n v="5"/>
    <n v="0"/>
    <n v="599"/>
    <n v="3"/>
    <n v="3152.95"/>
    <n v="1328.3"/>
  </r>
  <r>
    <n v="2378"/>
    <x v="3852"/>
    <n v="58"/>
    <x v="3"/>
    <d v="2024-01-16T00:00:00"/>
    <n v="0"/>
    <n v="12419"/>
    <x v="142"/>
    <x v="2"/>
    <n v="110"/>
    <s v="Product_110"/>
    <x v="1"/>
    <n v="1380.7"/>
    <n v="796.89"/>
    <n v="4"/>
    <n v="0.05"/>
    <n v="351"/>
    <n v="4"/>
    <n v="5246.66"/>
    <n v="2059.1"/>
  </r>
  <r>
    <n v="2326"/>
    <x v="3853"/>
    <n v="55"/>
    <x v="3"/>
    <d v="2023-05-29T00:00:00"/>
    <n v="0"/>
    <n v="11230"/>
    <x v="1168"/>
    <x v="1"/>
    <n v="107"/>
    <s v="Product_107"/>
    <x v="2"/>
    <n v="570.79999999999995"/>
    <n v="234.23"/>
    <n v="1"/>
    <n v="0"/>
    <n v="391"/>
    <n v="7"/>
    <n v="570.79999999999995"/>
    <n v="336.57"/>
  </r>
  <r>
    <n v="1226"/>
    <x v="3854"/>
    <n v="53"/>
    <x v="5"/>
    <d v="2021-06-08T00:00:00"/>
    <n v="0"/>
    <n v="13300"/>
    <x v="344"/>
    <x v="0"/>
    <n v="142"/>
    <s v="Product_142"/>
    <x v="2"/>
    <n v="1291.53"/>
    <n v="833.88"/>
    <n v="4"/>
    <n v="0"/>
    <n v="776"/>
    <n v="6"/>
    <n v="5166.12"/>
    <n v="1830.6"/>
  </r>
  <r>
    <n v="2259"/>
    <x v="3855"/>
    <n v="41"/>
    <x v="2"/>
    <d v="2023-11-15T00:00:00"/>
    <n v="0"/>
    <n v="12628"/>
    <x v="623"/>
    <x v="1"/>
    <n v="109"/>
    <s v="Product_109"/>
    <x v="0"/>
    <n v="1359.15"/>
    <n v="623.11"/>
    <n v="4"/>
    <n v="0"/>
    <n v="413"/>
    <n v="2"/>
    <n v="5436.6"/>
    <n v="2944.16"/>
  </r>
  <r>
    <n v="1872"/>
    <x v="3856"/>
    <n v="24"/>
    <x v="3"/>
    <d v="2020-02-24T00:00:00"/>
    <n v="0"/>
    <n v="13213"/>
    <x v="20"/>
    <x v="2"/>
    <n v="117"/>
    <s v="Product_117"/>
    <x v="3"/>
    <n v="774.28"/>
    <n v="377.62"/>
    <n v="1"/>
    <n v="0"/>
    <n v="403"/>
    <n v="5"/>
    <n v="774.28"/>
    <n v="396.66"/>
  </r>
  <r>
    <n v="1891"/>
    <x v="3857"/>
    <n v="37"/>
    <x v="3"/>
    <d v="2023-10-09T00:00:00"/>
    <n v="0"/>
    <n v="13789"/>
    <x v="491"/>
    <x v="0"/>
    <n v="109"/>
    <s v="Product_109"/>
    <x v="1"/>
    <n v="698.06"/>
    <n v="315.54000000000002"/>
    <n v="2"/>
    <n v="0"/>
    <n v="431"/>
    <n v="5"/>
    <n v="1396.12"/>
    <n v="765.04"/>
  </r>
  <r>
    <n v="2478"/>
    <x v="3858"/>
    <n v="40"/>
    <x v="2"/>
    <d v="2021-09-09T00:00:00"/>
    <n v="0"/>
    <n v="10685"/>
    <x v="626"/>
    <x v="1"/>
    <n v="109"/>
    <s v="Product_109"/>
    <x v="0"/>
    <n v="1153.48"/>
    <n v="726.83"/>
    <n v="1"/>
    <n v="0.1"/>
    <n v="653"/>
    <n v="5"/>
    <n v="1038.1300000000001"/>
    <n v="311.3"/>
  </r>
  <r>
    <n v="2036"/>
    <x v="3859"/>
    <n v="59"/>
    <x v="0"/>
    <d v="2021-02-24T00:00:00"/>
    <n v="0"/>
    <n v="12756"/>
    <x v="958"/>
    <x v="2"/>
    <n v="137"/>
    <s v="Product_137"/>
    <x v="2"/>
    <n v="1076.56"/>
    <n v="619.13"/>
    <n v="4"/>
    <n v="0"/>
    <n v="386"/>
    <n v="6"/>
    <n v="4306.24"/>
    <n v="1829.72"/>
  </r>
  <r>
    <n v="1209"/>
    <x v="3860"/>
    <n v="27"/>
    <x v="0"/>
    <d v="2022-11-26T00:00:00"/>
    <n v="0"/>
    <n v="13402"/>
    <x v="515"/>
    <x v="2"/>
    <n v="124"/>
    <s v="Product_124"/>
    <x v="0"/>
    <n v="526.38"/>
    <n v="329.82"/>
    <n v="3"/>
    <n v="0"/>
    <n v="649"/>
    <n v="5"/>
    <n v="1579.14"/>
    <n v="589.67999999999995"/>
  </r>
  <r>
    <n v="1740"/>
    <x v="3861"/>
    <n v="31"/>
    <x v="3"/>
    <d v="2023-05-27T00:00:00"/>
    <n v="1"/>
    <n v="10927"/>
    <x v="190"/>
    <x v="0"/>
    <n v="139"/>
    <s v="Product_139"/>
    <x v="3"/>
    <n v="198.69"/>
    <n v="118.42"/>
    <n v="4"/>
    <n v="0"/>
    <n v="585"/>
    <n v="2"/>
    <n v="794.76"/>
    <n v="321.08"/>
  </r>
  <r>
    <n v="1396"/>
    <x v="3862"/>
    <n v="55"/>
    <x v="0"/>
    <d v="2022-09-11T00:00:00"/>
    <n v="0"/>
    <n v="11842"/>
    <x v="426"/>
    <x v="2"/>
    <n v="111"/>
    <s v="Product_111"/>
    <x v="1"/>
    <n v="434.04"/>
    <n v="187.18"/>
    <n v="1"/>
    <n v="0"/>
    <n v="384"/>
    <n v="7"/>
    <n v="434.04"/>
    <n v="246.86"/>
  </r>
  <r>
    <n v="2123"/>
    <x v="3863"/>
    <n v="40"/>
    <x v="0"/>
    <d v="2021-01-21T00:00:00"/>
    <n v="1"/>
    <n v="11732"/>
    <x v="846"/>
    <x v="1"/>
    <n v="108"/>
    <s v="Product_108"/>
    <x v="0"/>
    <n v="239.99"/>
    <n v="117.7"/>
    <n v="4"/>
    <n v="0"/>
    <n v="1257"/>
    <n v="5"/>
    <n v="959.96"/>
    <n v="489.16"/>
  </r>
  <r>
    <n v="1030"/>
    <x v="3864"/>
    <n v="22"/>
    <x v="4"/>
    <d v="2022-03-13T00:00:00"/>
    <n v="0"/>
    <n v="10739"/>
    <x v="1098"/>
    <x v="2"/>
    <n v="125"/>
    <s v="Product_125"/>
    <x v="2"/>
    <n v="477.36"/>
    <n v="263.58999999999997"/>
    <n v="1"/>
    <n v="0"/>
    <n v="487"/>
    <n v="2"/>
    <n v="477.36"/>
    <n v="213.77"/>
  </r>
  <r>
    <n v="1897"/>
    <x v="3865"/>
    <n v="44"/>
    <x v="0"/>
    <d v="2021-08-28T00:00:00"/>
    <n v="1"/>
    <n v="10270"/>
    <x v="462"/>
    <x v="1"/>
    <n v="146"/>
    <s v="Product_146"/>
    <x v="0"/>
    <n v="429.64"/>
    <n v="211.16"/>
    <n v="5"/>
    <n v="0"/>
    <n v="1003"/>
    <n v="4"/>
    <n v="2148.1999999999998"/>
    <n v="1092.4000000000001"/>
  </r>
  <r>
    <n v="1648"/>
    <x v="3866"/>
    <n v="47"/>
    <x v="5"/>
    <d v="2023-08-16T00:00:00"/>
    <n v="0"/>
    <n v="11972"/>
    <x v="246"/>
    <x v="1"/>
    <n v="102"/>
    <s v="Product_102"/>
    <x v="2"/>
    <n v="974.68"/>
    <n v="450.49"/>
    <n v="2"/>
    <n v="0.2"/>
    <n v="504"/>
    <n v="4"/>
    <n v="1559.49"/>
    <n v="658.51"/>
  </r>
  <r>
    <n v="1328"/>
    <x v="3867"/>
    <n v="38"/>
    <x v="1"/>
    <d v="2020-04-21T00:00:00"/>
    <n v="0"/>
    <n v="10710"/>
    <x v="712"/>
    <x v="1"/>
    <n v="110"/>
    <s v="Product_110"/>
    <x v="1"/>
    <n v="1434.02"/>
    <n v="947.81"/>
    <n v="2"/>
    <n v="0"/>
    <n v="732"/>
    <n v="4"/>
    <n v="2868.04"/>
    <n v="972.42"/>
  </r>
  <r>
    <n v="2189"/>
    <x v="3868"/>
    <n v="39"/>
    <x v="3"/>
    <d v="2021-05-05T00:00:00"/>
    <n v="0"/>
    <n v="10324"/>
    <x v="174"/>
    <x v="1"/>
    <n v="124"/>
    <s v="Product_124"/>
    <x v="1"/>
    <n v="1044.33"/>
    <n v="652.01"/>
    <n v="1"/>
    <n v="0"/>
    <n v="376"/>
    <n v="3"/>
    <n v="1044.33"/>
    <n v="392.32"/>
  </r>
  <r>
    <n v="2482"/>
    <x v="3869"/>
    <n v="59"/>
    <x v="3"/>
    <d v="2022-10-10T00:00:00"/>
    <n v="0"/>
    <n v="10989"/>
    <x v="1217"/>
    <x v="0"/>
    <n v="148"/>
    <s v="Product_148"/>
    <x v="0"/>
    <n v="1393.64"/>
    <n v="701.79"/>
    <n v="2"/>
    <n v="0"/>
    <n v="618"/>
    <n v="5"/>
    <n v="2787.28"/>
    <n v="1383.7"/>
  </r>
  <r>
    <n v="1951"/>
    <x v="3870"/>
    <n v="49"/>
    <x v="5"/>
    <d v="2022-03-01T00:00:00"/>
    <n v="0"/>
    <n v="11550"/>
    <x v="967"/>
    <x v="1"/>
    <n v="116"/>
    <s v="Product_116"/>
    <x v="1"/>
    <n v="1186.99"/>
    <n v="747.21"/>
    <n v="3"/>
    <n v="0"/>
    <n v="702"/>
    <n v="5"/>
    <n v="3560.97"/>
    <n v="1319.34"/>
  </r>
  <r>
    <n v="2123"/>
    <x v="3871"/>
    <n v="47"/>
    <x v="1"/>
    <d v="2020-08-18T00:00:00"/>
    <n v="1"/>
    <n v="10797"/>
    <x v="1265"/>
    <x v="0"/>
    <n v="119"/>
    <s v="Product_119"/>
    <x v="3"/>
    <n v="1105.42"/>
    <n v="650.28"/>
    <n v="3"/>
    <n v="0"/>
    <n v="1257"/>
    <n v="5"/>
    <n v="3316.26"/>
    <n v="1365.42"/>
  </r>
  <r>
    <n v="1620"/>
    <x v="3872"/>
    <n v="51"/>
    <x v="1"/>
    <d v="2021-08-05T00:00:00"/>
    <n v="0"/>
    <n v="11869"/>
    <x v="1263"/>
    <x v="0"/>
    <n v="131"/>
    <s v="Product_131"/>
    <x v="0"/>
    <n v="650.39"/>
    <n v="260.89"/>
    <n v="2"/>
    <n v="0.05"/>
    <n v="433"/>
    <n v="3"/>
    <n v="1235.74"/>
    <n v="713.96"/>
  </r>
  <r>
    <n v="2196"/>
    <x v="3873"/>
    <n v="35"/>
    <x v="5"/>
    <d v="2022-10-20T00:00:00"/>
    <n v="1"/>
    <n v="12967"/>
    <x v="1130"/>
    <x v="0"/>
    <n v="111"/>
    <s v="Product_111"/>
    <x v="2"/>
    <n v="520.95000000000005"/>
    <n v="267.81"/>
    <n v="1"/>
    <n v="0.05"/>
    <n v="572"/>
    <n v="4"/>
    <n v="494.9"/>
    <n v="227.09"/>
  </r>
  <r>
    <n v="1161"/>
    <x v="3874"/>
    <n v="72"/>
    <x v="2"/>
    <d v="2023-07-30T00:00:00"/>
    <n v="0"/>
    <n v="13799"/>
    <x v="715"/>
    <x v="2"/>
    <n v="106"/>
    <s v="Product_106"/>
    <x v="0"/>
    <n v="1277.0999999999999"/>
    <n v="622.13"/>
    <n v="3"/>
    <n v="0"/>
    <n v="455"/>
    <n v="6"/>
    <n v="3831.3"/>
    <n v="1964.91"/>
  </r>
  <r>
    <n v="1775"/>
    <x v="3875"/>
    <n v="40"/>
    <x v="2"/>
    <d v="2023-01-05T00:00:00"/>
    <n v="0"/>
    <n v="12594"/>
    <x v="1073"/>
    <x v="1"/>
    <n v="106"/>
    <s v="Product_106"/>
    <x v="2"/>
    <n v="1362.82"/>
    <n v="634.22"/>
    <n v="2"/>
    <n v="0"/>
    <n v="454"/>
    <n v="7"/>
    <n v="2725.64"/>
    <n v="1457.2"/>
  </r>
  <r>
    <n v="2286"/>
    <x v="3876"/>
    <n v="61"/>
    <x v="1"/>
    <d v="2020-05-25T00:00:00"/>
    <n v="1"/>
    <n v="11092"/>
    <x v="214"/>
    <x v="2"/>
    <n v="132"/>
    <s v="Product_132"/>
    <x v="1"/>
    <n v="705.23"/>
    <n v="335.32"/>
    <n v="4"/>
    <n v="0.2"/>
    <n v="1233"/>
    <n v="2"/>
    <n v="2256.7399999999998"/>
    <n v="915.46"/>
  </r>
  <r>
    <n v="1273"/>
    <x v="3877"/>
    <n v="53"/>
    <x v="2"/>
    <d v="2022-12-17T00:00:00"/>
    <n v="0"/>
    <n v="12955"/>
    <x v="1278"/>
    <x v="1"/>
    <n v="139"/>
    <s v="Product_139"/>
    <x v="2"/>
    <n v="63.14"/>
    <n v="43.11"/>
    <n v="3"/>
    <n v="0.1"/>
    <n v="746"/>
    <n v="4"/>
    <n v="170.48"/>
    <n v="41.15"/>
  </r>
  <r>
    <n v="2026"/>
    <x v="3878"/>
    <n v="43"/>
    <x v="2"/>
    <d v="2020-01-25T00:00:00"/>
    <n v="1"/>
    <n v="10211"/>
    <x v="1328"/>
    <x v="0"/>
    <n v="148"/>
    <s v="Product_148"/>
    <x v="2"/>
    <n v="1199.17"/>
    <n v="654.62"/>
    <n v="5"/>
    <n v="0"/>
    <n v="1123"/>
    <n v="4"/>
    <n v="5995.85"/>
    <n v="2722.75"/>
  </r>
  <r>
    <n v="2051"/>
    <x v="3879"/>
    <n v="41"/>
    <x v="2"/>
    <d v="2022-01-09T00:00:00"/>
    <n v="1"/>
    <n v="11581"/>
    <x v="706"/>
    <x v="2"/>
    <n v="113"/>
    <s v="Product_113"/>
    <x v="2"/>
    <n v="463.35"/>
    <n v="303.18"/>
    <n v="3"/>
    <n v="0"/>
    <n v="788"/>
    <n v="3"/>
    <n v="1390.05"/>
    <n v="480.51"/>
  </r>
  <r>
    <n v="1325"/>
    <x v="3880"/>
    <n v="37"/>
    <x v="1"/>
    <d v="2021-10-10T00:00:00"/>
    <n v="0"/>
    <n v="13453"/>
    <x v="868"/>
    <x v="2"/>
    <n v="103"/>
    <s v="Product_103"/>
    <x v="2"/>
    <n v="64.34"/>
    <n v="29.87"/>
    <n v="2"/>
    <n v="0.1"/>
    <n v="1179"/>
    <n v="2"/>
    <n v="115.81"/>
    <n v="56.07"/>
  </r>
  <r>
    <n v="1939"/>
    <x v="3881"/>
    <n v="56"/>
    <x v="2"/>
    <d v="2020-09-27T00:00:00"/>
    <n v="0"/>
    <n v="13831"/>
    <x v="229"/>
    <x v="0"/>
    <n v="141"/>
    <s v="Product_141"/>
    <x v="3"/>
    <n v="1217.23"/>
    <n v="550.58000000000004"/>
    <n v="2"/>
    <n v="0"/>
    <n v="364"/>
    <n v="5"/>
    <n v="2434.46"/>
    <n v="1333.3"/>
  </r>
  <r>
    <n v="2172"/>
    <x v="3882"/>
    <n v="39"/>
    <x v="3"/>
    <d v="2022-03-03T00:00:00"/>
    <n v="1"/>
    <n v="11443"/>
    <x v="1139"/>
    <x v="0"/>
    <n v="135"/>
    <s v="Product_135"/>
    <x v="2"/>
    <n v="800.25"/>
    <n v="533.48"/>
    <n v="2"/>
    <n v="0"/>
    <n v="1035"/>
    <n v="2"/>
    <n v="1600.5"/>
    <n v="533.54"/>
  </r>
  <r>
    <n v="1539"/>
    <x v="3883"/>
    <n v="29"/>
    <x v="4"/>
    <d v="2023-03-10T00:00:00"/>
    <n v="0"/>
    <n v="12644"/>
    <x v="324"/>
    <x v="0"/>
    <n v="138"/>
    <s v="Product_138"/>
    <x v="0"/>
    <n v="1043.56"/>
    <n v="572.61"/>
    <n v="1"/>
    <n v="0"/>
    <n v="597"/>
    <n v="6"/>
    <n v="1043.56"/>
    <n v="470.95"/>
  </r>
  <r>
    <n v="1487"/>
    <x v="3884"/>
    <n v="53"/>
    <x v="1"/>
    <d v="2022-11-05T00:00:00"/>
    <n v="0"/>
    <n v="10047"/>
    <x v="157"/>
    <x v="2"/>
    <n v="117"/>
    <s v="Product_117"/>
    <x v="3"/>
    <n v="1376.3"/>
    <n v="920.12"/>
    <n v="1"/>
    <n v="0.05"/>
    <n v="330"/>
    <n v="5"/>
    <n v="1307.48"/>
    <n v="387.36"/>
  </r>
  <r>
    <n v="1821"/>
    <x v="3885"/>
    <n v="63"/>
    <x v="5"/>
    <d v="2022-01-18T00:00:00"/>
    <n v="0"/>
    <n v="10230"/>
    <x v="1227"/>
    <x v="0"/>
    <n v="103"/>
    <s v="Product_103"/>
    <x v="2"/>
    <n v="834.7"/>
    <n v="349.66"/>
    <n v="4"/>
    <n v="0"/>
    <n v="673"/>
    <n v="7"/>
    <n v="3338.8"/>
    <n v="1940.16"/>
  </r>
  <r>
    <n v="2461"/>
    <x v="3886"/>
    <n v="40"/>
    <x v="2"/>
    <d v="2023-01-23T00:00:00"/>
    <n v="0"/>
    <n v="10578"/>
    <x v="574"/>
    <x v="2"/>
    <n v="134"/>
    <s v="Product_134"/>
    <x v="2"/>
    <n v="779.63"/>
    <n v="526.20000000000005"/>
    <n v="4"/>
    <n v="0"/>
    <n v="709"/>
    <n v="4"/>
    <n v="3118.52"/>
    <n v="1013.72"/>
  </r>
  <r>
    <n v="2088"/>
    <x v="3887"/>
    <n v="75"/>
    <x v="0"/>
    <d v="2023-10-30T00:00:00"/>
    <n v="0"/>
    <n v="13548"/>
    <x v="1288"/>
    <x v="1"/>
    <n v="112"/>
    <s v="Product_112"/>
    <x v="2"/>
    <n v="471.46"/>
    <n v="247.34"/>
    <n v="3"/>
    <n v="0"/>
    <n v="339"/>
    <n v="6"/>
    <n v="1414.38"/>
    <n v="672.36"/>
  </r>
  <r>
    <n v="1355"/>
    <x v="3888"/>
    <n v="24"/>
    <x v="1"/>
    <d v="2020-12-19T00:00:00"/>
    <n v="0"/>
    <n v="12997"/>
    <x v="1086"/>
    <x v="0"/>
    <n v="124"/>
    <s v="Product_124"/>
    <x v="3"/>
    <n v="492.53"/>
    <n v="429.51499999999999"/>
    <n v="2"/>
    <n v="0.1"/>
    <n v="722"/>
    <n v="5"/>
    <n v="886.55"/>
    <n v="27.52"/>
  </r>
  <r>
    <n v="2275"/>
    <x v="3889"/>
    <n v="25"/>
    <x v="5"/>
    <d v="2022-08-22T00:00:00"/>
    <n v="0"/>
    <n v="11112"/>
    <x v="1277"/>
    <x v="2"/>
    <n v="106"/>
    <s v="Product_106"/>
    <x v="2"/>
    <n v="1204.99"/>
    <n v="729.04"/>
    <n v="4"/>
    <n v="0"/>
    <n v="552"/>
    <n v="5"/>
    <n v="4819.96"/>
    <n v="1903.8"/>
  </r>
  <r>
    <n v="1234"/>
    <x v="3890"/>
    <n v="21"/>
    <x v="4"/>
    <d v="2020-05-29T00:00:00"/>
    <n v="1"/>
    <n v="11754"/>
    <x v="497"/>
    <x v="0"/>
    <n v="142"/>
    <s v="Product_142"/>
    <x v="2"/>
    <n v="701.09"/>
    <n v="448.05"/>
    <n v="2"/>
    <n v="0.1"/>
    <n v="1041"/>
    <n v="6"/>
    <n v="1261.96"/>
    <n v="365.86"/>
  </r>
  <r>
    <n v="1226"/>
    <x v="3891"/>
    <n v="40"/>
    <x v="3"/>
    <d v="2020-04-02T00:00:00"/>
    <n v="0"/>
    <n v="12979"/>
    <x v="938"/>
    <x v="0"/>
    <n v="111"/>
    <s v="Product_111"/>
    <x v="2"/>
    <n v="287.11"/>
    <n v="118.92"/>
    <n v="3"/>
    <n v="0.1"/>
    <n v="776"/>
    <n v="6"/>
    <n v="775.2"/>
    <n v="418.44"/>
  </r>
  <r>
    <n v="2336"/>
    <x v="3892"/>
    <n v="20"/>
    <x v="5"/>
    <d v="2023-04-17T00:00:00"/>
    <n v="1"/>
    <n v="12099"/>
    <x v="780"/>
    <x v="2"/>
    <n v="148"/>
    <s v="Product_148"/>
    <x v="1"/>
    <n v="187.07"/>
    <n v="130.22999999999999"/>
    <n v="1"/>
    <n v="0"/>
    <n v="625"/>
    <n v="5"/>
    <n v="187.07"/>
    <n v="56.84"/>
  </r>
  <r>
    <n v="1048"/>
    <x v="3893"/>
    <n v="22"/>
    <x v="2"/>
    <d v="2020-05-18T00:00:00"/>
    <n v="0"/>
    <n v="13605"/>
    <x v="219"/>
    <x v="2"/>
    <n v="127"/>
    <s v="Product_127"/>
    <x v="0"/>
    <n v="735.73"/>
    <n v="448.14"/>
    <n v="4"/>
    <n v="0"/>
    <n v="1080"/>
    <n v="4"/>
    <n v="2942.92"/>
    <n v="1150.3599999999999"/>
  </r>
  <r>
    <n v="1117"/>
    <x v="3894"/>
    <n v="29"/>
    <x v="0"/>
    <d v="2020-01-29T00:00:00"/>
    <n v="0"/>
    <n v="10421"/>
    <x v="707"/>
    <x v="2"/>
    <n v="148"/>
    <s v="Product_148"/>
    <x v="2"/>
    <n v="724.18"/>
    <n v="359.5"/>
    <n v="5"/>
    <n v="0"/>
    <n v="736"/>
    <n v="5"/>
    <n v="3620.9"/>
    <n v="1823.4"/>
  </r>
  <r>
    <n v="1053"/>
    <x v="3895"/>
    <n v="42"/>
    <x v="2"/>
    <d v="2021-06-20T00:00:00"/>
    <n v="0"/>
    <n v="10610"/>
    <x v="376"/>
    <x v="0"/>
    <n v="124"/>
    <s v="Product_124"/>
    <x v="0"/>
    <n v="997.51"/>
    <n v="444.28"/>
    <n v="5"/>
    <n v="0.1"/>
    <n v="535"/>
    <n v="5"/>
    <n v="4488.8"/>
    <n v="2267.4"/>
  </r>
  <r>
    <n v="1564"/>
    <x v="3896"/>
    <n v="43"/>
    <x v="5"/>
    <d v="2021-03-17T00:00:00"/>
    <n v="0"/>
    <n v="10445"/>
    <x v="1027"/>
    <x v="1"/>
    <n v="118"/>
    <s v="Product_118"/>
    <x v="1"/>
    <n v="733.05"/>
    <n v="379.54"/>
    <n v="5"/>
    <n v="0"/>
    <n v="561"/>
    <n v="2"/>
    <n v="3665.25"/>
    <n v="1767.55"/>
  </r>
  <r>
    <n v="2067"/>
    <x v="3897"/>
    <n v="40"/>
    <x v="1"/>
    <d v="2020-03-22T00:00:00"/>
    <n v="1"/>
    <n v="10960"/>
    <x v="315"/>
    <x v="1"/>
    <n v="127"/>
    <s v="Product_127"/>
    <x v="1"/>
    <n v="258.04000000000002"/>
    <n v="120.29"/>
    <n v="5"/>
    <n v="0"/>
    <n v="1223"/>
    <n v="5"/>
    <n v="1290.2"/>
    <n v="688.75"/>
  </r>
  <r>
    <n v="1052"/>
    <x v="3898"/>
    <n v="58"/>
    <x v="0"/>
    <d v="2020-03-05T00:00:00"/>
    <n v="1"/>
    <n v="10130"/>
    <x v="1284"/>
    <x v="0"/>
    <n v="141"/>
    <s v="Product_141"/>
    <x v="2"/>
    <n v="786.31"/>
    <n v="431.09"/>
    <n v="5"/>
    <n v="0"/>
    <n v="607"/>
    <n v="3"/>
    <n v="3931.55"/>
    <n v="1776.1"/>
  </r>
  <r>
    <n v="1557"/>
    <x v="3899"/>
    <n v="55"/>
    <x v="0"/>
    <d v="2022-03-26T00:00:00"/>
    <n v="0"/>
    <n v="12647"/>
    <x v="955"/>
    <x v="0"/>
    <n v="121"/>
    <s v="Product_121"/>
    <x v="0"/>
    <n v="1364.84"/>
    <n v="866.08"/>
    <n v="5"/>
    <n v="0"/>
    <n v="1012"/>
    <n v="3"/>
    <n v="6824.2"/>
    <n v="2493.8000000000002"/>
  </r>
  <r>
    <n v="2125"/>
    <x v="3900"/>
    <n v="36"/>
    <x v="5"/>
    <d v="2022-03-11T00:00:00"/>
    <n v="0"/>
    <n v="11671"/>
    <x v="1353"/>
    <x v="2"/>
    <n v="134"/>
    <s v="Product_134"/>
    <x v="3"/>
    <n v="281.19"/>
    <n v="168.16"/>
    <n v="5"/>
    <n v="0"/>
    <n v="549"/>
    <n v="7"/>
    <n v="1405.95"/>
    <n v="565.15"/>
  </r>
  <r>
    <n v="1867"/>
    <x v="3901"/>
    <n v="40"/>
    <x v="4"/>
    <d v="2021-08-09T00:00:00"/>
    <n v="1"/>
    <n v="12421"/>
    <x v="470"/>
    <x v="1"/>
    <n v="133"/>
    <s v="Product_133"/>
    <x v="2"/>
    <n v="1050.1400000000001"/>
    <n v="557.39"/>
    <n v="4"/>
    <n v="0"/>
    <n v="723"/>
    <n v="4"/>
    <n v="4200.5600000000004"/>
    <n v="1971"/>
  </r>
  <r>
    <n v="1397"/>
    <x v="3902"/>
    <n v="40"/>
    <x v="4"/>
    <d v="2023-11-07T00:00:00"/>
    <n v="0"/>
    <n v="12598"/>
    <x v="55"/>
    <x v="1"/>
    <n v="148"/>
    <s v="Product_148"/>
    <x v="3"/>
    <n v="911.1"/>
    <n v="429.51499999999999"/>
    <n v="5"/>
    <n v="0"/>
    <n v="434"/>
    <n v="5"/>
    <n v="4555.5"/>
    <n v="2407.9299999999998"/>
  </r>
  <r>
    <n v="2161"/>
    <x v="3903"/>
    <n v="55"/>
    <x v="2"/>
    <d v="2023-12-30T00:00:00"/>
    <n v="0"/>
    <n v="12577"/>
    <x v="1334"/>
    <x v="1"/>
    <n v="118"/>
    <s v="Product_118"/>
    <x v="1"/>
    <n v="1135.45"/>
    <n v="780.22"/>
    <n v="5"/>
    <n v="0.1"/>
    <n v="368"/>
    <n v="1"/>
    <n v="5109.53"/>
    <n v="1208.43"/>
  </r>
  <r>
    <n v="1674"/>
    <x v="3904"/>
    <n v="52"/>
    <x v="5"/>
    <d v="2022-10-23T00:00:00"/>
    <n v="1"/>
    <n v="13176"/>
    <x v="1080"/>
    <x v="2"/>
    <n v="103"/>
    <s v="Product_103"/>
    <x v="1"/>
    <n v="268.37"/>
    <n v="129.12"/>
    <n v="3"/>
    <n v="0"/>
    <n v="801"/>
    <n v="2"/>
    <n v="805.11"/>
    <n v="417.75"/>
  </r>
  <r>
    <n v="1386"/>
    <x v="3905"/>
    <n v="30"/>
    <x v="0"/>
    <d v="2022-04-30T00:00:00"/>
    <n v="0"/>
    <n v="12434"/>
    <x v="831"/>
    <x v="1"/>
    <n v="124"/>
    <s v="Product_124"/>
    <x v="0"/>
    <n v="1415.33"/>
    <n v="684.1"/>
    <n v="4"/>
    <n v="0"/>
    <n v="721"/>
    <n v="7"/>
    <n v="5661.32"/>
    <n v="2924.92"/>
  </r>
  <r>
    <n v="1110"/>
    <x v="3906"/>
    <n v="18"/>
    <x v="5"/>
    <d v="2022-05-17T00:00:00"/>
    <n v="0"/>
    <n v="13729"/>
    <x v="241"/>
    <x v="2"/>
    <n v="101"/>
    <s v="Product_101"/>
    <x v="3"/>
    <n v="950.4"/>
    <n v="564.21"/>
    <n v="3"/>
    <n v="0.1"/>
    <n v="675"/>
    <n v="6"/>
    <n v="2566.08"/>
    <n v="873.45"/>
  </r>
  <r>
    <n v="1613"/>
    <x v="3907"/>
    <n v="24"/>
    <x v="0"/>
    <d v="2023-08-12T00:00:00"/>
    <n v="0"/>
    <n v="10335"/>
    <x v="1397"/>
    <x v="0"/>
    <n v="106"/>
    <s v="Product_106"/>
    <x v="3"/>
    <n v="1278.25"/>
    <n v="806.77"/>
    <n v="2"/>
    <n v="0"/>
    <n v="390"/>
    <n v="3"/>
    <n v="2556.5"/>
    <n v="942.96"/>
  </r>
  <r>
    <n v="1016"/>
    <x v="3908"/>
    <n v="42"/>
    <x v="2"/>
    <d v="2022-04-03T00:00:00"/>
    <n v="1"/>
    <n v="12783"/>
    <x v="1398"/>
    <x v="2"/>
    <n v="119"/>
    <s v="Product_119"/>
    <x v="2"/>
    <n v="407.58"/>
    <n v="283.37"/>
    <n v="5"/>
    <n v="0"/>
    <n v="683"/>
    <n v="6"/>
    <n v="2037.9"/>
    <n v="621.04999999999995"/>
  </r>
  <r>
    <n v="2205"/>
    <x v="3909"/>
    <n v="42"/>
    <x v="1"/>
    <d v="2020-06-17T00:00:00"/>
    <n v="0"/>
    <n v="11140"/>
    <x v="1338"/>
    <x v="0"/>
    <n v="122"/>
    <s v="Product_122"/>
    <x v="0"/>
    <n v="1122.1500000000001"/>
    <n v="775.12"/>
    <n v="1"/>
    <n v="0.05"/>
    <n v="409"/>
    <n v="7"/>
    <n v="1066.04"/>
    <n v="290.92"/>
  </r>
  <r>
    <n v="1883"/>
    <x v="3910"/>
    <n v="55"/>
    <x v="1"/>
    <d v="2023-08-04T00:00:00"/>
    <n v="0"/>
    <n v="11024"/>
    <x v="1364"/>
    <x v="1"/>
    <n v="143"/>
    <s v="Product_143"/>
    <x v="0"/>
    <n v="1182.49"/>
    <n v="797.15"/>
    <n v="5"/>
    <n v="0.1"/>
    <n v="348"/>
    <n v="5"/>
    <n v="5321.2"/>
    <n v="1335.45"/>
  </r>
  <r>
    <n v="1540"/>
    <x v="3911"/>
    <n v="33"/>
    <x v="5"/>
    <d v="2023-01-03T00:00:00"/>
    <n v="0"/>
    <n v="11652"/>
    <x v="591"/>
    <x v="0"/>
    <n v="108"/>
    <s v="Product_108"/>
    <x v="3"/>
    <n v="626.28"/>
    <n v="332.3"/>
    <n v="5"/>
    <n v="0"/>
    <n v="502"/>
    <n v="4"/>
    <n v="3131.4"/>
    <n v="1469.9"/>
  </r>
  <r>
    <n v="1170"/>
    <x v="3912"/>
    <n v="36"/>
    <x v="0"/>
    <d v="2023-01-06T00:00:00"/>
    <n v="1"/>
    <n v="12943"/>
    <x v="161"/>
    <x v="0"/>
    <n v="105"/>
    <s v="Product_105"/>
    <x v="1"/>
    <n v="606.73"/>
    <n v="273.02999999999997"/>
    <n v="3"/>
    <n v="0.05"/>
    <n v="726"/>
    <n v="3"/>
    <n v="1729.18"/>
    <n v="910.09"/>
  </r>
  <r>
    <n v="1408"/>
    <x v="3913"/>
    <n v="56"/>
    <x v="1"/>
    <d v="2023-06-15T00:00:00"/>
    <n v="1"/>
    <n v="10537"/>
    <x v="647"/>
    <x v="0"/>
    <n v="109"/>
    <s v="Product_109"/>
    <x v="0"/>
    <n v="1003.8"/>
    <n v="577.53"/>
    <n v="2"/>
    <n v="0"/>
    <n v="566"/>
    <n v="1"/>
    <n v="2007.6"/>
    <n v="852.54"/>
  </r>
  <r>
    <n v="1739"/>
    <x v="3914"/>
    <n v="40"/>
    <x v="0"/>
    <d v="2020-08-11T00:00:00"/>
    <n v="1"/>
    <n v="13507"/>
    <x v="252"/>
    <x v="2"/>
    <n v="147"/>
    <s v="Product_147"/>
    <x v="1"/>
    <n v="185.44"/>
    <n v="75.14"/>
    <n v="3"/>
    <n v="0"/>
    <n v="1115"/>
    <n v="4"/>
    <n v="556.32000000000005"/>
    <n v="330.9"/>
  </r>
  <r>
    <n v="2401"/>
    <x v="3915"/>
    <n v="44"/>
    <x v="2"/>
    <d v="2021-07-22T00:00:00"/>
    <n v="1"/>
    <n v="10495"/>
    <x v="1399"/>
    <x v="2"/>
    <n v="121"/>
    <s v="Product_121"/>
    <x v="2"/>
    <n v="1116.6600000000001"/>
    <n v="512.41"/>
    <n v="4"/>
    <n v="0.1"/>
    <n v="1093"/>
    <n v="6"/>
    <n v="4019.98"/>
    <n v="1970.34"/>
  </r>
  <r>
    <n v="2211"/>
    <x v="3916"/>
    <n v="34"/>
    <x v="5"/>
    <d v="2020-06-20T00:00:00"/>
    <n v="0"/>
    <n v="13083"/>
    <x v="593"/>
    <x v="2"/>
    <n v="128"/>
    <s v="Product_128"/>
    <x v="0"/>
    <n v="112.19"/>
    <n v="44.96"/>
    <n v="2"/>
    <n v="0"/>
    <n v="372"/>
    <n v="5"/>
    <n v="224.38"/>
    <n v="134.46"/>
  </r>
  <r>
    <n v="1857"/>
    <x v="3917"/>
    <n v="50"/>
    <x v="0"/>
    <d v="2021-09-26T00:00:00"/>
    <n v="0"/>
    <n v="13365"/>
    <x v="1099"/>
    <x v="0"/>
    <n v="146"/>
    <s v="Product_146"/>
    <x v="0"/>
    <n v="326.36"/>
    <n v="148.22"/>
    <n v="2"/>
    <n v="0"/>
    <n v="661"/>
    <n v="3"/>
    <n v="652.72"/>
    <n v="356.28"/>
  </r>
  <r>
    <n v="1229"/>
    <x v="3918"/>
    <n v="47"/>
    <x v="5"/>
    <d v="2020-10-06T00:00:00"/>
    <n v="0"/>
    <n v="10507"/>
    <x v="52"/>
    <x v="0"/>
    <n v="104"/>
    <s v="Product_104"/>
    <x v="2"/>
    <n v="1013.01"/>
    <n v="549.48"/>
    <n v="2"/>
    <n v="0"/>
    <n v="328"/>
    <n v="4"/>
    <n v="2026.02"/>
    <n v="927.06"/>
  </r>
  <r>
    <n v="1118"/>
    <x v="3919"/>
    <n v="29"/>
    <x v="0"/>
    <d v="2022-11-13T00:00:00"/>
    <n v="1"/>
    <n v="13924"/>
    <x v="440"/>
    <x v="0"/>
    <n v="124"/>
    <s v="Product_124"/>
    <x v="0"/>
    <n v="192.57"/>
    <n v="429.51499999999999"/>
    <n v="3"/>
    <n v="0"/>
    <n v="693"/>
    <n v="3"/>
    <n v="577.71"/>
    <n v="-710.84"/>
  </r>
  <r>
    <n v="2179"/>
    <x v="3920"/>
    <n v="40"/>
    <x v="4"/>
    <d v="2021-02-20T00:00:00"/>
    <n v="0"/>
    <n v="10680"/>
    <x v="364"/>
    <x v="1"/>
    <n v="108"/>
    <s v="Product_108"/>
    <x v="3"/>
    <n v="1459.17"/>
    <n v="745.33"/>
    <n v="5"/>
    <n v="0"/>
    <n v="500"/>
    <n v="5"/>
    <n v="7295.85"/>
    <n v="3569.2"/>
  </r>
  <r>
    <n v="1783"/>
    <x v="3921"/>
    <n v="40"/>
    <x v="4"/>
    <d v="2020-11-14T00:00:00"/>
    <n v="1"/>
    <n v="12612"/>
    <x v="36"/>
    <x v="2"/>
    <n v="117"/>
    <s v="Product_117"/>
    <x v="3"/>
    <n v="1309.17"/>
    <n v="850.03"/>
    <n v="5"/>
    <n v="0"/>
    <n v="806"/>
    <n v="3"/>
    <n v="6545.85"/>
    <n v="2295.6999999999998"/>
  </r>
  <r>
    <n v="1464"/>
    <x v="3922"/>
    <n v="51"/>
    <x v="0"/>
    <d v="2023-03-01T00:00:00"/>
    <n v="1"/>
    <n v="10780"/>
    <x v="49"/>
    <x v="1"/>
    <n v="134"/>
    <s v="Product_134"/>
    <x v="2"/>
    <n v="958.14"/>
    <n v="577.28"/>
    <n v="5"/>
    <n v="0"/>
    <n v="729"/>
    <n v="4"/>
    <n v="4790.7"/>
    <n v="1904.3"/>
  </r>
  <r>
    <n v="1103"/>
    <x v="3923"/>
    <n v="43"/>
    <x v="2"/>
    <d v="2021-10-31T00:00:00"/>
    <n v="0"/>
    <n v="10759"/>
    <x v="600"/>
    <x v="1"/>
    <n v="120"/>
    <s v="Product_120"/>
    <x v="1"/>
    <n v="1237.6300000000001"/>
    <n v="842.74"/>
    <n v="5"/>
    <n v="0"/>
    <n v="425"/>
    <n v="6"/>
    <n v="6188.15"/>
    <n v="1974.45"/>
  </r>
  <r>
    <n v="1697"/>
    <x v="3924"/>
    <n v="60"/>
    <x v="5"/>
    <d v="2022-11-03T00:00:00"/>
    <n v="0"/>
    <n v="10127"/>
    <x v="1400"/>
    <x v="1"/>
    <n v="116"/>
    <s v="Product_116"/>
    <x v="1"/>
    <n v="1336.99"/>
    <n v="713.42"/>
    <n v="5"/>
    <n v="0"/>
    <n v="393"/>
    <n v="5"/>
    <n v="6684.95"/>
    <n v="3117.85"/>
  </r>
  <r>
    <n v="1174"/>
    <x v="3925"/>
    <n v="34"/>
    <x v="3"/>
    <d v="2023-04-16T00:00:00"/>
    <n v="1"/>
    <n v="13147"/>
    <x v="1002"/>
    <x v="0"/>
    <n v="110"/>
    <s v="Product_110"/>
    <x v="0"/>
    <n v="426.24"/>
    <n v="205.31"/>
    <n v="4"/>
    <n v="0"/>
    <n v="626"/>
    <n v="4"/>
    <n v="1704.96"/>
    <n v="883.72"/>
  </r>
  <r>
    <n v="1744"/>
    <x v="3926"/>
    <n v="53"/>
    <x v="0"/>
    <d v="2023-07-23T00:00:00"/>
    <n v="0"/>
    <n v="11292"/>
    <x v="369"/>
    <x v="2"/>
    <n v="134"/>
    <s v="Product_134"/>
    <x v="1"/>
    <n v="1281.6500000000001"/>
    <n v="559.83000000000004"/>
    <n v="1"/>
    <n v="0"/>
    <n v="528"/>
    <n v="2"/>
    <n v="1281.6500000000001"/>
    <n v="721.82"/>
  </r>
  <r>
    <n v="2444"/>
    <x v="3927"/>
    <n v="23"/>
    <x v="0"/>
    <d v="2023-08-23T00:00:00"/>
    <n v="0"/>
    <n v="12193"/>
    <x v="24"/>
    <x v="1"/>
    <n v="143"/>
    <s v="Product_143"/>
    <x v="1"/>
    <n v="332.45"/>
    <n v="200"/>
    <n v="2"/>
    <n v="0.1"/>
    <n v="348"/>
    <n v="2"/>
    <n v="598.41"/>
    <n v="198.41"/>
  </r>
  <r>
    <n v="2157"/>
    <x v="3928"/>
    <n v="40"/>
    <x v="4"/>
    <d v="2023-10-26T00:00:00"/>
    <n v="0"/>
    <n v="13986"/>
    <x v="909"/>
    <x v="2"/>
    <n v="110"/>
    <s v="Product_110"/>
    <x v="2"/>
    <n v="649.35"/>
    <n v="423.72"/>
    <n v="1"/>
    <n v="0"/>
    <n v="433"/>
    <n v="3"/>
    <n v="649.35"/>
    <n v="225.63"/>
  </r>
  <r>
    <n v="2414"/>
    <x v="3929"/>
    <n v="38"/>
    <x v="1"/>
    <d v="2023-10-08T00:00:00"/>
    <n v="0"/>
    <n v="13474"/>
    <x v="1372"/>
    <x v="2"/>
    <n v="130"/>
    <s v="Product_130"/>
    <x v="1"/>
    <n v="859.48"/>
    <n v="391.17"/>
    <n v="4"/>
    <n v="0"/>
    <n v="510"/>
    <n v="3"/>
    <n v="3437.92"/>
    <n v="1873.24"/>
  </r>
  <r>
    <n v="1664"/>
    <x v="3930"/>
    <n v="31"/>
    <x v="4"/>
    <d v="2020-05-15T00:00:00"/>
    <n v="1"/>
    <n v="12546"/>
    <x v="101"/>
    <x v="0"/>
    <n v="130"/>
    <s v="Product_130"/>
    <x v="1"/>
    <n v="1085.1400000000001"/>
    <n v="720.13"/>
    <n v="5"/>
    <n v="0"/>
    <n v="1007"/>
    <n v="3"/>
    <n v="5425.7"/>
    <n v="1825.05"/>
  </r>
  <r>
    <n v="1032"/>
    <x v="3931"/>
    <n v="24"/>
    <x v="5"/>
    <d v="2021-09-27T00:00:00"/>
    <n v="1"/>
    <n v="10965"/>
    <x v="492"/>
    <x v="1"/>
    <n v="125"/>
    <s v="Product_125"/>
    <x v="1"/>
    <n v="93.7"/>
    <n v="52.27"/>
    <n v="4"/>
    <n v="0"/>
    <n v="1192"/>
    <n v="1"/>
    <n v="374.8"/>
    <n v="165.72"/>
  </r>
  <r>
    <n v="1054"/>
    <x v="3932"/>
    <n v="53"/>
    <x v="4"/>
    <d v="2023-12-01T00:00:00"/>
    <n v="0"/>
    <n v="10559"/>
    <x v="266"/>
    <x v="0"/>
    <n v="146"/>
    <s v="Product_146"/>
    <x v="3"/>
    <n v="471.24"/>
    <n v="208.86"/>
    <n v="4"/>
    <n v="0"/>
    <n v="397"/>
    <n v="5"/>
    <n v="1884.96"/>
    <n v="1049.52"/>
  </r>
  <r>
    <n v="1518"/>
    <x v="3933"/>
    <n v="58"/>
    <x v="3"/>
    <d v="2022-06-14T00:00:00"/>
    <n v="1"/>
    <n v="11222"/>
    <x v="1116"/>
    <x v="2"/>
    <n v="143"/>
    <s v="Product_143"/>
    <x v="3"/>
    <n v="932.35"/>
    <n v="552.75"/>
    <n v="1"/>
    <n v="0"/>
    <n v="932"/>
    <n v="3"/>
    <n v="932.35"/>
    <n v="379.6"/>
  </r>
  <r>
    <n v="1755"/>
    <x v="3934"/>
    <n v="41"/>
    <x v="2"/>
    <d v="2024-02-03T00:00:00"/>
    <n v="0"/>
    <n v="13654"/>
    <x v="193"/>
    <x v="1"/>
    <n v="141"/>
    <s v="Product_141"/>
    <x v="2"/>
    <n v="568.17999999999995"/>
    <n v="315.92"/>
    <n v="2"/>
    <n v="0"/>
    <n v="333"/>
    <n v="1"/>
    <n v="1136.3599999999999"/>
    <n v="504.52"/>
  </r>
  <r>
    <n v="1011"/>
    <x v="3935"/>
    <n v="37"/>
    <x v="3"/>
    <d v="2021-03-05T00:00:00"/>
    <n v="0"/>
    <n v="10923"/>
    <x v="1373"/>
    <x v="2"/>
    <n v="107"/>
    <s v="Product_107"/>
    <x v="0"/>
    <n v="1173.79"/>
    <n v="429.51499999999999"/>
    <n v="3"/>
    <n v="0"/>
    <n v="588"/>
    <n v="5"/>
    <n v="3521.37"/>
    <n v="2232.8200000000002"/>
  </r>
  <r>
    <n v="1719"/>
    <x v="3936"/>
    <n v="40"/>
    <x v="2"/>
    <d v="2020-04-28T00:00:00"/>
    <n v="0"/>
    <n v="13574"/>
    <x v="175"/>
    <x v="2"/>
    <n v="147"/>
    <s v="Product_147"/>
    <x v="2"/>
    <n v="994.9"/>
    <n v="517.12"/>
    <n v="3"/>
    <n v="0"/>
    <n v="650"/>
    <n v="4"/>
    <n v="2984.7"/>
    <n v="1433.34"/>
  </r>
  <r>
    <n v="1554"/>
    <x v="3937"/>
    <n v="30"/>
    <x v="3"/>
    <d v="2021-05-15T00:00:00"/>
    <n v="1"/>
    <n v="11627"/>
    <x v="342"/>
    <x v="0"/>
    <n v="120"/>
    <s v="Product_120"/>
    <x v="0"/>
    <n v="389.88"/>
    <n v="247.74"/>
    <n v="2"/>
    <n v="0"/>
    <n v="710"/>
    <n v="2"/>
    <n v="779.76"/>
    <n v="284.27999999999997"/>
  </r>
  <r>
    <n v="1372"/>
    <x v="3938"/>
    <n v="48"/>
    <x v="4"/>
    <d v="2020-06-25T00:00:00"/>
    <n v="1"/>
    <n v="12450"/>
    <x v="1189"/>
    <x v="1"/>
    <n v="117"/>
    <s v="Product_117"/>
    <x v="0"/>
    <n v="261.60000000000002"/>
    <n v="148.22999999999999"/>
    <n v="5"/>
    <n v="0"/>
    <n v="999"/>
    <n v="3"/>
    <n v="1308"/>
    <n v="566.85"/>
  </r>
  <r>
    <n v="1483"/>
    <x v="3939"/>
    <n v="40"/>
    <x v="3"/>
    <d v="2022-06-08T00:00:00"/>
    <n v="1"/>
    <n v="13023"/>
    <x v="1401"/>
    <x v="0"/>
    <n v="103"/>
    <s v="Product_103"/>
    <x v="1"/>
    <n v="962.12"/>
    <n v="466.26"/>
    <n v="4"/>
    <n v="0.2"/>
    <n v="938"/>
    <n v="2"/>
    <n v="3078.78"/>
    <n v="1213.74"/>
  </r>
  <r>
    <n v="1972"/>
    <x v="3940"/>
    <n v="23"/>
    <x v="4"/>
    <d v="2020-08-25T00:00:00"/>
    <n v="1"/>
    <n v="13280"/>
    <x v="802"/>
    <x v="0"/>
    <n v="147"/>
    <s v="Product_147"/>
    <x v="1"/>
    <n v="703.18"/>
    <n v="477.17"/>
    <n v="5"/>
    <n v="0.2"/>
    <n v="1335"/>
    <n v="5"/>
    <n v="2812.72"/>
    <n v="426.87"/>
  </r>
  <r>
    <n v="2251"/>
    <x v="3941"/>
    <n v="28"/>
    <x v="4"/>
    <d v="2022-07-17T00:00:00"/>
    <n v="0"/>
    <n v="12389"/>
    <x v="68"/>
    <x v="2"/>
    <n v="146"/>
    <s v="Product_146"/>
    <x v="2"/>
    <n v="294.99"/>
    <n v="139.04"/>
    <n v="4"/>
    <n v="0"/>
    <n v="358"/>
    <n v="4"/>
    <n v="1179.96"/>
    <n v="623.79999999999995"/>
  </r>
  <r>
    <n v="1622"/>
    <x v="3942"/>
    <n v="48"/>
    <x v="5"/>
    <d v="2023-07-06T00:00:00"/>
    <n v="0"/>
    <n v="13922"/>
    <x v="1188"/>
    <x v="1"/>
    <n v="140"/>
    <s v="Product_140"/>
    <x v="2"/>
    <n v="523.24"/>
    <n v="248.97"/>
    <n v="3"/>
    <n v="0.05"/>
    <n v="486"/>
    <n v="3"/>
    <n v="1491.23"/>
    <n v="744.32"/>
  </r>
  <r>
    <n v="1306"/>
    <x v="3943"/>
    <n v="35"/>
    <x v="4"/>
    <d v="2023-05-31T00:00:00"/>
    <n v="0"/>
    <n v="11071"/>
    <x v="816"/>
    <x v="1"/>
    <n v="136"/>
    <s v="Product_136"/>
    <x v="2"/>
    <n v="489.42"/>
    <n v="429.51499999999999"/>
    <n v="2"/>
    <n v="0"/>
    <n v="581"/>
    <n v="4"/>
    <n v="978.84"/>
    <n v="119.81"/>
  </r>
  <r>
    <n v="1456"/>
    <x v="3944"/>
    <n v="60"/>
    <x v="1"/>
    <d v="2020-04-22T00:00:00"/>
    <n v="0"/>
    <n v="10540"/>
    <x v="1036"/>
    <x v="1"/>
    <n v="126"/>
    <s v="Product_126"/>
    <x v="3"/>
    <n v="206.79"/>
    <n v="138.21"/>
    <n v="1"/>
    <n v="0"/>
    <n v="400"/>
    <n v="6"/>
    <n v="206.79"/>
    <n v="68.58"/>
  </r>
  <r>
    <n v="1159"/>
    <x v="3945"/>
    <n v="52"/>
    <x v="3"/>
    <d v="2021-09-25T00:00:00"/>
    <n v="0"/>
    <n v="11199"/>
    <x v="458"/>
    <x v="0"/>
    <n v="110"/>
    <s v="Product_110"/>
    <x v="3"/>
    <n v="843.02"/>
    <n v="465.59"/>
    <n v="1"/>
    <n v="0"/>
    <n v="546"/>
    <n v="6"/>
    <n v="843.02"/>
    <n v="377.43"/>
  </r>
  <r>
    <n v="1330"/>
    <x v="3946"/>
    <n v="27"/>
    <x v="0"/>
    <d v="2023-09-26T00:00:00"/>
    <n v="0"/>
    <n v="10510"/>
    <x v="1402"/>
    <x v="0"/>
    <n v="134"/>
    <s v="Product_134"/>
    <x v="3"/>
    <n v="1157.29"/>
    <n v="699.76"/>
    <n v="2"/>
    <n v="0"/>
    <n v="463"/>
    <n v="6"/>
    <n v="2314.58"/>
    <n v="915.06"/>
  </r>
  <r>
    <n v="1775"/>
    <x v="3947"/>
    <n v="49"/>
    <x v="0"/>
    <d v="2023-09-09T00:00:00"/>
    <n v="0"/>
    <n v="12066"/>
    <x v="1014"/>
    <x v="0"/>
    <n v="114"/>
    <s v="Product_114"/>
    <x v="3"/>
    <n v="884.43"/>
    <n v="612.79999999999995"/>
    <n v="3"/>
    <n v="0"/>
    <n v="454"/>
    <n v="7"/>
    <n v="2653.29"/>
    <n v="814.89"/>
  </r>
  <r>
    <n v="1224"/>
    <x v="3948"/>
    <n v="33"/>
    <x v="0"/>
    <d v="2020-12-25T00:00:00"/>
    <n v="0"/>
    <n v="12542"/>
    <x v="916"/>
    <x v="2"/>
    <n v="108"/>
    <s v="Product_108"/>
    <x v="3"/>
    <n v="1248.1199999999999"/>
    <n v="792.54"/>
    <n v="4"/>
    <n v="0"/>
    <n v="501"/>
    <n v="3"/>
    <n v="4992.4799999999996"/>
    <n v="1822.32"/>
  </r>
  <r>
    <n v="1982"/>
    <x v="3949"/>
    <n v="47"/>
    <x v="1"/>
    <d v="2020-09-01T00:00:00"/>
    <n v="1"/>
    <n v="10354"/>
    <x v="1403"/>
    <x v="0"/>
    <n v="127"/>
    <s v="Product_127"/>
    <x v="1"/>
    <n v="234.97"/>
    <n v="106.15"/>
    <n v="1"/>
    <n v="0.2"/>
    <n v="605"/>
    <n v="4"/>
    <n v="187.98"/>
    <n v="81.83"/>
  </r>
  <r>
    <n v="1728"/>
    <x v="3950"/>
    <n v="52"/>
    <x v="4"/>
    <d v="2020-01-26T00:00:00"/>
    <n v="0"/>
    <n v="12606"/>
    <x v="636"/>
    <x v="1"/>
    <n v="110"/>
    <s v="Product_110"/>
    <x v="0"/>
    <n v="681.64"/>
    <n v="433.87"/>
    <n v="3"/>
    <n v="0.05"/>
    <n v="789"/>
    <n v="4"/>
    <n v="1942.67"/>
    <n v="641.05999999999995"/>
  </r>
  <r>
    <n v="2479"/>
    <x v="3951"/>
    <n v="56"/>
    <x v="3"/>
    <d v="2023-12-20T00:00:00"/>
    <n v="0"/>
    <n v="10344"/>
    <x v="215"/>
    <x v="2"/>
    <n v="115"/>
    <s v="Product_115"/>
    <x v="3"/>
    <n v="933.65"/>
    <n v="583.07000000000005"/>
    <n v="2"/>
    <n v="0.1"/>
    <n v="378"/>
    <n v="3"/>
    <n v="1680.57"/>
    <n v="514.42999999999995"/>
  </r>
  <r>
    <n v="2068"/>
    <x v="3952"/>
    <n v="43"/>
    <x v="2"/>
    <d v="2020-08-10T00:00:00"/>
    <n v="1"/>
    <n v="11083"/>
    <x v="1124"/>
    <x v="1"/>
    <n v="137"/>
    <s v="Product_137"/>
    <x v="2"/>
    <n v="1030.2"/>
    <n v="483.97"/>
    <n v="5"/>
    <n v="0.1"/>
    <n v="893"/>
    <n v="2"/>
    <n v="4635.8999999999996"/>
    <n v="2216.0500000000002"/>
  </r>
  <r>
    <n v="2237"/>
    <x v="3953"/>
    <n v="64"/>
    <x v="2"/>
    <d v="2023-12-07T00:00:00"/>
    <n v="0"/>
    <n v="12735"/>
    <x v="25"/>
    <x v="0"/>
    <n v="122"/>
    <s v="Product_122"/>
    <x v="0"/>
    <n v="1058.8900000000001"/>
    <n v="526.91"/>
    <n v="3"/>
    <n v="0.1"/>
    <n v="391"/>
    <n v="3"/>
    <n v="2859"/>
    <n v="1278.27"/>
  </r>
  <r>
    <n v="2082"/>
    <x v="3954"/>
    <n v="46"/>
    <x v="5"/>
    <d v="2020-01-24T00:00:00"/>
    <n v="0"/>
    <n v="11790"/>
    <x v="141"/>
    <x v="1"/>
    <n v="145"/>
    <s v="Product_145"/>
    <x v="3"/>
    <n v="1107"/>
    <n v="678.63"/>
    <n v="3"/>
    <n v="0"/>
    <n v="398"/>
    <n v="8"/>
    <n v="3321"/>
    <n v="1285.1099999999999"/>
  </r>
  <r>
    <n v="1643"/>
    <x v="3955"/>
    <n v="42"/>
    <x v="1"/>
    <d v="2020-01-12T00:00:00"/>
    <n v="1"/>
    <n v="13987"/>
    <x v="616"/>
    <x v="2"/>
    <n v="131"/>
    <s v="Product_131"/>
    <x v="3"/>
    <n v="994.57"/>
    <n v="468.96"/>
    <n v="5"/>
    <n v="0"/>
    <n v="863"/>
    <n v="4"/>
    <n v="4972.8500000000004"/>
    <n v="2628.05"/>
  </r>
  <r>
    <n v="1615"/>
    <x v="3956"/>
    <n v="35"/>
    <x v="3"/>
    <d v="2022-10-13T00:00:00"/>
    <n v="1"/>
    <n v="12276"/>
    <x v="1156"/>
    <x v="0"/>
    <n v="102"/>
    <s v="Product_102"/>
    <x v="1"/>
    <n v="186.63"/>
    <n v="86.31"/>
    <n v="3"/>
    <n v="0"/>
    <n v="811"/>
    <n v="3"/>
    <n v="559.89"/>
    <n v="300.95999999999998"/>
  </r>
  <r>
    <n v="1194"/>
    <x v="3957"/>
    <n v="30"/>
    <x v="4"/>
    <d v="2021-12-11T00:00:00"/>
    <n v="1"/>
    <n v="10146"/>
    <x v="1404"/>
    <x v="2"/>
    <n v="145"/>
    <s v="Product_145"/>
    <x v="1"/>
    <n v="1058.19"/>
    <n v="646.6"/>
    <n v="1"/>
    <n v="0"/>
    <n v="1117"/>
    <n v="4"/>
    <n v="1058.19"/>
    <n v="411.59"/>
  </r>
  <r>
    <n v="1488"/>
    <x v="3958"/>
    <n v="46"/>
    <x v="0"/>
    <d v="2022-07-12T00:00:00"/>
    <n v="1"/>
    <n v="13369"/>
    <x v="655"/>
    <x v="0"/>
    <n v="131"/>
    <s v="Product_131"/>
    <x v="1"/>
    <n v="1100.93"/>
    <n v="731.21"/>
    <n v="1"/>
    <n v="0"/>
    <n v="756"/>
    <n v="6"/>
    <n v="1100.93"/>
    <n v="369.72"/>
  </r>
  <r>
    <n v="1156"/>
    <x v="3959"/>
    <n v="41"/>
    <x v="1"/>
    <d v="2022-11-25T00:00:00"/>
    <n v="0"/>
    <n v="13404"/>
    <x v="201"/>
    <x v="2"/>
    <n v="114"/>
    <s v="Product_114"/>
    <x v="3"/>
    <n v="1490.55"/>
    <n v="629.76"/>
    <n v="1"/>
    <n v="0.1"/>
    <n v="433"/>
    <n v="3"/>
    <n v="1341.5"/>
    <n v="711.74"/>
  </r>
  <r>
    <n v="1609"/>
    <x v="3960"/>
    <n v="43"/>
    <x v="1"/>
    <d v="2024-01-16T00:00:00"/>
    <n v="0"/>
    <n v="13822"/>
    <x v="142"/>
    <x v="2"/>
    <n v="110"/>
    <s v="Product_110"/>
    <x v="1"/>
    <n v="1055.3800000000001"/>
    <n v="563.33000000000004"/>
    <n v="3"/>
    <n v="0.2"/>
    <n v="351"/>
    <n v="5"/>
    <n v="2532.91"/>
    <n v="842.92"/>
  </r>
  <r>
    <n v="2249"/>
    <x v="3961"/>
    <n v="47"/>
    <x v="3"/>
    <d v="2021-06-14T00:00:00"/>
    <n v="0"/>
    <n v="12379"/>
    <x v="532"/>
    <x v="1"/>
    <n v="130"/>
    <s v="Product_130"/>
    <x v="3"/>
    <n v="1045.9000000000001"/>
    <n v="608.87"/>
    <n v="3"/>
    <n v="0"/>
    <n v="328"/>
    <n v="6"/>
    <n v="3137.7"/>
    <n v="1311.09"/>
  </r>
  <r>
    <n v="1411"/>
    <x v="3962"/>
    <n v="43"/>
    <x v="4"/>
    <d v="2020-07-12T00:00:00"/>
    <n v="0"/>
    <n v="12480"/>
    <x v="1092"/>
    <x v="0"/>
    <n v="136"/>
    <s v="Product_136"/>
    <x v="0"/>
    <n v="796.48"/>
    <n v="480.18"/>
    <n v="3"/>
    <n v="0"/>
    <n v="395"/>
    <n v="4"/>
    <n v="2389.44"/>
    <n v="948.9"/>
  </r>
  <r>
    <n v="2228"/>
    <x v="3963"/>
    <n v="70"/>
    <x v="5"/>
    <d v="2022-01-31T00:00:00"/>
    <n v="0"/>
    <n v="10398"/>
    <x v="1171"/>
    <x v="0"/>
    <n v="147"/>
    <s v="Product_147"/>
    <x v="0"/>
    <n v="1308.49"/>
    <n v="914.45"/>
    <n v="2"/>
    <n v="0.1"/>
    <n v="851"/>
    <n v="3"/>
    <n v="2355.2800000000002"/>
    <n v="526.38"/>
  </r>
  <r>
    <n v="2102"/>
    <x v="3964"/>
    <n v="32"/>
    <x v="4"/>
    <d v="2020-09-16T00:00:00"/>
    <n v="1"/>
    <n v="11723"/>
    <x v="709"/>
    <x v="0"/>
    <n v="140"/>
    <s v="Product_140"/>
    <x v="3"/>
    <n v="1495.41"/>
    <n v="904.44"/>
    <n v="5"/>
    <n v="0"/>
    <n v="1156"/>
    <n v="3"/>
    <n v="7477.05"/>
    <n v="2954.85"/>
  </r>
  <r>
    <n v="2147"/>
    <x v="3965"/>
    <n v="46"/>
    <x v="5"/>
    <d v="2021-07-04T00:00:00"/>
    <n v="0"/>
    <n v="12883"/>
    <x v="738"/>
    <x v="2"/>
    <n v="115"/>
    <s v="Product_115"/>
    <x v="2"/>
    <n v="1179.6199999999999"/>
    <n v="691.31"/>
    <n v="3"/>
    <n v="0"/>
    <n v="654"/>
    <n v="6"/>
    <n v="3538.86"/>
    <n v="1464.93"/>
  </r>
  <r>
    <n v="1470"/>
    <x v="3966"/>
    <n v="36"/>
    <x v="5"/>
    <d v="2020-08-29T00:00:00"/>
    <n v="0"/>
    <n v="13406"/>
    <x v="1175"/>
    <x v="1"/>
    <n v="114"/>
    <s v="Product_114"/>
    <x v="3"/>
    <n v="938.13"/>
    <n v="653.79999999999995"/>
    <n v="5"/>
    <n v="0.1"/>
    <n v="344"/>
    <n v="7"/>
    <n v="4221.58"/>
    <n v="952.58"/>
  </r>
  <r>
    <n v="2241"/>
    <x v="3967"/>
    <n v="40"/>
    <x v="0"/>
    <d v="2020-03-01T00:00:00"/>
    <n v="0"/>
    <n v="13280"/>
    <x v="1405"/>
    <x v="1"/>
    <n v="131"/>
    <s v="Product_131"/>
    <x v="0"/>
    <n v="164.48"/>
    <n v="68.790000000000006"/>
    <n v="4"/>
    <n v="0.05"/>
    <n v="478"/>
    <n v="5"/>
    <n v="625.02"/>
    <n v="349.86"/>
  </r>
  <r>
    <n v="1515"/>
    <x v="3968"/>
    <n v="37"/>
    <x v="0"/>
    <d v="2021-11-17T00:00:00"/>
    <n v="0"/>
    <n v="11434"/>
    <x v="489"/>
    <x v="0"/>
    <n v="129"/>
    <s v="Product_129"/>
    <x v="0"/>
    <n v="1103.77"/>
    <n v="466.16"/>
    <n v="1"/>
    <n v="0"/>
    <n v="514"/>
    <n v="7"/>
    <n v="1103.77"/>
    <n v="637.61"/>
  </r>
  <r>
    <n v="2127"/>
    <x v="3969"/>
    <n v="25"/>
    <x v="3"/>
    <d v="2022-05-29T00:00:00"/>
    <n v="0"/>
    <n v="10586"/>
    <x v="1044"/>
    <x v="0"/>
    <n v="127"/>
    <s v="Product_127"/>
    <x v="3"/>
    <n v="1077.4100000000001"/>
    <n v="612.19000000000005"/>
    <n v="2"/>
    <n v="0.1"/>
    <n v="674"/>
    <n v="6"/>
    <n v="1939.34"/>
    <n v="714.96"/>
  </r>
  <r>
    <n v="1392"/>
    <x v="3970"/>
    <n v="38"/>
    <x v="4"/>
    <d v="2021-07-11T00:00:00"/>
    <n v="0"/>
    <n v="13766"/>
    <x v="358"/>
    <x v="2"/>
    <n v="121"/>
    <s v="Product_121"/>
    <x v="3"/>
    <n v="1174.57"/>
    <n v="596.21"/>
    <n v="5"/>
    <n v="0"/>
    <n v="350"/>
    <n v="4"/>
    <n v="5872.85"/>
    <n v="2891.8"/>
  </r>
  <r>
    <n v="1630"/>
    <x v="3971"/>
    <n v="39"/>
    <x v="5"/>
    <d v="2022-08-12T00:00:00"/>
    <n v="1"/>
    <n v="12646"/>
    <x v="560"/>
    <x v="2"/>
    <n v="109"/>
    <s v="Product_109"/>
    <x v="3"/>
    <n v="230.61"/>
    <n v="429.51499999999999"/>
    <n v="1"/>
    <n v="0"/>
    <n v="755"/>
    <n v="2"/>
    <n v="230.61"/>
    <n v="-198.9"/>
  </r>
  <r>
    <n v="1607"/>
    <x v="3972"/>
    <n v="45"/>
    <x v="3"/>
    <d v="2020-10-05T00:00:00"/>
    <n v="0"/>
    <n v="11294"/>
    <x v="133"/>
    <x v="2"/>
    <n v="120"/>
    <s v="Product_120"/>
    <x v="0"/>
    <n v="997.91"/>
    <n v="429.51499999999999"/>
    <n v="2"/>
    <n v="0"/>
    <n v="421"/>
    <n v="3"/>
    <n v="1995.82"/>
    <n v="1136.79"/>
  </r>
  <r>
    <n v="1979"/>
    <x v="3973"/>
    <n v="32"/>
    <x v="5"/>
    <d v="2021-06-22T00:00:00"/>
    <n v="0"/>
    <n v="13251"/>
    <x v="116"/>
    <x v="1"/>
    <n v="135"/>
    <s v="Product_135"/>
    <x v="2"/>
    <n v="478.8"/>
    <n v="288.38"/>
    <n v="1"/>
    <n v="0"/>
    <n v="474"/>
    <n v="4"/>
    <n v="478.8"/>
    <n v="190.42"/>
  </r>
  <r>
    <n v="1433"/>
    <x v="3974"/>
    <n v="33"/>
    <x v="1"/>
    <d v="2023-12-29T00:00:00"/>
    <n v="0"/>
    <n v="13486"/>
    <x v="983"/>
    <x v="2"/>
    <n v="115"/>
    <s v="Product_115"/>
    <x v="3"/>
    <n v="1152.3900000000001"/>
    <n v="765.4"/>
    <n v="3"/>
    <n v="0"/>
    <n v="369"/>
    <n v="1"/>
    <n v="3457.17"/>
    <n v="1160.97"/>
  </r>
  <r>
    <n v="2354"/>
    <x v="3975"/>
    <n v="50"/>
    <x v="2"/>
    <d v="2023-03-26T00:00:00"/>
    <n v="0"/>
    <n v="12804"/>
    <x v="232"/>
    <x v="2"/>
    <n v="124"/>
    <s v="Product_124"/>
    <x v="0"/>
    <n v="398.54"/>
    <n v="170.69"/>
    <n v="3"/>
    <n v="0.2"/>
    <n v="415"/>
    <n v="3"/>
    <n v="956.5"/>
    <n v="444.43"/>
  </r>
  <r>
    <n v="2166"/>
    <x v="3976"/>
    <n v="27"/>
    <x v="2"/>
    <d v="2023-09-07T00:00:00"/>
    <n v="1"/>
    <n v="12393"/>
    <x v="129"/>
    <x v="2"/>
    <n v="149"/>
    <s v="Product_149"/>
    <x v="3"/>
    <n v="1041.77"/>
    <n v="585.52"/>
    <n v="1"/>
    <n v="0"/>
    <n v="542"/>
    <n v="3"/>
    <n v="1041.77"/>
    <n v="456.25"/>
  </r>
  <r>
    <n v="1539"/>
    <x v="3977"/>
    <n v="40"/>
    <x v="5"/>
    <d v="2020-06-06T00:00:00"/>
    <n v="0"/>
    <n v="11542"/>
    <x v="1072"/>
    <x v="0"/>
    <n v="116"/>
    <s v="Product_116"/>
    <x v="0"/>
    <n v="477.74"/>
    <n v="233.54"/>
    <n v="2"/>
    <n v="0"/>
    <n v="597"/>
    <n v="6"/>
    <n v="955.48"/>
    <n v="488.4"/>
  </r>
  <r>
    <n v="1277"/>
    <x v="3978"/>
    <n v="42"/>
    <x v="3"/>
    <d v="2022-10-13T00:00:00"/>
    <n v="0"/>
    <n v="11804"/>
    <x v="1156"/>
    <x v="2"/>
    <n v="136"/>
    <s v="Product_136"/>
    <x v="3"/>
    <n v="63.04"/>
    <n v="429.51499999999999"/>
    <n v="1"/>
    <n v="0"/>
    <n v="562"/>
    <n v="3"/>
    <n v="63.04"/>
    <n v="-366.48"/>
  </r>
  <r>
    <n v="1232"/>
    <x v="3979"/>
    <n v="56"/>
    <x v="0"/>
    <d v="2022-07-21T00:00:00"/>
    <n v="0"/>
    <n v="13509"/>
    <x v="498"/>
    <x v="0"/>
    <n v="111"/>
    <s v="Product_111"/>
    <x v="0"/>
    <n v="968.37"/>
    <n v="546.97"/>
    <n v="4"/>
    <n v="0"/>
    <n v="409"/>
    <n v="4"/>
    <n v="3873.48"/>
    <n v="1685.6"/>
  </r>
  <r>
    <n v="2113"/>
    <x v="3980"/>
    <n v="50"/>
    <x v="4"/>
    <d v="2022-11-12T00:00:00"/>
    <n v="1"/>
    <n v="13084"/>
    <x v="480"/>
    <x v="1"/>
    <n v="108"/>
    <s v="Product_108"/>
    <x v="3"/>
    <n v="214.24"/>
    <n v="145.26"/>
    <n v="2"/>
    <n v="0.1"/>
    <n v="781"/>
    <n v="2"/>
    <n v="385.63"/>
    <n v="95.11"/>
  </r>
  <r>
    <n v="2222"/>
    <x v="3981"/>
    <n v="42"/>
    <x v="5"/>
    <d v="2022-01-07T00:00:00"/>
    <n v="1"/>
    <n v="12035"/>
    <x v="1339"/>
    <x v="1"/>
    <n v="103"/>
    <s v="Product_103"/>
    <x v="1"/>
    <n v="1005.97"/>
    <n v="413.76"/>
    <n v="2"/>
    <n v="0"/>
    <n v="493"/>
    <n v="2"/>
    <n v="2011.94"/>
    <n v="1184.42"/>
  </r>
  <r>
    <n v="1361"/>
    <x v="3982"/>
    <n v="58"/>
    <x v="5"/>
    <d v="2020-04-23T00:00:00"/>
    <n v="0"/>
    <n v="11427"/>
    <x v="1200"/>
    <x v="0"/>
    <n v="119"/>
    <s v="Product_119"/>
    <x v="3"/>
    <n v="1392.13"/>
    <n v="753.16"/>
    <n v="1"/>
    <n v="0"/>
    <n v="820"/>
    <n v="4"/>
    <n v="1392.13"/>
    <n v="638.97"/>
  </r>
  <r>
    <n v="2464"/>
    <x v="3983"/>
    <n v="56"/>
    <x v="4"/>
    <d v="2022-10-20T00:00:00"/>
    <n v="0"/>
    <n v="10737"/>
    <x v="1130"/>
    <x v="0"/>
    <n v="146"/>
    <s v="Product_146"/>
    <x v="0"/>
    <n v="1455.41"/>
    <n v="666.33"/>
    <n v="5"/>
    <n v="0"/>
    <n v="388"/>
    <n v="6"/>
    <n v="7277.05"/>
    <n v="3945.4"/>
  </r>
  <r>
    <n v="1025"/>
    <x v="3984"/>
    <n v="35"/>
    <x v="0"/>
    <d v="2023-03-06T00:00:00"/>
    <n v="0"/>
    <n v="13849"/>
    <x v="932"/>
    <x v="2"/>
    <n v="141"/>
    <s v="Product_141"/>
    <x v="3"/>
    <n v="392.09"/>
    <n v="219.98"/>
    <n v="1"/>
    <n v="0.1"/>
    <n v="667"/>
    <n v="2"/>
    <n v="352.88"/>
    <n v="132.9"/>
  </r>
  <r>
    <n v="2048"/>
    <x v="3985"/>
    <n v="43"/>
    <x v="5"/>
    <d v="2020-07-12T00:00:00"/>
    <n v="1"/>
    <n v="11777"/>
    <x v="1092"/>
    <x v="2"/>
    <n v="103"/>
    <s v="Product_103"/>
    <x v="2"/>
    <n v="1223.42"/>
    <n v="802.65"/>
    <n v="5"/>
    <n v="0"/>
    <n v="1145"/>
    <n v="3"/>
    <n v="6117.1"/>
    <n v="2103.85"/>
  </r>
  <r>
    <n v="2417"/>
    <x v="3986"/>
    <n v="44"/>
    <x v="1"/>
    <d v="2022-01-23T00:00:00"/>
    <n v="0"/>
    <n v="10379"/>
    <x v="1108"/>
    <x v="1"/>
    <n v="136"/>
    <s v="Product_136"/>
    <x v="3"/>
    <n v="562.65"/>
    <n v="378.89"/>
    <n v="2"/>
    <n v="0"/>
    <n v="1003"/>
    <n v="4"/>
    <n v="1125.3"/>
    <n v="367.52"/>
  </r>
  <r>
    <n v="1506"/>
    <x v="3987"/>
    <n v="40"/>
    <x v="0"/>
    <d v="2020-11-18T00:00:00"/>
    <n v="1"/>
    <n v="13763"/>
    <x v="299"/>
    <x v="1"/>
    <n v="125"/>
    <s v="Product_125"/>
    <x v="3"/>
    <n v="1355.66"/>
    <n v="704.22"/>
    <n v="3"/>
    <n v="0.2"/>
    <n v="1505"/>
    <n v="1"/>
    <n v="3253.58"/>
    <n v="1140.92"/>
  </r>
  <r>
    <n v="2324"/>
    <x v="3988"/>
    <n v="57"/>
    <x v="1"/>
    <d v="2021-06-06T00:00:00"/>
    <n v="0"/>
    <n v="12468"/>
    <x v="888"/>
    <x v="1"/>
    <n v="136"/>
    <s v="Product_136"/>
    <x v="3"/>
    <n v="1191.8599999999999"/>
    <n v="767"/>
    <n v="3"/>
    <n v="0"/>
    <n v="354"/>
    <n v="7"/>
    <n v="3575.58"/>
    <n v="1274.58"/>
  </r>
  <r>
    <n v="2362"/>
    <x v="3989"/>
    <n v="37"/>
    <x v="2"/>
    <d v="2020-07-29T00:00:00"/>
    <n v="1"/>
    <n v="11203"/>
    <x v="396"/>
    <x v="1"/>
    <n v="111"/>
    <s v="Product_111"/>
    <x v="2"/>
    <n v="157.19"/>
    <n v="76.099999999999994"/>
    <n v="1"/>
    <n v="0"/>
    <n v="1617"/>
    <n v="1"/>
    <n v="157.19"/>
    <n v="81.09"/>
  </r>
  <r>
    <n v="1266"/>
    <x v="3990"/>
    <n v="32"/>
    <x v="4"/>
    <d v="2023-03-21T00:00:00"/>
    <n v="0"/>
    <n v="11661"/>
    <x v="716"/>
    <x v="2"/>
    <n v="116"/>
    <s v="Product_116"/>
    <x v="2"/>
    <n v="640.35"/>
    <n v="257.35000000000002"/>
    <n v="5"/>
    <n v="0.2"/>
    <n v="652"/>
    <n v="3"/>
    <n v="2561.4"/>
    <n v="1274.6500000000001"/>
  </r>
  <r>
    <n v="1460"/>
    <x v="3991"/>
    <n v="40"/>
    <x v="0"/>
    <d v="2023-10-12T00:00:00"/>
    <n v="0"/>
    <n v="13058"/>
    <x v="1026"/>
    <x v="2"/>
    <n v="117"/>
    <s v="Product_117"/>
    <x v="2"/>
    <n v="539.11"/>
    <n v="353.96"/>
    <n v="1"/>
    <n v="0"/>
    <n v="447"/>
    <n v="3"/>
    <n v="539.11"/>
    <n v="185.15"/>
  </r>
  <r>
    <n v="1455"/>
    <x v="3992"/>
    <n v="28"/>
    <x v="0"/>
    <d v="2024-01-20T00:00:00"/>
    <n v="0"/>
    <n v="11306"/>
    <x v="1260"/>
    <x v="1"/>
    <n v="142"/>
    <s v="Product_142"/>
    <x v="1"/>
    <n v="1188.51"/>
    <n v="517.98"/>
    <n v="4"/>
    <n v="0.05"/>
    <n v="347"/>
    <n v="6"/>
    <n v="4516.34"/>
    <n v="2444.42"/>
  </r>
  <r>
    <n v="2383"/>
    <x v="3993"/>
    <n v="20"/>
    <x v="3"/>
    <d v="2020-08-24T00:00:00"/>
    <n v="0"/>
    <n v="12465"/>
    <x v="356"/>
    <x v="2"/>
    <n v="124"/>
    <s v="Product_124"/>
    <x v="2"/>
    <n v="644.91"/>
    <n v="261.37"/>
    <n v="1"/>
    <n v="0"/>
    <n v="530"/>
    <n v="3"/>
    <n v="644.91"/>
    <n v="383.54"/>
  </r>
  <r>
    <n v="2091"/>
    <x v="3994"/>
    <n v="39"/>
    <x v="3"/>
    <d v="2021-12-04T00:00:00"/>
    <n v="1"/>
    <n v="10355"/>
    <x v="991"/>
    <x v="2"/>
    <n v="117"/>
    <s v="Product_117"/>
    <x v="1"/>
    <n v="1042.6500000000001"/>
    <n v="527.73"/>
    <n v="1"/>
    <n v="0"/>
    <n v="1360"/>
    <n v="3"/>
    <n v="1042.6500000000001"/>
    <n v="514.91999999999996"/>
  </r>
  <r>
    <n v="2006"/>
    <x v="3995"/>
    <n v="21"/>
    <x v="4"/>
    <d v="2022-11-08T00:00:00"/>
    <n v="1"/>
    <n v="13773"/>
    <x v="1273"/>
    <x v="0"/>
    <n v="148"/>
    <s v="Product_148"/>
    <x v="3"/>
    <n v="923.53"/>
    <n v="474.52"/>
    <n v="1"/>
    <n v="0"/>
    <n v="785"/>
    <n v="5"/>
    <n v="923.53"/>
    <n v="449.01"/>
  </r>
  <r>
    <n v="1862"/>
    <x v="3996"/>
    <n v="49"/>
    <x v="0"/>
    <d v="2020-01-06T00:00:00"/>
    <n v="1"/>
    <n v="10015"/>
    <x v="753"/>
    <x v="0"/>
    <n v="120"/>
    <s v="Product_120"/>
    <x v="1"/>
    <n v="1464.68"/>
    <n v="619.79999999999995"/>
    <n v="1"/>
    <n v="0.2"/>
    <n v="1230"/>
    <n v="3"/>
    <n v="1171.74"/>
    <n v="551.94000000000005"/>
  </r>
  <r>
    <n v="2435"/>
    <x v="3997"/>
    <n v="56"/>
    <x v="2"/>
    <d v="2020-03-31T00:00:00"/>
    <n v="0"/>
    <n v="10314"/>
    <x v="371"/>
    <x v="1"/>
    <n v="122"/>
    <s v="Product_122"/>
    <x v="3"/>
    <n v="1409.79"/>
    <n v="908.26"/>
    <n v="5"/>
    <n v="0.2"/>
    <n v="709"/>
    <n v="3"/>
    <n v="5639.16"/>
    <n v="1097.8599999999999"/>
  </r>
  <r>
    <n v="1490"/>
    <x v="3998"/>
    <n v="39"/>
    <x v="5"/>
    <d v="2020-01-26T00:00:00"/>
    <n v="1"/>
    <n v="12580"/>
    <x v="636"/>
    <x v="1"/>
    <n v="106"/>
    <s v="Product_106"/>
    <x v="1"/>
    <n v="670.16"/>
    <n v="349.61"/>
    <n v="5"/>
    <n v="0"/>
    <n v="1223"/>
    <n v="2"/>
    <n v="3350.8"/>
    <n v="1602.75"/>
  </r>
  <r>
    <n v="2072"/>
    <x v="3999"/>
    <n v="25"/>
    <x v="4"/>
    <d v="2021-05-15T00:00:00"/>
    <n v="0"/>
    <n v="11039"/>
    <x v="342"/>
    <x v="1"/>
    <n v="107"/>
    <s v="Product_107"/>
    <x v="2"/>
    <n v="1099.19"/>
    <n v="429.51499999999999"/>
    <n v="5"/>
    <n v="0"/>
    <n v="340"/>
    <n v="5"/>
    <n v="5495.95"/>
    <n v="3348.38"/>
  </r>
  <r>
    <n v="1563"/>
    <x v="4000"/>
    <n v="44"/>
    <x v="4"/>
    <d v="2020-04-04T00:00:00"/>
    <n v="1"/>
    <n v="13536"/>
    <x v="495"/>
    <x v="1"/>
    <n v="114"/>
    <s v="Product_114"/>
    <x v="2"/>
    <n v="1252.72"/>
    <n v="600.54"/>
    <n v="4"/>
    <n v="0"/>
    <n v="737"/>
    <n v="4"/>
    <n v="5010.88"/>
    <n v="2608.7199999999998"/>
  </r>
  <r>
    <n v="2125"/>
    <x v="4001"/>
    <n v="68"/>
    <x v="3"/>
    <d v="2022-08-24T00:00:00"/>
    <n v="0"/>
    <n v="11486"/>
    <x v="1285"/>
    <x v="1"/>
    <n v="111"/>
    <s v="Product_111"/>
    <x v="1"/>
    <n v="1353.38"/>
    <n v="749.03"/>
    <n v="4"/>
    <n v="0"/>
    <n v="549"/>
    <n v="7"/>
    <n v="5413.52"/>
    <n v="2417.4"/>
  </r>
  <r>
    <n v="1215"/>
    <x v="4002"/>
    <n v="63"/>
    <x v="2"/>
    <d v="2022-01-15T00:00:00"/>
    <n v="0"/>
    <n v="13852"/>
    <x v="449"/>
    <x v="2"/>
    <n v="112"/>
    <s v="Product_112"/>
    <x v="1"/>
    <n v="148.79"/>
    <n v="93.74"/>
    <n v="1"/>
    <n v="0"/>
    <n v="511"/>
    <n v="5"/>
    <n v="148.79"/>
    <n v="55.05"/>
  </r>
  <r>
    <n v="2461"/>
    <x v="4003"/>
    <n v="18"/>
    <x v="4"/>
    <d v="2022-02-23T00:00:00"/>
    <n v="0"/>
    <n v="12592"/>
    <x v="553"/>
    <x v="0"/>
    <n v="146"/>
    <s v="Product_146"/>
    <x v="2"/>
    <n v="488.01"/>
    <n v="327.87"/>
    <n v="5"/>
    <n v="0.05"/>
    <n v="709"/>
    <n v="4"/>
    <n v="2318.0500000000002"/>
    <n v="678.7"/>
  </r>
  <r>
    <n v="1558"/>
    <x v="4004"/>
    <n v="18"/>
    <x v="2"/>
    <d v="2020-11-03T00:00:00"/>
    <n v="0"/>
    <n v="10693"/>
    <x v="1095"/>
    <x v="0"/>
    <n v="105"/>
    <s v="Product_105"/>
    <x v="3"/>
    <n v="514.33000000000004"/>
    <n v="355.48"/>
    <n v="4"/>
    <n v="0.1"/>
    <n v="519"/>
    <n v="7"/>
    <n v="1851.59"/>
    <n v="429.67"/>
  </r>
  <r>
    <n v="1158"/>
    <x v="4005"/>
    <n v="40"/>
    <x v="4"/>
    <d v="2021-01-01T00:00:00"/>
    <n v="0"/>
    <n v="10068"/>
    <x v="1406"/>
    <x v="0"/>
    <n v="105"/>
    <s v="Product_105"/>
    <x v="3"/>
    <n v="679.95"/>
    <n v="359.03"/>
    <n v="3"/>
    <n v="0.05"/>
    <n v="393"/>
    <n v="4"/>
    <n v="1937.86"/>
    <n v="860.77"/>
  </r>
  <r>
    <n v="1488"/>
    <x v="4006"/>
    <n v="22"/>
    <x v="3"/>
    <d v="2020-03-13T00:00:00"/>
    <n v="1"/>
    <n v="10410"/>
    <x v="1407"/>
    <x v="2"/>
    <n v="120"/>
    <s v="Product_120"/>
    <x v="3"/>
    <n v="295.43"/>
    <n v="205.92"/>
    <n v="1"/>
    <n v="0"/>
    <n v="756"/>
    <n v="6"/>
    <n v="295.43"/>
    <n v="89.51"/>
  </r>
  <r>
    <n v="1685"/>
    <x v="4007"/>
    <n v="43"/>
    <x v="5"/>
    <d v="2023-02-06T00:00:00"/>
    <n v="0"/>
    <n v="13123"/>
    <x v="742"/>
    <x v="2"/>
    <n v="115"/>
    <s v="Product_115"/>
    <x v="3"/>
    <n v="769.5"/>
    <n v="375.89"/>
    <n v="2"/>
    <n v="0.05"/>
    <n v="452"/>
    <n v="4"/>
    <n v="1462.05"/>
    <n v="710.27"/>
  </r>
  <r>
    <n v="2265"/>
    <x v="4008"/>
    <n v="31"/>
    <x v="3"/>
    <d v="2024-02-01T00:00:00"/>
    <n v="1"/>
    <n v="13136"/>
    <x v="436"/>
    <x v="2"/>
    <n v="126"/>
    <s v="Product_126"/>
    <x v="0"/>
    <n v="1011.66"/>
    <n v="406.78"/>
    <n v="5"/>
    <n v="0.05"/>
    <n v="365"/>
    <n v="3"/>
    <n v="4805.38"/>
    <n v="2771.48"/>
  </r>
  <r>
    <n v="1793"/>
    <x v="4009"/>
    <n v="27"/>
    <x v="4"/>
    <d v="2023-04-09T00:00:00"/>
    <n v="0"/>
    <n v="12859"/>
    <x v="883"/>
    <x v="0"/>
    <n v="133"/>
    <s v="Product_133"/>
    <x v="3"/>
    <n v="771.18"/>
    <n v="486.06"/>
    <n v="1"/>
    <n v="0"/>
    <n v="388"/>
    <n v="7"/>
    <n v="771.18"/>
    <n v="285.12"/>
  </r>
  <r>
    <n v="1004"/>
    <x v="4010"/>
    <n v="55"/>
    <x v="2"/>
    <d v="2022-08-05T00:00:00"/>
    <n v="0"/>
    <n v="13997"/>
    <x v="318"/>
    <x v="0"/>
    <n v="130"/>
    <s v="Product_130"/>
    <x v="0"/>
    <n v="1015.4"/>
    <n v="460.52"/>
    <n v="1"/>
    <n v="0"/>
    <n v="969"/>
    <n v="3"/>
    <n v="1015.4"/>
    <n v="554.88"/>
  </r>
  <r>
    <n v="1360"/>
    <x v="4011"/>
    <n v="47"/>
    <x v="1"/>
    <d v="2021-04-04T00:00:00"/>
    <n v="1"/>
    <n v="10918"/>
    <x v="605"/>
    <x v="0"/>
    <n v="124"/>
    <s v="Product_124"/>
    <x v="0"/>
    <n v="146.34"/>
    <n v="60.84"/>
    <n v="2"/>
    <n v="0"/>
    <n v="809"/>
    <n v="4"/>
    <n v="292.68"/>
    <n v="171"/>
  </r>
  <r>
    <n v="1458"/>
    <x v="4012"/>
    <n v="40"/>
    <x v="3"/>
    <d v="2021-10-21T00:00:00"/>
    <n v="1"/>
    <n v="12894"/>
    <x v="476"/>
    <x v="0"/>
    <n v="123"/>
    <s v="Product_123"/>
    <x v="2"/>
    <n v="1320.18"/>
    <n v="894.03"/>
    <n v="3"/>
    <n v="0"/>
    <n v="415"/>
    <n v="5"/>
    <n v="3960.54"/>
    <n v="1278.45"/>
  </r>
  <r>
    <n v="1247"/>
    <x v="4013"/>
    <n v="54"/>
    <x v="2"/>
    <d v="2021-05-23T00:00:00"/>
    <n v="1"/>
    <n v="10739"/>
    <x v="408"/>
    <x v="0"/>
    <n v="109"/>
    <s v="Product_109"/>
    <x v="2"/>
    <n v="1411.65"/>
    <n v="899.99"/>
    <n v="4"/>
    <n v="0.2"/>
    <n v="1319"/>
    <n v="2"/>
    <n v="4517.28"/>
    <n v="917.32"/>
  </r>
  <r>
    <n v="1945"/>
    <x v="4014"/>
    <n v="47"/>
    <x v="3"/>
    <d v="2022-02-05T00:00:00"/>
    <n v="0"/>
    <n v="11490"/>
    <x v="737"/>
    <x v="2"/>
    <n v="103"/>
    <s v="Product_103"/>
    <x v="1"/>
    <n v="945.97"/>
    <n v="407.52"/>
    <n v="4"/>
    <n v="0"/>
    <n v="430"/>
    <n v="5"/>
    <n v="3783.88"/>
    <n v="2153.8000000000002"/>
  </r>
  <r>
    <n v="1421"/>
    <x v="4015"/>
    <n v="47"/>
    <x v="4"/>
    <d v="2024-01-15T00:00:00"/>
    <n v="0"/>
    <n v="13805"/>
    <x v="1204"/>
    <x v="2"/>
    <n v="136"/>
    <s v="Product_136"/>
    <x v="3"/>
    <n v="1328.02"/>
    <n v="840.73"/>
    <n v="2"/>
    <n v="0.2"/>
    <n v="352"/>
    <n v="4"/>
    <n v="2124.83"/>
    <n v="443.37"/>
  </r>
  <r>
    <n v="1014"/>
    <x v="4016"/>
    <n v="31"/>
    <x v="2"/>
    <d v="2021-10-17T00:00:00"/>
    <n v="0"/>
    <n v="13343"/>
    <x v="1318"/>
    <x v="0"/>
    <n v="148"/>
    <s v="Product_148"/>
    <x v="3"/>
    <n v="240.6"/>
    <n v="157.16"/>
    <n v="2"/>
    <n v="0"/>
    <n v="699"/>
    <n v="3"/>
    <n v="481.2"/>
    <n v="166.88"/>
  </r>
  <r>
    <n v="1735"/>
    <x v="4017"/>
    <n v="37"/>
    <x v="5"/>
    <d v="2021-07-09T00:00:00"/>
    <n v="0"/>
    <n v="12486"/>
    <x v="456"/>
    <x v="2"/>
    <n v="107"/>
    <s v="Product_107"/>
    <x v="2"/>
    <n v="1206.3"/>
    <n v="810.14"/>
    <n v="4"/>
    <n v="0.05"/>
    <n v="800"/>
    <n v="5"/>
    <n v="4583.9399999999996"/>
    <n v="1343.38"/>
  </r>
  <r>
    <n v="2145"/>
    <x v="4018"/>
    <n v="40"/>
    <x v="2"/>
    <d v="2020-08-06T00:00:00"/>
    <n v="1"/>
    <n v="12577"/>
    <x v="895"/>
    <x v="0"/>
    <n v="122"/>
    <s v="Product_122"/>
    <x v="2"/>
    <n v="222.76"/>
    <n v="429.51499999999999"/>
    <n v="3"/>
    <n v="0.1"/>
    <n v="1298"/>
    <n v="3"/>
    <n v="601.45000000000005"/>
    <n v="-687.1"/>
  </r>
  <r>
    <n v="1276"/>
    <x v="4019"/>
    <n v="53"/>
    <x v="0"/>
    <d v="2023-03-16T00:00:00"/>
    <n v="0"/>
    <n v="12777"/>
    <x v="1076"/>
    <x v="0"/>
    <n v="114"/>
    <s v="Product_114"/>
    <x v="2"/>
    <n v="641.61"/>
    <n v="392.04"/>
    <n v="3"/>
    <n v="0"/>
    <n v="391"/>
    <n v="8"/>
    <n v="1924.83"/>
    <n v="748.71"/>
  </r>
  <r>
    <n v="1452"/>
    <x v="4020"/>
    <n v="40"/>
    <x v="1"/>
    <d v="2022-02-02T00:00:00"/>
    <n v="0"/>
    <n v="10272"/>
    <x v="1000"/>
    <x v="0"/>
    <n v="148"/>
    <s v="Product_148"/>
    <x v="1"/>
    <n v="519.54"/>
    <n v="326.62"/>
    <n v="1"/>
    <n v="0.2"/>
    <n v="334"/>
    <n v="5"/>
    <n v="415.63"/>
    <n v="89.01"/>
  </r>
  <r>
    <n v="2413"/>
    <x v="4021"/>
    <n v="26"/>
    <x v="4"/>
    <d v="2020-01-09T00:00:00"/>
    <n v="0"/>
    <n v="10458"/>
    <x v="695"/>
    <x v="2"/>
    <n v="129"/>
    <s v="Product_129"/>
    <x v="3"/>
    <n v="899.11"/>
    <n v="545.39"/>
    <n v="2"/>
    <n v="0"/>
    <n v="526"/>
    <n v="4"/>
    <n v="1798.22"/>
    <n v="707.44"/>
  </r>
  <r>
    <n v="2317"/>
    <x v="4022"/>
    <n v="26"/>
    <x v="2"/>
    <d v="2022-10-25T00:00:00"/>
    <n v="1"/>
    <n v="10819"/>
    <x v="853"/>
    <x v="1"/>
    <n v="116"/>
    <s v="Product_116"/>
    <x v="1"/>
    <n v="487.2"/>
    <n v="289.42"/>
    <n v="2"/>
    <n v="0"/>
    <n v="799"/>
    <n v="4"/>
    <n v="974.4"/>
    <n v="395.56"/>
  </r>
  <r>
    <n v="1597"/>
    <x v="4023"/>
    <n v="67"/>
    <x v="4"/>
    <d v="2023-10-10T00:00:00"/>
    <n v="0"/>
    <n v="11196"/>
    <x v="1350"/>
    <x v="1"/>
    <n v="148"/>
    <s v="Product_148"/>
    <x v="0"/>
    <n v="974.1"/>
    <n v="549.65"/>
    <n v="2"/>
    <n v="0"/>
    <n v="397"/>
    <n v="7"/>
    <n v="1948.2"/>
    <n v="848.9"/>
  </r>
  <r>
    <n v="1445"/>
    <x v="4024"/>
    <n v="29"/>
    <x v="3"/>
    <d v="2020-04-17T00:00:00"/>
    <n v="0"/>
    <n v="12615"/>
    <x v="969"/>
    <x v="1"/>
    <n v="134"/>
    <s v="Product_134"/>
    <x v="0"/>
    <n v="582.71"/>
    <n v="316.85000000000002"/>
    <n v="4"/>
    <n v="0"/>
    <n v="616"/>
    <n v="3"/>
    <n v="2330.84"/>
    <n v="1063.44"/>
  </r>
  <r>
    <n v="1209"/>
    <x v="4025"/>
    <n v="54"/>
    <x v="3"/>
    <d v="2021-01-02T00:00:00"/>
    <n v="0"/>
    <n v="10860"/>
    <x v="1056"/>
    <x v="1"/>
    <n v="110"/>
    <s v="Product_110"/>
    <x v="3"/>
    <n v="1298.1500000000001"/>
    <n v="907.2"/>
    <n v="4"/>
    <n v="0.2"/>
    <n v="649"/>
    <n v="5"/>
    <n v="4154.08"/>
    <n v="525.28"/>
  </r>
  <r>
    <n v="1713"/>
    <x v="4026"/>
    <n v="39"/>
    <x v="2"/>
    <d v="2021-02-04T00:00:00"/>
    <n v="0"/>
    <n v="11973"/>
    <x v="1408"/>
    <x v="1"/>
    <n v="107"/>
    <s v="Product_107"/>
    <x v="2"/>
    <n v="969.13"/>
    <n v="485.79"/>
    <n v="4"/>
    <n v="0"/>
    <n v="522"/>
    <n v="8"/>
    <n v="3876.52"/>
    <n v="1933.36"/>
  </r>
  <r>
    <n v="1301"/>
    <x v="4027"/>
    <n v="27"/>
    <x v="0"/>
    <d v="2022-11-22T00:00:00"/>
    <n v="0"/>
    <n v="11544"/>
    <x v="1114"/>
    <x v="2"/>
    <n v="125"/>
    <s v="Product_125"/>
    <x v="2"/>
    <n v="362.18"/>
    <n v="154.46"/>
    <n v="3"/>
    <n v="0"/>
    <n v="434"/>
    <n v="6"/>
    <n v="1086.54"/>
    <n v="623.16"/>
  </r>
  <r>
    <n v="2246"/>
    <x v="4028"/>
    <n v="24"/>
    <x v="2"/>
    <d v="2020-04-04T00:00:00"/>
    <n v="0"/>
    <n v="12544"/>
    <x v="495"/>
    <x v="0"/>
    <n v="127"/>
    <s v="Product_127"/>
    <x v="1"/>
    <n v="537.39"/>
    <n v="338.29"/>
    <n v="4"/>
    <n v="0.05"/>
    <n v="492"/>
    <n v="8"/>
    <n v="2042.08"/>
    <n v="688.92"/>
  </r>
  <r>
    <n v="1002"/>
    <x v="4029"/>
    <n v="30"/>
    <x v="5"/>
    <d v="2022-01-04T00:00:00"/>
    <n v="1"/>
    <n v="13984"/>
    <x v="99"/>
    <x v="1"/>
    <n v="115"/>
    <s v="Product_115"/>
    <x v="0"/>
    <n v="1278.76"/>
    <n v="593.53"/>
    <n v="1"/>
    <n v="0"/>
    <n v="687"/>
    <n v="4"/>
    <n v="1278.76"/>
    <n v="685.23"/>
  </r>
  <r>
    <n v="1989"/>
    <x v="4030"/>
    <n v="38"/>
    <x v="0"/>
    <d v="2020-05-21T00:00:00"/>
    <n v="0"/>
    <n v="10794"/>
    <x v="181"/>
    <x v="1"/>
    <n v="132"/>
    <s v="Product_132"/>
    <x v="0"/>
    <n v="610.4"/>
    <n v="341.71"/>
    <n v="4"/>
    <n v="0"/>
    <n v="565"/>
    <n v="7"/>
    <n v="2441.6"/>
    <n v="1074.76"/>
  </r>
  <r>
    <n v="2116"/>
    <x v="4031"/>
    <n v="49"/>
    <x v="4"/>
    <d v="2022-08-10T00:00:00"/>
    <n v="1"/>
    <n v="10804"/>
    <x v="477"/>
    <x v="1"/>
    <n v="128"/>
    <s v="Product_128"/>
    <x v="3"/>
    <n v="826.91"/>
    <n v="354.53"/>
    <n v="3"/>
    <n v="0"/>
    <n v="875"/>
    <n v="2"/>
    <n v="2480.73"/>
    <n v="1417.14"/>
  </r>
  <r>
    <n v="1519"/>
    <x v="4032"/>
    <n v="32"/>
    <x v="2"/>
    <d v="2021-08-01T00:00:00"/>
    <n v="0"/>
    <n v="13605"/>
    <x v="1146"/>
    <x v="0"/>
    <n v="109"/>
    <s v="Product_109"/>
    <x v="0"/>
    <n v="990.97"/>
    <n v="580.5"/>
    <n v="2"/>
    <n v="0"/>
    <n v="611"/>
    <n v="6"/>
    <n v="1981.94"/>
    <n v="820.94"/>
  </r>
  <r>
    <n v="2451"/>
    <x v="4033"/>
    <n v="32"/>
    <x v="4"/>
    <d v="2021-09-28T00:00:00"/>
    <n v="0"/>
    <n v="11095"/>
    <x v="819"/>
    <x v="1"/>
    <n v="107"/>
    <s v="Product_107"/>
    <x v="2"/>
    <n v="554.32000000000005"/>
    <n v="378.71"/>
    <n v="1"/>
    <n v="0"/>
    <n v="403"/>
    <n v="3"/>
    <n v="554.32000000000005"/>
    <n v="175.61"/>
  </r>
  <r>
    <n v="1492"/>
    <x v="4034"/>
    <n v="26"/>
    <x v="1"/>
    <d v="2021-01-11T00:00:00"/>
    <n v="0"/>
    <n v="12981"/>
    <x v="599"/>
    <x v="2"/>
    <n v="116"/>
    <s v="Product_116"/>
    <x v="2"/>
    <n v="476.27"/>
    <n v="293.77"/>
    <n v="3"/>
    <n v="0"/>
    <n v="425"/>
    <n v="4"/>
    <n v="1428.81"/>
    <n v="547.5"/>
  </r>
  <r>
    <n v="2258"/>
    <x v="4035"/>
    <n v="22"/>
    <x v="0"/>
    <d v="2020-06-25T00:00:00"/>
    <n v="1"/>
    <n v="11890"/>
    <x v="1189"/>
    <x v="0"/>
    <n v="126"/>
    <s v="Product_126"/>
    <x v="2"/>
    <n v="739.12"/>
    <n v="343.22"/>
    <n v="5"/>
    <n v="0"/>
    <n v="435"/>
    <n v="4"/>
    <n v="3695.6"/>
    <n v="1979.5"/>
  </r>
  <r>
    <n v="1619"/>
    <x v="4036"/>
    <n v="20"/>
    <x v="2"/>
    <d v="2023-06-02T00:00:00"/>
    <n v="0"/>
    <n v="13039"/>
    <x v="880"/>
    <x v="0"/>
    <n v="135"/>
    <s v="Product_135"/>
    <x v="3"/>
    <n v="361.58"/>
    <n v="249.98"/>
    <n v="2"/>
    <n v="0"/>
    <n v="478"/>
    <n v="7"/>
    <n v="723.16"/>
    <n v="223.2"/>
  </r>
  <r>
    <n v="2184"/>
    <x v="4037"/>
    <n v="54"/>
    <x v="1"/>
    <d v="2022-07-24T00:00:00"/>
    <n v="0"/>
    <n v="10839"/>
    <x v="834"/>
    <x v="0"/>
    <n v="117"/>
    <s v="Product_117"/>
    <x v="1"/>
    <n v="462.11"/>
    <n v="227.42"/>
    <n v="4"/>
    <n v="0"/>
    <n v="338"/>
    <n v="9"/>
    <n v="1848.44"/>
    <n v="938.76"/>
  </r>
  <r>
    <n v="1330"/>
    <x v="4038"/>
    <n v="32"/>
    <x v="2"/>
    <d v="2020-01-17T00:00:00"/>
    <n v="0"/>
    <n v="13243"/>
    <x v="349"/>
    <x v="0"/>
    <n v="123"/>
    <s v="Product_123"/>
    <x v="0"/>
    <n v="140.01"/>
    <n v="74.34"/>
    <n v="3"/>
    <n v="0.05"/>
    <n v="463"/>
    <n v="6"/>
    <n v="399.03"/>
    <n v="176.01"/>
  </r>
  <r>
    <n v="1332"/>
    <x v="4039"/>
    <n v="33"/>
    <x v="5"/>
    <d v="2022-01-25T00:00:00"/>
    <n v="0"/>
    <n v="12682"/>
    <x v="613"/>
    <x v="1"/>
    <n v="108"/>
    <s v="Product_108"/>
    <x v="3"/>
    <n v="490.76"/>
    <n v="269.64"/>
    <n v="5"/>
    <n v="0"/>
    <n v="733"/>
    <n v="2"/>
    <n v="2453.8000000000002"/>
    <n v="1105.5999999999999"/>
  </r>
  <r>
    <n v="1049"/>
    <x v="4040"/>
    <n v="30"/>
    <x v="3"/>
    <d v="2021-02-14T00:00:00"/>
    <n v="0"/>
    <n v="10602"/>
    <x v="1409"/>
    <x v="1"/>
    <n v="102"/>
    <s v="Product_102"/>
    <x v="1"/>
    <n v="515.02"/>
    <n v="359.08"/>
    <n v="3"/>
    <n v="0.2"/>
    <n v="1417"/>
    <n v="4"/>
    <n v="1236.05"/>
    <n v="158.81"/>
  </r>
  <r>
    <n v="1862"/>
    <x v="4041"/>
    <n v="35"/>
    <x v="4"/>
    <d v="2021-08-20T00:00:00"/>
    <n v="1"/>
    <n v="12783"/>
    <x v="827"/>
    <x v="2"/>
    <n v="131"/>
    <s v="Product_131"/>
    <x v="3"/>
    <n v="1444.66"/>
    <n v="607.72"/>
    <n v="4"/>
    <n v="0.1"/>
    <n v="1230"/>
    <n v="3"/>
    <n v="5200.78"/>
    <n v="2769.9"/>
  </r>
  <r>
    <n v="1271"/>
    <x v="4042"/>
    <n v="45"/>
    <x v="2"/>
    <d v="2023-02-28T00:00:00"/>
    <n v="0"/>
    <n v="13363"/>
    <x v="1061"/>
    <x v="1"/>
    <n v="132"/>
    <s v="Product_132"/>
    <x v="0"/>
    <n v="905.11"/>
    <n v="551.23"/>
    <n v="3"/>
    <n v="0.2"/>
    <n v="667"/>
    <n v="4"/>
    <n v="2172.2600000000002"/>
    <n v="518.57000000000005"/>
  </r>
  <r>
    <n v="1579"/>
    <x v="4043"/>
    <n v="32"/>
    <x v="0"/>
    <d v="2021-09-14T00:00:00"/>
    <n v="1"/>
    <n v="13937"/>
    <x v="474"/>
    <x v="0"/>
    <n v="129"/>
    <s v="Product_129"/>
    <x v="2"/>
    <n v="1191.7"/>
    <n v="606.07000000000005"/>
    <n v="5"/>
    <n v="0"/>
    <n v="1205"/>
    <n v="2"/>
    <n v="5958.5"/>
    <n v="2928.15"/>
  </r>
  <r>
    <n v="2275"/>
    <x v="4044"/>
    <n v="42"/>
    <x v="2"/>
    <d v="2023-06-29T00:00:00"/>
    <n v="0"/>
    <n v="13323"/>
    <x v="810"/>
    <x v="2"/>
    <n v="103"/>
    <s v="Product_103"/>
    <x v="1"/>
    <n v="115.8"/>
    <n v="49.04"/>
    <n v="3"/>
    <n v="0.1"/>
    <n v="552"/>
    <n v="5"/>
    <n v="312.66000000000003"/>
    <n v="165.54"/>
  </r>
  <r>
    <n v="1559"/>
    <x v="4045"/>
    <n v="61"/>
    <x v="2"/>
    <d v="2021-05-11T00:00:00"/>
    <n v="0"/>
    <n v="11432"/>
    <x v="1237"/>
    <x v="1"/>
    <n v="108"/>
    <s v="Product_108"/>
    <x v="1"/>
    <n v="204.48"/>
    <n v="429.51499999999999"/>
    <n v="1"/>
    <n v="0.05"/>
    <n v="809"/>
    <n v="7"/>
    <n v="194.26"/>
    <n v="-235.26"/>
  </r>
  <r>
    <n v="1695"/>
    <x v="4046"/>
    <n v="27"/>
    <x v="2"/>
    <d v="2022-08-08T00:00:00"/>
    <n v="0"/>
    <n v="13038"/>
    <x v="933"/>
    <x v="0"/>
    <n v="102"/>
    <s v="Product_102"/>
    <x v="3"/>
    <n v="1231.08"/>
    <n v="710.28"/>
    <n v="1"/>
    <n v="0"/>
    <n v="422"/>
    <n v="3"/>
    <n v="1231.08"/>
    <n v="520.79999999999995"/>
  </r>
  <r>
    <n v="2113"/>
    <x v="4047"/>
    <n v="33"/>
    <x v="2"/>
    <d v="2022-01-24T00:00:00"/>
    <n v="1"/>
    <n v="11833"/>
    <x v="927"/>
    <x v="2"/>
    <n v="131"/>
    <s v="Product_131"/>
    <x v="3"/>
    <n v="954.15"/>
    <n v="597.35"/>
    <n v="4"/>
    <n v="0"/>
    <n v="781"/>
    <n v="2"/>
    <n v="3816.6"/>
    <n v="1427.2"/>
  </r>
  <r>
    <n v="1445"/>
    <x v="4048"/>
    <n v="49"/>
    <x v="0"/>
    <d v="2023-04-26T00:00:00"/>
    <n v="0"/>
    <n v="10366"/>
    <x v="1069"/>
    <x v="2"/>
    <n v="149"/>
    <s v="Product_149"/>
    <x v="2"/>
    <n v="326.92"/>
    <n v="154.34"/>
    <n v="5"/>
    <n v="0"/>
    <n v="616"/>
    <n v="3"/>
    <n v="1634.6"/>
    <n v="862.9"/>
  </r>
  <r>
    <n v="2016"/>
    <x v="4049"/>
    <n v="62"/>
    <x v="0"/>
    <d v="2022-07-10T00:00:00"/>
    <n v="0"/>
    <n v="10255"/>
    <x v="1075"/>
    <x v="1"/>
    <n v="137"/>
    <s v="Product_137"/>
    <x v="3"/>
    <n v="636.95000000000005"/>
    <n v="400.3"/>
    <n v="5"/>
    <n v="0"/>
    <n v="478"/>
    <n v="6"/>
    <n v="3184.75"/>
    <n v="1183.25"/>
  </r>
  <r>
    <n v="2355"/>
    <x v="4050"/>
    <n v="21"/>
    <x v="2"/>
    <d v="2021-02-04T00:00:00"/>
    <n v="0"/>
    <n v="13596"/>
    <x v="1408"/>
    <x v="0"/>
    <n v="120"/>
    <s v="Product_120"/>
    <x v="0"/>
    <n v="831.08"/>
    <n v="538.99"/>
    <n v="5"/>
    <n v="0"/>
    <n v="481"/>
    <n v="4"/>
    <n v="4155.3999999999996"/>
    <n v="1460.45"/>
  </r>
  <r>
    <n v="2162"/>
    <x v="4051"/>
    <n v="40"/>
    <x v="3"/>
    <d v="2024-02-09T00:00:00"/>
    <n v="1"/>
    <n v="12487"/>
    <x v="1410"/>
    <x v="1"/>
    <n v="129"/>
    <s v="Product_129"/>
    <x v="0"/>
    <n v="1273.23"/>
    <n v="673.86"/>
    <n v="5"/>
    <n v="0"/>
    <n v="327"/>
    <n v="3"/>
    <n v="6366.15"/>
    <n v="2996.85"/>
  </r>
  <r>
    <n v="1356"/>
    <x v="4052"/>
    <n v="39"/>
    <x v="2"/>
    <d v="2023-01-24T00:00:00"/>
    <n v="0"/>
    <n v="11358"/>
    <x v="889"/>
    <x v="2"/>
    <n v="117"/>
    <s v="Product_117"/>
    <x v="0"/>
    <n v="137.6"/>
    <n v="78.650000000000006"/>
    <n v="5"/>
    <n v="0"/>
    <n v="708"/>
    <n v="2"/>
    <n v="688"/>
    <n v="294.75"/>
  </r>
  <r>
    <n v="1273"/>
    <x v="4053"/>
    <n v="38"/>
    <x v="4"/>
    <d v="2021-05-17T00:00:00"/>
    <n v="0"/>
    <n v="13701"/>
    <x v="653"/>
    <x v="0"/>
    <n v="110"/>
    <s v="Product_110"/>
    <x v="0"/>
    <n v="915.25"/>
    <n v="632.95000000000005"/>
    <n v="2"/>
    <n v="0.2"/>
    <n v="746"/>
    <n v="4"/>
    <n v="1464.4"/>
    <n v="198.5"/>
  </r>
  <r>
    <n v="2042"/>
    <x v="4054"/>
    <n v="50"/>
    <x v="4"/>
    <d v="2020-11-04T00:00:00"/>
    <n v="0"/>
    <n v="12482"/>
    <x v="1025"/>
    <x v="2"/>
    <n v="141"/>
    <s v="Product_141"/>
    <x v="2"/>
    <n v="1089.7"/>
    <n v="712.68"/>
    <n v="3"/>
    <n v="0"/>
    <n v="984"/>
    <n v="3"/>
    <n v="3269.1"/>
    <n v="1131.06"/>
  </r>
  <r>
    <n v="1310"/>
    <x v="4055"/>
    <n v="48"/>
    <x v="0"/>
    <d v="2020-01-14T00:00:00"/>
    <n v="0"/>
    <n v="10689"/>
    <x v="31"/>
    <x v="2"/>
    <n v="122"/>
    <s v="Product_122"/>
    <x v="2"/>
    <n v="1467.94"/>
    <n v="783.08"/>
    <n v="5"/>
    <n v="0"/>
    <n v="450"/>
    <n v="5"/>
    <n v="7339.7"/>
    <n v="3424.3"/>
  </r>
  <r>
    <n v="1869"/>
    <x v="4056"/>
    <n v="39"/>
    <x v="4"/>
    <d v="2022-04-19T00:00:00"/>
    <n v="1"/>
    <n v="13532"/>
    <x v="860"/>
    <x v="0"/>
    <n v="106"/>
    <s v="Product_106"/>
    <x v="2"/>
    <n v="1220.3800000000001"/>
    <n v="731.46"/>
    <n v="1"/>
    <n v="0"/>
    <n v="908"/>
    <n v="2"/>
    <n v="1220.3800000000001"/>
    <n v="488.92"/>
  </r>
  <r>
    <n v="1885"/>
    <x v="4057"/>
    <n v="55"/>
    <x v="4"/>
    <d v="2020-02-18T00:00:00"/>
    <n v="1"/>
    <n v="10307"/>
    <x v="420"/>
    <x v="1"/>
    <n v="143"/>
    <s v="Product_143"/>
    <x v="3"/>
    <n v="450.53"/>
    <n v="286.20999999999998"/>
    <n v="3"/>
    <n v="0"/>
    <n v="356"/>
    <n v="4"/>
    <n v="1351.59"/>
    <n v="492.96"/>
  </r>
  <r>
    <n v="1153"/>
    <x v="4058"/>
    <n v="29"/>
    <x v="5"/>
    <d v="2021-04-22T00:00:00"/>
    <n v="0"/>
    <n v="12035"/>
    <x v="962"/>
    <x v="2"/>
    <n v="134"/>
    <s v="Product_134"/>
    <x v="2"/>
    <n v="1078.8900000000001"/>
    <n v="439.43"/>
    <n v="4"/>
    <n v="0"/>
    <n v="423"/>
    <n v="8"/>
    <n v="4315.5600000000004"/>
    <n v="2557.84"/>
  </r>
  <r>
    <n v="2413"/>
    <x v="4059"/>
    <n v="43"/>
    <x v="2"/>
    <d v="2023-01-14T00:00:00"/>
    <n v="0"/>
    <n v="11696"/>
    <x v="1411"/>
    <x v="0"/>
    <n v="131"/>
    <s v="Product_131"/>
    <x v="1"/>
    <n v="1156.75"/>
    <n v="666.88"/>
    <n v="4"/>
    <n v="0.1"/>
    <n v="526"/>
    <n v="4"/>
    <n v="4164.3"/>
    <n v="1496.78"/>
  </r>
  <r>
    <n v="2283"/>
    <x v="4060"/>
    <n v="21"/>
    <x v="2"/>
    <d v="2021-10-12T00:00:00"/>
    <n v="0"/>
    <n v="13166"/>
    <x v="1252"/>
    <x v="1"/>
    <n v="112"/>
    <s v="Product_112"/>
    <x v="1"/>
    <n v="1108.1199999999999"/>
    <n v="770.54"/>
    <n v="5"/>
    <n v="0"/>
    <n v="327"/>
    <n v="6"/>
    <n v="5540.6"/>
    <n v="1687.9"/>
  </r>
  <r>
    <n v="1619"/>
    <x v="4061"/>
    <n v="39"/>
    <x v="2"/>
    <d v="2023-07-26T00:00:00"/>
    <n v="0"/>
    <n v="10408"/>
    <x v="1412"/>
    <x v="1"/>
    <n v="112"/>
    <s v="Product_112"/>
    <x v="1"/>
    <n v="1239.21"/>
    <n v="847.81"/>
    <n v="2"/>
    <n v="0"/>
    <n v="478"/>
    <n v="7"/>
    <n v="2478.42"/>
    <n v="782.8"/>
  </r>
  <r>
    <n v="1882"/>
    <x v="4062"/>
    <n v="18"/>
    <x v="2"/>
    <d v="2023-11-21T00:00:00"/>
    <n v="0"/>
    <n v="13951"/>
    <x v="794"/>
    <x v="2"/>
    <n v="116"/>
    <s v="Product_116"/>
    <x v="3"/>
    <n v="1360.41"/>
    <n v="883.9"/>
    <n v="2"/>
    <n v="0"/>
    <n v="350"/>
    <n v="7"/>
    <n v="2720.82"/>
    <n v="953.02"/>
  </r>
  <r>
    <n v="1796"/>
    <x v="4063"/>
    <n v="23"/>
    <x v="1"/>
    <d v="2020-01-20T00:00:00"/>
    <n v="0"/>
    <n v="10825"/>
    <x v="332"/>
    <x v="0"/>
    <n v="125"/>
    <s v="Product_125"/>
    <x v="3"/>
    <n v="192.72"/>
    <n v="83.23"/>
    <n v="3"/>
    <n v="0.1"/>
    <n v="788"/>
    <n v="5"/>
    <n v="520.34"/>
    <n v="270.64999999999998"/>
  </r>
  <r>
    <n v="1124"/>
    <x v="4064"/>
    <n v="65"/>
    <x v="2"/>
    <d v="2021-11-17T00:00:00"/>
    <n v="0"/>
    <n v="11191"/>
    <x v="489"/>
    <x v="1"/>
    <n v="122"/>
    <s v="Product_122"/>
    <x v="2"/>
    <n v="201.91"/>
    <n v="140.97999999999999"/>
    <n v="2"/>
    <n v="0.2"/>
    <n v="382"/>
    <n v="3"/>
    <n v="323.06"/>
    <n v="41.1"/>
  </r>
  <r>
    <n v="2377"/>
    <x v="4065"/>
    <n v="40"/>
    <x v="0"/>
    <d v="2020-01-03T00:00:00"/>
    <n v="0"/>
    <n v="12134"/>
    <x v="805"/>
    <x v="0"/>
    <n v="127"/>
    <s v="Product_127"/>
    <x v="0"/>
    <n v="1204.78"/>
    <n v="702.22"/>
    <n v="4"/>
    <n v="0"/>
    <n v="407"/>
    <n v="6"/>
    <n v="4819.12"/>
    <n v="2010.24"/>
  </r>
  <r>
    <n v="2296"/>
    <x v="4066"/>
    <n v="36"/>
    <x v="0"/>
    <d v="2023-09-08T00:00:00"/>
    <n v="0"/>
    <n v="12050"/>
    <x v="110"/>
    <x v="1"/>
    <n v="124"/>
    <s v="Product_124"/>
    <x v="1"/>
    <n v="415.94"/>
    <n v="194.19"/>
    <n v="5"/>
    <n v="0"/>
    <n v="481"/>
    <n v="5"/>
    <n v="2079.6999999999998"/>
    <n v="1108.75"/>
  </r>
  <r>
    <n v="1618"/>
    <x v="4067"/>
    <n v="52"/>
    <x v="1"/>
    <d v="2022-02-09T00:00:00"/>
    <n v="0"/>
    <n v="12419"/>
    <x v="675"/>
    <x v="0"/>
    <n v="112"/>
    <s v="Product_112"/>
    <x v="3"/>
    <n v="134.88999999999999"/>
    <n v="81.239999999999995"/>
    <n v="1"/>
    <n v="0.05"/>
    <n v="342"/>
    <n v="3"/>
    <n v="128.15"/>
    <n v="46.91"/>
  </r>
  <r>
    <n v="1244"/>
    <x v="4068"/>
    <n v="73"/>
    <x v="2"/>
    <d v="2024-01-29T00:00:00"/>
    <n v="0"/>
    <n v="11551"/>
    <x v="978"/>
    <x v="0"/>
    <n v="118"/>
    <s v="Product_118"/>
    <x v="1"/>
    <n v="631.78"/>
    <n v="415.05"/>
    <n v="4"/>
    <n v="0.1"/>
    <n v="338"/>
    <n v="5"/>
    <n v="2274.41"/>
    <n v="614.21"/>
  </r>
  <r>
    <n v="1847"/>
    <x v="4069"/>
    <n v="42"/>
    <x v="3"/>
    <d v="2021-09-21T00:00:00"/>
    <n v="0"/>
    <n v="12689"/>
    <x v="173"/>
    <x v="0"/>
    <n v="145"/>
    <s v="Product_145"/>
    <x v="2"/>
    <n v="1238.82"/>
    <n v="537.27"/>
    <n v="4"/>
    <n v="0"/>
    <n v="1198"/>
    <n v="4"/>
    <n v="4955.28"/>
    <n v="2806.2"/>
  </r>
  <r>
    <n v="1449"/>
    <x v="4070"/>
    <n v="43"/>
    <x v="2"/>
    <d v="2020-07-31T00:00:00"/>
    <n v="0"/>
    <n v="13094"/>
    <x v="354"/>
    <x v="2"/>
    <n v="147"/>
    <s v="Product_147"/>
    <x v="3"/>
    <n v="233.52"/>
    <n v="157.61000000000001"/>
    <n v="3"/>
    <n v="0"/>
    <n v="644"/>
    <n v="5"/>
    <n v="700.56"/>
    <n v="227.73"/>
  </r>
  <r>
    <n v="1929"/>
    <x v="4071"/>
    <n v="40"/>
    <x v="0"/>
    <d v="2021-02-24T00:00:00"/>
    <n v="0"/>
    <n v="10097"/>
    <x v="958"/>
    <x v="1"/>
    <n v="116"/>
    <s v="Product_116"/>
    <x v="0"/>
    <n v="1024.17"/>
    <n v="692.4"/>
    <n v="2"/>
    <n v="0"/>
    <n v="502"/>
    <n v="5"/>
    <n v="2048.34"/>
    <n v="663.54"/>
  </r>
  <r>
    <n v="2270"/>
    <x v="4072"/>
    <n v="55"/>
    <x v="5"/>
    <d v="2022-12-21T00:00:00"/>
    <n v="1"/>
    <n v="12717"/>
    <x v="1309"/>
    <x v="1"/>
    <n v="104"/>
    <s v="Product_104"/>
    <x v="0"/>
    <n v="55.24"/>
    <n v="22.32"/>
    <n v="1"/>
    <n v="0"/>
    <n v="742"/>
    <n v="3"/>
    <n v="55.24"/>
    <n v="32.92"/>
  </r>
  <r>
    <n v="1519"/>
    <x v="4073"/>
    <n v="46"/>
    <x v="4"/>
    <d v="2021-02-05T00:00:00"/>
    <n v="0"/>
    <n v="11774"/>
    <x v="1319"/>
    <x v="2"/>
    <n v="112"/>
    <s v="Product_112"/>
    <x v="3"/>
    <n v="209.12"/>
    <n v="140.13"/>
    <n v="1"/>
    <n v="0"/>
    <n v="611"/>
    <n v="6"/>
    <n v="209.12"/>
    <n v="68.989999999999995"/>
  </r>
  <r>
    <n v="2164"/>
    <x v="4074"/>
    <n v="31"/>
    <x v="5"/>
    <d v="2022-09-05T00:00:00"/>
    <n v="0"/>
    <n v="11545"/>
    <x v="26"/>
    <x v="1"/>
    <n v="149"/>
    <s v="Product_149"/>
    <x v="0"/>
    <n v="558.73"/>
    <n v="382.2"/>
    <n v="2"/>
    <n v="0"/>
    <n v="674"/>
    <n v="5"/>
    <n v="1117.46"/>
    <n v="353.06"/>
  </r>
  <r>
    <n v="1361"/>
    <x v="4075"/>
    <n v="56"/>
    <x v="3"/>
    <d v="2022-10-04T00:00:00"/>
    <n v="0"/>
    <n v="10320"/>
    <x v="787"/>
    <x v="1"/>
    <n v="133"/>
    <s v="Product_133"/>
    <x v="2"/>
    <n v="171.22"/>
    <n v="70.42"/>
    <n v="5"/>
    <n v="0"/>
    <n v="820"/>
    <n v="4"/>
    <n v="856.1"/>
    <n v="504"/>
  </r>
  <r>
    <n v="1007"/>
    <x v="4076"/>
    <n v="33"/>
    <x v="2"/>
    <d v="2020-02-05T00:00:00"/>
    <n v="0"/>
    <n v="10533"/>
    <x v="768"/>
    <x v="2"/>
    <n v="122"/>
    <s v="Product_122"/>
    <x v="0"/>
    <n v="1276.56"/>
    <n v="623.28"/>
    <n v="2"/>
    <n v="0"/>
    <n v="513"/>
    <n v="3"/>
    <n v="2553.12"/>
    <n v="1306.56"/>
  </r>
  <r>
    <n v="1477"/>
    <x v="4077"/>
    <n v="40"/>
    <x v="1"/>
    <d v="2020-10-18T00:00:00"/>
    <n v="0"/>
    <n v="12867"/>
    <x v="767"/>
    <x v="2"/>
    <n v="118"/>
    <s v="Product_118"/>
    <x v="1"/>
    <n v="1302.9000000000001"/>
    <n v="667"/>
    <n v="5"/>
    <n v="0.2"/>
    <n v="1175"/>
    <n v="3"/>
    <n v="5211.6000000000004"/>
    <n v="1876.6"/>
  </r>
  <r>
    <n v="2375"/>
    <x v="4078"/>
    <n v="40"/>
    <x v="2"/>
    <d v="2023-12-28T00:00:00"/>
    <n v="0"/>
    <n v="12414"/>
    <x v="677"/>
    <x v="2"/>
    <n v="148"/>
    <s v="Product_148"/>
    <x v="1"/>
    <n v="1145.58"/>
    <n v="578.14"/>
    <n v="1"/>
    <n v="0.2"/>
    <n v="370"/>
    <n v="5"/>
    <n v="916.46"/>
    <n v="338.32"/>
  </r>
  <r>
    <n v="1494"/>
    <x v="4079"/>
    <n v="36"/>
    <x v="3"/>
    <d v="2021-07-27T00:00:00"/>
    <n v="0"/>
    <n v="11207"/>
    <x v="1413"/>
    <x v="0"/>
    <n v="133"/>
    <s v="Product_133"/>
    <x v="1"/>
    <n v="401.6"/>
    <n v="429.51499999999999"/>
    <n v="3"/>
    <n v="0"/>
    <n v="511"/>
    <n v="3"/>
    <n v="1204.8"/>
    <n v="-83.75"/>
  </r>
  <r>
    <n v="1832"/>
    <x v="4080"/>
    <n v="41"/>
    <x v="3"/>
    <d v="2020-07-09T00:00:00"/>
    <n v="0"/>
    <n v="10416"/>
    <x v="822"/>
    <x v="2"/>
    <n v="127"/>
    <s v="Product_127"/>
    <x v="3"/>
    <n v="808.71"/>
    <n v="410.36"/>
    <n v="4"/>
    <n v="0.1"/>
    <n v="481"/>
    <n v="6"/>
    <n v="2911.36"/>
    <n v="1269.92"/>
  </r>
  <r>
    <n v="2450"/>
    <x v="4081"/>
    <n v="54"/>
    <x v="4"/>
    <d v="2020-03-30T00:00:00"/>
    <n v="0"/>
    <n v="12776"/>
    <x v="848"/>
    <x v="0"/>
    <n v="142"/>
    <s v="Product_142"/>
    <x v="3"/>
    <n v="317.07"/>
    <n v="217.82"/>
    <n v="1"/>
    <n v="0"/>
    <n v="487"/>
    <n v="4"/>
    <n v="317.07"/>
    <n v="99.25"/>
  </r>
  <r>
    <n v="2062"/>
    <x v="4082"/>
    <n v="49"/>
    <x v="3"/>
    <d v="2021-04-19T00:00:00"/>
    <n v="0"/>
    <n v="11237"/>
    <x v="759"/>
    <x v="1"/>
    <n v="119"/>
    <s v="Product_119"/>
    <x v="3"/>
    <n v="457.85"/>
    <n v="319.81"/>
    <n v="1"/>
    <n v="0"/>
    <n v="370"/>
    <n v="10"/>
    <n v="457.85"/>
    <n v="138.04"/>
  </r>
  <r>
    <n v="1592"/>
    <x v="4083"/>
    <n v="41"/>
    <x v="5"/>
    <d v="2022-11-30T00:00:00"/>
    <n v="0"/>
    <n v="10847"/>
    <x v="444"/>
    <x v="2"/>
    <n v="148"/>
    <s v="Product_148"/>
    <x v="3"/>
    <n v="798.21"/>
    <n v="395.15"/>
    <n v="1"/>
    <n v="0"/>
    <n v="569"/>
    <n v="6"/>
    <n v="798.21"/>
    <n v="403.06"/>
  </r>
  <r>
    <n v="1186"/>
    <x v="4084"/>
    <n v="55"/>
    <x v="4"/>
    <d v="2022-04-25T00:00:00"/>
    <n v="0"/>
    <n v="10669"/>
    <x v="1241"/>
    <x v="2"/>
    <n v="114"/>
    <s v="Product_114"/>
    <x v="3"/>
    <n v="1115.77"/>
    <n v="616.62"/>
    <n v="4"/>
    <n v="0.05"/>
    <n v="378"/>
    <n v="4"/>
    <n v="4239.93"/>
    <n v="1773.45"/>
  </r>
  <r>
    <n v="1753"/>
    <x v="4085"/>
    <n v="40"/>
    <x v="2"/>
    <d v="2023-06-12T00:00:00"/>
    <n v="0"/>
    <n v="13281"/>
    <x v="1275"/>
    <x v="2"/>
    <n v="125"/>
    <s v="Product_125"/>
    <x v="2"/>
    <n v="187.25"/>
    <n v="106.23"/>
    <n v="5"/>
    <n v="0.2"/>
    <n v="392"/>
    <n v="4"/>
    <n v="749"/>
    <n v="217.85"/>
  </r>
  <r>
    <n v="1092"/>
    <x v="4086"/>
    <n v="20"/>
    <x v="2"/>
    <d v="2022-02-01T00:00:00"/>
    <n v="1"/>
    <n v="11943"/>
    <x v="393"/>
    <x v="2"/>
    <n v="134"/>
    <s v="Product_134"/>
    <x v="3"/>
    <n v="480.21"/>
    <n v="275.55"/>
    <n v="3"/>
    <n v="0.1"/>
    <n v="822"/>
    <n v="5"/>
    <n v="1296.57"/>
    <n v="469.92"/>
  </r>
  <r>
    <n v="1085"/>
    <x v="4087"/>
    <n v="40"/>
    <x v="1"/>
    <d v="2022-07-27T00:00:00"/>
    <n v="1"/>
    <n v="12180"/>
    <x v="333"/>
    <x v="1"/>
    <n v="124"/>
    <s v="Product_124"/>
    <x v="0"/>
    <n v="1393.6"/>
    <n v="713.89"/>
    <n v="3"/>
    <n v="0"/>
    <n v="889"/>
    <n v="3"/>
    <n v="4180.8"/>
    <n v="2039.13"/>
  </r>
  <r>
    <n v="2067"/>
    <x v="4088"/>
    <n v="59"/>
    <x v="3"/>
    <d v="2020-06-22T00:00:00"/>
    <n v="1"/>
    <n v="12100"/>
    <x v="484"/>
    <x v="0"/>
    <n v="138"/>
    <s v="Product_138"/>
    <x v="2"/>
    <n v="672.23"/>
    <n v="302.37"/>
    <n v="3"/>
    <n v="0.05"/>
    <n v="1223"/>
    <n v="5"/>
    <n v="1915.86"/>
    <n v="1008.75"/>
  </r>
  <r>
    <n v="1136"/>
    <x v="4089"/>
    <n v="40"/>
    <x v="3"/>
    <d v="2023-04-04T00:00:00"/>
    <n v="0"/>
    <n v="10740"/>
    <x v="431"/>
    <x v="1"/>
    <n v="123"/>
    <s v="Product_123"/>
    <x v="3"/>
    <n v="1411.36"/>
    <n v="587.65"/>
    <n v="5"/>
    <n v="0.2"/>
    <n v="343"/>
    <n v="6"/>
    <n v="5645.44"/>
    <n v="2707.19"/>
  </r>
  <r>
    <n v="1420"/>
    <x v="4090"/>
    <n v="36"/>
    <x v="0"/>
    <d v="2020-07-14T00:00:00"/>
    <n v="0"/>
    <n v="12742"/>
    <x v="1267"/>
    <x v="0"/>
    <n v="105"/>
    <s v="Product_105"/>
    <x v="0"/>
    <n v="1487.53"/>
    <n v="642.47"/>
    <n v="2"/>
    <n v="0"/>
    <n v="516"/>
    <n v="4"/>
    <n v="2975.06"/>
    <n v="1690.12"/>
  </r>
  <r>
    <n v="1073"/>
    <x v="4091"/>
    <n v="84"/>
    <x v="4"/>
    <d v="2022-01-11T00:00:00"/>
    <n v="1"/>
    <n v="10022"/>
    <x v="640"/>
    <x v="1"/>
    <n v="144"/>
    <s v="Product_144"/>
    <x v="2"/>
    <n v="813.66"/>
    <n v="545.47"/>
    <n v="2"/>
    <n v="0.05"/>
    <n v="792"/>
    <n v="2"/>
    <n v="1545.95"/>
    <n v="455.01"/>
  </r>
  <r>
    <n v="2179"/>
    <x v="4092"/>
    <n v="46"/>
    <x v="0"/>
    <d v="2020-09-30T00:00:00"/>
    <n v="0"/>
    <n v="13177"/>
    <x v="522"/>
    <x v="1"/>
    <n v="136"/>
    <s v="Product_136"/>
    <x v="1"/>
    <n v="467.66"/>
    <n v="226.4"/>
    <n v="3"/>
    <n v="0"/>
    <n v="500"/>
    <n v="5"/>
    <n v="1402.98"/>
    <n v="723.78"/>
  </r>
  <r>
    <n v="2278"/>
    <x v="4093"/>
    <n v="36"/>
    <x v="4"/>
    <d v="2023-07-29T00:00:00"/>
    <n v="0"/>
    <n v="13674"/>
    <x v="534"/>
    <x v="1"/>
    <n v="124"/>
    <s v="Product_124"/>
    <x v="2"/>
    <n v="1196.6300000000001"/>
    <n v="429.51499999999999"/>
    <n v="1"/>
    <n v="0.1"/>
    <n v="522"/>
    <n v="2"/>
    <n v="1076.97"/>
    <n v="647.46"/>
  </r>
  <r>
    <n v="1170"/>
    <x v="4094"/>
    <n v="40"/>
    <x v="5"/>
    <d v="2022-03-18T00:00:00"/>
    <n v="1"/>
    <n v="11654"/>
    <x v="1414"/>
    <x v="2"/>
    <n v="136"/>
    <s v="Product_136"/>
    <x v="3"/>
    <n v="281"/>
    <n v="164.96"/>
    <n v="1"/>
    <n v="0"/>
    <n v="726"/>
    <n v="3"/>
    <n v="281"/>
    <n v="116.04"/>
  </r>
  <r>
    <n v="1169"/>
    <x v="4095"/>
    <n v="64"/>
    <x v="4"/>
    <d v="2020-06-02T00:00:00"/>
    <n v="0"/>
    <n v="10459"/>
    <x v="751"/>
    <x v="2"/>
    <n v="105"/>
    <s v="Product_105"/>
    <x v="2"/>
    <n v="415.47"/>
    <n v="175.57"/>
    <n v="4"/>
    <n v="0"/>
    <n v="767"/>
    <n v="5"/>
    <n v="1661.88"/>
    <n v="959.6"/>
  </r>
  <r>
    <n v="1871"/>
    <x v="4096"/>
    <n v="58"/>
    <x v="2"/>
    <d v="2023-04-27T00:00:00"/>
    <n v="0"/>
    <n v="10649"/>
    <x v="590"/>
    <x v="0"/>
    <n v="139"/>
    <s v="Product_139"/>
    <x v="2"/>
    <n v="1188.08"/>
    <n v="500.2"/>
    <n v="2"/>
    <n v="0.05"/>
    <n v="346"/>
    <n v="4"/>
    <n v="2257.35"/>
    <n v="1256.95"/>
  </r>
  <r>
    <n v="1321"/>
    <x v="4097"/>
    <n v="50"/>
    <x v="1"/>
    <d v="2023-08-03T00:00:00"/>
    <n v="0"/>
    <n v="10481"/>
    <x v="1023"/>
    <x v="1"/>
    <n v="106"/>
    <s v="Product_106"/>
    <x v="1"/>
    <n v="678.79"/>
    <n v="429.51499999999999"/>
    <n v="1"/>
    <n v="0"/>
    <n v="665"/>
    <n v="3"/>
    <n v="678.79"/>
    <n v="249.27"/>
  </r>
  <r>
    <n v="1455"/>
    <x v="4098"/>
    <n v="39"/>
    <x v="4"/>
    <d v="2020-07-05T00:00:00"/>
    <n v="0"/>
    <n v="10119"/>
    <x v="562"/>
    <x v="2"/>
    <n v="145"/>
    <s v="Product_145"/>
    <x v="2"/>
    <n v="342.23"/>
    <n v="197.61"/>
    <n v="3"/>
    <n v="0"/>
    <n v="347"/>
    <n v="6"/>
    <n v="1026.69"/>
    <n v="433.86"/>
  </r>
  <r>
    <n v="1943"/>
    <x v="4099"/>
    <n v="48"/>
    <x v="4"/>
    <d v="2022-06-09T00:00:00"/>
    <n v="0"/>
    <n v="10672"/>
    <x v="148"/>
    <x v="1"/>
    <n v="136"/>
    <s v="Product_136"/>
    <x v="2"/>
    <n v="994.13"/>
    <n v="410.02"/>
    <n v="4"/>
    <n v="0"/>
    <n v="378"/>
    <n v="5"/>
    <n v="3976.52"/>
    <n v="2336.44"/>
  </r>
  <r>
    <n v="1789"/>
    <x v="4100"/>
    <n v="37"/>
    <x v="4"/>
    <d v="2023-09-18T00:00:00"/>
    <n v="0"/>
    <n v="12255"/>
    <x v="796"/>
    <x v="1"/>
    <n v="145"/>
    <s v="Product_145"/>
    <x v="1"/>
    <n v="1112.5"/>
    <n v="598.67999999999995"/>
    <n v="2"/>
    <n v="0.1"/>
    <n v="356"/>
    <n v="3"/>
    <n v="2002.5"/>
    <n v="805.14"/>
  </r>
  <r>
    <n v="1612"/>
    <x v="4101"/>
    <n v="25"/>
    <x v="1"/>
    <d v="2020-09-24T00:00:00"/>
    <n v="0"/>
    <n v="11884"/>
    <x v="374"/>
    <x v="0"/>
    <n v="104"/>
    <s v="Product_104"/>
    <x v="3"/>
    <n v="231.35"/>
    <n v="122.78"/>
    <n v="4"/>
    <n v="0"/>
    <n v="521"/>
    <n v="7"/>
    <n v="925.4"/>
    <n v="434.28"/>
  </r>
  <r>
    <n v="2178"/>
    <x v="4102"/>
    <n v="54"/>
    <x v="3"/>
    <d v="2021-04-29T00:00:00"/>
    <n v="1"/>
    <n v="10317"/>
    <x v="268"/>
    <x v="0"/>
    <n v="110"/>
    <s v="Product_110"/>
    <x v="0"/>
    <n v="451.62"/>
    <n v="254.72"/>
    <n v="1"/>
    <n v="0.1"/>
    <n v="605"/>
    <n v="2"/>
    <n v="406.46"/>
    <n v="151.74"/>
  </r>
  <r>
    <n v="1888"/>
    <x v="4103"/>
    <n v="39"/>
    <x v="1"/>
    <d v="2021-08-20T00:00:00"/>
    <n v="1"/>
    <n v="12385"/>
    <x v="827"/>
    <x v="1"/>
    <n v="101"/>
    <s v="Product_101"/>
    <x v="2"/>
    <n v="370.85"/>
    <n v="230.43"/>
    <n v="3"/>
    <n v="0.1"/>
    <n v="1062"/>
    <n v="4"/>
    <n v="1001.3"/>
    <n v="310.01"/>
  </r>
  <r>
    <n v="1348"/>
    <x v="4104"/>
    <n v="47"/>
    <x v="3"/>
    <d v="2021-06-18T00:00:00"/>
    <n v="1"/>
    <n v="12202"/>
    <x v="322"/>
    <x v="1"/>
    <n v="121"/>
    <s v="Product_121"/>
    <x v="1"/>
    <n v="600.79"/>
    <n v="291.29000000000002"/>
    <n v="3"/>
    <n v="0"/>
    <n v="906"/>
    <n v="3"/>
    <n v="1802.37"/>
    <n v="928.5"/>
  </r>
  <r>
    <n v="2474"/>
    <x v="4105"/>
    <n v="38"/>
    <x v="2"/>
    <d v="2021-07-10T00:00:00"/>
    <n v="0"/>
    <n v="13846"/>
    <x v="1415"/>
    <x v="1"/>
    <n v="140"/>
    <s v="Product_140"/>
    <x v="2"/>
    <n v="1157"/>
    <n v="613.02"/>
    <n v="3"/>
    <n v="0"/>
    <n v="551"/>
    <n v="6"/>
    <n v="3471"/>
    <n v="1631.94"/>
  </r>
  <r>
    <n v="2196"/>
    <x v="4106"/>
    <n v="46"/>
    <x v="1"/>
    <d v="2022-03-15T00:00:00"/>
    <n v="1"/>
    <n v="10867"/>
    <x v="1230"/>
    <x v="0"/>
    <n v="139"/>
    <s v="Product_139"/>
    <x v="3"/>
    <n v="1084.8800000000001"/>
    <n v="691.96"/>
    <n v="1"/>
    <n v="0"/>
    <n v="572"/>
    <n v="4"/>
    <n v="1084.8800000000001"/>
    <n v="392.92"/>
  </r>
  <r>
    <n v="1009"/>
    <x v="4107"/>
    <n v="39"/>
    <x v="3"/>
    <d v="2023-12-06T00:00:00"/>
    <n v="0"/>
    <n v="13226"/>
    <x v="934"/>
    <x v="0"/>
    <n v="137"/>
    <s v="Product_137"/>
    <x v="3"/>
    <n v="1010.66"/>
    <n v="683.98"/>
    <n v="5"/>
    <n v="0"/>
    <n v="359"/>
    <n v="5"/>
    <n v="5053.3"/>
    <n v="1633.4"/>
  </r>
  <r>
    <n v="1739"/>
    <x v="4108"/>
    <n v="38"/>
    <x v="2"/>
    <d v="2021-10-30T00:00:00"/>
    <n v="1"/>
    <n v="13913"/>
    <x v="460"/>
    <x v="2"/>
    <n v="103"/>
    <s v="Product_103"/>
    <x v="1"/>
    <n v="59.11"/>
    <n v="39.450000000000003"/>
    <n v="3"/>
    <n v="0"/>
    <n v="1115"/>
    <n v="4"/>
    <n v="177.33"/>
    <n v="58.98"/>
  </r>
  <r>
    <n v="2288"/>
    <x v="4109"/>
    <n v="40"/>
    <x v="2"/>
    <d v="2021-10-13T00:00:00"/>
    <n v="1"/>
    <n v="10393"/>
    <x v="849"/>
    <x v="0"/>
    <n v="147"/>
    <s v="Product_147"/>
    <x v="0"/>
    <n v="256.11"/>
    <n v="139.13999999999999"/>
    <n v="5"/>
    <n v="0"/>
    <n v="828"/>
    <n v="3"/>
    <n v="1280.55"/>
    <n v="584.85"/>
  </r>
  <r>
    <n v="2461"/>
    <x v="4110"/>
    <n v="84"/>
    <x v="3"/>
    <d v="2022-07-16T00:00:00"/>
    <n v="0"/>
    <n v="12552"/>
    <x v="1416"/>
    <x v="1"/>
    <n v="131"/>
    <s v="Product_131"/>
    <x v="0"/>
    <n v="373.78"/>
    <n v="207.92"/>
    <n v="3"/>
    <n v="0"/>
    <n v="709"/>
    <n v="4"/>
    <n v="1121.3399999999999"/>
    <n v="497.58"/>
  </r>
  <r>
    <n v="2270"/>
    <x v="4111"/>
    <n v="52"/>
    <x v="3"/>
    <d v="2021-07-10T00:00:00"/>
    <n v="1"/>
    <n v="10970"/>
    <x v="1415"/>
    <x v="1"/>
    <n v="127"/>
    <s v="Product_127"/>
    <x v="2"/>
    <n v="444.34"/>
    <n v="248.27"/>
    <n v="5"/>
    <n v="0"/>
    <n v="742"/>
    <n v="3"/>
    <n v="2221.6999999999998"/>
    <n v="980.35"/>
  </r>
  <r>
    <n v="1666"/>
    <x v="4112"/>
    <n v="78"/>
    <x v="5"/>
    <d v="2021-04-23T00:00:00"/>
    <n v="0"/>
    <n v="10312"/>
    <x v="762"/>
    <x v="0"/>
    <n v="117"/>
    <s v="Product_117"/>
    <x v="1"/>
    <n v="262.32"/>
    <n v="173.29"/>
    <n v="2"/>
    <n v="0.05"/>
    <n v="370"/>
    <n v="3"/>
    <n v="498.41"/>
    <n v="151.83000000000001"/>
  </r>
  <r>
    <n v="1545"/>
    <x v="4113"/>
    <n v="39"/>
    <x v="2"/>
    <d v="2020-01-06T00:00:00"/>
    <n v="0"/>
    <n v="13869"/>
    <x v="753"/>
    <x v="2"/>
    <n v="123"/>
    <s v="Product_123"/>
    <x v="0"/>
    <n v="644.96"/>
    <n v="420.5"/>
    <n v="2"/>
    <n v="0"/>
    <n v="696"/>
    <n v="6"/>
    <n v="1289.92"/>
    <n v="448.92"/>
  </r>
  <r>
    <n v="1128"/>
    <x v="4114"/>
    <n v="35"/>
    <x v="3"/>
    <d v="2021-02-19T00:00:00"/>
    <n v="0"/>
    <n v="11282"/>
    <x v="1417"/>
    <x v="0"/>
    <n v="113"/>
    <s v="Product_113"/>
    <x v="3"/>
    <n v="159.01"/>
    <n v="78.47"/>
    <n v="3"/>
    <n v="0.2"/>
    <n v="587"/>
    <n v="4"/>
    <n v="381.62"/>
    <n v="146.21"/>
  </r>
  <r>
    <n v="1600"/>
    <x v="4115"/>
    <n v="23"/>
    <x v="2"/>
    <d v="2020-10-05T00:00:00"/>
    <n v="1"/>
    <n v="13228"/>
    <x v="133"/>
    <x v="0"/>
    <n v="147"/>
    <s v="Product_147"/>
    <x v="0"/>
    <n v="1137.53"/>
    <n v="510.59"/>
    <n v="4"/>
    <n v="0"/>
    <n v="1115"/>
    <n v="4"/>
    <n v="4550.12"/>
    <n v="2507.7600000000002"/>
  </r>
  <r>
    <n v="1604"/>
    <x v="4116"/>
    <n v="64"/>
    <x v="1"/>
    <d v="2023-04-12T00:00:00"/>
    <n v="0"/>
    <n v="12061"/>
    <x v="117"/>
    <x v="1"/>
    <n v="127"/>
    <s v="Product_127"/>
    <x v="1"/>
    <n v="1192.2"/>
    <n v="612.41999999999996"/>
    <n v="4"/>
    <n v="0"/>
    <n v="630"/>
    <n v="4"/>
    <n v="4768.8"/>
    <n v="2319.12"/>
  </r>
  <r>
    <n v="1326"/>
    <x v="4117"/>
    <n v="26"/>
    <x v="0"/>
    <d v="2020-08-11T00:00:00"/>
    <n v="1"/>
    <n v="10076"/>
    <x v="252"/>
    <x v="1"/>
    <n v="120"/>
    <s v="Product_120"/>
    <x v="3"/>
    <n v="882.69"/>
    <n v="429.45"/>
    <n v="1"/>
    <n v="0"/>
    <n v="1055"/>
    <n v="4"/>
    <n v="882.69"/>
    <n v="453.24"/>
  </r>
  <r>
    <n v="1979"/>
    <x v="4118"/>
    <n v="67"/>
    <x v="0"/>
    <d v="2020-11-14T00:00:00"/>
    <n v="0"/>
    <n v="13410"/>
    <x v="36"/>
    <x v="2"/>
    <n v="146"/>
    <s v="Product_146"/>
    <x v="2"/>
    <n v="180.07"/>
    <n v="123.39"/>
    <n v="2"/>
    <n v="0"/>
    <n v="474"/>
    <n v="4"/>
    <n v="360.14"/>
    <n v="113.36"/>
  </r>
  <r>
    <n v="1403"/>
    <x v="4119"/>
    <n v="24"/>
    <x v="4"/>
    <d v="2020-04-08T00:00:00"/>
    <n v="1"/>
    <n v="10408"/>
    <x v="638"/>
    <x v="1"/>
    <n v="113"/>
    <s v="Product_113"/>
    <x v="3"/>
    <n v="1340.62"/>
    <n v="643.20000000000005"/>
    <n v="2"/>
    <n v="0.05"/>
    <n v="1302"/>
    <n v="5"/>
    <n v="2547.1799999999998"/>
    <n v="1260.78"/>
  </r>
  <r>
    <n v="1628"/>
    <x v="4120"/>
    <n v="53"/>
    <x v="3"/>
    <d v="2020-12-02T00:00:00"/>
    <n v="0"/>
    <n v="12441"/>
    <x v="920"/>
    <x v="2"/>
    <n v="144"/>
    <s v="Product_144"/>
    <x v="0"/>
    <n v="1450.17"/>
    <n v="658.9"/>
    <n v="4"/>
    <n v="0"/>
    <n v="344"/>
    <n v="6"/>
    <n v="5800.68"/>
    <n v="3165.08"/>
  </r>
  <r>
    <n v="2382"/>
    <x v="4121"/>
    <n v="40"/>
    <x v="3"/>
    <d v="2022-07-09T00:00:00"/>
    <n v="1"/>
    <n v="13918"/>
    <x v="981"/>
    <x v="0"/>
    <n v="124"/>
    <s v="Product_124"/>
    <x v="0"/>
    <n v="343.43"/>
    <n v="230.04"/>
    <n v="3"/>
    <n v="0"/>
    <n v="907"/>
    <n v="6"/>
    <n v="1030.29"/>
    <n v="340.17"/>
  </r>
  <r>
    <n v="1717"/>
    <x v="4122"/>
    <n v="33"/>
    <x v="2"/>
    <d v="2022-08-12T00:00:00"/>
    <n v="1"/>
    <n v="12267"/>
    <x v="560"/>
    <x v="2"/>
    <n v="141"/>
    <s v="Product_141"/>
    <x v="0"/>
    <n v="1071.73"/>
    <n v="456.5"/>
    <n v="1"/>
    <n v="0"/>
    <n v="873"/>
    <n v="3"/>
    <n v="1071.73"/>
    <n v="615.23"/>
  </r>
  <r>
    <n v="2040"/>
    <x v="4123"/>
    <n v="40"/>
    <x v="4"/>
    <d v="2021-10-05T00:00:00"/>
    <n v="1"/>
    <n v="10743"/>
    <x v="1418"/>
    <x v="0"/>
    <n v="103"/>
    <s v="Product_103"/>
    <x v="2"/>
    <n v="1270.81"/>
    <n v="607.54999999999995"/>
    <n v="2"/>
    <n v="0"/>
    <n v="935"/>
    <n v="5"/>
    <n v="2541.62"/>
    <n v="1326.52"/>
  </r>
  <r>
    <n v="1273"/>
    <x v="4124"/>
    <n v="31"/>
    <x v="3"/>
    <d v="2022-12-04T00:00:00"/>
    <n v="0"/>
    <n v="10432"/>
    <x v="270"/>
    <x v="0"/>
    <n v="143"/>
    <s v="Product_143"/>
    <x v="0"/>
    <n v="832.77"/>
    <n v="442.81"/>
    <n v="1"/>
    <n v="0"/>
    <n v="746"/>
    <n v="4"/>
    <n v="832.77"/>
    <n v="389.96"/>
  </r>
  <r>
    <n v="1684"/>
    <x v="4125"/>
    <n v="37"/>
    <x v="2"/>
    <d v="2020-04-09T00:00:00"/>
    <n v="0"/>
    <n v="12853"/>
    <x v="629"/>
    <x v="1"/>
    <n v="110"/>
    <s v="Product_110"/>
    <x v="1"/>
    <n v="518.82000000000005"/>
    <n v="300.14999999999998"/>
    <n v="2"/>
    <n v="0"/>
    <n v="367"/>
    <n v="7"/>
    <n v="1037.6400000000001"/>
    <n v="437.34"/>
  </r>
  <r>
    <n v="1115"/>
    <x v="4126"/>
    <n v="37"/>
    <x v="3"/>
    <d v="2023-02-01T00:00:00"/>
    <n v="0"/>
    <n v="11478"/>
    <x v="262"/>
    <x v="0"/>
    <n v="101"/>
    <s v="Product_101"/>
    <x v="2"/>
    <n v="743.91"/>
    <n v="370.69"/>
    <n v="5"/>
    <n v="0"/>
    <n v="471"/>
    <n v="5"/>
    <n v="3719.55"/>
    <n v="1866.1"/>
  </r>
  <r>
    <n v="1860"/>
    <x v="4127"/>
    <n v="52"/>
    <x v="2"/>
    <d v="2022-03-01T00:00:00"/>
    <n v="1"/>
    <n v="11677"/>
    <x v="967"/>
    <x v="0"/>
    <n v="149"/>
    <s v="Product_149"/>
    <x v="3"/>
    <n v="792.79"/>
    <n v="435.14"/>
    <n v="5"/>
    <n v="0"/>
    <n v="1094"/>
    <n v="3"/>
    <n v="3963.95"/>
    <n v="1788.25"/>
  </r>
  <r>
    <n v="1692"/>
    <x v="4128"/>
    <n v="40"/>
    <x v="3"/>
    <d v="2021-01-03T00:00:00"/>
    <n v="0"/>
    <n v="13834"/>
    <x v="744"/>
    <x v="2"/>
    <n v="113"/>
    <s v="Product_113"/>
    <x v="0"/>
    <n v="630.91999999999996"/>
    <n v="290"/>
    <n v="1"/>
    <n v="0"/>
    <n v="493"/>
    <n v="4"/>
    <n v="630.91999999999996"/>
    <n v="340.92"/>
  </r>
  <r>
    <n v="2114"/>
    <x v="4129"/>
    <n v="31"/>
    <x v="5"/>
    <d v="2022-07-14T00:00:00"/>
    <n v="1"/>
    <n v="13997"/>
    <x v="975"/>
    <x v="1"/>
    <n v="114"/>
    <s v="Product_114"/>
    <x v="1"/>
    <n v="1398.27"/>
    <n v="800.21"/>
    <n v="4"/>
    <n v="0.05"/>
    <n v="902"/>
    <n v="3"/>
    <n v="5313.43"/>
    <n v="2112.59"/>
  </r>
  <r>
    <n v="2105"/>
    <x v="4130"/>
    <n v="58"/>
    <x v="2"/>
    <d v="2021-09-23T00:00:00"/>
    <n v="1"/>
    <n v="11831"/>
    <x v="391"/>
    <x v="1"/>
    <n v="133"/>
    <s v="Product_133"/>
    <x v="1"/>
    <n v="1128.6300000000001"/>
    <n v="589.53"/>
    <n v="4"/>
    <n v="0"/>
    <n v="846"/>
    <n v="3"/>
    <n v="4514.5200000000004"/>
    <n v="2156.4"/>
  </r>
  <r>
    <n v="1323"/>
    <x v="4131"/>
    <n v="48"/>
    <x v="5"/>
    <d v="2022-06-08T00:00:00"/>
    <n v="0"/>
    <n v="13211"/>
    <x v="1401"/>
    <x v="1"/>
    <n v="102"/>
    <s v="Product_102"/>
    <x v="2"/>
    <n v="399.89"/>
    <n v="261.83999999999997"/>
    <n v="2"/>
    <n v="0"/>
    <n v="386"/>
    <n v="4"/>
    <n v="799.78"/>
    <n v="276.10000000000002"/>
  </r>
  <r>
    <n v="1960"/>
    <x v="4132"/>
    <n v="59"/>
    <x v="5"/>
    <d v="2021-06-26T00:00:00"/>
    <n v="1"/>
    <n v="10987"/>
    <x v="113"/>
    <x v="0"/>
    <n v="102"/>
    <s v="Product_102"/>
    <x v="1"/>
    <n v="899.06"/>
    <n v="429.51499999999999"/>
    <n v="5"/>
    <n v="0"/>
    <n v="784"/>
    <n v="2"/>
    <n v="4495.3"/>
    <n v="2347.73"/>
  </r>
  <r>
    <n v="1113"/>
    <x v="4133"/>
    <n v="51"/>
    <x v="5"/>
    <d v="2020-09-02T00:00:00"/>
    <n v="0"/>
    <n v="11521"/>
    <x v="310"/>
    <x v="0"/>
    <n v="139"/>
    <s v="Product_139"/>
    <x v="2"/>
    <n v="1048.5999999999999"/>
    <n v="559.05999999999995"/>
    <n v="5"/>
    <n v="0"/>
    <n v="423"/>
    <n v="5"/>
    <n v="5243"/>
    <n v="2447.6999999999998"/>
  </r>
  <r>
    <n v="2081"/>
    <x v="4134"/>
    <n v="23"/>
    <x v="5"/>
    <d v="2020-07-04T00:00:00"/>
    <n v="0"/>
    <n v="12701"/>
    <x v="1419"/>
    <x v="2"/>
    <n v="141"/>
    <s v="Product_141"/>
    <x v="2"/>
    <n v="253.23"/>
    <n v="146.28"/>
    <n v="1"/>
    <n v="0"/>
    <n v="412"/>
    <n v="4"/>
    <n v="253.23"/>
    <n v="106.95"/>
  </r>
  <r>
    <n v="1153"/>
    <x v="4135"/>
    <n v="49"/>
    <x v="1"/>
    <d v="2020-11-18T00:00:00"/>
    <n v="0"/>
    <n v="13712"/>
    <x v="299"/>
    <x v="1"/>
    <n v="131"/>
    <s v="Product_131"/>
    <x v="2"/>
    <n v="569.72"/>
    <n v="429.51499999999999"/>
    <n v="1"/>
    <n v="0"/>
    <n v="423"/>
    <n v="8"/>
    <n v="569.72"/>
    <n v="140.21"/>
  </r>
  <r>
    <n v="2427"/>
    <x v="4136"/>
    <n v="41"/>
    <x v="4"/>
    <d v="2023-11-06T00:00:00"/>
    <n v="0"/>
    <n v="13907"/>
    <x v="729"/>
    <x v="1"/>
    <n v="104"/>
    <s v="Product_104"/>
    <x v="3"/>
    <n v="1363.05"/>
    <n v="609.34"/>
    <n v="4"/>
    <n v="0"/>
    <n v="422"/>
    <n v="1"/>
    <n v="5452.2"/>
    <n v="3014.84"/>
  </r>
  <r>
    <n v="2289"/>
    <x v="4137"/>
    <n v="74"/>
    <x v="0"/>
    <d v="2021-09-15T00:00:00"/>
    <n v="0"/>
    <n v="12864"/>
    <x v="940"/>
    <x v="0"/>
    <n v="134"/>
    <s v="Product_134"/>
    <x v="3"/>
    <n v="872.4"/>
    <n v="555.78"/>
    <n v="4"/>
    <n v="0"/>
    <n v="639"/>
    <n v="2"/>
    <n v="3489.6"/>
    <n v="1266.48"/>
  </r>
  <r>
    <n v="1314"/>
    <x v="4138"/>
    <n v="52"/>
    <x v="1"/>
    <d v="2023-12-14T00:00:00"/>
    <n v="0"/>
    <n v="11553"/>
    <x v="1247"/>
    <x v="2"/>
    <n v="119"/>
    <s v="Product_119"/>
    <x v="1"/>
    <n v="364.65"/>
    <n v="175.77"/>
    <n v="4"/>
    <n v="0.1"/>
    <n v="384"/>
    <n v="2"/>
    <n v="1312.74"/>
    <n v="609.66"/>
  </r>
  <r>
    <n v="2064"/>
    <x v="4139"/>
    <n v="47"/>
    <x v="3"/>
    <d v="2023-11-28T00:00:00"/>
    <n v="0"/>
    <n v="10754"/>
    <x v="461"/>
    <x v="0"/>
    <n v="137"/>
    <s v="Product_137"/>
    <x v="3"/>
    <n v="228.04"/>
    <n v="138.06"/>
    <n v="3"/>
    <n v="0.1"/>
    <n v="400"/>
    <n v="5"/>
    <n v="615.71"/>
    <n v="201.53"/>
  </r>
  <r>
    <n v="1104"/>
    <x v="4140"/>
    <n v="50"/>
    <x v="3"/>
    <d v="2023-05-20T00:00:00"/>
    <n v="0"/>
    <n v="10675"/>
    <x v="575"/>
    <x v="1"/>
    <n v="109"/>
    <s v="Product_109"/>
    <x v="2"/>
    <n v="801.43"/>
    <n v="344"/>
    <n v="5"/>
    <n v="0"/>
    <n v="592"/>
    <n v="4"/>
    <n v="4007.15"/>
    <n v="2287.15"/>
  </r>
  <r>
    <n v="2216"/>
    <x v="4141"/>
    <n v="47"/>
    <x v="4"/>
    <d v="2020-03-23T00:00:00"/>
    <n v="1"/>
    <n v="10831"/>
    <x v="608"/>
    <x v="0"/>
    <n v="124"/>
    <s v="Product_124"/>
    <x v="2"/>
    <n v="844.14"/>
    <n v="545.78"/>
    <n v="5"/>
    <n v="0"/>
    <n v="858"/>
    <n v="3"/>
    <n v="4220.7"/>
    <n v="1491.8"/>
  </r>
  <r>
    <n v="2424"/>
    <x v="4142"/>
    <n v="46"/>
    <x v="0"/>
    <d v="2021-03-16T00:00:00"/>
    <n v="0"/>
    <n v="11119"/>
    <x v="37"/>
    <x v="2"/>
    <n v="113"/>
    <s v="Product_113"/>
    <x v="3"/>
    <n v="534.9"/>
    <n v="372.54"/>
    <n v="1"/>
    <n v="0"/>
    <n v="575"/>
    <n v="6"/>
    <n v="534.9"/>
    <n v="162.36000000000001"/>
  </r>
  <r>
    <n v="2301"/>
    <x v="4143"/>
    <n v="36"/>
    <x v="0"/>
    <d v="2021-11-02T00:00:00"/>
    <n v="1"/>
    <n v="10027"/>
    <x v="22"/>
    <x v="2"/>
    <n v="144"/>
    <s v="Product_144"/>
    <x v="1"/>
    <n v="964.1"/>
    <n v="493.72"/>
    <n v="5"/>
    <n v="0.1"/>
    <n v="781"/>
    <n v="3"/>
    <n v="4338.45"/>
    <n v="1869.85"/>
  </r>
  <r>
    <n v="1353"/>
    <x v="4144"/>
    <n v="48"/>
    <x v="0"/>
    <d v="2020-10-30T00:00:00"/>
    <n v="0"/>
    <n v="13035"/>
    <x v="387"/>
    <x v="0"/>
    <n v="130"/>
    <s v="Product_130"/>
    <x v="2"/>
    <n v="149.59"/>
    <n v="82.52"/>
    <n v="1"/>
    <n v="0.2"/>
    <n v="836"/>
    <n v="3"/>
    <n v="119.67"/>
    <n v="37.15"/>
  </r>
  <r>
    <n v="2015"/>
    <x v="4145"/>
    <n v="54"/>
    <x v="5"/>
    <d v="2020-05-07T00:00:00"/>
    <n v="0"/>
    <n v="11253"/>
    <x v="125"/>
    <x v="1"/>
    <n v="119"/>
    <s v="Product_119"/>
    <x v="3"/>
    <n v="260.45"/>
    <n v="138.77000000000001"/>
    <n v="3"/>
    <n v="0"/>
    <n v="436"/>
    <n v="3"/>
    <n v="781.35"/>
    <n v="365.04"/>
  </r>
  <r>
    <n v="1732"/>
    <x v="4146"/>
    <n v="40"/>
    <x v="1"/>
    <d v="2023-12-27T00:00:00"/>
    <n v="0"/>
    <n v="10415"/>
    <x v="1113"/>
    <x v="0"/>
    <n v="141"/>
    <s v="Product_141"/>
    <x v="0"/>
    <n v="842.1"/>
    <n v="562.74"/>
    <n v="4"/>
    <n v="0"/>
    <n v="371"/>
    <n v="3"/>
    <n v="3368.4"/>
    <n v="1117.44"/>
  </r>
  <r>
    <n v="1708"/>
    <x v="4147"/>
    <n v="54"/>
    <x v="3"/>
    <d v="2021-05-23T00:00:00"/>
    <n v="0"/>
    <n v="13527"/>
    <x v="408"/>
    <x v="0"/>
    <n v="110"/>
    <s v="Product_110"/>
    <x v="1"/>
    <n v="139.63"/>
    <n v="56.27"/>
    <n v="3"/>
    <n v="0.05"/>
    <n v="425"/>
    <n v="6"/>
    <n v="397.95"/>
    <n v="229.14"/>
  </r>
  <r>
    <n v="2279"/>
    <x v="4148"/>
    <n v="62"/>
    <x v="1"/>
    <d v="2021-12-29T00:00:00"/>
    <n v="0"/>
    <n v="12072"/>
    <x v="1336"/>
    <x v="2"/>
    <n v="142"/>
    <s v="Product_142"/>
    <x v="1"/>
    <n v="1327.32"/>
    <n v="791.13"/>
    <n v="4"/>
    <n v="0.1"/>
    <n v="456"/>
    <n v="4"/>
    <n v="4778.3500000000004"/>
    <n v="1613.83"/>
  </r>
  <r>
    <n v="1650"/>
    <x v="4149"/>
    <n v="56"/>
    <x v="1"/>
    <d v="2022-03-22T00:00:00"/>
    <n v="0"/>
    <n v="11710"/>
    <x v="1118"/>
    <x v="0"/>
    <n v="144"/>
    <s v="Product_144"/>
    <x v="1"/>
    <n v="256.11"/>
    <n v="152.57"/>
    <n v="4"/>
    <n v="0"/>
    <n v="1016"/>
    <n v="1"/>
    <n v="1024.44"/>
    <n v="414.16"/>
  </r>
  <r>
    <n v="1823"/>
    <x v="4150"/>
    <n v="49"/>
    <x v="1"/>
    <d v="2022-11-17T00:00:00"/>
    <n v="0"/>
    <n v="13475"/>
    <x v="972"/>
    <x v="2"/>
    <n v="114"/>
    <s v="Product_114"/>
    <x v="0"/>
    <n v="1027.18"/>
    <n v="528.71"/>
    <n v="1"/>
    <n v="0"/>
    <n v="776"/>
    <n v="3"/>
    <n v="1027.18"/>
    <n v="498.47"/>
  </r>
  <r>
    <n v="1946"/>
    <x v="4151"/>
    <n v="22"/>
    <x v="0"/>
    <d v="2020-04-10T00:00:00"/>
    <n v="0"/>
    <n v="12720"/>
    <x v="902"/>
    <x v="2"/>
    <n v="140"/>
    <s v="Product_140"/>
    <x v="2"/>
    <n v="617.24"/>
    <n v="287.51"/>
    <n v="4"/>
    <n v="0"/>
    <n v="380"/>
    <n v="9"/>
    <n v="2468.96"/>
    <n v="1318.92"/>
  </r>
  <r>
    <n v="1660"/>
    <x v="4152"/>
    <n v="22"/>
    <x v="4"/>
    <d v="2023-10-18T00:00:00"/>
    <n v="0"/>
    <n v="10541"/>
    <x v="1335"/>
    <x v="0"/>
    <n v="148"/>
    <s v="Product_148"/>
    <x v="1"/>
    <n v="629.69000000000005"/>
    <n v="297.14999999999998"/>
    <n v="3"/>
    <n v="0"/>
    <n v="441"/>
    <n v="8"/>
    <n v="1889.07"/>
    <n v="997.62"/>
  </r>
  <r>
    <n v="1098"/>
    <x v="4153"/>
    <n v="36"/>
    <x v="4"/>
    <d v="2021-04-09T00:00:00"/>
    <n v="0"/>
    <n v="10164"/>
    <x v="1232"/>
    <x v="2"/>
    <n v="149"/>
    <s v="Product_149"/>
    <x v="3"/>
    <n v="1159.0899999999999"/>
    <n v="741.98"/>
    <n v="2"/>
    <n v="0"/>
    <n v="700"/>
    <n v="4"/>
    <n v="2318.1799999999998"/>
    <n v="834.22"/>
  </r>
  <r>
    <n v="1587"/>
    <x v="4154"/>
    <n v="40"/>
    <x v="0"/>
    <d v="2021-06-16T00:00:00"/>
    <n v="0"/>
    <n v="12255"/>
    <x v="598"/>
    <x v="0"/>
    <n v="120"/>
    <s v="Product_120"/>
    <x v="1"/>
    <n v="774.22"/>
    <n v="429.51499999999999"/>
    <n v="1"/>
    <n v="0"/>
    <n v="427"/>
    <n v="8"/>
    <n v="774.22"/>
    <n v="344.71"/>
  </r>
  <r>
    <n v="1281"/>
    <x v="4155"/>
    <n v="60"/>
    <x v="3"/>
    <d v="2020-12-22T00:00:00"/>
    <n v="1"/>
    <n v="12996"/>
    <x v="468"/>
    <x v="1"/>
    <n v="104"/>
    <s v="Product_104"/>
    <x v="3"/>
    <n v="1102.2"/>
    <n v="627.30999999999995"/>
    <n v="4"/>
    <n v="0.05"/>
    <n v="713"/>
    <n v="2"/>
    <n v="4188.3599999999997"/>
    <n v="1679.12"/>
  </r>
  <r>
    <n v="1402"/>
    <x v="4156"/>
    <n v="40"/>
    <x v="3"/>
    <d v="2020-04-03T00:00:00"/>
    <n v="0"/>
    <n v="10984"/>
    <x v="711"/>
    <x v="1"/>
    <n v="138"/>
    <s v="Product_138"/>
    <x v="1"/>
    <n v="782.53"/>
    <n v="385.05"/>
    <n v="4"/>
    <n v="0.05"/>
    <n v="571"/>
    <n v="3"/>
    <n v="2973.61"/>
    <n v="1433.41"/>
  </r>
  <r>
    <n v="2132"/>
    <x v="4157"/>
    <n v="24"/>
    <x v="3"/>
    <d v="2022-04-08T00:00:00"/>
    <n v="0"/>
    <n v="12661"/>
    <x v="87"/>
    <x v="2"/>
    <n v="144"/>
    <s v="Product_144"/>
    <x v="3"/>
    <n v="909.71"/>
    <n v="436.27"/>
    <n v="5"/>
    <n v="0.1"/>
    <n v="999"/>
    <n v="7"/>
    <n v="4093.7"/>
    <n v="1912.35"/>
  </r>
  <r>
    <n v="1699"/>
    <x v="4158"/>
    <n v="37"/>
    <x v="4"/>
    <d v="2022-07-15T00:00:00"/>
    <n v="0"/>
    <n v="10372"/>
    <x v="1360"/>
    <x v="1"/>
    <n v="139"/>
    <s v="Product_139"/>
    <x v="3"/>
    <n v="1153.04"/>
    <n v="636.16"/>
    <n v="1"/>
    <n v="0"/>
    <n v="433"/>
    <n v="9"/>
    <n v="1153.04"/>
    <n v="516.88"/>
  </r>
  <r>
    <n v="1198"/>
    <x v="4159"/>
    <n v="25"/>
    <x v="4"/>
    <d v="2023-02-12T00:00:00"/>
    <n v="1"/>
    <n v="10617"/>
    <x v="282"/>
    <x v="1"/>
    <n v="105"/>
    <s v="Product_105"/>
    <x v="3"/>
    <n v="930.6"/>
    <n v="622.9"/>
    <n v="1"/>
    <n v="0"/>
    <n v="689"/>
    <n v="3"/>
    <n v="930.6"/>
    <n v="307.7"/>
  </r>
  <r>
    <n v="2326"/>
    <x v="4160"/>
    <n v="28"/>
    <x v="1"/>
    <d v="2023-01-31T00:00:00"/>
    <n v="0"/>
    <n v="13913"/>
    <x v="797"/>
    <x v="0"/>
    <n v="142"/>
    <s v="Product_142"/>
    <x v="0"/>
    <n v="942.64"/>
    <n v="551.85"/>
    <n v="3"/>
    <n v="0"/>
    <n v="391"/>
    <n v="7"/>
    <n v="2827.92"/>
    <n v="1172.3699999999999"/>
  </r>
  <r>
    <n v="1326"/>
    <x v="4161"/>
    <n v="32"/>
    <x v="0"/>
    <d v="2021-05-26T00:00:00"/>
    <n v="1"/>
    <n v="10068"/>
    <x v="259"/>
    <x v="0"/>
    <n v="132"/>
    <s v="Product_132"/>
    <x v="0"/>
    <n v="1194.3699999999999"/>
    <n v="760.32"/>
    <n v="2"/>
    <n v="0"/>
    <n v="1055"/>
    <n v="4"/>
    <n v="2388.7399999999998"/>
    <n v="868.1"/>
  </r>
  <r>
    <n v="1153"/>
    <x v="4162"/>
    <n v="25"/>
    <x v="5"/>
    <d v="2020-12-07T00:00:00"/>
    <n v="0"/>
    <n v="11543"/>
    <x v="237"/>
    <x v="1"/>
    <n v="106"/>
    <s v="Product_106"/>
    <x v="0"/>
    <n v="1426.18"/>
    <n v="827.48"/>
    <n v="3"/>
    <n v="0"/>
    <n v="423"/>
    <n v="8"/>
    <n v="4278.54"/>
    <n v="1796.1"/>
  </r>
  <r>
    <n v="1551"/>
    <x v="4163"/>
    <n v="28"/>
    <x v="1"/>
    <d v="2022-08-04T00:00:00"/>
    <n v="1"/>
    <n v="11658"/>
    <x v="584"/>
    <x v="1"/>
    <n v="114"/>
    <s v="Product_114"/>
    <x v="2"/>
    <n v="596.24"/>
    <n v="363.3"/>
    <n v="3"/>
    <n v="0"/>
    <n v="881"/>
    <n v="2"/>
    <n v="1788.72"/>
    <n v="698.82"/>
  </r>
  <r>
    <n v="1404"/>
    <x v="4164"/>
    <n v="60"/>
    <x v="2"/>
    <d v="2020-07-27T00:00:00"/>
    <n v="0"/>
    <n v="13424"/>
    <x v="625"/>
    <x v="0"/>
    <n v="106"/>
    <s v="Product_106"/>
    <x v="3"/>
    <n v="886.82"/>
    <n v="469.77"/>
    <n v="3"/>
    <n v="0"/>
    <n v="338"/>
    <n v="5"/>
    <n v="2660.46"/>
    <n v="1251.1500000000001"/>
  </r>
  <r>
    <n v="1461"/>
    <x v="4165"/>
    <n v="49"/>
    <x v="4"/>
    <d v="2020-10-13T00:00:00"/>
    <n v="1"/>
    <n v="10100"/>
    <x v="937"/>
    <x v="0"/>
    <n v="114"/>
    <s v="Product_114"/>
    <x v="2"/>
    <n v="175.1"/>
    <n v="118.68"/>
    <n v="2"/>
    <n v="0"/>
    <n v="1407"/>
    <n v="2"/>
    <n v="350.2"/>
    <n v="112.84"/>
  </r>
  <r>
    <n v="1131"/>
    <x v="4166"/>
    <n v="51"/>
    <x v="1"/>
    <d v="2020-05-09T00:00:00"/>
    <n v="0"/>
    <n v="10000"/>
    <x v="520"/>
    <x v="1"/>
    <n v="112"/>
    <s v="Product_112"/>
    <x v="0"/>
    <n v="570.27"/>
    <n v="313.98"/>
    <n v="3"/>
    <n v="0"/>
    <n v="565"/>
    <n v="4"/>
    <n v="1710.81"/>
    <n v="768.87"/>
  </r>
  <r>
    <n v="1790"/>
    <x v="4167"/>
    <n v="39"/>
    <x v="0"/>
    <d v="2020-01-25T00:00:00"/>
    <n v="0"/>
    <n v="12398"/>
    <x v="1328"/>
    <x v="2"/>
    <n v="127"/>
    <s v="Product_127"/>
    <x v="3"/>
    <n v="647.47"/>
    <n v="366.17"/>
    <n v="1"/>
    <n v="0"/>
    <n v="635"/>
    <n v="3"/>
    <n v="647.47"/>
    <n v="281.3"/>
  </r>
  <r>
    <n v="1873"/>
    <x v="4168"/>
    <n v="55"/>
    <x v="2"/>
    <d v="2020-06-05T00:00:00"/>
    <n v="1"/>
    <n v="12054"/>
    <x v="1053"/>
    <x v="0"/>
    <n v="126"/>
    <s v="Product_126"/>
    <x v="2"/>
    <n v="1261.0899999999999"/>
    <n v="703.04"/>
    <n v="2"/>
    <n v="0"/>
    <n v="727"/>
    <n v="3"/>
    <n v="2522.1799999999998"/>
    <n v="1116.0999999999999"/>
  </r>
  <r>
    <n v="1083"/>
    <x v="4169"/>
    <n v="52"/>
    <x v="1"/>
    <d v="2021-03-31T00:00:00"/>
    <n v="1"/>
    <n v="10317"/>
    <x v="414"/>
    <x v="0"/>
    <n v="112"/>
    <s v="Product_112"/>
    <x v="0"/>
    <n v="794.42"/>
    <n v="393.12"/>
    <n v="4"/>
    <n v="0.1"/>
    <n v="616"/>
    <n v="2"/>
    <n v="2859.91"/>
    <n v="1287.43"/>
  </r>
  <r>
    <n v="2422"/>
    <x v="4170"/>
    <n v="48"/>
    <x v="0"/>
    <d v="2020-09-24T00:00:00"/>
    <n v="0"/>
    <n v="12670"/>
    <x v="374"/>
    <x v="1"/>
    <n v="108"/>
    <s v="Product_108"/>
    <x v="2"/>
    <n v="1110.05"/>
    <n v="521.03"/>
    <n v="5"/>
    <n v="0"/>
    <n v="726"/>
    <n v="2"/>
    <n v="5550.25"/>
    <n v="2945.1"/>
  </r>
  <r>
    <n v="1753"/>
    <x v="4171"/>
    <n v="30"/>
    <x v="0"/>
    <d v="2021-02-09T00:00:00"/>
    <n v="0"/>
    <n v="11878"/>
    <x v="1420"/>
    <x v="1"/>
    <n v="110"/>
    <s v="Product_110"/>
    <x v="2"/>
    <n v="77.56"/>
    <n v="32.74"/>
    <n v="5"/>
    <n v="0"/>
    <n v="392"/>
    <n v="4"/>
    <n v="387.8"/>
    <n v="224.1"/>
  </r>
  <r>
    <n v="1627"/>
    <x v="4172"/>
    <n v="33"/>
    <x v="4"/>
    <d v="2022-03-31T00:00:00"/>
    <n v="0"/>
    <n v="12556"/>
    <x v="725"/>
    <x v="2"/>
    <n v="116"/>
    <s v="Product_116"/>
    <x v="0"/>
    <n v="723.51"/>
    <n v="445.29"/>
    <n v="1"/>
    <n v="0"/>
    <n v="729"/>
    <n v="5"/>
    <n v="723.51"/>
    <n v="278.22000000000003"/>
  </r>
  <r>
    <n v="2132"/>
    <x v="4173"/>
    <n v="55"/>
    <x v="5"/>
    <d v="2022-02-01T00:00:00"/>
    <n v="0"/>
    <n v="10185"/>
    <x v="393"/>
    <x v="0"/>
    <n v="126"/>
    <s v="Product_126"/>
    <x v="3"/>
    <n v="1356.91"/>
    <n v="660.52"/>
    <n v="5"/>
    <n v="0.05"/>
    <n v="999"/>
    <n v="7"/>
    <n v="6445.32"/>
    <n v="3142.72"/>
  </r>
  <r>
    <n v="1220"/>
    <x v="4174"/>
    <n v="40"/>
    <x v="1"/>
    <d v="2023-06-11T00:00:00"/>
    <n v="0"/>
    <n v="10727"/>
    <x v="982"/>
    <x v="1"/>
    <n v="108"/>
    <s v="Product_108"/>
    <x v="1"/>
    <n v="375.26"/>
    <n v="193.92"/>
    <n v="5"/>
    <n v="0"/>
    <n v="422"/>
    <n v="2"/>
    <n v="1876.3"/>
    <n v="906.7"/>
  </r>
  <r>
    <n v="1552"/>
    <x v="4175"/>
    <n v="20"/>
    <x v="0"/>
    <d v="2023-07-14T00:00:00"/>
    <n v="0"/>
    <n v="12509"/>
    <x v="815"/>
    <x v="1"/>
    <n v="141"/>
    <s v="Product_141"/>
    <x v="1"/>
    <n v="95.71"/>
    <n v="64.7"/>
    <n v="5"/>
    <n v="0.05"/>
    <n v="402"/>
    <n v="5"/>
    <n v="454.62"/>
    <n v="131.12"/>
  </r>
  <r>
    <n v="2391"/>
    <x v="4176"/>
    <n v="31"/>
    <x v="3"/>
    <d v="2023-08-13T00:00:00"/>
    <n v="0"/>
    <n v="10342"/>
    <x v="954"/>
    <x v="2"/>
    <n v="145"/>
    <s v="Product_145"/>
    <x v="2"/>
    <n v="678.44"/>
    <n v="386.67"/>
    <n v="4"/>
    <n v="0"/>
    <n v="507"/>
    <n v="2"/>
    <n v="2713.76"/>
    <n v="1167.08"/>
  </r>
  <r>
    <n v="2170"/>
    <x v="4177"/>
    <n v="63"/>
    <x v="0"/>
    <d v="2020-06-21T00:00:00"/>
    <n v="0"/>
    <n v="12682"/>
    <x v="1085"/>
    <x v="2"/>
    <n v="129"/>
    <s v="Product_129"/>
    <x v="2"/>
    <n v="1071.43"/>
    <n v="459.78"/>
    <n v="5"/>
    <n v="0"/>
    <n v="778"/>
    <n v="4"/>
    <n v="5357.15"/>
    <n v="3058.25"/>
  </r>
  <r>
    <n v="1111"/>
    <x v="4178"/>
    <n v="31"/>
    <x v="5"/>
    <d v="2023-04-07T00:00:00"/>
    <n v="0"/>
    <n v="10712"/>
    <x v="159"/>
    <x v="0"/>
    <n v="120"/>
    <s v="Product_120"/>
    <x v="2"/>
    <n v="708.97"/>
    <n v="453.66"/>
    <n v="3"/>
    <n v="0.2"/>
    <n v="635"/>
    <n v="2"/>
    <n v="1701.53"/>
    <n v="340.55"/>
  </r>
  <r>
    <n v="1614"/>
    <x v="4179"/>
    <n v="44"/>
    <x v="0"/>
    <d v="2023-04-15T00:00:00"/>
    <n v="0"/>
    <n v="13079"/>
    <x v="960"/>
    <x v="1"/>
    <n v="117"/>
    <s v="Product_117"/>
    <x v="3"/>
    <n v="716.97"/>
    <n v="341.88"/>
    <n v="1"/>
    <n v="0"/>
    <n v="627"/>
    <n v="2"/>
    <n v="716.97"/>
    <n v="375.09"/>
  </r>
  <r>
    <n v="1923"/>
    <x v="4180"/>
    <n v="30"/>
    <x v="4"/>
    <d v="2021-06-14T00:00:00"/>
    <n v="1"/>
    <n v="12623"/>
    <x v="532"/>
    <x v="1"/>
    <n v="119"/>
    <s v="Product_119"/>
    <x v="2"/>
    <n v="1021.22"/>
    <n v="577.82000000000005"/>
    <n v="1"/>
    <n v="0"/>
    <n v="438"/>
    <n v="3"/>
    <n v="1021.22"/>
    <n v="443.4"/>
  </r>
  <r>
    <n v="1474"/>
    <x v="4181"/>
    <n v="51"/>
    <x v="1"/>
    <d v="2020-06-02T00:00:00"/>
    <n v="1"/>
    <n v="10135"/>
    <x v="751"/>
    <x v="0"/>
    <n v="117"/>
    <s v="Product_117"/>
    <x v="2"/>
    <n v="418.86"/>
    <n v="231.63"/>
    <n v="1"/>
    <n v="0"/>
    <n v="1501"/>
    <n v="3"/>
    <n v="418.86"/>
    <n v="187.23"/>
  </r>
  <r>
    <n v="1835"/>
    <x v="4182"/>
    <n v="48"/>
    <x v="4"/>
    <d v="2020-02-14T00:00:00"/>
    <n v="0"/>
    <n v="11922"/>
    <x v="900"/>
    <x v="2"/>
    <n v="139"/>
    <s v="Product_139"/>
    <x v="2"/>
    <n v="1140.24"/>
    <n v="537.54"/>
    <n v="4"/>
    <n v="0"/>
    <n v="559"/>
    <n v="5"/>
    <n v="4560.96"/>
    <n v="2410.8000000000002"/>
  </r>
  <r>
    <n v="1270"/>
    <x v="4183"/>
    <n v="40"/>
    <x v="1"/>
    <d v="2020-12-05T00:00:00"/>
    <n v="1"/>
    <n v="10382"/>
    <x v="769"/>
    <x v="0"/>
    <n v="101"/>
    <s v="Product_101"/>
    <x v="0"/>
    <n v="272.01"/>
    <n v="118.25"/>
    <n v="4"/>
    <n v="0"/>
    <n v="1695"/>
    <n v="1"/>
    <n v="1088.04"/>
    <n v="615.04"/>
  </r>
  <r>
    <n v="1420"/>
    <x v="4184"/>
    <n v="44"/>
    <x v="2"/>
    <d v="2021-08-02T00:00:00"/>
    <n v="0"/>
    <n v="10185"/>
    <x v="703"/>
    <x v="0"/>
    <n v="129"/>
    <s v="Product_129"/>
    <x v="1"/>
    <n v="623.84"/>
    <n v="289.07"/>
    <n v="5"/>
    <n v="0"/>
    <n v="516"/>
    <n v="4"/>
    <n v="3119.2"/>
    <n v="1673.85"/>
  </r>
  <r>
    <n v="1706"/>
    <x v="4185"/>
    <n v="40"/>
    <x v="1"/>
    <d v="2023-08-15T00:00:00"/>
    <n v="1"/>
    <n v="12686"/>
    <x v="676"/>
    <x v="0"/>
    <n v="114"/>
    <s v="Product_114"/>
    <x v="1"/>
    <n v="1001.21"/>
    <n v="429.51499999999999"/>
    <n v="3"/>
    <n v="0"/>
    <n v="505"/>
    <n v="2"/>
    <n v="3003.63"/>
    <n v="1715.08"/>
  </r>
  <r>
    <n v="2390"/>
    <x v="4186"/>
    <n v="31"/>
    <x v="2"/>
    <d v="2022-06-27T00:00:00"/>
    <n v="0"/>
    <n v="10927"/>
    <x v="875"/>
    <x v="2"/>
    <n v="117"/>
    <s v="Product_117"/>
    <x v="0"/>
    <n v="1251.1400000000001"/>
    <n v="603.91"/>
    <n v="5"/>
    <n v="0.2"/>
    <n v="385"/>
    <n v="5"/>
    <n v="5004.5600000000004"/>
    <n v="1985.01"/>
  </r>
  <r>
    <n v="2303"/>
    <x v="4187"/>
    <n v="39"/>
    <x v="4"/>
    <d v="2020-09-20T00:00:00"/>
    <n v="0"/>
    <n v="13443"/>
    <x v="1226"/>
    <x v="2"/>
    <n v="113"/>
    <s v="Product_113"/>
    <x v="3"/>
    <n v="1197.72"/>
    <n v="837.43"/>
    <n v="1"/>
    <n v="0"/>
    <n v="638"/>
    <n v="4"/>
    <n v="1197.72"/>
    <n v="360.29"/>
  </r>
  <r>
    <n v="2306"/>
    <x v="4188"/>
    <n v="67"/>
    <x v="3"/>
    <d v="2020-07-07T00:00:00"/>
    <n v="0"/>
    <n v="10963"/>
    <x v="1421"/>
    <x v="1"/>
    <n v="129"/>
    <s v="Product_129"/>
    <x v="3"/>
    <n v="1096.44"/>
    <n v="570.84"/>
    <n v="3"/>
    <n v="0"/>
    <n v="594"/>
    <n v="6"/>
    <n v="3289.32"/>
    <n v="1576.8"/>
  </r>
  <r>
    <n v="1039"/>
    <x v="4189"/>
    <n v="44"/>
    <x v="5"/>
    <d v="2021-10-11T00:00:00"/>
    <n v="0"/>
    <n v="10560"/>
    <x v="525"/>
    <x v="1"/>
    <n v="134"/>
    <s v="Product_134"/>
    <x v="3"/>
    <n v="570.69000000000005"/>
    <n v="429.51499999999999"/>
    <n v="1"/>
    <n v="0"/>
    <n v="531"/>
    <n v="5"/>
    <n v="570.69000000000005"/>
    <n v="141.18"/>
  </r>
  <r>
    <n v="1188"/>
    <x v="4190"/>
    <n v="28"/>
    <x v="3"/>
    <d v="2020-07-09T00:00:00"/>
    <n v="1"/>
    <n v="11189"/>
    <x v="822"/>
    <x v="0"/>
    <n v="127"/>
    <s v="Product_127"/>
    <x v="0"/>
    <n v="227.34"/>
    <n v="128.38999999999999"/>
    <n v="3"/>
    <n v="0"/>
    <n v="1577"/>
    <n v="1"/>
    <n v="682.02"/>
    <n v="296.85000000000002"/>
  </r>
  <r>
    <n v="2187"/>
    <x v="4191"/>
    <n v="35"/>
    <x v="2"/>
    <d v="2020-03-28T00:00:00"/>
    <n v="1"/>
    <n v="10897"/>
    <x v="1330"/>
    <x v="1"/>
    <n v="146"/>
    <s v="Product_146"/>
    <x v="1"/>
    <n v="364.41"/>
    <n v="218.64"/>
    <n v="2"/>
    <n v="0"/>
    <n v="769"/>
    <n v="3"/>
    <n v="728.82"/>
    <n v="291.54000000000002"/>
  </r>
  <r>
    <n v="1993"/>
    <x v="4192"/>
    <n v="53"/>
    <x v="0"/>
    <d v="2022-08-02T00:00:00"/>
    <n v="0"/>
    <n v="12686"/>
    <x v="886"/>
    <x v="2"/>
    <n v="133"/>
    <s v="Product_133"/>
    <x v="1"/>
    <n v="1304.01"/>
    <n v="429.51499999999999"/>
    <n v="4"/>
    <n v="0"/>
    <n v="510"/>
    <n v="4"/>
    <n v="5216.04"/>
    <n v="3497.98"/>
  </r>
  <r>
    <n v="1535"/>
    <x v="4193"/>
    <n v="28"/>
    <x v="0"/>
    <d v="2020-04-13T00:00:00"/>
    <n v="0"/>
    <n v="11928"/>
    <x v="264"/>
    <x v="1"/>
    <n v="129"/>
    <s v="Product_129"/>
    <x v="2"/>
    <n v="1293.1300000000001"/>
    <n v="623.86"/>
    <n v="4"/>
    <n v="0.2"/>
    <n v="861"/>
    <n v="3"/>
    <n v="4138.0200000000004"/>
    <n v="1642.58"/>
  </r>
  <r>
    <n v="2027"/>
    <x v="4194"/>
    <n v="56"/>
    <x v="3"/>
    <d v="2020-10-12T00:00:00"/>
    <n v="1"/>
    <n v="11837"/>
    <x v="6"/>
    <x v="1"/>
    <n v="137"/>
    <s v="Product_137"/>
    <x v="1"/>
    <n v="1429.76"/>
    <n v="790.85"/>
    <n v="1"/>
    <n v="0"/>
    <n v="1483"/>
    <n v="1"/>
    <n v="1429.76"/>
    <n v="638.91"/>
  </r>
  <r>
    <n v="1289"/>
    <x v="4195"/>
    <n v="32"/>
    <x v="0"/>
    <d v="2023-03-21T00:00:00"/>
    <n v="1"/>
    <n v="12368"/>
    <x v="716"/>
    <x v="2"/>
    <n v="139"/>
    <s v="Product_139"/>
    <x v="3"/>
    <n v="160.18"/>
    <n v="106.41"/>
    <n v="1"/>
    <n v="0"/>
    <n v="652"/>
    <n v="1"/>
    <n v="160.18"/>
    <n v="53.77"/>
  </r>
  <r>
    <n v="1432"/>
    <x v="4196"/>
    <n v="26"/>
    <x v="2"/>
    <d v="2022-06-06T00:00:00"/>
    <n v="0"/>
    <n v="11712"/>
    <x v="639"/>
    <x v="1"/>
    <n v="119"/>
    <s v="Product_119"/>
    <x v="3"/>
    <n v="828.37"/>
    <n v="342.01"/>
    <n v="2"/>
    <n v="0"/>
    <n v="940"/>
    <n v="1"/>
    <n v="1656.74"/>
    <n v="972.72"/>
  </r>
  <r>
    <n v="1470"/>
    <x v="4197"/>
    <n v="32"/>
    <x v="4"/>
    <d v="2024-01-23T00:00:00"/>
    <n v="0"/>
    <n v="11738"/>
    <x v="585"/>
    <x v="2"/>
    <n v="146"/>
    <s v="Product_146"/>
    <x v="2"/>
    <n v="990.59"/>
    <n v="546.88"/>
    <n v="5"/>
    <n v="0"/>
    <n v="344"/>
    <n v="7"/>
    <n v="4952.95"/>
    <n v="2218.5500000000002"/>
  </r>
  <r>
    <n v="2204"/>
    <x v="4198"/>
    <n v="40"/>
    <x v="5"/>
    <d v="2022-03-19T00:00:00"/>
    <n v="1"/>
    <n v="11180"/>
    <x v="925"/>
    <x v="1"/>
    <n v="124"/>
    <s v="Product_124"/>
    <x v="2"/>
    <n v="1080.45"/>
    <n v="448.71"/>
    <n v="3"/>
    <n v="0.05"/>
    <n v="1019"/>
    <n v="1"/>
    <n v="3079.28"/>
    <n v="1733.15"/>
  </r>
  <r>
    <n v="2271"/>
    <x v="4199"/>
    <n v="40"/>
    <x v="1"/>
    <d v="2022-10-13T00:00:00"/>
    <n v="0"/>
    <n v="10857"/>
    <x v="1156"/>
    <x v="1"/>
    <n v="114"/>
    <s v="Product_114"/>
    <x v="1"/>
    <n v="983.6"/>
    <n v="528.24"/>
    <n v="2"/>
    <n v="0"/>
    <n v="811"/>
    <n v="4"/>
    <n v="1967.2"/>
    <n v="910.72"/>
  </r>
  <r>
    <n v="1627"/>
    <x v="4200"/>
    <n v="38"/>
    <x v="2"/>
    <d v="2020-01-03T00:00:00"/>
    <n v="0"/>
    <n v="13802"/>
    <x v="805"/>
    <x v="0"/>
    <n v="147"/>
    <s v="Product_147"/>
    <x v="2"/>
    <n v="1166.52"/>
    <n v="686.68"/>
    <n v="2"/>
    <n v="0"/>
    <n v="729"/>
    <n v="5"/>
    <n v="2333.04"/>
    <n v="959.68"/>
  </r>
  <r>
    <n v="1278"/>
    <x v="4201"/>
    <n v="38"/>
    <x v="2"/>
    <d v="2022-02-22T00:00:00"/>
    <n v="1"/>
    <n v="13045"/>
    <x v="411"/>
    <x v="1"/>
    <n v="137"/>
    <s v="Product_137"/>
    <x v="2"/>
    <n v="571.23"/>
    <n v="356.11"/>
    <n v="1"/>
    <n v="0.05"/>
    <n v="804"/>
    <n v="3"/>
    <n v="542.66999999999996"/>
    <n v="186.56"/>
  </r>
  <r>
    <n v="1876"/>
    <x v="4202"/>
    <n v="43"/>
    <x v="1"/>
    <d v="2023-10-31T00:00:00"/>
    <n v="0"/>
    <n v="10284"/>
    <x v="78"/>
    <x v="0"/>
    <n v="105"/>
    <s v="Product_105"/>
    <x v="0"/>
    <n v="310.18"/>
    <n v="136.96"/>
    <n v="1"/>
    <n v="0.1"/>
    <n v="428"/>
    <n v="5"/>
    <n v="279.16000000000003"/>
    <n v="142.19999999999999"/>
  </r>
  <r>
    <n v="1580"/>
    <x v="4203"/>
    <n v="38"/>
    <x v="1"/>
    <d v="2022-05-23T00:00:00"/>
    <n v="0"/>
    <n v="13872"/>
    <x v="528"/>
    <x v="1"/>
    <n v="124"/>
    <s v="Product_124"/>
    <x v="1"/>
    <n v="346.65"/>
    <n v="155.97999999999999"/>
    <n v="5"/>
    <n v="0"/>
    <n v="387"/>
    <n v="5"/>
    <n v="1733.25"/>
    <n v="953.35"/>
  </r>
  <r>
    <n v="1862"/>
    <x v="4204"/>
    <n v="74"/>
    <x v="5"/>
    <d v="2020-12-19T00:00:00"/>
    <n v="1"/>
    <n v="13099"/>
    <x v="1086"/>
    <x v="0"/>
    <n v="134"/>
    <s v="Product_134"/>
    <x v="3"/>
    <n v="67.37"/>
    <n v="36.450000000000003"/>
    <n v="5"/>
    <n v="0.1"/>
    <n v="1230"/>
    <n v="3"/>
    <n v="303.17"/>
    <n v="120.92"/>
  </r>
  <r>
    <n v="1253"/>
    <x v="4205"/>
    <n v="42"/>
    <x v="5"/>
    <d v="2021-12-25T00:00:00"/>
    <n v="0"/>
    <n v="12398"/>
    <x v="397"/>
    <x v="1"/>
    <n v="131"/>
    <s v="Product_131"/>
    <x v="0"/>
    <n v="557.97"/>
    <n v="390.25"/>
    <n v="1"/>
    <n v="0"/>
    <n v="605"/>
    <n v="6"/>
    <n v="557.97"/>
    <n v="167.72"/>
  </r>
  <r>
    <n v="1180"/>
    <x v="4206"/>
    <n v="19"/>
    <x v="5"/>
    <d v="2021-03-15T00:00:00"/>
    <n v="1"/>
    <n v="12130"/>
    <x v="1177"/>
    <x v="2"/>
    <n v="130"/>
    <s v="Product_130"/>
    <x v="3"/>
    <n v="183.03"/>
    <n v="92.76"/>
    <n v="4"/>
    <n v="0"/>
    <n v="1388"/>
    <n v="2"/>
    <n v="732.12"/>
    <n v="361.08"/>
  </r>
  <r>
    <n v="1680"/>
    <x v="4207"/>
    <n v="23"/>
    <x v="0"/>
    <d v="2021-01-18T00:00:00"/>
    <n v="0"/>
    <n v="11647"/>
    <x v="1136"/>
    <x v="1"/>
    <n v="109"/>
    <s v="Product_109"/>
    <x v="2"/>
    <n v="516.16"/>
    <n v="272.67"/>
    <n v="5"/>
    <n v="0"/>
    <n v="665"/>
    <n v="3"/>
    <n v="2580.8000000000002"/>
    <n v="1217.45"/>
  </r>
  <r>
    <n v="1824"/>
    <x v="4208"/>
    <n v="40"/>
    <x v="2"/>
    <d v="2021-07-17T00:00:00"/>
    <n v="1"/>
    <n v="10665"/>
    <x v="3"/>
    <x v="2"/>
    <n v="127"/>
    <s v="Product_127"/>
    <x v="2"/>
    <n v="960.9"/>
    <n v="509.02"/>
    <n v="2"/>
    <n v="0"/>
    <n v="1125"/>
    <n v="5"/>
    <n v="1921.8"/>
    <n v="903.76"/>
  </r>
  <r>
    <n v="1699"/>
    <x v="4209"/>
    <n v="33"/>
    <x v="4"/>
    <d v="2021-07-27T00:00:00"/>
    <n v="0"/>
    <n v="11393"/>
    <x v="1413"/>
    <x v="2"/>
    <n v="128"/>
    <s v="Product_128"/>
    <x v="3"/>
    <n v="1346.99"/>
    <n v="571.41"/>
    <n v="1"/>
    <n v="0"/>
    <n v="433"/>
    <n v="9"/>
    <n v="1346.99"/>
    <n v="775.58"/>
  </r>
  <r>
    <n v="1565"/>
    <x v="4210"/>
    <n v="21"/>
    <x v="1"/>
    <d v="2022-07-02T00:00:00"/>
    <n v="1"/>
    <n v="12588"/>
    <x v="529"/>
    <x v="0"/>
    <n v="142"/>
    <s v="Product_142"/>
    <x v="0"/>
    <n v="1267.43"/>
    <n v="801.33"/>
    <n v="3"/>
    <n v="0"/>
    <n v="914"/>
    <n v="4"/>
    <n v="3802.29"/>
    <n v="1398.3"/>
  </r>
  <r>
    <n v="2349"/>
    <x v="4211"/>
    <n v="39"/>
    <x v="2"/>
    <d v="2020-10-31T00:00:00"/>
    <n v="1"/>
    <n v="13466"/>
    <x v="843"/>
    <x v="2"/>
    <n v="126"/>
    <s v="Product_126"/>
    <x v="0"/>
    <n v="416.38"/>
    <n v="198.17"/>
    <n v="3"/>
    <n v="0"/>
    <n v="535"/>
    <n v="5"/>
    <n v="1249.1400000000001"/>
    <n v="654.63"/>
  </r>
  <r>
    <n v="2380"/>
    <x v="4212"/>
    <n v="39"/>
    <x v="2"/>
    <d v="2020-11-03T00:00:00"/>
    <n v="1"/>
    <n v="12024"/>
    <x v="1095"/>
    <x v="2"/>
    <n v="118"/>
    <s v="Product_118"/>
    <x v="0"/>
    <n v="244.42"/>
    <n v="149.37"/>
    <n v="4"/>
    <n v="0"/>
    <n v="1268"/>
    <n v="3"/>
    <n v="977.68"/>
    <n v="380.2"/>
  </r>
  <r>
    <n v="1679"/>
    <x v="4213"/>
    <n v="63"/>
    <x v="5"/>
    <d v="2023-11-06T00:00:00"/>
    <n v="1"/>
    <n v="12527"/>
    <x v="729"/>
    <x v="0"/>
    <n v="136"/>
    <s v="Product_136"/>
    <x v="2"/>
    <n v="329.95"/>
    <n v="179.01"/>
    <n v="1"/>
    <n v="0"/>
    <n v="570"/>
    <n v="3"/>
    <n v="329.95"/>
    <n v="150.94"/>
  </r>
  <r>
    <n v="1390"/>
    <x v="4214"/>
    <n v="26"/>
    <x v="5"/>
    <d v="2023-06-22T00:00:00"/>
    <n v="0"/>
    <n v="12260"/>
    <x v="316"/>
    <x v="1"/>
    <n v="108"/>
    <s v="Product_108"/>
    <x v="1"/>
    <n v="1457.93"/>
    <n v="850.75"/>
    <n v="2"/>
    <n v="0.05"/>
    <n v="559"/>
    <n v="5"/>
    <n v="2770.07"/>
    <n v="1068.57"/>
  </r>
  <r>
    <n v="2108"/>
    <x v="4215"/>
    <n v="33"/>
    <x v="2"/>
    <d v="2023-06-17T00:00:00"/>
    <n v="0"/>
    <n v="13685"/>
    <x v="1422"/>
    <x v="1"/>
    <n v="118"/>
    <s v="Product_118"/>
    <x v="2"/>
    <n v="846.74"/>
    <n v="352.41"/>
    <n v="4"/>
    <n v="0"/>
    <n v="440"/>
    <n v="3"/>
    <n v="3386.96"/>
    <n v="1977.32"/>
  </r>
  <r>
    <n v="2340"/>
    <x v="4216"/>
    <n v="63"/>
    <x v="5"/>
    <d v="2021-05-18T00:00:00"/>
    <n v="0"/>
    <n v="10929"/>
    <x v="1320"/>
    <x v="2"/>
    <n v="120"/>
    <s v="Product_120"/>
    <x v="3"/>
    <n v="314.63"/>
    <n v="209.85"/>
    <n v="2"/>
    <n v="0"/>
    <n v="368"/>
    <n v="2"/>
    <n v="629.26"/>
    <n v="209.56"/>
  </r>
  <r>
    <n v="1211"/>
    <x v="4217"/>
    <n v="44"/>
    <x v="0"/>
    <d v="2023-08-18T00:00:00"/>
    <n v="0"/>
    <n v="12407"/>
    <x v="1090"/>
    <x v="0"/>
    <n v="132"/>
    <s v="Product_132"/>
    <x v="0"/>
    <n v="1269.08"/>
    <n v="600.47"/>
    <n v="3"/>
    <n v="0"/>
    <n v="401"/>
    <n v="2"/>
    <n v="3807.24"/>
    <n v="2005.83"/>
  </r>
  <r>
    <n v="1383"/>
    <x v="4218"/>
    <n v="26"/>
    <x v="1"/>
    <d v="2021-08-27T00:00:00"/>
    <n v="1"/>
    <n v="10213"/>
    <x v="899"/>
    <x v="1"/>
    <n v="129"/>
    <s v="Product_129"/>
    <x v="1"/>
    <n v="623.03"/>
    <n v="374.46"/>
    <n v="2"/>
    <n v="0"/>
    <n v="485"/>
    <n v="5"/>
    <n v="1246.06"/>
    <n v="497.14"/>
  </r>
  <r>
    <n v="1341"/>
    <x v="4219"/>
    <n v="29"/>
    <x v="2"/>
    <d v="2022-10-18T00:00:00"/>
    <n v="0"/>
    <n v="10303"/>
    <x v="1213"/>
    <x v="0"/>
    <n v="149"/>
    <s v="Product_149"/>
    <x v="0"/>
    <n v="1353.87"/>
    <n v="865.67"/>
    <n v="3"/>
    <n v="0"/>
    <n v="806"/>
    <n v="5"/>
    <n v="4061.61"/>
    <n v="1464.6"/>
  </r>
  <r>
    <n v="1843"/>
    <x v="4220"/>
    <n v="21"/>
    <x v="1"/>
    <d v="2022-04-23T00:00:00"/>
    <n v="1"/>
    <n v="13226"/>
    <x v="407"/>
    <x v="0"/>
    <n v="148"/>
    <s v="Product_148"/>
    <x v="2"/>
    <n v="427.98"/>
    <n v="429.51499999999999"/>
    <n v="5"/>
    <n v="0.2"/>
    <n v="984"/>
    <n v="4"/>
    <n v="1711.92"/>
    <n v="-435.65"/>
  </r>
  <r>
    <n v="2061"/>
    <x v="4221"/>
    <n v="41"/>
    <x v="0"/>
    <d v="2023-01-02T00:00:00"/>
    <n v="1"/>
    <n v="11403"/>
    <x v="1131"/>
    <x v="2"/>
    <n v="118"/>
    <s v="Product_118"/>
    <x v="1"/>
    <n v="620.16999999999996"/>
    <n v="310.83"/>
    <n v="3"/>
    <n v="0"/>
    <n v="700"/>
    <n v="2"/>
    <n v="1860.51"/>
    <n v="928.02"/>
  </r>
  <r>
    <n v="1419"/>
    <x v="4222"/>
    <n v="55"/>
    <x v="5"/>
    <d v="2022-08-09T00:00:00"/>
    <n v="0"/>
    <n v="10199"/>
    <x v="1145"/>
    <x v="0"/>
    <n v="107"/>
    <s v="Product_107"/>
    <x v="1"/>
    <n v="782.17"/>
    <n v="542.33000000000004"/>
    <n v="3"/>
    <n v="0.05"/>
    <n v="401"/>
    <n v="8"/>
    <n v="2229.1799999999998"/>
    <n v="602.19000000000005"/>
  </r>
  <r>
    <n v="1750"/>
    <x v="4223"/>
    <n v="40"/>
    <x v="3"/>
    <d v="2020-05-04T00:00:00"/>
    <n v="0"/>
    <n v="13751"/>
    <x v="980"/>
    <x v="2"/>
    <n v="101"/>
    <s v="Product_101"/>
    <x v="2"/>
    <n v="1344.29"/>
    <n v="650.01"/>
    <n v="4"/>
    <n v="0"/>
    <n v="414"/>
    <n v="5"/>
    <n v="5377.16"/>
    <n v="2777.12"/>
  </r>
  <r>
    <n v="2192"/>
    <x v="4224"/>
    <n v="40"/>
    <x v="0"/>
    <d v="2020-06-28T00:00:00"/>
    <n v="1"/>
    <n v="12285"/>
    <x v="1182"/>
    <x v="0"/>
    <n v="128"/>
    <s v="Product_128"/>
    <x v="0"/>
    <n v="1309.7"/>
    <n v="896.62"/>
    <n v="4"/>
    <n v="0.1"/>
    <n v="1648"/>
    <n v="1"/>
    <n v="4714.92"/>
    <n v="1128.44"/>
  </r>
  <r>
    <n v="2366"/>
    <x v="4225"/>
    <n v="53"/>
    <x v="3"/>
    <d v="2021-07-26T00:00:00"/>
    <n v="1"/>
    <n v="10670"/>
    <x v="667"/>
    <x v="2"/>
    <n v="133"/>
    <s v="Product_133"/>
    <x v="0"/>
    <n v="882.81"/>
    <n v="394.5"/>
    <n v="1"/>
    <n v="0"/>
    <n v="1043"/>
    <n v="3"/>
    <n v="882.81"/>
    <n v="488.31"/>
  </r>
  <r>
    <n v="1305"/>
    <x v="4226"/>
    <n v="42"/>
    <x v="1"/>
    <d v="2022-02-23T00:00:00"/>
    <n v="1"/>
    <n v="11728"/>
    <x v="553"/>
    <x v="1"/>
    <n v="104"/>
    <s v="Product_104"/>
    <x v="0"/>
    <n v="371.57"/>
    <n v="192.01"/>
    <n v="1"/>
    <n v="0.2"/>
    <n v="1043"/>
    <n v="2"/>
    <n v="297.26"/>
    <n v="105.25"/>
  </r>
  <r>
    <n v="1701"/>
    <x v="4227"/>
    <n v="36"/>
    <x v="2"/>
    <d v="2020-10-08T00:00:00"/>
    <n v="1"/>
    <n v="13238"/>
    <x v="433"/>
    <x v="0"/>
    <n v="120"/>
    <s v="Product_120"/>
    <x v="2"/>
    <n v="634.87"/>
    <n v="280.33"/>
    <n v="3"/>
    <n v="0"/>
    <n v="991"/>
    <n v="3"/>
    <n v="1904.61"/>
    <n v="1063.6199999999999"/>
  </r>
  <r>
    <n v="1868"/>
    <x v="4228"/>
    <n v="33"/>
    <x v="5"/>
    <d v="2022-08-05T00:00:00"/>
    <n v="0"/>
    <n v="11249"/>
    <x v="318"/>
    <x v="2"/>
    <n v="136"/>
    <s v="Product_136"/>
    <x v="3"/>
    <n v="1464.67"/>
    <n v="586.85"/>
    <n v="5"/>
    <n v="0"/>
    <n v="470"/>
    <n v="4"/>
    <n v="7323.35"/>
    <n v="4389.1000000000004"/>
  </r>
  <r>
    <n v="1536"/>
    <x v="4229"/>
    <n v="40"/>
    <x v="0"/>
    <d v="2021-12-02T00:00:00"/>
    <n v="1"/>
    <n v="10878"/>
    <x v="1150"/>
    <x v="1"/>
    <n v="131"/>
    <s v="Product_131"/>
    <x v="3"/>
    <n v="931.27"/>
    <n v="445.22"/>
    <n v="1"/>
    <n v="0"/>
    <n v="750"/>
    <n v="5"/>
    <n v="931.27"/>
    <n v="486.05"/>
  </r>
  <r>
    <n v="2135"/>
    <x v="4230"/>
    <n v="49"/>
    <x v="5"/>
    <d v="2023-09-08T00:00:00"/>
    <n v="0"/>
    <n v="10250"/>
    <x v="110"/>
    <x v="2"/>
    <n v="138"/>
    <s v="Product_138"/>
    <x v="0"/>
    <n v="1182.5899999999999"/>
    <n v="503.98"/>
    <n v="3"/>
    <n v="0"/>
    <n v="511"/>
    <n v="3"/>
    <n v="3547.77"/>
    <n v="2035.83"/>
  </r>
  <r>
    <n v="2434"/>
    <x v="4231"/>
    <n v="20"/>
    <x v="3"/>
    <d v="2022-12-12T00:00:00"/>
    <n v="0"/>
    <n v="13351"/>
    <x v="1192"/>
    <x v="2"/>
    <n v="128"/>
    <s v="Product_128"/>
    <x v="1"/>
    <n v="702.3"/>
    <n v="488.73"/>
    <n v="4"/>
    <n v="0"/>
    <n v="751"/>
    <n v="4"/>
    <n v="2809.2"/>
    <n v="854.28"/>
  </r>
  <r>
    <n v="1205"/>
    <x v="4232"/>
    <n v="28"/>
    <x v="3"/>
    <d v="2021-05-25T00:00:00"/>
    <n v="0"/>
    <n v="12523"/>
    <x v="519"/>
    <x v="2"/>
    <n v="103"/>
    <s v="Product_103"/>
    <x v="3"/>
    <n v="821.41"/>
    <n v="516.25"/>
    <n v="1"/>
    <n v="0"/>
    <n v="417"/>
    <n v="5"/>
    <n v="821.41"/>
    <n v="305.16000000000003"/>
  </r>
  <r>
    <n v="2208"/>
    <x v="4233"/>
    <n v="46"/>
    <x v="4"/>
    <d v="2023-07-15T00:00:00"/>
    <n v="0"/>
    <n v="10497"/>
    <x v="1324"/>
    <x v="2"/>
    <n v="106"/>
    <s v="Product_106"/>
    <x v="0"/>
    <n v="671.98"/>
    <n v="269.54000000000002"/>
    <n v="1"/>
    <n v="0.05"/>
    <n v="536"/>
    <n v="3"/>
    <n v="638.38"/>
    <n v="368.84"/>
  </r>
  <r>
    <n v="2405"/>
    <x v="4234"/>
    <n v="40"/>
    <x v="2"/>
    <d v="2023-01-18T00:00:00"/>
    <n v="0"/>
    <n v="11987"/>
    <x v="1355"/>
    <x v="2"/>
    <n v="145"/>
    <s v="Product_145"/>
    <x v="3"/>
    <n v="1069.24"/>
    <n v="499.44"/>
    <n v="3"/>
    <n v="0"/>
    <n v="692"/>
    <n v="6"/>
    <n v="3207.72"/>
    <n v="1709.4"/>
  </r>
  <r>
    <n v="1495"/>
    <x v="4235"/>
    <n v="20"/>
    <x v="3"/>
    <d v="2020-02-09T00:00:00"/>
    <n v="0"/>
    <n v="10977"/>
    <x v="170"/>
    <x v="0"/>
    <n v="123"/>
    <s v="Product_123"/>
    <x v="0"/>
    <n v="1284.6300000000001"/>
    <n v="772.11"/>
    <n v="3"/>
    <n v="0"/>
    <n v="1788"/>
    <n v="1"/>
    <n v="3853.89"/>
    <n v="1537.56"/>
  </r>
  <r>
    <n v="2402"/>
    <x v="4236"/>
    <n v="58"/>
    <x v="2"/>
    <d v="2022-02-22T00:00:00"/>
    <n v="1"/>
    <n v="13804"/>
    <x v="411"/>
    <x v="1"/>
    <n v="107"/>
    <s v="Product_107"/>
    <x v="3"/>
    <n v="785.68"/>
    <n v="408.21"/>
    <n v="2"/>
    <n v="0"/>
    <n v="935"/>
    <n v="3"/>
    <n v="1571.36"/>
    <n v="754.94"/>
  </r>
  <r>
    <n v="2070"/>
    <x v="4237"/>
    <n v="41"/>
    <x v="4"/>
    <d v="2023-12-31T00:00:00"/>
    <n v="0"/>
    <n v="13606"/>
    <x v="196"/>
    <x v="1"/>
    <n v="136"/>
    <s v="Product_136"/>
    <x v="3"/>
    <n v="747.26"/>
    <n v="485.38"/>
    <n v="2"/>
    <n v="0"/>
    <n v="367"/>
    <n v="6"/>
    <n v="1494.52"/>
    <n v="523.76"/>
  </r>
  <r>
    <n v="1503"/>
    <x v="4238"/>
    <n v="30"/>
    <x v="0"/>
    <d v="2022-01-05T00:00:00"/>
    <n v="1"/>
    <n v="13044"/>
    <x v="561"/>
    <x v="1"/>
    <n v="101"/>
    <s v="Product_101"/>
    <x v="1"/>
    <n v="543.41999999999996"/>
    <n v="299.67"/>
    <n v="5"/>
    <n v="0"/>
    <n v="827"/>
    <n v="5"/>
    <n v="2717.1"/>
    <n v="1218.75"/>
  </r>
  <r>
    <n v="2045"/>
    <x v="4239"/>
    <n v="41"/>
    <x v="4"/>
    <d v="2022-09-09T00:00:00"/>
    <n v="0"/>
    <n v="12748"/>
    <x v="1249"/>
    <x v="0"/>
    <n v="106"/>
    <s v="Product_106"/>
    <x v="1"/>
    <n v="306.79000000000002"/>
    <n v="182.88"/>
    <n v="1"/>
    <n v="0"/>
    <n v="331"/>
    <n v="5"/>
    <n v="306.79000000000002"/>
    <n v="123.91"/>
  </r>
  <r>
    <n v="1212"/>
    <x v="4240"/>
    <n v="50"/>
    <x v="2"/>
    <d v="2023-01-20T00:00:00"/>
    <n v="0"/>
    <n v="13482"/>
    <x v="765"/>
    <x v="2"/>
    <n v="124"/>
    <s v="Product_124"/>
    <x v="3"/>
    <n v="1411.91"/>
    <n v="817.65"/>
    <n v="2"/>
    <n v="0"/>
    <n v="712"/>
    <n v="4"/>
    <n v="2823.82"/>
    <n v="1188.52"/>
  </r>
  <r>
    <n v="1309"/>
    <x v="4241"/>
    <n v="56"/>
    <x v="3"/>
    <d v="2022-09-19T00:00:00"/>
    <n v="0"/>
    <n v="10783"/>
    <x v="537"/>
    <x v="0"/>
    <n v="137"/>
    <s v="Product_137"/>
    <x v="0"/>
    <n v="508.32"/>
    <n v="300.64999999999998"/>
    <n v="3"/>
    <n v="0"/>
    <n v="835"/>
    <n v="1"/>
    <n v="1524.96"/>
    <n v="623.01"/>
  </r>
  <r>
    <n v="1660"/>
    <x v="4242"/>
    <n v="23"/>
    <x v="1"/>
    <d v="2021-05-12T00:00:00"/>
    <n v="0"/>
    <n v="12476"/>
    <x v="43"/>
    <x v="2"/>
    <n v="145"/>
    <s v="Product_145"/>
    <x v="1"/>
    <n v="1211"/>
    <n v="567.99"/>
    <n v="1"/>
    <n v="0"/>
    <n v="441"/>
    <n v="8"/>
    <n v="1211"/>
    <n v="643.01"/>
  </r>
  <r>
    <n v="1752"/>
    <x v="4243"/>
    <n v="24"/>
    <x v="2"/>
    <d v="2023-03-04T00:00:00"/>
    <n v="1"/>
    <n v="10538"/>
    <x v="1074"/>
    <x v="0"/>
    <n v="136"/>
    <s v="Product_136"/>
    <x v="2"/>
    <n v="1087.25"/>
    <n v="556.66"/>
    <n v="2"/>
    <n v="0.2"/>
    <n v="482"/>
    <n v="4"/>
    <n v="1739.6"/>
    <n v="626.28"/>
  </r>
  <r>
    <n v="1271"/>
    <x v="4244"/>
    <n v="49"/>
    <x v="5"/>
    <d v="2022-10-25T00:00:00"/>
    <n v="0"/>
    <n v="10900"/>
    <x v="853"/>
    <x v="1"/>
    <n v="124"/>
    <s v="Product_124"/>
    <x v="1"/>
    <n v="1196.83"/>
    <n v="496.91"/>
    <n v="5"/>
    <n v="0"/>
    <n v="667"/>
    <n v="4"/>
    <n v="5984.15"/>
    <n v="3499.6"/>
  </r>
  <r>
    <n v="1937"/>
    <x v="4245"/>
    <n v="49"/>
    <x v="1"/>
    <d v="2021-10-20T00:00:00"/>
    <n v="0"/>
    <n v="11466"/>
    <x v="1078"/>
    <x v="0"/>
    <n v="138"/>
    <s v="Product_138"/>
    <x v="3"/>
    <n v="1408.31"/>
    <n v="811.6"/>
    <n v="5"/>
    <n v="0"/>
    <n v="362"/>
    <n v="3"/>
    <n v="7041.55"/>
    <n v="2983.55"/>
  </r>
  <r>
    <n v="2225"/>
    <x v="4246"/>
    <n v="19"/>
    <x v="2"/>
    <d v="2022-06-03T00:00:00"/>
    <n v="0"/>
    <n v="13015"/>
    <x v="777"/>
    <x v="2"/>
    <n v="145"/>
    <s v="Product_145"/>
    <x v="3"/>
    <n v="953.89"/>
    <n v="512.98"/>
    <n v="5"/>
    <n v="0"/>
    <n v="570"/>
    <n v="3"/>
    <n v="4769.45"/>
    <n v="2204.5500000000002"/>
  </r>
  <r>
    <n v="1031"/>
    <x v="4247"/>
    <n v="25"/>
    <x v="5"/>
    <d v="2021-07-07T00:00:00"/>
    <n v="1"/>
    <n v="10209"/>
    <x v="646"/>
    <x v="1"/>
    <n v="129"/>
    <s v="Product_129"/>
    <x v="2"/>
    <n v="1352.03"/>
    <n v="849.37"/>
    <n v="5"/>
    <n v="0"/>
    <n v="1196"/>
    <n v="3"/>
    <n v="6760.15"/>
    <n v="2513.3000000000002"/>
  </r>
  <r>
    <n v="1442"/>
    <x v="4248"/>
    <n v="37"/>
    <x v="4"/>
    <d v="2021-03-01T00:00:00"/>
    <n v="0"/>
    <n v="13618"/>
    <x v="878"/>
    <x v="1"/>
    <n v="137"/>
    <s v="Product_137"/>
    <x v="1"/>
    <n v="293.16000000000003"/>
    <n v="135.41"/>
    <n v="3"/>
    <n v="0"/>
    <n v="519"/>
    <n v="4"/>
    <n v="879.48"/>
    <n v="473.25"/>
  </r>
  <r>
    <n v="1161"/>
    <x v="4249"/>
    <n v="40"/>
    <x v="1"/>
    <d v="2020-02-23T00:00:00"/>
    <n v="0"/>
    <n v="11733"/>
    <x v="1013"/>
    <x v="2"/>
    <n v="145"/>
    <s v="Product_145"/>
    <x v="3"/>
    <n v="958.73"/>
    <n v="509.13"/>
    <n v="5"/>
    <n v="0.2"/>
    <n v="455"/>
    <n v="6"/>
    <n v="3834.92"/>
    <n v="1289.27"/>
  </r>
  <r>
    <n v="1766"/>
    <x v="4250"/>
    <n v="40"/>
    <x v="2"/>
    <d v="2021-10-15T00:00:00"/>
    <n v="1"/>
    <n v="10490"/>
    <x v="1210"/>
    <x v="2"/>
    <n v="132"/>
    <s v="Product_132"/>
    <x v="2"/>
    <n v="1169.8"/>
    <n v="531.35"/>
    <n v="4"/>
    <n v="0.2"/>
    <n v="1174"/>
    <n v="5"/>
    <n v="3743.36"/>
    <n v="1617.96"/>
  </r>
  <r>
    <n v="1253"/>
    <x v="4251"/>
    <n v="19"/>
    <x v="0"/>
    <d v="2023-05-07T00:00:00"/>
    <n v="0"/>
    <n v="12518"/>
    <x v="957"/>
    <x v="0"/>
    <n v="125"/>
    <s v="Product_125"/>
    <x v="2"/>
    <n v="443.88"/>
    <n v="259.31"/>
    <n v="5"/>
    <n v="0"/>
    <n v="605"/>
    <n v="6"/>
    <n v="2219.4"/>
    <n v="922.85"/>
  </r>
  <r>
    <n v="1520"/>
    <x v="4252"/>
    <n v="40"/>
    <x v="4"/>
    <d v="2021-03-24T00:00:00"/>
    <n v="0"/>
    <n v="11709"/>
    <x v="512"/>
    <x v="2"/>
    <n v="110"/>
    <s v="Product_110"/>
    <x v="0"/>
    <n v="1124.0899999999999"/>
    <n v="735.61"/>
    <n v="2"/>
    <n v="0"/>
    <n v="365"/>
    <n v="6"/>
    <n v="2248.1799999999998"/>
    <n v="776.96"/>
  </r>
  <r>
    <n v="1976"/>
    <x v="4253"/>
    <n v="29"/>
    <x v="5"/>
    <d v="2020-03-01T00:00:00"/>
    <n v="1"/>
    <n v="11753"/>
    <x v="1405"/>
    <x v="2"/>
    <n v="135"/>
    <s v="Product_135"/>
    <x v="1"/>
    <n v="1178.79"/>
    <n v="742.21"/>
    <n v="1"/>
    <n v="0.2"/>
    <n v="424"/>
    <n v="3"/>
    <n v="943.03"/>
    <n v="200.82"/>
  </r>
  <r>
    <n v="1009"/>
    <x v="4254"/>
    <n v="22"/>
    <x v="0"/>
    <d v="2021-07-29T00:00:00"/>
    <n v="0"/>
    <n v="12615"/>
    <x v="1384"/>
    <x v="2"/>
    <n v="125"/>
    <s v="Product_125"/>
    <x v="1"/>
    <n v="1255.22"/>
    <n v="857.64"/>
    <n v="2"/>
    <n v="0"/>
    <n v="359"/>
    <n v="5"/>
    <n v="2510.44"/>
    <n v="795.16"/>
  </r>
  <r>
    <n v="1725"/>
    <x v="4255"/>
    <n v="39"/>
    <x v="3"/>
    <d v="2020-04-29T00:00:00"/>
    <n v="0"/>
    <n v="11918"/>
    <x v="290"/>
    <x v="1"/>
    <n v="127"/>
    <s v="Product_127"/>
    <x v="1"/>
    <n v="503.68"/>
    <n v="348.3"/>
    <n v="1"/>
    <n v="0"/>
    <n v="504"/>
    <n v="9"/>
    <n v="503.68"/>
    <n v="155.38"/>
  </r>
  <r>
    <n v="1504"/>
    <x v="4256"/>
    <n v="38"/>
    <x v="4"/>
    <d v="2022-08-24T00:00:00"/>
    <n v="0"/>
    <n v="12034"/>
    <x v="1285"/>
    <x v="2"/>
    <n v="145"/>
    <s v="Product_145"/>
    <x v="3"/>
    <n v="1038.33"/>
    <n v="655.82"/>
    <n v="3"/>
    <n v="0"/>
    <n v="812"/>
    <n v="5"/>
    <n v="3114.99"/>
    <n v="1147.53"/>
  </r>
  <r>
    <n v="1784"/>
    <x v="4257"/>
    <n v="52"/>
    <x v="4"/>
    <d v="2022-12-20T00:00:00"/>
    <n v="0"/>
    <n v="12711"/>
    <x v="1172"/>
    <x v="1"/>
    <n v="132"/>
    <s v="Product_132"/>
    <x v="2"/>
    <n v="491.17"/>
    <n v="238.73"/>
    <n v="1"/>
    <n v="0"/>
    <n v="351"/>
    <n v="5"/>
    <n v="491.17"/>
    <n v="252.44"/>
  </r>
  <r>
    <n v="1435"/>
    <x v="4258"/>
    <n v="27"/>
    <x v="2"/>
    <d v="2022-01-02T00:00:00"/>
    <n v="1"/>
    <n v="11929"/>
    <x v="1423"/>
    <x v="1"/>
    <n v="112"/>
    <s v="Product_112"/>
    <x v="0"/>
    <n v="1121.6099999999999"/>
    <n v="522.41999999999996"/>
    <n v="4"/>
    <n v="0.2"/>
    <n v="860"/>
    <n v="3"/>
    <n v="3589.15"/>
    <n v="1499.47"/>
  </r>
  <r>
    <n v="2134"/>
    <x v="4259"/>
    <n v="43"/>
    <x v="2"/>
    <d v="2023-11-04T00:00:00"/>
    <n v="0"/>
    <n v="11486"/>
    <x v="295"/>
    <x v="1"/>
    <n v="104"/>
    <s v="Product_104"/>
    <x v="1"/>
    <n v="721.31"/>
    <n v="385.37"/>
    <n v="5"/>
    <n v="0.05"/>
    <n v="631"/>
    <n v="4"/>
    <n v="3426.22"/>
    <n v="1499.37"/>
  </r>
  <r>
    <n v="1152"/>
    <x v="4260"/>
    <n v="40"/>
    <x v="5"/>
    <d v="2021-04-21T00:00:00"/>
    <n v="1"/>
    <n v="12597"/>
    <x v="17"/>
    <x v="2"/>
    <n v="142"/>
    <s v="Product_142"/>
    <x v="0"/>
    <n v="916.44"/>
    <n v="639.83000000000004"/>
    <n v="2"/>
    <n v="0"/>
    <n v="1253"/>
    <n v="3"/>
    <n v="1832.88"/>
    <n v="553.22"/>
  </r>
  <r>
    <n v="1916"/>
    <x v="4261"/>
    <n v="35"/>
    <x v="4"/>
    <d v="2020-11-22T00:00:00"/>
    <n v="0"/>
    <n v="12003"/>
    <x v="32"/>
    <x v="2"/>
    <n v="126"/>
    <s v="Product_126"/>
    <x v="0"/>
    <n v="652.97"/>
    <n v="342.03"/>
    <n v="1"/>
    <n v="0.1"/>
    <n v="1265"/>
    <n v="6"/>
    <n v="587.66999999999996"/>
    <n v="245.64"/>
  </r>
  <r>
    <n v="1868"/>
    <x v="4262"/>
    <n v="46"/>
    <x v="2"/>
    <d v="2020-07-24T00:00:00"/>
    <n v="0"/>
    <n v="11500"/>
    <x v="704"/>
    <x v="1"/>
    <n v="103"/>
    <s v="Product_103"/>
    <x v="2"/>
    <n v="284.88"/>
    <n v="130.97"/>
    <n v="2"/>
    <n v="0"/>
    <n v="470"/>
    <n v="4"/>
    <n v="569.76"/>
    <n v="307.82"/>
  </r>
  <r>
    <n v="2125"/>
    <x v="4263"/>
    <n v="48"/>
    <x v="3"/>
    <d v="2021-05-22T00:00:00"/>
    <n v="0"/>
    <n v="10197"/>
    <x v="204"/>
    <x v="0"/>
    <n v="117"/>
    <s v="Product_117"/>
    <x v="1"/>
    <n v="308.14"/>
    <n v="210.55"/>
    <n v="5"/>
    <n v="0.1"/>
    <n v="549"/>
    <n v="7"/>
    <n v="1386.63"/>
    <n v="333.88"/>
  </r>
  <r>
    <n v="1752"/>
    <x v="4264"/>
    <n v="48"/>
    <x v="2"/>
    <d v="2023-09-07T00:00:00"/>
    <n v="1"/>
    <n v="11967"/>
    <x v="129"/>
    <x v="0"/>
    <n v="109"/>
    <s v="Product_109"/>
    <x v="0"/>
    <n v="162.47"/>
    <n v="83.8"/>
    <n v="3"/>
    <n v="0"/>
    <n v="482"/>
    <n v="4"/>
    <n v="487.41"/>
    <n v="236.01"/>
  </r>
  <r>
    <n v="2214"/>
    <x v="4265"/>
    <n v="52"/>
    <x v="4"/>
    <d v="2021-05-08T00:00:00"/>
    <n v="0"/>
    <n v="10520"/>
    <x v="176"/>
    <x v="0"/>
    <n v="129"/>
    <s v="Product_129"/>
    <x v="1"/>
    <n v="946.21"/>
    <n v="574.6"/>
    <n v="5"/>
    <n v="0"/>
    <n v="1012"/>
    <n v="3"/>
    <n v="4731.05"/>
    <n v="1858.05"/>
  </r>
  <r>
    <n v="1562"/>
    <x v="4266"/>
    <n v="33"/>
    <x v="1"/>
    <d v="2021-06-29T00:00:00"/>
    <n v="1"/>
    <n v="11522"/>
    <x v="1424"/>
    <x v="2"/>
    <n v="101"/>
    <s v="Product_101"/>
    <x v="1"/>
    <n v="1280.53"/>
    <n v="814.99"/>
    <n v="3"/>
    <n v="0"/>
    <n v="1049"/>
    <n v="6"/>
    <n v="3841.59"/>
    <n v="1396.62"/>
  </r>
  <r>
    <n v="2104"/>
    <x v="4267"/>
    <n v="47"/>
    <x v="0"/>
    <d v="2022-12-28T00:00:00"/>
    <n v="1"/>
    <n v="11534"/>
    <x v="867"/>
    <x v="1"/>
    <n v="118"/>
    <s v="Product_118"/>
    <x v="1"/>
    <n v="80.209999999999994"/>
    <n v="52.37"/>
    <n v="2"/>
    <n v="0"/>
    <n v="735"/>
    <n v="5"/>
    <n v="160.41999999999999"/>
    <n v="55.68"/>
  </r>
  <r>
    <n v="1488"/>
    <x v="4268"/>
    <n v="68"/>
    <x v="4"/>
    <d v="2020-04-24T00:00:00"/>
    <n v="1"/>
    <n v="11713"/>
    <x v="96"/>
    <x v="2"/>
    <n v="141"/>
    <s v="Product_141"/>
    <x v="0"/>
    <n v="146.05000000000001"/>
    <n v="94.4"/>
    <n v="3"/>
    <n v="0"/>
    <n v="756"/>
    <n v="6"/>
    <n v="438.15"/>
    <n v="154.94999999999999"/>
  </r>
  <r>
    <n v="1894"/>
    <x v="4269"/>
    <n v="32"/>
    <x v="3"/>
    <d v="2021-03-25T00:00:00"/>
    <n v="0"/>
    <n v="11348"/>
    <x v="93"/>
    <x v="1"/>
    <n v="120"/>
    <s v="Product_120"/>
    <x v="2"/>
    <n v="713.33"/>
    <n v="464.29"/>
    <n v="3"/>
    <n v="0"/>
    <n v="742"/>
    <n v="6"/>
    <n v="2139.9899999999998"/>
    <n v="747.12"/>
  </r>
  <r>
    <n v="2111"/>
    <x v="4270"/>
    <n v="60"/>
    <x v="4"/>
    <d v="2023-03-25T00:00:00"/>
    <n v="0"/>
    <n v="10687"/>
    <x v="568"/>
    <x v="0"/>
    <n v="141"/>
    <s v="Product_141"/>
    <x v="2"/>
    <n v="1119.7"/>
    <n v="672.15"/>
    <n v="3"/>
    <n v="0.2"/>
    <n v="648"/>
    <n v="4"/>
    <n v="2687.28"/>
    <n v="670.83"/>
  </r>
  <r>
    <n v="2217"/>
    <x v="4271"/>
    <n v="53"/>
    <x v="3"/>
    <d v="2022-03-06T00:00:00"/>
    <n v="1"/>
    <n v="10466"/>
    <x v="942"/>
    <x v="2"/>
    <n v="134"/>
    <s v="Product_134"/>
    <x v="0"/>
    <n v="278.68"/>
    <n v="145.22999999999999"/>
    <n v="3"/>
    <n v="0.2"/>
    <n v="1032"/>
    <n v="2"/>
    <n v="668.83"/>
    <n v="233.14"/>
  </r>
  <r>
    <n v="1103"/>
    <x v="4272"/>
    <n v="36"/>
    <x v="4"/>
    <d v="2021-12-27T00:00:00"/>
    <n v="0"/>
    <n v="13844"/>
    <x v="664"/>
    <x v="0"/>
    <n v="128"/>
    <s v="Product_128"/>
    <x v="3"/>
    <n v="443.89"/>
    <n v="266.42"/>
    <n v="3"/>
    <n v="0"/>
    <n v="425"/>
    <n v="6"/>
    <n v="1331.67"/>
    <n v="532.41"/>
  </r>
  <r>
    <n v="2119"/>
    <x v="4273"/>
    <n v="37"/>
    <x v="0"/>
    <d v="2020-12-21T00:00:00"/>
    <n v="1"/>
    <n v="10595"/>
    <x v="749"/>
    <x v="1"/>
    <n v="148"/>
    <s v="Product_148"/>
    <x v="1"/>
    <n v="386.41"/>
    <n v="251.56"/>
    <n v="1"/>
    <n v="0.1"/>
    <n v="849"/>
    <n v="3"/>
    <n v="347.77"/>
    <n v="96.21"/>
  </r>
  <r>
    <n v="2446"/>
    <x v="4274"/>
    <n v="41"/>
    <x v="0"/>
    <d v="2020-12-26T00:00:00"/>
    <n v="0"/>
    <n v="10138"/>
    <x v="513"/>
    <x v="0"/>
    <n v="135"/>
    <s v="Product_135"/>
    <x v="1"/>
    <n v="628.62"/>
    <n v="429.51499999999999"/>
    <n v="3"/>
    <n v="0.2"/>
    <n v="679"/>
    <n v="2"/>
    <n v="1508.69"/>
    <n v="220.14"/>
  </r>
  <r>
    <n v="2221"/>
    <x v="4275"/>
    <n v="52"/>
    <x v="3"/>
    <d v="2021-04-29T00:00:00"/>
    <n v="1"/>
    <n v="11014"/>
    <x v="268"/>
    <x v="1"/>
    <n v="116"/>
    <s v="Product_116"/>
    <x v="2"/>
    <n v="376.25"/>
    <n v="183.97"/>
    <n v="3"/>
    <n v="0"/>
    <n v="1343"/>
    <n v="1"/>
    <n v="1128.75"/>
    <n v="576.84"/>
  </r>
  <r>
    <n v="2024"/>
    <x v="4276"/>
    <n v="46"/>
    <x v="4"/>
    <d v="2023-04-28T00:00:00"/>
    <n v="0"/>
    <n v="10241"/>
    <x v="650"/>
    <x v="2"/>
    <n v="121"/>
    <s v="Product_121"/>
    <x v="0"/>
    <n v="561.27"/>
    <n v="282.38"/>
    <n v="5"/>
    <n v="0"/>
    <n v="614"/>
    <n v="5"/>
    <n v="2806.35"/>
    <n v="1394.45"/>
  </r>
  <r>
    <n v="2006"/>
    <x v="4277"/>
    <n v="32"/>
    <x v="0"/>
    <d v="2021-10-13T00:00:00"/>
    <n v="1"/>
    <n v="12363"/>
    <x v="849"/>
    <x v="2"/>
    <n v="113"/>
    <s v="Product_113"/>
    <x v="0"/>
    <n v="1106.3900000000001"/>
    <n v="625.54"/>
    <n v="5"/>
    <n v="0.1"/>
    <n v="785"/>
    <n v="5"/>
    <n v="4978.76"/>
    <n v="1851.06"/>
  </r>
  <r>
    <n v="1406"/>
    <x v="4278"/>
    <n v="40"/>
    <x v="5"/>
    <d v="2023-11-29T00:00:00"/>
    <n v="0"/>
    <n v="12714"/>
    <x v="714"/>
    <x v="0"/>
    <n v="135"/>
    <s v="Product_135"/>
    <x v="3"/>
    <n v="935.96"/>
    <n v="389.11"/>
    <n v="5"/>
    <n v="0"/>
    <n v="399"/>
    <n v="5"/>
    <n v="4679.8"/>
    <n v="2734.25"/>
  </r>
  <r>
    <n v="2401"/>
    <x v="4279"/>
    <n v="50"/>
    <x v="4"/>
    <d v="2022-04-01T00:00:00"/>
    <n v="1"/>
    <n v="10732"/>
    <x v="876"/>
    <x v="2"/>
    <n v="142"/>
    <s v="Product_142"/>
    <x v="3"/>
    <n v="167.71"/>
    <n v="106.28"/>
    <n v="3"/>
    <n v="0"/>
    <n v="1093"/>
    <n v="6"/>
    <n v="503.13"/>
    <n v="184.29"/>
  </r>
  <r>
    <n v="1166"/>
    <x v="4280"/>
    <n v="40"/>
    <x v="0"/>
    <d v="2023-04-26T00:00:00"/>
    <n v="0"/>
    <n v="10134"/>
    <x v="1069"/>
    <x v="1"/>
    <n v="132"/>
    <s v="Product_132"/>
    <x v="2"/>
    <n v="974.73"/>
    <n v="430.49"/>
    <n v="5"/>
    <n v="0"/>
    <n v="333"/>
    <n v="3"/>
    <n v="4873.6499999999996"/>
    <n v="2721.2"/>
  </r>
  <r>
    <n v="1508"/>
    <x v="4281"/>
    <n v="19"/>
    <x v="1"/>
    <d v="2020-02-27T00:00:00"/>
    <n v="0"/>
    <n v="13259"/>
    <x v="1121"/>
    <x v="1"/>
    <n v="138"/>
    <s v="Product_138"/>
    <x v="3"/>
    <n v="741.76"/>
    <n v="429.51499999999999"/>
    <n v="1"/>
    <n v="0"/>
    <n v="428"/>
    <n v="6"/>
    <n v="741.76"/>
    <n v="312.24"/>
  </r>
  <r>
    <n v="1312"/>
    <x v="4282"/>
    <n v="33"/>
    <x v="1"/>
    <d v="2023-11-12T00:00:00"/>
    <n v="0"/>
    <n v="13761"/>
    <x v="754"/>
    <x v="0"/>
    <n v="106"/>
    <s v="Product_106"/>
    <x v="3"/>
    <n v="1405.12"/>
    <n v="645.37"/>
    <n v="2"/>
    <n v="0.2"/>
    <n v="387"/>
    <n v="5"/>
    <n v="2248.19"/>
    <n v="957.45"/>
  </r>
  <r>
    <n v="2441"/>
    <x v="4283"/>
    <n v="21"/>
    <x v="5"/>
    <d v="2023-05-12T00:00:00"/>
    <n v="0"/>
    <n v="12626"/>
    <x v="1035"/>
    <x v="1"/>
    <n v="138"/>
    <s v="Product_138"/>
    <x v="0"/>
    <n v="469.49"/>
    <n v="269.05"/>
    <n v="5"/>
    <n v="0"/>
    <n v="393"/>
    <n v="4"/>
    <n v="2347.4499999999998"/>
    <n v="1002.2"/>
  </r>
  <r>
    <n v="1762"/>
    <x v="4284"/>
    <n v="44"/>
    <x v="0"/>
    <d v="2021-12-21T00:00:00"/>
    <n v="1"/>
    <n v="13140"/>
    <x v="571"/>
    <x v="2"/>
    <n v="138"/>
    <s v="Product_138"/>
    <x v="0"/>
    <n v="1102.94"/>
    <n v="535.66999999999996"/>
    <n v="5"/>
    <n v="0.1"/>
    <n v="783"/>
    <n v="7"/>
    <n v="4963.2299999999996"/>
    <n v="2284.88"/>
  </r>
  <r>
    <n v="1680"/>
    <x v="4285"/>
    <n v="35"/>
    <x v="1"/>
    <d v="2023-08-03T00:00:00"/>
    <n v="0"/>
    <n v="12486"/>
    <x v="1023"/>
    <x v="0"/>
    <n v="113"/>
    <s v="Product_113"/>
    <x v="3"/>
    <n v="1109.75"/>
    <n v="429.51499999999999"/>
    <n v="1"/>
    <n v="0.05"/>
    <n v="665"/>
    <n v="3"/>
    <n v="1054.26"/>
    <n v="624.74"/>
  </r>
  <r>
    <n v="1476"/>
    <x v="4286"/>
    <n v="51"/>
    <x v="4"/>
    <d v="2023-02-28T00:00:00"/>
    <n v="0"/>
    <n v="12124"/>
    <x v="1061"/>
    <x v="0"/>
    <n v="146"/>
    <s v="Product_146"/>
    <x v="2"/>
    <n v="371.18"/>
    <n v="252.21"/>
    <n v="4"/>
    <n v="0"/>
    <n v="609"/>
    <n v="4"/>
    <n v="1484.72"/>
    <n v="475.88"/>
  </r>
  <r>
    <n v="1072"/>
    <x v="4287"/>
    <n v="40"/>
    <x v="2"/>
    <d v="2020-10-18T00:00:00"/>
    <n v="0"/>
    <n v="12447"/>
    <x v="767"/>
    <x v="2"/>
    <n v="139"/>
    <s v="Product_139"/>
    <x v="3"/>
    <n v="1359.67"/>
    <n v="889.44"/>
    <n v="4"/>
    <n v="0.05"/>
    <n v="514"/>
    <n v="7"/>
    <n v="5166.75"/>
    <n v="1608.99"/>
  </r>
  <r>
    <n v="2164"/>
    <x v="4288"/>
    <n v="30"/>
    <x v="0"/>
    <d v="2023-02-27T00:00:00"/>
    <n v="0"/>
    <n v="12421"/>
    <x v="335"/>
    <x v="2"/>
    <n v="113"/>
    <s v="Product_113"/>
    <x v="2"/>
    <n v="762.22"/>
    <n v="499.76"/>
    <n v="1"/>
    <n v="0"/>
    <n v="674"/>
    <n v="5"/>
    <n v="762.22"/>
    <n v="262.45999999999998"/>
  </r>
  <r>
    <n v="1581"/>
    <x v="4289"/>
    <n v="40"/>
    <x v="5"/>
    <d v="2021-01-20T00:00:00"/>
    <n v="0"/>
    <n v="13083"/>
    <x v="1077"/>
    <x v="2"/>
    <n v="147"/>
    <s v="Product_147"/>
    <x v="3"/>
    <n v="1034.3800000000001"/>
    <n v="593"/>
    <n v="5"/>
    <n v="0"/>
    <n v="453"/>
    <n v="3"/>
    <n v="5171.8999999999996"/>
    <n v="2206.9"/>
  </r>
  <r>
    <n v="1261"/>
    <x v="4290"/>
    <n v="40"/>
    <x v="0"/>
    <d v="2022-05-10T00:00:00"/>
    <n v="0"/>
    <n v="11510"/>
    <x v="564"/>
    <x v="0"/>
    <n v="112"/>
    <s v="Product_112"/>
    <x v="0"/>
    <n v="261.49"/>
    <n v="172.57"/>
    <n v="2"/>
    <n v="0.1"/>
    <n v="819"/>
    <n v="5"/>
    <n v="470.68"/>
    <n v="125.54"/>
  </r>
  <r>
    <n v="2363"/>
    <x v="4291"/>
    <n v="50"/>
    <x v="3"/>
    <d v="2023-01-15T00:00:00"/>
    <n v="0"/>
    <n v="11818"/>
    <x v="292"/>
    <x v="0"/>
    <n v="133"/>
    <s v="Product_133"/>
    <x v="0"/>
    <n v="423.82"/>
    <n v="268.52"/>
    <n v="5"/>
    <n v="0"/>
    <n v="645"/>
    <n v="4"/>
    <n v="2119.1"/>
    <n v="776.5"/>
  </r>
  <r>
    <n v="2331"/>
    <x v="4292"/>
    <n v="26"/>
    <x v="3"/>
    <d v="2021-09-24T00:00:00"/>
    <n v="1"/>
    <n v="10757"/>
    <x v="911"/>
    <x v="1"/>
    <n v="128"/>
    <s v="Product_128"/>
    <x v="2"/>
    <n v="899.86"/>
    <n v="617.28"/>
    <n v="1"/>
    <n v="0.1"/>
    <n v="1195"/>
    <n v="2"/>
    <n v="809.87"/>
    <n v="192.59"/>
  </r>
  <r>
    <n v="1244"/>
    <x v="4293"/>
    <n v="40"/>
    <x v="1"/>
    <d v="2020-12-25T00:00:00"/>
    <n v="0"/>
    <n v="12796"/>
    <x v="916"/>
    <x v="0"/>
    <n v="103"/>
    <s v="Product_103"/>
    <x v="3"/>
    <n v="512.59"/>
    <n v="214.93"/>
    <n v="1"/>
    <n v="0"/>
    <n v="338"/>
    <n v="5"/>
    <n v="512.59"/>
    <n v="297.66000000000003"/>
  </r>
  <r>
    <n v="2360"/>
    <x v="4294"/>
    <n v="47"/>
    <x v="3"/>
    <d v="2022-10-01T00:00:00"/>
    <n v="1"/>
    <n v="12811"/>
    <x v="57"/>
    <x v="0"/>
    <n v="118"/>
    <s v="Product_118"/>
    <x v="3"/>
    <n v="774.55"/>
    <n v="316.5"/>
    <n v="3"/>
    <n v="0.05"/>
    <n v="823"/>
    <n v="2"/>
    <n v="2207.4699999999998"/>
    <n v="1257.97"/>
  </r>
  <r>
    <n v="1560"/>
    <x v="4295"/>
    <n v="40"/>
    <x v="5"/>
    <d v="2020-03-18T00:00:00"/>
    <n v="0"/>
    <n v="10416"/>
    <x v="1071"/>
    <x v="1"/>
    <n v="126"/>
    <s v="Product_126"/>
    <x v="2"/>
    <n v="592.30999999999995"/>
    <n v="268.02999999999997"/>
    <n v="1"/>
    <n v="0"/>
    <n v="386"/>
    <n v="6"/>
    <n v="592.30999999999995"/>
    <n v="324.27999999999997"/>
  </r>
  <r>
    <n v="2099"/>
    <x v="4296"/>
    <n v="45"/>
    <x v="1"/>
    <d v="2020-03-07T00:00:00"/>
    <n v="0"/>
    <n v="10206"/>
    <x v="915"/>
    <x v="0"/>
    <n v="140"/>
    <s v="Product_140"/>
    <x v="3"/>
    <n v="978.8"/>
    <n v="664.34"/>
    <n v="3"/>
    <n v="0"/>
    <n v="909"/>
    <n v="4"/>
    <n v="2936.4"/>
    <n v="943.38"/>
  </r>
  <r>
    <n v="1174"/>
    <x v="4297"/>
    <n v="51"/>
    <x v="5"/>
    <d v="2020-04-25T00:00:00"/>
    <n v="1"/>
    <n v="12388"/>
    <x v="1070"/>
    <x v="1"/>
    <n v="102"/>
    <s v="Product_102"/>
    <x v="1"/>
    <n v="756.36"/>
    <n v="439.95"/>
    <n v="1"/>
    <n v="0"/>
    <n v="626"/>
    <n v="4"/>
    <n v="756.36"/>
    <n v="316.41000000000003"/>
  </r>
  <r>
    <n v="1108"/>
    <x v="4298"/>
    <n v="19"/>
    <x v="4"/>
    <d v="2021-04-21T00:00:00"/>
    <n v="0"/>
    <n v="11643"/>
    <x v="17"/>
    <x v="1"/>
    <n v="104"/>
    <s v="Product_104"/>
    <x v="0"/>
    <n v="56.68"/>
    <n v="29.92"/>
    <n v="3"/>
    <n v="0"/>
    <n v="407"/>
    <n v="5"/>
    <n v="170.04"/>
    <n v="80.28"/>
  </r>
  <r>
    <n v="1182"/>
    <x v="4299"/>
    <n v="35"/>
    <x v="5"/>
    <d v="2023-05-17T00:00:00"/>
    <n v="0"/>
    <n v="12768"/>
    <x v="19"/>
    <x v="1"/>
    <n v="128"/>
    <s v="Product_128"/>
    <x v="0"/>
    <n v="992.04"/>
    <n v="549.4"/>
    <n v="3"/>
    <n v="0"/>
    <n v="530"/>
    <n v="7"/>
    <n v="2976.12"/>
    <n v="1327.92"/>
  </r>
  <r>
    <n v="1191"/>
    <x v="4300"/>
    <n v="62"/>
    <x v="3"/>
    <d v="2021-03-24T00:00:00"/>
    <n v="0"/>
    <n v="10310"/>
    <x v="512"/>
    <x v="2"/>
    <n v="128"/>
    <s v="Product_128"/>
    <x v="2"/>
    <n v="662.08"/>
    <n v="429.61"/>
    <n v="5"/>
    <n v="0"/>
    <n v="692"/>
    <n v="4"/>
    <n v="3310.4"/>
    <n v="1162.3499999999999"/>
  </r>
  <r>
    <n v="1064"/>
    <x v="4301"/>
    <n v="49"/>
    <x v="4"/>
    <d v="2020-10-02T00:00:00"/>
    <n v="0"/>
    <n v="11331"/>
    <x v="567"/>
    <x v="2"/>
    <n v="125"/>
    <s v="Product_125"/>
    <x v="3"/>
    <n v="545.46"/>
    <n v="370.22"/>
    <n v="3"/>
    <n v="0"/>
    <n v="471"/>
    <n v="3"/>
    <n v="1636.38"/>
    <n v="525.72"/>
  </r>
  <r>
    <n v="1962"/>
    <x v="4302"/>
    <n v="46"/>
    <x v="3"/>
    <d v="2022-12-14T00:00:00"/>
    <n v="0"/>
    <n v="13364"/>
    <x v="1101"/>
    <x v="0"/>
    <n v="126"/>
    <s v="Product_126"/>
    <x v="2"/>
    <n v="186.51"/>
    <n v="115.43"/>
    <n v="4"/>
    <n v="0"/>
    <n v="581"/>
    <n v="4"/>
    <n v="746.04"/>
    <n v="284.32"/>
  </r>
  <r>
    <n v="2497"/>
    <x v="4303"/>
    <n v="54"/>
    <x v="5"/>
    <d v="2022-09-05T00:00:00"/>
    <n v="0"/>
    <n v="12672"/>
    <x v="26"/>
    <x v="1"/>
    <n v="145"/>
    <s v="Product_145"/>
    <x v="1"/>
    <n v="369.54"/>
    <n v="232.05"/>
    <n v="1"/>
    <n v="0"/>
    <n v="644"/>
    <n v="5"/>
    <n v="369.54"/>
    <n v="137.49"/>
  </r>
  <r>
    <n v="2123"/>
    <x v="4304"/>
    <n v="67"/>
    <x v="3"/>
    <d v="2020-02-01T00:00:00"/>
    <n v="1"/>
    <n v="11399"/>
    <x v="166"/>
    <x v="2"/>
    <n v="147"/>
    <s v="Product_147"/>
    <x v="3"/>
    <n v="374.47"/>
    <n v="185.78"/>
    <n v="2"/>
    <n v="0"/>
    <n v="1257"/>
    <n v="5"/>
    <n v="748.94"/>
    <n v="377.38"/>
  </r>
  <r>
    <n v="1863"/>
    <x v="4305"/>
    <n v="40"/>
    <x v="3"/>
    <d v="2021-10-11T00:00:00"/>
    <n v="0"/>
    <n v="11550"/>
    <x v="525"/>
    <x v="1"/>
    <n v="102"/>
    <s v="Product_102"/>
    <x v="1"/>
    <n v="1406.29"/>
    <n v="759.55"/>
    <n v="1"/>
    <n v="0.2"/>
    <n v="355"/>
    <n v="4"/>
    <n v="1125.03"/>
    <n v="365.48"/>
  </r>
  <r>
    <n v="2151"/>
    <x v="4306"/>
    <n v="40"/>
    <x v="3"/>
    <d v="2023-06-11T00:00:00"/>
    <n v="0"/>
    <n v="13411"/>
    <x v="982"/>
    <x v="1"/>
    <n v="142"/>
    <s v="Product_142"/>
    <x v="2"/>
    <n v="677.14"/>
    <n v="429.51499999999999"/>
    <n v="5"/>
    <n v="0.2"/>
    <n v="530"/>
    <n v="3"/>
    <n v="2708.56"/>
    <n v="560.99"/>
  </r>
  <r>
    <n v="2475"/>
    <x v="4307"/>
    <n v="54"/>
    <x v="0"/>
    <d v="2021-02-16T00:00:00"/>
    <n v="0"/>
    <n v="10082"/>
    <x v="1149"/>
    <x v="2"/>
    <n v="134"/>
    <s v="Product_134"/>
    <x v="0"/>
    <n v="111"/>
    <n v="70.569999999999993"/>
    <n v="5"/>
    <n v="0"/>
    <n v="1041"/>
    <n v="5"/>
    <n v="555"/>
    <n v="202.15"/>
  </r>
  <r>
    <n v="1368"/>
    <x v="4308"/>
    <n v="37"/>
    <x v="4"/>
    <d v="2020-09-24T00:00:00"/>
    <n v="1"/>
    <n v="11600"/>
    <x v="374"/>
    <x v="1"/>
    <n v="130"/>
    <s v="Product_130"/>
    <x v="1"/>
    <n v="251.28"/>
    <n v="152.1"/>
    <n v="3"/>
    <n v="0"/>
    <n v="1560"/>
    <n v="3"/>
    <n v="753.84"/>
    <n v="297.54000000000002"/>
  </r>
  <r>
    <n v="1850"/>
    <x v="4309"/>
    <n v="26"/>
    <x v="4"/>
    <d v="2021-11-28T00:00:00"/>
    <n v="1"/>
    <n v="11475"/>
    <x v="666"/>
    <x v="0"/>
    <n v="121"/>
    <s v="Product_121"/>
    <x v="3"/>
    <n v="164.6"/>
    <n v="69.06"/>
    <n v="5"/>
    <n v="0"/>
    <n v="629"/>
    <n v="4"/>
    <n v="823"/>
    <n v="477.7"/>
  </r>
  <r>
    <n v="1042"/>
    <x v="4310"/>
    <n v="31"/>
    <x v="4"/>
    <d v="2024-01-08T00:00:00"/>
    <n v="0"/>
    <n v="11026"/>
    <x v="1190"/>
    <x v="0"/>
    <n v="144"/>
    <s v="Product_144"/>
    <x v="2"/>
    <n v="903.86"/>
    <n v="372.26"/>
    <n v="5"/>
    <n v="0"/>
    <n v="359"/>
    <n v="7"/>
    <n v="4519.3"/>
    <n v="2658"/>
  </r>
  <r>
    <n v="2442"/>
    <x v="4311"/>
    <n v="44"/>
    <x v="5"/>
    <d v="2020-12-29T00:00:00"/>
    <n v="0"/>
    <n v="11479"/>
    <x v="1347"/>
    <x v="0"/>
    <n v="137"/>
    <s v="Product_137"/>
    <x v="2"/>
    <n v="320.60000000000002"/>
    <n v="140.78"/>
    <n v="1"/>
    <n v="0"/>
    <n v="615"/>
    <n v="5"/>
    <n v="320.60000000000002"/>
    <n v="179.82"/>
  </r>
  <r>
    <n v="1487"/>
    <x v="4312"/>
    <n v="33"/>
    <x v="2"/>
    <d v="2021-10-24T00:00:00"/>
    <n v="0"/>
    <n v="12920"/>
    <x v="801"/>
    <x v="0"/>
    <n v="144"/>
    <s v="Product_144"/>
    <x v="2"/>
    <n v="772.91"/>
    <n v="443.97"/>
    <n v="4"/>
    <n v="0"/>
    <n v="330"/>
    <n v="5"/>
    <n v="3091.64"/>
    <n v="1315.76"/>
  </r>
  <r>
    <n v="1077"/>
    <x v="4313"/>
    <n v="34"/>
    <x v="5"/>
    <d v="2020-01-05T00:00:00"/>
    <n v="0"/>
    <n v="12283"/>
    <x v="1425"/>
    <x v="2"/>
    <n v="123"/>
    <s v="Product_123"/>
    <x v="0"/>
    <n v="586.59"/>
    <n v="329.03"/>
    <n v="4"/>
    <n v="0"/>
    <n v="527"/>
    <n v="4"/>
    <n v="2346.36"/>
    <n v="1030.24"/>
  </r>
  <r>
    <n v="1825"/>
    <x v="4314"/>
    <n v="24"/>
    <x v="4"/>
    <d v="2020-02-14T00:00:00"/>
    <n v="1"/>
    <n v="12436"/>
    <x v="900"/>
    <x v="2"/>
    <n v="133"/>
    <s v="Product_133"/>
    <x v="2"/>
    <n v="1215.6199999999999"/>
    <n v="830.03"/>
    <n v="3"/>
    <n v="0"/>
    <n v="1185"/>
    <n v="3"/>
    <n v="3646.86"/>
    <n v="1156.77"/>
  </r>
  <r>
    <n v="2293"/>
    <x v="4315"/>
    <n v="61"/>
    <x v="1"/>
    <d v="2020-10-29T00:00:00"/>
    <n v="1"/>
    <n v="12440"/>
    <x v="507"/>
    <x v="0"/>
    <n v="102"/>
    <s v="Product_102"/>
    <x v="2"/>
    <n v="514.71"/>
    <n v="313.16000000000003"/>
    <n v="5"/>
    <n v="0"/>
    <n v="1525"/>
    <n v="2"/>
    <n v="2573.5500000000002"/>
    <n v="1007.75"/>
  </r>
  <r>
    <n v="1673"/>
    <x v="4316"/>
    <n v="34"/>
    <x v="3"/>
    <d v="2023-04-16T00:00:00"/>
    <n v="0"/>
    <n v="11664"/>
    <x v="1002"/>
    <x v="2"/>
    <n v="127"/>
    <s v="Product_127"/>
    <x v="0"/>
    <n v="714.48"/>
    <n v="348.8"/>
    <n v="5"/>
    <n v="0"/>
    <n v="626"/>
    <n v="4"/>
    <n v="3572.4"/>
    <n v="1828.4"/>
  </r>
  <r>
    <n v="1700"/>
    <x v="4317"/>
    <n v="29"/>
    <x v="3"/>
    <d v="2023-12-14T00:00:00"/>
    <n v="0"/>
    <n v="11782"/>
    <x v="1247"/>
    <x v="0"/>
    <n v="148"/>
    <s v="Product_148"/>
    <x v="2"/>
    <n v="1095.8599999999999"/>
    <n v="491.44"/>
    <n v="4"/>
    <n v="0.1"/>
    <n v="384"/>
    <n v="3"/>
    <n v="3945.1"/>
    <n v="1979.34"/>
  </r>
  <r>
    <n v="1758"/>
    <x v="4318"/>
    <n v="30"/>
    <x v="2"/>
    <d v="2020-10-17T00:00:00"/>
    <n v="0"/>
    <n v="12794"/>
    <x v="1018"/>
    <x v="2"/>
    <n v="122"/>
    <s v="Product_122"/>
    <x v="2"/>
    <n v="678.36"/>
    <n v="444.23"/>
    <n v="3"/>
    <n v="0.1"/>
    <n v="475"/>
    <n v="7"/>
    <n v="1831.57"/>
    <n v="498.88"/>
  </r>
  <r>
    <n v="1727"/>
    <x v="4319"/>
    <n v="52"/>
    <x v="1"/>
    <d v="2020-08-15T00:00:00"/>
    <n v="1"/>
    <n v="12077"/>
    <x v="1029"/>
    <x v="2"/>
    <n v="134"/>
    <s v="Product_134"/>
    <x v="1"/>
    <n v="1200.1600000000001"/>
    <n v="645.54999999999995"/>
    <n v="5"/>
    <n v="0.1"/>
    <n v="1480"/>
    <n v="2"/>
    <n v="5400.72"/>
    <n v="2172.9699999999998"/>
  </r>
  <r>
    <n v="2338"/>
    <x v="4320"/>
    <n v="48"/>
    <x v="0"/>
    <d v="2022-12-13T00:00:00"/>
    <n v="0"/>
    <n v="11606"/>
    <x v="857"/>
    <x v="1"/>
    <n v="116"/>
    <s v="Product_116"/>
    <x v="2"/>
    <n v="1009.44"/>
    <n v="601.66999999999996"/>
    <n v="3"/>
    <n v="0"/>
    <n v="750"/>
    <n v="2"/>
    <n v="3028.32"/>
    <n v="1223.31"/>
  </r>
  <r>
    <n v="1924"/>
    <x v="4321"/>
    <n v="32"/>
    <x v="5"/>
    <d v="2022-01-17T00:00:00"/>
    <n v="0"/>
    <n v="10981"/>
    <x v="70"/>
    <x v="0"/>
    <n v="120"/>
    <s v="Product_120"/>
    <x v="0"/>
    <n v="645.27"/>
    <n v="367.51"/>
    <n v="1"/>
    <n v="0"/>
    <n v="375"/>
    <n v="6"/>
    <n v="645.27"/>
    <n v="277.76"/>
  </r>
  <r>
    <n v="1901"/>
    <x v="4322"/>
    <n v="40"/>
    <x v="0"/>
    <d v="2020-05-28T00:00:00"/>
    <n v="0"/>
    <n v="13219"/>
    <x v="331"/>
    <x v="1"/>
    <n v="126"/>
    <s v="Product_126"/>
    <x v="1"/>
    <n v="780.77"/>
    <n v="337.48"/>
    <n v="5"/>
    <n v="0"/>
    <n v="366"/>
    <n v="5"/>
    <n v="3903.85"/>
    <n v="2216.4499999999998"/>
  </r>
  <r>
    <n v="1888"/>
    <x v="4323"/>
    <n v="44"/>
    <x v="1"/>
    <d v="2022-04-02T00:00:00"/>
    <n v="1"/>
    <n v="10604"/>
    <x v="1426"/>
    <x v="0"/>
    <n v="116"/>
    <s v="Product_116"/>
    <x v="2"/>
    <n v="1452.45"/>
    <n v="605.84"/>
    <n v="5"/>
    <n v="0"/>
    <n v="1062"/>
    <n v="4"/>
    <n v="7262.25"/>
    <n v="4233.05"/>
  </r>
  <r>
    <n v="1992"/>
    <x v="4324"/>
    <n v="29"/>
    <x v="2"/>
    <d v="2023-12-13T00:00:00"/>
    <n v="0"/>
    <n v="12330"/>
    <x v="60"/>
    <x v="2"/>
    <n v="106"/>
    <s v="Product_106"/>
    <x v="0"/>
    <n v="1009.34"/>
    <n v="517.9"/>
    <n v="5"/>
    <n v="0"/>
    <n v="385"/>
    <n v="6"/>
    <n v="5046.7"/>
    <n v="2457.1999999999998"/>
  </r>
  <r>
    <n v="2191"/>
    <x v="4325"/>
    <n v="40"/>
    <x v="1"/>
    <d v="2023-09-18T00:00:00"/>
    <n v="0"/>
    <n v="13800"/>
    <x v="796"/>
    <x v="0"/>
    <n v="145"/>
    <s v="Product_145"/>
    <x v="3"/>
    <n v="1362.24"/>
    <n v="692.65"/>
    <n v="4"/>
    <n v="0.1"/>
    <n v="402"/>
    <n v="6"/>
    <n v="4904.0600000000004"/>
    <n v="2133.46"/>
  </r>
  <r>
    <n v="1338"/>
    <x v="4326"/>
    <n v="47"/>
    <x v="2"/>
    <d v="2022-03-21T00:00:00"/>
    <n v="0"/>
    <n v="10237"/>
    <x v="109"/>
    <x v="1"/>
    <n v="144"/>
    <s v="Product_144"/>
    <x v="2"/>
    <n v="309.2"/>
    <n v="186.18"/>
    <n v="4"/>
    <n v="0.2"/>
    <n v="460"/>
    <n v="5"/>
    <n v="989.44"/>
    <n v="244.72"/>
  </r>
  <r>
    <n v="1192"/>
    <x v="4327"/>
    <n v="30"/>
    <x v="0"/>
    <d v="2023-04-15T00:00:00"/>
    <n v="0"/>
    <n v="13810"/>
    <x v="960"/>
    <x v="1"/>
    <n v="123"/>
    <s v="Product_123"/>
    <x v="3"/>
    <n v="750.69"/>
    <n v="442.65"/>
    <n v="5"/>
    <n v="0.1"/>
    <n v="627"/>
    <n v="2"/>
    <n v="3378.11"/>
    <n v="1164.8599999999999"/>
  </r>
  <r>
    <n v="2476"/>
    <x v="4328"/>
    <n v="46"/>
    <x v="0"/>
    <d v="2020-07-25T00:00:00"/>
    <n v="0"/>
    <n v="10730"/>
    <x v="67"/>
    <x v="2"/>
    <n v="142"/>
    <s v="Product_142"/>
    <x v="1"/>
    <n v="1367.56"/>
    <n v="944.55"/>
    <n v="5"/>
    <n v="0.05"/>
    <n v="728"/>
    <n v="3"/>
    <n v="6495.91"/>
    <n v="1773.16"/>
  </r>
  <r>
    <n v="1282"/>
    <x v="4329"/>
    <n v="44"/>
    <x v="1"/>
    <d v="2021-11-20T00:00:00"/>
    <n v="0"/>
    <n v="11342"/>
    <x v="38"/>
    <x v="1"/>
    <n v="137"/>
    <s v="Product_137"/>
    <x v="0"/>
    <n v="517.79"/>
    <n v="340.41"/>
    <n v="1"/>
    <n v="0"/>
    <n v="404"/>
    <n v="5"/>
    <n v="517.79"/>
    <n v="177.38"/>
  </r>
  <r>
    <n v="2359"/>
    <x v="4330"/>
    <n v="40"/>
    <x v="1"/>
    <d v="2021-10-09T00:00:00"/>
    <n v="1"/>
    <n v="11994"/>
    <x v="330"/>
    <x v="2"/>
    <n v="108"/>
    <s v="Product_108"/>
    <x v="1"/>
    <n v="1453.11"/>
    <n v="797.72"/>
    <n v="1"/>
    <n v="0.05"/>
    <n v="1209"/>
    <n v="3"/>
    <n v="1380.45"/>
    <n v="582.73"/>
  </r>
  <r>
    <n v="1389"/>
    <x v="4331"/>
    <n v="33"/>
    <x v="3"/>
    <d v="2021-10-22T00:00:00"/>
    <n v="0"/>
    <n v="11360"/>
    <x v="652"/>
    <x v="2"/>
    <n v="106"/>
    <s v="Product_106"/>
    <x v="3"/>
    <n v="190.76"/>
    <n v="104.92"/>
    <n v="3"/>
    <n v="0.2"/>
    <n v="789"/>
    <n v="5"/>
    <n v="457.82"/>
    <n v="143.06"/>
  </r>
  <r>
    <n v="1999"/>
    <x v="4332"/>
    <n v="30"/>
    <x v="2"/>
    <d v="2020-10-06T00:00:00"/>
    <n v="1"/>
    <n v="12078"/>
    <x v="52"/>
    <x v="2"/>
    <n v="137"/>
    <s v="Product_137"/>
    <x v="3"/>
    <n v="1358.87"/>
    <n v="818.36"/>
    <n v="3"/>
    <n v="0"/>
    <n v="1548"/>
    <n v="1"/>
    <n v="4076.61"/>
    <n v="1621.53"/>
  </r>
  <r>
    <n v="1524"/>
    <x v="4333"/>
    <n v="22"/>
    <x v="3"/>
    <d v="2020-11-18T00:00:00"/>
    <n v="0"/>
    <n v="10977"/>
    <x v="299"/>
    <x v="2"/>
    <n v="122"/>
    <s v="Product_122"/>
    <x v="3"/>
    <n v="695.56"/>
    <n v="302.02999999999997"/>
    <n v="4"/>
    <n v="0"/>
    <n v="1226"/>
    <n v="3"/>
    <n v="2782.24"/>
    <n v="1574.12"/>
  </r>
  <r>
    <n v="2263"/>
    <x v="4334"/>
    <n v="30"/>
    <x v="5"/>
    <d v="2024-02-08T00:00:00"/>
    <n v="1"/>
    <n v="10914"/>
    <x v="913"/>
    <x v="2"/>
    <n v="106"/>
    <s v="Product_106"/>
    <x v="0"/>
    <n v="156.93"/>
    <n v="109.85"/>
    <n v="2"/>
    <n v="0"/>
    <n v="328"/>
    <n v="2"/>
    <n v="313.86"/>
    <n v="94.16"/>
  </r>
  <r>
    <n v="1658"/>
    <x v="4335"/>
    <n v="48"/>
    <x v="5"/>
    <d v="2022-06-13T00:00:00"/>
    <n v="0"/>
    <n v="13697"/>
    <x v="1050"/>
    <x v="1"/>
    <n v="132"/>
    <s v="Product_132"/>
    <x v="3"/>
    <n v="1325.31"/>
    <n v="736.4"/>
    <n v="1"/>
    <n v="0"/>
    <n v="768"/>
    <n v="4"/>
    <n v="1325.31"/>
    <n v="588.91"/>
  </r>
  <r>
    <n v="1715"/>
    <x v="4336"/>
    <n v="60"/>
    <x v="1"/>
    <d v="2023-08-02T00:00:00"/>
    <n v="0"/>
    <n v="11637"/>
    <x v="210"/>
    <x v="1"/>
    <n v="117"/>
    <s v="Product_117"/>
    <x v="3"/>
    <n v="415.31"/>
    <n v="279.49"/>
    <n v="3"/>
    <n v="0"/>
    <n v="518"/>
    <n v="5"/>
    <n v="1245.93"/>
    <n v="407.46"/>
  </r>
  <r>
    <n v="1890"/>
    <x v="4337"/>
    <n v="58"/>
    <x v="0"/>
    <d v="2022-09-24T00:00:00"/>
    <n v="0"/>
    <n v="11628"/>
    <x v="1427"/>
    <x v="1"/>
    <n v="138"/>
    <s v="Product_138"/>
    <x v="0"/>
    <n v="82.26"/>
    <n v="56.78"/>
    <n v="1"/>
    <n v="0.2"/>
    <n v="830"/>
    <n v="6"/>
    <n v="65.81"/>
    <n v="9.0299999999999994"/>
  </r>
  <r>
    <n v="2481"/>
    <x v="4338"/>
    <n v="42"/>
    <x v="5"/>
    <d v="2023-08-22T00:00:00"/>
    <n v="1"/>
    <n v="12254"/>
    <x v="935"/>
    <x v="1"/>
    <n v="117"/>
    <s v="Product_117"/>
    <x v="3"/>
    <n v="246.92"/>
    <n v="141.85"/>
    <n v="1"/>
    <n v="0"/>
    <n v="498"/>
    <n v="3"/>
    <n v="246.92"/>
    <n v="105.07"/>
  </r>
  <r>
    <n v="2112"/>
    <x v="4339"/>
    <n v="60"/>
    <x v="5"/>
    <d v="2021-11-10T00:00:00"/>
    <n v="0"/>
    <n v="11981"/>
    <x v="855"/>
    <x v="2"/>
    <n v="137"/>
    <s v="Product_137"/>
    <x v="2"/>
    <n v="1005.72"/>
    <n v="433.47"/>
    <n v="2"/>
    <n v="0"/>
    <n v="721"/>
    <n v="4"/>
    <n v="2011.44"/>
    <n v="1144.5"/>
  </r>
  <r>
    <n v="2118"/>
    <x v="4340"/>
    <n v="35"/>
    <x v="3"/>
    <d v="2020-12-22T00:00:00"/>
    <n v="1"/>
    <n v="12950"/>
    <x v="468"/>
    <x v="0"/>
    <n v="123"/>
    <s v="Product_123"/>
    <x v="3"/>
    <n v="1467.83"/>
    <n v="839.6"/>
    <n v="1"/>
    <n v="0"/>
    <n v="1167"/>
    <n v="2"/>
    <n v="1467.83"/>
    <n v="628.23"/>
  </r>
  <r>
    <n v="1451"/>
    <x v="4341"/>
    <n v="20"/>
    <x v="3"/>
    <d v="2023-12-19T00:00:00"/>
    <n v="0"/>
    <n v="13300"/>
    <x v="642"/>
    <x v="0"/>
    <n v="149"/>
    <s v="Product_149"/>
    <x v="0"/>
    <n v="211.62"/>
    <n v="122.59"/>
    <n v="2"/>
    <n v="0"/>
    <n v="334"/>
    <n v="3"/>
    <n v="423.24"/>
    <n v="178.06"/>
  </r>
  <r>
    <n v="1427"/>
    <x v="4342"/>
    <n v="68"/>
    <x v="5"/>
    <d v="2023-02-24T00:00:00"/>
    <n v="0"/>
    <n v="10582"/>
    <x v="1003"/>
    <x v="0"/>
    <n v="149"/>
    <s v="Product_149"/>
    <x v="3"/>
    <n v="719.82"/>
    <n v="458.35"/>
    <n v="2"/>
    <n v="0"/>
    <n v="441"/>
    <n v="4"/>
    <n v="1439.64"/>
    <n v="522.94000000000005"/>
  </r>
  <r>
    <n v="2174"/>
    <x v="4343"/>
    <n v="47"/>
    <x v="1"/>
    <d v="2023-11-21T00:00:00"/>
    <n v="0"/>
    <n v="13413"/>
    <x v="794"/>
    <x v="0"/>
    <n v="113"/>
    <s v="Product_113"/>
    <x v="0"/>
    <n v="311.92"/>
    <n v="129.28"/>
    <n v="1"/>
    <n v="0.05"/>
    <n v="407"/>
    <n v="2"/>
    <n v="296.32"/>
    <n v="167.04"/>
  </r>
  <r>
    <n v="2399"/>
    <x v="4344"/>
    <n v="40"/>
    <x v="3"/>
    <d v="2023-06-10T00:00:00"/>
    <n v="0"/>
    <n v="10459"/>
    <x v="1012"/>
    <x v="1"/>
    <n v="132"/>
    <s v="Product_132"/>
    <x v="3"/>
    <n v="1130.3"/>
    <n v="610.24"/>
    <n v="1"/>
    <n v="0"/>
    <n v="353"/>
    <n v="5"/>
    <n v="1130.3"/>
    <n v="520.05999999999995"/>
  </r>
  <r>
    <n v="2045"/>
    <x v="4345"/>
    <n v="63"/>
    <x v="5"/>
    <d v="2021-12-31T00:00:00"/>
    <n v="0"/>
    <n v="10135"/>
    <x v="1428"/>
    <x v="2"/>
    <n v="122"/>
    <s v="Product_122"/>
    <x v="2"/>
    <n v="221.19"/>
    <n v="149.71"/>
    <n v="3"/>
    <n v="0.2"/>
    <n v="331"/>
    <n v="5"/>
    <n v="530.86"/>
    <n v="81.73"/>
  </r>
  <r>
    <n v="1882"/>
    <x v="4346"/>
    <n v="28"/>
    <x v="0"/>
    <d v="2021-04-02T00:00:00"/>
    <n v="0"/>
    <n v="11976"/>
    <x v="5"/>
    <x v="1"/>
    <n v="107"/>
    <s v="Product_107"/>
    <x v="0"/>
    <n v="397.77"/>
    <n v="277.39999999999998"/>
    <n v="1"/>
    <n v="0"/>
    <n v="350"/>
    <n v="7"/>
    <n v="397.77"/>
    <n v="120.37"/>
  </r>
  <r>
    <n v="1312"/>
    <x v="4347"/>
    <n v="32"/>
    <x v="3"/>
    <d v="2023-09-25T00:00:00"/>
    <n v="0"/>
    <n v="10977"/>
    <x v="1429"/>
    <x v="1"/>
    <n v="122"/>
    <s v="Product_122"/>
    <x v="0"/>
    <n v="334.79"/>
    <n v="153.13999999999999"/>
    <n v="1"/>
    <n v="0"/>
    <n v="387"/>
    <n v="5"/>
    <n v="334.79"/>
    <n v="181.65"/>
  </r>
  <r>
    <n v="1839"/>
    <x v="4348"/>
    <n v="55"/>
    <x v="5"/>
    <d v="2023-04-21T00:00:00"/>
    <n v="0"/>
    <n v="10283"/>
    <x v="29"/>
    <x v="1"/>
    <n v="121"/>
    <s v="Product_121"/>
    <x v="0"/>
    <n v="851.15"/>
    <n v="562.76"/>
    <n v="1"/>
    <n v="0.2"/>
    <n v="608"/>
    <n v="3"/>
    <n v="680.92"/>
    <n v="118.16"/>
  </r>
  <r>
    <n v="1518"/>
    <x v="4349"/>
    <n v="60"/>
    <x v="2"/>
    <d v="2020-12-25T00:00:00"/>
    <n v="1"/>
    <n v="12897"/>
    <x v="916"/>
    <x v="2"/>
    <n v="106"/>
    <s v="Product_106"/>
    <x v="0"/>
    <n v="1316.12"/>
    <n v="584.19000000000005"/>
    <n v="3"/>
    <n v="0.2"/>
    <n v="932"/>
    <n v="3"/>
    <n v="3158.69"/>
    <n v="1406.12"/>
  </r>
  <r>
    <n v="2229"/>
    <x v="4350"/>
    <n v="24"/>
    <x v="3"/>
    <d v="2022-02-13T00:00:00"/>
    <n v="1"/>
    <n v="12398"/>
    <x v="1430"/>
    <x v="1"/>
    <n v="114"/>
    <s v="Product_114"/>
    <x v="3"/>
    <n v="791.08"/>
    <n v="516.05999999999995"/>
    <n v="2"/>
    <n v="0"/>
    <n v="1053"/>
    <n v="3"/>
    <n v="1582.16"/>
    <n v="550.04"/>
  </r>
  <r>
    <n v="1374"/>
    <x v="4351"/>
    <n v="62"/>
    <x v="2"/>
    <d v="2021-09-20T00:00:00"/>
    <n v="1"/>
    <n v="10016"/>
    <x v="1274"/>
    <x v="2"/>
    <n v="116"/>
    <s v="Product_116"/>
    <x v="3"/>
    <n v="134.44999999999999"/>
    <n v="64.959999999999994"/>
    <n v="3"/>
    <n v="0.1"/>
    <n v="814"/>
    <n v="5"/>
    <n v="363.02"/>
    <n v="168.14"/>
  </r>
  <r>
    <n v="1450"/>
    <x v="4352"/>
    <n v="53"/>
    <x v="3"/>
    <d v="2023-11-11T00:00:00"/>
    <n v="0"/>
    <n v="11238"/>
    <x v="773"/>
    <x v="0"/>
    <n v="103"/>
    <s v="Product_103"/>
    <x v="2"/>
    <n v="866.91"/>
    <n v="596.34"/>
    <n v="1"/>
    <n v="0"/>
    <n v="417"/>
    <n v="1"/>
    <n v="866.91"/>
    <n v="270.57"/>
  </r>
  <r>
    <n v="2014"/>
    <x v="4353"/>
    <n v="28"/>
    <x v="3"/>
    <d v="2021-08-26T00:00:00"/>
    <n v="0"/>
    <n v="13466"/>
    <x v="987"/>
    <x v="1"/>
    <n v="109"/>
    <s v="Product_109"/>
    <x v="2"/>
    <n v="1206.4100000000001"/>
    <n v="734.28"/>
    <n v="5"/>
    <n v="0"/>
    <n v="434"/>
    <n v="8"/>
    <n v="6032.05"/>
    <n v="2360.65"/>
  </r>
  <r>
    <n v="1594"/>
    <x v="4354"/>
    <n v="36"/>
    <x v="4"/>
    <d v="2020-09-17T00:00:00"/>
    <n v="0"/>
    <n v="11422"/>
    <x v="464"/>
    <x v="2"/>
    <n v="147"/>
    <s v="Product_147"/>
    <x v="3"/>
    <n v="241.63"/>
    <n v="125.58"/>
    <n v="1"/>
    <n v="0"/>
    <n v="975"/>
    <n v="3"/>
    <n v="241.63"/>
    <n v="116.05"/>
  </r>
  <r>
    <n v="2202"/>
    <x v="4355"/>
    <n v="62"/>
    <x v="4"/>
    <d v="2020-12-29T00:00:00"/>
    <n v="1"/>
    <n v="12461"/>
    <x v="1347"/>
    <x v="1"/>
    <n v="121"/>
    <s v="Product_121"/>
    <x v="1"/>
    <n v="155.43"/>
    <n v="75.27"/>
    <n v="3"/>
    <n v="0"/>
    <n v="551"/>
    <n v="3"/>
    <n v="466.29"/>
    <n v="240.48"/>
  </r>
  <r>
    <n v="2233"/>
    <x v="4356"/>
    <n v="40"/>
    <x v="2"/>
    <d v="2024-01-02T00:00:00"/>
    <n v="0"/>
    <n v="11267"/>
    <x v="1084"/>
    <x v="0"/>
    <n v="130"/>
    <s v="Product_130"/>
    <x v="0"/>
    <n v="322.32"/>
    <n v="151.66999999999999"/>
    <n v="3"/>
    <n v="0"/>
    <n v="335"/>
    <n v="4"/>
    <n v="966.96"/>
    <n v="511.95"/>
  </r>
  <r>
    <n v="1499"/>
    <x v="4357"/>
    <n v="60"/>
    <x v="1"/>
    <d v="2020-04-01T00:00:00"/>
    <n v="0"/>
    <n v="13166"/>
    <x v="443"/>
    <x v="2"/>
    <n v="130"/>
    <s v="Product_130"/>
    <x v="3"/>
    <n v="1131.83"/>
    <n v="683.89"/>
    <n v="4"/>
    <n v="0"/>
    <n v="608"/>
    <n v="5"/>
    <n v="4527.32"/>
    <n v="1791.76"/>
  </r>
  <r>
    <n v="1463"/>
    <x v="4358"/>
    <n v="52"/>
    <x v="5"/>
    <d v="2023-12-08T00:00:00"/>
    <n v="0"/>
    <n v="13704"/>
    <x v="77"/>
    <x v="0"/>
    <n v="142"/>
    <s v="Product_142"/>
    <x v="2"/>
    <n v="907.94"/>
    <n v="607.16999999999996"/>
    <n v="5"/>
    <n v="0"/>
    <n v="390"/>
    <n v="2"/>
    <n v="4539.7"/>
    <n v="1503.85"/>
  </r>
  <r>
    <n v="2147"/>
    <x v="4359"/>
    <n v="47"/>
    <x v="1"/>
    <d v="2023-03-19T00:00:00"/>
    <n v="0"/>
    <n v="12053"/>
    <x v="1271"/>
    <x v="0"/>
    <n v="142"/>
    <s v="Product_142"/>
    <x v="0"/>
    <n v="833.86"/>
    <n v="522.4"/>
    <n v="3"/>
    <n v="0"/>
    <n v="654"/>
    <n v="6"/>
    <n v="2501.58"/>
    <n v="934.38"/>
  </r>
  <r>
    <n v="1112"/>
    <x v="4360"/>
    <n v="40"/>
    <x v="1"/>
    <d v="2022-03-12T00:00:00"/>
    <n v="0"/>
    <n v="10779"/>
    <x v="536"/>
    <x v="2"/>
    <n v="132"/>
    <s v="Product_132"/>
    <x v="2"/>
    <n v="411.75"/>
    <n v="267.82"/>
    <n v="2"/>
    <n v="0"/>
    <n v="446"/>
    <n v="6"/>
    <n v="823.5"/>
    <n v="287.86"/>
  </r>
  <r>
    <n v="2035"/>
    <x v="4361"/>
    <n v="69"/>
    <x v="4"/>
    <d v="2023-03-08T00:00:00"/>
    <n v="0"/>
    <n v="12134"/>
    <x v="90"/>
    <x v="1"/>
    <n v="123"/>
    <s v="Product_123"/>
    <x v="1"/>
    <n v="531.74"/>
    <n v="337.34"/>
    <n v="1"/>
    <n v="0.1"/>
    <n v="548"/>
    <n v="8"/>
    <n v="478.57"/>
    <n v="141.22999999999999"/>
  </r>
  <r>
    <n v="2149"/>
    <x v="4362"/>
    <n v="71"/>
    <x v="5"/>
    <d v="2020-03-07T00:00:00"/>
    <n v="0"/>
    <n v="12236"/>
    <x v="915"/>
    <x v="2"/>
    <n v="103"/>
    <s v="Product_103"/>
    <x v="0"/>
    <n v="1450.53"/>
    <n v="1006.3"/>
    <n v="2"/>
    <n v="0"/>
    <n v="760"/>
    <n v="2"/>
    <n v="2901.06"/>
    <n v="888.46"/>
  </r>
  <r>
    <n v="1330"/>
    <x v="4363"/>
    <n v="30"/>
    <x v="4"/>
    <d v="2021-07-01T00:00:00"/>
    <n v="0"/>
    <n v="13686"/>
    <x v="661"/>
    <x v="0"/>
    <n v="101"/>
    <s v="Product_101"/>
    <x v="1"/>
    <n v="398.91"/>
    <n v="429.51499999999999"/>
    <n v="3"/>
    <n v="0"/>
    <n v="463"/>
    <n v="6"/>
    <n v="1196.73"/>
    <n v="-91.82"/>
  </r>
  <r>
    <n v="2306"/>
    <x v="4364"/>
    <n v="49"/>
    <x v="4"/>
    <d v="2023-05-18T00:00:00"/>
    <n v="0"/>
    <n v="11639"/>
    <x v="1059"/>
    <x v="2"/>
    <n v="103"/>
    <s v="Product_103"/>
    <x v="1"/>
    <n v="1357.39"/>
    <n v="628.55999999999995"/>
    <n v="3"/>
    <n v="0.2"/>
    <n v="594"/>
    <n v="6"/>
    <n v="3257.74"/>
    <n v="1372.06"/>
  </r>
  <r>
    <n v="1139"/>
    <x v="4365"/>
    <n v="68"/>
    <x v="4"/>
    <d v="2021-10-13T00:00:00"/>
    <n v="1"/>
    <n v="10419"/>
    <x v="849"/>
    <x v="1"/>
    <n v="137"/>
    <s v="Product_137"/>
    <x v="1"/>
    <n v="891.77"/>
    <n v="568.49"/>
    <n v="2"/>
    <n v="0"/>
    <n v="1176"/>
    <n v="3"/>
    <n v="1783.54"/>
    <n v="646.55999999999995"/>
  </r>
  <r>
    <n v="2424"/>
    <x v="4366"/>
    <n v="40"/>
    <x v="0"/>
    <d v="2023-06-06T00:00:00"/>
    <n v="0"/>
    <n v="11826"/>
    <x v="348"/>
    <x v="2"/>
    <n v="107"/>
    <s v="Product_107"/>
    <x v="3"/>
    <n v="228.78"/>
    <n v="113.62"/>
    <n v="2"/>
    <n v="0"/>
    <n v="575"/>
    <n v="6"/>
    <n v="457.56"/>
    <n v="230.32"/>
  </r>
  <r>
    <n v="1901"/>
    <x v="4367"/>
    <n v="43"/>
    <x v="1"/>
    <d v="2021-03-28T00:00:00"/>
    <n v="0"/>
    <n v="13138"/>
    <x v="1276"/>
    <x v="0"/>
    <n v="103"/>
    <s v="Product_103"/>
    <x v="2"/>
    <n v="727.6"/>
    <n v="508.4"/>
    <n v="4"/>
    <n v="0"/>
    <n v="366"/>
    <n v="5"/>
    <n v="2910.4"/>
    <n v="876.8"/>
  </r>
  <r>
    <n v="2120"/>
    <x v="4368"/>
    <n v="55"/>
    <x v="1"/>
    <d v="2023-02-08T00:00:00"/>
    <n v="1"/>
    <n v="13689"/>
    <x v="0"/>
    <x v="1"/>
    <n v="136"/>
    <s v="Product_136"/>
    <x v="0"/>
    <n v="1425.4"/>
    <n v="731.23"/>
    <n v="1"/>
    <n v="0"/>
    <n v="518"/>
    <n v="4"/>
    <n v="1425.4"/>
    <n v="694.17"/>
  </r>
  <r>
    <n v="1516"/>
    <x v="4369"/>
    <n v="40"/>
    <x v="1"/>
    <d v="2023-03-04T00:00:00"/>
    <n v="0"/>
    <n v="12295"/>
    <x v="1074"/>
    <x v="1"/>
    <n v="149"/>
    <s v="Product_149"/>
    <x v="3"/>
    <n v="656.92"/>
    <n v="320.47000000000003"/>
    <n v="2"/>
    <n v="0"/>
    <n v="669"/>
    <n v="5"/>
    <n v="1313.84"/>
    <n v="672.9"/>
  </r>
  <r>
    <n v="1568"/>
    <x v="4370"/>
    <n v="52"/>
    <x v="0"/>
    <d v="2020-01-08T00:00:00"/>
    <n v="0"/>
    <n v="10859"/>
    <x v="372"/>
    <x v="2"/>
    <n v="103"/>
    <s v="Product_103"/>
    <x v="2"/>
    <n v="1301.9100000000001"/>
    <n v="614.20000000000005"/>
    <n v="1"/>
    <n v="0.1"/>
    <n v="930"/>
    <n v="3"/>
    <n v="1171.72"/>
    <n v="557.52"/>
  </r>
  <r>
    <n v="1845"/>
    <x v="4371"/>
    <n v="23"/>
    <x v="3"/>
    <d v="2022-10-13T00:00:00"/>
    <n v="1"/>
    <n v="10206"/>
    <x v="1156"/>
    <x v="2"/>
    <n v="104"/>
    <s v="Product_104"/>
    <x v="3"/>
    <n v="421.82"/>
    <n v="252.06"/>
    <n v="5"/>
    <n v="0"/>
    <n v="811"/>
    <n v="3"/>
    <n v="2109.1"/>
    <n v="848.8"/>
  </r>
  <r>
    <n v="2092"/>
    <x v="4372"/>
    <n v="42"/>
    <x v="2"/>
    <d v="2020-10-15T00:00:00"/>
    <n v="0"/>
    <n v="13276"/>
    <x v="922"/>
    <x v="2"/>
    <n v="131"/>
    <s v="Product_131"/>
    <x v="2"/>
    <n v="877.84"/>
    <n v="379.9"/>
    <n v="3"/>
    <n v="0"/>
    <n v="410"/>
    <n v="5"/>
    <n v="2633.52"/>
    <n v="1493.82"/>
  </r>
  <r>
    <n v="1117"/>
    <x v="4373"/>
    <n v="57"/>
    <x v="2"/>
    <d v="2021-09-11T00:00:00"/>
    <n v="0"/>
    <n v="13390"/>
    <x v="347"/>
    <x v="0"/>
    <n v="102"/>
    <s v="Product_102"/>
    <x v="0"/>
    <n v="1273.5899999999999"/>
    <n v="873.77"/>
    <n v="2"/>
    <n v="0"/>
    <n v="736"/>
    <n v="5"/>
    <n v="2547.1799999999998"/>
    <n v="799.64"/>
  </r>
  <r>
    <n v="1887"/>
    <x v="4374"/>
    <n v="40"/>
    <x v="0"/>
    <d v="2020-06-08T00:00:00"/>
    <n v="1"/>
    <n v="13154"/>
    <x v="510"/>
    <x v="1"/>
    <n v="114"/>
    <s v="Product_114"/>
    <x v="0"/>
    <n v="1385"/>
    <n v="676.29"/>
    <n v="5"/>
    <n v="0"/>
    <n v="825"/>
    <n v="4"/>
    <n v="6925"/>
    <n v="3543.55"/>
  </r>
  <r>
    <n v="2082"/>
    <x v="4375"/>
    <n v="51"/>
    <x v="1"/>
    <d v="2021-02-05T00:00:00"/>
    <n v="0"/>
    <n v="12471"/>
    <x v="1319"/>
    <x v="1"/>
    <n v="137"/>
    <s v="Product_137"/>
    <x v="0"/>
    <n v="754.44"/>
    <n v="368.63"/>
    <n v="3"/>
    <n v="0.05"/>
    <n v="398"/>
    <n v="8"/>
    <n v="2150.15"/>
    <n v="1044.26"/>
  </r>
  <r>
    <n v="2056"/>
    <x v="4376"/>
    <n v="70"/>
    <x v="2"/>
    <d v="2021-11-12T00:00:00"/>
    <n v="0"/>
    <n v="13153"/>
    <x v="1313"/>
    <x v="1"/>
    <n v="131"/>
    <s v="Product_131"/>
    <x v="0"/>
    <n v="977.55"/>
    <n v="404.53"/>
    <n v="4"/>
    <n v="0.1"/>
    <n v="1028"/>
    <n v="4"/>
    <n v="3519.18"/>
    <n v="1901.06"/>
  </r>
  <r>
    <n v="2341"/>
    <x v="4377"/>
    <n v="32"/>
    <x v="0"/>
    <d v="2021-10-16T00:00:00"/>
    <n v="0"/>
    <n v="13870"/>
    <x v="548"/>
    <x v="1"/>
    <n v="102"/>
    <s v="Product_102"/>
    <x v="2"/>
    <n v="54.32"/>
    <n v="25.74"/>
    <n v="3"/>
    <n v="0"/>
    <n v="627"/>
    <n v="7"/>
    <n v="162.96"/>
    <n v="85.74"/>
  </r>
  <r>
    <n v="1049"/>
    <x v="4378"/>
    <n v="48"/>
    <x v="4"/>
    <d v="2020-12-09T00:00:00"/>
    <n v="0"/>
    <n v="12596"/>
    <x v="50"/>
    <x v="1"/>
    <n v="131"/>
    <s v="Product_131"/>
    <x v="3"/>
    <n v="417.17"/>
    <n v="219.3"/>
    <n v="2"/>
    <n v="0.05"/>
    <n v="1417"/>
    <n v="4"/>
    <n v="792.62"/>
    <n v="354.02"/>
  </r>
  <r>
    <n v="1018"/>
    <x v="4379"/>
    <n v="60"/>
    <x v="5"/>
    <d v="2023-07-26T00:00:00"/>
    <n v="0"/>
    <n v="13796"/>
    <x v="1412"/>
    <x v="0"/>
    <n v="147"/>
    <s v="Product_147"/>
    <x v="0"/>
    <n v="454.13"/>
    <n v="232.01"/>
    <n v="5"/>
    <n v="0.05"/>
    <n v="355"/>
    <n v="8"/>
    <n v="2157.12"/>
    <n v="997.07"/>
  </r>
  <r>
    <n v="1725"/>
    <x v="4380"/>
    <n v="40"/>
    <x v="2"/>
    <d v="2020-06-30T00:00:00"/>
    <n v="0"/>
    <n v="12534"/>
    <x v="1431"/>
    <x v="1"/>
    <n v="143"/>
    <s v="Product_143"/>
    <x v="0"/>
    <n v="185.56"/>
    <n v="89.42"/>
    <n v="5"/>
    <n v="0"/>
    <n v="504"/>
    <n v="9"/>
    <n v="927.8"/>
    <n v="480.7"/>
  </r>
  <r>
    <n v="1196"/>
    <x v="4381"/>
    <n v="51"/>
    <x v="5"/>
    <d v="2023-12-22T00:00:00"/>
    <n v="1"/>
    <n v="12180"/>
    <x v="442"/>
    <x v="2"/>
    <n v="122"/>
    <s v="Product_122"/>
    <x v="0"/>
    <n v="455.56"/>
    <n v="187.79"/>
    <n v="5"/>
    <n v="0.2"/>
    <n v="376"/>
    <n v="1"/>
    <n v="1822.24"/>
    <n v="883.29"/>
  </r>
  <r>
    <n v="2473"/>
    <x v="4382"/>
    <n v="55"/>
    <x v="1"/>
    <d v="2023-10-04T00:00:00"/>
    <n v="0"/>
    <n v="12040"/>
    <x v="75"/>
    <x v="0"/>
    <n v="110"/>
    <s v="Product_110"/>
    <x v="1"/>
    <n v="515.63"/>
    <n v="252.75"/>
    <n v="3"/>
    <n v="0.1"/>
    <n v="391"/>
    <n v="7"/>
    <n v="1392.2"/>
    <n v="633.95000000000005"/>
  </r>
  <r>
    <n v="1558"/>
    <x v="4383"/>
    <n v="49"/>
    <x v="2"/>
    <d v="2023-08-01T00:00:00"/>
    <n v="0"/>
    <n v="10114"/>
    <x v="844"/>
    <x v="0"/>
    <n v="130"/>
    <s v="Product_130"/>
    <x v="0"/>
    <n v="1454.71"/>
    <n v="921.56"/>
    <n v="1"/>
    <n v="0"/>
    <n v="519"/>
    <n v="7"/>
    <n v="1454.71"/>
    <n v="533.15"/>
  </r>
  <r>
    <n v="1451"/>
    <x v="4384"/>
    <n v="41"/>
    <x v="0"/>
    <d v="2024-02-02T00:00:00"/>
    <n v="0"/>
    <n v="12424"/>
    <x v="85"/>
    <x v="1"/>
    <n v="133"/>
    <s v="Product_133"/>
    <x v="0"/>
    <n v="1019.47"/>
    <n v="541.99"/>
    <n v="1"/>
    <n v="0"/>
    <n v="334"/>
    <n v="3"/>
    <n v="1019.47"/>
    <n v="477.48"/>
  </r>
  <r>
    <n v="1288"/>
    <x v="4385"/>
    <n v="24"/>
    <x v="3"/>
    <d v="2021-11-18T00:00:00"/>
    <n v="0"/>
    <n v="13024"/>
    <x v="547"/>
    <x v="2"/>
    <n v="119"/>
    <s v="Product_119"/>
    <x v="2"/>
    <n v="667.71"/>
    <n v="325.33"/>
    <n v="3"/>
    <n v="0.05"/>
    <n v="593"/>
    <n v="6"/>
    <n v="1902.97"/>
    <n v="926.98"/>
  </r>
  <r>
    <n v="2164"/>
    <x v="4386"/>
    <n v="60"/>
    <x v="2"/>
    <d v="2022-03-07T00:00:00"/>
    <n v="0"/>
    <n v="10210"/>
    <x v="580"/>
    <x v="2"/>
    <n v="146"/>
    <s v="Product_146"/>
    <x v="1"/>
    <n v="1482.68"/>
    <n v="728.64"/>
    <n v="2"/>
    <n v="0"/>
    <n v="674"/>
    <n v="5"/>
    <n v="2965.36"/>
    <n v="1508.08"/>
  </r>
  <r>
    <n v="2107"/>
    <x v="4387"/>
    <n v="40"/>
    <x v="2"/>
    <d v="2020-01-24T00:00:00"/>
    <n v="0"/>
    <n v="10131"/>
    <x v="141"/>
    <x v="1"/>
    <n v="125"/>
    <s v="Product_125"/>
    <x v="2"/>
    <n v="272.19"/>
    <n v="154.15"/>
    <n v="3"/>
    <n v="0.1"/>
    <n v="351"/>
    <n v="10"/>
    <n v="734.91"/>
    <n v="272.45999999999998"/>
  </r>
  <r>
    <n v="1390"/>
    <x v="4388"/>
    <n v="26"/>
    <x v="2"/>
    <d v="2021-06-27T00:00:00"/>
    <n v="0"/>
    <n v="11397"/>
    <x v="277"/>
    <x v="0"/>
    <n v="146"/>
    <s v="Product_146"/>
    <x v="3"/>
    <n v="740.27"/>
    <n v="429.51499999999999"/>
    <n v="1"/>
    <n v="0"/>
    <n v="559"/>
    <n v="5"/>
    <n v="740.27"/>
    <n v="310.76"/>
  </r>
  <r>
    <n v="1214"/>
    <x v="4389"/>
    <n v="35"/>
    <x v="2"/>
    <d v="2021-03-05T00:00:00"/>
    <n v="1"/>
    <n v="10153"/>
    <x v="1373"/>
    <x v="1"/>
    <n v="101"/>
    <s v="Product_101"/>
    <x v="1"/>
    <n v="988.24"/>
    <n v="582.30999999999995"/>
    <n v="3"/>
    <n v="0"/>
    <n v="406"/>
    <n v="3"/>
    <n v="2964.72"/>
    <n v="1217.79"/>
  </r>
  <r>
    <n v="1214"/>
    <x v="4390"/>
    <n v="45"/>
    <x v="0"/>
    <d v="2021-05-26T00:00:00"/>
    <n v="1"/>
    <n v="10919"/>
    <x v="259"/>
    <x v="0"/>
    <n v="132"/>
    <s v="Product_132"/>
    <x v="2"/>
    <n v="130.59"/>
    <n v="91"/>
    <n v="5"/>
    <n v="0"/>
    <n v="406"/>
    <n v="3"/>
    <n v="652.95000000000005"/>
    <n v="197.95"/>
  </r>
  <r>
    <n v="2426"/>
    <x v="4391"/>
    <n v="40"/>
    <x v="0"/>
    <d v="2023-11-20T00:00:00"/>
    <n v="0"/>
    <n v="11446"/>
    <x v="1246"/>
    <x v="1"/>
    <n v="125"/>
    <s v="Product_125"/>
    <x v="2"/>
    <n v="1089.6500000000001"/>
    <n v="449.32"/>
    <n v="2"/>
    <n v="0"/>
    <n v="408"/>
    <n v="4"/>
    <n v="2179.3000000000002"/>
    <n v="1280.6600000000001"/>
  </r>
  <r>
    <n v="1127"/>
    <x v="4392"/>
    <n v="40"/>
    <x v="3"/>
    <d v="2020-05-18T00:00:00"/>
    <n v="1"/>
    <n v="10951"/>
    <x v="219"/>
    <x v="2"/>
    <n v="141"/>
    <s v="Product_141"/>
    <x v="3"/>
    <n v="194.81"/>
    <n v="87.79"/>
    <n v="2"/>
    <n v="0"/>
    <n v="740"/>
    <n v="5"/>
    <n v="389.62"/>
    <n v="214.04"/>
  </r>
  <r>
    <n v="1759"/>
    <x v="4393"/>
    <n v="33"/>
    <x v="0"/>
    <d v="2021-12-18T00:00:00"/>
    <n v="1"/>
    <n v="12853"/>
    <x v="1009"/>
    <x v="1"/>
    <n v="117"/>
    <s v="Product_117"/>
    <x v="3"/>
    <n v="253.41"/>
    <n v="429.51499999999999"/>
    <n v="4"/>
    <n v="0.05"/>
    <n v="1110"/>
    <n v="1"/>
    <n v="962.96"/>
    <n v="-755.1"/>
  </r>
  <r>
    <n v="1403"/>
    <x v="4394"/>
    <n v="60"/>
    <x v="0"/>
    <d v="2021-09-06T00:00:00"/>
    <n v="1"/>
    <n v="11389"/>
    <x v="328"/>
    <x v="2"/>
    <n v="114"/>
    <s v="Product_114"/>
    <x v="0"/>
    <n v="281.55"/>
    <n v="150.38"/>
    <n v="3"/>
    <n v="0"/>
    <n v="1302"/>
    <n v="5"/>
    <n v="844.65"/>
    <n v="393.51"/>
  </r>
  <r>
    <n v="2052"/>
    <x v="4395"/>
    <n v="40"/>
    <x v="1"/>
    <d v="2020-09-08T00:00:00"/>
    <n v="1"/>
    <n v="11717"/>
    <x v="618"/>
    <x v="1"/>
    <n v="145"/>
    <s v="Product_145"/>
    <x v="0"/>
    <n v="1396.89"/>
    <n v="576.11"/>
    <n v="5"/>
    <n v="0"/>
    <n v="715"/>
    <n v="2"/>
    <n v="6984.45"/>
    <n v="4103.8999999999996"/>
  </r>
  <r>
    <n v="1337"/>
    <x v="4396"/>
    <n v="54"/>
    <x v="1"/>
    <d v="2024-01-15T00:00:00"/>
    <n v="0"/>
    <n v="10146"/>
    <x v="1204"/>
    <x v="2"/>
    <n v="113"/>
    <s v="Product_113"/>
    <x v="1"/>
    <n v="1040.69"/>
    <n v="565.36"/>
    <n v="3"/>
    <n v="0"/>
    <n v="352"/>
    <n v="8"/>
    <n v="3122.07"/>
    <n v="1425.99"/>
  </r>
  <r>
    <n v="1830"/>
    <x v="4397"/>
    <n v="61"/>
    <x v="5"/>
    <d v="2020-03-01T00:00:00"/>
    <n v="0"/>
    <n v="13805"/>
    <x v="1405"/>
    <x v="2"/>
    <n v="138"/>
    <s v="Product_138"/>
    <x v="1"/>
    <n v="1000.37"/>
    <n v="678.93"/>
    <n v="4"/>
    <n v="0"/>
    <n v="337"/>
    <n v="5"/>
    <n v="4001.48"/>
    <n v="1285.76"/>
  </r>
  <r>
    <n v="1713"/>
    <x v="4398"/>
    <n v="40"/>
    <x v="3"/>
    <d v="2020-04-08T00:00:00"/>
    <n v="0"/>
    <n v="11817"/>
    <x v="638"/>
    <x v="2"/>
    <n v="139"/>
    <s v="Product_139"/>
    <x v="3"/>
    <n v="855.47"/>
    <n v="345.16"/>
    <n v="4"/>
    <n v="0.05"/>
    <n v="522"/>
    <n v="8"/>
    <n v="3250.79"/>
    <n v="1870.15"/>
  </r>
  <r>
    <n v="1360"/>
    <x v="4399"/>
    <n v="40"/>
    <x v="1"/>
    <d v="2022-03-01T00:00:00"/>
    <n v="1"/>
    <n v="13198"/>
    <x v="967"/>
    <x v="2"/>
    <n v="102"/>
    <s v="Product_102"/>
    <x v="1"/>
    <n v="474.57"/>
    <n v="241.78"/>
    <n v="3"/>
    <n v="0.05"/>
    <n v="809"/>
    <n v="4"/>
    <n v="1352.52"/>
    <n v="627.17999999999995"/>
  </r>
  <r>
    <n v="1568"/>
    <x v="4400"/>
    <n v="66"/>
    <x v="3"/>
    <d v="2022-06-16T00:00:00"/>
    <n v="0"/>
    <n v="13379"/>
    <x v="200"/>
    <x v="2"/>
    <n v="132"/>
    <s v="Product_132"/>
    <x v="0"/>
    <n v="950.29"/>
    <n v="597.04"/>
    <n v="3"/>
    <n v="0"/>
    <n v="930"/>
    <n v="3"/>
    <n v="2850.87"/>
    <n v="1059.75"/>
  </r>
  <r>
    <n v="2415"/>
    <x v="4401"/>
    <n v="26"/>
    <x v="3"/>
    <d v="2024-02-09T00:00:00"/>
    <n v="0"/>
    <n v="10714"/>
    <x v="1410"/>
    <x v="1"/>
    <n v="132"/>
    <s v="Product_132"/>
    <x v="3"/>
    <n v="644.72"/>
    <n v="287.77"/>
    <n v="3"/>
    <n v="0"/>
    <n v="327"/>
    <n v="6"/>
    <n v="1934.16"/>
    <n v="1070.8499999999999"/>
  </r>
  <r>
    <n v="1217"/>
    <x v="4402"/>
    <n v="86"/>
    <x v="2"/>
    <d v="2022-05-09T00:00:00"/>
    <n v="0"/>
    <n v="13189"/>
    <x v="1021"/>
    <x v="1"/>
    <n v="140"/>
    <s v="Product_140"/>
    <x v="2"/>
    <n v="260.85000000000002"/>
    <n v="110.41"/>
    <n v="1"/>
    <n v="0"/>
    <n v="483"/>
    <n v="5"/>
    <n v="260.85000000000002"/>
    <n v="150.44"/>
  </r>
  <r>
    <n v="1201"/>
    <x v="4403"/>
    <n v="40"/>
    <x v="4"/>
    <d v="2020-12-06T00:00:00"/>
    <n v="0"/>
    <n v="11596"/>
    <x v="269"/>
    <x v="1"/>
    <n v="106"/>
    <s v="Product_106"/>
    <x v="3"/>
    <n v="1049.92"/>
    <n v="618.65"/>
    <n v="4"/>
    <n v="0"/>
    <n v="765"/>
    <n v="5"/>
    <n v="4199.68"/>
    <n v="1725.08"/>
  </r>
  <r>
    <n v="1016"/>
    <x v="4404"/>
    <n v="42"/>
    <x v="4"/>
    <d v="2022-04-27T00:00:00"/>
    <n v="1"/>
    <n v="12278"/>
    <x v="992"/>
    <x v="0"/>
    <n v="125"/>
    <s v="Product_125"/>
    <x v="1"/>
    <n v="237.89"/>
    <n v="95.87"/>
    <n v="2"/>
    <n v="0.05"/>
    <n v="683"/>
    <n v="6"/>
    <n v="451.99"/>
    <n v="260.25"/>
  </r>
  <r>
    <n v="1321"/>
    <x v="4405"/>
    <n v="39"/>
    <x v="4"/>
    <d v="2022-06-10T00:00:00"/>
    <n v="0"/>
    <n v="12498"/>
    <x v="644"/>
    <x v="2"/>
    <n v="103"/>
    <s v="Product_103"/>
    <x v="0"/>
    <n v="326.47000000000003"/>
    <n v="209.11"/>
    <n v="1"/>
    <n v="0"/>
    <n v="665"/>
    <n v="3"/>
    <n v="326.47000000000003"/>
    <n v="117.36"/>
  </r>
  <r>
    <n v="1517"/>
    <x v="4406"/>
    <n v="36"/>
    <x v="3"/>
    <d v="2022-02-14T00:00:00"/>
    <n v="0"/>
    <n v="11523"/>
    <x v="51"/>
    <x v="0"/>
    <n v="118"/>
    <s v="Product_118"/>
    <x v="0"/>
    <n v="1235.6600000000001"/>
    <n v="519.04999999999995"/>
    <n v="5"/>
    <n v="0"/>
    <n v="970"/>
    <n v="4"/>
    <n v="6178.3"/>
    <n v="3583.05"/>
  </r>
  <r>
    <n v="2348"/>
    <x v="4407"/>
    <n v="46"/>
    <x v="2"/>
    <d v="2021-12-20T00:00:00"/>
    <n v="1"/>
    <n v="13733"/>
    <x v="424"/>
    <x v="2"/>
    <n v="138"/>
    <s v="Product_138"/>
    <x v="2"/>
    <n v="1007.17"/>
    <n v="561.29999999999995"/>
    <n v="2"/>
    <n v="0"/>
    <n v="729"/>
    <n v="4"/>
    <n v="2014.34"/>
    <n v="891.74"/>
  </r>
  <r>
    <n v="2435"/>
    <x v="4408"/>
    <n v="47"/>
    <x v="5"/>
    <d v="2023-01-23T00:00:00"/>
    <n v="0"/>
    <n v="13216"/>
    <x v="574"/>
    <x v="2"/>
    <n v="143"/>
    <s v="Product_143"/>
    <x v="2"/>
    <n v="964.94"/>
    <n v="600.23"/>
    <n v="2"/>
    <n v="0.2"/>
    <n v="709"/>
    <n v="3"/>
    <n v="1543.9"/>
    <n v="343.44"/>
  </r>
  <r>
    <n v="2341"/>
    <x v="4409"/>
    <n v="37"/>
    <x v="5"/>
    <d v="2022-07-02T00:00:00"/>
    <n v="0"/>
    <n v="10906"/>
    <x v="529"/>
    <x v="1"/>
    <n v="103"/>
    <s v="Product_103"/>
    <x v="3"/>
    <n v="656.39"/>
    <n v="310.20999999999998"/>
    <n v="2"/>
    <n v="0.2"/>
    <n v="627"/>
    <n v="7"/>
    <n v="1050.22"/>
    <n v="429.8"/>
  </r>
  <r>
    <n v="1680"/>
    <x v="4410"/>
    <n v="40"/>
    <x v="4"/>
    <d v="2020-07-26T00:00:00"/>
    <n v="0"/>
    <n v="11646"/>
    <x v="1104"/>
    <x v="0"/>
    <n v="148"/>
    <s v="Product_148"/>
    <x v="0"/>
    <n v="624.61"/>
    <n v="269.25"/>
    <n v="4"/>
    <n v="0.2"/>
    <n v="665"/>
    <n v="3"/>
    <n v="1998.75"/>
    <n v="921.75"/>
  </r>
  <r>
    <n v="2105"/>
    <x v="4411"/>
    <n v="55"/>
    <x v="5"/>
    <d v="2022-09-08T00:00:00"/>
    <n v="1"/>
    <n v="13750"/>
    <x v="516"/>
    <x v="2"/>
    <n v="105"/>
    <s v="Product_105"/>
    <x v="2"/>
    <n v="1050.8800000000001"/>
    <n v="475.72"/>
    <n v="5"/>
    <n v="0.05"/>
    <n v="846"/>
    <n v="3"/>
    <n v="4991.68"/>
    <n v="2613.08"/>
  </r>
  <r>
    <n v="2497"/>
    <x v="4412"/>
    <n v="49"/>
    <x v="2"/>
    <d v="2023-03-29T00:00:00"/>
    <n v="0"/>
    <n v="11724"/>
    <x v="1006"/>
    <x v="1"/>
    <n v="124"/>
    <s v="Product_124"/>
    <x v="2"/>
    <n v="1123.01"/>
    <n v="737.15"/>
    <n v="1"/>
    <n v="0.05"/>
    <n v="644"/>
    <n v="5"/>
    <n v="1066.8599999999999"/>
    <n v="329.71"/>
  </r>
  <r>
    <n v="2491"/>
    <x v="4413"/>
    <n v="41"/>
    <x v="4"/>
    <d v="2023-08-26T00:00:00"/>
    <n v="0"/>
    <n v="12030"/>
    <x v="990"/>
    <x v="0"/>
    <n v="134"/>
    <s v="Product_134"/>
    <x v="3"/>
    <n v="789.81"/>
    <n v="483.15"/>
    <n v="5"/>
    <n v="0.05"/>
    <n v="494"/>
    <n v="1"/>
    <n v="3751.6"/>
    <n v="1335.85"/>
  </r>
  <r>
    <n v="1424"/>
    <x v="4414"/>
    <n v="48"/>
    <x v="2"/>
    <d v="2023-11-08T00:00:00"/>
    <n v="0"/>
    <n v="13120"/>
    <x v="1432"/>
    <x v="0"/>
    <n v="147"/>
    <s v="Product_147"/>
    <x v="3"/>
    <n v="1455.44"/>
    <n v="429.51499999999999"/>
    <n v="1"/>
    <n v="0.1"/>
    <n v="420"/>
    <n v="7"/>
    <n v="1309.9000000000001"/>
    <n v="880.39"/>
  </r>
  <r>
    <n v="2227"/>
    <x v="4415"/>
    <n v="51"/>
    <x v="5"/>
    <d v="2021-04-06T00:00:00"/>
    <n v="0"/>
    <n v="12154"/>
    <x v="1433"/>
    <x v="2"/>
    <n v="148"/>
    <s v="Product_148"/>
    <x v="0"/>
    <n v="1435.76"/>
    <n v="882.76"/>
    <n v="4"/>
    <n v="0.2"/>
    <n v="568"/>
    <n v="5"/>
    <n v="4594.43"/>
    <n v="1063.3900000000001"/>
  </r>
  <r>
    <n v="2018"/>
    <x v="4416"/>
    <n v="28"/>
    <x v="4"/>
    <d v="2020-11-29T00:00:00"/>
    <n v="1"/>
    <n v="12140"/>
    <x v="71"/>
    <x v="2"/>
    <n v="139"/>
    <s v="Product_139"/>
    <x v="1"/>
    <n v="648.02"/>
    <n v="429.51499999999999"/>
    <n v="5"/>
    <n v="0"/>
    <n v="1494"/>
    <n v="1"/>
    <n v="3240.1"/>
    <n v="1092.53"/>
  </r>
  <r>
    <n v="1386"/>
    <x v="4417"/>
    <n v="48"/>
    <x v="2"/>
    <d v="2022-07-13T00:00:00"/>
    <n v="0"/>
    <n v="11659"/>
    <x v="202"/>
    <x v="1"/>
    <n v="148"/>
    <s v="Product_148"/>
    <x v="1"/>
    <n v="1239.9000000000001"/>
    <n v="867.08"/>
    <n v="2"/>
    <n v="0"/>
    <n v="721"/>
    <n v="7"/>
    <n v="2479.8000000000002"/>
    <n v="745.64"/>
  </r>
  <r>
    <n v="1777"/>
    <x v="4418"/>
    <n v="31"/>
    <x v="0"/>
    <d v="2020-05-30T00:00:00"/>
    <n v="0"/>
    <n v="10828"/>
    <x v="337"/>
    <x v="0"/>
    <n v="124"/>
    <s v="Product_124"/>
    <x v="0"/>
    <n v="837.74"/>
    <n v="433.5"/>
    <n v="5"/>
    <n v="0"/>
    <n v="448"/>
    <n v="4"/>
    <n v="4188.7"/>
    <n v="2021.2"/>
  </r>
  <r>
    <n v="1097"/>
    <x v="4419"/>
    <n v="52"/>
    <x v="0"/>
    <d v="2020-03-09T00:00:00"/>
    <n v="0"/>
    <n v="12187"/>
    <x v="912"/>
    <x v="0"/>
    <n v="136"/>
    <s v="Product_136"/>
    <x v="1"/>
    <n v="792.05"/>
    <n v="522.32000000000005"/>
    <n v="4"/>
    <n v="0"/>
    <n v="590"/>
    <n v="4"/>
    <n v="3168.2"/>
    <n v="1078.92"/>
  </r>
  <r>
    <n v="2368"/>
    <x v="4420"/>
    <n v="37"/>
    <x v="2"/>
    <d v="2021-08-26T00:00:00"/>
    <n v="0"/>
    <n v="13980"/>
    <x v="987"/>
    <x v="2"/>
    <n v="128"/>
    <s v="Product_128"/>
    <x v="0"/>
    <n v="129.69999999999999"/>
    <n v="69.25"/>
    <n v="4"/>
    <n v="0.05"/>
    <n v="748"/>
    <n v="4"/>
    <n v="492.86"/>
    <n v="215.86"/>
  </r>
  <r>
    <n v="1207"/>
    <x v="4421"/>
    <n v="49"/>
    <x v="2"/>
    <d v="2020-11-02T00:00:00"/>
    <n v="0"/>
    <n v="11337"/>
    <x v="609"/>
    <x v="1"/>
    <n v="148"/>
    <s v="Product_148"/>
    <x v="0"/>
    <n v="882.26"/>
    <n v="590.52"/>
    <n v="4"/>
    <n v="0.1"/>
    <n v="336"/>
    <n v="5"/>
    <n v="3176.14"/>
    <n v="814.06"/>
  </r>
  <r>
    <n v="1585"/>
    <x v="4422"/>
    <n v="33"/>
    <x v="1"/>
    <d v="2021-10-14T00:00:00"/>
    <n v="1"/>
    <n v="10010"/>
    <x v="1122"/>
    <x v="0"/>
    <n v="149"/>
    <s v="Product_149"/>
    <x v="2"/>
    <n v="1355.84"/>
    <n v="579.59"/>
    <n v="1"/>
    <n v="0"/>
    <n v="999"/>
    <n v="2"/>
    <n v="1355.84"/>
    <n v="776.25"/>
  </r>
  <r>
    <n v="1165"/>
    <x v="4423"/>
    <n v="49"/>
    <x v="1"/>
    <d v="2021-06-18T00:00:00"/>
    <n v="0"/>
    <n v="12495"/>
    <x v="322"/>
    <x v="2"/>
    <n v="134"/>
    <s v="Product_134"/>
    <x v="1"/>
    <n v="1181.19"/>
    <n v="534.6"/>
    <n v="5"/>
    <n v="0"/>
    <n v="390"/>
    <n v="4"/>
    <n v="5905.95"/>
    <n v="3232.95"/>
  </r>
  <r>
    <n v="1021"/>
    <x v="4424"/>
    <n v="25"/>
    <x v="3"/>
    <d v="2020-08-02T00:00:00"/>
    <n v="0"/>
    <n v="12974"/>
    <x v="791"/>
    <x v="0"/>
    <n v="116"/>
    <s v="Product_116"/>
    <x v="0"/>
    <n v="1190.1600000000001"/>
    <n v="779.54"/>
    <n v="2"/>
    <n v="0.2"/>
    <n v="908"/>
    <n v="6"/>
    <n v="1904.26"/>
    <n v="345.18"/>
  </r>
  <r>
    <n v="1153"/>
    <x v="4425"/>
    <n v="40"/>
    <x v="4"/>
    <d v="2020-05-31T00:00:00"/>
    <n v="0"/>
    <n v="12442"/>
    <x v="727"/>
    <x v="0"/>
    <n v="136"/>
    <s v="Product_136"/>
    <x v="1"/>
    <n v="281.89999999999998"/>
    <n v="182.05"/>
    <n v="2"/>
    <n v="0"/>
    <n v="423"/>
    <n v="8"/>
    <n v="563.79999999999995"/>
    <n v="199.7"/>
  </r>
  <r>
    <n v="2462"/>
    <x v="4426"/>
    <n v="54"/>
    <x v="3"/>
    <d v="2021-12-01T00:00:00"/>
    <n v="1"/>
    <n v="11528"/>
    <x v="1434"/>
    <x v="0"/>
    <n v="107"/>
    <s v="Product_107"/>
    <x v="1"/>
    <n v="569.75"/>
    <n v="280.11"/>
    <n v="3"/>
    <n v="0"/>
    <n v="930"/>
    <n v="3"/>
    <n v="1709.25"/>
    <n v="868.92"/>
  </r>
  <r>
    <n v="2318"/>
    <x v="4427"/>
    <n v="47"/>
    <x v="3"/>
    <d v="2020-12-14T00:00:00"/>
    <n v="1"/>
    <n v="10377"/>
    <x v="879"/>
    <x v="1"/>
    <n v="118"/>
    <s v="Product_118"/>
    <x v="3"/>
    <n v="388.15"/>
    <n v="224.75"/>
    <n v="4"/>
    <n v="0.05"/>
    <n v="796"/>
    <n v="3"/>
    <n v="1474.97"/>
    <n v="575.97"/>
  </r>
  <r>
    <n v="1218"/>
    <x v="4428"/>
    <n v="42"/>
    <x v="5"/>
    <d v="2022-02-07T00:00:00"/>
    <n v="1"/>
    <n v="10360"/>
    <x v="1435"/>
    <x v="1"/>
    <n v="106"/>
    <s v="Product_106"/>
    <x v="1"/>
    <n v="508.08"/>
    <n v="261.56"/>
    <n v="2"/>
    <n v="0"/>
    <n v="802"/>
    <n v="2"/>
    <n v="1016.16"/>
    <n v="493.04"/>
  </r>
  <r>
    <n v="1668"/>
    <x v="4429"/>
    <n v="67"/>
    <x v="0"/>
    <d v="2020-11-25T00:00:00"/>
    <n v="1"/>
    <n v="12730"/>
    <x v="792"/>
    <x v="1"/>
    <n v="128"/>
    <s v="Product_128"/>
    <x v="0"/>
    <n v="890.33"/>
    <n v="358.89"/>
    <n v="4"/>
    <n v="0"/>
    <n v="1498"/>
    <n v="2"/>
    <n v="3561.32"/>
    <n v="2125.7600000000002"/>
  </r>
  <r>
    <n v="1229"/>
    <x v="4430"/>
    <n v="55"/>
    <x v="5"/>
    <d v="2024-02-08T00:00:00"/>
    <n v="0"/>
    <n v="13064"/>
    <x v="913"/>
    <x v="1"/>
    <n v="139"/>
    <s v="Product_139"/>
    <x v="2"/>
    <n v="578.94000000000005"/>
    <n v="429.51499999999999"/>
    <n v="2"/>
    <n v="0"/>
    <n v="328"/>
    <n v="4"/>
    <n v="1157.8800000000001"/>
    <n v="298.85000000000002"/>
  </r>
  <r>
    <n v="1019"/>
    <x v="4431"/>
    <n v="52"/>
    <x v="4"/>
    <d v="2020-02-06T00:00:00"/>
    <n v="1"/>
    <n v="11571"/>
    <x v="862"/>
    <x v="0"/>
    <n v="134"/>
    <s v="Product_134"/>
    <x v="1"/>
    <n v="863.01"/>
    <n v="429.51499999999999"/>
    <n v="5"/>
    <n v="0"/>
    <n v="930"/>
    <n v="2"/>
    <n v="4315.05"/>
    <n v="2167.48"/>
  </r>
  <r>
    <n v="1552"/>
    <x v="4432"/>
    <n v="49"/>
    <x v="2"/>
    <d v="2023-01-25T00:00:00"/>
    <n v="0"/>
    <n v="10641"/>
    <x v="1389"/>
    <x v="1"/>
    <n v="141"/>
    <s v="Product_141"/>
    <x v="0"/>
    <n v="685.83"/>
    <n v="396.56"/>
    <n v="3"/>
    <n v="0"/>
    <n v="402"/>
    <n v="5"/>
    <n v="2057.4899999999998"/>
    <n v="867.81"/>
  </r>
  <r>
    <n v="1949"/>
    <x v="4433"/>
    <n v="51"/>
    <x v="1"/>
    <d v="2020-07-09T00:00:00"/>
    <n v="1"/>
    <n v="13926"/>
    <x v="822"/>
    <x v="2"/>
    <n v="129"/>
    <s v="Product_129"/>
    <x v="3"/>
    <n v="465.59"/>
    <n v="225.24"/>
    <n v="4"/>
    <n v="0"/>
    <n v="918"/>
    <n v="2"/>
    <n v="1862.36"/>
    <n v="961.4"/>
  </r>
  <r>
    <n v="1147"/>
    <x v="4434"/>
    <n v="64"/>
    <x v="4"/>
    <d v="2021-11-23T00:00:00"/>
    <n v="0"/>
    <n v="10572"/>
    <x v="207"/>
    <x v="2"/>
    <n v="104"/>
    <s v="Product_104"/>
    <x v="1"/>
    <n v="188.33"/>
    <n v="83.46"/>
    <n v="1"/>
    <n v="0"/>
    <n v="1135"/>
    <n v="3"/>
    <n v="188.33"/>
    <n v="104.87"/>
  </r>
  <r>
    <n v="2131"/>
    <x v="4435"/>
    <n v="33"/>
    <x v="2"/>
    <d v="2023-05-01T00:00:00"/>
    <n v="0"/>
    <n v="11955"/>
    <x v="755"/>
    <x v="2"/>
    <n v="114"/>
    <s v="Product_114"/>
    <x v="2"/>
    <n v="1343.17"/>
    <n v="916.5"/>
    <n v="1"/>
    <n v="0"/>
    <n v="611"/>
    <n v="4"/>
    <n v="1343.17"/>
    <n v="426.67"/>
  </r>
  <r>
    <n v="1402"/>
    <x v="4436"/>
    <n v="55"/>
    <x v="4"/>
    <d v="2023-06-10T00:00:00"/>
    <n v="0"/>
    <n v="13917"/>
    <x v="1012"/>
    <x v="2"/>
    <n v="105"/>
    <s v="Product_105"/>
    <x v="1"/>
    <n v="66.489999999999995"/>
    <n v="29.02"/>
    <n v="2"/>
    <n v="0.05"/>
    <n v="571"/>
    <n v="3"/>
    <n v="126.33"/>
    <n v="68.290000000000006"/>
  </r>
  <r>
    <n v="1595"/>
    <x v="4437"/>
    <n v="45"/>
    <x v="2"/>
    <d v="2022-09-15T00:00:00"/>
    <n v="1"/>
    <n v="13044"/>
    <x v="832"/>
    <x v="2"/>
    <n v="125"/>
    <s v="Product_125"/>
    <x v="0"/>
    <n v="52.4"/>
    <n v="31.55"/>
    <n v="5"/>
    <n v="0"/>
    <n v="839"/>
    <n v="4"/>
    <n v="262"/>
    <n v="104.25"/>
  </r>
  <r>
    <n v="1366"/>
    <x v="4438"/>
    <n v="34"/>
    <x v="1"/>
    <d v="2023-12-13T00:00:00"/>
    <n v="0"/>
    <n v="11584"/>
    <x v="60"/>
    <x v="2"/>
    <n v="139"/>
    <s v="Product_139"/>
    <x v="1"/>
    <n v="1248.8599999999999"/>
    <n v="834.55"/>
    <n v="4"/>
    <n v="0"/>
    <n v="385"/>
    <n v="2"/>
    <n v="4995.4399999999996"/>
    <n v="1657.24"/>
  </r>
  <r>
    <n v="2437"/>
    <x v="4439"/>
    <n v="38"/>
    <x v="2"/>
    <d v="2020-03-04T00:00:00"/>
    <n v="0"/>
    <n v="10922"/>
    <x v="62"/>
    <x v="0"/>
    <n v="108"/>
    <s v="Product_108"/>
    <x v="1"/>
    <n v="1495.38"/>
    <n v="671.65"/>
    <n v="3"/>
    <n v="0"/>
    <n v="432"/>
    <n v="5"/>
    <n v="4486.1400000000003"/>
    <n v="2471.19"/>
  </r>
  <r>
    <n v="2332"/>
    <x v="4440"/>
    <n v="43"/>
    <x v="3"/>
    <d v="2022-06-02T00:00:00"/>
    <n v="0"/>
    <n v="12443"/>
    <x v="1120"/>
    <x v="1"/>
    <n v="115"/>
    <s v="Product_115"/>
    <x v="3"/>
    <n v="1104.3"/>
    <n v="512.86"/>
    <n v="5"/>
    <n v="0"/>
    <n v="789"/>
    <n v="4"/>
    <n v="5521.5"/>
    <n v="2957.2"/>
  </r>
  <r>
    <n v="1801"/>
    <x v="4441"/>
    <n v="27"/>
    <x v="4"/>
    <d v="2023-08-31T00:00:00"/>
    <n v="0"/>
    <n v="12233"/>
    <x v="245"/>
    <x v="2"/>
    <n v="119"/>
    <s v="Product_119"/>
    <x v="1"/>
    <n v="72.150000000000006"/>
    <n v="41.28"/>
    <n v="2"/>
    <n v="0"/>
    <n v="365"/>
    <n v="6"/>
    <n v="144.30000000000001"/>
    <n v="61.74"/>
  </r>
  <r>
    <n v="1917"/>
    <x v="4442"/>
    <n v="52"/>
    <x v="1"/>
    <d v="2020-12-03T00:00:00"/>
    <n v="0"/>
    <n v="13292"/>
    <x v="273"/>
    <x v="2"/>
    <n v="111"/>
    <s v="Product_111"/>
    <x v="2"/>
    <n v="378.7"/>
    <n v="209.24"/>
    <n v="5"/>
    <n v="0"/>
    <n v="1007"/>
    <n v="4"/>
    <n v="1893.5"/>
    <n v="847.3"/>
  </r>
  <r>
    <n v="2157"/>
    <x v="4443"/>
    <n v="38"/>
    <x v="2"/>
    <d v="2023-05-28T00:00:00"/>
    <n v="0"/>
    <n v="11541"/>
    <x v="615"/>
    <x v="1"/>
    <n v="120"/>
    <s v="Product_120"/>
    <x v="1"/>
    <n v="1459.14"/>
    <n v="811.73"/>
    <n v="3"/>
    <n v="0.2"/>
    <n v="433"/>
    <n v="3"/>
    <n v="3501.94"/>
    <n v="1066.75"/>
  </r>
  <r>
    <n v="2306"/>
    <x v="4444"/>
    <n v="41"/>
    <x v="3"/>
    <d v="2022-08-06T00:00:00"/>
    <n v="0"/>
    <n v="13371"/>
    <x v="434"/>
    <x v="1"/>
    <n v="136"/>
    <s v="Product_136"/>
    <x v="3"/>
    <n v="1222.48"/>
    <n v="429.51499999999999"/>
    <n v="5"/>
    <n v="0.2"/>
    <n v="594"/>
    <n v="6"/>
    <n v="4889.92"/>
    <n v="2742.34"/>
  </r>
  <r>
    <n v="1072"/>
    <x v="4445"/>
    <n v="60"/>
    <x v="3"/>
    <d v="2020-11-17T00:00:00"/>
    <n v="0"/>
    <n v="13246"/>
    <x v="747"/>
    <x v="0"/>
    <n v="118"/>
    <s v="Product_118"/>
    <x v="0"/>
    <n v="871.86"/>
    <n v="597.20000000000005"/>
    <n v="4"/>
    <n v="0"/>
    <n v="514"/>
    <n v="7"/>
    <n v="3487.44"/>
    <n v="1098.6400000000001"/>
  </r>
  <r>
    <n v="1480"/>
    <x v="4446"/>
    <n v="41"/>
    <x v="0"/>
    <d v="2020-04-19T00:00:00"/>
    <n v="0"/>
    <n v="11814"/>
    <x v="730"/>
    <x v="2"/>
    <n v="114"/>
    <s v="Product_114"/>
    <x v="1"/>
    <n v="393.45"/>
    <n v="163.72999999999999"/>
    <n v="2"/>
    <n v="0"/>
    <n v="744"/>
    <n v="3"/>
    <n v="786.9"/>
    <n v="459.44"/>
  </r>
  <r>
    <n v="2375"/>
    <x v="4447"/>
    <n v="63"/>
    <x v="3"/>
    <d v="2020-07-26T00:00:00"/>
    <n v="0"/>
    <n v="12418"/>
    <x v="1104"/>
    <x v="2"/>
    <n v="138"/>
    <s v="Product_138"/>
    <x v="1"/>
    <n v="70.84"/>
    <n v="44.5"/>
    <n v="3"/>
    <n v="0"/>
    <n v="370"/>
    <n v="5"/>
    <n v="212.52"/>
    <n v="79.02"/>
  </r>
  <r>
    <n v="1559"/>
    <x v="4448"/>
    <n v="32"/>
    <x v="5"/>
    <d v="2021-11-09T00:00:00"/>
    <n v="0"/>
    <n v="11889"/>
    <x v="429"/>
    <x v="2"/>
    <n v="125"/>
    <s v="Product_125"/>
    <x v="3"/>
    <n v="80.25"/>
    <n v="37.700000000000003"/>
    <n v="2"/>
    <n v="0"/>
    <n v="809"/>
    <n v="7"/>
    <n v="160.5"/>
    <n v="85.1"/>
  </r>
  <r>
    <n v="2349"/>
    <x v="4449"/>
    <n v="23"/>
    <x v="1"/>
    <d v="2021-02-24T00:00:00"/>
    <n v="1"/>
    <n v="13580"/>
    <x v="958"/>
    <x v="0"/>
    <n v="116"/>
    <s v="Product_116"/>
    <x v="3"/>
    <n v="937.37"/>
    <n v="480.03"/>
    <n v="4"/>
    <n v="0.05"/>
    <n v="535"/>
    <n v="5"/>
    <n v="3562.01"/>
    <n v="1641.89"/>
  </r>
  <r>
    <n v="1744"/>
    <x v="4450"/>
    <n v="35"/>
    <x v="1"/>
    <d v="2021-01-24T00:00:00"/>
    <n v="0"/>
    <n v="11899"/>
    <x v="236"/>
    <x v="1"/>
    <n v="118"/>
    <s v="Product_118"/>
    <x v="3"/>
    <n v="81.66"/>
    <n v="34.85"/>
    <n v="3"/>
    <n v="0"/>
    <n v="528"/>
    <n v="2"/>
    <n v="244.98"/>
    <n v="140.43"/>
  </r>
  <r>
    <n v="2466"/>
    <x v="4451"/>
    <n v="40"/>
    <x v="1"/>
    <d v="2022-04-18T00:00:00"/>
    <n v="0"/>
    <n v="11227"/>
    <x v="1193"/>
    <x v="0"/>
    <n v="101"/>
    <s v="Product_101"/>
    <x v="1"/>
    <n v="1490.76"/>
    <n v="795.6"/>
    <n v="3"/>
    <n v="0.1"/>
    <n v="657"/>
    <n v="5"/>
    <n v="4025.05"/>
    <n v="1638.25"/>
  </r>
  <r>
    <n v="1099"/>
    <x v="4452"/>
    <n v="53"/>
    <x v="2"/>
    <d v="2023-11-28T00:00:00"/>
    <n v="0"/>
    <n v="12655"/>
    <x v="461"/>
    <x v="0"/>
    <n v="140"/>
    <s v="Product_140"/>
    <x v="2"/>
    <n v="315.91000000000003"/>
    <n v="202.58"/>
    <n v="2"/>
    <n v="0.2"/>
    <n v="400"/>
    <n v="2"/>
    <n v="505.46"/>
    <n v="100.3"/>
  </r>
  <r>
    <n v="2082"/>
    <x v="4453"/>
    <n v="24"/>
    <x v="4"/>
    <d v="2023-08-02T00:00:00"/>
    <n v="0"/>
    <n v="12329"/>
    <x v="210"/>
    <x v="2"/>
    <n v="101"/>
    <s v="Product_101"/>
    <x v="3"/>
    <n v="1080.53"/>
    <n v="464.22"/>
    <n v="5"/>
    <n v="0"/>
    <n v="398"/>
    <n v="8"/>
    <n v="5402.65"/>
    <n v="3081.55"/>
  </r>
  <r>
    <n v="1507"/>
    <x v="4454"/>
    <n v="30"/>
    <x v="2"/>
    <d v="2024-01-18T00:00:00"/>
    <n v="0"/>
    <n v="13718"/>
    <x v="152"/>
    <x v="1"/>
    <n v="101"/>
    <s v="Product_101"/>
    <x v="0"/>
    <n v="274.83999999999997"/>
    <n v="132.66"/>
    <n v="5"/>
    <n v="0"/>
    <n v="349"/>
    <n v="4"/>
    <n v="1374.2"/>
    <n v="710.9"/>
  </r>
  <r>
    <n v="1257"/>
    <x v="4455"/>
    <n v="50"/>
    <x v="5"/>
    <d v="2024-02-03T00:00:00"/>
    <n v="0"/>
    <n v="11439"/>
    <x v="193"/>
    <x v="2"/>
    <n v="121"/>
    <s v="Product_121"/>
    <x v="1"/>
    <n v="833.14"/>
    <n v="426.5"/>
    <n v="1"/>
    <n v="0"/>
    <n v="333"/>
    <n v="3"/>
    <n v="833.14"/>
    <n v="406.64"/>
  </r>
  <r>
    <n v="1412"/>
    <x v="4456"/>
    <n v="41"/>
    <x v="4"/>
    <d v="2023-01-11T00:00:00"/>
    <n v="0"/>
    <n v="11056"/>
    <x v="944"/>
    <x v="0"/>
    <n v="125"/>
    <s v="Product_125"/>
    <x v="0"/>
    <n v="166.89"/>
    <n v="71.959999999999994"/>
    <n v="1"/>
    <n v="0"/>
    <n v="721"/>
    <n v="3"/>
    <n v="166.89"/>
    <n v="94.93"/>
  </r>
  <r>
    <n v="2475"/>
    <x v="4457"/>
    <n v="33"/>
    <x v="3"/>
    <d v="2021-06-27T00:00:00"/>
    <n v="0"/>
    <n v="12129"/>
    <x v="277"/>
    <x v="0"/>
    <n v="127"/>
    <s v="Product_127"/>
    <x v="0"/>
    <n v="1161.83"/>
    <n v="730.44"/>
    <n v="3"/>
    <n v="0.2"/>
    <n v="1041"/>
    <n v="5"/>
    <n v="2788.39"/>
    <n v="597.07000000000005"/>
  </r>
  <r>
    <n v="2088"/>
    <x v="4458"/>
    <n v="40"/>
    <x v="2"/>
    <d v="2023-09-14T00:00:00"/>
    <n v="0"/>
    <n v="11506"/>
    <x v="745"/>
    <x v="1"/>
    <n v="110"/>
    <s v="Product_110"/>
    <x v="2"/>
    <n v="898.14"/>
    <n v="571.29"/>
    <n v="2"/>
    <n v="0"/>
    <n v="339"/>
    <n v="6"/>
    <n v="1796.28"/>
    <n v="653.70000000000005"/>
  </r>
  <r>
    <n v="1594"/>
    <x v="4459"/>
    <n v="59"/>
    <x v="4"/>
    <d v="2021-07-30T00:00:00"/>
    <n v="0"/>
    <n v="12195"/>
    <x v="1216"/>
    <x v="1"/>
    <n v="112"/>
    <s v="Product_112"/>
    <x v="0"/>
    <n v="174.94"/>
    <n v="113.85"/>
    <n v="3"/>
    <n v="0"/>
    <n v="975"/>
    <n v="3"/>
    <n v="524.82000000000005"/>
    <n v="183.27"/>
  </r>
  <r>
    <n v="2177"/>
    <x v="4460"/>
    <n v="50"/>
    <x v="3"/>
    <d v="2021-01-09T00:00:00"/>
    <n v="0"/>
    <n v="11630"/>
    <x v="1208"/>
    <x v="1"/>
    <n v="128"/>
    <s v="Product_128"/>
    <x v="3"/>
    <n v="1280.45"/>
    <n v="736.47"/>
    <n v="2"/>
    <n v="0.05"/>
    <n v="666"/>
    <n v="6"/>
    <n v="2432.86"/>
    <n v="959.92"/>
  </r>
  <r>
    <n v="1265"/>
    <x v="4461"/>
    <n v="70"/>
    <x v="4"/>
    <d v="2021-05-01T00:00:00"/>
    <n v="1"/>
    <n v="10964"/>
    <x v="1105"/>
    <x v="2"/>
    <n v="149"/>
    <s v="Product_149"/>
    <x v="3"/>
    <n v="843.18"/>
    <n v="465.58"/>
    <n v="4"/>
    <n v="0"/>
    <n v="980"/>
    <n v="3"/>
    <n v="3372.72"/>
    <n v="1510.4"/>
  </r>
  <r>
    <n v="1820"/>
    <x v="4462"/>
    <n v="31"/>
    <x v="3"/>
    <d v="2020-07-15T00:00:00"/>
    <n v="0"/>
    <n v="10991"/>
    <x v="1436"/>
    <x v="0"/>
    <n v="132"/>
    <s v="Product_132"/>
    <x v="1"/>
    <n v="1386.31"/>
    <n v="663.72"/>
    <n v="1"/>
    <n v="0"/>
    <n v="501"/>
    <n v="6"/>
    <n v="1386.31"/>
    <n v="722.59"/>
  </r>
  <r>
    <n v="2102"/>
    <x v="4463"/>
    <n v="18"/>
    <x v="4"/>
    <d v="2020-11-04T00:00:00"/>
    <n v="1"/>
    <n v="12995"/>
    <x v="1025"/>
    <x v="1"/>
    <n v="133"/>
    <s v="Product_133"/>
    <x v="2"/>
    <n v="1379.1"/>
    <n v="822.7"/>
    <n v="3"/>
    <n v="0"/>
    <n v="1156"/>
    <n v="3"/>
    <n v="4137.3"/>
    <n v="1669.2"/>
  </r>
  <r>
    <n v="2338"/>
    <x v="4464"/>
    <n v="54"/>
    <x v="2"/>
    <d v="2022-03-15T00:00:00"/>
    <n v="0"/>
    <n v="10494"/>
    <x v="1230"/>
    <x v="1"/>
    <n v="108"/>
    <s v="Product_108"/>
    <x v="2"/>
    <n v="1384.74"/>
    <n v="738.58"/>
    <n v="4"/>
    <n v="0"/>
    <n v="750"/>
    <n v="2"/>
    <n v="5538.96"/>
    <n v="2584.64"/>
  </r>
  <r>
    <n v="1661"/>
    <x v="4465"/>
    <n v="40"/>
    <x v="2"/>
    <d v="2023-03-16T00:00:00"/>
    <n v="0"/>
    <n v="11193"/>
    <x v="1076"/>
    <x v="1"/>
    <n v="142"/>
    <s v="Product_142"/>
    <x v="0"/>
    <n v="162.79"/>
    <n v="112.53"/>
    <n v="5"/>
    <n v="0"/>
    <n v="356"/>
    <n v="10"/>
    <n v="813.95"/>
    <n v="251.3"/>
  </r>
  <r>
    <n v="1946"/>
    <x v="4466"/>
    <n v="49"/>
    <x v="5"/>
    <d v="2023-01-30T00:00:00"/>
    <n v="0"/>
    <n v="12770"/>
    <x v="187"/>
    <x v="2"/>
    <n v="126"/>
    <s v="Product_126"/>
    <x v="2"/>
    <n v="225.39"/>
    <n v="155.62"/>
    <n v="1"/>
    <n v="0"/>
    <n v="380"/>
    <n v="9"/>
    <n v="225.39"/>
    <n v="69.77"/>
  </r>
  <r>
    <n v="1559"/>
    <x v="4467"/>
    <n v="64"/>
    <x v="0"/>
    <d v="2022-10-02T00:00:00"/>
    <n v="0"/>
    <n v="13968"/>
    <x v="1179"/>
    <x v="2"/>
    <n v="142"/>
    <s v="Product_142"/>
    <x v="0"/>
    <n v="1482.17"/>
    <n v="995.37"/>
    <n v="2"/>
    <n v="0"/>
    <n v="809"/>
    <n v="7"/>
    <n v="2964.34"/>
    <n v="973.6"/>
  </r>
  <r>
    <n v="1916"/>
    <x v="4468"/>
    <n v="45"/>
    <x v="1"/>
    <d v="2020-11-10T00:00:00"/>
    <n v="0"/>
    <n v="10702"/>
    <x v="1125"/>
    <x v="2"/>
    <n v="141"/>
    <s v="Product_141"/>
    <x v="0"/>
    <n v="757.02"/>
    <n v="384.59"/>
    <n v="5"/>
    <n v="0"/>
    <n v="1265"/>
    <n v="6"/>
    <n v="3785.1"/>
    <n v="1862.15"/>
  </r>
  <r>
    <n v="1890"/>
    <x v="4469"/>
    <n v="42"/>
    <x v="2"/>
    <d v="2020-04-21T00:00:00"/>
    <n v="0"/>
    <n v="11030"/>
    <x v="712"/>
    <x v="2"/>
    <n v="102"/>
    <s v="Product_102"/>
    <x v="2"/>
    <n v="395.41"/>
    <n v="201.81"/>
    <n v="5"/>
    <n v="0"/>
    <n v="830"/>
    <n v="6"/>
    <n v="1977.05"/>
    <n v="968"/>
  </r>
  <r>
    <n v="2271"/>
    <x v="4470"/>
    <n v="43"/>
    <x v="2"/>
    <d v="2022-01-08T00:00:00"/>
    <n v="0"/>
    <n v="11403"/>
    <x v="1296"/>
    <x v="1"/>
    <n v="135"/>
    <s v="Product_135"/>
    <x v="1"/>
    <n v="1166.01"/>
    <n v="764.67"/>
    <n v="4"/>
    <n v="0.2"/>
    <n v="811"/>
    <n v="4"/>
    <n v="3731.23"/>
    <n v="672.55"/>
  </r>
  <r>
    <n v="1867"/>
    <x v="4471"/>
    <n v="40"/>
    <x v="3"/>
    <d v="2020-08-01T00:00:00"/>
    <n v="1"/>
    <n v="10825"/>
    <x v="1291"/>
    <x v="0"/>
    <n v="134"/>
    <s v="Product_134"/>
    <x v="0"/>
    <n v="433.21"/>
    <n v="268.04000000000002"/>
    <n v="3"/>
    <n v="0"/>
    <n v="723"/>
    <n v="4"/>
    <n v="1299.6300000000001"/>
    <n v="495.51"/>
  </r>
  <r>
    <n v="1609"/>
    <x v="4472"/>
    <n v="56"/>
    <x v="0"/>
    <d v="2022-05-25T00:00:00"/>
    <n v="0"/>
    <n v="13925"/>
    <x v="380"/>
    <x v="0"/>
    <n v="106"/>
    <s v="Product_106"/>
    <x v="3"/>
    <n v="1104.46"/>
    <n v="675.17"/>
    <n v="3"/>
    <n v="0"/>
    <n v="351"/>
    <n v="5"/>
    <n v="3313.38"/>
    <n v="1287.8699999999999"/>
  </r>
  <r>
    <n v="1413"/>
    <x v="4473"/>
    <n v="57"/>
    <x v="2"/>
    <d v="2020-06-28T00:00:00"/>
    <n v="0"/>
    <n v="12481"/>
    <x v="1182"/>
    <x v="1"/>
    <n v="131"/>
    <s v="Product_131"/>
    <x v="3"/>
    <n v="1264.06"/>
    <n v="611.66"/>
    <n v="4"/>
    <n v="0.2"/>
    <n v="948"/>
    <n v="7"/>
    <n v="4044.99"/>
    <n v="1598.35"/>
  </r>
  <r>
    <n v="1024"/>
    <x v="4474"/>
    <n v="47"/>
    <x v="4"/>
    <d v="2021-08-26T00:00:00"/>
    <n v="0"/>
    <n v="11057"/>
    <x v="987"/>
    <x v="0"/>
    <n v="123"/>
    <s v="Product_123"/>
    <x v="2"/>
    <n v="1187.18"/>
    <n v="771.67"/>
    <n v="5"/>
    <n v="0.2"/>
    <n v="426"/>
    <n v="6"/>
    <n v="4748.72"/>
    <n v="890.37"/>
  </r>
  <r>
    <n v="1283"/>
    <x v="4475"/>
    <n v="40"/>
    <x v="0"/>
    <d v="2023-09-17T00:00:00"/>
    <n v="1"/>
    <n v="10562"/>
    <x v="283"/>
    <x v="2"/>
    <n v="112"/>
    <s v="Product_112"/>
    <x v="2"/>
    <n v="447.37"/>
    <n v="256.70999999999998"/>
    <n v="1"/>
    <n v="0.1"/>
    <n v="472"/>
    <n v="3"/>
    <n v="402.63"/>
    <n v="145.91999999999999"/>
  </r>
  <r>
    <n v="2472"/>
    <x v="4476"/>
    <n v="38"/>
    <x v="1"/>
    <d v="2023-04-07T00:00:00"/>
    <n v="1"/>
    <n v="13703"/>
    <x v="159"/>
    <x v="2"/>
    <n v="128"/>
    <s v="Product_128"/>
    <x v="0"/>
    <n v="632.35"/>
    <n v="337.71"/>
    <n v="5"/>
    <n v="0"/>
    <n v="547"/>
    <n v="3"/>
    <n v="3161.75"/>
    <n v="1473.2"/>
  </r>
  <r>
    <n v="1880"/>
    <x v="4477"/>
    <n v="61"/>
    <x v="4"/>
    <d v="2023-05-14T00:00:00"/>
    <n v="0"/>
    <n v="12185"/>
    <x v="628"/>
    <x v="2"/>
    <n v="115"/>
    <s v="Product_115"/>
    <x v="0"/>
    <n v="649.21"/>
    <n v="428.24"/>
    <n v="4"/>
    <n v="0"/>
    <n v="598"/>
    <n v="10"/>
    <n v="2596.84"/>
    <n v="883.88"/>
  </r>
  <r>
    <n v="1300"/>
    <x v="4478"/>
    <n v="31"/>
    <x v="3"/>
    <d v="2022-09-10T00:00:00"/>
    <n v="1"/>
    <n v="10366"/>
    <x v="1437"/>
    <x v="1"/>
    <n v="119"/>
    <s v="Product_119"/>
    <x v="3"/>
    <n v="762.35"/>
    <n v="395.1"/>
    <n v="5"/>
    <n v="0"/>
    <n v="844"/>
    <n v="2"/>
    <n v="3811.75"/>
    <n v="1836.25"/>
  </r>
  <r>
    <n v="2091"/>
    <x v="4479"/>
    <n v="57"/>
    <x v="5"/>
    <d v="2021-02-12T00:00:00"/>
    <n v="1"/>
    <n v="12153"/>
    <x v="415"/>
    <x v="2"/>
    <n v="112"/>
    <s v="Product_112"/>
    <x v="0"/>
    <n v="292.69"/>
    <n v="174.5"/>
    <n v="5"/>
    <n v="0.1"/>
    <n v="1360"/>
    <n v="3"/>
    <n v="1317.1"/>
    <n v="444.6"/>
  </r>
  <r>
    <n v="2030"/>
    <x v="4480"/>
    <n v="40"/>
    <x v="4"/>
    <d v="2020-07-17T00:00:00"/>
    <n v="0"/>
    <n v="10793"/>
    <x v="41"/>
    <x v="2"/>
    <n v="148"/>
    <s v="Product_148"/>
    <x v="3"/>
    <n v="706.08"/>
    <n v="381.12"/>
    <n v="5"/>
    <n v="0"/>
    <n v="441"/>
    <n v="5"/>
    <n v="3530.4"/>
    <n v="1624.8"/>
  </r>
  <r>
    <n v="1816"/>
    <x v="4481"/>
    <n v="50"/>
    <x v="1"/>
    <d v="2020-02-22T00:00:00"/>
    <n v="0"/>
    <n v="13103"/>
    <x v="619"/>
    <x v="2"/>
    <n v="102"/>
    <s v="Product_102"/>
    <x v="0"/>
    <n v="790.64"/>
    <n v="456.85"/>
    <n v="5"/>
    <n v="0"/>
    <n v="550"/>
    <n v="6"/>
    <n v="3953.2"/>
    <n v="1668.95"/>
  </r>
  <r>
    <n v="2160"/>
    <x v="4482"/>
    <n v="33"/>
    <x v="4"/>
    <d v="2021-02-27T00:00:00"/>
    <n v="0"/>
    <n v="10635"/>
    <x v="563"/>
    <x v="0"/>
    <n v="111"/>
    <s v="Product_111"/>
    <x v="1"/>
    <n v="820.98"/>
    <n v="338.38"/>
    <n v="1"/>
    <n v="0"/>
    <n v="447"/>
    <n v="4"/>
    <n v="820.98"/>
    <n v="482.6"/>
  </r>
  <r>
    <n v="2187"/>
    <x v="4483"/>
    <n v="41"/>
    <x v="0"/>
    <d v="2020-12-15T00:00:00"/>
    <n v="1"/>
    <n v="11705"/>
    <x v="1236"/>
    <x v="1"/>
    <n v="144"/>
    <s v="Product_144"/>
    <x v="1"/>
    <n v="1238.8599999999999"/>
    <n v="666.92"/>
    <n v="2"/>
    <n v="0"/>
    <n v="769"/>
    <n v="3"/>
    <n v="2477.7199999999998"/>
    <n v="1143.8800000000001"/>
  </r>
  <r>
    <n v="1082"/>
    <x v="4484"/>
    <n v="46"/>
    <x v="0"/>
    <d v="2023-07-31T00:00:00"/>
    <n v="0"/>
    <n v="10986"/>
    <x v="929"/>
    <x v="1"/>
    <n v="137"/>
    <s v="Product_137"/>
    <x v="3"/>
    <n v="800.14"/>
    <n v="453.64"/>
    <n v="2"/>
    <n v="0"/>
    <n v="520"/>
    <n v="5"/>
    <n v="1600.28"/>
    <n v="693"/>
  </r>
  <r>
    <n v="2443"/>
    <x v="4485"/>
    <n v="23"/>
    <x v="1"/>
    <d v="2021-08-20T00:00:00"/>
    <n v="1"/>
    <n v="10957"/>
    <x v="827"/>
    <x v="1"/>
    <n v="138"/>
    <s v="Product_138"/>
    <x v="1"/>
    <n v="384.64"/>
    <n v="210.71"/>
    <n v="3"/>
    <n v="0.1"/>
    <n v="1212"/>
    <n v="4"/>
    <n v="1038.53"/>
    <n v="406.4"/>
  </r>
  <r>
    <n v="2096"/>
    <x v="4486"/>
    <n v="44"/>
    <x v="0"/>
    <d v="2020-06-16T00:00:00"/>
    <n v="0"/>
    <n v="13595"/>
    <x v="317"/>
    <x v="0"/>
    <n v="125"/>
    <s v="Product_125"/>
    <x v="1"/>
    <n v="1011.54"/>
    <n v="661.77"/>
    <n v="2"/>
    <n v="0.05"/>
    <n v="454"/>
    <n v="6"/>
    <n v="1921.93"/>
    <n v="598.39"/>
  </r>
  <r>
    <n v="2260"/>
    <x v="4487"/>
    <n v="40"/>
    <x v="4"/>
    <d v="2022-08-27T00:00:00"/>
    <n v="1"/>
    <n v="13239"/>
    <x v="481"/>
    <x v="2"/>
    <n v="143"/>
    <s v="Product_143"/>
    <x v="2"/>
    <n v="1206.1099999999999"/>
    <n v="595.02"/>
    <n v="2"/>
    <n v="0"/>
    <n v="799"/>
    <n v="4"/>
    <n v="2412.2199999999998"/>
    <n v="1222.18"/>
  </r>
  <r>
    <n v="1045"/>
    <x v="4488"/>
    <n v="30"/>
    <x v="5"/>
    <d v="2020-08-24T00:00:00"/>
    <n v="1"/>
    <n v="10854"/>
    <x v="356"/>
    <x v="1"/>
    <n v="121"/>
    <s v="Product_121"/>
    <x v="0"/>
    <n v="513.09"/>
    <n v="341.32"/>
    <n v="2"/>
    <n v="0.1"/>
    <n v="1591"/>
    <n v="1"/>
    <n v="923.56"/>
    <n v="240.92"/>
  </r>
  <r>
    <n v="1617"/>
    <x v="4489"/>
    <n v="48"/>
    <x v="4"/>
    <d v="2021-09-23T00:00:00"/>
    <n v="0"/>
    <n v="12125"/>
    <x v="391"/>
    <x v="1"/>
    <n v="142"/>
    <s v="Product_142"/>
    <x v="2"/>
    <n v="985.69"/>
    <n v="513.58000000000004"/>
    <n v="5"/>
    <n v="0"/>
    <n v="1069"/>
    <n v="4"/>
    <n v="4928.45"/>
    <n v="2360.5500000000002"/>
  </r>
  <r>
    <n v="1927"/>
    <x v="4490"/>
    <n v="56"/>
    <x v="5"/>
    <d v="2022-03-25T00:00:00"/>
    <n v="1"/>
    <n v="11569"/>
    <x v="865"/>
    <x v="2"/>
    <n v="136"/>
    <s v="Product_136"/>
    <x v="3"/>
    <n v="263.06"/>
    <n v="160.03"/>
    <n v="5"/>
    <n v="0"/>
    <n v="1013"/>
    <n v="3"/>
    <n v="1315.3"/>
    <n v="515.15"/>
  </r>
  <r>
    <n v="1261"/>
    <x v="4491"/>
    <n v="47"/>
    <x v="0"/>
    <d v="2022-08-22T00:00:00"/>
    <n v="0"/>
    <n v="12256"/>
    <x v="1277"/>
    <x v="2"/>
    <n v="109"/>
    <s v="Product_109"/>
    <x v="2"/>
    <n v="545.79"/>
    <n v="232.52"/>
    <n v="1"/>
    <n v="0"/>
    <n v="819"/>
    <n v="5"/>
    <n v="545.79"/>
    <n v="313.27"/>
  </r>
  <r>
    <n v="1175"/>
    <x v="4492"/>
    <n v="19"/>
    <x v="4"/>
    <d v="2022-09-28T00:00:00"/>
    <n v="1"/>
    <n v="13909"/>
    <x v="1248"/>
    <x v="0"/>
    <n v="112"/>
    <s v="Product_112"/>
    <x v="3"/>
    <n v="1368.37"/>
    <n v="629.51"/>
    <n v="5"/>
    <n v="0"/>
    <n v="826"/>
    <n v="1"/>
    <n v="6841.85"/>
    <n v="3694.3"/>
  </r>
  <r>
    <n v="2189"/>
    <x v="4493"/>
    <n v="55"/>
    <x v="0"/>
    <d v="2023-09-15T00:00:00"/>
    <n v="0"/>
    <n v="11434"/>
    <x v="966"/>
    <x v="1"/>
    <n v="110"/>
    <s v="Product_110"/>
    <x v="1"/>
    <n v="1371.4"/>
    <n v="861.72"/>
    <n v="5"/>
    <n v="0"/>
    <n v="376"/>
    <n v="3"/>
    <n v="6857"/>
    <n v="2548.4"/>
  </r>
  <r>
    <n v="1656"/>
    <x v="4494"/>
    <n v="22"/>
    <x v="5"/>
    <d v="2021-06-26T00:00:00"/>
    <n v="1"/>
    <n v="10007"/>
    <x v="113"/>
    <x v="1"/>
    <n v="146"/>
    <s v="Product_146"/>
    <x v="2"/>
    <n v="884.22"/>
    <n v="356.96"/>
    <n v="2"/>
    <n v="0"/>
    <n v="1285"/>
    <n v="4"/>
    <n v="1768.44"/>
    <n v="1054.52"/>
  </r>
  <r>
    <n v="1841"/>
    <x v="4495"/>
    <n v="49"/>
    <x v="0"/>
    <d v="2020-05-07T00:00:00"/>
    <n v="0"/>
    <n v="10736"/>
    <x v="125"/>
    <x v="1"/>
    <n v="105"/>
    <s v="Product_105"/>
    <x v="1"/>
    <n v="1068.4100000000001"/>
    <n v="737.8"/>
    <n v="1"/>
    <n v="0.2"/>
    <n v="403"/>
    <n v="4"/>
    <n v="854.73"/>
    <n v="116.93"/>
  </r>
  <r>
    <n v="1369"/>
    <x v="4496"/>
    <n v="23"/>
    <x v="2"/>
    <d v="2023-08-07T00:00:00"/>
    <n v="0"/>
    <n v="12274"/>
    <x v="956"/>
    <x v="0"/>
    <n v="133"/>
    <s v="Product_133"/>
    <x v="0"/>
    <n v="1288.32"/>
    <n v="589.01"/>
    <n v="1"/>
    <n v="0.2"/>
    <n v="382"/>
    <n v="3"/>
    <n v="1030.6600000000001"/>
    <n v="441.65"/>
  </r>
  <r>
    <n v="1053"/>
    <x v="4497"/>
    <n v="28"/>
    <x v="3"/>
    <d v="2023-01-19T00:00:00"/>
    <n v="0"/>
    <n v="12222"/>
    <x v="1138"/>
    <x v="1"/>
    <n v="105"/>
    <s v="Product_105"/>
    <x v="1"/>
    <n v="1439.9"/>
    <n v="965.3"/>
    <n v="2"/>
    <n v="0"/>
    <n v="535"/>
    <n v="5"/>
    <n v="2879.8"/>
    <n v="949.2"/>
  </r>
  <r>
    <n v="1689"/>
    <x v="4498"/>
    <n v="25"/>
    <x v="4"/>
    <d v="2022-04-03T00:00:00"/>
    <n v="0"/>
    <n v="10080"/>
    <x v="1398"/>
    <x v="1"/>
    <n v="116"/>
    <s v="Product_116"/>
    <x v="0"/>
    <n v="760.34"/>
    <n v="421.82"/>
    <n v="2"/>
    <n v="0"/>
    <n v="679"/>
    <n v="7"/>
    <n v="1520.68"/>
    <n v="677.04"/>
  </r>
  <r>
    <n v="2442"/>
    <x v="4499"/>
    <n v="42"/>
    <x v="2"/>
    <d v="2021-01-13T00:00:00"/>
    <n v="0"/>
    <n v="13865"/>
    <x v="1268"/>
    <x v="1"/>
    <n v="137"/>
    <s v="Product_137"/>
    <x v="1"/>
    <n v="864.28"/>
    <n v="492.1"/>
    <n v="1"/>
    <n v="0"/>
    <n v="615"/>
    <n v="5"/>
    <n v="864.28"/>
    <n v="372.18"/>
  </r>
  <r>
    <n v="2364"/>
    <x v="4500"/>
    <n v="37"/>
    <x v="0"/>
    <d v="2022-01-29T00:00:00"/>
    <n v="1"/>
    <n v="13128"/>
    <x v="943"/>
    <x v="0"/>
    <n v="137"/>
    <s v="Product_137"/>
    <x v="2"/>
    <n v="652.67999999999995"/>
    <n v="277.55"/>
    <n v="4"/>
    <n v="0"/>
    <n v="656"/>
    <n v="3"/>
    <n v="2610.7199999999998"/>
    <n v="1500.52"/>
  </r>
  <r>
    <n v="2150"/>
    <x v="4501"/>
    <n v="47"/>
    <x v="0"/>
    <d v="2022-02-20T00:00:00"/>
    <n v="0"/>
    <n v="11158"/>
    <x v="135"/>
    <x v="1"/>
    <n v="129"/>
    <s v="Product_129"/>
    <x v="2"/>
    <n v="154.37"/>
    <n v="78.66"/>
    <n v="2"/>
    <n v="0"/>
    <n v="696"/>
    <n v="7"/>
    <n v="308.74"/>
    <n v="151.41999999999999"/>
  </r>
  <r>
    <n v="2432"/>
    <x v="4502"/>
    <n v="39"/>
    <x v="3"/>
    <d v="2022-01-26T00:00:00"/>
    <n v="0"/>
    <n v="10237"/>
    <x v="343"/>
    <x v="1"/>
    <n v="118"/>
    <s v="Product_118"/>
    <x v="1"/>
    <n v="663.07"/>
    <n v="296.3"/>
    <n v="2"/>
    <n v="0"/>
    <n v="406"/>
    <n v="3"/>
    <n v="1326.14"/>
    <n v="733.54"/>
  </r>
  <r>
    <n v="1366"/>
    <x v="4503"/>
    <n v="40"/>
    <x v="0"/>
    <d v="2021-01-17T00:00:00"/>
    <n v="0"/>
    <n v="11495"/>
    <x v="1155"/>
    <x v="0"/>
    <n v="129"/>
    <s v="Product_129"/>
    <x v="3"/>
    <n v="1196.4100000000001"/>
    <n v="667.33"/>
    <n v="1"/>
    <n v="0"/>
    <n v="385"/>
    <n v="2"/>
    <n v="1196.4100000000001"/>
    <n v="529.08000000000004"/>
  </r>
  <r>
    <n v="2294"/>
    <x v="4504"/>
    <n v="44"/>
    <x v="3"/>
    <d v="2022-07-01T00:00:00"/>
    <n v="0"/>
    <n v="13288"/>
    <x v="1281"/>
    <x v="1"/>
    <n v="106"/>
    <s v="Product_106"/>
    <x v="3"/>
    <n v="1217.08"/>
    <n v="687.92"/>
    <n v="4"/>
    <n v="0"/>
    <n v="673"/>
    <n v="5"/>
    <n v="4868.32"/>
    <n v="2116.64"/>
  </r>
  <r>
    <n v="1643"/>
    <x v="4505"/>
    <n v="40"/>
    <x v="4"/>
    <d v="2020-01-04T00:00:00"/>
    <n v="1"/>
    <n v="13810"/>
    <x v="1361"/>
    <x v="2"/>
    <n v="118"/>
    <s v="Product_118"/>
    <x v="0"/>
    <n v="1343.95"/>
    <n v="823.71"/>
    <n v="4"/>
    <n v="0"/>
    <n v="863"/>
    <n v="4"/>
    <n v="5375.8"/>
    <n v="2080.96"/>
  </r>
  <r>
    <n v="1378"/>
    <x v="4506"/>
    <n v="26"/>
    <x v="5"/>
    <d v="2021-06-23T00:00:00"/>
    <n v="1"/>
    <n v="11049"/>
    <x v="154"/>
    <x v="0"/>
    <n v="132"/>
    <s v="Product_132"/>
    <x v="0"/>
    <n v="124.63"/>
    <n v="82.69"/>
    <n v="3"/>
    <n v="0.05"/>
    <n v="805"/>
    <n v="3"/>
    <n v="355.2"/>
    <n v="107.13"/>
  </r>
  <r>
    <n v="1072"/>
    <x v="4507"/>
    <n v="34"/>
    <x v="3"/>
    <d v="2022-06-19T00:00:00"/>
    <n v="0"/>
    <n v="10186"/>
    <x v="541"/>
    <x v="2"/>
    <n v="142"/>
    <s v="Product_142"/>
    <x v="1"/>
    <n v="814.37"/>
    <n v="440.13"/>
    <n v="4"/>
    <n v="0.05"/>
    <n v="514"/>
    <n v="7"/>
    <n v="3094.61"/>
    <n v="1334.09"/>
  </r>
  <r>
    <n v="1914"/>
    <x v="4508"/>
    <n v="40"/>
    <x v="3"/>
    <d v="2022-10-08T00:00:00"/>
    <n v="1"/>
    <n v="11905"/>
    <x v="775"/>
    <x v="2"/>
    <n v="147"/>
    <s v="Product_147"/>
    <x v="2"/>
    <n v="205.77"/>
    <n v="96.71"/>
    <n v="2"/>
    <n v="0"/>
    <n v="514"/>
    <n v="4"/>
    <n v="411.54"/>
    <n v="218.12"/>
  </r>
  <r>
    <n v="2271"/>
    <x v="4509"/>
    <n v="40"/>
    <x v="2"/>
    <d v="2021-06-23T00:00:00"/>
    <n v="0"/>
    <n v="10629"/>
    <x v="154"/>
    <x v="1"/>
    <n v="131"/>
    <s v="Product_131"/>
    <x v="0"/>
    <n v="341.08"/>
    <n v="170.56"/>
    <n v="5"/>
    <n v="0"/>
    <n v="811"/>
    <n v="4"/>
    <n v="1705.4"/>
    <n v="852.6"/>
  </r>
  <r>
    <n v="1859"/>
    <x v="4510"/>
    <n v="60"/>
    <x v="0"/>
    <d v="2021-08-04T00:00:00"/>
    <n v="1"/>
    <n v="11732"/>
    <x v="1010"/>
    <x v="1"/>
    <n v="111"/>
    <s v="Product_111"/>
    <x v="1"/>
    <n v="1355.31"/>
    <n v="886.54"/>
    <n v="1"/>
    <n v="0.2"/>
    <n v="635"/>
    <n v="3"/>
    <n v="1084.25"/>
    <n v="197.71"/>
  </r>
  <r>
    <n v="1042"/>
    <x v="4511"/>
    <n v="64"/>
    <x v="4"/>
    <d v="2021-04-07T00:00:00"/>
    <n v="0"/>
    <n v="13187"/>
    <x v="923"/>
    <x v="1"/>
    <n v="126"/>
    <s v="Product_126"/>
    <x v="0"/>
    <n v="770.35"/>
    <n v="341.85"/>
    <n v="2"/>
    <n v="0"/>
    <n v="359"/>
    <n v="7"/>
    <n v="1540.7"/>
    <n v="857"/>
  </r>
  <r>
    <n v="1376"/>
    <x v="4512"/>
    <n v="73"/>
    <x v="5"/>
    <d v="2023-03-01T00:00:00"/>
    <n v="1"/>
    <n v="13061"/>
    <x v="49"/>
    <x v="0"/>
    <n v="128"/>
    <s v="Product_128"/>
    <x v="2"/>
    <n v="1149.8900000000001"/>
    <n v="676.34"/>
    <n v="1"/>
    <n v="0"/>
    <n v="672"/>
    <n v="2"/>
    <n v="1149.8900000000001"/>
    <n v="473.55"/>
  </r>
  <r>
    <n v="2064"/>
    <x v="4513"/>
    <n v="57"/>
    <x v="1"/>
    <d v="2020-06-05T00:00:00"/>
    <n v="0"/>
    <n v="10814"/>
    <x v="1053"/>
    <x v="0"/>
    <n v="127"/>
    <s v="Product_127"/>
    <x v="0"/>
    <n v="143.36000000000001"/>
    <n v="57.91"/>
    <n v="4"/>
    <n v="0"/>
    <n v="400"/>
    <n v="5"/>
    <n v="573.44000000000005"/>
    <n v="341.8"/>
  </r>
  <r>
    <n v="1169"/>
    <x v="4514"/>
    <n v="34"/>
    <x v="3"/>
    <d v="2020-05-11T00:00:00"/>
    <n v="0"/>
    <n v="10613"/>
    <x v="206"/>
    <x v="0"/>
    <n v="119"/>
    <s v="Product_119"/>
    <x v="1"/>
    <n v="654.4"/>
    <n v="309.99"/>
    <n v="1"/>
    <n v="0"/>
    <n v="767"/>
    <n v="5"/>
    <n v="654.4"/>
    <n v="344.41"/>
  </r>
  <r>
    <n v="1211"/>
    <x v="4515"/>
    <n v="33"/>
    <x v="1"/>
    <d v="2023-11-27T00:00:00"/>
    <n v="0"/>
    <n v="12939"/>
    <x v="280"/>
    <x v="2"/>
    <n v="145"/>
    <s v="Product_145"/>
    <x v="0"/>
    <n v="1027.6500000000001"/>
    <n v="593.39"/>
    <n v="2"/>
    <n v="0"/>
    <n v="401"/>
    <n v="2"/>
    <n v="2055.3000000000002"/>
    <n v="868.52"/>
  </r>
  <r>
    <n v="1038"/>
    <x v="4516"/>
    <n v="32"/>
    <x v="0"/>
    <d v="2023-09-28T00:00:00"/>
    <n v="0"/>
    <n v="11186"/>
    <x v="1033"/>
    <x v="0"/>
    <n v="127"/>
    <s v="Product_127"/>
    <x v="3"/>
    <n v="243.44"/>
    <n v="130.71"/>
    <n v="5"/>
    <n v="0"/>
    <n v="461"/>
    <n v="5"/>
    <n v="1217.2"/>
    <n v="563.65"/>
  </r>
  <r>
    <n v="1368"/>
    <x v="4517"/>
    <n v="69"/>
    <x v="3"/>
    <d v="2020-07-17T00:00:00"/>
    <n v="1"/>
    <n v="13485"/>
    <x v="41"/>
    <x v="0"/>
    <n v="120"/>
    <s v="Product_120"/>
    <x v="0"/>
    <n v="522.44000000000005"/>
    <n v="286.33"/>
    <n v="2"/>
    <n v="0"/>
    <n v="1560"/>
    <n v="3"/>
    <n v="1044.8800000000001"/>
    <n v="472.22"/>
  </r>
  <r>
    <n v="1756"/>
    <x v="4518"/>
    <n v="38"/>
    <x v="1"/>
    <d v="2020-06-24T00:00:00"/>
    <n v="0"/>
    <n v="12225"/>
    <x v="178"/>
    <x v="1"/>
    <n v="103"/>
    <s v="Product_103"/>
    <x v="2"/>
    <n v="143.59"/>
    <n v="85.89"/>
    <n v="3"/>
    <n v="0.05"/>
    <n v="611"/>
    <n v="2"/>
    <n v="409.23"/>
    <n v="151.56"/>
  </r>
  <r>
    <n v="1150"/>
    <x v="4519"/>
    <n v="59"/>
    <x v="2"/>
    <d v="2023-09-30T00:00:00"/>
    <n v="0"/>
    <n v="10984"/>
    <x v="658"/>
    <x v="2"/>
    <n v="116"/>
    <s v="Product_116"/>
    <x v="2"/>
    <n v="994.44"/>
    <n v="467.76"/>
    <n v="1"/>
    <n v="0"/>
    <n v="459"/>
    <n v="4"/>
    <n v="994.44"/>
    <n v="526.67999999999995"/>
  </r>
  <r>
    <n v="2134"/>
    <x v="4520"/>
    <n v="57"/>
    <x v="1"/>
    <d v="2021-05-12T00:00:00"/>
    <n v="0"/>
    <n v="12327"/>
    <x v="43"/>
    <x v="0"/>
    <n v="139"/>
    <s v="Product_139"/>
    <x v="2"/>
    <n v="1457.79"/>
    <n v="705.92"/>
    <n v="2"/>
    <n v="0"/>
    <n v="631"/>
    <n v="4"/>
    <n v="2915.58"/>
    <n v="1503.74"/>
  </r>
  <r>
    <n v="2459"/>
    <x v="4521"/>
    <n v="40"/>
    <x v="2"/>
    <d v="2023-01-13T00:00:00"/>
    <n v="0"/>
    <n v="10797"/>
    <x v="869"/>
    <x v="1"/>
    <n v="144"/>
    <s v="Product_144"/>
    <x v="2"/>
    <n v="1249.22"/>
    <n v="756.2"/>
    <n v="4"/>
    <n v="0"/>
    <n v="661"/>
    <n v="6"/>
    <n v="4996.88"/>
    <n v="1972.08"/>
  </r>
  <r>
    <n v="2070"/>
    <x v="4522"/>
    <n v="18"/>
    <x v="5"/>
    <d v="2022-04-27T00:00:00"/>
    <n v="0"/>
    <n v="13283"/>
    <x v="992"/>
    <x v="1"/>
    <n v="129"/>
    <s v="Product_129"/>
    <x v="1"/>
    <n v="1463.2"/>
    <n v="821.57"/>
    <n v="4"/>
    <n v="0"/>
    <n v="367"/>
    <n v="6"/>
    <n v="5852.8"/>
    <n v="2566.52"/>
  </r>
  <r>
    <n v="2023"/>
    <x v="4523"/>
    <n v="38"/>
    <x v="0"/>
    <d v="2023-04-22T00:00:00"/>
    <n v="0"/>
    <n v="11077"/>
    <x v="700"/>
    <x v="0"/>
    <n v="115"/>
    <s v="Product_115"/>
    <x v="0"/>
    <n v="1276.1300000000001"/>
    <n v="516.04"/>
    <n v="2"/>
    <n v="0"/>
    <n v="599"/>
    <n v="3"/>
    <n v="2552.2600000000002"/>
    <n v="1520.18"/>
  </r>
  <r>
    <n v="1736"/>
    <x v="4524"/>
    <n v="42"/>
    <x v="4"/>
    <d v="2021-04-10T00:00:00"/>
    <n v="1"/>
    <n v="10066"/>
    <x v="293"/>
    <x v="2"/>
    <n v="130"/>
    <s v="Product_130"/>
    <x v="0"/>
    <n v="1290.03"/>
    <n v="775.43"/>
    <n v="3"/>
    <n v="0"/>
    <n v="1362"/>
    <n v="2"/>
    <n v="3870.09"/>
    <n v="1543.8"/>
  </r>
  <r>
    <n v="2389"/>
    <x v="4525"/>
    <n v="59"/>
    <x v="1"/>
    <d v="2023-07-02T00:00:00"/>
    <n v="0"/>
    <n v="10543"/>
    <x v="688"/>
    <x v="2"/>
    <n v="140"/>
    <s v="Product_140"/>
    <x v="0"/>
    <n v="886.91"/>
    <n v="519.75"/>
    <n v="1"/>
    <n v="0"/>
    <n v="694"/>
    <n v="3"/>
    <n v="886.91"/>
    <n v="367.16"/>
  </r>
  <r>
    <n v="1068"/>
    <x v="4526"/>
    <n v="40"/>
    <x v="3"/>
    <d v="2020-04-05T00:00:00"/>
    <n v="0"/>
    <n v="11786"/>
    <x v="248"/>
    <x v="0"/>
    <n v="149"/>
    <s v="Product_149"/>
    <x v="0"/>
    <n v="801.47"/>
    <n v="339.49"/>
    <n v="3"/>
    <n v="0"/>
    <n v="383"/>
    <n v="5"/>
    <n v="2404.41"/>
    <n v="1385.94"/>
  </r>
  <r>
    <n v="1298"/>
    <x v="4527"/>
    <n v="21"/>
    <x v="0"/>
    <d v="2022-03-03T00:00:00"/>
    <n v="1"/>
    <n v="10519"/>
    <x v="1139"/>
    <x v="0"/>
    <n v="101"/>
    <s v="Product_101"/>
    <x v="1"/>
    <n v="639.07000000000005"/>
    <n v="398.94"/>
    <n v="5"/>
    <n v="0.05"/>
    <n v="371"/>
    <n v="2"/>
    <n v="3035.58"/>
    <n v="1040.8800000000001"/>
  </r>
  <r>
    <n v="1943"/>
    <x v="4528"/>
    <n v="54"/>
    <x v="1"/>
    <d v="2022-12-06T00:00:00"/>
    <n v="0"/>
    <n v="12546"/>
    <x v="438"/>
    <x v="0"/>
    <n v="129"/>
    <s v="Product_129"/>
    <x v="2"/>
    <n v="1236.24"/>
    <n v="688.13"/>
    <n v="2"/>
    <n v="0.05"/>
    <n v="378"/>
    <n v="5"/>
    <n v="2348.86"/>
    <n v="972.6"/>
  </r>
  <r>
    <n v="1801"/>
    <x v="4529"/>
    <n v="36"/>
    <x v="3"/>
    <d v="2022-07-05T00:00:00"/>
    <n v="0"/>
    <n v="10945"/>
    <x v="1111"/>
    <x v="2"/>
    <n v="130"/>
    <s v="Product_130"/>
    <x v="0"/>
    <n v="314"/>
    <n v="144.88999999999999"/>
    <n v="3"/>
    <n v="0"/>
    <n v="365"/>
    <n v="6"/>
    <n v="942"/>
    <n v="507.33"/>
  </r>
  <r>
    <n v="1295"/>
    <x v="4530"/>
    <n v="40"/>
    <x v="3"/>
    <d v="2023-01-01T00:00:00"/>
    <n v="0"/>
    <n v="11454"/>
    <x v="1311"/>
    <x v="2"/>
    <n v="140"/>
    <s v="Product_140"/>
    <x v="0"/>
    <n v="131.53"/>
    <n v="74.680000000000007"/>
    <n v="5"/>
    <n v="0"/>
    <n v="334"/>
    <n v="5"/>
    <n v="657.65"/>
    <n v="284.25"/>
  </r>
  <r>
    <n v="1202"/>
    <x v="4531"/>
    <n v="44"/>
    <x v="4"/>
    <d v="2023-08-11T00:00:00"/>
    <n v="0"/>
    <n v="12774"/>
    <x v="365"/>
    <x v="1"/>
    <n v="146"/>
    <s v="Product_146"/>
    <x v="2"/>
    <n v="1424.45"/>
    <n v="824.24"/>
    <n v="3"/>
    <n v="0.2"/>
    <n v="420"/>
    <n v="4"/>
    <n v="3418.68"/>
    <n v="945.96"/>
  </r>
  <r>
    <n v="1060"/>
    <x v="4532"/>
    <n v="47"/>
    <x v="4"/>
    <d v="2022-08-30T00:00:00"/>
    <n v="0"/>
    <n v="13117"/>
    <x v="531"/>
    <x v="1"/>
    <n v="132"/>
    <s v="Product_132"/>
    <x v="3"/>
    <n v="55.48"/>
    <n v="429.51499999999999"/>
    <n v="5"/>
    <n v="0"/>
    <n v="688"/>
    <n v="6"/>
    <n v="277.39999999999998"/>
    <n v="-1870.17"/>
  </r>
  <r>
    <n v="1945"/>
    <x v="4533"/>
    <n v="27"/>
    <x v="3"/>
    <d v="2023-03-18T00:00:00"/>
    <n v="0"/>
    <n v="13663"/>
    <x v="1186"/>
    <x v="2"/>
    <n v="110"/>
    <s v="Product_110"/>
    <x v="3"/>
    <n v="1466.4"/>
    <n v="913.04"/>
    <n v="4"/>
    <n v="0.2"/>
    <n v="430"/>
    <n v="5"/>
    <n v="4692.4799999999996"/>
    <n v="1040.32"/>
  </r>
  <r>
    <n v="1962"/>
    <x v="4534"/>
    <n v="37"/>
    <x v="4"/>
    <d v="2021-04-27T00:00:00"/>
    <n v="0"/>
    <n v="11058"/>
    <x v="1119"/>
    <x v="1"/>
    <n v="127"/>
    <s v="Product_127"/>
    <x v="2"/>
    <n v="1106.8399999999999"/>
    <n v="429.51499999999999"/>
    <n v="4"/>
    <n v="0"/>
    <n v="581"/>
    <n v="4"/>
    <n v="4427.3599999999997"/>
    <n v="2709.3"/>
  </r>
  <r>
    <n v="2337"/>
    <x v="4535"/>
    <n v="49"/>
    <x v="3"/>
    <d v="2022-09-02T00:00:00"/>
    <n v="0"/>
    <n v="12236"/>
    <x v="1020"/>
    <x v="2"/>
    <n v="108"/>
    <s v="Product_108"/>
    <x v="0"/>
    <n v="526.32000000000005"/>
    <n v="229.18"/>
    <n v="2"/>
    <n v="0"/>
    <n v="388"/>
    <n v="7"/>
    <n v="1052.6400000000001"/>
    <n v="594.28"/>
  </r>
  <r>
    <n v="2184"/>
    <x v="4536"/>
    <n v="44"/>
    <x v="1"/>
    <d v="2021-09-04T00:00:00"/>
    <n v="0"/>
    <n v="11112"/>
    <x v="891"/>
    <x v="1"/>
    <n v="136"/>
    <s v="Product_136"/>
    <x v="2"/>
    <n v="1061.8399999999999"/>
    <n v="696.52"/>
    <n v="3"/>
    <n v="0"/>
    <n v="338"/>
    <n v="9"/>
    <n v="3185.52"/>
    <n v="1095.96"/>
  </r>
  <r>
    <n v="1330"/>
    <x v="4537"/>
    <n v="40"/>
    <x v="5"/>
    <d v="2020-06-10T00:00:00"/>
    <n v="0"/>
    <n v="13406"/>
    <x v="1051"/>
    <x v="0"/>
    <n v="142"/>
    <s v="Product_142"/>
    <x v="0"/>
    <n v="1235.92"/>
    <n v="808.07"/>
    <n v="4"/>
    <n v="0.05"/>
    <n v="463"/>
    <n v="6"/>
    <n v="4696.5"/>
    <n v="1464.22"/>
  </r>
  <r>
    <n v="1337"/>
    <x v="4538"/>
    <n v="58"/>
    <x v="4"/>
    <d v="2022-03-19T00:00:00"/>
    <n v="0"/>
    <n v="10946"/>
    <x v="925"/>
    <x v="2"/>
    <n v="135"/>
    <s v="Product_135"/>
    <x v="0"/>
    <n v="405.77"/>
    <n v="183.65"/>
    <n v="1"/>
    <n v="0"/>
    <n v="352"/>
    <n v="8"/>
    <n v="405.77"/>
    <n v="222.12"/>
  </r>
  <r>
    <n v="2327"/>
    <x v="4539"/>
    <n v="65"/>
    <x v="2"/>
    <d v="2024-01-02T00:00:00"/>
    <n v="0"/>
    <n v="10135"/>
    <x v="1084"/>
    <x v="1"/>
    <n v="136"/>
    <s v="Product_136"/>
    <x v="3"/>
    <n v="1167.8"/>
    <n v="488.89"/>
    <n v="4"/>
    <n v="0.05"/>
    <n v="365"/>
    <n v="7"/>
    <n v="4437.6400000000003"/>
    <n v="2482.08"/>
  </r>
  <r>
    <n v="2361"/>
    <x v="4540"/>
    <n v="32"/>
    <x v="2"/>
    <d v="2020-03-12T00:00:00"/>
    <n v="1"/>
    <n v="12593"/>
    <x v="1169"/>
    <x v="0"/>
    <n v="148"/>
    <s v="Product_148"/>
    <x v="3"/>
    <n v="1216.3399999999999"/>
    <n v="746.3"/>
    <n v="4"/>
    <n v="0.1"/>
    <n v="1756"/>
    <n v="1"/>
    <n v="4378.82"/>
    <n v="1393.62"/>
  </r>
  <r>
    <n v="1638"/>
    <x v="4541"/>
    <n v="40"/>
    <x v="2"/>
    <d v="2022-10-25T00:00:00"/>
    <n v="0"/>
    <n v="10792"/>
    <x v="853"/>
    <x v="1"/>
    <n v="136"/>
    <s v="Product_136"/>
    <x v="0"/>
    <n v="411.56"/>
    <n v="253.84"/>
    <n v="3"/>
    <n v="0"/>
    <n v="753"/>
    <n v="4"/>
    <n v="1234.68"/>
    <n v="473.16"/>
  </r>
  <r>
    <n v="1274"/>
    <x v="4542"/>
    <n v="51"/>
    <x v="5"/>
    <d v="2023-03-15T00:00:00"/>
    <n v="1"/>
    <n v="11136"/>
    <x v="231"/>
    <x v="1"/>
    <n v="125"/>
    <s v="Product_125"/>
    <x v="0"/>
    <n v="110.79"/>
    <n v="50.2"/>
    <n v="5"/>
    <n v="0"/>
    <n v="658"/>
    <n v="2"/>
    <n v="553.95000000000005"/>
    <n v="302.95"/>
  </r>
  <r>
    <n v="2187"/>
    <x v="4543"/>
    <n v="29"/>
    <x v="3"/>
    <d v="2022-11-24T00:00:00"/>
    <n v="1"/>
    <n v="13243"/>
    <x v="671"/>
    <x v="0"/>
    <n v="120"/>
    <s v="Product_120"/>
    <x v="0"/>
    <n v="345.98"/>
    <n v="207.75"/>
    <n v="1"/>
    <n v="0"/>
    <n v="769"/>
    <n v="3"/>
    <n v="345.98"/>
    <n v="138.22999999999999"/>
  </r>
  <r>
    <n v="2466"/>
    <x v="4544"/>
    <n v="48"/>
    <x v="3"/>
    <d v="2023-03-16T00:00:00"/>
    <n v="0"/>
    <n v="11362"/>
    <x v="1076"/>
    <x v="0"/>
    <n v="145"/>
    <s v="Product_145"/>
    <x v="3"/>
    <n v="340.94"/>
    <n v="429.51499999999999"/>
    <n v="1"/>
    <n v="0"/>
    <n v="657"/>
    <n v="5"/>
    <n v="340.94"/>
    <n v="-88.57"/>
  </r>
  <r>
    <n v="1318"/>
    <x v="4545"/>
    <n v="73"/>
    <x v="0"/>
    <d v="2023-10-19T00:00:00"/>
    <n v="0"/>
    <n v="10554"/>
    <x v="467"/>
    <x v="2"/>
    <n v="117"/>
    <s v="Product_117"/>
    <x v="0"/>
    <n v="144.6"/>
    <n v="69.150000000000006"/>
    <n v="5"/>
    <n v="0.1"/>
    <n v="440"/>
    <n v="1"/>
    <n v="650.70000000000005"/>
    <n v="304.95"/>
  </r>
  <r>
    <n v="1588"/>
    <x v="4546"/>
    <n v="40"/>
    <x v="2"/>
    <d v="2023-06-24T00:00:00"/>
    <n v="0"/>
    <n v="12941"/>
    <x v="1345"/>
    <x v="1"/>
    <n v="123"/>
    <s v="Product_123"/>
    <x v="2"/>
    <n v="1102.71"/>
    <n v="548.44000000000005"/>
    <n v="3"/>
    <n v="0"/>
    <n v="397"/>
    <n v="5"/>
    <n v="3308.13"/>
    <n v="1662.81"/>
  </r>
  <r>
    <n v="1503"/>
    <x v="4547"/>
    <n v="28"/>
    <x v="2"/>
    <d v="2020-10-28T00:00:00"/>
    <n v="1"/>
    <n v="10945"/>
    <x v="494"/>
    <x v="0"/>
    <n v="125"/>
    <s v="Product_125"/>
    <x v="1"/>
    <n v="600.96"/>
    <n v="334.21"/>
    <n v="4"/>
    <n v="0"/>
    <n v="827"/>
    <n v="5"/>
    <n v="2403.84"/>
    <n v="1067"/>
  </r>
  <r>
    <n v="1386"/>
    <x v="4548"/>
    <n v="37"/>
    <x v="3"/>
    <d v="2020-03-09T00:00:00"/>
    <n v="0"/>
    <n v="12572"/>
    <x v="912"/>
    <x v="1"/>
    <n v="148"/>
    <s v="Product_148"/>
    <x v="1"/>
    <n v="1332.36"/>
    <n v="429.51499999999999"/>
    <n v="5"/>
    <n v="0"/>
    <n v="721"/>
    <n v="7"/>
    <n v="6661.8"/>
    <n v="4514.2299999999996"/>
  </r>
  <r>
    <n v="1869"/>
    <x v="4549"/>
    <n v="59"/>
    <x v="2"/>
    <d v="2022-08-07T00:00:00"/>
    <n v="1"/>
    <n v="12221"/>
    <x v="1062"/>
    <x v="0"/>
    <n v="149"/>
    <s v="Product_149"/>
    <x v="0"/>
    <n v="415.65"/>
    <n v="228.44"/>
    <n v="1"/>
    <n v="0.1"/>
    <n v="908"/>
    <n v="2"/>
    <n v="374.08"/>
    <n v="145.63999999999999"/>
  </r>
  <r>
    <n v="1832"/>
    <x v="4550"/>
    <n v="93"/>
    <x v="3"/>
    <d v="2020-12-20T00:00:00"/>
    <n v="0"/>
    <n v="12684"/>
    <x v="1244"/>
    <x v="2"/>
    <n v="131"/>
    <s v="Product_131"/>
    <x v="2"/>
    <n v="707.19"/>
    <n v="346.11"/>
    <n v="1"/>
    <n v="0"/>
    <n v="481"/>
    <n v="6"/>
    <n v="707.19"/>
    <n v="361.08"/>
  </r>
  <r>
    <n v="2014"/>
    <x v="4551"/>
    <n v="43"/>
    <x v="3"/>
    <d v="2020-08-12T00:00:00"/>
    <n v="0"/>
    <n v="13403"/>
    <x v="127"/>
    <x v="0"/>
    <n v="106"/>
    <s v="Product_106"/>
    <x v="0"/>
    <n v="976.58"/>
    <n v="649.61"/>
    <n v="4"/>
    <n v="0.2"/>
    <n v="434"/>
    <n v="8"/>
    <n v="3125.06"/>
    <n v="526.62"/>
  </r>
  <r>
    <n v="1602"/>
    <x v="4552"/>
    <n v="40"/>
    <x v="4"/>
    <d v="2021-03-09T00:00:00"/>
    <n v="1"/>
    <n v="12254"/>
    <x v="160"/>
    <x v="1"/>
    <n v="135"/>
    <s v="Product_135"/>
    <x v="2"/>
    <n v="1322.32"/>
    <n v="550.78"/>
    <n v="4"/>
    <n v="0.05"/>
    <n v="1394"/>
    <n v="1"/>
    <n v="5024.82"/>
    <n v="2821.7"/>
  </r>
  <r>
    <n v="1690"/>
    <x v="4553"/>
    <n v="34"/>
    <x v="3"/>
    <d v="2021-01-29T00:00:00"/>
    <n v="1"/>
    <n v="11366"/>
    <x v="694"/>
    <x v="1"/>
    <n v="104"/>
    <s v="Product_104"/>
    <x v="3"/>
    <n v="810.7"/>
    <n v="518.14"/>
    <n v="2"/>
    <n v="0.1"/>
    <n v="1108"/>
    <n v="4"/>
    <n v="1459.26"/>
    <n v="422.98"/>
  </r>
  <r>
    <n v="1493"/>
    <x v="4554"/>
    <n v="28"/>
    <x v="1"/>
    <d v="2020-09-15T00:00:00"/>
    <n v="0"/>
    <n v="10948"/>
    <x v="610"/>
    <x v="2"/>
    <n v="140"/>
    <s v="Product_140"/>
    <x v="3"/>
    <n v="591.61"/>
    <n v="375.86"/>
    <n v="5"/>
    <n v="0"/>
    <n v="344"/>
    <n v="5"/>
    <n v="2958.05"/>
    <n v="1078.75"/>
  </r>
  <r>
    <n v="1489"/>
    <x v="4555"/>
    <n v="50"/>
    <x v="1"/>
    <d v="2020-03-28T00:00:00"/>
    <n v="0"/>
    <n v="10103"/>
    <x v="1330"/>
    <x v="2"/>
    <n v="120"/>
    <s v="Product_120"/>
    <x v="0"/>
    <n v="1307.17"/>
    <n v="429.51499999999999"/>
    <n v="4"/>
    <n v="0"/>
    <n v="338"/>
    <n v="6"/>
    <n v="5228.68"/>
    <n v="3510.62"/>
  </r>
  <r>
    <n v="1720"/>
    <x v="4556"/>
    <n v="45"/>
    <x v="1"/>
    <d v="2022-05-17T00:00:00"/>
    <n v="0"/>
    <n v="13713"/>
    <x v="241"/>
    <x v="0"/>
    <n v="141"/>
    <s v="Product_141"/>
    <x v="3"/>
    <n v="499.86"/>
    <n v="229.68"/>
    <n v="2"/>
    <n v="0"/>
    <n v="579"/>
    <n v="4"/>
    <n v="999.72"/>
    <n v="540.36"/>
  </r>
  <r>
    <n v="2096"/>
    <x v="4557"/>
    <n v="24"/>
    <x v="1"/>
    <d v="2020-09-06T00:00:00"/>
    <n v="0"/>
    <n v="13111"/>
    <x v="1438"/>
    <x v="0"/>
    <n v="101"/>
    <s v="Product_101"/>
    <x v="0"/>
    <n v="165.16"/>
    <n v="109.4"/>
    <n v="3"/>
    <n v="0"/>
    <n v="454"/>
    <n v="6"/>
    <n v="495.48"/>
    <n v="167.28"/>
  </r>
  <r>
    <n v="1508"/>
    <x v="4558"/>
    <n v="27"/>
    <x v="5"/>
    <d v="2023-10-31T00:00:00"/>
    <n v="0"/>
    <n v="11046"/>
    <x v="78"/>
    <x v="1"/>
    <n v="145"/>
    <s v="Product_145"/>
    <x v="1"/>
    <n v="695.31"/>
    <n v="394.7"/>
    <n v="1"/>
    <n v="0.05"/>
    <n v="428"/>
    <n v="6"/>
    <n v="660.54"/>
    <n v="265.83999999999997"/>
  </r>
  <r>
    <n v="1389"/>
    <x v="4559"/>
    <n v="34"/>
    <x v="0"/>
    <d v="2022-10-06T00:00:00"/>
    <n v="0"/>
    <n v="13323"/>
    <x v="1341"/>
    <x v="0"/>
    <n v="126"/>
    <s v="Product_126"/>
    <x v="2"/>
    <n v="1188.3900000000001"/>
    <n v="491.76"/>
    <n v="5"/>
    <n v="0"/>
    <n v="789"/>
    <n v="5"/>
    <n v="5941.95"/>
    <n v="3483.15"/>
  </r>
  <r>
    <n v="1294"/>
    <x v="4560"/>
    <n v="36"/>
    <x v="0"/>
    <d v="2021-02-17T00:00:00"/>
    <n v="0"/>
    <n v="11860"/>
    <x v="1254"/>
    <x v="2"/>
    <n v="134"/>
    <s v="Product_134"/>
    <x v="2"/>
    <n v="94.63"/>
    <n v="63.14"/>
    <n v="3"/>
    <n v="0"/>
    <n v="511"/>
    <n v="5"/>
    <n v="283.89"/>
    <n v="94.47"/>
  </r>
  <r>
    <n v="2392"/>
    <x v="4561"/>
    <n v="39"/>
    <x v="3"/>
    <d v="2023-08-07T00:00:00"/>
    <n v="0"/>
    <n v="12337"/>
    <x v="956"/>
    <x v="0"/>
    <n v="110"/>
    <s v="Product_110"/>
    <x v="1"/>
    <n v="899.53"/>
    <n v="453.99"/>
    <n v="5"/>
    <n v="0"/>
    <n v="543"/>
    <n v="5"/>
    <n v="4497.6499999999996"/>
    <n v="2227.6999999999998"/>
  </r>
  <r>
    <n v="1795"/>
    <x v="4562"/>
    <n v="40"/>
    <x v="2"/>
    <d v="2020-10-29T00:00:00"/>
    <n v="1"/>
    <n v="13273"/>
    <x v="507"/>
    <x v="2"/>
    <n v="123"/>
    <s v="Product_123"/>
    <x v="1"/>
    <n v="911.97"/>
    <n v="458.4"/>
    <n v="5"/>
    <n v="0"/>
    <n v="1462"/>
    <n v="3"/>
    <n v="4559.8500000000004"/>
    <n v="2267.85"/>
  </r>
  <r>
    <n v="1864"/>
    <x v="4563"/>
    <n v="58"/>
    <x v="1"/>
    <d v="2023-05-03T00:00:00"/>
    <n v="0"/>
    <n v="13226"/>
    <x v="630"/>
    <x v="1"/>
    <n v="149"/>
    <s v="Product_149"/>
    <x v="1"/>
    <n v="1396.39"/>
    <n v="828.04"/>
    <n v="4"/>
    <n v="0"/>
    <n v="609"/>
    <n v="3"/>
    <n v="5585.56"/>
    <n v="2273.4"/>
  </r>
  <r>
    <n v="1548"/>
    <x v="4564"/>
    <n v="34"/>
    <x v="0"/>
    <d v="2021-06-12T00:00:00"/>
    <n v="1"/>
    <n v="12614"/>
    <x v="1198"/>
    <x v="0"/>
    <n v="124"/>
    <s v="Product_124"/>
    <x v="1"/>
    <n v="465.37"/>
    <n v="429.51499999999999"/>
    <n v="2"/>
    <n v="0"/>
    <n v="1299"/>
    <n v="2"/>
    <n v="930.74"/>
    <n v="71.709999999999994"/>
  </r>
  <r>
    <n v="1648"/>
    <x v="4565"/>
    <n v="31"/>
    <x v="0"/>
    <d v="2021-10-16T00:00:00"/>
    <n v="0"/>
    <n v="13177"/>
    <x v="548"/>
    <x v="2"/>
    <n v="113"/>
    <s v="Product_113"/>
    <x v="3"/>
    <n v="454.31"/>
    <n v="229.88"/>
    <n v="5"/>
    <n v="0"/>
    <n v="504"/>
    <n v="4"/>
    <n v="2271.5500000000002"/>
    <n v="1122.1500000000001"/>
  </r>
  <r>
    <n v="1567"/>
    <x v="4566"/>
    <n v="19"/>
    <x v="1"/>
    <d v="2024-01-29T00:00:00"/>
    <n v="0"/>
    <n v="13331"/>
    <x v="978"/>
    <x v="0"/>
    <n v="129"/>
    <s v="Product_129"/>
    <x v="2"/>
    <n v="688.7"/>
    <n v="429.51499999999999"/>
    <n v="3"/>
    <n v="0"/>
    <n v="338"/>
    <n v="1"/>
    <n v="2066.1"/>
    <n v="777.55"/>
  </r>
  <r>
    <n v="2210"/>
    <x v="4567"/>
    <n v="36"/>
    <x v="5"/>
    <d v="2020-05-17T00:00:00"/>
    <n v="1"/>
    <n v="10963"/>
    <x v="998"/>
    <x v="2"/>
    <n v="146"/>
    <s v="Product_146"/>
    <x v="2"/>
    <n v="567.53"/>
    <n v="321.04000000000002"/>
    <n v="5"/>
    <n v="0"/>
    <n v="1690"/>
    <n v="1"/>
    <n v="2837.65"/>
    <n v="1232.45"/>
  </r>
  <r>
    <n v="1852"/>
    <x v="4568"/>
    <n v="43"/>
    <x v="5"/>
    <d v="2020-06-27T00:00:00"/>
    <n v="1"/>
    <n v="13271"/>
    <x v="10"/>
    <x v="2"/>
    <n v="127"/>
    <s v="Product_127"/>
    <x v="1"/>
    <n v="1117.7"/>
    <n v="656.71"/>
    <n v="2"/>
    <n v="0"/>
    <n v="379"/>
    <n v="5"/>
    <n v="2235.4"/>
    <n v="921.98"/>
  </r>
  <r>
    <n v="1769"/>
    <x v="4569"/>
    <n v="40"/>
    <x v="0"/>
    <d v="2022-05-03T00:00:00"/>
    <n v="0"/>
    <n v="10837"/>
    <x v="1205"/>
    <x v="2"/>
    <n v="131"/>
    <s v="Product_131"/>
    <x v="0"/>
    <n v="980.54"/>
    <n v="645.26"/>
    <n v="1"/>
    <n v="0"/>
    <n v="654"/>
    <n v="7"/>
    <n v="980.54"/>
    <n v="335.28"/>
  </r>
  <r>
    <n v="1444"/>
    <x v="4570"/>
    <n v="34"/>
    <x v="5"/>
    <d v="2023-02-13T00:00:00"/>
    <n v="0"/>
    <n v="13288"/>
    <x v="1001"/>
    <x v="0"/>
    <n v="143"/>
    <s v="Product_143"/>
    <x v="0"/>
    <n v="1150.44"/>
    <n v="627.37"/>
    <n v="5"/>
    <n v="0.1"/>
    <n v="688"/>
    <n v="7"/>
    <n v="5176.9799999999996"/>
    <n v="2040.13"/>
  </r>
  <r>
    <n v="1362"/>
    <x v="4571"/>
    <n v="57"/>
    <x v="4"/>
    <d v="2022-03-24T00:00:00"/>
    <n v="1"/>
    <n v="12458"/>
    <x v="924"/>
    <x v="2"/>
    <n v="110"/>
    <s v="Product_110"/>
    <x v="0"/>
    <n v="1239.06"/>
    <n v="735.64"/>
    <n v="3"/>
    <n v="0.05"/>
    <n v="399"/>
    <n v="7"/>
    <n v="3531.32"/>
    <n v="1324.4"/>
  </r>
  <r>
    <n v="1122"/>
    <x v="4572"/>
    <n v="49"/>
    <x v="1"/>
    <d v="2023-02-04T00:00:00"/>
    <n v="1"/>
    <n v="11582"/>
    <x v="53"/>
    <x v="0"/>
    <n v="131"/>
    <s v="Product_131"/>
    <x v="0"/>
    <n v="1388.32"/>
    <n v="577.99"/>
    <n v="1"/>
    <n v="0"/>
    <n v="697"/>
    <n v="2"/>
    <n v="1388.32"/>
    <n v="810.33"/>
  </r>
  <r>
    <n v="2211"/>
    <x v="4573"/>
    <n v="45"/>
    <x v="0"/>
    <d v="2021-10-29T00:00:00"/>
    <n v="0"/>
    <n v="10881"/>
    <x v="1349"/>
    <x v="2"/>
    <n v="139"/>
    <s v="Product_139"/>
    <x v="3"/>
    <n v="674.86"/>
    <n v="451.05"/>
    <n v="1"/>
    <n v="0"/>
    <n v="372"/>
    <n v="5"/>
    <n v="674.86"/>
    <n v="223.81"/>
  </r>
  <r>
    <n v="1741"/>
    <x v="4574"/>
    <n v="49"/>
    <x v="1"/>
    <d v="2021-07-19T00:00:00"/>
    <n v="0"/>
    <n v="13188"/>
    <x v="668"/>
    <x v="2"/>
    <n v="110"/>
    <s v="Product_110"/>
    <x v="2"/>
    <n v="1477.81"/>
    <n v="736.19"/>
    <n v="4"/>
    <n v="0"/>
    <n v="382"/>
    <n v="2"/>
    <n v="5911.24"/>
    <n v="2966.48"/>
  </r>
  <r>
    <n v="1679"/>
    <x v="4575"/>
    <n v="31"/>
    <x v="5"/>
    <d v="2022-11-30T00:00:00"/>
    <n v="1"/>
    <n v="12933"/>
    <x v="444"/>
    <x v="0"/>
    <n v="124"/>
    <s v="Product_124"/>
    <x v="2"/>
    <n v="362.71"/>
    <n v="213.88"/>
    <n v="4"/>
    <n v="0.1"/>
    <n v="570"/>
    <n v="3"/>
    <n v="1305.76"/>
    <n v="450.24"/>
  </r>
  <r>
    <n v="1419"/>
    <x v="4576"/>
    <n v="29"/>
    <x v="1"/>
    <d v="2022-07-27T00:00:00"/>
    <n v="0"/>
    <n v="10423"/>
    <x v="333"/>
    <x v="0"/>
    <n v="133"/>
    <s v="Product_133"/>
    <x v="2"/>
    <n v="1085.83"/>
    <n v="732.73"/>
    <n v="5"/>
    <n v="0.05"/>
    <n v="401"/>
    <n v="8"/>
    <n v="5157.6899999999996"/>
    <n v="1494.04"/>
  </r>
  <r>
    <n v="2275"/>
    <x v="4577"/>
    <n v="59"/>
    <x v="5"/>
    <d v="2020-01-26T00:00:00"/>
    <n v="0"/>
    <n v="13283"/>
    <x v="636"/>
    <x v="0"/>
    <n v="114"/>
    <s v="Product_114"/>
    <x v="0"/>
    <n v="824.31"/>
    <n v="530.16"/>
    <n v="3"/>
    <n v="0"/>
    <n v="552"/>
    <n v="5"/>
    <n v="2472.9299999999998"/>
    <n v="882.45"/>
  </r>
  <r>
    <n v="2358"/>
    <x v="4578"/>
    <n v="52"/>
    <x v="5"/>
    <d v="2023-12-05T00:00:00"/>
    <n v="0"/>
    <n v="12202"/>
    <x v="838"/>
    <x v="1"/>
    <n v="135"/>
    <s v="Product_135"/>
    <x v="1"/>
    <n v="1234.51"/>
    <n v="729.98"/>
    <n v="4"/>
    <n v="0.2"/>
    <n v="330"/>
    <n v="4"/>
    <n v="3950.43"/>
    <n v="1030.51"/>
  </r>
  <r>
    <n v="1091"/>
    <x v="4579"/>
    <n v="28"/>
    <x v="1"/>
    <d v="2023-06-30T00:00:00"/>
    <n v="0"/>
    <n v="13334"/>
    <x v="453"/>
    <x v="1"/>
    <n v="145"/>
    <s v="Product_145"/>
    <x v="0"/>
    <n v="741.32"/>
    <n v="453.01"/>
    <n v="2"/>
    <n v="0"/>
    <n v="551"/>
    <n v="6"/>
    <n v="1482.64"/>
    <n v="576.62"/>
  </r>
  <r>
    <n v="1062"/>
    <x v="4580"/>
    <n v="40"/>
    <x v="5"/>
    <d v="2023-04-18T00:00:00"/>
    <n v="1"/>
    <n v="13578"/>
    <x v="890"/>
    <x v="1"/>
    <n v="134"/>
    <s v="Product_134"/>
    <x v="2"/>
    <n v="1186.71"/>
    <n v="802.54"/>
    <n v="2"/>
    <n v="0"/>
    <n v="624"/>
    <n v="3"/>
    <n v="2373.42"/>
    <n v="768.34"/>
  </r>
  <r>
    <n v="1511"/>
    <x v="4581"/>
    <n v="29"/>
    <x v="4"/>
    <d v="2022-06-12T00:00:00"/>
    <n v="0"/>
    <n v="12198"/>
    <x v="320"/>
    <x v="2"/>
    <n v="117"/>
    <s v="Product_117"/>
    <x v="0"/>
    <n v="1398.74"/>
    <n v="900.27"/>
    <n v="1"/>
    <n v="0.2"/>
    <n v="387"/>
    <n v="2"/>
    <n v="1118.99"/>
    <n v="218.72"/>
  </r>
  <r>
    <n v="2162"/>
    <x v="4582"/>
    <n v="48"/>
    <x v="3"/>
    <d v="2022-05-09T00:00:00"/>
    <n v="1"/>
    <n v="10211"/>
    <x v="1021"/>
    <x v="2"/>
    <n v="121"/>
    <s v="Product_121"/>
    <x v="1"/>
    <n v="1111.83"/>
    <n v="648.15"/>
    <n v="1"/>
    <n v="0"/>
    <n v="327"/>
    <n v="3"/>
    <n v="1111.83"/>
    <n v="463.68"/>
  </r>
  <r>
    <n v="2208"/>
    <x v="4583"/>
    <n v="30"/>
    <x v="1"/>
    <d v="2020-08-18T00:00:00"/>
    <n v="0"/>
    <n v="11215"/>
    <x v="1265"/>
    <x v="2"/>
    <n v="132"/>
    <s v="Product_132"/>
    <x v="1"/>
    <n v="1175.3399999999999"/>
    <n v="702.4"/>
    <n v="1"/>
    <n v="0"/>
    <n v="536"/>
    <n v="3"/>
    <n v="1175.3399999999999"/>
    <n v="472.94"/>
  </r>
  <r>
    <n v="2228"/>
    <x v="4584"/>
    <n v="44"/>
    <x v="3"/>
    <d v="2022-04-28T00:00:00"/>
    <n v="0"/>
    <n v="10880"/>
    <x v="499"/>
    <x v="0"/>
    <n v="103"/>
    <s v="Product_103"/>
    <x v="0"/>
    <n v="147.4"/>
    <n v="65.47"/>
    <n v="2"/>
    <n v="0.05"/>
    <n v="851"/>
    <n v="3"/>
    <n v="280.06"/>
    <n v="149.12"/>
  </r>
  <r>
    <n v="1771"/>
    <x v="4585"/>
    <n v="61"/>
    <x v="1"/>
    <d v="2020-11-02T00:00:00"/>
    <n v="0"/>
    <n v="10754"/>
    <x v="609"/>
    <x v="1"/>
    <n v="115"/>
    <s v="Product_115"/>
    <x v="2"/>
    <n v="347.19"/>
    <n v="187.85"/>
    <n v="4"/>
    <n v="0"/>
    <n v="623"/>
    <n v="4"/>
    <n v="1388.76"/>
    <n v="637.36"/>
  </r>
  <r>
    <n v="2237"/>
    <x v="4586"/>
    <n v="38"/>
    <x v="5"/>
    <d v="2020-10-30T00:00:00"/>
    <n v="0"/>
    <n v="11121"/>
    <x v="387"/>
    <x v="2"/>
    <n v="108"/>
    <s v="Product_108"/>
    <x v="3"/>
    <n v="1462.74"/>
    <n v="717.18"/>
    <n v="4"/>
    <n v="0.1"/>
    <n v="391"/>
    <n v="3"/>
    <n v="5265.86"/>
    <n v="2397.14"/>
  </r>
  <r>
    <n v="1255"/>
    <x v="4587"/>
    <n v="43"/>
    <x v="5"/>
    <d v="2023-06-03T00:00:00"/>
    <n v="1"/>
    <n v="12588"/>
    <x v="657"/>
    <x v="0"/>
    <n v="132"/>
    <s v="Product_132"/>
    <x v="2"/>
    <n v="1055.1199999999999"/>
    <n v="558.78"/>
    <n v="5"/>
    <n v="0"/>
    <n v="667"/>
    <n v="3"/>
    <n v="5275.6"/>
    <n v="2481.6999999999998"/>
  </r>
  <r>
    <n v="1134"/>
    <x v="4588"/>
    <n v="50"/>
    <x v="0"/>
    <d v="2023-04-19T00:00:00"/>
    <n v="0"/>
    <n v="10700"/>
    <x v="209"/>
    <x v="1"/>
    <n v="138"/>
    <s v="Product_138"/>
    <x v="3"/>
    <n v="864.1"/>
    <n v="517.30999999999995"/>
    <n v="3"/>
    <n v="0"/>
    <n v="623"/>
    <n v="2"/>
    <n v="2592.3000000000002"/>
    <n v="1040.3699999999999"/>
  </r>
  <r>
    <n v="1874"/>
    <x v="4589"/>
    <n v="23"/>
    <x v="4"/>
    <d v="2023-04-08T00:00:00"/>
    <n v="0"/>
    <n v="12219"/>
    <x v="1046"/>
    <x v="1"/>
    <n v="126"/>
    <s v="Product_126"/>
    <x v="2"/>
    <n v="582.12"/>
    <n v="258.89999999999998"/>
    <n v="2"/>
    <n v="0"/>
    <n v="634"/>
    <n v="2"/>
    <n v="1164.24"/>
    <n v="646.44000000000005"/>
  </r>
  <r>
    <n v="1821"/>
    <x v="4590"/>
    <n v="28"/>
    <x v="0"/>
    <d v="2020-07-24T00:00:00"/>
    <n v="0"/>
    <n v="10370"/>
    <x v="704"/>
    <x v="0"/>
    <n v="130"/>
    <s v="Product_130"/>
    <x v="0"/>
    <n v="114.36"/>
    <n v="46.34"/>
    <n v="1"/>
    <n v="0"/>
    <n v="673"/>
    <n v="7"/>
    <n v="114.36"/>
    <n v="68.02"/>
  </r>
  <r>
    <n v="1087"/>
    <x v="4591"/>
    <n v="50"/>
    <x v="3"/>
    <d v="2020-08-04T00:00:00"/>
    <n v="0"/>
    <n v="11732"/>
    <x v="1439"/>
    <x v="2"/>
    <n v="109"/>
    <s v="Product_109"/>
    <x v="3"/>
    <n v="585.25"/>
    <n v="303.79000000000002"/>
    <n v="3"/>
    <n v="0.1"/>
    <n v="460"/>
    <n v="3"/>
    <n v="1580.18"/>
    <n v="668.81"/>
  </r>
  <r>
    <n v="1987"/>
    <x v="4592"/>
    <n v="40"/>
    <x v="5"/>
    <d v="2023-02-26T00:00:00"/>
    <n v="0"/>
    <n v="13226"/>
    <x v="733"/>
    <x v="1"/>
    <n v="132"/>
    <s v="Product_132"/>
    <x v="2"/>
    <n v="773.42"/>
    <n v="384.12"/>
    <n v="1"/>
    <n v="0.05"/>
    <n v="558"/>
    <n v="6"/>
    <n v="734.75"/>
    <n v="350.63"/>
  </r>
  <r>
    <n v="2230"/>
    <x v="4593"/>
    <n v="41"/>
    <x v="0"/>
    <d v="2020-07-25T00:00:00"/>
    <n v="0"/>
    <n v="11163"/>
    <x v="67"/>
    <x v="2"/>
    <n v="111"/>
    <s v="Product_111"/>
    <x v="0"/>
    <n v="356.62"/>
    <n v="187.63"/>
    <n v="3"/>
    <n v="0"/>
    <n v="526"/>
    <n v="7"/>
    <n v="1069.8599999999999"/>
    <n v="506.97"/>
  </r>
  <r>
    <n v="2152"/>
    <x v="4594"/>
    <n v="40"/>
    <x v="5"/>
    <d v="2021-08-08T00:00:00"/>
    <n v="0"/>
    <n v="10912"/>
    <x v="544"/>
    <x v="2"/>
    <n v="122"/>
    <s v="Product_122"/>
    <x v="2"/>
    <n v="301.05"/>
    <n v="204.52"/>
    <n v="3"/>
    <n v="0"/>
    <n v="442"/>
    <n v="6"/>
    <n v="903.15"/>
    <n v="289.58999999999997"/>
  </r>
  <r>
    <n v="1822"/>
    <x v="4595"/>
    <n v="54"/>
    <x v="1"/>
    <d v="2023-01-01T00:00:00"/>
    <n v="1"/>
    <n v="11828"/>
    <x v="1311"/>
    <x v="2"/>
    <n v="134"/>
    <s v="Product_134"/>
    <x v="1"/>
    <n v="787.2"/>
    <n v="481.86"/>
    <n v="4"/>
    <n v="0.05"/>
    <n v="423"/>
    <n v="5"/>
    <n v="2991.36"/>
    <n v="1063.92"/>
  </r>
  <r>
    <n v="2026"/>
    <x v="4596"/>
    <n v="46"/>
    <x v="0"/>
    <d v="2021-05-12T00:00:00"/>
    <n v="1"/>
    <n v="10801"/>
    <x v="43"/>
    <x v="2"/>
    <n v="141"/>
    <s v="Product_141"/>
    <x v="1"/>
    <n v="899.56"/>
    <n v="448.19"/>
    <n v="5"/>
    <n v="0.1"/>
    <n v="1123"/>
    <n v="4"/>
    <n v="4048.02"/>
    <n v="1807.07"/>
  </r>
  <r>
    <n v="1973"/>
    <x v="4597"/>
    <n v="46"/>
    <x v="3"/>
    <d v="2022-04-21T00:00:00"/>
    <n v="0"/>
    <n v="12303"/>
    <x v="242"/>
    <x v="2"/>
    <n v="118"/>
    <s v="Product_118"/>
    <x v="2"/>
    <n v="397.88"/>
    <n v="180.55"/>
    <n v="5"/>
    <n v="0.05"/>
    <n v="548"/>
    <n v="6"/>
    <n v="1889.93"/>
    <n v="987.18"/>
  </r>
  <r>
    <n v="1933"/>
    <x v="4598"/>
    <n v="58"/>
    <x v="0"/>
    <d v="2021-06-24T00:00:00"/>
    <n v="0"/>
    <n v="10989"/>
    <x v="367"/>
    <x v="2"/>
    <n v="119"/>
    <s v="Product_119"/>
    <x v="0"/>
    <n v="901.71"/>
    <n v="429.51499999999999"/>
    <n v="1"/>
    <n v="0"/>
    <n v="529"/>
    <n v="6"/>
    <n v="901.71"/>
    <n v="472.2"/>
  </r>
  <r>
    <n v="1120"/>
    <x v="4599"/>
    <n v="64"/>
    <x v="5"/>
    <d v="2022-02-23T00:00:00"/>
    <n v="1"/>
    <n v="10675"/>
    <x v="553"/>
    <x v="2"/>
    <n v="118"/>
    <s v="Product_118"/>
    <x v="2"/>
    <n v="1355.49"/>
    <n v="809.6"/>
    <n v="2"/>
    <n v="0"/>
    <n v="1043"/>
    <n v="1"/>
    <n v="2710.98"/>
    <n v="1091.78"/>
  </r>
  <r>
    <n v="2408"/>
    <x v="4600"/>
    <n v="73"/>
    <x v="2"/>
    <d v="2023-03-09T00:00:00"/>
    <n v="0"/>
    <n v="13717"/>
    <x v="946"/>
    <x v="0"/>
    <n v="137"/>
    <s v="Product_137"/>
    <x v="0"/>
    <n v="736.1"/>
    <n v="401.24"/>
    <n v="5"/>
    <n v="0.1"/>
    <n v="456"/>
    <n v="5"/>
    <n v="3312.45"/>
    <n v="1306.25"/>
  </r>
  <r>
    <n v="2061"/>
    <x v="4601"/>
    <n v="31"/>
    <x v="2"/>
    <d v="2022-09-21T00:00:00"/>
    <n v="1"/>
    <n v="12911"/>
    <x v="226"/>
    <x v="2"/>
    <n v="118"/>
    <s v="Product_118"/>
    <x v="3"/>
    <n v="1293.22"/>
    <n v="599.83000000000004"/>
    <n v="2"/>
    <n v="0.05"/>
    <n v="700"/>
    <n v="2"/>
    <n v="2457.12"/>
    <n v="1257.46"/>
  </r>
  <r>
    <n v="2364"/>
    <x v="4602"/>
    <n v="77"/>
    <x v="4"/>
    <d v="2023-03-17T00:00:00"/>
    <n v="1"/>
    <n v="10415"/>
    <x v="847"/>
    <x v="2"/>
    <n v="112"/>
    <s v="Product_112"/>
    <x v="1"/>
    <n v="1394.54"/>
    <n v="569.76"/>
    <n v="1"/>
    <n v="0"/>
    <n v="656"/>
    <n v="3"/>
    <n v="1394.54"/>
    <n v="824.78"/>
  </r>
  <r>
    <n v="2007"/>
    <x v="4603"/>
    <n v="23"/>
    <x v="5"/>
    <d v="2023-06-01T00:00:00"/>
    <n v="0"/>
    <n v="12376"/>
    <x v="81"/>
    <x v="1"/>
    <n v="104"/>
    <s v="Product_104"/>
    <x v="3"/>
    <n v="183.97"/>
    <n v="88.25"/>
    <n v="2"/>
    <n v="0"/>
    <n v="580"/>
    <n v="5"/>
    <n v="367.94"/>
    <n v="191.44"/>
  </r>
  <r>
    <n v="1924"/>
    <x v="4604"/>
    <n v="69"/>
    <x v="1"/>
    <d v="2022-08-26T00:00:00"/>
    <n v="0"/>
    <n v="13449"/>
    <x v="233"/>
    <x v="1"/>
    <n v="147"/>
    <s v="Product_147"/>
    <x v="0"/>
    <n v="188.93"/>
    <n v="101.48"/>
    <n v="3"/>
    <n v="0"/>
    <n v="375"/>
    <n v="6"/>
    <n v="566.79"/>
    <n v="262.35000000000002"/>
  </r>
  <r>
    <n v="1644"/>
    <x v="4605"/>
    <n v="30"/>
    <x v="0"/>
    <d v="2020-03-17T00:00:00"/>
    <n v="0"/>
    <n v="12965"/>
    <x v="939"/>
    <x v="2"/>
    <n v="143"/>
    <s v="Product_143"/>
    <x v="2"/>
    <n v="740.26"/>
    <n v="471.09"/>
    <n v="3"/>
    <n v="0.1"/>
    <n v="754"/>
    <n v="3"/>
    <n v="1998.7"/>
    <n v="585.42999999999995"/>
  </r>
  <r>
    <n v="1713"/>
    <x v="4606"/>
    <n v="38"/>
    <x v="2"/>
    <d v="2020-12-18T00:00:00"/>
    <n v="0"/>
    <n v="13337"/>
    <x v="1440"/>
    <x v="1"/>
    <n v="127"/>
    <s v="Product_127"/>
    <x v="1"/>
    <n v="902.75"/>
    <n v="592.32000000000005"/>
    <n v="1"/>
    <n v="0.05"/>
    <n v="522"/>
    <n v="8"/>
    <n v="857.61"/>
    <n v="265.29000000000002"/>
  </r>
  <r>
    <n v="1859"/>
    <x v="4607"/>
    <n v="40"/>
    <x v="1"/>
    <d v="2021-07-18T00:00:00"/>
    <n v="1"/>
    <n v="13612"/>
    <x v="1297"/>
    <x v="0"/>
    <n v="105"/>
    <s v="Product_105"/>
    <x v="0"/>
    <n v="667.53"/>
    <n v="349.71"/>
    <n v="2"/>
    <n v="0.1"/>
    <n v="635"/>
    <n v="3"/>
    <n v="1201.55"/>
    <n v="502.13"/>
  </r>
  <r>
    <n v="1020"/>
    <x v="4608"/>
    <n v="26"/>
    <x v="5"/>
    <d v="2022-05-04T00:00:00"/>
    <n v="0"/>
    <n v="11162"/>
    <x v="1221"/>
    <x v="0"/>
    <n v="106"/>
    <s v="Product_106"/>
    <x v="0"/>
    <n v="523.35"/>
    <n v="334.34"/>
    <n v="2"/>
    <n v="0"/>
    <n v="534"/>
    <n v="7"/>
    <n v="1046.7"/>
    <n v="378.02"/>
  </r>
  <r>
    <n v="1241"/>
    <x v="4609"/>
    <n v="41"/>
    <x v="1"/>
    <d v="2020-10-21T00:00:00"/>
    <n v="0"/>
    <n v="13931"/>
    <x v="1133"/>
    <x v="0"/>
    <n v="113"/>
    <s v="Product_113"/>
    <x v="1"/>
    <n v="979.44"/>
    <n v="683.65"/>
    <n v="1"/>
    <n v="0"/>
    <n v="482"/>
    <n v="7"/>
    <n v="979.44"/>
    <n v="295.79000000000002"/>
  </r>
  <r>
    <n v="1454"/>
    <x v="4610"/>
    <n v="27"/>
    <x v="5"/>
    <d v="2023-06-20T00:00:00"/>
    <n v="0"/>
    <n v="10961"/>
    <x v="56"/>
    <x v="1"/>
    <n v="123"/>
    <s v="Product_123"/>
    <x v="2"/>
    <n v="53.02"/>
    <n v="32.61"/>
    <n v="5"/>
    <n v="0.1"/>
    <n v="561"/>
    <n v="7"/>
    <n v="238.59"/>
    <n v="75.540000000000006"/>
  </r>
  <r>
    <n v="1962"/>
    <x v="4611"/>
    <n v="21"/>
    <x v="4"/>
    <d v="2023-05-31T00:00:00"/>
    <n v="0"/>
    <n v="12871"/>
    <x v="816"/>
    <x v="0"/>
    <n v="142"/>
    <s v="Product_142"/>
    <x v="1"/>
    <n v="1453.71"/>
    <n v="899.24"/>
    <n v="4"/>
    <n v="0"/>
    <n v="581"/>
    <n v="4"/>
    <n v="5814.84"/>
    <n v="2217.88"/>
  </r>
  <r>
    <n v="1620"/>
    <x v="4612"/>
    <n v="40"/>
    <x v="0"/>
    <d v="2023-10-26T00:00:00"/>
    <n v="0"/>
    <n v="11620"/>
    <x v="909"/>
    <x v="0"/>
    <n v="125"/>
    <s v="Product_125"/>
    <x v="2"/>
    <n v="386.51"/>
    <n v="260.07"/>
    <n v="5"/>
    <n v="0"/>
    <n v="433"/>
    <n v="3"/>
    <n v="1932.55"/>
    <n v="632.20000000000005"/>
  </r>
  <r>
    <n v="1302"/>
    <x v="4613"/>
    <n v="63"/>
    <x v="1"/>
    <d v="2023-11-21T00:00:00"/>
    <n v="0"/>
    <n v="11535"/>
    <x v="794"/>
    <x v="1"/>
    <n v="146"/>
    <s v="Product_146"/>
    <x v="2"/>
    <n v="1379.79"/>
    <n v="691.89"/>
    <n v="4"/>
    <n v="0"/>
    <n v="407"/>
    <n v="4"/>
    <n v="5519.16"/>
    <n v="2751.6"/>
  </r>
  <r>
    <n v="1802"/>
    <x v="4614"/>
    <n v="36"/>
    <x v="0"/>
    <d v="2022-04-02T00:00:00"/>
    <n v="1"/>
    <n v="10248"/>
    <x v="1426"/>
    <x v="2"/>
    <n v="104"/>
    <s v="Product_104"/>
    <x v="0"/>
    <n v="208.07"/>
    <n v="83.93"/>
    <n v="2"/>
    <n v="0.2"/>
    <n v="1005"/>
    <n v="3"/>
    <n v="332.91"/>
    <n v="165.05"/>
  </r>
  <r>
    <n v="1963"/>
    <x v="4615"/>
    <n v="54"/>
    <x v="1"/>
    <d v="2020-03-20T00:00:00"/>
    <n v="0"/>
    <n v="11886"/>
    <x v="412"/>
    <x v="2"/>
    <n v="132"/>
    <s v="Product_132"/>
    <x v="2"/>
    <n v="395.23"/>
    <n v="275.12"/>
    <n v="4"/>
    <n v="0"/>
    <n v="772"/>
    <n v="4"/>
    <n v="1580.92"/>
    <n v="480.44"/>
  </r>
  <r>
    <n v="1068"/>
    <x v="4616"/>
    <n v="27"/>
    <x v="5"/>
    <d v="2022-03-21T00:00:00"/>
    <n v="0"/>
    <n v="13897"/>
    <x v="109"/>
    <x v="2"/>
    <n v="144"/>
    <s v="Product_144"/>
    <x v="2"/>
    <n v="390.57"/>
    <n v="213.7"/>
    <n v="4"/>
    <n v="0"/>
    <n v="383"/>
    <n v="5"/>
    <n v="1562.28"/>
    <n v="707.48"/>
  </r>
  <r>
    <n v="2152"/>
    <x v="4617"/>
    <n v="40"/>
    <x v="5"/>
    <d v="2021-11-09T00:00:00"/>
    <n v="0"/>
    <n v="12792"/>
    <x v="429"/>
    <x v="1"/>
    <n v="115"/>
    <s v="Product_115"/>
    <x v="1"/>
    <n v="1494.42"/>
    <n v="950.01"/>
    <n v="2"/>
    <n v="0"/>
    <n v="442"/>
    <n v="6"/>
    <n v="2988.84"/>
    <n v="1088.82"/>
  </r>
  <r>
    <n v="1195"/>
    <x v="4618"/>
    <n v="46"/>
    <x v="1"/>
    <d v="2023-11-15T00:00:00"/>
    <n v="0"/>
    <n v="12355"/>
    <x v="623"/>
    <x v="2"/>
    <n v="126"/>
    <s v="Product_126"/>
    <x v="1"/>
    <n v="56.67"/>
    <n v="36.479999999999997"/>
    <n v="3"/>
    <n v="0"/>
    <n v="413"/>
    <n v="4"/>
    <n v="170.01"/>
    <n v="60.57"/>
  </r>
  <r>
    <n v="1139"/>
    <x v="4619"/>
    <n v="66"/>
    <x v="4"/>
    <d v="2021-01-05T00:00:00"/>
    <n v="1"/>
    <n v="10572"/>
    <x v="1441"/>
    <x v="0"/>
    <n v="142"/>
    <s v="Product_142"/>
    <x v="2"/>
    <n v="977.48"/>
    <n v="507.56"/>
    <n v="4"/>
    <n v="0"/>
    <n v="1176"/>
    <n v="3"/>
    <n v="3909.92"/>
    <n v="1879.68"/>
  </r>
  <r>
    <n v="2467"/>
    <x v="4620"/>
    <n v="43"/>
    <x v="5"/>
    <d v="2020-10-04T00:00:00"/>
    <n v="1"/>
    <n v="11808"/>
    <x v="595"/>
    <x v="2"/>
    <n v="111"/>
    <s v="Product_111"/>
    <x v="0"/>
    <n v="1311.05"/>
    <n v="737.31"/>
    <n v="1"/>
    <n v="0"/>
    <n v="1423"/>
    <n v="2"/>
    <n v="1311.05"/>
    <n v="573.74"/>
  </r>
  <r>
    <n v="1282"/>
    <x v="4621"/>
    <n v="52"/>
    <x v="3"/>
    <d v="2022-08-31T00:00:00"/>
    <n v="0"/>
    <n v="13290"/>
    <x v="186"/>
    <x v="0"/>
    <n v="109"/>
    <s v="Product_109"/>
    <x v="1"/>
    <n v="1024.8"/>
    <n v="575.91"/>
    <n v="5"/>
    <n v="0.1"/>
    <n v="404"/>
    <n v="5"/>
    <n v="4611.6000000000004"/>
    <n v="1732.05"/>
  </r>
  <r>
    <n v="1311"/>
    <x v="4622"/>
    <n v="62"/>
    <x v="3"/>
    <d v="2021-04-07T00:00:00"/>
    <n v="0"/>
    <n v="10797"/>
    <x v="923"/>
    <x v="2"/>
    <n v="111"/>
    <s v="Product_111"/>
    <x v="3"/>
    <n v="575.96"/>
    <n v="268.43"/>
    <n v="2"/>
    <n v="0"/>
    <n v="867"/>
    <n v="3"/>
    <n v="1151.92"/>
    <n v="615.05999999999995"/>
  </r>
  <r>
    <n v="1745"/>
    <x v="4623"/>
    <n v="39"/>
    <x v="0"/>
    <d v="2022-01-02T00:00:00"/>
    <n v="0"/>
    <n v="11000"/>
    <x v="1423"/>
    <x v="2"/>
    <n v="102"/>
    <s v="Product_102"/>
    <x v="0"/>
    <n v="1439.55"/>
    <n v="626.62"/>
    <n v="2"/>
    <n v="0"/>
    <n v="361"/>
    <n v="3"/>
    <n v="2879.1"/>
    <n v="1625.86"/>
  </r>
  <r>
    <n v="1276"/>
    <x v="4624"/>
    <n v="37"/>
    <x v="3"/>
    <d v="2020-02-11T00:00:00"/>
    <n v="0"/>
    <n v="10760"/>
    <x v="1126"/>
    <x v="2"/>
    <n v="145"/>
    <s v="Product_145"/>
    <x v="1"/>
    <n v="1345.61"/>
    <n v="757.67"/>
    <n v="4"/>
    <n v="0.1"/>
    <n v="391"/>
    <n v="8"/>
    <n v="4844.2"/>
    <n v="1813.52"/>
  </r>
  <r>
    <n v="1060"/>
    <x v="4625"/>
    <n v="47"/>
    <x v="3"/>
    <d v="2021-11-22T00:00:00"/>
    <n v="0"/>
    <n v="13655"/>
    <x v="601"/>
    <x v="1"/>
    <n v="127"/>
    <s v="Product_127"/>
    <x v="1"/>
    <n v="679.23"/>
    <n v="296.17"/>
    <n v="3"/>
    <n v="0"/>
    <n v="688"/>
    <n v="6"/>
    <n v="2037.69"/>
    <n v="1149.18"/>
  </r>
  <r>
    <n v="2342"/>
    <x v="4626"/>
    <n v="49"/>
    <x v="4"/>
    <d v="2021-12-09T00:00:00"/>
    <n v="0"/>
    <n v="10292"/>
    <x v="1068"/>
    <x v="2"/>
    <n v="126"/>
    <s v="Product_126"/>
    <x v="3"/>
    <n v="881.33"/>
    <n v="444.04"/>
    <n v="3"/>
    <n v="0"/>
    <n v="334"/>
    <n v="4"/>
    <n v="2643.99"/>
    <n v="1311.87"/>
  </r>
  <r>
    <n v="1051"/>
    <x v="4627"/>
    <n v="19"/>
    <x v="4"/>
    <d v="2021-09-28T00:00:00"/>
    <n v="1"/>
    <n v="13972"/>
    <x v="819"/>
    <x v="0"/>
    <n v="108"/>
    <s v="Product_108"/>
    <x v="2"/>
    <n v="1452.9"/>
    <n v="662.27"/>
    <n v="5"/>
    <n v="0"/>
    <n v="1191"/>
    <n v="1"/>
    <n v="7264.5"/>
    <n v="3953.15"/>
  </r>
  <r>
    <n v="1152"/>
    <x v="4628"/>
    <n v="44"/>
    <x v="2"/>
    <d v="2021-07-28T00:00:00"/>
    <n v="1"/>
    <n v="12457"/>
    <x v="1332"/>
    <x v="0"/>
    <n v="121"/>
    <s v="Product_121"/>
    <x v="1"/>
    <n v="1474.71"/>
    <n v="902.63"/>
    <n v="5"/>
    <n v="0.05"/>
    <n v="1253"/>
    <n v="3"/>
    <n v="7004.87"/>
    <n v="2491.7199999999998"/>
  </r>
  <r>
    <n v="2334"/>
    <x v="4629"/>
    <n v="39"/>
    <x v="2"/>
    <d v="2022-10-03T00:00:00"/>
    <n v="0"/>
    <n v="10197"/>
    <x v="276"/>
    <x v="2"/>
    <n v="121"/>
    <s v="Product_121"/>
    <x v="3"/>
    <n v="702.24"/>
    <n v="464.6"/>
    <n v="3"/>
    <n v="0.05"/>
    <n v="821"/>
    <n v="2"/>
    <n v="2001.38"/>
    <n v="607.58000000000004"/>
  </r>
  <r>
    <n v="1543"/>
    <x v="4630"/>
    <n v="28"/>
    <x v="4"/>
    <d v="2023-11-26T00:00:00"/>
    <n v="0"/>
    <n v="10079"/>
    <x v="514"/>
    <x v="1"/>
    <n v="108"/>
    <s v="Product_108"/>
    <x v="3"/>
    <n v="1278.6600000000001"/>
    <n v="733.15"/>
    <n v="3"/>
    <n v="0"/>
    <n v="402"/>
    <n v="3"/>
    <n v="3835.98"/>
    <n v="1636.53"/>
  </r>
  <r>
    <n v="1566"/>
    <x v="4631"/>
    <n v="38"/>
    <x v="2"/>
    <d v="2023-11-03T00:00:00"/>
    <n v="0"/>
    <n v="11408"/>
    <x v="1207"/>
    <x v="2"/>
    <n v="101"/>
    <s v="Product_101"/>
    <x v="1"/>
    <n v="487.87"/>
    <n v="255.18"/>
    <n v="3"/>
    <n v="0"/>
    <n v="383"/>
    <n v="3"/>
    <n v="1463.61"/>
    <n v="698.07"/>
  </r>
  <r>
    <n v="2412"/>
    <x v="4632"/>
    <n v="22"/>
    <x v="4"/>
    <d v="2020-07-20T00:00:00"/>
    <n v="1"/>
    <n v="10136"/>
    <x v="247"/>
    <x v="2"/>
    <n v="138"/>
    <s v="Product_138"/>
    <x v="0"/>
    <n v="589.13"/>
    <n v="429.51499999999999"/>
    <n v="4"/>
    <n v="0.1"/>
    <n v="1626"/>
    <n v="1"/>
    <n v="2120.87"/>
    <n v="402.81"/>
  </r>
  <r>
    <n v="1621"/>
    <x v="4633"/>
    <n v="40"/>
    <x v="2"/>
    <d v="2021-11-04T00:00:00"/>
    <n v="1"/>
    <n v="10212"/>
    <x v="64"/>
    <x v="0"/>
    <n v="113"/>
    <s v="Product_113"/>
    <x v="1"/>
    <n v="288.99"/>
    <n v="117.43"/>
    <n v="1"/>
    <n v="0"/>
    <n v="1361"/>
    <n v="1"/>
    <n v="288.99"/>
    <n v="171.56"/>
  </r>
  <r>
    <n v="2200"/>
    <x v="4634"/>
    <n v="41"/>
    <x v="5"/>
    <d v="2020-02-10T00:00:00"/>
    <n v="1"/>
    <n v="11862"/>
    <x v="355"/>
    <x v="1"/>
    <n v="109"/>
    <s v="Product_109"/>
    <x v="3"/>
    <n v="353.32"/>
    <n v="173.59"/>
    <n v="5"/>
    <n v="0.05"/>
    <n v="1552"/>
    <n v="1"/>
    <n v="1678.27"/>
    <n v="810.32"/>
  </r>
  <r>
    <n v="2385"/>
    <x v="4635"/>
    <n v="53"/>
    <x v="4"/>
    <d v="2021-07-09T00:00:00"/>
    <n v="0"/>
    <n v="10618"/>
    <x v="456"/>
    <x v="0"/>
    <n v="128"/>
    <s v="Product_128"/>
    <x v="1"/>
    <n v="1002.47"/>
    <n v="484.8"/>
    <n v="2"/>
    <n v="0"/>
    <n v="693"/>
    <n v="2"/>
    <n v="2004.94"/>
    <n v="1035.3399999999999"/>
  </r>
  <r>
    <n v="1313"/>
    <x v="4636"/>
    <n v="34"/>
    <x v="0"/>
    <d v="2022-06-26T00:00:00"/>
    <n v="0"/>
    <n v="10959"/>
    <x v="261"/>
    <x v="1"/>
    <n v="106"/>
    <s v="Product_106"/>
    <x v="0"/>
    <n v="790.63"/>
    <n v="400.74"/>
    <n v="3"/>
    <n v="0"/>
    <n v="742"/>
    <n v="5"/>
    <n v="2371.89"/>
    <n v="1169.67"/>
  </r>
  <r>
    <n v="1806"/>
    <x v="4637"/>
    <n v="25"/>
    <x v="0"/>
    <d v="2021-10-19T00:00:00"/>
    <n v="0"/>
    <n v="13278"/>
    <x v="790"/>
    <x v="2"/>
    <n v="147"/>
    <s v="Product_147"/>
    <x v="2"/>
    <n v="385.14"/>
    <n v="180.7"/>
    <n v="3"/>
    <n v="0"/>
    <n v="632"/>
    <n v="4"/>
    <n v="1155.42"/>
    <n v="613.32000000000005"/>
  </r>
  <r>
    <n v="1847"/>
    <x v="4638"/>
    <n v="27"/>
    <x v="4"/>
    <d v="2021-07-05T00:00:00"/>
    <n v="0"/>
    <n v="13735"/>
    <x v="674"/>
    <x v="0"/>
    <n v="123"/>
    <s v="Product_123"/>
    <x v="2"/>
    <n v="634.22"/>
    <n v="303.97000000000003"/>
    <n v="1"/>
    <n v="0"/>
    <n v="1198"/>
    <n v="4"/>
    <n v="634.22"/>
    <n v="330.25"/>
  </r>
  <r>
    <n v="1096"/>
    <x v="4639"/>
    <n v="48"/>
    <x v="3"/>
    <d v="2024-01-02T00:00:00"/>
    <n v="0"/>
    <n v="13204"/>
    <x v="1084"/>
    <x v="2"/>
    <n v="148"/>
    <s v="Product_148"/>
    <x v="1"/>
    <n v="591.12"/>
    <n v="282.14"/>
    <n v="3"/>
    <n v="0"/>
    <n v="335"/>
    <n v="1"/>
    <n v="1773.36"/>
    <n v="926.94"/>
  </r>
  <r>
    <n v="1880"/>
    <x v="4640"/>
    <n v="65"/>
    <x v="0"/>
    <d v="2022-03-05T00:00:00"/>
    <n v="0"/>
    <n v="12213"/>
    <x v="1135"/>
    <x v="2"/>
    <n v="136"/>
    <s v="Product_136"/>
    <x v="1"/>
    <n v="1481.67"/>
    <n v="429.51499999999999"/>
    <n v="5"/>
    <n v="0"/>
    <n v="598"/>
    <n v="10"/>
    <n v="7408.35"/>
    <n v="5260.78"/>
  </r>
  <r>
    <n v="2236"/>
    <x v="4641"/>
    <n v="51"/>
    <x v="3"/>
    <d v="2023-05-23T00:00:00"/>
    <n v="0"/>
    <n v="13574"/>
    <x v="360"/>
    <x v="0"/>
    <n v="117"/>
    <s v="Product_117"/>
    <x v="3"/>
    <n v="1287.67"/>
    <n v="666.13"/>
    <n v="3"/>
    <n v="0"/>
    <n v="589"/>
    <n v="4"/>
    <n v="3863.01"/>
    <n v="1864.62"/>
  </r>
  <r>
    <n v="1828"/>
    <x v="4642"/>
    <n v="59"/>
    <x v="0"/>
    <d v="2023-08-15T00:00:00"/>
    <n v="1"/>
    <n v="13996"/>
    <x v="676"/>
    <x v="2"/>
    <n v="109"/>
    <s v="Product_109"/>
    <x v="0"/>
    <n v="612.54999999999995"/>
    <n v="429.51499999999999"/>
    <n v="1"/>
    <n v="0"/>
    <n v="505"/>
    <n v="2"/>
    <n v="612.54999999999995"/>
    <n v="183.03"/>
  </r>
  <r>
    <n v="1136"/>
    <x v="4643"/>
    <n v="24"/>
    <x v="1"/>
    <d v="2020-01-07T00:00:00"/>
    <n v="0"/>
    <n v="12477"/>
    <x v="151"/>
    <x v="1"/>
    <n v="112"/>
    <s v="Product_112"/>
    <x v="3"/>
    <n v="1375.18"/>
    <n v="762.29"/>
    <n v="4"/>
    <n v="0"/>
    <n v="343"/>
    <n v="6"/>
    <n v="5500.72"/>
    <n v="2451.56"/>
  </r>
  <r>
    <n v="2029"/>
    <x v="4644"/>
    <n v="38"/>
    <x v="1"/>
    <d v="2021-01-19T00:00:00"/>
    <n v="1"/>
    <n v="13251"/>
    <x v="807"/>
    <x v="2"/>
    <n v="122"/>
    <s v="Product_122"/>
    <x v="3"/>
    <n v="546.82000000000005"/>
    <n v="248.82"/>
    <n v="5"/>
    <n v="0"/>
    <n v="1443"/>
    <n v="1"/>
    <n v="2734.1"/>
    <n v="1490"/>
  </r>
  <r>
    <n v="2010"/>
    <x v="4645"/>
    <n v="55"/>
    <x v="4"/>
    <d v="2022-06-23T00:00:00"/>
    <n v="1"/>
    <n v="12168"/>
    <x v="377"/>
    <x v="1"/>
    <n v="112"/>
    <s v="Product_112"/>
    <x v="2"/>
    <n v="1018.46"/>
    <n v="654.88"/>
    <n v="4"/>
    <n v="0.1"/>
    <n v="923"/>
    <n v="2"/>
    <n v="3666.46"/>
    <n v="1046.94"/>
  </r>
  <r>
    <n v="1108"/>
    <x v="4646"/>
    <n v="40"/>
    <x v="0"/>
    <d v="2021-08-03T00:00:00"/>
    <n v="0"/>
    <n v="13245"/>
    <x v="1331"/>
    <x v="2"/>
    <n v="106"/>
    <s v="Product_106"/>
    <x v="3"/>
    <n v="1451.64"/>
    <n v="786.29"/>
    <n v="2"/>
    <n v="0.2"/>
    <n v="407"/>
    <n v="5"/>
    <n v="2322.62"/>
    <n v="750.04"/>
  </r>
  <r>
    <n v="1546"/>
    <x v="4647"/>
    <n v="30"/>
    <x v="5"/>
    <d v="2022-04-13T00:00:00"/>
    <n v="1"/>
    <n v="12378"/>
    <x v="235"/>
    <x v="1"/>
    <n v="144"/>
    <s v="Product_144"/>
    <x v="3"/>
    <n v="615.9"/>
    <n v="274.67"/>
    <n v="1"/>
    <n v="0"/>
    <n v="740"/>
    <n v="4"/>
    <n v="615.9"/>
    <n v="341.23"/>
  </r>
  <r>
    <n v="2062"/>
    <x v="4648"/>
    <n v="54"/>
    <x v="3"/>
    <d v="2022-09-19T00:00:00"/>
    <n v="0"/>
    <n v="13139"/>
    <x v="537"/>
    <x v="0"/>
    <n v="109"/>
    <s v="Product_109"/>
    <x v="2"/>
    <n v="1035.83"/>
    <n v="466.19"/>
    <n v="2"/>
    <n v="0"/>
    <n v="370"/>
    <n v="10"/>
    <n v="2071.66"/>
    <n v="1139.28"/>
  </r>
  <r>
    <n v="1661"/>
    <x v="4649"/>
    <n v="43"/>
    <x v="0"/>
    <d v="2022-11-23T00:00:00"/>
    <n v="0"/>
    <n v="11722"/>
    <x v="1442"/>
    <x v="2"/>
    <n v="137"/>
    <s v="Product_137"/>
    <x v="2"/>
    <n v="479.09"/>
    <n v="306.18"/>
    <n v="2"/>
    <n v="0"/>
    <n v="356"/>
    <n v="10"/>
    <n v="958.18"/>
    <n v="345.82"/>
  </r>
  <r>
    <n v="1424"/>
    <x v="4650"/>
    <n v="25"/>
    <x v="4"/>
    <d v="2022-02-04T00:00:00"/>
    <n v="0"/>
    <n v="11161"/>
    <x v="162"/>
    <x v="0"/>
    <n v="103"/>
    <s v="Product_103"/>
    <x v="0"/>
    <n v="436.15"/>
    <n v="266.44"/>
    <n v="2"/>
    <n v="0"/>
    <n v="420"/>
    <n v="7"/>
    <n v="872.3"/>
    <n v="339.42"/>
  </r>
  <r>
    <n v="1629"/>
    <x v="4651"/>
    <n v="40"/>
    <x v="3"/>
    <d v="2020-04-25T00:00:00"/>
    <n v="0"/>
    <n v="11889"/>
    <x v="1070"/>
    <x v="0"/>
    <n v="134"/>
    <s v="Product_134"/>
    <x v="0"/>
    <n v="882.53"/>
    <n v="487.12"/>
    <n v="2"/>
    <n v="0"/>
    <n v="371"/>
    <n v="4"/>
    <n v="1765.06"/>
    <n v="790.82"/>
  </r>
  <r>
    <n v="1260"/>
    <x v="4652"/>
    <n v="60"/>
    <x v="2"/>
    <d v="2022-11-21T00:00:00"/>
    <n v="1"/>
    <n v="12040"/>
    <x v="486"/>
    <x v="1"/>
    <n v="108"/>
    <s v="Product_108"/>
    <x v="0"/>
    <n v="1469.93"/>
    <n v="722.95"/>
    <n v="1"/>
    <n v="0"/>
    <n v="747"/>
    <n v="5"/>
    <n v="1469.93"/>
    <n v="746.98"/>
  </r>
  <r>
    <n v="2449"/>
    <x v="4653"/>
    <n v="40"/>
    <x v="4"/>
    <d v="2020-11-21T00:00:00"/>
    <n v="1"/>
    <n v="13971"/>
    <x v="530"/>
    <x v="2"/>
    <n v="110"/>
    <s v="Product_110"/>
    <x v="1"/>
    <n v="707.04"/>
    <n v="380.5"/>
    <n v="4"/>
    <n v="0.05"/>
    <n v="879"/>
    <n v="5"/>
    <n v="2686.75"/>
    <n v="1164.75"/>
  </r>
  <r>
    <n v="1086"/>
    <x v="4654"/>
    <n v="49"/>
    <x v="0"/>
    <d v="2020-05-14T00:00:00"/>
    <n v="0"/>
    <n v="13379"/>
    <x v="985"/>
    <x v="0"/>
    <n v="147"/>
    <s v="Product_147"/>
    <x v="2"/>
    <n v="1409.57"/>
    <n v="832.98"/>
    <n v="3"/>
    <n v="0"/>
    <n v="875"/>
    <n v="5"/>
    <n v="4228.71"/>
    <n v="1729.77"/>
  </r>
  <r>
    <n v="1464"/>
    <x v="4655"/>
    <n v="32"/>
    <x v="5"/>
    <d v="2021-09-29T00:00:00"/>
    <n v="1"/>
    <n v="13401"/>
    <x v="617"/>
    <x v="2"/>
    <n v="141"/>
    <s v="Product_141"/>
    <x v="1"/>
    <n v="1375.83"/>
    <n v="913.25"/>
    <n v="2"/>
    <n v="0"/>
    <n v="729"/>
    <n v="4"/>
    <n v="2751.66"/>
    <n v="925.16"/>
  </r>
  <r>
    <n v="1075"/>
    <x v="4656"/>
    <n v="55"/>
    <x v="2"/>
    <d v="2023-12-24T00:00:00"/>
    <n v="0"/>
    <n v="13309"/>
    <x v="817"/>
    <x v="1"/>
    <n v="142"/>
    <s v="Product_142"/>
    <x v="1"/>
    <n v="417.96"/>
    <n v="236.88"/>
    <n v="3"/>
    <n v="0.1"/>
    <n v="374"/>
    <n v="3"/>
    <n v="1128.49"/>
    <n v="417.85"/>
  </r>
  <r>
    <n v="1470"/>
    <x v="4657"/>
    <n v="24"/>
    <x v="4"/>
    <d v="2022-11-03T00:00:00"/>
    <n v="0"/>
    <n v="11553"/>
    <x v="1400"/>
    <x v="0"/>
    <n v="143"/>
    <s v="Product_143"/>
    <x v="0"/>
    <n v="632.64"/>
    <n v="305.58"/>
    <n v="3"/>
    <n v="0"/>
    <n v="344"/>
    <n v="7"/>
    <n v="1897.92"/>
    <n v="981.18"/>
  </r>
  <r>
    <n v="1413"/>
    <x v="4658"/>
    <n v="79"/>
    <x v="0"/>
    <d v="2022-04-06T00:00:00"/>
    <n v="0"/>
    <n v="11099"/>
    <x v="1365"/>
    <x v="1"/>
    <n v="109"/>
    <s v="Product_109"/>
    <x v="2"/>
    <n v="982.79"/>
    <n v="405.72"/>
    <n v="2"/>
    <n v="0"/>
    <n v="948"/>
    <n v="7"/>
    <n v="1965.58"/>
    <n v="1154.1400000000001"/>
  </r>
  <r>
    <n v="1824"/>
    <x v="4659"/>
    <n v="46"/>
    <x v="1"/>
    <d v="2020-10-04T00:00:00"/>
    <n v="1"/>
    <n v="13222"/>
    <x v="595"/>
    <x v="0"/>
    <n v="114"/>
    <s v="Product_114"/>
    <x v="1"/>
    <n v="801.17"/>
    <n v="362.64"/>
    <n v="5"/>
    <n v="0"/>
    <n v="1125"/>
    <n v="5"/>
    <n v="4005.85"/>
    <n v="2192.65"/>
  </r>
  <r>
    <n v="1894"/>
    <x v="4660"/>
    <n v="48"/>
    <x v="0"/>
    <d v="2022-12-09T00:00:00"/>
    <n v="0"/>
    <n v="12667"/>
    <x v="1087"/>
    <x v="1"/>
    <n v="137"/>
    <s v="Product_137"/>
    <x v="3"/>
    <n v="189.14"/>
    <n v="112.55"/>
    <n v="3"/>
    <n v="0.2"/>
    <n v="742"/>
    <n v="6"/>
    <n v="453.94"/>
    <n v="116.29"/>
  </r>
  <r>
    <n v="1725"/>
    <x v="4661"/>
    <n v="28"/>
    <x v="1"/>
    <d v="2023-10-03T00:00:00"/>
    <n v="0"/>
    <n v="11688"/>
    <x v="611"/>
    <x v="2"/>
    <n v="127"/>
    <s v="Product_127"/>
    <x v="3"/>
    <n v="1490.86"/>
    <n v="668.1"/>
    <n v="5"/>
    <n v="0"/>
    <n v="504"/>
    <n v="9"/>
    <n v="7454.3"/>
    <n v="4113.8"/>
  </r>
  <r>
    <n v="1456"/>
    <x v="4662"/>
    <n v="37"/>
    <x v="1"/>
    <d v="2020-02-29T00:00:00"/>
    <n v="0"/>
    <n v="13387"/>
    <x v="579"/>
    <x v="0"/>
    <n v="141"/>
    <s v="Product_141"/>
    <x v="2"/>
    <n v="1141.3499999999999"/>
    <n v="621.41999999999996"/>
    <n v="4"/>
    <n v="0"/>
    <n v="400"/>
    <n v="6"/>
    <n v="4565.3999999999996"/>
    <n v="2079.7199999999998"/>
  </r>
  <r>
    <n v="2308"/>
    <x v="4663"/>
    <n v="38"/>
    <x v="4"/>
    <d v="2020-12-21T00:00:00"/>
    <n v="1"/>
    <n v="10036"/>
    <x v="749"/>
    <x v="0"/>
    <n v="132"/>
    <s v="Product_132"/>
    <x v="1"/>
    <n v="684.66"/>
    <n v="429.51499999999999"/>
    <n v="3"/>
    <n v="0.05"/>
    <n v="456"/>
    <n v="4"/>
    <n v="1951.28"/>
    <n v="662.73"/>
  </r>
  <r>
    <n v="2262"/>
    <x v="4664"/>
    <n v="66"/>
    <x v="0"/>
    <d v="2021-01-29T00:00:00"/>
    <n v="1"/>
    <n v="13011"/>
    <x v="694"/>
    <x v="2"/>
    <n v="104"/>
    <s v="Product_104"/>
    <x v="0"/>
    <n v="946.34"/>
    <n v="466.04"/>
    <n v="1"/>
    <n v="0"/>
    <n v="892"/>
    <n v="5"/>
    <n v="946.34"/>
    <n v="480.3"/>
  </r>
  <r>
    <n v="1652"/>
    <x v="4665"/>
    <n v="46"/>
    <x v="0"/>
    <d v="2021-02-15T00:00:00"/>
    <n v="1"/>
    <n v="10844"/>
    <x v="195"/>
    <x v="0"/>
    <n v="102"/>
    <s v="Product_102"/>
    <x v="1"/>
    <n v="176.98"/>
    <n v="106.32"/>
    <n v="4"/>
    <n v="0.1"/>
    <n v="1057"/>
    <n v="3"/>
    <n v="637.13"/>
    <n v="211.85"/>
  </r>
  <r>
    <n v="1671"/>
    <x v="4666"/>
    <n v="48"/>
    <x v="1"/>
    <d v="2020-04-28T00:00:00"/>
    <n v="0"/>
    <n v="11681"/>
    <x v="175"/>
    <x v="1"/>
    <n v="133"/>
    <s v="Product_133"/>
    <x v="3"/>
    <n v="768.19"/>
    <n v="441.19"/>
    <n v="4"/>
    <n v="0"/>
    <n v="716"/>
    <n v="8"/>
    <n v="3072.76"/>
    <n v="1308"/>
  </r>
  <r>
    <n v="2395"/>
    <x v="4667"/>
    <n v="47"/>
    <x v="3"/>
    <d v="2021-05-25T00:00:00"/>
    <n v="0"/>
    <n v="13197"/>
    <x v="519"/>
    <x v="0"/>
    <n v="121"/>
    <s v="Product_121"/>
    <x v="3"/>
    <n v="1399.71"/>
    <n v="744.2"/>
    <n v="5"/>
    <n v="0.2"/>
    <n v="749"/>
    <n v="2"/>
    <n v="5598.84"/>
    <n v="1877.84"/>
  </r>
  <r>
    <n v="1494"/>
    <x v="4668"/>
    <n v="49"/>
    <x v="2"/>
    <d v="2020-08-03T00:00:00"/>
    <n v="0"/>
    <n v="12844"/>
    <x v="1333"/>
    <x v="0"/>
    <n v="101"/>
    <s v="Product_101"/>
    <x v="0"/>
    <n v="1350.07"/>
    <n v="903.43"/>
    <n v="2"/>
    <n v="0.05"/>
    <n v="511"/>
    <n v="3"/>
    <n v="2565.13"/>
    <n v="758.27"/>
  </r>
  <r>
    <n v="2068"/>
    <x v="4669"/>
    <n v="19"/>
    <x v="5"/>
    <d v="2022-07-23T00:00:00"/>
    <n v="1"/>
    <n v="11643"/>
    <x v="521"/>
    <x v="0"/>
    <n v="144"/>
    <s v="Product_144"/>
    <x v="2"/>
    <n v="539.20000000000005"/>
    <n v="327.63"/>
    <n v="1"/>
    <n v="0"/>
    <n v="893"/>
    <n v="2"/>
    <n v="539.20000000000005"/>
    <n v="211.57"/>
  </r>
  <r>
    <n v="2424"/>
    <x v="4670"/>
    <n v="70"/>
    <x v="0"/>
    <d v="2020-04-13T00:00:00"/>
    <n v="0"/>
    <n v="12333"/>
    <x v="264"/>
    <x v="1"/>
    <n v="111"/>
    <s v="Product_111"/>
    <x v="1"/>
    <n v="820.48"/>
    <n v="416.95"/>
    <n v="1"/>
    <n v="0"/>
    <n v="575"/>
    <n v="6"/>
    <n v="820.48"/>
    <n v="403.53"/>
  </r>
  <r>
    <n v="2270"/>
    <x v="4671"/>
    <n v="26"/>
    <x v="2"/>
    <d v="2022-08-01T00:00:00"/>
    <n v="1"/>
    <n v="11263"/>
    <x v="1137"/>
    <x v="2"/>
    <n v="101"/>
    <s v="Product_101"/>
    <x v="3"/>
    <n v="1061.21"/>
    <n v="680.53"/>
    <n v="5"/>
    <n v="0.2"/>
    <n v="742"/>
    <n v="3"/>
    <n v="4244.84"/>
    <n v="842.19"/>
  </r>
  <r>
    <n v="1596"/>
    <x v="4672"/>
    <n v="39"/>
    <x v="2"/>
    <d v="2023-12-14T00:00:00"/>
    <n v="1"/>
    <n v="12934"/>
    <x v="1247"/>
    <x v="1"/>
    <n v="146"/>
    <s v="Product_146"/>
    <x v="1"/>
    <n v="543.01"/>
    <n v="337.44"/>
    <n v="5"/>
    <n v="0"/>
    <n v="384"/>
    <n v="1"/>
    <n v="2715.05"/>
    <n v="1027.8499999999999"/>
  </r>
  <r>
    <n v="1449"/>
    <x v="4673"/>
    <n v="62"/>
    <x v="3"/>
    <d v="2021-02-11T00:00:00"/>
    <n v="0"/>
    <n v="13685"/>
    <x v="493"/>
    <x v="1"/>
    <n v="111"/>
    <s v="Product_111"/>
    <x v="0"/>
    <n v="144.07"/>
    <n v="91.85"/>
    <n v="4"/>
    <n v="0"/>
    <n v="644"/>
    <n v="5"/>
    <n v="576.28"/>
    <n v="208.88"/>
  </r>
  <r>
    <n v="1484"/>
    <x v="4674"/>
    <n v="69"/>
    <x v="2"/>
    <d v="2021-07-15T00:00:00"/>
    <n v="0"/>
    <n v="12267"/>
    <x v="710"/>
    <x v="0"/>
    <n v="107"/>
    <s v="Product_107"/>
    <x v="0"/>
    <n v="782.89"/>
    <n v="463.7"/>
    <n v="5"/>
    <n v="0.05"/>
    <n v="440"/>
    <n v="8"/>
    <n v="3718.73"/>
    <n v="1400.23"/>
  </r>
  <r>
    <n v="1645"/>
    <x v="4675"/>
    <n v="52"/>
    <x v="0"/>
    <d v="2022-01-24T00:00:00"/>
    <n v="0"/>
    <n v="12043"/>
    <x v="927"/>
    <x v="0"/>
    <n v="102"/>
    <s v="Product_102"/>
    <x v="2"/>
    <n v="922.37"/>
    <n v="473.92"/>
    <n v="2"/>
    <n v="0"/>
    <n v="344"/>
    <n v="7"/>
    <n v="1844.74"/>
    <n v="896.9"/>
  </r>
  <r>
    <n v="1619"/>
    <x v="4676"/>
    <n v="32"/>
    <x v="4"/>
    <d v="2022-08-08T00:00:00"/>
    <n v="0"/>
    <n v="13078"/>
    <x v="933"/>
    <x v="2"/>
    <n v="115"/>
    <s v="Product_115"/>
    <x v="0"/>
    <n v="58.47"/>
    <n v="29.5"/>
    <n v="4"/>
    <n v="0"/>
    <n v="478"/>
    <n v="7"/>
    <n v="233.88"/>
    <n v="115.88"/>
  </r>
  <r>
    <n v="2041"/>
    <x v="4677"/>
    <n v="41"/>
    <x v="4"/>
    <d v="2022-10-31T00:00:00"/>
    <n v="1"/>
    <n v="10215"/>
    <x v="18"/>
    <x v="0"/>
    <n v="108"/>
    <s v="Product_108"/>
    <x v="2"/>
    <n v="188.58"/>
    <n v="112.44"/>
    <n v="4"/>
    <n v="0"/>
    <n v="793"/>
    <n v="1"/>
    <n v="754.32"/>
    <n v="304.56"/>
  </r>
  <r>
    <n v="1661"/>
    <x v="4678"/>
    <n v="42"/>
    <x v="2"/>
    <d v="2022-03-23T00:00:00"/>
    <n v="0"/>
    <n v="10680"/>
    <x v="620"/>
    <x v="1"/>
    <n v="147"/>
    <s v="Product_147"/>
    <x v="1"/>
    <n v="350.57"/>
    <n v="153.99"/>
    <n v="4"/>
    <n v="0"/>
    <n v="356"/>
    <n v="10"/>
    <n v="1402.28"/>
    <n v="786.32"/>
  </r>
  <r>
    <n v="1757"/>
    <x v="4679"/>
    <n v="43"/>
    <x v="0"/>
    <d v="2023-07-25T00:00:00"/>
    <n v="1"/>
    <n v="13657"/>
    <x v="69"/>
    <x v="0"/>
    <n v="126"/>
    <s v="Product_126"/>
    <x v="3"/>
    <n v="554.67999999999995"/>
    <n v="358.31"/>
    <n v="1"/>
    <n v="0"/>
    <n v="526"/>
    <n v="4"/>
    <n v="554.67999999999995"/>
    <n v="196.37"/>
  </r>
  <r>
    <n v="1288"/>
    <x v="4680"/>
    <n v="21"/>
    <x v="0"/>
    <d v="2020-09-10T00:00:00"/>
    <n v="0"/>
    <n v="12340"/>
    <x v="926"/>
    <x v="0"/>
    <n v="140"/>
    <s v="Product_140"/>
    <x v="3"/>
    <n v="834.52"/>
    <n v="426.52"/>
    <n v="1"/>
    <n v="0"/>
    <n v="593"/>
    <n v="6"/>
    <n v="834.52"/>
    <n v="408"/>
  </r>
  <r>
    <n v="2437"/>
    <x v="4681"/>
    <n v="58"/>
    <x v="1"/>
    <d v="2023-10-27T00:00:00"/>
    <n v="0"/>
    <n v="13610"/>
    <x v="1256"/>
    <x v="2"/>
    <n v="142"/>
    <s v="Product_142"/>
    <x v="2"/>
    <n v="476.07"/>
    <n v="280.45999999999998"/>
    <n v="4"/>
    <n v="0.05"/>
    <n v="432"/>
    <n v="5"/>
    <n v="1809.07"/>
    <n v="687.23"/>
  </r>
  <r>
    <n v="1720"/>
    <x v="4682"/>
    <n v="42"/>
    <x v="3"/>
    <d v="2020-03-03T00:00:00"/>
    <n v="0"/>
    <n v="11812"/>
    <x v="1019"/>
    <x v="1"/>
    <n v="135"/>
    <s v="Product_135"/>
    <x v="3"/>
    <n v="450.47"/>
    <n v="247.63"/>
    <n v="2"/>
    <n v="0"/>
    <n v="579"/>
    <n v="4"/>
    <n v="900.94"/>
    <n v="405.68"/>
  </r>
  <r>
    <n v="1637"/>
    <x v="4683"/>
    <n v="29"/>
    <x v="5"/>
    <d v="2021-05-10T00:00:00"/>
    <n v="1"/>
    <n v="11507"/>
    <x v="325"/>
    <x v="1"/>
    <n v="146"/>
    <s v="Product_146"/>
    <x v="2"/>
    <n v="1310.56"/>
    <n v="728.41"/>
    <n v="3"/>
    <n v="0"/>
    <n v="1063"/>
    <n v="3"/>
    <n v="3931.68"/>
    <n v="1746.45"/>
  </r>
  <r>
    <n v="1234"/>
    <x v="4684"/>
    <n v="32"/>
    <x v="1"/>
    <d v="2022-02-01T00:00:00"/>
    <n v="1"/>
    <n v="12090"/>
    <x v="393"/>
    <x v="2"/>
    <n v="141"/>
    <s v="Product_141"/>
    <x v="2"/>
    <n v="260.32"/>
    <n v="429.51499999999999"/>
    <n v="4"/>
    <n v="0.1"/>
    <n v="1041"/>
    <n v="6"/>
    <n v="937.15"/>
    <n v="-780.91"/>
  </r>
  <r>
    <n v="1415"/>
    <x v="4685"/>
    <n v="44"/>
    <x v="5"/>
    <d v="2022-09-28T00:00:00"/>
    <n v="1"/>
    <n v="13378"/>
    <x v="1248"/>
    <x v="1"/>
    <n v="141"/>
    <s v="Product_141"/>
    <x v="1"/>
    <n v="768.42"/>
    <n v="451.83"/>
    <n v="5"/>
    <n v="0"/>
    <n v="611"/>
    <n v="2"/>
    <n v="3842.1"/>
    <n v="1582.95"/>
  </r>
  <r>
    <n v="1937"/>
    <x v="4686"/>
    <n v="18"/>
    <x v="0"/>
    <d v="2023-01-05T00:00:00"/>
    <n v="0"/>
    <n v="11116"/>
    <x v="1073"/>
    <x v="1"/>
    <n v="121"/>
    <s v="Product_121"/>
    <x v="1"/>
    <n v="1431.6"/>
    <n v="680.14"/>
    <n v="3"/>
    <n v="0"/>
    <n v="362"/>
    <n v="3"/>
    <n v="4294.8"/>
    <n v="2254.38"/>
  </r>
  <r>
    <n v="1498"/>
    <x v="4687"/>
    <n v="53"/>
    <x v="4"/>
    <d v="2022-02-07T00:00:00"/>
    <n v="0"/>
    <n v="13654"/>
    <x v="1435"/>
    <x v="0"/>
    <n v="138"/>
    <s v="Product_138"/>
    <x v="0"/>
    <n v="956.27"/>
    <n v="403.8"/>
    <n v="1"/>
    <n v="0.1"/>
    <n v="914"/>
    <n v="6"/>
    <n v="860.64"/>
    <n v="456.84"/>
  </r>
  <r>
    <n v="1973"/>
    <x v="4688"/>
    <n v="43"/>
    <x v="1"/>
    <d v="2020-12-29T00:00:00"/>
    <n v="0"/>
    <n v="11292"/>
    <x v="1347"/>
    <x v="2"/>
    <n v="108"/>
    <s v="Product_108"/>
    <x v="2"/>
    <n v="1089.95"/>
    <n v="710.72"/>
    <n v="1"/>
    <n v="0"/>
    <n v="548"/>
    <n v="6"/>
    <n v="1089.95"/>
    <n v="379.23"/>
  </r>
  <r>
    <n v="1633"/>
    <x v="4689"/>
    <n v="63"/>
    <x v="2"/>
    <d v="2022-08-29T00:00:00"/>
    <n v="0"/>
    <n v="11644"/>
    <x v="997"/>
    <x v="2"/>
    <n v="143"/>
    <s v="Product_143"/>
    <x v="1"/>
    <n v="675.29"/>
    <n v="449.38"/>
    <n v="3"/>
    <n v="0"/>
    <n v="538"/>
    <n v="6"/>
    <n v="2025.87"/>
    <n v="677.73"/>
  </r>
  <r>
    <n v="2019"/>
    <x v="4690"/>
    <n v="41"/>
    <x v="2"/>
    <d v="2023-04-16T00:00:00"/>
    <n v="1"/>
    <n v="12740"/>
    <x v="1002"/>
    <x v="0"/>
    <n v="132"/>
    <s v="Product_132"/>
    <x v="2"/>
    <n v="78.900000000000006"/>
    <n v="35.450000000000003"/>
    <n v="5"/>
    <n v="0"/>
    <n v="355"/>
    <n v="5"/>
    <n v="394.5"/>
    <n v="217.25"/>
  </r>
  <r>
    <n v="1114"/>
    <x v="4691"/>
    <n v="23"/>
    <x v="5"/>
    <d v="2023-02-03T00:00:00"/>
    <n v="0"/>
    <n v="11238"/>
    <x v="378"/>
    <x v="2"/>
    <n v="108"/>
    <s v="Product_108"/>
    <x v="2"/>
    <n v="986.89"/>
    <n v="486.38"/>
    <n v="1"/>
    <n v="0"/>
    <n v="467"/>
    <n v="3"/>
    <n v="986.89"/>
    <n v="500.51"/>
  </r>
  <r>
    <n v="1931"/>
    <x v="4692"/>
    <n v="22"/>
    <x v="0"/>
    <d v="2021-12-17T00:00:00"/>
    <n v="0"/>
    <n v="10958"/>
    <x v="417"/>
    <x v="2"/>
    <n v="144"/>
    <s v="Product_144"/>
    <x v="2"/>
    <n v="966.29"/>
    <n v="468.36"/>
    <n v="1"/>
    <n v="0.1"/>
    <n v="672"/>
    <n v="3"/>
    <n v="869.66"/>
    <n v="401.3"/>
  </r>
  <r>
    <n v="1673"/>
    <x v="4693"/>
    <n v="34"/>
    <x v="4"/>
    <d v="2021-12-06T00:00:00"/>
    <n v="0"/>
    <n v="12161"/>
    <x v="1283"/>
    <x v="0"/>
    <n v="110"/>
    <s v="Product_110"/>
    <x v="1"/>
    <n v="210.12"/>
    <n v="143.13999999999999"/>
    <n v="4"/>
    <n v="0"/>
    <n v="626"/>
    <n v="4"/>
    <n v="840.48"/>
    <n v="267.92"/>
  </r>
  <r>
    <n v="2257"/>
    <x v="4694"/>
    <n v="35"/>
    <x v="5"/>
    <d v="2020-11-30T00:00:00"/>
    <n v="1"/>
    <n v="13256"/>
    <x v="86"/>
    <x v="0"/>
    <n v="123"/>
    <s v="Product_123"/>
    <x v="2"/>
    <n v="720.13"/>
    <n v="332.29"/>
    <n v="2"/>
    <n v="0"/>
    <n v="625"/>
    <n v="3"/>
    <n v="1440.26"/>
    <n v="775.68"/>
  </r>
  <r>
    <n v="2034"/>
    <x v="4695"/>
    <n v="31"/>
    <x v="4"/>
    <d v="2021-06-13T00:00:00"/>
    <n v="1"/>
    <n v="12968"/>
    <x v="665"/>
    <x v="1"/>
    <n v="104"/>
    <s v="Product_104"/>
    <x v="2"/>
    <n v="1377.23"/>
    <n v="619.70000000000005"/>
    <n v="5"/>
    <n v="0.1"/>
    <n v="1298"/>
    <n v="1"/>
    <n v="6197.54"/>
    <n v="3099.04"/>
  </r>
  <r>
    <n v="1205"/>
    <x v="4696"/>
    <n v="41"/>
    <x v="3"/>
    <d v="2023-11-11T00:00:00"/>
    <n v="0"/>
    <n v="11148"/>
    <x v="773"/>
    <x v="1"/>
    <n v="148"/>
    <s v="Product_148"/>
    <x v="0"/>
    <n v="347.37"/>
    <n v="157.9"/>
    <n v="4"/>
    <n v="0"/>
    <n v="417"/>
    <n v="5"/>
    <n v="1389.48"/>
    <n v="757.88"/>
  </r>
  <r>
    <n v="1246"/>
    <x v="4697"/>
    <n v="31"/>
    <x v="4"/>
    <d v="2020-04-07T00:00:00"/>
    <n v="1"/>
    <n v="13176"/>
    <x v="872"/>
    <x v="0"/>
    <n v="138"/>
    <s v="Product_138"/>
    <x v="2"/>
    <n v="718.59"/>
    <n v="444.78"/>
    <n v="2"/>
    <n v="0"/>
    <n v="497"/>
    <n v="4"/>
    <n v="1437.18"/>
    <n v="547.62"/>
  </r>
  <r>
    <n v="1757"/>
    <x v="4698"/>
    <n v="43"/>
    <x v="2"/>
    <d v="2021-06-08T00:00:00"/>
    <n v="1"/>
    <n v="12284"/>
    <x v="344"/>
    <x v="2"/>
    <n v="130"/>
    <s v="Product_130"/>
    <x v="0"/>
    <n v="718.6"/>
    <n v="478.88"/>
    <n v="1"/>
    <n v="0"/>
    <n v="526"/>
    <n v="4"/>
    <n v="718.6"/>
    <n v="239.72"/>
  </r>
  <r>
    <n v="2150"/>
    <x v="4699"/>
    <n v="32"/>
    <x v="1"/>
    <d v="2020-02-26T00:00:00"/>
    <n v="0"/>
    <n v="12700"/>
    <x v="430"/>
    <x v="0"/>
    <n v="141"/>
    <s v="Product_141"/>
    <x v="2"/>
    <n v="1225.5999999999999"/>
    <n v="634.87"/>
    <n v="2"/>
    <n v="0"/>
    <n v="696"/>
    <n v="7"/>
    <n v="2451.1999999999998"/>
    <n v="1181.46"/>
  </r>
  <r>
    <n v="1146"/>
    <x v="4700"/>
    <n v="49"/>
    <x v="1"/>
    <d v="2022-02-03T00:00:00"/>
    <n v="0"/>
    <n v="11828"/>
    <x v="1140"/>
    <x v="0"/>
    <n v="123"/>
    <s v="Product_123"/>
    <x v="0"/>
    <n v="1245.6400000000001"/>
    <n v="549.11"/>
    <n v="1"/>
    <n v="0"/>
    <n v="660"/>
    <n v="5"/>
    <n v="1245.6400000000001"/>
    <n v="696.53"/>
  </r>
  <r>
    <n v="1117"/>
    <x v="4701"/>
    <n v="35"/>
    <x v="1"/>
    <d v="2020-11-04T00:00:00"/>
    <n v="0"/>
    <n v="10157"/>
    <x v="1025"/>
    <x v="0"/>
    <n v="105"/>
    <s v="Product_105"/>
    <x v="1"/>
    <n v="1150.94"/>
    <n v="662.62"/>
    <n v="4"/>
    <n v="0"/>
    <n v="736"/>
    <n v="5"/>
    <n v="4603.76"/>
    <n v="1953.28"/>
  </r>
  <r>
    <n v="2405"/>
    <x v="4702"/>
    <n v="58"/>
    <x v="4"/>
    <d v="2020-11-29T00:00:00"/>
    <n v="0"/>
    <n v="13545"/>
    <x v="71"/>
    <x v="1"/>
    <n v="121"/>
    <s v="Product_121"/>
    <x v="1"/>
    <n v="579.91"/>
    <n v="268.49"/>
    <n v="1"/>
    <n v="0"/>
    <n v="692"/>
    <n v="6"/>
    <n v="579.91"/>
    <n v="311.42"/>
  </r>
  <r>
    <n v="1411"/>
    <x v="4703"/>
    <n v="49"/>
    <x v="2"/>
    <d v="2023-03-17T00:00:00"/>
    <n v="0"/>
    <n v="10907"/>
    <x v="847"/>
    <x v="0"/>
    <n v="106"/>
    <s v="Product_106"/>
    <x v="3"/>
    <n v="154.44999999999999"/>
    <n v="64.75"/>
    <n v="2"/>
    <n v="0"/>
    <n v="395"/>
    <n v="4"/>
    <n v="308.89999999999998"/>
    <n v="179.4"/>
  </r>
  <r>
    <n v="1362"/>
    <x v="4704"/>
    <n v="42"/>
    <x v="4"/>
    <d v="2021-03-14T00:00:00"/>
    <n v="1"/>
    <n v="11528"/>
    <x v="227"/>
    <x v="2"/>
    <n v="149"/>
    <s v="Product_149"/>
    <x v="2"/>
    <n v="556.75"/>
    <n v="370.72"/>
    <n v="4"/>
    <n v="0"/>
    <n v="399"/>
    <n v="7"/>
    <n v="2227"/>
    <n v="744.12"/>
  </r>
  <r>
    <n v="1136"/>
    <x v="4705"/>
    <n v="36"/>
    <x v="0"/>
    <d v="2021-03-29T00:00:00"/>
    <n v="0"/>
    <n v="13008"/>
    <x v="683"/>
    <x v="0"/>
    <n v="117"/>
    <s v="Product_117"/>
    <x v="3"/>
    <n v="1035.7"/>
    <n v="684.86"/>
    <n v="2"/>
    <n v="0.2"/>
    <n v="343"/>
    <n v="6"/>
    <n v="1657.12"/>
    <n v="287.39999999999998"/>
  </r>
  <r>
    <n v="2198"/>
    <x v="4706"/>
    <n v="40"/>
    <x v="2"/>
    <d v="2023-08-18T00:00:00"/>
    <n v="0"/>
    <n v="13345"/>
    <x v="1090"/>
    <x v="0"/>
    <n v="125"/>
    <s v="Product_125"/>
    <x v="3"/>
    <n v="1068.98"/>
    <n v="740.56"/>
    <n v="2"/>
    <n v="0"/>
    <n v="502"/>
    <n v="3"/>
    <n v="2137.96"/>
    <n v="656.84"/>
  </r>
  <r>
    <n v="2312"/>
    <x v="4707"/>
    <n v="61"/>
    <x v="2"/>
    <d v="2021-06-04T00:00:00"/>
    <n v="0"/>
    <n v="13961"/>
    <x v="887"/>
    <x v="0"/>
    <n v="124"/>
    <s v="Product_124"/>
    <x v="0"/>
    <n v="1449.25"/>
    <n v="785.79"/>
    <n v="3"/>
    <n v="0"/>
    <n v="622"/>
    <n v="7"/>
    <n v="4347.75"/>
    <n v="1990.38"/>
  </r>
  <r>
    <n v="1957"/>
    <x v="4708"/>
    <n v="29"/>
    <x v="4"/>
    <d v="2023-10-19T00:00:00"/>
    <n v="0"/>
    <n v="12900"/>
    <x v="467"/>
    <x v="1"/>
    <n v="122"/>
    <s v="Product_122"/>
    <x v="1"/>
    <n v="707.78"/>
    <n v="345.54"/>
    <n v="1"/>
    <n v="0"/>
    <n v="390"/>
    <n v="7"/>
    <n v="707.78"/>
    <n v="362.24"/>
  </r>
  <r>
    <n v="1018"/>
    <x v="4709"/>
    <n v="40"/>
    <x v="4"/>
    <d v="2021-02-27T00:00:00"/>
    <n v="0"/>
    <n v="11140"/>
    <x v="563"/>
    <x v="2"/>
    <n v="113"/>
    <s v="Product_113"/>
    <x v="2"/>
    <n v="967.03"/>
    <n v="610.13"/>
    <n v="1"/>
    <n v="0"/>
    <n v="355"/>
    <n v="8"/>
    <n v="967.03"/>
    <n v="356.9"/>
  </r>
  <r>
    <n v="1194"/>
    <x v="4710"/>
    <n v="45"/>
    <x v="1"/>
    <d v="2021-05-07T00:00:00"/>
    <n v="1"/>
    <n v="12933"/>
    <x v="1300"/>
    <x v="2"/>
    <n v="117"/>
    <s v="Product_117"/>
    <x v="2"/>
    <n v="831.83"/>
    <n v="377.77"/>
    <n v="2"/>
    <n v="0"/>
    <n v="1117"/>
    <n v="4"/>
    <n v="1663.66"/>
    <n v="908.12"/>
  </r>
  <r>
    <n v="1329"/>
    <x v="4711"/>
    <n v="37"/>
    <x v="2"/>
    <d v="2023-08-27T00:00:00"/>
    <n v="0"/>
    <n v="13645"/>
    <x v="607"/>
    <x v="1"/>
    <n v="114"/>
    <s v="Product_114"/>
    <x v="0"/>
    <n v="268.39999999999998"/>
    <n v="429.51499999999999"/>
    <n v="1"/>
    <n v="0.2"/>
    <n v="493"/>
    <n v="3"/>
    <n v="214.72"/>
    <n v="-214.8"/>
  </r>
  <r>
    <n v="1174"/>
    <x v="4712"/>
    <n v="60"/>
    <x v="1"/>
    <d v="2022-04-18T00:00:00"/>
    <n v="1"/>
    <n v="11559"/>
    <x v="1193"/>
    <x v="1"/>
    <n v="134"/>
    <s v="Product_134"/>
    <x v="3"/>
    <n v="718.74"/>
    <n v="342.63"/>
    <n v="5"/>
    <n v="0.05"/>
    <n v="626"/>
    <n v="4"/>
    <n v="3414.02"/>
    <n v="1700.87"/>
  </r>
  <r>
    <n v="2001"/>
    <x v="4713"/>
    <n v="21"/>
    <x v="0"/>
    <d v="2022-11-17T00:00:00"/>
    <n v="0"/>
    <n v="12107"/>
    <x v="972"/>
    <x v="1"/>
    <n v="126"/>
    <s v="Product_126"/>
    <x v="0"/>
    <n v="840.01"/>
    <n v="575.80999999999995"/>
    <n v="1"/>
    <n v="0"/>
    <n v="776"/>
    <n v="1"/>
    <n v="840.01"/>
    <n v="264.2"/>
  </r>
  <r>
    <n v="1448"/>
    <x v="4714"/>
    <n v="66"/>
    <x v="3"/>
    <d v="2020-02-11T00:00:00"/>
    <n v="0"/>
    <n v="12448"/>
    <x v="1126"/>
    <x v="2"/>
    <n v="119"/>
    <s v="Product_119"/>
    <x v="3"/>
    <n v="1428.59"/>
    <n v="884.22"/>
    <n v="4"/>
    <n v="0"/>
    <n v="390"/>
    <n v="5"/>
    <n v="5714.36"/>
    <n v="2177.48"/>
  </r>
  <r>
    <n v="1945"/>
    <x v="4715"/>
    <n v="50"/>
    <x v="1"/>
    <d v="2023-10-29T00:00:00"/>
    <n v="0"/>
    <n v="11897"/>
    <x v="1391"/>
    <x v="2"/>
    <n v="126"/>
    <s v="Product_126"/>
    <x v="2"/>
    <n v="581.48"/>
    <n v="255.91"/>
    <n v="1"/>
    <n v="0"/>
    <n v="430"/>
    <n v="5"/>
    <n v="581.48"/>
    <n v="325.57"/>
  </r>
  <r>
    <n v="2377"/>
    <x v="4716"/>
    <n v="36"/>
    <x v="4"/>
    <d v="2020-01-19T00:00:00"/>
    <n v="0"/>
    <n v="10827"/>
    <x v="1261"/>
    <x v="0"/>
    <n v="103"/>
    <s v="Product_103"/>
    <x v="0"/>
    <n v="1471.14"/>
    <n v="629.42999999999995"/>
    <n v="5"/>
    <n v="0"/>
    <n v="407"/>
    <n v="6"/>
    <n v="7355.7"/>
    <n v="4208.55"/>
  </r>
  <r>
    <n v="1140"/>
    <x v="4717"/>
    <n v="36"/>
    <x v="5"/>
    <d v="2022-08-28T00:00:00"/>
    <n v="0"/>
    <n v="11800"/>
    <x v="1229"/>
    <x v="2"/>
    <n v="102"/>
    <s v="Product_102"/>
    <x v="3"/>
    <n v="836.34"/>
    <n v="546"/>
    <n v="2"/>
    <n v="0"/>
    <n v="857"/>
    <n v="6"/>
    <n v="1672.68"/>
    <n v="580.67999999999995"/>
  </r>
  <r>
    <n v="1757"/>
    <x v="4718"/>
    <n v="40"/>
    <x v="3"/>
    <d v="2020-09-27T00:00:00"/>
    <n v="1"/>
    <n v="11203"/>
    <x v="229"/>
    <x v="1"/>
    <n v="128"/>
    <s v="Product_128"/>
    <x v="0"/>
    <n v="401.58"/>
    <n v="257.29000000000002"/>
    <n v="1"/>
    <n v="0"/>
    <n v="526"/>
    <n v="4"/>
    <n v="401.58"/>
    <n v="144.29"/>
  </r>
  <r>
    <n v="1929"/>
    <x v="4719"/>
    <n v="27"/>
    <x v="0"/>
    <d v="2023-08-18T00:00:00"/>
    <n v="0"/>
    <n v="13303"/>
    <x v="1090"/>
    <x v="2"/>
    <n v="102"/>
    <s v="Product_102"/>
    <x v="1"/>
    <n v="327.91"/>
    <n v="197.17"/>
    <n v="4"/>
    <n v="0"/>
    <n v="502"/>
    <n v="5"/>
    <n v="1311.64"/>
    <n v="522.96"/>
  </r>
  <r>
    <n v="1092"/>
    <x v="4720"/>
    <n v="34"/>
    <x v="4"/>
    <d v="2020-12-20T00:00:00"/>
    <n v="1"/>
    <n v="12523"/>
    <x v="1244"/>
    <x v="2"/>
    <n v="122"/>
    <s v="Product_122"/>
    <x v="0"/>
    <n v="255.46"/>
    <n v="117.21"/>
    <n v="5"/>
    <n v="0"/>
    <n v="822"/>
    <n v="5"/>
    <n v="1277.3"/>
    <n v="691.25"/>
  </r>
  <r>
    <n v="1238"/>
    <x v="4721"/>
    <n v="42"/>
    <x v="3"/>
    <d v="2023-05-16T00:00:00"/>
    <n v="0"/>
    <n v="12702"/>
    <x v="1443"/>
    <x v="2"/>
    <n v="107"/>
    <s v="Product_107"/>
    <x v="2"/>
    <n v="706.75"/>
    <n v="384.53"/>
    <n v="3"/>
    <n v="0"/>
    <n v="596"/>
    <n v="3"/>
    <n v="2120.25"/>
    <n v="966.66"/>
  </r>
  <r>
    <n v="1204"/>
    <x v="4722"/>
    <n v="58"/>
    <x v="4"/>
    <d v="2020-01-18T00:00:00"/>
    <n v="0"/>
    <n v="10844"/>
    <x v="1393"/>
    <x v="2"/>
    <n v="104"/>
    <s v="Product_104"/>
    <x v="0"/>
    <n v="81.790000000000006"/>
    <n v="47.51"/>
    <n v="2"/>
    <n v="0.2"/>
    <n v="510"/>
    <n v="3"/>
    <n v="130.86000000000001"/>
    <n v="35.840000000000003"/>
  </r>
  <r>
    <n v="1559"/>
    <x v="4723"/>
    <n v="70"/>
    <x v="1"/>
    <d v="2021-04-03T00:00:00"/>
    <n v="0"/>
    <n v="12971"/>
    <x v="1444"/>
    <x v="0"/>
    <n v="149"/>
    <s v="Product_149"/>
    <x v="2"/>
    <n v="695.32"/>
    <n v="472.57"/>
    <n v="2"/>
    <n v="0.2"/>
    <n v="809"/>
    <n v="7"/>
    <n v="1112.51"/>
    <n v="167.37"/>
  </r>
  <r>
    <n v="2456"/>
    <x v="4724"/>
    <n v="44"/>
    <x v="4"/>
    <d v="2021-05-31T00:00:00"/>
    <n v="0"/>
    <n v="11268"/>
    <x v="603"/>
    <x v="1"/>
    <n v="138"/>
    <s v="Product_138"/>
    <x v="2"/>
    <n v="1483.19"/>
    <n v="668.66"/>
    <n v="2"/>
    <n v="0"/>
    <n v="537"/>
    <n v="2"/>
    <n v="2966.38"/>
    <n v="1629.06"/>
  </r>
  <r>
    <n v="1244"/>
    <x v="4725"/>
    <n v="43"/>
    <x v="0"/>
    <d v="2023-05-30T00:00:00"/>
    <n v="0"/>
    <n v="13664"/>
    <x v="984"/>
    <x v="2"/>
    <n v="139"/>
    <s v="Product_139"/>
    <x v="0"/>
    <n v="1021.65"/>
    <n v="566.64"/>
    <n v="5"/>
    <n v="0"/>
    <n v="338"/>
    <n v="5"/>
    <n v="5108.25"/>
    <n v="2275.0500000000002"/>
  </r>
  <r>
    <n v="1831"/>
    <x v="4726"/>
    <n v="32"/>
    <x v="5"/>
    <d v="2021-09-17T00:00:00"/>
    <n v="1"/>
    <n v="10637"/>
    <x v="418"/>
    <x v="1"/>
    <n v="120"/>
    <s v="Product_120"/>
    <x v="0"/>
    <n v="1151.69"/>
    <n v="515.17999999999995"/>
    <n v="1"/>
    <n v="0"/>
    <n v="1092"/>
    <n v="2"/>
    <n v="1151.69"/>
    <n v="636.51"/>
  </r>
  <r>
    <n v="2340"/>
    <x v="4727"/>
    <n v="40"/>
    <x v="1"/>
    <d v="2023-12-30T00:00:00"/>
    <n v="0"/>
    <n v="10648"/>
    <x v="1334"/>
    <x v="1"/>
    <n v="106"/>
    <s v="Product_106"/>
    <x v="0"/>
    <n v="222.56"/>
    <n v="429.51499999999999"/>
    <n v="1"/>
    <n v="0.1"/>
    <n v="368"/>
    <n v="2"/>
    <n v="200.3"/>
    <n v="-229.21"/>
  </r>
  <r>
    <n v="1924"/>
    <x v="4728"/>
    <n v="30"/>
    <x v="1"/>
    <d v="2023-12-23T00:00:00"/>
    <n v="0"/>
    <n v="13639"/>
    <x v="1201"/>
    <x v="2"/>
    <n v="109"/>
    <s v="Product_109"/>
    <x v="1"/>
    <n v="736"/>
    <n v="338.59"/>
    <n v="1"/>
    <n v="0.2"/>
    <n v="375"/>
    <n v="6"/>
    <n v="588.79999999999995"/>
    <n v="250.21"/>
  </r>
  <r>
    <n v="1294"/>
    <x v="4729"/>
    <n v="36"/>
    <x v="0"/>
    <d v="2023-09-08T00:00:00"/>
    <n v="0"/>
    <n v="12260"/>
    <x v="110"/>
    <x v="0"/>
    <n v="131"/>
    <s v="Product_131"/>
    <x v="1"/>
    <n v="465.02"/>
    <n v="302.66000000000003"/>
    <n v="1"/>
    <n v="0.1"/>
    <n v="511"/>
    <n v="5"/>
    <n v="418.52"/>
    <n v="115.86"/>
  </r>
  <r>
    <n v="1639"/>
    <x v="4730"/>
    <n v="54"/>
    <x v="0"/>
    <d v="2021-07-17T00:00:00"/>
    <n v="1"/>
    <n v="11629"/>
    <x v="3"/>
    <x v="0"/>
    <n v="126"/>
    <s v="Product_126"/>
    <x v="3"/>
    <n v="1346.44"/>
    <n v="641.47"/>
    <n v="2"/>
    <n v="0"/>
    <n v="1264"/>
    <n v="4"/>
    <n v="2692.88"/>
    <n v="1409.94"/>
  </r>
  <r>
    <n v="1855"/>
    <x v="4731"/>
    <n v="47"/>
    <x v="3"/>
    <d v="2022-05-17T00:00:00"/>
    <n v="0"/>
    <n v="13966"/>
    <x v="241"/>
    <x v="0"/>
    <n v="136"/>
    <s v="Product_136"/>
    <x v="0"/>
    <n v="312.87"/>
    <n v="164.3"/>
    <n v="3"/>
    <n v="0"/>
    <n v="805"/>
    <n v="5"/>
    <n v="938.61"/>
    <n v="445.71"/>
  </r>
  <r>
    <n v="2305"/>
    <x v="4732"/>
    <n v="43"/>
    <x v="5"/>
    <d v="2022-10-02T00:00:00"/>
    <n v="1"/>
    <n v="13530"/>
    <x v="1179"/>
    <x v="2"/>
    <n v="126"/>
    <s v="Product_126"/>
    <x v="3"/>
    <n v="715.16"/>
    <n v="373.55"/>
    <n v="2"/>
    <n v="0"/>
    <n v="555"/>
    <n v="3"/>
    <n v="1430.32"/>
    <n v="683.22"/>
  </r>
  <r>
    <n v="1016"/>
    <x v="4733"/>
    <n v="31"/>
    <x v="4"/>
    <d v="2021-12-15T00:00:00"/>
    <n v="1"/>
    <n v="10989"/>
    <x v="341"/>
    <x v="2"/>
    <n v="128"/>
    <s v="Product_128"/>
    <x v="3"/>
    <n v="902.67"/>
    <n v="595.66"/>
    <n v="3"/>
    <n v="0"/>
    <n v="683"/>
    <n v="6"/>
    <n v="2708.01"/>
    <n v="921.03"/>
  </r>
  <r>
    <n v="1070"/>
    <x v="4734"/>
    <n v="40"/>
    <x v="3"/>
    <d v="2022-07-29T00:00:00"/>
    <n v="1"/>
    <n v="10803"/>
    <x v="48"/>
    <x v="2"/>
    <n v="105"/>
    <s v="Product_105"/>
    <x v="2"/>
    <n v="795.36"/>
    <n v="498.96"/>
    <n v="3"/>
    <n v="0"/>
    <n v="887"/>
    <n v="1"/>
    <n v="2386.08"/>
    <n v="889.2"/>
  </r>
  <r>
    <n v="2292"/>
    <x v="4735"/>
    <n v="40"/>
    <x v="4"/>
    <d v="2021-05-31T00:00:00"/>
    <n v="1"/>
    <n v="10127"/>
    <x v="603"/>
    <x v="2"/>
    <n v="110"/>
    <s v="Product_110"/>
    <x v="3"/>
    <n v="1253.8499999999999"/>
    <n v="523.20000000000005"/>
    <n v="1"/>
    <n v="0"/>
    <n v="829"/>
    <n v="2"/>
    <n v="1253.8499999999999"/>
    <n v="730.65"/>
  </r>
  <r>
    <n v="2348"/>
    <x v="4736"/>
    <n v="40"/>
    <x v="4"/>
    <d v="2021-03-22T00:00:00"/>
    <n v="1"/>
    <n v="10951"/>
    <x v="612"/>
    <x v="2"/>
    <n v="118"/>
    <s v="Product_118"/>
    <x v="0"/>
    <n v="385.61"/>
    <n v="162"/>
    <n v="4"/>
    <n v="0.05"/>
    <n v="729"/>
    <n v="4"/>
    <n v="1465.32"/>
    <n v="817.32"/>
  </r>
  <r>
    <n v="1304"/>
    <x v="4737"/>
    <n v="35"/>
    <x v="4"/>
    <d v="2022-08-13T00:00:00"/>
    <n v="0"/>
    <n v="12264"/>
    <x v="1212"/>
    <x v="1"/>
    <n v="115"/>
    <s v="Product_115"/>
    <x v="1"/>
    <n v="597.22"/>
    <n v="337.64"/>
    <n v="5"/>
    <n v="0.05"/>
    <n v="522"/>
    <n v="6"/>
    <n v="2836.8"/>
    <n v="1148.5999999999999"/>
  </r>
  <r>
    <n v="2474"/>
    <x v="4738"/>
    <n v="54"/>
    <x v="3"/>
    <d v="2021-09-10T00:00:00"/>
    <n v="0"/>
    <n v="12758"/>
    <x v="321"/>
    <x v="1"/>
    <n v="133"/>
    <s v="Product_133"/>
    <x v="3"/>
    <n v="1198.52"/>
    <n v="633.20000000000005"/>
    <n v="4"/>
    <n v="0"/>
    <n v="551"/>
    <n v="6"/>
    <n v="4794.08"/>
    <n v="2261.2800000000002"/>
  </r>
  <r>
    <n v="2030"/>
    <x v="4739"/>
    <n v="54"/>
    <x v="1"/>
    <d v="2023-10-18T00:00:00"/>
    <n v="0"/>
    <n v="10019"/>
    <x v="1335"/>
    <x v="2"/>
    <n v="105"/>
    <s v="Product_105"/>
    <x v="3"/>
    <n v="815.7"/>
    <n v="393.72"/>
    <n v="3"/>
    <n v="0.2"/>
    <n v="441"/>
    <n v="5"/>
    <n v="1957.68"/>
    <n v="776.52"/>
  </r>
  <r>
    <n v="2337"/>
    <x v="4740"/>
    <n v="51"/>
    <x v="0"/>
    <d v="2022-02-12T00:00:00"/>
    <n v="0"/>
    <n v="13638"/>
    <x v="1287"/>
    <x v="0"/>
    <n v="137"/>
    <s v="Product_137"/>
    <x v="1"/>
    <n v="633.07000000000005"/>
    <n v="403.76"/>
    <n v="4"/>
    <n v="0"/>
    <n v="388"/>
    <n v="7"/>
    <n v="2532.2800000000002"/>
    <n v="917.24"/>
  </r>
  <r>
    <n v="1816"/>
    <x v="4741"/>
    <n v="32"/>
    <x v="1"/>
    <d v="2023-01-07T00:00:00"/>
    <n v="0"/>
    <n v="11781"/>
    <x v="573"/>
    <x v="1"/>
    <n v="140"/>
    <s v="Product_140"/>
    <x v="3"/>
    <n v="92.69"/>
    <n v="40.65"/>
    <n v="3"/>
    <n v="0.2"/>
    <n v="550"/>
    <n v="6"/>
    <n v="222.46"/>
    <n v="100.51"/>
  </r>
  <r>
    <n v="2126"/>
    <x v="4742"/>
    <n v="57"/>
    <x v="5"/>
    <d v="2022-03-24T00:00:00"/>
    <n v="0"/>
    <n v="13834"/>
    <x v="924"/>
    <x v="2"/>
    <n v="122"/>
    <s v="Product_122"/>
    <x v="0"/>
    <n v="1142.4100000000001"/>
    <n v="790.8"/>
    <n v="2"/>
    <n v="0.2"/>
    <n v="518"/>
    <n v="4"/>
    <n v="1827.86"/>
    <n v="246.26"/>
  </r>
  <r>
    <n v="1820"/>
    <x v="4743"/>
    <n v="26"/>
    <x v="3"/>
    <d v="2023-12-04T00:00:00"/>
    <n v="0"/>
    <n v="13131"/>
    <x v="1445"/>
    <x v="2"/>
    <n v="122"/>
    <s v="Product_122"/>
    <x v="3"/>
    <n v="1459.66"/>
    <n v="594.41999999999996"/>
    <n v="2"/>
    <n v="0"/>
    <n v="501"/>
    <n v="6"/>
    <n v="2919.32"/>
    <n v="1730.48"/>
  </r>
  <r>
    <n v="1192"/>
    <x v="4744"/>
    <n v="52"/>
    <x v="5"/>
    <d v="2020-07-28T00:00:00"/>
    <n v="0"/>
    <n v="10674"/>
    <x v="7"/>
    <x v="1"/>
    <n v="122"/>
    <s v="Product_122"/>
    <x v="2"/>
    <n v="949.42"/>
    <n v="413.44"/>
    <n v="1"/>
    <n v="0"/>
    <n v="627"/>
    <n v="2"/>
    <n v="949.42"/>
    <n v="535.98"/>
  </r>
  <r>
    <n v="1528"/>
    <x v="4745"/>
    <n v="40"/>
    <x v="0"/>
    <d v="2020-01-16T00:00:00"/>
    <n v="1"/>
    <n v="12761"/>
    <x v="1037"/>
    <x v="1"/>
    <n v="115"/>
    <s v="Product_115"/>
    <x v="3"/>
    <n v="1291.98"/>
    <n v="637.46"/>
    <n v="5"/>
    <n v="0"/>
    <n v="846"/>
    <n v="2"/>
    <n v="6459.9"/>
    <n v="3272.6"/>
  </r>
  <r>
    <n v="1170"/>
    <x v="4746"/>
    <n v="22"/>
    <x v="0"/>
    <d v="2022-11-13T00:00:00"/>
    <n v="1"/>
    <n v="10738"/>
    <x v="440"/>
    <x v="2"/>
    <n v="117"/>
    <s v="Product_117"/>
    <x v="2"/>
    <n v="799.47"/>
    <n v="441.9"/>
    <n v="2"/>
    <n v="0.05"/>
    <n v="726"/>
    <n v="3"/>
    <n v="1518.99"/>
    <n v="635.19000000000005"/>
  </r>
  <r>
    <n v="1250"/>
    <x v="4747"/>
    <n v="64"/>
    <x v="2"/>
    <d v="2023-09-18T00:00:00"/>
    <n v="0"/>
    <n v="13200"/>
    <x v="796"/>
    <x v="0"/>
    <n v="145"/>
    <s v="Product_145"/>
    <x v="1"/>
    <n v="385.94"/>
    <n v="179.4"/>
    <n v="5"/>
    <n v="0"/>
    <n v="471"/>
    <n v="3"/>
    <n v="1929.7"/>
    <n v="1032.7"/>
  </r>
  <r>
    <n v="2410"/>
    <x v="4748"/>
    <n v="36"/>
    <x v="5"/>
    <d v="2022-02-05T00:00:00"/>
    <n v="1"/>
    <n v="10556"/>
    <x v="737"/>
    <x v="2"/>
    <n v="128"/>
    <s v="Product_128"/>
    <x v="1"/>
    <n v="70.94"/>
    <n v="44.04"/>
    <n v="1"/>
    <n v="0.2"/>
    <n v="476"/>
    <n v="3"/>
    <n v="56.75"/>
    <n v="12.71"/>
  </r>
  <r>
    <n v="2230"/>
    <x v="4749"/>
    <n v="29"/>
    <x v="1"/>
    <d v="2023-02-23T00:00:00"/>
    <n v="0"/>
    <n v="12244"/>
    <x v="21"/>
    <x v="1"/>
    <n v="122"/>
    <s v="Product_122"/>
    <x v="3"/>
    <n v="997.43"/>
    <n v="505.96"/>
    <n v="5"/>
    <n v="0"/>
    <n v="526"/>
    <n v="7"/>
    <n v="4987.1499999999996"/>
    <n v="2457.35"/>
  </r>
  <r>
    <n v="1540"/>
    <x v="4750"/>
    <n v="56"/>
    <x v="5"/>
    <d v="2023-08-18T00:00:00"/>
    <n v="0"/>
    <n v="12983"/>
    <x v="1090"/>
    <x v="1"/>
    <n v="121"/>
    <s v="Product_121"/>
    <x v="3"/>
    <n v="765.01"/>
    <n v="314.85000000000002"/>
    <n v="2"/>
    <n v="0"/>
    <n v="502"/>
    <n v="4"/>
    <n v="1530.02"/>
    <n v="900.32"/>
  </r>
  <r>
    <n v="1415"/>
    <x v="4751"/>
    <n v="58"/>
    <x v="3"/>
    <d v="2023-05-01T00:00:00"/>
    <n v="1"/>
    <n v="13563"/>
    <x v="755"/>
    <x v="2"/>
    <n v="142"/>
    <s v="Product_142"/>
    <x v="1"/>
    <n v="1184.04"/>
    <n v="785.39"/>
    <n v="2"/>
    <n v="0.2"/>
    <n v="611"/>
    <n v="2"/>
    <n v="1894.46"/>
    <n v="323.68"/>
  </r>
  <r>
    <n v="1793"/>
    <x v="4752"/>
    <n v="33"/>
    <x v="0"/>
    <d v="2023-01-06T00:00:00"/>
    <n v="0"/>
    <n v="12725"/>
    <x v="161"/>
    <x v="1"/>
    <n v="117"/>
    <s v="Product_117"/>
    <x v="2"/>
    <n v="1057.29"/>
    <n v="722.3"/>
    <n v="4"/>
    <n v="0"/>
    <n v="388"/>
    <n v="7"/>
    <n v="4229.16"/>
    <n v="1339.96"/>
  </r>
  <r>
    <n v="2403"/>
    <x v="4753"/>
    <n v="44"/>
    <x v="0"/>
    <d v="2021-01-08T00:00:00"/>
    <n v="0"/>
    <n v="10503"/>
    <x v="1446"/>
    <x v="2"/>
    <n v="105"/>
    <s v="Product_105"/>
    <x v="1"/>
    <n v="1482.53"/>
    <n v="868.12"/>
    <n v="4"/>
    <n v="0"/>
    <n v="626"/>
    <n v="7"/>
    <n v="5930.12"/>
    <n v="2457.64"/>
  </r>
  <r>
    <n v="2167"/>
    <x v="4754"/>
    <n v="42"/>
    <x v="5"/>
    <d v="2021-03-09T00:00:00"/>
    <n v="0"/>
    <n v="11270"/>
    <x v="160"/>
    <x v="0"/>
    <n v="118"/>
    <s v="Product_118"/>
    <x v="1"/>
    <n v="789.95"/>
    <n v="507.12"/>
    <n v="4"/>
    <n v="0"/>
    <n v="367"/>
    <n v="5"/>
    <n v="3159.8"/>
    <n v="1131.32"/>
  </r>
  <r>
    <n v="1024"/>
    <x v="4755"/>
    <n v="40"/>
    <x v="5"/>
    <d v="2023-11-02T00:00:00"/>
    <n v="0"/>
    <n v="10737"/>
    <x v="871"/>
    <x v="0"/>
    <n v="117"/>
    <s v="Product_117"/>
    <x v="2"/>
    <n v="669.4"/>
    <n v="292.08"/>
    <n v="5"/>
    <n v="0"/>
    <n v="426"/>
    <n v="6"/>
    <n v="3347"/>
    <n v="1886.6"/>
  </r>
  <r>
    <n v="1667"/>
    <x v="4756"/>
    <n v="19"/>
    <x v="4"/>
    <d v="2020-09-08T00:00:00"/>
    <n v="1"/>
    <n v="10791"/>
    <x v="618"/>
    <x v="2"/>
    <n v="104"/>
    <s v="Product_104"/>
    <x v="1"/>
    <n v="465.77"/>
    <n v="223.87"/>
    <n v="2"/>
    <n v="0"/>
    <n v="437"/>
    <n v="3"/>
    <n v="931.54"/>
    <n v="483.8"/>
  </r>
  <r>
    <n v="2096"/>
    <x v="4757"/>
    <n v="54"/>
    <x v="5"/>
    <d v="2022-09-13T00:00:00"/>
    <n v="0"/>
    <n v="13331"/>
    <x v="921"/>
    <x v="1"/>
    <n v="107"/>
    <s v="Product_107"/>
    <x v="3"/>
    <n v="741.45"/>
    <n v="368.92"/>
    <n v="1"/>
    <n v="0"/>
    <n v="454"/>
    <n v="6"/>
    <n v="741.45"/>
    <n v="372.53"/>
  </r>
  <r>
    <n v="1631"/>
    <x v="4758"/>
    <n v="27"/>
    <x v="4"/>
    <d v="2020-10-05T00:00:00"/>
    <n v="0"/>
    <n v="11370"/>
    <x v="133"/>
    <x v="1"/>
    <n v="125"/>
    <s v="Product_125"/>
    <x v="3"/>
    <n v="1315.66"/>
    <n v="905.47"/>
    <n v="3"/>
    <n v="0"/>
    <n v="566"/>
    <n v="5"/>
    <n v="3946.98"/>
    <n v="1230.57"/>
  </r>
  <r>
    <n v="2116"/>
    <x v="4759"/>
    <n v="47"/>
    <x v="3"/>
    <d v="2021-11-19T00:00:00"/>
    <n v="1"/>
    <n v="10196"/>
    <x v="581"/>
    <x v="0"/>
    <n v="137"/>
    <s v="Product_137"/>
    <x v="1"/>
    <n v="111.54"/>
    <n v="61.76"/>
    <n v="2"/>
    <n v="0.05"/>
    <n v="875"/>
    <n v="2"/>
    <n v="211.93"/>
    <n v="88.41"/>
  </r>
  <r>
    <n v="1504"/>
    <x v="4760"/>
    <n v="43"/>
    <x v="3"/>
    <d v="2021-07-20T00:00:00"/>
    <n v="0"/>
    <n v="11130"/>
    <x v="370"/>
    <x v="1"/>
    <n v="140"/>
    <s v="Product_140"/>
    <x v="3"/>
    <n v="1467.96"/>
    <n v="590.45000000000005"/>
    <n v="4"/>
    <n v="0"/>
    <n v="812"/>
    <n v="5"/>
    <n v="5871.84"/>
    <n v="3510.04"/>
  </r>
  <r>
    <n v="1335"/>
    <x v="4761"/>
    <n v="58"/>
    <x v="1"/>
    <d v="2023-04-08T00:00:00"/>
    <n v="0"/>
    <n v="12828"/>
    <x v="1046"/>
    <x v="1"/>
    <n v="140"/>
    <s v="Product_140"/>
    <x v="0"/>
    <n v="1490.3"/>
    <n v="766.1"/>
    <n v="4"/>
    <n v="0.05"/>
    <n v="516"/>
    <n v="6"/>
    <n v="5663.14"/>
    <n v="2598.7399999999998"/>
  </r>
  <r>
    <n v="1424"/>
    <x v="4762"/>
    <n v="19"/>
    <x v="5"/>
    <d v="2021-10-27T00:00:00"/>
    <n v="0"/>
    <n v="10743"/>
    <x v="660"/>
    <x v="2"/>
    <n v="143"/>
    <s v="Product_143"/>
    <x v="1"/>
    <n v="916.84"/>
    <n v="368.87"/>
    <n v="5"/>
    <n v="0"/>
    <n v="420"/>
    <n v="7"/>
    <n v="4584.2"/>
    <n v="2739.85"/>
  </r>
  <r>
    <n v="1498"/>
    <x v="4763"/>
    <n v="45"/>
    <x v="1"/>
    <d v="2021-07-21T00:00:00"/>
    <n v="0"/>
    <n v="13988"/>
    <x v="535"/>
    <x v="0"/>
    <n v="109"/>
    <s v="Product_109"/>
    <x v="0"/>
    <n v="530.74"/>
    <n v="250.16"/>
    <n v="4"/>
    <n v="0"/>
    <n v="914"/>
    <n v="6"/>
    <n v="2122.96"/>
    <n v="1122.32"/>
  </r>
  <r>
    <n v="2387"/>
    <x v="4764"/>
    <n v="39"/>
    <x v="2"/>
    <d v="2021-06-18T00:00:00"/>
    <n v="1"/>
    <n v="11636"/>
    <x v="322"/>
    <x v="0"/>
    <n v="119"/>
    <s v="Product_119"/>
    <x v="1"/>
    <n v="373.42"/>
    <n v="200.31"/>
    <n v="5"/>
    <n v="0"/>
    <n v="887"/>
    <n v="6"/>
    <n v="1867.1"/>
    <n v="865.55"/>
  </r>
  <r>
    <n v="1946"/>
    <x v="4765"/>
    <n v="28"/>
    <x v="3"/>
    <d v="2023-05-09T00:00:00"/>
    <n v="0"/>
    <n v="11183"/>
    <x v="508"/>
    <x v="2"/>
    <n v="109"/>
    <s v="Product_109"/>
    <x v="1"/>
    <n v="450.91"/>
    <n v="224.11"/>
    <n v="1"/>
    <n v="0"/>
    <n v="380"/>
    <n v="9"/>
    <n v="450.91"/>
    <n v="226.8"/>
  </r>
  <r>
    <n v="1629"/>
    <x v="4766"/>
    <n v="28"/>
    <x v="0"/>
    <d v="2023-12-27T00:00:00"/>
    <n v="0"/>
    <n v="12469"/>
    <x v="1113"/>
    <x v="2"/>
    <n v="123"/>
    <s v="Product_123"/>
    <x v="0"/>
    <n v="122.65"/>
    <n v="50.26"/>
    <n v="4"/>
    <n v="0"/>
    <n v="371"/>
    <n v="4"/>
    <n v="490.6"/>
    <n v="289.56"/>
  </r>
  <r>
    <n v="2222"/>
    <x v="4767"/>
    <n v="43"/>
    <x v="4"/>
    <d v="2023-08-27T00:00:00"/>
    <n v="1"/>
    <n v="11630"/>
    <x v="607"/>
    <x v="0"/>
    <n v="131"/>
    <s v="Product_131"/>
    <x v="1"/>
    <n v="738.91"/>
    <n v="321.35000000000002"/>
    <n v="5"/>
    <n v="0"/>
    <n v="493"/>
    <n v="2"/>
    <n v="3694.55"/>
    <n v="2087.8000000000002"/>
  </r>
  <r>
    <n v="1717"/>
    <x v="4768"/>
    <n v="49"/>
    <x v="2"/>
    <d v="2021-09-03T00:00:00"/>
    <n v="1"/>
    <n v="11951"/>
    <x v="192"/>
    <x v="0"/>
    <n v="132"/>
    <s v="Product_132"/>
    <x v="3"/>
    <n v="133.12"/>
    <n v="75.25"/>
    <n v="4"/>
    <n v="0.2"/>
    <n v="873"/>
    <n v="3"/>
    <n v="425.98"/>
    <n v="124.98"/>
  </r>
  <r>
    <n v="2436"/>
    <x v="4769"/>
    <n v="40"/>
    <x v="0"/>
    <d v="2021-01-20T00:00:00"/>
    <n v="0"/>
    <n v="13278"/>
    <x v="1077"/>
    <x v="2"/>
    <n v="131"/>
    <s v="Product_131"/>
    <x v="0"/>
    <n v="1091.79"/>
    <n v="664.55"/>
    <n v="5"/>
    <n v="0"/>
    <n v="1442"/>
    <n v="1"/>
    <n v="5458.95"/>
    <n v="2136.1999999999998"/>
  </r>
  <r>
    <n v="1338"/>
    <x v="4770"/>
    <n v="41"/>
    <x v="2"/>
    <d v="2020-11-03T00:00:00"/>
    <n v="0"/>
    <n v="12038"/>
    <x v="1095"/>
    <x v="0"/>
    <n v="117"/>
    <s v="Product_117"/>
    <x v="1"/>
    <n v="589.29999999999995"/>
    <n v="307.24"/>
    <n v="2"/>
    <n v="0"/>
    <n v="460"/>
    <n v="5"/>
    <n v="1178.5999999999999"/>
    <n v="564.12"/>
  </r>
  <r>
    <n v="1658"/>
    <x v="4771"/>
    <n v="32"/>
    <x v="1"/>
    <d v="2022-11-25T00:00:00"/>
    <n v="0"/>
    <n v="11336"/>
    <x v="201"/>
    <x v="0"/>
    <n v="148"/>
    <s v="Product_148"/>
    <x v="3"/>
    <n v="339.08"/>
    <n v="210.04"/>
    <n v="5"/>
    <n v="0"/>
    <n v="768"/>
    <n v="4"/>
    <n v="1695.4"/>
    <n v="645.20000000000005"/>
  </r>
  <r>
    <n v="1961"/>
    <x v="4772"/>
    <n v="33"/>
    <x v="1"/>
    <d v="2021-07-05T00:00:00"/>
    <n v="0"/>
    <n v="12479"/>
    <x v="674"/>
    <x v="1"/>
    <n v="139"/>
    <s v="Product_139"/>
    <x v="0"/>
    <n v="840.04"/>
    <n v="377.18"/>
    <n v="3"/>
    <n v="0.1"/>
    <n v="347"/>
    <n v="4"/>
    <n v="2268.11"/>
    <n v="1136.57"/>
  </r>
  <r>
    <n v="1428"/>
    <x v="4773"/>
    <n v="28"/>
    <x v="4"/>
    <d v="2020-04-26T00:00:00"/>
    <n v="0"/>
    <n v="10925"/>
    <x v="300"/>
    <x v="0"/>
    <n v="122"/>
    <s v="Product_122"/>
    <x v="0"/>
    <n v="1461.95"/>
    <n v="638.30999999999995"/>
    <n v="1"/>
    <n v="0"/>
    <n v="945"/>
    <n v="2"/>
    <n v="1461.95"/>
    <n v="823.64"/>
  </r>
  <r>
    <n v="1898"/>
    <x v="4774"/>
    <n v="32"/>
    <x v="3"/>
    <d v="2023-05-13T00:00:00"/>
    <n v="0"/>
    <n v="10234"/>
    <x v="1396"/>
    <x v="2"/>
    <n v="135"/>
    <s v="Product_135"/>
    <x v="3"/>
    <n v="1057.94"/>
    <n v="689.6"/>
    <n v="2"/>
    <n v="0.05"/>
    <n v="599"/>
    <n v="7"/>
    <n v="2010.09"/>
    <n v="630.89"/>
  </r>
  <r>
    <n v="1138"/>
    <x v="4775"/>
    <n v="48"/>
    <x v="4"/>
    <d v="2022-07-04T00:00:00"/>
    <n v="0"/>
    <n v="12374"/>
    <x v="1163"/>
    <x v="1"/>
    <n v="130"/>
    <s v="Product_130"/>
    <x v="1"/>
    <n v="763.03"/>
    <n v="382.86"/>
    <n v="1"/>
    <n v="0"/>
    <n v="662"/>
    <n v="4"/>
    <n v="763.03"/>
    <n v="380.17"/>
  </r>
  <r>
    <n v="1941"/>
    <x v="4776"/>
    <n v="50"/>
    <x v="0"/>
    <d v="2023-09-14T00:00:00"/>
    <n v="0"/>
    <n v="12981"/>
    <x v="745"/>
    <x v="1"/>
    <n v="140"/>
    <s v="Product_140"/>
    <x v="1"/>
    <n v="1176.53"/>
    <n v="623.17999999999995"/>
    <n v="2"/>
    <n v="0"/>
    <n v="475"/>
    <n v="5"/>
    <n v="2353.06"/>
    <n v="1106.7"/>
  </r>
  <r>
    <n v="1541"/>
    <x v="4777"/>
    <n v="20"/>
    <x v="2"/>
    <d v="2021-10-16T00:00:00"/>
    <n v="0"/>
    <n v="10478"/>
    <x v="548"/>
    <x v="0"/>
    <n v="137"/>
    <s v="Product_137"/>
    <x v="0"/>
    <n v="1119.3399999999999"/>
    <n v="765.94"/>
    <n v="4"/>
    <n v="0"/>
    <n v="563"/>
    <n v="5"/>
    <n v="4477.3599999999997"/>
    <n v="1413.6"/>
  </r>
  <r>
    <n v="1056"/>
    <x v="4778"/>
    <n v="26"/>
    <x v="4"/>
    <d v="2023-10-26T00:00:00"/>
    <n v="0"/>
    <n v="12475"/>
    <x v="909"/>
    <x v="1"/>
    <n v="126"/>
    <s v="Product_126"/>
    <x v="2"/>
    <n v="1343.02"/>
    <n v="708.09"/>
    <n v="5"/>
    <n v="0.1"/>
    <n v="433"/>
    <n v="2"/>
    <n v="6043.59"/>
    <n v="2503.14"/>
  </r>
  <r>
    <n v="2255"/>
    <x v="4779"/>
    <n v="29"/>
    <x v="5"/>
    <d v="2020-10-13T00:00:00"/>
    <n v="1"/>
    <n v="10665"/>
    <x v="937"/>
    <x v="2"/>
    <n v="106"/>
    <s v="Product_106"/>
    <x v="1"/>
    <n v="346.77"/>
    <n v="139.07"/>
    <n v="4"/>
    <n v="0"/>
    <n v="1541"/>
    <n v="1"/>
    <n v="1387.08"/>
    <n v="830.8"/>
  </r>
  <r>
    <n v="1657"/>
    <x v="4780"/>
    <n v="39"/>
    <x v="5"/>
    <d v="2024-01-17T00:00:00"/>
    <n v="0"/>
    <n v="11123"/>
    <x v="693"/>
    <x v="2"/>
    <n v="134"/>
    <s v="Product_134"/>
    <x v="1"/>
    <n v="1295.3699999999999"/>
    <n v="882.65"/>
    <n v="1"/>
    <n v="0"/>
    <n v="350"/>
    <n v="3"/>
    <n v="1295.3699999999999"/>
    <n v="412.72"/>
  </r>
  <r>
    <n v="1434"/>
    <x v="4781"/>
    <n v="40"/>
    <x v="3"/>
    <d v="2020-02-22T00:00:00"/>
    <n v="0"/>
    <n v="13309"/>
    <x v="619"/>
    <x v="0"/>
    <n v="132"/>
    <s v="Product_132"/>
    <x v="3"/>
    <n v="486.49"/>
    <n v="196.66"/>
    <n v="1"/>
    <n v="0"/>
    <n v="792"/>
    <n v="6"/>
    <n v="486.49"/>
    <n v="289.83"/>
  </r>
  <r>
    <n v="1383"/>
    <x v="4782"/>
    <n v="26"/>
    <x v="4"/>
    <d v="2023-04-09T00:00:00"/>
    <n v="1"/>
    <n v="13178"/>
    <x v="883"/>
    <x v="0"/>
    <n v="125"/>
    <s v="Product_125"/>
    <x v="2"/>
    <n v="1414.45"/>
    <n v="846.81"/>
    <n v="2"/>
    <n v="0"/>
    <n v="485"/>
    <n v="5"/>
    <n v="2828.9"/>
    <n v="1135.28"/>
  </r>
  <r>
    <n v="1559"/>
    <x v="4783"/>
    <n v="19"/>
    <x v="0"/>
    <d v="2022-10-15T00:00:00"/>
    <n v="0"/>
    <n v="12905"/>
    <x v="1039"/>
    <x v="2"/>
    <n v="113"/>
    <s v="Product_113"/>
    <x v="2"/>
    <n v="457.54"/>
    <n v="227.34"/>
    <n v="1"/>
    <n v="0"/>
    <n v="809"/>
    <n v="7"/>
    <n v="457.54"/>
    <n v="230.2"/>
  </r>
  <r>
    <n v="1193"/>
    <x v="4784"/>
    <n v="46"/>
    <x v="5"/>
    <d v="2021-08-28T00:00:00"/>
    <n v="0"/>
    <n v="11387"/>
    <x v="462"/>
    <x v="2"/>
    <n v="138"/>
    <s v="Product_138"/>
    <x v="0"/>
    <n v="1393.93"/>
    <n v="754.28"/>
    <n v="5"/>
    <n v="0"/>
    <n v="405"/>
    <n v="7"/>
    <n v="6969.65"/>
    <n v="3198.25"/>
  </r>
  <r>
    <n v="1533"/>
    <x v="4785"/>
    <n v="39"/>
    <x v="3"/>
    <d v="2021-06-15T00:00:00"/>
    <n v="0"/>
    <n v="10641"/>
    <x v="1447"/>
    <x v="0"/>
    <n v="138"/>
    <s v="Product_138"/>
    <x v="3"/>
    <n v="1447.5"/>
    <n v="816.66"/>
    <n v="1"/>
    <n v="0"/>
    <n v="468"/>
    <n v="4"/>
    <n v="1447.5"/>
    <n v="630.84"/>
  </r>
  <r>
    <n v="1517"/>
    <x v="4786"/>
    <n v="33"/>
    <x v="4"/>
    <d v="2022-07-05T00:00:00"/>
    <n v="0"/>
    <n v="12858"/>
    <x v="1111"/>
    <x v="2"/>
    <n v="102"/>
    <s v="Product_102"/>
    <x v="3"/>
    <n v="260.95999999999998"/>
    <n v="136.36000000000001"/>
    <n v="4"/>
    <n v="0.2"/>
    <n v="970"/>
    <n v="4"/>
    <n v="835.07"/>
    <n v="289.63"/>
  </r>
  <r>
    <n v="1715"/>
    <x v="4787"/>
    <n v="24"/>
    <x v="3"/>
    <d v="2022-08-04T00:00:00"/>
    <n v="0"/>
    <n v="11516"/>
    <x v="584"/>
    <x v="0"/>
    <n v="105"/>
    <s v="Product_105"/>
    <x v="1"/>
    <n v="1463.02"/>
    <n v="925.08"/>
    <n v="5"/>
    <n v="0"/>
    <n v="518"/>
    <n v="5"/>
    <n v="7315.1"/>
    <n v="2689.7"/>
  </r>
  <r>
    <n v="1750"/>
    <x v="4788"/>
    <n v="33"/>
    <x v="0"/>
    <d v="2022-06-03T00:00:00"/>
    <n v="0"/>
    <n v="13114"/>
    <x v="777"/>
    <x v="1"/>
    <n v="111"/>
    <s v="Product_111"/>
    <x v="0"/>
    <n v="174.3"/>
    <n v="118.39"/>
    <n v="1"/>
    <n v="0"/>
    <n v="414"/>
    <n v="5"/>
    <n v="174.3"/>
    <n v="55.91"/>
  </r>
  <r>
    <n v="1184"/>
    <x v="4789"/>
    <n v="31"/>
    <x v="5"/>
    <d v="2020-03-13T00:00:00"/>
    <n v="1"/>
    <n v="10574"/>
    <x v="1407"/>
    <x v="1"/>
    <n v="111"/>
    <s v="Product_111"/>
    <x v="1"/>
    <n v="366.92"/>
    <n v="156.28"/>
    <n v="3"/>
    <n v="0"/>
    <n v="1755"/>
    <n v="1"/>
    <n v="1100.76"/>
    <n v="631.91999999999996"/>
  </r>
  <r>
    <n v="1291"/>
    <x v="4790"/>
    <n v="64"/>
    <x v="5"/>
    <d v="2023-09-04T00:00:00"/>
    <n v="1"/>
    <n v="13144"/>
    <x v="107"/>
    <x v="0"/>
    <n v="124"/>
    <s v="Product_124"/>
    <x v="2"/>
    <n v="694.04"/>
    <n v="444.24"/>
    <n v="3"/>
    <n v="0.1"/>
    <n v="633"/>
    <n v="1"/>
    <n v="1873.91"/>
    <n v="541.19000000000005"/>
  </r>
  <r>
    <n v="2358"/>
    <x v="4791"/>
    <n v="54"/>
    <x v="5"/>
    <d v="2023-12-21T00:00:00"/>
    <n v="0"/>
    <n v="11721"/>
    <x v="708"/>
    <x v="0"/>
    <n v="114"/>
    <s v="Product_114"/>
    <x v="3"/>
    <n v="1490.72"/>
    <n v="653.83000000000004"/>
    <n v="4"/>
    <n v="0"/>
    <n v="330"/>
    <n v="4"/>
    <n v="5962.88"/>
    <n v="3347.56"/>
  </r>
  <r>
    <n v="1731"/>
    <x v="4792"/>
    <n v="29"/>
    <x v="1"/>
    <d v="2023-03-17T00:00:00"/>
    <n v="0"/>
    <n v="11018"/>
    <x v="847"/>
    <x v="0"/>
    <n v="145"/>
    <s v="Product_145"/>
    <x v="0"/>
    <n v="758.42"/>
    <n v="321.63"/>
    <n v="2"/>
    <n v="0"/>
    <n v="656"/>
    <n v="4"/>
    <n v="1516.84"/>
    <n v="873.58"/>
  </r>
  <r>
    <n v="1115"/>
    <x v="4793"/>
    <n v="42"/>
    <x v="5"/>
    <d v="2021-01-23T00:00:00"/>
    <n v="0"/>
    <n v="13700"/>
    <x v="287"/>
    <x v="2"/>
    <n v="130"/>
    <s v="Product_130"/>
    <x v="1"/>
    <n v="848.09"/>
    <n v="582.42999999999995"/>
    <n v="2"/>
    <n v="0"/>
    <n v="471"/>
    <n v="5"/>
    <n v="1696.18"/>
    <n v="531.32000000000005"/>
  </r>
  <r>
    <n v="1824"/>
    <x v="4794"/>
    <n v="54"/>
    <x v="2"/>
    <d v="2021-03-12T00:00:00"/>
    <n v="1"/>
    <n v="11327"/>
    <x v="338"/>
    <x v="0"/>
    <n v="140"/>
    <s v="Product_140"/>
    <x v="1"/>
    <n v="1056.92"/>
    <n v="577.91"/>
    <n v="1"/>
    <n v="0"/>
    <n v="1125"/>
    <n v="5"/>
    <n v="1056.92"/>
    <n v="479.01"/>
  </r>
  <r>
    <n v="2072"/>
    <x v="4795"/>
    <n v="29"/>
    <x v="1"/>
    <d v="2024-01-27T00:00:00"/>
    <n v="0"/>
    <n v="13076"/>
    <x v="1448"/>
    <x v="0"/>
    <n v="147"/>
    <s v="Product_147"/>
    <x v="2"/>
    <n v="1454.03"/>
    <n v="429.51499999999999"/>
    <n v="5"/>
    <n v="0"/>
    <n v="340"/>
    <n v="5"/>
    <n v="7270.15"/>
    <n v="5122.58"/>
  </r>
  <r>
    <n v="1684"/>
    <x v="4796"/>
    <n v="18"/>
    <x v="4"/>
    <d v="2023-12-31T00:00:00"/>
    <n v="0"/>
    <n v="13659"/>
    <x v="196"/>
    <x v="1"/>
    <n v="144"/>
    <s v="Product_144"/>
    <x v="3"/>
    <n v="1185.8599999999999"/>
    <n v="677.11"/>
    <n v="2"/>
    <n v="0"/>
    <n v="367"/>
    <n v="7"/>
    <n v="2371.7199999999998"/>
    <n v="1017.5"/>
  </r>
  <r>
    <n v="1081"/>
    <x v="4797"/>
    <n v="40"/>
    <x v="1"/>
    <d v="2021-03-31T00:00:00"/>
    <n v="1"/>
    <n v="12850"/>
    <x v="414"/>
    <x v="0"/>
    <n v="135"/>
    <s v="Product_135"/>
    <x v="2"/>
    <n v="375.02"/>
    <n v="179.62"/>
    <n v="3"/>
    <n v="0"/>
    <n v="809"/>
    <n v="4"/>
    <n v="1125.06"/>
    <n v="586.20000000000005"/>
  </r>
  <r>
    <n v="1833"/>
    <x v="4798"/>
    <n v="59"/>
    <x v="1"/>
    <d v="2023-06-11T00:00:00"/>
    <n v="0"/>
    <n v="13420"/>
    <x v="982"/>
    <x v="0"/>
    <n v="121"/>
    <s v="Product_121"/>
    <x v="1"/>
    <n v="489.34"/>
    <n v="263.89999999999998"/>
    <n v="2"/>
    <n v="0.05"/>
    <n v="422"/>
    <n v="2"/>
    <n v="929.75"/>
    <n v="401.95"/>
  </r>
  <r>
    <n v="1332"/>
    <x v="4799"/>
    <n v="37"/>
    <x v="1"/>
    <d v="2022-12-30T00:00:00"/>
    <n v="0"/>
    <n v="10399"/>
    <x v="1352"/>
    <x v="1"/>
    <n v="105"/>
    <s v="Product_105"/>
    <x v="3"/>
    <n v="191.56"/>
    <n v="112.52"/>
    <n v="3"/>
    <n v="0.1"/>
    <n v="733"/>
    <n v="2"/>
    <n v="517.21"/>
    <n v="179.65"/>
  </r>
  <r>
    <n v="1556"/>
    <x v="4800"/>
    <n v="44"/>
    <x v="3"/>
    <d v="2023-07-31T00:00:00"/>
    <n v="0"/>
    <n v="10594"/>
    <x v="929"/>
    <x v="2"/>
    <n v="138"/>
    <s v="Product_138"/>
    <x v="3"/>
    <n v="984.46"/>
    <n v="650.51"/>
    <n v="2"/>
    <n v="0"/>
    <n v="354"/>
    <n v="5"/>
    <n v="1968.92"/>
    <n v="667.9"/>
  </r>
  <r>
    <n v="1334"/>
    <x v="4801"/>
    <n v="31"/>
    <x v="2"/>
    <d v="2022-01-09T00:00:00"/>
    <n v="0"/>
    <n v="11456"/>
    <x v="706"/>
    <x v="0"/>
    <n v="102"/>
    <s v="Product_102"/>
    <x v="2"/>
    <n v="312.07"/>
    <n v="125.12"/>
    <n v="4"/>
    <n v="0"/>
    <n v="853"/>
    <n v="4"/>
    <n v="1248.28"/>
    <n v="747.8"/>
  </r>
  <r>
    <n v="1531"/>
    <x v="4802"/>
    <n v="20"/>
    <x v="0"/>
    <d v="2023-10-07T00:00:00"/>
    <n v="0"/>
    <n v="11595"/>
    <x v="1060"/>
    <x v="0"/>
    <n v="140"/>
    <s v="Product_140"/>
    <x v="3"/>
    <n v="423.24"/>
    <n v="196.49"/>
    <n v="5"/>
    <n v="0.2"/>
    <n v="452"/>
    <n v="4"/>
    <n v="1692.96"/>
    <n v="710.51"/>
  </r>
  <r>
    <n v="1220"/>
    <x v="4803"/>
    <n v="23"/>
    <x v="5"/>
    <d v="2022-01-04T00:00:00"/>
    <n v="0"/>
    <n v="13178"/>
    <x v="99"/>
    <x v="0"/>
    <n v="137"/>
    <s v="Product_137"/>
    <x v="2"/>
    <n v="1337.76"/>
    <n v="573.74"/>
    <n v="1"/>
    <n v="0.05"/>
    <n v="422"/>
    <n v="2"/>
    <n v="1270.8699999999999"/>
    <n v="697.13"/>
  </r>
  <r>
    <n v="1634"/>
    <x v="4804"/>
    <n v="19"/>
    <x v="1"/>
    <d v="2022-04-11T00:00:00"/>
    <n v="0"/>
    <n v="10116"/>
    <x v="457"/>
    <x v="0"/>
    <n v="149"/>
    <s v="Product_149"/>
    <x v="3"/>
    <n v="523.79999999999995"/>
    <n v="429.51499999999999"/>
    <n v="3"/>
    <n v="0"/>
    <n v="749"/>
    <n v="3"/>
    <n v="1571.4"/>
    <n v="282.86"/>
  </r>
  <r>
    <n v="1322"/>
    <x v="4805"/>
    <n v="52"/>
    <x v="0"/>
    <d v="2021-09-06T00:00:00"/>
    <n v="1"/>
    <n v="13890"/>
    <x v="328"/>
    <x v="1"/>
    <n v="134"/>
    <s v="Product_134"/>
    <x v="3"/>
    <n v="871.64"/>
    <n v="595.97"/>
    <n v="2"/>
    <n v="0"/>
    <n v="1213"/>
    <n v="1"/>
    <n v="1743.28"/>
    <n v="551.34"/>
  </r>
  <r>
    <n v="1002"/>
    <x v="4806"/>
    <n v="62"/>
    <x v="3"/>
    <d v="2020-12-14T00:00:00"/>
    <n v="1"/>
    <n v="10382"/>
    <x v="879"/>
    <x v="1"/>
    <n v="111"/>
    <s v="Product_111"/>
    <x v="0"/>
    <n v="626.47"/>
    <n v="426.52"/>
    <n v="1"/>
    <n v="0.2"/>
    <n v="687"/>
    <n v="4"/>
    <n v="501.18"/>
    <n v="74.66"/>
  </r>
  <r>
    <n v="1205"/>
    <x v="4807"/>
    <n v="40"/>
    <x v="0"/>
    <d v="2023-08-09T00:00:00"/>
    <n v="0"/>
    <n v="10858"/>
    <x v="594"/>
    <x v="1"/>
    <n v="136"/>
    <s v="Product_136"/>
    <x v="3"/>
    <n v="157.35"/>
    <n v="98.31"/>
    <n v="3"/>
    <n v="0"/>
    <n v="417"/>
    <n v="5"/>
    <n v="472.05"/>
    <n v="177.12"/>
  </r>
  <r>
    <n v="1039"/>
    <x v="4808"/>
    <n v="40"/>
    <x v="1"/>
    <d v="2023-02-17T00:00:00"/>
    <n v="0"/>
    <n v="12129"/>
    <x v="1449"/>
    <x v="0"/>
    <n v="111"/>
    <s v="Product_111"/>
    <x v="1"/>
    <n v="576.15"/>
    <n v="341.61"/>
    <n v="3"/>
    <n v="0.1"/>
    <n v="531"/>
    <n v="5"/>
    <n v="1555.6"/>
    <n v="530.77"/>
  </r>
  <r>
    <n v="1058"/>
    <x v="4809"/>
    <n v="47"/>
    <x v="4"/>
    <d v="2021-01-05T00:00:00"/>
    <n v="1"/>
    <n v="11850"/>
    <x v="1441"/>
    <x v="2"/>
    <n v="109"/>
    <s v="Product_109"/>
    <x v="0"/>
    <n v="641.70000000000005"/>
    <n v="419.92"/>
    <n v="4"/>
    <n v="0"/>
    <n v="1078"/>
    <n v="3"/>
    <n v="2566.8000000000002"/>
    <n v="887.12"/>
  </r>
  <r>
    <n v="1950"/>
    <x v="4810"/>
    <n v="58"/>
    <x v="2"/>
    <d v="2021-08-24T00:00:00"/>
    <n v="0"/>
    <n v="10831"/>
    <x v="147"/>
    <x v="0"/>
    <n v="106"/>
    <s v="Product_106"/>
    <x v="2"/>
    <n v="1348.77"/>
    <n v="563.14"/>
    <n v="2"/>
    <n v="0"/>
    <n v="421"/>
    <n v="4"/>
    <n v="2697.54"/>
    <n v="1571.26"/>
  </r>
  <r>
    <n v="1573"/>
    <x v="4811"/>
    <n v="54"/>
    <x v="0"/>
    <d v="2020-07-18T00:00:00"/>
    <n v="1"/>
    <n v="10872"/>
    <x v="941"/>
    <x v="0"/>
    <n v="134"/>
    <s v="Product_134"/>
    <x v="1"/>
    <n v="520.45000000000005"/>
    <n v="226.84"/>
    <n v="1"/>
    <n v="0"/>
    <n v="1189"/>
    <n v="4"/>
    <n v="520.45000000000005"/>
    <n v="293.61"/>
  </r>
  <r>
    <n v="1643"/>
    <x v="4812"/>
    <n v="39"/>
    <x v="1"/>
    <d v="2022-08-22T00:00:00"/>
    <n v="1"/>
    <n v="12700"/>
    <x v="1277"/>
    <x v="2"/>
    <n v="147"/>
    <s v="Product_147"/>
    <x v="2"/>
    <n v="599.9"/>
    <n v="297.02999999999997"/>
    <n v="2"/>
    <n v="0"/>
    <n v="863"/>
    <n v="4"/>
    <n v="1199.8"/>
    <n v="605.74"/>
  </r>
  <r>
    <n v="1842"/>
    <x v="4813"/>
    <n v="36"/>
    <x v="1"/>
    <d v="2020-09-19T00:00:00"/>
    <n v="1"/>
    <n v="12781"/>
    <x v="184"/>
    <x v="0"/>
    <n v="137"/>
    <s v="Product_137"/>
    <x v="2"/>
    <n v="1185.2"/>
    <n v="770.08"/>
    <n v="2"/>
    <n v="0"/>
    <n v="1565"/>
    <n v="2"/>
    <n v="2370.4"/>
    <n v="830.24"/>
  </r>
  <r>
    <n v="2145"/>
    <x v="4814"/>
    <n v="39"/>
    <x v="5"/>
    <d v="2021-06-13T00:00:00"/>
    <n v="1"/>
    <n v="13481"/>
    <x v="665"/>
    <x v="1"/>
    <n v="132"/>
    <s v="Product_132"/>
    <x v="1"/>
    <n v="1150.49"/>
    <n v="623.19000000000005"/>
    <n v="5"/>
    <n v="0.1"/>
    <n v="1298"/>
    <n v="3"/>
    <n v="5177.2"/>
    <n v="2061.25"/>
  </r>
  <r>
    <n v="1618"/>
    <x v="4815"/>
    <n v="58"/>
    <x v="4"/>
    <d v="2024-01-25T00:00:00"/>
    <n v="0"/>
    <n v="12117"/>
    <x v="1234"/>
    <x v="1"/>
    <n v="112"/>
    <s v="Product_112"/>
    <x v="2"/>
    <n v="1207.51"/>
    <n v="665.43"/>
    <n v="3"/>
    <n v="0"/>
    <n v="342"/>
    <n v="3"/>
    <n v="3622.53"/>
    <n v="1626.24"/>
  </r>
  <r>
    <n v="1095"/>
    <x v="4816"/>
    <n v="51"/>
    <x v="5"/>
    <d v="2023-02-18T00:00:00"/>
    <n v="1"/>
    <n v="10386"/>
    <x v="523"/>
    <x v="2"/>
    <n v="145"/>
    <s v="Product_145"/>
    <x v="0"/>
    <n v="1432.97"/>
    <n v="671.75"/>
    <n v="3"/>
    <n v="0.05"/>
    <n v="351"/>
    <n v="4"/>
    <n v="4083.96"/>
    <n v="2068.71"/>
  </r>
  <r>
    <n v="2437"/>
    <x v="4817"/>
    <n v="34"/>
    <x v="4"/>
    <d v="2021-09-01T00:00:00"/>
    <n v="0"/>
    <n v="12006"/>
    <x v="1371"/>
    <x v="1"/>
    <n v="132"/>
    <s v="Product_132"/>
    <x v="1"/>
    <n v="1203.56"/>
    <n v="715.54"/>
    <n v="5"/>
    <n v="0"/>
    <n v="432"/>
    <n v="5"/>
    <n v="6017.8"/>
    <n v="2440.1"/>
  </r>
  <r>
    <n v="2258"/>
    <x v="4818"/>
    <n v="33"/>
    <x v="2"/>
    <d v="2023-10-24T00:00:00"/>
    <n v="1"/>
    <n v="12571"/>
    <x v="1197"/>
    <x v="2"/>
    <n v="117"/>
    <s v="Product_117"/>
    <x v="2"/>
    <n v="641.03"/>
    <n v="427.15"/>
    <n v="5"/>
    <n v="0"/>
    <n v="435"/>
    <n v="4"/>
    <n v="3205.15"/>
    <n v="1069.4000000000001"/>
  </r>
  <r>
    <n v="1897"/>
    <x v="4819"/>
    <n v="32"/>
    <x v="5"/>
    <d v="2021-11-18T00:00:00"/>
    <n v="1"/>
    <n v="10296"/>
    <x v="547"/>
    <x v="2"/>
    <n v="104"/>
    <s v="Product_104"/>
    <x v="2"/>
    <n v="1241.19"/>
    <n v="619.16999999999996"/>
    <n v="2"/>
    <n v="0"/>
    <n v="1003"/>
    <n v="4"/>
    <n v="2482.38"/>
    <n v="1244.04"/>
  </r>
  <r>
    <n v="2085"/>
    <x v="4820"/>
    <n v="24"/>
    <x v="2"/>
    <d v="2023-02-09T00:00:00"/>
    <n v="0"/>
    <n v="12664"/>
    <x v="351"/>
    <x v="0"/>
    <n v="142"/>
    <s v="Product_142"/>
    <x v="3"/>
    <n v="787.58"/>
    <n v="461.33"/>
    <n v="3"/>
    <n v="0.2"/>
    <n v="465"/>
    <n v="3"/>
    <n v="1890.19"/>
    <n v="506.2"/>
  </r>
  <r>
    <n v="2279"/>
    <x v="4821"/>
    <n v="60"/>
    <x v="3"/>
    <d v="2020-01-07T00:00:00"/>
    <n v="0"/>
    <n v="10718"/>
    <x v="151"/>
    <x v="1"/>
    <n v="133"/>
    <s v="Product_133"/>
    <x v="3"/>
    <n v="452.69"/>
    <n v="226.16"/>
    <n v="1"/>
    <n v="0"/>
    <n v="456"/>
    <n v="4"/>
    <n v="452.69"/>
    <n v="226.53"/>
  </r>
  <r>
    <n v="1560"/>
    <x v="4822"/>
    <n v="28"/>
    <x v="3"/>
    <d v="2021-03-31T00:00:00"/>
    <n v="0"/>
    <n v="13136"/>
    <x v="414"/>
    <x v="2"/>
    <n v="143"/>
    <s v="Product_143"/>
    <x v="2"/>
    <n v="489.23"/>
    <n v="312.04000000000002"/>
    <n v="4"/>
    <n v="0"/>
    <n v="386"/>
    <n v="6"/>
    <n v="1956.92"/>
    <n v="708.76"/>
  </r>
  <r>
    <n v="1904"/>
    <x v="4823"/>
    <n v="47"/>
    <x v="4"/>
    <d v="2021-12-28T00:00:00"/>
    <n v="0"/>
    <n v="11598"/>
    <x v="73"/>
    <x v="0"/>
    <n v="148"/>
    <s v="Product_148"/>
    <x v="1"/>
    <n v="374.57"/>
    <n v="203.2"/>
    <n v="5"/>
    <n v="0.2"/>
    <n v="352"/>
    <n v="3"/>
    <n v="1498.28"/>
    <n v="482.28"/>
  </r>
  <r>
    <n v="1347"/>
    <x v="4824"/>
    <n v="30"/>
    <x v="4"/>
    <d v="2021-04-02T00:00:00"/>
    <n v="0"/>
    <n v="12225"/>
    <x v="5"/>
    <x v="2"/>
    <n v="143"/>
    <s v="Product_143"/>
    <x v="0"/>
    <n v="260.24"/>
    <n v="130.6"/>
    <n v="1"/>
    <n v="0"/>
    <n v="890"/>
    <n v="4"/>
    <n v="260.24"/>
    <n v="129.63999999999999"/>
  </r>
  <r>
    <n v="1670"/>
    <x v="4825"/>
    <n v="32"/>
    <x v="5"/>
    <d v="2021-09-20T00:00:00"/>
    <n v="1"/>
    <n v="11966"/>
    <x v="1274"/>
    <x v="1"/>
    <n v="109"/>
    <s v="Product_109"/>
    <x v="2"/>
    <n v="317.51"/>
    <n v="167.01"/>
    <n v="1"/>
    <n v="0.1"/>
    <n v="1199"/>
    <n v="1"/>
    <n v="285.76"/>
    <n v="118.75"/>
  </r>
  <r>
    <n v="2147"/>
    <x v="4826"/>
    <n v="38"/>
    <x v="3"/>
    <d v="2022-05-11T00:00:00"/>
    <n v="0"/>
    <n v="13079"/>
    <x v="465"/>
    <x v="1"/>
    <n v="134"/>
    <s v="Product_134"/>
    <x v="2"/>
    <n v="141.61000000000001"/>
    <n v="60.52"/>
    <n v="2"/>
    <n v="0.1"/>
    <n v="654"/>
    <n v="6"/>
    <n v="254.9"/>
    <n v="133.86000000000001"/>
  </r>
  <r>
    <n v="1316"/>
    <x v="4827"/>
    <n v="48"/>
    <x v="0"/>
    <d v="2021-11-09T00:00:00"/>
    <n v="1"/>
    <n v="11182"/>
    <x v="429"/>
    <x v="0"/>
    <n v="139"/>
    <s v="Product_139"/>
    <x v="2"/>
    <n v="1338.25"/>
    <n v="429.51499999999999"/>
    <n v="5"/>
    <n v="0"/>
    <n v="424"/>
    <n v="2"/>
    <n v="6691.25"/>
    <n v="4543.68"/>
  </r>
  <r>
    <n v="1718"/>
    <x v="4828"/>
    <n v="36"/>
    <x v="0"/>
    <d v="2022-01-31T00:00:00"/>
    <n v="0"/>
    <n v="10010"/>
    <x v="1171"/>
    <x v="2"/>
    <n v="130"/>
    <s v="Product_130"/>
    <x v="3"/>
    <n v="1399.96"/>
    <n v="962.36"/>
    <n v="1"/>
    <n v="0"/>
    <n v="344"/>
    <n v="2"/>
    <n v="1399.96"/>
    <n v="437.6"/>
  </r>
  <r>
    <n v="2071"/>
    <x v="4829"/>
    <n v="22"/>
    <x v="0"/>
    <d v="2021-06-17T00:00:00"/>
    <n v="0"/>
    <n v="10784"/>
    <x v="1176"/>
    <x v="1"/>
    <n v="120"/>
    <s v="Product_120"/>
    <x v="1"/>
    <n v="900.82"/>
    <n v="489.35"/>
    <n v="4"/>
    <n v="0.2"/>
    <n v="578"/>
    <n v="4"/>
    <n v="2882.62"/>
    <n v="925.22"/>
  </r>
  <r>
    <n v="2432"/>
    <x v="4830"/>
    <n v="40"/>
    <x v="3"/>
    <d v="2023-04-14T00:00:00"/>
    <n v="0"/>
    <n v="10410"/>
    <x v="1337"/>
    <x v="1"/>
    <n v="139"/>
    <s v="Product_139"/>
    <x v="2"/>
    <n v="1268.71"/>
    <n v="429.51499999999999"/>
    <n v="1"/>
    <n v="0"/>
    <n v="406"/>
    <n v="3"/>
    <n v="1268.71"/>
    <n v="839.2"/>
  </r>
  <r>
    <n v="2159"/>
    <x v="4831"/>
    <n v="28"/>
    <x v="0"/>
    <d v="2021-08-25T00:00:00"/>
    <n v="0"/>
    <n v="12939"/>
    <x v="682"/>
    <x v="1"/>
    <n v="123"/>
    <s v="Product_123"/>
    <x v="3"/>
    <n v="316.18"/>
    <n v="189.52"/>
    <n v="4"/>
    <n v="0"/>
    <n v="615"/>
    <n v="2"/>
    <n v="1264.72"/>
    <n v="506.64"/>
  </r>
  <r>
    <n v="2224"/>
    <x v="4832"/>
    <n v="40"/>
    <x v="2"/>
    <d v="2022-08-07T00:00:00"/>
    <n v="0"/>
    <n v="12654"/>
    <x v="1062"/>
    <x v="1"/>
    <n v="141"/>
    <s v="Product_141"/>
    <x v="2"/>
    <n v="1357.43"/>
    <n v="727.19"/>
    <n v="4"/>
    <n v="0"/>
    <n v="878"/>
    <n v="5"/>
    <n v="5429.72"/>
    <n v="2520.96"/>
  </r>
  <r>
    <n v="1249"/>
    <x v="4833"/>
    <n v="36"/>
    <x v="1"/>
    <d v="2020-08-29T00:00:00"/>
    <n v="0"/>
    <n v="12202"/>
    <x v="1175"/>
    <x v="1"/>
    <n v="144"/>
    <s v="Product_144"/>
    <x v="2"/>
    <n v="784.22"/>
    <n v="373.05"/>
    <n v="4"/>
    <n v="0"/>
    <n v="401"/>
    <n v="4"/>
    <n v="3136.88"/>
    <n v="1644.68"/>
  </r>
  <r>
    <n v="1313"/>
    <x v="4834"/>
    <n v="29"/>
    <x v="4"/>
    <d v="2022-08-21T00:00:00"/>
    <n v="0"/>
    <n v="11229"/>
    <x v="413"/>
    <x v="2"/>
    <n v="135"/>
    <s v="Product_135"/>
    <x v="1"/>
    <n v="147.38999999999999"/>
    <n v="60.66"/>
    <n v="5"/>
    <n v="0.05"/>
    <n v="742"/>
    <n v="5"/>
    <n v="700.1"/>
    <n v="396.8"/>
  </r>
  <r>
    <n v="2391"/>
    <x v="4835"/>
    <n v="69"/>
    <x v="5"/>
    <d v="2020-04-19T00:00:00"/>
    <n v="0"/>
    <n v="13186"/>
    <x v="730"/>
    <x v="2"/>
    <n v="123"/>
    <s v="Product_123"/>
    <x v="3"/>
    <n v="254.9"/>
    <n v="170"/>
    <n v="4"/>
    <n v="0.2"/>
    <n v="507"/>
    <n v="2"/>
    <n v="815.68"/>
    <n v="135.68"/>
  </r>
  <r>
    <n v="2452"/>
    <x v="4836"/>
    <n v="51"/>
    <x v="2"/>
    <d v="2023-07-23T00:00:00"/>
    <n v="1"/>
    <n v="13450"/>
    <x v="369"/>
    <x v="0"/>
    <n v="148"/>
    <s v="Product_148"/>
    <x v="0"/>
    <n v="498.02"/>
    <n v="318.24"/>
    <n v="5"/>
    <n v="0.2"/>
    <n v="528"/>
    <n v="4"/>
    <n v="1992.08"/>
    <n v="400.88"/>
  </r>
  <r>
    <n v="1806"/>
    <x v="4837"/>
    <n v="26"/>
    <x v="0"/>
    <d v="2023-04-10T00:00:00"/>
    <n v="0"/>
    <n v="10598"/>
    <x v="119"/>
    <x v="1"/>
    <n v="139"/>
    <s v="Product_139"/>
    <x v="1"/>
    <n v="113.16"/>
    <n v="73.41"/>
    <n v="1"/>
    <n v="0.2"/>
    <n v="632"/>
    <n v="4"/>
    <n v="90.53"/>
    <n v="17.12"/>
  </r>
  <r>
    <n v="2337"/>
    <x v="4838"/>
    <n v="28"/>
    <x v="1"/>
    <d v="2023-04-03T00:00:00"/>
    <n v="0"/>
    <n v="10823"/>
    <x v="1329"/>
    <x v="0"/>
    <n v="123"/>
    <s v="Product_123"/>
    <x v="0"/>
    <n v="498.48"/>
    <n v="265.17"/>
    <n v="4"/>
    <n v="0"/>
    <n v="388"/>
    <n v="7"/>
    <n v="1993.92"/>
    <n v="933.24"/>
  </r>
  <r>
    <n v="2378"/>
    <x v="4839"/>
    <n v="47"/>
    <x v="5"/>
    <d v="2023-06-25T00:00:00"/>
    <n v="0"/>
    <n v="13780"/>
    <x v="399"/>
    <x v="2"/>
    <n v="137"/>
    <s v="Product_137"/>
    <x v="3"/>
    <n v="136.9"/>
    <n v="85.7"/>
    <n v="3"/>
    <n v="0.05"/>
    <n v="351"/>
    <n v="4"/>
    <n v="390.16"/>
    <n v="133.06"/>
  </r>
  <r>
    <n v="1484"/>
    <x v="4840"/>
    <n v="40"/>
    <x v="2"/>
    <d v="2020-05-25T00:00:00"/>
    <n v="0"/>
    <n v="12397"/>
    <x v="214"/>
    <x v="2"/>
    <n v="123"/>
    <s v="Product_123"/>
    <x v="3"/>
    <n v="392.24"/>
    <n v="225.29"/>
    <n v="1"/>
    <n v="0"/>
    <n v="440"/>
    <n v="8"/>
    <n v="392.24"/>
    <n v="166.95"/>
  </r>
  <r>
    <n v="2234"/>
    <x v="4841"/>
    <n v="53"/>
    <x v="5"/>
    <d v="2022-08-25T00:00:00"/>
    <n v="1"/>
    <n v="11121"/>
    <x v="833"/>
    <x v="0"/>
    <n v="139"/>
    <s v="Product_139"/>
    <x v="0"/>
    <n v="435.22"/>
    <n v="223.02"/>
    <n v="3"/>
    <n v="0"/>
    <n v="359"/>
    <n v="3"/>
    <n v="1305.6600000000001"/>
    <n v="636.6"/>
  </r>
  <r>
    <n v="1043"/>
    <x v="4842"/>
    <n v="30"/>
    <x v="4"/>
    <d v="2021-02-02T00:00:00"/>
    <n v="1"/>
    <n v="12990"/>
    <x v="502"/>
    <x v="2"/>
    <n v="128"/>
    <s v="Product_128"/>
    <x v="3"/>
    <n v="1491.84"/>
    <n v="973.91"/>
    <n v="3"/>
    <n v="0.1"/>
    <n v="1429"/>
    <n v="1"/>
    <n v="4027.97"/>
    <n v="1106.24"/>
  </r>
  <r>
    <n v="1570"/>
    <x v="4843"/>
    <n v="50"/>
    <x v="3"/>
    <d v="2022-10-21T00:00:00"/>
    <n v="0"/>
    <n v="10018"/>
    <x v="774"/>
    <x v="1"/>
    <n v="119"/>
    <s v="Product_119"/>
    <x v="1"/>
    <n v="391.54"/>
    <n v="273.93"/>
    <n v="2"/>
    <n v="0"/>
    <n v="803"/>
    <n v="3"/>
    <n v="783.08"/>
    <n v="235.22"/>
  </r>
  <r>
    <n v="1582"/>
    <x v="4844"/>
    <n v="40"/>
    <x v="0"/>
    <d v="2020-09-02T00:00:00"/>
    <n v="0"/>
    <n v="10312"/>
    <x v="310"/>
    <x v="1"/>
    <n v="149"/>
    <s v="Product_149"/>
    <x v="2"/>
    <n v="396.82"/>
    <n v="265.77999999999997"/>
    <n v="5"/>
    <n v="0.2"/>
    <n v="643"/>
    <n v="2"/>
    <n v="1587.28"/>
    <n v="258.38"/>
  </r>
  <r>
    <n v="2115"/>
    <x v="4845"/>
    <n v="37"/>
    <x v="2"/>
    <d v="2023-10-26T00:00:00"/>
    <n v="0"/>
    <n v="12974"/>
    <x v="909"/>
    <x v="2"/>
    <n v="148"/>
    <s v="Product_148"/>
    <x v="0"/>
    <n v="1045.8399999999999"/>
    <n v="661.87"/>
    <n v="2"/>
    <n v="0"/>
    <n v="433"/>
    <n v="2"/>
    <n v="2091.6799999999998"/>
    <n v="767.94"/>
  </r>
  <r>
    <n v="2288"/>
    <x v="4846"/>
    <n v="30"/>
    <x v="2"/>
    <d v="2022-02-20T00:00:00"/>
    <n v="1"/>
    <n v="12575"/>
    <x v="135"/>
    <x v="1"/>
    <n v="130"/>
    <s v="Product_130"/>
    <x v="2"/>
    <n v="1296.07"/>
    <n v="809.07"/>
    <n v="5"/>
    <n v="0.1"/>
    <n v="828"/>
    <n v="3"/>
    <n v="5832.32"/>
    <n v="1786.97"/>
  </r>
  <r>
    <n v="1894"/>
    <x v="4847"/>
    <n v="33"/>
    <x v="1"/>
    <d v="2022-12-21T00:00:00"/>
    <n v="0"/>
    <n v="12604"/>
    <x v="1309"/>
    <x v="0"/>
    <n v="121"/>
    <s v="Product_121"/>
    <x v="0"/>
    <n v="611.23"/>
    <n v="363.73"/>
    <n v="2"/>
    <n v="0"/>
    <n v="742"/>
    <n v="6"/>
    <n v="1222.46"/>
    <n v="495"/>
  </r>
  <r>
    <n v="1219"/>
    <x v="4848"/>
    <n v="38"/>
    <x v="1"/>
    <d v="2021-03-09T00:00:00"/>
    <n v="1"/>
    <n v="13738"/>
    <x v="160"/>
    <x v="2"/>
    <n v="124"/>
    <s v="Product_124"/>
    <x v="2"/>
    <n v="1319.65"/>
    <n v="865.8"/>
    <n v="1"/>
    <n v="0"/>
    <n v="1216"/>
    <n v="3"/>
    <n v="1319.65"/>
    <n v="453.85"/>
  </r>
  <r>
    <n v="1924"/>
    <x v="4849"/>
    <n v="57"/>
    <x v="1"/>
    <d v="2022-04-26T00:00:00"/>
    <n v="0"/>
    <n v="12492"/>
    <x v="806"/>
    <x v="0"/>
    <n v="121"/>
    <s v="Product_121"/>
    <x v="2"/>
    <n v="543.21"/>
    <n v="297.64"/>
    <n v="3"/>
    <n v="0"/>
    <n v="375"/>
    <n v="6"/>
    <n v="1629.63"/>
    <n v="736.71"/>
  </r>
  <r>
    <n v="2465"/>
    <x v="4850"/>
    <n v="22"/>
    <x v="5"/>
    <d v="2020-04-20T00:00:00"/>
    <n v="1"/>
    <n v="11945"/>
    <x v="244"/>
    <x v="2"/>
    <n v="126"/>
    <s v="Product_126"/>
    <x v="1"/>
    <n v="335.67"/>
    <n v="152.57"/>
    <n v="1"/>
    <n v="0"/>
    <n v="1533"/>
    <n v="3"/>
    <n v="335.67"/>
    <n v="183.1"/>
  </r>
  <r>
    <n v="1400"/>
    <x v="4851"/>
    <n v="40"/>
    <x v="0"/>
    <d v="2020-11-04T00:00:00"/>
    <n v="0"/>
    <n v="10230"/>
    <x v="1025"/>
    <x v="1"/>
    <n v="136"/>
    <s v="Product_136"/>
    <x v="2"/>
    <n v="527.98"/>
    <n v="332.85"/>
    <n v="5"/>
    <n v="0"/>
    <n v="438"/>
    <n v="9"/>
    <n v="2639.9"/>
    <n v="975.65"/>
  </r>
  <r>
    <n v="2423"/>
    <x v="4852"/>
    <n v="24"/>
    <x v="5"/>
    <d v="2020-10-08T00:00:00"/>
    <n v="0"/>
    <n v="13740"/>
    <x v="433"/>
    <x v="1"/>
    <n v="126"/>
    <s v="Product_126"/>
    <x v="0"/>
    <n v="933.57"/>
    <n v="630.96"/>
    <n v="3"/>
    <n v="0.2"/>
    <n v="472"/>
    <n v="5"/>
    <n v="2240.5700000000002"/>
    <n v="347.69"/>
  </r>
  <r>
    <n v="1726"/>
    <x v="4853"/>
    <n v="55"/>
    <x v="0"/>
    <d v="2021-02-14T00:00:00"/>
    <n v="0"/>
    <n v="12672"/>
    <x v="1409"/>
    <x v="1"/>
    <n v="133"/>
    <s v="Product_133"/>
    <x v="2"/>
    <n v="582.36"/>
    <n v="292.58"/>
    <n v="3"/>
    <n v="0"/>
    <n v="417"/>
    <n v="7"/>
    <n v="1747.08"/>
    <n v="869.34"/>
  </r>
  <r>
    <n v="1990"/>
    <x v="4854"/>
    <n v="40"/>
    <x v="2"/>
    <d v="2021-12-02T00:00:00"/>
    <n v="1"/>
    <n v="13058"/>
    <x v="1150"/>
    <x v="1"/>
    <n v="136"/>
    <s v="Product_136"/>
    <x v="3"/>
    <n v="1025.7"/>
    <n v="651.21"/>
    <n v="5"/>
    <n v="0"/>
    <n v="1126"/>
    <n v="2"/>
    <n v="5128.5"/>
    <n v="1872.45"/>
  </r>
  <r>
    <n v="1898"/>
    <x v="4855"/>
    <n v="31"/>
    <x v="5"/>
    <d v="2022-04-18T00:00:00"/>
    <n v="0"/>
    <n v="12936"/>
    <x v="1193"/>
    <x v="0"/>
    <n v="104"/>
    <s v="Product_104"/>
    <x v="2"/>
    <n v="393.56"/>
    <n v="189.74"/>
    <n v="1"/>
    <n v="0"/>
    <n v="599"/>
    <n v="7"/>
    <n v="393.56"/>
    <n v="203.82"/>
  </r>
  <r>
    <n v="1857"/>
    <x v="4856"/>
    <n v="52"/>
    <x v="5"/>
    <d v="2023-12-03T00:00:00"/>
    <n v="0"/>
    <n v="12406"/>
    <x v="898"/>
    <x v="0"/>
    <n v="109"/>
    <s v="Product_109"/>
    <x v="2"/>
    <n v="1066.44"/>
    <n v="728.14"/>
    <n v="3"/>
    <n v="0"/>
    <n v="661"/>
    <n v="3"/>
    <n v="3199.32"/>
    <n v="1014.9"/>
  </r>
  <r>
    <n v="1803"/>
    <x v="4857"/>
    <n v="39"/>
    <x v="5"/>
    <d v="2022-07-26T00:00:00"/>
    <n v="1"/>
    <n v="13454"/>
    <x v="1148"/>
    <x v="2"/>
    <n v="108"/>
    <s v="Product_108"/>
    <x v="3"/>
    <n v="553.79"/>
    <n v="335.06"/>
    <n v="1"/>
    <n v="0"/>
    <n v="890"/>
    <n v="2"/>
    <n v="553.79"/>
    <n v="218.73"/>
  </r>
  <r>
    <n v="1489"/>
    <x v="4858"/>
    <n v="56"/>
    <x v="3"/>
    <d v="2020-10-20T00:00:00"/>
    <n v="0"/>
    <n v="13583"/>
    <x v="884"/>
    <x v="1"/>
    <n v="102"/>
    <s v="Product_102"/>
    <x v="3"/>
    <n v="711.01"/>
    <n v="405.83"/>
    <n v="1"/>
    <n v="0"/>
    <n v="338"/>
    <n v="6"/>
    <n v="711.01"/>
    <n v="305.18"/>
  </r>
  <r>
    <n v="2493"/>
    <x v="4859"/>
    <n v="40"/>
    <x v="4"/>
    <d v="2021-09-10T00:00:00"/>
    <n v="0"/>
    <n v="10043"/>
    <x v="321"/>
    <x v="1"/>
    <n v="129"/>
    <s v="Product_129"/>
    <x v="0"/>
    <n v="858.73"/>
    <n v="544.4"/>
    <n v="1"/>
    <n v="0"/>
    <n v="1180"/>
    <n v="2"/>
    <n v="858.73"/>
    <n v="314.33"/>
  </r>
  <r>
    <n v="1937"/>
    <x v="4860"/>
    <n v="35"/>
    <x v="0"/>
    <d v="2024-01-05T00:00:00"/>
    <n v="0"/>
    <n v="13436"/>
    <x v="1450"/>
    <x v="0"/>
    <n v="123"/>
    <s v="Product_123"/>
    <x v="3"/>
    <n v="1045.03"/>
    <n v="672.97"/>
    <n v="3"/>
    <n v="0.05"/>
    <n v="362"/>
    <n v="3"/>
    <n v="2978.34"/>
    <n v="959.43"/>
  </r>
  <r>
    <n v="1843"/>
    <x v="4861"/>
    <n v="60"/>
    <x v="0"/>
    <d v="2021-04-01T00:00:00"/>
    <n v="1"/>
    <n v="13996"/>
    <x v="419"/>
    <x v="1"/>
    <n v="106"/>
    <s v="Product_106"/>
    <x v="3"/>
    <n v="396.13"/>
    <n v="264.5"/>
    <n v="4"/>
    <n v="0"/>
    <n v="984"/>
    <n v="4"/>
    <n v="1584.52"/>
    <n v="526.52"/>
  </r>
  <r>
    <n v="2468"/>
    <x v="4862"/>
    <n v="23"/>
    <x v="5"/>
    <d v="2020-06-14T00:00:00"/>
    <n v="1"/>
    <n v="12924"/>
    <x v="550"/>
    <x v="1"/>
    <n v="143"/>
    <s v="Product_143"/>
    <x v="0"/>
    <n v="1262.1199999999999"/>
    <n v="846.04"/>
    <n v="2"/>
    <n v="0"/>
    <n v="656"/>
    <n v="2"/>
    <n v="2524.2399999999998"/>
    <n v="832.16"/>
  </r>
  <r>
    <n v="2292"/>
    <x v="4863"/>
    <n v="55"/>
    <x v="3"/>
    <d v="2022-09-25T00:00:00"/>
    <n v="1"/>
    <n v="13693"/>
    <x v="662"/>
    <x v="1"/>
    <n v="136"/>
    <s v="Product_136"/>
    <x v="0"/>
    <n v="1096.67"/>
    <n v="456"/>
    <n v="5"/>
    <n v="0"/>
    <n v="829"/>
    <n v="2"/>
    <n v="5483.35"/>
    <n v="3203.35"/>
  </r>
  <r>
    <n v="1266"/>
    <x v="4864"/>
    <n v="36"/>
    <x v="5"/>
    <d v="2021-12-11T00:00:00"/>
    <n v="0"/>
    <n v="13182"/>
    <x v="1404"/>
    <x v="0"/>
    <n v="146"/>
    <s v="Product_146"/>
    <x v="2"/>
    <n v="389.44"/>
    <n v="170.14"/>
    <n v="1"/>
    <n v="0"/>
    <n v="652"/>
    <n v="3"/>
    <n v="389.44"/>
    <n v="219.3"/>
  </r>
  <r>
    <n v="1053"/>
    <x v="4865"/>
    <n v="46"/>
    <x v="0"/>
    <d v="2023-07-16T00:00:00"/>
    <n v="0"/>
    <n v="12270"/>
    <x v="216"/>
    <x v="0"/>
    <n v="121"/>
    <s v="Product_121"/>
    <x v="1"/>
    <n v="1463.71"/>
    <n v="948.22"/>
    <n v="3"/>
    <n v="0.1"/>
    <n v="535"/>
    <n v="5"/>
    <n v="3952.02"/>
    <n v="1107.3599999999999"/>
  </r>
  <r>
    <n v="1527"/>
    <x v="4866"/>
    <n v="58"/>
    <x v="4"/>
    <d v="2020-12-28T00:00:00"/>
    <n v="1"/>
    <n v="13457"/>
    <x v="402"/>
    <x v="1"/>
    <n v="122"/>
    <s v="Product_122"/>
    <x v="0"/>
    <n v="1013.96"/>
    <n v="693.36"/>
    <n v="5"/>
    <n v="0"/>
    <n v="1465"/>
    <n v="1"/>
    <n v="5069.8"/>
    <n v="1603"/>
  </r>
  <r>
    <n v="1615"/>
    <x v="4867"/>
    <n v="46"/>
    <x v="4"/>
    <d v="2021-10-03T00:00:00"/>
    <n v="1"/>
    <n v="12949"/>
    <x v="1369"/>
    <x v="0"/>
    <n v="109"/>
    <s v="Product_109"/>
    <x v="3"/>
    <n v="706.02"/>
    <n v="347.57"/>
    <n v="4"/>
    <n v="0"/>
    <n v="811"/>
    <n v="3"/>
    <n v="2824.08"/>
    <n v="1433.8"/>
  </r>
  <r>
    <n v="2082"/>
    <x v="4868"/>
    <n v="31"/>
    <x v="2"/>
    <d v="2023-07-23T00:00:00"/>
    <n v="0"/>
    <n v="11288"/>
    <x v="369"/>
    <x v="1"/>
    <n v="134"/>
    <s v="Product_134"/>
    <x v="2"/>
    <n v="278.41000000000003"/>
    <n v="112.08"/>
    <n v="4"/>
    <n v="0"/>
    <n v="398"/>
    <n v="8"/>
    <n v="1113.6400000000001"/>
    <n v="665.32"/>
  </r>
  <r>
    <n v="2063"/>
    <x v="4869"/>
    <n v="48"/>
    <x v="3"/>
    <d v="2020-04-28T00:00:00"/>
    <n v="0"/>
    <n v="12318"/>
    <x v="175"/>
    <x v="2"/>
    <n v="126"/>
    <s v="Product_126"/>
    <x v="3"/>
    <n v="823.17"/>
    <n v="408.96"/>
    <n v="3"/>
    <n v="0.2"/>
    <n v="584"/>
    <n v="4"/>
    <n v="1975.61"/>
    <n v="748.73"/>
  </r>
  <r>
    <n v="2260"/>
    <x v="4870"/>
    <n v="30"/>
    <x v="4"/>
    <d v="2020-01-10T00:00:00"/>
    <n v="1"/>
    <n v="12259"/>
    <x v="1310"/>
    <x v="1"/>
    <n v="101"/>
    <s v="Product_101"/>
    <x v="0"/>
    <n v="288.93"/>
    <n v="148.76"/>
    <n v="1"/>
    <n v="0"/>
    <n v="799"/>
    <n v="4"/>
    <n v="288.93"/>
    <n v="140.16999999999999"/>
  </r>
  <r>
    <n v="1954"/>
    <x v="4871"/>
    <n v="44"/>
    <x v="3"/>
    <d v="2022-07-14T00:00:00"/>
    <n v="0"/>
    <n v="11519"/>
    <x v="975"/>
    <x v="1"/>
    <n v="136"/>
    <s v="Product_136"/>
    <x v="1"/>
    <n v="672.76"/>
    <n v="422.7"/>
    <n v="4"/>
    <n v="0"/>
    <n v="741"/>
    <n v="5"/>
    <n v="2691.04"/>
    <n v="1000.24"/>
  </r>
  <r>
    <n v="1385"/>
    <x v="4872"/>
    <n v="21"/>
    <x v="5"/>
    <d v="2021-07-14T00:00:00"/>
    <n v="0"/>
    <n v="13385"/>
    <x v="1251"/>
    <x v="2"/>
    <n v="144"/>
    <s v="Product_144"/>
    <x v="2"/>
    <n v="642.63"/>
    <n v="266.23"/>
    <n v="4"/>
    <n v="0"/>
    <n v="378"/>
    <n v="6"/>
    <n v="2570.52"/>
    <n v="1505.6"/>
  </r>
  <r>
    <n v="1733"/>
    <x v="4873"/>
    <n v="40"/>
    <x v="2"/>
    <d v="2021-04-03T00:00:00"/>
    <n v="1"/>
    <n v="13841"/>
    <x v="1444"/>
    <x v="1"/>
    <n v="105"/>
    <s v="Product_105"/>
    <x v="0"/>
    <n v="1093.9100000000001"/>
    <n v="507.35"/>
    <n v="4"/>
    <n v="0"/>
    <n v="1399"/>
    <n v="2"/>
    <n v="4375.6400000000003"/>
    <n v="2346.2399999999998"/>
  </r>
  <r>
    <n v="1715"/>
    <x v="4874"/>
    <n v="57"/>
    <x v="0"/>
    <d v="2020-11-12T00:00:00"/>
    <n v="0"/>
    <n v="11410"/>
    <x v="400"/>
    <x v="1"/>
    <n v="141"/>
    <s v="Product_141"/>
    <x v="0"/>
    <n v="328.96"/>
    <n v="219.81"/>
    <n v="3"/>
    <n v="0"/>
    <n v="518"/>
    <n v="5"/>
    <n v="986.88"/>
    <n v="327.45"/>
  </r>
  <r>
    <n v="1649"/>
    <x v="4875"/>
    <n v="35"/>
    <x v="4"/>
    <d v="2023-03-26T00:00:00"/>
    <n v="0"/>
    <n v="12294"/>
    <x v="232"/>
    <x v="2"/>
    <n v="122"/>
    <s v="Product_122"/>
    <x v="3"/>
    <n v="1241.71"/>
    <n v="554.36"/>
    <n v="5"/>
    <n v="0.2"/>
    <n v="647"/>
    <n v="3"/>
    <n v="4966.84"/>
    <n v="2195.04"/>
  </r>
  <r>
    <n v="1299"/>
    <x v="4876"/>
    <n v="56"/>
    <x v="4"/>
    <d v="2020-11-20T00:00:00"/>
    <n v="1"/>
    <n v="12995"/>
    <x v="818"/>
    <x v="1"/>
    <n v="104"/>
    <s v="Product_104"/>
    <x v="1"/>
    <n v="522.89"/>
    <n v="328.26"/>
    <n v="2"/>
    <n v="0"/>
    <n v="1444"/>
    <n v="2"/>
    <n v="1045.78"/>
    <n v="389.26"/>
  </r>
  <r>
    <n v="1394"/>
    <x v="4877"/>
    <n v="86"/>
    <x v="1"/>
    <d v="2022-09-29T00:00:00"/>
    <n v="0"/>
    <n v="13638"/>
    <x v="842"/>
    <x v="2"/>
    <n v="148"/>
    <s v="Product_148"/>
    <x v="0"/>
    <n v="693.78"/>
    <n v="352.71"/>
    <n v="3"/>
    <n v="0.1"/>
    <n v="510"/>
    <n v="5"/>
    <n v="1873.21"/>
    <n v="815.08"/>
  </r>
  <r>
    <n v="2230"/>
    <x v="4878"/>
    <n v="39"/>
    <x v="0"/>
    <d v="2020-06-29T00:00:00"/>
    <n v="0"/>
    <n v="10820"/>
    <x v="799"/>
    <x v="2"/>
    <n v="102"/>
    <s v="Product_102"/>
    <x v="3"/>
    <n v="1169.8900000000001"/>
    <n v="700.53"/>
    <n v="1"/>
    <n v="0"/>
    <n v="526"/>
    <n v="7"/>
    <n v="1169.8900000000001"/>
    <n v="469.36"/>
  </r>
  <r>
    <n v="2359"/>
    <x v="4879"/>
    <n v="49"/>
    <x v="4"/>
    <d v="2020-09-22T00:00:00"/>
    <n v="1"/>
    <n v="13421"/>
    <x v="1187"/>
    <x v="1"/>
    <n v="116"/>
    <s v="Product_116"/>
    <x v="2"/>
    <n v="956.82"/>
    <n v="403.93"/>
    <n v="3"/>
    <n v="0"/>
    <n v="1209"/>
    <n v="3"/>
    <n v="2870.46"/>
    <n v="1658.67"/>
  </r>
  <r>
    <n v="1592"/>
    <x v="4880"/>
    <n v="47"/>
    <x v="4"/>
    <d v="2023-06-12T00:00:00"/>
    <n v="0"/>
    <n v="12119"/>
    <x v="1275"/>
    <x v="1"/>
    <n v="116"/>
    <s v="Product_116"/>
    <x v="3"/>
    <n v="496.64"/>
    <n v="241.35"/>
    <n v="3"/>
    <n v="0.2"/>
    <n v="569"/>
    <n v="6"/>
    <n v="1191.94"/>
    <n v="467.89"/>
  </r>
  <r>
    <n v="1513"/>
    <x v="4881"/>
    <n v="43"/>
    <x v="0"/>
    <d v="2022-06-07T00:00:00"/>
    <n v="0"/>
    <n v="13367"/>
    <x v="1451"/>
    <x v="1"/>
    <n v="122"/>
    <s v="Product_122"/>
    <x v="2"/>
    <n v="609.99"/>
    <n v="429.51499999999999"/>
    <n v="2"/>
    <n v="0"/>
    <n v="439"/>
    <n v="3"/>
    <n v="1219.98"/>
    <n v="360.95"/>
  </r>
  <r>
    <n v="2201"/>
    <x v="4882"/>
    <n v="51"/>
    <x v="2"/>
    <d v="2023-07-21T00:00:00"/>
    <n v="0"/>
    <n v="13284"/>
    <x v="873"/>
    <x v="2"/>
    <n v="143"/>
    <s v="Product_143"/>
    <x v="3"/>
    <n v="493.39"/>
    <n v="324.24"/>
    <n v="2"/>
    <n v="0"/>
    <n v="341"/>
    <n v="7"/>
    <n v="986.78"/>
    <n v="338.3"/>
  </r>
  <r>
    <n v="1395"/>
    <x v="4883"/>
    <n v="36"/>
    <x v="3"/>
    <d v="2022-05-29T00:00:00"/>
    <n v="0"/>
    <n v="12342"/>
    <x v="1044"/>
    <x v="2"/>
    <n v="101"/>
    <s v="Product_101"/>
    <x v="1"/>
    <n v="912.42"/>
    <n v="519.21"/>
    <n v="2"/>
    <n v="0.2"/>
    <n v="787"/>
    <n v="5"/>
    <n v="1459.87"/>
    <n v="421.45"/>
  </r>
  <r>
    <n v="1370"/>
    <x v="4884"/>
    <n v="30"/>
    <x v="0"/>
    <d v="2022-04-06T00:00:00"/>
    <n v="0"/>
    <n v="10170"/>
    <x v="1365"/>
    <x v="0"/>
    <n v="115"/>
    <s v="Product_115"/>
    <x v="3"/>
    <n v="532.30999999999995"/>
    <n v="220.15"/>
    <n v="5"/>
    <n v="0.2"/>
    <n v="1001"/>
    <n v="3"/>
    <n v="2129.2399999999998"/>
    <n v="1028.49"/>
  </r>
  <r>
    <n v="1857"/>
    <x v="4885"/>
    <n v="40"/>
    <x v="3"/>
    <d v="2022-05-28T00:00:00"/>
    <n v="0"/>
    <n v="10245"/>
    <x v="741"/>
    <x v="2"/>
    <n v="124"/>
    <s v="Product_124"/>
    <x v="1"/>
    <n v="1102.26"/>
    <n v="706.06"/>
    <n v="3"/>
    <n v="0.1"/>
    <n v="661"/>
    <n v="3"/>
    <n v="2976.1"/>
    <n v="857.92"/>
  </r>
  <r>
    <n v="1790"/>
    <x v="4886"/>
    <n v="34"/>
    <x v="2"/>
    <d v="2022-09-04T00:00:00"/>
    <n v="0"/>
    <n v="11164"/>
    <x v="1048"/>
    <x v="0"/>
    <n v="104"/>
    <s v="Product_104"/>
    <x v="1"/>
    <n v="890.69"/>
    <n v="370.84"/>
    <n v="1"/>
    <n v="0.1"/>
    <n v="635"/>
    <n v="3"/>
    <n v="801.62"/>
    <n v="430.78"/>
  </r>
  <r>
    <n v="1657"/>
    <x v="4887"/>
    <n v="53"/>
    <x v="2"/>
    <d v="2022-02-24T00:00:00"/>
    <n v="0"/>
    <n v="11639"/>
    <x v="836"/>
    <x v="2"/>
    <n v="118"/>
    <s v="Product_118"/>
    <x v="2"/>
    <n v="261.27"/>
    <n v="177.74"/>
    <n v="2"/>
    <n v="0"/>
    <n v="350"/>
    <n v="3"/>
    <n v="522.54"/>
    <n v="167.06"/>
  </r>
  <r>
    <n v="2341"/>
    <x v="4888"/>
    <n v="25"/>
    <x v="5"/>
    <d v="2020-10-01T00:00:00"/>
    <n v="0"/>
    <n v="10616"/>
    <x v="1220"/>
    <x v="1"/>
    <n v="117"/>
    <s v="Product_117"/>
    <x v="3"/>
    <n v="499.89"/>
    <n v="231.71"/>
    <n v="2"/>
    <n v="0"/>
    <n v="627"/>
    <n v="7"/>
    <n v="999.78"/>
    <n v="536.36"/>
  </r>
  <r>
    <n v="1735"/>
    <x v="4889"/>
    <n v="43"/>
    <x v="1"/>
    <d v="2020-03-18T00:00:00"/>
    <n v="0"/>
    <n v="10239"/>
    <x v="1071"/>
    <x v="1"/>
    <n v="107"/>
    <s v="Product_107"/>
    <x v="3"/>
    <n v="371.1"/>
    <n v="202.76"/>
    <n v="3"/>
    <n v="0.05"/>
    <n v="800"/>
    <n v="5"/>
    <n v="1057.6400000000001"/>
    <n v="449.36"/>
  </r>
  <r>
    <n v="2392"/>
    <x v="4890"/>
    <n v="38"/>
    <x v="2"/>
    <d v="2022-12-29T00:00:00"/>
    <n v="0"/>
    <n v="11956"/>
    <x v="84"/>
    <x v="1"/>
    <n v="145"/>
    <s v="Product_145"/>
    <x v="3"/>
    <n v="615.95000000000005"/>
    <n v="259.74"/>
    <n v="1"/>
    <n v="0.2"/>
    <n v="543"/>
    <n v="5"/>
    <n v="492.76"/>
    <n v="233.02"/>
  </r>
  <r>
    <n v="1383"/>
    <x v="4891"/>
    <n v="30"/>
    <x v="2"/>
    <d v="2021-02-12T00:00:00"/>
    <n v="1"/>
    <n v="12358"/>
    <x v="415"/>
    <x v="0"/>
    <n v="110"/>
    <s v="Product_110"/>
    <x v="1"/>
    <n v="798.18"/>
    <n v="453.78"/>
    <n v="2"/>
    <n v="0"/>
    <n v="485"/>
    <n v="5"/>
    <n v="1596.36"/>
    <n v="688.8"/>
  </r>
  <r>
    <n v="1061"/>
    <x v="4892"/>
    <n v="40"/>
    <x v="3"/>
    <d v="2024-05-02T00:00:00"/>
    <n v="0"/>
    <n v="11439"/>
    <x v="281"/>
    <x v="1"/>
    <n v="101"/>
    <s v="Product_101"/>
    <x v="0"/>
    <n v="784.81"/>
    <n v="430.99"/>
    <n v="3"/>
    <n v="0"/>
    <n v="331"/>
    <n v="3"/>
    <n v="2354.4299999999998"/>
    <n v="1061.46"/>
  </r>
  <r>
    <n v="1504"/>
    <x v="4893"/>
    <n v="60"/>
    <x v="2"/>
    <d v="2022-02-03T00:00:00"/>
    <n v="0"/>
    <n v="10397"/>
    <x v="1140"/>
    <x v="2"/>
    <n v="102"/>
    <s v="Product_102"/>
    <x v="3"/>
    <n v="1144.06"/>
    <n v="598.42999999999995"/>
    <n v="4"/>
    <n v="0"/>
    <n v="812"/>
    <n v="5"/>
    <n v="4576.24"/>
    <n v="2182.52"/>
  </r>
  <r>
    <n v="1238"/>
    <x v="4894"/>
    <n v="47"/>
    <x v="0"/>
    <d v="2020-01-29T00:00:00"/>
    <n v="0"/>
    <n v="11856"/>
    <x v="707"/>
    <x v="1"/>
    <n v="149"/>
    <s v="Product_149"/>
    <x v="3"/>
    <n v="324.3"/>
    <n v="429.51499999999999"/>
    <n v="5"/>
    <n v="0"/>
    <n v="596"/>
    <n v="3"/>
    <n v="1621.5"/>
    <n v="-526.07000000000005"/>
  </r>
  <r>
    <n v="1194"/>
    <x v="4895"/>
    <n v="79"/>
    <x v="5"/>
    <d v="2021-10-21T00:00:00"/>
    <n v="1"/>
    <n v="10922"/>
    <x v="476"/>
    <x v="1"/>
    <n v="122"/>
    <s v="Product_122"/>
    <x v="0"/>
    <n v="1422.39"/>
    <n v="944.01"/>
    <n v="3"/>
    <n v="0"/>
    <n v="1117"/>
    <n v="4"/>
    <n v="4267.17"/>
    <n v="1435.14"/>
  </r>
  <r>
    <n v="1677"/>
    <x v="4896"/>
    <n v="56"/>
    <x v="5"/>
    <d v="2022-12-23T00:00:00"/>
    <n v="0"/>
    <n v="10791"/>
    <x v="298"/>
    <x v="2"/>
    <n v="132"/>
    <s v="Product_132"/>
    <x v="2"/>
    <n v="547.13"/>
    <n v="350.6"/>
    <n v="2"/>
    <n v="0.05"/>
    <n v="740"/>
    <n v="2"/>
    <n v="1039.55"/>
    <n v="338.35"/>
  </r>
  <r>
    <n v="2245"/>
    <x v="4897"/>
    <n v="60"/>
    <x v="0"/>
    <d v="2021-01-25T00:00:00"/>
    <n v="1"/>
    <n v="11906"/>
    <x v="837"/>
    <x v="0"/>
    <n v="129"/>
    <s v="Product_129"/>
    <x v="3"/>
    <n v="485.36"/>
    <n v="286.32"/>
    <n v="1"/>
    <n v="0"/>
    <n v="576"/>
    <n v="4"/>
    <n v="485.36"/>
    <n v="199.04"/>
  </r>
  <r>
    <n v="1060"/>
    <x v="4898"/>
    <n v="40"/>
    <x v="4"/>
    <d v="2020-02-06T00:00:00"/>
    <n v="0"/>
    <n v="11904"/>
    <x v="862"/>
    <x v="1"/>
    <n v="135"/>
    <s v="Product_135"/>
    <x v="0"/>
    <n v="1043.51"/>
    <n v="596.54"/>
    <n v="4"/>
    <n v="0"/>
    <n v="688"/>
    <n v="6"/>
    <n v="4174.04"/>
    <n v="1787.88"/>
  </r>
  <r>
    <n v="2152"/>
    <x v="4899"/>
    <n v="40"/>
    <x v="2"/>
    <d v="2023-10-17T00:00:00"/>
    <n v="0"/>
    <n v="12069"/>
    <x v="8"/>
    <x v="0"/>
    <n v="117"/>
    <s v="Product_117"/>
    <x v="3"/>
    <n v="1218"/>
    <n v="741.13"/>
    <n v="1"/>
    <n v="0"/>
    <n v="442"/>
    <n v="6"/>
    <n v="1218"/>
    <n v="476.87"/>
  </r>
  <r>
    <n v="1989"/>
    <x v="4900"/>
    <n v="40"/>
    <x v="1"/>
    <d v="2020-09-01T00:00:00"/>
    <n v="0"/>
    <n v="13149"/>
    <x v="1403"/>
    <x v="0"/>
    <n v="112"/>
    <s v="Product_112"/>
    <x v="1"/>
    <n v="598.78"/>
    <n v="265.38"/>
    <n v="1"/>
    <n v="0"/>
    <n v="565"/>
    <n v="7"/>
    <n v="598.78"/>
    <n v="333.4"/>
  </r>
  <r>
    <n v="1684"/>
    <x v="4901"/>
    <n v="22"/>
    <x v="2"/>
    <d v="2023-07-07T00:00:00"/>
    <n v="0"/>
    <n v="10812"/>
    <x v="538"/>
    <x v="1"/>
    <n v="124"/>
    <s v="Product_124"/>
    <x v="0"/>
    <n v="1132.93"/>
    <n v="429.51499999999999"/>
    <n v="1"/>
    <n v="0"/>
    <n v="367"/>
    <n v="7"/>
    <n v="1132.93"/>
    <n v="703.42"/>
  </r>
  <r>
    <n v="1155"/>
    <x v="4902"/>
    <n v="29"/>
    <x v="5"/>
    <d v="2021-05-24T00:00:00"/>
    <n v="0"/>
    <n v="10903"/>
    <x v="253"/>
    <x v="2"/>
    <n v="130"/>
    <s v="Product_130"/>
    <x v="1"/>
    <n v="1331.42"/>
    <n v="646.27"/>
    <n v="3"/>
    <n v="0"/>
    <n v="426"/>
    <n v="5"/>
    <n v="3994.26"/>
    <n v="2055.4499999999998"/>
  </r>
  <r>
    <n v="2401"/>
    <x v="4903"/>
    <n v="77"/>
    <x v="1"/>
    <d v="2021-04-08T00:00:00"/>
    <n v="1"/>
    <n v="13546"/>
    <x v="485"/>
    <x v="0"/>
    <n v="144"/>
    <s v="Product_144"/>
    <x v="0"/>
    <n v="1161.8699999999999"/>
    <n v="693.57"/>
    <n v="3"/>
    <n v="0"/>
    <n v="1093"/>
    <n v="6"/>
    <n v="3485.61"/>
    <n v="1404.9"/>
  </r>
  <r>
    <n v="1922"/>
    <x v="4904"/>
    <n v="57"/>
    <x v="4"/>
    <d v="2023-11-21T00:00:00"/>
    <n v="0"/>
    <n v="11730"/>
    <x v="794"/>
    <x v="2"/>
    <n v="130"/>
    <s v="Product_130"/>
    <x v="2"/>
    <n v="99.58"/>
    <n v="57.96"/>
    <n v="5"/>
    <n v="0"/>
    <n v="407"/>
    <n v="3"/>
    <n v="497.9"/>
    <n v="208.1"/>
  </r>
  <r>
    <n v="1867"/>
    <x v="4905"/>
    <n v="25"/>
    <x v="3"/>
    <d v="2021-12-06T00:00:00"/>
    <n v="1"/>
    <n v="10831"/>
    <x v="1283"/>
    <x v="0"/>
    <n v="120"/>
    <s v="Product_120"/>
    <x v="1"/>
    <n v="1249.68"/>
    <n v="738.54"/>
    <n v="4"/>
    <n v="0"/>
    <n v="723"/>
    <n v="4"/>
    <n v="4998.72"/>
    <n v="2044.56"/>
  </r>
  <r>
    <n v="1902"/>
    <x v="4906"/>
    <n v="40"/>
    <x v="3"/>
    <d v="2021-10-01T00:00:00"/>
    <n v="0"/>
    <n v="13424"/>
    <x v="1005"/>
    <x v="1"/>
    <n v="142"/>
    <s v="Product_142"/>
    <x v="3"/>
    <n v="1173"/>
    <n v="778.5"/>
    <n v="1"/>
    <n v="0"/>
    <n v="416"/>
    <n v="5"/>
    <n v="1173"/>
    <n v="394.5"/>
  </r>
  <r>
    <n v="1998"/>
    <x v="4907"/>
    <n v="24"/>
    <x v="2"/>
    <d v="2020-09-21T00:00:00"/>
    <n v="0"/>
    <n v="11394"/>
    <x v="1040"/>
    <x v="2"/>
    <n v="107"/>
    <s v="Product_107"/>
    <x v="0"/>
    <n v="1020.47"/>
    <n v="498.78"/>
    <n v="2"/>
    <n v="0.2"/>
    <n v="615"/>
    <n v="4"/>
    <n v="1632.75"/>
    <n v="635.19000000000005"/>
  </r>
  <r>
    <n v="2460"/>
    <x v="4908"/>
    <n v="40"/>
    <x v="2"/>
    <d v="2020-07-29T00:00:00"/>
    <n v="0"/>
    <n v="11966"/>
    <x v="396"/>
    <x v="2"/>
    <n v="142"/>
    <s v="Product_142"/>
    <x v="3"/>
    <n v="1152.03"/>
    <n v="719.66"/>
    <n v="1"/>
    <n v="0.05"/>
    <n v="949"/>
    <n v="6"/>
    <n v="1094.43"/>
    <n v="374.77"/>
  </r>
  <r>
    <n v="1974"/>
    <x v="4909"/>
    <n v="35"/>
    <x v="1"/>
    <d v="2022-02-24T00:00:00"/>
    <n v="0"/>
    <n v="11044"/>
    <x v="836"/>
    <x v="0"/>
    <n v="138"/>
    <s v="Product_138"/>
    <x v="2"/>
    <n v="1470.17"/>
    <n v="851.99"/>
    <n v="4"/>
    <n v="0.1"/>
    <n v="898"/>
    <n v="3"/>
    <n v="5292.61"/>
    <n v="1884.65"/>
  </r>
  <r>
    <n v="2230"/>
    <x v="4910"/>
    <n v="20"/>
    <x v="1"/>
    <d v="2022-10-27T00:00:00"/>
    <n v="0"/>
    <n v="12554"/>
    <x v="1452"/>
    <x v="2"/>
    <n v="107"/>
    <s v="Product_107"/>
    <x v="0"/>
    <n v="675.11"/>
    <n v="285.45"/>
    <n v="1"/>
    <n v="0"/>
    <n v="526"/>
    <n v="7"/>
    <n v="675.11"/>
    <n v="389.66"/>
  </r>
  <r>
    <n v="1387"/>
    <x v="4911"/>
    <n v="56"/>
    <x v="4"/>
    <d v="2023-04-20T00:00:00"/>
    <n v="1"/>
    <n v="12207"/>
    <x v="212"/>
    <x v="1"/>
    <n v="149"/>
    <s v="Product_149"/>
    <x v="2"/>
    <n v="147.47"/>
    <n v="77.31"/>
    <n v="3"/>
    <n v="0"/>
    <n v="622"/>
    <n v="2"/>
    <n v="442.41"/>
    <n v="210.48"/>
  </r>
  <r>
    <n v="1886"/>
    <x v="4912"/>
    <n v="29"/>
    <x v="2"/>
    <d v="2021-09-18T00:00:00"/>
    <n v="1"/>
    <n v="10743"/>
    <x v="1453"/>
    <x v="2"/>
    <n v="130"/>
    <s v="Product_130"/>
    <x v="0"/>
    <n v="718.29"/>
    <n v="429.51499999999999"/>
    <n v="3"/>
    <n v="0"/>
    <n v="641"/>
    <n v="4"/>
    <n v="2154.87"/>
    <n v="866.32"/>
  </r>
  <r>
    <n v="1837"/>
    <x v="4913"/>
    <n v="49"/>
    <x v="5"/>
    <d v="2020-08-12T00:00:00"/>
    <n v="0"/>
    <n v="13432"/>
    <x v="127"/>
    <x v="2"/>
    <n v="112"/>
    <s v="Product_112"/>
    <x v="1"/>
    <n v="117.33"/>
    <n v="58.03"/>
    <n v="4"/>
    <n v="0.05"/>
    <n v="358"/>
    <n v="5"/>
    <n v="445.85"/>
    <n v="213.73"/>
  </r>
  <r>
    <n v="2363"/>
    <x v="4914"/>
    <n v="40"/>
    <x v="3"/>
    <d v="2020-05-13T00:00:00"/>
    <n v="0"/>
    <n v="10812"/>
    <x v="724"/>
    <x v="0"/>
    <n v="149"/>
    <s v="Product_149"/>
    <x v="3"/>
    <n v="476.66"/>
    <n v="259.63"/>
    <n v="5"/>
    <n v="0"/>
    <n v="645"/>
    <n v="4"/>
    <n v="2383.3000000000002"/>
    <n v="1085.1500000000001"/>
  </r>
  <r>
    <n v="1339"/>
    <x v="4915"/>
    <n v="54"/>
    <x v="4"/>
    <d v="2020-03-04T00:00:00"/>
    <n v="0"/>
    <n v="11579"/>
    <x v="62"/>
    <x v="2"/>
    <n v="131"/>
    <s v="Product_131"/>
    <x v="1"/>
    <n v="900.98"/>
    <n v="492.47"/>
    <n v="1"/>
    <n v="0.05"/>
    <n v="976"/>
    <n v="2"/>
    <n v="855.93"/>
    <n v="363.46"/>
  </r>
  <r>
    <n v="1203"/>
    <x v="4916"/>
    <n v="36"/>
    <x v="1"/>
    <d v="2021-02-09T00:00:00"/>
    <n v="1"/>
    <n v="13368"/>
    <x v="1420"/>
    <x v="2"/>
    <n v="118"/>
    <s v="Product_118"/>
    <x v="1"/>
    <n v="498.95"/>
    <n v="292.08999999999997"/>
    <n v="4"/>
    <n v="0"/>
    <n v="1217"/>
    <n v="1"/>
    <n v="1995.8"/>
    <n v="827.44"/>
  </r>
  <r>
    <n v="1160"/>
    <x v="4917"/>
    <n v="40"/>
    <x v="5"/>
    <d v="2021-08-18T00:00:00"/>
    <n v="0"/>
    <n v="11375"/>
    <x v="1454"/>
    <x v="1"/>
    <n v="146"/>
    <s v="Product_146"/>
    <x v="1"/>
    <n v="1043.82"/>
    <n v="694.35"/>
    <n v="2"/>
    <n v="0"/>
    <n v="959"/>
    <n v="4"/>
    <n v="2087.64"/>
    <n v="698.94"/>
  </r>
  <r>
    <n v="1391"/>
    <x v="4918"/>
    <n v="31"/>
    <x v="2"/>
    <d v="2022-07-22T00:00:00"/>
    <n v="1"/>
    <n v="12227"/>
    <x v="1325"/>
    <x v="2"/>
    <n v="143"/>
    <s v="Product_143"/>
    <x v="1"/>
    <n v="1241.8800000000001"/>
    <n v="561.41"/>
    <n v="2"/>
    <n v="0"/>
    <n v="894"/>
    <n v="2"/>
    <n v="2483.7600000000002"/>
    <n v="1360.94"/>
  </r>
  <r>
    <n v="1768"/>
    <x v="4919"/>
    <n v="31"/>
    <x v="0"/>
    <d v="2024-01-30T00:00:00"/>
    <n v="1"/>
    <n v="13543"/>
    <x v="1290"/>
    <x v="1"/>
    <n v="102"/>
    <s v="Product_102"/>
    <x v="0"/>
    <n v="659.64"/>
    <n v="363.72"/>
    <n v="5"/>
    <n v="0.1"/>
    <n v="337"/>
    <n v="3"/>
    <n v="2968.38"/>
    <n v="1149.78"/>
  </r>
  <r>
    <n v="1574"/>
    <x v="4920"/>
    <n v="70"/>
    <x v="1"/>
    <d v="2022-01-12T00:00:00"/>
    <n v="0"/>
    <n v="13466"/>
    <x v="1222"/>
    <x v="2"/>
    <n v="133"/>
    <s v="Product_133"/>
    <x v="3"/>
    <n v="1355.2"/>
    <n v="714.57"/>
    <n v="3"/>
    <n v="0"/>
    <n v="762"/>
    <n v="6"/>
    <n v="4065.6"/>
    <n v="1921.89"/>
  </r>
  <r>
    <n v="1533"/>
    <x v="4921"/>
    <n v="41"/>
    <x v="4"/>
    <d v="2023-06-05T00:00:00"/>
    <n v="0"/>
    <n v="13684"/>
    <x v="132"/>
    <x v="2"/>
    <n v="111"/>
    <s v="Product_111"/>
    <x v="0"/>
    <n v="165.77"/>
    <n v="81.02"/>
    <n v="4"/>
    <n v="0"/>
    <n v="468"/>
    <n v="4"/>
    <n v="663.08"/>
    <n v="339"/>
  </r>
  <r>
    <n v="2093"/>
    <x v="4922"/>
    <n v="40"/>
    <x v="0"/>
    <d v="2022-12-09T00:00:00"/>
    <n v="0"/>
    <n v="11650"/>
    <x v="1087"/>
    <x v="1"/>
    <n v="134"/>
    <s v="Product_134"/>
    <x v="0"/>
    <n v="1268.1600000000001"/>
    <n v="857.13"/>
    <n v="1"/>
    <n v="0.2"/>
    <n v="494"/>
    <n v="5"/>
    <n v="1014.53"/>
    <n v="157.4"/>
  </r>
  <r>
    <n v="1892"/>
    <x v="4923"/>
    <n v="53"/>
    <x v="5"/>
    <d v="2021-11-22T00:00:00"/>
    <n v="0"/>
    <n v="12260"/>
    <x v="601"/>
    <x v="2"/>
    <n v="116"/>
    <s v="Product_116"/>
    <x v="0"/>
    <n v="1251.43"/>
    <n v="503.64"/>
    <n v="4"/>
    <n v="0"/>
    <n v="407"/>
    <n v="4"/>
    <n v="5005.72"/>
    <n v="2991.16"/>
  </r>
  <r>
    <n v="1404"/>
    <x v="4924"/>
    <n v="39"/>
    <x v="3"/>
    <d v="2022-07-06T00:00:00"/>
    <n v="0"/>
    <n v="10529"/>
    <x v="679"/>
    <x v="2"/>
    <n v="135"/>
    <s v="Product_135"/>
    <x v="1"/>
    <n v="516.89"/>
    <n v="225.69"/>
    <n v="5"/>
    <n v="0"/>
    <n v="338"/>
    <n v="5"/>
    <n v="2584.4499999999998"/>
    <n v="1456"/>
  </r>
  <r>
    <n v="1607"/>
    <x v="4925"/>
    <n v="56"/>
    <x v="5"/>
    <d v="2023-07-11T00:00:00"/>
    <n v="0"/>
    <n v="11418"/>
    <x v="446"/>
    <x v="0"/>
    <n v="133"/>
    <s v="Product_133"/>
    <x v="2"/>
    <n v="483.14"/>
    <n v="299.55"/>
    <n v="4"/>
    <n v="0"/>
    <n v="421"/>
    <n v="3"/>
    <n v="1932.56"/>
    <n v="734.36"/>
  </r>
  <r>
    <n v="1827"/>
    <x v="4926"/>
    <n v="34"/>
    <x v="3"/>
    <d v="2020-10-01T00:00:00"/>
    <n v="0"/>
    <n v="12074"/>
    <x v="1220"/>
    <x v="0"/>
    <n v="121"/>
    <s v="Product_121"/>
    <x v="1"/>
    <n v="492.39"/>
    <n v="235.87"/>
    <n v="5"/>
    <n v="0"/>
    <n v="518"/>
    <n v="6"/>
    <n v="2461.9499999999998"/>
    <n v="1282.5999999999999"/>
  </r>
  <r>
    <n v="2143"/>
    <x v="4927"/>
    <n v="32"/>
    <x v="5"/>
    <d v="2021-12-02T00:00:00"/>
    <n v="0"/>
    <n v="10938"/>
    <x v="1150"/>
    <x v="2"/>
    <n v="120"/>
    <s v="Product_120"/>
    <x v="0"/>
    <n v="1226.52"/>
    <n v="756.71"/>
    <n v="5"/>
    <n v="0"/>
    <n v="370"/>
    <n v="7"/>
    <n v="6132.6"/>
    <n v="2349.0500000000002"/>
  </r>
  <r>
    <n v="1689"/>
    <x v="4928"/>
    <n v="25"/>
    <x v="1"/>
    <d v="2022-09-30T00:00:00"/>
    <n v="0"/>
    <n v="12917"/>
    <x v="637"/>
    <x v="1"/>
    <n v="108"/>
    <s v="Product_108"/>
    <x v="1"/>
    <n v="1255.9000000000001"/>
    <n v="815.93"/>
    <n v="5"/>
    <n v="0.05"/>
    <n v="679"/>
    <n v="7"/>
    <n v="5965.52"/>
    <n v="1885.87"/>
  </r>
  <r>
    <n v="1901"/>
    <x v="4929"/>
    <n v="67"/>
    <x v="1"/>
    <d v="2022-05-01T00:00:00"/>
    <n v="0"/>
    <n v="13520"/>
    <x v="42"/>
    <x v="0"/>
    <n v="126"/>
    <s v="Product_126"/>
    <x v="3"/>
    <n v="528.1"/>
    <n v="251.58"/>
    <n v="4"/>
    <n v="0"/>
    <n v="366"/>
    <n v="5"/>
    <n v="2112.4"/>
    <n v="1106.08"/>
  </r>
  <r>
    <n v="2240"/>
    <x v="4930"/>
    <n v="38"/>
    <x v="4"/>
    <d v="2021-01-20T00:00:00"/>
    <n v="1"/>
    <n v="12485"/>
    <x v="1077"/>
    <x v="2"/>
    <n v="133"/>
    <s v="Product_133"/>
    <x v="3"/>
    <n v="909.26"/>
    <n v="416.06"/>
    <n v="2"/>
    <n v="0.1"/>
    <n v="1012"/>
    <n v="3"/>
    <n v="1636.67"/>
    <n v="804.55"/>
  </r>
  <r>
    <n v="1055"/>
    <x v="4931"/>
    <n v="22"/>
    <x v="0"/>
    <d v="2020-12-03T00:00:00"/>
    <n v="0"/>
    <n v="10284"/>
    <x v="273"/>
    <x v="0"/>
    <n v="126"/>
    <s v="Product_126"/>
    <x v="1"/>
    <n v="251.45"/>
    <n v="111.54"/>
    <n v="1"/>
    <n v="0"/>
    <n v="605"/>
    <n v="2"/>
    <n v="251.45"/>
    <n v="139.91"/>
  </r>
  <r>
    <n v="1365"/>
    <x v="4932"/>
    <n v="42"/>
    <x v="5"/>
    <d v="2022-04-06T00:00:00"/>
    <n v="0"/>
    <n v="12708"/>
    <x v="1365"/>
    <x v="2"/>
    <n v="137"/>
    <s v="Product_137"/>
    <x v="1"/>
    <n v="729.73"/>
    <n v="335.7"/>
    <n v="5"/>
    <n v="0"/>
    <n v="477"/>
    <n v="3"/>
    <n v="3648.65"/>
    <n v="1970.15"/>
  </r>
  <r>
    <n v="1454"/>
    <x v="4933"/>
    <n v="30"/>
    <x v="5"/>
    <d v="2020-09-02T00:00:00"/>
    <n v="0"/>
    <n v="11820"/>
    <x v="310"/>
    <x v="1"/>
    <n v="130"/>
    <s v="Product_130"/>
    <x v="2"/>
    <n v="1498.25"/>
    <n v="719.39"/>
    <n v="3"/>
    <n v="0.2"/>
    <n v="561"/>
    <n v="7"/>
    <n v="3595.8"/>
    <n v="1437.63"/>
  </r>
  <r>
    <n v="1103"/>
    <x v="4934"/>
    <n v="34"/>
    <x v="0"/>
    <d v="2021-04-12T00:00:00"/>
    <n v="0"/>
    <n v="10648"/>
    <x v="1083"/>
    <x v="0"/>
    <n v="131"/>
    <s v="Product_131"/>
    <x v="1"/>
    <n v="280.32"/>
    <n v="185.19"/>
    <n v="5"/>
    <n v="0"/>
    <n v="425"/>
    <n v="6"/>
    <n v="1401.6"/>
    <n v="475.65"/>
  </r>
  <r>
    <n v="1076"/>
    <x v="4935"/>
    <n v="44"/>
    <x v="2"/>
    <d v="2021-04-04T00:00:00"/>
    <n v="1"/>
    <n v="10188"/>
    <x v="605"/>
    <x v="0"/>
    <n v="133"/>
    <s v="Product_133"/>
    <x v="1"/>
    <n v="1423.97"/>
    <n v="898.53"/>
    <n v="4"/>
    <n v="0.1"/>
    <n v="1202"/>
    <n v="2"/>
    <n v="5126.29"/>
    <n v="1532.17"/>
  </r>
  <r>
    <n v="1229"/>
    <x v="4936"/>
    <n v="62"/>
    <x v="4"/>
    <d v="2024-01-29T00:00:00"/>
    <n v="0"/>
    <n v="11725"/>
    <x v="978"/>
    <x v="2"/>
    <n v="111"/>
    <s v="Product_111"/>
    <x v="2"/>
    <n v="1245.17"/>
    <n v="498.76"/>
    <n v="5"/>
    <n v="0.05"/>
    <n v="328"/>
    <n v="4"/>
    <n v="5914.56"/>
    <n v="3420.76"/>
  </r>
  <r>
    <n v="2281"/>
    <x v="4937"/>
    <n v="41"/>
    <x v="5"/>
    <d v="2020-09-25T00:00:00"/>
    <n v="1"/>
    <n v="11222"/>
    <x v="326"/>
    <x v="1"/>
    <n v="141"/>
    <s v="Product_141"/>
    <x v="1"/>
    <n v="1459.71"/>
    <n v="429.51499999999999"/>
    <n v="3"/>
    <n v="0"/>
    <n v="1468"/>
    <n v="2"/>
    <n v="4379.13"/>
    <n v="3090.58"/>
  </r>
  <r>
    <n v="2287"/>
    <x v="4938"/>
    <n v="29"/>
    <x v="4"/>
    <d v="2021-03-08T00:00:00"/>
    <n v="1"/>
    <n v="11125"/>
    <x v="102"/>
    <x v="1"/>
    <n v="105"/>
    <s v="Product_105"/>
    <x v="1"/>
    <n v="310.39"/>
    <n v="131.49"/>
    <n v="2"/>
    <n v="0"/>
    <n v="1131"/>
    <n v="5"/>
    <n v="620.78"/>
    <n v="357.8"/>
  </r>
  <r>
    <n v="1330"/>
    <x v="4939"/>
    <n v="32"/>
    <x v="5"/>
    <d v="2020-02-14T00:00:00"/>
    <n v="0"/>
    <n v="10478"/>
    <x v="900"/>
    <x v="1"/>
    <n v="102"/>
    <s v="Product_102"/>
    <x v="1"/>
    <n v="359.6"/>
    <n v="214.53"/>
    <n v="4"/>
    <n v="0"/>
    <n v="463"/>
    <n v="6"/>
    <n v="1438.4"/>
    <n v="580.28"/>
  </r>
  <r>
    <n v="2205"/>
    <x v="4940"/>
    <n v="49"/>
    <x v="5"/>
    <d v="2023-04-22T00:00:00"/>
    <n v="0"/>
    <n v="12650"/>
    <x v="700"/>
    <x v="2"/>
    <n v="113"/>
    <s v="Product_113"/>
    <x v="1"/>
    <n v="74.459999999999994"/>
    <n v="33.17"/>
    <n v="4"/>
    <n v="0.2"/>
    <n v="409"/>
    <n v="7"/>
    <n v="238.27"/>
    <n v="105.59"/>
  </r>
  <r>
    <n v="1892"/>
    <x v="4941"/>
    <n v="40"/>
    <x v="2"/>
    <d v="2022-10-30T00:00:00"/>
    <n v="0"/>
    <n v="12043"/>
    <x v="527"/>
    <x v="1"/>
    <n v="118"/>
    <s v="Product_118"/>
    <x v="1"/>
    <n v="1100.82"/>
    <n v="460.89"/>
    <n v="4"/>
    <n v="0"/>
    <n v="407"/>
    <n v="4"/>
    <n v="4403.28"/>
    <n v="2559.7199999999998"/>
  </r>
  <r>
    <n v="1687"/>
    <x v="4942"/>
    <n v="24"/>
    <x v="1"/>
    <d v="2020-12-12T00:00:00"/>
    <n v="0"/>
    <n v="13062"/>
    <x v="1322"/>
    <x v="1"/>
    <n v="126"/>
    <s v="Product_126"/>
    <x v="0"/>
    <n v="983.94"/>
    <n v="617.85"/>
    <n v="3"/>
    <n v="0"/>
    <n v="562"/>
    <n v="5"/>
    <n v="2951.82"/>
    <n v="1098.27"/>
  </r>
  <r>
    <n v="1026"/>
    <x v="4943"/>
    <n v="43"/>
    <x v="4"/>
    <d v="2020-09-09T00:00:00"/>
    <n v="1"/>
    <n v="12025"/>
    <x v="1394"/>
    <x v="2"/>
    <n v="125"/>
    <s v="Product_125"/>
    <x v="1"/>
    <n v="308.19"/>
    <n v="429.51499999999999"/>
    <n v="4"/>
    <n v="0"/>
    <n v="862"/>
    <n v="3"/>
    <n v="1232.76"/>
    <n v="-485.3"/>
  </r>
  <r>
    <n v="2299"/>
    <x v="4944"/>
    <n v="40"/>
    <x v="0"/>
    <d v="2022-01-20T00:00:00"/>
    <n v="0"/>
    <n v="13295"/>
    <x v="1170"/>
    <x v="1"/>
    <n v="144"/>
    <s v="Product_144"/>
    <x v="2"/>
    <n v="1197.1600000000001"/>
    <n v="694.02"/>
    <n v="2"/>
    <n v="0"/>
    <n v="343"/>
    <n v="4"/>
    <n v="2394.3200000000002"/>
    <n v="1006.28"/>
  </r>
  <r>
    <n v="1298"/>
    <x v="4945"/>
    <n v="40"/>
    <x v="4"/>
    <d v="2023-12-27T00:00:00"/>
    <n v="1"/>
    <n v="10516"/>
    <x v="1113"/>
    <x v="1"/>
    <n v="114"/>
    <s v="Product_114"/>
    <x v="1"/>
    <n v="483.83"/>
    <n v="429.51499999999999"/>
    <n v="1"/>
    <n v="0"/>
    <n v="371"/>
    <n v="2"/>
    <n v="483.83"/>
    <n v="54.32"/>
  </r>
  <r>
    <n v="1956"/>
    <x v="4946"/>
    <n v="40"/>
    <x v="2"/>
    <d v="2023-08-25T00:00:00"/>
    <n v="0"/>
    <n v="11888"/>
    <x v="645"/>
    <x v="0"/>
    <n v="105"/>
    <s v="Product_105"/>
    <x v="0"/>
    <n v="245.74"/>
    <n v="103.25"/>
    <n v="1"/>
    <n v="0"/>
    <n v="335"/>
    <n v="7"/>
    <n v="245.74"/>
    <n v="142.49"/>
  </r>
  <r>
    <n v="1798"/>
    <x v="4947"/>
    <n v="53"/>
    <x v="3"/>
    <d v="2020-03-17T00:00:00"/>
    <n v="1"/>
    <n v="11550"/>
    <x v="939"/>
    <x v="1"/>
    <n v="142"/>
    <s v="Product_142"/>
    <x v="2"/>
    <n v="662.72"/>
    <n v="412.14"/>
    <n v="5"/>
    <n v="0.2"/>
    <n v="1751"/>
    <n v="1"/>
    <n v="2650.88"/>
    <n v="590.17999999999995"/>
  </r>
  <r>
    <n v="2114"/>
    <x v="4948"/>
    <n v="36"/>
    <x v="3"/>
    <d v="2022-07-02T00:00:00"/>
    <n v="1"/>
    <n v="13512"/>
    <x v="529"/>
    <x v="0"/>
    <n v="102"/>
    <s v="Product_102"/>
    <x v="2"/>
    <n v="181.91"/>
    <n v="117.53"/>
    <n v="1"/>
    <n v="0"/>
    <n v="902"/>
    <n v="3"/>
    <n v="181.91"/>
    <n v="64.38"/>
  </r>
  <r>
    <n v="1479"/>
    <x v="4949"/>
    <n v="57"/>
    <x v="2"/>
    <d v="2023-04-08T00:00:00"/>
    <n v="0"/>
    <n v="11540"/>
    <x v="1046"/>
    <x v="0"/>
    <n v="104"/>
    <s v="Product_104"/>
    <x v="1"/>
    <n v="431.7"/>
    <n v="178.04"/>
    <n v="3"/>
    <n v="0"/>
    <n v="516"/>
    <n v="3"/>
    <n v="1295.0999999999999"/>
    <n v="760.98"/>
  </r>
  <r>
    <n v="1572"/>
    <x v="4950"/>
    <n v="41"/>
    <x v="2"/>
    <d v="2021-07-06T00:00:00"/>
    <n v="1"/>
    <n v="12963"/>
    <x v="89"/>
    <x v="0"/>
    <n v="112"/>
    <s v="Product_112"/>
    <x v="3"/>
    <n v="588.42999999999995"/>
    <n v="301.7"/>
    <n v="1"/>
    <n v="0"/>
    <n v="1304"/>
    <n v="4"/>
    <n v="588.42999999999995"/>
    <n v="286.73"/>
  </r>
  <r>
    <n v="1457"/>
    <x v="4951"/>
    <n v="66"/>
    <x v="1"/>
    <d v="2022-12-31T00:00:00"/>
    <n v="1"/>
    <n v="12277"/>
    <x v="1259"/>
    <x v="0"/>
    <n v="111"/>
    <s v="Product_111"/>
    <x v="0"/>
    <n v="1285.2"/>
    <n v="728.96"/>
    <n v="3"/>
    <n v="0.1"/>
    <n v="732"/>
    <n v="1"/>
    <n v="3470.04"/>
    <n v="1283.1600000000001"/>
  </r>
  <r>
    <n v="2474"/>
    <x v="4952"/>
    <n v="19"/>
    <x v="4"/>
    <d v="2023-06-30T00:00:00"/>
    <n v="0"/>
    <n v="12916"/>
    <x v="453"/>
    <x v="1"/>
    <n v="104"/>
    <s v="Product_104"/>
    <x v="3"/>
    <n v="1199.2"/>
    <n v="697.4"/>
    <n v="3"/>
    <n v="0"/>
    <n v="551"/>
    <n v="6"/>
    <n v="3597.6"/>
    <n v="1505.4"/>
  </r>
  <r>
    <n v="1364"/>
    <x v="4953"/>
    <n v="64"/>
    <x v="4"/>
    <d v="2020-09-04T00:00:00"/>
    <n v="0"/>
    <n v="13920"/>
    <x v="203"/>
    <x v="0"/>
    <n v="143"/>
    <s v="Product_143"/>
    <x v="1"/>
    <n v="691.99"/>
    <n v="396.82"/>
    <n v="5"/>
    <n v="0"/>
    <n v="1042"/>
    <n v="6"/>
    <n v="3459.95"/>
    <n v="1475.85"/>
  </r>
  <r>
    <n v="1858"/>
    <x v="4954"/>
    <n v="33"/>
    <x v="3"/>
    <d v="2023-01-05T00:00:00"/>
    <n v="0"/>
    <n v="11137"/>
    <x v="1073"/>
    <x v="0"/>
    <n v="109"/>
    <s v="Product_109"/>
    <x v="0"/>
    <n v="1100.6300000000001"/>
    <n v="669.05"/>
    <n v="1"/>
    <n v="0"/>
    <n v="551"/>
    <n v="5"/>
    <n v="1100.6300000000001"/>
    <n v="431.58"/>
  </r>
  <r>
    <n v="1350"/>
    <x v="4955"/>
    <n v="62"/>
    <x v="0"/>
    <d v="2020-04-08T00:00:00"/>
    <n v="1"/>
    <n v="11539"/>
    <x v="638"/>
    <x v="0"/>
    <n v="110"/>
    <s v="Product_110"/>
    <x v="3"/>
    <n v="874.54"/>
    <n v="603.47"/>
    <n v="5"/>
    <n v="0"/>
    <n v="514"/>
    <n v="2"/>
    <n v="4372.7"/>
    <n v="1355.35"/>
  </r>
  <r>
    <n v="2423"/>
    <x v="4956"/>
    <n v="57"/>
    <x v="4"/>
    <d v="2023-09-17T00:00:00"/>
    <n v="0"/>
    <n v="13255"/>
    <x v="283"/>
    <x v="1"/>
    <n v="127"/>
    <s v="Product_127"/>
    <x v="0"/>
    <n v="544.22"/>
    <n v="281.45999999999998"/>
    <n v="4"/>
    <n v="0"/>
    <n v="472"/>
    <n v="5"/>
    <n v="2176.88"/>
    <n v="1051.04"/>
  </r>
  <r>
    <n v="1252"/>
    <x v="4957"/>
    <n v="40"/>
    <x v="5"/>
    <d v="2020-08-09T00:00:00"/>
    <n v="0"/>
    <n v="11748"/>
    <x v="410"/>
    <x v="2"/>
    <n v="106"/>
    <s v="Product_106"/>
    <x v="1"/>
    <n v="1102.52"/>
    <n v="625.11"/>
    <n v="2"/>
    <n v="0"/>
    <n v="621"/>
    <n v="4"/>
    <n v="2205.04"/>
    <n v="954.82"/>
  </r>
  <r>
    <n v="1780"/>
    <x v="4958"/>
    <n v="47"/>
    <x v="5"/>
    <d v="2023-08-31T00:00:00"/>
    <n v="0"/>
    <n v="12806"/>
    <x v="245"/>
    <x v="0"/>
    <n v="115"/>
    <s v="Product_115"/>
    <x v="0"/>
    <n v="1041.07"/>
    <n v="634.76"/>
    <n v="1"/>
    <n v="0"/>
    <n v="438"/>
    <n v="6"/>
    <n v="1041.07"/>
    <n v="406.31"/>
  </r>
  <r>
    <n v="1802"/>
    <x v="4959"/>
    <n v="54"/>
    <x v="1"/>
    <d v="2020-02-10T00:00:00"/>
    <n v="1"/>
    <n v="10033"/>
    <x v="355"/>
    <x v="0"/>
    <n v="142"/>
    <s v="Product_142"/>
    <x v="1"/>
    <n v="947.69"/>
    <n v="547.51"/>
    <n v="4"/>
    <n v="0"/>
    <n v="1005"/>
    <n v="3"/>
    <n v="3790.76"/>
    <n v="1600.72"/>
  </r>
  <r>
    <n v="2011"/>
    <x v="4960"/>
    <n v="59"/>
    <x v="1"/>
    <d v="2020-08-04T00:00:00"/>
    <n v="1"/>
    <n v="10295"/>
    <x v="1439"/>
    <x v="2"/>
    <n v="131"/>
    <s v="Product_131"/>
    <x v="3"/>
    <n v="946.04"/>
    <n v="488.18"/>
    <n v="4"/>
    <n v="0.1"/>
    <n v="1348"/>
    <n v="5"/>
    <n v="3405.74"/>
    <n v="1453.02"/>
  </r>
  <r>
    <n v="1458"/>
    <x v="4961"/>
    <n v="22"/>
    <x v="3"/>
    <d v="2023-11-13T00:00:00"/>
    <n v="1"/>
    <n v="12500"/>
    <x v="194"/>
    <x v="1"/>
    <n v="122"/>
    <s v="Product_122"/>
    <x v="0"/>
    <n v="1040.32"/>
    <n v="610.9"/>
    <n v="5"/>
    <n v="0"/>
    <n v="415"/>
    <n v="5"/>
    <n v="5201.6000000000004"/>
    <n v="2147.1"/>
  </r>
  <r>
    <n v="1916"/>
    <x v="4962"/>
    <n v="48"/>
    <x v="0"/>
    <d v="2020-08-25T00:00:00"/>
    <n v="0"/>
    <n v="13779"/>
    <x v="802"/>
    <x v="0"/>
    <n v="106"/>
    <s v="Product_106"/>
    <x v="2"/>
    <n v="607.59"/>
    <n v="361.54"/>
    <n v="5"/>
    <n v="0.2"/>
    <n v="1265"/>
    <n v="6"/>
    <n v="2430.36"/>
    <n v="622.66"/>
  </r>
  <r>
    <n v="1498"/>
    <x v="4963"/>
    <n v="42"/>
    <x v="0"/>
    <d v="2022-03-05T00:00:00"/>
    <n v="0"/>
    <n v="13576"/>
    <x v="1135"/>
    <x v="1"/>
    <n v="133"/>
    <s v="Product_133"/>
    <x v="1"/>
    <n v="1310.1600000000001"/>
    <n v="753.98"/>
    <n v="2"/>
    <n v="0"/>
    <n v="914"/>
    <n v="6"/>
    <n v="2620.3200000000002"/>
    <n v="1112.3599999999999"/>
  </r>
  <r>
    <n v="1949"/>
    <x v="4964"/>
    <n v="46"/>
    <x v="2"/>
    <d v="2022-06-28T00:00:00"/>
    <n v="1"/>
    <n v="11429"/>
    <x v="1106"/>
    <x v="0"/>
    <n v="129"/>
    <s v="Product_129"/>
    <x v="0"/>
    <n v="285.35000000000002"/>
    <n v="131.69999999999999"/>
    <n v="2"/>
    <n v="0.05"/>
    <n v="918"/>
    <n v="2"/>
    <n v="542.16"/>
    <n v="278.76"/>
  </r>
  <r>
    <n v="1507"/>
    <x v="4965"/>
    <n v="54"/>
    <x v="1"/>
    <d v="2022-02-17T00:00:00"/>
    <n v="0"/>
    <n v="11150"/>
    <x v="40"/>
    <x v="1"/>
    <n v="121"/>
    <s v="Product_121"/>
    <x v="2"/>
    <n v="1331.63"/>
    <n v="734.79"/>
    <n v="2"/>
    <n v="0"/>
    <n v="349"/>
    <n v="4"/>
    <n v="2663.26"/>
    <n v="1193.68"/>
  </r>
  <r>
    <n v="2327"/>
    <x v="4966"/>
    <n v="57"/>
    <x v="4"/>
    <d v="2020-09-10T00:00:00"/>
    <n v="0"/>
    <n v="12189"/>
    <x v="926"/>
    <x v="1"/>
    <n v="130"/>
    <s v="Product_130"/>
    <x v="2"/>
    <n v="546.30999999999995"/>
    <n v="363.46"/>
    <n v="2"/>
    <n v="0"/>
    <n v="365"/>
    <n v="7"/>
    <n v="1092.6199999999999"/>
    <n v="365.7"/>
  </r>
  <r>
    <n v="1500"/>
    <x v="4967"/>
    <n v="30"/>
    <x v="5"/>
    <d v="2023-01-25T00:00:00"/>
    <n v="0"/>
    <n v="11987"/>
    <x v="1389"/>
    <x v="0"/>
    <n v="121"/>
    <s v="Product_121"/>
    <x v="2"/>
    <n v="231.3"/>
    <n v="152.79"/>
    <n v="5"/>
    <n v="0.1"/>
    <n v="570"/>
    <n v="3"/>
    <n v="1040.8499999999999"/>
    <n v="276.89999999999998"/>
  </r>
  <r>
    <n v="1802"/>
    <x v="4968"/>
    <n v="43"/>
    <x v="4"/>
    <d v="2021-06-01T00:00:00"/>
    <n v="1"/>
    <n v="10647"/>
    <x v="722"/>
    <x v="0"/>
    <n v="136"/>
    <s v="Product_136"/>
    <x v="2"/>
    <n v="920.04"/>
    <n v="575.24"/>
    <n v="3"/>
    <n v="0"/>
    <n v="1005"/>
    <n v="3"/>
    <n v="2760.12"/>
    <n v="1034.4000000000001"/>
  </r>
  <r>
    <n v="1597"/>
    <x v="4969"/>
    <n v="40"/>
    <x v="5"/>
    <d v="2022-08-29T00:00:00"/>
    <n v="0"/>
    <n v="12175"/>
    <x v="997"/>
    <x v="1"/>
    <n v="122"/>
    <s v="Product_122"/>
    <x v="1"/>
    <n v="595.17999999999995"/>
    <n v="362.56"/>
    <n v="5"/>
    <n v="0"/>
    <n v="397"/>
    <n v="7"/>
    <n v="2975.9"/>
    <n v="1163.0999999999999"/>
  </r>
  <r>
    <n v="1165"/>
    <x v="4970"/>
    <n v="36"/>
    <x v="3"/>
    <d v="2023-08-12T00:00:00"/>
    <n v="0"/>
    <n v="12882"/>
    <x v="1397"/>
    <x v="0"/>
    <n v="146"/>
    <s v="Product_146"/>
    <x v="0"/>
    <n v="1232.47"/>
    <n v="549.66"/>
    <n v="3"/>
    <n v="0.05"/>
    <n v="390"/>
    <n v="4"/>
    <n v="3512.54"/>
    <n v="1863.56"/>
  </r>
  <r>
    <n v="2438"/>
    <x v="4971"/>
    <n v="37"/>
    <x v="5"/>
    <d v="2020-11-09T00:00:00"/>
    <n v="0"/>
    <n v="11709"/>
    <x v="643"/>
    <x v="2"/>
    <n v="120"/>
    <s v="Product_120"/>
    <x v="2"/>
    <n v="674.64"/>
    <n v="362.85"/>
    <n v="5"/>
    <n v="0.05"/>
    <n v="914"/>
    <n v="4"/>
    <n v="3204.54"/>
    <n v="1390.29"/>
  </r>
  <r>
    <n v="1461"/>
    <x v="4972"/>
    <n v="42"/>
    <x v="4"/>
    <d v="2021-02-24T00:00:00"/>
    <n v="1"/>
    <n v="12972"/>
    <x v="958"/>
    <x v="1"/>
    <n v="122"/>
    <s v="Product_122"/>
    <x v="0"/>
    <n v="1019.42"/>
    <n v="441.7"/>
    <n v="5"/>
    <n v="0"/>
    <n v="1407"/>
    <n v="2"/>
    <n v="5097.1000000000004"/>
    <n v="2888.6"/>
  </r>
  <r>
    <n v="1919"/>
    <x v="4973"/>
    <n v="30"/>
    <x v="4"/>
    <d v="2023-11-24T00:00:00"/>
    <n v="0"/>
    <n v="12777"/>
    <x v="1346"/>
    <x v="2"/>
    <n v="140"/>
    <s v="Product_140"/>
    <x v="0"/>
    <n v="496.97"/>
    <n v="320.64"/>
    <n v="2"/>
    <n v="0"/>
    <n v="404"/>
    <n v="3"/>
    <n v="993.94"/>
    <n v="352.66"/>
  </r>
  <r>
    <n v="1113"/>
    <x v="4974"/>
    <n v="53"/>
    <x v="0"/>
    <d v="2023-11-05T00:00:00"/>
    <n v="0"/>
    <n v="13697"/>
    <x v="901"/>
    <x v="0"/>
    <n v="111"/>
    <s v="Product_111"/>
    <x v="3"/>
    <n v="353.71"/>
    <n v="172.37"/>
    <n v="3"/>
    <n v="0"/>
    <n v="423"/>
    <n v="5"/>
    <n v="1061.1300000000001"/>
    <n v="544.02"/>
  </r>
  <r>
    <n v="2456"/>
    <x v="4975"/>
    <n v="59"/>
    <x v="0"/>
    <d v="2023-07-14T00:00:00"/>
    <n v="0"/>
    <n v="13958"/>
    <x v="815"/>
    <x v="2"/>
    <n v="147"/>
    <s v="Product_147"/>
    <x v="0"/>
    <n v="612.66999999999996"/>
    <n v="386.02"/>
    <n v="4"/>
    <n v="0.2"/>
    <n v="537"/>
    <n v="2"/>
    <n v="1960.54"/>
    <n v="416.46"/>
  </r>
  <r>
    <n v="1991"/>
    <x v="4976"/>
    <n v="27"/>
    <x v="1"/>
    <d v="2020-01-20T00:00:00"/>
    <n v="1"/>
    <n v="13421"/>
    <x v="332"/>
    <x v="2"/>
    <n v="131"/>
    <s v="Product_131"/>
    <x v="1"/>
    <n v="929.87"/>
    <n v="599.17999999999995"/>
    <n v="4"/>
    <n v="0"/>
    <n v="1243"/>
    <n v="3"/>
    <n v="3719.48"/>
    <n v="1322.76"/>
  </r>
  <r>
    <n v="2379"/>
    <x v="4977"/>
    <n v="59"/>
    <x v="4"/>
    <d v="2021-08-09T00:00:00"/>
    <n v="0"/>
    <n v="11547"/>
    <x v="470"/>
    <x v="1"/>
    <n v="140"/>
    <s v="Product_140"/>
    <x v="1"/>
    <n v="1002.57"/>
    <n v="669.46"/>
    <n v="4"/>
    <n v="0.05"/>
    <n v="354"/>
    <n v="3"/>
    <n v="3809.77"/>
    <n v="1131.93"/>
  </r>
  <r>
    <n v="1206"/>
    <x v="4978"/>
    <n v="27"/>
    <x v="3"/>
    <d v="2022-11-05T00:00:00"/>
    <n v="1"/>
    <n v="10462"/>
    <x v="157"/>
    <x v="2"/>
    <n v="113"/>
    <s v="Product_113"/>
    <x v="2"/>
    <n v="888.4"/>
    <n v="556.27"/>
    <n v="2"/>
    <n v="0"/>
    <n v="966"/>
    <n v="2"/>
    <n v="1776.8"/>
    <n v="664.26"/>
  </r>
  <r>
    <n v="2258"/>
    <x v="4979"/>
    <n v="53"/>
    <x v="5"/>
    <d v="2023-09-17T00:00:00"/>
    <n v="1"/>
    <n v="13315"/>
    <x v="283"/>
    <x v="0"/>
    <n v="118"/>
    <s v="Product_118"/>
    <x v="0"/>
    <n v="1482.68"/>
    <n v="844.27"/>
    <n v="4"/>
    <n v="0"/>
    <n v="435"/>
    <n v="4"/>
    <n v="5930.72"/>
    <n v="2553.64"/>
  </r>
  <r>
    <n v="2465"/>
    <x v="4980"/>
    <n v="59"/>
    <x v="1"/>
    <d v="2020-07-25T00:00:00"/>
    <n v="1"/>
    <n v="12611"/>
    <x v="67"/>
    <x v="1"/>
    <n v="122"/>
    <s v="Product_122"/>
    <x v="1"/>
    <n v="1052.08"/>
    <n v="609.63"/>
    <n v="5"/>
    <n v="0"/>
    <n v="1533"/>
    <n v="3"/>
    <n v="5260.4"/>
    <n v="2212.25"/>
  </r>
  <r>
    <n v="2378"/>
    <x v="4981"/>
    <n v="38"/>
    <x v="2"/>
    <d v="2023-09-18T00:00:00"/>
    <n v="0"/>
    <n v="11209"/>
    <x v="796"/>
    <x v="0"/>
    <n v="117"/>
    <s v="Product_117"/>
    <x v="1"/>
    <n v="1400.7"/>
    <n v="694.99"/>
    <n v="2"/>
    <n v="0"/>
    <n v="351"/>
    <n v="4"/>
    <n v="2801.4"/>
    <n v="1411.42"/>
  </r>
  <r>
    <n v="1514"/>
    <x v="4982"/>
    <n v="27"/>
    <x v="2"/>
    <d v="2022-12-01T00:00:00"/>
    <n v="0"/>
    <n v="13304"/>
    <x v="952"/>
    <x v="0"/>
    <n v="138"/>
    <s v="Product_138"/>
    <x v="1"/>
    <n v="221"/>
    <n v="100.13"/>
    <n v="4"/>
    <n v="0"/>
    <n v="562"/>
    <n v="5"/>
    <n v="884"/>
    <n v="483.48"/>
  </r>
  <r>
    <n v="2231"/>
    <x v="4983"/>
    <n v="31"/>
    <x v="5"/>
    <d v="2021-07-06T00:00:00"/>
    <n v="1"/>
    <n v="10513"/>
    <x v="89"/>
    <x v="2"/>
    <n v="125"/>
    <s v="Product_125"/>
    <x v="2"/>
    <n v="138.99"/>
    <n v="61.04"/>
    <n v="2"/>
    <n v="0"/>
    <n v="1275"/>
    <n v="1"/>
    <n v="277.98"/>
    <n v="155.9"/>
  </r>
  <r>
    <n v="1708"/>
    <x v="4984"/>
    <n v="45"/>
    <x v="5"/>
    <d v="2023-06-29T00:00:00"/>
    <n v="0"/>
    <n v="10000"/>
    <x v="810"/>
    <x v="0"/>
    <n v="132"/>
    <s v="Product_132"/>
    <x v="1"/>
    <n v="500.94"/>
    <n v="227.73"/>
    <n v="5"/>
    <n v="0"/>
    <n v="425"/>
    <n v="6"/>
    <n v="2504.6999999999998"/>
    <n v="1366.05"/>
  </r>
  <r>
    <n v="2148"/>
    <x v="4985"/>
    <n v="69"/>
    <x v="5"/>
    <d v="2023-05-25T00:00:00"/>
    <n v="0"/>
    <n v="11262"/>
    <x v="614"/>
    <x v="2"/>
    <n v="115"/>
    <s v="Product_115"/>
    <x v="0"/>
    <n v="248.05"/>
    <n v="168.72"/>
    <n v="2"/>
    <n v="0"/>
    <n v="587"/>
    <n v="2"/>
    <n v="496.1"/>
    <n v="158.66"/>
  </r>
  <r>
    <n v="1137"/>
    <x v="4986"/>
    <n v="40"/>
    <x v="0"/>
    <d v="2023-06-12T00:00:00"/>
    <n v="0"/>
    <n v="11078"/>
    <x v="1275"/>
    <x v="1"/>
    <n v="113"/>
    <s v="Product_113"/>
    <x v="1"/>
    <n v="812.51"/>
    <n v="365.09"/>
    <n v="4"/>
    <n v="0"/>
    <n v="392"/>
    <n v="4"/>
    <n v="3250.04"/>
    <n v="1789.68"/>
  </r>
  <r>
    <n v="1338"/>
    <x v="4987"/>
    <n v="41"/>
    <x v="5"/>
    <d v="2020-07-10T00:00:00"/>
    <n v="0"/>
    <n v="13566"/>
    <x v="490"/>
    <x v="1"/>
    <n v="126"/>
    <s v="Product_126"/>
    <x v="1"/>
    <n v="802.52"/>
    <n v="495.25"/>
    <n v="2"/>
    <n v="0"/>
    <n v="460"/>
    <n v="5"/>
    <n v="1605.04"/>
    <n v="614.54"/>
  </r>
  <r>
    <n v="1536"/>
    <x v="4988"/>
    <n v="38"/>
    <x v="2"/>
    <d v="2022-05-07T00:00:00"/>
    <n v="1"/>
    <n v="13803"/>
    <x v="1239"/>
    <x v="2"/>
    <n v="111"/>
    <s v="Product_111"/>
    <x v="2"/>
    <n v="883.82"/>
    <n v="402.48"/>
    <n v="1"/>
    <n v="0.05"/>
    <n v="750"/>
    <n v="5"/>
    <n v="839.63"/>
    <n v="437.15"/>
  </r>
  <r>
    <n v="1067"/>
    <x v="4989"/>
    <n v="33"/>
    <x v="5"/>
    <d v="2020-08-02T00:00:00"/>
    <n v="0"/>
    <n v="13687"/>
    <x v="791"/>
    <x v="1"/>
    <n v="113"/>
    <s v="Product_113"/>
    <x v="0"/>
    <n v="1130.58"/>
    <n v="783.02"/>
    <n v="4"/>
    <n v="0"/>
    <n v="687"/>
    <n v="3"/>
    <n v="4522.32"/>
    <n v="1390.24"/>
  </r>
  <r>
    <n v="1382"/>
    <x v="4990"/>
    <n v="38"/>
    <x v="4"/>
    <d v="2022-11-13T00:00:00"/>
    <n v="0"/>
    <n v="13938"/>
    <x v="440"/>
    <x v="1"/>
    <n v="133"/>
    <s v="Product_133"/>
    <x v="1"/>
    <n v="1458.43"/>
    <n v="743.76"/>
    <n v="5"/>
    <n v="0"/>
    <n v="780"/>
    <n v="4"/>
    <n v="7292.15"/>
    <n v="3573.35"/>
  </r>
  <r>
    <n v="1018"/>
    <x v="4991"/>
    <n v="31"/>
    <x v="3"/>
    <d v="2024-12-01T00:00:00"/>
    <n v="0"/>
    <n v="13489"/>
    <x v="1191"/>
    <x v="1"/>
    <n v="137"/>
    <s v="Product_137"/>
    <x v="0"/>
    <n v="1323.48"/>
    <n v="693.03"/>
    <n v="3"/>
    <n v="0.2"/>
    <n v="355"/>
    <n v="8"/>
    <n v="3176.35"/>
    <n v="1097.26"/>
  </r>
  <r>
    <n v="1682"/>
    <x v="4992"/>
    <n v="58"/>
    <x v="2"/>
    <d v="2023-06-19T00:00:00"/>
    <n v="0"/>
    <n v="11471"/>
    <x v="1024"/>
    <x v="1"/>
    <n v="138"/>
    <s v="Product_138"/>
    <x v="0"/>
    <n v="221.63"/>
    <n v="115.55"/>
    <n v="2"/>
    <n v="0"/>
    <n v="562"/>
    <n v="3"/>
    <n v="443.26"/>
    <n v="212.16"/>
  </r>
  <r>
    <n v="2473"/>
    <x v="4993"/>
    <n v="60"/>
    <x v="3"/>
    <d v="2020-08-29T00:00:00"/>
    <n v="0"/>
    <n v="13907"/>
    <x v="1175"/>
    <x v="2"/>
    <n v="101"/>
    <s v="Product_101"/>
    <x v="1"/>
    <n v="540.84"/>
    <n v="348.81"/>
    <n v="2"/>
    <n v="0.2"/>
    <n v="391"/>
    <n v="7"/>
    <n v="865.34"/>
    <n v="167.72"/>
  </r>
  <r>
    <n v="1073"/>
    <x v="4994"/>
    <n v="41"/>
    <x v="2"/>
    <d v="2021-01-08T00:00:00"/>
    <n v="1"/>
    <n v="10337"/>
    <x v="1446"/>
    <x v="2"/>
    <n v="139"/>
    <s v="Product_139"/>
    <x v="2"/>
    <n v="420.94"/>
    <n v="195.94"/>
    <n v="4"/>
    <n v="0"/>
    <n v="792"/>
    <n v="2"/>
    <n v="1683.76"/>
    <n v="900"/>
  </r>
  <r>
    <n v="1572"/>
    <x v="4995"/>
    <n v="37"/>
    <x v="1"/>
    <d v="2020-08-21T00:00:00"/>
    <n v="1"/>
    <n v="12955"/>
    <x v="723"/>
    <x v="0"/>
    <n v="127"/>
    <s v="Product_127"/>
    <x v="0"/>
    <n v="306.39"/>
    <n v="198.94"/>
    <n v="4"/>
    <n v="0"/>
    <n v="1304"/>
    <n v="4"/>
    <n v="1225.56"/>
    <n v="429.8"/>
  </r>
  <r>
    <n v="1938"/>
    <x v="4996"/>
    <n v="32"/>
    <x v="4"/>
    <d v="2020-08-05T00:00:00"/>
    <n v="1"/>
    <n v="12865"/>
    <x v="1129"/>
    <x v="0"/>
    <n v="136"/>
    <s v="Product_136"/>
    <x v="3"/>
    <n v="839.85"/>
    <n v="501.49"/>
    <n v="1"/>
    <n v="0"/>
    <n v="1439"/>
    <n v="4"/>
    <n v="839.85"/>
    <n v="338.36"/>
  </r>
  <r>
    <n v="2299"/>
    <x v="4997"/>
    <n v="41"/>
    <x v="2"/>
    <d v="2022-10-16T00:00:00"/>
    <n v="0"/>
    <n v="13348"/>
    <x v="882"/>
    <x v="1"/>
    <n v="132"/>
    <s v="Product_132"/>
    <x v="1"/>
    <n v="852.23"/>
    <n v="397.21"/>
    <n v="5"/>
    <n v="0"/>
    <n v="343"/>
    <n v="4"/>
    <n v="4261.1499999999996"/>
    <n v="2275.1"/>
  </r>
  <r>
    <n v="2071"/>
    <x v="4998"/>
    <n v="67"/>
    <x v="4"/>
    <d v="2021-10-02T00:00:00"/>
    <n v="0"/>
    <n v="13081"/>
    <x v="995"/>
    <x v="2"/>
    <n v="141"/>
    <s v="Product_141"/>
    <x v="0"/>
    <n v="379.51"/>
    <n v="159.25"/>
    <n v="2"/>
    <n v="0"/>
    <n v="578"/>
    <n v="4"/>
    <n v="759.02"/>
    <n v="440.52"/>
  </r>
  <r>
    <n v="1210"/>
    <x v="4999"/>
    <n v="38"/>
    <x v="2"/>
    <d v="2023-06-01T00:00:00"/>
    <n v="0"/>
    <n v="13412"/>
    <x v="81"/>
    <x v="2"/>
    <n v="115"/>
    <s v="Product_115"/>
    <x v="0"/>
    <n v="1082.25"/>
    <n v="684.52"/>
    <n v="2"/>
    <n v="0"/>
    <n v="505"/>
    <n v="3"/>
    <n v="2164.5"/>
    <n v="795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8B11A-E3AB-4B12-A78A-528C3438FB13}" name="Pivot Table 1: Revenue &amp; Profit by Category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:F6" firstHeaderRow="0" firstDataRow="1" firstDataCol="1"/>
  <pivotFields count="23">
    <pivotField showAll="0"/>
    <pivotField showAll="0"/>
    <pivotField showAll="0"/>
    <pivotField showAll="0"/>
    <pivotField numFmtId="164" showAll="0"/>
    <pivotField showAll="0"/>
    <pivotField dataField="1" showAll="0"/>
    <pivotField numFmtId="164" showAll="0">
      <items count="1456">
        <item x="473"/>
        <item x="1315"/>
        <item x="805"/>
        <item x="1361"/>
        <item x="1425"/>
        <item x="753"/>
        <item x="151"/>
        <item x="372"/>
        <item x="695"/>
        <item x="1310"/>
        <item x="732"/>
        <item x="616"/>
        <item x="570"/>
        <item x="31"/>
        <item x="213"/>
        <item x="1037"/>
        <item x="349"/>
        <item x="1393"/>
        <item x="1261"/>
        <item x="332"/>
        <item x="670"/>
        <item x="1357"/>
        <item x="141"/>
        <item x="1328"/>
        <item x="636"/>
        <item x="707"/>
        <item x="267"/>
        <item x="166"/>
        <item x="968"/>
        <item x="14"/>
        <item x="1228"/>
        <item x="768"/>
        <item x="862"/>
        <item x="1258"/>
        <item x="1043"/>
        <item x="170"/>
        <item x="355"/>
        <item x="1126"/>
        <item x="781"/>
        <item x="208"/>
        <item x="900"/>
        <item x="1292"/>
        <item x="1214"/>
        <item x="420"/>
        <item x="404"/>
        <item x="2"/>
        <item x="619"/>
        <item x="1013"/>
        <item x="20"/>
        <item x="588"/>
        <item x="430"/>
        <item x="1121"/>
        <item x="659"/>
        <item x="579"/>
        <item x="1405"/>
        <item x="1392"/>
        <item x="1019"/>
        <item x="62"/>
        <item x="1284"/>
        <item x="13"/>
        <item x="915"/>
        <item x="948"/>
        <item x="912"/>
        <item x="1147"/>
        <item x="1169"/>
        <item x="1407"/>
        <item x="385"/>
        <item x="1152"/>
        <item x="798"/>
        <item x="939"/>
        <item x="1071"/>
        <item x="432"/>
        <item x="412"/>
        <item x="910"/>
        <item x="315"/>
        <item x="608"/>
        <item x="631"/>
        <item x="390"/>
        <item x="1042"/>
        <item x="1330"/>
        <item x="46"/>
        <item x="848"/>
        <item x="371"/>
        <item x="443"/>
        <item x="938"/>
        <item x="711"/>
        <item x="495"/>
        <item x="248"/>
        <item x="126"/>
        <item x="872"/>
        <item x="638"/>
        <item x="629"/>
        <item x="902"/>
        <item x="551"/>
        <item x="517"/>
        <item x="264"/>
        <item x="368"/>
        <item x="721"/>
        <item x="604"/>
        <item x="969"/>
        <item x="730"/>
        <item x="244"/>
        <item x="712"/>
        <item x="1036"/>
        <item x="1200"/>
        <item x="96"/>
        <item x="1070"/>
        <item x="300"/>
        <item x="294"/>
        <item x="175"/>
        <item x="290"/>
        <item x="217"/>
        <item x="275"/>
        <item x="680"/>
        <item x="220"/>
        <item x="980"/>
        <item x="1081"/>
        <item x="125"/>
        <item x="158"/>
        <item x="520"/>
        <item x="971"/>
        <item x="206"/>
        <item x="1383"/>
        <item x="724"/>
        <item x="985"/>
        <item x="101"/>
        <item x="998"/>
        <item x="219"/>
        <item x="306"/>
        <item x="304"/>
        <item x="181"/>
        <item x="61"/>
        <item x="451"/>
        <item x="214"/>
        <item x="80"/>
        <item x="1041"/>
        <item x="331"/>
        <item x="497"/>
        <item x="337"/>
        <item x="727"/>
        <item x="839"/>
        <item x="751"/>
        <item x="260"/>
        <item x="1306"/>
        <item x="1053"/>
        <item x="1072"/>
        <item x="779"/>
        <item x="510"/>
        <item x="1128"/>
        <item x="1051"/>
        <item x="1240"/>
        <item x="66"/>
        <item x="302"/>
        <item x="550"/>
        <item x="746"/>
        <item x="317"/>
        <item x="1338"/>
        <item x="1159"/>
        <item x="593"/>
        <item x="1085"/>
        <item x="484"/>
        <item x="734"/>
        <item x="178"/>
        <item x="1189"/>
        <item x="654"/>
        <item x="10"/>
        <item x="1182"/>
        <item x="799"/>
        <item x="1431"/>
        <item x="1282"/>
        <item x="1102"/>
        <item x="758"/>
        <item x="1419"/>
        <item x="562"/>
        <item x="542"/>
        <item x="1421"/>
        <item x="357"/>
        <item x="822"/>
        <item x="490"/>
        <item x="852"/>
        <item x="1092"/>
        <item x="993"/>
        <item x="1267"/>
        <item x="1436"/>
        <item x="999"/>
        <item x="41"/>
        <item x="941"/>
        <item x="263"/>
        <item x="247"/>
        <item x="947"/>
        <item x="743"/>
        <item x="336"/>
        <item x="704"/>
        <item x="67"/>
        <item x="1104"/>
        <item x="625"/>
        <item x="7"/>
        <item x="396"/>
        <item x="1082"/>
        <item x="354"/>
        <item x="1291"/>
        <item x="791"/>
        <item x="1333"/>
        <item x="1439"/>
        <item x="1129"/>
        <item x="895"/>
        <item x="39"/>
        <item x="1218"/>
        <item x="410"/>
        <item x="1124"/>
        <item x="252"/>
        <item x="127"/>
        <item x="965"/>
        <item x="1029"/>
        <item x="1"/>
        <item x="171"/>
        <item x="1265"/>
        <item x="1299"/>
        <item x="823"/>
        <item x="723"/>
        <item x="143"/>
        <item x="764"/>
        <item x="356"/>
        <item x="802"/>
        <item x="936"/>
        <item x="1374"/>
        <item x="824"/>
        <item x="1175"/>
        <item x="735"/>
        <item x="1225"/>
        <item x="1403"/>
        <item x="310"/>
        <item x="203"/>
        <item x="814"/>
        <item x="1438"/>
        <item x="681"/>
        <item x="618"/>
        <item x="1394"/>
        <item x="926"/>
        <item x="128"/>
        <item x="454"/>
        <item x="1194"/>
        <item x="183"/>
        <item x="610"/>
        <item x="709"/>
        <item x="464"/>
        <item x="389"/>
        <item x="184"/>
        <item x="1226"/>
        <item x="1040"/>
        <item x="1187"/>
        <item x="963"/>
        <item x="374"/>
        <item x="326"/>
        <item x="914"/>
        <item x="229"/>
        <item x="340"/>
        <item x="1289"/>
        <item x="522"/>
        <item x="1220"/>
        <item x="567"/>
        <item x="1323"/>
        <item x="595"/>
        <item x="133"/>
        <item x="52"/>
        <item x="15"/>
        <item x="433"/>
        <item x="1243"/>
        <item x="122"/>
        <item x="1185"/>
        <item x="6"/>
        <item x="937"/>
        <item x="256"/>
        <item x="922"/>
        <item x="1096"/>
        <item x="1018"/>
        <item x="767"/>
        <item x="112"/>
        <item x="884"/>
        <item x="1133"/>
        <item x="859"/>
        <item x="835"/>
        <item x="877"/>
        <item x="1058"/>
        <item x="494"/>
        <item x="507"/>
        <item x="387"/>
        <item x="843"/>
        <item x="383"/>
        <item x="609"/>
        <item x="1095"/>
        <item x="1025"/>
        <item x="1065"/>
        <item x="731"/>
        <item x="974"/>
        <item x="643"/>
        <item x="1125"/>
        <item x="825"/>
        <item x="400"/>
        <item x="286"/>
        <item x="36"/>
        <item x="752"/>
        <item x="747"/>
        <item x="299"/>
        <item x="149"/>
        <item x="818"/>
        <item x="530"/>
        <item x="32"/>
        <item x="130"/>
        <item x="1115"/>
        <item x="792"/>
        <item x="163"/>
        <item x="1112"/>
        <item x="401"/>
        <item x="71"/>
        <item x="86"/>
        <item x="509"/>
        <item x="920"/>
        <item x="273"/>
        <item x="188"/>
        <item x="769"/>
        <item x="269"/>
        <item x="237"/>
        <item x="50"/>
        <item x="1052"/>
        <item x="861"/>
        <item x="1322"/>
        <item x="482"/>
        <item x="879"/>
        <item x="1236"/>
        <item x="83"/>
        <item x="1049"/>
        <item x="1440"/>
        <item x="1086"/>
        <item x="1244"/>
        <item x="749"/>
        <item x="468"/>
        <item x="964"/>
        <item x="783"/>
        <item x="916"/>
        <item x="513"/>
        <item x="402"/>
        <item x="1347"/>
        <item x="156"/>
        <item x="1406"/>
        <item x="1056"/>
        <item x="744"/>
        <item x="1015"/>
        <item x="1441"/>
        <item x="785"/>
        <item x="597"/>
        <item x="1446"/>
        <item x="1208"/>
        <item x="257"/>
        <item x="599"/>
        <item x="720"/>
        <item x="1268"/>
        <item x="697"/>
        <item x="303"/>
        <item x="1174"/>
        <item x="1155"/>
        <item x="1136"/>
        <item x="807"/>
        <item x="1077"/>
        <item x="846"/>
        <item x="287"/>
        <item x="236"/>
        <item x="837"/>
        <item x="672"/>
        <item x="254"/>
        <item x="59"/>
        <item x="694"/>
        <item x="421"/>
        <item x="405"/>
        <item x="502"/>
        <item x="1378"/>
        <item x="1408"/>
        <item x="1319"/>
        <item x="1151"/>
        <item x="448"/>
        <item x="840"/>
        <item x="1420"/>
        <item x="622"/>
        <item x="493"/>
        <item x="415"/>
        <item x="1180"/>
        <item x="1409"/>
        <item x="195"/>
        <item x="1149"/>
        <item x="1254"/>
        <item x="1280"/>
        <item x="1417"/>
        <item x="364"/>
        <item x="1209"/>
        <item x="323"/>
        <item x="958"/>
        <item x="1366"/>
        <item x="1301"/>
        <item x="563"/>
        <item x="959"/>
        <item x="878"/>
        <item x="1312"/>
        <item x="1373"/>
        <item x="394"/>
        <item x="361"/>
        <item x="102"/>
        <item x="160"/>
        <item x="663"/>
        <item x="106"/>
        <item x="338"/>
        <item x="272"/>
        <item x="227"/>
        <item x="1177"/>
        <item x="37"/>
        <item x="1027"/>
        <item x="961"/>
        <item x="698"/>
        <item x="949"/>
        <item x="289"/>
        <item x="612"/>
        <item x="16"/>
        <item x="512"/>
        <item x="93"/>
        <item x="27"/>
        <item x="1276"/>
        <item x="683"/>
        <item x="1117"/>
        <item x="414"/>
        <item x="419"/>
        <item x="5"/>
        <item x="1444"/>
        <item x="605"/>
        <item x="539"/>
        <item x="1433"/>
        <item x="923"/>
        <item x="485"/>
        <item x="1232"/>
        <item x="293"/>
        <item x="1083"/>
        <item x="218"/>
        <item x="97"/>
        <item x="1295"/>
        <item x="211"/>
        <item x="692"/>
        <item x="552"/>
        <item x="759"/>
        <item x="885"/>
        <item x="17"/>
        <item x="962"/>
        <item x="762"/>
        <item x="1107"/>
        <item x="545"/>
        <item x="308"/>
        <item x="1119"/>
        <item x="951"/>
        <item x="268"/>
        <item x="896"/>
        <item x="1105"/>
        <item x="223"/>
        <item x="74"/>
        <item x="205"/>
        <item x="174"/>
        <item x="441"/>
        <item x="1300"/>
        <item x="176"/>
        <item x="673"/>
        <item x="325"/>
        <item x="1237"/>
        <item x="43"/>
        <item x="685"/>
        <item x="506"/>
        <item x="342"/>
        <item x="4"/>
        <item x="653"/>
        <item x="1320"/>
        <item x="312"/>
        <item x="114"/>
        <item x="533"/>
        <item x="204"/>
        <item x="408"/>
        <item x="253"/>
        <item x="519"/>
        <item x="259"/>
        <item x="778"/>
        <item x="906"/>
        <item x="139"/>
        <item x="1343"/>
        <item x="603"/>
        <item x="722"/>
        <item x="1202"/>
        <item x="1141"/>
        <item x="887"/>
        <item x="748"/>
        <item x="888"/>
        <item x="1038"/>
        <item x="344"/>
        <item x="1184"/>
        <item x="800"/>
        <item x="1004"/>
        <item x="1198"/>
        <item x="665"/>
        <item x="532"/>
        <item x="1447"/>
        <item x="598"/>
        <item x="1176"/>
        <item x="322"/>
        <item x="1272"/>
        <item x="376"/>
        <item x="1367"/>
        <item x="116"/>
        <item x="154"/>
        <item x="367"/>
        <item x="45"/>
        <item x="113"/>
        <item x="277"/>
        <item x="766"/>
        <item x="1424"/>
        <item x="76"/>
        <item x="661"/>
        <item x="100"/>
        <item x="651"/>
        <item x="738"/>
        <item x="674"/>
        <item x="89"/>
        <item x="646"/>
        <item x="691"/>
        <item x="456"/>
        <item x="1415"/>
        <item x="358"/>
        <item x="919"/>
        <item x="830"/>
        <item x="1251"/>
        <item x="710"/>
        <item x="540"/>
        <item x="3"/>
        <item x="1297"/>
        <item x="668"/>
        <item x="370"/>
        <item x="535"/>
        <item x="1399"/>
        <item x="30"/>
        <item x="224"/>
        <item x="423"/>
        <item x="667"/>
        <item x="1413"/>
        <item x="1332"/>
        <item x="1384"/>
        <item x="1216"/>
        <item x="359"/>
        <item x="1146"/>
        <item x="703"/>
        <item x="1331"/>
        <item x="1010"/>
        <item x="1263"/>
        <item x="279"/>
        <item x="544"/>
        <item x="470"/>
        <item x="475"/>
        <item x="1363"/>
        <item x="813"/>
        <item x="760"/>
        <item x="770"/>
        <item x="65"/>
        <item x="1206"/>
        <item x="1183"/>
        <item x="1454"/>
        <item x="757"/>
        <item x="827"/>
        <item x="713"/>
        <item x="1385"/>
        <item x="54"/>
        <item x="147"/>
        <item x="682"/>
        <item x="987"/>
        <item x="899"/>
        <item x="462"/>
        <item x="705"/>
        <item x="288"/>
        <item x="740"/>
        <item x="1371"/>
        <item x="763"/>
        <item x="192"/>
        <item x="891"/>
        <item x="352"/>
        <item x="328"/>
        <item x="1308"/>
        <item x="1127"/>
        <item x="626"/>
        <item x="321"/>
        <item x="347"/>
        <item x="1314"/>
        <item x="474"/>
        <item x="940"/>
        <item x="418"/>
        <item x="1453"/>
        <item x="686"/>
        <item x="1274"/>
        <item x="173"/>
        <item x="1233"/>
        <item x="391"/>
        <item x="911"/>
        <item x="458"/>
        <item x="1099"/>
        <item x="492"/>
        <item x="819"/>
        <item x="617"/>
        <item x="197"/>
        <item x="1005"/>
        <item x="995"/>
        <item x="1369"/>
        <item x="437"/>
        <item x="1418"/>
        <item x="105"/>
        <item x="546"/>
        <item x="98"/>
        <item x="330"/>
        <item x="868"/>
        <item x="525"/>
        <item x="1252"/>
        <item x="849"/>
        <item x="1122"/>
        <item x="1210"/>
        <item x="548"/>
        <item x="1318"/>
        <item x="1305"/>
        <item x="790"/>
        <item x="1078"/>
        <item x="476"/>
        <item x="652"/>
        <item x="1064"/>
        <item x="801"/>
        <item x="168"/>
        <item x="95"/>
        <item x="660"/>
        <item x="1349"/>
        <item x="460"/>
        <item x="600"/>
        <item x="1307"/>
        <item x="22"/>
        <item x="64"/>
        <item x="1348"/>
        <item x="793"/>
        <item x="221"/>
        <item x="558"/>
        <item x="429"/>
        <item x="855"/>
        <item x="406"/>
        <item x="1313"/>
        <item x="789"/>
        <item x="373"/>
        <item x="1091"/>
        <item x="489"/>
        <item x="547"/>
        <item x="581"/>
        <item x="38"/>
        <item x="1266"/>
        <item x="601"/>
        <item x="207"/>
        <item x="863"/>
        <item x="251"/>
        <item x="1016"/>
        <item x="35"/>
        <item x="666"/>
        <item x="635"/>
        <item x="1103"/>
        <item x="1434"/>
        <item x="1150"/>
        <item x="363"/>
        <item x="991"/>
        <item x="234"/>
        <item x="1283"/>
        <item x="577"/>
        <item x="435"/>
        <item x="1068"/>
        <item x="1404"/>
        <item x="632"/>
        <item x="788"/>
        <item x="1359"/>
        <item x="341"/>
        <item x="1057"/>
        <item x="417"/>
        <item x="1009"/>
        <item x="1017"/>
        <item x="424"/>
        <item x="571"/>
        <item x="904"/>
        <item x="1134"/>
        <item x="397"/>
        <item x="240"/>
        <item x="664"/>
        <item x="73"/>
        <item x="1336"/>
        <item x="1428"/>
        <item x="1142"/>
        <item x="1423"/>
        <item x="851"/>
        <item x="99"/>
        <item x="561"/>
        <item x="239"/>
        <item x="1339"/>
        <item x="1296"/>
        <item x="706"/>
        <item x="809"/>
        <item x="640"/>
        <item x="1222"/>
        <item x="172"/>
        <item x="1166"/>
        <item x="449"/>
        <item x="392"/>
        <item x="70"/>
        <item x="1227"/>
        <item x="917"/>
        <item x="1170"/>
        <item x="1173"/>
        <item x="953"/>
        <item x="1108"/>
        <item x="927"/>
        <item x="613"/>
        <item x="343"/>
        <item x="1022"/>
        <item x="72"/>
        <item x="943"/>
        <item x="930"/>
        <item x="1171"/>
        <item x="393"/>
        <item x="1000"/>
        <item x="1140"/>
        <item x="162"/>
        <item x="737"/>
        <item x="450"/>
        <item x="1435"/>
        <item x="675"/>
        <item x="678"/>
        <item x="845"/>
        <item x="1287"/>
        <item x="1430"/>
        <item x="51"/>
        <item x="274"/>
        <item x="88"/>
        <item x="40"/>
        <item x="569"/>
        <item x="850"/>
        <item x="135"/>
        <item x="1110"/>
        <item x="411"/>
        <item x="553"/>
        <item x="836"/>
        <item x="504"/>
        <item x="893"/>
        <item x="134"/>
        <item x="967"/>
        <item x="199"/>
        <item x="1139"/>
        <item x="1088"/>
        <item x="1135"/>
        <item x="942"/>
        <item x="580"/>
        <item x="596"/>
        <item x="572"/>
        <item x="1353"/>
        <item x="536"/>
        <item x="1098"/>
        <item x="1370"/>
        <item x="1230"/>
        <item x="1215"/>
        <item x="589"/>
        <item x="1414"/>
        <item x="925"/>
        <item x="1034"/>
        <item x="109"/>
        <item x="1118"/>
        <item x="620"/>
        <item x="924"/>
        <item x="865"/>
        <item x="955"/>
        <item x="422"/>
        <item x="120"/>
        <item x="427"/>
        <item x="1154"/>
        <item x="725"/>
        <item x="876"/>
        <item x="1426"/>
        <item x="1398"/>
        <item x="249"/>
        <item x="1386"/>
        <item x="1365"/>
        <item x="803"/>
        <item x="87"/>
        <item x="726"/>
        <item x="457"/>
        <item x="235"/>
        <item x="557"/>
        <item x="821"/>
        <item x="459"/>
        <item x="1089"/>
        <item x="1193"/>
        <item x="860"/>
        <item x="1242"/>
        <item x="242"/>
        <item x="1327"/>
        <item x="407"/>
        <item x="403"/>
        <item x="1241"/>
        <item x="806"/>
        <item x="992"/>
        <item x="499"/>
        <item x="556"/>
        <item x="831"/>
        <item x="42"/>
        <item x="1286"/>
        <item x="1205"/>
        <item x="1221"/>
        <item x="1047"/>
        <item x="1354"/>
        <item x="1239"/>
        <item x="258"/>
        <item x="1021"/>
        <item x="564"/>
        <item x="465"/>
        <item x="1342"/>
        <item x="602"/>
        <item x="12"/>
        <item x="34"/>
        <item x="191"/>
        <item x="241"/>
        <item x="892"/>
        <item x="1160"/>
        <item x="511"/>
        <item x="689"/>
        <item x="1162"/>
        <item x="528"/>
        <item x="994"/>
        <item x="380"/>
        <item x="1382"/>
        <item x="118"/>
        <item x="741"/>
        <item x="1044"/>
        <item x="388"/>
        <item x="989"/>
        <item x="1219"/>
        <item x="1120"/>
        <item x="777"/>
        <item x="309"/>
        <item x="1199"/>
        <item x="639"/>
        <item x="1451"/>
        <item x="1401"/>
        <item x="148"/>
        <item x="644"/>
        <item x="578"/>
        <item x="320"/>
        <item x="1050"/>
        <item x="1116"/>
        <item x="776"/>
        <item x="200"/>
        <item x="1302"/>
        <item x="771"/>
        <item x="541"/>
        <item x="856"/>
        <item x="719"/>
        <item x="1238"/>
        <item x="377"/>
        <item x="478"/>
        <item x="526"/>
        <item x="261"/>
        <item x="875"/>
        <item x="1106"/>
        <item x="950"/>
        <item x="1181"/>
        <item x="1281"/>
        <item x="529"/>
        <item x="1269"/>
        <item x="1163"/>
        <item x="1111"/>
        <item x="679"/>
        <item x="255"/>
        <item x="28"/>
        <item x="981"/>
        <item x="1075"/>
        <item x="1224"/>
        <item x="655"/>
        <item x="202"/>
        <item x="975"/>
        <item x="1360"/>
        <item x="1416"/>
        <item x="68"/>
        <item x="150"/>
        <item x="1264"/>
        <item x="278"/>
        <item x="498"/>
        <item x="1325"/>
        <item x="521"/>
        <item x="834"/>
        <item x="329"/>
        <item x="1148"/>
        <item x="333"/>
        <item x="111"/>
        <item x="48"/>
        <item x="641"/>
        <item x="416"/>
        <item x="1137"/>
        <item x="886"/>
        <item x="565"/>
        <item x="584"/>
        <item x="318"/>
        <item x="434"/>
        <item x="1062"/>
        <item x="933"/>
        <item x="1145"/>
        <item x="477"/>
        <item x="828"/>
        <item x="560"/>
        <item x="1212"/>
        <item x="243"/>
        <item x="586"/>
        <item x="137"/>
        <item x="772"/>
        <item x="1066"/>
        <item x="717"/>
        <item x="756"/>
        <item x="413"/>
        <item x="1277"/>
        <item x="931"/>
        <item x="1285"/>
        <item x="833"/>
        <item x="233"/>
        <item x="481"/>
        <item x="1229"/>
        <item x="997"/>
        <item x="531"/>
        <item x="186"/>
        <item x="1079"/>
        <item x="1020"/>
        <item x="296"/>
        <item x="1048"/>
        <item x="26"/>
        <item x="1164"/>
        <item x="718"/>
        <item x="516"/>
        <item x="1249"/>
        <item x="1437"/>
        <item x="426"/>
        <item x="271"/>
        <item x="921"/>
        <item x="1008"/>
        <item x="832"/>
        <item x="894"/>
        <item x="648"/>
        <item x="699"/>
        <item x="537"/>
        <item x="1390"/>
        <item x="226"/>
        <item x="180"/>
        <item x="285"/>
        <item x="1427"/>
        <item x="662"/>
        <item x="576"/>
        <item x="169"/>
        <item x="1248"/>
        <item x="842"/>
        <item x="637"/>
        <item x="57"/>
        <item x="1179"/>
        <item x="276"/>
        <item x="787"/>
        <item x="1341"/>
        <item x="124"/>
        <item x="775"/>
        <item x="505"/>
        <item x="1217"/>
        <item x="795"/>
        <item x="1344"/>
        <item x="1156"/>
        <item x="903"/>
        <item x="1039"/>
        <item x="882"/>
        <item x="811"/>
        <item x="1213"/>
        <item x="108"/>
        <item x="1130"/>
        <item x="774"/>
        <item x="155"/>
        <item x="1080"/>
        <item x="918"/>
        <item x="853"/>
        <item x="297"/>
        <item x="1452"/>
        <item x="976"/>
        <item x="1223"/>
        <item x="527"/>
        <item x="18"/>
        <item x="121"/>
        <item x="339"/>
        <item x="1400"/>
        <item x="471"/>
        <item x="157"/>
        <item x="301"/>
        <item x="739"/>
        <item x="1273"/>
        <item x="123"/>
        <item x="1055"/>
        <item x="1054"/>
        <item x="480"/>
        <item x="440"/>
        <item x="1028"/>
        <item x="1167"/>
        <item x="972"/>
        <item x="222"/>
        <item x="804"/>
        <item x="1211"/>
        <item x="486"/>
        <item x="1114"/>
        <item x="1442"/>
        <item x="671"/>
        <item x="201"/>
        <item x="515"/>
        <item x="808"/>
        <item x="784"/>
        <item x="1158"/>
        <item x="444"/>
        <item x="952"/>
        <item x="979"/>
        <item x="270"/>
        <item x="970"/>
        <item x="438"/>
        <item x="1377"/>
        <item x="1196"/>
        <item x="1087"/>
        <item x="701"/>
        <item x="1375"/>
        <item x="1192"/>
        <item x="857"/>
        <item x="1101"/>
        <item x="1032"/>
        <item x="189"/>
        <item x="1278"/>
        <item x="138"/>
        <item x="1172"/>
        <item x="1309"/>
        <item x="165"/>
        <item x="298"/>
        <item x="1294"/>
        <item x="182"/>
        <item x="633"/>
        <item x="867"/>
        <item x="84"/>
        <item x="1352"/>
        <item x="1259"/>
        <item x="1311"/>
        <item x="1131"/>
        <item x="591"/>
        <item x="291"/>
        <item x="1073"/>
        <item x="161"/>
        <item x="573"/>
        <item x="115"/>
        <item x="164"/>
        <item x="1303"/>
        <item x="944"/>
        <item x="1097"/>
        <item x="869"/>
        <item x="1411"/>
        <item x="292"/>
        <item x="559"/>
        <item x="345"/>
        <item x="1355"/>
        <item x="1138"/>
        <item x="765"/>
        <item x="9"/>
        <item x="384"/>
        <item x="574"/>
        <item x="889"/>
        <item x="1389"/>
        <item x="1279"/>
        <item x="472"/>
        <item x="986"/>
        <item x="812"/>
        <item x="187"/>
        <item x="797"/>
        <item x="262"/>
        <item x="820"/>
        <item x="378"/>
        <item x="53"/>
        <item x="386"/>
        <item x="742"/>
        <item x="140"/>
        <item x="0"/>
        <item x="351"/>
        <item x="225"/>
        <item x="627"/>
        <item x="282"/>
        <item x="1001"/>
        <item x="92"/>
        <item x="518"/>
        <item x="736"/>
        <item x="1449"/>
        <item x="523"/>
        <item x="1340"/>
        <item x="398"/>
        <item x="1250"/>
        <item x="381"/>
        <item x="21"/>
        <item x="1003"/>
        <item x="1255"/>
        <item x="733"/>
        <item x="335"/>
        <item x="1061"/>
        <item x="49"/>
        <item x="1063"/>
        <item x="319"/>
        <item x="1074"/>
        <item x="305"/>
        <item x="932"/>
        <item x="103"/>
        <item x="90"/>
        <item x="946"/>
        <item x="324"/>
        <item x="94"/>
        <item x="311"/>
        <item x="656"/>
        <item x="1109"/>
        <item x="231"/>
        <item x="1076"/>
        <item x="847"/>
        <item x="1186"/>
        <item x="1271"/>
        <item x="1045"/>
        <item x="716"/>
        <item x="897"/>
        <item x="501"/>
        <item x="568"/>
        <item x="232"/>
        <item x="728"/>
        <item x="58"/>
        <item x="1006"/>
        <item x="1235"/>
        <item x="313"/>
        <item x="145"/>
        <item x="750"/>
        <item x="1329"/>
        <item x="431"/>
        <item x="524"/>
        <item x="1144"/>
        <item x="159"/>
        <item x="1046"/>
        <item x="883"/>
        <item x="119"/>
        <item x="1100"/>
        <item x="117"/>
        <item x="786"/>
        <item x="1337"/>
        <item x="960"/>
        <item x="1002"/>
        <item x="780"/>
        <item x="890"/>
        <item x="209"/>
        <item x="212"/>
        <item x="29"/>
        <item x="700"/>
        <item x="854"/>
        <item x="11"/>
        <item x="1069"/>
        <item x="590"/>
        <item x="650"/>
        <item x="1031"/>
        <item x="973"/>
        <item x="755"/>
        <item x="314"/>
        <item x="630"/>
        <item x="136"/>
        <item x="496"/>
        <item x="957"/>
        <item x="1203"/>
        <item x="508"/>
        <item x="447"/>
        <item x="167"/>
        <item x="1035"/>
        <item x="1396"/>
        <item x="628"/>
        <item x="1395"/>
        <item x="1443"/>
        <item x="19"/>
        <item x="1059"/>
        <item x="1094"/>
        <item x="575"/>
        <item x="44"/>
        <item x="1316"/>
        <item x="360"/>
        <item x="988"/>
        <item x="614"/>
        <item x="439"/>
        <item x="190"/>
        <item x="615"/>
        <item x="1168"/>
        <item x="984"/>
        <item x="816"/>
        <item x="81"/>
        <item x="880"/>
        <item x="657"/>
        <item x="687"/>
        <item x="132"/>
        <item x="348"/>
        <item x="1178"/>
        <item x="425"/>
        <item x="1007"/>
        <item x="1012"/>
        <item x="982"/>
        <item x="1275"/>
        <item x="977"/>
        <item x="469"/>
        <item x="647"/>
        <item x="1231"/>
        <item x="1422"/>
        <item x="870"/>
        <item x="1024"/>
        <item x="56"/>
        <item x="316"/>
        <item x="881"/>
        <item x="1345"/>
        <item x="399"/>
        <item x="334"/>
        <item x="1011"/>
        <item x="587"/>
        <item x="810"/>
        <item x="453"/>
        <item x="445"/>
        <item x="688"/>
        <item x="177"/>
        <item x="1270"/>
        <item x="702"/>
        <item x="1188"/>
        <item x="538"/>
        <item x="624"/>
        <item x="1143"/>
        <item x="198"/>
        <item x="446"/>
        <item x="409"/>
        <item x="500"/>
        <item x="815"/>
        <item x="1324"/>
        <item x="216"/>
        <item x="1067"/>
        <item x="1132"/>
        <item x="1381"/>
        <item x="488"/>
        <item x="873"/>
        <item x="366"/>
        <item x="369"/>
        <item x="82"/>
        <item x="69"/>
        <item x="1412"/>
        <item x="905"/>
        <item x="375"/>
        <item x="534"/>
        <item x="715"/>
        <item x="929"/>
        <item x="844"/>
        <item x="210"/>
        <item x="1023"/>
        <item x="1364"/>
        <item x="146"/>
        <item x="1356"/>
        <item x="956"/>
        <item x="1195"/>
        <item x="594"/>
        <item x="782"/>
        <item x="365"/>
        <item x="1397"/>
        <item x="954"/>
        <item x="327"/>
        <item x="676"/>
        <item x="246"/>
        <item x="1153"/>
        <item x="1090"/>
        <item x="634"/>
        <item x="79"/>
        <item x="1317"/>
        <item x="935"/>
        <item x="24"/>
        <item x="606"/>
        <item x="645"/>
        <item x="990"/>
        <item x="607"/>
        <item x="265"/>
        <item x="1257"/>
        <item x="245"/>
        <item x="228"/>
        <item x="463"/>
        <item x="1262"/>
        <item x="107"/>
        <item x="1253"/>
        <item x="129"/>
        <item x="110"/>
        <item x="1014"/>
        <item x="928"/>
        <item x="238"/>
        <item x="908"/>
        <item x="185"/>
        <item x="745"/>
        <item x="966"/>
        <item x="63"/>
        <item x="283"/>
        <item x="796"/>
        <item x="592"/>
        <item x="353"/>
        <item x="487"/>
        <item x="452"/>
        <item x="466"/>
        <item x="996"/>
        <item x="1429"/>
        <item x="1402"/>
        <item x="395"/>
        <item x="1033"/>
        <item x="350"/>
        <item x="658"/>
        <item x="582"/>
        <item x="1376"/>
        <item x="611"/>
        <item x="75"/>
        <item x="1368"/>
        <item x="1165"/>
        <item x="1060"/>
        <item x="1372"/>
        <item x="491"/>
        <item x="1350"/>
        <item x="1293"/>
        <item x="1026"/>
        <item x="866"/>
        <item x="307"/>
        <item x="479"/>
        <item x="1245"/>
        <item x="8"/>
        <item x="1335"/>
        <item x="467"/>
        <item x="907"/>
        <item x="1030"/>
        <item x="583"/>
        <item x="428"/>
        <item x="1197"/>
        <item x="131"/>
        <item x="909"/>
        <item x="1256"/>
        <item x="144"/>
        <item x="1391"/>
        <item x="1288"/>
        <item x="78"/>
        <item x="549"/>
        <item x="871"/>
        <item x="1207"/>
        <item x="295"/>
        <item x="901"/>
        <item x="729"/>
        <item x="55"/>
        <item x="1432"/>
        <item x="483"/>
        <item x="91"/>
        <item x="773"/>
        <item x="754"/>
        <item x="194"/>
        <item x="696"/>
        <item x="623"/>
        <item x="382"/>
        <item x="684"/>
        <item x="1157"/>
        <item x="864"/>
        <item x="1246"/>
        <item x="794"/>
        <item x="554"/>
        <item x="1387"/>
        <item x="1346"/>
        <item x="566"/>
        <item x="514"/>
        <item x="280"/>
        <item x="461"/>
        <item x="714"/>
        <item x="33"/>
        <item x="266"/>
        <item x="669"/>
        <item x="898"/>
        <item x="1445"/>
        <item x="838"/>
        <item x="934"/>
        <item x="25"/>
        <item x="77"/>
        <item x="1326"/>
        <item x="690"/>
        <item x="346"/>
        <item x="874"/>
        <item x="60"/>
        <item x="1247"/>
        <item x="829"/>
        <item x="379"/>
        <item x="555"/>
        <item x="761"/>
        <item x="642"/>
        <item x="215"/>
        <item x="708"/>
        <item x="442"/>
        <item x="1201"/>
        <item x="817"/>
        <item x="1379"/>
        <item x="1362"/>
        <item x="1113"/>
        <item x="677"/>
        <item x="983"/>
        <item x="1334"/>
        <item x="196"/>
        <item x="543"/>
        <item x="1084"/>
        <item x="621"/>
        <item x="1450"/>
        <item x="826"/>
        <item x="1190"/>
        <item x="1161"/>
        <item x="284"/>
        <item x="1380"/>
        <item x="153"/>
        <item x="455"/>
        <item x="1204"/>
        <item x="142"/>
        <item x="693"/>
        <item x="152"/>
        <item x="858"/>
        <item x="1260"/>
        <item x="230"/>
        <item x="1093"/>
        <item x="585"/>
        <item x="1298"/>
        <item x="1234"/>
        <item x="841"/>
        <item x="1448"/>
        <item x="945"/>
        <item x="978"/>
        <item x="1290"/>
        <item x="250"/>
        <item x="436"/>
        <item x="85"/>
        <item x="193"/>
        <item x="1358"/>
        <item x="1388"/>
        <item x="179"/>
        <item x="913"/>
        <item x="1410"/>
        <item x="1123"/>
        <item x="47"/>
        <item x="1351"/>
        <item x="281"/>
        <item x="23"/>
        <item x="649"/>
        <item x="1304"/>
        <item x="362"/>
        <item x="1321"/>
        <item x="104"/>
        <item x="503"/>
        <item x="1191"/>
        <item t="default"/>
      </items>
    </pivotField>
    <pivotField showAll="0"/>
    <pivotField showAll="0"/>
    <pivotField showAll="0"/>
    <pivotField axis="axisRow" showAll="0" sortType="ascending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8" baseField="0" baseItem="0" numFmtId="166"/>
    <dataField name="Sum of Profit" fld="19" baseField="0" baseItem="0" numFmtId="166"/>
    <dataField name="Average of Discount" fld="15" subtotal="average" baseField="0" baseItem="0" numFmtId="10"/>
    <dataField name="Count of OrderID" fld="6" subtotal="count" baseField="0" baseItem="0" numFmtId="2"/>
    <dataField name="Sum of Profit Margin" fld="20" baseField="0" baseItem="0" numFmtId="10"/>
  </dataFields>
  <formats count="15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1" type="button" dataOnly="0" labelOnly="1" outline="0" axis="axisRow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CCD6C-A89B-4BB2-A279-2C439BCAC71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P18" firstHeaderRow="0" firstDataRow="1" firstDataCol="1"/>
  <pivotFields count="23">
    <pivotField showAll="0"/>
    <pivotField axis="axisRow" showAll="0" measureFilter="1" sortType="descending">
      <items count="5001">
        <item x="999"/>
        <item x="998"/>
        <item x="997"/>
        <item x="996"/>
        <item x="995"/>
        <item x="994"/>
        <item x="993"/>
        <item x="992"/>
        <item x="991"/>
        <item x="990"/>
        <item x="99"/>
        <item x="989"/>
        <item x="988"/>
        <item x="987"/>
        <item x="986"/>
        <item x="985"/>
        <item x="984"/>
        <item x="983"/>
        <item x="982"/>
        <item x="981"/>
        <item x="980"/>
        <item x="98"/>
        <item x="979"/>
        <item x="978"/>
        <item x="977"/>
        <item x="976"/>
        <item x="975"/>
        <item x="974"/>
        <item x="973"/>
        <item x="972"/>
        <item x="971"/>
        <item x="970"/>
        <item x="97"/>
        <item x="969"/>
        <item x="968"/>
        <item x="967"/>
        <item x="966"/>
        <item x="965"/>
        <item x="964"/>
        <item x="963"/>
        <item x="962"/>
        <item x="961"/>
        <item x="960"/>
        <item x="96"/>
        <item x="959"/>
        <item x="958"/>
        <item x="957"/>
        <item x="956"/>
        <item x="955"/>
        <item x="954"/>
        <item x="953"/>
        <item x="952"/>
        <item x="951"/>
        <item x="950"/>
        <item x="95"/>
        <item x="949"/>
        <item x="948"/>
        <item x="947"/>
        <item x="946"/>
        <item x="945"/>
        <item x="944"/>
        <item x="943"/>
        <item x="942"/>
        <item x="941"/>
        <item x="940"/>
        <item x="94"/>
        <item x="939"/>
        <item x="938"/>
        <item x="937"/>
        <item x="936"/>
        <item x="935"/>
        <item x="934"/>
        <item x="933"/>
        <item x="932"/>
        <item x="931"/>
        <item x="930"/>
        <item x="93"/>
        <item x="929"/>
        <item x="928"/>
        <item x="927"/>
        <item x="926"/>
        <item x="925"/>
        <item x="924"/>
        <item x="923"/>
        <item x="922"/>
        <item x="921"/>
        <item x="920"/>
        <item x="92"/>
        <item x="919"/>
        <item x="918"/>
        <item x="917"/>
        <item x="916"/>
        <item x="915"/>
        <item x="914"/>
        <item x="913"/>
        <item x="912"/>
        <item x="911"/>
        <item x="910"/>
        <item x="91"/>
        <item x="909"/>
        <item x="908"/>
        <item x="907"/>
        <item x="906"/>
        <item x="905"/>
        <item x="904"/>
        <item x="903"/>
        <item x="902"/>
        <item x="901"/>
        <item x="900"/>
        <item x="90"/>
        <item x="9"/>
        <item x="899"/>
        <item x="898"/>
        <item x="897"/>
        <item x="896"/>
        <item x="895"/>
        <item x="894"/>
        <item x="893"/>
        <item x="892"/>
        <item x="891"/>
        <item x="890"/>
        <item x="89"/>
        <item x="889"/>
        <item x="888"/>
        <item x="887"/>
        <item x="886"/>
        <item x="885"/>
        <item x="884"/>
        <item x="883"/>
        <item x="882"/>
        <item x="881"/>
        <item x="880"/>
        <item x="88"/>
        <item x="879"/>
        <item x="878"/>
        <item x="877"/>
        <item x="876"/>
        <item x="875"/>
        <item x="874"/>
        <item x="873"/>
        <item x="872"/>
        <item x="871"/>
        <item x="870"/>
        <item x="87"/>
        <item x="869"/>
        <item x="868"/>
        <item x="867"/>
        <item x="866"/>
        <item x="865"/>
        <item x="864"/>
        <item x="863"/>
        <item x="862"/>
        <item x="861"/>
        <item x="860"/>
        <item x="86"/>
        <item x="859"/>
        <item x="858"/>
        <item x="857"/>
        <item x="856"/>
        <item x="855"/>
        <item x="854"/>
        <item x="853"/>
        <item x="852"/>
        <item x="851"/>
        <item x="850"/>
        <item x="85"/>
        <item x="849"/>
        <item x="848"/>
        <item x="847"/>
        <item x="846"/>
        <item x="845"/>
        <item x="844"/>
        <item x="843"/>
        <item x="842"/>
        <item x="841"/>
        <item x="840"/>
        <item x="84"/>
        <item x="839"/>
        <item x="838"/>
        <item x="837"/>
        <item x="836"/>
        <item x="835"/>
        <item x="834"/>
        <item x="833"/>
        <item x="832"/>
        <item x="831"/>
        <item x="830"/>
        <item x="83"/>
        <item x="829"/>
        <item x="828"/>
        <item x="827"/>
        <item x="826"/>
        <item x="825"/>
        <item x="824"/>
        <item x="823"/>
        <item x="822"/>
        <item x="821"/>
        <item x="820"/>
        <item x="82"/>
        <item x="819"/>
        <item x="818"/>
        <item x="817"/>
        <item x="816"/>
        <item x="815"/>
        <item x="814"/>
        <item x="813"/>
        <item x="812"/>
        <item x="811"/>
        <item x="810"/>
        <item x="81"/>
        <item x="809"/>
        <item x="808"/>
        <item x="807"/>
        <item x="806"/>
        <item x="805"/>
        <item x="804"/>
        <item x="803"/>
        <item x="802"/>
        <item x="801"/>
        <item x="800"/>
        <item x="80"/>
        <item x="8"/>
        <item x="799"/>
        <item x="798"/>
        <item x="797"/>
        <item x="796"/>
        <item x="795"/>
        <item x="794"/>
        <item x="793"/>
        <item x="792"/>
        <item x="791"/>
        <item x="790"/>
        <item x="79"/>
        <item x="789"/>
        <item x="788"/>
        <item x="787"/>
        <item x="786"/>
        <item x="785"/>
        <item x="784"/>
        <item x="783"/>
        <item x="782"/>
        <item x="781"/>
        <item x="780"/>
        <item x="78"/>
        <item x="779"/>
        <item x="778"/>
        <item x="777"/>
        <item x="776"/>
        <item x="775"/>
        <item x="774"/>
        <item x="773"/>
        <item x="772"/>
        <item x="771"/>
        <item x="770"/>
        <item x="77"/>
        <item x="769"/>
        <item x="768"/>
        <item x="767"/>
        <item x="766"/>
        <item x="765"/>
        <item x="764"/>
        <item x="763"/>
        <item x="762"/>
        <item x="761"/>
        <item x="760"/>
        <item x="76"/>
        <item x="759"/>
        <item x="758"/>
        <item x="757"/>
        <item x="756"/>
        <item x="755"/>
        <item x="754"/>
        <item x="753"/>
        <item x="752"/>
        <item x="751"/>
        <item x="750"/>
        <item x="75"/>
        <item x="749"/>
        <item x="748"/>
        <item x="747"/>
        <item x="746"/>
        <item x="745"/>
        <item x="744"/>
        <item x="743"/>
        <item x="742"/>
        <item x="741"/>
        <item x="740"/>
        <item x="74"/>
        <item x="739"/>
        <item x="738"/>
        <item x="737"/>
        <item x="736"/>
        <item x="735"/>
        <item x="734"/>
        <item x="733"/>
        <item x="732"/>
        <item x="731"/>
        <item x="730"/>
        <item x="73"/>
        <item x="729"/>
        <item x="728"/>
        <item x="727"/>
        <item x="726"/>
        <item x="725"/>
        <item x="724"/>
        <item x="723"/>
        <item x="722"/>
        <item x="721"/>
        <item x="720"/>
        <item x="72"/>
        <item x="719"/>
        <item x="718"/>
        <item x="717"/>
        <item x="716"/>
        <item x="715"/>
        <item x="714"/>
        <item x="713"/>
        <item x="712"/>
        <item x="711"/>
        <item x="710"/>
        <item x="71"/>
        <item x="709"/>
        <item x="708"/>
        <item x="707"/>
        <item x="706"/>
        <item x="705"/>
        <item x="704"/>
        <item x="703"/>
        <item x="702"/>
        <item x="701"/>
        <item x="700"/>
        <item x="70"/>
        <item x="7"/>
        <item x="699"/>
        <item x="698"/>
        <item x="697"/>
        <item x="696"/>
        <item x="695"/>
        <item x="694"/>
        <item x="693"/>
        <item x="692"/>
        <item x="691"/>
        <item x="690"/>
        <item x="69"/>
        <item x="689"/>
        <item x="688"/>
        <item x="687"/>
        <item x="686"/>
        <item x="685"/>
        <item x="684"/>
        <item x="683"/>
        <item x="682"/>
        <item x="681"/>
        <item x="680"/>
        <item x="68"/>
        <item x="679"/>
        <item x="678"/>
        <item x="677"/>
        <item x="676"/>
        <item x="675"/>
        <item x="674"/>
        <item x="673"/>
        <item x="672"/>
        <item x="671"/>
        <item x="670"/>
        <item x="67"/>
        <item x="669"/>
        <item x="668"/>
        <item x="667"/>
        <item x="666"/>
        <item x="665"/>
        <item x="664"/>
        <item x="663"/>
        <item x="662"/>
        <item x="661"/>
        <item x="660"/>
        <item x="66"/>
        <item x="659"/>
        <item x="658"/>
        <item x="657"/>
        <item x="656"/>
        <item x="655"/>
        <item x="654"/>
        <item x="653"/>
        <item x="652"/>
        <item x="651"/>
        <item x="650"/>
        <item x="65"/>
        <item x="649"/>
        <item x="648"/>
        <item x="647"/>
        <item x="646"/>
        <item x="645"/>
        <item x="644"/>
        <item x="643"/>
        <item x="642"/>
        <item x="641"/>
        <item x="640"/>
        <item x="64"/>
        <item x="639"/>
        <item x="638"/>
        <item x="637"/>
        <item x="636"/>
        <item x="635"/>
        <item x="634"/>
        <item x="633"/>
        <item x="632"/>
        <item x="631"/>
        <item x="630"/>
        <item x="63"/>
        <item x="629"/>
        <item x="628"/>
        <item x="627"/>
        <item x="626"/>
        <item x="625"/>
        <item x="624"/>
        <item x="623"/>
        <item x="622"/>
        <item x="621"/>
        <item x="620"/>
        <item x="62"/>
        <item x="619"/>
        <item x="618"/>
        <item x="617"/>
        <item x="616"/>
        <item x="615"/>
        <item x="614"/>
        <item x="613"/>
        <item x="612"/>
        <item x="611"/>
        <item x="610"/>
        <item x="61"/>
        <item x="609"/>
        <item x="608"/>
        <item x="607"/>
        <item x="606"/>
        <item x="605"/>
        <item x="604"/>
        <item x="603"/>
        <item x="602"/>
        <item x="601"/>
        <item x="600"/>
        <item x="60"/>
        <item x="6"/>
        <item x="599"/>
        <item x="598"/>
        <item x="597"/>
        <item x="596"/>
        <item x="595"/>
        <item x="594"/>
        <item x="593"/>
        <item x="592"/>
        <item x="591"/>
        <item x="590"/>
        <item x="59"/>
        <item x="589"/>
        <item x="588"/>
        <item x="587"/>
        <item x="586"/>
        <item x="585"/>
        <item x="584"/>
        <item x="583"/>
        <item x="582"/>
        <item x="581"/>
        <item x="580"/>
        <item x="58"/>
        <item x="579"/>
        <item x="578"/>
        <item x="577"/>
        <item x="576"/>
        <item x="575"/>
        <item x="574"/>
        <item x="573"/>
        <item x="572"/>
        <item x="571"/>
        <item x="570"/>
        <item x="57"/>
        <item x="569"/>
        <item x="568"/>
        <item x="567"/>
        <item x="566"/>
        <item x="565"/>
        <item x="564"/>
        <item x="563"/>
        <item x="562"/>
        <item x="561"/>
        <item x="560"/>
        <item x="56"/>
        <item x="559"/>
        <item x="558"/>
        <item x="557"/>
        <item x="556"/>
        <item x="555"/>
        <item x="554"/>
        <item x="553"/>
        <item x="552"/>
        <item x="551"/>
        <item x="550"/>
        <item x="55"/>
        <item x="549"/>
        <item x="548"/>
        <item x="547"/>
        <item x="546"/>
        <item x="545"/>
        <item x="544"/>
        <item x="543"/>
        <item x="542"/>
        <item x="541"/>
        <item x="540"/>
        <item x="54"/>
        <item x="539"/>
        <item x="538"/>
        <item x="537"/>
        <item x="536"/>
        <item x="535"/>
        <item x="534"/>
        <item x="533"/>
        <item x="532"/>
        <item x="531"/>
        <item x="530"/>
        <item x="53"/>
        <item x="529"/>
        <item x="528"/>
        <item x="527"/>
        <item x="526"/>
        <item x="525"/>
        <item x="524"/>
        <item x="523"/>
        <item x="522"/>
        <item x="521"/>
        <item x="520"/>
        <item x="52"/>
        <item x="519"/>
        <item x="518"/>
        <item x="517"/>
        <item x="516"/>
        <item x="515"/>
        <item x="514"/>
        <item x="513"/>
        <item x="512"/>
        <item x="511"/>
        <item x="510"/>
        <item x="51"/>
        <item x="509"/>
        <item x="508"/>
        <item x="507"/>
        <item x="506"/>
        <item x="505"/>
        <item x="504"/>
        <item x="503"/>
        <item x="502"/>
        <item x="501"/>
        <item x="500"/>
        <item x="50"/>
        <item x="5"/>
        <item x="4999"/>
        <item x="4998"/>
        <item x="4997"/>
        <item x="4996"/>
        <item x="4995"/>
        <item x="4994"/>
        <item x="4993"/>
        <item x="4992"/>
        <item x="4991"/>
        <item x="4990"/>
        <item x="499"/>
        <item x="4989"/>
        <item x="4988"/>
        <item x="4987"/>
        <item x="4986"/>
        <item x="4985"/>
        <item x="4984"/>
        <item x="4983"/>
        <item x="4982"/>
        <item x="4981"/>
        <item x="4980"/>
        <item x="498"/>
        <item x="4979"/>
        <item x="4978"/>
        <item x="4977"/>
        <item x="4976"/>
        <item x="4975"/>
        <item x="4974"/>
        <item x="4973"/>
        <item x="4972"/>
        <item x="4971"/>
        <item x="4970"/>
        <item x="497"/>
        <item x="4969"/>
        <item x="4968"/>
        <item x="4967"/>
        <item x="4966"/>
        <item x="4965"/>
        <item x="4964"/>
        <item x="4963"/>
        <item x="4962"/>
        <item x="4961"/>
        <item x="4960"/>
        <item x="496"/>
        <item x="4959"/>
        <item x="4958"/>
        <item x="4957"/>
        <item x="4956"/>
        <item x="4955"/>
        <item x="4954"/>
        <item x="4953"/>
        <item x="4952"/>
        <item x="4951"/>
        <item x="4950"/>
        <item x="495"/>
        <item x="4949"/>
        <item x="4948"/>
        <item x="4947"/>
        <item x="4946"/>
        <item x="4945"/>
        <item x="4944"/>
        <item x="4943"/>
        <item x="4942"/>
        <item x="4941"/>
        <item x="4940"/>
        <item x="494"/>
        <item x="4939"/>
        <item x="4938"/>
        <item x="4937"/>
        <item x="4936"/>
        <item x="4935"/>
        <item x="4934"/>
        <item x="4933"/>
        <item x="4932"/>
        <item x="4931"/>
        <item x="4930"/>
        <item x="493"/>
        <item x="4929"/>
        <item x="4928"/>
        <item x="4927"/>
        <item x="4926"/>
        <item x="4925"/>
        <item x="4924"/>
        <item x="4923"/>
        <item x="4922"/>
        <item x="4921"/>
        <item x="4920"/>
        <item x="492"/>
        <item x="4919"/>
        <item x="4918"/>
        <item x="4917"/>
        <item x="4916"/>
        <item x="4915"/>
        <item x="4914"/>
        <item x="4913"/>
        <item x="4912"/>
        <item x="4911"/>
        <item x="4910"/>
        <item x="491"/>
        <item x="4909"/>
        <item x="4908"/>
        <item x="4907"/>
        <item x="4906"/>
        <item x="4905"/>
        <item x="4904"/>
        <item x="4903"/>
        <item x="4902"/>
        <item x="4901"/>
        <item x="4900"/>
        <item x="490"/>
        <item x="49"/>
        <item x="4899"/>
        <item x="4898"/>
        <item x="4897"/>
        <item x="4896"/>
        <item x="4895"/>
        <item x="4894"/>
        <item x="4893"/>
        <item x="4892"/>
        <item x="4891"/>
        <item x="4890"/>
        <item x="489"/>
        <item x="4889"/>
        <item x="4888"/>
        <item x="4887"/>
        <item x="4886"/>
        <item x="4885"/>
        <item x="4884"/>
        <item x="4883"/>
        <item x="4882"/>
        <item x="4881"/>
        <item x="4880"/>
        <item x="488"/>
        <item x="4879"/>
        <item x="4878"/>
        <item x="4877"/>
        <item x="4876"/>
        <item x="4875"/>
        <item x="4874"/>
        <item x="4873"/>
        <item x="4872"/>
        <item x="4871"/>
        <item x="4870"/>
        <item x="487"/>
        <item x="4869"/>
        <item x="4868"/>
        <item x="4867"/>
        <item x="4866"/>
        <item x="4865"/>
        <item x="4864"/>
        <item x="4863"/>
        <item x="4862"/>
        <item x="4861"/>
        <item x="4860"/>
        <item x="486"/>
        <item x="4859"/>
        <item x="4858"/>
        <item x="4857"/>
        <item x="4856"/>
        <item x="4855"/>
        <item x="4854"/>
        <item x="4853"/>
        <item x="4852"/>
        <item x="4851"/>
        <item x="4850"/>
        <item x="485"/>
        <item x="4849"/>
        <item x="4848"/>
        <item x="4847"/>
        <item x="4846"/>
        <item x="4845"/>
        <item x="4844"/>
        <item x="4843"/>
        <item x="4842"/>
        <item x="4841"/>
        <item x="4840"/>
        <item x="484"/>
        <item x="4839"/>
        <item x="4838"/>
        <item x="4837"/>
        <item x="4836"/>
        <item x="4835"/>
        <item x="4834"/>
        <item x="4833"/>
        <item x="4832"/>
        <item x="4831"/>
        <item x="4830"/>
        <item x="483"/>
        <item x="4829"/>
        <item x="4828"/>
        <item x="4827"/>
        <item x="4826"/>
        <item x="4825"/>
        <item x="4824"/>
        <item x="4823"/>
        <item x="4822"/>
        <item x="4821"/>
        <item x="4820"/>
        <item x="482"/>
        <item x="4819"/>
        <item x="4818"/>
        <item x="4817"/>
        <item x="4816"/>
        <item x="4815"/>
        <item x="4814"/>
        <item x="4813"/>
        <item x="4812"/>
        <item x="4811"/>
        <item x="4810"/>
        <item x="481"/>
        <item x="4809"/>
        <item x="4808"/>
        <item x="4807"/>
        <item x="4806"/>
        <item x="4805"/>
        <item x="4804"/>
        <item x="4803"/>
        <item x="4802"/>
        <item x="4801"/>
        <item x="4800"/>
        <item x="480"/>
        <item x="48"/>
        <item x="4799"/>
        <item x="4798"/>
        <item x="4797"/>
        <item x="4796"/>
        <item x="4795"/>
        <item x="4794"/>
        <item x="4793"/>
        <item x="4792"/>
        <item x="4791"/>
        <item x="4790"/>
        <item x="479"/>
        <item x="4789"/>
        <item x="4788"/>
        <item x="4787"/>
        <item x="4786"/>
        <item x="4785"/>
        <item x="4784"/>
        <item x="4783"/>
        <item x="4782"/>
        <item x="4781"/>
        <item x="4780"/>
        <item x="478"/>
        <item x="4779"/>
        <item x="4778"/>
        <item x="4777"/>
        <item x="4776"/>
        <item x="4775"/>
        <item x="4774"/>
        <item x="4773"/>
        <item x="4772"/>
        <item x="4771"/>
        <item x="4770"/>
        <item x="477"/>
        <item x="4769"/>
        <item x="4768"/>
        <item x="4767"/>
        <item x="4766"/>
        <item x="4765"/>
        <item x="4764"/>
        <item x="4763"/>
        <item x="4762"/>
        <item x="4761"/>
        <item x="4760"/>
        <item x="476"/>
        <item x="4759"/>
        <item x="4758"/>
        <item x="4757"/>
        <item x="4756"/>
        <item x="4755"/>
        <item x="4754"/>
        <item x="4753"/>
        <item x="4752"/>
        <item x="4751"/>
        <item x="4750"/>
        <item x="475"/>
        <item x="4749"/>
        <item x="4748"/>
        <item x="4747"/>
        <item x="4746"/>
        <item x="4745"/>
        <item x="4744"/>
        <item x="4743"/>
        <item x="4742"/>
        <item x="4741"/>
        <item x="4740"/>
        <item x="474"/>
        <item x="4739"/>
        <item x="4738"/>
        <item x="4737"/>
        <item x="4736"/>
        <item x="4735"/>
        <item x="4734"/>
        <item x="4733"/>
        <item x="4732"/>
        <item x="4731"/>
        <item x="4730"/>
        <item x="473"/>
        <item x="4729"/>
        <item x="4728"/>
        <item x="4727"/>
        <item x="4726"/>
        <item x="4725"/>
        <item x="4724"/>
        <item x="4723"/>
        <item x="4722"/>
        <item x="4721"/>
        <item x="4720"/>
        <item x="472"/>
        <item x="4719"/>
        <item x="4718"/>
        <item x="4717"/>
        <item x="4716"/>
        <item x="4715"/>
        <item x="4714"/>
        <item x="4713"/>
        <item x="4712"/>
        <item x="4711"/>
        <item x="4710"/>
        <item x="471"/>
        <item x="4709"/>
        <item x="4708"/>
        <item x="4707"/>
        <item x="4706"/>
        <item x="4705"/>
        <item x="4704"/>
        <item x="4703"/>
        <item x="4702"/>
        <item x="4701"/>
        <item x="4700"/>
        <item x="470"/>
        <item x="47"/>
        <item x="4699"/>
        <item x="4698"/>
        <item x="4697"/>
        <item x="4696"/>
        <item x="4695"/>
        <item x="4694"/>
        <item x="4693"/>
        <item x="4692"/>
        <item x="4691"/>
        <item x="4690"/>
        <item x="469"/>
        <item x="4689"/>
        <item x="4688"/>
        <item x="4687"/>
        <item x="4686"/>
        <item x="4685"/>
        <item x="4684"/>
        <item x="4683"/>
        <item x="4682"/>
        <item x="4681"/>
        <item x="4680"/>
        <item x="468"/>
        <item x="4679"/>
        <item x="4678"/>
        <item x="4677"/>
        <item x="4676"/>
        <item x="4675"/>
        <item x="4674"/>
        <item x="4673"/>
        <item x="4672"/>
        <item x="4671"/>
        <item x="4670"/>
        <item x="467"/>
        <item x="4669"/>
        <item x="4668"/>
        <item x="4667"/>
        <item x="4666"/>
        <item x="4665"/>
        <item x="4664"/>
        <item x="4663"/>
        <item x="4662"/>
        <item x="4661"/>
        <item x="4660"/>
        <item x="466"/>
        <item x="4659"/>
        <item x="4658"/>
        <item x="4657"/>
        <item x="4656"/>
        <item x="4655"/>
        <item x="4654"/>
        <item x="4653"/>
        <item x="4652"/>
        <item x="4651"/>
        <item x="4650"/>
        <item x="465"/>
        <item x="4649"/>
        <item x="4648"/>
        <item x="4647"/>
        <item x="4646"/>
        <item x="4645"/>
        <item x="4644"/>
        <item x="4643"/>
        <item x="4642"/>
        <item x="4641"/>
        <item x="4640"/>
        <item x="464"/>
        <item x="4639"/>
        <item x="4638"/>
        <item x="4637"/>
        <item x="4636"/>
        <item x="4635"/>
        <item x="4634"/>
        <item x="4633"/>
        <item x="4632"/>
        <item x="4631"/>
        <item x="4630"/>
        <item x="463"/>
        <item x="4629"/>
        <item x="4628"/>
        <item x="4627"/>
        <item x="4626"/>
        <item x="4625"/>
        <item x="4624"/>
        <item x="4623"/>
        <item x="4622"/>
        <item x="4621"/>
        <item x="4620"/>
        <item x="462"/>
        <item x="4619"/>
        <item x="4618"/>
        <item x="4617"/>
        <item x="4616"/>
        <item x="4615"/>
        <item x="4614"/>
        <item x="4613"/>
        <item x="4612"/>
        <item x="4611"/>
        <item x="4610"/>
        <item x="461"/>
        <item x="4609"/>
        <item x="4608"/>
        <item x="4607"/>
        <item x="4606"/>
        <item x="4605"/>
        <item x="4604"/>
        <item x="4603"/>
        <item x="4602"/>
        <item x="4601"/>
        <item x="4600"/>
        <item x="460"/>
        <item x="46"/>
        <item x="4599"/>
        <item x="4598"/>
        <item x="4597"/>
        <item x="4596"/>
        <item x="4595"/>
        <item x="4594"/>
        <item x="4593"/>
        <item x="4592"/>
        <item x="4591"/>
        <item x="4590"/>
        <item x="459"/>
        <item x="4589"/>
        <item x="4588"/>
        <item x="4587"/>
        <item x="4586"/>
        <item x="4585"/>
        <item x="4584"/>
        <item x="4583"/>
        <item x="4582"/>
        <item x="4581"/>
        <item x="4580"/>
        <item x="458"/>
        <item x="4579"/>
        <item x="4578"/>
        <item x="4577"/>
        <item x="4576"/>
        <item x="4575"/>
        <item x="4574"/>
        <item x="4573"/>
        <item x="4572"/>
        <item x="4571"/>
        <item x="4570"/>
        <item x="457"/>
        <item x="4569"/>
        <item x="4568"/>
        <item x="4567"/>
        <item x="4566"/>
        <item x="4565"/>
        <item x="4564"/>
        <item x="4563"/>
        <item x="4562"/>
        <item x="4561"/>
        <item x="4560"/>
        <item x="456"/>
        <item x="4559"/>
        <item x="4558"/>
        <item x="4557"/>
        <item x="4556"/>
        <item x="4555"/>
        <item x="4554"/>
        <item x="4553"/>
        <item x="4552"/>
        <item x="4551"/>
        <item x="4550"/>
        <item x="455"/>
        <item x="4549"/>
        <item x="4548"/>
        <item x="4547"/>
        <item x="4546"/>
        <item x="4545"/>
        <item x="4544"/>
        <item x="4543"/>
        <item x="4542"/>
        <item x="4541"/>
        <item x="4540"/>
        <item x="454"/>
        <item x="4539"/>
        <item x="4538"/>
        <item x="4537"/>
        <item x="4536"/>
        <item x="4535"/>
        <item x="4534"/>
        <item x="4533"/>
        <item x="4532"/>
        <item x="4531"/>
        <item x="4530"/>
        <item x="453"/>
        <item x="4529"/>
        <item x="4528"/>
        <item x="4527"/>
        <item x="4526"/>
        <item x="4525"/>
        <item x="4524"/>
        <item x="4523"/>
        <item x="4522"/>
        <item x="4521"/>
        <item x="4520"/>
        <item x="452"/>
        <item x="4519"/>
        <item x="4518"/>
        <item x="4517"/>
        <item x="4516"/>
        <item x="4515"/>
        <item x="4514"/>
        <item x="4513"/>
        <item x="4512"/>
        <item x="4511"/>
        <item x="4510"/>
        <item x="451"/>
        <item x="4509"/>
        <item x="4508"/>
        <item x="4507"/>
        <item x="4506"/>
        <item x="4505"/>
        <item x="4504"/>
        <item x="4503"/>
        <item x="4502"/>
        <item x="4501"/>
        <item x="4500"/>
        <item x="450"/>
        <item x="45"/>
        <item x="4499"/>
        <item x="4498"/>
        <item x="4497"/>
        <item x="4496"/>
        <item x="4495"/>
        <item x="4494"/>
        <item x="4493"/>
        <item x="4492"/>
        <item x="4491"/>
        <item x="4490"/>
        <item x="449"/>
        <item x="4489"/>
        <item x="4488"/>
        <item x="4487"/>
        <item x="4486"/>
        <item x="4485"/>
        <item x="4484"/>
        <item x="4483"/>
        <item x="4482"/>
        <item x="4481"/>
        <item x="4480"/>
        <item x="448"/>
        <item x="4479"/>
        <item x="4478"/>
        <item x="4477"/>
        <item x="4476"/>
        <item x="4475"/>
        <item x="4474"/>
        <item x="4473"/>
        <item x="4472"/>
        <item x="4471"/>
        <item x="4470"/>
        <item x="447"/>
        <item x="4469"/>
        <item x="4468"/>
        <item x="4467"/>
        <item x="4466"/>
        <item x="4465"/>
        <item x="4464"/>
        <item x="4463"/>
        <item x="4462"/>
        <item x="4461"/>
        <item x="4460"/>
        <item x="446"/>
        <item x="4459"/>
        <item x="4458"/>
        <item x="4457"/>
        <item x="4456"/>
        <item x="4455"/>
        <item x="4454"/>
        <item x="4453"/>
        <item x="4452"/>
        <item x="4451"/>
        <item x="4450"/>
        <item x="445"/>
        <item x="4449"/>
        <item x="4448"/>
        <item x="4447"/>
        <item x="4446"/>
        <item x="4445"/>
        <item x="4444"/>
        <item x="4443"/>
        <item x="4442"/>
        <item x="4441"/>
        <item x="4440"/>
        <item x="444"/>
        <item x="4439"/>
        <item x="4438"/>
        <item x="4437"/>
        <item x="4436"/>
        <item x="4435"/>
        <item x="4434"/>
        <item x="4433"/>
        <item x="4432"/>
        <item x="4431"/>
        <item x="4430"/>
        <item x="443"/>
        <item x="4429"/>
        <item x="4428"/>
        <item x="4427"/>
        <item x="4426"/>
        <item x="4425"/>
        <item x="4424"/>
        <item x="4423"/>
        <item x="4422"/>
        <item x="4421"/>
        <item x="4420"/>
        <item x="442"/>
        <item x="4419"/>
        <item x="4418"/>
        <item x="4417"/>
        <item x="4416"/>
        <item x="4415"/>
        <item x="4414"/>
        <item x="4413"/>
        <item x="4412"/>
        <item x="4411"/>
        <item x="4410"/>
        <item x="441"/>
        <item x="4409"/>
        <item x="4408"/>
        <item x="4407"/>
        <item x="4406"/>
        <item x="4405"/>
        <item x="4404"/>
        <item x="4403"/>
        <item x="4402"/>
        <item x="4401"/>
        <item x="4400"/>
        <item x="440"/>
        <item x="44"/>
        <item x="4399"/>
        <item x="4398"/>
        <item x="4397"/>
        <item x="4396"/>
        <item x="4395"/>
        <item x="4394"/>
        <item x="4393"/>
        <item x="4392"/>
        <item x="4391"/>
        <item x="4390"/>
        <item x="439"/>
        <item x="4389"/>
        <item x="4388"/>
        <item x="4387"/>
        <item x="4386"/>
        <item x="4385"/>
        <item x="4384"/>
        <item x="4383"/>
        <item x="4382"/>
        <item x="4381"/>
        <item x="4380"/>
        <item x="438"/>
        <item x="4379"/>
        <item x="4378"/>
        <item x="4377"/>
        <item x="4376"/>
        <item x="4375"/>
        <item x="4374"/>
        <item x="4373"/>
        <item x="4372"/>
        <item x="4371"/>
        <item x="4370"/>
        <item x="437"/>
        <item x="4369"/>
        <item x="4368"/>
        <item x="4367"/>
        <item x="4366"/>
        <item x="4365"/>
        <item x="4364"/>
        <item x="4363"/>
        <item x="4362"/>
        <item x="4361"/>
        <item x="4360"/>
        <item x="436"/>
        <item x="4359"/>
        <item x="4358"/>
        <item x="4357"/>
        <item x="4356"/>
        <item x="4355"/>
        <item x="4354"/>
        <item x="4353"/>
        <item x="4352"/>
        <item x="4351"/>
        <item x="4350"/>
        <item x="435"/>
        <item x="4349"/>
        <item x="4348"/>
        <item x="4347"/>
        <item x="4346"/>
        <item x="4345"/>
        <item x="4344"/>
        <item x="4343"/>
        <item x="4342"/>
        <item x="4341"/>
        <item x="4340"/>
        <item x="434"/>
        <item x="4339"/>
        <item x="4338"/>
        <item x="4337"/>
        <item x="4336"/>
        <item x="4335"/>
        <item x="4334"/>
        <item x="4333"/>
        <item x="4332"/>
        <item x="4331"/>
        <item x="4330"/>
        <item x="433"/>
        <item x="4329"/>
        <item x="4328"/>
        <item x="4327"/>
        <item x="4326"/>
        <item x="4325"/>
        <item x="4324"/>
        <item x="4323"/>
        <item x="4322"/>
        <item x="4321"/>
        <item x="4320"/>
        <item x="432"/>
        <item x="4319"/>
        <item x="4318"/>
        <item x="4317"/>
        <item x="4316"/>
        <item x="4315"/>
        <item x="4314"/>
        <item x="4313"/>
        <item x="4312"/>
        <item x="4311"/>
        <item x="4310"/>
        <item x="431"/>
        <item x="4309"/>
        <item x="4308"/>
        <item x="4307"/>
        <item x="4306"/>
        <item x="4305"/>
        <item x="4304"/>
        <item x="4303"/>
        <item x="4302"/>
        <item x="4301"/>
        <item x="4300"/>
        <item x="430"/>
        <item x="43"/>
        <item x="4299"/>
        <item x="4298"/>
        <item x="4297"/>
        <item x="4296"/>
        <item x="4295"/>
        <item x="4294"/>
        <item x="4293"/>
        <item x="4292"/>
        <item x="4291"/>
        <item x="4290"/>
        <item x="429"/>
        <item x="4289"/>
        <item x="4288"/>
        <item x="4287"/>
        <item x="4286"/>
        <item x="4285"/>
        <item x="4284"/>
        <item x="4283"/>
        <item x="4282"/>
        <item x="4281"/>
        <item x="4280"/>
        <item x="428"/>
        <item x="4279"/>
        <item x="4278"/>
        <item x="4277"/>
        <item x="4276"/>
        <item x="4275"/>
        <item x="4274"/>
        <item x="4273"/>
        <item x="4272"/>
        <item x="4271"/>
        <item x="4270"/>
        <item x="427"/>
        <item x="4269"/>
        <item x="4268"/>
        <item x="4267"/>
        <item x="4266"/>
        <item x="4265"/>
        <item x="4264"/>
        <item x="4263"/>
        <item x="4262"/>
        <item x="4261"/>
        <item x="4260"/>
        <item x="426"/>
        <item x="4259"/>
        <item x="4258"/>
        <item x="4257"/>
        <item x="4256"/>
        <item x="4255"/>
        <item x="4254"/>
        <item x="4253"/>
        <item x="4252"/>
        <item x="4251"/>
        <item x="4250"/>
        <item x="425"/>
        <item x="4249"/>
        <item x="4248"/>
        <item x="4247"/>
        <item x="4246"/>
        <item x="4245"/>
        <item x="4244"/>
        <item x="4243"/>
        <item x="4242"/>
        <item x="4241"/>
        <item x="4240"/>
        <item x="424"/>
        <item x="4239"/>
        <item x="4238"/>
        <item x="4237"/>
        <item x="4236"/>
        <item x="4235"/>
        <item x="4234"/>
        <item x="4233"/>
        <item x="4232"/>
        <item x="4231"/>
        <item x="4230"/>
        <item x="423"/>
        <item x="4229"/>
        <item x="4228"/>
        <item x="4227"/>
        <item x="4226"/>
        <item x="4225"/>
        <item x="4224"/>
        <item x="4223"/>
        <item x="4222"/>
        <item x="4221"/>
        <item x="4220"/>
        <item x="422"/>
        <item x="4219"/>
        <item x="4218"/>
        <item x="4217"/>
        <item x="4216"/>
        <item x="4215"/>
        <item x="4214"/>
        <item x="4213"/>
        <item x="4212"/>
        <item x="4211"/>
        <item x="4210"/>
        <item x="421"/>
        <item x="4209"/>
        <item x="4208"/>
        <item x="4207"/>
        <item x="4206"/>
        <item x="4205"/>
        <item x="4204"/>
        <item x="4203"/>
        <item x="4202"/>
        <item x="4201"/>
        <item x="4200"/>
        <item x="420"/>
        <item x="42"/>
        <item x="4199"/>
        <item x="4198"/>
        <item x="4197"/>
        <item x="4196"/>
        <item x="4195"/>
        <item x="4194"/>
        <item x="4193"/>
        <item x="4192"/>
        <item x="4191"/>
        <item x="4190"/>
        <item x="419"/>
        <item x="4189"/>
        <item x="4188"/>
        <item x="4187"/>
        <item x="4186"/>
        <item x="4185"/>
        <item x="4184"/>
        <item x="4183"/>
        <item x="4182"/>
        <item x="4181"/>
        <item x="4180"/>
        <item x="418"/>
        <item x="4179"/>
        <item x="4178"/>
        <item x="4177"/>
        <item x="4176"/>
        <item x="4175"/>
        <item x="4174"/>
        <item x="4173"/>
        <item x="4172"/>
        <item x="4171"/>
        <item x="4170"/>
        <item x="417"/>
        <item x="4169"/>
        <item x="4168"/>
        <item x="4167"/>
        <item x="4166"/>
        <item x="4165"/>
        <item x="4164"/>
        <item x="4163"/>
        <item x="4162"/>
        <item x="4161"/>
        <item x="4160"/>
        <item x="416"/>
        <item x="4159"/>
        <item x="4158"/>
        <item x="4157"/>
        <item x="4156"/>
        <item x="4155"/>
        <item x="4154"/>
        <item x="4153"/>
        <item x="4152"/>
        <item x="4151"/>
        <item x="4150"/>
        <item x="415"/>
        <item x="4149"/>
        <item x="4148"/>
        <item x="4147"/>
        <item x="4146"/>
        <item x="4145"/>
        <item x="4144"/>
        <item x="4143"/>
        <item x="4142"/>
        <item x="4141"/>
        <item x="4140"/>
        <item x="414"/>
        <item x="4139"/>
        <item x="4138"/>
        <item x="4137"/>
        <item x="4136"/>
        <item x="4135"/>
        <item x="4134"/>
        <item x="4133"/>
        <item x="4132"/>
        <item x="4131"/>
        <item x="4130"/>
        <item x="413"/>
        <item x="4129"/>
        <item x="4128"/>
        <item x="4127"/>
        <item x="4126"/>
        <item x="4125"/>
        <item x="4124"/>
        <item x="4123"/>
        <item x="4122"/>
        <item x="4121"/>
        <item x="4120"/>
        <item x="412"/>
        <item x="4119"/>
        <item x="4118"/>
        <item x="4117"/>
        <item x="4116"/>
        <item x="4115"/>
        <item x="4114"/>
        <item x="4113"/>
        <item x="4112"/>
        <item x="4111"/>
        <item x="4110"/>
        <item x="411"/>
        <item x="4109"/>
        <item x="4108"/>
        <item x="4107"/>
        <item x="4106"/>
        <item x="4105"/>
        <item x="4104"/>
        <item x="4103"/>
        <item x="4102"/>
        <item x="4101"/>
        <item x="4100"/>
        <item x="410"/>
        <item x="41"/>
        <item x="4099"/>
        <item x="4098"/>
        <item x="4097"/>
        <item x="4096"/>
        <item x="4095"/>
        <item x="4094"/>
        <item x="4093"/>
        <item x="4092"/>
        <item x="4091"/>
        <item x="4090"/>
        <item x="409"/>
        <item x="4089"/>
        <item x="4088"/>
        <item x="4087"/>
        <item x="4086"/>
        <item x="4085"/>
        <item x="4084"/>
        <item x="4083"/>
        <item x="4082"/>
        <item x="4081"/>
        <item x="4080"/>
        <item x="408"/>
        <item x="4079"/>
        <item x="4078"/>
        <item x="4077"/>
        <item x="4076"/>
        <item x="4075"/>
        <item x="4074"/>
        <item x="4073"/>
        <item x="4072"/>
        <item x="4071"/>
        <item x="4070"/>
        <item x="407"/>
        <item x="4069"/>
        <item x="4068"/>
        <item x="4067"/>
        <item x="4066"/>
        <item x="4065"/>
        <item x="4064"/>
        <item x="4063"/>
        <item x="4062"/>
        <item x="4061"/>
        <item x="4060"/>
        <item x="406"/>
        <item x="4059"/>
        <item x="4058"/>
        <item x="4057"/>
        <item x="4056"/>
        <item x="4055"/>
        <item x="4054"/>
        <item x="4053"/>
        <item x="4052"/>
        <item x="4051"/>
        <item x="4050"/>
        <item x="405"/>
        <item x="4049"/>
        <item x="4048"/>
        <item x="4047"/>
        <item x="4046"/>
        <item x="4045"/>
        <item x="4044"/>
        <item x="4043"/>
        <item x="4042"/>
        <item x="4041"/>
        <item x="4040"/>
        <item x="404"/>
        <item x="4039"/>
        <item x="4038"/>
        <item x="4037"/>
        <item x="4036"/>
        <item x="4035"/>
        <item x="4034"/>
        <item x="4033"/>
        <item x="4032"/>
        <item x="4031"/>
        <item x="4030"/>
        <item x="403"/>
        <item x="4029"/>
        <item x="4028"/>
        <item x="4027"/>
        <item x="4026"/>
        <item x="4025"/>
        <item x="4024"/>
        <item x="4023"/>
        <item x="4022"/>
        <item x="4021"/>
        <item x="4020"/>
        <item x="402"/>
        <item x="4019"/>
        <item x="4018"/>
        <item x="4017"/>
        <item x="4016"/>
        <item x="4015"/>
        <item x="4014"/>
        <item x="4013"/>
        <item x="4012"/>
        <item x="4011"/>
        <item x="4010"/>
        <item x="401"/>
        <item x="4009"/>
        <item x="4008"/>
        <item x="4007"/>
        <item x="4006"/>
        <item x="4005"/>
        <item x="4004"/>
        <item x="4003"/>
        <item x="4002"/>
        <item x="4001"/>
        <item x="4000"/>
        <item x="400"/>
        <item x="40"/>
        <item x="4"/>
        <item x="3999"/>
        <item x="3998"/>
        <item x="3997"/>
        <item x="3996"/>
        <item x="3995"/>
        <item x="3994"/>
        <item x="3993"/>
        <item x="3992"/>
        <item x="3991"/>
        <item x="3990"/>
        <item x="399"/>
        <item x="3989"/>
        <item x="3988"/>
        <item x="3987"/>
        <item x="3986"/>
        <item x="3985"/>
        <item x="3984"/>
        <item x="3983"/>
        <item x="3982"/>
        <item x="3981"/>
        <item x="3980"/>
        <item x="398"/>
        <item x="3979"/>
        <item x="3978"/>
        <item x="3977"/>
        <item x="3976"/>
        <item x="3975"/>
        <item x="3974"/>
        <item x="3973"/>
        <item x="3972"/>
        <item x="3971"/>
        <item x="3970"/>
        <item x="397"/>
        <item x="3969"/>
        <item x="3968"/>
        <item x="3967"/>
        <item x="3966"/>
        <item x="3965"/>
        <item x="3964"/>
        <item x="3963"/>
        <item x="3962"/>
        <item x="3961"/>
        <item x="3960"/>
        <item x="396"/>
        <item x="3959"/>
        <item x="3958"/>
        <item x="3957"/>
        <item x="3956"/>
        <item x="3955"/>
        <item x="3954"/>
        <item x="3953"/>
        <item x="3952"/>
        <item x="3951"/>
        <item x="3950"/>
        <item x="395"/>
        <item x="3949"/>
        <item x="3948"/>
        <item x="3947"/>
        <item x="3946"/>
        <item x="3945"/>
        <item x="3944"/>
        <item x="3943"/>
        <item x="3942"/>
        <item x="3941"/>
        <item x="3940"/>
        <item x="394"/>
        <item x="3939"/>
        <item x="3938"/>
        <item x="3937"/>
        <item x="3936"/>
        <item x="3935"/>
        <item x="3934"/>
        <item x="3933"/>
        <item x="3932"/>
        <item x="3931"/>
        <item x="3930"/>
        <item x="393"/>
        <item x="3929"/>
        <item x="3928"/>
        <item x="3927"/>
        <item x="3926"/>
        <item x="3925"/>
        <item x="3924"/>
        <item x="3923"/>
        <item x="3922"/>
        <item x="3921"/>
        <item x="3920"/>
        <item x="392"/>
        <item x="3919"/>
        <item x="3918"/>
        <item x="3917"/>
        <item x="3916"/>
        <item x="3915"/>
        <item x="3914"/>
        <item x="3913"/>
        <item x="3912"/>
        <item x="3911"/>
        <item x="3910"/>
        <item x="391"/>
        <item x="3909"/>
        <item x="3908"/>
        <item x="3907"/>
        <item x="3906"/>
        <item x="3905"/>
        <item x="3904"/>
        <item x="3903"/>
        <item x="3902"/>
        <item x="3901"/>
        <item x="3900"/>
        <item x="390"/>
        <item x="39"/>
        <item x="3899"/>
        <item x="3898"/>
        <item x="3897"/>
        <item x="3896"/>
        <item x="3895"/>
        <item x="3894"/>
        <item x="3893"/>
        <item x="3892"/>
        <item x="3891"/>
        <item x="3890"/>
        <item x="389"/>
        <item x="3889"/>
        <item x="3888"/>
        <item x="3887"/>
        <item x="3886"/>
        <item x="3885"/>
        <item x="3884"/>
        <item x="3883"/>
        <item x="3882"/>
        <item x="3881"/>
        <item x="3880"/>
        <item x="388"/>
        <item x="3879"/>
        <item x="3878"/>
        <item x="3877"/>
        <item x="3876"/>
        <item x="3875"/>
        <item x="3874"/>
        <item x="3873"/>
        <item x="3872"/>
        <item x="3871"/>
        <item x="3870"/>
        <item x="387"/>
        <item x="3869"/>
        <item x="3868"/>
        <item x="3867"/>
        <item x="3866"/>
        <item x="3865"/>
        <item x="3864"/>
        <item x="3863"/>
        <item x="3862"/>
        <item x="3861"/>
        <item x="3860"/>
        <item x="386"/>
        <item x="3859"/>
        <item x="3858"/>
        <item x="3857"/>
        <item x="3856"/>
        <item x="3855"/>
        <item x="3854"/>
        <item x="3853"/>
        <item x="3852"/>
        <item x="3851"/>
        <item x="3850"/>
        <item x="385"/>
        <item x="3849"/>
        <item x="3848"/>
        <item x="3847"/>
        <item x="3846"/>
        <item x="3845"/>
        <item x="3844"/>
        <item x="3843"/>
        <item x="3842"/>
        <item x="3841"/>
        <item x="3840"/>
        <item x="384"/>
        <item x="3839"/>
        <item x="3838"/>
        <item x="3837"/>
        <item x="3836"/>
        <item x="3835"/>
        <item x="3834"/>
        <item x="3833"/>
        <item x="3832"/>
        <item x="3831"/>
        <item x="3830"/>
        <item x="383"/>
        <item x="3829"/>
        <item x="3828"/>
        <item x="3827"/>
        <item x="3826"/>
        <item x="3825"/>
        <item x="3824"/>
        <item x="3823"/>
        <item x="3822"/>
        <item x="3821"/>
        <item x="3820"/>
        <item x="382"/>
        <item x="3819"/>
        <item x="3818"/>
        <item x="3817"/>
        <item x="3816"/>
        <item x="3815"/>
        <item x="3814"/>
        <item x="3813"/>
        <item x="3812"/>
        <item x="3811"/>
        <item x="3810"/>
        <item x="381"/>
        <item x="3809"/>
        <item x="3808"/>
        <item x="3807"/>
        <item x="3806"/>
        <item x="3805"/>
        <item x="3804"/>
        <item x="3803"/>
        <item x="3802"/>
        <item x="3801"/>
        <item x="3800"/>
        <item x="380"/>
        <item x="38"/>
        <item x="3799"/>
        <item x="3798"/>
        <item x="3797"/>
        <item x="3796"/>
        <item x="3795"/>
        <item x="3794"/>
        <item x="3793"/>
        <item x="3792"/>
        <item x="3791"/>
        <item x="3790"/>
        <item x="379"/>
        <item x="3789"/>
        <item x="3788"/>
        <item x="3787"/>
        <item x="3786"/>
        <item x="3785"/>
        <item x="3784"/>
        <item x="3783"/>
        <item x="3782"/>
        <item x="3781"/>
        <item x="3780"/>
        <item x="378"/>
        <item x="3779"/>
        <item x="3778"/>
        <item x="3777"/>
        <item x="3776"/>
        <item x="3775"/>
        <item x="3774"/>
        <item x="3773"/>
        <item x="3772"/>
        <item x="3771"/>
        <item x="3770"/>
        <item x="377"/>
        <item x="3769"/>
        <item x="3768"/>
        <item x="3767"/>
        <item x="3766"/>
        <item x="3765"/>
        <item x="3764"/>
        <item x="3763"/>
        <item x="3762"/>
        <item x="3761"/>
        <item x="3760"/>
        <item x="376"/>
        <item x="3759"/>
        <item x="3758"/>
        <item x="3757"/>
        <item x="3756"/>
        <item x="3755"/>
        <item x="3754"/>
        <item x="3753"/>
        <item x="3752"/>
        <item x="3751"/>
        <item x="3750"/>
        <item x="375"/>
        <item x="3749"/>
        <item x="3748"/>
        <item x="3747"/>
        <item x="3746"/>
        <item x="3745"/>
        <item x="3744"/>
        <item x="3743"/>
        <item x="3742"/>
        <item x="3741"/>
        <item x="3740"/>
        <item x="374"/>
        <item x="3739"/>
        <item x="3738"/>
        <item x="3737"/>
        <item x="3736"/>
        <item x="3735"/>
        <item x="3734"/>
        <item x="3733"/>
        <item x="3732"/>
        <item x="3731"/>
        <item x="3730"/>
        <item x="373"/>
        <item x="3729"/>
        <item x="3728"/>
        <item x="3727"/>
        <item x="3726"/>
        <item x="3725"/>
        <item x="3724"/>
        <item x="3723"/>
        <item x="3722"/>
        <item x="3721"/>
        <item x="3720"/>
        <item x="372"/>
        <item x="3719"/>
        <item x="3718"/>
        <item x="3717"/>
        <item x="3716"/>
        <item x="3715"/>
        <item x="3714"/>
        <item x="3713"/>
        <item x="3712"/>
        <item x="3711"/>
        <item x="3710"/>
        <item x="371"/>
        <item x="3709"/>
        <item x="3708"/>
        <item x="3707"/>
        <item x="3706"/>
        <item x="3705"/>
        <item x="3704"/>
        <item x="3703"/>
        <item x="3702"/>
        <item x="3701"/>
        <item x="3700"/>
        <item x="370"/>
        <item x="37"/>
        <item x="3699"/>
        <item x="3698"/>
        <item x="3697"/>
        <item x="3696"/>
        <item x="3695"/>
        <item x="3694"/>
        <item x="3693"/>
        <item x="3692"/>
        <item x="3691"/>
        <item x="3690"/>
        <item x="369"/>
        <item x="3689"/>
        <item x="3688"/>
        <item x="3687"/>
        <item x="3686"/>
        <item x="3685"/>
        <item x="3684"/>
        <item x="3683"/>
        <item x="3682"/>
        <item x="3681"/>
        <item x="3680"/>
        <item x="368"/>
        <item x="3679"/>
        <item x="3678"/>
        <item x="3677"/>
        <item x="3676"/>
        <item x="3675"/>
        <item x="3674"/>
        <item x="3673"/>
        <item x="3672"/>
        <item x="3671"/>
        <item x="3670"/>
        <item x="367"/>
        <item x="3669"/>
        <item x="3668"/>
        <item x="3667"/>
        <item x="3666"/>
        <item x="3665"/>
        <item x="3664"/>
        <item x="3663"/>
        <item x="3662"/>
        <item x="3661"/>
        <item x="3660"/>
        <item x="366"/>
        <item x="3659"/>
        <item x="3658"/>
        <item x="3657"/>
        <item x="3656"/>
        <item x="3655"/>
        <item x="3654"/>
        <item x="3653"/>
        <item x="3652"/>
        <item x="3651"/>
        <item x="3650"/>
        <item x="365"/>
        <item x="3649"/>
        <item x="3648"/>
        <item x="3647"/>
        <item x="3646"/>
        <item x="3645"/>
        <item x="3644"/>
        <item x="3643"/>
        <item x="3642"/>
        <item x="3641"/>
        <item x="3640"/>
        <item x="364"/>
        <item x="3639"/>
        <item x="3638"/>
        <item x="3637"/>
        <item x="3636"/>
        <item x="3635"/>
        <item x="3634"/>
        <item x="3633"/>
        <item x="3632"/>
        <item x="3631"/>
        <item x="3630"/>
        <item x="363"/>
        <item x="3629"/>
        <item x="3628"/>
        <item x="3627"/>
        <item x="3626"/>
        <item x="3625"/>
        <item x="3624"/>
        <item x="3623"/>
        <item x="3622"/>
        <item x="3621"/>
        <item x="3620"/>
        <item x="362"/>
        <item x="3619"/>
        <item x="3618"/>
        <item x="3617"/>
        <item x="3616"/>
        <item x="3615"/>
        <item x="3614"/>
        <item x="3613"/>
        <item x="3612"/>
        <item x="3611"/>
        <item x="3610"/>
        <item x="361"/>
        <item x="3609"/>
        <item x="3608"/>
        <item x="3607"/>
        <item x="3606"/>
        <item x="3605"/>
        <item x="3604"/>
        <item x="3603"/>
        <item x="3602"/>
        <item x="3601"/>
        <item x="3600"/>
        <item x="360"/>
        <item x="36"/>
        <item x="3599"/>
        <item x="3598"/>
        <item x="3597"/>
        <item x="3596"/>
        <item x="3595"/>
        <item x="3594"/>
        <item x="3593"/>
        <item x="3592"/>
        <item x="3591"/>
        <item x="3590"/>
        <item x="359"/>
        <item x="3589"/>
        <item x="3588"/>
        <item x="3587"/>
        <item x="3586"/>
        <item x="3585"/>
        <item x="3584"/>
        <item x="3583"/>
        <item x="3582"/>
        <item x="3581"/>
        <item x="3580"/>
        <item x="358"/>
        <item x="3579"/>
        <item x="3578"/>
        <item x="3577"/>
        <item x="3576"/>
        <item x="3575"/>
        <item x="3574"/>
        <item x="3573"/>
        <item x="3572"/>
        <item x="3571"/>
        <item x="3570"/>
        <item x="357"/>
        <item x="3569"/>
        <item x="3568"/>
        <item x="3567"/>
        <item x="3566"/>
        <item x="3565"/>
        <item x="3564"/>
        <item x="3563"/>
        <item x="3562"/>
        <item x="3561"/>
        <item x="3560"/>
        <item x="356"/>
        <item x="3559"/>
        <item x="3558"/>
        <item x="3557"/>
        <item x="3556"/>
        <item x="3555"/>
        <item x="3554"/>
        <item x="3553"/>
        <item x="3552"/>
        <item x="3551"/>
        <item x="3550"/>
        <item x="355"/>
        <item x="3549"/>
        <item x="3548"/>
        <item x="3547"/>
        <item x="3546"/>
        <item x="3545"/>
        <item x="3544"/>
        <item x="3543"/>
        <item x="3542"/>
        <item x="3541"/>
        <item x="3540"/>
        <item x="354"/>
        <item x="3539"/>
        <item x="3538"/>
        <item x="3537"/>
        <item x="3536"/>
        <item x="3535"/>
        <item x="3534"/>
        <item x="3533"/>
        <item x="3532"/>
        <item x="3531"/>
        <item x="3530"/>
        <item x="353"/>
        <item x="3529"/>
        <item x="3528"/>
        <item x="3527"/>
        <item x="3526"/>
        <item x="3525"/>
        <item x="3524"/>
        <item x="3523"/>
        <item x="3522"/>
        <item x="3521"/>
        <item x="3520"/>
        <item x="352"/>
        <item x="3519"/>
        <item x="3518"/>
        <item x="3517"/>
        <item x="3516"/>
        <item x="3515"/>
        <item x="3514"/>
        <item x="3513"/>
        <item x="3512"/>
        <item x="3511"/>
        <item x="3510"/>
        <item x="351"/>
        <item x="3509"/>
        <item x="3508"/>
        <item x="3507"/>
        <item x="3506"/>
        <item x="3505"/>
        <item x="3504"/>
        <item x="3503"/>
        <item x="3502"/>
        <item x="3501"/>
        <item x="3500"/>
        <item x="350"/>
        <item x="35"/>
        <item x="3499"/>
        <item x="3498"/>
        <item x="3497"/>
        <item x="3496"/>
        <item x="3495"/>
        <item x="3494"/>
        <item x="3493"/>
        <item x="3492"/>
        <item x="3491"/>
        <item x="3490"/>
        <item x="349"/>
        <item x="3489"/>
        <item x="3488"/>
        <item x="3487"/>
        <item x="3486"/>
        <item x="3485"/>
        <item x="3484"/>
        <item x="3483"/>
        <item x="3482"/>
        <item x="3481"/>
        <item x="3480"/>
        <item x="348"/>
        <item x="3479"/>
        <item x="3478"/>
        <item x="3477"/>
        <item x="3476"/>
        <item x="3475"/>
        <item x="3474"/>
        <item x="3473"/>
        <item x="3472"/>
        <item x="3471"/>
        <item x="3470"/>
        <item x="347"/>
        <item x="3469"/>
        <item x="3468"/>
        <item x="3467"/>
        <item x="3466"/>
        <item x="3465"/>
        <item x="3464"/>
        <item x="3463"/>
        <item x="3462"/>
        <item x="3461"/>
        <item x="3460"/>
        <item x="346"/>
        <item x="3459"/>
        <item x="3458"/>
        <item x="3457"/>
        <item x="3456"/>
        <item x="3455"/>
        <item x="3454"/>
        <item x="3453"/>
        <item x="3452"/>
        <item x="3451"/>
        <item x="3450"/>
        <item x="345"/>
        <item x="3449"/>
        <item x="3448"/>
        <item x="3447"/>
        <item x="3446"/>
        <item x="3445"/>
        <item x="3444"/>
        <item x="3443"/>
        <item x="3442"/>
        <item x="3441"/>
        <item x="3440"/>
        <item x="344"/>
        <item x="3439"/>
        <item x="3438"/>
        <item x="3437"/>
        <item x="3436"/>
        <item x="3435"/>
        <item x="3434"/>
        <item x="3433"/>
        <item x="3432"/>
        <item x="3431"/>
        <item x="3430"/>
        <item x="343"/>
        <item x="3429"/>
        <item x="3428"/>
        <item x="3427"/>
        <item x="3426"/>
        <item x="3425"/>
        <item x="3424"/>
        <item x="3423"/>
        <item x="3422"/>
        <item x="3421"/>
        <item x="3420"/>
        <item x="342"/>
        <item x="3419"/>
        <item x="3418"/>
        <item x="3417"/>
        <item x="3416"/>
        <item x="3415"/>
        <item x="3414"/>
        <item x="3413"/>
        <item x="3412"/>
        <item x="3411"/>
        <item x="3410"/>
        <item x="341"/>
        <item x="3409"/>
        <item x="3408"/>
        <item x="3407"/>
        <item x="3406"/>
        <item x="3405"/>
        <item x="3404"/>
        <item x="3403"/>
        <item x="3402"/>
        <item x="3401"/>
        <item x="3400"/>
        <item x="340"/>
        <item x="34"/>
        <item x="3399"/>
        <item x="3398"/>
        <item x="3397"/>
        <item x="3396"/>
        <item x="3395"/>
        <item x="3394"/>
        <item x="3393"/>
        <item x="3392"/>
        <item x="3391"/>
        <item x="3390"/>
        <item x="339"/>
        <item x="3389"/>
        <item x="3388"/>
        <item x="3387"/>
        <item x="3386"/>
        <item x="3385"/>
        <item x="3384"/>
        <item x="3383"/>
        <item x="3382"/>
        <item x="3381"/>
        <item x="3380"/>
        <item x="338"/>
        <item x="3379"/>
        <item x="3378"/>
        <item x="3377"/>
        <item x="3376"/>
        <item x="3375"/>
        <item x="3374"/>
        <item x="3373"/>
        <item x="3372"/>
        <item x="3371"/>
        <item x="3370"/>
        <item x="337"/>
        <item x="3369"/>
        <item x="3368"/>
        <item x="3367"/>
        <item x="3366"/>
        <item x="3365"/>
        <item x="3364"/>
        <item x="3363"/>
        <item x="3362"/>
        <item x="3361"/>
        <item x="3360"/>
        <item x="336"/>
        <item x="3359"/>
        <item x="3358"/>
        <item x="3357"/>
        <item x="3356"/>
        <item x="3355"/>
        <item x="3354"/>
        <item x="3353"/>
        <item x="3352"/>
        <item x="3351"/>
        <item x="3350"/>
        <item x="335"/>
        <item x="3349"/>
        <item x="3348"/>
        <item x="3347"/>
        <item x="3346"/>
        <item x="3345"/>
        <item x="3344"/>
        <item x="3343"/>
        <item x="3342"/>
        <item x="3341"/>
        <item x="3340"/>
        <item x="334"/>
        <item x="3339"/>
        <item x="3338"/>
        <item x="3337"/>
        <item x="3336"/>
        <item x="3335"/>
        <item x="3334"/>
        <item x="3333"/>
        <item x="3332"/>
        <item x="3331"/>
        <item x="3330"/>
        <item x="333"/>
        <item x="3329"/>
        <item x="3328"/>
        <item x="3327"/>
        <item x="3326"/>
        <item x="3325"/>
        <item x="3324"/>
        <item x="3323"/>
        <item x="3322"/>
        <item x="3321"/>
        <item x="3320"/>
        <item x="332"/>
        <item x="3319"/>
        <item x="3318"/>
        <item x="3317"/>
        <item x="3316"/>
        <item x="3315"/>
        <item x="3314"/>
        <item x="3313"/>
        <item x="3312"/>
        <item x="3311"/>
        <item x="3310"/>
        <item x="331"/>
        <item x="3309"/>
        <item x="3308"/>
        <item x="3307"/>
        <item x="3306"/>
        <item x="3305"/>
        <item x="3304"/>
        <item x="3303"/>
        <item x="3302"/>
        <item x="3301"/>
        <item x="3300"/>
        <item x="330"/>
        <item x="33"/>
        <item x="3299"/>
        <item x="3298"/>
        <item x="3297"/>
        <item x="3296"/>
        <item x="3295"/>
        <item x="3294"/>
        <item x="3293"/>
        <item x="3292"/>
        <item x="3291"/>
        <item x="3290"/>
        <item x="329"/>
        <item x="3289"/>
        <item x="3288"/>
        <item x="3287"/>
        <item x="3286"/>
        <item x="3285"/>
        <item x="3284"/>
        <item x="3283"/>
        <item x="3282"/>
        <item x="3281"/>
        <item x="3280"/>
        <item x="328"/>
        <item x="3279"/>
        <item x="3278"/>
        <item x="3277"/>
        <item x="3276"/>
        <item x="3275"/>
        <item x="3274"/>
        <item x="3273"/>
        <item x="3272"/>
        <item x="3271"/>
        <item x="3270"/>
        <item x="327"/>
        <item x="3269"/>
        <item x="3268"/>
        <item x="3267"/>
        <item x="3266"/>
        <item x="3265"/>
        <item x="3264"/>
        <item x="3263"/>
        <item x="3262"/>
        <item x="3261"/>
        <item x="3260"/>
        <item x="326"/>
        <item x="3259"/>
        <item x="3258"/>
        <item x="3257"/>
        <item x="3256"/>
        <item x="3255"/>
        <item x="3254"/>
        <item x="3253"/>
        <item x="3252"/>
        <item x="3251"/>
        <item x="3250"/>
        <item x="325"/>
        <item x="3249"/>
        <item x="3248"/>
        <item x="3247"/>
        <item x="3246"/>
        <item x="3245"/>
        <item x="3244"/>
        <item x="3243"/>
        <item x="3242"/>
        <item x="3241"/>
        <item x="3240"/>
        <item x="324"/>
        <item x="3239"/>
        <item x="3238"/>
        <item x="3237"/>
        <item x="3236"/>
        <item x="3235"/>
        <item x="3234"/>
        <item x="3233"/>
        <item x="3232"/>
        <item x="3231"/>
        <item x="3230"/>
        <item x="323"/>
        <item x="3229"/>
        <item x="3228"/>
        <item x="3227"/>
        <item x="3226"/>
        <item x="3225"/>
        <item x="3224"/>
        <item x="3223"/>
        <item x="3222"/>
        <item x="3221"/>
        <item x="3220"/>
        <item x="322"/>
        <item x="3219"/>
        <item x="3218"/>
        <item x="3217"/>
        <item x="3216"/>
        <item x="3215"/>
        <item x="3214"/>
        <item x="3213"/>
        <item x="3212"/>
        <item x="3211"/>
        <item x="3210"/>
        <item x="321"/>
        <item x="3209"/>
        <item x="3208"/>
        <item x="3207"/>
        <item x="3206"/>
        <item x="3205"/>
        <item x="3204"/>
        <item x="3203"/>
        <item x="3202"/>
        <item x="3201"/>
        <item x="3200"/>
        <item x="320"/>
        <item x="32"/>
        <item x="3199"/>
        <item x="3198"/>
        <item x="3197"/>
        <item x="3196"/>
        <item x="3195"/>
        <item x="3194"/>
        <item x="3193"/>
        <item x="3192"/>
        <item x="3191"/>
        <item x="3190"/>
        <item x="319"/>
        <item x="3189"/>
        <item x="3188"/>
        <item x="3187"/>
        <item x="3186"/>
        <item x="3185"/>
        <item x="3184"/>
        <item x="3183"/>
        <item x="3182"/>
        <item x="3181"/>
        <item x="3180"/>
        <item x="318"/>
        <item x="3179"/>
        <item x="3178"/>
        <item x="3177"/>
        <item x="3176"/>
        <item x="3175"/>
        <item x="3174"/>
        <item x="3173"/>
        <item x="3172"/>
        <item x="3171"/>
        <item x="3170"/>
        <item x="317"/>
        <item x="3169"/>
        <item x="3168"/>
        <item x="3167"/>
        <item x="3166"/>
        <item x="3165"/>
        <item x="3164"/>
        <item x="3163"/>
        <item x="3162"/>
        <item x="3161"/>
        <item x="3160"/>
        <item x="316"/>
        <item x="3159"/>
        <item x="3158"/>
        <item x="3157"/>
        <item x="3156"/>
        <item x="3155"/>
        <item x="3154"/>
        <item x="3153"/>
        <item x="3152"/>
        <item x="3151"/>
        <item x="3150"/>
        <item x="315"/>
        <item x="3149"/>
        <item x="3148"/>
        <item x="3147"/>
        <item x="3146"/>
        <item x="3145"/>
        <item x="3144"/>
        <item x="3143"/>
        <item x="3142"/>
        <item x="3141"/>
        <item x="3140"/>
        <item x="314"/>
        <item x="3139"/>
        <item x="3138"/>
        <item x="3137"/>
        <item x="3136"/>
        <item x="3135"/>
        <item x="3134"/>
        <item x="3133"/>
        <item x="3132"/>
        <item x="3131"/>
        <item x="3130"/>
        <item x="313"/>
        <item x="3129"/>
        <item x="3128"/>
        <item x="3127"/>
        <item x="3126"/>
        <item x="3125"/>
        <item x="3124"/>
        <item x="3123"/>
        <item x="3122"/>
        <item x="3121"/>
        <item x="3120"/>
        <item x="312"/>
        <item x="3119"/>
        <item x="3118"/>
        <item x="3117"/>
        <item x="3116"/>
        <item x="3115"/>
        <item x="3114"/>
        <item x="3113"/>
        <item x="3112"/>
        <item x="3111"/>
        <item x="3110"/>
        <item x="311"/>
        <item x="3109"/>
        <item x="3108"/>
        <item x="3107"/>
        <item x="3106"/>
        <item x="3105"/>
        <item x="3104"/>
        <item x="3103"/>
        <item x="3102"/>
        <item x="3101"/>
        <item x="3100"/>
        <item x="310"/>
        <item x="31"/>
        <item x="3099"/>
        <item x="3098"/>
        <item x="3097"/>
        <item x="3096"/>
        <item x="3095"/>
        <item x="3094"/>
        <item x="3093"/>
        <item x="3092"/>
        <item x="3091"/>
        <item x="3090"/>
        <item x="309"/>
        <item x="3089"/>
        <item x="3088"/>
        <item x="3087"/>
        <item x="3086"/>
        <item x="3085"/>
        <item x="3084"/>
        <item x="3083"/>
        <item x="3082"/>
        <item x="3081"/>
        <item x="3080"/>
        <item x="308"/>
        <item x="3079"/>
        <item x="3078"/>
        <item x="3077"/>
        <item x="3076"/>
        <item x="3075"/>
        <item x="3074"/>
        <item x="3073"/>
        <item x="3072"/>
        <item x="3071"/>
        <item x="3070"/>
        <item x="307"/>
        <item x="3069"/>
        <item x="3068"/>
        <item x="3067"/>
        <item x="3066"/>
        <item x="3065"/>
        <item x="3064"/>
        <item x="3063"/>
        <item x="3062"/>
        <item x="3061"/>
        <item x="3060"/>
        <item x="306"/>
        <item x="3059"/>
        <item x="3058"/>
        <item x="3057"/>
        <item x="3056"/>
        <item x="3055"/>
        <item x="3054"/>
        <item x="3053"/>
        <item x="3052"/>
        <item x="3051"/>
        <item x="3050"/>
        <item x="305"/>
        <item x="3049"/>
        <item x="3048"/>
        <item x="3047"/>
        <item x="3046"/>
        <item x="3045"/>
        <item x="3044"/>
        <item x="3043"/>
        <item x="3042"/>
        <item x="3041"/>
        <item x="3040"/>
        <item x="304"/>
        <item x="3039"/>
        <item x="3038"/>
        <item x="3037"/>
        <item x="3036"/>
        <item x="3035"/>
        <item x="3034"/>
        <item x="3033"/>
        <item x="3032"/>
        <item x="3031"/>
        <item x="3030"/>
        <item x="303"/>
        <item x="3029"/>
        <item x="3028"/>
        <item x="3027"/>
        <item x="3026"/>
        <item x="3025"/>
        <item x="3024"/>
        <item x="3023"/>
        <item x="3022"/>
        <item x="3021"/>
        <item x="3020"/>
        <item x="302"/>
        <item x="3019"/>
        <item x="3018"/>
        <item x="3017"/>
        <item x="3016"/>
        <item x="3015"/>
        <item x="3014"/>
        <item x="3013"/>
        <item x="3012"/>
        <item x="3011"/>
        <item x="3010"/>
        <item x="301"/>
        <item x="3009"/>
        <item x="3008"/>
        <item x="3007"/>
        <item x="3006"/>
        <item x="3005"/>
        <item x="3004"/>
        <item x="3003"/>
        <item x="3002"/>
        <item x="3001"/>
        <item x="3000"/>
        <item x="300"/>
        <item x="30"/>
        <item x="3"/>
        <item x="2999"/>
        <item x="2998"/>
        <item x="2997"/>
        <item x="2996"/>
        <item x="2995"/>
        <item x="2994"/>
        <item x="2993"/>
        <item x="2992"/>
        <item x="2991"/>
        <item x="2990"/>
        <item x="299"/>
        <item x="2989"/>
        <item x="2988"/>
        <item x="2987"/>
        <item x="2986"/>
        <item x="2985"/>
        <item x="2984"/>
        <item x="2983"/>
        <item x="2982"/>
        <item x="2981"/>
        <item x="2980"/>
        <item x="298"/>
        <item x="2979"/>
        <item x="2978"/>
        <item x="2977"/>
        <item x="2976"/>
        <item x="2975"/>
        <item x="2974"/>
        <item x="2973"/>
        <item x="2972"/>
        <item x="2971"/>
        <item x="2970"/>
        <item x="297"/>
        <item x="2969"/>
        <item x="2968"/>
        <item x="2967"/>
        <item x="2966"/>
        <item x="2965"/>
        <item x="2964"/>
        <item x="2963"/>
        <item x="2962"/>
        <item x="2961"/>
        <item x="2960"/>
        <item x="296"/>
        <item x="2959"/>
        <item x="2958"/>
        <item x="2957"/>
        <item x="2956"/>
        <item x="2955"/>
        <item x="2954"/>
        <item x="2953"/>
        <item x="2952"/>
        <item x="2951"/>
        <item x="2950"/>
        <item x="295"/>
        <item x="2949"/>
        <item x="2948"/>
        <item x="2947"/>
        <item x="2946"/>
        <item x="2945"/>
        <item x="2944"/>
        <item x="2943"/>
        <item x="2942"/>
        <item x="2941"/>
        <item x="2940"/>
        <item x="294"/>
        <item x="2939"/>
        <item x="2938"/>
        <item x="2937"/>
        <item x="2936"/>
        <item x="2935"/>
        <item x="2934"/>
        <item x="2933"/>
        <item x="2932"/>
        <item x="2931"/>
        <item x="2930"/>
        <item x="293"/>
        <item x="2929"/>
        <item x="2928"/>
        <item x="2927"/>
        <item x="2926"/>
        <item x="2925"/>
        <item x="2924"/>
        <item x="2923"/>
        <item x="2922"/>
        <item x="2921"/>
        <item x="2920"/>
        <item x="292"/>
        <item x="2919"/>
        <item x="2918"/>
        <item x="2917"/>
        <item x="2916"/>
        <item x="2915"/>
        <item x="2914"/>
        <item x="2913"/>
        <item x="2912"/>
        <item x="2911"/>
        <item x="2910"/>
        <item x="291"/>
        <item x="2909"/>
        <item x="2908"/>
        <item x="2907"/>
        <item x="2906"/>
        <item x="2905"/>
        <item x="2904"/>
        <item x="2903"/>
        <item x="2902"/>
        <item x="2901"/>
        <item x="2900"/>
        <item x="290"/>
        <item x="29"/>
        <item x="2899"/>
        <item x="2898"/>
        <item x="2897"/>
        <item x="2896"/>
        <item x="2895"/>
        <item x="2894"/>
        <item x="2893"/>
        <item x="2892"/>
        <item x="2891"/>
        <item x="2890"/>
        <item x="289"/>
        <item x="2889"/>
        <item x="2888"/>
        <item x="2887"/>
        <item x="2886"/>
        <item x="2885"/>
        <item x="2884"/>
        <item x="2883"/>
        <item x="2882"/>
        <item x="2881"/>
        <item x="2880"/>
        <item x="288"/>
        <item x="2879"/>
        <item x="2878"/>
        <item x="2877"/>
        <item x="2876"/>
        <item x="2875"/>
        <item x="2874"/>
        <item x="2873"/>
        <item x="2872"/>
        <item x="2871"/>
        <item x="2870"/>
        <item x="287"/>
        <item x="2869"/>
        <item x="2868"/>
        <item x="2867"/>
        <item x="2866"/>
        <item x="2865"/>
        <item x="2864"/>
        <item x="2863"/>
        <item x="2862"/>
        <item x="2861"/>
        <item x="2860"/>
        <item x="286"/>
        <item x="2859"/>
        <item x="2858"/>
        <item x="2857"/>
        <item x="2856"/>
        <item x="2855"/>
        <item x="2854"/>
        <item x="2853"/>
        <item x="2852"/>
        <item x="2851"/>
        <item x="2850"/>
        <item x="285"/>
        <item x="2849"/>
        <item x="2848"/>
        <item x="2847"/>
        <item x="2846"/>
        <item x="2845"/>
        <item x="2844"/>
        <item x="2843"/>
        <item x="2842"/>
        <item x="2841"/>
        <item x="2840"/>
        <item x="284"/>
        <item x="2839"/>
        <item x="2838"/>
        <item x="2837"/>
        <item x="2836"/>
        <item x="2835"/>
        <item x="2834"/>
        <item x="2833"/>
        <item x="2832"/>
        <item x="2831"/>
        <item x="2830"/>
        <item x="283"/>
        <item x="2829"/>
        <item x="2828"/>
        <item x="2827"/>
        <item x="2826"/>
        <item x="2825"/>
        <item x="2824"/>
        <item x="2823"/>
        <item x="2822"/>
        <item x="2821"/>
        <item x="2820"/>
        <item x="282"/>
        <item x="2819"/>
        <item x="2818"/>
        <item x="2817"/>
        <item x="2816"/>
        <item x="2815"/>
        <item x="2814"/>
        <item x="2813"/>
        <item x="2812"/>
        <item x="2811"/>
        <item x="2810"/>
        <item x="281"/>
        <item x="2809"/>
        <item x="2808"/>
        <item x="2807"/>
        <item x="2806"/>
        <item x="2805"/>
        <item x="2804"/>
        <item x="2803"/>
        <item x="2802"/>
        <item x="2801"/>
        <item x="2800"/>
        <item x="280"/>
        <item x="28"/>
        <item x="2799"/>
        <item x="2798"/>
        <item x="2797"/>
        <item x="2796"/>
        <item x="2795"/>
        <item x="2794"/>
        <item x="2793"/>
        <item x="2792"/>
        <item x="2791"/>
        <item x="2790"/>
        <item x="279"/>
        <item x="2789"/>
        <item x="2788"/>
        <item x="2787"/>
        <item x="2786"/>
        <item x="2785"/>
        <item x="2784"/>
        <item x="2783"/>
        <item x="2782"/>
        <item x="2781"/>
        <item x="2780"/>
        <item x="278"/>
        <item x="2779"/>
        <item x="2778"/>
        <item x="2777"/>
        <item x="2776"/>
        <item x="2775"/>
        <item x="2774"/>
        <item x="2773"/>
        <item x="2772"/>
        <item x="2771"/>
        <item x="2770"/>
        <item x="277"/>
        <item x="2769"/>
        <item x="2768"/>
        <item x="2767"/>
        <item x="2766"/>
        <item x="2765"/>
        <item x="2764"/>
        <item x="2763"/>
        <item x="2762"/>
        <item x="2761"/>
        <item x="2760"/>
        <item x="276"/>
        <item x="2759"/>
        <item x="2758"/>
        <item x="2757"/>
        <item x="2756"/>
        <item x="2755"/>
        <item x="2754"/>
        <item x="2753"/>
        <item x="2752"/>
        <item x="2751"/>
        <item x="2750"/>
        <item x="275"/>
        <item x="2749"/>
        <item x="2748"/>
        <item x="2747"/>
        <item x="2746"/>
        <item x="2745"/>
        <item x="2744"/>
        <item x="2743"/>
        <item x="2742"/>
        <item x="2741"/>
        <item x="2740"/>
        <item x="274"/>
        <item x="2739"/>
        <item x="2738"/>
        <item x="2737"/>
        <item x="2736"/>
        <item x="2735"/>
        <item x="2734"/>
        <item x="2733"/>
        <item x="2732"/>
        <item x="2731"/>
        <item x="2730"/>
        <item x="273"/>
        <item x="2729"/>
        <item x="2728"/>
        <item x="2727"/>
        <item x="2726"/>
        <item x="2725"/>
        <item x="2724"/>
        <item x="2723"/>
        <item x="2722"/>
        <item x="2721"/>
        <item x="2720"/>
        <item x="272"/>
        <item x="2719"/>
        <item x="2718"/>
        <item x="2717"/>
        <item x="2716"/>
        <item x="2715"/>
        <item x="2714"/>
        <item x="2713"/>
        <item x="2712"/>
        <item x="2711"/>
        <item x="2710"/>
        <item x="271"/>
        <item x="2709"/>
        <item x="2708"/>
        <item x="2707"/>
        <item x="2706"/>
        <item x="2705"/>
        <item x="2704"/>
        <item x="2703"/>
        <item x="2702"/>
        <item x="2701"/>
        <item x="2700"/>
        <item x="270"/>
        <item x="27"/>
        <item x="2699"/>
        <item x="2698"/>
        <item x="2697"/>
        <item x="2696"/>
        <item x="2695"/>
        <item x="2694"/>
        <item x="2693"/>
        <item x="2692"/>
        <item x="2691"/>
        <item x="2690"/>
        <item x="269"/>
        <item x="2689"/>
        <item x="2688"/>
        <item x="2687"/>
        <item x="2686"/>
        <item x="2685"/>
        <item x="2684"/>
        <item x="2683"/>
        <item x="2682"/>
        <item x="2681"/>
        <item x="2680"/>
        <item x="268"/>
        <item x="2679"/>
        <item x="2678"/>
        <item x="2677"/>
        <item x="2676"/>
        <item x="2675"/>
        <item x="2674"/>
        <item x="2673"/>
        <item x="2672"/>
        <item x="2671"/>
        <item x="2670"/>
        <item x="267"/>
        <item x="2669"/>
        <item x="2668"/>
        <item x="2667"/>
        <item x="2666"/>
        <item x="2665"/>
        <item x="2664"/>
        <item x="2663"/>
        <item x="2662"/>
        <item x="2661"/>
        <item x="2660"/>
        <item x="266"/>
        <item x="2659"/>
        <item x="2658"/>
        <item x="2657"/>
        <item x="2656"/>
        <item x="2655"/>
        <item x="2654"/>
        <item x="2653"/>
        <item x="2652"/>
        <item x="2651"/>
        <item x="2650"/>
        <item x="265"/>
        <item x="2649"/>
        <item x="2648"/>
        <item x="2647"/>
        <item x="2646"/>
        <item x="2645"/>
        <item x="2644"/>
        <item x="2643"/>
        <item x="2642"/>
        <item x="2641"/>
        <item x="2640"/>
        <item x="264"/>
        <item x="2639"/>
        <item x="2638"/>
        <item x="2637"/>
        <item x="2636"/>
        <item x="2635"/>
        <item x="2634"/>
        <item x="2633"/>
        <item x="2632"/>
        <item x="2631"/>
        <item x="2630"/>
        <item x="263"/>
        <item x="2629"/>
        <item x="2628"/>
        <item x="2627"/>
        <item x="2626"/>
        <item x="2625"/>
        <item x="2624"/>
        <item x="2623"/>
        <item x="2622"/>
        <item x="2621"/>
        <item x="2620"/>
        <item x="262"/>
        <item x="2619"/>
        <item x="2618"/>
        <item x="2617"/>
        <item x="2616"/>
        <item x="2615"/>
        <item x="2614"/>
        <item x="2613"/>
        <item x="2612"/>
        <item x="2611"/>
        <item x="2610"/>
        <item x="261"/>
        <item x="2609"/>
        <item x="2608"/>
        <item x="2607"/>
        <item x="2606"/>
        <item x="2605"/>
        <item x="2604"/>
        <item x="2603"/>
        <item x="2602"/>
        <item x="2601"/>
        <item x="2600"/>
        <item x="260"/>
        <item x="26"/>
        <item x="2599"/>
        <item x="2598"/>
        <item x="2597"/>
        <item x="2596"/>
        <item x="2595"/>
        <item x="2594"/>
        <item x="2593"/>
        <item x="2592"/>
        <item x="2591"/>
        <item x="2590"/>
        <item x="259"/>
        <item x="2589"/>
        <item x="2588"/>
        <item x="2587"/>
        <item x="2586"/>
        <item x="2585"/>
        <item x="2584"/>
        <item x="2583"/>
        <item x="2582"/>
        <item x="2581"/>
        <item x="2580"/>
        <item x="258"/>
        <item x="2579"/>
        <item x="2578"/>
        <item x="2577"/>
        <item x="2576"/>
        <item x="2575"/>
        <item x="2574"/>
        <item x="2573"/>
        <item x="2572"/>
        <item x="2571"/>
        <item x="2570"/>
        <item x="257"/>
        <item x="2569"/>
        <item x="2568"/>
        <item x="2567"/>
        <item x="2566"/>
        <item x="2565"/>
        <item x="2564"/>
        <item x="2563"/>
        <item x="2562"/>
        <item x="2561"/>
        <item x="2560"/>
        <item x="256"/>
        <item x="2559"/>
        <item x="2558"/>
        <item x="2557"/>
        <item x="2556"/>
        <item x="2555"/>
        <item x="2554"/>
        <item x="2553"/>
        <item x="2552"/>
        <item x="2551"/>
        <item x="2550"/>
        <item x="255"/>
        <item x="2549"/>
        <item x="2548"/>
        <item x="2547"/>
        <item x="2546"/>
        <item x="2545"/>
        <item x="2544"/>
        <item x="2543"/>
        <item x="2542"/>
        <item x="2541"/>
        <item x="2540"/>
        <item x="254"/>
        <item x="2539"/>
        <item x="2538"/>
        <item x="2537"/>
        <item x="2536"/>
        <item x="2535"/>
        <item x="2534"/>
        <item x="2533"/>
        <item x="2532"/>
        <item x="2531"/>
        <item x="2530"/>
        <item x="253"/>
        <item x="2529"/>
        <item x="2528"/>
        <item x="2527"/>
        <item x="2526"/>
        <item x="2525"/>
        <item x="2524"/>
        <item x="2523"/>
        <item x="2522"/>
        <item x="2521"/>
        <item x="2520"/>
        <item x="252"/>
        <item x="2519"/>
        <item x="2518"/>
        <item x="2517"/>
        <item x="2516"/>
        <item x="2515"/>
        <item x="2514"/>
        <item x="2513"/>
        <item x="2512"/>
        <item x="2511"/>
        <item x="2510"/>
        <item x="251"/>
        <item x="2509"/>
        <item x="2508"/>
        <item x="2507"/>
        <item x="2506"/>
        <item x="2505"/>
        <item x="2504"/>
        <item x="2503"/>
        <item x="2502"/>
        <item x="2501"/>
        <item x="2500"/>
        <item x="250"/>
        <item x="25"/>
        <item x="2499"/>
        <item x="2498"/>
        <item x="2497"/>
        <item x="2496"/>
        <item x="2495"/>
        <item x="2494"/>
        <item x="2493"/>
        <item x="2492"/>
        <item x="2491"/>
        <item x="2490"/>
        <item x="249"/>
        <item x="2489"/>
        <item x="2488"/>
        <item x="2487"/>
        <item x="2486"/>
        <item x="2485"/>
        <item x="2484"/>
        <item x="2483"/>
        <item x="2482"/>
        <item x="2481"/>
        <item x="2480"/>
        <item x="248"/>
        <item x="2479"/>
        <item x="2478"/>
        <item x="2477"/>
        <item x="2476"/>
        <item x="2475"/>
        <item x="2474"/>
        <item x="2473"/>
        <item x="2472"/>
        <item x="2471"/>
        <item x="2470"/>
        <item x="247"/>
        <item x="2469"/>
        <item x="2468"/>
        <item x="2467"/>
        <item x="2466"/>
        <item x="2465"/>
        <item x="2464"/>
        <item x="2463"/>
        <item x="2462"/>
        <item x="2461"/>
        <item x="2460"/>
        <item x="246"/>
        <item x="2459"/>
        <item x="2458"/>
        <item x="2457"/>
        <item x="2456"/>
        <item x="2455"/>
        <item x="2454"/>
        <item x="2453"/>
        <item x="2452"/>
        <item x="2451"/>
        <item x="2450"/>
        <item x="245"/>
        <item x="2449"/>
        <item x="2448"/>
        <item x="2447"/>
        <item x="2446"/>
        <item x="2445"/>
        <item x="2444"/>
        <item x="2443"/>
        <item x="2442"/>
        <item x="2441"/>
        <item x="2440"/>
        <item x="244"/>
        <item x="2439"/>
        <item x="2438"/>
        <item x="2437"/>
        <item x="2436"/>
        <item x="2435"/>
        <item x="2434"/>
        <item x="2433"/>
        <item x="2432"/>
        <item x="2431"/>
        <item x="2430"/>
        <item x="243"/>
        <item x="2429"/>
        <item x="2428"/>
        <item x="2427"/>
        <item x="2426"/>
        <item x="2425"/>
        <item x="2424"/>
        <item x="2423"/>
        <item x="2422"/>
        <item x="2421"/>
        <item x="2420"/>
        <item x="242"/>
        <item x="2419"/>
        <item x="2418"/>
        <item x="2417"/>
        <item x="2416"/>
        <item x="2415"/>
        <item x="2414"/>
        <item x="2413"/>
        <item x="2412"/>
        <item x="2411"/>
        <item x="2410"/>
        <item x="241"/>
        <item x="2409"/>
        <item x="2408"/>
        <item x="2407"/>
        <item x="2406"/>
        <item x="2405"/>
        <item x="2404"/>
        <item x="2403"/>
        <item x="2402"/>
        <item x="2401"/>
        <item x="2400"/>
        <item x="240"/>
        <item x="24"/>
        <item x="2399"/>
        <item x="2398"/>
        <item x="2397"/>
        <item x="2396"/>
        <item x="2395"/>
        <item x="2394"/>
        <item x="2393"/>
        <item x="2392"/>
        <item x="2391"/>
        <item x="2390"/>
        <item x="239"/>
        <item x="2389"/>
        <item x="2388"/>
        <item x="2387"/>
        <item x="2386"/>
        <item x="2385"/>
        <item x="2384"/>
        <item x="2383"/>
        <item x="2382"/>
        <item x="2381"/>
        <item x="2380"/>
        <item x="238"/>
        <item x="2379"/>
        <item x="2378"/>
        <item x="2377"/>
        <item x="2376"/>
        <item x="2375"/>
        <item x="2374"/>
        <item x="2373"/>
        <item x="2372"/>
        <item x="2371"/>
        <item x="2370"/>
        <item x="237"/>
        <item x="2369"/>
        <item x="2368"/>
        <item x="2367"/>
        <item x="2366"/>
        <item x="2365"/>
        <item x="2364"/>
        <item x="2363"/>
        <item x="2362"/>
        <item x="2361"/>
        <item x="2360"/>
        <item x="236"/>
        <item x="2359"/>
        <item x="2358"/>
        <item x="2357"/>
        <item x="2356"/>
        <item x="2355"/>
        <item x="2354"/>
        <item x="2353"/>
        <item x="2352"/>
        <item x="2351"/>
        <item x="2350"/>
        <item x="235"/>
        <item x="2349"/>
        <item x="2348"/>
        <item x="2347"/>
        <item x="2346"/>
        <item x="2345"/>
        <item x="2344"/>
        <item x="2343"/>
        <item x="2342"/>
        <item x="2341"/>
        <item x="2340"/>
        <item x="234"/>
        <item x="2339"/>
        <item x="2338"/>
        <item x="2337"/>
        <item x="2336"/>
        <item x="2335"/>
        <item x="2334"/>
        <item x="2333"/>
        <item x="2332"/>
        <item x="2331"/>
        <item x="2330"/>
        <item x="233"/>
        <item x="2329"/>
        <item x="2328"/>
        <item x="2327"/>
        <item x="2326"/>
        <item x="2325"/>
        <item x="2324"/>
        <item x="2323"/>
        <item x="2322"/>
        <item x="2321"/>
        <item x="2320"/>
        <item x="232"/>
        <item x="2319"/>
        <item x="2318"/>
        <item x="2317"/>
        <item x="2316"/>
        <item x="2315"/>
        <item x="2314"/>
        <item x="2313"/>
        <item x="2312"/>
        <item x="2311"/>
        <item x="2310"/>
        <item x="231"/>
        <item x="2309"/>
        <item x="2308"/>
        <item x="2307"/>
        <item x="2306"/>
        <item x="2305"/>
        <item x="2304"/>
        <item x="2303"/>
        <item x="2302"/>
        <item x="2301"/>
        <item x="2300"/>
        <item x="230"/>
        <item x="23"/>
        <item x="2299"/>
        <item x="2298"/>
        <item x="2297"/>
        <item x="2296"/>
        <item x="2295"/>
        <item x="2294"/>
        <item x="2293"/>
        <item x="2292"/>
        <item x="2291"/>
        <item x="2290"/>
        <item x="229"/>
        <item x="2289"/>
        <item x="2288"/>
        <item x="2287"/>
        <item x="2286"/>
        <item x="2285"/>
        <item x="2284"/>
        <item x="2283"/>
        <item x="2282"/>
        <item x="2281"/>
        <item x="2280"/>
        <item x="228"/>
        <item x="2279"/>
        <item x="2278"/>
        <item x="2277"/>
        <item x="2276"/>
        <item x="2275"/>
        <item x="2274"/>
        <item x="2273"/>
        <item x="2272"/>
        <item x="2271"/>
        <item x="2270"/>
        <item x="227"/>
        <item x="2269"/>
        <item x="2268"/>
        <item x="2267"/>
        <item x="2266"/>
        <item x="2265"/>
        <item x="2264"/>
        <item x="2263"/>
        <item x="2262"/>
        <item x="2261"/>
        <item x="2260"/>
        <item x="226"/>
        <item x="2259"/>
        <item x="2258"/>
        <item x="2257"/>
        <item x="2256"/>
        <item x="2255"/>
        <item x="2254"/>
        <item x="2253"/>
        <item x="2252"/>
        <item x="2251"/>
        <item x="2250"/>
        <item x="225"/>
        <item x="2249"/>
        <item x="2248"/>
        <item x="2247"/>
        <item x="2246"/>
        <item x="2245"/>
        <item x="2244"/>
        <item x="2243"/>
        <item x="2242"/>
        <item x="2241"/>
        <item x="2240"/>
        <item x="224"/>
        <item x="2239"/>
        <item x="2238"/>
        <item x="2237"/>
        <item x="2236"/>
        <item x="2235"/>
        <item x="2234"/>
        <item x="2233"/>
        <item x="2232"/>
        <item x="2231"/>
        <item x="2230"/>
        <item x="223"/>
        <item x="2229"/>
        <item x="2228"/>
        <item x="2227"/>
        <item x="2226"/>
        <item x="2225"/>
        <item x="2224"/>
        <item x="2223"/>
        <item x="2222"/>
        <item x="2221"/>
        <item x="2220"/>
        <item x="222"/>
        <item x="2219"/>
        <item x="2218"/>
        <item x="2217"/>
        <item x="2216"/>
        <item x="2215"/>
        <item x="2214"/>
        <item x="2213"/>
        <item x="2212"/>
        <item x="2211"/>
        <item x="2210"/>
        <item x="221"/>
        <item x="2209"/>
        <item x="2208"/>
        <item x="2207"/>
        <item x="2206"/>
        <item x="2205"/>
        <item x="2204"/>
        <item x="2203"/>
        <item x="2202"/>
        <item x="2201"/>
        <item x="2200"/>
        <item x="220"/>
        <item x="22"/>
        <item x="2199"/>
        <item x="2198"/>
        <item x="2197"/>
        <item x="2196"/>
        <item x="2195"/>
        <item x="2194"/>
        <item x="2193"/>
        <item x="2192"/>
        <item x="2191"/>
        <item x="2190"/>
        <item x="219"/>
        <item x="2189"/>
        <item x="2188"/>
        <item x="2187"/>
        <item x="2186"/>
        <item x="2185"/>
        <item x="2184"/>
        <item x="2183"/>
        <item x="2182"/>
        <item x="2181"/>
        <item x="2180"/>
        <item x="218"/>
        <item x="2179"/>
        <item x="2178"/>
        <item x="2177"/>
        <item x="2176"/>
        <item x="2175"/>
        <item x="2174"/>
        <item x="2173"/>
        <item x="2172"/>
        <item x="2171"/>
        <item x="2170"/>
        <item x="217"/>
        <item x="2169"/>
        <item x="2168"/>
        <item x="2167"/>
        <item x="2166"/>
        <item x="2165"/>
        <item x="2164"/>
        <item x="2163"/>
        <item x="2162"/>
        <item x="2161"/>
        <item x="2160"/>
        <item x="216"/>
        <item x="2159"/>
        <item x="2158"/>
        <item x="2157"/>
        <item x="2156"/>
        <item x="2155"/>
        <item x="2154"/>
        <item x="2153"/>
        <item x="2152"/>
        <item x="2151"/>
        <item x="2150"/>
        <item x="215"/>
        <item x="2149"/>
        <item x="2148"/>
        <item x="2147"/>
        <item x="2146"/>
        <item x="2145"/>
        <item x="2144"/>
        <item x="2143"/>
        <item x="2142"/>
        <item x="2141"/>
        <item x="2140"/>
        <item x="214"/>
        <item x="2139"/>
        <item x="2138"/>
        <item x="2137"/>
        <item x="2136"/>
        <item x="2135"/>
        <item x="2134"/>
        <item x="2133"/>
        <item x="2132"/>
        <item x="2131"/>
        <item x="2130"/>
        <item x="213"/>
        <item x="2129"/>
        <item x="2128"/>
        <item x="2127"/>
        <item x="2126"/>
        <item x="2125"/>
        <item x="2124"/>
        <item x="2123"/>
        <item x="2122"/>
        <item x="2121"/>
        <item x="2120"/>
        <item x="212"/>
        <item x="2119"/>
        <item x="2118"/>
        <item x="2117"/>
        <item x="2116"/>
        <item x="2115"/>
        <item x="2114"/>
        <item x="2113"/>
        <item x="2112"/>
        <item x="2111"/>
        <item x="2110"/>
        <item x="211"/>
        <item x="2109"/>
        <item x="2108"/>
        <item x="2107"/>
        <item x="2106"/>
        <item x="2105"/>
        <item x="2104"/>
        <item x="2103"/>
        <item x="2102"/>
        <item x="2101"/>
        <item x="2100"/>
        <item x="210"/>
        <item x="21"/>
        <item x="2099"/>
        <item x="2098"/>
        <item x="2097"/>
        <item x="2096"/>
        <item x="2095"/>
        <item x="2094"/>
        <item x="2093"/>
        <item x="2092"/>
        <item x="2091"/>
        <item x="2090"/>
        <item x="209"/>
        <item x="2089"/>
        <item x="2088"/>
        <item x="2087"/>
        <item x="2086"/>
        <item x="2085"/>
        <item x="2084"/>
        <item x="2083"/>
        <item x="2082"/>
        <item x="2081"/>
        <item x="2080"/>
        <item x="208"/>
        <item x="2079"/>
        <item x="2078"/>
        <item x="2077"/>
        <item x="2076"/>
        <item x="2075"/>
        <item x="2074"/>
        <item x="2073"/>
        <item x="2072"/>
        <item x="2071"/>
        <item x="2070"/>
        <item x="207"/>
        <item x="2069"/>
        <item x="2068"/>
        <item x="2067"/>
        <item x="2066"/>
        <item x="2065"/>
        <item x="2064"/>
        <item x="2063"/>
        <item x="2062"/>
        <item x="2061"/>
        <item x="2060"/>
        <item x="206"/>
        <item x="2059"/>
        <item x="2058"/>
        <item x="2057"/>
        <item x="2056"/>
        <item x="2055"/>
        <item x="2054"/>
        <item x="2053"/>
        <item x="2052"/>
        <item x="2051"/>
        <item x="2050"/>
        <item x="205"/>
        <item x="2049"/>
        <item x="2048"/>
        <item x="2047"/>
        <item x="2046"/>
        <item x="2045"/>
        <item x="2044"/>
        <item x="2043"/>
        <item x="2042"/>
        <item x="2041"/>
        <item x="2040"/>
        <item x="204"/>
        <item x="2039"/>
        <item x="2038"/>
        <item x="2037"/>
        <item x="2036"/>
        <item x="2035"/>
        <item x="2034"/>
        <item x="2033"/>
        <item x="2032"/>
        <item x="2031"/>
        <item x="2030"/>
        <item x="203"/>
        <item x="2029"/>
        <item x="2028"/>
        <item x="2027"/>
        <item x="2026"/>
        <item x="2025"/>
        <item x="2024"/>
        <item x="2023"/>
        <item x="2022"/>
        <item x="2021"/>
        <item x="2020"/>
        <item x="202"/>
        <item x="2019"/>
        <item x="2018"/>
        <item x="2017"/>
        <item x="2016"/>
        <item x="2015"/>
        <item x="2014"/>
        <item x="2013"/>
        <item x="2012"/>
        <item x="2011"/>
        <item x="2010"/>
        <item x="201"/>
        <item x="2009"/>
        <item x="2008"/>
        <item x="2007"/>
        <item x="2006"/>
        <item x="2005"/>
        <item x="2004"/>
        <item x="2003"/>
        <item x="2002"/>
        <item x="2001"/>
        <item x="2000"/>
        <item x="200"/>
        <item x="20"/>
        <item x="2"/>
        <item x="1999"/>
        <item x="1998"/>
        <item x="1997"/>
        <item x="1996"/>
        <item x="1995"/>
        <item x="1994"/>
        <item x="1993"/>
        <item x="1992"/>
        <item x="1991"/>
        <item x="1990"/>
        <item x="199"/>
        <item x="1989"/>
        <item x="1988"/>
        <item x="1987"/>
        <item x="1986"/>
        <item x="1985"/>
        <item x="1984"/>
        <item x="1983"/>
        <item x="1982"/>
        <item x="1981"/>
        <item x="1980"/>
        <item x="198"/>
        <item x="1979"/>
        <item x="1978"/>
        <item x="1977"/>
        <item x="1976"/>
        <item x="1975"/>
        <item x="1974"/>
        <item x="1973"/>
        <item x="1972"/>
        <item x="1971"/>
        <item x="1970"/>
        <item x="197"/>
        <item x="1969"/>
        <item x="1968"/>
        <item x="1967"/>
        <item x="1966"/>
        <item x="1965"/>
        <item x="1964"/>
        <item x="1963"/>
        <item x="1962"/>
        <item x="1961"/>
        <item x="1960"/>
        <item x="196"/>
        <item x="1959"/>
        <item x="1958"/>
        <item x="1957"/>
        <item x="1956"/>
        <item x="1955"/>
        <item x="1954"/>
        <item x="1953"/>
        <item x="1952"/>
        <item x="1951"/>
        <item x="1950"/>
        <item x="195"/>
        <item x="1949"/>
        <item x="1948"/>
        <item x="1947"/>
        <item x="1946"/>
        <item x="1945"/>
        <item x="1944"/>
        <item x="1943"/>
        <item x="1942"/>
        <item x="1941"/>
        <item x="1940"/>
        <item x="194"/>
        <item x="1939"/>
        <item x="1938"/>
        <item x="1937"/>
        <item x="1936"/>
        <item x="1935"/>
        <item x="1934"/>
        <item x="1933"/>
        <item x="1932"/>
        <item x="1931"/>
        <item x="1930"/>
        <item x="193"/>
        <item x="1929"/>
        <item x="1928"/>
        <item x="1927"/>
        <item x="1926"/>
        <item x="1925"/>
        <item x="1924"/>
        <item x="1923"/>
        <item x="1922"/>
        <item x="1921"/>
        <item x="1920"/>
        <item x="192"/>
        <item x="1919"/>
        <item x="1918"/>
        <item x="1917"/>
        <item x="1916"/>
        <item x="1915"/>
        <item x="1914"/>
        <item x="1913"/>
        <item x="1912"/>
        <item x="1911"/>
        <item x="1910"/>
        <item x="191"/>
        <item x="1909"/>
        <item x="1908"/>
        <item x="1907"/>
        <item x="1906"/>
        <item x="1905"/>
        <item x="1904"/>
        <item x="1903"/>
        <item x="1902"/>
        <item x="1901"/>
        <item x="1900"/>
        <item x="190"/>
        <item x="19"/>
        <item x="1899"/>
        <item x="1898"/>
        <item x="1897"/>
        <item x="1896"/>
        <item x="1895"/>
        <item x="1894"/>
        <item x="1893"/>
        <item x="1892"/>
        <item x="1891"/>
        <item x="1890"/>
        <item x="189"/>
        <item x="1889"/>
        <item x="1888"/>
        <item x="1887"/>
        <item x="1886"/>
        <item x="1885"/>
        <item x="1884"/>
        <item x="1883"/>
        <item x="1882"/>
        <item x="1881"/>
        <item x="1880"/>
        <item x="188"/>
        <item x="1879"/>
        <item x="1878"/>
        <item x="1877"/>
        <item x="1876"/>
        <item x="1875"/>
        <item x="1874"/>
        <item x="1873"/>
        <item x="1872"/>
        <item x="1871"/>
        <item x="1870"/>
        <item x="187"/>
        <item x="1869"/>
        <item x="1868"/>
        <item x="1867"/>
        <item x="1866"/>
        <item x="1865"/>
        <item x="1864"/>
        <item x="1863"/>
        <item x="1862"/>
        <item x="1861"/>
        <item x="1860"/>
        <item x="186"/>
        <item x="1859"/>
        <item x="1858"/>
        <item x="1857"/>
        <item x="1856"/>
        <item x="1855"/>
        <item x="1854"/>
        <item x="1853"/>
        <item x="1852"/>
        <item x="1851"/>
        <item x="1850"/>
        <item x="185"/>
        <item x="1849"/>
        <item x="1848"/>
        <item x="1847"/>
        <item x="1846"/>
        <item x="1845"/>
        <item x="1844"/>
        <item x="1843"/>
        <item x="1842"/>
        <item x="1841"/>
        <item x="1840"/>
        <item x="184"/>
        <item x="1839"/>
        <item x="1838"/>
        <item x="1837"/>
        <item x="1836"/>
        <item x="1835"/>
        <item x="1834"/>
        <item x="1833"/>
        <item x="1832"/>
        <item x="1831"/>
        <item x="1830"/>
        <item x="183"/>
        <item x="1829"/>
        <item x="1828"/>
        <item x="1827"/>
        <item x="1826"/>
        <item x="1825"/>
        <item x="1824"/>
        <item x="1823"/>
        <item x="1822"/>
        <item x="1821"/>
        <item x="1820"/>
        <item x="182"/>
        <item x="1819"/>
        <item x="1818"/>
        <item x="1817"/>
        <item x="1816"/>
        <item x="1815"/>
        <item x="1814"/>
        <item x="1813"/>
        <item x="1812"/>
        <item x="1811"/>
        <item x="1810"/>
        <item x="181"/>
        <item x="1809"/>
        <item x="1808"/>
        <item x="1807"/>
        <item x="1806"/>
        <item x="1805"/>
        <item x="1804"/>
        <item x="1803"/>
        <item x="1802"/>
        <item x="1801"/>
        <item x="1800"/>
        <item x="180"/>
        <item x="18"/>
        <item x="1799"/>
        <item x="1798"/>
        <item x="1797"/>
        <item x="1796"/>
        <item x="1795"/>
        <item x="1794"/>
        <item x="1793"/>
        <item x="1792"/>
        <item x="1791"/>
        <item x="1790"/>
        <item x="179"/>
        <item x="1789"/>
        <item x="1788"/>
        <item x="1787"/>
        <item x="1786"/>
        <item x="1785"/>
        <item x="1784"/>
        <item x="1783"/>
        <item x="1782"/>
        <item x="1781"/>
        <item x="1780"/>
        <item x="178"/>
        <item x="1779"/>
        <item x="1778"/>
        <item x="1777"/>
        <item x="1776"/>
        <item x="1775"/>
        <item x="1774"/>
        <item x="1773"/>
        <item x="1772"/>
        <item x="1771"/>
        <item x="1770"/>
        <item x="177"/>
        <item x="1769"/>
        <item x="1768"/>
        <item x="1767"/>
        <item x="1766"/>
        <item x="1765"/>
        <item x="1764"/>
        <item x="1763"/>
        <item x="1762"/>
        <item x="1761"/>
        <item x="1760"/>
        <item x="176"/>
        <item x="1759"/>
        <item x="1758"/>
        <item x="1757"/>
        <item x="1756"/>
        <item x="1755"/>
        <item x="1754"/>
        <item x="1753"/>
        <item x="1752"/>
        <item x="1751"/>
        <item x="1750"/>
        <item x="175"/>
        <item x="1749"/>
        <item x="1748"/>
        <item x="1747"/>
        <item x="1746"/>
        <item x="1745"/>
        <item x="1744"/>
        <item x="1743"/>
        <item x="1742"/>
        <item x="1741"/>
        <item x="1740"/>
        <item x="174"/>
        <item x="1739"/>
        <item x="1738"/>
        <item x="1737"/>
        <item x="1736"/>
        <item x="1735"/>
        <item x="1734"/>
        <item x="1733"/>
        <item x="1732"/>
        <item x="1731"/>
        <item x="1730"/>
        <item x="173"/>
        <item x="1729"/>
        <item x="1728"/>
        <item x="1727"/>
        <item x="1726"/>
        <item x="1725"/>
        <item x="1724"/>
        <item x="1723"/>
        <item x="1722"/>
        <item x="1721"/>
        <item x="1720"/>
        <item x="172"/>
        <item x="1719"/>
        <item x="1718"/>
        <item x="1717"/>
        <item x="1716"/>
        <item x="1715"/>
        <item x="1714"/>
        <item x="1713"/>
        <item x="1712"/>
        <item x="1711"/>
        <item x="1710"/>
        <item x="171"/>
        <item x="1709"/>
        <item x="1708"/>
        <item x="1707"/>
        <item x="1706"/>
        <item x="1705"/>
        <item x="1704"/>
        <item x="1703"/>
        <item x="1702"/>
        <item x="1701"/>
        <item x="1700"/>
        <item x="170"/>
        <item x="17"/>
        <item x="1699"/>
        <item x="1698"/>
        <item x="1697"/>
        <item x="1696"/>
        <item x="1695"/>
        <item x="1694"/>
        <item x="1693"/>
        <item x="1692"/>
        <item x="1691"/>
        <item x="1690"/>
        <item x="169"/>
        <item x="1689"/>
        <item x="1688"/>
        <item x="1687"/>
        <item x="1686"/>
        <item x="1685"/>
        <item x="1684"/>
        <item x="1683"/>
        <item x="1682"/>
        <item x="1681"/>
        <item x="1680"/>
        <item x="168"/>
        <item x="1679"/>
        <item x="1678"/>
        <item x="1677"/>
        <item x="1676"/>
        <item x="1675"/>
        <item x="1674"/>
        <item x="1673"/>
        <item x="1672"/>
        <item x="1671"/>
        <item x="1670"/>
        <item x="167"/>
        <item x="1669"/>
        <item x="1668"/>
        <item x="1667"/>
        <item x="1666"/>
        <item x="1665"/>
        <item x="1664"/>
        <item x="1663"/>
        <item x="1662"/>
        <item x="1661"/>
        <item x="1660"/>
        <item x="166"/>
        <item x="1659"/>
        <item x="1658"/>
        <item x="1657"/>
        <item x="1656"/>
        <item x="1655"/>
        <item x="1654"/>
        <item x="1653"/>
        <item x="1652"/>
        <item x="1651"/>
        <item x="1650"/>
        <item x="165"/>
        <item x="1649"/>
        <item x="1648"/>
        <item x="1647"/>
        <item x="1646"/>
        <item x="1645"/>
        <item x="1644"/>
        <item x="1643"/>
        <item x="1642"/>
        <item x="1641"/>
        <item x="1640"/>
        <item x="164"/>
        <item x="1639"/>
        <item x="1638"/>
        <item x="1637"/>
        <item x="1636"/>
        <item x="1635"/>
        <item x="1634"/>
        <item x="1633"/>
        <item x="1632"/>
        <item x="1631"/>
        <item x="1630"/>
        <item x="163"/>
        <item x="1629"/>
        <item x="1628"/>
        <item x="1627"/>
        <item x="1626"/>
        <item x="1625"/>
        <item x="1624"/>
        <item x="1623"/>
        <item x="1622"/>
        <item x="1621"/>
        <item x="1620"/>
        <item x="162"/>
        <item x="1619"/>
        <item x="1618"/>
        <item x="1617"/>
        <item x="1616"/>
        <item x="1615"/>
        <item x="1614"/>
        <item x="1613"/>
        <item x="1612"/>
        <item x="1611"/>
        <item x="1610"/>
        <item x="161"/>
        <item x="1609"/>
        <item x="1608"/>
        <item x="1607"/>
        <item x="1606"/>
        <item x="1605"/>
        <item x="1604"/>
        <item x="1603"/>
        <item x="1602"/>
        <item x="1601"/>
        <item x="1600"/>
        <item x="160"/>
        <item x="16"/>
        <item x="1599"/>
        <item x="1598"/>
        <item x="1597"/>
        <item x="1596"/>
        <item x="1595"/>
        <item x="1594"/>
        <item x="1593"/>
        <item x="1592"/>
        <item x="1591"/>
        <item x="1590"/>
        <item x="159"/>
        <item x="1589"/>
        <item x="1588"/>
        <item x="1587"/>
        <item x="1586"/>
        <item x="1585"/>
        <item x="1584"/>
        <item x="1583"/>
        <item x="1582"/>
        <item x="1581"/>
        <item x="1580"/>
        <item x="158"/>
        <item x="1579"/>
        <item x="1578"/>
        <item x="1577"/>
        <item x="1576"/>
        <item x="1575"/>
        <item x="1574"/>
        <item x="1573"/>
        <item x="1572"/>
        <item x="1571"/>
        <item x="1570"/>
        <item x="157"/>
        <item x="1569"/>
        <item x="1568"/>
        <item x="1567"/>
        <item x="1566"/>
        <item x="1565"/>
        <item x="1564"/>
        <item x="1563"/>
        <item x="1562"/>
        <item x="1561"/>
        <item x="1560"/>
        <item x="156"/>
        <item x="1559"/>
        <item x="1558"/>
        <item x="1557"/>
        <item x="1556"/>
        <item x="1555"/>
        <item x="1554"/>
        <item x="1553"/>
        <item x="1552"/>
        <item x="1551"/>
        <item x="1550"/>
        <item x="155"/>
        <item x="1549"/>
        <item x="1548"/>
        <item x="1547"/>
        <item x="1546"/>
        <item x="1545"/>
        <item x="1544"/>
        <item x="1543"/>
        <item x="1542"/>
        <item x="1541"/>
        <item x="1540"/>
        <item x="154"/>
        <item x="1539"/>
        <item x="1538"/>
        <item x="1537"/>
        <item x="1536"/>
        <item x="1535"/>
        <item x="1534"/>
        <item x="1533"/>
        <item x="1532"/>
        <item x="1531"/>
        <item x="1530"/>
        <item x="153"/>
        <item x="1529"/>
        <item x="1528"/>
        <item x="1527"/>
        <item x="1526"/>
        <item x="1525"/>
        <item x="1524"/>
        <item x="1523"/>
        <item x="1522"/>
        <item x="1521"/>
        <item x="1520"/>
        <item x="152"/>
        <item x="1519"/>
        <item x="1518"/>
        <item x="1517"/>
        <item x="1516"/>
        <item x="1515"/>
        <item x="1514"/>
        <item x="1513"/>
        <item x="1512"/>
        <item x="1511"/>
        <item x="1510"/>
        <item x="151"/>
        <item x="1509"/>
        <item x="1508"/>
        <item x="1507"/>
        <item x="1506"/>
        <item x="1505"/>
        <item x="1504"/>
        <item x="1503"/>
        <item x="1502"/>
        <item x="1501"/>
        <item x="1500"/>
        <item x="150"/>
        <item x="15"/>
        <item x="1499"/>
        <item x="1498"/>
        <item x="1497"/>
        <item x="1496"/>
        <item x="1495"/>
        <item x="1494"/>
        <item x="1493"/>
        <item x="1492"/>
        <item x="1491"/>
        <item x="1490"/>
        <item x="149"/>
        <item x="1489"/>
        <item x="1488"/>
        <item x="1487"/>
        <item x="1486"/>
        <item x="1485"/>
        <item x="1484"/>
        <item x="1483"/>
        <item x="1482"/>
        <item x="1481"/>
        <item x="1480"/>
        <item x="148"/>
        <item x="1479"/>
        <item x="1478"/>
        <item x="1477"/>
        <item x="1476"/>
        <item x="1475"/>
        <item x="1474"/>
        <item x="1473"/>
        <item x="1472"/>
        <item x="1471"/>
        <item x="1470"/>
        <item x="147"/>
        <item x="1469"/>
        <item x="1468"/>
        <item x="1467"/>
        <item x="1466"/>
        <item x="1465"/>
        <item x="1464"/>
        <item x="1463"/>
        <item x="1462"/>
        <item x="1461"/>
        <item x="1460"/>
        <item x="146"/>
        <item x="1459"/>
        <item x="1458"/>
        <item x="1457"/>
        <item x="1456"/>
        <item x="1455"/>
        <item x="1454"/>
        <item x="1453"/>
        <item x="1452"/>
        <item x="1451"/>
        <item x="1450"/>
        <item x="145"/>
        <item x="1449"/>
        <item x="1448"/>
        <item x="1447"/>
        <item x="1446"/>
        <item x="1445"/>
        <item x="1444"/>
        <item x="1443"/>
        <item x="1442"/>
        <item x="1441"/>
        <item x="1440"/>
        <item x="144"/>
        <item x="1439"/>
        <item x="1438"/>
        <item x="1437"/>
        <item x="1436"/>
        <item x="1435"/>
        <item x="1434"/>
        <item x="1433"/>
        <item x="1432"/>
        <item x="1431"/>
        <item x="1430"/>
        <item x="143"/>
        <item x="1429"/>
        <item x="1428"/>
        <item x="1427"/>
        <item x="1426"/>
        <item x="1425"/>
        <item x="1424"/>
        <item x="1423"/>
        <item x="1422"/>
        <item x="1421"/>
        <item x="1420"/>
        <item x="142"/>
        <item x="1419"/>
        <item x="1418"/>
        <item x="1417"/>
        <item x="1416"/>
        <item x="1415"/>
        <item x="1414"/>
        <item x="1413"/>
        <item x="1412"/>
        <item x="1411"/>
        <item x="1410"/>
        <item x="141"/>
        <item x="1409"/>
        <item x="1408"/>
        <item x="1407"/>
        <item x="1406"/>
        <item x="1405"/>
        <item x="1404"/>
        <item x="1403"/>
        <item x="1402"/>
        <item x="1401"/>
        <item x="1400"/>
        <item x="140"/>
        <item x="14"/>
        <item x="1399"/>
        <item x="1398"/>
        <item x="1397"/>
        <item x="1396"/>
        <item x="1395"/>
        <item x="1394"/>
        <item x="1393"/>
        <item x="1392"/>
        <item x="1391"/>
        <item x="1390"/>
        <item x="139"/>
        <item x="1389"/>
        <item x="1388"/>
        <item x="1387"/>
        <item x="1386"/>
        <item x="1385"/>
        <item x="1384"/>
        <item x="1383"/>
        <item x="1382"/>
        <item x="1381"/>
        <item x="1380"/>
        <item x="138"/>
        <item x="1379"/>
        <item x="1378"/>
        <item x="1377"/>
        <item x="1376"/>
        <item x="1375"/>
        <item x="1374"/>
        <item x="1373"/>
        <item x="1372"/>
        <item x="1371"/>
        <item x="1370"/>
        <item x="137"/>
        <item x="1369"/>
        <item x="1368"/>
        <item x="1367"/>
        <item x="1366"/>
        <item x="1365"/>
        <item x="1364"/>
        <item x="1363"/>
        <item x="1362"/>
        <item x="1361"/>
        <item x="1360"/>
        <item x="136"/>
        <item x="1359"/>
        <item x="1358"/>
        <item x="1357"/>
        <item x="1356"/>
        <item x="1355"/>
        <item x="1354"/>
        <item x="1353"/>
        <item x="1352"/>
        <item x="1351"/>
        <item x="1350"/>
        <item x="135"/>
        <item x="1349"/>
        <item x="1348"/>
        <item x="1347"/>
        <item x="1346"/>
        <item x="1345"/>
        <item x="1344"/>
        <item x="1343"/>
        <item x="1342"/>
        <item x="1341"/>
        <item x="1340"/>
        <item x="134"/>
        <item x="1339"/>
        <item x="1338"/>
        <item x="1337"/>
        <item x="1336"/>
        <item x="1335"/>
        <item x="1334"/>
        <item x="1333"/>
        <item x="1332"/>
        <item x="1331"/>
        <item x="1330"/>
        <item x="133"/>
        <item x="1329"/>
        <item x="1328"/>
        <item x="1327"/>
        <item x="1326"/>
        <item x="1325"/>
        <item x="1324"/>
        <item x="1323"/>
        <item x="1322"/>
        <item x="1321"/>
        <item x="1320"/>
        <item x="132"/>
        <item x="1319"/>
        <item x="1318"/>
        <item x="1317"/>
        <item x="1316"/>
        <item x="1315"/>
        <item x="1314"/>
        <item x="1313"/>
        <item x="1312"/>
        <item x="1311"/>
        <item x="1310"/>
        <item x="131"/>
        <item x="1309"/>
        <item x="1308"/>
        <item x="1307"/>
        <item x="1306"/>
        <item x="1305"/>
        <item x="1304"/>
        <item x="1303"/>
        <item x="1302"/>
        <item x="1301"/>
        <item x="1300"/>
        <item x="130"/>
        <item x="13"/>
        <item x="1299"/>
        <item x="1298"/>
        <item x="1297"/>
        <item x="1296"/>
        <item x="1295"/>
        <item x="1294"/>
        <item x="1293"/>
        <item x="1292"/>
        <item x="1291"/>
        <item x="1290"/>
        <item x="129"/>
        <item x="1289"/>
        <item x="1288"/>
        <item x="1287"/>
        <item x="1286"/>
        <item x="1285"/>
        <item x="1284"/>
        <item x="1283"/>
        <item x="1282"/>
        <item x="1281"/>
        <item x="1280"/>
        <item x="128"/>
        <item x="1279"/>
        <item x="1278"/>
        <item x="1277"/>
        <item x="1276"/>
        <item x="1275"/>
        <item x="1274"/>
        <item x="1273"/>
        <item x="1272"/>
        <item x="1271"/>
        <item x="1270"/>
        <item x="127"/>
        <item x="1269"/>
        <item x="1268"/>
        <item x="1267"/>
        <item x="1266"/>
        <item x="1265"/>
        <item x="1264"/>
        <item x="1263"/>
        <item x="1262"/>
        <item x="1261"/>
        <item x="1260"/>
        <item x="126"/>
        <item x="1259"/>
        <item x="1258"/>
        <item x="1257"/>
        <item x="1256"/>
        <item x="1255"/>
        <item x="1254"/>
        <item x="1253"/>
        <item x="1252"/>
        <item x="1251"/>
        <item x="1250"/>
        <item x="125"/>
        <item x="1249"/>
        <item x="1248"/>
        <item x="1247"/>
        <item x="1246"/>
        <item x="1245"/>
        <item x="1244"/>
        <item x="1243"/>
        <item x="1242"/>
        <item x="1241"/>
        <item x="1240"/>
        <item x="124"/>
        <item x="1239"/>
        <item x="1238"/>
        <item x="1237"/>
        <item x="1236"/>
        <item x="1235"/>
        <item x="1234"/>
        <item x="1233"/>
        <item x="1232"/>
        <item x="1231"/>
        <item x="1230"/>
        <item x="123"/>
        <item x="1229"/>
        <item x="1228"/>
        <item x="1227"/>
        <item x="1226"/>
        <item x="1225"/>
        <item x="1224"/>
        <item x="1223"/>
        <item x="1222"/>
        <item x="1221"/>
        <item x="1220"/>
        <item x="122"/>
        <item x="1219"/>
        <item x="1218"/>
        <item x="1217"/>
        <item x="1216"/>
        <item x="1215"/>
        <item x="1214"/>
        <item x="1213"/>
        <item x="1212"/>
        <item x="1211"/>
        <item x="1210"/>
        <item x="121"/>
        <item x="1209"/>
        <item x="1208"/>
        <item x="1207"/>
        <item x="1206"/>
        <item x="1205"/>
        <item x="1204"/>
        <item x="1203"/>
        <item x="1202"/>
        <item x="1201"/>
        <item x="1200"/>
        <item x="120"/>
        <item x="12"/>
        <item x="1199"/>
        <item x="1198"/>
        <item x="1197"/>
        <item x="1196"/>
        <item x="1195"/>
        <item x="1194"/>
        <item x="1193"/>
        <item x="1192"/>
        <item x="1191"/>
        <item x="1190"/>
        <item x="119"/>
        <item x="1189"/>
        <item x="1188"/>
        <item x="1187"/>
        <item x="1186"/>
        <item x="1185"/>
        <item x="1184"/>
        <item x="1183"/>
        <item x="1182"/>
        <item x="1181"/>
        <item x="1180"/>
        <item x="118"/>
        <item x="1179"/>
        <item x="1178"/>
        <item x="1177"/>
        <item x="1176"/>
        <item x="1175"/>
        <item x="1174"/>
        <item x="1173"/>
        <item x="1172"/>
        <item x="1171"/>
        <item x="1170"/>
        <item x="117"/>
        <item x="1169"/>
        <item x="1168"/>
        <item x="1167"/>
        <item x="1166"/>
        <item x="1165"/>
        <item x="1164"/>
        <item x="1163"/>
        <item x="1162"/>
        <item x="1161"/>
        <item x="1160"/>
        <item x="116"/>
        <item x="1159"/>
        <item x="1158"/>
        <item x="1157"/>
        <item x="1156"/>
        <item x="1155"/>
        <item x="1154"/>
        <item x="1153"/>
        <item x="1152"/>
        <item x="1151"/>
        <item x="1150"/>
        <item x="115"/>
        <item x="1149"/>
        <item x="1148"/>
        <item x="1147"/>
        <item x="1146"/>
        <item x="1145"/>
        <item x="1144"/>
        <item x="1143"/>
        <item x="1142"/>
        <item x="1141"/>
        <item x="1140"/>
        <item x="114"/>
        <item x="1139"/>
        <item x="1138"/>
        <item x="1137"/>
        <item x="1136"/>
        <item x="1135"/>
        <item x="1134"/>
        <item x="1133"/>
        <item x="1132"/>
        <item x="1131"/>
        <item x="1130"/>
        <item x="113"/>
        <item x="1129"/>
        <item x="1128"/>
        <item x="1127"/>
        <item x="1126"/>
        <item x="1125"/>
        <item x="1124"/>
        <item x="1123"/>
        <item x="1122"/>
        <item x="1121"/>
        <item x="1120"/>
        <item x="112"/>
        <item x="1119"/>
        <item x="1118"/>
        <item x="1117"/>
        <item x="1116"/>
        <item x="1115"/>
        <item x="1114"/>
        <item x="1113"/>
        <item x="1112"/>
        <item x="1111"/>
        <item x="1110"/>
        <item x="111"/>
        <item x="1109"/>
        <item x="1108"/>
        <item x="1107"/>
        <item x="1106"/>
        <item x="1105"/>
        <item x="1104"/>
        <item x="1103"/>
        <item x="1102"/>
        <item x="1101"/>
        <item x="1100"/>
        <item x="110"/>
        <item x="11"/>
        <item x="1099"/>
        <item x="1098"/>
        <item x="1097"/>
        <item x="1096"/>
        <item x="1095"/>
        <item x="1094"/>
        <item x="1093"/>
        <item x="1092"/>
        <item x="1091"/>
        <item x="1090"/>
        <item x="109"/>
        <item x="1089"/>
        <item x="1088"/>
        <item x="1087"/>
        <item x="1086"/>
        <item x="1085"/>
        <item x="1084"/>
        <item x="1083"/>
        <item x="1082"/>
        <item x="1081"/>
        <item x="1080"/>
        <item x="108"/>
        <item x="1079"/>
        <item x="1078"/>
        <item x="1077"/>
        <item x="1076"/>
        <item x="1075"/>
        <item x="1074"/>
        <item x="1073"/>
        <item x="1072"/>
        <item x="1071"/>
        <item x="1070"/>
        <item x="107"/>
        <item x="1069"/>
        <item x="1068"/>
        <item x="1067"/>
        <item x="1066"/>
        <item x="1065"/>
        <item x="1064"/>
        <item x="1063"/>
        <item x="1062"/>
        <item x="1061"/>
        <item x="1060"/>
        <item x="106"/>
        <item x="1059"/>
        <item x="1058"/>
        <item x="1057"/>
        <item x="1056"/>
        <item x="1055"/>
        <item x="1054"/>
        <item x="1053"/>
        <item x="1052"/>
        <item x="1051"/>
        <item x="1050"/>
        <item x="105"/>
        <item x="1049"/>
        <item x="1048"/>
        <item x="1047"/>
        <item x="1046"/>
        <item x="1045"/>
        <item x="1044"/>
        <item x="1043"/>
        <item x="1042"/>
        <item x="1041"/>
        <item x="1040"/>
        <item x="104"/>
        <item x="1039"/>
        <item x="1038"/>
        <item x="1037"/>
        <item x="1036"/>
        <item x="1035"/>
        <item x="1034"/>
        <item x="1033"/>
        <item x="1032"/>
        <item x="1031"/>
        <item x="1030"/>
        <item x="103"/>
        <item x="1029"/>
        <item x="1028"/>
        <item x="1027"/>
        <item x="1026"/>
        <item x="1025"/>
        <item x="1024"/>
        <item x="1023"/>
        <item x="1022"/>
        <item x="1021"/>
        <item x="1020"/>
        <item x="102"/>
        <item x="1019"/>
        <item x="1018"/>
        <item x="1017"/>
        <item x="1016"/>
        <item x="1015"/>
        <item x="1014"/>
        <item x="1013"/>
        <item x="1012"/>
        <item x="1011"/>
        <item x="1010"/>
        <item x="101"/>
        <item x="1009"/>
        <item x="1008"/>
        <item x="1007"/>
        <item x="1006"/>
        <item x="1005"/>
        <item x="1004"/>
        <item x="1003"/>
        <item x="1002"/>
        <item x="1001"/>
        <item x="1000"/>
        <item x="100"/>
        <item x="10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numFmtId="164" showAll="0">
      <items count="1456">
        <item x="473"/>
        <item x="1315"/>
        <item x="805"/>
        <item x="1361"/>
        <item x="1425"/>
        <item x="753"/>
        <item x="151"/>
        <item x="372"/>
        <item x="695"/>
        <item x="1310"/>
        <item x="732"/>
        <item x="616"/>
        <item x="570"/>
        <item x="31"/>
        <item x="213"/>
        <item x="1037"/>
        <item x="349"/>
        <item x="1393"/>
        <item x="1261"/>
        <item x="332"/>
        <item x="670"/>
        <item x="1357"/>
        <item x="141"/>
        <item x="1328"/>
        <item x="636"/>
        <item x="707"/>
        <item x="267"/>
        <item x="166"/>
        <item x="968"/>
        <item x="14"/>
        <item x="1228"/>
        <item x="768"/>
        <item x="862"/>
        <item x="1258"/>
        <item x="1043"/>
        <item x="170"/>
        <item x="355"/>
        <item x="1126"/>
        <item x="781"/>
        <item x="208"/>
        <item x="900"/>
        <item x="1292"/>
        <item x="1214"/>
        <item x="420"/>
        <item x="404"/>
        <item x="2"/>
        <item x="619"/>
        <item x="1013"/>
        <item x="20"/>
        <item x="588"/>
        <item x="430"/>
        <item x="1121"/>
        <item x="659"/>
        <item x="579"/>
        <item x="1405"/>
        <item x="1392"/>
        <item x="1019"/>
        <item x="62"/>
        <item x="1284"/>
        <item x="13"/>
        <item x="915"/>
        <item x="948"/>
        <item x="912"/>
        <item x="1147"/>
        <item x="1169"/>
        <item x="1407"/>
        <item x="385"/>
        <item x="1152"/>
        <item x="798"/>
        <item x="939"/>
        <item x="1071"/>
        <item x="432"/>
        <item x="412"/>
        <item x="910"/>
        <item x="315"/>
        <item x="608"/>
        <item x="631"/>
        <item x="390"/>
        <item x="1042"/>
        <item x="1330"/>
        <item x="46"/>
        <item x="848"/>
        <item x="371"/>
        <item x="443"/>
        <item x="938"/>
        <item x="711"/>
        <item x="495"/>
        <item x="248"/>
        <item x="126"/>
        <item x="872"/>
        <item x="638"/>
        <item x="629"/>
        <item x="902"/>
        <item x="551"/>
        <item x="517"/>
        <item x="264"/>
        <item x="368"/>
        <item x="721"/>
        <item x="604"/>
        <item x="969"/>
        <item x="730"/>
        <item x="244"/>
        <item x="712"/>
        <item x="1036"/>
        <item x="1200"/>
        <item x="96"/>
        <item x="1070"/>
        <item x="300"/>
        <item x="294"/>
        <item x="175"/>
        <item x="290"/>
        <item x="217"/>
        <item x="275"/>
        <item x="680"/>
        <item x="220"/>
        <item x="980"/>
        <item x="1081"/>
        <item x="125"/>
        <item x="158"/>
        <item x="520"/>
        <item x="971"/>
        <item x="206"/>
        <item x="1383"/>
        <item x="724"/>
        <item x="985"/>
        <item x="101"/>
        <item x="998"/>
        <item x="219"/>
        <item x="306"/>
        <item x="304"/>
        <item x="181"/>
        <item x="61"/>
        <item x="451"/>
        <item x="214"/>
        <item x="80"/>
        <item x="1041"/>
        <item x="331"/>
        <item x="497"/>
        <item x="337"/>
        <item x="727"/>
        <item x="839"/>
        <item x="751"/>
        <item x="260"/>
        <item x="1306"/>
        <item x="1053"/>
        <item x="1072"/>
        <item x="779"/>
        <item x="510"/>
        <item x="1128"/>
        <item x="1051"/>
        <item x="1240"/>
        <item x="66"/>
        <item x="302"/>
        <item x="550"/>
        <item x="746"/>
        <item x="317"/>
        <item x="1338"/>
        <item x="1159"/>
        <item x="593"/>
        <item x="1085"/>
        <item x="484"/>
        <item x="734"/>
        <item x="178"/>
        <item x="1189"/>
        <item x="654"/>
        <item x="10"/>
        <item x="1182"/>
        <item x="799"/>
        <item x="1431"/>
        <item x="1282"/>
        <item x="1102"/>
        <item x="758"/>
        <item x="1419"/>
        <item x="562"/>
        <item x="542"/>
        <item x="1421"/>
        <item x="357"/>
        <item x="822"/>
        <item x="490"/>
        <item x="852"/>
        <item x="1092"/>
        <item x="993"/>
        <item x="1267"/>
        <item x="1436"/>
        <item x="999"/>
        <item x="41"/>
        <item x="941"/>
        <item x="263"/>
        <item x="247"/>
        <item x="947"/>
        <item x="743"/>
        <item x="336"/>
        <item x="704"/>
        <item x="67"/>
        <item x="1104"/>
        <item x="625"/>
        <item x="7"/>
        <item x="396"/>
        <item x="1082"/>
        <item x="354"/>
        <item x="1291"/>
        <item x="791"/>
        <item x="1333"/>
        <item x="1439"/>
        <item x="1129"/>
        <item x="895"/>
        <item x="39"/>
        <item x="1218"/>
        <item x="410"/>
        <item x="1124"/>
        <item x="252"/>
        <item x="127"/>
        <item x="965"/>
        <item x="1029"/>
        <item x="1"/>
        <item x="171"/>
        <item x="1265"/>
        <item x="1299"/>
        <item x="823"/>
        <item x="723"/>
        <item x="143"/>
        <item x="764"/>
        <item x="356"/>
        <item x="802"/>
        <item x="936"/>
        <item x="1374"/>
        <item x="824"/>
        <item x="1175"/>
        <item x="735"/>
        <item x="1225"/>
        <item x="1403"/>
        <item x="310"/>
        <item x="203"/>
        <item x="814"/>
        <item x="1438"/>
        <item x="681"/>
        <item x="618"/>
        <item x="1394"/>
        <item x="926"/>
        <item x="128"/>
        <item x="454"/>
        <item x="1194"/>
        <item x="183"/>
        <item x="610"/>
        <item x="709"/>
        <item x="464"/>
        <item x="389"/>
        <item x="184"/>
        <item x="1226"/>
        <item x="1040"/>
        <item x="1187"/>
        <item x="963"/>
        <item x="374"/>
        <item x="326"/>
        <item x="914"/>
        <item x="229"/>
        <item x="340"/>
        <item x="1289"/>
        <item x="522"/>
        <item x="1220"/>
        <item x="567"/>
        <item x="1323"/>
        <item x="595"/>
        <item x="133"/>
        <item x="52"/>
        <item x="15"/>
        <item x="433"/>
        <item x="1243"/>
        <item x="122"/>
        <item x="1185"/>
        <item x="6"/>
        <item x="937"/>
        <item x="256"/>
        <item x="922"/>
        <item x="1096"/>
        <item x="1018"/>
        <item x="767"/>
        <item x="112"/>
        <item x="884"/>
        <item x="1133"/>
        <item x="859"/>
        <item x="835"/>
        <item x="877"/>
        <item x="1058"/>
        <item x="494"/>
        <item x="507"/>
        <item x="387"/>
        <item x="843"/>
        <item x="383"/>
        <item x="609"/>
        <item x="1095"/>
        <item x="1025"/>
        <item x="1065"/>
        <item x="731"/>
        <item x="974"/>
        <item x="643"/>
        <item x="1125"/>
        <item x="825"/>
        <item x="400"/>
        <item x="286"/>
        <item x="36"/>
        <item x="752"/>
        <item x="747"/>
        <item x="299"/>
        <item x="149"/>
        <item x="818"/>
        <item x="530"/>
        <item x="32"/>
        <item x="130"/>
        <item x="1115"/>
        <item x="792"/>
        <item x="163"/>
        <item x="1112"/>
        <item x="401"/>
        <item x="71"/>
        <item x="86"/>
        <item x="509"/>
        <item x="920"/>
        <item x="273"/>
        <item x="188"/>
        <item x="769"/>
        <item x="269"/>
        <item x="237"/>
        <item x="50"/>
        <item x="1052"/>
        <item x="861"/>
        <item x="1322"/>
        <item x="482"/>
        <item x="879"/>
        <item x="1236"/>
        <item x="83"/>
        <item x="1049"/>
        <item x="1440"/>
        <item x="1086"/>
        <item x="1244"/>
        <item x="749"/>
        <item x="468"/>
        <item x="964"/>
        <item x="783"/>
        <item x="916"/>
        <item x="513"/>
        <item x="402"/>
        <item x="1347"/>
        <item x="156"/>
        <item x="1406"/>
        <item x="1056"/>
        <item x="744"/>
        <item x="1015"/>
        <item x="1441"/>
        <item x="785"/>
        <item x="597"/>
        <item x="1446"/>
        <item x="1208"/>
        <item x="257"/>
        <item x="599"/>
        <item x="720"/>
        <item x="1268"/>
        <item x="697"/>
        <item x="303"/>
        <item x="1174"/>
        <item x="1155"/>
        <item x="1136"/>
        <item x="807"/>
        <item x="1077"/>
        <item x="846"/>
        <item x="287"/>
        <item x="236"/>
        <item x="837"/>
        <item x="672"/>
        <item x="254"/>
        <item x="59"/>
        <item x="694"/>
        <item x="421"/>
        <item x="405"/>
        <item x="502"/>
        <item x="1378"/>
        <item x="1408"/>
        <item x="1319"/>
        <item x="1151"/>
        <item x="448"/>
        <item x="840"/>
        <item x="1420"/>
        <item x="622"/>
        <item x="493"/>
        <item x="415"/>
        <item x="1180"/>
        <item x="1409"/>
        <item x="195"/>
        <item x="1149"/>
        <item x="1254"/>
        <item x="1280"/>
        <item x="1417"/>
        <item x="364"/>
        <item x="1209"/>
        <item x="323"/>
        <item x="958"/>
        <item x="1366"/>
        <item x="1301"/>
        <item x="563"/>
        <item x="959"/>
        <item x="878"/>
        <item x="1312"/>
        <item x="1373"/>
        <item x="394"/>
        <item x="361"/>
        <item x="102"/>
        <item x="160"/>
        <item x="663"/>
        <item x="106"/>
        <item x="338"/>
        <item x="272"/>
        <item x="227"/>
        <item x="1177"/>
        <item x="37"/>
        <item x="1027"/>
        <item x="961"/>
        <item x="698"/>
        <item x="949"/>
        <item x="289"/>
        <item x="612"/>
        <item x="16"/>
        <item x="512"/>
        <item x="93"/>
        <item x="27"/>
        <item x="1276"/>
        <item x="683"/>
        <item x="1117"/>
        <item x="414"/>
        <item x="419"/>
        <item x="5"/>
        <item x="1444"/>
        <item x="605"/>
        <item x="539"/>
        <item x="1433"/>
        <item x="923"/>
        <item x="485"/>
        <item x="1232"/>
        <item x="293"/>
        <item x="1083"/>
        <item x="218"/>
        <item x="97"/>
        <item x="1295"/>
        <item x="211"/>
        <item x="692"/>
        <item x="552"/>
        <item x="759"/>
        <item x="885"/>
        <item x="17"/>
        <item x="962"/>
        <item x="762"/>
        <item x="1107"/>
        <item x="545"/>
        <item x="308"/>
        <item x="1119"/>
        <item x="951"/>
        <item x="268"/>
        <item x="896"/>
        <item x="1105"/>
        <item x="223"/>
        <item x="74"/>
        <item x="205"/>
        <item x="174"/>
        <item x="441"/>
        <item x="1300"/>
        <item x="176"/>
        <item x="673"/>
        <item x="325"/>
        <item x="1237"/>
        <item x="43"/>
        <item x="685"/>
        <item x="506"/>
        <item x="342"/>
        <item x="4"/>
        <item x="653"/>
        <item x="1320"/>
        <item x="312"/>
        <item x="114"/>
        <item x="533"/>
        <item x="204"/>
        <item x="408"/>
        <item x="253"/>
        <item x="519"/>
        <item x="259"/>
        <item x="778"/>
        <item x="906"/>
        <item x="139"/>
        <item x="1343"/>
        <item x="603"/>
        <item x="722"/>
        <item x="1202"/>
        <item x="1141"/>
        <item x="887"/>
        <item x="748"/>
        <item x="888"/>
        <item x="1038"/>
        <item x="344"/>
        <item x="1184"/>
        <item x="800"/>
        <item x="1004"/>
        <item x="1198"/>
        <item x="665"/>
        <item x="532"/>
        <item x="1447"/>
        <item x="598"/>
        <item x="1176"/>
        <item x="322"/>
        <item x="1272"/>
        <item x="376"/>
        <item x="1367"/>
        <item x="116"/>
        <item x="154"/>
        <item x="367"/>
        <item x="45"/>
        <item x="113"/>
        <item x="277"/>
        <item x="766"/>
        <item x="1424"/>
        <item x="76"/>
        <item x="661"/>
        <item x="100"/>
        <item x="651"/>
        <item x="738"/>
        <item x="674"/>
        <item x="89"/>
        <item x="646"/>
        <item x="691"/>
        <item x="456"/>
        <item x="1415"/>
        <item x="358"/>
        <item x="919"/>
        <item x="830"/>
        <item x="1251"/>
        <item x="710"/>
        <item x="540"/>
        <item x="3"/>
        <item x="1297"/>
        <item x="668"/>
        <item x="370"/>
        <item x="535"/>
        <item x="1399"/>
        <item x="30"/>
        <item x="224"/>
        <item x="423"/>
        <item x="667"/>
        <item x="1413"/>
        <item x="1332"/>
        <item x="1384"/>
        <item x="1216"/>
        <item x="359"/>
        <item x="1146"/>
        <item x="703"/>
        <item x="1331"/>
        <item x="1010"/>
        <item x="1263"/>
        <item x="279"/>
        <item x="544"/>
        <item x="470"/>
        <item x="475"/>
        <item x="1363"/>
        <item x="813"/>
        <item x="760"/>
        <item x="770"/>
        <item x="65"/>
        <item x="1206"/>
        <item x="1183"/>
        <item x="1454"/>
        <item x="757"/>
        <item x="827"/>
        <item x="713"/>
        <item x="1385"/>
        <item x="54"/>
        <item x="147"/>
        <item x="682"/>
        <item x="987"/>
        <item x="899"/>
        <item x="462"/>
        <item x="705"/>
        <item x="288"/>
        <item x="740"/>
        <item x="1371"/>
        <item x="763"/>
        <item x="192"/>
        <item x="891"/>
        <item x="352"/>
        <item x="328"/>
        <item x="1308"/>
        <item x="1127"/>
        <item x="626"/>
        <item x="321"/>
        <item x="347"/>
        <item x="1314"/>
        <item x="474"/>
        <item x="940"/>
        <item x="418"/>
        <item x="1453"/>
        <item x="686"/>
        <item x="1274"/>
        <item x="173"/>
        <item x="1233"/>
        <item x="391"/>
        <item x="911"/>
        <item x="458"/>
        <item x="1099"/>
        <item x="492"/>
        <item x="819"/>
        <item x="617"/>
        <item x="197"/>
        <item x="1005"/>
        <item x="995"/>
        <item x="1369"/>
        <item x="437"/>
        <item x="1418"/>
        <item x="105"/>
        <item x="546"/>
        <item x="98"/>
        <item x="330"/>
        <item x="868"/>
        <item x="525"/>
        <item x="1252"/>
        <item x="849"/>
        <item x="1122"/>
        <item x="1210"/>
        <item x="548"/>
        <item x="1318"/>
        <item x="1305"/>
        <item x="790"/>
        <item x="1078"/>
        <item x="476"/>
        <item x="652"/>
        <item x="1064"/>
        <item x="801"/>
        <item x="168"/>
        <item x="95"/>
        <item x="660"/>
        <item x="1349"/>
        <item x="460"/>
        <item x="600"/>
        <item x="1307"/>
        <item x="22"/>
        <item x="64"/>
        <item x="1348"/>
        <item x="793"/>
        <item x="221"/>
        <item x="558"/>
        <item x="429"/>
        <item x="855"/>
        <item x="406"/>
        <item x="1313"/>
        <item x="789"/>
        <item x="373"/>
        <item x="1091"/>
        <item x="489"/>
        <item x="547"/>
        <item x="581"/>
        <item x="38"/>
        <item x="1266"/>
        <item x="601"/>
        <item x="207"/>
        <item x="863"/>
        <item x="251"/>
        <item x="1016"/>
        <item x="35"/>
        <item x="666"/>
        <item x="635"/>
        <item x="1103"/>
        <item x="1434"/>
        <item x="1150"/>
        <item x="363"/>
        <item x="991"/>
        <item x="234"/>
        <item x="1283"/>
        <item x="577"/>
        <item x="435"/>
        <item x="1068"/>
        <item x="1404"/>
        <item x="632"/>
        <item x="788"/>
        <item x="1359"/>
        <item x="341"/>
        <item x="1057"/>
        <item x="417"/>
        <item x="1009"/>
        <item x="1017"/>
        <item x="424"/>
        <item x="571"/>
        <item x="904"/>
        <item x="1134"/>
        <item x="397"/>
        <item x="240"/>
        <item x="664"/>
        <item x="73"/>
        <item x="1336"/>
        <item x="1428"/>
        <item x="1142"/>
        <item x="1423"/>
        <item x="851"/>
        <item x="99"/>
        <item x="561"/>
        <item x="239"/>
        <item x="1339"/>
        <item x="1296"/>
        <item x="706"/>
        <item x="809"/>
        <item x="640"/>
        <item x="1222"/>
        <item x="172"/>
        <item x="1166"/>
        <item x="449"/>
        <item x="392"/>
        <item x="70"/>
        <item x="1227"/>
        <item x="917"/>
        <item x="1170"/>
        <item x="1173"/>
        <item x="953"/>
        <item x="1108"/>
        <item x="927"/>
        <item x="613"/>
        <item x="343"/>
        <item x="1022"/>
        <item x="72"/>
        <item x="943"/>
        <item x="930"/>
        <item x="1171"/>
        <item x="393"/>
        <item x="1000"/>
        <item x="1140"/>
        <item x="162"/>
        <item x="737"/>
        <item x="450"/>
        <item x="1435"/>
        <item x="675"/>
        <item x="678"/>
        <item x="845"/>
        <item x="1287"/>
        <item x="1430"/>
        <item x="51"/>
        <item x="274"/>
        <item x="88"/>
        <item x="40"/>
        <item x="569"/>
        <item x="850"/>
        <item x="135"/>
        <item x="1110"/>
        <item x="411"/>
        <item x="553"/>
        <item x="836"/>
        <item x="504"/>
        <item x="893"/>
        <item x="134"/>
        <item x="967"/>
        <item x="199"/>
        <item x="1139"/>
        <item x="1088"/>
        <item x="1135"/>
        <item x="942"/>
        <item x="580"/>
        <item x="596"/>
        <item x="572"/>
        <item x="1353"/>
        <item x="536"/>
        <item x="1098"/>
        <item x="1370"/>
        <item x="1230"/>
        <item x="1215"/>
        <item x="589"/>
        <item x="1414"/>
        <item x="925"/>
        <item x="1034"/>
        <item x="109"/>
        <item x="1118"/>
        <item x="620"/>
        <item x="924"/>
        <item x="865"/>
        <item x="955"/>
        <item x="422"/>
        <item x="120"/>
        <item x="427"/>
        <item x="1154"/>
        <item x="725"/>
        <item x="876"/>
        <item x="1426"/>
        <item x="1398"/>
        <item x="249"/>
        <item x="1386"/>
        <item x="1365"/>
        <item x="803"/>
        <item x="87"/>
        <item x="726"/>
        <item x="457"/>
        <item x="235"/>
        <item x="557"/>
        <item x="821"/>
        <item x="459"/>
        <item x="1089"/>
        <item x="1193"/>
        <item x="860"/>
        <item x="1242"/>
        <item x="242"/>
        <item x="1327"/>
        <item x="407"/>
        <item x="403"/>
        <item x="1241"/>
        <item x="806"/>
        <item x="992"/>
        <item x="499"/>
        <item x="556"/>
        <item x="831"/>
        <item x="42"/>
        <item x="1286"/>
        <item x="1205"/>
        <item x="1221"/>
        <item x="1047"/>
        <item x="1354"/>
        <item x="1239"/>
        <item x="258"/>
        <item x="1021"/>
        <item x="564"/>
        <item x="465"/>
        <item x="1342"/>
        <item x="602"/>
        <item x="12"/>
        <item x="34"/>
        <item x="191"/>
        <item x="241"/>
        <item x="892"/>
        <item x="1160"/>
        <item x="511"/>
        <item x="689"/>
        <item x="1162"/>
        <item x="528"/>
        <item x="994"/>
        <item x="380"/>
        <item x="1382"/>
        <item x="118"/>
        <item x="741"/>
        <item x="1044"/>
        <item x="388"/>
        <item x="989"/>
        <item x="1219"/>
        <item x="1120"/>
        <item x="777"/>
        <item x="309"/>
        <item x="1199"/>
        <item x="639"/>
        <item x="1451"/>
        <item x="1401"/>
        <item x="148"/>
        <item x="644"/>
        <item x="578"/>
        <item x="320"/>
        <item x="1050"/>
        <item x="1116"/>
        <item x="776"/>
        <item x="200"/>
        <item x="1302"/>
        <item x="771"/>
        <item x="541"/>
        <item x="856"/>
        <item x="719"/>
        <item x="1238"/>
        <item x="377"/>
        <item x="478"/>
        <item x="526"/>
        <item x="261"/>
        <item x="875"/>
        <item x="1106"/>
        <item x="950"/>
        <item x="1181"/>
        <item x="1281"/>
        <item x="529"/>
        <item x="1269"/>
        <item x="1163"/>
        <item x="1111"/>
        <item x="679"/>
        <item x="255"/>
        <item x="28"/>
        <item x="981"/>
        <item x="1075"/>
        <item x="1224"/>
        <item x="655"/>
        <item x="202"/>
        <item x="975"/>
        <item x="1360"/>
        <item x="1416"/>
        <item x="68"/>
        <item x="150"/>
        <item x="1264"/>
        <item x="278"/>
        <item x="498"/>
        <item x="1325"/>
        <item x="521"/>
        <item x="834"/>
        <item x="329"/>
        <item x="1148"/>
        <item x="333"/>
        <item x="111"/>
        <item x="48"/>
        <item x="641"/>
        <item x="416"/>
        <item x="1137"/>
        <item x="886"/>
        <item x="565"/>
        <item x="584"/>
        <item x="318"/>
        <item x="434"/>
        <item x="1062"/>
        <item x="933"/>
        <item x="1145"/>
        <item x="477"/>
        <item x="828"/>
        <item x="560"/>
        <item x="1212"/>
        <item x="243"/>
        <item x="586"/>
        <item x="137"/>
        <item x="772"/>
        <item x="1066"/>
        <item x="717"/>
        <item x="756"/>
        <item x="413"/>
        <item x="1277"/>
        <item x="931"/>
        <item x="1285"/>
        <item x="833"/>
        <item x="233"/>
        <item x="481"/>
        <item x="1229"/>
        <item x="997"/>
        <item x="531"/>
        <item x="186"/>
        <item x="1079"/>
        <item x="1020"/>
        <item x="296"/>
        <item x="1048"/>
        <item x="26"/>
        <item x="1164"/>
        <item x="718"/>
        <item x="516"/>
        <item x="1249"/>
        <item x="1437"/>
        <item x="426"/>
        <item x="271"/>
        <item x="921"/>
        <item x="1008"/>
        <item x="832"/>
        <item x="894"/>
        <item x="648"/>
        <item x="699"/>
        <item x="537"/>
        <item x="1390"/>
        <item x="226"/>
        <item x="180"/>
        <item x="285"/>
        <item x="1427"/>
        <item x="662"/>
        <item x="576"/>
        <item x="169"/>
        <item x="1248"/>
        <item x="842"/>
        <item x="637"/>
        <item x="57"/>
        <item x="1179"/>
        <item x="276"/>
        <item x="787"/>
        <item x="1341"/>
        <item x="124"/>
        <item x="775"/>
        <item x="505"/>
        <item x="1217"/>
        <item x="795"/>
        <item x="1344"/>
        <item x="1156"/>
        <item x="903"/>
        <item x="1039"/>
        <item x="882"/>
        <item x="811"/>
        <item x="1213"/>
        <item x="108"/>
        <item x="1130"/>
        <item x="774"/>
        <item x="155"/>
        <item x="1080"/>
        <item x="918"/>
        <item x="853"/>
        <item x="297"/>
        <item x="1452"/>
        <item x="976"/>
        <item x="1223"/>
        <item x="527"/>
        <item x="18"/>
        <item x="121"/>
        <item x="339"/>
        <item x="1400"/>
        <item x="471"/>
        <item x="157"/>
        <item x="301"/>
        <item x="739"/>
        <item x="1273"/>
        <item x="123"/>
        <item x="1055"/>
        <item x="1054"/>
        <item x="480"/>
        <item x="440"/>
        <item x="1028"/>
        <item x="1167"/>
        <item x="972"/>
        <item x="222"/>
        <item x="804"/>
        <item x="1211"/>
        <item x="486"/>
        <item x="1114"/>
        <item x="1442"/>
        <item x="671"/>
        <item x="201"/>
        <item x="515"/>
        <item x="808"/>
        <item x="784"/>
        <item x="1158"/>
        <item x="444"/>
        <item x="952"/>
        <item x="979"/>
        <item x="270"/>
        <item x="970"/>
        <item x="438"/>
        <item x="1377"/>
        <item x="1196"/>
        <item x="1087"/>
        <item x="701"/>
        <item x="1375"/>
        <item x="1192"/>
        <item x="857"/>
        <item x="1101"/>
        <item x="1032"/>
        <item x="189"/>
        <item x="1278"/>
        <item x="138"/>
        <item x="1172"/>
        <item x="1309"/>
        <item x="165"/>
        <item x="298"/>
        <item x="1294"/>
        <item x="182"/>
        <item x="633"/>
        <item x="867"/>
        <item x="84"/>
        <item x="1352"/>
        <item x="1259"/>
        <item x="1311"/>
        <item x="1131"/>
        <item x="591"/>
        <item x="291"/>
        <item x="1073"/>
        <item x="161"/>
        <item x="573"/>
        <item x="115"/>
        <item x="164"/>
        <item x="1303"/>
        <item x="944"/>
        <item x="1097"/>
        <item x="869"/>
        <item x="1411"/>
        <item x="292"/>
        <item x="559"/>
        <item x="345"/>
        <item x="1355"/>
        <item x="1138"/>
        <item x="765"/>
        <item x="9"/>
        <item x="384"/>
        <item x="574"/>
        <item x="889"/>
        <item x="1389"/>
        <item x="1279"/>
        <item x="472"/>
        <item x="986"/>
        <item x="812"/>
        <item x="187"/>
        <item x="797"/>
        <item x="262"/>
        <item x="820"/>
        <item x="378"/>
        <item x="53"/>
        <item x="386"/>
        <item x="742"/>
        <item x="140"/>
        <item x="0"/>
        <item x="351"/>
        <item x="225"/>
        <item x="627"/>
        <item x="282"/>
        <item x="1001"/>
        <item x="92"/>
        <item x="518"/>
        <item x="736"/>
        <item x="1449"/>
        <item x="523"/>
        <item x="1340"/>
        <item x="398"/>
        <item x="1250"/>
        <item x="381"/>
        <item x="21"/>
        <item x="1003"/>
        <item x="1255"/>
        <item x="733"/>
        <item x="335"/>
        <item x="1061"/>
        <item x="49"/>
        <item x="1063"/>
        <item x="319"/>
        <item x="1074"/>
        <item x="305"/>
        <item x="932"/>
        <item x="103"/>
        <item x="90"/>
        <item x="946"/>
        <item x="324"/>
        <item x="94"/>
        <item x="311"/>
        <item x="656"/>
        <item x="1109"/>
        <item x="231"/>
        <item x="1076"/>
        <item x="847"/>
        <item x="1186"/>
        <item x="1271"/>
        <item x="1045"/>
        <item x="716"/>
        <item x="897"/>
        <item x="501"/>
        <item x="568"/>
        <item x="232"/>
        <item x="728"/>
        <item x="58"/>
        <item x="1006"/>
        <item x="1235"/>
        <item x="313"/>
        <item x="145"/>
        <item x="750"/>
        <item x="1329"/>
        <item x="431"/>
        <item x="524"/>
        <item x="1144"/>
        <item x="159"/>
        <item x="1046"/>
        <item x="883"/>
        <item x="119"/>
        <item x="1100"/>
        <item x="117"/>
        <item x="786"/>
        <item x="1337"/>
        <item x="960"/>
        <item x="1002"/>
        <item x="780"/>
        <item x="890"/>
        <item x="209"/>
        <item x="212"/>
        <item x="29"/>
        <item x="700"/>
        <item x="854"/>
        <item x="11"/>
        <item x="1069"/>
        <item x="590"/>
        <item x="650"/>
        <item x="1031"/>
        <item x="973"/>
        <item x="755"/>
        <item x="314"/>
        <item x="630"/>
        <item x="136"/>
        <item x="496"/>
        <item x="957"/>
        <item x="1203"/>
        <item x="508"/>
        <item x="447"/>
        <item x="167"/>
        <item x="1035"/>
        <item x="1396"/>
        <item x="628"/>
        <item x="1395"/>
        <item x="1443"/>
        <item x="19"/>
        <item x="1059"/>
        <item x="1094"/>
        <item x="575"/>
        <item x="44"/>
        <item x="1316"/>
        <item x="360"/>
        <item x="988"/>
        <item x="614"/>
        <item x="439"/>
        <item x="190"/>
        <item x="615"/>
        <item x="1168"/>
        <item x="984"/>
        <item x="816"/>
        <item x="81"/>
        <item x="880"/>
        <item x="657"/>
        <item x="687"/>
        <item x="132"/>
        <item x="348"/>
        <item x="1178"/>
        <item x="425"/>
        <item x="1007"/>
        <item x="1012"/>
        <item x="982"/>
        <item x="1275"/>
        <item x="977"/>
        <item x="469"/>
        <item x="647"/>
        <item x="1231"/>
        <item x="1422"/>
        <item x="870"/>
        <item x="1024"/>
        <item x="56"/>
        <item x="316"/>
        <item x="881"/>
        <item x="1345"/>
        <item x="399"/>
        <item x="334"/>
        <item x="1011"/>
        <item x="587"/>
        <item x="810"/>
        <item x="453"/>
        <item x="445"/>
        <item x="688"/>
        <item x="177"/>
        <item x="1270"/>
        <item x="702"/>
        <item x="1188"/>
        <item x="538"/>
        <item x="624"/>
        <item x="1143"/>
        <item x="198"/>
        <item x="446"/>
        <item x="409"/>
        <item x="500"/>
        <item x="815"/>
        <item x="1324"/>
        <item x="216"/>
        <item x="1067"/>
        <item x="1132"/>
        <item x="1381"/>
        <item x="488"/>
        <item x="873"/>
        <item x="366"/>
        <item x="369"/>
        <item x="82"/>
        <item x="69"/>
        <item x="1412"/>
        <item x="905"/>
        <item x="375"/>
        <item x="534"/>
        <item x="715"/>
        <item x="929"/>
        <item x="844"/>
        <item x="210"/>
        <item x="1023"/>
        <item x="1364"/>
        <item x="146"/>
        <item x="1356"/>
        <item x="956"/>
        <item x="1195"/>
        <item x="594"/>
        <item x="782"/>
        <item x="365"/>
        <item x="1397"/>
        <item x="954"/>
        <item x="327"/>
        <item x="676"/>
        <item x="246"/>
        <item x="1153"/>
        <item x="1090"/>
        <item x="634"/>
        <item x="79"/>
        <item x="1317"/>
        <item x="935"/>
        <item x="24"/>
        <item x="606"/>
        <item x="645"/>
        <item x="990"/>
        <item x="607"/>
        <item x="265"/>
        <item x="1257"/>
        <item x="245"/>
        <item x="228"/>
        <item x="463"/>
        <item x="1262"/>
        <item x="107"/>
        <item x="1253"/>
        <item x="129"/>
        <item x="110"/>
        <item x="1014"/>
        <item x="928"/>
        <item x="238"/>
        <item x="908"/>
        <item x="185"/>
        <item x="745"/>
        <item x="966"/>
        <item x="63"/>
        <item x="283"/>
        <item x="796"/>
        <item x="592"/>
        <item x="353"/>
        <item x="487"/>
        <item x="452"/>
        <item x="466"/>
        <item x="996"/>
        <item x="1429"/>
        <item x="1402"/>
        <item x="395"/>
        <item x="1033"/>
        <item x="350"/>
        <item x="658"/>
        <item x="582"/>
        <item x="1376"/>
        <item x="611"/>
        <item x="75"/>
        <item x="1368"/>
        <item x="1165"/>
        <item x="1060"/>
        <item x="1372"/>
        <item x="491"/>
        <item x="1350"/>
        <item x="1293"/>
        <item x="1026"/>
        <item x="866"/>
        <item x="307"/>
        <item x="479"/>
        <item x="1245"/>
        <item x="8"/>
        <item x="1335"/>
        <item x="467"/>
        <item x="907"/>
        <item x="1030"/>
        <item x="583"/>
        <item x="428"/>
        <item x="1197"/>
        <item x="131"/>
        <item x="909"/>
        <item x="1256"/>
        <item x="144"/>
        <item x="1391"/>
        <item x="1288"/>
        <item x="78"/>
        <item x="549"/>
        <item x="871"/>
        <item x="1207"/>
        <item x="295"/>
        <item x="901"/>
        <item x="729"/>
        <item x="55"/>
        <item x="1432"/>
        <item x="483"/>
        <item x="91"/>
        <item x="773"/>
        <item x="754"/>
        <item x="194"/>
        <item x="696"/>
        <item x="623"/>
        <item x="382"/>
        <item x="684"/>
        <item x="1157"/>
        <item x="864"/>
        <item x="1246"/>
        <item x="794"/>
        <item x="554"/>
        <item x="1387"/>
        <item x="1346"/>
        <item x="566"/>
        <item x="514"/>
        <item x="280"/>
        <item x="461"/>
        <item x="714"/>
        <item x="33"/>
        <item x="266"/>
        <item x="669"/>
        <item x="898"/>
        <item x="1445"/>
        <item x="838"/>
        <item x="934"/>
        <item x="25"/>
        <item x="77"/>
        <item x="1326"/>
        <item x="690"/>
        <item x="346"/>
        <item x="874"/>
        <item x="60"/>
        <item x="1247"/>
        <item x="829"/>
        <item x="379"/>
        <item x="555"/>
        <item x="761"/>
        <item x="642"/>
        <item x="215"/>
        <item x="708"/>
        <item x="442"/>
        <item x="1201"/>
        <item x="817"/>
        <item x="1379"/>
        <item x="1362"/>
        <item x="1113"/>
        <item x="677"/>
        <item x="983"/>
        <item x="1334"/>
        <item x="196"/>
        <item x="543"/>
        <item x="1084"/>
        <item x="621"/>
        <item x="1450"/>
        <item x="826"/>
        <item x="1190"/>
        <item x="1161"/>
        <item x="284"/>
        <item x="1380"/>
        <item x="153"/>
        <item x="455"/>
        <item x="1204"/>
        <item x="142"/>
        <item x="693"/>
        <item x="152"/>
        <item x="858"/>
        <item x="1260"/>
        <item x="230"/>
        <item x="1093"/>
        <item x="585"/>
        <item x="1298"/>
        <item x="1234"/>
        <item x="841"/>
        <item x="1448"/>
        <item x="945"/>
        <item x="978"/>
        <item x="1290"/>
        <item x="250"/>
        <item x="436"/>
        <item x="85"/>
        <item x="193"/>
        <item x="1358"/>
        <item x="1388"/>
        <item x="179"/>
        <item x="913"/>
        <item x="1410"/>
        <item x="1123"/>
        <item x="47"/>
        <item x="1351"/>
        <item x="281"/>
        <item x="23"/>
        <item x="649"/>
        <item x="1304"/>
        <item x="362"/>
        <item x="1321"/>
        <item x="104"/>
        <item x="503"/>
        <item x="11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ragToRow="0" dragToCol="0" dragToPage="0"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16">
    <i>
      <x v="4608"/>
    </i>
    <i>
      <x v="2208"/>
    </i>
    <i>
      <x v="952"/>
    </i>
    <i>
      <x v="781"/>
    </i>
    <i>
      <x v="4445"/>
    </i>
    <i>
      <x v="2838"/>
    </i>
    <i>
      <x v="4299"/>
    </i>
    <i>
      <x v="3136"/>
    </i>
    <i>
      <x v="745"/>
    </i>
    <i>
      <x v="1055"/>
    </i>
    <i>
      <x v="2935"/>
    </i>
    <i>
      <x v="1410"/>
    </i>
    <i>
      <x v="4323"/>
    </i>
    <i>
      <x v="3556"/>
    </i>
    <i>
      <x v="327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 numFmtId="166"/>
    <dataField name="Sum of Revenue" fld="18" baseField="0" baseItem="0" numFmtId="166"/>
  </dataFields>
  <formats count="211"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1" type="button" dataOnly="0" labelOnly="1" outline="0" axis="axisRow" fieldPosition="0"/>
    </format>
    <format dxfId="222">
      <pivotArea dataOnly="0" labelOnly="1" fieldPosition="0">
        <references count="1">
          <reference field="1" count="50">
            <x v="4950"/>
            <x v="4951"/>
            <x v="4952"/>
            <x v="4953"/>
            <x v="4954"/>
            <x v="4955"/>
            <x v="4956"/>
            <x v="4957"/>
            <x v="4958"/>
            <x v="4959"/>
            <x v="4960"/>
            <x v="4961"/>
            <x v="4962"/>
            <x v="4963"/>
            <x v="4964"/>
            <x v="4965"/>
            <x v="4966"/>
            <x v="4967"/>
            <x v="4968"/>
            <x v="4969"/>
            <x v="4970"/>
            <x v="4971"/>
            <x v="4972"/>
            <x v="4973"/>
            <x v="4974"/>
            <x v="4975"/>
            <x v="4976"/>
            <x v="4977"/>
            <x v="4978"/>
            <x v="4979"/>
            <x v="4980"/>
            <x v="4981"/>
            <x v="4982"/>
            <x v="4983"/>
            <x v="4984"/>
            <x v="4985"/>
            <x v="4986"/>
            <x v="4987"/>
            <x v="4988"/>
            <x v="4989"/>
            <x v="4990"/>
            <x v="4991"/>
            <x v="4992"/>
            <x v="4993"/>
            <x v="4994"/>
            <x v="4995"/>
            <x v="4996"/>
            <x v="4997"/>
            <x v="4998"/>
            <x v="4999"/>
          </reference>
        </references>
      </pivotArea>
    </format>
    <format dxfId="221">
      <pivotArea dataOnly="0" labelOnly="1" fieldPosition="0">
        <references count="1">
          <reference field="1" count="50">
            <x v="4900"/>
            <x v="4901"/>
            <x v="4902"/>
            <x v="4903"/>
            <x v="4904"/>
            <x v="4905"/>
            <x v="4906"/>
            <x v="4907"/>
            <x v="4908"/>
            <x v="4909"/>
            <x v="4910"/>
            <x v="4911"/>
            <x v="4912"/>
            <x v="4913"/>
            <x v="4914"/>
            <x v="4915"/>
            <x v="4916"/>
            <x v="4917"/>
            <x v="4918"/>
            <x v="4919"/>
            <x v="4920"/>
            <x v="4921"/>
            <x v="4922"/>
            <x v="4923"/>
            <x v="4924"/>
            <x v="4925"/>
            <x v="4926"/>
            <x v="4927"/>
            <x v="4928"/>
            <x v="4929"/>
            <x v="4930"/>
            <x v="4931"/>
            <x v="4932"/>
            <x v="4933"/>
            <x v="4934"/>
            <x v="4935"/>
            <x v="4936"/>
            <x v="4937"/>
            <x v="4938"/>
            <x v="4939"/>
            <x v="4940"/>
            <x v="4941"/>
            <x v="4942"/>
            <x v="4943"/>
            <x v="4944"/>
            <x v="4945"/>
            <x v="4946"/>
            <x v="4947"/>
            <x v="4948"/>
            <x v="4949"/>
          </reference>
        </references>
      </pivotArea>
    </format>
    <format dxfId="220">
      <pivotArea dataOnly="0" labelOnly="1" fieldPosition="0">
        <references count="1">
          <reference field="1" count="50">
            <x v="4850"/>
            <x v="4851"/>
            <x v="4852"/>
            <x v="4853"/>
            <x v="4854"/>
            <x v="4855"/>
            <x v="4856"/>
            <x v="4857"/>
            <x v="4858"/>
            <x v="4859"/>
            <x v="4860"/>
            <x v="4861"/>
            <x v="4862"/>
            <x v="4863"/>
            <x v="4864"/>
            <x v="4865"/>
            <x v="4866"/>
            <x v="4867"/>
            <x v="4868"/>
            <x v="4869"/>
            <x v="4870"/>
            <x v="4871"/>
            <x v="4872"/>
            <x v="4873"/>
            <x v="4874"/>
            <x v="4875"/>
            <x v="4876"/>
            <x v="4877"/>
            <x v="4878"/>
            <x v="4879"/>
            <x v="4880"/>
            <x v="4881"/>
            <x v="4882"/>
            <x v="4883"/>
            <x v="4884"/>
            <x v="4885"/>
            <x v="4886"/>
            <x v="4887"/>
            <x v="4888"/>
            <x v="4889"/>
            <x v="4890"/>
            <x v="4891"/>
            <x v="4892"/>
            <x v="4893"/>
            <x v="4894"/>
            <x v="4895"/>
            <x v="4896"/>
            <x v="4897"/>
            <x v="4898"/>
            <x v="4899"/>
          </reference>
        </references>
      </pivotArea>
    </format>
    <format dxfId="219">
      <pivotArea dataOnly="0" labelOnly="1" fieldPosition="0">
        <references count="1">
          <reference field="1" count="50">
            <x v="4800"/>
            <x v="4801"/>
            <x v="4802"/>
            <x v="4803"/>
            <x v="4804"/>
            <x v="4805"/>
            <x v="4806"/>
            <x v="4807"/>
            <x v="4808"/>
            <x v="4809"/>
            <x v="4810"/>
            <x v="4811"/>
            <x v="4812"/>
            <x v="4813"/>
            <x v="4814"/>
            <x v="4815"/>
            <x v="4816"/>
            <x v="4817"/>
            <x v="4818"/>
            <x v="4819"/>
            <x v="4820"/>
            <x v="4821"/>
            <x v="4822"/>
            <x v="4823"/>
            <x v="4824"/>
            <x v="4825"/>
            <x v="4826"/>
            <x v="4827"/>
            <x v="4828"/>
            <x v="4829"/>
            <x v="4830"/>
            <x v="4831"/>
            <x v="4832"/>
            <x v="4833"/>
            <x v="4834"/>
            <x v="4835"/>
            <x v="4836"/>
            <x v="4837"/>
            <x v="4838"/>
            <x v="4839"/>
            <x v="4840"/>
            <x v="4841"/>
            <x v="4842"/>
            <x v="4843"/>
            <x v="4844"/>
            <x v="4845"/>
            <x v="4846"/>
            <x v="4847"/>
            <x v="4848"/>
            <x v="4849"/>
          </reference>
        </references>
      </pivotArea>
    </format>
    <format dxfId="218">
      <pivotArea dataOnly="0" labelOnly="1" fieldPosition="0">
        <references count="1">
          <reference field="1" count="50">
            <x v="4750"/>
            <x v="4751"/>
            <x v="4752"/>
            <x v="4753"/>
            <x v="4754"/>
            <x v="4755"/>
            <x v="4756"/>
            <x v="4757"/>
            <x v="4758"/>
            <x v="4759"/>
            <x v="4760"/>
            <x v="4761"/>
            <x v="4762"/>
            <x v="4763"/>
            <x v="4764"/>
            <x v="4765"/>
            <x v="4766"/>
            <x v="4767"/>
            <x v="4768"/>
            <x v="4769"/>
            <x v="4770"/>
            <x v="4771"/>
            <x v="4772"/>
            <x v="4773"/>
            <x v="4774"/>
            <x v="4775"/>
            <x v="4776"/>
            <x v="4777"/>
            <x v="4778"/>
            <x v="4779"/>
            <x v="4780"/>
            <x v="4781"/>
            <x v="4782"/>
            <x v="4783"/>
            <x v="4784"/>
            <x v="4785"/>
            <x v="4786"/>
            <x v="4787"/>
            <x v="4788"/>
            <x v="4789"/>
            <x v="4790"/>
            <x v="4791"/>
            <x v="4792"/>
            <x v="4793"/>
            <x v="4794"/>
            <x v="4795"/>
            <x v="4796"/>
            <x v="4797"/>
            <x v="4798"/>
            <x v="4799"/>
          </reference>
        </references>
      </pivotArea>
    </format>
    <format dxfId="217">
      <pivotArea dataOnly="0" labelOnly="1" fieldPosition="0">
        <references count="1">
          <reference field="1" count="50">
            <x v="4700"/>
            <x v="4701"/>
            <x v="4702"/>
            <x v="4703"/>
            <x v="4704"/>
            <x v="4705"/>
            <x v="4706"/>
            <x v="4707"/>
            <x v="4708"/>
            <x v="4709"/>
            <x v="4710"/>
            <x v="4711"/>
            <x v="4712"/>
            <x v="4713"/>
            <x v="4714"/>
            <x v="4715"/>
            <x v="4716"/>
            <x v="4717"/>
            <x v="4718"/>
            <x v="4719"/>
            <x v="4720"/>
            <x v="4721"/>
            <x v="4722"/>
            <x v="4723"/>
            <x v="4724"/>
            <x v="4725"/>
            <x v="4726"/>
            <x v="4727"/>
            <x v="4728"/>
            <x v="4729"/>
            <x v="4730"/>
            <x v="4731"/>
            <x v="4732"/>
            <x v="4733"/>
            <x v="4734"/>
            <x v="4735"/>
            <x v="4736"/>
            <x v="4737"/>
            <x v="4738"/>
            <x v="4739"/>
            <x v="4740"/>
            <x v="4741"/>
            <x v="4742"/>
            <x v="4743"/>
            <x v="4744"/>
            <x v="4745"/>
            <x v="4746"/>
            <x v="4747"/>
            <x v="4748"/>
            <x v="4749"/>
          </reference>
        </references>
      </pivotArea>
    </format>
    <format dxfId="216">
      <pivotArea dataOnly="0" labelOnly="1" fieldPosition="0">
        <references count="1">
          <reference field="1" count="50">
            <x v="4650"/>
            <x v="4651"/>
            <x v="4652"/>
            <x v="4653"/>
            <x v="4654"/>
            <x v="4655"/>
            <x v="4656"/>
            <x v="4657"/>
            <x v="4658"/>
            <x v="4659"/>
            <x v="4660"/>
            <x v="4661"/>
            <x v="4662"/>
            <x v="4663"/>
            <x v="4664"/>
            <x v="4665"/>
            <x v="4666"/>
            <x v="4667"/>
            <x v="4668"/>
            <x v="4669"/>
            <x v="4670"/>
            <x v="4671"/>
            <x v="4672"/>
            <x v="4673"/>
            <x v="4674"/>
            <x v="4675"/>
            <x v="4676"/>
            <x v="4677"/>
            <x v="4678"/>
            <x v="4679"/>
            <x v="4680"/>
            <x v="4681"/>
            <x v="4682"/>
            <x v="4683"/>
            <x v="4684"/>
            <x v="4685"/>
            <x v="4686"/>
            <x v="4687"/>
            <x v="4688"/>
            <x v="4689"/>
            <x v="4690"/>
            <x v="4691"/>
            <x v="4692"/>
            <x v="4693"/>
            <x v="4694"/>
            <x v="4695"/>
            <x v="4696"/>
            <x v="4697"/>
            <x v="4698"/>
            <x v="4699"/>
          </reference>
        </references>
      </pivotArea>
    </format>
    <format dxfId="215">
      <pivotArea dataOnly="0" labelOnly="1" fieldPosition="0">
        <references count="1">
          <reference field="1" count="50">
            <x v="4600"/>
            <x v="4601"/>
            <x v="4602"/>
            <x v="4603"/>
            <x v="4604"/>
            <x v="4605"/>
            <x v="4606"/>
            <x v="4607"/>
            <x v="4608"/>
            <x v="4609"/>
            <x v="4610"/>
            <x v="4611"/>
            <x v="4612"/>
            <x v="4613"/>
            <x v="4614"/>
            <x v="4615"/>
            <x v="4616"/>
            <x v="4617"/>
            <x v="4618"/>
            <x v="4619"/>
            <x v="4620"/>
            <x v="4621"/>
            <x v="4622"/>
            <x v="4623"/>
            <x v="4624"/>
            <x v="4625"/>
            <x v="4626"/>
            <x v="4627"/>
            <x v="4628"/>
            <x v="4629"/>
            <x v="4630"/>
            <x v="4631"/>
            <x v="4632"/>
            <x v="4633"/>
            <x v="4634"/>
            <x v="4635"/>
            <x v="4636"/>
            <x v="4637"/>
            <x v="4638"/>
            <x v="4639"/>
            <x v="4640"/>
            <x v="4641"/>
            <x v="4642"/>
            <x v="4643"/>
            <x v="4644"/>
            <x v="4645"/>
            <x v="4646"/>
            <x v="4647"/>
            <x v="4648"/>
            <x v="4649"/>
          </reference>
        </references>
      </pivotArea>
    </format>
    <format dxfId="214">
      <pivotArea dataOnly="0" labelOnly="1" fieldPosition="0">
        <references count="1">
          <reference field="1" count="50">
            <x v="4550"/>
            <x v="4551"/>
            <x v="4552"/>
            <x v="4553"/>
            <x v="4554"/>
            <x v="4555"/>
            <x v="4556"/>
            <x v="4557"/>
            <x v="4558"/>
            <x v="4559"/>
            <x v="4560"/>
            <x v="4561"/>
            <x v="4562"/>
            <x v="4563"/>
            <x v="4564"/>
            <x v="4565"/>
            <x v="4566"/>
            <x v="4567"/>
            <x v="4568"/>
            <x v="4569"/>
            <x v="4570"/>
            <x v="4571"/>
            <x v="4572"/>
            <x v="4573"/>
            <x v="4574"/>
            <x v="4575"/>
            <x v="4576"/>
            <x v="4577"/>
            <x v="4578"/>
            <x v="4579"/>
            <x v="4580"/>
            <x v="4581"/>
            <x v="4582"/>
            <x v="4583"/>
            <x v="4584"/>
            <x v="4585"/>
            <x v="4586"/>
            <x v="4587"/>
            <x v="4588"/>
            <x v="4589"/>
            <x v="4590"/>
            <x v="4591"/>
            <x v="4592"/>
            <x v="4593"/>
            <x v="4594"/>
            <x v="4595"/>
            <x v="4596"/>
            <x v="4597"/>
            <x v="4598"/>
            <x v="4599"/>
          </reference>
        </references>
      </pivotArea>
    </format>
    <format dxfId="213">
      <pivotArea dataOnly="0" labelOnly="1" fieldPosition="0">
        <references count="1">
          <reference field="1" count="50">
            <x v="4500"/>
            <x v="4501"/>
            <x v="4502"/>
            <x v="4503"/>
            <x v="4504"/>
            <x v="4505"/>
            <x v="4506"/>
            <x v="4507"/>
            <x v="4508"/>
            <x v="4509"/>
            <x v="4510"/>
            <x v="4511"/>
            <x v="4512"/>
            <x v="4513"/>
            <x v="4514"/>
            <x v="4515"/>
            <x v="4516"/>
            <x v="4517"/>
            <x v="4518"/>
            <x v="4519"/>
            <x v="4520"/>
            <x v="4521"/>
            <x v="4522"/>
            <x v="4523"/>
            <x v="4524"/>
            <x v="4525"/>
            <x v="4526"/>
            <x v="4527"/>
            <x v="4528"/>
            <x v="4529"/>
            <x v="4530"/>
            <x v="4531"/>
            <x v="4532"/>
            <x v="4533"/>
            <x v="4534"/>
            <x v="4535"/>
            <x v="4536"/>
            <x v="4537"/>
            <x v="4538"/>
            <x v="4539"/>
            <x v="4540"/>
            <x v="4541"/>
            <x v="4542"/>
            <x v="4543"/>
            <x v="4544"/>
            <x v="4545"/>
            <x v="4546"/>
            <x v="4547"/>
            <x v="4548"/>
            <x v="4549"/>
          </reference>
        </references>
      </pivotArea>
    </format>
    <format dxfId="212">
      <pivotArea dataOnly="0" labelOnly="1" fieldPosition="0">
        <references count="1">
          <reference field="1" count="50">
            <x v="4450"/>
            <x v="4451"/>
            <x v="4452"/>
            <x v="4453"/>
            <x v="4454"/>
            <x v="4455"/>
            <x v="4456"/>
            <x v="4457"/>
            <x v="4458"/>
            <x v="4459"/>
            <x v="4460"/>
            <x v="4461"/>
            <x v="4462"/>
            <x v="4463"/>
            <x v="4464"/>
            <x v="4465"/>
            <x v="4466"/>
            <x v="4467"/>
            <x v="4468"/>
            <x v="4469"/>
            <x v="4470"/>
            <x v="4471"/>
            <x v="4472"/>
            <x v="4473"/>
            <x v="4474"/>
            <x v="4475"/>
            <x v="4476"/>
            <x v="4477"/>
            <x v="4478"/>
            <x v="4479"/>
            <x v="4480"/>
            <x v="4481"/>
            <x v="4482"/>
            <x v="4483"/>
            <x v="4484"/>
            <x v="4485"/>
            <x v="4486"/>
            <x v="4487"/>
            <x v="4488"/>
            <x v="4489"/>
            <x v="4490"/>
            <x v="4491"/>
            <x v="4492"/>
            <x v="4493"/>
            <x v="4494"/>
            <x v="4495"/>
            <x v="4496"/>
            <x v="4497"/>
            <x v="4498"/>
            <x v="4499"/>
          </reference>
        </references>
      </pivotArea>
    </format>
    <format dxfId="211">
      <pivotArea dataOnly="0" labelOnly="1" fieldPosition="0">
        <references count="1">
          <reference field="1" count="50">
            <x v="4400"/>
            <x v="4401"/>
            <x v="4402"/>
            <x v="4403"/>
            <x v="4404"/>
            <x v="4405"/>
            <x v="4406"/>
            <x v="4407"/>
            <x v="4408"/>
            <x v="4409"/>
            <x v="4410"/>
            <x v="4411"/>
            <x v="4412"/>
            <x v="4413"/>
            <x v="4414"/>
            <x v="4415"/>
            <x v="4416"/>
            <x v="4417"/>
            <x v="4418"/>
            <x v="4419"/>
            <x v="4420"/>
            <x v="4421"/>
            <x v="4422"/>
            <x v="4423"/>
            <x v="4424"/>
            <x v="4425"/>
            <x v="4426"/>
            <x v="4427"/>
            <x v="4428"/>
            <x v="4429"/>
            <x v="4430"/>
            <x v="4431"/>
            <x v="4432"/>
            <x v="4433"/>
            <x v="4434"/>
            <x v="4435"/>
            <x v="4436"/>
            <x v="4437"/>
            <x v="4438"/>
            <x v="4439"/>
            <x v="4440"/>
            <x v="4441"/>
            <x v="4442"/>
            <x v="4443"/>
            <x v="4444"/>
            <x v="4445"/>
            <x v="4446"/>
            <x v="4447"/>
            <x v="4448"/>
            <x v="4449"/>
          </reference>
        </references>
      </pivotArea>
    </format>
    <format dxfId="210">
      <pivotArea dataOnly="0" labelOnly="1" fieldPosition="0">
        <references count="1">
          <reference field="1" count="50">
            <x v="4350"/>
            <x v="4351"/>
            <x v="4352"/>
            <x v="4353"/>
            <x v="4354"/>
            <x v="4355"/>
            <x v="4356"/>
            <x v="4357"/>
            <x v="4358"/>
            <x v="4359"/>
            <x v="4360"/>
            <x v="4361"/>
            <x v="4362"/>
            <x v="4363"/>
            <x v="4364"/>
            <x v="4365"/>
            <x v="4366"/>
            <x v="4367"/>
            <x v="4368"/>
            <x v="4369"/>
            <x v="4370"/>
            <x v="4371"/>
            <x v="4372"/>
            <x v="4373"/>
            <x v="4374"/>
            <x v="4375"/>
            <x v="4376"/>
            <x v="4377"/>
            <x v="4378"/>
            <x v="4379"/>
            <x v="4380"/>
            <x v="4381"/>
            <x v="4382"/>
            <x v="4383"/>
            <x v="4384"/>
            <x v="4385"/>
            <x v="4386"/>
            <x v="4387"/>
            <x v="4388"/>
            <x v="4389"/>
            <x v="4390"/>
            <x v="4391"/>
            <x v="4392"/>
            <x v="4393"/>
            <x v="4394"/>
            <x v="4395"/>
            <x v="4396"/>
            <x v="4397"/>
            <x v="4398"/>
            <x v="4399"/>
          </reference>
        </references>
      </pivotArea>
    </format>
    <format dxfId="209">
      <pivotArea dataOnly="0" labelOnly="1" fieldPosition="0">
        <references count="1">
          <reference field="1" count="50">
            <x v="4300"/>
            <x v="4301"/>
            <x v="4302"/>
            <x v="4303"/>
            <x v="4304"/>
            <x v="4305"/>
            <x v="4306"/>
            <x v="4307"/>
            <x v="4308"/>
            <x v="4309"/>
            <x v="4310"/>
            <x v="4311"/>
            <x v="4312"/>
            <x v="4313"/>
            <x v="4314"/>
            <x v="4315"/>
            <x v="4316"/>
            <x v="4317"/>
            <x v="4318"/>
            <x v="4319"/>
            <x v="4320"/>
            <x v="4321"/>
            <x v="4322"/>
            <x v="4323"/>
            <x v="4324"/>
            <x v="4325"/>
            <x v="4326"/>
            <x v="4327"/>
            <x v="4328"/>
            <x v="4329"/>
            <x v="4330"/>
            <x v="4331"/>
            <x v="4332"/>
            <x v="4333"/>
            <x v="4334"/>
            <x v="4335"/>
            <x v="4336"/>
            <x v="4337"/>
            <x v="4338"/>
            <x v="4339"/>
            <x v="4340"/>
            <x v="4341"/>
            <x v="4342"/>
            <x v="4343"/>
            <x v="4344"/>
            <x v="4345"/>
            <x v="4346"/>
            <x v="4347"/>
            <x v="4348"/>
            <x v="4349"/>
          </reference>
        </references>
      </pivotArea>
    </format>
    <format dxfId="208">
      <pivotArea dataOnly="0" labelOnly="1" fieldPosition="0">
        <references count="1">
          <reference field="1" count="50">
            <x v="4250"/>
            <x v="4251"/>
            <x v="4252"/>
            <x v="4253"/>
            <x v="4254"/>
            <x v="4255"/>
            <x v="4256"/>
            <x v="4257"/>
            <x v="4258"/>
            <x v="4259"/>
            <x v="4260"/>
            <x v="4261"/>
            <x v="4262"/>
            <x v="4263"/>
            <x v="4264"/>
            <x v="4265"/>
            <x v="4266"/>
            <x v="4267"/>
            <x v="4268"/>
            <x v="4269"/>
            <x v="4270"/>
            <x v="4271"/>
            <x v="4272"/>
            <x v="4273"/>
            <x v="4274"/>
            <x v="4275"/>
            <x v="4276"/>
            <x v="4277"/>
            <x v="4278"/>
            <x v="4279"/>
            <x v="4280"/>
            <x v="4281"/>
            <x v="4282"/>
            <x v="4283"/>
            <x v="4284"/>
            <x v="4285"/>
            <x v="4286"/>
            <x v="4287"/>
            <x v="4288"/>
            <x v="4289"/>
            <x v="4290"/>
            <x v="4291"/>
            <x v="4292"/>
            <x v="4293"/>
            <x v="4294"/>
            <x v="4295"/>
            <x v="4296"/>
            <x v="4297"/>
            <x v="4298"/>
            <x v="4299"/>
          </reference>
        </references>
      </pivotArea>
    </format>
    <format dxfId="207">
      <pivotArea dataOnly="0" labelOnly="1" fieldPosition="0">
        <references count="1">
          <reference field="1" count="50">
            <x v="4200"/>
            <x v="4201"/>
            <x v="4202"/>
            <x v="4203"/>
            <x v="4204"/>
            <x v="4205"/>
            <x v="4206"/>
            <x v="4207"/>
            <x v="4208"/>
            <x v="4209"/>
            <x v="4210"/>
            <x v="4211"/>
            <x v="4212"/>
            <x v="4213"/>
            <x v="4214"/>
            <x v="4215"/>
            <x v="4216"/>
            <x v="4217"/>
            <x v="4218"/>
            <x v="4219"/>
            <x v="4220"/>
            <x v="4221"/>
            <x v="4222"/>
            <x v="4223"/>
            <x v="4224"/>
            <x v="4225"/>
            <x v="4226"/>
            <x v="4227"/>
            <x v="4228"/>
            <x v="4229"/>
            <x v="4230"/>
            <x v="4231"/>
            <x v="4232"/>
            <x v="4233"/>
            <x v="4234"/>
            <x v="4235"/>
            <x v="4236"/>
            <x v="4237"/>
            <x v="4238"/>
            <x v="4239"/>
            <x v="4240"/>
            <x v="4241"/>
            <x v="4242"/>
            <x v="4243"/>
            <x v="4244"/>
            <x v="4245"/>
            <x v="4246"/>
            <x v="4247"/>
            <x v="4248"/>
            <x v="4249"/>
          </reference>
        </references>
      </pivotArea>
    </format>
    <format dxfId="206">
      <pivotArea dataOnly="0" labelOnly="1" fieldPosition="0">
        <references count="1">
          <reference field="1" count="50">
            <x v="4150"/>
            <x v="4151"/>
            <x v="4152"/>
            <x v="4153"/>
            <x v="4154"/>
            <x v="4155"/>
            <x v="4156"/>
            <x v="4157"/>
            <x v="4158"/>
            <x v="4159"/>
            <x v="4160"/>
            <x v="4161"/>
            <x v="4162"/>
            <x v="4163"/>
            <x v="4164"/>
            <x v="4165"/>
            <x v="4166"/>
            <x v="4167"/>
            <x v="4168"/>
            <x v="4169"/>
            <x v="4170"/>
            <x v="4171"/>
            <x v="4172"/>
            <x v="4173"/>
            <x v="4174"/>
            <x v="4175"/>
            <x v="4176"/>
            <x v="4177"/>
            <x v="4178"/>
            <x v="4179"/>
            <x v="4180"/>
            <x v="4181"/>
            <x v="4182"/>
            <x v="4183"/>
            <x v="4184"/>
            <x v="4185"/>
            <x v="4186"/>
            <x v="4187"/>
            <x v="4188"/>
            <x v="4189"/>
            <x v="4190"/>
            <x v="4191"/>
            <x v="4192"/>
            <x v="4193"/>
            <x v="4194"/>
            <x v="4195"/>
            <x v="4196"/>
            <x v="4197"/>
            <x v="4198"/>
            <x v="4199"/>
          </reference>
        </references>
      </pivotArea>
    </format>
    <format dxfId="205">
      <pivotArea dataOnly="0" labelOnly="1" fieldPosition="0">
        <references count="1">
          <reference field="1" count="50">
            <x v="4100"/>
            <x v="4101"/>
            <x v="4102"/>
            <x v="4103"/>
            <x v="4104"/>
            <x v="4105"/>
            <x v="4106"/>
            <x v="4107"/>
            <x v="4108"/>
            <x v="4109"/>
            <x v="4110"/>
            <x v="4111"/>
            <x v="4112"/>
            <x v="4113"/>
            <x v="4114"/>
            <x v="4115"/>
            <x v="4116"/>
            <x v="4117"/>
            <x v="4118"/>
            <x v="4119"/>
            <x v="4120"/>
            <x v="4121"/>
            <x v="4122"/>
            <x v="4123"/>
            <x v="4124"/>
            <x v="4125"/>
            <x v="4126"/>
            <x v="4127"/>
            <x v="4128"/>
            <x v="4129"/>
            <x v="4130"/>
            <x v="4131"/>
            <x v="4132"/>
            <x v="4133"/>
            <x v="4134"/>
            <x v="4135"/>
            <x v="4136"/>
            <x v="4137"/>
            <x v="4138"/>
            <x v="4139"/>
            <x v="4140"/>
            <x v="4141"/>
            <x v="4142"/>
            <x v="4143"/>
            <x v="4144"/>
            <x v="4145"/>
            <x v="4146"/>
            <x v="4147"/>
            <x v="4148"/>
            <x v="4149"/>
          </reference>
        </references>
      </pivotArea>
    </format>
    <format dxfId="204">
      <pivotArea dataOnly="0" labelOnly="1" fieldPosition="0">
        <references count="1">
          <reference field="1" count="50">
            <x v="4050"/>
            <x v="4051"/>
            <x v="4052"/>
            <x v="4053"/>
            <x v="4054"/>
            <x v="4055"/>
            <x v="4056"/>
            <x v="4057"/>
            <x v="4058"/>
            <x v="4059"/>
            <x v="4060"/>
            <x v="4061"/>
            <x v="4062"/>
            <x v="4063"/>
            <x v="4064"/>
            <x v="4065"/>
            <x v="4066"/>
            <x v="4067"/>
            <x v="4068"/>
            <x v="4069"/>
            <x v="4070"/>
            <x v="4071"/>
            <x v="4072"/>
            <x v="4073"/>
            <x v="4074"/>
            <x v="4075"/>
            <x v="4076"/>
            <x v="4077"/>
            <x v="4078"/>
            <x v="4079"/>
            <x v="4080"/>
            <x v="4081"/>
            <x v="4082"/>
            <x v="4083"/>
            <x v="4084"/>
            <x v="4085"/>
            <x v="4086"/>
            <x v="4087"/>
            <x v="4088"/>
            <x v="4089"/>
            <x v="4090"/>
            <x v="4091"/>
            <x v="4092"/>
            <x v="4093"/>
            <x v="4094"/>
            <x v="4095"/>
            <x v="4096"/>
            <x v="4097"/>
            <x v="4098"/>
            <x v="4099"/>
          </reference>
        </references>
      </pivotArea>
    </format>
    <format dxfId="203">
      <pivotArea dataOnly="0" labelOnly="1" fieldPosition="0">
        <references count="1">
          <reference field="1" count="50">
            <x v="4000"/>
            <x v="4001"/>
            <x v="4002"/>
            <x v="4003"/>
            <x v="4004"/>
            <x v="4005"/>
            <x v="4006"/>
            <x v="4007"/>
            <x v="4008"/>
            <x v="4009"/>
            <x v="4010"/>
            <x v="4011"/>
            <x v="4012"/>
            <x v="4013"/>
            <x v="4014"/>
            <x v="4015"/>
            <x v="4016"/>
            <x v="4017"/>
            <x v="4018"/>
            <x v="4019"/>
            <x v="4020"/>
            <x v="4021"/>
            <x v="4022"/>
            <x v="4023"/>
            <x v="4024"/>
            <x v="4025"/>
            <x v="4026"/>
            <x v="4027"/>
            <x v="4028"/>
            <x v="4029"/>
            <x v="4030"/>
            <x v="4031"/>
            <x v="4032"/>
            <x v="4033"/>
            <x v="4034"/>
            <x v="4035"/>
            <x v="4036"/>
            <x v="4037"/>
            <x v="4038"/>
            <x v="4039"/>
            <x v="4040"/>
            <x v="4041"/>
            <x v="4042"/>
            <x v="4043"/>
            <x v="4044"/>
            <x v="4045"/>
            <x v="4046"/>
            <x v="4047"/>
            <x v="4048"/>
            <x v="4049"/>
          </reference>
        </references>
      </pivotArea>
    </format>
    <format dxfId="202">
      <pivotArea dataOnly="0" labelOnly="1" fieldPosition="0">
        <references count="1">
          <reference field="1" count="50">
            <x v="3950"/>
            <x v="3951"/>
            <x v="3952"/>
            <x v="3953"/>
            <x v="3954"/>
            <x v="3955"/>
            <x v="3956"/>
            <x v="3957"/>
            <x v="3958"/>
            <x v="3959"/>
            <x v="3960"/>
            <x v="3961"/>
            <x v="3962"/>
            <x v="3963"/>
            <x v="3964"/>
            <x v="3965"/>
            <x v="3966"/>
            <x v="3967"/>
            <x v="3968"/>
            <x v="3969"/>
            <x v="3970"/>
            <x v="3971"/>
            <x v="3972"/>
            <x v="3973"/>
            <x v="3974"/>
            <x v="3975"/>
            <x v="3976"/>
            <x v="3977"/>
            <x v="3978"/>
            <x v="3979"/>
            <x v="3980"/>
            <x v="3981"/>
            <x v="3982"/>
            <x v="3983"/>
            <x v="3984"/>
            <x v="3985"/>
            <x v="3986"/>
            <x v="3987"/>
            <x v="3988"/>
            <x v="3989"/>
            <x v="3990"/>
            <x v="3991"/>
            <x v="3992"/>
            <x v="3993"/>
            <x v="3994"/>
            <x v="3995"/>
            <x v="3996"/>
            <x v="3997"/>
            <x v="3998"/>
            <x v="3999"/>
          </reference>
        </references>
      </pivotArea>
    </format>
    <format dxfId="201">
      <pivotArea dataOnly="0" labelOnly="1" fieldPosition="0">
        <references count="1">
          <reference field="1" count="50">
            <x v="3900"/>
            <x v="3901"/>
            <x v="3902"/>
            <x v="3903"/>
            <x v="3904"/>
            <x v="3905"/>
            <x v="3906"/>
            <x v="3907"/>
            <x v="3908"/>
            <x v="3909"/>
            <x v="3910"/>
            <x v="3911"/>
            <x v="3912"/>
            <x v="3913"/>
            <x v="3914"/>
            <x v="3915"/>
            <x v="3916"/>
            <x v="3917"/>
            <x v="3918"/>
            <x v="3919"/>
            <x v="3920"/>
            <x v="3921"/>
            <x v="3922"/>
            <x v="3923"/>
            <x v="3924"/>
            <x v="3925"/>
            <x v="3926"/>
            <x v="3927"/>
            <x v="3928"/>
            <x v="3929"/>
            <x v="3930"/>
            <x v="3931"/>
            <x v="3932"/>
            <x v="3933"/>
            <x v="3934"/>
            <x v="3935"/>
            <x v="3936"/>
            <x v="3937"/>
            <x v="3938"/>
            <x v="3939"/>
            <x v="3940"/>
            <x v="3941"/>
            <x v="3942"/>
            <x v="3943"/>
            <x v="3944"/>
            <x v="3945"/>
            <x v="3946"/>
            <x v="3947"/>
            <x v="3948"/>
            <x v="3949"/>
          </reference>
        </references>
      </pivotArea>
    </format>
    <format dxfId="200">
      <pivotArea dataOnly="0" labelOnly="1" fieldPosition="0">
        <references count="1">
          <reference field="1" count="50">
            <x v="3850"/>
            <x v="3851"/>
            <x v="3852"/>
            <x v="3853"/>
            <x v="3854"/>
            <x v="3855"/>
            <x v="3856"/>
            <x v="3857"/>
            <x v="3858"/>
            <x v="3859"/>
            <x v="3860"/>
            <x v="3861"/>
            <x v="3862"/>
            <x v="3863"/>
            <x v="3864"/>
            <x v="3865"/>
            <x v="3866"/>
            <x v="3867"/>
            <x v="3868"/>
            <x v="3869"/>
            <x v="3870"/>
            <x v="3871"/>
            <x v="3872"/>
            <x v="3873"/>
            <x v="3874"/>
            <x v="3875"/>
            <x v="3876"/>
            <x v="3877"/>
            <x v="3878"/>
            <x v="3879"/>
            <x v="3880"/>
            <x v="3881"/>
            <x v="3882"/>
            <x v="3883"/>
            <x v="3884"/>
            <x v="3885"/>
            <x v="3886"/>
            <x v="3887"/>
            <x v="3888"/>
            <x v="3889"/>
            <x v="3890"/>
            <x v="3891"/>
            <x v="3892"/>
            <x v="3893"/>
            <x v="3894"/>
            <x v="3895"/>
            <x v="3896"/>
            <x v="3897"/>
            <x v="3898"/>
            <x v="3899"/>
          </reference>
        </references>
      </pivotArea>
    </format>
    <format dxfId="199">
      <pivotArea dataOnly="0" labelOnly="1" fieldPosition="0">
        <references count="1">
          <reference field="1" count="50">
            <x v="3800"/>
            <x v="3801"/>
            <x v="3802"/>
            <x v="3803"/>
            <x v="3804"/>
            <x v="3805"/>
            <x v="3806"/>
            <x v="3807"/>
            <x v="3808"/>
            <x v="3809"/>
            <x v="3810"/>
            <x v="3811"/>
            <x v="3812"/>
            <x v="3813"/>
            <x v="3814"/>
            <x v="3815"/>
            <x v="3816"/>
            <x v="3817"/>
            <x v="3818"/>
            <x v="3819"/>
            <x v="3820"/>
            <x v="3821"/>
            <x v="3822"/>
            <x v="3823"/>
            <x v="3824"/>
            <x v="3825"/>
            <x v="3826"/>
            <x v="3827"/>
            <x v="3828"/>
            <x v="3829"/>
            <x v="3830"/>
            <x v="3831"/>
            <x v="3832"/>
            <x v="3833"/>
            <x v="3834"/>
            <x v="3835"/>
            <x v="3836"/>
            <x v="3837"/>
            <x v="3838"/>
            <x v="3839"/>
            <x v="3840"/>
            <x v="3841"/>
            <x v="3842"/>
            <x v="3843"/>
            <x v="3844"/>
            <x v="3845"/>
            <x v="3846"/>
            <x v="3847"/>
            <x v="3848"/>
            <x v="3849"/>
          </reference>
        </references>
      </pivotArea>
    </format>
    <format dxfId="198">
      <pivotArea dataOnly="0" labelOnly="1" fieldPosition="0">
        <references count="1">
          <reference field="1" count="50">
            <x v="3750"/>
            <x v="3751"/>
            <x v="3752"/>
            <x v="3753"/>
            <x v="3754"/>
            <x v="3755"/>
            <x v="3756"/>
            <x v="3757"/>
            <x v="3758"/>
            <x v="3759"/>
            <x v="3760"/>
            <x v="3761"/>
            <x v="3762"/>
            <x v="3763"/>
            <x v="3764"/>
            <x v="3765"/>
            <x v="3766"/>
            <x v="3767"/>
            <x v="3768"/>
            <x v="3769"/>
            <x v="3770"/>
            <x v="3771"/>
            <x v="3772"/>
            <x v="3773"/>
            <x v="3774"/>
            <x v="3775"/>
            <x v="3776"/>
            <x v="3777"/>
            <x v="3778"/>
            <x v="3779"/>
            <x v="3780"/>
            <x v="3781"/>
            <x v="3782"/>
            <x v="3783"/>
            <x v="3784"/>
            <x v="3785"/>
            <x v="3786"/>
            <x v="3787"/>
            <x v="3788"/>
            <x v="3789"/>
            <x v="3790"/>
            <x v="3791"/>
            <x v="3792"/>
            <x v="3793"/>
            <x v="3794"/>
            <x v="3795"/>
            <x v="3796"/>
            <x v="3797"/>
            <x v="3798"/>
            <x v="3799"/>
          </reference>
        </references>
      </pivotArea>
    </format>
    <format dxfId="197">
      <pivotArea dataOnly="0" labelOnly="1" fieldPosition="0">
        <references count="1">
          <reference field="1" count="50">
            <x v="3700"/>
            <x v="3701"/>
            <x v="3702"/>
            <x v="3703"/>
            <x v="3704"/>
            <x v="3705"/>
            <x v="3706"/>
            <x v="3707"/>
            <x v="3708"/>
            <x v="3709"/>
            <x v="3710"/>
            <x v="3711"/>
            <x v="3712"/>
            <x v="3713"/>
            <x v="3714"/>
            <x v="3715"/>
            <x v="3716"/>
            <x v="3717"/>
            <x v="3718"/>
            <x v="3719"/>
            <x v="3720"/>
            <x v="3721"/>
            <x v="3722"/>
            <x v="3723"/>
            <x v="3724"/>
            <x v="3725"/>
            <x v="3726"/>
            <x v="3727"/>
            <x v="3728"/>
            <x v="3729"/>
            <x v="3730"/>
            <x v="3731"/>
            <x v="3732"/>
            <x v="3733"/>
            <x v="3734"/>
            <x v="3735"/>
            <x v="3736"/>
            <x v="3737"/>
            <x v="3738"/>
            <x v="3739"/>
            <x v="3740"/>
            <x v="3741"/>
            <x v="3742"/>
            <x v="3743"/>
            <x v="3744"/>
            <x v="3745"/>
            <x v="3746"/>
            <x v="3747"/>
            <x v="3748"/>
            <x v="3749"/>
          </reference>
        </references>
      </pivotArea>
    </format>
    <format dxfId="196">
      <pivotArea dataOnly="0" labelOnly="1" fieldPosition="0">
        <references count="1">
          <reference field="1" count="50">
            <x v="3650"/>
            <x v="3651"/>
            <x v="3652"/>
            <x v="3653"/>
            <x v="3654"/>
            <x v="3655"/>
            <x v="3656"/>
            <x v="3657"/>
            <x v="3658"/>
            <x v="3659"/>
            <x v="3660"/>
            <x v="3661"/>
            <x v="3662"/>
            <x v="3663"/>
            <x v="3664"/>
            <x v="3665"/>
            <x v="3666"/>
            <x v="3667"/>
            <x v="3668"/>
            <x v="3669"/>
            <x v="3670"/>
            <x v="3671"/>
            <x v="3672"/>
            <x v="3673"/>
            <x v="3674"/>
            <x v="3675"/>
            <x v="3676"/>
            <x v="3677"/>
            <x v="3678"/>
            <x v="3679"/>
            <x v="3680"/>
            <x v="3681"/>
            <x v="3682"/>
            <x v="3683"/>
            <x v="3684"/>
            <x v="3685"/>
            <x v="3686"/>
            <x v="3687"/>
            <x v="3688"/>
            <x v="3689"/>
            <x v="3690"/>
            <x v="3691"/>
            <x v="3692"/>
            <x v="3693"/>
            <x v="3694"/>
            <x v="3695"/>
            <x v="3696"/>
            <x v="3697"/>
            <x v="3698"/>
            <x v="3699"/>
          </reference>
        </references>
      </pivotArea>
    </format>
    <format dxfId="195">
      <pivotArea dataOnly="0" labelOnly="1" fieldPosition="0">
        <references count="1">
          <reference field="1" count="50">
            <x v="3600"/>
            <x v="3601"/>
            <x v="3602"/>
            <x v="3603"/>
            <x v="3604"/>
            <x v="3605"/>
            <x v="3606"/>
            <x v="3607"/>
            <x v="3608"/>
            <x v="3609"/>
            <x v="3610"/>
            <x v="3611"/>
            <x v="3612"/>
            <x v="3613"/>
            <x v="3614"/>
            <x v="3615"/>
            <x v="3616"/>
            <x v="3617"/>
            <x v="3618"/>
            <x v="3619"/>
            <x v="3620"/>
            <x v="3621"/>
            <x v="3622"/>
            <x v="3623"/>
            <x v="3624"/>
            <x v="3625"/>
            <x v="3626"/>
            <x v="3627"/>
            <x v="3628"/>
            <x v="3629"/>
            <x v="3630"/>
            <x v="3631"/>
            <x v="3632"/>
            <x v="3633"/>
            <x v="3634"/>
            <x v="3635"/>
            <x v="3636"/>
            <x v="3637"/>
            <x v="3638"/>
            <x v="3639"/>
            <x v="3640"/>
            <x v="3641"/>
            <x v="3642"/>
            <x v="3643"/>
            <x v="3644"/>
            <x v="3645"/>
            <x v="3646"/>
            <x v="3647"/>
            <x v="3648"/>
            <x v="3649"/>
          </reference>
        </references>
      </pivotArea>
    </format>
    <format dxfId="194">
      <pivotArea dataOnly="0" labelOnly="1" fieldPosition="0">
        <references count="1">
          <reference field="1" count="50">
            <x v="3550"/>
            <x v="3551"/>
            <x v="3552"/>
            <x v="3553"/>
            <x v="3554"/>
            <x v="3555"/>
            <x v="3556"/>
            <x v="3557"/>
            <x v="3558"/>
            <x v="3559"/>
            <x v="3560"/>
            <x v="3561"/>
            <x v="3562"/>
            <x v="3563"/>
            <x v="3564"/>
            <x v="3565"/>
            <x v="3566"/>
            <x v="3567"/>
            <x v="3568"/>
            <x v="3569"/>
            <x v="3570"/>
            <x v="3571"/>
            <x v="3572"/>
            <x v="3573"/>
            <x v="3574"/>
            <x v="3575"/>
            <x v="3576"/>
            <x v="3577"/>
            <x v="3578"/>
            <x v="3579"/>
            <x v="3580"/>
            <x v="3581"/>
            <x v="3582"/>
            <x v="3583"/>
            <x v="3584"/>
            <x v="3585"/>
            <x v="3586"/>
            <x v="3587"/>
            <x v="3588"/>
            <x v="3589"/>
            <x v="3590"/>
            <x v="3591"/>
            <x v="3592"/>
            <x v="3593"/>
            <x v="3594"/>
            <x v="3595"/>
            <x v="3596"/>
            <x v="3597"/>
            <x v="3598"/>
            <x v="3599"/>
          </reference>
        </references>
      </pivotArea>
    </format>
    <format dxfId="193">
      <pivotArea dataOnly="0" labelOnly="1" fieldPosition="0">
        <references count="1">
          <reference field="1" count="50">
            <x v="3500"/>
            <x v="3501"/>
            <x v="3502"/>
            <x v="3503"/>
            <x v="3504"/>
            <x v="3505"/>
            <x v="3506"/>
            <x v="3507"/>
            <x v="3508"/>
            <x v="3509"/>
            <x v="3510"/>
            <x v="3511"/>
            <x v="3512"/>
            <x v="3513"/>
            <x v="3514"/>
            <x v="3515"/>
            <x v="3516"/>
            <x v="3517"/>
            <x v="3518"/>
            <x v="3519"/>
            <x v="3520"/>
            <x v="3521"/>
            <x v="3522"/>
            <x v="3523"/>
            <x v="3524"/>
            <x v="3525"/>
            <x v="3526"/>
            <x v="3527"/>
            <x v="3528"/>
            <x v="3529"/>
            <x v="3530"/>
            <x v="3531"/>
            <x v="3532"/>
            <x v="3533"/>
            <x v="3534"/>
            <x v="3535"/>
            <x v="3536"/>
            <x v="3537"/>
            <x v="3538"/>
            <x v="3539"/>
            <x v="3540"/>
            <x v="3541"/>
            <x v="3542"/>
            <x v="3543"/>
            <x v="3544"/>
            <x v="3545"/>
            <x v="3546"/>
            <x v="3547"/>
            <x v="3548"/>
            <x v="3549"/>
          </reference>
        </references>
      </pivotArea>
    </format>
    <format dxfId="192">
      <pivotArea dataOnly="0" labelOnly="1" fieldPosition="0">
        <references count="1">
          <reference field="1" count="50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  <x v="3492"/>
            <x v="3493"/>
            <x v="3494"/>
            <x v="3495"/>
            <x v="3496"/>
            <x v="3497"/>
            <x v="3498"/>
            <x v="3499"/>
          </reference>
        </references>
      </pivotArea>
    </format>
    <format dxfId="191">
      <pivotArea dataOnly="0" labelOnly="1" fieldPosition="0">
        <references count="1">
          <reference field="1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190">
      <pivotArea dataOnly="0" labelOnly="1" fieldPosition="0">
        <references count="1">
          <reference field="1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189">
      <pivotArea dataOnly="0" labelOnly="1" fieldPosition="0">
        <references count="1">
          <reference field="1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188">
      <pivotArea dataOnly="0" labelOnly="1" fieldPosition="0">
        <references count="1">
          <reference field="1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187">
      <pivotArea dataOnly="0" labelOnly="1" fieldPosition="0">
        <references count="1">
          <reference field="1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186">
      <pivotArea dataOnly="0" labelOnly="1" fieldPosition="0">
        <references count="1">
          <reference field="1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185">
      <pivotArea dataOnly="0" labelOnly="1" fieldPosition="0">
        <references count="1">
          <reference field="1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184">
      <pivotArea dataOnly="0" labelOnly="1" fieldPosition="0">
        <references count="1">
          <reference field="1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183">
      <pivotArea dataOnly="0" labelOnly="1" fieldPosition="0">
        <references count="1">
          <reference field="1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182">
      <pivotArea dataOnly="0" labelOnly="1" fieldPosition="0">
        <references count="1">
          <reference field="1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181">
      <pivotArea dataOnly="0" labelOnly="1" fieldPosition="0">
        <references count="1">
          <reference field="1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180">
      <pivotArea dataOnly="0" labelOnly="1" fieldPosition="0">
        <references count="1">
          <reference field="1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179">
      <pivotArea dataOnly="0" labelOnly="1" fieldPosition="0">
        <references count="1">
          <reference field="1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178">
      <pivotArea dataOnly="0" labelOnly="1" fieldPosition="0">
        <references count="1">
          <reference field="1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177">
      <pivotArea dataOnly="0" labelOnly="1" fieldPosition="0">
        <references count="1">
          <reference field="1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176">
      <pivotArea dataOnly="0" labelOnly="1" fieldPosition="0">
        <references count="1">
          <reference field="1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175">
      <pivotArea dataOnly="0" labelOnly="1" fieldPosition="0">
        <references count="1">
          <reference field="1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174">
      <pivotArea dataOnly="0" labelOnly="1" fieldPosition="0">
        <references count="1">
          <reference field="1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173">
      <pivotArea dataOnly="0" labelOnly="1" fieldPosition="0">
        <references count="1">
          <reference field="1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172">
      <pivotArea dataOnly="0" labelOnly="1" fieldPosition="0">
        <references count="1">
          <reference field="1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171">
      <pivotArea dataOnly="0" labelOnly="1" fieldPosition="0">
        <references count="1">
          <reference field="1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170">
      <pivotArea dataOnly="0" labelOnly="1" fieldPosition="0">
        <references count="1">
          <reference field="1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169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168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167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166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165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164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163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162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161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160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159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58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57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56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55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54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53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52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51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50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49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48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47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46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45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44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43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42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41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40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39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38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37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36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35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34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33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32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31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30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29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28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7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6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5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4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6">
      <pivotArea field="1" type="button" dataOnly="0" labelOnly="1" outline="0" axis="axisRow" fieldPosition="0"/>
    </format>
    <format dxfId="115">
      <pivotArea dataOnly="0" labelOnly="1" fieldPosition="0">
        <references count="1">
          <reference field="1" count="50">
            <x v="4950"/>
            <x v="4951"/>
            <x v="4952"/>
            <x v="4953"/>
            <x v="4954"/>
            <x v="4955"/>
            <x v="4956"/>
            <x v="4957"/>
            <x v="4958"/>
            <x v="4959"/>
            <x v="4960"/>
            <x v="4961"/>
            <x v="4962"/>
            <x v="4963"/>
            <x v="4964"/>
            <x v="4965"/>
            <x v="4966"/>
            <x v="4967"/>
            <x v="4968"/>
            <x v="4969"/>
            <x v="4970"/>
            <x v="4971"/>
            <x v="4972"/>
            <x v="4973"/>
            <x v="4974"/>
            <x v="4975"/>
            <x v="4976"/>
            <x v="4977"/>
            <x v="4978"/>
            <x v="4979"/>
            <x v="4980"/>
            <x v="4981"/>
            <x v="4982"/>
            <x v="4983"/>
            <x v="4984"/>
            <x v="4985"/>
            <x v="4986"/>
            <x v="4987"/>
            <x v="4988"/>
            <x v="4989"/>
            <x v="4990"/>
            <x v="4991"/>
            <x v="4992"/>
            <x v="4993"/>
            <x v="4994"/>
            <x v="4995"/>
            <x v="4996"/>
            <x v="4997"/>
            <x v="4998"/>
            <x v="4999"/>
          </reference>
        </references>
      </pivotArea>
    </format>
    <format dxfId="114">
      <pivotArea dataOnly="0" labelOnly="1" fieldPosition="0">
        <references count="1">
          <reference field="1" count="50">
            <x v="4900"/>
            <x v="4901"/>
            <x v="4902"/>
            <x v="4903"/>
            <x v="4904"/>
            <x v="4905"/>
            <x v="4906"/>
            <x v="4907"/>
            <x v="4908"/>
            <x v="4909"/>
            <x v="4910"/>
            <x v="4911"/>
            <x v="4912"/>
            <x v="4913"/>
            <x v="4914"/>
            <x v="4915"/>
            <x v="4916"/>
            <x v="4917"/>
            <x v="4918"/>
            <x v="4919"/>
            <x v="4920"/>
            <x v="4921"/>
            <x v="4922"/>
            <x v="4923"/>
            <x v="4924"/>
            <x v="4925"/>
            <x v="4926"/>
            <x v="4927"/>
            <x v="4928"/>
            <x v="4929"/>
            <x v="4930"/>
            <x v="4931"/>
            <x v="4932"/>
            <x v="4933"/>
            <x v="4934"/>
            <x v="4935"/>
            <x v="4936"/>
            <x v="4937"/>
            <x v="4938"/>
            <x v="4939"/>
            <x v="4940"/>
            <x v="4941"/>
            <x v="4942"/>
            <x v="4943"/>
            <x v="4944"/>
            <x v="4945"/>
            <x v="4946"/>
            <x v="4947"/>
            <x v="4948"/>
            <x v="4949"/>
          </reference>
        </references>
      </pivotArea>
    </format>
    <format dxfId="113">
      <pivotArea dataOnly="0" labelOnly="1" fieldPosition="0">
        <references count="1">
          <reference field="1" count="50">
            <x v="4850"/>
            <x v="4851"/>
            <x v="4852"/>
            <x v="4853"/>
            <x v="4854"/>
            <x v="4855"/>
            <x v="4856"/>
            <x v="4857"/>
            <x v="4858"/>
            <x v="4859"/>
            <x v="4860"/>
            <x v="4861"/>
            <x v="4862"/>
            <x v="4863"/>
            <x v="4864"/>
            <x v="4865"/>
            <x v="4866"/>
            <x v="4867"/>
            <x v="4868"/>
            <x v="4869"/>
            <x v="4870"/>
            <x v="4871"/>
            <x v="4872"/>
            <x v="4873"/>
            <x v="4874"/>
            <x v="4875"/>
            <x v="4876"/>
            <x v="4877"/>
            <x v="4878"/>
            <x v="4879"/>
            <x v="4880"/>
            <x v="4881"/>
            <x v="4882"/>
            <x v="4883"/>
            <x v="4884"/>
            <x v="4885"/>
            <x v="4886"/>
            <x v="4887"/>
            <x v="4888"/>
            <x v="4889"/>
            <x v="4890"/>
            <x v="4891"/>
            <x v="4892"/>
            <x v="4893"/>
            <x v="4894"/>
            <x v="4895"/>
            <x v="4896"/>
            <x v="4897"/>
            <x v="4898"/>
            <x v="4899"/>
          </reference>
        </references>
      </pivotArea>
    </format>
    <format dxfId="112">
      <pivotArea dataOnly="0" labelOnly="1" fieldPosition="0">
        <references count="1">
          <reference field="1" count="50">
            <x v="4800"/>
            <x v="4801"/>
            <x v="4802"/>
            <x v="4803"/>
            <x v="4804"/>
            <x v="4805"/>
            <x v="4806"/>
            <x v="4807"/>
            <x v="4808"/>
            <x v="4809"/>
            <x v="4810"/>
            <x v="4811"/>
            <x v="4812"/>
            <x v="4813"/>
            <x v="4814"/>
            <x v="4815"/>
            <x v="4816"/>
            <x v="4817"/>
            <x v="4818"/>
            <x v="4819"/>
            <x v="4820"/>
            <x v="4821"/>
            <x v="4822"/>
            <x v="4823"/>
            <x v="4824"/>
            <x v="4825"/>
            <x v="4826"/>
            <x v="4827"/>
            <x v="4828"/>
            <x v="4829"/>
            <x v="4830"/>
            <x v="4831"/>
            <x v="4832"/>
            <x v="4833"/>
            <x v="4834"/>
            <x v="4835"/>
            <x v="4836"/>
            <x v="4837"/>
            <x v="4838"/>
            <x v="4839"/>
            <x v="4840"/>
            <x v="4841"/>
            <x v="4842"/>
            <x v="4843"/>
            <x v="4844"/>
            <x v="4845"/>
            <x v="4846"/>
            <x v="4847"/>
            <x v="4848"/>
            <x v="4849"/>
          </reference>
        </references>
      </pivotArea>
    </format>
    <format dxfId="111">
      <pivotArea dataOnly="0" labelOnly="1" fieldPosition="0">
        <references count="1">
          <reference field="1" count="50">
            <x v="4750"/>
            <x v="4751"/>
            <x v="4752"/>
            <x v="4753"/>
            <x v="4754"/>
            <x v="4755"/>
            <x v="4756"/>
            <x v="4757"/>
            <x v="4758"/>
            <x v="4759"/>
            <x v="4760"/>
            <x v="4761"/>
            <x v="4762"/>
            <x v="4763"/>
            <x v="4764"/>
            <x v="4765"/>
            <x v="4766"/>
            <x v="4767"/>
            <x v="4768"/>
            <x v="4769"/>
            <x v="4770"/>
            <x v="4771"/>
            <x v="4772"/>
            <x v="4773"/>
            <x v="4774"/>
            <x v="4775"/>
            <x v="4776"/>
            <x v="4777"/>
            <x v="4778"/>
            <x v="4779"/>
            <x v="4780"/>
            <x v="4781"/>
            <x v="4782"/>
            <x v="4783"/>
            <x v="4784"/>
            <x v="4785"/>
            <x v="4786"/>
            <x v="4787"/>
            <x v="4788"/>
            <x v="4789"/>
            <x v="4790"/>
            <x v="4791"/>
            <x v="4792"/>
            <x v="4793"/>
            <x v="4794"/>
            <x v="4795"/>
            <x v="4796"/>
            <x v="4797"/>
            <x v="4798"/>
            <x v="4799"/>
          </reference>
        </references>
      </pivotArea>
    </format>
    <format dxfId="110">
      <pivotArea dataOnly="0" labelOnly="1" fieldPosition="0">
        <references count="1">
          <reference field="1" count="50">
            <x v="4700"/>
            <x v="4701"/>
            <x v="4702"/>
            <x v="4703"/>
            <x v="4704"/>
            <x v="4705"/>
            <x v="4706"/>
            <x v="4707"/>
            <x v="4708"/>
            <x v="4709"/>
            <x v="4710"/>
            <x v="4711"/>
            <x v="4712"/>
            <x v="4713"/>
            <x v="4714"/>
            <x v="4715"/>
            <x v="4716"/>
            <x v="4717"/>
            <x v="4718"/>
            <x v="4719"/>
            <x v="4720"/>
            <x v="4721"/>
            <x v="4722"/>
            <x v="4723"/>
            <x v="4724"/>
            <x v="4725"/>
            <x v="4726"/>
            <x v="4727"/>
            <x v="4728"/>
            <x v="4729"/>
            <x v="4730"/>
            <x v="4731"/>
            <x v="4732"/>
            <x v="4733"/>
            <x v="4734"/>
            <x v="4735"/>
            <x v="4736"/>
            <x v="4737"/>
            <x v="4738"/>
            <x v="4739"/>
            <x v="4740"/>
            <x v="4741"/>
            <x v="4742"/>
            <x v="4743"/>
            <x v="4744"/>
            <x v="4745"/>
            <x v="4746"/>
            <x v="4747"/>
            <x v="4748"/>
            <x v="4749"/>
          </reference>
        </references>
      </pivotArea>
    </format>
    <format dxfId="109">
      <pivotArea dataOnly="0" labelOnly="1" fieldPosition="0">
        <references count="1">
          <reference field="1" count="50">
            <x v="4650"/>
            <x v="4651"/>
            <x v="4652"/>
            <x v="4653"/>
            <x v="4654"/>
            <x v="4655"/>
            <x v="4656"/>
            <x v="4657"/>
            <x v="4658"/>
            <x v="4659"/>
            <x v="4660"/>
            <x v="4661"/>
            <x v="4662"/>
            <x v="4663"/>
            <x v="4664"/>
            <x v="4665"/>
            <x v="4666"/>
            <x v="4667"/>
            <x v="4668"/>
            <x v="4669"/>
            <x v="4670"/>
            <x v="4671"/>
            <x v="4672"/>
            <x v="4673"/>
            <x v="4674"/>
            <x v="4675"/>
            <x v="4676"/>
            <x v="4677"/>
            <x v="4678"/>
            <x v="4679"/>
            <x v="4680"/>
            <x v="4681"/>
            <x v="4682"/>
            <x v="4683"/>
            <x v="4684"/>
            <x v="4685"/>
            <x v="4686"/>
            <x v="4687"/>
            <x v="4688"/>
            <x v="4689"/>
            <x v="4690"/>
            <x v="4691"/>
            <x v="4692"/>
            <x v="4693"/>
            <x v="4694"/>
            <x v="4695"/>
            <x v="4696"/>
            <x v="4697"/>
            <x v="4698"/>
            <x v="4699"/>
          </reference>
        </references>
      </pivotArea>
    </format>
    <format dxfId="108">
      <pivotArea dataOnly="0" labelOnly="1" fieldPosition="0">
        <references count="1">
          <reference field="1" count="50">
            <x v="4600"/>
            <x v="4601"/>
            <x v="4602"/>
            <x v="4603"/>
            <x v="4604"/>
            <x v="4605"/>
            <x v="4606"/>
            <x v="4607"/>
            <x v="4608"/>
            <x v="4609"/>
            <x v="4610"/>
            <x v="4611"/>
            <x v="4612"/>
            <x v="4613"/>
            <x v="4614"/>
            <x v="4615"/>
            <x v="4616"/>
            <x v="4617"/>
            <x v="4618"/>
            <x v="4619"/>
            <x v="4620"/>
            <x v="4621"/>
            <x v="4622"/>
            <x v="4623"/>
            <x v="4624"/>
            <x v="4625"/>
            <x v="4626"/>
            <x v="4627"/>
            <x v="4628"/>
            <x v="4629"/>
            <x v="4630"/>
            <x v="4631"/>
            <x v="4632"/>
            <x v="4633"/>
            <x v="4634"/>
            <x v="4635"/>
            <x v="4636"/>
            <x v="4637"/>
            <x v="4638"/>
            <x v="4639"/>
            <x v="4640"/>
            <x v="4641"/>
            <x v="4642"/>
            <x v="4643"/>
            <x v="4644"/>
            <x v="4645"/>
            <x v="4646"/>
            <x v="4647"/>
            <x v="4648"/>
            <x v="4649"/>
          </reference>
        </references>
      </pivotArea>
    </format>
    <format dxfId="107">
      <pivotArea dataOnly="0" labelOnly="1" fieldPosition="0">
        <references count="1">
          <reference field="1" count="50">
            <x v="4550"/>
            <x v="4551"/>
            <x v="4552"/>
            <x v="4553"/>
            <x v="4554"/>
            <x v="4555"/>
            <x v="4556"/>
            <x v="4557"/>
            <x v="4558"/>
            <x v="4559"/>
            <x v="4560"/>
            <x v="4561"/>
            <x v="4562"/>
            <x v="4563"/>
            <x v="4564"/>
            <x v="4565"/>
            <x v="4566"/>
            <x v="4567"/>
            <x v="4568"/>
            <x v="4569"/>
            <x v="4570"/>
            <x v="4571"/>
            <x v="4572"/>
            <x v="4573"/>
            <x v="4574"/>
            <x v="4575"/>
            <x v="4576"/>
            <x v="4577"/>
            <x v="4578"/>
            <x v="4579"/>
            <x v="4580"/>
            <x v="4581"/>
            <x v="4582"/>
            <x v="4583"/>
            <x v="4584"/>
            <x v="4585"/>
            <x v="4586"/>
            <x v="4587"/>
            <x v="4588"/>
            <x v="4589"/>
            <x v="4590"/>
            <x v="4591"/>
            <x v="4592"/>
            <x v="4593"/>
            <x v="4594"/>
            <x v="4595"/>
            <x v="4596"/>
            <x v="4597"/>
            <x v="4598"/>
            <x v="4599"/>
          </reference>
        </references>
      </pivotArea>
    </format>
    <format dxfId="106">
      <pivotArea dataOnly="0" labelOnly="1" fieldPosition="0">
        <references count="1">
          <reference field="1" count="50">
            <x v="4500"/>
            <x v="4501"/>
            <x v="4502"/>
            <x v="4503"/>
            <x v="4504"/>
            <x v="4505"/>
            <x v="4506"/>
            <x v="4507"/>
            <x v="4508"/>
            <x v="4509"/>
            <x v="4510"/>
            <x v="4511"/>
            <x v="4512"/>
            <x v="4513"/>
            <x v="4514"/>
            <x v="4515"/>
            <x v="4516"/>
            <x v="4517"/>
            <x v="4518"/>
            <x v="4519"/>
            <x v="4520"/>
            <x v="4521"/>
            <x v="4522"/>
            <x v="4523"/>
            <x v="4524"/>
            <x v="4525"/>
            <x v="4526"/>
            <x v="4527"/>
            <x v="4528"/>
            <x v="4529"/>
            <x v="4530"/>
            <x v="4531"/>
            <x v="4532"/>
            <x v="4533"/>
            <x v="4534"/>
            <x v="4535"/>
            <x v="4536"/>
            <x v="4537"/>
            <x v="4538"/>
            <x v="4539"/>
            <x v="4540"/>
            <x v="4541"/>
            <x v="4542"/>
            <x v="4543"/>
            <x v="4544"/>
            <x v="4545"/>
            <x v="4546"/>
            <x v="4547"/>
            <x v="4548"/>
            <x v="4549"/>
          </reference>
        </references>
      </pivotArea>
    </format>
    <format dxfId="105">
      <pivotArea dataOnly="0" labelOnly="1" fieldPosition="0">
        <references count="1">
          <reference field="1" count="50">
            <x v="4450"/>
            <x v="4451"/>
            <x v="4452"/>
            <x v="4453"/>
            <x v="4454"/>
            <x v="4455"/>
            <x v="4456"/>
            <x v="4457"/>
            <x v="4458"/>
            <x v="4459"/>
            <x v="4460"/>
            <x v="4461"/>
            <x v="4462"/>
            <x v="4463"/>
            <x v="4464"/>
            <x v="4465"/>
            <x v="4466"/>
            <x v="4467"/>
            <x v="4468"/>
            <x v="4469"/>
            <x v="4470"/>
            <x v="4471"/>
            <x v="4472"/>
            <x v="4473"/>
            <x v="4474"/>
            <x v="4475"/>
            <x v="4476"/>
            <x v="4477"/>
            <x v="4478"/>
            <x v="4479"/>
            <x v="4480"/>
            <x v="4481"/>
            <x v="4482"/>
            <x v="4483"/>
            <x v="4484"/>
            <x v="4485"/>
            <x v="4486"/>
            <x v="4487"/>
            <x v="4488"/>
            <x v="4489"/>
            <x v="4490"/>
            <x v="4491"/>
            <x v="4492"/>
            <x v="4493"/>
            <x v="4494"/>
            <x v="4495"/>
            <x v="4496"/>
            <x v="4497"/>
            <x v="4498"/>
            <x v="4499"/>
          </reference>
        </references>
      </pivotArea>
    </format>
    <format dxfId="104">
      <pivotArea dataOnly="0" labelOnly="1" fieldPosition="0">
        <references count="1">
          <reference field="1" count="50">
            <x v="4400"/>
            <x v="4401"/>
            <x v="4402"/>
            <x v="4403"/>
            <x v="4404"/>
            <x v="4405"/>
            <x v="4406"/>
            <x v="4407"/>
            <x v="4408"/>
            <x v="4409"/>
            <x v="4410"/>
            <x v="4411"/>
            <x v="4412"/>
            <x v="4413"/>
            <x v="4414"/>
            <x v="4415"/>
            <x v="4416"/>
            <x v="4417"/>
            <x v="4418"/>
            <x v="4419"/>
            <x v="4420"/>
            <x v="4421"/>
            <x v="4422"/>
            <x v="4423"/>
            <x v="4424"/>
            <x v="4425"/>
            <x v="4426"/>
            <x v="4427"/>
            <x v="4428"/>
            <x v="4429"/>
            <x v="4430"/>
            <x v="4431"/>
            <x v="4432"/>
            <x v="4433"/>
            <x v="4434"/>
            <x v="4435"/>
            <x v="4436"/>
            <x v="4437"/>
            <x v="4438"/>
            <x v="4439"/>
            <x v="4440"/>
            <x v="4441"/>
            <x v="4442"/>
            <x v="4443"/>
            <x v="4444"/>
            <x v="4445"/>
            <x v="4446"/>
            <x v="4447"/>
            <x v="4448"/>
            <x v="4449"/>
          </reference>
        </references>
      </pivotArea>
    </format>
    <format dxfId="103">
      <pivotArea dataOnly="0" labelOnly="1" fieldPosition="0">
        <references count="1">
          <reference field="1" count="50">
            <x v="4350"/>
            <x v="4351"/>
            <x v="4352"/>
            <x v="4353"/>
            <x v="4354"/>
            <x v="4355"/>
            <x v="4356"/>
            <x v="4357"/>
            <x v="4358"/>
            <x v="4359"/>
            <x v="4360"/>
            <x v="4361"/>
            <x v="4362"/>
            <x v="4363"/>
            <x v="4364"/>
            <x v="4365"/>
            <x v="4366"/>
            <x v="4367"/>
            <x v="4368"/>
            <x v="4369"/>
            <x v="4370"/>
            <x v="4371"/>
            <x v="4372"/>
            <x v="4373"/>
            <x v="4374"/>
            <x v="4375"/>
            <x v="4376"/>
            <x v="4377"/>
            <x v="4378"/>
            <x v="4379"/>
            <x v="4380"/>
            <x v="4381"/>
            <x v="4382"/>
            <x v="4383"/>
            <x v="4384"/>
            <x v="4385"/>
            <x v="4386"/>
            <x v="4387"/>
            <x v="4388"/>
            <x v="4389"/>
            <x v="4390"/>
            <x v="4391"/>
            <x v="4392"/>
            <x v="4393"/>
            <x v="4394"/>
            <x v="4395"/>
            <x v="4396"/>
            <x v="4397"/>
            <x v="4398"/>
            <x v="4399"/>
          </reference>
        </references>
      </pivotArea>
    </format>
    <format dxfId="102">
      <pivotArea dataOnly="0" labelOnly="1" fieldPosition="0">
        <references count="1">
          <reference field="1" count="50">
            <x v="4300"/>
            <x v="4301"/>
            <x v="4302"/>
            <x v="4303"/>
            <x v="4304"/>
            <x v="4305"/>
            <x v="4306"/>
            <x v="4307"/>
            <x v="4308"/>
            <x v="4309"/>
            <x v="4310"/>
            <x v="4311"/>
            <x v="4312"/>
            <x v="4313"/>
            <x v="4314"/>
            <x v="4315"/>
            <x v="4316"/>
            <x v="4317"/>
            <x v="4318"/>
            <x v="4319"/>
            <x v="4320"/>
            <x v="4321"/>
            <x v="4322"/>
            <x v="4323"/>
            <x v="4324"/>
            <x v="4325"/>
            <x v="4326"/>
            <x v="4327"/>
            <x v="4328"/>
            <x v="4329"/>
            <x v="4330"/>
            <x v="4331"/>
            <x v="4332"/>
            <x v="4333"/>
            <x v="4334"/>
            <x v="4335"/>
            <x v="4336"/>
            <x v="4337"/>
            <x v="4338"/>
            <x v="4339"/>
            <x v="4340"/>
            <x v="4341"/>
            <x v="4342"/>
            <x v="4343"/>
            <x v="4344"/>
            <x v="4345"/>
            <x v="4346"/>
            <x v="4347"/>
            <x v="4348"/>
            <x v="4349"/>
          </reference>
        </references>
      </pivotArea>
    </format>
    <format dxfId="101">
      <pivotArea dataOnly="0" labelOnly="1" fieldPosition="0">
        <references count="1">
          <reference field="1" count="50">
            <x v="4250"/>
            <x v="4251"/>
            <x v="4252"/>
            <x v="4253"/>
            <x v="4254"/>
            <x v="4255"/>
            <x v="4256"/>
            <x v="4257"/>
            <x v="4258"/>
            <x v="4259"/>
            <x v="4260"/>
            <x v="4261"/>
            <x v="4262"/>
            <x v="4263"/>
            <x v="4264"/>
            <x v="4265"/>
            <x v="4266"/>
            <x v="4267"/>
            <x v="4268"/>
            <x v="4269"/>
            <x v="4270"/>
            <x v="4271"/>
            <x v="4272"/>
            <x v="4273"/>
            <x v="4274"/>
            <x v="4275"/>
            <x v="4276"/>
            <x v="4277"/>
            <x v="4278"/>
            <x v="4279"/>
            <x v="4280"/>
            <x v="4281"/>
            <x v="4282"/>
            <x v="4283"/>
            <x v="4284"/>
            <x v="4285"/>
            <x v="4286"/>
            <x v="4287"/>
            <x v="4288"/>
            <x v="4289"/>
            <x v="4290"/>
            <x v="4291"/>
            <x v="4292"/>
            <x v="4293"/>
            <x v="4294"/>
            <x v="4295"/>
            <x v="4296"/>
            <x v="4297"/>
            <x v="4298"/>
            <x v="4299"/>
          </reference>
        </references>
      </pivotArea>
    </format>
    <format dxfId="100">
      <pivotArea dataOnly="0" labelOnly="1" fieldPosition="0">
        <references count="1">
          <reference field="1" count="50">
            <x v="4200"/>
            <x v="4201"/>
            <x v="4202"/>
            <x v="4203"/>
            <x v="4204"/>
            <x v="4205"/>
            <x v="4206"/>
            <x v="4207"/>
            <x v="4208"/>
            <x v="4209"/>
            <x v="4210"/>
            <x v="4211"/>
            <x v="4212"/>
            <x v="4213"/>
            <x v="4214"/>
            <x v="4215"/>
            <x v="4216"/>
            <x v="4217"/>
            <x v="4218"/>
            <x v="4219"/>
            <x v="4220"/>
            <x v="4221"/>
            <x v="4222"/>
            <x v="4223"/>
            <x v="4224"/>
            <x v="4225"/>
            <x v="4226"/>
            <x v="4227"/>
            <x v="4228"/>
            <x v="4229"/>
            <x v="4230"/>
            <x v="4231"/>
            <x v="4232"/>
            <x v="4233"/>
            <x v="4234"/>
            <x v="4235"/>
            <x v="4236"/>
            <x v="4237"/>
            <x v="4238"/>
            <x v="4239"/>
            <x v="4240"/>
            <x v="4241"/>
            <x v="4242"/>
            <x v="4243"/>
            <x v="4244"/>
            <x v="4245"/>
            <x v="4246"/>
            <x v="4247"/>
            <x v="4248"/>
            <x v="4249"/>
          </reference>
        </references>
      </pivotArea>
    </format>
    <format dxfId="99">
      <pivotArea dataOnly="0" labelOnly="1" fieldPosition="0">
        <references count="1">
          <reference field="1" count="50">
            <x v="4150"/>
            <x v="4151"/>
            <x v="4152"/>
            <x v="4153"/>
            <x v="4154"/>
            <x v="4155"/>
            <x v="4156"/>
            <x v="4157"/>
            <x v="4158"/>
            <x v="4159"/>
            <x v="4160"/>
            <x v="4161"/>
            <x v="4162"/>
            <x v="4163"/>
            <x v="4164"/>
            <x v="4165"/>
            <x v="4166"/>
            <x v="4167"/>
            <x v="4168"/>
            <x v="4169"/>
            <x v="4170"/>
            <x v="4171"/>
            <x v="4172"/>
            <x v="4173"/>
            <x v="4174"/>
            <x v="4175"/>
            <x v="4176"/>
            <x v="4177"/>
            <x v="4178"/>
            <x v="4179"/>
            <x v="4180"/>
            <x v="4181"/>
            <x v="4182"/>
            <x v="4183"/>
            <x v="4184"/>
            <x v="4185"/>
            <x v="4186"/>
            <x v="4187"/>
            <x v="4188"/>
            <x v="4189"/>
            <x v="4190"/>
            <x v="4191"/>
            <x v="4192"/>
            <x v="4193"/>
            <x v="4194"/>
            <x v="4195"/>
            <x v="4196"/>
            <x v="4197"/>
            <x v="4198"/>
            <x v="4199"/>
          </reference>
        </references>
      </pivotArea>
    </format>
    <format dxfId="98">
      <pivotArea dataOnly="0" labelOnly="1" fieldPosition="0">
        <references count="1">
          <reference field="1" count="50">
            <x v="4100"/>
            <x v="4101"/>
            <x v="4102"/>
            <x v="4103"/>
            <x v="4104"/>
            <x v="4105"/>
            <x v="4106"/>
            <x v="4107"/>
            <x v="4108"/>
            <x v="4109"/>
            <x v="4110"/>
            <x v="4111"/>
            <x v="4112"/>
            <x v="4113"/>
            <x v="4114"/>
            <x v="4115"/>
            <x v="4116"/>
            <x v="4117"/>
            <x v="4118"/>
            <x v="4119"/>
            <x v="4120"/>
            <x v="4121"/>
            <x v="4122"/>
            <x v="4123"/>
            <x v="4124"/>
            <x v="4125"/>
            <x v="4126"/>
            <x v="4127"/>
            <x v="4128"/>
            <x v="4129"/>
            <x v="4130"/>
            <x v="4131"/>
            <x v="4132"/>
            <x v="4133"/>
            <x v="4134"/>
            <x v="4135"/>
            <x v="4136"/>
            <x v="4137"/>
            <x v="4138"/>
            <x v="4139"/>
            <x v="4140"/>
            <x v="4141"/>
            <x v="4142"/>
            <x v="4143"/>
            <x v="4144"/>
            <x v="4145"/>
            <x v="4146"/>
            <x v="4147"/>
            <x v="4148"/>
            <x v="4149"/>
          </reference>
        </references>
      </pivotArea>
    </format>
    <format dxfId="97">
      <pivotArea dataOnly="0" labelOnly="1" fieldPosition="0">
        <references count="1">
          <reference field="1" count="50">
            <x v="4050"/>
            <x v="4051"/>
            <x v="4052"/>
            <x v="4053"/>
            <x v="4054"/>
            <x v="4055"/>
            <x v="4056"/>
            <x v="4057"/>
            <x v="4058"/>
            <x v="4059"/>
            <x v="4060"/>
            <x v="4061"/>
            <x v="4062"/>
            <x v="4063"/>
            <x v="4064"/>
            <x v="4065"/>
            <x v="4066"/>
            <x v="4067"/>
            <x v="4068"/>
            <x v="4069"/>
            <x v="4070"/>
            <x v="4071"/>
            <x v="4072"/>
            <x v="4073"/>
            <x v="4074"/>
            <x v="4075"/>
            <x v="4076"/>
            <x v="4077"/>
            <x v="4078"/>
            <x v="4079"/>
            <x v="4080"/>
            <x v="4081"/>
            <x v="4082"/>
            <x v="4083"/>
            <x v="4084"/>
            <x v="4085"/>
            <x v="4086"/>
            <x v="4087"/>
            <x v="4088"/>
            <x v="4089"/>
            <x v="4090"/>
            <x v="4091"/>
            <x v="4092"/>
            <x v="4093"/>
            <x v="4094"/>
            <x v="4095"/>
            <x v="4096"/>
            <x v="4097"/>
            <x v="4098"/>
            <x v="4099"/>
          </reference>
        </references>
      </pivotArea>
    </format>
    <format dxfId="96">
      <pivotArea dataOnly="0" labelOnly="1" fieldPosition="0">
        <references count="1">
          <reference field="1" count="50">
            <x v="4000"/>
            <x v="4001"/>
            <x v="4002"/>
            <x v="4003"/>
            <x v="4004"/>
            <x v="4005"/>
            <x v="4006"/>
            <x v="4007"/>
            <x v="4008"/>
            <x v="4009"/>
            <x v="4010"/>
            <x v="4011"/>
            <x v="4012"/>
            <x v="4013"/>
            <x v="4014"/>
            <x v="4015"/>
            <x v="4016"/>
            <x v="4017"/>
            <x v="4018"/>
            <x v="4019"/>
            <x v="4020"/>
            <x v="4021"/>
            <x v="4022"/>
            <x v="4023"/>
            <x v="4024"/>
            <x v="4025"/>
            <x v="4026"/>
            <x v="4027"/>
            <x v="4028"/>
            <x v="4029"/>
            <x v="4030"/>
            <x v="4031"/>
            <x v="4032"/>
            <x v="4033"/>
            <x v="4034"/>
            <x v="4035"/>
            <x v="4036"/>
            <x v="4037"/>
            <x v="4038"/>
            <x v="4039"/>
            <x v="4040"/>
            <x v="4041"/>
            <x v="4042"/>
            <x v="4043"/>
            <x v="4044"/>
            <x v="4045"/>
            <x v="4046"/>
            <x v="4047"/>
            <x v="4048"/>
            <x v="4049"/>
          </reference>
        </references>
      </pivotArea>
    </format>
    <format dxfId="95">
      <pivotArea dataOnly="0" labelOnly="1" fieldPosition="0">
        <references count="1">
          <reference field="1" count="50">
            <x v="3950"/>
            <x v="3951"/>
            <x v="3952"/>
            <x v="3953"/>
            <x v="3954"/>
            <x v="3955"/>
            <x v="3956"/>
            <x v="3957"/>
            <x v="3958"/>
            <x v="3959"/>
            <x v="3960"/>
            <x v="3961"/>
            <x v="3962"/>
            <x v="3963"/>
            <x v="3964"/>
            <x v="3965"/>
            <x v="3966"/>
            <x v="3967"/>
            <x v="3968"/>
            <x v="3969"/>
            <x v="3970"/>
            <x v="3971"/>
            <x v="3972"/>
            <x v="3973"/>
            <x v="3974"/>
            <x v="3975"/>
            <x v="3976"/>
            <x v="3977"/>
            <x v="3978"/>
            <x v="3979"/>
            <x v="3980"/>
            <x v="3981"/>
            <x v="3982"/>
            <x v="3983"/>
            <x v="3984"/>
            <x v="3985"/>
            <x v="3986"/>
            <x v="3987"/>
            <x v="3988"/>
            <x v="3989"/>
            <x v="3990"/>
            <x v="3991"/>
            <x v="3992"/>
            <x v="3993"/>
            <x v="3994"/>
            <x v="3995"/>
            <x v="3996"/>
            <x v="3997"/>
            <x v="3998"/>
            <x v="3999"/>
          </reference>
        </references>
      </pivotArea>
    </format>
    <format dxfId="94">
      <pivotArea dataOnly="0" labelOnly="1" fieldPosition="0">
        <references count="1">
          <reference field="1" count="50">
            <x v="3900"/>
            <x v="3901"/>
            <x v="3902"/>
            <x v="3903"/>
            <x v="3904"/>
            <x v="3905"/>
            <x v="3906"/>
            <x v="3907"/>
            <x v="3908"/>
            <x v="3909"/>
            <x v="3910"/>
            <x v="3911"/>
            <x v="3912"/>
            <x v="3913"/>
            <x v="3914"/>
            <x v="3915"/>
            <x v="3916"/>
            <x v="3917"/>
            <x v="3918"/>
            <x v="3919"/>
            <x v="3920"/>
            <x v="3921"/>
            <x v="3922"/>
            <x v="3923"/>
            <x v="3924"/>
            <x v="3925"/>
            <x v="3926"/>
            <x v="3927"/>
            <x v="3928"/>
            <x v="3929"/>
            <x v="3930"/>
            <x v="3931"/>
            <x v="3932"/>
            <x v="3933"/>
            <x v="3934"/>
            <x v="3935"/>
            <x v="3936"/>
            <x v="3937"/>
            <x v="3938"/>
            <x v="3939"/>
            <x v="3940"/>
            <x v="3941"/>
            <x v="3942"/>
            <x v="3943"/>
            <x v="3944"/>
            <x v="3945"/>
            <x v="3946"/>
            <x v="3947"/>
            <x v="3948"/>
            <x v="3949"/>
          </reference>
        </references>
      </pivotArea>
    </format>
    <format dxfId="93">
      <pivotArea dataOnly="0" labelOnly="1" fieldPosition="0">
        <references count="1">
          <reference field="1" count="50">
            <x v="3850"/>
            <x v="3851"/>
            <x v="3852"/>
            <x v="3853"/>
            <x v="3854"/>
            <x v="3855"/>
            <x v="3856"/>
            <x v="3857"/>
            <x v="3858"/>
            <x v="3859"/>
            <x v="3860"/>
            <x v="3861"/>
            <x v="3862"/>
            <x v="3863"/>
            <x v="3864"/>
            <x v="3865"/>
            <x v="3866"/>
            <x v="3867"/>
            <x v="3868"/>
            <x v="3869"/>
            <x v="3870"/>
            <x v="3871"/>
            <x v="3872"/>
            <x v="3873"/>
            <x v="3874"/>
            <x v="3875"/>
            <x v="3876"/>
            <x v="3877"/>
            <x v="3878"/>
            <x v="3879"/>
            <x v="3880"/>
            <x v="3881"/>
            <x v="3882"/>
            <x v="3883"/>
            <x v="3884"/>
            <x v="3885"/>
            <x v="3886"/>
            <x v="3887"/>
            <x v="3888"/>
            <x v="3889"/>
            <x v="3890"/>
            <x v="3891"/>
            <x v="3892"/>
            <x v="3893"/>
            <x v="3894"/>
            <x v="3895"/>
            <x v="3896"/>
            <x v="3897"/>
            <x v="3898"/>
            <x v="3899"/>
          </reference>
        </references>
      </pivotArea>
    </format>
    <format dxfId="92">
      <pivotArea dataOnly="0" labelOnly="1" fieldPosition="0">
        <references count="1">
          <reference field="1" count="50">
            <x v="3800"/>
            <x v="3801"/>
            <x v="3802"/>
            <x v="3803"/>
            <x v="3804"/>
            <x v="3805"/>
            <x v="3806"/>
            <x v="3807"/>
            <x v="3808"/>
            <x v="3809"/>
            <x v="3810"/>
            <x v="3811"/>
            <x v="3812"/>
            <x v="3813"/>
            <x v="3814"/>
            <x v="3815"/>
            <x v="3816"/>
            <x v="3817"/>
            <x v="3818"/>
            <x v="3819"/>
            <x v="3820"/>
            <x v="3821"/>
            <x v="3822"/>
            <x v="3823"/>
            <x v="3824"/>
            <x v="3825"/>
            <x v="3826"/>
            <x v="3827"/>
            <x v="3828"/>
            <x v="3829"/>
            <x v="3830"/>
            <x v="3831"/>
            <x v="3832"/>
            <x v="3833"/>
            <x v="3834"/>
            <x v="3835"/>
            <x v="3836"/>
            <x v="3837"/>
            <x v="3838"/>
            <x v="3839"/>
            <x v="3840"/>
            <x v="3841"/>
            <x v="3842"/>
            <x v="3843"/>
            <x v="3844"/>
            <x v="3845"/>
            <x v="3846"/>
            <x v="3847"/>
            <x v="3848"/>
            <x v="3849"/>
          </reference>
        </references>
      </pivotArea>
    </format>
    <format dxfId="91">
      <pivotArea dataOnly="0" labelOnly="1" fieldPosition="0">
        <references count="1">
          <reference field="1" count="50">
            <x v="3750"/>
            <x v="3751"/>
            <x v="3752"/>
            <x v="3753"/>
            <x v="3754"/>
            <x v="3755"/>
            <x v="3756"/>
            <x v="3757"/>
            <x v="3758"/>
            <x v="3759"/>
            <x v="3760"/>
            <x v="3761"/>
            <x v="3762"/>
            <x v="3763"/>
            <x v="3764"/>
            <x v="3765"/>
            <x v="3766"/>
            <x v="3767"/>
            <x v="3768"/>
            <x v="3769"/>
            <x v="3770"/>
            <x v="3771"/>
            <x v="3772"/>
            <x v="3773"/>
            <x v="3774"/>
            <x v="3775"/>
            <x v="3776"/>
            <x v="3777"/>
            <x v="3778"/>
            <x v="3779"/>
            <x v="3780"/>
            <x v="3781"/>
            <x v="3782"/>
            <x v="3783"/>
            <x v="3784"/>
            <x v="3785"/>
            <x v="3786"/>
            <x v="3787"/>
            <x v="3788"/>
            <x v="3789"/>
            <x v="3790"/>
            <x v="3791"/>
            <x v="3792"/>
            <x v="3793"/>
            <x v="3794"/>
            <x v="3795"/>
            <x v="3796"/>
            <x v="3797"/>
            <x v="3798"/>
            <x v="3799"/>
          </reference>
        </references>
      </pivotArea>
    </format>
    <format dxfId="90">
      <pivotArea dataOnly="0" labelOnly="1" fieldPosition="0">
        <references count="1">
          <reference field="1" count="50">
            <x v="3700"/>
            <x v="3701"/>
            <x v="3702"/>
            <x v="3703"/>
            <x v="3704"/>
            <x v="3705"/>
            <x v="3706"/>
            <x v="3707"/>
            <x v="3708"/>
            <x v="3709"/>
            <x v="3710"/>
            <x v="3711"/>
            <x v="3712"/>
            <x v="3713"/>
            <x v="3714"/>
            <x v="3715"/>
            <x v="3716"/>
            <x v="3717"/>
            <x v="3718"/>
            <x v="3719"/>
            <x v="3720"/>
            <x v="3721"/>
            <x v="3722"/>
            <x v="3723"/>
            <x v="3724"/>
            <x v="3725"/>
            <x v="3726"/>
            <x v="3727"/>
            <x v="3728"/>
            <x v="3729"/>
            <x v="3730"/>
            <x v="3731"/>
            <x v="3732"/>
            <x v="3733"/>
            <x v="3734"/>
            <x v="3735"/>
            <x v="3736"/>
            <x v="3737"/>
            <x v="3738"/>
            <x v="3739"/>
            <x v="3740"/>
            <x v="3741"/>
            <x v="3742"/>
            <x v="3743"/>
            <x v="3744"/>
            <x v="3745"/>
            <x v="3746"/>
            <x v="3747"/>
            <x v="3748"/>
            <x v="3749"/>
          </reference>
        </references>
      </pivotArea>
    </format>
    <format dxfId="89">
      <pivotArea dataOnly="0" labelOnly="1" fieldPosition="0">
        <references count="1">
          <reference field="1" count="50">
            <x v="3650"/>
            <x v="3651"/>
            <x v="3652"/>
            <x v="3653"/>
            <x v="3654"/>
            <x v="3655"/>
            <x v="3656"/>
            <x v="3657"/>
            <x v="3658"/>
            <x v="3659"/>
            <x v="3660"/>
            <x v="3661"/>
            <x v="3662"/>
            <x v="3663"/>
            <x v="3664"/>
            <x v="3665"/>
            <x v="3666"/>
            <x v="3667"/>
            <x v="3668"/>
            <x v="3669"/>
            <x v="3670"/>
            <x v="3671"/>
            <x v="3672"/>
            <x v="3673"/>
            <x v="3674"/>
            <x v="3675"/>
            <x v="3676"/>
            <x v="3677"/>
            <x v="3678"/>
            <x v="3679"/>
            <x v="3680"/>
            <x v="3681"/>
            <x v="3682"/>
            <x v="3683"/>
            <x v="3684"/>
            <x v="3685"/>
            <x v="3686"/>
            <x v="3687"/>
            <x v="3688"/>
            <x v="3689"/>
            <x v="3690"/>
            <x v="3691"/>
            <x v="3692"/>
            <x v="3693"/>
            <x v="3694"/>
            <x v="3695"/>
            <x v="3696"/>
            <x v="3697"/>
            <x v="3698"/>
            <x v="3699"/>
          </reference>
        </references>
      </pivotArea>
    </format>
    <format dxfId="88">
      <pivotArea dataOnly="0" labelOnly="1" fieldPosition="0">
        <references count="1">
          <reference field="1" count="50">
            <x v="3600"/>
            <x v="3601"/>
            <x v="3602"/>
            <x v="3603"/>
            <x v="3604"/>
            <x v="3605"/>
            <x v="3606"/>
            <x v="3607"/>
            <x v="3608"/>
            <x v="3609"/>
            <x v="3610"/>
            <x v="3611"/>
            <x v="3612"/>
            <x v="3613"/>
            <x v="3614"/>
            <x v="3615"/>
            <x v="3616"/>
            <x v="3617"/>
            <x v="3618"/>
            <x v="3619"/>
            <x v="3620"/>
            <x v="3621"/>
            <x v="3622"/>
            <x v="3623"/>
            <x v="3624"/>
            <x v="3625"/>
            <x v="3626"/>
            <x v="3627"/>
            <x v="3628"/>
            <x v="3629"/>
            <x v="3630"/>
            <x v="3631"/>
            <x v="3632"/>
            <x v="3633"/>
            <x v="3634"/>
            <x v="3635"/>
            <x v="3636"/>
            <x v="3637"/>
            <x v="3638"/>
            <x v="3639"/>
            <x v="3640"/>
            <x v="3641"/>
            <x v="3642"/>
            <x v="3643"/>
            <x v="3644"/>
            <x v="3645"/>
            <x v="3646"/>
            <x v="3647"/>
            <x v="3648"/>
            <x v="3649"/>
          </reference>
        </references>
      </pivotArea>
    </format>
    <format dxfId="87">
      <pivotArea dataOnly="0" labelOnly="1" fieldPosition="0">
        <references count="1">
          <reference field="1" count="50">
            <x v="3550"/>
            <x v="3551"/>
            <x v="3552"/>
            <x v="3553"/>
            <x v="3554"/>
            <x v="3555"/>
            <x v="3556"/>
            <x v="3557"/>
            <x v="3558"/>
            <x v="3559"/>
            <x v="3560"/>
            <x v="3561"/>
            <x v="3562"/>
            <x v="3563"/>
            <x v="3564"/>
            <x v="3565"/>
            <x v="3566"/>
            <x v="3567"/>
            <x v="3568"/>
            <x v="3569"/>
            <x v="3570"/>
            <x v="3571"/>
            <x v="3572"/>
            <x v="3573"/>
            <x v="3574"/>
            <x v="3575"/>
            <x v="3576"/>
            <x v="3577"/>
            <x v="3578"/>
            <x v="3579"/>
            <x v="3580"/>
            <x v="3581"/>
            <x v="3582"/>
            <x v="3583"/>
            <x v="3584"/>
            <x v="3585"/>
            <x v="3586"/>
            <x v="3587"/>
            <x v="3588"/>
            <x v="3589"/>
            <x v="3590"/>
            <x v="3591"/>
            <x v="3592"/>
            <x v="3593"/>
            <x v="3594"/>
            <x v="3595"/>
            <x v="3596"/>
            <x v="3597"/>
            <x v="3598"/>
            <x v="3599"/>
          </reference>
        </references>
      </pivotArea>
    </format>
    <format dxfId="86">
      <pivotArea dataOnly="0" labelOnly="1" fieldPosition="0">
        <references count="1">
          <reference field="1" count="50">
            <x v="3500"/>
            <x v="3501"/>
            <x v="3502"/>
            <x v="3503"/>
            <x v="3504"/>
            <x v="3505"/>
            <x v="3506"/>
            <x v="3507"/>
            <x v="3508"/>
            <x v="3509"/>
            <x v="3510"/>
            <x v="3511"/>
            <x v="3512"/>
            <x v="3513"/>
            <x v="3514"/>
            <x v="3515"/>
            <x v="3516"/>
            <x v="3517"/>
            <x v="3518"/>
            <x v="3519"/>
            <x v="3520"/>
            <x v="3521"/>
            <x v="3522"/>
            <x v="3523"/>
            <x v="3524"/>
            <x v="3525"/>
            <x v="3526"/>
            <x v="3527"/>
            <x v="3528"/>
            <x v="3529"/>
            <x v="3530"/>
            <x v="3531"/>
            <x v="3532"/>
            <x v="3533"/>
            <x v="3534"/>
            <x v="3535"/>
            <x v="3536"/>
            <x v="3537"/>
            <x v="3538"/>
            <x v="3539"/>
            <x v="3540"/>
            <x v="3541"/>
            <x v="3542"/>
            <x v="3543"/>
            <x v="3544"/>
            <x v="3545"/>
            <x v="3546"/>
            <x v="3547"/>
            <x v="3548"/>
            <x v="3549"/>
          </reference>
        </references>
      </pivotArea>
    </format>
    <format dxfId="85">
      <pivotArea dataOnly="0" labelOnly="1" fieldPosition="0">
        <references count="1">
          <reference field="1" count="50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  <x v="3492"/>
            <x v="3493"/>
            <x v="3494"/>
            <x v="3495"/>
            <x v="3496"/>
            <x v="3497"/>
            <x v="3498"/>
            <x v="3499"/>
          </reference>
        </references>
      </pivotArea>
    </format>
    <format dxfId="84">
      <pivotArea dataOnly="0" labelOnly="1" fieldPosition="0">
        <references count="1">
          <reference field="1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83">
      <pivotArea dataOnly="0" labelOnly="1" fieldPosition="0">
        <references count="1">
          <reference field="1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82">
      <pivotArea dataOnly="0" labelOnly="1" fieldPosition="0">
        <references count="1">
          <reference field="1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81">
      <pivotArea dataOnly="0" labelOnly="1" fieldPosition="0">
        <references count="1">
          <reference field="1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80">
      <pivotArea dataOnly="0" labelOnly="1" fieldPosition="0">
        <references count="1">
          <reference field="1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79">
      <pivotArea dataOnly="0" labelOnly="1" fieldPosition="0">
        <references count="1">
          <reference field="1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78">
      <pivotArea dataOnly="0" labelOnly="1" fieldPosition="0">
        <references count="1">
          <reference field="1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77">
      <pivotArea dataOnly="0" labelOnly="1" fieldPosition="0">
        <references count="1">
          <reference field="1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76">
      <pivotArea dataOnly="0" labelOnly="1" fieldPosition="0">
        <references count="1">
          <reference field="1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75">
      <pivotArea dataOnly="0" labelOnly="1" fieldPosition="0">
        <references count="1">
          <reference field="1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74">
      <pivotArea dataOnly="0" labelOnly="1" fieldPosition="0">
        <references count="1">
          <reference field="1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73">
      <pivotArea dataOnly="0" labelOnly="1" fieldPosition="0">
        <references count="1">
          <reference field="1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72">
      <pivotArea dataOnly="0" labelOnly="1" fieldPosition="0">
        <references count="1">
          <reference field="1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71">
      <pivotArea dataOnly="0" labelOnly="1" fieldPosition="0">
        <references count="1">
          <reference field="1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70">
      <pivotArea dataOnly="0" labelOnly="1" fieldPosition="0">
        <references count="1">
          <reference field="1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69">
      <pivotArea dataOnly="0" labelOnly="1" fieldPosition="0">
        <references count="1">
          <reference field="1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68">
      <pivotArea dataOnly="0" labelOnly="1" fieldPosition="0">
        <references count="1">
          <reference field="1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67">
      <pivotArea dataOnly="0" labelOnly="1" fieldPosition="0">
        <references count="1">
          <reference field="1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66">
      <pivotArea dataOnly="0" labelOnly="1" fieldPosition="0">
        <references count="1">
          <reference field="1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65">
      <pivotArea dataOnly="0" labelOnly="1" fieldPosition="0">
        <references count="1">
          <reference field="1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64">
      <pivotArea dataOnly="0" labelOnly="1" fieldPosition="0">
        <references count="1">
          <reference field="1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63">
      <pivotArea dataOnly="0" labelOnly="1" fieldPosition="0">
        <references count="1">
          <reference field="1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62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61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60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59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58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57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56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55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54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53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52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51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50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49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48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47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46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45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44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43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42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41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40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39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38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37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36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35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34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33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32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31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30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9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8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7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6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5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4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3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2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1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0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9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8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CE752-839C-4A6E-8F34-920BB016B9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:W10" firstHeaderRow="1" firstDataRow="2" firstDataCol="1"/>
  <pivotFields count="23">
    <pivotField showAll="0"/>
    <pivotField showAll="0"/>
    <pivotField showAll="0"/>
    <pivotField axis="axisRow" showAll="0">
      <items count="7">
        <item x="5"/>
        <item x="4"/>
        <item x="1"/>
        <item x="3"/>
        <item x="2"/>
        <item x="0"/>
        <item t="default"/>
      </items>
    </pivotField>
    <pivotField numFmtId="164" showAll="0"/>
    <pivotField showAll="0"/>
    <pivotField showAll="0"/>
    <pivotField numFmtId="164" showAll="0">
      <items count="1456">
        <item x="473"/>
        <item x="1315"/>
        <item x="805"/>
        <item x="1361"/>
        <item x="1425"/>
        <item x="753"/>
        <item x="151"/>
        <item x="372"/>
        <item x="695"/>
        <item x="1310"/>
        <item x="732"/>
        <item x="616"/>
        <item x="570"/>
        <item x="31"/>
        <item x="213"/>
        <item x="1037"/>
        <item x="349"/>
        <item x="1393"/>
        <item x="1261"/>
        <item x="332"/>
        <item x="670"/>
        <item x="1357"/>
        <item x="141"/>
        <item x="1328"/>
        <item x="636"/>
        <item x="707"/>
        <item x="267"/>
        <item x="166"/>
        <item x="968"/>
        <item x="14"/>
        <item x="1228"/>
        <item x="768"/>
        <item x="862"/>
        <item x="1258"/>
        <item x="1043"/>
        <item x="170"/>
        <item x="355"/>
        <item x="1126"/>
        <item x="781"/>
        <item x="208"/>
        <item x="900"/>
        <item x="1292"/>
        <item x="1214"/>
        <item x="420"/>
        <item x="404"/>
        <item x="2"/>
        <item x="619"/>
        <item x="1013"/>
        <item x="20"/>
        <item x="588"/>
        <item x="430"/>
        <item x="1121"/>
        <item x="659"/>
        <item x="579"/>
        <item x="1405"/>
        <item x="1392"/>
        <item x="1019"/>
        <item x="62"/>
        <item x="1284"/>
        <item x="13"/>
        <item x="915"/>
        <item x="948"/>
        <item x="912"/>
        <item x="1147"/>
        <item x="1169"/>
        <item x="1407"/>
        <item x="385"/>
        <item x="1152"/>
        <item x="798"/>
        <item x="939"/>
        <item x="1071"/>
        <item x="432"/>
        <item x="412"/>
        <item x="910"/>
        <item x="315"/>
        <item x="608"/>
        <item x="631"/>
        <item x="390"/>
        <item x="1042"/>
        <item x="1330"/>
        <item x="46"/>
        <item x="848"/>
        <item x="371"/>
        <item x="443"/>
        <item x="938"/>
        <item x="711"/>
        <item x="495"/>
        <item x="248"/>
        <item x="126"/>
        <item x="872"/>
        <item x="638"/>
        <item x="629"/>
        <item x="902"/>
        <item x="551"/>
        <item x="517"/>
        <item x="264"/>
        <item x="368"/>
        <item x="721"/>
        <item x="604"/>
        <item x="969"/>
        <item x="730"/>
        <item x="244"/>
        <item x="712"/>
        <item x="1036"/>
        <item x="1200"/>
        <item x="96"/>
        <item x="1070"/>
        <item x="300"/>
        <item x="294"/>
        <item x="175"/>
        <item x="290"/>
        <item x="217"/>
        <item x="275"/>
        <item x="680"/>
        <item x="220"/>
        <item x="980"/>
        <item x="1081"/>
        <item x="125"/>
        <item x="158"/>
        <item x="520"/>
        <item x="971"/>
        <item x="206"/>
        <item x="1383"/>
        <item x="724"/>
        <item x="985"/>
        <item x="101"/>
        <item x="998"/>
        <item x="219"/>
        <item x="306"/>
        <item x="304"/>
        <item x="181"/>
        <item x="61"/>
        <item x="451"/>
        <item x="214"/>
        <item x="80"/>
        <item x="1041"/>
        <item x="331"/>
        <item x="497"/>
        <item x="337"/>
        <item x="727"/>
        <item x="839"/>
        <item x="751"/>
        <item x="260"/>
        <item x="1306"/>
        <item x="1053"/>
        <item x="1072"/>
        <item x="779"/>
        <item x="510"/>
        <item x="1128"/>
        <item x="1051"/>
        <item x="1240"/>
        <item x="66"/>
        <item x="302"/>
        <item x="550"/>
        <item x="746"/>
        <item x="317"/>
        <item x="1338"/>
        <item x="1159"/>
        <item x="593"/>
        <item x="1085"/>
        <item x="484"/>
        <item x="734"/>
        <item x="178"/>
        <item x="1189"/>
        <item x="654"/>
        <item x="10"/>
        <item x="1182"/>
        <item x="799"/>
        <item x="1431"/>
        <item x="1282"/>
        <item x="1102"/>
        <item x="758"/>
        <item x="1419"/>
        <item x="562"/>
        <item x="542"/>
        <item x="1421"/>
        <item x="357"/>
        <item x="822"/>
        <item x="490"/>
        <item x="852"/>
        <item x="1092"/>
        <item x="993"/>
        <item x="1267"/>
        <item x="1436"/>
        <item x="999"/>
        <item x="41"/>
        <item x="941"/>
        <item x="263"/>
        <item x="247"/>
        <item x="947"/>
        <item x="743"/>
        <item x="336"/>
        <item x="704"/>
        <item x="67"/>
        <item x="1104"/>
        <item x="625"/>
        <item x="7"/>
        <item x="396"/>
        <item x="1082"/>
        <item x="354"/>
        <item x="1291"/>
        <item x="791"/>
        <item x="1333"/>
        <item x="1439"/>
        <item x="1129"/>
        <item x="895"/>
        <item x="39"/>
        <item x="1218"/>
        <item x="410"/>
        <item x="1124"/>
        <item x="252"/>
        <item x="127"/>
        <item x="965"/>
        <item x="1029"/>
        <item x="1"/>
        <item x="171"/>
        <item x="1265"/>
        <item x="1299"/>
        <item x="823"/>
        <item x="723"/>
        <item x="143"/>
        <item x="764"/>
        <item x="356"/>
        <item x="802"/>
        <item x="936"/>
        <item x="1374"/>
        <item x="824"/>
        <item x="1175"/>
        <item x="735"/>
        <item x="1225"/>
        <item x="1403"/>
        <item x="310"/>
        <item x="203"/>
        <item x="814"/>
        <item x="1438"/>
        <item x="681"/>
        <item x="618"/>
        <item x="1394"/>
        <item x="926"/>
        <item x="128"/>
        <item x="454"/>
        <item x="1194"/>
        <item x="183"/>
        <item x="610"/>
        <item x="709"/>
        <item x="464"/>
        <item x="389"/>
        <item x="184"/>
        <item x="1226"/>
        <item x="1040"/>
        <item x="1187"/>
        <item x="963"/>
        <item x="374"/>
        <item x="326"/>
        <item x="914"/>
        <item x="229"/>
        <item x="340"/>
        <item x="1289"/>
        <item x="522"/>
        <item x="1220"/>
        <item x="567"/>
        <item x="1323"/>
        <item x="595"/>
        <item x="133"/>
        <item x="52"/>
        <item x="15"/>
        <item x="433"/>
        <item x="1243"/>
        <item x="122"/>
        <item x="1185"/>
        <item x="6"/>
        <item x="937"/>
        <item x="256"/>
        <item x="922"/>
        <item x="1096"/>
        <item x="1018"/>
        <item x="767"/>
        <item x="112"/>
        <item x="884"/>
        <item x="1133"/>
        <item x="859"/>
        <item x="835"/>
        <item x="877"/>
        <item x="1058"/>
        <item x="494"/>
        <item x="507"/>
        <item x="387"/>
        <item x="843"/>
        <item x="383"/>
        <item x="609"/>
        <item x="1095"/>
        <item x="1025"/>
        <item x="1065"/>
        <item x="731"/>
        <item x="974"/>
        <item x="643"/>
        <item x="1125"/>
        <item x="825"/>
        <item x="400"/>
        <item x="286"/>
        <item x="36"/>
        <item x="752"/>
        <item x="747"/>
        <item x="299"/>
        <item x="149"/>
        <item x="818"/>
        <item x="530"/>
        <item x="32"/>
        <item x="130"/>
        <item x="1115"/>
        <item x="792"/>
        <item x="163"/>
        <item x="1112"/>
        <item x="401"/>
        <item x="71"/>
        <item x="86"/>
        <item x="509"/>
        <item x="920"/>
        <item x="273"/>
        <item x="188"/>
        <item x="769"/>
        <item x="269"/>
        <item x="237"/>
        <item x="50"/>
        <item x="1052"/>
        <item x="861"/>
        <item x="1322"/>
        <item x="482"/>
        <item x="879"/>
        <item x="1236"/>
        <item x="83"/>
        <item x="1049"/>
        <item x="1440"/>
        <item x="1086"/>
        <item x="1244"/>
        <item x="749"/>
        <item x="468"/>
        <item x="964"/>
        <item x="783"/>
        <item x="916"/>
        <item x="513"/>
        <item x="402"/>
        <item x="1347"/>
        <item x="156"/>
        <item x="1406"/>
        <item x="1056"/>
        <item x="744"/>
        <item x="1015"/>
        <item x="1441"/>
        <item x="785"/>
        <item x="597"/>
        <item x="1446"/>
        <item x="1208"/>
        <item x="257"/>
        <item x="599"/>
        <item x="720"/>
        <item x="1268"/>
        <item x="697"/>
        <item x="303"/>
        <item x="1174"/>
        <item x="1155"/>
        <item x="1136"/>
        <item x="807"/>
        <item x="1077"/>
        <item x="846"/>
        <item x="287"/>
        <item x="236"/>
        <item x="837"/>
        <item x="672"/>
        <item x="254"/>
        <item x="59"/>
        <item x="694"/>
        <item x="421"/>
        <item x="405"/>
        <item x="502"/>
        <item x="1378"/>
        <item x="1408"/>
        <item x="1319"/>
        <item x="1151"/>
        <item x="448"/>
        <item x="840"/>
        <item x="1420"/>
        <item x="622"/>
        <item x="493"/>
        <item x="415"/>
        <item x="1180"/>
        <item x="1409"/>
        <item x="195"/>
        <item x="1149"/>
        <item x="1254"/>
        <item x="1280"/>
        <item x="1417"/>
        <item x="364"/>
        <item x="1209"/>
        <item x="323"/>
        <item x="958"/>
        <item x="1366"/>
        <item x="1301"/>
        <item x="563"/>
        <item x="959"/>
        <item x="878"/>
        <item x="1312"/>
        <item x="1373"/>
        <item x="394"/>
        <item x="361"/>
        <item x="102"/>
        <item x="160"/>
        <item x="663"/>
        <item x="106"/>
        <item x="338"/>
        <item x="272"/>
        <item x="227"/>
        <item x="1177"/>
        <item x="37"/>
        <item x="1027"/>
        <item x="961"/>
        <item x="698"/>
        <item x="949"/>
        <item x="289"/>
        <item x="612"/>
        <item x="16"/>
        <item x="512"/>
        <item x="93"/>
        <item x="27"/>
        <item x="1276"/>
        <item x="683"/>
        <item x="1117"/>
        <item x="414"/>
        <item x="419"/>
        <item x="5"/>
        <item x="1444"/>
        <item x="605"/>
        <item x="539"/>
        <item x="1433"/>
        <item x="923"/>
        <item x="485"/>
        <item x="1232"/>
        <item x="293"/>
        <item x="1083"/>
        <item x="218"/>
        <item x="97"/>
        <item x="1295"/>
        <item x="211"/>
        <item x="692"/>
        <item x="552"/>
        <item x="759"/>
        <item x="885"/>
        <item x="17"/>
        <item x="962"/>
        <item x="762"/>
        <item x="1107"/>
        <item x="545"/>
        <item x="308"/>
        <item x="1119"/>
        <item x="951"/>
        <item x="268"/>
        <item x="896"/>
        <item x="1105"/>
        <item x="223"/>
        <item x="74"/>
        <item x="205"/>
        <item x="174"/>
        <item x="441"/>
        <item x="1300"/>
        <item x="176"/>
        <item x="673"/>
        <item x="325"/>
        <item x="1237"/>
        <item x="43"/>
        <item x="685"/>
        <item x="506"/>
        <item x="342"/>
        <item x="4"/>
        <item x="653"/>
        <item x="1320"/>
        <item x="312"/>
        <item x="114"/>
        <item x="533"/>
        <item x="204"/>
        <item x="408"/>
        <item x="253"/>
        <item x="519"/>
        <item x="259"/>
        <item x="778"/>
        <item x="906"/>
        <item x="139"/>
        <item x="1343"/>
        <item x="603"/>
        <item x="722"/>
        <item x="1202"/>
        <item x="1141"/>
        <item x="887"/>
        <item x="748"/>
        <item x="888"/>
        <item x="1038"/>
        <item x="344"/>
        <item x="1184"/>
        <item x="800"/>
        <item x="1004"/>
        <item x="1198"/>
        <item x="665"/>
        <item x="532"/>
        <item x="1447"/>
        <item x="598"/>
        <item x="1176"/>
        <item x="322"/>
        <item x="1272"/>
        <item x="376"/>
        <item x="1367"/>
        <item x="116"/>
        <item x="154"/>
        <item x="367"/>
        <item x="45"/>
        <item x="113"/>
        <item x="277"/>
        <item x="766"/>
        <item x="1424"/>
        <item x="76"/>
        <item x="661"/>
        <item x="100"/>
        <item x="651"/>
        <item x="738"/>
        <item x="674"/>
        <item x="89"/>
        <item x="646"/>
        <item x="691"/>
        <item x="456"/>
        <item x="1415"/>
        <item x="358"/>
        <item x="919"/>
        <item x="830"/>
        <item x="1251"/>
        <item x="710"/>
        <item x="540"/>
        <item x="3"/>
        <item x="1297"/>
        <item x="668"/>
        <item x="370"/>
        <item x="535"/>
        <item x="1399"/>
        <item x="30"/>
        <item x="224"/>
        <item x="423"/>
        <item x="667"/>
        <item x="1413"/>
        <item x="1332"/>
        <item x="1384"/>
        <item x="1216"/>
        <item x="359"/>
        <item x="1146"/>
        <item x="703"/>
        <item x="1331"/>
        <item x="1010"/>
        <item x="1263"/>
        <item x="279"/>
        <item x="544"/>
        <item x="470"/>
        <item x="475"/>
        <item x="1363"/>
        <item x="813"/>
        <item x="760"/>
        <item x="770"/>
        <item x="65"/>
        <item x="1206"/>
        <item x="1183"/>
        <item x="1454"/>
        <item x="757"/>
        <item x="827"/>
        <item x="713"/>
        <item x="1385"/>
        <item x="54"/>
        <item x="147"/>
        <item x="682"/>
        <item x="987"/>
        <item x="899"/>
        <item x="462"/>
        <item x="705"/>
        <item x="288"/>
        <item x="740"/>
        <item x="1371"/>
        <item x="763"/>
        <item x="192"/>
        <item x="891"/>
        <item x="352"/>
        <item x="328"/>
        <item x="1308"/>
        <item x="1127"/>
        <item x="626"/>
        <item x="321"/>
        <item x="347"/>
        <item x="1314"/>
        <item x="474"/>
        <item x="940"/>
        <item x="418"/>
        <item x="1453"/>
        <item x="686"/>
        <item x="1274"/>
        <item x="173"/>
        <item x="1233"/>
        <item x="391"/>
        <item x="911"/>
        <item x="458"/>
        <item x="1099"/>
        <item x="492"/>
        <item x="819"/>
        <item x="617"/>
        <item x="197"/>
        <item x="1005"/>
        <item x="995"/>
        <item x="1369"/>
        <item x="437"/>
        <item x="1418"/>
        <item x="105"/>
        <item x="546"/>
        <item x="98"/>
        <item x="330"/>
        <item x="868"/>
        <item x="525"/>
        <item x="1252"/>
        <item x="849"/>
        <item x="1122"/>
        <item x="1210"/>
        <item x="548"/>
        <item x="1318"/>
        <item x="1305"/>
        <item x="790"/>
        <item x="1078"/>
        <item x="476"/>
        <item x="652"/>
        <item x="1064"/>
        <item x="801"/>
        <item x="168"/>
        <item x="95"/>
        <item x="660"/>
        <item x="1349"/>
        <item x="460"/>
        <item x="600"/>
        <item x="1307"/>
        <item x="22"/>
        <item x="64"/>
        <item x="1348"/>
        <item x="793"/>
        <item x="221"/>
        <item x="558"/>
        <item x="429"/>
        <item x="855"/>
        <item x="406"/>
        <item x="1313"/>
        <item x="789"/>
        <item x="373"/>
        <item x="1091"/>
        <item x="489"/>
        <item x="547"/>
        <item x="581"/>
        <item x="38"/>
        <item x="1266"/>
        <item x="601"/>
        <item x="207"/>
        <item x="863"/>
        <item x="251"/>
        <item x="1016"/>
        <item x="35"/>
        <item x="666"/>
        <item x="635"/>
        <item x="1103"/>
        <item x="1434"/>
        <item x="1150"/>
        <item x="363"/>
        <item x="991"/>
        <item x="234"/>
        <item x="1283"/>
        <item x="577"/>
        <item x="435"/>
        <item x="1068"/>
        <item x="1404"/>
        <item x="632"/>
        <item x="788"/>
        <item x="1359"/>
        <item x="341"/>
        <item x="1057"/>
        <item x="417"/>
        <item x="1009"/>
        <item x="1017"/>
        <item x="424"/>
        <item x="571"/>
        <item x="904"/>
        <item x="1134"/>
        <item x="397"/>
        <item x="240"/>
        <item x="664"/>
        <item x="73"/>
        <item x="1336"/>
        <item x="1428"/>
        <item x="1142"/>
        <item x="1423"/>
        <item x="851"/>
        <item x="99"/>
        <item x="561"/>
        <item x="239"/>
        <item x="1339"/>
        <item x="1296"/>
        <item x="706"/>
        <item x="809"/>
        <item x="640"/>
        <item x="1222"/>
        <item x="172"/>
        <item x="1166"/>
        <item x="449"/>
        <item x="392"/>
        <item x="70"/>
        <item x="1227"/>
        <item x="917"/>
        <item x="1170"/>
        <item x="1173"/>
        <item x="953"/>
        <item x="1108"/>
        <item x="927"/>
        <item x="613"/>
        <item x="343"/>
        <item x="1022"/>
        <item x="72"/>
        <item x="943"/>
        <item x="930"/>
        <item x="1171"/>
        <item x="393"/>
        <item x="1000"/>
        <item x="1140"/>
        <item x="162"/>
        <item x="737"/>
        <item x="450"/>
        <item x="1435"/>
        <item x="675"/>
        <item x="678"/>
        <item x="845"/>
        <item x="1287"/>
        <item x="1430"/>
        <item x="51"/>
        <item x="274"/>
        <item x="88"/>
        <item x="40"/>
        <item x="569"/>
        <item x="850"/>
        <item x="135"/>
        <item x="1110"/>
        <item x="411"/>
        <item x="553"/>
        <item x="836"/>
        <item x="504"/>
        <item x="893"/>
        <item x="134"/>
        <item x="967"/>
        <item x="199"/>
        <item x="1139"/>
        <item x="1088"/>
        <item x="1135"/>
        <item x="942"/>
        <item x="580"/>
        <item x="596"/>
        <item x="572"/>
        <item x="1353"/>
        <item x="536"/>
        <item x="1098"/>
        <item x="1370"/>
        <item x="1230"/>
        <item x="1215"/>
        <item x="589"/>
        <item x="1414"/>
        <item x="925"/>
        <item x="1034"/>
        <item x="109"/>
        <item x="1118"/>
        <item x="620"/>
        <item x="924"/>
        <item x="865"/>
        <item x="955"/>
        <item x="422"/>
        <item x="120"/>
        <item x="427"/>
        <item x="1154"/>
        <item x="725"/>
        <item x="876"/>
        <item x="1426"/>
        <item x="1398"/>
        <item x="249"/>
        <item x="1386"/>
        <item x="1365"/>
        <item x="803"/>
        <item x="87"/>
        <item x="726"/>
        <item x="457"/>
        <item x="235"/>
        <item x="557"/>
        <item x="821"/>
        <item x="459"/>
        <item x="1089"/>
        <item x="1193"/>
        <item x="860"/>
        <item x="1242"/>
        <item x="242"/>
        <item x="1327"/>
        <item x="407"/>
        <item x="403"/>
        <item x="1241"/>
        <item x="806"/>
        <item x="992"/>
        <item x="499"/>
        <item x="556"/>
        <item x="831"/>
        <item x="42"/>
        <item x="1286"/>
        <item x="1205"/>
        <item x="1221"/>
        <item x="1047"/>
        <item x="1354"/>
        <item x="1239"/>
        <item x="258"/>
        <item x="1021"/>
        <item x="564"/>
        <item x="465"/>
        <item x="1342"/>
        <item x="602"/>
        <item x="12"/>
        <item x="34"/>
        <item x="191"/>
        <item x="241"/>
        <item x="892"/>
        <item x="1160"/>
        <item x="511"/>
        <item x="689"/>
        <item x="1162"/>
        <item x="528"/>
        <item x="994"/>
        <item x="380"/>
        <item x="1382"/>
        <item x="118"/>
        <item x="741"/>
        <item x="1044"/>
        <item x="388"/>
        <item x="989"/>
        <item x="1219"/>
        <item x="1120"/>
        <item x="777"/>
        <item x="309"/>
        <item x="1199"/>
        <item x="639"/>
        <item x="1451"/>
        <item x="1401"/>
        <item x="148"/>
        <item x="644"/>
        <item x="578"/>
        <item x="320"/>
        <item x="1050"/>
        <item x="1116"/>
        <item x="776"/>
        <item x="200"/>
        <item x="1302"/>
        <item x="771"/>
        <item x="541"/>
        <item x="856"/>
        <item x="719"/>
        <item x="1238"/>
        <item x="377"/>
        <item x="478"/>
        <item x="526"/>
        <item x="261"/>
        <item x="875"/>
        <item x="1106"/>
        <item x="950"/>
        <item x="1181"/>
        <item x="1281"/>
        <item x="529"/>
        <item x="1269"/>
        <item x="1163"/>
        <item x="1111"/>
        <item x="679"/>
        <item x="255"/>
        <item x="28"/>
        <item x="981"/>
        <item x="1075"/>
        <item x="1224"/>
        <item x="655"/>
        <item x="202"/>
        <item x="975"/>
        <item x="1360"/>
        <item x="1416"/>
        <item x="68"/>
        <item x="150"/>
        <item x="1264"/>
        <item x="278"/>
        <item x="498"/>
        <item x="1325"/>
        <item x="521"/>
        <item x="834"/>
        <item x="329"/>
        <item x="1148"/>
        <item x="333"/>
        <item x="111"/>
        <item x="48"/>
        <item x="641"/>
        <item x="416"/>
        <item x="1137"/>
        <item x="886"/>
        <item x="565"/>
        <item x="584"/>
        <item x="318"/>
        <item x="434"/>
        <item x="1062"/>
        <item x="933"/>
        <item x="1145"/>
        <item x="477"/>
        <item x="828"/>
        <item x="560"/>
        <item x="1212"/>
        <item x="243"/>
        <item x="586"/>
        <item x="137"/>
        <item x="772"/>
        <item x="1066"/>
        <item x="717"/>
        <item x="756"/>
        <item x="413"/>
        <item x="1277"/>
        <item x="931"/>
        <item x="1285"/>
        <item x="833"/>
        <item x="233"/>
        <item x="481"/>
        <item x="1229"/>
        <item x="997"/>
        <item x="531"/>
        <item x="186"/>
        <item x="1079"/>
        <item x="1020"/>
        <item x="296"/>
        <item x="1048"/>
        <item x="26"/>
        <item x="1164"/>
        <item x="718"/>
        <item x="516"/>
        <item x="1249"/>
        <item x="1437"/>
        <item x="426"/>
        <item x="271"/>
        <item x="921"/>
        <item x="1008"/>
        <item x="832"/>
        <item x="894"/>
        <item x="648"/>
        <item x="699"/>
        <item x="537"/>
        <item x="1390"/>
        <item x="226"/>
        <item x="180"/>
        <item x="285"/>
        <item x="1427"/>
        <item x="662"/>
        <item x="576"/>
        <item x="169"/>
        <item x="1248"/>
        <item x="842"/>
        <item x="637"/>
        <item x="57"/>
        <item x="1179"/>
        <item x="276"/>
        <item x="787"/>
        <item x="1341"/>
        <item x="124"/>
        <item x="775"/>
        <item x="505"/>
        <item x="1217"/>
        <item x="795"/>
        <item x="1344"/>
        <item x="1156"/>
        <item x="903"/>
        <item x="1039"/>
        <item x="882"/>
        <item x="811"/>
        <item x="1213"/>
        <item x="108"/>
        <item x="1130"/>
        <item x="774"/>
        <item x="155"/>
        <item x="1080"/>
        <item x="918"/>
        <item x="853"/>
        <item x="297"/>
        <item x="1452"/>
        <item x="976"/>
        <item x="1223"/>
        <item x="527"/>
        <item x="18"/>
        <item x="121"/>
        <item x="339"/>
        <item x="1400"/>
        <item x="471"/>
        <item x="157"/>
        <item x="301"/>
        <item x="739"/>
        <item x="1273"/>
        <item x="123"/>
        <item x="1055"/>
        <item x="1054"/>
        <item x="480"/>
        <item x="440"/>
        <item x="1028"/>
        <item x="1167"/>
        <item x="972"/>
        <item x="222"/>
        <item x="804"/>
        <item x="1211"/>
        <item x="486"/>
        <item x="1114"/>
        <item x="1442"/>
        <item x="671"/>
        <item x="201"/>
        <item x="515"/>
        <item x="808"/>
        <item x="784"/>
        <item x="1158"/>
        <item x="444"/>
        <item x="952"/>
        <item x="979"/>
        <item x="270"/>
        <item x="970"/>
        <item x="438"/>
        <item x="1377"/>
        <item x="1196"/>
        <item x="1087"/>
        <item x="701"/>
        <item x="1375"/>
        <item x="1192"/>
        <item x="857"/>
        <item x="1101"/>
        <item x="1032"/>
        <item x="189"/>
        <item x="1278"/>
        <item x="138"/>
        <item x="1172"/>
        <item x="1309"/>
        <item x="165"/>
        <item x="298"/>
        <item x="1294"/>
        <item x="182"/>
        <item x="633"/>
        <item x="867"/>
        <item x="84"/>
        <item x="1352"/>
        <item x="1259"/>
        <item x="1311"/>
        <item x="1131"/>
        <item x="591"/>
        <item x="291"/>
        <item x="1073"/>
        <item x="161"/>
        <item x="573"/>
        <item x="115"/>
        <item x="164"/>
        <item x="1303"/>
        <item x="944"/>
        <item x="1097"/>
        <item x="869"/>
        <item x="1411"/>
        <item x="292"/>
        <item x="559"/>
        <item x="345"/>
        <item x="1355"/>
        <item x="1138"/>
        <item x="765"/>
        <item x="9"/>
        <item x="384"/>
        <item x="574"/>
        <item x="889"/>
        <item x="1389"/>
        <item x="1279"/>
        <item x="472"/>
        <item x="986"/>
        <item x="812"/>
        <item x="187"/>
        <item x="797"/>
        <item x="262"/>
        <item x="820"/>
        <item x="378"/>
        <item x="53"/>
        <item x="386"/>
        <item x="742"/>
        <item x="140"/>
        <item x="0"/>
        <item x="351"/>
        <item x="225"/>
        <item x="627"/>
        <item x="282"/>
        <item x="1001"/>
        <item x="92"/>
        <item x="518"/>
        <item x="736"/>
        <item x="1449"/>
        <item x="523"/>
        <item x="1340"/>
        <item x="398"/>
        <item x="1250"/>
        <item x="381"/>
        <item x="21"/>
        <item x="1003"/>
        <item x="1255"/>
        <item x="733"/>
        <item x="335"/>
        <item x="1061"/>
        <item x="49"/>
        <item x="1063"/>
        <item x="319"/>
        <item x="1074"/>
        <item x="305"/>
        <item x="932"/>
        <item x="103"/>
        <item x="90"/>
        <item x="946"/>
        <item x="324"/>
        <item x="94"/>
        <item x="311"/>
        <item x="656"/>
        <item x="1109"/>
        <item x="231"/>
        <item x="1076"/>
        <item x="847"/>
        <item x="1186"/>
        <item x="1271"/>
        <item x="1045"/>
        <item x="716"/>
        <item x="897"/>
        <item x="501"/>
        <item x="568"/>
        <item x="232"/>
        <item x="728"/>
        <item x="58"/>
        <item x="1006"/>
        <item x="1235"/>
        <item x="313"/>
        <item x="145"/>
        <item x="750"/>
        <item x="1329"/>
        <item x="431"/>
        <item x="524"/>
        <item x="1144"/>
        <item x="159"/>
        <item x="1046"/>
        <item x="883"/>
        <item x="119"/>
        <item x="1100"/>
        <item x="117"/>
        <item x="786"/>
        <item x="1337"/>
        <item x="960"/>
        <item x="1002"/>
        <item x="780"/>
        <item x="890"/>
        <item x="209"/>
        <item x="212"/>
        <item x="29"/>
        <item x="700"/>
        <item x="854"/>
        <item x="11"/>
        <item x="1069"/>
        <item x="590"/>
        <item x="650"/>
        <item x="1031"/>
        <item x="973"/>
        <item x="755"/>
        <item x="314"/>
        <item x="630"/>
        <item x="136"/>
        <item x="496"/>
        <item x="957"/>
        <item x="1203"/>
        <item x="508"/>
        <item x="447"/>
        <item x="167"/>
        <item x="1035"/>
        <item x="1396"/>
        <item x="628"/>
        <item x="1395"/>
        <item x="1443"/>
        <item x="19"/>
        <item x="1059"/>
        <item x="1094"/>
        <item x="575"/>
        <item x="44"/>
        <item x="1316"/>
        <item x="360"/>
        <item x="988"/>
        <item x="614"/>
        <item x="439"/>
        <item x="190"/>
        <item x="615"/>
        <item x="1168"/>
        <item x="984"/>
        <item x="816"/>
        <item x="81"/>
        <item x="880"/>
        <item x="657"/>
        <item x="687"/>
        <item x="132"/>
        <item x="348"/>
        <item x="1178"/>
        <item x="425"/>
        <item x="1007"/>
        <item x="1012"/>
        <item x="982"/>
        <item x="1275"/>
        <item x="977"/>
        <item x="469"/>
        <item x="647"/>
        <item x="1231"/>
        <item x="1422"/>
        <item x="870"/>
        <item x="1024"/>
        <item x="56"/>
        <item x="316"/>
        <item x="881"/>
        <item x="1345"/>
        <item x="399"/>
        <item x="334"/>
        <item x="1011"/>
        <item x="587"/>
        <item x="810"/>
        <item x="453"/>
        <item x="445"/>
        <item x="688"/>
        <item x="177"/>
        <item x="1270"/>
        <item x="702"/>
        <item x="1188"/>
        <item x="538"/>
        <item x="624"/>
        <item x="1143"/>
        <item x="198"/>
        <item x="446"/>
        <item x="409"/>
        <item x="500"/>
        <item x="815"/>
        <item x="1324"/>
        <item x="216"/>
        <item x="1067"/>
        <item x="1132"/>
        <item x="1381"/>
        <item x="488"/>
        <item x="873"/>
        <item x="366"/>
        <item x="369"/>
        <item x="82"/>
        <item x="69"/>
        <item x="1412"/>
        <item x="905"/>
        <item x="375"/>
        <item x="534"/>
        <item x="715"/>
        <item x="929"/>
        <item x="844"/>
        <item x="210"/>
        <item x="1023"/>
        <item x="1364"/>
        <item x="146"/>
        <item x="1356"/>
        <item x="956"/>
        <item x="1195"/>
        <item x="594"/>
        <item x="782"/>
        <item x="365"/>
        <item x="1397"/>
        <item x="954"/>
        <item x="327"/>
        <item x="676"/>
        <item x="246"/>
        <item x="1153"/>
        <item x="1090"/>
        <item x="634"/>
        <item x="79"/>
        <item x="1317"/>
        <item x="935"/>
        <item x="24"/>
        <item x="606"/>
        <item x="645"/>
        <item x="990"/>
        <item x="607"/>
        <item x="265"/>
        <item x="1257"/>
        <item x="245"/>
        <item x="228"/>
        <item x="463"/>
        <item x="1262"/>
        <item x="107"/>
        <item x="1253"/>
        <item x="129"/>
        <item x="110"/>
        <item x="1014"/>
        <item x="928"/>
        <item x="238"/>
        <item x="908"/>
        <item x="185"/>
        <item x="745"/>
        <item x="966"/>
        <item x="63"/>
        <item x="283"/>
        <item x="796"/>
        <item x="592"/>
        <item x="353"/>
        <item x="487"/>
        <item x="452"/>
        <item x="466"/>
        <item x="996"/>
        <item x="1429"/>
        <item x="1402"/>
        <item x="395"/>
        <item x="1033"/>
        <item x="350"/>
        <item x="658"/>
        <item x="582"/>
        <item x="1376"/>
        <item x="611"/>
        <item x="75"/>
        <item x="1368"/>
        <item x="1165"/>
        <item x="1060"/>
        <item x="1372"/>
        <item x="491"/>
        <item x="1350"/>
        <item x="1293"/>
        <item x="1026"/>
        <item x="866"/>
        <item x="307"/>
        <item x="479"/>
        <item x="1245"/>
        <item x="8"/>
        <item x="1335"/>
        <item x="467"/>
        <item x="907"/>
        <item x="1030"/>
        <item x="583"/>
        <item x="428"/>
        <item x="1197"/>
        <item x="131"/>
        <item x="909"/>
        <item x="1256"/>
        <item x="144"/>
        <item x="1391"/>
        <item x="1288"/>
        <item x="78"/>
        <item x="549"/>
        <item x="871"/>
        <item x="1207"/>
        <item x="295"/>
        <item x="901"/>
        <item x="729"/>
        <item x="55"/>
        <item x="1432"/>
        <item x="483"/>
        <item x="91"/>
        <item x="773"/>
        <item x="754"/>
        <item x="194"/>
        <item x="696"/>
        <item x="623"/>
        <item x="382"/>
        <item x="684"/>
        <item x="1157"/>
        <item x="864"/>
        <item x="1246"/>
        <item x="794"/>
        <item x="554"/>
        <item x="1387"/>
        <item x="1346"/>
        <item x="566"/>
        <item x="514"/>
        <item x="280"/>
        <item x="461"/>
        <item x="714"/>
        <item x="33"/>
        <item x="266"/>
        <item x="669"/>
        <item x="898"/>
        <item x="1445"/>
        <item x="838"/>
        <item x="934"/>
        <item x="25"/>
        <item x="77"/>
        <item x="1326"/>
        <item x="690"/>
        <item x="346"/>
        <item x="874"/>
        <item x="60"/>
        <item x="1247"/>
        <item x="829"/>
        <item x="379"/>
        <item x="555"/>
        <item x="761"/>
        <item x="642"/>
        <item x="215"/>
        <item x="708"/>
        <item x="442"/>
        <item x="1201"/>
        <item x="817"/>
        <item x="1379"/>
        <item x="1362"/>
        <item x="1113"/>
        <item x="677"/>
        <item x="983"/>
        <item x="1334"/>
        <item x="196"/>
        <item x="543"/>
        <item x="1084"/>
        <item x="621"/>
        <item x="1450"/>
        <item x="826"/>
        <item x="1190"/>
        <item x="1161"/>
        <item x="284"/>
        <item x="1380"/>
        <item x="153"/>
        <item x="455"/>
        <item x="1204"/>
        <item x="142"/>
        <item x="693"/>
        <item x="152"/>
        <item x="858"/>
        <item x="1260"/>
        <item x="230"/>
        <item x="1093"/>
        <item x="585"/>
        <item x="1298"/>
        <item x="1234"/>
        <item x="841"/>
        <item x="1448"/>
        <item x="945"/>
        <item x="978"/>
        <item x="1290"/>
        <item x="250"/>
        <item x="436"/>
        <item x="85"/>
        <item x="193"/>
        <item x="1358"/>
        <item x="1388"/>
        <item x="179"/>
        <item x="913"/>
        <item x="1410"/>
        <item x="1123"/>
        <item x="47"/>
        <item x="1351"/>
        <item x="281"/>
        <item x="23"/>
        <item x="649"/>
        <item x="1304"/>
        <item x="362"/>
        <item x="1321"/>
        <item x="104"/>
        <item x="503"/>
        <item x="119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Revenue" fld="18" baseField="0" baseItem="0" numFmtId="166"/>
  </dataFields>
  <formats count="2">
    <format dxfId="227">
      <pivotArea outline="0" collapsedLevelsAreSubtotals="1" fieldPosition="0"/>
    </format>
    <format dxfId="2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6E4AE-4B23-42AC-8D39-67C150B390F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K67" firstHeaderRow="0" firstDataRow="1" firstDataCol="1"/>
  <pivotFields count="23">
    <pivotField showAll="0"/>
    <pivotField showAll="0"/>
    <pivotField showAll="0"/>
    <pivotField showAll="0"/>
    <pivotField numFmtId="164" showAll="0"/>
    <pivotField showAll="0"/>
    <pivotField dataField="1" showAll="0"/>
    <pivotField numFmtId="164" showAll="0">
      <items count="1456">
        <item x="473"/>
        <item x="1315"/>
        <item x="805"/>
        <item x="1361"/>
        <item x="1425"/>
        <item x="753"/>
        <item x="151"/>
        <item x="372"/>
        <item x="695"/>
        <item x="1310"/>
        <item x="732"/>
        <item x="616"/>
        <item x="570"/>
        <item x="31"/>
        <item x="213"/>
        <item x="1037"/>
        <item x="349"/>
        <item x="1393"/>
        <item x="1261"/>
        <item x="332"/>
        <item x="670"/>
        <item x="1357"/>
        <item x="141"/>
        <item x="1328"/>
        <item x="636"/>
        <item x="707"/>
        <item x="267"/>
        <item x="166"/>
        <item x="968"/>
        <item x="14"/>
        <item x="1228"/>
        <item x="768"/>
        <item x="862"/>
        <item x="1258"/>
        <item x="1043"/>
        <item x="170"/>
        <item x="355"/>
        <item x="1126"/>
        <item x="781"/>
        <item x="208"/>
        <item x="900"/>
        <item x="1292"/>
        <item x="1214"/>
        <item x="420"/>
        <item x="404"/>
        <item x="2"/>
        <item x="619"/>
        <item x="1013"/>
        <item x="20"/>
        <item x="588"/>
        <item x="430"/>
        <item x="1121"/>
        <item x="659"/>
        <item x="579"/>
        <item x="1405"/>
        <item x="1392"/>
        <item x="1019"/>
        <item x="62"/>
        <item x="1284"/>
        <item x="13"/>
        <item x="915"/>
        <item x="948"/>
        <item x="912"/>
        <item x="1147"/>
        <item x="1169"/>
        <item x="1407"/>
        <item x="385"/>
        <item x="1152"/>
        <item x="798"/>
        <item x="939"/>
        <item x="1071"/>
        <item x="432"/>
        <item x="412"/>
        <item x="910"/>
        <item x="315"/>
        <item x="608"/>
        <item x="631"/>
        <item x="390"/>
        <item x="1042"/>
        <item x="1330"/>
        <item x="46"/>
        <item x="848"/>
        <item x="371"/>
        <item x="443"/>
        <item x="938"/>
        <item x="711"/>
        <item x="495"/>
        <item x="248"/>
        <item x="126"/>
        <item x="872"/>
        <item x="638"/>
        <item x="629"/>
        <item x="902"/>
        <item x="551"/>
        <item x="517"/>
        <item x="264"/>
        <item x="368"/>
        <item x="721"/>
        <item x="604"/>
        <item x="969"/>
        <item x="730"/>
        <item x="244"/>
        <item x="712"/>
        <item x="1036"/>
        <item x="1200"/>
        <item x="96"/>
        <item x="1070"/>
        <item x="300"/>
        <item x="294"/>
        <item x="175"/>
        <item x="290"/>
        <item x="217"/>
        <item x="275"/>
        <item x="680"/>
        <item x="220"/>
        <item x="980"/>
        <item x="1081"/>
        <item x="125"/>
        <item x="158"/>
        <item x="520"/>
        <item x="971"/>
        <item x="206"/>
        <item x="1383"/>
        <item x="724"/>
        <item x="985"/>
        <item x="101"/>
        <item x="998"/>
        <item x="219"/>
        <item x="306"/>
        <item x="304"/>
        <item x="181"/>
        <item x="61"/>
        <item x="451"/>
        <item x="214"/>
        <item x="80"/>
        <item x="1041"/>
        <item x="331"/>
        <item x="497"/>
        <item x="337"/>
        <item x="727"/>
        <item x="839"/>
        <item x="751"/>
        <item x="260"/>
        <item x="1306"/>
        <item x="1053"/>
        <item x="1072"/>
        <item x="779"/>
        <item x="510"/>
        <item x="1128"/>
        <item x="1051"/>
        <item x="1240"/>
        <item x="66"/>
        <item x="302"/>
        <item x="550"/>
        <item x="746"/>
        <item x="317"/>
        <item x="1338"/>
        <item x="1159"/>
        <item x="593"/>
        <item x="1085"/>
        <item x="484"/>
        <item x="734"/>
        <item x="178"/>
        <item x="1189"/>
        <item x="654"/>
        <item x="10"/>
        <item x="1182"/>
        <item x="799"/>
        <item x="1431"/>
        <item x="1282"/>
        <item x="1102"/>
        <item x="758"/>
        <item x="1419"/>
        <item x="562"/>
        <item x="542"/>
        <item x="1421"/>
        <item x="357"/>
        <item x="822"/>
        <item x="490"/>
        <item x="852"/>
        <item x="1092"/>
        <item x="993"/>
        <item x="1267"/>
        <item x="1436"/>
        <item x="999"/>
        <item x="41"/>
        <item x="941"/>
        <item x="263"/>
        <item x="247"/>
        <item x="947"/>
        <item x="743"/>
        <item x="336"/>
        <item x="704"/>
        <item x="67"/>
        <item x="1104"/>
        <item x="625"/>
        <item x="7"/>
        <item x="396"/>
        <item x="1082"/>
        <item x="354"/>
        <item x="1291"/>
        <item x="791"/>
        <item x="1333"/>
        <item x="1439"/>
        <item x="1129"/>
        <item x="895"/>
        <item x="39"/>
        <item x="1218"/>
        <item x="410"/>
        <item x="1124"/>
        <item x="252"/>
        <item x="127"/>
        <item x="965"/>
        <item x="1029"/>
        <item x="1"/>
        <item x="171"/>
        <item x="1265"/>
        <item x="1299"/>
        <item x="823"/>
        <item x="723"/>
        <item x="143"/>
        <item x="764"/>
        <item x="356"/>
        <item x="802"/>
        <item x="936"/>
        <item x="1374"/>
        <item x="824"/>
        <item x="1175"/>
        <item x="735"/>
        <item x="1225"/>
        <item x="1403"/>
        <item x="310"/>
        <item x="203"/>
        <item x="814"/>
        <item x="1438"/>
        <item x="681"/>
        <item x="618"/>
        <item x="1394"/>
        <item x="926"/>
        <item x="128"/>
        <item x="454"/>
        <item x="1194"/>
        <item x="183"/>
        <item x="610"/>
        <item x="709"/>
        <item x="464"/>
        <item x="389"/>
        <item x="184"/>
        <item x="1226"/>
        <item x="1040"/>
        <item x="1187"/>
        <item x="963"/>
        <item x="374"/>
        <item x="326"/>
        <item x="914"/>
        <item x="229"/>
        <item x="340"/>
        <item x="1289"/>
        <item x="522"/>
        <item x="1220"/>
        <item x="567"/>
        <item x="1323"/>
        <item x="595"/>
        <item x="133"/>
        <item x="52"/>
        <item x="15"/>
        <item x="433"/>
        <item x="1243"/>
        <item x="122"/>
        <item x="1185"/>
        <item x="6"/>
        <item x="937"/>
        <item x="256"/>
        <item x="922"/>
        <item x="1096"/>
        <item x="1018"/>
        <item x="767"/>
        <item x="112"/>
        <item x="884"/>
        <item x="1133"/>
        <item x="859"/>
        <item x="835"/>
        <item x="877"/>
        <item x="1058"/>
        <item x="494"/>
        <item x="507"/>
        <item x="387"/>
        <item x="843"/>
        <item x="383"/>
        <item x="609"/>
        <item x="1095"/>
        <item x="1025"/>
        <item x="1065"/>
        <item x="731"/>
        <item x="974"/>
        <item x="643"/>
        <item x="1125"/>
        <item x="825"/>
        <item x="400"/>
        <item x="286"/>
        <item x="36"/>
        <item x="752"/>
        <item x="747"/>
        <item x="299"/>
        <item x="149"/>
        <item x="818"/>
        <item x="530"/>
        <item x="32"/>
        <item x="130"/>
        <item x="1115"/>
        <item x="792"/>
        <item x="163"/>
        <item x="1112"/>
        <item x="401"/>
        <item x="71"/>
        <item x="86"/>
        <item x="509"/>
        <item x="920"/>
        <item x="273"/>
        <item x="188"/>
        <item x="769"/>
        <item x="269"/>
        <item x="237"/>
        <item x="50"/>
        <item x="1052"/>
        <item x="861"/>
        <item x="1322"/>
        <item x="482"/>
        <item x="879"/>
        <item x="1236"/>
        <item x="83"/>
        <item x="1049"/>
        <item x="1440"/>
        <item x="1086"/>
        <item x="1244"/>
        <item x="749"/>
        <item x="468"/>
        <item x="964"/>
        <item x="783"/>
        <item x="916"/>
        <item x="513"/>
        <item x="402"/>
        <item x="1347"/>
        <item x="156"/>
        <item x="1406"/>
        <item x="1056"/>
        <item x="744"/>
        <item x="1015"/>
        <item x="1441"/>
        <item x="785"/>
        <item x="597"/>
        <item x="1446"/>
        <item x="1208"/>
        <item x="257"/>
        <item x="599"/>
        <item x="720"/>
        <item x="1268"/>
        <item x="697"/>
        <item x="303"/>
        <item x="1174"/>
        <item x="1155"/>
        <item x="1136"/>
        <item x="807"/>
        <item x="1077"/>
        <item x="846"/>
        <item x="287"/>
        <item x="236"/>
        <item x="837"/>
        <item x="672"/>
        <item x="254"/>
        <item x="59"/>
        <item x="694"/>
        <item x="421"/>
        <item x="405"/>
        <item x="502"/>
        <item x="1378"/>
        <item x="1408"/>
        <item x="1319"/>
        <item x="1151"/>
        <item x="448"/>
        <item x="840"/>
        <item x="1420"/>
        <item x="622"/>
        <item x="493"/>
        <item x="415"/>
        <item x="1180"/>
        <item x="1409"/>
        <item x="195"/>
        <item x="1149"/>
        <item x="1254"/>
        <item x="1280"/>
        <item x="1417"/>
        <item x="364"/>
        <item x="1209"/>
        <item x="323"/>
        <item x="958"/>
        <item x="1366"/>
        <item x="1301"/>
        <item x="563"/>
        <item x="959"/>
        <item x="878"/>
        <item x="1312"/>
        <item x="1373"/>
        <item x="394"/>
        <item x="361"/>
        <item x="102"/>
        <item x="160"/>
        <item x="663"/>
        <item x="106"/>
        <item x="338"/>
        <item x="272"/>
        <item x="227"/>
        <item x="1177"/>
        <item x="37"/>
        <item x="1027"/>
        <item x="961"/>
        <item x="698"/>
        <item x="949"/>
        <item x="289"/>
        <item x="612"/>
        <item x="16"/>
        <item x="512"/>
        <item x="93"/>
        <item x="27"/>
        <item x="1276"/>
        <item x="683"/>
        <item x="1117"/>
        <item x="414"/>
        <item x="419"/>
        <item x="5"/>
        <item x="1444"/>
        <item x="605"/>
        <item x="539"/>
        <item x="1433"/>
        <item x="923"/>
        <item x="485"/>
        <item x="1232"/>
        <item x="293"/>
        <item x="1083"/>
        <item x="218"/>
        <item x="97"/>
        <item x="1295"/>
        <item x="211"/>
        <item x="692"/>
        <item x="552"/>
        <item x="759"/>
        <item x="885"/>
        <item x="17"/>
        <item x="962"/>
        <item x="762"/>
        <item x="1107"/>
        <item x="545"/>
        <item x="308"/>
        <item x="1119"/>
        <item x="951"/>
        <item x="268"/>
        <item x="896"/>
        <item x="1105"/>
        <item x="223"/>
        <item x="74"/>
        <item x="205"/>
        <item x="174"/>
        <item x="441"/>
        <item x="1300"/>
        <item x="176"/>
        <item x="673"/>
        <item x="325"/>
        <item x="1237"/>
        <item x="43"/>
        <item x="685"/>
        <item x="506"/>
        <item x="342"/>
        <item x="4"/>
        <item x="653"/>
        <item x="1320"/>
        <item x="312"/>
        <item x="114"/>
        <item x="533"/>
        <item x="204"/>
        <item x="408"/>
        <item x="253"/>
        <item x="519"/>
        <item x="259"/>
        <item x="778"/>
        <item x="906"/>
        <item x="139"/>
        <item x="1343"/>
        <item x="603"/>
        <item x="722"/>
        <item x="1202"/>
        <item x="1141"/>
        <item x="887"/>
        <item x="748"/>
        <item x="888"/>
        <item x="1038"/>
        <item x="344"/>
        <item x="1184"/>
        <item x="800"/>
        <item x="1004"/>
        <item x="1198"/>
        <item x="665"/>
        <item x="532"/>
        <item x="1447"/>
        <item x="598"/>
        <item x="1176"/>
        <item x="322"/>
        <item x="1272"/>
        <item x="376"/>
        <item x="1367"/>
        <item x="116"/>
        <item x="154"/>
        <item x="367"/>
        <item x="45"/>
        <item x="113"/>
        <item x="277"/>
        <item x="766"/>
        <item x="1424"/>
        <item x="76"/>
        <item x="661"/>
        <item x="100"/>
        <item x="651"/>
        <item x="738"/>
        <item x="674"/>
        <item x="89"/>
        <item x="646"/>
        <item x="691"/>
        <item x="456"/>
        <item x="1415"/>
        <item x="358"/>
        <item x="919"/>
        <item x="830"/>
        <item x="1251"/>
        <item x="710"/>
        <item x="540"/>
        <item x="3"/>
        <item x="1297"/>
        <item x="668"/>
        <item x="370"/>
        <item x="535"/>
        <item x="1399"/>
        <item x="30"/>
        <item x="224"/>
        <item x="423"/>
        <item x="667"/>
        <item x="1413"/>
        <item x="1332"/>
        <item x="1384"/>
        <item x="1216"/>
        <item x="359"/>
        <item x="1146"/>
        <item x="703"/>
        <item x="1331"/>
        <item x="1010"/>
        <item x="1263"/>
        <item x="279"/>
        <item x="544"/>
        <item x="470"/>
        <item x="475"/>
        <item x="1363"/>
        <item x="813"/>
        <item x="760"/>
        <item x="770"/>
        <item x="65"/>
        <item x="1206"/>
        <item x="1183"/>
        <item x="1454"/>
        <item x="757"/>
        <item x="827"/>
        <item x="713"/>
        <item x="1385"/>
        <item x="54"/>
        <item x="147"/>
        <item x="682"/>
        <item x="987"/>
        <item x="899"/>
        <item x="462"/>
        <item x="705"/>
        <item x="288"/>
        <item x="740"/>
        <item x="1371"/>
        <item x="763"/>
        <item x="192"/>
        <item x="891"/>
        <item x="352"/>
        <item x="328"/>
        <item x="1308"/>
        <item x="1127"/>
        <item x="626"/>
        <item x="321"/>
        <item x="347"/>
        <item x="1314"/>
        <item x="474"/>
        <item x="940"/>
        <item x="418"/>
        <item x="1453"/>
        <item x="686"/>
        <item x="1274"/>
        <item x="173"/>
        <item x="1233"/>
        <item x="391"/>
        <item x="911"/>
        <item x="458"/>
        <item x="1099"/>
        <item x="492"/>
        <item x="819"/>
        <item x="617"/>
        <item x="197"/>
        <item x="1005"/>
        <item x="995"/>
        <item x="1369"/>
        <item x="437"/>
        <item x="1418"/>
        <item x="105"/>
        <item x="546"/>
        <item x="98"/>
        <item x="330"/>
        <item x="868"/>
        <item x="525"/>
        <item x="1252"/>
        <item x="849"/>
        <item x="1122"/>
        <item x="1210"/>
        <item x="548"/>
        <item x="1318"/>
        <item x="1305"/>
        <item x="790"/>
        <item x="1078"/>
        <item x="476"/>
        <item x="652"/>
        <item x="1064"/>
        <item x="801"/>
        <item x="168"/>
        <item x="95"/>
        <item x="660"/>
        <item x="1349"/>
        <item x="460"/>
        <item x="600"/>
        <item x="1307"/>
        <item x="22"/>
        <item x="64"/>
        <item x="1348"/>
        <item x="793"/>
        <item x="221"/>
        <item x="558"/>
        <item x="429"/>
        <item x="855"/>
        <item x="406"/>
        <item x="1313"/>
        <item x="789"/>
        <item x="373"/>
        <item x="1091"/>
        <item x="489"/>
        <item x="547"/>
        <item x="581"/>
        <item x="38"/>
        <item x="1266"/>
        <item x="601"/>
        <item x="207"/>
        <item x="863"/>
        <item x="251"/>
        <item x="1016"/>
        <item x="35"/>
        <item x="666"/>
        <item x="635"/>
        <item x="1103"/>
        <item x="1434"/>
        <item x="1150"/>
        <item x="363"/>
        <item x="991"/>
        <item x="234"/>
        <item x="1283"/>
        <item x="577"/>
        <item x="435"/>
        <item x="1068"/>
        <item x="1404"/>
        <item x="632"/>
        <item x="788"/>
        <item x="1359"/>
        <item x="341"/>
        <item x="1057"/>
        <item x="417"/>
        <item x="1009"/>
        <item x="1017"/>
        <item x="424"/>
        <item x="571"/>
        <item x="904"/>
        <item x="1134"/>
        <item x="397"/>
        <item x="240"/>
        <item x="664"/>
        <item x="73"/>
        <item x="1336"/>
        <item x="1428"/>
        <item x="1142"/>
        <item x="1423"/>
        <item x="851"/>
        <item x="99"/>
        <item x="561"/>
        <item x="239"/>
        <item x="1339"/>
        <item x="1296"/>
        <item x="706"/>
        <item x="809"/>
        <item x="640"/>
        <item x="1222"/>
        <item x="172"/>
        <item x="1166"/>
        <item x="449"/>
        <item x="392"/>
        <item x="70"/>
        <item x="1227"/>
        <item x="917"/>
        <item x="1170"/>
        <item x="1173"/>
        <item x="953"/>
        <item x="1108"/>
        <item x="927"/>
        <item x="613"/>
        <item x="343"/>
        <item x="1022"/>
        <item x="72"/>
        <item x="943"/>
        <item x="930"/>
        <item x="1171"/>
        <item x="393"/>
        <item x="1000"/>
        <item x="1140"/>
        <item x="162"/>
        <item x="737"/>
        <item x="450"/>
        <item x="1435"/>
        <item x="675"/>
        <item x="678"/>
        <item x="845"/>
        <item x="1287"/>
        <item x="1430"/>
        <item x="51"/>
        <item x="274"/>
        <item x="88"/>
        <item x="40"/>
        <item x="569"/>
        <item x="850"/>
        <item x="135"/>
        <item x="1110"/>
        <item x="411"/>
        <item x="553"/>
        <item x="836"/>
        <item x="504"/>
        <item x="893"/>
        <item x="134"/>
        <item x="967"/>
        <item x="199"/>
        <item x="1139"/>
        <item x="1088"/>
        <item x="1135"/>
        <item x="942"/>
        <item x="580"/>
        <item x="596"/>
        <item x="572"/>
        <item x="1353"/>
        <item x="536"/>
        <item x="1098"/>
        <item x="1370"/>
        <item x="1230"/>
        <item x="1215"/>
        <item x="589"/>
        <item x="1414"/>
        <item x="925"/>
        <item x="1034"/>
        <item x="109"/>
        <item x="1118"/>
        <item x="620"/>
        <item x="924"/>
        <item x="865"/>
        <item x="955"/>
        <item x="422"/>
        <item x="120"/>
        <item x="427"/>
        <item x="1154"/>
        <item x="725"/>
        <item x="876"/>
        <item x="1426"/>
        <item x="1398"/>
        <item x="249"/>
        <item x="1386"/>
        <item x="1365"/>
        <item x="803"/>
        <item x="87"/>
        <item x="726"/>
        <item x="457"/>
        <item x="235"/>
        <item x="557"/>
        <item x="821"/>
        <item x="459"/>
        <item x="1089"/>
        <item x="1193"/>
        <item x="860"/>
        <item x="1242"/>
        <item x="242"/>
        <item x="1327"/>
        <item x="407"/>
        <item x="403"/>
        <item x="1241"/>
        <item x="806"/>
        <item x="992"/>
        <item x="499"/>
        <item x="556"/>
        <item x="831"/>
        <item x="42"/>
        <item x="1286"/>
        <item x="1205"/>
        <item x="1221"/>
        <item x="1047"/>
        <item x="1354"/>
        <item x="1239"/>
        <item x="258"/>
        <item x="1021"/>
        <item x="564"/>
        <item x="465"/>
        <item x="1342"/>
        <item x="602"/>
        <item x="12"/>
        <item x="34"/>
        <item x="191"/>
        <item x="241"/>
        <item x="892"/>
        <item x="1160"/>
        <item x="511"/>
        <item x="689"/>
        <item x="1162"/>
        <item x="528"/>
        <item x="994"/>
        <item x="380"/>
        <item x="1382"/>
        <item x="118"/>
        <item x="741"/>
        <item x="1044"/>
        <item x="388"/>
        <item x="989"/>
        <item x="1219"/>
        <item x="1120"/>
        <item x="777"/>
        <item x="309"/>
        <item x="1199"/>
        <item x="639"/>
        <item x="1451"/>
        <item x="1401"/>
        <item x="148"/>
        <item x="644"/>
        <item x="578"/>
        <item x="320"/>
        <item x="1050"/>
        <item x="1116"/>
        <item x="776"/>
        <item x="200"/>
        <item x="1302"/>
        <item x="771"/>
        <item x="541"/>
        <item x="856"/>
        <item x="719"/>
        <item x="1238"/>
        <item x="377"/>
        <item x="478"/>
        <item x="526"/>
        <item x="261"/>
        <item x="875"/>
        <item x="1106"/>
        <item x="950"/>
        <item x="1181"/>
        <item x="1281"/>
        <item x="529"/>
        <item x="1269"/>
        <item x="1163"/>
        <item x="1111"/>
        <item x="679"/>
        <item x="255"/>
        <item x="28"/>
        <item x="981"/>
        <item x="1075"/>
        <item x="1224"/>
        <item x="655"/>
        <item x="202"/>
        <item x="975"/>
        <item x="1360"/>
        <item x="1416"/>
        <item x="68"/>
        <item x="150"/>
        <item x="1264"/>
        <item x="278"/>
        <item x="498"/>
        <item x="1325"/>
        <item x="521"/>
        <item x="834"/>
        <item x="329"/>
        <item x="1148"/>
        <item x="333"/>
        <item x="111"/>
        <item x="48"/>
        <item x="641"/>
        <item x="416"/>
        <item x="1137"/>
        <item x="886"/>
        <item x="565"/>
        <item x="584"/>
        <item x="318"/>
        <item x="434"/>
        <item x="1062"/>
        <item x="933"/>
        <item x="1145"/>
        <item x="477"/>
        <item x="828"/>
        <item x="560"/>
        <item x="1212"/>
        <item x="243"/>
        <item x="586"/>
        <item x="137"/>
        <item x="772"/>
        <item x="1066"/>
        <item x="717"/>
        <item x="756"/>
        <item x="413"/>
        <item x="1277"/>
        <item x="931"/>
        <item x="1285"/>
        <item x="833"/>
        <item x="233"/>
        <item x="481"/>
        <item x="1229"/>
        <item x="997"/>
        <item x="531"/>
        <item x="186"/>
        <item x="1079"/>
        <item x="1020"/>
        <item x="296"/>
        <item x="1048"/>
        <item x="26"/>
        <item x="1164"/>
        <item x="718"/>
        <item x="516"/>
        <item x="1249"/>
        <item x="1437"/>
        <item x="426"/>
        <item x="271"/>
        <item x="921"/>
        <item x="1008"/>
        <item x="832"/>
        <item x="894"/>
        <item x="648"/>
        <item x="699"/>
        <item x="537"/>
        <item x="1390"/>
        <item x="226"/>
        <item x="180"/>
        <item x="285"/>
        <item x="1427"/>
        <item x="662"/>
        <item x="576"/>
        <item x="169"/>
        <item x="1248"/>
        <item x="842"/>
        <item x="637"/>
        <item x="57"/>
        <item x="1179"/>
        <item x="276"/>
        <item x="787"/>
        <item x="1341"/>
        <item x="124"/>
        <item x="775"/>
        <item x="505"/>
        <item x="1217"/>
        <item x="795"/>
        <item x="1344"/>
        <item x="1156"/>
        <item x="903"/>
        <item x="1039"/>
        <item x="882"/>
        <item x="811"/>
        <item x="1213"/>
        <item x="108"/>
        <item x="1130"/>
        <item x="774"/>
        <item x="155"/>
        <item x="1080"/>
        <item x="918"/>
        <item x="853"/>
        <item x="297"/>
        <item x="1452"/>
        <item x="976"/>
        <item x="1223"/>
        <item x="527"/>
        <item x="18"/>
        <item x="121"/>
        <item x="339"/>
        <item x="1400"/>
        <item x="471"/>
        <item x="157"/>
        <item x="301"/>
        <item x="739"/>
        <item x="1273"/>
        <item x="123"/>
        <item x="1055"/>
        <item x="1054"/>
        <item x="480"/>
        <item x="440"/>
        <item x="1028"/>
        <item x="1167"/>
        <item x="972"/>
        <item x="222"/>
        <item x="804"/>
        <item x="1211"/>
        <item x="486"/>
        <item x="1114"/>
        <item x="1442"/>
        <item x="671"/>
        <item x="201"/>
        <item x="515"/>
        <item x="808"/>
        <item x="784"/>
        <item x="1158"/>
        <item x="444"/>
        <item x="952"/>
        <item x="979"/>
        <item x="270"/>
        <item x="970"/>
        <item x="438"/>
        <item x="1377"/>
        <item x="1196"/>
        <item x="1087"/>
        <item x="701"/>
        <item x="1375"/>
        <item x="1192"/>
        <item x="857"/>
        <item x="1101"/>
        <item x="1032"/>
        <item x="189"/>
        <item x="1278"/>
        <item x="138"/>
        <item x="1172"/>
        <item x="1309"/>
        <item x="165"/>
        <item x="298"/>
        <item x="1294"/>
        <item x="182"/>
        <item x="633"/>
        <item x="867"/>
        <item x="84"/>
        <item x="1352"/>
        <item x="1259"/>
        <item x="1311"/>
        <item x="1131"/>
        <item x="591"/>
        <item x="291"/>
        <item x="1073"/>
        <item x="161"/>
        <item x="573"/>
        <item x="115"/>
        <item x="164"/>
        <item x="1303"/>
        <item x="944"/>
        <item x="1097"/>
        <item x="869"/>
        <item x="1411"/>
        <item x="292"/>
        <item x="559"/>
        <item x="345"/>
        <item x="1355"/>
        <item x="1138"/>
        <item x="765"/>
        <item x="9"/>
        <item x="384"/>
        <item x="574"/>
        <item x="889"/>
        <item x="1389"/>
        <item x="1279"/>
        <item x="472"/>
        <item x="986"/>
        <item x="812"/>
        <item x="187"/>
        <item x="797"/>
        <item x="262"/>
        <item x="820"/>
        <item x="378"/>
        <item x="53"/>
        <item x="386"/>
        <item x="742"/>
        <item x="140"/>
        <item x="0"/>
        <item x="351"/>
        <item x="225"/>
        <item x="627"/>
        <item x="282"/>
        <item x="1001"/>
        <item x="92"/>
        <item x="518"/>
        <item x="736"/>
        <item x="1449"/>
        <item x="523"/>
        <item x="1340"/>
        <item x="398"/>
        <item x="1250"/>
        <item x="381"/>
        <item x="21"/>
        <item x="1003"/>
        <item x="1255"/>
        <item x="733"/>
        <item x="335"/>
        <item x="1061"/>
        <item x="49"/>
        <item x="1063"/>
        <item x="319"/>
        <item x="1074"/>
        <item x="305"/>
        <item x="932"/>
        <item x="103"/>
        <item x="90"/>
        <item x="946"/>
        <item x="324"/>
        <item x="94"/>
        <item x="311"/>
        <item x="656"/>
        <item x="1109"/>
        <item x="231"/>
        <item x="1076"/>
        <item x="847"/>
        <item x="1186"/>
        <item x="1271"/>
        <item x="1045"/>
        <item x="716"/>
        <item x="897"/>
        <item x="501"/>
        <item x="568"/>
        <item x="232"/>
        <item x="728"/>
        <item x="58"/>
        <item x="1006"/>
        <item x="1235"/>
        <item x="313"/>
        <item x="145"/>
        <item x="750"/>
        <item x="1329"/>
        <item x="431"/>
        <item x="524"/>
        <item x="1144"/>
        <item x="159"/>
        <item x="1046"/>
        <item x="883"/>
        <item x="119"/>
        <item x="1100"/>
        <item x="117"/>
        <item x="786"/>
        <item x="1337"/>
        <item x="960"/>
        <item x="1002"/>
        <item x="780"/>
        <item x="890"/>
        <item x="209"/>
        <item x="212"/>
        <item x="29"/>
        <item x="700"/>
        <item x="854"/>
        <item x="11"/>
        <item x="1069"/>
        <item x="590"/>
        <item x="650"/>
        <item x="1031"/>
        <item x="973"/>
        <item x="755"/>
        <item x="314"/>
        <item x="630"/>
        <item x="136"/>
        <item x="496"/>
        <item x="957"/>
        <item x="1203"/>
        <item x="508"/>
        <item x="447"/>
        <item x="167"/>
        <item x="1035"/>
        <item x="1396"/>
        <item x="628"/>
        <item x="1395"/>
        <item x="1443"/>
        <item x="19"/>
        <item x="1059"/>
        <item x="1094"/>
        <item x="575"/>
        <item x="44"/>
        <item x="1316"/>
        <item x="360"/>
        <item x="988"/>
        <item x="614"/>
        <item x="439"/>
        <item x="190"/>
        <item x="615"/>
        <item x="1168"/>
        <item x="984"/>
        <item x="816"/>
        <item x="81"/>
        <item x="880"/>
        <item x="657"/>
        <item x="687"/>
        <item x="132"/>
        <item x="348"/>
        <item x="1178"/>
        <item x="425"/>
        <item x="1007"/>
        <item x="1012"/>
        <item x="982"/>
        <item x="1275"/>
        <item x="977"/>
        <item x="469"/>
        <item x="647"/>
        <item x="1231"/>
        <item x="1422"/>
        <item x="870"/>
        <item x="1024"/>
        <item x="56"/>
        <item x="316"/>
        <item x="881"/>
        <item x="1345"/>
        <item x="399"/>
        <item x="334"/>
        <item x="1011"/>
        <item x="587"/>
        <item x="810"/>
        <item x="453"/>
        <item x="445"/>
        <item x="688"/>
        <item x="177"/>
        <item x="1270"/>
        <item x="702"/>
        <item x="1188"/>
        <item x="538"/>
        <item x="624"/>
        <item x="1143"/>
        <item x="198"/>
        <item x="446"/>
        <item x="409"/>
        <item x="500"/>
        <item x="815"/>
        <item x="1324"/>
        <item x="216"/>
        <item x="1067"/>
        <item x="1132"/>
        <item x="1381"/>
        <item x="488"/>
        <item x="873"/>
        <item x="366"/>
        <item x="369"/>
        <item x="82"/>
        <item x="69"/>
        <item x="1412"/>
        <item x="905"/>
        <item x="375"/>
        <item x="534"/>
        <item x="715"/>
        <item x="929"/>
        <item x="844"/>
        <item x="210"/>
        <item x="1023"/>
        <item x="1364"/>
        <item x="146"/>
        <item x="1356"/>
        <item x="956"/>
        <item x="1195"/>
        <item x="594"/>
        <item x="782"/>
        <item x="365"/>
        <item x="1397"/>
        <item x="954"/>
        <item x="327"/>
        <item x="676"/>
        <item x="246"/>
        <item x="1153"/>
        <item x="1090"/>
        <item x="634"/>
        <item x="79"/>
        <item x="1317"/>
        <item x="935"/>
        <item x="24"/>
        <item x="606"/>
        <item x="645"/>
        <item x="990"/>
        <item x="607"/>
        <item x="265"/>
        <item x="1257"/>
        <item x="245"/>
        <item x="228"/>
        <item x="463"/>
        <item x="1262"/>
        <item x="107"/>
        <item x="1253"/>
        <item x="129"/>
        <item x="110"/>
        <item x="1014"/>
        <item x="928"/>
        <item x="238"/>
        <item x="908"/>
        <item x="185"/>
        <item x="745"/>
        <item x="966"/>
        <item x="63"/>
        <item x="283"/>
        <item x="796"/>
        <item x="592"/>
        <item x="353"/>
        <item x="487"/>
        <item x="452"/>
        <item x="466"/>
        <item x="996"/>
        <item x="1429"/>
        <item x="1402"/>
        <item x="395"/>
        <item x="1033"/>
        <item x="350"/>
        <item x="658"/>
        <item x="582"/>
        <item x="1376"/>
        <item x="611"/>
        <item x="75"/>
        <item x="1368"/>
        <item x="1165"/>
        <item x="1060"/>
        <item x="1372"/>
        <item x="491"/>
        <item x="1350"/>
        <item x="1293"/>
        <item x="1026"/>
        <item x="866"/>
        <item x="307"/>
        <item x="479"/>
        <item x="1245"/>
        <item x="8"/>
        <item x="1335"/>
        <item x="467"/>
        <item x="907"/>
        <item x="1030"/>
        <item x="583"/>
        <item x="428"/>
        <item x="1197"/>
        <item x="131"/>
        <item x="909"/>
        <item x="1256"/>
        <item x="144"/>
        <item x="1391"/>
        <item x="1288"/>
        <item x="78"/>
        <item x="549"/>
        <item x="871"/>
        <item x="1207"/>
        <item x="295"/>
        <item x="901"/>
        <item x="729"/>
        <item x="55"/>
        <item x="1432"/>
        <item x="483"/>
        <item x="91"/>
        <item x="773"/>
        <item x="754"/>
        <item x="194"/>
        <item x="696"/>
        <item x="623"/>
        <item x="382"/>
        <item x="684"/>
        <item x="1157"/>
        <item x="864"/>
        <item x="1246"/>
        <item x="794"/>
        <item x="554"/>
        <item x="1387"/>
        <item x="1346"/>
        <item x="566"/>
        <item x="514"/>
        <item x="280"/>
        <item x="461"/>
        <item x="714"/>
        <item x="33"/>
        <item x="266"/>
        <item x="669"/>
        <item x="898"/>
        <item x="1445"/>
        <item x="838"/>
        <item x="934"/>
        <item x="25"/>
        <item x="77"/>
        <item x="1326"/>
        <item x="690"/>
        <item x="346"/>
        <item x="874"/>
        <item x="60"/>
        <item x="1247"/>
        <item x="829"/>
        <item x="379"/>
        <item x="555"/>
        <item x="761"/>
        <item x="642"/>
        <item x="215"/>
        <item x="708"/>
        <item x="442"/>
        <item x="1201"/>
        <item x="817"/>
        <item x="1379"/>
        <item x="1362"/>
        <item x="1113"/>
        <item x="677"/>
        <item x="983"/>
        <item x="1334"/>
        <item x="196"/>
        <item x="543"/>
        <item x="1084"/>
        <item x="621"/>
        <item x="1450"/>
        <item x="826"/>
        <item x="1190"/>
        <item x="1161"/>
        <item x="284"/>
        <item x="1380"/>
        <item x="153"/>
        <item x="455"/>
        <item x="1204"/>
        <item x="142"/>
        <item x="693"/>
        <item x="152"/>
        <item x="858"/>
        <item x="1260"/>
        <item x="230"/>
        <item x="1093"/>
        <item x="585"/>
        <item x="1298"/>
        <item x="1234"/>
        <item x="841"/>
        <item x="1448"/>
        <item x="945"/>
        <item x="978"/>
        <item x="1290"/>
        <item x="250"/>
        <item x="436"/>
        <item x="85"/>
        <item x="193"/>
        <item x="1358"/>
        <item x="1388"/>
        <item x="179"/>
        <item x="913"/>
        <item x="1410"/>
        <item x="1123"/>
        <item x="47"/>
        <item x="1351"/>
        <item x="281"/>
        <item x="23"/>
        <item x="649"/>
        <item x="1304"/>
        <item x="362"/>
        <item x="1321"/>
        <item x="104"/>
        <item x="503"/>
        <item x="11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6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 numFmtId="166"/>
    <dataField name="Count of OrderID" fld="6" subtotal="count" baseField="0" baseItem="0" numFmtId="2"/>
  </dataFields>
  <formats count="22">
    <format dxfId="2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5">
      <pivotArea field="22" type="button" dataOnly="0" labelOnly="1" outline="0" axis="axisRow" fieldPosition="0"/>
    </format>
    <format dxfId="244">
      <pivotArea dataOnly="0" labelOnly="1" fieldPosition="0">
        <references count="1">
          <reference field="22" count="5">
            <x v="1"/>
            <x v="2"/>
            <x v="3"/>
            <x v="4"/>
            <x v="5"/>
          </reference>
        </references>
      </pivotArea>
    </format>
    <format dxfId="243">
      <pivotArea dataOnly="0" labelOnly="1" grandRow="1" outline="0" fieldPosition="0"/>
    </format>
    <format dxfId="242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1"/>
          </reference>
        </references>
      </pivotArea>
    </format>
    <format dxfId="241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2"/>
          </reference>
        </references>
      </pivotArea>
    </format>
    <format dxfId="240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3"/>
          </reference>
        </references>
      </pivotArea>
    </format>
    <format dxfId="239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4"/>
          </reference>
        </references>
      </pivotArea>
    </format>
    <format dxfId="238">
      <pivotArea dataOnly="0" labelOnly="1" fieldPosition="0">
        <references count="2">
          <reference field="21" count="11">
            <x v="1"/>
            <x v="2"/>
            <x v="3"/>
            <x v="4"/>
            <x v="5"/>
            <x v="6"/>
            <x v="7"/>
            <x v="9"/>
            <x v="10"/>
            <x v="11"/>
            <x v="12"/>
          </reference>
          <reference field="22" count="1" selected="0">
            <x v="5"/>
          </reference>
        </references>
      </pivotArea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22" type="button" dataOnly="0" labelOnly="1" outline="0" axis="axisRow" fieldPosition="0"/>
    </format>
    <format dxfId="234">
      <pivotArea dataOnly="0" labelOnly="1" fieldPosition="0">
        <references count="1">
          <reference field="22" count="5">
            <x v="1"/>
            <x v="2"/>
            <x v="3"/>
            <x v="4"/>
            <x v="5"/>
          </reference>
        </references>
      </pivotArea>
    </format>
    <format dxfId="233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1"/>
          </reference>
        </references>
      </pivotArea>
    </format>
    <format dxfId="232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2"/>
          </reference>
        </references>
      </pivotArea>
    </format>
    <format dxfId="231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3"/>
          </reference>
        </references>
      </pivotArea>
    </format>
    <format dxfId="230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4"/>
          </reference>
        </references>
      </pivotArea>
    </format>
    <format dxfId="229">
      <pivotArea dataOnly="0" labelOnly="1" fieldPosition="0">
        <references count="2">
          <reference field="21" count="11">
            <x v="1"/>
            <x v="2"/>
            <x v="3"/>
            <x v="4"/>
            <x v="5"/>
            <x v="6"/>
            <x v="7"/>
            <x v="9"/>
            <x v="10"/>
            <x v="11"/>
            <x v="12"/>
          </reference>
          <reference field="22" count="1" selected="0">
            <x v="5"/>
          </reference>
        </references>
      </pivotArea>
    </format>
    <format dxfId="2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workbookViewId="0">
      <pane ySplit="1" topLeftCell="A4538" activePane="bottomLeft" state="frozen"/>
      <selection pane="bottomLeft" activeCell="E4546" sqref="E4546"/>
    </sheetView>
  </sheetViews>
  <sheetFormatPr defaultRowHeight="14.4" x14ac:dyDescent="0.3"/>
  <cols>
    <col min="1" max="10" width="14.6640625" customWidth="1"/>
    <col min="11" max="11" width="15.6640625" customWidth="1"/>
    <col min="12" max="16" width="14.6640625" customWidth="1"/>
    <col min="17" max="17" width="25.6640625" customWidth="1"/>
    <col min="18" max="18" width="16.6640625" customWidth="1"/>
  </cols>
  <sheetData>
    <row r="1" spans="1:18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9">
        <v>2126</v>
      </c>
      <c r="B2" s="9" t="s">
        <v>18</v>
      </c>
      <c r="C2" s="9">
        <v>35</v>
      </c>
      <c r="D2" s="9" t="s">
        <v>5018</v>
      </c>
      <c r="E2" s="9" t="s">
        <v>5024</v>
      </c>
      <c r="F2" s="9">
        <v>0</v>
      </c>
      <c r="G2" s="9">
        <v>11420</v>
      </c>
      <c r="H2" s="9" t="s">
        <v>5024</v>
      </c>
      <c r="I2" s="9" t="s">
        <v>7455</v>
      </c>
      <c r="J2" s="9">
        <v>135</v>
      </c>
      <c r="K2" s="9" t="s">
        <v>7458</v>
      </c>
      <c r="L2" s="9" t="s">
        <v>7507</v>
      </c>
      <c r="M2" s="9">
        <v>712.82</v>
      </c>
      <c r="N2" s="9">
        <v>334.36</v>
      </c>
      <c r="O2" s="9">
        <v>1</v>
      </c>
      <c r="P2" s="9"/>
      <c r="Q2" s="9">
        <v>518</v>
      </c>
      <c r="R2" s="9">
        <v>4</v>
      </c>
    </row>
    <row r="3" spans="1:18" x14ac:dyDescent="0.3">
      <c r="A3" s="9">
        <v>2459</v>
      </c>
      <c r="B3" s="9" t="s">
        <v>19</v>
      </c>
      <c r="C3" s="9">
        <v>54</v>
      </c>
      <c r="D3" s="9" t="s">
        <v>5019</v>
      </c>
      <c r="E3" s="9" t="s">
        <v>5025</v>
      </c>
      <c r="F3" s="9">
        <v>0</v>
      </c>
      <c r="G3" s="9">
        <v>12597</v>
      </c>
      <c r="H3" s="9" t="s">
        <v>5025</v>
      </c>
      <c r="I3" s="9" t="s">
        <v>7456</v>
      </c>
      <c r="J3" s="9">
        <v>119</v>
      </c>
      <c r="K3" s="9" t="s">
        <v>7459</v>
      </c>
      <c r="L3" s="9" t="s">
        <v>7507</v>
      </c>
      <c r="M3" s="9">
        <v>148.6</v>
      </c>
      <c r="N3" s="9">
        <v>76.56</v>
      </c>
      <c r="O3" s="9">
        <v>2</v>
      </c>
      <c r="P3" s="9">
        <v>0.05</v>
      </c>
      <c r="Q3" s="9">
        <v>661</v>
      </c>
      <c r="R3" s="9">
        <v>6</v>
      </c>
    </row>
    <row r="4" spans="1:18" x14ac:dyDescent="0.3">
      <c r="A4" s="9">
        <v>1860</v>
      </c>
      <c r="B4" s="9" t="s">
        <v>20</v>
      </c>
      <c r="C4" s="9">
        <v>60</v>
      </c>
      <c r="D4" s="9" t="s">
        <v>5018</v>
      </c>
      <c r="E4" s="9" t="s">
        <v>5026</v>
      </c>
      <c r="F4" s="9">
        <v>1</v>
      </c>
      <c r="G4" s="9">
        <v>10496</v>
      </c>
      <c r="H4" s="9" t="s">
        <v>5026</v>
      </c>
      <c r="I4" s="9" t="s">
        <v>7455</v>
      </c>
      <c r="J4" s="9">
        <v>113</v>
      </c>
      <c r="K4" s="9" t="s">
        <v>7460</v>
      </c>
      <c r="L4" s="9" t="s">
        <v>7508</v>
      </c>
      <c r="M4" s="9">
        <v>1039.74</v>
      </c>
      <c r="N4" s="9">
        <v>640.86</v>
      </c>
      <c r="O4" s="9">
        <v>1</v>
      </c>
      <c r="P4" s="9">
        <v>0.05</v>
      </c>
      <c r="Q4" s="9">
        <v>1094</v>
      </c>
      <c r="R4" s="9">
        <v>3</v>
      </c>
    </row>
    <row r="5" spans="1:18" x14ac:dyDescent="0.3">
      <c r="A5" s="9">
        <v>2294</v>
      </c>
      <c r="B5" s="9" t="s">
        <v>21</v>
      </c>
      <c r="C5" s="9">
        <v>17</v>
      </c>
      <c r="D5" s="9" t="s">
        <v>5019</v>
      </c>
      <c r="E5" s="9" t="s">
        <v>5027</v>
      </c>
      <c r="F5" s="9">
        <v>0</v>
      </c>
      <c r="G5" s="9">
        <v>12220</v>
      </c>
      <c r="H5" s="9" t="s">
        <v>5027</v>
      </c>
      <c r="I5" s="9" t="s">
        <v>7455</v>
      </c>
      <c r="J5" s="9">
        <v>105</v>
      </c>
      <c r="K5" s="9" t="s">
        <v>7461</v>
      </c>
      <c r="L5" s="9" t="s">
        <v>7509</v>
      </c>
      <c r="M5" s="9">
        <v>117.63</v>
      </c>
      <c r="N5" s="9">
        <v>57.56</v>
      </c>
      <c r="O5" s="9">
        <v>3</v>
      </c>
      <c r="P5" s="9"/>
      <c r="Q5" s="9">
        <v>673</v>
      </c>
      <c r="R5" s="9">
        <v>5</v>
      </c>
    </row>
    <row r="6" spans="1:18" x14ac:dyDescent="0.3">
      <c r="A6" s="9">
        <v>2130</v>
      </c>
      <c r="B6" s="9" t="s">
        <v>22</v>
      </c>
      <c r="C6" s="9">
        <v>32</v>
      </c>
      <c r="D6" s="9" t="s">
        <v>5020</v>
      </c>
      <c r="E6" s="9" t="s">
        <v>5028</v>
      </c>
      <c r="F6" s="9">
        <v>0</v>
      </c>
      <c r="G6" s="9">
        <v>10104</v>
      </c>
      <c r="H6" s="9" t="s">
        <v>5028</v>
      </c>
      <c r="I6" s="9" t="s">
        <v>7456</v>
      </c>
      <c r="J6" s="9">
        <v>144</v>
      </c>
      <c r="K6" s="9" t="s">
        <v>7462</v>
      </c>
      <c r="L6" s="9" t="s">
        <v>7509</v>
      </c>
      <c r="M6" s="9">
        <v>413.23</v>
      </c>
      <c r="N6" s="9">
        <v>274.33999999999997</v>
      </c>
      <c r="O6" s="9">
        <v>5</v>
      </c>
      <c r="P6" s="9"/>
      <c r="Q6" s="9">
        <v>349</v>
      </c>
      <c r="R6" s="9">
        <v>4</v>
      </c>
    </row>
    <row r="7" spans="1:18" x14ac:dyDescent="0.3">
      <c r="A7" s="9">
        <v>2095</v>
      </c>
      <c r="B7" s="9" t="s">
        <v>23</v>
      </c>
      <c r="C7" s="9">
        <v>73</v>
      </c>
      <c r="D7" s="9" t="s">
        <v>5021</v>
      </c>
      <c r="E7" s="9" t="s">
        <v>5029</v>
      </c>
      <c r="F7" s="9">
        <v>0</v>
      </c>
      <c r="G7" s="9">
        <v>13623</v>
      </c>
      <c r="H7" s="9" t="s">
        <v>5029</v>
      </c>
      <c r="I7" s="9" t="s">
        <v>7456</v>
      </c>
      <c r="J7" s="9">
        <v>114</v>
      </c>
      <c r="K7" s="9" t="s">
        <v>7463</v>
      </c>
      <c r="L7" s="9" t="s">
        <v>7510</v>
      </c>
      <c r="M7" s="9">
        <v>562.91999999999996</v>
      </c>
      <c r="N7" s="9">
        <v>253.15</v>
      </c>
      <c r="O7" s="9">
        <v>2</v>
      </c>
      <c r="P7" s="9"/>
      <c r="Q7" s="9">
        <v>598</v>
      </c>
      <c r="R7" s="9">
        <v>3</v>
      </c>
    </row>
    <row r="8" spans="1:18" x14ac:dyDescent="0.3">
      <c r="A8" s="9">
        <v>2044</v>
      </c>
      <c r="B8" s="9" t="s">
        <v>24</v>
      </c>
      <c r="C8" s="9">
        <v>35</v>
      </c>
      <c r="D8" s="9" t="s">
        <v>5018</v>
      </c>
      <c r="E8" s="9" t="s">
        <v>5030</v>
      </c>
      <c r="F8" s="9">
        <v>1</v>
      </c>
      <c r="G8" s="9">
        <v>10478</v>
      </c>
      <c r="H8" s="9" t="s">
        <v>5030</v>
      </c>
      <c r="I8" s="9" t="s">
        <v>7455</v>
      </c>
      <c r="J8" s="9">
        <v>138</v>
      </c>
      <c r="K8" s="9" t="s">
        <v>7464</v>
      </c>
      <c r="L8" s="9" t="s">
        <v>7508</v>
      </c>
      <c r="M8" s="9">
        <v>1122.25</v>
      </c>
      <c r="N8" s="9">
        <v>537.95000000000005</v>
      </c>
      <c r="O8" s="9">
        <v>1</v>
      </c>
      <c r="P8" s="9"/>
      <c r="Q8" s="9">
        <v>1542</v>
      </c>
      <c r="R8" s="9">
        <v>1</v>
      </c>
    </row>
    <row r="9" spans="1:18" x14ac:dyDescent="0.3">
      <c r="A9" s="9">
        <v>1121</v>
      </c>
      <c r="B9" s="9" t="s">
        <v>25</v>
      </c>
      <c r="C9" s="9">
        <v>-3</v>
      </c>
      <c r="D9" s="9" t="s">
        <v>5019</v>
      </c>
      <c r="E9" s="9" t="s">
        <v>5031</v>
      </c>
      <c r="F9" s="9">
        <v>0</v>
      </c>
      <c r="G9" s="9">
        <v>11422</v>
      </c>
      <c r="H9" s="9" t="s">
        <v>5031</v>
      </c>
      <c r="I9" s="9" t="s">
        <v>7456</v>
      </c>
      <c r="J9" s="9">
        <v>122</v>
      </c>
      <c r="K9" s="9" t="s">
        <v>7465</v>
      </c>
      <c r="L9" s="9" t="s">
        <v>7508</v>
      </c>
      <c r="M9" s="9">
        <v>766.64</v>
      </c>
      <c r="N9" s="9">
        <v>339.98</v>
      </c>
      <c r="O9" s="9">
        <v>4</v>
      </c>
      <c r="P9" s="9"/>
      <c r="Q9" s="9">
        <v>448</v>
      </c>
      <c r="R9" s="9">
        <v>5</v>
      </c>
    </row>
    <row r="10" spans="1:18" x14ac:dyDescent="0.3">
      <c r="A10" s="9">
        <v>1466</v>
      </c>
      <c r="B10" s="9" t="s">
        <v>26</v>
      </c>
      <c r="C10" s="9">
        <v>38</v>
      </c>
      <c r="D10" s="9" t="s">
        <v>5022</v>
      </c>
      <c r="E10" s="9" t="s">
        <v>5032</v>
      </c>
      <c r="F10" s="9">
        <v>0</v>
      </c>
      <c r="G10" s="9">
        <v>12481</v>
      </c>
      <c r="H10" s="9" t="s">
        <v>5032</v>
      </c>
      <c r="I10" s="9" t="s">
        <v>7456</v>
      </c>
      <c r="J10" s="9">
        <v>109</v>
      </c>
      <c r="K10" s="9" t="s">
        <v>7466</v>
      </c>
      <c r="L10" s="9" t="s">
        <v>7507</v>
      </c>
      <c r="M10" s="9">
        <v>91.54</v>
      </c>
      <c r="N10" s="9">
        <v>39.479999999999997</v>
      </c>
      <c r="O10" s="9">
        <v>1</v>
      </c>
      <c r="P10" s="9">
        <v>0.1</v>
      </c>
      <c r="Q10" s="9">
        <v>442</v>
      </c>
      <c r="R10" s="9">
        <v>4</v>
      </c>
    </row>
    <row r="11" spans="1:18" x14ac:dyDescent="0.3">
      <c r="A11" s="9">
        <v>2238</v>
      </c>
      <c r="B11" s="9" t="s">
        <v>27</v>
      </c>
      <c r="C11" s="9">
        <v>56</v>
      </c>
      <c r="D11" s="9" t="s">
        <v>5019</v>
      </c>
      <c r="E11" s="9" t="s">
        <v>5033</v>
      </c>
      <c r="F11" s="9">
        <v>0</v>
      </c>
      <c r="G11" s="9">
        <v>12689</v>
      </c>
      <c r="H11" s="9" t="s">
        <v>5033</v>
      </c>
      <c r="I11" s="9" t="s">
        <v>7455</v>
      </c>
      <c r="J11" s="9">
        <v>149</v>
      </c>
      <c r="K11" s="9" t="s">
        <v>7467</v>
      </c>
      <c r="L11" s="9" t="s">
        <v>7510</v>
      </c>
      <c r="M11" s="9">
        <v>944.43</v>
      </c>
      <c r="N11" s="9">
        <v>462.86</v>
      </c>
      <c r="O11" s="9">
        <v>2</v>
      </c>
      <c r="P11" s="9"/>
      <c r="Q11" s="9">
        <v>356</v>
      </c>
      <c r="R11" s="9">
        <v>3</v>
      </c>
    </row>
    <row r="12" spans="1:18" x14ac:dyDescent="0.3">
      <c r="A12" s="9">
        <v>1330</v>
      </c>
      <c r="B12" s="9" t="s">
        <v>28</v>
      </c>
      <c r="C12" s="9">
        <v>40</v>
      </c>
      <c r="D12" s="9" t="s">
        <v>5022</v>
      </c>
      <c r="E12" s="9" t="s">
        <v>5034</v>
      </c>
      <c r="F12" s="9">
        <v>0</v>
      </c>
      <c r="G12" s="9">
        <v>10692</v>
      </c>
      <c r="H12" s="9" t="s">
        <v>5034</v>
      </c>
      <c r="I12" s="9" t="s">
        <v>7457</v>
      </c>
      <c r="J12" s="9">
        <v>140</v>
      </c>
      <c r="K12" s="9" t="s">
        <v>7468</v>
      </c>
      <c r="L12" s="9" t="s">
        <v>7509</v>
      </c>
      <c r="M12" s="9">
        <v>646.58000000000004</v>
      </c>
      <c r="N12" s="9">
        <v>452.45</v>
      </c>
      <c r="O12" s="9">
        <v>3</v>
      </c>
      <c r="P12" s="9"/>
      <c r="Q12" s="9">
        <v>463</v>
      </c>
      <c r="R12" s="9">
        <v>6</v>
      </c>
    </row>
    <row r="13" spans="1:18" x14ac:dyDescent="0.3">
      <c r="A13" s="9">
        <v>2482</v>
      </c>
      <c r="B13" s="9" t="s">
        <v>29</v>
      </c>
      <c r="C13" s="9">
        <v>50</v>
      </c>
      <c r="D13" s="9" t="s">
        <v>5018</v>
      </c>
      <c r="E13" s="9" t="s">
        <v>5035</v>
      </c>
      <c r="F13" s="9">
        <v>0</v>
      </c>
      <c r="G13" s="9">
        <v>13038</v>
      </c>
      <c r="H13" s="9" t="s">
        <v>5035</v>
      </c>
      <c r="I13" s="9" t="s">
        <v>7457</v>
      </c>
      <c r="J13" s="9">
        <v>126</v>
      </c>
      <c r="K13" s="9" t="s">
        <v>7469</v>
      </c>
      <c r="L13" s="9" t="s">
        <v>7508</v>
      </c>
      <c r="M13" s="9">
        <v>1386.66</v>
      </c>
      <c r="N13" s="9">
        <v>593.9</v>
      </c>
      <c r="O13" s="9">
        <v>5</v>
      </c>
      <c r="P13" s="9">
        <v>0.2</v>
      </c>
      <c r="Q13" s="9">
        <v>618</v>
      </c>
      <c r="R13" s="9">
        <v>5</v>
      </c>
    </row>
    <row r="14" spans="1:18" x14ac:dyDescent="0.3">
      <c r="A14" s="9">
        <v>1087</v>
      </c>
      <c r="B14" s="9" t="s">
        <v>30</v>
      </c>
      <c r="C14" s="9">
        <v>54</v>
      </c>
      <c r="D14" s="9" t="s">
        <v>5023</v>
      </c>
      <c r="E14" s="9" t="s">
        <v>5036</v>
      </c>
      <c r="F14" s="9">
        <v>0</v>
      </c>
      <c r="G14" s="9">
        <v>12969</v>
      </c>
      <c r="H14" s="9" t="s">
        <v>5036</v>
      </c>
      <c r="I14" s="9" t="s">
        <v>7456</v>
      </c>
      <c r="J14" s="9">
        <v>145</v>
      </c>
      <c r="K14" s="9" t="s">
        <v>7470</v>
      </c>
      <c r="L14" s="9" t="s">
        <v>7507</v>
      </c>
      <c r="M14" s="9">
        <v>774.37</v>
      </c>
      <c r="N14" s="9">
        <v>359.23</v>
      </c>
      <c r="O14" s="9">
        <v>4</v>
      </c>
      <c r="P14" s="9"/>
      <c r="Q14" s="9">
        <v>460</v>
      </c>
      <c r="R14" s="9">
        <v>3</v>
      </c>
    </row>
    <row r="15" spans="1:18" x14ac:dyDescent="0.3">
      <c r="A15" s="9">
        <v>2396</v>
      </c>
      <c r="B15" s="9" t="s">
        <v>31</v>
      </c>
      <c r="C15" s="9">
        <v>34</v>
      </c>
      <c r="D15" s="9" t="s">
        <v>5022</v>
      </c>
      <c r="E15" s="9" t="s">
        <v>5037</v>
      </c>
      <c r="F15" s="9">
        <v>1</v>
      </c>
      <c r="G15" s="9">
        <v>10193</v>
      </c>
      <c r="H15" s="9" t="s">
        <v>5037</v>
      </c>
      <c r="I15" s="9" t="s">
        <v>7455</v>
      </c>
      <c r="J15" s="9">
        <v>105</v>
      </c>
      <c r="K15" s="9" t="s">
        <v>7461</v>
      </c>
      <c r="L15" s="9" t="s">
        <v>7511</v>
      </c>
      <c r="M15" s="9">
        <v>1078.01</v>
      </c>
      <c r="N15" s="9">
        <v>519.04999999999995</v>
      </c>
      <c r="O15" s="9">
        <v>1</v>
      </c>
      <c r="P15" s="9"/>
      <c r="Q15" s="9">
        <v>445</v>
      </c>
      <c r="R15" s="9">
        <v>3</v>
      </c>
    </row>
    <row r="16" spans="1:18" x14ac:dyDescent="0.3">
      <c r="A16" s="9">
        <v>2123</v>
      </c>
      <c r="B16" s="9" t="s">
        <v>32</v>
      </c>
      <c r="C16" s="9">
        <v>32</v>
      </c>
      <c r="D16" s="9" t="s">
        <v>5019</v>
      </c>
      <c r="E16" s="9" t="s">
        <v>5038</v>
      </c>
      <c r="F16" s="9">
        <v>1</v>
      </c>
      <c r="G16" s="9">
        <v>12890</v>
      </c>
      <c r="H16" s="9" t="s">
        <v>5038</v>
      </c>
      <c r="I16" s="9" t="s">
        <v>7456</v>
      </c>
      <c r="J16" s="9">
        <v>129</v>
      </c>
      <c r="K16" s="9" t="s">
        <v>7471</v>
      </c>
      <c r="L16" s="9" t="s">
        <v>7507</v>
      </c>
      <c r="M16" s="9">
        <v>367.36</v>
      </c>
      <c r="N16" s="9">
        <v>215.18</v>
      </c>
      <c r="O16" s="9">
        <v>2</v>
      </c>
      <c r="P16" s="9">
        <v>0.05</v>
      </c>
      <c r="Q16" s="9">
        <v>1257</v>
      </c>
      <c r="R16" s="9">
        <v>5</v>
      </c>
    </row>
    <row r="17" spans="1:18" x14ac:dyDescent="0.3">
      <c r="A17" s="9">
        <v>1871</v>
      </c>
      <c r="B17" s="9" t="s">
        <v>33</v>
      </c>
      <c r="C17" s="9">
        <v>42</v>
      </c>
      <c r="D17" s="9" t="s">
        <v>5018</v>
      </c>
      <c r="E17" s="9" t="s">
        <v>5039</v>
      </c>
      <c r="F17" s="9">
        <v>0</v>
      </c>
      <c r="G17" s="9">
        <v>12848</v>
      </c>
      <c r="H17" s="9" t="s">
        <v>5039</v>
      </c>
      <c r="I17" s="9" t="s">
        <v>7455</v>
      </c>
      <c r="J17" s="9">
        <v>122</v>
      </c>
      <c r="K17" s="9" t="s">
        <v>7465</v>
      </c>
      <c r="L17" s="9" t="s">
        <v>7509</v>
      </c>
      <c r="M17" s="9">
        <v>1153.4100000000001</v>
      </c>
      <c r="N17" s="9">
        <v>719.27</v>
      </c>
      <c r="O17" s="9">
        <v>2</v>
      </c>
      <c r="P17" s="9">
        <v>0.05</v>
      </c>
      <c r="Q17" s="9">
        <v>346</v>
      </c>
      <c r="R17" s="9">
        <v>4</v>
      </c>
    </row>
    <row r="18" spans="1:18" x14ac:dyDescent="0.3">
      <c r="A18" s="9">
        <v>1130</v>
      </c>
      <c r="B18" s="9" t="s">
        <v>34</v>
      </c>
      <c r="C18" s="9">
        <v>42</v>
      </c>
      <c r="D18" s="9" t="s">
        <v>5019</v>
      </c>
      <c r="E18" s="9" t="s">
        <v>5040</v>
      </c>
      <c r="F18" s="9">
        <v>0</v>
      </c>
      <c r="G18" s="9">
        <v>11489</v>
      </c>
      <c r="H18" s="9" t="s">
        <v>5040</v>
      </c>
      <c r="I18" s="9" t="s">
        <v>7457</v>
      </c>
      <c r="J18" s="9">
        <v>149</v>
      </c>
      <c r="K18" s="9" t="s">
        <v>7467</v>
      </c>
      <c r="L18" s="9" t="s">
        <v>7507</v>
      </c>
      <c r="M18" s="9">
        <v>1095.3900000000001</v>
      </c>
      <c r="N18" s="9">
        <v>685.25</v>
      </c>
      <c r="O18" s="9">
        <v>5</v>
      </c>
      <c r="P18" s="9">
        <v>0.05</v>
      </c>
      <c r="Q18" s="9">
        <v>398</v>
      </c>
      <c r="R18" s="9">
        <v>4</v>
      </c>
    </row>
    <row r="19" spans="1:18" x14ac:dyDescent="0.3">
      <c r="A19" s="9">
        <v>2332</v>
      </c>
      <c r="B19" s="9" t="s">
        <v>35</v>
      </c>
      <c r="C19" s="9">
        <v>40</v>
      </c>
      <c r="D19" s="9" t="s">
        <v>5023</v>
      </c>
      <c r="E19" s="9" t="s">
        <v>5041</v>
      </c>
      <c r="F19" s="9">
        <v>0</v>
      </c>
      <c r="G19" s="9">
        <v>13412</v>
      </c>
      <c r="H19" s="9" t="s">
        <v>5041</v>
      </c>
      <c r="I19" s="9" t="s">
        <v>7457</v>
      </c>
      <c r="J19" s="9">
        <v>103</v>
      </c>
      <c r="K19" s="9" t="s">
        <v>7472</v>
      </c>
      <c r="L19" s="9" t="s">
        <v>7509</v>
      </c>
      <c r="M19" s="9">
        <v>1360.92</v>
      </c>
      <c r="N19" s="9"/>
      <c r="O19" s="9">
        <v>4</v>
      </c>
      <c r="P19" s="9">
        <v>0.05</v>
      </c>
      <c r="Q19" s="9">
        <v>789</v>
      </c>
      <c r="R19" s="9">
        <v>4</v>
      </c>
    </row>
    <row r="20" spans="1:18" x14ac:dyDescent="0.3">
      <c r="A20" s="9">
        <v>1769</v>
      </c>
      <c r="B20" s="9" t="s">
        <v>36</v>
      </c>
      <c r="C20" s="9">
        <v>41</v>
      </c>
      <c r="D20" s="9" t="s">
        <v>5021</v>
      </c>
      <c r="E20" s="9" t="s">
        <v>5042</v>
      </c>
      <c r="F20" s="9">
        <v>0</v>
      </c>
      <c r="G20" s="9">
        <v>10058</v>
      </c>
      <c r="H20" s="9" t="s">
        <v>5042</v>
      </c>
      <c r="I20" s="9" t="s">
        <v>7457</v>
      </c>
      <c r="J20" s="9">
        <v>128</v>
      </c>
      <c r="K20" s="9" t="s">
        <v>7473</v>
      </c>
      <c r="L20" s="9" t="s">
        <v>7510</v>
      </c>
      <c r="M20" s="9">
        <v>99.04</v>
      </c>
      <c r="N20" s="9">
        <v>58.98</v>
      </c>
      <c r="O20" s="9">
        <v>1</v>
      </c>
      <c r="P20" s="9"/>
      <c r="Q20" s="9">
        <v>654</v>
      </c>
      <c r="R20" s="9">
        <v>7</v>
      </c>
    </row>
    <row r="21" spans="1:18" x14ac:dyDescent="0.3">
      <c r="A21" s="9">
        <v>1343</v>
      </c>
      <c r="B21" s="9" t="s">
        <v>37</v>
      </c>
      <c r="C21" s="9">
        <v>200</v>
      </c>
      <c r="D21" s="9" t="s">
        <v>5023</v>
      </c>
      <c r="E21" s="9" t="s">
        <v>5043</v>
      </c>
      <c r="F21" s="9">
        <v>0</v>
      </c>
      <c r="G21" s="9">
        <v>11886</v>
      </c>
      <c r="H21" s="9" t="s">
        <v>5043</v>
      </c>
      <c r="I21" s="9" t="s">
        <v>7456</v>
      </c>
      <c r="J21" s="9">
        <v>138</v>
      </c>
      <c r="K21" s="9" t="s">
        <v>7464</v>
      </c>
      <c r="L21" s="9" t="s">
        <v>7511</v>
      </c>
      <c r="M21" s="9">
        <v>698.88</v>
      </c>
      <c r="N21" s="9"/>
      <c r="O21" s="9">
        <v>1</v>
      </c>
      <c r="P21" s="9"/>
      <c r="Q21" s="9">
        <v>595</v>
      </c>
      <c r="R21" s="9">
        <v>2</v>
      </c>
    </row>
    <row r="22" spans="1:18" x14ac:dyDescent="0.3">
      <c r="A22" s="9">
        <v>2437</v>
      </c>
      <c r="B22" s="9" t="s">
        <v>38</v>
      </c>
      <c r="C22" s="9">
        <v>51</v>
      </c>
      <c r="D22" s="9" t="s">
        <v>5020</v>
      </c>
      <c r="E22" s="9" t="s">
        <v>5044</v>
      </c>
      <c r="F22" s="9">
        <v>0</v>
      </c>
      <c r="G22" s="9">
        <v>13609</v>
      </c>
      <c r="H22" s="9" t="s">
        <v>5044</v>
      </c>
      <c r="I22" s="9" t="s">
        <v>7457</v>
      </c>
      <c r="J22" s="9">
        <v>114</v>
      </c>
      <c r="K22" s="9" t="s">
        <v>7463</v>
      </c>
      <c r="L22" s="9" t="s">
        <v>7509</v>
      </c>
      <c r="M22" s="9">
        <v>1034.78</v>
      </c>
      <c r="N22" s="9">
        <v>574.61</v>
      </c>
      <c r="O22" s="9">
        <v>1</v>
      </c>
      <c r="P22" s="9">
        <v>0.05</v>
      </c>
      <c r="Q22" s="9">
        <v>432</v>
      </c>
      <c r="R22" s="9">
        <v>5</v>
      </c>
    </row>
    <row r="23" spans="1:18" x14ac:dyDescent="0.3">
      <c r="A23" s="9">
        <v>1805</v>
      </c>
      <c r="B23" s="9" t="s">
        <v>39</v>
      </c>
      <c r="C23" s="9">
        <v>48</v>
      </c>
      <c r="D23" s="9" t="s">
        <v>5018</v>
      </c>
      <c r="E23" s="9" t="s">
        <v>5045</v>
      </c>
      <c r="F23" s="9">
        <v>0</v>
      </c>
      <c r="G23" s="9">
        <v>10477</v>
      </c>
      <c r="H23" s="9" t="s">
        <v>5045</v>
      </c>
      <c r="I23" s="9" t="s">
        <v>7457</v>
      </c>
      <c r="J23" s="9">
        <v>147</v>
      </c>
      <c r="K23" s="9" t="s">
        <v>7474</v>
      </c>
      <c r="L23" s="9" t="s">
        <v>7509</v>
      </c>
      <c r="M23" s="9">
        <v>187.99</v>
      </c>
      <c r="N23" s="9">
        <v>96.58</v>
      </c>
      <c r="O23" s="9">
        <v>5</v>
      </c>
      <c r="P23" s="9"/>
      <c r="Q23" s="9">
        <v>521</v>
      </c>
      <c r="R23" s="9">
        <v>4</v>
      </c>
    </row>
    <row r="24" spans="1:18" x14ac:dyDescent="0.3">
      <c r="A24" s="9">
        <v>1385</v>
      </c>
      <c r="B24" s="9" t="s">
        <v>40</v>
      </c>
      <c r="C24" s="9">
        <v>19</v>
      </c>
      <c r="D24" s="9" t="s">
        <v>5023</v>
      </c>
      <c r="E24" s="9" t="s">
        <v>5046</v>
      </c>
      <c r="F24" s="9">
        <v>0</v>
      </c>
      <c r="G24" s="9">
        <v>11126</v>
      </c>
      <c r="H24" s="9" t="s">
        <v>5046</v>
      </c>
      <c r="I24" s="9" t="s">
        <v>7456</v>
      </c>
      <c r="J24" s="9">
        <v>114</v>
      </c>
      <c r="K24" s="9" t="s">
        <v>7463</v>
      </c>
      <c r="L24" s="9" t="s">
        <v>7507</v>
      </c>
      <c r="M24" s="9">
        <v>645.38</v>
      </c>
      <c r="N24" s="9">
        <v>412.55</v>
      </c>
      <c r="O24" s="9">
        <v>5</v>
      </c>
      <c r="P24" s="9"/>
      <c r="Q24" s="9">
        <v>378</v>
      </c>
      <c r="R24" s="9">
        <v>6</v>
      </c>
    </row>
    <row r="25" spans="1:18" x14ac:dyDescent="0.3">
      <c r="A25" s="9">
        <v>2215</v>
      </c>
      <c r="B25" s="9" t="s">
        <v>41</v>
      </c>
      <c r="C25" s="9">
        <v>34</v>
      </c>
      <c r="D25" s="9" t="s">
        <v>5021</v>
      </c>
      <c r="E25" s="9" t="s">
        <v>5047</v>
      </c>
      <c r="F25" s="9">
        <v>0</v>
      </c>
      <c r="G25" s="9">
        <v>12580</v>
      </c>
      <c r="H25" s="9" t="s">
        <v>5047</v>
      </c>
      <c r="I25" s="9" t="s">
        <v>7455</v>
      </c>
      <c r="J25" s="9">
        <v>143</v>
      </c>
      <c r="K25" s="9" t="s">
        <v>7475</v>
      </c>
      <c r="L25" s="9" t="s">
        <v>7508</v>
      </c>
      <c r="M25" s="9">
        <v>1416.11</v>
      </c>
      <c r="N25" s="9">
        <v>712.54</v>
      </c>
      <c r="O25" s="9">
        <v>4</v>
      </c>
      <c r="P25" s="9">
        <v>0.1</v>
      </c>
      <c r="Q25" s="9">
        <v>361</v>
      </c>
      <c r="R25" s="9">
        <v>3</v>
      </c>
    </row>
    <row r="26" spans="1:18" x14ac:dyDescent="0.3">
      <c r="A26" s="9">
        <v>1955</v>
      </c>
      <c r="B26" s="9" t="s">
        <v>42</v>
      </c>
      <c r="C26" s="9">
        <v>41</v>
      </c>
      <c r="D26" s="9" t="s">
        <v>5019</v>
      </c>
      <c r="E26" s="9" t="s">
        <v>5048</v>
      </c>
      <c r="F26" s="9">
        <v>0</v>
      </c>
      <c r="G26" s="9">
        <v>11968</v>
      </c>
      <c r="H26" s="9" t="s">
        <v>5048</v>
      </c>
      <c r="I26" s="9" t="s">
        <v>7457</v>
      </c>
      <c r="J26" s="9">
        <v>111</v>
      </c>
      <c r="K26" s="9" t="s">
        <v>7476</v>
      </c>
      <c r="L26" s="9" t="s">
        <v>7509</v>
      </c>
      <c r="M26" s="9">
        <v>682.11</v>
      </c>
      <c r="N26" s="9">
        <v>319.91000000000003</v>
      </c>
      <c r="O26" s="9">
        <v>1</v>
      </c>
      <c r="P26" s="9">
        <v>0.05</v>
      </c>
      <c r="Q26" s="9">
        <v>371</v>
      </c>
      <c r="R26" s="9">
        <v>6</v>
      </c>
    </row>
    <row r="27" spans="1:18" x14ac:dyDescent="0.3">
      <c r="A27" s="9">
        <v>1276</v>
      </c>
      <c r="B27" s="9" t="s">
        <v>43</v>
      </c>
      <c r="C27" s="9">
        <v>31</v>
      </c>
      <c r="D27" s="9" t="s">
        <v>5018</v>
      </c>
      <c r="E27" s="9" t="s">
        <v>5049</v>
      </c>
      <c r="F27" s="9">
        <v>0</v>
      </c>
      <c r="G27" s="9">
        <v>10591</v>
      </c>
      <c r="H27" s="9" t="s">
        <v>5049</v>
      </c>
      <c r="I27" s="9" t="s">
        <v>7455</v>
      </c>
      <c r="J27" s="9">
        <v>109</v>
      </c>
      <c r="K27" s="9" t="s">
        <v>7466</v>
      </c>
      <c r="L27" s="9" t="s">
        <v>7509</v>
      </c>
      <c r="M27" s="9">
        <v>1478.84</v>
      </c>
      <c r="N27" s="9">
        <v>729.11</v>
      </c>
      <c r="O27" s="9">
        <v>1</v>
      </c>
      <c r="P27" s="9"/>
      <c r="Q27" s="9">
        <v>391</v>
      </c>
      <c r="R27" s="9">
        <v>8</v>
      </c>
    </row>
    <row r="28" spans="1:18" x14ac:dyDescent="0.3">
      <c r="A28" s="9">
        <v>2184</v>
      </c>
      <c r="B28" s="9" t="s">
        <v>44</v>
      </c>
      <c r="C28" s="9">
        <v>49</v>
      </c>
      <c r="D28" s="9" t="s">
        <v>5022</v>
      </c>
      <c r="E28" s="9" t="s">
        <v>5050</v>
      </c>
      <c r="F28" s="9">
        <v>0</v>
      </c>
      <c r="G28" s="9">
        <v>10838</v>
      </c>
      <c r="H28" s="9" t="s">
        <v>5050</v>
      </c>
      <c r="I28" s="9" t="s">
        <v>7455</v>
      </c>
      <c r="J28" s="9">
        <v>138</v>
      </c>
      <c r="K28" s="9" t="s">
        <v>7464</v>
      </c>
      <c r="L28" s="9" t="s">
        <v>7510</v>
      </c>
      <c r="M28" s="9">
        <v>132.41999999999999</v>
      </c>
      <c r="N28" s="9">
        <v>70.430000000000007</v>
      </c>
      <c r="O28" s="9">
        <v>4</v>
      </c>
      <c r="P28" s="9">
        <v>0.2</v>
      </c>
      <c r="Q28" s="9">
        <v>338</v>
      </c>
      <c r="R28" s="9">
        <v>9</v>
      </c>
    </row>
    <row r="29" spans="1:18" x14ac:dyDescent="0.3">
      <c r="A29" s="9">
        <v>1459</v>
      </c>
      <c r="B29" s="9" t="s">
        <v>45</v>
      </c>
      <c r="C29" s="9">
        <v>38</v>
      </c>
      <c r="D29" s="9" t="s">
        <v>5023</v>
      </c>
      <c r="E29" s="9" t="s">
        <v>5051</v>
      </c>
      <c r="F29" s="9">
        <v>0</v>
      </c>
      <c r="G29" s="9">
        <v>13782</v>
      </c>
      <c r="H29" s="9" t="s">
        <v>5051</v>
      </c>
      <c r="I29" s="9" t="s">
        <v>7456</v>
      </c>
      <c r="J29" s="9">
        <v>147</v>
      </c>
      <c r="K29" s="9" t="s">
        <v>7474</v>
      </c>
      <c r="L29" s="9" t="s">
        <v>7509</v>
      </c>
      <c r="M29" s="9">
        <v>1090.8499999999999</v>
      </c>
      <c r="N29" s="9">
        <v>506.39</v>
      </c>
      <c r="O29" s="9">
        <v>4</v>
      </c>
      <c r="P29" s="9">
        <v>0.05</v>
      </c>
      <c r="Q29" s="9">
        <v>338</v>
      </c>
      <c r="R29" s="9">
        <v>6</v>
      </c>
    </row>
    <row r="30" spans="1:18" x14ac:dyDescent="0.3">
      <c r="A30" s="9">
        <v>2337</v>
      </c>
      <c r="B30" s="9" t="s">
        <v>46</v>
      </c>
      <c r="C30" s="9">
        <v>42</v>
      </c>
      <c r="D30" s="9" t="s">
        <v>5021</v>
      </c>
      <c r="E30" s="9" t="s">
        <v>5052</v>
      </c>
      <c r="F30" s="9">
        <v>0</v>
      </c>
      <c r="G30" s="9">
        <v>11345</v>
      </c>
      <c r="H30" s="9" t="s">
        <v>5052</v>
      </c>
      <c r="I30" s="9" t="s">
        <v>7455</v>
      </c>
      <c r="J30" s="9">
        <v>144</v>
      </c>
      <c r="K30" s="9" t="s">
        <v>7462</v>
      </c>
      <c r="L30" s="9" t="s">
        <v>7510</v>
      </c>
      <c r="M30" s="9">
        <v>892.47</v>
      </c>
      <c r="N30" s="9">
        <v>519.66</v>
      </c>
      <c r="O30" s="9">
        <v>4</v>
      </c>
      <c r="P30" s="9">
        <v>0.2</v>
      </c>
      <c r="Q30" s="9">
        <v>388</v>
      </c>
      <c r="R30" s="9">
        <v>7</v>
      </c>
    </row>
    <row r="31" spans="1:18" x14ac:dyDescent="0.3">
      <c r="A31" s="9">
        <v>1021</v>
      </c>
      <c r="B31" s="9" t="s">
        <v>47</v>
      </c>
      <c r="C31" s="9">
        <v>33</v>
      </c>
      <c r="D31" s="9" t="s">
        <v>5023</v>
      </c>
      <c r="E31" s="9" t="s">
        <v>5053</v>
      </c>
      <c r="F31" s="9">
        <v>0</v>
      </c>
      <c r="G31" s="9">
        <v>10548</v>
      </c>
      <c r="H31" s="9" t="s">
        <v>5053</v>
      </c>
      <c r="I31" s="9" t="s">
        <v>7455</v>
      </c>
      <c r="J31" s="9">
        <v>106</v>
      </c>
      <c r="K31" s="9" t="s">
        <v>7477</v>
      </c>
      <c r="L31" s="9" t="s">
        <v>7509</v>
      </c>
      <c r="M31" s="9">
        <v>775.78</v>
      </c>
      <c r="N31" s="9">
        <v>516.1</v>
      </c>
      <c r="O31" s="9">
        <v>2</v>
      </c>
      <c r="P31" s="9">
        <v>0.2</v>
      </c>
      <c r="Q31" s="9">
        <v>908</v>
      </c>
      <c r="R31" s="9">
        <v>6</v>
      </c>
    </row>
    <row r="32" spans="1:18" x14ac:dyDescent="0.3">
      <c r="A32" s="9">
        <v>1252</v>
      </c>
      <c r="B32" s="9" t="s">
        <v>48</v>
      </c>
      <c r="C32" s="9">
        <v>10</v>
      </c>
      <c r="D32" s="9" t="s">
        <v>5020</v>
      </c>
      <c r="E32" s="9" t="s">
        <v>5054</v>
      </c>
      <c r="F32" s="9">
        <v>0</v>
      </c>
      <c r="G32" s="9">
        <v>13085</v>
      </c>
      <c r="H32" s="9" t="s">
        <v>5054</v>
      </c>
      <c r="I32" s="9" t="s">
        <v>7456</v>
      </c>
      <c r="J32" s="9">
        <v>101</v>
      </c>
      <c r="K32" s="9" t="s">
        <v>7478</v>
      </c>
      <c r="L32" s="9" t="s">
        <v>7507</v>
      </c>
      <c r="M32" s="9">
        <v>1457.73</v>
      </c>
      <c r="N32" s="9">
        <v>843.5</v>
      </c>
      <c r="O32" s="9">
        <v>4</v>
      </c>
      <c r="P32" s="9"/>
      <c r="Q32" s="9">
        <v>621</v>
      </c>
      <c r="R32" s="9">
        <v>4</v>
      </c>
    </row>
    <row r="33" spans="1:18" x14ac:dyDescent="0.3">
      <c r="A33" s="9">
        <v>1747</v>
      </c>
      <c r="B33" s="9" t="s">
        <v>49</v>
      </c>
      <c r="C33" s="9">
        <v>9</v>
      </c>
      <c r="D33" s="9" t="s">
        <v>5018</v>
      </c>
      <c r="E33" s="9" t="s">
        <v>5055</v>
      </c>
      <c r="F33" s="9">
        <v>1</v>
      </c>
      <c r="G33" s="9">
        <v>13527</v>
      </c>
      <c r="H33" s="9" t="s">
        <v>5055</v>
      </c>
      <c r="I33" s="9" t="s">
        <v>7455</v>
      </c>
      <c r="J33" s="9">
        <v>125</v>
      </c>
      <c r="K33" s="9" t="s">
        <v>7479</v>
      </c>
      <c r="L33" s="9" t="s">
        <v>7508</v>
      </c>
      <c r="M33" s="9">
        <v>237.99</v>
      </c>
      <c r="N33" s="9">
        <v>127.09</v>
      </c>
      <c r="O33" s="9">
        <v>3</v>
      </c>
      <c r="P33" s="9">
        <v>0.05</v>
      </c>
      <c r="Q33" s="9">
        <v>685</v>
      </c>
      <c r="R33" s="9">
        <v>4</v>
      </c>
    </row>
    <row r="34" spans="1:18" x14ac:dyDescent="0.3">
      <c r="A34" s="9">
        <v>1856</v>
      </c>
      <c r="B34" s="9" t="s">
        <v>50</v>
      </c>
      <c r="C34" s="9">
        <v>48</v>
      </c>
      <c r="D34" s="9" t="s">
        <v>5019</v>
      </c>
      <c r="E34" s="9" t="s">
        <v>5056</v>
      </c>
      <c r="F34" s="9">
        <v>1</v>
      </c>
      <c r="G34" s="9">
        <v>10220</v>
      </c>
      <c r="H34" s="9" t="s">
        <v>5056</v>
      </c>
      <c r="I34" s="9" t="s">
        <v>7457</v>
      </c>
      <c r="J34" s="9">
        <v>116</v>
      </c>
      <c r="K34" s="9" t="s">
        <v>7480</v>
      </c>
      <c r="L34" s="9" t="s">
        <v>7508</v>
      </c>
      <c r="M34" s="9">
        <v>1349.2</v>
      </c>
      <c r="N34" s="9">
        <v>862.22</v>
      </c>
      <c r="O34" s="9">
        <v>5</v>
      </c>
      <c r="P34" s="9"/>
      <c r="Q34" s="9">
        <v>1565</v>
      </c>
      <c r="R34" s="9">
        <v>2</v>
      </c>
    </row>
    <row r="35" spans="1:18" x14ac:dyDescent="0.3">
      <c r="A35" s="9">
        <v>1474</v>
      </c>
      <c r="B35" s="9" t="s">
        <v>51</v>
      </c>
      <c r="C35" s="9">
        <v>44</v>
      </c>
      <c r="D35" s="9" t="s">
        <v>5021</v>
      </c>
      <c r="E35" s="9" t="s">
        <v>5057</v>
      </c>
      <c r="F35" s="9">
        <v>1</v>
      </c>
      <c r="G35" s="9">
        <v>10875</v>
      </c>
      <c r="H35" s="9" t="s">
        <v>5057</v>
      </c>
      <c r="I35" s="9" t="s">
        <v>7456</v>
      </c>
      <c r="J35" s="9">
        <v>115</v>
      </c>
      <c r="K35" s="9" t="s">
        <v>7481</v>
      </c>
      <c r="L35" s="9" t="s">
        <v>7508</v>
      </c>
      <c r="M35" s="9">
        <v>1052.3</v>
      </c>
      <c r="N35" s="9">
        <v>657.07</v>
      </c>
      <c r="O35" s="9">
        <v>4</v>
      </c>
      <c r="P35" s="9">
        <v>0.1</v>
      </c>
      <c r="Q35" s="9">
        <v>1501</v>
      </c>
      <c r="R35" s="9">
        <v>3</v>
      </c>
    </row>
    <row r="36" spans="1:18" x14ac:dyDescent="0.3">
      <c r="A36" s="9">
        <v>2082</v>
      </c>
      <c r="B36" s="9" t="s">
        <v>52</v>
      </c>
      <c r="C36" s="9">
        <v>46</v>
      </c>
      <c r="D36" s="9" t="s">
        <v>5023</v>
      </c>
      <c r="E36" s="9" t="s">
        <v>5058</v>
      </c>
      <c r="F36" s="9">
        <v>0</v>
      </c>
      <c r="G36" s="9">
        <v>13462</v>
      </c>
      <c r="H36" s="9" t="s">
        <v>5058</v>
      </c>
      <c r="I36" s="9" t="s">
        <v>7456</v>
      </c>
      <c r="J36" s="9">
        <v>134</v>
      </c>
      <c r="K36" s="9" t="s">
        <v>7482</v>
      </c>
      <c r="L36" s="9" t="s">
        <v>7507</v>
      </c>
      <c r="M36" s="9">
        <v>425.54</v>
      </c>
      <c r="N36" s="9">
        <v>217.08</v>
      </c>
      <c r="O36" s="9">
        <v>2</v>
      </c>
      <c r="P36" s="9">
        <v>0.05</v>
      </c>
      <c r="Q36" s="9">
        <v>398</v>
      </c>
      <c r="R36" s="9">
        <v>8</v>
      </c>
    </row>
    <row r="37" spans="1:18" x14ac:dyDescent="0.3">
      <c r="A37" s="9">
        <v>1510</v>
      </c>
      <c r="B37" s="9" t="s">
        <v>53</v>
      </c>
      <c r="C37" s="9">
        <v>42</v>
      </c>
      <c r="D37" s="9" t="s">
        <v>5018</v>
      </c>
      <c r="E37" s="9" t="s">
        <v>5059</v>
      </c>
      <c r="F37" s="9">
        <v>0</v>
      </c>
      <c r="G37" s="9">
        <v>12725</v>
      </c>
      <c r="H37" s="9" t="s">
        <v>5059</v>
      </c>
      <c r="I37" s="9" t="s">
        <v>7456</v>
      </c>
      <c r="J37" s="9">
        <v>117</v>
      </c>
      <c r="K37" s="9" t="s">
        <v>7483</v>
      </c>
      <c r="L37" s="9" t="s">
        <v>7510</v>
      </c>
      <c r="M37" s="9">
        <v>1357.42</v>
      </c>
      <c r="N37" s="9">
        <v>789</v>
      </c>
      <c r="O37" s="9">
        <v>3</v>
      </c>
      <c r="P37" s="9"/>
      <c r="Q37" s="9">
        <v>532</v>
      </c>
      <c r="R37" s="9">
        <v>5</v>
      </c>
    </row>
    <row r="38" spans="1:18" x14ac:dyDescent="0.3">
      <c r="A38" s="9">
        <v>2499</v>
      </c>
      <c r="B38" s="9" t="s">
        <v>54</v>
      </c>
      <c r="C38" s="9">
        <v>43</v>
      </c>
      <c r="D38" s="9" t="s">
        <v>5023</v>
      </c>
      <c r="E38" s="9" t="s">
        <v>5060</v>
      </c>
      <c r="F38" s="9">
        <v>0</v>
      </c>
      <c r="G38" s="9">
        <v>11196</v>
      </c>
      <c r="H38" s="9" t="s">
        <v>5060</v>
      </c>
      <c r="I38" s="9" t="s">
        <v>7457</v>
      </c>
      <c r="J38" s="9">
        <v>103</v>
      </c>
      <c r="K38" s="9" t="s">
        <v>7472</v>
      </c>
      <c r="L38" s="9" t="s">
        <v>7508</v>
      </c>
      <c r="M38" s="9">
        <v>672.48</v>
      </c>
      <c r="N38" s="9">
        <v>416.23</v>
      </c>
      <c r="O38" s="9">
        <v>2</v>
      </c>
      <c r="P38" s="9"/>
      <c r="Q38" s="9">
        <v>440</v>
      </c>
      <c r="R38" s="9">
        <v>4</v>
      </c>
    </row>
    <row r="39" spans="1:18" x14ac:dyDescent="0.3">
      <c r="A39" s="9">
        <v>1699</v>
      </c>
      <c r="B39" s="9" t="s">
        <v>55</v>
      </c>
      <c r="C39" s="9">
        <v>54</v>
      </c>
      <c r="D39" s="9" t="s">
        <v>5018</v>
      </c>
      <c r="E39" s="9" t="s">
        <v>5061</v>
      </c>
      <c r="F39" s="9">
        <v>0</v>
      </c>
      <c r="G39" s="9">
        <v>12709</v>
      </c>
      <c r="H39" s="9" t="s">
        <v>5061</v>
      </c>
      <c r="I39" s="9" t="s">
        <v>7455</v>
      </c>
      <c r="J39" s="9">
        <v>103</v>
      </c>
      <c r="K39" s="9" t="s">
        <v>7472</v>
      </c>
      <c r="L39" s="9" t="s">
        <v>7507</v>
      </c>
      <c r="M39" s="9">
        <v>1230.6300000000001</v>
      </c>
      <c r="N39" s="9">
        <v>582.87</v>
      </c>
      <c r="O39" s="9">
        <v>2</v>
      </c>
      <c r="P39" s="9"/>
      <c r="Q39" s="9">
        <v>433</v>
      </c>
      <c r="R39" s="9">
        <v>9</v>
      </c>
    </row>
    <row r="40" spans="1:18" x14ac:dyDescent="0.3">
      <c r="A40" s="9">
        <v>1975</v>
      </c>
      <c r="B40" s="9" t="s">
        <v>56</v>
      </c>
      <c r="C40" s="9">
        <v>46</v>
      </c>
      <c r="D40" s="9" t="s">
        <v>5020</v>
      </c>
      <c r="E40" s="9" t="s">
        <v>5062</v>
      </c>
      <c r="F40" s="9">
        <v>1</v>
      </c>
      <c r="G40" s="9">
        <v>12731</v>
      </c>
      <c r="H40" s="9" t="s">
        <v>5062</v>
      </c>
      <c r="I40" s="9" t="s">
        <v>7455</v>
      </c>
      <c r="J40" s="9">
        <v>137</v>
      </c>
      <c r="K40" s="9" t="s">
        <v>7484</v>
      </c>
      <c r="L40" s="9" t="s">
        <v>7507</v>
      </c>
      <c r="M40" s="9">
        <v>613.80999999999995</v>
      </c>
      <c r="N40" s="9">
        <v>312.97000000000003</v>
      </c>
      <c r="O40" s="9">
        <v>2</v>
      </c>
      <c r="P40" s="9">
        <v>0.1</v>
      </c>
      <c r="Q40" s="9">
        <v>1509</v>
      </c>
      <c r="R40" s="9">
        <v>2</v>
      </c>
    </row>
    <row r="41" spans="1:18" x14ac:dyDescent="0.3">
      <c r="A41" s="9">
        <v>1189</v>
      </c>
      <c r="B41" s="9" t="s">
        <v>57</v>
      </c>
      <c r="C41" s="9">
        <v>55</v>
      </c>
      <c r="D41" s="9" t="s">
        <v>5023</v>
      </c>
      <c r="E41" s="9" t="s">
        <v>5063</v>
      </c>
      <c r="F41" s="9">
        <v>0</v>
      </c>
      <c r="G41" s="9">
        <v>13152</v>
      </c>
      <c r="H41" s="9" t="s">
        <v>5063</v>
      </c>
      <c r="I41" s="9" t="s">
        <v>7455</v>
      </c>
      <c r="J41" s="9">
        <v>117</v>
      </c>
      <c r="K41" s="9" t="s">
        <v>7483</v>
      </c>
      <c r="L41" s="9" t="s">
        <v>7511</v>
      </c>
      <c r="M41" s="9">
        <v>1283.8499999999999</v>
      </c>
      <c r="N41" s="9">
        <v>554.28</v>
      </c>
      <c r="O41" s="9">
        <v>2</v>
      </c>
      <c r="P41" s="9">
        <v>0.1</v>
      </c>
      <c r="Q41" s="9">
        <v>580</v>
      </c>
      <c r="R41" s="9">
        <v>6</v>
      </c>
    </row>
    <row r="42" spans="1:18" x14ac:dyDescent="0.3">
      <c r="A42" s="9">
        <v>1957</v>
      </c>
      <c r="B42" s="9" t="s">
        <v>58</v>
      </c>
      <c r="C42" s="9">
        <v>42</v>
      </c>
      <c r="D42" s="9" t="s">
        <v>5020</v>
      </c>
      <c r="E42" s="9" t="s">
        <v>5064</v>
      </c>
      <c r="F42" s="9">
        <v>0</v>
      </c>
      <c r="G42" s="9">
        <v>10335</v>
      </c>
      <c r="H42" s="9" t="s">
        <v>5064</v>
      </c>
      <c r="I42" s="9" t="s">
        <v>7457</v>
      </c>
      <c r="J42" s="9">
        <v>149</v>
      </c>
      <c r="K42" s="9" t="s">
        <v>7467</v>
      </c>
      <c r="L42" s="9" t="s">
        <v>7510</v>
      </c>
      <c r="M42" s="9">
        <v>973.11</v>
      </c>
      <c r="N42" s="9">
        <v>677.58</v>
      </c>
      <c r="O42" s="9">
        <v>1</v>
      </c>
      <c r="P42" s="9"/>
      <c r="Q42" s="9">
        <v>390</v>
      </c>
      <c r="R42" s="9">
        <v>7</v>
      </c>
    </row>
    <row r="43" spans="1:18" x14ac:dyDescent="0.3">
      <c r="A43" s="9">
        <v>1686</v>
      </c>
      <c r="B43" s="9" t="s">
        <v>59</v>
      </c>
      <c r="C43" s="9">
        <v>35</v>
      </c>
      <c r="D43" s="9" t="s">
        <v>5022</v>
      </c>
      <c r="E43" s="9" t="s">
        <v>5031</v>
      </c>
      <c r="F43" s="9">
        <v>0</v>
      </c>
      <c r="G43" s="9">
        <v>10224</v>
      </c>
      <c r="H43" s="9" t="s">
        <v>5031</v>
      </c>
      <c r="I43" s="9" t="s">
        <v>7455</v>
      </c>
      <c r="J43" s="9">
        <v>138</v>
      </c>
      <c r="K43" s="9" t="s">
        <v>7464</v>
      </c>
      <c r="L43" s="9" t="s">
        <v>7507</v>
      </c>
      <c r="M43" s="9">
        <v>254.52</v>
      </c>
      <c r="N43" s="9">
        <v>108.37</v>
      </c>
      <c r="O43" s="9">
        <v>5</v>
      </c>
      <c r="P43" s="9"/>
      <c r="Q43" s="9">
        <v>531</v>
      </c>
      <c r="R43" s="9">
        <v>4</v>
      </c>
    </row>
    <row r="44" spans="1:18" x14ac:dyDescent="0.3">
      <c r="A44" s="9">
        <v>1957</v>
      </c>
      <c r="B44" s="9" t="s">
        <v>60</v>
      </c>
      <c r="C44" s="9">
        <v>42</v>
      </c>
      <c r="D44" s="9" t="s">
        <v>5022</v>
      </c>
      <c r="E44" s="9" t="s">
        <v>5065</v>
      </c>
      <c r="F44" s="9">
        <v>0</v>
      </c>
      <c r="G44" s="9">
        <v>12918</v>
      </c>
      <c r="H44" s="9" t="s">
        <v>5065</v>
      </c>
      <c r="I44" s="9" t="s">
        <v>7455</v>
      </c>
      <c r="J44" s="9">
        <v>101</v>
      </c>
      <c r="K44" s="9" t="s">
        <v>7478</v>
      </c>
      <c r="L44" s="9" t="s">
        <v>7510</v>
      </c>
      <c r="M44" s="9">
        <v>992.01</v>
      </c>
      <c r="N44" s="9">
        <v>446.98</v>
      </c>
      <c r="O44" s="9">
        <v>1</v>
      </c>
      <c r="P44" s="9">
        <v>0.1</v>
      </c>
      <c r="Q44" s="9">
        <v>390</v>
      </c>
      <c r="R44" s="9">
        <v>7</v>
      </c>
    </row>
    <row r="45" spans="1:18" x14ac:dyDescent="0.3">
      <c r="A45" s="9">
        <v>1562</v>
      </c>
      <c r="B45" s="9" t="s">
        <v>61</v>
      </c>
      <c r="C45" s="9">
        <v>27</v>
      </c>
      <c r="D45" s="9" t="s">
        <v>5021</v>
      </c>
      <c r="E45" s="9" t="s">
        <v>5066</v>
      </c>
      <c r="F45" s="9">
        <v>1</v>
      </c>
      <c r="G45" s="9">
        <v>12082</v>
      </c>
      <c r="H45" s="9" t="s">
        <v>5066</v>
      </c>
      <c r="I45" s="9" t="s">
        <v>7457</v>
      </c>
      <c r="J45" s="9">
        <v>107</v>
      </c>
      <c r="K45" s="9" t="s">
        <v>7485</v>
      </c>
      <c r="L45" s="9" t="s">
        <v>7508</v>
      </c>
      <c r="M45" s="9">
        <v>327.45</v>
      </c>
      <c r="N45" s="9">
        <v>178.12</v>
      </c>
      <c r="O45" s="9">
        <v>3</v>
      </c>
      <c r="P45" s="9"/>
      <c r="Q45" s="9">
        <v>1049</v>
      </c>
      <c r="R45" s="9">
        <v>6</v>
      </c>
    </row>
    <row r="46" spans="1:18" x14ac:dyDescent="0.3">
      <c r="A46" s="9">
        <v>2267</v>
      </c>
      <c r="B46" s="9" t="s">
        <v>62</v>
      </c>
      <c r="C46" s="9">
        <v>34</v>
      </c>
      <c r="D46" s="9" t="s">
        <v>5020</v>
      </c>
      <c r="E46" s="9" t="s">
        <v>5067</v>
      </c>
      <c r="F46" s="9">
        <v>1</v>
      </c>
      <c r="G46" s="9">
        <v>13941</v>
      </c>
      <c r="H46" s="9" t="s">
        <v>5067</v>
      </c>
      <c r="I46" s="9" t="s">
        <v>7457</v>
      </c>
      <c r="J46" s="9">
        <v>126</v>
      </c>
      <c r="K46" s="9" t="s">
        <v>7469</v>
      </c>
      <c r="L46" s="9" t="s">
        <v>7508</v>
      </c>
      <c r="M46" s="9">
        <v>647.29</v>
      </c>
      <c r="N46" s="9">
        <v>426.94</v>
      </c>
      <c r="O46" s="9">
        <v>1</v>
      </c>
      <c r="P46" s="9"/>
      <c r="Q46" s="9">
        <v>919</v>
      </c>
      <c r="R46" s="9">
        <v>2</v>
      </c>
    </row>
    <row r="47" spans="1:18" x14ac:dyDescent="0.3">
      <c r="A47" s="9">
        <v>1831</v>
      </c>
      <c r="B47" s="9" t="s">
        <v>63</v>
      </c>
      <c r="C47" s="9">
        <v>42</v>
      </c>
      <c r="D47" s="9" t="s">
        <v>5018</v>
      </c>
      <c r="E47" s="9" t="s">
        <v>5068</v>
      </c>
      <c r="F47" s="9">
        <v>1</v>
      </c>
      <c r="G47" s="9">
        <v>10187</v>
      </c>
      <c r="H47" s="9" t="s">
        <v>5068</v>
      </c>
      <c r="I47" s="9" t="s">
        <v>7455</v>
      </c>
      <c r="J47" s="9">
        <v>147</v>
      </c>
      <c r="K47" s="9" t="s">
        <v>7474</v>
      </c>
      <c r="L47" s="9" t="s">
        <v>7508</v>
      </c>
      <c r="M47" s="9">
        <v>296.93</v>
      </c>
      <c r="N47" s="9">
        <v>150.47</v>
      </c>
      <c r="O47" s="9">
        <v>3</v>
      </c>
      <c r="P47" s="9"/>
      <c r="Q47" s="9">
        <v>1092</v>
      </c>
      <c r="R47" s="9">
        <v>2</v>
      </c>
    </row>
    <row r="48" spans="1:18" x14ac:dyDescent="0.3">
      <c r="A48" s="9">
        <v>2154</v>
      </c>
      <c r="B48" s="9" t="s">
        <v>64</v>
      </c>
      <c r="C48" s="9">
        <v>42</v>
      </c>
      <c r="D48" s="9" t="s">
        <v>5021</v>
      </c>
      <c r="E48" s="9" t="s">
        <v>5069</v>
      </c>
      <c r="F48" s="9">
        <v>1</v>
      </c>
      <c r="G48" s="9">
        <v>11247</v>
      </c>
      <c r="H48" s="9" t="s">
        <v>5069</v>
      </c>
      <c r="I48" s="9" t="s">
        <v>7457</v>
      </c>
      <c r="J48" s="9">
        <v>139</v>
      </c>
      <c r="K48" s="9" t="s">
        <v>7486</v>
      </c>
      <c r="L48" s="9" t="s">
        <v>7509</v>
      </c>
      <c r="M48" s="9">
        <v>81.92</v>
      </c>
      <c r="N48" s="9">
        <v>51.66</v>
      </c>
      <c r="O48" s="9">
        <v>4</v>
      </c>
      <c r="P48" s="9">
        <v>0.2</v>
      </c>
      <c r="Q48" s="9">
        <v>1123</v>
      </c>
      <c r="R48" s="9">
        <v>4</v>
      </c>
    </row>
    <row r="49" spans="1:18" x14ac:dyDescent="0.3">
      <c r="A49" s="9">
        <v>1646</v>
      </c>
      <c r="B49" s="9" t="s">
        <v>65</v>
      </c>
      <c r="C49" s="9">
        <v>38</v>
      </c>
      <c r="D49" s="9" t="s">
        <v>5023</v>
      </c>
      <c r="E49" s="9" t="s">
        <v>5070</v>
      </c>
      <c r="F49" s="9">
        <v>0</v>
      </c>
      <c r="G49" s="9">
        <v>12690</v>
      </c>
      <c r="H49" s="9" t="s">
        <v>5070</v>
      </c>
      <c r="I49" s="9" t="s">
        <v>7457</v>
      </c>
      <c r="J49" s="9">
        <v>119</v>
      </c>
      <c r="K49" s="9" t="s">
        <v>7459</v>
      </c>
      <c r="L49" s="9" t="s">
        <v>7509</v>
      </c>
      <c r="M49" s="9">
        <v>357.24</v>
      </c>
      <c r="N49" s="9">
        <v>215.35</v>
      </c>
      <c r="O49" s="9">
        <v>3</v>
      </c>
      <c r="P49" s="9">
        <v>0.05</v>
      </c>
      <c r="Q49" s="9">
        <v>591</v>
      </c>
      <c r="R49" s="9">
        <v>3</v>
      </c>
    </row>
    <row r="50" spans="1:18" x14ac:dyDescent="0.3">
      <c r="A50" s="9">
        <v>1020</v>
      </c>
      <c r="B50" s="9" t="s">
        <v>66</v>
      </c>
      <c r="C50" s="9">
        <v>19</v>
      </c>
      <c r="D50" s="9" t="s">
        <v>5023</v>
      </c>
      <c r="E50" s="9" t="s">
        <v>5071</v>
      </c>
      <c r="F50" s="9">
        <v>0</v>
      </c>
      <c r="G50" s="9">
        <v>13957</v>
      </c>
      <c r="H50" s="9" t="s">
        <v>5071</v>
      </c>
      <c r="I50" s="9" t="s">
        <v>7457</v>
      </c>
      <c r="J50" s="9">
        <v>130</v>
      </c>
      <c r="K50" s="9" t="s">
        <v>7487</v>
      </c>
      <c r="L50" s="9" t="s">
        <v>7510</v>
      </c>
      <c r="M50" s="9">
        <v>827.74</v>
      </c>
      <c r="N50" s="9">
        <v>489.69</v>
      </c>
      <c r="O50" s="9">
        <v>1</v>
      </c>
      <c r="P50" s="9"/>
      <c r="Q50" s="9">
        <v>534</v>
      </c>
      <c r="R50" s="9">
        <v>7</v>
      </c>
    </row>
    <row r="51" spans="1:18" x14ac:dyDescent="0.3">
      <c r="A51" s="9">
        <v>1840</v>
      </c>
      <c r="B51" s="9" t="s">
        <v>67</v>
      </c>
      <c r="C51" s="9">
        <v>49</v>
      </c>
      <c r="D51" s="9" t="s">
        <v>5018</v>
      </c>
      <c r="E51" s="9" t="s">
        <v>5072</v>
      </c>
      <c r="F51" s="9">
        <v>1</v>
      </c>
      <c r="G51" s="9">
        <v>10962</v>
      </c>
      <c r="H51" s="9" t="s">
        <v>5072</v>
      </c>
      <c r="I51" s="9" t="s">
        <v>7456</v>
      </c>
      <c r="J51" s="9">
        <v>143</v>
      </c>
      <c r="K51" s="9" t="s">
        <v>7475</v>
      </c>
      <c r="L51" s="9" t="s">
        <v>7510</v>
      </c>
      <c r="M51" s="9">
        <v>748.26</v>
      </c>
      <c r="N51" s="9">
        <v>488.99</v>
      </c>
      <c r="O51" s="9">
        <v>1</v>
      </c>
      <c r="P51" s="9"/>
      <c r="Q51" s="9">
        <v>1047</v>
      </c>
      <c r="R51" s="9">
        <v>2</v>
      </c>
    </row>
    <row r="52" spans="1:18" x14ac:dyDescent="0.3">
      <c r="A52" s="9">
        <v>1166</v>
      </c>
      <c r="B52" s="9" t="s">
        <v>68</v>
      </c>
      <c r="C52" s="9">
        <v>52</v>
      </c>
      <c r="D52" s="9" t="s">
        <v>5019</v>
      </c>
      <c r="E52" s="9" t="s">
        <v>5073</v>
      </c>
      <c r="F52" s="9">
        <v>0</v>
      </c>
      <c r="G52" s="9">
        <v>13015</v>
      </c>
      <c r="H52" s="9" t="s">
        <v>5073</v>
      </c>
      <c r="I52" s="9" t="s">
        <v>7456</v>
      </c>
      <c r="J52" s="9">
        <v>114</v>
      </c>
      <c r="K52" s="9" t="s">
        <v>7463</v>
      </c>
      <c r="L52" s="9" t="s">
        <v>7509</v>
      </c>
      <c r="M52" s="9">
        <v>777.17</v>
      </c>
      <c r="N52" s="9">
        <v>314.17</v>
      </c>
      <c r="O52" s="9">
        <v>3</v>
      </c>
      <c r="P52" s="9"/>
      <c r="Q52" s="9">
        <v>333</v>
      </c>
      <c r="R52" s="9">
        <v>3</v>
      </c>
    </row>
    <row r="53" spans="1:18" x14ac:dyDescent="0.3">
      <c r="A53" s="9">
        <v>2297</v>
      </c>
      <c r="B53" s="9" t="s">
        <v>69</v>
      </c>
      <c r="C53" s="9">
        <v>64</v>
      </c>
      <c r="D53" s="9" t="s">
        <v>5019</v>
      </c>
      <c r="E53" s="9" t="s">
        <v>5074</v>
      </c>
      <c r="F53" s="9">
        <v>0</v>
      </c>
      <c r="G53" s="9">
        <v>10493</v>
      </c>
      <c r="H53" s="9" t="s">
        <v>5074</v>
      </c>
      <c r="I53" s="9" t="s">
        <v>7455</v>
      </c>
      <c r="J53" s="9">
        <v>113</v>
      </c>
      <c r="K53" s="9" t="s">
        <v>7460</v>
      </c>
      <c r="L53" s="9" t="s">
        <v>7507</v>
      </c>
      <c r="M53" s="9">
        <v>409.15</v>
      </c>
      <c r="N53" s="9">
        <v>277.70999999999998</v>
      </c>
      <c r="O53" s="9">
        <v>1</v>
      </c>
      <c r="P53" s="9">
        <v>0.1</v>
      </c>
      <c r="Q53" s="9">
        <v>887</v>
      </c>
      <c r="R53" s="9">
        <v>3</v>
      </c>
    </row>
    <row r="54" spans="1:18" x14ac:dyDescent="0.3">
      <c r="A54" s="9">
        <v>1387</v>
      </c>
      <c r="B54" s="9" t="s">
        <v>70</v>
      </c>
      <c r="C54" s="9">
        <v>46</v>
      </c>
      <c r="D54" s="9" t="s">
        <v>5023</v>
      </c>
      <c r="E54" s="9" t="s">
        <v>5075</v>
      </c>
      <c r="F54" s="9">
        <v>1</v>
      </c>
      <c r="G54" s="9">
        <v>11886</v>
      </c>
      <c r="H54" s="9" t="s">
        <v>5075</v>
      </c>
      <c r="I54" s="9" t="s">
        <v>7455</v>
      </c>
      <c r="J54" s="9">
        <v>120</v>
      </c>
      <c r="K54" s="9" t="s">
        <v>7488</v>
      </c>
      <c r="L54" s="9" t="s">
        <v>7510</v>
      </c>
      <c r="M54" s="9">
        <v>1043.48</v>
      </c>
      <c r="N54" s="9">
        <v>676.98</v>
      </c>
      <c r="O54" s="9">
        <v>3</v>
      </c>
      <c r="P54" s="9"/>
      <c r="Q54" s="9">
        <v>622</v>
      </c>
      <c r="R54" s="9">
        <v>2</v>
      </c>
    </row>
    <row r="55" spans="1:18" x14ac:dyDescent="0.3">
      <c r="A55" s="9">
        <v>1600</v>
      </c>
      <c r="B55" s="9" t="s">
        <v>71</v>
      </c>
      <c r="C55" s="9">
        <v>40</v>
      </c>
      <c r="D55" s="9" t="s">
        <v>5018</v>
      </c>
      <c r="E55" s="9" t="s">
        <v>5076</v>
      </c>
      <c r="F55" s="9">
        <v>1</v>
      </c>
      <c r="G55" s="9">
        <v>10310</v>
      </c>
      <c r="H55" s="9" t="s">
        <v>5076</v>
      </c>
      <c r="I55" s="9" t="s">
        <v>7457</v>
      </c>
      <c r="J55" s="9">
        <v>126</v>
      </c>
      <c r="K55" s="9" t="s">
        <v>7469</v>
      </c>
      <c r="L55" s="9" t="s">
        <v>7510</v>
      </c>
      <c r="M55" s="9">
        <v>1071.18</v>
      </c>
      <c r="N55" s="9">
        <v>729.86</v>
      </c>
      <c r="O55" s="9">
        <v>2</v>
      </c>
      <c r="P55" s="9"/>
      <c r="Q55" s="9">
        <v>1115</v>
      </c>
      <c r="R55" s="9">
        <v>4</v>
      </c>
    </row>
    <row r="56" spans="1:18" x14ac:dyDescent="0.3">
      <c r="A56" s="9">
        <v>1315</v>
      </c>
      <c r="B56" s="9" t="s">
        <v>72</v>
      </c>
      <c r="C56" s="9">
        <v>24</v>
      </c>
      <c r="D56" s="9" t="s">
        <v>5019</v>
      </c>
      <c r="E56" s="9" t="s">
        <v>5077</v>
      </c>
      <c r="F56" s="9">
        <v>1</v>
      </c>
      <c r="G56" s="9">
        <v>12568</v>
      </c>
      <c r="H56" s="9" t="s">
        <v>5077</v>
      </c>
      <c r="I56" s="9" t="s">
        <v>7455</v>
      </c>
      <c r="J56" s="9">
        <v>127</v>
      </c>
      <c r="K56" s="9" t="s">
        <v>7489</v>
      </c>
      <c r="L56" s="9" t="s">
        <v>7508</v>
      </c>
      <c r="M56" s="9">
        <v>569.04999999999995</v>
      </c>
      <c r="N56" s="9">
        <v>363.1</v>
      </c>
      <c r="O56" s="9">
        <v>5</v>
      </c>
      <c r="P56" s="9"/>
      <c r="Q56" s="9">
        <v>1052</v>
      </c>
      <c r="R56" s="9">
        <v>1</v>
      </c>
    </row>
    <row r="57" spans="1:18" x14ac:dyDescent="0.3">
      <c r="A57" s="9">
        <v>1013</v>
      </c>
      <c r="B57" s="9" t="s">
        <v>73</v>
      </c>
      <c r="C57" s="9">
        <v>62</v>
      </c>
      <c r="D57" s="9" t="s">
        <v>5020</v>
      </c>
      <c r="E57" s="9" t="s">
        <v>5078</v>
      </c>
      <c r="F57" s="9">
        <v>0</v>
      </c>
      <c r="G57" s="9">
        <v>11604</v>
      </c>
      <c r="H57" s="9" t="s">
        <v>5078</v>
      </c>
      <c r="I57" s="9" t="s">
        <v>7456</v>
      </c>
      <c r="J57" s="9">
        <v>125</v>
      </c>
      <c r="K57" s="9" t="s">
        <v>7479</v>
      </c>
      <c r="L57" s="9" t="s">
        <v>7510</v>
      </c>
      <c r="M57" s="9">
        <v>1327.7</v>
      </c>
      <c r="N57" s="9">
        <v>881.03</v>
      </c>
      <c r="O57" s="9">
        <v>3</v>
      </c>
      <c r="P57" s="9">
        <v>0.2</v>
      </c>
      <c r="Q57" s="9">
        <v>867</v>
      </c>
      <c r="R57" s="9">
        <v>3</v>
      </c>
    </row>
    <row r="58" spans="1:18" x14ac:dyDescent="0.3">
      <c r="A58" s="9">
        <v>1241</v>
      </c>
      <c r="B58" s="9" t="s">
        <v>74</v>
      </c>
      <c r="C58" s="9">
        <v>43</v>
      </c>
      <c r="D58" s="9" t="s">
        <v>5023</v>
      </c>
      <c r="E58" s="9" t="s">
        <v>5079</v>
      </c>
      <c r="F58" s="9">
        <v>0</v>
      </c>
      <c r="G58" s="9">
        <v>11563</v>
      </c>
      <c r="H58" s="9" t="s">
        <v>5079</v>
      </c>
      <c r="I58" s="9" t="s">
        <v>7455</v>
      </c>
      <c r="J58" s="9">
        <v>109</v>
      </c>
      <c r="K58" s="9" t="s">
        <v>7466</v>
      </c>
      <c r="L58" s="9" t="s">
        <v>7510</v>
      </c>
      <c r="M58" s="9">
        <v>983.83</v>
      </c>
      <c r="N58" s="9">
        <v>453.47</v>
      </c>
      <c r="O58" s="9">
        <v>2</v>
      </c>
      <c r="P58" s="9"/>
      <c r="Q58" s="9">
        <v>482</v>
      </c>
      <c r="R58" s="9">
        <v>7</v>
      </c>
    </row>
    <row r="59" spans="1:18" x14ac:dyDescent="0.3">
      <c r="A59" s="9">
        <v>1776</v>
      </c>
      <c r="B59" s="9" t="s">
        <v>75</v>
      </c>
      <c r="C59" s="9">
        <v>42</v>
      </c>
      <c r="D59" s="9" t="s">
        <v>5022</v>
      </c>
      <c r="E59" s="9" t="s">
        <v>5080</v>
      </c>
      <c r="F59" s="9">
        <v>1</v>
      </c>
      <c r="G59" s="9">
        <v>13982</v>
      </c>
      <c r="H59" s="9" t="s">
        <v>5080</v>
      </c>
      <c r="I59" s="9" t="s">
        <v>7455</v>
      </c>
      <c r="J59" s="9">
        <v>141</v>
      </c>
      <c r="K59" s="9" t="s">
        <v>7490</v>
      </c>
      <c r="L59" s="9" t="s">
        <v>7507</v>
      </c>
      <c r="M59" s="9">
        <v>1083.9100000000001</v>
      </c>
      <c r="N59" s="9">
        <v>537.37</v>
      </c>
      <c r="O59" s="9">
        <v>2</v>
      </c>
      <c r="P59" s="9"/>
      <c r="Q59" s="9">
        <v>603</v>
      </c>
      <c r="R59" s="9">
        <v>2</v>
      </c>
    </row>
    <row r="60" spans="1:18" x14ac:dyDescent="0.3">
      <c r="A60" s="9">
        <v>2369</v>
      </c>
      <c r="B60" s="9" t="s">
        <v>76</v>
      </c>
      <c r="C60" s="9">
        <v>36</v>
      </c>
      <c r="D60" s="9" t="s">
        <v>5020</v>
      </c>
      <c r="E60" s="9" t="s">
        <v>5081</v>
      </c>
      <c r="F60" s="9">
        <v>1</v>
      </c>
      <c r="G60" s="9">
        <v>10368</v>
      </c>
      <c r="H60" s="9" t="s">
        <v>5081</v>
      </c>
      <c r="I60" s="9" t="s">
        <v>7456</v>
      </c>
      <c r="J60" s="9">
        <v>148</v>
      </c>
      <c r="K60" s="9" t="s">
        <v>7491</v>
      </c>
      <c r="L60" s="9" t="s">
        <v>7510</v>
      </c>
      <c r="M60" s="9">
        <v>452.14</v>
      </c>
      <c r="N60" s="9">
        <v>223.61</v>
      </c>
      <c r="O60" s="9">
        <v>2</v>
      </c>
      <c r="P60" s="9">
        <v>0.1</v>
      </c>
      <c r="Q60" s="9">
        <v>540</v>
      </c>
      <c r="R60" s="9">
        <v>4</v>
      </c>
    </row>
    <row r="61" spans="1:18" x14ac:dyDescent="0.3">
      <c r="A61" s="9">
        <v>1564</v>
      </c>
      <c r="B61" s="9" t="s">
        <v>77</v>
      </c>
      <c r="C61" s="9">
        <v>35</v>
      </c>
      <c r="D61" s="9" t="s">
        <v>5018</v>
      </c>
      <c r="E61" s="9" t="s">
        <v>5082</v>
      </c>
      <c r="F61" s="9">
        <v>0</v>
      </c>
      <c r="G61" s="9">
        <v>13546</v>
      </c>
      <c r="H61" s="9" t="s">
        <v>5082</v>
      </c>
      <c r="I61" s="9" t="s">
        <v>7456</v>
      </c>
      <c r="J61" s="9">
        <v>112</v>
      </c>
      <c r="K61" s="9" t="s">
        <v>7492</v>
      </c>
      <c r="L61" s="9" t="s">
        <v>7507</v>
      </c>
      <c r="M61" s="9">
        <v>50.89</v>
      </c>
      <c r="N61" s="9">
        <v>22.02</v>
      </c>
      <c r="O61" s="9">
        <v>2</v>
      </c>
      <c r="P61" s="9">
        <v>0.2</v>
      </c>
      <c r="Q61" s="9">
        <v>561</v>
      </c>
      <c r="R61" s="9">
        <v>2</v>
      </c>
    </row>
    <row r="62" spans="1:18" x14ac:dyDescent="0.3">
      <c r="A62" s="9">
        <v>1897</v>
      </c>
      <c r="B62" s="9" t="s">
        <v>78</v>
      </c>
      <c r="C62" s="9">
        <v>50</v>
      </c>
      <c r="D62" s="9" t="s">
        <v>5022</v>
      </c>
      <c r="E62" s="9" t="s">
        <v>5083</v>
      </c>
      <c r="F62" s="9">
        <v>1</v>
      </c>
      <c r="G62" s="9">
        <v>10745</v>
      </c>
      <c r="H62" s="9" t="s">
        <v>5083</v>
      </c>
      <c r="I62" s="9" t="s">
        <v>7457</v>
      </c>
      <c r="J62" s="9">
        <v>110</v>
      </c>
      <c r="K62" s="9" t="s">
        <v>7493</v>
      </c>
      <c r="L62" s="9" t="s">
        <v>7508</v>
      </c>
      <c r="M62" s="9">
        <v>1304.79</v>
      </c>
      <c r="N62" s="9">
        <v>807.5</v>
      </c>
      <c r="O62" s="9">
        <v>3</v>
      </c>
      <c r="P62" s="9"/>
      <c r="Q62" s="9">
        <v>1003</v>
      </c>
      <c r="R62" s="9">
        <v>4</v>
      </c>
    </row>
    <row r="63" spans="1:18" x14ac:dyDescent="0.3">
      <c r="A63" s="9">
        <v>2363</v>
      </c>
      <c r="B63" s="9" t="s">
        <v>79</v>
      </c>
      <c r="C63" s="9">
        <v>24</v>
      </c>
      <c r="D63" s="9" t="s">
        <v>5020</v>
      </c>
      <c r="E63" s="9" t="s">
        <v>5084</v>
      </c>
      <c r="F63" s="9">
        <v>0</v>
      </c>
      <c r="G63" s="9">
        <v>12078</v>
      </c>
      <c r="H63" s="9" t="s">
        <v>5084</v>
      </c>
      <c r="I63" s="9" t="s">
        <v>7457</v>
      </c>
      <c r="J63" s="9">
        <v>106</v>
      </c>
      <c r="K63" s="9" t="s">
        <v>7477</v>
      </c>
      <c r="L63" s="9" t="s">
        <v>7509</v>
      </c>
      <c r="M63" s="9">
        <v>1242.52</v>
      </c>
      <c r="N63" s="9">
        <v>547.77</v>
      </c>
      <c r="O63" s="9">
        <v>1</v>
      </c>
      <c r="P63" s="9"/>
      <c r="Q63" s="9">
        <v>645</v>
      </c>
      <c r="R63" s="9">
        <v>4</v>
      </c>
    </row>
    <row r="64" spans="1:18" x14ac:dyDescent="0.3">
      <c r="A64" s="9">
        <v>1091</v>
      </c>
      <c r="B64" s="9" t="s">
        <v>80</v>
      </c>
      <c r="C64" s="9">
        <v>64</v>
      </c>
      <c r="D64" s="9" t="s">
        <v>5019</v>
      </c>
      <c r="E64" s="9" t="s">
        <v>5085</v>
      </c>
      <c r="F64" s="9">
        <v>0</v>
      </c>
      <c r="G64" s="9">
        <v>13898</v>
      </c>
      <c r="H64" s="9" t="s">
        <v>5085</v>
      </c>
      <c r="I64" s="9" t="s">
        <v>7457</v>
      </c>
      <c r="J64" s="9">
        <v>134</v>
      </c>
      <c r="K64" s="9" t="s">
        <v>7482</v>
      </c>
      <c r="L64" s="9" t="s">
        <v>7508</v>
      </c>
      <c r="M64" s="9">
        <v>228.63</v>
      </c>
      <c r="N64" s="9">
        <v>95.05</v>
      </c>
      <c r="O64" s="9">
        <v>2</v>
      </c>
      <c r="P64" s="9"/>
      <c r="Q64" s="9">
        <v>551</v>
      </c>
      <c r="R64" s="9">
        <v>6</v>
      </c>
    </row>
    <row r="65" spans="1:18" x14ac:dyDescent="0.3">
      <c r="A65" s="9">
        <v>2390</v>
      </c>
      <c r="B65" s="9" t="s">
        <v>81</v>
      </c>
      <c r="C65" s="9">
        <v>61</v>
      </c>
      <c r="D65" s="9" t="s">
        <v>5019</v>
      </c>
      <c r="E65" s="9" t="s">
        <v>5086</v>
      </c>
      <c r="F65" s="9">
        <v>0</v>
      </c>
      <c r="G65" s="9">
        <v>11255</v>
      </c>
      <c r="H65" s="9" t="s">
        <v>5086</v>
      </c>
      <c r="I65" s="9" t="s">
        <v>7455</v>
      </c>
      <c r="J65" s="9">
        <v>141</v>
      </c>
      <c r="K65" s="9" t="s">
        <v>7490</v>
      </c>
      <c r="L65" s="9" t="s">
        <v>7507</v>
      </c>
      <c r="M65" s="9">
        <v>592.45000000000005</v>
      </c>
      <c r="N65" s="9">
        <v>374.8</v>
      </c>
      <c r="O65" s="9">
        <v>4</v>
      </c>
      <c r="P65" s="9"/>
      <c r="Q65" s="9">
        <v>385</v>
      </c>
      <c r="R65" s="9">
        <v>5</v>
      </c>
    </row>
    <row r="66" spans="1:18" x14ac:dyDescent="0.3">
      <c r="A66" s="9">
        <v>1955</v>
      </c>
      <c r="B66" s="9" t="s">
        <v>82</v>
      </c>
      <c r="C66" s="9">
        <v>34</v>
      </c>
      <c r="D66" s="9" t="s">
        <v>5022</v>
      </c>
      <c r="E66" s="9" t="s">
        <v>5087</v>
      </c>
      <c r="F66" s="9">
        <v>0</v>
      </c>
      <c r="G66" s="9">
        <v>13921</v>
      </c>
      <c r="H66" s="9" t="s">
        <v>5087</v>
      </c>
      <c r="I66" s="9" t="s">
        <v>7455</v>
      </c>
      <c r="J66" s="9">
        <v>119</v>
      </c>
      <c r="K66" s="9" t="s">
        <v>7459</v>
      </c>
      <c r="L66" s="9" t="s">
        <v>7507</v>
      </c>
      <c r="M66" s="9">
        <v>1008.94</v>
      </c>
      <c r="N66" s="9">
        <v>677.4</v>
      </c>
      <c r="O66" s="9">
        <v>2</v>
      </c>
      <c r="P66" s="9"/>
      <c r="Q66" s="9">
        <v>371</v>
      </c>
      <c r="R66" s="9">
        <v>6</v>
      </c>
    </row>
    <row r="67" spans="1:18" x14ac:dyDescent="0.3">
      <c r="A67" s="9">
        <v>2478</v>
      </c>
      <c r="B67" s="9" t="s">
        <v>83</v>
      </c>
      <c r="C67" s="9">
        <v>27</v>
      </c>
      <c r="D67" s="9" t="s">
        <v>5021</v>
      </c>
      <c r="E67" s="9" t="s">
        <v>5088</v>
      </c>
      <c r="F67" s="9">
        <v>0</v>
      </c>
      <c r="G67" s="9">
        <v>10997</v>
      </c>
      <c r="H67" s="9" t="s">
        <v>5088</v>
      </c>
      <c r="I67" s="9" t="s">
        <v>7455</v>
      </c>
      <c r="J67" s="9">
        <v>106</v>
      </c>
      <c r="K67" s="9" t="s">
        <v>7477</v>
      </c>
      <c r="L67" s="9" t="s">
        <v>7510</v>
      </c>
      <c r="M67" s="9">
        <v>995.56</v>
      </c>
      <c r="N67" s="9">
        <v>626.44000000000005</v>
      </c>
      <c r="O67" s="9">
        <v>1</v>
      </c>
      <c r="P67" s="9"/>
      <c r="Q67" s="9">
        <v>653</v>
      </c>
      <c r="R67" s="9">
        <v>5</v>
      </c>
    </row>
    <row r="68" spans="1:18" x14ac:dyDescent="0.3">
      <c r="A68" s="9">
        <v>2451</v>
      </c>
      <c r="B68" s="9" t="s">
        <v>84</v>
      </c>
      <c r="C68" s="9">
        <v>9</v>
      </c>
      <c r="D68" s="9" t="s">
        <v>5023</v>
      </c>
      <c r="E68" s="9" t="s">
        <v>5089</v>
      </c>
      <c r="F68" s="9">
        <v>0</v>
      </c>
      <c r="G68" s="9">
        <v>10496</v>
      </c>
      <c r="H68" s="9" t="s">
        <v>5089</v>
      </c>
      <c r="I68" s="9" t="s">
        <v>7456</v>
      </c>
      <c r="J68" s="9">
        <v>102</v>
      </c>
      <c r="K68" s="9" t="s">
        <v>7494</v>
      </c>
      <c r="L68" s="9" t="s">
        <v>7510</v>
      </c>
      <c r="M68" s="9">
        <v>1297.51</v>
      </c>
      <c r="N68" s="9">
        <v>840.27</v>
      </c>
      <c r="O68" s="9">
        <v>1</v>
      </c>
      <c r="P68" s="9"/>
      <c r="Q68" s="9">
        <v>403</v>
      </c>
      <c r="R68" s="9">
        <v>3</v>
      </c>
    </row>
    <row r="69" spans="1:18" x14ac:dyDescent="0.3">
      <c r="A69" s="9">
        <v>1508</v>
      </c>
      <c r="B69" s="9" t="s">
        <v>85</v>
      </c>
      <c r="C69" s="9">
        <v>21</v>
      </c>
      <c r="D69" s="9" t="s">
        <v>5022</v>
      </c>
      <c r="E69" s="9" t="s">
        <v>5090</v>
      </c>
      <c r="F69" s="9">
        <v>0</v>
      </c>
      <c r="G69" s="9">
        <v>11589</v>
      </c>
      <c r="H69" s="9" t="s">
        <v>5090</v>
      </c>
      <c r="I69" s="9" t="s">
        <v>7455</v>
      </c>
      <c r="J69" s="9">
        <v>115</v>
      </c>
      <c r="K69" s="9" t="s">
        <v>7481</v>
      </c>
      <c r="L69" s="9" t="s">
        <v>7512</v>
      </c>
      <c r="M69" s="9">
        <v>253.39</v>
      </c>
      <c r="N69" s="9">
        <v>146.63</v>
      </c>
      <c r="O69" s="9">
        <v>5</v>
      </c>
      <c r="P69" s="9">
        <v>0.1</v>
      </c>
      <c r="Q69" s="9">
        <v>428</v>
      </c>
      <c r="R69" s="9">
        <v>6</v>
      </c>
    </row>
    <row r="70" spans="1:18" x14ac:dyDescent="0.3">
      <c r="A70" s="9">
        <v>1775</v>
      </c>
      <c r="B70" s="9" t="s">
        <v>86</v>
      </c>
      <c r="C70" s="9">
        <v>50</v>
      </c>
      <c r="D70" s="9" t="s">
        <v>5018</v>
      </c>
      <c r="E70" s="9" t="s">
        <v>5091</v>
      </c>
      <c r="F70" s="9">
        <v>0</v>
      </c>
      <c r="G70" s="9">
        <v>10963</v>
      </c>
      <c r="H70" s="9" t="s">
        <v>5091</v>
      </c>
      <c r="I70" s="9" t="s">
        <v>7456</v>
      </c>
      <c r="J70" s="9">
        <v>117</v>
      </c>
      <c r="K70" s="9" t="s">
        <v>7483</v>
      </c>
      <c r="L70" s="9" t="s">
        <v>7507</v>
      </c>
      <c r="M70" s="9">
        <v>673.41</v>
      </c>
      <c r="N70" s="9">
        <v>448.71</v>
      </c>
      <c r="O70" s="9">
        <v>5</v>
      </c>
      <c r="P70" s="9"/>
      <c r="Q70" s="9">
        <v>454</v>
      </c>
      <c r="R70" s="9">
        <v>7</v>
      </c>
    </row>
    <row r="71" spans="1:18" x14ac:dyDescent="0.3">
      <c r="A71" s="9">
        <v>1034</v>
      </c>
      <c r="B71" s="9" t="s">
        <v>87</v>
      </c>
      <c r="C71" s="9">
        <v>44</v>
      </c>
      <c r="D71" s="9" t="s">
        <v>5023</v>
      </c>
      <c r="E71" s="9" t="s">
        <v>5092</v>
      </c>
      <c r="F71" s="9">
        <v>0</v>
      </c>
      <c r="G71" s="9">
        <v>12004</v>
      </c>
      <c r="H71" s="9" t="s">
        <v>5092</v>
      </c>
      <c r="I71" s="9" t="s">
        <v>7455</v>
      </c>
      <c r="J71" s="9">
        <v>116</v>
      </c>
      <c r="K71" s="9" t="s">
        <v>7480</v>
      </c>
      <c r="L71" s="9" t="s">
        <v>7507</v>
      </c>
      <c r="M71" s="9">
        <v>190.98</v>
      </c>
      <c r="N71" s="9">
        <v>104.85</v>
      </c>
      <c r="O71" s="9">
        <v>2</v>
      </c>
      <c r="P71" s="9"/>
      <c r="Q71" s="9">
        <v>763</v>
      </c>
      <c r="R71" s="9">
        <v>3</v>
      </c>
    </row>
    <row r="72" spans="1:18" x14ac:dyDescent="0.3">
      <c r="A72" s="9">
        <v>1205</v>
      </c>
      <c r="B72" s="9" t="s">
        <v>88</v>
      </c>
      <c r="C72" s="9">
        <v>47</v>
      </c>
      <c r="D72" s="9" t="s">
        <v>5020</v>
      </c>
      <c r="E72" s="9" t="s">
        <v>5041</v>
      </c>
      <c r="F72" s="9">
        <v>0</v>
      </c>
      <c r="G72" s="9">
        <v>11198</v>
      </c>
      <c r="H72" s="9" t="s">
        <v>5041</v>
      </c>
      <c r="I72" s="9" t="s">
        <v>7455</v>
      </c>
      <c r="J72" s="9">
        <v>128</v>
      </c>
      <c r="K72" s="9" t="s">
        <v>7473</v>
      </c>
      <c r="L72" s="9" t="s">
        <v>7508</v>
      </c>
      <c r="M72" s="9">
        <v>614.91</v>
      </c>
      <c r="N72" s="9">
        <v>428.28</v>
      </c>
      <c r="O72" s="9">
        <v>2</v>
      </c>
      <c r="P72" s="9"/>
      <c r="Q72" s="9">
        <v>417</v>
      </c>
      <c r="R72" s="9">
        <v>5</v>
      </c>
    </row>
    <row r="73" spans="1:18" x14ac:dyDescent="0.3">
      <c r="A73" s="9">
        <v>2104</v>
      </c>
      <c r="B73" s="9" t="s">
        <v>89</v>
      </c>
      <c r="C73" s="9">
        <v>12</v>
      </c>
      <c r="D73" s="9" t="s">
        <v>5018</v>
      </c>
      <c r="E73" s="9" t="s">
        <v>5093</v>
      </c>
      <c r="F73" s="9">
        <v>1</v>
      </c>
      <c r="G73" s="9">
        <v>12345</v>
      </c>
      <c r="H73" s="9" t="s">
        <v>5093</v>
      </c>
      <c r="I73" s="9" t="s">
        <v>7456</v>
      </c>
      <c r="J73" s="9">
        <v>121</v>
      </c>
      <c r="K73" s="9" t="s">
        <v>7495</v>
      </c>
      <c r="L73" s="9" t="s">
        <v>7511</v>
      </c>
      <c r="M73" s="9">
        <v>71.91</v>
      </c>
      <c r="N73" s="9">
        <v>30.99</v>
      </c>
      <c r="O73" s="9">
        <v>5</v>
      </c>
      <c r="P73" s="9"/>
      <c r="Q73" s="9">
        <v>735</v>
      </c>
      <c r="R73" s="9">
        <v>5</v>
      </c>
    </row>
    <row r="74" spans="1:18" x14ac:dyDescent="0.3">
      <c r="A74" s="9">
        <v>2411</v>
      </c>
      <c r="B74" s="9" t="s">
        <v>90</v>
      </c>
      <c r="C74" s="9">
        <v>34</v>
      </c>
      <c r="D74" s="9" t="s">
        <v>5018</v>
      </c>
      <c r="E74" s="9" t="s">
        <v>5066</v>
      </c>
      <c r="F74" s="9">
        <v>0</v>
      </c>
      <c r="G74" s="9">
        <v>11814</v>
      </c>
      <c r="H74" s="9" t="s">
        <v>5066</v>
      </c>
      <c r="I74" s="9" t="s">
        <v>7456</v>
      </c>
      <c r="J74" s="9">
        <v>108</v>
      </c>
      <c r="K74" s="9" t="s">
        <v>7496</v>
      </c>
      <c r="L74" s="9" t="s">
        <v>7508</v>
      </c>
      <c r="M74" s="9">
        <v>1352.5</v>
      </c>
      <c r="N74" s="9">
        <v>869.33</v>
      </c>
      <c r="O74" s="9">
        <v>2</v>
      </c>
      <c r="P74" s="9"/>
      <c r="Q74" s="9">
        <v>1049</v>
      </c>
      <c r="R74" s="9">
        <v>2</v>
      </c>
    </row>
    <row r="75" spans="1:18" x14ac:dyDescent="0.3">
      <c r="A75" s="9">
        <v>2025</v>
      </c>
      <c r="B75" s="9" t="s">
        <v>91</v>
      </c>
      <c r="C75" s="9">
        <v>60</v>
      </c>
      <c r="D75" s="9" t="s">
        <v>5019</v>
      </c>
      <c r="E75" s="9" t="s">
        <v>5055</v>
      </c>
      <c r="F75" s="9">
        <v>1</v>
      </c>
      <c r="G75" s="9">
        <v>11388</v>
      </c>
      <c r="H75" s="9" t="s">
        <v>5055</v>
      </c>
      <c r="I75" s="9" t="s">
        <v>7456</v>
      </c>
      <c r="J75" s="9">
        <v>110</v>
      </c>
      <c r="K75" s="9" t="s">
        <v>7493</v>
      </c>
      <c r="L75" s="9" t="s">
        <v>7510</v>
      </c>
      <c r="M75" s="9">
        <v>814.21</v>
      </c>
      <c r="N75" s="9">
        <v>482.35</v>
      </c>
      <c r="O75" s="9">
        <v>4</v>
      </c>
      <c r="P75" s="9">
        <v>0.1</v>
      </c>
      <c r="Q75" s="9">
        <v>1258</v>
      </c>
      <c r="R75" s="9">
        <v>1</v>
      </c>
    </row>
    <row r="76" spans="1:18" x14ac:dyDescent="0.3">
      <c r="A76" s="9">
        <v>2021</v>
      </c>
      <c r="B76" s="9" t="s">
        <v>92</v>
      </c>
      <c r="C76" s="9">
        <v>38</v>
      </c>
      <c r="D76" s="9" t="s">
        <v>5020</v>
      </c>
      <c r="E76" s="9" t="s">
        <v>5094</v>
      </c>
      <c r="F76" s="9">
        <v>0</v>
      </c>
      <c r="G76" s="9">
        <v>11109</v>
      </c>
      <c r="H76" s="9" t="s">
        <v>5094</v>
      </c>
      <c r="I76" s="9" t="s">
        <v>7457</v>
      </c>
      <c r="J76" s="9">
        <v>110</v>
      </c>
      <c r="K76" s="9" t="s">
        <v>7493</v>
      </c>
      <c r="L76" s="9" t="s">
        <v>7510</v>
      </c>
      <c r="M76" s="9">
        <v>1282.21</v>
      </c>
      <c r="N76" s="9">
        <v>736.24</v>
      </c>
      <c r="O76" s="9">
        <v>3</v>
      </c>
      <c r="P76" s="9"/>
      <c r="Q76" s="9">
        <v>457</v>
      </c>
      <c r="R76" s="9">
        <v>4</v>
      </c>
    </row>
    <row r="77" spans="1:18" x14ac:dyDescent="0.3">
      <c r="A77" s="9">
        <v>2413</v>
      </c>
      <c r="B77" s="9" t="s">
        <v>93</v>
      </c>
      <c r="C77" s="9">
        <v>20</v>
      </c>
      <c r="D77" s="9" t="s">
        <v>5019</v>
      </c>
      <c r="E77" s="9" t="s">
        <v>5095</v>
      </c>
      <c r="F77" s="9">
        <v>0</v>
      </c>
      <c r="G77" s="9">
        <v>10576</v>
      </c>
      <c r="H77" s="9" t="s">
        <v>5095</v>
      </c>
      <c r="I77" s="9" t="s">
        <v>7457</v>
      </c>
      <c r="J77" s="9">
        <v>110</v>
      </c>
      <c r="K77" s="9" t="s">
        <v>7493</v>
      </c>
      <c r="L77" s="9" t="s">
        <v>7508</v>
      </c>
      <c r="M77" s="9">
        <v>136.86000000000001</v>
      </c>
      <c r="N77" s="9">
        <v>84.54</v>
      </c>
      <c r="O77" s="9">
        <v>5</v>
      </c>
      <c r="P77" s="9">
        <v>0.05</v>
      </c>
      <c r="Q77" s="9">
        <v>526</v>
      </c>
      <c r="R77" s="9">
        <v>4</v>
      </c>
    </row>
    <row r="78" spans="1:18" x14ac:dyDescent="0.3">
      <c r="A78" s="9">
        <v>1565</v>
      </c>
      <c r="B78" s="9" t="s">
        <v>94</v>
      </c>
      <c r="C78" s="9">
        <v>38</v>
      </c>
      <c r="D78" s="9" t="s">
        <v>5019</v>
      </c>
      <c r="E78" s="9" t="s">
        <v>5096</v>
      </c>
      <c r="F78" s="9">
        <v>1</v>
      </c>
      <c r="G78" s="9">
        <v>13160</v>
      </c>
      <c r="H78" s="9" t="s">
        <v>5096</v>
      </c>
      <c r="I78" s="9" t="s">
        <v>7455</v>
      </c>
      <c r="J78" s="9">
        <v>109</v>
      </c>
      <c r="K78" s="9" t="s">
        <v>7466</v>
      </c>
      <c r="L78" s="9" t="s">
        <v>7510</v>
      </c>
      <c r="M78" s="9">
        <v>379.81</v>
      </c>
      <c r="N78" s="9">
        <v>247.67</v>
      </c>
      <c r="O78" s="9">
        <v>5</v>
      </c>
      <c r="P78" s="9"/>
      <c r="Q78" s="9">
        <v>914</v>
      </c>
      <c r="R78" s="9">
        <v>4</v>
      </c>
    </row>
    <row r="79" spans="1:18" x14ac:dyDescent="0.3">
      <c r="A79" s="9">
        <v>2129</v>
      </c>
      <c r="B79" s="9" t="s">
        <v>95</v>
      </c>
      <c r="C79" s="9">
        <v>28</v>
      </c>
      <c r="D79" s="9" t="s">
        <v>5021</v>
      </c>
      <c r="E79" s="9" t="s">
        <v>5097</v>
      </c>
      <c r="F79" s="9">
        <v>0</v>
      </c>
      <c r="G79" s="9">
        <v>10053</v>
      </c>
      <c r="H79" s="9" t="s">
        <v>5097</v>
      </c>
      <c r="I79" s="9" t="s">
        <v>7455</v>
      </c>
      <c r="J79" s="9">
        <v>128</v>
      </c>
      <c r="K79" s="9" t="s">
        <v>7473</v>
      </c>
      <c r="L79" s="9" t="s">
        <v>7508</v>
      </c>
      <c r="M79" s="9">
        <v>426.1</v>
      </c>
      <c r="N79" s="9">
        <v>280.74</v>
      </c>
      <c r="O79" s="9">
        <v>1</v>
      </c>
      <c r="P79" s="9"/>
      <c r="Q79" s="9">
        <v>459</v>
      </c>
      <c r="R79" s="9">
        <v>4</v>
      </c>
    </row>
    <row r="80" spans="1:18" x14ac:dyDescent="0.3">
      <c r="A80" s="9">
        <v>1702</v>
      </c>
      <c r="B80" s="9" t="s">
        <v>96</v>
      </c>
      <c r="C80" s="9">
        <v>45</v>
      </c>
      <c r="D80" s="9" t="s">
        <v>5019</v>
      </c>
      <c r="E80" s="9" t="s">
        <v>5098</v>
      </c>
      <c r="F80" s="9">
        <v>1</v>
      </c>
      <c r="G80" s="9">
        <v>13701</v>
      </c>
      <c r="H80" s="9" t="s">
        <v>5098</v>
      </c>
      <c r="I80" s="9" t="s">
        <v>7455</v>
      </c>
      <c r="J80" s="9">
        <v>124</v>
      </c>
      <c r="K80" s="9" t="s">
        <v>7497</v>
      </c>
      <c r="L80" s="9" t="s">
        <v>7507</v>
      </c>
      <c r="M80" s="9">
        <v>610.70000000000005</v>
      </c>
      <c r="N80" s="9">
        <v>276.41000000000003</v>
      </c>
      <c r="O80" s="9">
        <v>2</v>
      </c>
      <c r="P80" s="9"/>
      <c r="Q80" s="9">
        <v>387</v>
      </c>
      <c r="R80" s="9">
        <v>5</v>
      </c>
    </row>
    <row r="81" spans="1:18" x14ac:dyDescent="0.3">
      <c r="A81" s="9">
        <v>1401</v>
      </c>
      <c r="B81" s="9" t="s">
        <v>97</v>
      </c>
      <c r="C81" s="9">
        <v>40</v>
      </c>
      <c r="D81" s="9" t="s">
        <v>5023</v>
      </c>
      <c r="E81" s="9" t="s">
        <v>5099</v>
      </c>
      <c r="F81" s="9">
        <v>1</v>
      </c>
      <c r="G81" s="9">
        <v>13432</v>
      </c>
      <c r="H81" s="9" t="s">
        <v>5099</v>
      </c>
      <c r="I81" s="9" t="s">
        <v>7457</v>
      </c>
      <c r="J81" s="9">
        <v>119</v>
      </c>
      <c r="K81" s="9" t="s">
        <v>7459</v>
      </c>
      <c r="L81" s="9" t="s">
        <v>7507</v>
      </c>
      <c r="M81" s="9">
        <v>1214.1600000000001</v>
      </c>
      <c r="N81" s="9">
        <v>557.42999999999995</v>
      </c>
      <c r="O81" s="9">
        <v>5</v>
      </c>
      <c r="P81" s="9"/>
      <c r="Q81" s="9">
        <v>1100</v>
      </c>
      <c r="R81" s="9">
        <v>3</v>
      </c>
    </row>
    <row r="82" spans="1:18" x14ac:dyDescent="0.3">
      <c r="A82" s="9">
        <v>1729</v>
      </c>
      <c r="B82" s="9" t="s">
        <v>98</v>
      </c>
      <c r="C82" s="9">
        <v>48</v>
      </c>
      <c r="D82" s="9" t="s">
        <v>5018</v>
      </c>
      <c r="E82" s="9" t="s">
        <v>5100</v>
      </c>
      <c r="F82" s="9">
        <v>0</v>
      </c>
      <c r="G82" s="9">
        <v>13547</v>
      </c>
      <c r="H82" s="9" t="s">
        <v>5100</v>
      </c>
      <c r="I82" s="9" t="s">
        <v>7455</v>
      </c>
      <c r="J82" s="9">
        <v>133</v>
      </c>
      <c r="K82" s="9" t="s">
        <v>7498</v>
      </c>
      <c r="L82" s="9" t="s">
        <v>7510</v>
      </c>
      <c r="M82" s="9">
        <v>610.51</v>
      </c>
      <c r="N82" s="9">
        <v>247.16</v>
      </c>
      <c r="O82" s="9">
        <v>5</v>
      </c>
      <c r="P82" s="9">
        <v>0.1</v>
      </c>
      <c r="Q82" s="9">
        <v>592</v>
      </c>
      <c r="R82" s="9">
        <v>3</v>
      </c>
    </row>
    <row r="83" spans="1:18" x14ac:dyDescent="0.3">
      <c r="A83" s="9">
        <v>1161</v>
      </c>
      <c r="B83" s="9" t="s">
        <v>99</v>
      </c>
      <c r="C83" s="9">
        <v>21</v>
      </c>
      <c r="D83" s="9" t="s">
        <v>5019</v>
      </c>
      <c r="E83" s="9" t="s">
        <v>5101</v>
      </c>
      <c r="F83" s="9">
        <v>0</v>
      </c>
      <c r="G83" s="9">
        <v>10228</v>
      </c>
      <c r="H83" s="9" t="s">
        <v>5101</v>
      </c>
      <c r="I83" s="9" t="s">
        <v>7456</v>
      </c>
      <c r="J83" s="9">
        <v>104</v>
      </c>
      <c r="K83" s="9" t="s">
        <v>7499</v>
      </c>
      <c r="L83" s="9" t="s">
        <v>7509</v>
      </c>
      <c r="M83" s="9">
        <v>346.75</v>
      </c>
      <c r="N83" s="9">
        <v>152.41</v>
      </c>
      <c r="O83" s="9">
        <v>4</v>
      </c>
      <c r="P83" s="9">
        <v>0.1</v>
      </c>
      <c r="Q83" s="9">
        <v>455</v>
      </c>
      <c r="R83" s="9">
        <v>6</v>
      </c>
    </row>
    <row r="84" spans="1:18" x14ac:dyDescent="0.3">
      <c r="A84" s="9">
        <v>1201</v>
      </c>
      <c r="B84" s="9" t="s">
        <v>100</v>
      </c>
      <c r="C84" s="9">
        <v>33</v>
      </c>
      <c r="D84" s="9" t="s">
        <v>5022</v>
      </c>
      <c r="E84" s="9" t="s">
        <v>5102</v>
      </c>
      <c r="F84" s="9">
        <v>0</v>
      </c>
      <c r="G84" s="9">
        <v>10778</v>
      </c>
      <c r="H84" s="9" t="s">
        <v>5102</v>
      </c>
      <c r="I84" s="9" t="s">
        <v>7456</v>
      </c>
      <c r="J84" s="9">
        <v>103</v>
      </c>
      <c r="K84" s="9" t="s">
        <v>7472</v>
      </c>
      <c r="L84" s="9" t="s">
        <v>7507</v>
      </c>
      <c r="M84" s="9">
        <v>144.24</v>
      </c>
      <c r="N84" s="9">
        <v>69.11</v>
      </c>
      <c r="O84" s="9">
        <v>2</v>
      </c>
      <c r="P84" s="9"/>
      <c r="Q84" s="9">
        <v>765</v>
      </c>
      <c r="R84" s="9">
        <v>5</v>
      </c>
    </row>
    <row r="85" spans="1:18" x14ac:dyDescent="0.3">
      <c r="A85" s="9">
        <v>1995</v>
      </c>
      <c r="B85" s="9" t="s">
        <v>101</v>
      </c>
      <c r="C85" s="9">
        <v>56</v>
      </c>
      <c r="D85" s="9" t="s">
        <v>5023</v>
      </c>
      <c r="E85" s="9" t="s">
        <v>5103</v>
      </c>
      <c r="F85" s="9">
        <v>0</v>
      </c>
      <c r="G85" s="9">
        <v>13902</v>
      </c>
      <c r="H85" s="9" t="s">
        <v>5103</v>
      </c>
      <c r="I85" s="9" t="s">
        <v>7457</v>
      </c>
      <c r="J85" s="9">
        <v>142</v>
      </c>
      <c r="K85" s="9" t="s">
        <v>7500</v>
      </c>
      <c r="L85" s="9" t="s">
        <v>7510</v>
      </c>
      <c r="M85" s="9">
        <v>165.26</v>
      </c>
      <c r="N85" s="9">
        <v>101.85</v>
      </c>
      <c r="O85" s="9">
        <v>3</v>
      </c>
      <c r="P85" s="9"/>
      <c r="Q85" s="9">
        <v>390</v>
      </c>
      <c r="R85" s="9">
        <v>2</v>
      </c>
    </row>
    <row r="86" spans="1:18" x14ac:dyDescent="0.3">
      <c r="A86" s="9">
        <v>1269</v>
      </c>
      <c r="B86" s="9" t="s">
        <v>102</v>
      </c>
      <c r="C86" s="9">
        <v>19</v>
      </c>
      <c r="D86" s="9" t="s">
        <v>5020</v>
      </c>
      <c r="E86" s="9" t="s">
        <v>5104</v>
      </c>
      <c r="F86" s="9">
        <v>0</v>
      </c>
      <c r="G86" s="9">
        <v>11557</v>
      </c>
      <c r="H86" s="9" t="s">
        <v>5104</v>
      </c>
      <c r="I86" s="9" t="s">
        <v>7456</v>
      </c>
      <c r="J86" s="9">
        <v>112</v>
      </c>
      <c r="K86" s="9" t="s">
        <v>7492</v>
      </c>
      <c r="L86" s="9" t="s">
        <v>7509</v>
      </c>
      <c r="M86" s="9">
        <v>1152.07</v>
      </c>
      <c r="N86" s="9">
        <v>625.26</v>
      </c>
      <c r="O86" s="9">
        <v>4</v>
      </c>
      <c r="P86" s="9"/>
      <c r="Q86" s="9">
        <v>428</v>
      </c>
      <c r="R86" s="9">
        <v>5</v>
      </c>
    </row>
    <row r="87" spans="1:18" x14ac:dyDescent="0.3">
      <c r="A87" s="9">
        <v>1815</v>
      </c>
      <c r="B87" s="9" t="s">
        <v>103</v>
      </c>
      <c r="C87" s="9">
        <v>24</v>
      </c>
      <c r="D87" s="9" t="s">
        <v>5018</v>
      </c>
      <c r="E87" s="9" t="s">
        <v>5105</v>
      </c>
      <c r="F87" s="9">
        <v>1</v>
      </c>
      <c r="G87" s="9">
        <v>13830</v>
      </c>
      <c r="H87" s="9" t="s">
        <v>5105</v>
      </c>
      <c r="I87" s="9" t="s">
        <v>7456</v>
      </c>
      <c r="J87" s="9">
        <v>118</v>
      </c>
      <c r="K87" s="9" t="s">
        <v>7501</v>
      </c>
      <c r="L87" s="9" t="s">
        <v>7510</v>
      </c>
      <c r="M87" s="9">
        <v>694.96</v>
      </c>
      <c r="N87" s="9">
        <v>436</v>
      </c>
      <c r="O87" s="9">
        <v>3</v>
      </c>
      <c r="P87" s="9">
        <v>0.2</v>
      </c>
      <c r="Q87" s="9">
        <v>439</v>
      </c>
      <c r="R87" s="9">
        <v>6</v>
      </c>
    </row>
    <row r="88" spans="1:18" x14ac:dyDescent="0.3">
      <c r="A88" s="9">
        <v>2294</v>
      </c>
      <c r="B88" s="9" t="s">
        <v>104</v>
      </c>
      <c r="C88" s="9">
        <v>42</v>
      </c>
      <c r="D88" s="9" t="s">
        <v>5022</v>
      </c>
      <c r="E88" s="9" t="s">
        <v>5106</v>
      </c>
      <c r="F88" s="9">
        <v>0</v>
      </c>
      <c r="G88" s="9">
        <v>10984</v>
      </c>
      <c r="H88" s="9" t="s">
        <v>5106</v>
      </c>
      <c r="I88" s="9" t="s">
        <v>7455</v>
      </c>
      <c r="J88" s="9">
        <v>123</v>
      </c>
      <c r="K88" s="9" t="s">
        <v>7502</v>
      </c>
      <c r="L88" s="9" t="s">
        <v>7508</v>
      </c>
      <c r="M88" s="9">
        <v>1102.96</v>
      </c>
      <c r="N88" s="9">
        <v>602.16999999999996</v>
      </c>
      <c r="O88" s="9">
        <v>1</v>
      </c>
      <c r="P88" s="9"/>
      <c r="Q88" s="9">
        <v>673</v>
      </c>
      <c r="R88" s="9">
        <v>5</v>
      </c>
    </row>
    <row r="89" spans="1:18" x14ac:dyDescent="0.3">
      <c r="A89" s="9">
        <v>1455</v>
      </c>
      <c r="B89" s="9" t="s">
        <v>105</v>
      </c>
      <c r="C89" s="9">
        <v>44</v>
      </c>
      <c r="D89" s="9" t="s">
        <v>5022</v>
      </c>
      <c r="E89" s="9" t="s">
        <v>5107</v>
      </c>
      <c r="F89" s="9">
        <v>0</v>
      </c>
      <c r="G89" s="9">
        <v>10372</v>
      </c>
      <c r="H89" s="9" t="s">
        <v>5107</v>
      </c>
      <c r="I89" s="9" t="s">
        <v>7456</v>
      </c>
      <c r="J89" s="9">
        <v>120</v>
      </c>
      <c r="K89" s="9" t="s">
        <v>7488</v>
      </c>
      <c r="L89" s="9" t="s">
        <v>7510</v>
      </c>
      <c r="M89" s="9">
        <v>1039.32</v>
      </c>
      <c r="N89" s="9">
        <v>588.96</v>
      </c>
      <c r="O89" s="9">
        <v>5</v>
      </c>
      <c r="P89" s="9"/>
      <c r="Q89" s="9">
        <v>347</v>
      </c>
      <c r="R89" s="9">
        <v>6</v>
      </c>
    </row>
    <row r="90" spans="1:18" x14ac:dyDescent="0.3">
      <c r="A90" s="9">
        <v>2485</v>
      </c>
      <c r="B90" s="9" t="s">
        <v>106</v>
      </c>
      <c r="C90" s="9">
        <v>32</v>
      </c>
      <c r="D90" s="9" t="s">
        <v>5020</v>
      </c>
      <c r="E90" s="9" t="s">
        <v>5108</v>
      </c>
      <c r="F90" s="9">
        <v>0</v>
      </c>
      <c r="G90" s="9">
        <v>10468</v>
      </c>
      <c r="H90" s="9" t="s">
        <v>5108</v>
      </c>
      <c r="I90" s="9" t="s">
        <v>7456</v>
      </c>
      <c r="J90" s="9">
        <v>106</v>
      </c>
      <c r="K90" s="9" t="s">
        <v>7477</v>
      </c>
      <c r="L90" s="9" t="s">
        <v>7508</v>
      </c>
      <c r="M90" s="9">
        <v>246.28</v>
      </c>
      <c r="N90" s="9"/>
      <c r="O90" s="9">
        <v>4</v>
      </c>
      <c r="P90" s="9"/>
      <c r="Q90" s="9">
        <v>527</v>
      </c>
      <c r="R90" s="9">
        <v>4</v>
      </c>
    </row>
    <row r="91" spans="1:18" x14ac:dyDescent="0.3">
      <c r="A91" s="9">
        <v>2275</v>
      </c>
      <c r="B91" s="9" t="s">
        <v>107</v>
      </c>
      <c r="C91" s="9">
        <v>35</v>
      </c>
      <c r="D91" s="9" t="s">
        <v>5022</v>
      </c>
      <c r="E91" s="9" t="s">
        <v>5109</v>
      </c>
      <c r="F91" s="9">
        <v>0</v>
      </c>
      <c r="G91" s="9">
        <v>12467</v>
      </c>
      <c r="H91" s="9" t="s">
        <v>5109</v>
      </c>
      <c r="I91" s="9" t="s">
        <v>7457</v>
      </c>
      <c r="J91" s="9">
        <v>134</v>
      </c>
      <c r="K91" s="9" t="s">
        <v>7482</v>
      </c>
      <c r="L91" s="9" t="s">
        <v>7507</v>
      </c>
      <c r="M91" s="9">
        <v>257.19</v>
      </c>
      <c r="N91" s="9">
        <v>162.79</v>
      </c>
      <c r="O91" s="9">
        <v>3</v>
      </c>
      <c r="P91" s="9"/>
      <c r="Q91" s="9">
        <v>552</v>
      </c>
      <c r="R91" s="9">
        <v>5</v>
      </c>
    </row>
    <row r="92" spans="1:18" x14ac:dyDescent="0.3">
      <c r="A92" s="9">
        <v>2016</v>
      </c>
      <c r="B92" s="9" t="s">
        <v>108</v>
      </c>
      <c r="C92" s="9">
        <v>47</v>
      </c>
      <c r="D92" s="9" t="s">
        <v>5023</v>
      </c>
      <c r="E92" s="9" t="s">
        <v>5110</v>
      </c>
      <c r="F92" s="9">
        <v>0</v>
      </c>
      <c r="G92" s="9">
        <v>11849</v>
      </c>
      <c r="H92" s="9" t="s">
        <v>5110</v>
      </c>
      <c r="I92" s="9" t="s">
        <v>7456</v>
      </c>
      <c r="J92" s="9">
        <v>142</v>
      </c>
      <c r="K92" s="9" t="s">
        <v>7500</v>
      </c>
      <c r="L92" s="9" t="s">
        <v>7507</v>
      </c>
      <c r="M92" s="9">
        <v>1145.25</v>
      </c>
      <c r="N92" s="9">
        <v>718.57</v>
      </c>
      <c r="O92" s="9">
        <v>2</v>
      </c>
      <c r="P92" s="9"/>
      <c r="Q92" s="9">
        <v>478</v>
      </c>
      <c r="R92" s="9">
        <v>6</v>
      </c>
    </row>
    <row r="93" spans="1:18" x14ac:dyDescent="0.3">
      <c r="A93" s="9">
        <v>1295</v>
      </c>
      <c r="B93" s="9" t="s">
        <v>109</v>
      </c>
      <c r="C93" s="9">
        <v>52</v>
      </c>
      <c r="D93" s="9" t="s">
        <v>5020</v>
      </c>
      <c r="E93" s="9" t="s">
        <v>5111</v>
      </c>
      <c r="F93" s="9">
        <v>0</v>
      </c>
      <c r="G93" s="9">
        <v>10531</v>
      </c>
      <c r="H93" s="9" t="s">
        <v>5111</v>
      </c>
      <c r="I93" s="9" t="s">
        <v>7456</v>
      </c>
      <c r="J93" s="9">
        <v>102</v>
      </c>
      <c r="K93" s="9" t="s">
        <v>7494</v>
      </c>
      <c r="L93" s="9" t="s">
        <v>7510</v>
      </c>
      <c r="M93" s="9">
        <v>1095.8399999999999</v>
      </c>
      <c r="N93" s="9">
        <v>539.45000000000005</v>
      </c>
      <c r="O93" s="9">
        <v>1</v>
      </c>
      <c r="P93" s="9"/>
      <c r="Q93" s="9">
        <v>334</v>
      </c>
      <c r="R93" s="9">
        <v>5</v>
      </c>
    </row>
    <row r="94" spans="1:18" x14ac:dyDescent="0.3">
      <c r="A94" s="9">
        <v>1719</v>
      </c>
      <c r="B94" s="9" t="s">
        <v>110</v>
      </c>
      <c r="C94" s="9">
        <v>23</v>
      </c>
      <c r="D94" s="9" t="s">
        <v>5022</v>
      </c>
      <c r="E94" s="9" t="s">
        <v>5112</v>
      </c>
      <c r="F94" s="9">
        <v>0</v>
      </c>
      <c r="G94" s="9">
        <v>11423</v>
      </c>
      <c r="H94" s="9" t="s">
        <v>5112</v>
      </c>
      <c r="I94" s="9" t="s">
        <v>7455</v>
      </c>
      <c r="J94" s="9">
        <v>130</v>
      </c>
      <c r="K94" s="9" t="s">
        <v>7487</v>
      </c>
      <c r="L94" s="9" t="s">
        <v>7509</v>
      </c>
      <c r="M94" s="9">
        <v>598.14</v>
      </c>
      <c r="N94" s="9">
        <v>298.22000000000003</v>
      </c>
      <c r="O94" s="9">
        <v>1</v>
      </c>
      <c r="P94" s="9"/>
      <c r="Q94" s="9">
        <v>650</v>
      </c>
      <c r="R94" s="9">
        <v>4</v>
      </c>
    </row>
    <row r="95" spans="1:18" x14ac:dyDescent="0.3">
      <c r="A95" s="9">
        <v>1337</v>
      </c>
      <c r="B95" s="9" t="s">
        <v>111</v>
      </c>
      <c r="C95" s="9">
        <v>45</v>
      </c>
      <c r="D95" s="9" t="s">
        <v>5020</v>
      </c>
      <c r="E95" s="9" t="s">
        <v>5113</v>
      </c>
      <c r="F95" s="9">
        <v>0</v>
      </c>
      <c r="G95" s="9">
        <v>13035</v>
      </c>
      <c r="H95" s="9" t="s">
        <v>5113</v>
      </c>
      <c r="I95" s="9" t="s">
        <v>7455</v>
      </c>
      <c r="J95" s="9">
        <v>109</v>
      </c>
      <c r="K95" s="9" t="s">
        <v>7466</v>
      </c>
      <c r="L95" s="9" t="s">
        <v>7510</v>
      </c>
      <c r="M95" s="9">
        <v>162.26</v>
      </c>
      <c r="N95" s="9">
        <v>75.599999999999994</v>
      </c>
      <c r="O95" s="9">
        <v>5</v>
      </c>
      <c r="P95" s="9"/>
      <c r="Q95" s="9">
        <v>352</v>
      </c>
      <c r="R95" s="9">
        <v>8</v>
      </c>
    </row>
    <row r="96" spans="1:18" x14ac:dyDescent="0.3">
      <c r="A96" s="9">
        <v>1878</v>
      </c>
      <c r="B96" s="9" t="s">
        <v>112</v>
      </c>
      <c r="C96" s="9">
        <v>62</v>
      </c>
      <c r="D96" s="9" t="s">
        <v>5020</v>
      </c>
      <c r="E96" s="9" t="s">
        <v>5114</v>
      </c>
      <c r="F96" s="9">
        <v>1</v>
      </c>
      <c r="G96" s="9">
        <v>11207</v>
      </c>
      <c r="H96" s="9" t="s">
        <v>5114</v>
      </c>
      <c r="I96" s="9" t="s">
        <v>7455</v>
      </c>
      <c r="J96" s="9">
        <v>127</v>
      </c>
      <c r="K96" s="9" t="s">
        <v>7489</v>
      </c>
      <c r="L96" s="9" t="s">
        <v>7510</v>
      </c>
      <c r="M96" s="9">
        <v>67.540000000000006</v>
      </c>
      <c r="N96" s="9">
        <v>43.51</v>
      </c>
      <c r="O96" s="9">
        <v>5</v>
      </c>
      <c r="P96" s="9"/>
      <c r="Q96" s="9">
        <v>881</v>
      </c>
      <c r="R96" s="9">
        <v>3</v>
      </c>
    </row>
    <row r="97" spans="1:18" x14ac:dyDescent="0.3">
      <c r="A97" s="9">
        <v>2076</v>
      </c>
      <c r="B97" s="9" t="s">
        <v>113</v>
      </c>
      <c r="C97" s="9">
        <v>38</v>
      </c>
      <c r="D97" s="9" t="s">
        <v>5019</v>
      </c>
      <c r="E97" s="9" t="s">
        <v>5115</v>
      </c>
      <c r="F97" s="9">
        <v>0</v>
      </c>
      <c r="G97" s="9">
        <v>13932</v>
      </c>
      <c r="H97" s="9" t="s">
        <v>5115</v>
      </c>
      <c r="I97" s="9" t="s">
        <v>7457</v>
      </c>
      <c r="J97" s="9">
        <v>142</v>
      </c>
      <c r="K97" s="9" t="s">
        <v>7500</v>
      </c>
      <c r="L97" s="9" t="s">
        <v>7507</v>
      </c>
      <c r="M97" s="9">
        <v>467.83</v>
      </c>
      <c r="N97" s="9">
        <v>291.97000000000003</v>
      </c>
      <c r="O97" s="9">
        <v>3</v>
      </c>
      <c r="P97" s="9"/>
      <c r="Q97" s="9">
        <v>827</v>
      </c>
      <c r="R97" s="9">
        <v>6</v>
      </c>
    </row>
    <row r="98" spans="1:18" x14ac:dyDescent="0.3">
      <c r="A98" s="9">
        <v>1791</v>
      </c>
      <c r="B98" s="9" t="s">
        <v>114</v>
      </c>
      <c r="C98" s="9">
        <v>23</v>
      </c>
      <c r="D98" s="9" t="s">
        <v>5019</v>
      </c>
      <c r="E98" s="9" t="s">
        <v>5116</v>
      </c>
      <c r="F98" s="9">
        <v>1</v>
      </c>
      <c r="G98" s="9">
        <v>10561</v>
      </c>
      <c r="H98" s="9" t="s">
        <v>5116</v>
      </c>
      <c r="I98" s="9" t="s">
        <v>7455</v>
      </c>
      <c r="J98" s="9">
        <v>134</v>
      </c>
      <c r="K98" s="9" t="s">
        <v>7482</v>
      </c>
      <c r="L98" s="9" t="s">
        <v>7507</v>
      </c>
      <c r="M98" s="9">
        <v>63.37</v>
      </c>
      <c r="N98" s="9">
        <v>36.93</v>
      </c>
      <c r="O98" s="9">
        <v>3</v>
      </c>
      <c r="P98" s="9"/>
      <c r="Q98" s="9">
        <v>648</v>
      </c>
      <c r="R98" s="9">
        <v>4</v>
      </c>
    </row>
    <row r="99" spans="1:18" x14ac:dyDescent="0.3">
      <c r="A99" s="9">
        <v>1216</v>
      </c>
      <c r="B99" s="9" t="s">
        <v>115</v>
      </c>
      <c r="C99" s="9">
        <v>23</v>
      </c>
      <c r="D99" s="9" t="s">
        <v>5019</v>
      </c>
      <c r="E99" s="9" t="s">
        <v>5117</v>
      </c>
      <c r="F99" s="9">
        <v>0</v>
      </c>
      <c r="G99" s="9">
        <v>10089</v>
      </c>
      <c r="H99" s="9" t="s">
        <v>5117</v>
      </c>
      <c r="I99" s="9" t="s">
        <v>7456</v>
      </c>
      <c r="J99" s="9">
        <v>140</v>
      </c>
      <c r="K99" s="9" t="s">
        <v>7468</v>
      </c>
      <c r="L99" s="9" t="s">
        <v>7510</v>
      </c>
      <c r="M99" s="9">
        <v>383.61</v>
      </c>
      <c r="N99" s="9">
        <v>180.93</v>
      </c>
      <c r="O99" s="9">
        <v>1</v>
      </c>
      <c r="P99" s="9"/>
      <c r="Q99" s="9">
        <v>517</v>
      </c>
      <c r="R99" s="9">
        <v>5</v>
      </c>
    </row>
    <row r="100" spans="1:18" x14ac:dyDescent="0.3">
      <c r="A100" s="9">
        <v>1763</v>
      </c>
      <c r="B100" s="9" t="s">
        <v>116</v>
      </c>
      <c r="C100" s="9">
        <v>37</v>
      </c>
      <c r="D100" s="9" t="s">
        <v>5022</v>
      </c>
      <c r="E100" s="9" t="s">
        <v>5118</v>
      </c>
      <c r="F100" s="9">
        <v>0</v>
      </c>
      <c r="G100" s="9">
        <v>11639</v>
      </c>
      <c r="H100" s="9" t="s">
        <v>5118</v>
      </c>
      <c r="I100" s="9" t="s">
        <v>7457</v>
      </c>
      <c r="J100" s="9">
        <v>124</v>
      </c>
      <c r="K100" s="9" t="s">
        <v>7497</v>
      </c>
      <c r="L100" s="9" t="s">
        <v>7507</v>
      </c>
      <c r="M100" s="9">
        <v>658.28</v>
      </c>
      <c r="N100" s="9"/>
      <c r="O100" s="9">
        <v>3</v>
      </c>
      <c r="P100" s="9"/>
      <c r="Q100" s="9">
        <v>403</v>
      </c>
      <c r="R100" s="9">
        <v>5</v>
      </c>
    </row>
    <row r="101" spans="1:18" x14ac:dyDescent="0.3">
      <c r="A101" s="9">
        <v>1187</v>
      </c>
      <c r="B101" s="9" t="s">
        <v>117</v>
      </c>
      <c r="C101" s="9">
        <v>55</v>
      </c>
      <c r="D101" s="9" t="s">
        <v>5018</v>
      </c>
      <c r="E101" s="9" t="s">
        <v>5119</v>
      </c>
      <c r="F101" s="9">
        <v>0</v>
      </c>
      <c r="G101" s="9">
        <v>13777</v>
      </c>
      <c r="H101" s="9" t="s">
        <v>5119</v>
      </c>
      <c r="I101" s="9" t="s">
        <v>7456</v>
      </c>
      <c r="J101" s="9">
        <v>149</v>
      </c>
      <c r="K101" s="9" t="s">
        <v>7467</v>
      </c>
      <c r="L101" s="9" t="s">
        <v>7508</v>
      </c>
      <c r="M101" s="9">
        <v>226.05</v>
      </c>
      <c r="N101" s="9">
        <v>93.83</v>
      </c>
      <c r="O101" s="9">
        <v>5</v>
      </c>
      <c r="P101" s="9"/>
      <c r="Q101" s="9">
        <v>346</v>
      </c>
      <c r="R101" s="9">
        <v>6</v>
      </c>
    </row>
    <row r="102" spans="1:18" x14ac:dyDescent="0.3">
      <c r="A102" s="9">
        <v>1379</v>
      </c>
      <c r="B102" s="9" t="s">
        <v>118</v>
      </c>
      <c r="C102" s="9">
        <v>39</v>
      </c>
      <c r="D102" s="9" t="s">
        <v>5023</v>
      </c>
      <c r="E102" s="9" t="s">
        <v>5120</v>
      </c>
      <c r="F102" s="9">
        <v>1</v>
      </c>
      <c r="G102" s="9">
        <v>11406</v>
      </c>
      <c r="H102" s="9" t="s">
        <v>5120</v>
      </c>
      <c r="I102" s="9" t="s">
        <v>7456</v>
      </c>
      <c r="J102" s="9">
        <v>117</v>
      </c>
      <c r="K102" s="9" t="s">
        <v>7483</v>
      </c>
      <c r="L102" s="9" t="s">
        <v>7510</v>
      </c>
      <c r="M102" s="9">
        <v>201.2</v>
      </c>
      <c r="N102" s="9">
        <v>83.23</v>
      </c>
      <c r="O102" s="9">
        <v>1</v>
      </c>
      <c r="P102" s="9"/>
      <c r="Q102" s="9">
        <v>1120</v>
      </c>
      <c r="R102" s="9">
        <v>2</v>
      </c>
    </row>
    <row r="103" spans="1:18" x14ac:dyDescent="0.3">
      <c r="A103" s="9">
        <v>1492</v>
      </c>
      <c r="B103" s="9" t="s">
        <v>119</v>
      </c>
      <c r="C103" s="9">
        <v>42</v>
      </c>
      <c r="D103" s="9" t="s">
        <v>5022</v>
      </c>
      <c r="E103" s="9" t="s">
        <v>5121</v>
      </c>
      <c r="F103" s="9">
        <v>0</v>
      </c>
      <c r="G103" s="9">
        <v>10368</v>
      </c>
      <c r="H103" s="9" t="s">
        <v>5121</v>
      </c>
      <c r="I103" s="9" t="s">
        <v>7455</v>
      </c>
      <c r="J103" s="9">
        <v>129</v>
      </c>
      <c r="K103" s="9" t="s">
        <v>7471</v>
      </c>
      <c r="L103" s="9" t="s">
        <v>7507</v>
      </c>
      <c r="M103" s="9">
        <v>1349.83</v>
      </c>
      <c r="N103" s="9">
        <v>615.71</v>
      </c>
      <c r="O103" s="9">
        <v>1</v>
      </c>
      <c r="P103" s="9"/>
      <c r="Q103" s="9">
        <v>425</v>
      </c>
      <c r="R103" s="9">
        <v>4</v>
      </c>
    </row>
    <row r="104" spans="1:18" x14ac:dyDescent="0.3">
      <c r="A104" s="9">
        <v>2064</v>
      </c>
      <c r="B104" s="9" t="s">
        <v>120</v>
      </c>
      <c r="C104" s="9">
        <v>25</v>
      </c>
      <c r="D104" s="9" t="s">
        <v>5019</v>
      </c>
      <c r="E104" s="9" t="s">
        <v>5122</v>
      </c>
      <c r="F104" s="9">
        <v>0</v>
      </c>
      <c r="G104" s="9">
        <v>13145</v>
      </c>
      <c r="H104" s="9" t="s">
        <v>5122</v>
      </c>
      <c r="I104" s="9" t="s">
        <v>7457</v>
      </c>
      <c r="J104" s="9">
        <v>136</v>
      </c>
      <c r="K104" s="9" t="s">
        <v>7503</v>
      </c>
      <c r="L104" s="9" t="s">
        <v>7510</v>
      </c>
      <c r="M104" s="9">
        <v>898.93</v>
      </c>
      <c r="N104" s="9">
        <v>386.68</v>
      </c>
      <c r="O104" s="9">
        <v>2</v>
      </c>
      <c r="P104" s="9"/>
      <c r="Q104" s="9">
        <v>400</v>
      </c>
      <c r="R104" s="9">
        <v>5</v>
      </c>
    </row>
    <row r="105" spans="1:18" x14ac:dyDescent="0.3">
      <c r="A105" s="9">
        <v>2180</v>
      </c>
      <c r="B105" s="9" t="s">
        <v>121</v>
      </c>
      <c r="C105" s="9">
        <v>54</v>
      </c>
      <c r="D105" s="9" t="s">
        <v>5020</v>
      </c>
      <c r="E105" s="9" t="s">
        <v>5123</v>
      </c>
      <c r="F105" s="9">
        <v>1</v>
      </c>
      <c r="G105" s="9">
        <v>11292</v>
      </c>
      <c r="H105" s="9" t="s">
        <v>5123</v>
      </c>
      <c r="I105" s="9" t="s">
        <v>7457</v>
      </c>
      <c r="J105" s="9">
        <v>112</v>
      </c>
      <c r="K105" s="9" t="s">
        <v>7492</v>
      </c>
      <c r="L105" s="9" t="s">
        <v>7507</v>
      </c>
      <c r="M105" s="9">
        <v>1404.96</v>
      </c>
      <c r="N105" s="9">
        <v>796.38</v>
      </c>
      <c r="O105" s="9">
        <v>2</v>
      </c>
      <c r="P105" s="9"/>
      <c r="Q105" s="9">
        <v>992</v>
      </c>
      <c r="R105" s="9">
        <v>4</v>
      </c>
    </row>
    <row r="106" spans="1:18" x14ac:dyDescent="0.3">
      <c r="A106" s="9">
        <v>1014</v>
      </c>
      <c r="B106" s="9" t="s">
        <v>122</v>
      </c>
      <c r="C106" s="9">
        <v>22</v>
      </c>
      <c r="D106" s="9" t="s">
        <v>5022</v>
      </c>
      <c r="E106" s="9" t="s">
        <v>5124</v>
      </c>
      <c r="F106" s="9">
        <v>0</v>
      </c>
      <c r="G106" s="9">
        <v>10014</v>
      </c>
      <c r="H106" s="9" t="s">
        <v>5124</v>
      </c>
      <c r="I106" s="9" t="s">
        <v>7455</v>
      </c>
      <c r="J106" s="9">
        <v>131</v>
      </c>
      <c r="K106" s="9" t="s">
        <v>7504</v>
      </c>
      <c r="L106" s="9" t="s">
        <v>7508</v>
      </c>
      <c r="M106" s="9">
        <v>551.45000000000005</v>
      </c>
      <c r="N106" s="9"/>
      <c r="O106" s="9">
        <v>3</v>
      </c>
      <c r="P106" s="9"/>
      <c r="Q106" s="9">
        <v>699</v>
      </c>
      <c r="R106" s="9">
        <v>3</v>
      </c>
    </row>
    <row r="107" spans="1:18" x14ac:dyDescent="0.3">
      <c r="A107" s="9">
        <v>1064</v>
      </c>
      <c r="B107" s="9" t="s">
        <v>123</v>
      </c>
      <c r="C107" s="9">
        <v>32</v>
      </c>
      <c r="D107" s="9" t="s">
        <v>5020</v>
      </c>
      <c r="E107" s="9" t="s">
        <v>5037</v>
      </c>
      <c r="F107" s="9">
        <v>0</v>
      </c>
      <c r="G107" s="9">
        <v>13400</v>
      </c>
      <c r="H107" s="9" t="s">
        <v>5037</v>
      </c>
      <c r="I107" s="9" t="s">
        <v>7457</v>
      </c>
      <c r="J107" s="9">
        <v>149</v>
      </c>
      <c r="K107" s="9" t="s">
        <v>7467</v>
      </c>
      <c r="L107" s="9" t="s">
        <v>7508</v>
      </c>
      <c r="M107" s="9">
        <v>1031.8599999999999</v>
      </c>
      <c r="N107" s="9">
        <v>550.48</v>
      </c>
      <c r="O107" s="9">
        <v>3</v>
      </c>
      <c r="P107" s="9">
        <v>0.2</v>
      </c>
      <c r="Q107" s="9">
        <v>471</v>
      </c>
      <c r="R107" s="9">
        <v>3</v>
      </c>
    </row>
    <row r="108" spans="1:18" x14ac:dyDescent="0.3">
      <c r="A108" s="9">
        <v>1520</v>
      </c>
      <c r="B108" s="9" t="s">
        <v>124</v>
      </c>
      <c r="C108" s="9">
        <v>49</v>
      </c>
      <c r="D108" s="9" t="s">
        <v>5020</v>
      </c>
      <c r="E108" s="9" t="s">
        <v>5125</v>
      </c>
      <c r="F108" s="9">
        <v>0</v>
      </c>
      <c r="G108" s="9">
        <v>13866</v>
      </c>
      <c r="H108" s="9" t="s">
        <v>5125</v>
      </c>
      <c r="I108" s="9" t="s">
        <v>7456</v>
      </c>
      <c r="J108" s="9">
        <v>109</v>
      </c>
      <c r="K108" s="9" t="s">
        <v>7466</v>
      </c>
      <c r="L108" s="9" t="s">
        <v>7510</v>
      </c>
      <c r="M108" s="9">
        <v>346.8</v>
      </c>
      <c r="N108" s="9">
        <v>200.53</v>
      </c>
      <c r="O108" s="9">
        <v>5</v>
      </c>
      <c r="P108" s="9"/>
      <c r="Q108" s="9">
        <v>365</v>
      </c>
      <c r="R108" s="9">
        <v>6</v>
      </c>
    </row>
    <row r="109" spans="1:18" x14ac:dyDescent="0.3">
      <c r="A109" s="9">
        <v>2367</v>
      </c>
      <c r="B109" s="9" t="s">
        <v>125</v>
      </c>
      <c r="C109" s="9">
        <v>9</v>
      </c>
      <c r="D109" s="9" t="s">
        <v>5020</v>
      </c>
      <c r="E109" s="9" t="s">
        <v>5126</v>
      </c>
      <c r="F109" s="9">
        <v>1</v>
      </c>
      <c r="G109" s="9">
        <v>13463</v>
      </c>
      <c r="H109" s="9" t="s">
        <v>5126</v>
      </c>
      <c r="I109" s="9" t="s">
        <v>7457</v>
      </c>
      <c r="J109" s="9">
        <v>119</v>
      </c>
      <c r="K109" s="9" t="s">
        <v>7459</v>
      </c>
      <c r="L109" s="9" t="s">
        <v>7508</v>
      </c>
      <c r="M109" s="9">
        <v>946.59</v>
      </c>
      <c r="N109" s="9">
        <v>565.80999999999995</v>
      </c>
      <c r="O109" s="9">
        <v>5</v>
      </c>
      <c r="P109" s="9">
        <v>0.2</v>
      </c>
      <c r="Q109" s="9">
        <v>825</v>
      </c>
      <c r="R109" s="9">
        <v>7</v>
      </c>
    </row>
    <row r="110" spans="1:18" x14ac:dyDescent="0.3">
      <c r="A110" s="9">
        <v>2152</v>
      </c>
      <c r="B110" s="9" t="s">
        <v>126</v>
      </c>
      <c r="C110" s="9">
        <v>42</v>
      </c>
      <c r="D110" s="9" t="s">
        <v>5021</v>
      </c>
      <c r="E110" s="9" t="s">
        <v>5127</v>
      </c>
      <c r="F110" s="9">
        <v>0</v>
      </c>
      <c r="G110" s="9">
        <v>13781</v>
      </c>
      <c r="H110" s="9" t="s">
        <v>5127</v>
      </c>
      <c r="I110" s="9" t="s">
        <v>7456</v>
      </c>
      <c r="J110" s="9">
        <v>146</v>
      </c>
      <c r="K110" s="9" t="s">
        <v>7505</v>
      </c>
      <c r="L110" s="9" t="s">
        <v>7508</v>
      </c>
      <c r="M110" s="9">
        <v>237.9</v>
      </c>
      <c r="N110" s="9">
        <v>141.41999999999999</v>
      </c>
      <c r="O110" s="9">
        <v>2</v>
      </c>
      <c r="P110" s="9">
        <v>0.1</v>
      </c>
      <c r="Q110" s="9">
        <v>442</v>
      </c>
      <c r="R110" s="9">
        <v>6</v>
      </c>
    </row>
    <row r="111" spans="1:18" x14ac:dyDescent="0.3">
      <c r="A111" s="9">
        <v>1647</v>
      </c>
      <c r="B111" s="9" t="s">
        <v>127</v>
      </c>
      <c r="C111" s="9">
        <v>24</v>
      </c>
      <c r="D111" s="9" t="s">
        <v>5018</v>
      </c>
      <c r="E111" s="9" t="s">
        <v>5128</v>
      </c>
      <c r="F111" s="9">
        <v>0</v>
      </c>
      <c r="G111" s="9">
        <v>13505</v>
      </c>
      <c r="H111" s="9" t="s">
        <v>5128</v>
      </c>
      <c r="I111" s="9" t="s">
        <v>7457</v>
      </c>
      <c r="J111" s="9">
        <v>146</v>
      </c>
      <c r="K111" s="9" t="s">
        <v>7505</v>
      </c>
      <c r="L111" s="9" t="s">
        <v>7507</v>
      </c>
      <c r="M111" s="9">
        <v>53.02</v>
      </c>
      <c r="N111" s="9">
        <v>25.36</v>
      </c>
      <c r="O111" s="9">
        <v>1</v>
      </c>
      <c r="P111" s="9"/>
      <c r="Q111" s="9">
        <v>646</v>
      </c>
      <c r="R111" s="9">
        <v>3</v>
      </c>
    </row>
    <row r="112" spans="1:18" x14ac:dyDescent="0.3">
      <c r="A112" s="9">
        <v>2495</v>
      </c>
      <c r="B112" s="9" t="s">
        <v>128</v>
      </c>
      <c r="C112" s="9">
        <v>40</v>
      </c>
      <c r="D112" s="9" t="s">
        <v>5023</v>
      </c>
      <c r="E112" s="9" t="s">
        <v>5129</v>
      </c>
      <c r="F112" s="9">
        <v>1</v>
      </c>
      <c r="G112" s="9">
        <v>12391</v>
      </c>
      <c r="H112" s="9" t="s">
        <v>5129</v>
      </c>
      <c r="I112" s="9" t="s">
        <v>7457</v>
      </c>
      <c r="J112" s="9">
        <v>117</v>
      </c>
      <c r="K112" s="9" t="s">
        <v>7483</v>
      </c>
      <c r="L112" s="9" t="s">
        <v>7510</v>
      </c>
      <c r="M112" s="9">
        <v>1400.72</v>
      </c>
      <c r="N112" s="9">
        <v>900.51</v>
      </c>
      <c r="O112" s="9">
        <v>4</v>
      </c>
      <c r="P112" s="9">
        <v>0.2</v>
      </c>
      <c r="Q112" s="9">
        <v>1212</v>
      </c>
      <c r="R112" s="9">
        <v>3</v>
      </c>
    </row>
    <row r="113" spans="1:18" x14ac:dyDescent="0.3">
      <c r="A113" s="9">
        <v>2086</v>
      </c>
      <c r="B113" s="9" t="s">
        <v>129</v>
      </c>
      <c r="C113" s="9">
        <v>34</v>
      </c>
      <c r="D113" s="9" t="s">
        <v>5023</v>
      </c>
      <c r="E113" s="9" t="s">
        <v>5130</v>
      </c>
      <c r="F113" s="9">
        <v>0</v>
      </c>
      <c r="G113" s="9">
        <v>11218</v>
      </c>
      <c r="H113" s="9" t="s">
        <v>5130</v>
      </c>
      <c r="I113" s="9" t="s">
        <v>7455</v>
      </c>
      <c r="J113" s="9">
        <v>102</v>
      </c>
      <c r="K113" s="9" t="s">
        <v>7494</v>
      </c>
      <c r="L113" s="9" t="s">
        <v>7507</v>
      </c>
      <c r="M113" s="9">
        <v>854.6</v>
      </c>
      <c r="N113" s="9">
        <v>577.12</v>
      </c>
      <c r="O113" s="9">
        <v>4</v>
      </c>
      <c r="P113" s="9"/>
      <c r="Q113" s="9">
        <v>561</v>
      </c>
      <c r="R113" s="9">
        <v>5</v>
      </c>
    </row>
    <row r="114" spans="1:18" x14ac:dyDescent="0.3">
      <c r="A114" s="9">
        <v>2162</v>
      </c>
      <c r="B114" s="9" t="s">
        <v>130</v>
      </c>
      <c r="C114" s="9">
        <v>71</v>
      </c>
      <c r="D114" s="9" t="s">
        <v>5019</v>
      </c>
      <c r="E114" s="9" t="s">
        <v>5131</v>
      </c>
      <c r="F114" s="9">
        <v>1</v>
      </c>
      <c r="G114" s="9">
        <v>11945</v>
      </c>
      <c r="H114" s="9" t="s">
        <v>5131</v>
      </c>
      <c r="I114" s="9" t="s">
        <v>7455</v>
      </c>
      <c r="J114" s="9">
        <v>140</v>
      </c>
      <c r="K114" s="9" t="s">
        <v>7468</v>
      </c>
      <c r="L114" s="9" t="s">
        <v>7507</v>
      </c>
      <c r="M114" s="9">
        <v>1394.06</v>
      </c>
      <c r="N114" s="9">
        <v>689.76</v>
      </c>
      <c r="O114" s="9">
        <v>3</v>
      </c>
      <c r="P114" s="9"/>
      <c r="Q114" s="9">
        <v>327</v>
      </c>
      <c r="R114" s="9">
        <v>3</v>
      </c>
    </row>
    <row r="115" spans="1:18" x14ac:dyDescent="0.3">
      <c r="A115" s="9">
        <v>1592</v>
      </c>
      <c r="B115" s="9" t="s">
        <v>131</v>
      </c>
      <c r="C115" s="9">
        <v>34</v>
      </c>
      <c r="D115" s="9" t="s">
        <v>5021</v>
      </c>
      <c r="E115" s="9" t="s">
        <v>5132</v>
      </c>
      <c r="F115" s="9">
        <v>0</v>
      </c>
      <c r="G115" s="9">
        <v>11059</v>
      </c>
      <c r="H115" s="9" t="s">
        <v>5132</v>
      </c>
      <c r="I115" s="9" t="s">
        <v>7457</v>
      </c>
      <c r="J115" s="9">
        <v>105</v>
      </c>
      <c r="K115" s="9" t="s">
        <v>7461</v>
      </c>
      <c r="L115" s="9" t="s">
        <v>7509</v>
      </c>
      <c r="M115" s="9">
        <v>534.05999999999995</v>
      </c>
      <c r="N115" s="9">
        <v>216.36</v>
      </c>
      <c r="O115" s="9">
        <v>4</v>
      </c>
      <c r="P115" s="9"/>
      <c r="Q115" s="9">
        <v>569</v>
      </c>
      <c r="R115" s="9">
        <v>6</v>
      </c>
    </row>
    <row r="116" spans="1:18" x14ac:dyDescent="0.3">
      <c r="A116" s="9">
        <v>1391</v>
      </c>
      <c r="B116" s="9" t="s">
        <v>132</v>
      </c>
      <c r="C116" s="9">
        <v>67</v>
      </c>
      <c r="D116" s="9" t="s">
        <v>5022</v>
      </c>
      <c r="E116" s="9" t="s">
        <v>5133</v>
      </c>
      <c r="F116" s="9">
        <v>1</v>
      </c>
      <c r="G116" s="9">
        <v>10916</v>
      </c>
      <c r="H116" s="9" t="s">
        <v>5133</v>
      </c>
      <c r="I116" s="9" t="s">
        <v>7456</v>
      </c>
      <c r="J116" s="9">
        <v>139</v>
      </c>
      <c r="K116" s="9" t="s">
        <v>7486</v>
      </c>
      <c r="L116" s="9" t="s">
        <v>7508</v>
      </c>
      <c r="M116" s="9">
        <v>525.29</v>
      </c>
      <c r="N116" s="9">
        <v>351.81</v>
      </c>
      <c r="O116" s="9">
        <v>4</v>
      </c>
      <c r="P116" s="9"/>
      <c r="Q116" s="9">
        <v>894</v>
      </c>
      <c r="R116" s="9">
        <v>2</v>
      </c>
    </row>
    <row r="117" spans="1:18" x14ac:dyDescent="0.3">
      <c r="A117" s="9">
        <v>1418</v>
      </c>
      <c r="B117" s="9" t="s">
        <v>133</v>
      </c>
      <c r="C117" s="9">
        <v>48</v>
      </c>
      <c r="D117" s="9" t="s">
        <v>5022</v>
      </c>
      <c r="E117" s="9" t="s">
        <v>5134</v>
      </c>
      <c r="F117" s="9">
        <v>0</v>
      </c>
      <c r="G117" s="9">
        <v>12252</v>
      </c>
      <c r="H117" s="9" t="s">
        <v>5134</v>
      </c>
      <c r="I117" s="9" t="s">
        <v>7455</v>
      </c>
      <c r="J117" s="9">
        <v>148</v>
      </c>
      <c r="K117" s="9" t="s">
        <v>7491</v>
      </c>
      <c r="L117" s="9" t="s">
        <v>7507</v>
      </c>
      <c r="M117" s="9">
        <v>630.95000000000005</v>
      </c>
      <c r="N117" s="9">
        <v>427.19</v>
      </c>
      <c r="O117" s="9">
        <v>2</v>
      </c>
      <c r="P117" s="9"/>
      <c r="Q117" s="9">
        <v>485</v>
      </c>
      <c r="R117" s="9">
        <v>4</v>
      </c>
    </row>
    <row r="118" spans="1:18" x14ac:dyDescent="0.3">
      <c r="A118" s="9">
        <v>1288</v>
      </c>
      <c r="B118" s="9" t="s">
        <v>134</v>
      </c>
      <c r="C118" s="9">
        <v>27</v>
      </c>
      <c r="D118" s="9" t="s">
        <v>5023</v>
      </c>
      <c r="E118" s="9" t="s">
        <v>5135</v>
      </c>
      <c r="F118" s="9">
        <v>0</v>
      </c>
      <c r="G118" s="9">
        <v>13891</v>
      </c>
      <c r="H118" s="9" t="s">
        <v>5135</v>
      </c>
      <c r="I118" s="9" t="s">
        <v>7455</v>
      </c>
      <c r="J118" s="9">
        <v>116</v>
      </c>
      <c r="K118" s="9" t="s">
        <v>7480</v>
      </c>
      <c r="L118" s="9" t="s">
        <v>7507</v>
      </c>
      <c r="M118" s="9">
        <v>1073.76</v>
      </c>
      <c r="N118" s="9">
        <v>445.92</v>
      </c>
      <c r="O118" s="9">
        <v>1</v>
      </c>
      <c r="P118" s="9"/>
      <c r="Q118" s="9">
        <v>593</v>
      </c>
      <c r="R118" s="9">
        <v>6</v>
      </c>
    </row>
    <row r="119" spans="1:18" x14ac:dyDescent="0.3">
      <c r="A119" s="9">
        <v>1378</v>
      </c>
      <c r="B119" s="9" t="s">
        <v>135</v>
      </c>
      <c r="C119" s="9">
        <v>44</v>
      </c>
      <c r="D119" s="9" t="s">
        <v>5018</v>
      </c>
      <c r="E119" s="9" t="s">
        <v>5136</v>
      </c>
      <c r="F119" s="9">
        <v>1</v>
      </c>
      <c r="G119" s="9">
        <v>11674</v>
      </c>
      <c r="H119" s="9" t="s">
        <v>5136</v>
      </c>
      <c r="I119" s="9" t="s">
        <v>7455</v>
      </c>
      <c r="J119" s="9">
        <v>117</v>
      </c>
      <c r="K119" s="9" t="s">
        <v>7483</v>
      </c>
      <c r="L119" s="9" t="s">
        <v>7507</v>
      </c>
      <c r="M119" s="9">
        <v>870.42</v>
      </c>
      <c r="N119" s="9">
        <v>349.46</v>
      </c>
      <c r="O119" s="9">
        <v>5</v>
      </c>
      <c r="P119" s="9"/>
      <c r="Q119" s="9">
        <v>805</v>
      </c>
      <c r="R119" s="9">
        <v>3</v>
      </c>
    </row>
    <row r="120" spans="1:18" x14ac:dyDescent="0.3">
      <c r="A120" s="9">
        <v>1230</v>
      </c>
      <c r="B120" s="9" t="s">
        <v>136</v>
      </c>
      <c r="C120" s="9">
        <v>35</v>
      </c>
      <c r="D120" s="9" t="s">
        <v>5020</v>
      </c>
      <c r="E120" s="9" t="s">
        <v>5137</v>
      </c>
      <c r="F120" s="9">
        <v>0</v>
      </c>
      <c r="G120" s="9">
        <v>10775</v>
      </c>
      <c r="H120" s="9" t="s">
        <v>5137</v>
      </c>
      <c r="I120" s="9" t="s">
        <v>7457</v>
      </c>
      <c r="J120" s="9">
        <v>127</v>
      </c>
      <c r="K120" s="9" t="s">
        <v>7489</v>
      </c>
      <c r="L120" s="9" t="s">
        <v>7508</v>
      </c>
      <c r="M120" s="9">
        <v>1391.76</v>
      </c>
      <c r="N120" s="9">
        <v>897.58</v>
      </c>
      <c r="O120" s="9">
        <v>2</v>
      </c>
      <c r="P120" s="9"/>
      <c r="Q120" s="9">
        <v>511</v>
      </c>
      <c r="R120" s="9">
        <v>4</v>
      </c>
    </row>
    <row r="121" spans="1:18" x14ac:dyDescent="0.3">
      <c r="A121" s="9">
        <v>2017</v>
      </c>
      <c r="B121" s="9" t="s">
        <v>137</v>
      </c>
      <c r="C121" s="9">
        <v>43</v>
      </c>
      <c r="D121" s="9" t="s">
        <v>5019</v>
      </c>
      <c r="E121" s="9" t="s">
        <v>5138</v>
      </c>
      <c r="F121" s="9">
        <v>0</v>
      </c>
      <c r="G121" s="9">
        <v>11080</v>
      </c>
      <c r="H121" s="9" t="s">
        <v>5138</v>
      </c>
      <c r="I121" s="9" t="s">
        <v>7456</v>
      </c>
      <c r="J121" s="9">
        <v>107</v>
      </c>
      <c r="K121" s="9" t="s">
        <v>7485</v>
      </c>
      <c r="L121" s="9" t="s">
        <v>7508</v>
      </c>
      <c r="M121" s="9">
        <v>86.89</v>
      </c>
      <c r="N121" s="9">
        <v>42.61</v>
      </c>
      <c r="O121" s="9">
        <v>5</v>
      </c>
      <c r="P121" s="9"/>
      <c r="Q121" s="9">
        <v>406</v>
      </c>
      <c r="R121" s="9">
        <v>3</v>
      </c>
    </row>
    <row r="122" spans="1:18" x14ac:dyDescent="0.3">
      <c r="A122" s="9">
        <v>1040</v>
      </c>
      <c r="B122" s="9" t="s">
        <v>138</v>
      </c>
      <c r="C122" s="9">
        <v>29</v>
      </c>
      <c r="D122" s="9" t="s">
        <v>5018</v>
      </c>
      <c r="E122" s="9" t="s">
        <v>5139</v>
      </c>
      <c r="F122" s="9">
        <v>0</v>
      </c>
      <c r="G122" s="9">
        <v>11133</v>
      </c>
      <c r="H122" s="9" t="s">
        <v>5139</v>
      </c>
      <c r="I122" s="9" t="s">
        <v>7456</v>
      </c>
      <c r="J122" s="9">
        <v>108</v>
      </c>
      <c r="K122" s="9" t="s">
        <v>7496</v>
      </c>
      <c r="L122" s="9" t="s">
        <v>7508</v>
      </c>
      <c r="M122" s="9">
        <v>1076.8800000000001</v>
      </c>
      <c r="N122" s="9">
        <v>726.22</v>
      </c>
      <c r="O122" s="9">
        <v>2</v>
      </c>
      <c r="P122" s="9"/>
      <c r="Q122" s="9">
        <v>451</v>
      </c>
      <c r="R122" s="9">
        <v>6</v>
      </c>
    </row>
    <row r="123" spans="1:18" x14ac:dyDescent="0.3">
      <c r="A123" s="9">
        <v>2051</v>
      </c>
      <c r="B123" s="9" t="s">
        <v>139</v>
      </c>
      <c r="C123" s="9">
        <v>65</v>
      </c>
      <c r="D123" s="9" t="s">
        <v>5023</v>
      </c>
      <c r="E123" s="9" t="s">
        <v>5140</v>
      </c>
      <c r="F123" s="9">
        <v>1</v>
      </c>
      <c r="G123" s="9">
        <v>10685</v>
      </c>
      <c r="H123" s="9" t="s">
        <v>5140</v>
      </c>
      <c r="I123" s="9" t="s">
        <v>7457</v>
      </c>
      <c r="J123" s="9">
        <v>108</v>
      </c>
      <c r="K123" s="9" t="s">
        <v>7496</v>
      </c>
      <c r="L123" s="9" t="s">
        <v>7510</v>
      </c>
      <c r="M123" s="9">
        <v>528.98</v>
      </c>
      <c r="N123" s="9">
        <v>245.99</v>
      </c>
      <c r="O123" s="9">
        <v>2</v>
      </c>
      <c r="P123" s="9">
        <v>0.2</v>
      </c>
      <c r="Q123" s="9">
        <v>788</v>
      </c>
      <c r="R123" s="9">
        <v>3</v>
      </c>
    </row>
    <row r="124" spans="1:18" x14ac:dyDescent="0.3">
      <c r="A124" s="9">
        <v>1134</v>
      </c>
      <c r="B124" s="9" t="s">
        <v>140</v>
      </c>
      <c r="C124" s="9">
        <v>53</v>
      </c>
      <c r="D124" s="9" t="s">
        <v>5021</v>
      </c>
      <c r="E124" s="9" t="s">
        <v>5030</v>
      </c>
      <c r="F124" s="9">
        <v>0</v>
      </c>
      <c r="G124" s="9">
        <v>13567</v>
      </c>
      <c r="H124" s="9" t="s">
        <v>5030</v>
      </c>
      <c r="I124" s="9" t="s">
        <v>7456</v>
      </c>
      <c r="J124" s="9">
        <v>123</v>
      </c>
      <c r="K124" s="9" t="s">
        <v>7502</v>
      </c>
      <c r="L124" s="9" t="s">
        <v>7507</v>
      </c>
      <c r="M124" s="9">
        <v>311.33999999999997</v>
      </c>
      <c r="N124" s="9">
        <v>204.97</v>
      </c>
      <c r="O124" s="9">
        <v>4</v>
      </c>
      <c r="P124" s="9"/>
      <c r="Q124" s="9">
        <v>623</v>
      </c>
      <c r="R124" s="9">
        <v>2</v>
      </c>
    </row>
    <row r="125" spans="1:18" x14ac:dyDescent="0.3">
      <c r="A125" s="9">
        <v>1200</v>
      </c>
      <c r="B125" s="9" t="s">
        <v>141</v>
      </c>
      <c r="C125" s="9">
        <v>40</v>
      </c>
      <c r="D125" s="9" t="s">
        <v>5019</v>
      </c>
      <c r="E125" s="9" t="s">
        <v>5141</v>
      </c>
      <c r="F125" s="9">
        <v>0</v>
      </c>
      <c r="G125" s="9">
        <v>12765</v>
      </c>
      <c r="H125" s="9" t="s">
        <v>5141</v>
      </c>
      <c r="I125" s="9" t="s">
        <v>7455</v>
      </c>
      <c r="J125" s="9">
        <v>132</v>
      </c>
      <c r="K125" s="9" t="s">
        <v>7506</v>
      </c>
      <c r="L125" s="9" t="s">
        <v>7508</v>
      </c>
      <c r="M125" s="9">
        <v>790.07</v>
      </c>
      <c r="N125" s="9">
        <v>332.3</v>
      </c>
      <c r="O125" s="9">
        <v>5</v>
      </c>
      <c r="P125" s="9"/>
      <c r="Q125" s="9">
        <v>673</v>
      </c>
      <c r="R125" s="9">
        <v>5</v>
      </c>
    </row>
    <row r="126" spans="1:18" x14ac:dyDescent="0.3">
      <c r="A126" s="9">
        <v>1779</v>
      </c>
      <c r="B126" s="9" t="s">
        <v>142</v>
      </c>
      <c r="C126" s="9">
        <v>65</v>
      </c>
      <c r="D126" s="9" t="s">
        <v>5023</v>
      </c>
      <c r="E126" s="9" t="s">
        <v>5045</v>
      </c>
      <c r="F126" s="9">
        <v>0</v>
      </c>
      <c r="G126" s="9">
        <v>10224</v>
      </c>
      <c r="H126" s="9" t="s">
        <v>5045</v>
      </c>
      <c r="I126" s="9" t="s">
        <v>7456</v>
      </c>
      <c r="J126" s="9">
        <v>143</v>
      </c>
      <c r="K126" s="9" t="s">
        <v>7475</v>
      </c>
      <c r="L126" s="9" t="s">
        <v>7507</v>
      </c>
      <c r="M126" s="9">
        <v>782.34</v>
      </c>
      <c r="N126" s="9">
        <v>374.11</v>
      </c>
      <c r="O126" s="9">
        <v>2</v>
      </c>
      <c r="P126" s="9"/>
      <c r="Q126" s="9">
        <v>678</v>
      </c>
      <c r="R126" s="9">
        <v>3</v>
      </c>
    </row>
    <row r="127" spans="1:18" x14ac:dyDescent="0.3">
      <c r="A127" s="9">
        <v>1929</v>
      </c>
      <c r="B127" s="9" t="s">
        <v>143</v>
      </c>
      <c r="C127" s="9">
        <v>41</v>
      </c>
      <c r="D127" s="9" t="s">
        <v>5022</v>
      </c>
      <c r="E127" s="9" t="s">
        <v>5142</v>
      </c>
      <c r="F127" s="9">
        <v>0</v>
      </c>
      <c r="G127" s="9">
        <v>13457</v>
      </c>
      <c r="H127" s="9" t="s">
        <v>5142</v>
      </c>
      <c r="I127" s="9" t="s">
        <v>7455</v>
      </c>
      <c r="J127" s="9">
        <v>147</v>
      </c>
      <c r="K127" s="9" t="s">
        <v>7474</v>
      </c>
      <c r="L127" s="9" t="s">
        <v>7510</v>
      </c>
      <c r="M127" s="9">
        <v>248.67</v>
      </c>
      <c r="N127" s="9">
        <v>172.06</v>
      </c>
      <c r="O127" s="9">
        <v>4</v>
      </c>
      <c r="P127" s="9">
        <v>0.05</v>
      </c>
      <c r="Q127" s="9">
        <v>502</v>
      </c>
      <c r="R127" s="9">
        <v>5</v>
      </c>
    </row>
    <row r="128" spans="1:18" x14ac:dyDescent="0.3">
      <c r="A128" s="9">
        <v>2056</v>
      </c>
      <c r="B128" s="9" t="s">
        <v>144</v>
      </c>
      <c r="C128" s="9">
        <v>56</v>
      </c>
      <c r="D128" s="9" t="s">
        <v>5019</v>
      </c>
      <c r="E128" s="9" t="s">
        <v>5143</v>
      </c>
      <c r="F128" s="9">
        <v>0</v>
      </c>
      <c r="G128" s="9">
        <v>10063</v>
      </c>
      <c r="H128" s="9" t="s">
        <v>5143</v>
      </c>
      <c r="I128" s="9" t="s">
        <v>7455</v>
      </c>
      <c r="J128" s="9">
        <v>118</v>
      </c>
      <c r="K128" s="9" t="s">
        <v>7501</v>
      </c>
      <c r="L128" s="9" t="s">
        <v>7509</v>
      </c>
      <c r="M128" s="9">
        <v>342.75</v>
      </c>
      <c r="N128" s="9">
        <v>160.87</v>
      </c>
      <c r="O128" s="9">
        <v>3</v>
      </c>
      <c r="P128" s="9"/>
      <c r="Q128" s="9">
        <v>1028</v>
      </c>
      <c r="R128" s="9">
        <v>4</v>
      </c>
    </row>
    <row r="129" spans="1:18" x14ac:dyDescent="0.3">
      <c r="A129" s="9">
        <v>2071</v>
      </c>
      <c r="B129" s="9" t="s">
        <v>145</v>
      </c>
      <c r="C129" s="9">
        <v>40</v>
      </c>
      <c r="D129" s="9" t="s">
        <v>5023</v>
      </c>
      <c r="E129" s="9" t="s">
        <v>5144</v>
      </c>
      <c r="F129" s="9">
        <v>0</v>
      </c>
      <c r="G129" s="9">
        <v>11787</v>
      </c>
      <c r="H129" s="9" t="s">
        <v>5144</v>
      </c>
      <c r="I129" s="9" t="s">
        <v>7457</v>
      </c>
      <c r="J129" s="9">
        <v>138</v>
      </c>
      <c r="K129" s="9" t="s">
        <v>7464</v>
      </c>
      <c r="L129" s="9" t="s">
        <v>7510</v>
      </c>
      <c r="M129" s="9">
        <v>641.84</v>
      </c>
      <c r="N129" s="9">
        <v>282.35000000000002</v>
      </c>
      <c r="O129" s="9">
        <v>5</v>
      </c>
      <c r="P129" s="9">
        <v>0.2</v>
      </c>
      <c r="Q129" s="9">
        <v>578</v>
      </c>
      <c r="R129" s="9">
        <v>4</v>
      </c>
    </row>
    <row r="130" spans="1:18" x14ac:dyDescent="0.3">
      <c r="A130" s="9">
        <v>1502</v>
      </c>
      <c r="B130" s="9" t="s">
        <v>146</v>
      </c>
      <c r="C130" s="9">
        <v>45</v>
      </c>
      <c r="D130" s="9" t="s">
        <v>5022</v>
      </c>
      <c r="E130" s="9" t="s">
        <v>5145</v>
      </c>
      <c r="F130" s="9">
        <v>0</v>
      </c>
      <c r="G130" s="9">
        <v>12995</v>
      </c>
      <c r="H130" s="9" t="s">
        <v>5145</v>
      </c>
      <c r="I130" s="9" t="s">
        <v>7455</v>
      </c>
      <c r="J130" s="9">
        <v>112</v>
      </c>
      <c r="K130" s="9" t="s">
        <v>7492</v>
      </c>
      <c r="L130" s="9" t="s">
        <v>7508</v>
      </c>
      <c r="M130" s="9">
        <v>642.78</v>
      </c>
      <c r="N130" s="9">
        <v>422.38</v>
      </c>
      <c r="O130" s="9">
        <v>2</v>
      </c>
      <c r="P130" s="9"/>
      <c r="Q130" s="9">
        <v>542</v>
      </c>
      <c r="R130" s="9">
        <v>3</v>
      </c>
    </row>
    <row r="131" spans="1:18" x14ac:dyDescent="0.3">
      <c r="A131" s="9">
        <v>1406</v>
      </c>
      <c r="B131" s="9" t="s">
        <v>147</v>
      </c>
      <c r="C131" s="9">
        <v>38</v>
      </c>
      <c r="D131" s="9" t="s">
        <v>5022</v>
      </c>
      <c r="E131" s="9" t="s">
        <v>5146</v>
      </c>
      <c r="F131" s="9">
        <v>0</v>
      </c>
      <c r="G131" s="9">
        <v>10960</v>
      </c>
      <c r="H131" s="9" t="s">
        <v>5146</v>
      </c>
      <c r="I131" s="9" t="s">
        <v>7456</v>
      </c>
      <c r="J131" s="9">
        <v>115</v>
      </c>
      <c r="K131" s="9" t="s">
        <v>7481</v>
      </c>
      <c r="L131" s="9" t="s">
        <v>7508</v>
      </c>
      <c r="M131" s="9">
        <v>510.46</v>
      </c>
      <c r="N131" s="9">
        <v>222.22</v>
      </c>
      <c r="O131" s="9">
        <v>3</v>
      </c>
      <c r="P131" s="9"/>
      <c r="Q131" s="9">
        <v>399</v>
      </c>
      <c r="R131" s="9">
        <v>5</v>
      </c>
    </row>
    <row r="132" spans="1:18" x14ac:dyDescent="0.3">
      <c r="A132" s="9">
        <v>1804</v>
      </c>
      <c r="B132" s="9" t="s">
        <v>148</v>
      </c>
      <c r="C132" s="9">
        <v>41</v>
      </c>
      <c r="D132" s="9" t="s">
        <v>5020</v>
      </c>
      <c r="E132" s="9" t="s">
        <v>5147</v>
      </c>
      <c r="F132" s="9">
        <v>0</v>
      </c>
      <c r="G132" s="9">
        <v>13850</v>
      </c>
      <c r="H132" s="9" t="s">
        <v>5147</v>
      </c>
      <c r="I132" s="9" t="s">
        <v>7456</v>
      </c>
      <c r="J132" s="9">
        <v>128</v>
      </c>
      <c r="K132" s="9" t="s">
        <v>7473</v>
      </c>
      <c r="L132" s="9" t="s">
        <v>7510</v>
      </c>
      <c r="M132" s="9">
        <v>265.39</v>
      </c>
      <c r="N132" s="9">
        <v>113.92</v>
      </c>
      <c r="O132" s="9">
        <v>4</v>
      </c>
      <c r="P132" s="9">
        <v>0.2</v>
      </c>
      <c r="Q132" s="9">
        <v>375</v>
      </c>
      <c r="R132" s="9">
        <v>6</v>
      </c>
    </row>
    <row r="133" spans="1:18" x14ac:dyDescent="0.3">
      <c r="A133" s="9">
        <v>1098</v>
      </c>
      <c r="B133" s="9" t="s">
        <v>149</v>
      </c>
      <c r="C133" s="9">
        <v>42</v>
      </c>
      <c r="D133" s="9" t="s">
        <v>5021</v>
      </c>
      <c r="E133" s="9" t="s">
        <v>5148</v>
      </c>
      <c r="F133" s="9">
        <v>0</v>
      </c>
      <c r="G133" s="9">
        <v>13973</v>
      </c>
      <c r="H133" s="9" t="s">
        <v>5148</v>
      </c>
      <c r="I133" s="9" t="s">
        <v>7456</v>
      </c>
      <c r="J133" s="9">
        <v>138</v>
      </c>
      <c r="K133" s="9" t="s">
        <v>7464</v>
      </c>
      <c r="L133" s="9" t="s">
        <v>7507</v>
      </c>
      <c r="M133" s="9">
        <v>56.34</v>
      </c>
      <c r="N133" s="9">
        <v>28</v>
      </c>
      <c r="O133" s="9">
        <v>2</v>
      </c>
      <c r="P133" s="9">
        <v>0.2</v>
      </c>
      <c r="Q133" s="9">
        <v>700</v>
      </c>
      <c r="R133" s="9">
        <v>4</v>
      </c>
    </row>
    <row r="134" spans="1:18" x14ac:dyDescent="0.3">
      <c r="A134" s="9">
        <v>1683</v>
      </c>
      <c r="B134" s="9" t="s">
        <v>150</v>
      </c>
      <c r="C134" s="9">
        <v>29</v>
      </c>
      <c r="D134" s="9" t="s">
        <v>5020</v>
      </c>
      <c r="E134" s="9" t="s">
        <v>5149</v>
      </c>
      <c r="F134" s="9">
        <v>1</v>
      </c>
      <c r="G134" s="9">
        <v>11375</v>
      </c>
      <c r="H134" s="9" t="s">
        <v>5149</v>
      </c>
      <c r="I134" s="9" t="s">
        <v>7456</v>
      </c>
      <c r="J134" s="9">
        <v>131</v>
      </c>
      <c r="K134" s="9" t="s">
        <v>7504</v>
      </c>
      <c r="L134" s="9" t="s">
        <v>7508</v>
      </c>
      <c r="M134" s="9">
        <v>1456.84</v>
      </c>
      <c r="N134" s="9">
        <v>860.41</v>
      </c>
      <c r="O134" s="9">
        <v>4</v>
      </c>
      <c r="P134" s="9"/>
      <c r="Q134" s="9">
        <v>1334</v>
      </c>
      <c r="R134" s="9">
        <v>2</v>
      </c>
    </row>
    <row r="135" spans="1:18" x14ac:dyDescent="0.3">
      <c r="A135" s="9">
        <v>1725</v>
      </c>
      <c r="B135" s="9" t="s">
        <v>151</v>
      </c>
      <c r="C135" s="9">
        <v>33</v>
      </c>
      <c r="D135" s="9" t="s">
        <v>5023</v>
      </c>
      <c r="E135" s="9" t="s">
        <v>5150</v>
      </c>
      <c r="F135" s="9">
        <v>0</v>
      </c>
      <c r="G135" s="9">
        <v>13534</v>
      </c>
      <c r="H135" s="9" t="s">
        <v>5150</v>
      </c>
      <c r="I135" s="9" t="s">
        <v>7456</v>
      </c>
      <c r="J135" s="9">
        <v>109</v>
      </c>
      <c r="K135" s="9" t="s">
        <v>7466</v>
      </c>
      <c r="L135" s="9" t="s">
        <v>7508</v>
      </c>
      <c r="M135" s="9">
        <v>1418.07</v>
      </c>
      <c r="N135" s="9">
        <v>869.59</v>
      </c>
      <c r="O135" s="9">
        <v>4</v>
      </c>
      <c r="P135" s="9"/>
      <c r="Q135" s="9">
        <v>504</v>
      </c>
      <c r="R135" s="9">
        <v>9</v>
      </c>
    </row>
    <row r="136" spans="1:18" x14ac:dyDescent="0.3">
      <c r="A136" s="9">
        <v>1960</v>
      </c>
      <c r="B136" s="9" t="s">
        <v>152</v>
      </c>
      <c r="C136" s="9">
        <v>36</v>
      </c>
      <c r="D136" s="9" t="s">
        <v>5018</v>
      </c>
      <c r="E136" s="9" t="s">
        <v>5151</v>
      </c>
      <c r="F136" s="9">
        <v>1</v>
      </c>
      <c r="G136" s="9">
        <v>13915</v>
      </c>
      <c r="H136" s="9" t="s">
        <v>5151</v>
      </c>
      <c r="I136" s="9" t="s">
        <v>7455</v>
      </c>
      <c r="J136" s="9">
        <v>108</v>
      </c>
      <c r="K136" s="9" t="s">
        <v>7496</v>
      </c>
      <c r="L136" s="9" t="s">
        <v>7510</v>
      </c>
      <c r="M136" s="9">
        <v>751.29</v>
      </c>
      <c r="N136" s="9">
        <v>499.14</v>
      </c>
      <c r="O136" s="9">
        <v>4</v>
      </c>
      <c r="P136" s="9">
        <v>0.05</v>
      </c>
      <c r="Q136" s="9">
        <v>784</v>
      </c>
      <c r="R136" s="9">
        <v>2</v>
      </c>
    </row>
    <row r="137" spans="1:18" x14ac:dyDescent="0.3">
      <c r="A137" s="9">
        <v>1612</v>
      </c>
      <c r="B137" s="9" t="s">
        <v>153</v>
      </c>
      <c r="C137" s="9">
        <v>43</v>
      </c>
      <c r="D137" s="9" t="s">
        <v>5020</v>
      </c>
      <c r="E137" s="9" t="s">
        <v>5152</v>
      </c>
      <c r="F137" s="9">
        <v>0</v>
      </c>
      <c r="G137" s="9">
        <v>12367</v>
      </c>
      <c r="H137" s="9" t="s">
        <v>5152</v>
      </c>
      <c r="I137" s="9" t="s">
        <v>7457</v>
      </c>
      <c r="J137" s="9">
        <v>146</v>
      </c>
      <c r="K137" s="9" t="s">
        <v>7505</v>
      </c>
      <c r="L137" s="9" t="s">
        <v>7507</v>
      </c>
      <c r="M137" s="9">
        <v>1492.83</v>
      </c>
      <c r="N137" s="9"/>
      <c r="O137" s="9">
        <v>5</v>
      </c>
      <c r="P137" s="9"/>
      <c r="Q137" s="9">
        <v>521</v>
      </c>
      <c r="R137" s="9">
        <v>7</v>
      </c>
    </row>
    <row r="138" spans="1:18" x14ac:dyDescent="0.3">
      <c r="A138" s="9">
        <v>2485</v>
      </c>
      <c r="B138" s="9" t="s">
        <v>154</v>
      </c>
      <c r="C138" s="9">
        <v>39</v>
      </c>
      <c r="D138" s="9" t="s">
        <v>5018</v>
      </c>
      <c r="E138" s="9" t="s">
        <v>5153</v>
      </c>
      <c r="F138" s="9">
        <v>0</v>
      </c>
      <c r="G138" s="9">
        <v>10356</v>
      </c>
      <c r="H138" s="9" t="s">
        <v>5153</v>
      </c>
      <c r="I138" s="9" t="s">
        <v>7457</v>
      </c>
      <c r="J138" s="9">
        <v>119</v>
      </c>
      <c r="K138" s="9" t="s">
        <v>7459</v>
      </c>
      <c r="L138" s="9" t="s">
        <v>7510</v>
      </c>
      <c r="M138" s="9">
        <v>1026.8</v>
      </c>
      <c r="N138" s="9">
        <v>531.91</v>
      </c>
      <c r="O138" s="9">
        <v>3</v>
      </c>
      <c r="P138" s="9"/>
      <c r="Q138" s="9">
        <v>527</v>
      </c>
      <c r="R138" s="9">
        <v>4</v>
      </c>
    </row>
    <row r="139" spans="1:18" x14ac:dyDescent="0.3">
      <c r="A139" s="9">
        <v>1642</v>
      </c>
      <c r="B139" s="9" t="s">
        <v>155</v>
      </c>
      <c r="C139" s="9">
        <v>57</v>
      </c>
      <c r="D139" s="9" t="s">
        <v>5022</v>
      </c>
      <c r="E139" s="9" t="s">
        <v>5154</v>
      </c>
      <c r="F139" s="9">
        <v>1</v>
      </c>
      <c r="G139" s="9">
        <v>10092</v>
      </c>
      <c r="H139" s="9" t="s">
        <v>5154</v>
      </c>
      <c r="I139" s="9" t="s">
        <v>7456</v>
      </c>
      <c r="J139" s="9">
        <v>108</v>
      </c>
      <c r="K139" s="9" t="s">
        <v>7496</v>
      </c>
      <c r="L139" s="9" t="s">
        <v>7510</v>
      </c>
      <c r="M139" s="9">
        <v>149.84</v>
      </c>
      <c r="N139" s="9">
        <v>76.069999999999993</v>
      </c>
      <c r="O139" s="9">
        <v>3</v>
      </c>
      <c r="P139" s="9"/>
      <c r="Q139" s="9">
        <v>1731</v>
      </c>
      <c r="R139" s="9">
        <v>1</v>
      </c>
    </row>
    <row r="140" spans="1:18" x14ac:dyDescent="0.3">
      <c r="A140" s="9">
        <v>2028</v>
      </c>
      <c r="B140" s="9" t="s">
        <v>156</v>
      </c>
      <c r="C140" s="9">
        <v>52</v>
      </c>
      <c r="D140" s="9" t="s">
        <v>5023</v>
      </c>
      <c r="E140" s="9" t="s">
        <v>5155</v>
      </c>
      <c r="F140" s="9">
        <v>0</v>
      </c>
      <c r="G140" s="9">
        <v>12742</v>
      </c>
      <c r="H140" s="9" t="s">
        <v>5155</v>
      </c>
      <c r="I140" s="9" t="s">
        <v>7455</v>
      </c>
      <c r="J140" s="9">
        <v>134</v>
      </c>
      <c r="K140" s="9" t="s">
        <v>7482</v>
      </c>
      <c r="L140" s="9" t="s">
        <v>7507</v>
      </c>
      <c r="M140" s="9">
        <v>220.69</v>
      </c>
      <c r="N140" s="9">
        <v>144.35</v>
      </c>
      <c r="O140" s="9">
        <v>1</v>
      </c>
      <c r="P140" s="9"/>
      <c r="Q140" s="9">
        <v>999</v>
      </c>
      <c r="R140" s="9">
        <v>3</v>
      </c>
    </row>
    <row r="141" spans="1:18" x14ac:dyDescent="0.3">
      <c r="A141" s="9">
        <v>2241</v>
      </c>
      <c r="B141" s="9" t="s">
        <v>157</v>
      </c>
      <c r="C141" s="9">
        <v>37</v>
      </c>
      <c r="D141" s="9" t="s">
        <v>5021</v>
      </c>
      <c r="E141" s="9" t="s">
        <v>5156</v>
      </c>
      <c r="F141" s="9">
        <v>0</v>
      </c>
      <c r="G141" s="9">
        <v>11323</v>
      </c>
      <c r="H141" s="9" t="s">
        <v>5156</v>
      </c>
      <c r="I141" s="9" t="s">
        <v>7457</v>
      </c>
      <c r="J141" s="9">
        <v>104</v>
      </c>
      <c r="K141" s="9" t="s">
        <v>7499</v>
      </c>
      <c r="L141" s="9" t="s">
        <v>7507</v>
      </c>
      <c r="M141" s="9">
        <v>1378.36</v>
      </c>
      <c r="N141" s="9">
        <v>850.65</v>
      </c>
      <c r="O141" s="9">
        <v>2</v>
      </c>
      <c r="P141" s="9">
        <v>0.05</v>
      </c>
      <c r="Q141" s="9">
        <v>478</v>
      </c>
      <c r="R141" s="9">
        <v>5</v>
      </c>
    </row>
    <row r="142" spans="1:18" x14ac:dyDescent="0.3">
      <c r="A142" s="9">
        <v>1502</v>
      </c>
      <c r="B142" s="9" t="s">
        <v>158</v>
      </c>
      <c r="C142" s="9">
        <v>60</v>
      </c>
      <c r="D142" s="9" t="s">
        <v>5018</v>
      </c>
      <c r="E142" s="9" t="s">
        <v>5157</v>
      </c>
      <c r="F142" s="9">
        <v>0</v>
      </c>
      <c r="G142" s="9">
        <v>13797</v>
      </c>
      <c r="H142" s="9" t="s">
        <v>5157</v>
      </c>
      <c r="I142" s="9" t="s">
        <v>7456</v>
      </c>
      <c r="J142" s="9">
        <v>131</v>
      </c>
      <c r="K142" s="9" t="s">
        <v>7504</v>
      </c>
      <c r="L142" s="9" t="s">
        <v>7509</v>
      </c>
      <c r="M142" s="9">
        <v>963.58</v>
      </c>
      <c r="N142" s="9">
        <v>647.16999999999996</v>
      </c>
      <c r="O142" s="9">
        <v>4</v>
      </c>
      <c r="P142" s="9"/>
      <c r="Q142" s="9">
        <v>542</v>
      </c>
      <c r="R142" s="9">
        <v>3</v>
      </c>
    </row>
    <row r="143" spans="1:18" x14ac:dyDescent="0.3">
      <c r="A143" s="9">
        <v>1766</v>
      </c>
      <c r="B143" s="9" t="s">
        <v>159</v>
      </c>
      <c r="C143" s="9">
        <v>68</v>
      </c>
      <c r="D143" s="9" t="s">
        <v>5023</v>
      </c>
      <c r="E143" s="9" t="s">
        <v>5158</v>
      </c>
      <c r="F143" s="9">
        <v>1</v>
      </c>
      <c r="G143" s="9">
        <v>11517</v>
      </c>
      <c r="H143" s="9" t="s">
        <v>5158</v>
      </c>
      <c r="I143" s="9" t="s">
        <v>7455</v>
      </c>
      <c r="J143" s="9">
        <v>138</v>
      </c>
      <c r="K143" s="9" t="s">
        <v>7464</v>
      </c>
      <c r="L143" s="9" t="s">
        <v>7510</v>
      </c>
      <c r="M143" s="9">
        <v>1272.6199999999999</v>
      </c>
      <c r="N143" s="9">
        <v>877.1</v>
      </c>
      <c r="O143" s="9">
        <v>2</v>
      </c>
      <c r="P143" s="9">
        <v>0.2</v>
      </c>
      <c r="Q143" s="9">
        <v>1174</v>
      </c>
      <c r="R143" s="9">
        <v>5</v>
      </c>
    </row>
    <row r="144" spans="1:18" x14ac:dyDescent="0.3">
      <c r="A144" s="9">
        <v>1397</v>
      </c>
      <c r="B144" s="9" t="s">
        <v>160</v>
      </c>
      <c r="C144" s="9">
        <v>9</v>
      </c>
      <c r="D144" s="9" t="s">
        <v>5018</v>
      </c>
      <c r="E144" s="9" t="s">
        <v>5159</v>
      </c>
      <c r="F144" s="9">
        <v>0</v>
      </c>
      <c r="G144" s="9">
        <v>11677</v>
      </c>
      <c r="H144" s="9" t="s">
        <v>5159</v>
      </c>
      <c r="I144" s="9" t="s">
        <v>7457</v>
      </c>
      <c r="J144" s="9">
        <v>103</v>
      </c>
      <c r="K144" s="9" t="s">
        <v>7472</v>
      </c>
      <c r="L144" s="9" t="s">
        <v>7507</v>
      </c>
      <c r="M144" s="9">
        <v>1352.49</v>
      </c>
      <c r="N144" s="9">
        <v>662.74</v>
      </c>
      <c r="O144" s="9">
        <v>3</v>
      </c>
      <c r="P144" s="9"/>
      <c r="Q144" s="9">
        <v>434</v>
      </c>
      <c r="R144" s="9">
        <v>5</v>
      </c>
    </row>
    <row r="145" spans="1:18" x14ac:dyDescent="0.3">
      <c r="A145" s="9">
        <v>1870</v>
      </c>
      <c r="B145" s="9" t="s">
        <v>161</v>
      </c>
      <c r="C145" s="9">
        <v>53</v>
      </c>
      <c r="D145" s="9" t="s">
        <v>5020</v>
      </c>
      <c r="E145" s="9" t="s">
        <v>5036</v>
      </c>
      <c r="F145" s="9">
        <v>0</v>
      </c>
      <c r="G145" s="9">
        <v>13666</v>
      </c>
      <c r="H145" s="9" t="s">
        <v>5036</v>
      </c>
      <c r="I145" s="9" t="s">
        <v>7455</v>
      </c>
      <c r="J145" s="9">
        <v>135</v>
      </c>
      <c r="K145" s="9" t="s">
        <v>7458</v>
      </c>
      <c r="L145" s="9" t="s">
        <v>7508</v>
      </c>
      <c r="M145" s="9">
        <v>699.52</v>
      </c>
      <c r="N145" s="9">
        <v>390.96</v>
      </c>
      <c r="O145" s="9">
        <v>3</v>
      </c>
      <c r="P145" s="9"/>
      <c r="Q145" s="9">
        <v>694</v>
      </c>
      <c r="R145" s="9">
        <v>4</v>
      </c>
    </row>
    <row r="146" spans="1:18" x14ac:dyDescent="0.3">
      <c r="A146" s="9">
        <v>1794</v>
      </c>
      <c r="B146" s="9" t="s">
        <v>162</v>
      </c>
      <c r="C146" s="9">
        <v>29</v>
      </c>
      <c r="D146" s="9" t="s">
        <v>5023</v>
      </c>
      <c r="E146" s="9" t="s">
        <v>5160</v>
      </c>
      <c r="F146" s="9">
        <v>1</v>
      </c>
      <c r="G146" s="9">
        <v>11412</v>
      </c>
      <c r="H146" s="9" t="s">
        <v>5160</v>
      </c>
      <c r="I146" s="9" t="s">
        <v>7456</v>
      </c>
      <c r="J146" s="9">
        <v>119</v>
      </c>
      <c r="K146" s="9" t="s">
        <v>7459</v>
      </c>
      <c r="L146" s="9" t="s">
        <v>7511</v>
      </c>
      <c r="M146" s="9">
        <v>120.36</v>
      </c>
      <c r="N146" s="9">
        <v>70.959999999999994</v>
      </c>
      <c r="O146" s="9">
        <v>4</v>
      </c>
      <c r="P146" s="9"/>
      <c r="Q146" s="9">
        <v>606</v>
      </c>
      <c r="R146" s="9">
        <v>3</v>
      </c>
    </row>
    <row r="147" spans="1:18" x14ac:dyDescent="0.3">
      <c r="A147" s="9">
        <v>1392</v>
      </c>
      <c r="B147" s="9" t="s">
        <v>163</v>
      </c>
      <c r="C147" s="9">
        <v>52</v>
      </c>
      <c r="D147" s="9" t="s">
        <v>5020</v>
      </c>
      <c r="E147" s="9" t="s">
        <v>5161</v>
      </c>
      <c r="F147" s="9">
        <v>0</v>
      </c>
      <c r="G147" s="9">
        <v>11634</v>
      </c>
      <c r="H147" s="9" t="s">
        <v>5161</v>
      </c>
      <c r="I147" s="9" t="s">
        <v>7455</v>
      </c>
      <c r="J147" s="9">
        <v>143</v>
      </c>
      <c r="K147" s="9" t="s">
        <v>7475</v>
      </c>
      <c r="L147" s="9" t="s">
        <v>7510</v>
      </c>
      <c r="M147" s="9">
        <v>323.01</v>
      </c>
      <c r="N147" s="9">
        <v>145.08000000000001</v>
      </c>
      <c r="O147" s="9">
        <v>5</v>
      </c>
      <c r="P147" s="9">
        <v>0.1</v>
      </c>
      <c r="Q147" s="9">
        <v>350</v>
      </c>
      <c r="R147" s="9">
        <v>4</v>
      </c>
    </row>
    <row r="148" spans="1:18" x14ac:dyDescent="0.3">
      <c r="A148" s="9">
        <v>1206</v>
      </c>
      <c r="B148" s="9" t="s">
        <v>164</v>
      </c>
      <c r="C148" s="9">
        <v>58</v>
      </c>
      <c r="D148" s="9" t="s">
        <v>5019</v>
      </c>
      <c r="E148" s="9" t="s">
        <v>5162</v>
      </c>
      <c r="F148" s="9">
        <v>1</v>
      </c>
      <c r="G148" s="9">
        <v>13864</v>
      </c>
      <c r="H148" s="9" t="s">
        <v>5162</v>
      </c>
      <c r="I148" s="9" t="s">
        <v>7457</v>
      </c>
      <c r="J148" s="9">
        <v>129</v>
      </c>
      <c r="K148" s="9" t="s">
        <v>7471</v>
      </c>
      <c r="L148" s="9" t="s">
        <v>7507</v>
      </c>
      <c r="M148" s="9">
        <v>146.53</v>
      </c>
      <c r="N148" s="9">
        <v>60.96</v>
      </c>
      <c r="O148" s="9">
        <v>4</v>
      </c>
      <c r="P148" s="9">
        <v>0.2</v>
      </c>
      <c r="Q148" s="9">
        <v>966</v>
      </c>
      <c r="R148" s="9">
        <v>2</v>
      </c>
    </row>
    <row r="149" spans="1:18" x14ac:dyDescent="0.3">
      <c r="A149" s="9">
        <v>2038</v>
      </c>
      <c r="B149" s="9" t="s">
        <v>165</v>
      </c>
      <c r="C149" s="9">
        <v>26</v>
      </c>
      <c r="D149" s="9" t="s">
        <v>5023</v>
      </c>
      <c r="E149" s="9" t="s">
        <v>5163</v>
      </c>
      <c r="F149" s="9">
        <v>1</v>
      </c>
      <c r="G149" s="9">
        <v>12481</v>
      </c>
      <c r="H149" s="9" t="s">
        <v>5163</v>
      </c>
      <c r="I149" s="9" t="s">
        <v>7457</v>
      </c>
      <c r="J149" s="9">
        <v>110</v>
      </c>
      <c r="K149" s="9" t="s">
        <v>7493</v>
      </c>
      <c r="L149" s="9" t="s">
        <v>7509</v>
      </c>
      <c r="M149" s="9">
        <v>323.67</v>
      </c>
      <c r="N149" s="9">
        <v>213.73</v>
      </c>
      <c r="O149" s="9">
        <v>4</v>
      </c>
      <c r="P149" s="9">
        <v>0.05</v>
      </c>
      <c r="Q149" s="9">
        <v>881</v>
      </c>
      <c r="R149" s="9">
        <v>3</v>
      </c>
    </row>
    <row r="150" spans="1:18" x14ac:dyDescent="0.3">
      <c r="A150" s="9">
        <v>1891</v>
      </c>
      <c r="B150" s="9" t="s">
        <v>166</v>
      </c>
      <c r="C150" s="9">
        <v>12</v>
      </c>
      <c r="D150" s="9" t="s">
        <v>5018</v>
      </c>
      <c r="E150" s="9" t="s">
        <v>5164</v>
      </c>
      <c r="F150" s="9">
        <v>0</v>
      </c>
      <c r="G150" s="9">
        <v>11125</v>
      </c>
      <c r="H150" s="9" t="s">
        <v>5164</v>
      </c>
      <c r="I150" s="9" t="s">
        <v>7455</v>
      </c>
      <c r="J150" s="9">
        <v>112</v>
      </c>
      <c r="K150" s="9" t="s">
        <v>7492</v>
      </c>
      <c r="L150" s="9" t="s">
        <v>7509</v>
      </c>
      <c r="M150" s="9">
        <v>645.27</v>
      </c>
      <c r="N150" s="9">
        <v>361.78</v>
      </c>
      <c r="O150" s="9">
        <v>1</v>
      </c>
      <c r="P150" s="9"/>
      <c r="Q150" s="9">
        <v>431</v>
      </c>
      <c r="R150" s="9">
        <v>5</v>
      </c>
    </row>
    <row r="151" spans="1:18" x14ac:dyDescent="0.3">
      <c r="A151" s="9">
        <v>2484</v>
      </c>
      <c r="B151" s="9" t="s">
        <v>167</v>
      </c>
      <c r="C151" s="9">
        <v>52</v>
      </c>
      <c r="D151" s="9" t="s">
        <v>5019</v>
      </c>
      <c r="E151" s="9" t="s">
        <v>5165</v>
      </c>
      <c r="F151" s="9">
        <v>1</v>
      </c>
      <c r="G151" s="9">
        <v>10840</v>
      </c>
      <c r="H151" s="9" t="s">
        <v>5165</v>
      </c>
      <c r="I151" s="9" t="s">
        <v>7457</v>
      </c>
      <c r="J151" s="9">
        <v>146</v>
      </c>
      <c r="K151" s="9" t="s">
        <v>7505</v>
      </c>
      <c r="L151" s="9" t="s">
        <v>7508</v>
      </c>
      <c r="M151" s="9">
        <v>221.39</v>
      </c>
      <c r="N151" s="9">
        <v>126.47</v>
      </c>
      <c r="O151" s="9">
        <v>5</v>
      </c>
      <c r="P151" s="9">
        <v>0.2</v>
      </c>
      <c r="Q151" s="9">
        <v>869</v>
      </c>
      <c r="R151" s="9">
        <v>2</v>
      </c>
    </row>
    <row r="152" spans="1:18" x14ac:dyDescent="0.3">
      <c r="A152" s="9">
        <v>1863</v>
      </c>
      <c r="B152" s="9" t="s">
        <v>168</v>
      </c>
      <c r="C152" s="9">
        <v>42</v>
      </c>
      <c r="D152" s="9" t="s">
        <v>5020</v>
      </c>
      <c r="E152" s="9" t="s">
        <v>5166</v>
      </c>
      <c r="F152" s="9">
        <v>0</v>
      </c>
      <c r="G152" s="9">
        <v>11401</v>
      </c>
      <c r="H152" s="9" t="s">
        <v>5166</v>
      </c>
      <c r="I152" s="9" t="s">
        <v>7455</v>
      </c>
      <c r="J152" s="9">
        <v>130</v>
      </c>
      <c r="K152" s="9" t="s">
        <v>7487</v>
      </c>
      <c r="L152" s="9" t="s">
        <v>7511</v>
      </c>
      <c r="M152" s="9">
        <v>291.76</v>
      </c>
      <c r="N152" s="9">
        <v>165.27</v>
      </c>
      <c r="O152" s="9">
        <v>2</v>
      </c>
      <c r="P152" s="9">
        <v>0.2</v>
      </c>
      <c r="Q152" s="9">
        <v>355</v>
      </c>
      <c r="R152" s="9">
        <v>4</v>
      </c>
    </row>
    <row r="153" spans="1:18" x14ac:dyDescent="0.3">
      <c r="A153" s="9">
        <v>1742</v>
      </c>
      <c r="B153" s="9" t="s">
        <v>169</v>
      </c>
      <c r="C153" s="9">
        <v>14</v>
      </c>
      <c r="D153" s="9" t="s">
        <v>5020</v>
      </c>
      <c r="E153" s="9" t="s">
        <v>5167</v>
      </c>
      <c r="F153" s="9">
        <v>1</v>
      </c>
      <c r="G153" s="9">
        <v>11606</v>
      </c>
      <c r="H153" s="9" t="s">
        <v>5167</v>
      </c>
      <c r="I153" s="9" t="s">
        <v>7455</v>
      </c>
      <c r="J153" s="9">
        <v>130</v>
      </c>
      <c r="K153" s="9" t="s">
        <v>7487</v>
      </c>
      <c r="L153" s="9" t="s">
        <v>7510</v>
      </c>
      <c r="M153" s="9">
        <v>696.44</v>
      </c>
      <c r="N153" s="9">
        <v>436.31</v>
      </c>
      <c r="O153" s="9">
        <v>5</v>
      </c>
      <c r="P153" s="9"/>
      <c r="Q153" s="9">
        <v>1313</v>
      </c>
      <c r="R153" s="9">
        <v>2</v>
      </c>
    </row>
    <row r="154" spans="1:18" x14ac:dyDescent="0.3">
      <c r="A154" s="9">
        <v>2264</v>
      </c>
      <c r="B154" s="9" t="s">
        <v>170</v>
      </c>
      <c r="C154" s="9">
        <v>77</v>
      </c>
      <c r="D154" s="9" t="s">
        <v>5018</v>
      </c>
      <c r="E154" s="9" t="s">
        <v>5168</v>
      </c>
      <c r="F154" s="9">
        <v>0</v>
      </c>
      <c r="G154" s="9">
        <v>13956</v>
      </c>
      <c r="H154" s="9" t="s">
        <v>5168</v>
      </c>
      <c r="I154" s="9" t="s">
        <v>7456</v>
      </c>
      <c r="J154" s="9">
        <v>118</v>
      </c>
      <c r="K154" s="9" t="s">
        <v>7501</v>
      </c>
      <c r="L154" s="9" t="s">
        <v>7507</v>
      </c>
      <c r="M154" s="9">
        <v>543.25</v>
      </c>
      <c r="N154" s="9">
        <v>241.01</v>
      </c>
      <c r="O154" s="9">
        <v>4</v>
      </c>
      <c r="P154" s="9"/>
      <c r="Q154" s="9">
        <v>694</v>
      </c>
      <c r="R154" s="9">
        <v>3</v>
      </c>
    </row>
    <row r="155" spans="1:18" x14ac:dyDescent="0.3">
      <c r="A155" s="9">
        <v>1563</v>
      </c>
      <c r="B155" s="9" t="s">
        <v>171</v>
      </c>
      <c r="C155" s="9">
        <v>49</v>
      </c>
      <c r="D155" s="9" t="s">
        <v>5019</v>
      </c>
      <c r="E155" s="9" t="s">
        <v>5169</v>
      </c>
      <c r="F155" s="9">
        <v>1</v>
      </c>
      <c r="G155" s="9">
        <v>13409</v>
      </c>
      <c r="H155" s="9" t="s">
        <v>5169</v>
      </c>
      <c r="I155" s="9" t="s">
        <v>7456</v>
      </c>
      <c r="J155" s="9">
        <v>124</v>
      </c>
      <c r="K155" s="9" t="s">
        <v>7497</v>
      </c>
      <c r="L155" s="9" t="s">
        <v>7509</v>
      </c>
      <c r="M155" s="9">
        <v>728.1</v>
      </c>
      <c r="N155" s="9">
        <v>425.37</v>
      </c>
      <c r="O155" s="9">
        <v>4</v>
      </c>
      <c r="P155" s="9"/>
      <c r="Q155" s="9">
        <v>737</v>
      </c>
      <c r="R155" s="9">
        <v>4</v>
      </c>
    </row>
    <row r="156" spans="1:18" x14ac:dyDescent="0.3">
      <c r="A156" s="9">
        <v>2020</v>
      </c>
      <c r="B156" s="9" t="s">
        <v>172</v>
      </c>
      <c r="C156" s="9">
        <v>50</v>
      </c>
      <c r="D156" s="9" t="s">
        <v>5022</v>
      </c>
      <c r="E156" s="9" t="s">
        <v>5170</v>
      </c>
      <c r="F156" s="9">
        <v>0</v>
      </c>
      <c r="G156" s="9">
        <v>13071</v>
      </c>
      <c r="H156" s="9" t="s">
        <v>5170</v>
      </c>
      <c r="I156" s="9" t="s">
        <v>7455</v>
      </c>
      <c r="J156" s="9">
        <v>132</v>
      </c>
      <c r="K156" s="9" t="s">
        <v>7506</v>
      </c>
      <c r="L156" s="9" t="s">
        <v>7509</v>
      </c>
      <c r="M156" s="9">
        <v>672.3</v>
      </c>
      <c r="N156" s="9">
        <v>363.61</v>
      </c>
      <c r="O156" s="9">
        <v>4</v>
      </c>
      <c r="P156" s="9"/>
      <c r="Q156" s="9">
        <v>434</v>
      </c>
      <c r="R156" s="9">
        <v>3</v>
      </c>
    </row>
    <row r="157" spans="1:18" x14ac:dyDescent="0.3">
      <c r="A157" s="9">
        <v>1095</v>
      </c>
      <c r="B157" s="9" t="s">
        <v>173</v>
      </c>
      <c r="C157" s="9">
        <v>60</v>
      </c>
      <c r="D157" s="9" t="s">
        <v>5021</v>
      </c>
      <c r="E157" s="9" t="s">
        <v>5171</v>
      </c>
      <c r="F157" s="9">
        <v>1</v>
      </c>
      <c r="G157" s="9">
        <v>10897</v>
      </c>
      <c r="H157" s="9" t="s">
        <v>5171</v>
      </c>
      <c r="I157" s="9" t="s">
        <v>7457</v>
      </c>
      <c r="J157" s="9">
        <v>109</v>
      </c>
      <c r="K157" s="9" t="s">
        <v>7466</v>
      </c>
      <c r="L157" s="9" t="s">
        <v>7510</v>
      </c>
      <c r="M157" s="9">
        <v>984.49</v>
      </c>
      <c r="N157" s="9">
        <v>658.71</v>
      </c>
      <c r="O157" s="9">
        <v>4</v>
      </c>
      <c r="P157" s="9">
        <v>0.2</v>
      </c>
      <c r="Q157" s="9">
        <v>351</v>
      </c>
      <c r="R157" s="9">
        <v>4</v>
      </c>
    </row>
    <row r="158" spans="1:18" x14ac:dyDescent="0.3">
      <c r="A158" s="9">
        <v>1484</v>
      </c>
      <c r="B158" s="9" t="s">
        <v>174</v>
      </c>
      <c r="C158" s="9">
        <v>31</v>
      </c>
      <c r="D158" s="9" t="s">
        <v>5018</v>
      </c>
      <c r="E158" s="9" t="s">
        <v>5172</v>
      </c>
      <c r="F158" s="9">
        <v>0</v>
      </c>
      <c r="G158" s="9">
        <v>12931</v>
      </c>
      <c r="H158" s="9" t="s">
        <v>5172</v>
      </c>
      <c r="I158" s="9" t="s">
        <v>7456</v>
      </c>
      <c r="J158" s="9">
        <v>147</v>
      </c>
      <c r="K158" s="9" t="s">
        <v>7474</v>
      </c>
      <c r="L158" s="9" t="s">
        <v>7508</v>
      </c>
      <c r="M158" s="9">
        <v>1408.92</v>
      </c>
      <c r="N158" s="9">
        <v>783.2</v>
      </c>
      <c r="O158" s="9">
        <v>4</v>
      </c>
      <c r="P158" s="9"/>
      <c r="Q158" s="9">
        <v>440</v>
      </c>
      <c r="R158" s="9">
        <v>8</v>
      </c>
    </row>
    <row r="159" spans="1:18" x14ac:dyDescent="0.3">
      <c r="A159" s="9">
        <v>2430</v>
      </c>
      <c r="B159" s="9" t="s">
        <v>175</v>
      </c>
      <c r="C159" s="9">
        <v>41</v>
      </c>
      <c r="D159" s="9" t="s">
        <v>5020</v>
      </c>
      <c r="E159" s="9" t="s">
        <v>5173</v>
      </c>
      <c r="F159" s="9">
        <v>0</v>
      </c>
      <c r="G159" s="9">
        <v>12825</v>
      </c>
      <c r="H159" s="9" t="s">
        <v>5173</v>
      </c>
      <c r="I159" s="9" t="s">
        <v>7457</v>
      </c>
      <c r="J159" s="9">
        <v>124</v>
      </c>
      <c r="K159" s="9" t="s">
        <v>7497</v>
      </c>
      <c r="L159" s="9" t="s">
        <v>7508</v>
      </c>
      <c r="M159" s="9">
        <v>206.4</v>
      </c>
      <c r="N159" s="9">
        <v>140.94999999999999</v>
      </c>
      <c r="O159" s="9">
        <v>5</v>
      </c>
      <c r="P159" s="9"/>
      <c r="Q159" s="9">
        <v>399</v>
      </c>
      <c r="R159" s="9">
        <v>4</v>
      </c>
    </row>
    <row r="160" spans="1:18" x14ac:dyDescent="0.3">
      <c r="A160" s="9">
        <v>1230</v>
      </c>
      <c r="B160" s="9" t="s">
        <v>176</v>
      </c>
      <c r="C160" s="9">
        <v>20</v>
      </c>
      <c r="D160" s="9" t="s">
        <v>5023</v>
      </c>
      <c r="E160" s="9" t="s">
        <v>5174</v>
      </c>
      <c r="F160" s="9">
        <v>0</v>
      </c>
      <c r="G160" s="9">
        <v>10491</v>
      </c>
      <c r="H160" s="9" t="s">
        <v>5174</v>
      </c>
      <c r="I160" s="9" t="s">
        <v>7455</v>
      </c>
      <c r="J160" s="9">
        <v>126</v>
      </c>
      <c r="K160" s="9" t="s">
        <v>7469</v>
      </c>
      <c r="L160" s="9" t="s">
        <v>7507</v>
      </c>
      <c r="M160" s="9">
        <v>193.93</v>
      </c>
      <c r="N160" s="9">
        <v>98.12</v>
      </c>
      <c r="O160" s="9">
        <v>4</v>
      </c>
      <c r="P160" s="9"/>
      <c r="Q160" s="9">
        <v>511</v>
      </c>
      <c r="R160" s="9">
        <v>4</v>
      </c>
    </row>
    <row r="161" spans="1:18" x14ac:dyDescent="0.3">
      <c r="A161" s="9">
        <v>1748</v>
      </c>
      <c r="B161" s="9" t="s">
        <v>177</v>
      </c>
      <c r="C161" s="9">
        <v>30</v>
      </c>
      <c r="D161" s="9" t="s">
        <v>5019</v>
      </c>
      <c r="E161" s="9" t="s">
        <v>5175</v>
      </c>
      <c r="F161" s="9">
        <v>0</v>
      </c>
      <c r="G161" s="9">
        <v>13713</v>
      </c>
      <c r="H161" s="9" t="s">
        <v>5175</v>
      </c>
      <c r="I161" s="9" t="s">
        <v>7457</v>
      </c>
      <c r="J161" s="9">
        <v>103</v>
      </c>
      <c r="K161" s="9" t="s">
        <v>7472</v>
      </c>
      <c r="L161" s="9" t="s">
        <v>7510</v>
      </c>
      <c r="M161" s="9">
        <v>1286.57</v>
      </c>
      <c r="N161" s="9">
        <v>887.82</v>
      </c>
      <c r="O161" s="9">
        <v>3</v>
      </c>
      <c r="P161" s="9"/>
      <c r="Q161" s="9">
        <v>792</v>
      </c>
      <c r="R161" s="9">
        <v>3</v>
      </c>
    </row>
    <row r="162" spans="1:18" x14ac:dyDescent="0.3">
      <c r="A162" s="9">
        <v>2194</v>
      </c>
      <c r="B162" s="9" t="s">
        <v>178</v>
      </c>
      <c r="C162" s="9">
        <v>45</v>
      </c>
      <c r="D162" s="9" t="s">
        <v>5022</v>
      </c>
      <c r="E162" s="9" t="s">
        <v>5176</v>
      </c>
      <c r="F162" s="9">
        <v>0</v>
      </c>
      <c r="G162" s="9">
        <v>13131</v>
      </c>
      <c r="H162" s="9" t="s">
        <v>5176</v>
      </c>
      <c r="I162" s="9" t="s">
        <v>7457</v>
      </c>
      <c r="J162" s="9">
        <v>123</v>
      </c>
      <c r="K162" s="9" t="s">
        <v>7502</v>
      </c>
      <c r="L162" s="9" t="s">
        <v>7508</v>
      </c>
      <c r="M162" s="9">
        <v>784.28</v>
      </c>
      <c r="N162" s="9">
        <v>519.62</v>
      </c>
      <c r="O162" s="9">
        <v>3</v>
      </c>
      <c r="P162" s="9">
        <v>0.05</v>
      </c>
      <c r="Q162" s="9">
        <v>515</v>
      </c>
      <c r="R162" s="9">
        <v>2</v>
      </c>
    </row>
    <row r="163" spans="1:18" x14ac:dyDescent="0.3">
      <c r="A163" s="9">
        <v>1540</v>
      </c>
      <c r="B163" s="9" t="s">
        <v>179</v>
      </c>
      <c r="C163" s="9">
        <v>15</v>
      </c>
      <c r="D163" s="9" t="s">
        <v>5021</v>
      </c>
      <c r="E163" s="9" t="s">
        <v>5177</v>
      </c>
      <c r="F163" s="9">
        <v>0</v>
      </c>
      <c r="G163" s="9">
        <v>12860</v>
      </c>
      <c r="H163" s="9" t="s">
        <v>5177</v>
      </c>
      <c r="I163" s="9" t="s">
        <v>7455</v>
      </c>
      <c r="J163" s="9">
        <v>111</v>
      </c>
      <c r="K163" s="9" t="s">
        <v>7476</v>
      </c>
      <c r="L163" s="9" t="s">
        <v>7507</v>
      </c>
      <c r="M163" s="9">
        <v>1161.29</v>
      </c>
      <c r="N163" s="9">
        <v>668.07</v>
      </c>
      <c r="O163" s="9">
        <v>1</v>
      </c>
      <c r="P163" s="9"/>
      <c r="Q163" s="9">
        <v>502</v>
      </c>
      <c r="R163" s="9">
        <v>4</v>
      </c>
    </row>
    <row r="164" spans="1:18" x14ac:dyDescent="0.3">
      <c r="A164" s="9">
        <v>2059</v>
      </c>
      <c r="B164" s="9" t="s">
        <v>180</v>
      </c>
      <c r="C164" s="9">
        <v>30</v>
      </c>
      <c r="D164" s="9" t="s">
        <v>5023</v>
      </c>
      <c r="E164" s="9" t="s">
        <v>5025</v>
      </c>
      <c r="F164" s="9">
        <v>1</v>
      </c>
      <c r="G164" s="9">
        <v>11532</v>
      </c>
      <c r="H164" s="9" t="s">
        <v>5025</v>
      </c>
      <c r="I164" s="9" t="s">
        <v>7456</v>
      </c>
      <c r="J164" s="9">
        <v>110</v>
      </c>
      <c r="K164" s="9" t="s">
        <v>7493</v>
      </c>
      <c r="L164" s="9" t="s">
        <v>7507</v>
      </c>
      <c r="M164" s="9">
        <v>362.36</v>
      </c>
      <c r="N164" s="9">
        <v>183.4</v>
      </c>
      <c r="O164" s="9">
        <v>2</v>
      </c>
      <c r="P164" s="9"/>
      <c r="Q164" s="9">
        <v>1599</v>
      </c>
      <c r="R164" s="9">
        <v>1</v>
      </c>
    </row>
    <row r="165" spans="1:18" x14ac:dyDescent="0.3">
      <c r="A165" s="9">
        <v>1524</v>
      </c>
      <c r="B165" s="9" t="s">
        <v>181</v>
      </c>
      <c r="C165" s="9">
        <v>26</v>
      </c>
      <c r="D165" s="9" t="s">
        <v>5019</v>
      </c>
      <c r="E165" s="9" t="s">
        <v>5178</v>
      </c>
      <c r="F165" s="9">
        <v>0</v>
      </c>
      <c r="G165" s="9">
        <v>12439</v>
      </c>
      <c r="H165" s="9" t="s">
        <v>5178</v>
      </c>
      <c r="I165" s="9" t="s">
        <v>7456</v>
      </c>
      <c r="J165" s="9">
        <v>136</v>
      </c>
      <c r="K165" s="9" t="s">
        <v>7503</v>
      </c>
      <c r="L165" s="9" t="s">
        <v>7508</v>
      </c>
      <c r="M165" s="9">
        <v>1251.8499999999999</v>
      </c>
      <c r="N165" s="9">
        <v>641.91999999999996</v>
      </c>
      <c r="O165" s="9">
        <v>3</v>
      </c>
      <c r="P165" s="9">
        <v>0.2</v>
      </c>
      <c r="Q165" s="9">
        <v>1226</v>
      </c>
      <c r="R165" s="9">
        <v>3</v>
      </c>
    </row>
    <row r="166" spans="1:18" x14ac:dyDescent="0.3">
      <c r="A166" s="9">
        <v>2183</v>
      </c>
      <c r="B166" s="9" t="s">
        <v>182</v>
      </c>
      <c r="C166" s="9">
        <v>42</v>
      </c>
      <c r="D166" s="9" t="s">
        <v>5022</v>
      </c>
      <c r="E166" s="9" t="s">
        <v>5179</v>
      </c>
      <c r="F166" s="9">
        <v>0</v>
      </c>
      <c r="G166" s="9">
        <v>11977</v>
      </c>
      <c r="H166" s="9" t="s">
        <v>5179</v>
      </c>
      <c r="I166" s="9" t="s">
        <v>7457</v>
      </c>
      <c r="J166" s="9">
        <v>113</v>
      </c>
      <c r="K166" s="9" t="s">
        <v>7460</v>
      </c>
      <c r="L166" s="9" t="s">
        <v>7510</v>
      </c>
      <c r="M166" s="9">
        <v>1389.58</v>
      </c>
      <c r="N166" s="9">
        <v>877.97</v>
      </c>
      <c r="O166" s="9">
        <v>1</v>
      </c>
      <c r="P166" s="9">
        <v>0.05</v>
      </c>
      <c r="Q166" s="9">
        <v>448</v>
      </c>
      <c r="R166" s="9">
        <v>3</v>
      </c>
    </row>
    <row r="167" spans="1:18" x14ac:dyDescent="0.3">
      <c r="A167" s="9">
        <v>2266</v>
      </c>
      <c r="B167" s="9" t="s">
        <v>183</v>
      </c>
      <c r="C167" s="9">
        <v>48</v>
      </c>
      <c r="D167" s="9" t="s">
        <v>5018</v>
      </c>
      <c r="E167" s="9" t="s">
        <v>5180</v>
      </c>
      <c r="F167" s="9">
        <v>1</v>
      </c>
      <c r="G167" s="9">
        <v>13190</v>
      </c>
      <c r="H167" s="9" t="s">
        <v>5180</v>
      </c>
      <c r="I167" s="9" t="s">
        <v>7455</v>
      </c>
      <c r="J167" s="9">
        <v>129</v>
      </c>
      <c r="K167" s="9" t="s">
        <v>7471</v>
      </c>
      <c r="L167" s="9" t="s">
        <v>7509</v>
      </c>
      <c r="M167" s="9">
        <v>971.45</v>
      </c>
      <c r="N167" s="9">
        <v>557.79999999999995</v>
      </c>
      <c r="O167" s="9">
        <v>5</v>
      </c>
      <c r="P167" s="9"/>
      <c r="Q167" s="9">
        <v>1107</v>
      </c>
      <c r="R167" s="9">
        <v>3</v>
      </c>
    </row>
    <row r="168" spans="1:18" x14ac:dyDescent="0.3">
      <c r="A168" s="9">
        <v>2109</v>
      </c>
      <c r="B168" s="9" t="s">
        <v>184</v>
      </c>
      <c r="C168" s="9">
        <v>51</v>
      </c>
      <c r="D168" s="9" t="s">
        <v>5022</v>
      </c>
      <c r="E168" s="9" t="s">
        <v>5181</v>
      </c>
      <c r="F168" s="9">
        <v>0</v>
      </c>
      <c r="G168" s="9">
        <v>11798</v>
      </c>
      <c r="H168" s="9" t="s">
        <v>5181</v>
      </c>
      <c r="I168" s="9" t="s">
        <v>7455</v>
      </c>
      <c r="J168" s="9">
        <v>138</v>
      </c>
      <c r="K168" s="9" t="s">
        <v>7464</v>
      </c>
      <c r="L168" s="9" t="s">
        <v>7508</v>
      </c>
      <c r="M168" s="9">
        <v>203.52</v>
      </c>
      <c r="N168" s="9">
        <v>105.93</v>
      </c>
      <c r="O168" s="9">
        <v>2</v>
      </c>
      <c r="P168" s="9"/>
      <c r="Q168" s="9">
        <v>622</v>
      </c>
      <c r="R168" s="9">
        <v>5</v>
      </c>
    </row>
    <row r="169" spans="1:18" x14ac:dyDescent="0.3">
      <c r="A169" s="9">
        <v>1577</v>
      </c>
      <c r="B169" s="9" t="s">
        <v>185</v>
      </c>
      <c r="C169" s="9">
        <v>54</v>
      </c>
      <c r="D169" s="9" t="s">
        <v>5018</v>
      </c>
      <c r="E169" s="9" t="s">
        <v>5182</v>
      </c>
      <c r="F169" s="9">
        <v>1</v>
      </c>
      <c r="G169" s="9">
        <v>11494</v>
      </c>
      <c r="H169" s="9" t="s">
        <v>5182</v>
      </c>
      <c r="I169" s="9" t="s">
        <v>7456</v>
      </c>
      <c r="J169" s="9">
        <v>113</v>
      </c>
      <c r="K169" s="9" t="s">
        <v>7460</v>
      </c>
      <c r="L169" s="9" t="s">
        <v>7509</v>
      </c>
      <c r="M169" s="9">
        <v>1348.18</v>
      </c>
      <c r="N169" s="9">
        <v>796.53</v>
      </c>
      <c r="O169" s="9">
        <v>4</v>
      </c>
      <c r="P169" s="9"/>
      <c r="Q169" s="9">
        <v>776</v>
      </c>
      <c r="R169" s="9">
        <v>4</v>
      </c>
    </row>
    <row r="170" spans="1:18" x14ac:dyDescent="0.3">
      <c r="A170" s="9">
        <v>1681</v>
      </c>
      <c r="B170" s="9" t="s">
        <v>186</v>
      </c>
      <c r="C170" s="9">
        <v>60</v>
      </c>
      <c r="D170" s="9" t="s">
        <v>5019</v>
      </c>
      <c r="E170" s="9" t="s">
        <v>5183</v>
      </c>
      <c r="F170" s="9">
        <v>0</v>
      </c>
      <c r="G170" s="9">
        <v>11351</v>
      </c>
      <c r="H170" s="9" t="s">
        <v>5183</v>
      </c>
      <c r="I170" s="9" t="s">
        <v>7455</v>
      </c>
      <c r="J170" s="9">
        <v>126</v>
      </c>
      <c r="K170" s="9" t="s">
        <v>7469</v>
      </c>
      <c r="L170" s="9" t="s">
        <v>7509</v>
      </c>
      <c r="M170" s="9">
        <v>1199.1099999999999</v>
      </c>
      <c r="N170" s="9">
        <v>743.41</v>
      </c>
      <c r="O170" s="9">
        <v>4</v>
      </c>
      <c r="P170" s="9">
        <v>0.05</v>
      </c>
      <c r="Q170" s="9">
        <v>349</v>
      </c>
      <c r="R170" s="9">
        <v>4</v>
      </c>
    </row>
    <row r="171" spans="1:18" x14ac:dyDescent="0.3">
      <c r="A171" s="9">
        <v>1556</v>
      </c>
      <c r="B171" s="9" t="s">
        <v>187</v>
      </c>
      <c r="C171" s="9">
        <v>49</v>
      </c>
      <c r="D171" s="9" t="s">
        <v>5022</v>
      </c>
      <c r="E171" s="9" t="s">
        <v>5184</v>
      </c>
      <c r="F171" s="9">
        <v>0</v>
      </c>
      <c r="G171" s="9">
        <v>12068</v>
      </c>
      <c r="H171" s="9" t="s">
        <v>5184</v>
      </c>
      <c r="I171" s="9" t="s">
        <v>7455</v>
      </c>
      <c r="J171" s="9">
        <v>120</v>
      </c>
      <c r="K171" s="9" t="s">
        <v>7488</v>
      </c>
      <c r="L171" s="9" t="s">
        <v>7510</v>
      </c>
      <c r="M171" s="9">
        <v>1138.77</v>
      </c>
      <c r="N171" s="9">
        <v>463.33</v>
      </c>
      <c r="O171" s="9">
        <v>5</v>
      </c>
      <c r="P171" s="9">
        <v>0.1</v>
      </c>
      <c r="Q171" s="9">
        <v>354</v>
      </c>
      <c r="R171" s="9">
        <v>5</v>
      </c>
    </row>
    <row r="172" spans="1:18" x14ac:dyDescent="0.3">
      <c r="A172" s="9">
        <v>2012</v>
      </c>
      <c r="B172" s="9" t="s">
        <v>188</v>
      </c>
      <c r="C172" s="9">
        <v>68</v>
      </c>
      <c r="D172" s="9" t="s">
        <v>5021</v>
      </c>
      <c r="E172" s="9" t="s">
        <v>5185</v>
      </c>
      <c r="F172" s="9">
        <v>0</v>
      </c>
      <c r="G172" s="9">
        <v>11120</v>
      </c>
      <c r="H172" s="9" t="s">
        <v>5185</v>
      </c>
      <c r="I172" s="9" t="s">
        <v>7457</v>
      </c>
      <c r="J172" s="9">
        <v>105</v>
      </c>
      <c r="K172" s="9" t="s">
        <v>7461</v>
      </c>
      <c r="L172" s="9" t="s">
        <v>7510</v>
      </c>
      <c r="M172" s="9">
        <v>103.26</v>
      </c>
      <c r="N172" s="9">
        <v>44.09</v>
      </c>
      <c r="O172" s="9">
        <v>2</v>
      </c>
      <c r="P172" s="9"/>
      <c r="Q172" s="9">
        <v>682</v>
      </c>
      <c r="R172" s="9">
        <v>5</v>
      </c>
    </row>
    <row r="173" spans="1:18" x14ac:dyDescent="0.3">
      <c r="A173" s="9">
        <v>1645</v>
      </c>
      <c r="B173" s="9" t="s">
        <v>189</v>
      </c>
      <c r="C173" s="9">
        <v>41</v>
      </c>
      <c r="D173" s="9" t="s">
        <v>5022</v>
      </c>
      <c r="E173" s="9" t="s">
        <v>5186</v>
      </c>
      <c r="F173" s="9">
        <v>0</v>
      </c>
      <c r="G173" s="9">
        <v>11838</v>
      </c>
      <c r="H173" s="9" t="s">
        <v>5186</v>
      </c>
      <c r="I173" s="9" t="s">
        <v>7457</v>
      </c>
      <c r="J173" s="9">
        <v>120</v>
      </c>
      <c r="K173" s="9" t="s">
        <v>7488</v>
      </c>
      <c r="L173" s="9" t="s">
        <v>7507</v>
      </c>
      <c r="M173" s="9">
        <v>1208.5</v>
      </c>
      <c r="N173" s="9">
        <v>517.66</v>
      </c>
      <c r="O173" s="9">
        <v>3</v>
      </c>
      <c r="P173" s="9"/>
      <c r="Q173" s="9">
        <v>344</v>
      </c>
      <c r="R173" s="9">
        <v>7</v>
      </c>
    </row>
    <row r="174" spans="1:18" x14ac:dyDescent="0.3">
      <c r="A174" s="9">
        <v>1795</v>
      </c>
      <c r="B174" s="9" t="s">
        <v>190</v>
      </c>
      <c r="C174" s="9">
        <v>37</v>
      </c>
      <c r="D174" s="9" t="s">
        <v>5019</v>
      </c>
      <c r="E174" s="9" t="s">
        <v>5187</v>
      </c>
      <c r="F174" s="9">
        <v>1</v>
      </c>
      <c r="G174" s="9">
        <v>12560</v>
      </c>
      <c r="H174" s="9" t="s">
        <v>5187</v>
      </c>
      <c r="I174" s="9" t="s">
        <v>7456</v>
      </c>
      <c r="J174" s="9">
        <v>114</v>
      </c>
      <c r="K174" s="9" t="s">
        <v>7463</v>
      </c>
      <c r="L174" s="9" t="s">
        <v>7510</v>
      </c>
      <c r="M174" s="9">
        <v>250.03</v>
      </c>
      <c r="N174" s="9">
        <v>117.41</v>
      </c>
      <c r="O174" s="9">
        <v>2</v>
      </c>
      <c r="P174" s="9"/>
      <c r="Q174" s="9">
        <v>1462</v>
      </c>
      <c r="R174" s="9">
        <v>3</v>
      </c>
    </row>
    <row r="175" spans="1:18" x14ac:dyDescent="0.3">
      <c r="A175" s="9">
        <v>2051</v>
      </c>
      <c r="B175" s="9" t="s">
        <v>191</v>
      </c>
      <c r="C175" s="9">
        <v>49</v>
      </c>
      <c r="D175" s="9" t="s">
        <v>5023</v>
      </c>
      <c r="E175" s="9" t="s">
        <v>5188</v>
      </c>
      <c r="F175" s="9">
        <v>1</v>
      </c>
      <c r="G175" s="9">
        <v>12955</v>
      </c>
      <c r="H175" s="9" t="s">
        <v>5188</v>
      </c>
      <c r="I175" s="9" t="s">
        <v>7456</v>
      </c>
      <c r="J175" s="9">
        <v>145</v>
      </c>
      <c r="K175" s="9" t="s">
        <v>7470</v>
      </c>
      <c r="L175" s="9" t="s">
        <v>7507</v>
      </c>
      <c r="M175" s="9">
        <v>372.46</v>
      </c>
      <c r="N175" s="9">
        <v>196.7</v>
      </c>
      <c r="O175" s="9">
        <v>1</v>
      </c>
      <c r="P175" s="9"/>
      <c r="Q175" s="9">
        <v>788</v>
      </c>
      <c r="R175" s="9">
        <v>3</v>
      </c>
    </row>
    <row r="176" spans="1:18" x14ac:dyDescent="0.3">
      <c r="A176" s="9">
        <v>2363</v>
      </c>
      <c r="B176" s="9" t="s">
        <v>192</v>
      </c>
      <c r="C176" s="9">
        <v>36</v>
      </c>
      <c r="D176" s="9" t="s">
        <v>5023</v>
      </c>
      <c r="E176" s="9" t="s">
        <v>5189</v>
      </c>
      <c r="F176" s="9">
        <v>0</v>
      </c>
      <c r="G176" s="9">
        <v>12762</v>
      </c>
      <c r="H176" s="9" t="s">
        <v>5189</v>
      </c>
      <c r="I176" s="9" t="s">
        <v>7457</v>
      </c>
      <c r="J176" s="9">
        <v>114</v>
      </c>
      <c r="K176" s="9" t="s">
        <v>7463</v>
      </c>
      <c r="L176" s="9" t="s">
        <v>7508</v>
      </c>
      <c r="M176" s="9">
        <v>886.85</v>
      </c>
      <c r="N176" s="9">
        <v>568.55999999999995</v>
      </c>
      <c r="O176" s="9">
        <v>5</v>
      </c>
      <c r="P176" s="9"/>
      <c r="Q176" s="9">
        <v>645</v>
      </c>
      <c r="R176" s="9">
        <v>4</v>
      </c>
    </row>
    <row r="177" spans="1:18" x14ac:dyDescent="0.3">
      <c r="A177" s="9">
        <v>2354</v>
      </c>
      <c r="B177" s="9" t="s">
        <v>193</v>
      </c>
      <c r="C177" s="9">
        <v>67</v>
      </c>
      <c r="D177" s="9" t="s">
        <v>5022</v>
      </c>
      <c r="E177" s="9" t="s">
        <v>5190</v>
      </c>
      <c r="F177" s="9">
        <v>0</v>
      </c>
      <c r="G177" s="9">
        <v>12991</v>
      </c>
      <c r="H177" s="9" t="s">
        <v>5190</v>
      </c>
      <c r="I177" s="9" t="s">
        <v>7455</v>
      </c>
      <c r="J177" s="9">
        <v>108</v>
      </c>
      <c r="K177" s="9" t="s">
        <v>7496</v>
      </c>
      <c r="L177" s="9" t="s">
        <v>7509</v>
      </c>
      <c r="M177" s="9">
        <v>434.22</v>
      </c>
      <c r="N177" s="9">
        <v>219.42</v>
      </c>
      <c r="O177" s="9">
        <v>3</v>
      </c>
      <c r="P177" s="9"/>
      <c r="Q177" s="9">
        <v>415</v>
      </c>
      <c r="R177" s="9">
        <v>3</v>
      </c>
    </row>
    <row r="178" spans="1:18" x14ac:dyDescent="0.3">
      <c r="A178" s="9">
        <v>2371</v>
      </c>
      <c r="B178" s="9" t="s">
        <v>194</v>
      </c>
      <c r="C178" s="9">
        <v>56</v>
      </c>
      <c r="D178" s="9" t="s">
        <v>5022</v>
      </c>
      <c r="E178" s="9" t="s">
        <v>5191</v>
      </c>
      <c r="F178" s="9">
        <v>1</v>
      </c>
      <c r="G178" s="9">
        <v>11663</v>
      </c>
      <c r="H178" s="9" t="s">
        <v>5191</v>
      </c>
      <c r="I178" s="9" t="s">
        <v>7455</v>
      </c>
      <c r="J178" s="9">
        <v>148</v>
      </c>
      <c r="K178" s="9" t="s">
        <v>7491</v>
      </c>
      <c r="L178" s="9" t="s">
        <v>7510</v>
      </c>
      <c r="M178" s="9">
        <v>1008.95</v>
      </c>
      <c r="N178" s="9">
        <v>408.87</v>
      </c>
      <c r="O178" s="9">
        <v>2</v>
      </c>
      <c r="P178" s="9"/>
      <c r="Q178" s="9">
        <v>870</v>
      </c>
      <c r="R178" s="9">
        <v>3</v>
      </c>
    </row>
    <row r="179" spans="1:18" x14ac:dyDescent="0.3">
      <c r="A179" s="9">
        <v>2496</v>
      </c>
      <c r="B179" s="9" t="s">
        <v>195</v>
      </c>
      <c r="C179" s="9">
        <v>51</v>
      </c>
      <c r="D179" s="9" t="s">
        <v>5018</v>
      </c>
      <c r="E179" s="9" t="s">
        <v>5192</v>
      </c>
      <c r="F179" s="9">
        <v>0</v>
      </c>
      <c r="G179" s="9">
        <v>12397</v>
      </c>
      <c r="H179" s="9" t="s">
        <v>5192</v>
      </c>
      <c r="I179" s="9" t="s">
        <v>7457</v>
      </c>
      <c r="J179" s="9">
        <v>113</v>
      </c>
      <c r="K179" s="9" t="s">
        <v>7460</v>
      </c>
      <c r="L179" s="9" t="s">
        <v>7508</v>
      </c>
      <c r="M179" s="9">
        <v>931.7</v>
      </c>
      <c r="N179" s="9">
        <v>507.78</v>
      </c>
      <c r="O179" s="9">
        <v>2</v>
      </c>
      <c r="P179" s="9">
        <v>0.05</v>
      </c>
      <c r="Q179" s="9">
        <v>519</v>
      </c>
      <c r="R179" s="9">
        <v>3</v>
      </c>
    </row>
    <row r="180" spans="1:18" x14ac:dyDescent="0.3">
      <c r="A180" s="9">
        <v>2254</v>
      </c>
      <c r="B180" s="9" t="s">
        <v>196</v>
      </c>
      <c r="C180" s="9">
        <v>41</v>
      </c>
      <c r="D180" s="9" t="s">
        <v>5019</v>
      </c>
      <c r="E180" s="9" t="s">
        <v>5188</v>
      </c>
      <c r="F180" s="9">
        <v>0</v>
      </c>
      <c r="G180" s="9">
        <v>13203</v>
      </c>
      <c r="H180" s="9" t="s">
        <v>5188</v>
      </c>
      <c r="I180" s="9" t="s">
        <v>7457</v>
      </c>
      <c r="J180" s="9">
        <v>124</v>
      </c>
      <c r="K180" s="9" t="s">
        <v>7497</v>
      </c>
      <c r="L180" s="9" t="s">
        <v>7507</v>
      </c>
      <c r="M180" s="9">
        <v>206.82</v>
      </c>
      <c r="N180" s="9">
        <v>144.56</v>
      </c>
      <c r="O180" s="9">
        <v>3</v>
      </c>
      <c r="P180" s="9"/>
      <c r="Q180" s="9">
        <v>788</v>
      </c>
      <c r="R180" s="9">
        <v>5</v>
      </c>
    </row>
    <row r="181" spans="1:18" x14ac:dyDescent="0.3">
      <c r="A181" s="9">
        <v>1189</v>
      </c>
      <c r="B181" s="9" t="s">
        <v>197</v>
      </c>
      <c r="C181" s="9">
        <v>33</v>
      </c>
      <c r="D181" s="9" t="s">
        <v>5018</v>
      </c>
      <c r="E181" s="9" t="s">
        <v>5193</v>
      </c>
      <c r="F181" s="9">
        <v>0</v>
      </c>
      <c r="G181" s="9">
        <v>10545</v>
      </c>
      <c r="H181" s="9" t="s">
        <v>5193</v>
      </c>
      <c r="I181" s="9" t="s">
        <v>7457</v>
      </c>
      <c r="J181" s="9">
        <v>115</v>
      </c>
      <c r="K181" s="9" t="s">
        <v>7481</v>
      </c>
      <c r="L181" s="9" t="s">
        <v>7510</v>
      </c>
      <c r="M181" s="9">
        <v>1001.22</v>
      </c>
      <c r="N181" s="9">
        <v>505.32</v>
      </c>
      <c r="O181" s="9">
        <v>1</v>
      </c>
      <c r="P181" s="9">
        <v>0.05</v>
      </c>
      <c r="Q181" s="9">
        <v>580</v>
      </c>
      <c r="R181" s="9">
        <v>6</v>
      </c>
    </row>
    <row r="182" spans="1:18" x14ac:dyDescent="0.3">
      <c r="A182" s="9">
        <v>2248</v>
      </c>
      <c r="B182" s="9" t="s">
        <v>198</v>
      </c>
      <c r="C182" s="9">
        <v>50</v>
      </c>
      <c r="D182" s="9" t="s">
        <v>5021</v>
      </c>
      <c r="E182" s="9" t="s">
        <v>5046</v>
      </c>
      <c r="F182" s="9">
        <v>0</v>
      </c>
      <c r="G182" s="9">
        <v>10598</v>
      </c>
      <c r="H182" s="9" t="s">
        <v>5046</v>
      </c>
      <c r="I182" s="9" t="s">
        <v>7457</v>
      </c>
      <c r="J182" s="9">
        <v>101</v>
      </c>
      <c r="K182" s="9" t="s">
        <v>7478</v>
      </c>
      <c r="L182" s="9" t="s">
        <v>7509</v>
      </c>
      <c r="M182" s="9">
        <v>1389.73</v>
      </c>
      <c r="N182" s="9">
        <v>956.66</v>
      </c>
      <c r="O182" s="9">
        <v>1</v>
      </c>
      <c r="P182" s="9"/>
      <c r="Q182" s="9">
        <v>333</v>
      </c>
      <c r="R182" s="9">
        <v>4</v>
      </c>
    </row>
    <row r="183" spans="1:18" x14ac:dyDescent="0.3">
      <c r="A183" s="9">
        <v>2408</v>
      </c>
      <c r="B183" s="9" t="s">
        <v>199</v>
      </c>
      <c r="C183" s="9">
        <v>23</v>
      </c>
      <c r="D183" s="9" t="s">
        <v>5023</v>
      </c>
      <c r="E183" s="9" t="s">
        <v>5156</v>
      </c>
      <c r="F183" s="9">
        <v>0</v>
      </c>
      <c r="G183" s="9">
        <v>12079</v>
      </c>
      <c r="H183" s="9" t="s">
        <v>5156</v>
      </c>
      <c r="I183" s="9" t="s">
        <v>7455</v>
      </c>
      <c r="J183" s="9">
        <v>122</v>
      </c>
      <c r="K183" s="9" t="s">
        <v>7465</v>
      </c>
      <c r="L183" s="9" t="s">
        <v>7508</v>
      </c>
      <c r="M183" s="9">
        <v>283.61</v>
      </c>
      <c r="N183" s="9">
        <v>122.07</v>
      </c>
      <c r="O183" s="9">
        <v>2</v>
      </c>
      <c r="P183" s="9">
        <v>0.05</v>
      </c>
      <c r="Q183" s="9">
        <v>456</v>
      </c>
      <c r="R183" s="9">
        <v>5</v>
      </c>
    </row>
    <row r="184" spans="1:18" x14ac:dyDescent="0.3">
      <c r="A184" s="9">
        <v>2400</v>
      </c>
      <c r="B184" s="9" t="s">
        <v>200</v>
      </c>
      <c r="C184" s="9">
        <v>63</v>
      </c>
      <c r="D184" s="9" t="s">
        <v>5020</v>
      </c>
      <c r="E184" s="9" t="s">
        <v>5194</v>
      </c>
      <c r="F184" s="9">
        <v>1</v>
      </c>
      <c r="G184" s="9">
        <v>12044</v>
      </c>
      <c r="H184" s="9" t="s">
        <v>5194</v>
      </c>
      <c r="I184" s="9" t="s">
        <v>7455</v>
      </c>
      <c r="J184" s="9">
        <v>134</v>
      </c>
      <c r="K184" s="9" t="s">
        <v>7482</v>
      </c>
      <c r="L184" s="9" t="s">
        <v>7510</v>
      </c>
      <c r="M184" s="9">
        <v>915.74</v>
      </c>
      <c r="N184" s="9">
        <v>413.85</v>
      </c>
      <c r="O184" s="9">
        <v>4</v>
      </c>
      <c r="P184" s="9"/>
      <c r="Q184" s="9">
        <v>762</v>
      </c>
      <c r="R184" s="9">
        <v>5</v>
      </c>
    </row>
    <row r="185" spans="1:18" x14ac:dyDescent="0.3">
      <c r="A185" s="9">
        <v>2306</v>
      </c>
      <c r="B185" s="9" t="s">
        <v>201</v>
      </c>
      <c r="C185" s="9">
        <v>37</v>
      </c>
      <c r="D185" s="9" t="s">
        <v>5020</v>
      </c>
      <c r="E185" s="9" t="s">
        <v>5195</v>
      </c>
      <c r="F185" s="9">
        <v>0</v>
      </c>
      <c r="G185" s="9">
        <v>10258</v>
      </c>
      <c r="H185" s="9" t="s">
        <v>5195</v>
      </c>
      <c r="I185" s="9" t="s">
        <v>7456</v>
      </c>
      <c r="J185" s="9">
        <v>140</v>
      </c>
      <c r="K185" s="9" t="s">
        <v>7468</v>
      </c>
      <c r="L185" s="9" t="s">
        <v>7510</v>
      </c>
      <c r="M185" s="9">
        <v>545.70000000000005</v>
      </c>
      <c r="N185" s="9">
        <v>336.83</v>
      </c>
      <c r="O185" s="9">
        <v>3</v>
      </c>
      <c r="P185" s="9"/>
      <c r="Q185" s="9">
        <v>594</v>
      </c>
      <c r="R185" s="9">
        <v>6</v>
      </c>
    </row>
    <row r="186" spans="1:18" x14ac:dyDescent="0.3">
      <c r="A186" s="9">
        <v>1632</v>
      </c>
      <c r="B186" s="9" t="s">
        <v>202</v>
      </c>
      <c r="C186" s="9">
        <v>44</v>
      </c>
      <c r="D186" s="9" t="s">
        <v>5019</v>
      </c>
      <c r="E186" s="9" t="s">
        <v>5196</v>
      </c>
      <c r="F186" s="9">
        <v>0</v>
      </c>
      <c r="G186" s="9">
        <v>10475</v>
      </c>
      <c r="H186" s="9" t="s">
        <v>5196</v>
      </c>
      <c r="I186" s="9" t="s">
        <v>7457</v>
      </c>
      <c r="J186" s="9">
        <v>103</v>
      </c>
      <c r="K186" s="9" t="s">
        <v>7472</v>
      </c>
      <c r="L186" s="9" t="s">
        <v>7508</v>
      </c>
      <c r="M186" s="9">
        <v>716.44</v>
      </c>
      <c r="N186" s="9">
        <v>394.3</v>
      </c>
      <c r="O186" s="9">
        <v>1</v>
      </c>
      <c r="P186" s="9"/>
      <c r="Q186" s="9">
        <v>723</v>
      </c>
      <c r="R186" s="9">
        <v>4</v>
      </c>
    </row>
    <row r="187" spans="1:18" x14ac:dyDescent="0.3">
      <c r="A187" s="9">
        <v>1627</v>
      </c>
      <c r="B187" s="9" t="s">
        <v>203</v>
      </c>
      <c r="C187" s="9">
        <v>26</v>
      </c>
      <c r="D187" s="9" t="s">
        <v>5019</v>
      </c>
      <c r="E187" s="9" t="s">
        <v>5197</v>
      </c>
      <c r="F187" s="9">
        <v>0</v>
      </c>
      <c r="G187" s="9">
        <v>13907</v>
      </c>
      <c r="H187" s="9" t="s">
        <v>5197</v>
      </c>
      <c r="I187" s="9" t="s">
        <v>7456</v>
      </c>
      <c r="J187" s="9">
        <v>126</v>
      </c>
      <c r="K187" s="9" t="s">
        <v>7469</v>
      </c>
      <c r="L187" s="9" t="s">
        <v>7507</v>
      </c>
      <c r="M187" s="9">
        <v>466.15</v>
      </c>
      <c r="N187" s="9">
        <v>293.45999999999998</v>
      </c>
      <c r="O187" s="9">
        <v>1</v>
      </c>
      <c r="P187" s="9"/>
      <c r="Q187" s="9">
        <v>729</v>
      </c>
      <c r="R187" s="9">
        <v>5</v>
      </c>
    </row>
    <row r="188" spans="1:18" x14ac:dyDescent="0.3">
      <c r="A188" s="9">
        <v>1972</v>
      </c>
      <c r="B188" s="9" t="s">
        <v>204</v>
      </c>
      <c r="C188" s="9">
        <v>50</v>
      </c>
      <c r="D188" s="9" t="s">
        <v>5020</v>
      </c>
      <c r="E188" s="9" t="s">
        <v>5198</v>
      </c>
      <c r="F188" s="9">
        <v>1</v>
      </c>
      <c r="G188" s="9">
        <v>12872</v>
      </c>
      <c r="H188" s="9" t="s">
        <v>5198</v>
      </c>
      <c r="I188" s="9" t="s">
        <v>7455</v>
      </c>
      <c r="J188" s="9">
        <v>114</v>
      </c>
      <c r="K188" s="9" t="s">
        <v>7463</v>
      </c>
      <c r="L188" s="9" t="s">
        <v>7507</v>
      </c>
      <c r="M188" s="9">
        <v>563.49</v>
      </c>
      <c r="N188" s="9">
        <v>371.38</v>
      </c>
      <c r="O188" s="9">
        <v>1</v>
      </c>
      <c r="P188" s="9">
        <v>0.1</v>
      </c>
      <c r="Q188" s="9">
        <v>1335</v>
      </c>
      <c r="R188" s="9">
        <v>5</v>
      </c>
    </row>
    <row r="189" spans="1:18" x14ac:dyDescent="0.3">
      <c r="A189" s="9">
        <v>2282</v>
      </c>
      <c r="B189" s="9" t="s">
        <v>205</v>
      </c>
      <c r="C189" s="9">
        <v>33</v>
      </c>
      <c r="D189" s="9" t="s">
        <v>5019</v>
      </c>
      <c r="E189" s="9" t="s">
        <v>5199</v>
      </c>
      <c r="F189" s="9">
        <v>1</v>
      </c>
      <c r="G189" s="9">
        <v>11905</v>
      </c>
      <c r="H189" s="9" t="s">
        <v>5199</v>
      </c>
      <c r="I189" s="9" t="s">
        <v>7456</v>
      </c>
      <c r="J189" s="9">
        <v>141</v>
      </c>
      <c r="K189" s="9" t="s">
        <v>7490</v>
      </c>
      <c r="L189" s="9" t="s">
        <v>7510</v>
      </c>
      <c r="M189" s="9">
        <v>91.92</v>
      </c>
      <c r="N189" s="9">
        <v>43.69</v>
      </c>
      <c r="O189" s="9">
        <v>5</v>
      </c>
      <c r="P189" s="9"/>
      <c r="Q189" s="9">
        <v>601</v>
      </c>
      <c r="R189" s="9">
        <v>3</v>
      </c>
    </row>
    <row r="190" spans="1:18" x14ac:dyDescent="0.3">
      <c r="A190" s="9">
        <v>2382</v>
      </c>
      <c r="B190" s="9" t="s">
        <v>206</v>
      </c>
      <c r="C190" s="9">
        <v>49</v>
      </c>
      <c r="D190" s="9" t="s">
        <v>5023</v>
      </c>
      <c r="E190" s="9" t="s">
        <v>5200</v>
      </c>
      <c r="F190" s="9">
        <v>1</v>
      </c>
      <c r="G190" s="9">
        <v>13019</v>
      </c>
      <c r="H190" s="9" t="s">
        <v>5200</v>
      </c>
      <c r="I190" s="9" t="s">
        <v>7455</v>
      </c>
      <c r="J190" s="9">
        <v>108</v>
      </c>
      <c r="K190" s="9" t="s">
        <v>7496</v>
      </c>
      <c r="L190" s="9" t="s">
        <v>7507</v>
      </c>
      <c r="M190" s="9">
        <v>1473.25</v>
      </c>
      <c r="N190" s="9">
        <v>891.09</v>
      </c>
      <c r="O190" s="9">
        <v>4</v>
      </c>
      <c r="P190" s="9"/>
      <c r="Q190" s="9">
        <v>907</v>
      </c>
      <c r="R190" s="9">
        <v>6</v>
      </c>
    </row>
    <row r="191" spans="1:18" x14ac:dyDescent="0.3">
      <c r="A191" s="9">
        <v>1709</v>
      </c>
      <c r="B191" s="9" t="s">
        <v>207</v>
      </c>
      <c r="C191" s="9">
        <v>51</v>
      </c>
      <c r="D191" s="9" t="s">
        <v>5021</v>
      </c>
      <c r="E191" s="9" t="s">
        <v>5201</v>
      </c>
      <c r="F191" s="9">
        <v>0</v>
      </c>
      <c r="G191" s="9">
        <v>10919</v>
      </c>
      <c r="H191" s="9" t="s">
        <v>5201</v>
      </c>
      <c r="I191" s="9" t="s">
        <v>7455</v>
      </c>
      <c r="J191" s="9">
        <v>149</v>
      </c>
      <c r="K191" s="9" t="s">
        <v>7467</v>
      </c>
      <c r="L191" s="9" t="s">
        <v>7507</v>
      </c>
      <c r="M191" s="9">
        <v>955.96</v>
      </c>
      <c r="N191" s="9">
        <v>556.64</v>
      </c>
      <c r="O191" s="9">
        <v>1</v>
      </c>
      <c r="P191" s="9"/>
      <c r="Q191" s="9">
        <v>677</v>
      </c>
      <c r="R191" s="9">
        <v>5</v>
      </c>
    </row>
    <row r="192" spans="1:18" x14ac:dyDescent="0.3">
      <c r="A192" s="9">
        <v>2479</v>
      </c>
      <c r="B192" s="9" t="s">
        <v>208</v>
      </c>
      <c r="C192" s="9">
        <v>30</v>
      </c>
      <c r="D192" s="9" t="s">
        <v>5021</v>
      </c>
      <c r="E192" s="9" t="s">
        <v>5202</v>
      </c>
      <c r="F192" s="9">
        <v>0</v>
      </c>
      <c r="G192" s="9">
        <v>12080</v>
      </c>
      <c r="H192" s="9" t="s">
        <v>5202</v>
      </c>
      <c r="I192" s="9" t="s">
        <v>7456</v>
      </c>
      <c r="J192" s="9">
        <v>116</v>
      </c>
      <c r="K192" s="9" t="s">
        <v>7480</v>
      </c>
      <c r="L192" s="9" t="s">
        <v>7508</v>
      </c>
      <c r="M192" s="9">
        <v>776.02</v>
      </c>
      <c r="N192" s="9">
        <v>510.98</v>
      </c>
      <c r="O192" s="9">
        <v>4</v>
      </c>
      <c r="P192" s="9">
        <v>0.2</v>
      </c>
      <c r="Q192" s="9">
        <v>378</v>
      </c>
      <c r="R192" s="9">
        <v>3</v>
      </c>
    </row>
    <row r="193" spans="1:18" x14ac:dyDescent="0.3">
      <c r="A193" s="9">
        <v>2434</v>
      </c>
      <c r="B193" s="9" t="s">
        <v>209</v>
      </c>
      <c r="C193" s="9">
        <v>23</v>
      </c>
      <c r="D193" s="9" t="s">
        <v>5018</v>
      </c>
      <c r="E193" s="9" t="s">
        <v>5203</v>
      </c>
      <c r="F193" s="9">
        <v>0</v>
      </c>
      <c r="G193" s="9">
        <v>12946</v>
      </c>
      <c r="H193" s="9" t="s">
        <v>5203</v>
      </c>
      <c r="I193" s="9" t="s">
        <v>7456</v>
      </c>
      <c r="J193" s="9">
        <v>142</v>
      </c>
      <c r="K193" s="9" t="s">
        <v>7500</v>
      </c>
      <c r="L193" s="9" t="s">
        <v>7507</v>
      </c>
      <c r="M193" s="9">
        <v>606.39</v>
      </c>
      <c r="N193" s="9">
        <v>320.8</v>
      </c>
      <c r="O193" s="9">
        <v>2</v>
      </c>
      <c r="P193" s="9"/>
      <c r="Q193" s="9">
        <v>751</v>
      </c>
      <c r="R193" s="9">
        <v>4</v>
      </c>
    </row>
    <row r="194" spans="1:18" x14ac:dyDescent="0.3">
      <c r="A194" s="9">
        <v>1648</v>
      </c>
      <c r="B194" s="9" t="s">
        <v>210</v>
      </c>
      <c r="C194" s="9">
        <v>62</v>
      </c>
      <c r="D194" s="9" t="s">
        <v>5023</v>
      </c>
      <c r="E194" s="9" t="s">
        <v>5204</v>
      </c>
      <c r="F194" s="9">
        <v>0</v>
      </c>
      <c r="G194" s="9">
        <v>10387</v>
      </c>
      <c r="H194" s="9" t="s">
        <v>5204</v>
      </c>
      <c r="I194" s="9" t="s">
        <v>7457</v>
      </c>
      <c r="J194" s="9">
        <v>121</v>
      </c>
      <c r="K194" s="9" t="s">
        <v>7495</v>
      </c>
      <c r="L194" s="9" t="s">
        <v>7507</v>
      </c>
      <c r="M194" s="9">
        <v>832.09</v>
      </c>
      <c r="N194" s="9">
        <v>345.78</v>
      </c>
      <c r="O194" s="9">
        <v>2</v>
      </c>
      <c r="P194" s="9"/>
      <c r="Q194" s="9">
        <v>504</v>
      </c>
      <c r="R194" s="9">
        <v>4</v>
      </c>
    </row>
    <row r="195" spans="1:18" x14ac:dyDescent="0.3">
      <c r="A195" s="9">
        <v>1317</v>
      </c>
      <c r="B195" s="9" t="s">
        <v>211</v>
      </c>
      <c r="C195" s="9">
        <v>37</v>
      </c>
      <c r="D195" s="9" t="s">
        <v>5019</v>
      </c>
      <c r="E195" s="9" t="s">
        <v>5205</v>
      </c>
      <c r="F195" s="9">
        <v>0</v>
      </c>
      <c r="G195" s="9">
        <v>13869</v>
      </c>
      <c r="H195" s="9" t="s">
        <v>5205</v>
      </c>
      <c r="I195" s="9" t="s">
        <v>7455</v>
      </c>
      <c r="J195" s="9">
        <v>110</v>
      </c>
      <c r="K195" s="9" t="s">
        <v>7493</v>
      </c>
      <c r="L195" s="9" t="s">
        <v>7508</v>
      </c>
      <c r="M195" s="9">
        <v>601.15</v>
      </c>
      <c r="N195" s="9">
        <v>344.01</v>
      </c>
      <c r="O195" s="9">
        <v>5</v>
      </c>
      <c r="P195" s="9">
        <v>0.1</v>
      </c>
      <c r="Q195" s="9">
        <v>377</v>
      </c>
      <c r="R195" s="9">
        <v>6</v>
      </c>
    </row>
    <row r="196" spans="1:18" x14ac:dyDescent="0.3">
      <c r="A196" s="9">
        <v>2248</v>
      </c>
      <c r="B196" s="9" t="s">
        <v>212</v>
      </c>
      <c r="C196" s="9">
        <v>43</v>
      </c>
      <c r="D196" s="9" t="s">
        <v>5019</v>
      </c>
      <c r="E196" s="9" t="s">
        <v>5206</v>
      </c>
      <c r="F196" s="9">
        <v>0</v>
      </c>
      <c r="G196" s="9">
        <v>11861</v>
      </c>
      <c r="H196" s="9" t="s">
        <v>5206</v>
      </c>
      <c r="I196" s="9" t="s">
        <v>7457</v>
      </c>
      <c r="J196" s="9">
        <v>125</v>
      </c>
      <c r="K196" s="9" t="s">
        <v>7479</v>
      </c>
      <c r="L196" s="9" t="s">
        <v>7510</v>
      </c>
      <c r="M196" s="9">
        <v>571.87</v>
      </c>
      <c r="N196" s="9">
        <v>393.25</v>
      </c>
      <c r="O196" s="9">
        <v>4</v>
      </c>
      <c r="P196" s="9"/>
      <c r="Q196" s="9">
        <v>333</v>
      </c>
      <c r="R196" s="9">
        <v>4</v>
      </c>
    </row>
    <row r="197" spans="1:18" x14ac:dyDescent="0.3">
      <c r="A197" s="9">
        <v>2257</v>
      </c>
      <c r="B197" s="9" t="s">
        <v>213</v>
      </c>
      <c r="C197" s="9">
        <v>47</v>
      </c>
      <c r="D197" s="9" t="s">
        <v>5018</v>
      </c>
      <c r="E197" s="9" t="s">
        <v>5207</v>
      </c>
      <c r="F197" s="9">
        <v>1</v>
      </c>
      <c r="G197" s="9">
        <v>13632</v>
      </c>
      <c r="H197" s="9" t="s">
        <v>5207</v>
      </c>
      <c r="I197" s="9" t="s">
        <v>7457</v>
      </c>
      <c r="J197" s="9">
        <v>138</v>
      </c>
      <c r="K197" s="9" t="s">
        <v>7464</v>
      </c>
      <c r="L197" s="9" t="s">
        <v>7510</v>
      </c>
      <c r="M197" s="9">
        <v>722.72</v>
      </c>
      <c r="N197" s="9">
        <v>292.26</v>
      </c>
      <c r="O197" s="9">
        <v>3</v>
      </c>
      <c r="P197" s="9"/>
      <c r="Q197" s="9">
        <v>625</v>
      </c>
      <c r="R197" s="9">
        <v>3</v>
      </c>
    </row>
    <row r="198" spans="1:18" x14ac:dyDescent="0.3">
      <c r="A198" s="9">
        <v>1683</v>
      </c>
      <c r="B198" s="9" t="s">
        <v>214</v>
      </c>
      <c r="C198" s="9">
        <v>21</v>
      </c>
      <c r="D198" s="9" t="s">
        <v>5018</v>
      </c>
      <c r="E198" s="9" t="s">
        <v>5208</v>
      </c>
      <c r="F198" s="9">
        <v>1</v>
      </c>
      <c r="G198" s="9">
        <v>10797</v>
      </c>
      <c r="H198" s="9" t="s">
        <v>5208</v>
      </c>
      <c r="I198" s="9" t="s">
        <v>7455</v>
      </c>
      <c r="J198" s="9">
        <v>122</v>
      </c>
      <c r="K198" s="9" t="s">
        <v>7465</v>
      </c>
      <c r="L198" s="9" t="s">
        <v>7508</v>
      </c>
      <c r="M198" s="9">
        <v>450.18</v>
      </c>
      <c r="N198" s="9"/>
      <c r="O198" s="9">
        <v>5</v>
      </c>
      <c r="P198" s="9"/>
      <c r="Q198" s="9">
        <v>1334</v>
      </c>
      <c r="R198" s="9">
        <v>2</v>
      </c>
    </row>
    <row r="199" spans="1:18" x14ac:dyDescent="0.3">
      <c r="A199" s="9">
        <v>1663</v>
      </c>
      <c r="B199" s="9" t="s">
        <v>215</v>
      </c>
      <c r="C199" s="9">
        <v>46</v>
      </c>
      <c r="D199" s="9" t="s">
        <v>5019</v>
      </c>
      <c r="E199" s="9" t="s">
        <v>5209</v>
      </c>
      <c r="F199" s="9">
        <v>0</v>
      </c>
      <c r="G199" s="9">
        <v>12503</v>
      </c>
      <c r="H199" s="9" t="s">
        <v>5209</v>
      </c>
      <c r="I199" s="9" t="s">
        <v>7456</v>
      </c>
      <c r="J199" s="9">
        <v>149</v>
      </c>
      <c r="K199" s="9" t="s">
        <v>7467</v>
      </c>
      <c r="L199" s="9" t="s">
        <v>7511</v>
      </c>
      <c r="M199" s="9">
        <v>311.07</v>
      </c>
      <c r="N199" s="9"/>
      <c r="O199" s="9">
        <v>1</v>
      </c>
      <c r="P199" s="9"/>
      <c r="Q199" s="9">
        <v>521</v>
      </c>
      <c r="R199" s="9">
        <v>6</v>
      </c>
    </row>
    <row r="200" spans="1:18" x14ac:dyDescent="0.3">
      <c r="A200" s="9">
        <v>2397</v>
      </c>
      <c r="B200" s="9" t="s">
        <v>216</v>
      </c>
      <c r="C200" s="9">
        <v>41</v>
      </c>
      <c r="D200" s="9" t="s">
        <v>5019</v>
      </c>
      <c r="E200" s="9" t="s">
        <v>5078</v>
      </c>
      <c r="F200" s="9">
        <v>0</v>
      </c>
      <c r="G200" s="9">
        <v>11617</v>
      </c>
      <c r="H200" s="9" t="s">
        <v>5078</v>
      </c>
      <c r="I200" s="9" t="s">
        <v>7457</v>
      </c>
      <c r="J200" s="9">
        <v>148</v>
      </c>
      <c r="K200" s="9" t="s">
        <v>7491</v>
      </c>
      <c r="L200" s="9" t="s">
        <v>7508</v>
      </c>
      <c r="M200" s="9">
        <v>857.08</v>
      </c>
      <c r="N200" s="9">
        <v>539.75</v>
      </c>
      <c r="O200" s="9">
        <v>2</v>
      </c>
      <c r="P200" s="9"/>
      <c r="Q200" s="9">
        <v>995</v>
      </c>
      <c r="R200" s="9">
        <v>3</v>
      </c>
    </row>
    <row r="201" spans="1:18" x14ac:dyDescent="0.3">
      <c r="A201" s="9">
        <v>2495</v>
      </c>
      <c r="B201" s="9" t="s">
        <v>217</v>
      </c>
      <c r="C201" s="9">
        <v>30</v>
      </c>
      <c r="D201" s="9" t="s">
        <v>5023</v>
      </c>
      <c r="E201" s="9" t="s">
        <v>5210</v>
      </c>
      <c r="F201" s="9">
        <v>1</v>
      </c>
      <c r="G201" s="9">
        <v>13215</v>
      </c>
      <c r="H201" s="9" t="s">
        <v>5210</v>
      </c>
      <c r="I201" s="9" t="s">
        <v>7457</v>
      </c>
      <c r="J201" s="9">
        <v>147</v>
      </c>
      <c r="K201" s="9" t="s">
        <v>7474</v>
      </c>
      <c r="L201" s="9" t="s">
        <v>7509</v>
      </c>
      <c r="M201" s="9">
        <v>1272.01</v>
      </c>
      <c r="N201" s="9">
        <v>632.16999999999996</v>
      </c>
      <c r="O201" s="9">
        <v>2</v>
      </c>
      <c r="P201" s="9"/>
      <c r="Q201" s="9">
        <v>1212</v>
      </c>
      <c r="R201" s="9">
        <v>3</v>
      </c>
    </row>
    <row r="202" spans="1:18" x14ac:dyDescent="0.3">
      <c r="A202" s="9">
        <v>2256</v>
      </c>
      <c r="B202" s="9" t="s">
        <v>218</v>
      </c>
      <c r="C202" s="9">
        <v>22</v>
      </c>
      <c r="D202" s="9" t="s">
        <v>5018</v>
      </c>
      <c r="E202" s="9" t="s">
        <v>5211</v>
      </c>
      <c r="F202" s="9">
        <v>0</v>
      </c>
      <c r="G202" s="9">
        <v>11925</v>
      </c>
      <c r="H202" s="9" t="s">
        <v>5211</v>
      </c>
      <c r="I202" s="9" t="s">
        <v>7455</v>
      </c>
      <c r="J202" s="9">
        <v>146</v>
      </c>
      <c r="K202" s="9" t="s">
        <v>7505</v>
      </c>
      <c r="L202" s="9" t="s">
        <v>7507</v>
      </c>
      <c r="M202" s="9">
        <v>271.60000000000002</v>
      </c>
      <c r="N202" s="9">
        <v>128.12</v>
      </c>
      <c r="O202" s="9">
        <v>3</v>
      </c>
      <c r="P202" s="9">
        <v>0.2</v>
      </c>
      <c r="Q202" s="9">
        <v>329</v>
      </c>
      <c r="R202" s="9">
        <v>8</v>
      </c>
    </row>
    <row r="203" spans="1:18" x14ac:dyDescent="0.3">
      <c r="A203" s="9">
        <v>2136</v>
      </c>
      <c r="B203" s="9" t="s">
        <v>219</v>
      </c>
      <c r="C203" s="9">
        <v>49</v>
      </c>
      <c r="D203" s="9" t="s">
        <v>5023</v>
      </c>
      <c r="E203" s="9" t="s">
        <v>5212</v>
      </c>
      <c r="F203" s="9">
        <v>0</v>
      </c>
      <c r="G203" s="9">
        <v>11815</v>
      </c>
      <c r="H203" s="9" t="s">
        <v>5212</v>
      </c>
      <c r="I203" s="9" t="s">
        <v>7456</v>
      </c>
      <c r="J203" s="9">
        <v>104</v>
      </c>
      <c r="K203" s="9" t="s">
        <v>7499</v>
      </c>
      <c r="L203" s="9" t="s">
        <v>7510</v>
      </c>
      <c r="M203" s="9">
        <v>97.46</v>
      </c>
      <c r="N203" s="9">
        <v>57.95</v>
      </c>
      <c r="O203" s="9">
        <v>5</v>
      </c>
      <c r="P203" s="9">
        <v>0.05</v>
      </c>
      <c r="Q203" s="9">
        <v>428</v>
      </c>
      <c r="R203" s="9">
        <v>7</v>
      </c>
    </row>
    <row r="204" spans="1:18" x14ac:dyDescent="0.3">
      <c r="A204" s="9">
        <v>1441</v>
      </c>
      <c r="B204" s="9" t="s">
        <v>220</v>
      </c>
      <c r="C204" s="9">
        <v>56</v>
      </c>
      <c r="D204" s="9" t="s">
        <v>5022</v>
      </c>
      <c r="E204" s="9" t="s">
        <v>5213</v>
      </c>
      <c r="F204" s="9">
        <v>0</v>
      </c>
      <c r="G204" s="9">
        <v>13954</v>
      </c>
      <c r="H204" s="9" t="s">
        <v>5213</v>
      </c>
      <c r="I204" s="9" t="s">
        <v>7456</v>
      </c>
      <c r="J204" s="9">
        <v>104</v>
      </c>
      <c r="K204" s="9" t="s">
        <v>7499</v>
      </c>
      <c r="L204" s="9" t="s">
        <v>7509</v>
      </c>
      <c r="M204" s="9">
        <v>407.88</v>
      </c>
      <c r="N204" s="9">
        <v>168.83</v>
      </c>
      <c r="O204" s="9">
        <v>4</v>
      </c>
      <c r="P204" s="9">
        <v>0.2</v>
      </c>
      <c r="Q204" s="9">
        <v>686</v>
      </c>
      <c r="R204" s="9">
        <v>5</v>
      </c>
    </row>
    <row r="205" spans="1:18" x14ac:dyDescent="0.3">
      <c r="A205" s="9">
        <v>1563</v>
      </c>
      <c r="B205" s="9" t="s">
        <v>221</v>
      </c>
      <c r="C205" s="9">
        <v>42</v>
      </c>
      <c r="D205" s="9" t="s">
        <v>5019</v>
      </c>
      <c r="E205" s="9" t="s">
        <v>5214</v>
      </c>
      <c r="F205" s="9">
        <v>1</v>
      </c>
      <c r="G205" s="9">
        <v>11627</v>
      </c>
      <c r="H205" s="9" t="s">
        <v>5214</v>
      </c>
      <c r="I205" s="9" t="s">
        <v>7457</v>
      </c>
      <c r="J205" s="9">
        <v>130</v>
      </c>
      <c r="K205" s="9" t="s">
        <v>7487</v>
      </c>
      <c r="L205" s="9" t="s">
        <v>7509</v>
      </c>
      <c r="M205" s="9">
        <v>1470.59</v>
      </c>
      <c r="N205" s="9">
        <v>663.5</v>
      </c>
      <c r="O205" s="9">
        <v>2</v>
      </c>
      <c r="P205" s="9"/>
      <c r="Q205" s="9">
        <v>737</v>
      </c>
      <c r="R205" s="9">
        <v>4</v>
      </c>
    </row>
    <row r="206" spans="1:18" x14ac:dyDescent="0.3">
      <c r="A206" s="9">
        <v>2291</v>
      </c>
      <c r="B206" s="9" t="s">
        <v>222</v>
      </c>
      <c r="C206" s="9">
        <v>18</v>
      </c>
      <c r="D206" s="9" t="s">
        <v>5020</v>
      </c>
      <c r="E206" s="9" t="s">
        <v>5215</v>
      </c>
      <c r="F206" s="9">
        <v>0</v>
      </c>
      <c r="G206" s="9">
        <v>12271</v>
      </c>
      <c r="H206" s="9" t="s">
        <v>5215</v>
      </c>
      <c r="I206" s="9" t="s">
        <v>7455</v>
      </c>
      <c r="J206" s="9">
        <v>102</v>
      </c>
      <c r="K206" s="9" t="s">
        <v>7494</v>
      </c>
      <c r="L206" s="9" t="s">
        <v>7507</v>
      </c>
      <c r="M206" s="9">
        <v>1251.7</v>
      </c>
      <c r="N206" s="9"/>
      <c r="O206" s="9">
        <v>1</v>
      </c>
      <c r="P206" s="9"/>
      <c r="Q206" s="9">
        <v>586</v>
      </c>
      <c r="R206" s="9">
        <v>6</v>
      </c>
    </row>
    <row r="207" spans="1:18" x14ac:dyDescent="0.3">
      <c r="A207" s="9">
        <v>2409</v>
      </c>
      <c r="B207" s="9" t="s">
        <v>223</v>
      </c>
      <c r="C207" s="9">
        <v>24</v>
      </c>
      <c r="D207" s="9" t="s">
        <v>5020</v>
      </c>
      <c r="E207" s="9" t="s">
        <v>5216</v>
      </c>
      <c r="F207" s="9">
        <v>0</v>
      </c>
      <c r="G207" s="9">
        <v>10216</v>
      </c>
      <c r="H207" s="9" t="s">
        <v>5216</v>
      </c>
      <c r="I207" s="9" t="s">
        <v>7457</v>
      </c>
      <c r="J207" s="9">
        <v>129</v>
      </c>
      <c r="K207" s="9" t="s">
        <v>7471</v>
      </c>
      <c r="L207" s="9" t="s">
        <v>7510</v>
      </c>
      <c r="M207" s="9">
        <v>914.01</v>
      </c>
      <c r="N207" s="9">
        <v>463.11</v>
      </c>
      <c r="O207" s="9">
        <v>3</v>
      </c>
      <c r="P207" s="9">
        <v>0.2</v>
      </c>
      <c r="Q207" s="9">
        <v>541</v>
      </c>
      <c r="R207" s="9">
        <v>4</v>
      </c>
    </row>
    <row r="208" spans="1:18" x14ac:dyDescent="0.3">
      <c r="A208" s="9">
        <v>2410</v>
      </c>
      <c r="B208" s="9" t="s">
        <v>224</v>
      </c>
      <c r="C208" s="9">
        <v>33</v>
      </c>
      <c r="D208" s="9" t="s">
        <v>5022</v>
      </c>
      <c r="E208" s="9" t="s">
        <v>5217</v>
      </c>
      <c r="F208" s="9">
        <v>1</v>
      </c>
      <c r="G208" s="9">
        <v>12203</v>
      </c>
      <c r="H208" s="9" t="s">
        <v>5217</v>
      </c>
      <c r="I208" s="9" t="s">
        <v>7456</v>
      </c>
      <c r="J208" s="9">
        <v>143</v>
      </c>
      <c r="K208" s="9" t="s">
        <v>7475</v>
      </c>
      <c r="L208" s="9" t="s">
        <v>7507</v>
      </c>
      <c r="M208" s="9">
        <v>1397.41</v>
      </c>
      <c r="N208" s="9">
        <v>704.5</v>
      </c>
      <c r="O208" s="9">
        <v>3</v>
      </c>
      <c r="P208" s="9"/>
      <c r="Q208" s="9">
        <v>476</v>
      </c>
      <c r="R208" s="9">
        <v>3</v>
      </c>
    </row>
    <row r="209" spans="1:18" x14ac:dyDescent="0.3">
      <c r="A209" s="9">
        <v>2136</v>
      </c>
      <c r="B209" s="9" t="s">
        <v>225</v>
      </c>
      <c r="C209" s="9">
        <v>63</v>
      </c>
      <c r="D209" s="9" t="s">
        <v>5019</v>
      </c>
      <c r="E209" s="9" t="s">
        <v>5218</v>
      </c>
      <c r="F209" s="9">
        <v>0</v>
      </c>
      <c r="G209" s="9">
        <v>10788</v>
      </c>
      <c r="H209" s="9" t="s">
        <v>5218</v>
      </c>
      <c r="I209" s="9" t="s">
        <v>7457</v>
      </c>
      <c r="J209" s="9">
        <v>136</v>
      </c>
      <c r="K209" s="9" t="s">
        <v>7503</v>
      </c>
      <c r="L209" s="9" t="s">
        <v>7510</v>
      </c>
      <c r="M209" s="9">
        <v>695.65</v>
      </c>
      <c r="N209" s="9">
        <v>300.91000000000003</v>
      </c>
      <c r="O209" s="9">
        <v>3</v>
      </c>
      <c r="P209" s="9">
        <v>0.05</v>
      </c>
      <c r="Q209" s="9">
        <v>428</v>
      </c>
      <c r="R209" s="9">
        <v>7</v>
      </c>
    </row>
    <row r="210" spans="1:18" x14ac:dyDescent="0.3">
      <c r="A210" s="9">
        <v>1951</v>
      </c>
      <c r="B210" s="9" t="s">
        <v>226</v>
      </c>
      <c r="C210" s="9">
        <v>36</v>
      </c>
      <c r="D210" s="9" t="s">
        <v>5018</v>
      </c>
      <c r="E210" s="9" t="s">
        <v>5219</v>
      </c>
      <c r="F210" s="9">
        <v>0</v>
      </c>
      <c r="G210" s="9">
        <v>11543</v>
      </c>
      <c r="H210" s="9" t="s">
        <v>5219</v>
      </c>
      <c r="I210" s="9" t="s">
        <v>7455</v>
      </c>
      <c r="J210" s="9">
        <v>121</v>
      </c>
      <c r="K210" s="9" t="s">
        <v>7495</v>
      </c>
      <c r="L210" s="9" t="s">
        <v>7510</v>
      </c>
      <c r="M210" s="9">
        <v>1475.76</v>
      </c>
      <c r="N210" s="9">
        <v>750.06</v>
      </c>
      <c r="O210" s="9">
        <v>1</v>
      </c>
      <c r="P210" s="9"/>
      <c r="Q210" s="9">
        <v>702</v>
      </c>
      <c r="R210" s="9">
        <v>5</v>
      </c>
    </row>
    <row r="211" spans="1:18" x14ac:dyDescent="0.3">
      <c r="A211" s="9">
        <v>2104</v>
      </c>
      <c r="B211" s="9" t="s">
        <v>227</v>
      </c>
      <c r="C211" s="9">
        <v>32</v>
      </c>
      <c r="D211" s="9" t="s">
        <v>5020</v>
      </c>
      <c r="E211" s="9" t="s">
        <v>5220</v>
      </c>
      <c r="F211" s="9">
        <v>1</v>
      </c>
      <c r="G211" s="9">
        <v>12083</v>
      </c>
      <c r="H211" s="9" t="s">
        <v>5220</v>
      </c>
      <c r="I211" s="9" t="s">
        <v>7457</v>
      </c>
      <c r="J211" s="9">
        <v>121</v>
      </c>
      <c r="K211" s="9" t="s">
        <v>7495</v>
      </c>
      <c r="L211" s="9" t="s">
        <v>7507</v>
      </c>
      <c r="M211" s="9">
        <v>479.64</v>
      </c>
      <c r="N211" s="9">
        <v>306.68</v>
      </c>
      <c r="O211" s="9">
        <v>3</v>
      </c>
      <c r="P211" s="9">
        <v>0.05</v>
      </c>
      <c r="Q211" s="9">
        <v>735</v>
      </c>
      <c r="R211" s="9">
        <v>5</v>
      </c>
    </row>
    <row r="212" spans="1:18" x14ac:dyDescent="0.3">
      <c r="A212" s="9">
        <v>1698</v>
      </c>
      <c r="B212" s="9" t="s">
        <v>228</v>
      </c>
      <c r="C212" s="9">
        <v>14</v>
      </c>
      <c r="D212" s="9" t="s">
        <v>5018</v>
      </c>
      <c r="E212" s="9" t="s">
        <v>5221</v>
      </c>
      <c r="F212" s="9">
        <v>0</v>
      </c>
      <c r="G212" s="9">
        <v>12683</v>
      </c>
      <c r="H212" s="9" t="s">
        <v>5221</v>
      </c>
      <c r="I212" s="9" t="s">
        <v>7456</v>
      </c>
      <c r="J212" s="9">
        <v>148</v>
      </c>
      <c r="K212" s="9" t="s">
        <v>7491</v>
      </c>
      <c r="L212" s="9" t="s">
        <v>7509</v>
      </c>
      <c r="M212" s="9">
        <v>398.44</v>
      </c>
      <c r="N212" s="9">
        <v>208.84</v>
      </c>
      <c r="O212" s="9">
        <v>4</v>
      </c>
      <c r="P212" s="9">
        <v>0.2</v>
      </c>
      <c r="Q212" s="9">
        <v>487</v>
      </c>
      <c r="R212" s="9">
        <v>3</v>
      </c>
    </row>
    <row r="213" spans="1:18" x14ac:dyDescent="0.3">
      <c r="A213" s="9">
        <v>1112</v>
      </c>
      <c r="B213" s="9" t="s">
        <v>229</v>
      </c>
      <c r="C213" s="9">
        <v>30</v>
      </c>
      <c r="D213" s="9" t="s">
        <v>5020</v>
      </c>
      <c r="E213" s="9" t="s">
        <v>5222</v>
      </c>
      <c r="F213" s="9">
        <v>0</v>
      </c>
      <c r="G213" s="9">
        <v>12056</v>
      </c>
      <c r="H213" s="9" t="s">
        <v>5222</v>
      </c>
      <c r="I213" s="9" t="s">
        <v>7455</v>
      </c>
      <c r="J213" s="9">
        <v>121</v>
      </c>
      <c r="K213" s="9" t="s">
        <v>7495</v>
      </c>
      <c r="L213" s="9" t="s">
        <v>7508</v>
      </c>
      <c r="M213" s="9">
        <v>975.17</v>
      </c>
      <c r="N213" s="9">
        <v>561.54999999999995</v>
      </c>
      <c r="O213" s="9">
        <v>4</v>
      </c>
      <c r="P213" s="9"/>
      <c r="Q213" s="9">
        <v>446</v>
      </c>
      <c r="R213" s="9">
        <v>6</v>
      </c>
    </row>
    <row r="214" spans="1:18" x14ac:dyDescent="0.3">
      <c r="A214" s="9">
        <v>1001</v>
      </c>
      <c r="B214" s="9" t="s">
        <v>230</v>
      </c>
      <c r="C214" s="9">
        <v>21</v>
      </c>
      <c r="D214" s="9" t="s">
        <v>5018</v>
      </c>
      <c r="E214" s="9" t="s">
        <v>5223</v>
      </c>
      <c r="F214" s="9">
        <v>0</v>
      </c>
      <c r="G214" s="9">
        <v>11063</v>
      </c>
      <c r="H214" s="9" t="s">
        <v>5223</v>
      </c>
      <c r="I214" s="9" t="s">
        <v>7455</v>
      </c>
      <c r="J214" s="9">
        <v>104</v>
      </c>
      <c r="K214" s="9" t="s">
        <v>7499</v>
      </c>
      <c r="L214" s="9" t="s">
        <v>7510</v>
      </c>
      <c r="M214" s="9">
        <v>598.32000000000005</v>
      </c>
      <c r="N214" s="9">
        <v>268.69</v>
      </c>
      <c r="O214" s="9">
        <v>5</v>
      </c>
      <c r="P214" s="9"/>
      <c r="Q214" s="9">
        <v>585</v>
      </c>
      <c r="R214" s="9">
        <v>5</v>
      </c>
    </row>
    <row r="215" spans="1:18" x14ac:dyDescent="0.3">
      <c r="A215" s="9">
        <v>1641</v>
      </c>
      <c r="B215" s="9" t="s">
        <v>231</v>
      </c>
      <c r="C215" s="9">
        <v>24</v>
      </c>
      <c r="D215" s="9" t="s">
        <v>5020</v>
      </c>
      <c r="E215" s="9" t="s">
        <v>5224</v>
      </c>
      <c r="F215" s="9">
        <v>1</v>
      </c>
      <c r="G215" s="9">
        <v>13540</v>
      </c>
      <c r="H215" s="9" t="s">
        <v>5224</v>
      </c>
      <c r="I215" s="9" t="s">
        <v>7455</v>
      </c>
      <c r="J215" s="9">
        <v>101</v>
      </c>
      <c r="K215" s="9" t="s">
        <v>7478</v>
      </c>
      <c r="L215" s="9" t="s">
        <v>7510</v>
      </c>
      <c r="M215" s="9">
        <v>958.23</v>
      </c>
      <c r="N215" s="9">
        <v>403.33</v>
      </c>
      <c r="O215" s="9">
        <v>5</v>
      </c>
      <c r="P215" s="9"/>
      <c r="Q215" s="9">
        <v>961</v>
      </c>
      <c r="R215" s="9">
        <v>2</v>
      </c>
    </row>
    <row r="216" spans="1:18" x14ac:dyDescent="0.3">
      <c r="A216" s="9">
        <v>1219</v>
      </c>
      <c r="B216" s="9" t="s">
        <v>232</v>
      </c>
      <c r="C216" s="9">
        <v>41</v>
      </c>
      <c r="D216" s="9" t="s">
        <v>5018</v>
      </c>
      <c r="E216" s="9" t="s">
        <v>5225</v>
      </c>
      <c r="F216" s="9">
        <v>1</v>
      </c>
      <c r="G216" s="9">
        <v>12226</v>
      </c>
      <c r="H216" s="9" t="s">
        <v>5225</v>
      </c>
      <c r="I216" s="9" t="s">
        <v>7455</v>
      </c>
      <c r="J216" s="9">
        <v>126</v>
      </c>
      <c r="K216" s="9" t="s">
        <v>7469</v>
      </c>
      <c r="L216" s="9" t="s">
        <v>7508</v>
      </c>
      <c r="M216" s="9">
        <v>492.24</v>
      </c>
      <c r="N216" s="9">
        <v>326.83999999999997</v>
      </c>
      <c r="O216" s="9">
        <v>4</v>
      </c>
      <c r="P216" s="9"/>
      <c r="Q216" s="9">
        <v>1216</v>
      </c>
      <c r="R216" s="9">
        <v>3</v>
      </c>
    </row>
    <row r="217" spans="1:18" x14ac:dyDescent="0.3">
      <c r="A217" s="9">
        <v>1854</v>
      </c>
      <c r="B217" s="9" t="s">
        <v>233</v>
      </c>
      <c r="C217" s="9">
        <v>33</v>
      </c>
      <c r="D217" s="9" t="s">
        <v>5022</v>
      </c>
      <c r="E217" s="9" t="s">
        <v>5196</v>
      </c>
      <c r="F217" s="9">
        <v>0</v>
      </c>
      <c r="G217" s="9">
        <v>11664</v>
      </c>
      <c r="H217" s="9" t="s">
        <v>5196</v>
      </c>
      <c r="I217" s="9" t="s">
        <v>7455</v>
      </c>
      <c r="J217" s="9">
        <v>102</v>
      </c>
      <c r="K217" s="9" t="s">
        <v>7494</v>
      </c>
      <c r="L217" s="9" t="s">
        <v>7508</v>
      </c>
      <c r="M217" s="9">
        <v>945.98</v>
      </c>
      <c r="N217" s="9">
        <v>472.43</v>
      </c>
      <c r="O217" s="9">
        <v>1</v>
      </c>
      <c r="P217" s="9"/>
      <c r="Q217" s="9">
        <v>723</v>
      </c>
      <c r="R217" s="9">
        <v>2</v>
      </c>
    </row>
    <row r="218" spans="1:18" x14ac:dyDescent="0.3">
      <c r="A218" s="9">
        <v>2248</v>
      </c>
      <c r="B218" s="9" t="s">
        <v>234</v>
      </c>
      <c r="C218" s="9">
        <v>65</v>
      </c>
      <c r="D218" s="9" t="s">
        <v>5023</v>
      </c>
      <c r="E218" s="9" t="s">
        <v>5226</v>
      </c>
      <c r="F218" s="9">
        <v>0</v>
      </c>
      <c r="G218" s="9">
        <v>13006</v>
      </c>
      <c r="H218" s="9" t="s">
        <v>5226</v>
      </c>
      <c r="I218" s="9" t="s">
        <v>7457</v>
      </c>
      <c r="J218" s="9">
        <v>109</v>
      </c>
      <c r="K218" s="9" t="s">
        <v>7466</v>
      </c>
      <c r="L218" s="9" t="s">
        <v>7507</v>
      </c>
      <c r="M218" s="9">
        <v>449.83</v>
      </c>
      <c r="N218" s="9">
        <v>227.21</v>
      </c>
      <c r="O218" s="9">
        <v>5</v>
      </c>
      <c r="P218" s="9"/>
      <c r="Q218" s="9">
        <v>333</v>
      </c>
      <c r="R218" s="9">
        <v>4</v>
      </c>
    </row>
    <row r="219" spans="1:18" x14ac:dyDescent="0.3">
      <c r="A219" s="9">
        <v>1384</v>
      </c>
      <c r="B219" s="9" t="s">
        <v>235</v>
      </c>
      <c r="C219" s="9">
        <v>56</v>
      </c>
      <c r="D219" s="9" t="s">
        <v>5018</v>
      </c>
      <c r="E219" s="9" t="s">
        <v>5227</v>
      </c>
      <c r="F219" s="9">
        <v>0</v>
      </c>
      <c r="G219" s="9">
        <v>12548</v>
      </c>
      <c r="H219" s="9" t="s">
        <v>5227</v>
      </c>
      <c r="I219" s="9" t="s">
        <v>7455</v>
      </c>
      <c r="J219" s="9">
        <v>145</v>
      </c>
      <c r="K219" s="9" t="s">
        <v>7470</v>
      </c>
      <c r="L219" s="9" t="s">
        <v>7510</v>
      </c>
      <c r="M219" s="9">
        <v>123.91</v>
      </c>
      <c r="N219" s="9">
        <v>82.19</v>
      </c>
      <c r="O219" s="9">
        <v>3</v>
      </c>
      <c r="P219" s="9"/>
      <c r="Q219" s="9">
        <v>395</v>
      </c>
      <c r="R219" s="9">
        <v>2</v>
      </c>
    </row>
    <row r="220" spans="1:18" x14ac:dyDescent="0.3">
      <c r="A220" s="9">
        <v>2426</v>
      </c>
      <c r="B220" s="9" t="s">
        <v>236</v>
      </c>
      <c r="C220" s="9">
        <v>30</v>
      </c>
      <c r="D220" s="9" t="s">
        <v>5023</v>
      </c>
      <c r="E220" s="9" t="s">
        <v>5228</v>
      </c>
      <c r="F220" s="9">
        <v>0</v>
      </c>
      <c r="G220" s="9">
        <v>10372</v>
      </c>
      <c r="H220" s="9" t="s">
        <v>5228</v>
      </c>
      <c r="I220" s="9" t="s">
        <v>7456</v>
      </c>
      <c r="J220" s="9">
        <v>118</v>
      </c>
      <c r="K220" s="9" t="s">
        <v>7501</v>
      </c>
      <c r="L220" s="9" t="s">
        <v>7507</v>
      </c>
      <c r="M220" s="9">
        <v>1372.6</v>
      </c>
      <c r="N220" s="9">
        <v>840.49</v>
      </c>
      <c r="O220" s="9">
        <v>4</v>
      </c>
      <c r="P220" s="9"/>
      <c r="Q220" s="9">
        <v>408</v>
      </c>
      <c r="R220" s="9">
        <v>4</v>
      </c>
    </row>
    <row r="221" spans="1:18" x14ac:dyDescent="0.3">
      <c r="A221" s="9">
        <v>2153</v>
      </c>
      <c r="B221" s="9" t="s">
        <v>237</v>
      </c>
      <c r="C221" s="9">
        <v>26</v>
      </c>
      <c r="D221" s="9" t="s">
        <v>5023</v>
      </c>
      <c r="E221" s="9" t="s">
        <v>5229</v>
      </c>
      <c r="F221" s="9">
        <v>0</v>
      </c>
      <c r="G221" s="9">
        <v>13139</v>
      </c>
      <c r="H221" s="9" t="s">
        <v>5229</v>
      </c>
      <c r="I221" s="9" t="s">
        <v>7455</v>
      </c>
      <c r="J221" s="9">
        <v>148</v>
      </c>
      <c r="K221" s="9" t="s">
        <v>7491</v>
      </c>
      <c r="L221" s="9" t="s">
        <v>7508</v>
      </c>
      <c r="M221" s="9">
        <v>1330.65</v>
      </c>
      <c r="N221" s="9">
        <v>834.16</v>
      </c>
      <c r="O221" s="9">
        <v>2</v>
      </c>
      <c r="P221" s="9"/>
      <c r="Q221" s="9">
        <v>367</v>
      </c>
      <c r="R221" s="9">
        <v>5</v>
      </c>
    </row>
    <row r="222" spans="1:18" x14ac:dyDescent="0.3">
      <c r="A222" s="9">
        <v>2076</v>
      </c>
      <c r="B222" s="9" t="s">
        <v>238</v>
      </c>
      <c r="C222" s="9">
        <v>60</v>
      </c>
      <c r="D222" s="9" t="s">
        <v>5019</v>
      </c>
      <c r="E222" s="9" t="s">
        <v>5230</v>
      </c>
      <c r="F222" s="9">
        <v>0</v>
      </c>
      <c r="G222" s="9">
        <v>10969</v>
      </c>
      <c r="H222" s="9" t="s">
        <v>5230</v>
      </c>
      <c r="I222" s="9" t="s">
        <v>7456</v>
      </c>
      <c r="J222" s="9">
        <v>148</v>
      </c>
      <c r="K222" s="9" t="s">
        <v>7491</v>
      </c>
      <c r="L222" s="9" t="s">
        <v>7507</v>
      </c>
      <c r="M222" s="9">
        <v>1457.66</v>
      </c>
      <c r="N222" s="9">
        <v>881.3</v>
      </c>
      <c r="O222" s="9">
        <v>1</v>
      </c>
      <c r="P222" s="9"/>
      <c r="Q222" s="9">
        <v>827</v>
      </c>
      <c r="R222" s="9">
        <v>6</v>
      </c>
    </row>
    <row r="223" spans="1:18" x14ac:dyDescent="0.3">
      <c r="A223" s="9">
        <v>1729</v>
      </c>
      <c r="B223" s="9" t="s">
        <v>239</v>
      </c>
      <c r="C223" s="9">
        <v>64</v>
      </c>
      <c r="D223" s="9" t="s">
        <v>5022</v>
      </c>
      <c r="E223" s="9" t="s">
        <v>5147</v>
      </c>
      <c r="F223" s="9">
        <v>0</v>
      </c>
      <c r="G223" s="9">
        <v>11689</v>
      </c>
      <c r="H223" s="9" t="s">
        <v>5147</v>
      </c>
      <c r="I223" s="9" t="s">
        <v>7456</v>
      </c>
      <c r="J223" s="9">
        <v>142</v>
      </c>
      <c r="K223" s="9" t="s">
        <v>7500</v>
      </c>
      <c r="L223" s="9" t="s">
        <v>7510</v>
      </c>
      <c r="M223" s="9">
        <v>1088.96</v>
      </c>
      <c r="N223" s="9">
        <v>470.15</v>
      </c>
      <c r="O223" s="9">
        <v>1</v>
      </c>
      <c r="P223" s="9"/>
      <c r="Q223" s="9">
        <v>592</v>
      </c>
      <c r="R223" s="9">
        <v>3</v>
      </c>
    </row>
    <row r="224" spans="1:18" x14ac:dyDescent="0.3">
      <c r="A224" s="9">
        <v>2439</v>
      </c>
      <c r="B224" s="9" t="s">
        <v>240</v>
      </c>
      <c r="C224" s="9">
        <v>7</v>
      </c>
      <c r="D224" s="9" t="s">
        <v>5023</v>
      </c>
      <c r="E224" s="9" t="s">
        <v>5231</v>
      </c>
      <c r="F224" s="9">
        <v>1</v>
      </c>
      <c r="G224" s="9">
        <v>11447</v>
      </c>
      <c r="H224" s="9" t="s">
        <v>5231</v>
      </c>
      <c r="I224" s="9" t="s">
        <v>7456</v>
      </c>
      <c r="J224" s="9">
        <v>141</v>
      </c>
      <c r="K224" s="9" t="s">
        <v>7490</v>
      </c>
      <c r="L224" s="9" t="s">
        <v>7509</v>
      </c>
      <c r="M224" s="9">
        <v>1039.95</v>
      </c>
      <c r="N224" s="9">
        <v>714.86</v>
      </c>
      <c r="O224" s="9">
        <v>4</v>
      </c>
      <c r="P224" s="9">
        <v>0.05</v>
      </c>
      <c r="Q224" s="9">
        <v>452</v>
      </c>
      <c r="R224" s="9">
        <v>5</v>
      </c>
    </row>
    <row r="225" spans="1:18" x14ac:dyDescent="0.3">
      <c r="A225" s="9">
        <v>1246</v>
      </c>
      <c r="B225" s="9" t="s">
        <v>241</v>
      </c>
      <c r="C225" s="9">
        <v>41</v>
      </c>
      <c r="D225" s="9" t="s">
        <v>5021</v>
      </c>
      <c r="E225" s="9" t="s">
        <v>5232</v>
      </c>
      <c r="F225" s="9">
        <v>1</v>
      </c>
      <c r="G225" s="9">
        <v>10514</v>
      </c>
      <c r="H225" s="9" t="s">
        <v>5232</v>
      </c>
      <c r="I225" s="9" t="s">
        <v>7456</v>
      </c>
      <c r="J225" s="9">
        <v>111</v>
      </c>
      <c r="K225" s="9" t="s">
        <v>7476</v>
      </c>
      <c r="L225" s="9" t="s">
        <v>7509</v>
      </c>
      <c r="M225" s="9">
        <v>860.55</v>
      </c>
      <c r="N225" s="9">
        <v>578.92999999999995</v>
      </c>
      <c r="O225" s="9">
        <v>2</v>
      </c>
      <c r="P225" s="9">
        <v>0.1</v>
      </c>
      <c r="Q225" s="9">
        <v>497</v>
      </c>
      <c r="R225" s="9">
        <v>4</v>
      </c>
    </row>
    <row r="226" spans="1:18" x14ac:dyDescent="0.3">
      <c r="A226" s="9">
        <v>1835</v>
      </c>
      <c r="B226" s="9" t="s">
        <v>242</v>
      </c>
      <c r="C226" s="9">
        <v>36</v>
      </c>
      <c r="D226" s="9" t="s">
        <v>5023</v>
      </c>
      <c r="E226" s="9" t="s">
        <v>5233</v>
      </c>
      <c r="F226" s="9">
        <v>0</v>
      </c>
      <c r="G226" s="9">
        <v>10363</v>
      </c>
      <c r="H226" s="9" t="s">
        <v>5233</v>
      </c>
      <c r="I226" s="9" t="s">
        <v>7456</v>
      </c>
      <c r="J226" s="9">
        <v>125</v>
      </c>
      <c r="K226" s="9" t="s">
        <v>7479</v>
      </c>
      <c r="L226" s="9" t="s">
        <v>7510</v>
      </c>
      <c r="M226" s="9">
        <v>232.62</v>
      </c>
      <c r="N226" s="9">
        <v>109.53</v>
      </c>
      <c r="O226" s="9">
        <v>1</v>
      </c>
      <c r="P226" s="9"/>
      <c r="Q226" s="9">
        <v>559</v>
      </c>
      <c r="R226" s="9">
        <v>5</v>
      </c>
    </row>
    <row r="227" spans="1:18" x14ac:dyDescent="0.3">
      <c r="A227" s="9">
        <v>2462</v>
      </c>
      <c r="B227" s="9" t="s">
        <v>243</v>
      </c>
      <c r="C227" s="9">
        <v>49</v>
      </c>
      <c r="D227" s="9" t="s">
        <v>5018</v>
      </c>
      <c r="E227" s="9" t="s">
        <v>5234</v>
      </c>
      <c r="F227" s="9">
        <v>1</v>
      </c>
      <c r="G227" s="9">
        <v>11913</v>
      </c>
      <c r="H227" s="9" t="s">
        <v>5234</v>
      </c>
      <c r="I227" s="9" t="s">
        <v>7457</v>
      </c>
      <c r="J227" s="9">
        <v>126</v>
      </c>
      <c r="K227" s="9" t="s">
        <v>7469</v>
      </c>
      <c r="L227" s="9" t="s">
        <v>7507</v>
      </c>
      <c r="M227" s="9">
        <v>324.39</v>
      </c>
      <c r="N227" s="9">
        <v>208</v>
      </c>
      <c r="O227" s="9">
        <v>5</v>
      </c>
      <c r="P227" s="9"/>
      <c r="Q227" s="9">
        <v>930</v>
      </c>
      <c r="R227" s="9">
        <v>3</v>
      </c>
    </row>
    <row r="228" spans="1:18" x14ac:dyDescent="0.3">
      <c r="A228" s="9">
        <v>1202</v>
      </c>
      <c r="B228" s="9" t="s">
        <v>244</v>
      </c>
      <c r="C228" s="9">
        <v>69</v>
      </c>
      <c r="D228" s="9" t="s">
        <v>5023</v>
      </c>
      <c r="E228" s="9" t="s">
        <v>5235</v>
      </c>
      <c r="F228" s="9">
        <v>0</v>
      </c>
      <c r="G228" s="9">
        <v>12824</v>
      </c>
      <c r="H228" s="9" t="s">
        <v>5235</v>
      </c>
      <c r="I228" s="9" t="s">
        <v>7456</v>
      </c>
      <c r="J228" s="9">
        <v>136</v>
      </c>
      <c r="K228" s="9" t="s">
        <v>7503</v>
      </c>
      <c r="L228" s="9" t="s">
        <v>7508</v>
      </c>
      <c r="M228" s="9">
        <v>469.73</v>
      </c>
      <c r="N228" s="9">
        <v>245.58</v>
      </c>
      <c r="O228" s="9">
        <v>2</v>
      </c>
      <c r="P228" s="9">
        <v>0.05</v>
      </c>
      <c r="Q228" s="9">
        <v>420</v>
      </c>
      <c r="R228" s="9">
        <v>4</v>
      </c>
    </row>
    <row r="229" spans="1:18" x14ac:dyDescent="0.3">
      <c r="A229" s="9">
        <v>2207</v>
      </c>
      <c r="B229" s="9" t="s">
        <v>245</v>
      </c>
      <c r="C229" s="9">
        <v>32</v>
      </c>
      <c r="D229" s="9" t="s">
        <v>5018</v>
      </c>
      <c r="E229" s="9" t="s">
        <v>5236</v>
      </c>
      <c r="F229" s="9">
        <v>0</v>
      </c>
      <c r="G229" s="9">
        <v>11951</v>
      </c>
      <c r="H229" s="9" t="s">
        <v>5236</v>
      </c>
      <c r="I229" s="9" t="s">
        <v>7456</v>
      </c>
      <c r="J229" s="9">
        <v>142</v>
      </c>
      <c r="K229" s="9" t="s">
        <v>7500</v>
      </c>
      <c r="L229" s="9" t="s">
        <v>7508</v>
      </c>
      <c r="M229" s="9">
        <v>1340.73</v>
      </c>
      <c r="N229" s="9">
        <v>811.32</v>
      </c>
      <c r="O229" s="9">
        <v>3</v>
      </c>
      <c r="P229" s="9"/>
      <c r="Q229" s="9">
        <v>702</v>
      </c>
      <c r="R229" s="9">
        <v>3</v>
      </c>
    </row>
    <row r="230" spans="1:18" x14ac:dyDescent="0.3">
      <c r="A230" s="9">
        <v>1122</v>
      </c>
      <c r="B230" s="9" t="s">
        <v>246</v>
      </c>
      <c r="C230" s="9">
        <v>9</v>
      </c>
      <c r="D230" s="9" t="s">
        <v>5018</v>
      </c>
      <c r="E230" s="9" t="s">
        <v>5237</v>
      </c>
      <c r="F230" s="9">
        <v>1</v>
      </c>
      <c r="G230" s="9">
        <v>11474</v>
      </c>
      <c r="H230" s="9" t="s">
        <v>5237</v>
      </c>
      <c r="I230" s="9" t="s">
        <v>7456</v>
      </c>
      <c r="J230" s="9">
        <v>135</v>
      </c>
      <c r="K230" s="9" t="s">
        <v>7458</v>
      </c>
      <c r="L230" s="9" t="s">
        <v>7509</v>
      </c>
      <c r="M230" s="9">
        <v>300.81</v>
      </c>
      <c r="N230" s="9"/>
      <c r="O230" s="9">
        <v>5</v>
      </c>
      <c r="P230" s="9"/>
      <c r="Q230" s="9">
        <v>697</v>
      </c>
      <c r="R230" s="9">
        <v>2</v>
      </c>
    </row>
    <row r="231" spans="1:18" x14ac:dyDescent="0.3">
      <c r="A231" s="9">
        <v>1400</v>
      </c>
      <c r="B231" s="9" t="s">
        <v>247</v>
      </c>
      <c r="C231" s="9">
        <v>48</v>
      </c>
      <c r="D231" s="9" t="s">
        <v>5021</v>
      </c>
      <c r="E231" s="9" t="s">
        <v>5238</v>
      </c>
      <c r="F231" s="9">
        <v>0</v>
      </c>
      <c r="G231" s="9">
        <v>11539</v>
      </c>
      <c r="H231" s="9" t="s">
        <v>5238</v>
      </c>
      <c r="I231" s="9" t="s">
        <v>7457</v>
      </c>
      <c r="J231" s="9">
        <v>138</v>
      </c>
      <c r="K231" s="9" t="s">
        <v>7464</v>
      </c>
      <c r="L231" s="9" t="s">
        <v>7507</v>
      </c>
      <c r="M231" s="9">
        <v>1388.17</v>
      </c>
      <c r="N231" s="9">
        <v>779.55</v>
      </c>
      <c r="O231" s="9">
        <v>2</v>
      </c>
      <c r="P231" s="9"/>
      <c r="Q231" s="9">
        <v>438</v>
      </c>
      <c r="R231" s="9">
        <v>9</v>
      </c>
    </row>
    <row r="232" spans="1:18" x14ac:dyDescent="0.3">
      <c r="A232" s="9">
        <v>1766</v>
      </c>
      <c r="B232" s="9" t="s">
        <v>248</v>
      </c>
      <c r="C232" s="9">
        <v>60</v>
      </c>
      <c r="D232" s="9" t="s">
        <v>5023</v>
      </c>
      <c r="E232" s="9" t="s">
        <v>5239</v>
      </c>
      <c r="F232" s="9">
        <v>1</v>
      </c>
      <c r="G232" s="9">
        <v>10773</v>
      </c>
      <c r="H232" s="9" t="s">
        <v>5239</v>
      </c>
      <c r="I232" s="9" t="s">
        <v>7455</v>
      </c>
      <c r="J232" s="9">
        <v>103</v>
      </c>
      <c r="K232" s="9" t="s">
        <v>7472</v>
      </c>
      <c r="L232" s="9" t="s">
        <v>7508</v>
      </c>
      <c r="M232" s="9">
        <v>808.04</v>
      </c>
      <c r="N232" s="9">
        <v>353.91</v>
      </c>
      <c r="O232" s="9">
        <v>4</v>
      </c>
      <c r="P232" s="9"/>
      <c r="Q232" s="9">
        <v>1174</v>
      </c>
      <c r="R232" s="9">
        <v>5</v>
      </c>
    </row>
    <row r="233" spans="1:18" x14ac:dyDescent="0.3">
      <c r="A233" s="9">
        <v>1293</v>
      </c>
      <c r="B233" s="9" t="s">
        <v>249</v>
      </c>
      <c r="C233" s="9">
        <v>35</v>
      </c>
      <c r="D233" s="9" t="s">
        <v>5023</v>
      </c>
      <c r="E233" s="9" t="s">
        <v>5240</v>
      </c>
      <c r="F233" s="9">
        <v>1</v>
      </c>
      <c r="G233" s="9">
        <v>10328</v>
      </c>
      <c r="H233" s="9" t="s">
        <v>5240</v>
      </c>
      <c r="I233" s="9" t="s">
        <v>7456</v>
      </c>
      <c r="J233" s="9">
        <v>141</v>
      </c>
      <c r="K233" s="9" t="s">
        <v>7490</v>
      </c>
      <c r="L233" s="9" t="s">
        <v>7508</v>
      </c>
      <c r="M233" s="9">
        <v>1087.58</v>
      </c>
      <c r="N233" s="9">
        <v>609.97</v>
      </c>
      <c r="O233" s="9">
        <v>1</v>
      </c>
      <c r="P233" s="9"/>
      <c r="Q233" s="9">
        <v>1682</v>
      </c>
      <c r="R233" s="9">
        <v>2</v>
      </c>
    </row>
    <row r="234" spans="1:18" x14ac:dyDescent="0.3">
      <c r="A234" s="9">
        <v>1279</v>
      </c>
      <c r="B234" s="9" t="s">
        <v>250</v>
      </c>
      <c r="C234" s="9">
        <v>29</v>
      </c>
      <c r="D234" s="9" t="s">
        <v>5020</v>
      </c>
      <c r="E234" s="9" t="s">
        <v>5241</v>
      </c>
      <c r="F234" s="9">
        <v>0</v>
      </c>
      <c r="G234" s="9">
        <v>10793</v>
      </c>
      <c r="H234" s="9" t="s">
        <v>5241</v>
      </c>
      <c r="I234" s="9" t="s">
        <v>7457</v>
      </c>
      <c r="J234" s="9">
        <v>135</v>
      </c>
      <c r="K234" s="9" t="s">
        <v>7458</v>
      </c>
      <c r="L234" s="9" t="s">
        <v>7510</v>
      </c>
      <c r="M234" s="9">
        <v>209.85</v>
      </c>
      <c r="N234" s="9">
        <v>99.28</v>
      </c>
      <c r="O234" s="9">
        <v>5</v>
      </c>
      <c r="P234" s="9">
        <v>0.2</v>
      </c>
      <c r="Q234" s="9">
        <v>661</v>
      </c>
      <c r="R234" s="9">
        <v>2</v>
      </c>
    </row>
    <row r="235" spans="1:18" x14ac:dyDescent="0.3">
      <c r="A235" s="9">
        <v>1883</v>
      </c>
      <c r="B235" s="9" t="s">
        <v>251</v>
      </c>
      <c r="C235" s="9">
        <v>200</v>
      </c>
      <c r="D235" s="9" t="s">
        <v>5020</v>
      </c>
      <c r="E235" s="9" t="s">
        <v>5242</v>
      </c>
      <c r="F235" s="9">
        <v>0</v>
      </c>
      <c r="G235" s="9">
        <v>13969</v>
      </c>
      <c r="H235" s="9" t="s">
        <v>5242</v>
      </c>
      <c r="I235" s="9" t="s">
        <v>7457</v>
      </c>
      <c r="J235" s="9">
        <v>140</v>
      </c>
      <c r="K235" s="9" t="s">
        <v>7468</v>
      </c>
      <c r="L235" s="9" t="s">
        <v>7507</v>
      </c>
      <c r="M235" s="9">
        <v>440.1</v>
      </c>
      <c r="N235" s="9">
        <v>235.78</v>
      </c>
      <c r="O235" s="9">
        <v>4</v>
      </c>
      <c r="P235" s="9"/>
      <c r="Q235" s="9">
        <v>348</v>
      </c>
      <c r="R235" s="9">
        <v>5</v>
      </c>
    </row>
    <row r="236" spans="1:18" x14ac:dyDescent="0.3">
      <c r="A236" s="9">
        <v>1197</v>
      </c>
      <c r="B236" s="9" t="s">
        <v>252</v>
      </c>
      <c r="C236" s="9">
        <v>52</v>
      </c>
      <c r="D236" s="9" t="s">
        <v>5019</v>
      </c>
      <c r="E236" s="9" t="s">
        <v>5243</v>
      </c>
      <c r="F236" s="9">
        <v>0</v>
      </c>
      <c r="G236" s="9">
        <v>10961</v>
      </c>
      <c r="H236" s="9" t="s">
        <v>5243</v>
      </c>
      <c r="I236" s="9" t="s">
        <v>7457</v>
      </c>
      <c r="J236" s="9">
        <v>122</v>
      </c>
      <c r="K236" s="9" t="s">
        <v>7465</v>
      </c>
      <c r="L236" s="9" t="s">
        <v>7507</v>
      </c>
      <c r="M236" s="9">
        <v>1439.85</v>
      </c>
      <c r="N236" s="9">
        <v>864.47</v>
      </c>
      <c r="O236" s="9">
        <v>2</v>
      </c>
      <c r="P236" s="9">
        <v>0.2</v>
      </c>
      <c r="Q236" s="9">
        <v>623</v>
      </c>
      <c r="R236" s="9">
        <v>6</v>
      </c>
    </row>
    <row r="237" spans="1:18" x14ac:dyDescent="0.3">
      <c r="A237" s="9">
        <v>1981</v>
      </c>
      <c r="B237" s="9" t="s">
        <v>253</v>
      </c>
      <c r="C237" s="9">
        <v>33</v>
      </c>
      <c r="D237" s="9" t="s">
        <v>5018</v>
      </c>
      <c r="E237" s="9" t="s">
        <v>5244</v>
      </c>
      <c r="F237" s="9">
        <v>0</v>
      </c>
      <c r="G237" s="9">
        <v>12417</v>
      </c>
      <c r="H237" s="9" t="s">
        <v>5244</v>
      </c>
      <c r="I237" s="9" t="s">
        <v>7455</v>
      </c>
      <c r="J237" s="9">
        <v>108</v>
      </c>
      <c r="K237" s="9" t="s">
        <v>7496</v>
      </c>
      <c r="L237" s="9" t="s">
        <v>7508</v>
      </c>
      <c r="M237" s="9">
        <v>435.92</v>
      </c>
      <c r="N237" s="9">
        <v>289.07</v>
      </c>
      <c r="O237" s="9">
        <v>3</v>
      </c>
      <c r="P237" s="9"/>
      <c r="Q237" s="9">
        <v>413</v>
      </c>
      <c r="R237" s="9">
        <v>4</v>
      </c>
    </row>
    <row r="238" spans="1:18" x14ac:dyDescent="0.3">
      <c r="A238" s="9">
        <v>1751</v>
      </c>
      <c r="B238" s="9" t="s">
        <v>254</v>
      </c>
      <c r="C238" s="9">
        <v>150</v>
      </c>
      <c r="D238" s="9" t="s">
        <v>5021</v>
      </c>
      <c r="E238" s="9" t="s">
        <v>5245</v>
      </c>
      <c r="F238" s="9">
        <v>1</v>
      </c>
      <c r="G238" s="9">
        <v>10596</v>
      </c>
      <c r="H238" s="9" t="s">
        <v>5245</v>
      </c>
      <c r="I238" s="9" t="s">
        <v>7457</v>
      </c>
      <c r="J238" s="9">
        <v>115</v>
      </c>
      <c r="K238" s="9" t="s">
        <v>7481</v>
      </c>
      <c r="L238" s="9" t="s">
        <v>7507</v>
      </c>
      <c r="M238" s="9">
        <v>479.96</v>
      </c>
      <c r="N238" s="9">
        <v>215.78</v>
      </c>
      <c r="O238" s="9">
        <v>1</v>
      </c>
      <c r="P238" s="9">
        <v>0.1</v>
      </c>
      <c r="Q238" s="9">
        <v>1051</v>
      </c>
      <c r="R238" s="9">
        <v>3</v>
      </c>
    </row>
    <row r="239" spans="1:18" x14ac:dyDescent="0.3">
      <c r="A239" s="9">
        <v>1143</v>
      </c>
      <c r="B239" s="9" t="s">
        <v>255</v>
      </c>
      <c r="C239" s="9">
        <v>40</v>
      </c>
      <c r="D239" s="9" t="s">
        <v>5020</v>
      </c>
      <c r="E239" s="9" t="s">
        <v>5246</v>
      </c>
      <c r="F239" s="9">
        <v>1</v>
      </c>
      <c r="G239" s="9">
        <v>11877</v>
      </c>
      <c r="H239" s="9" t="s">
        <v>5246</v>
      </c>
      <c r="I239" s="9" t="s">
        <v>7456</v>
      </c>
      <c r="J239" s="9">
        <v>145</v>
      </c>
      <c r="K239" s="9" t="s">
        <v>7470</v>
      </c>
      <c r="L239" s="9" t="s">
        <v>7507</v>
      </c>
      <c r="M239" s="9">
        <v>336.52</v>
      </c>
      <c r="N239" s="9">
        <v>224.79</v>
      </c>
      <c r="O239" s="9">
        <v>1</v>
      </c>
      <c r="P239" s="9"/>
      <c r="Q239" s="9">
        <v>468</v>
      </c>
      <c r="R239" s="9">
        <v>3</v>
      </c>
    </row>
    <row r="240" spans="1:18" x14ac:dyDescent="0.3">
      <c r="A240" s="9">
        <v>1608</v>
      </c>
      <c r="B240" s="9" t="s">
        <v>256</v>
      </c>
      <c r="C240" s="9">
        <v>38</v>
      </c>
      <c r="D240" s="9" t="s">
        <v>5023</v>
      </c>
      <c r="E240" s="9" t="s">
        <v>5247</v>
      </c>
      <c r="F240" s="9">
        <v>0</v>
      </c>
      <c r="G240" s="9">
        <v>11410</v>
      </c>
      <c r="H240" s="9" t="s">
        <v>5247</v>
      </c>
      <c r="I240" s="9" t="s">
        <v>7456</v>
      </c>
      <c r="J240" s="9">
        <v>107</v>
      </c>
      <c r="K240" s="9" t="s">
        <v>7485</v>
      </c>
      <c r="L240" s="9" t="s">
        <v>7507</v>
      </c>
      <c r="M240" s="9">
        <v>237.16</v>
      </c>
      <c r="N240" s="9">
        <v>122.61</v>
      </c>
      <c r="O240" s="9">
        <v>5</v>
      </c>
      <c r="P240" s="9"/>
      <c r="Q240" s="9">
        <v>754</v>
      </c>
      <c r="R240" s="9">
        <v>2</v>
      </c>
    </row>
    <row r="241" spans="1:18" x14ac:dyDescent="0.3">
      <c r="A241" s="9">
        <v>2224</v>
      </c>
      <c r="B241" s="9" t="s">
        <v>257</v>
      </c>
      <c r="C241" s="9">
        <v>50</v>
      </c>
      <c r="D241" s="9" t="s">
        <v>5019</v>
      </c>
      <c r="E241" s="9" t="s">
        <v>5248</v>
      </c>
      <c r="F241" s="9">
        <v>0</v>
      </c>
      <c r="G241" s="9">
        <v>13618</v>
      </c>
      <c r="H241" s="9" t="s">
        <v>5248</v>
      </c>
      <c r="I241" s="9" t="s">
        <v>7456</v>
      </c>
      <c r="J241" s="9">
        <v>119</v>
      </c>
      <c r="K241" s="9" t="s">
        <v>7459</v>
      </c>
      <c r="L241" s="9" t="s">
        <v>7510</v>
      </c>
      <c r="M241" s="9">
        <v>388.22</v>
      </c>
      <c r="N241" s="9">
        <v>253.56</v>
      </c>
      <c r="O241" s="9">
        <v>4</v>
      </c>
      <c r="P241" s="9">
        <v>0.05</v>
      </c>
      <c r="Q241" s="9">
        <v>878</v>
      </c>
      <c r="R241" s="9">
        <v>5</v>
      </c>
    </row>
    <row r="242" spans="1:18" x14ac:dyDescent="0.3">
      <c r="A242" s="9">
        <v>2147</v>
      </c>
      <c r="B242" s="9" t="s">
        <v>258</v>
      </c>
      <c r="C242" s="9">
        <v>32</v>
      </c>
      <c r="D242" s="9" t="s">
        <v>5021</v>
      </c>
      <c r="E242" s="9" t="s">
        <v>5249</v>
      </c>
      <c r="F242" s="9">
        <v>0</v>
      </c>
      <c r="G242" s="9">
        <v>11137</v>
      </c>
      <c r="H242" s="9" t="s">
        <v>5249</v>
      </c>
      <c r="I242" s="9" t="s">
        <v>7455</v>
      </c>
      <c r="J242" s="9">
        <v>140</v>
      </c>
      <c r="K242" s="9" t="s">
        <v>7468</v>
      </c>
      <c r="L242" s="9" t="s">
        <v>7508</v>
      </c>
      <c r="M242" s="9">
        <v>981.37</v>
      </c>
      <c r="N242" s="9">
        <v>543.45000000000005</v>
      </c>
      <c r="O242" s="9">
        <v>2</v>
      </c>
      <c r="P242" s="9">
        <v>0.1</v>
      </c>
      <c r="Q242" s="9">
        <v>654</v>
      </c>
      <c r="R242" s="9">
        <v>6</v>
      </c>
    </row>
    <row r="243" spans="1:18" x14ac:dyDescent="0.3">
      <c r="A243" s="9">
        <v>1186</v>
      </c>
      <c r="B243" s="9" t="s">
        <v>259</v>
      </c>
      <c r="C243" s="9">
        <v>33</v>
      </c>
      <c r="D243" s="9" t="s">
        <v>5022</v>
      </c>
      <c r="E243" s="9" t="s">
        <v>5250</v>
      </c>
      <c r="F243" s="9">
        <v>0</v>
      </c>
      <c r="G243" s="9">
        <v>10570</v>
      </c>
      <c r="H243" s="9" t="s">
        <v>5250</v>
      </c>
      <c r="I243" s="9" t="s">
        <v>7457</v>
      </c>
      <c r="J243" s="9">
        <v>142</v>
      </c>
      <c r="K243" s="9" t="s">
        <v>7500</v>
      </c>
      <c r="L243" s="9" t="s">
        <v>7511</v>
      </c>
      <c r="M243" s="9">
        <v>710.28</v>
      </c>
      <c r="N243" s="9">
        <v>467.83</v>
      </c>
      <c r="O243" s="9">
        <v>2</v>
      </c>
      <c r="P243" s="9"/>
      <c r="Q243" s="9">
        <v>378</v>
      </c>
      <c r="R243" s="9">
        <v>4</v>
      </c>
    </row>
    <row r="244" spans="1:18" x14ac:dyDescent="0.3">
      <c r="A244" s="9">
        <v>2349</v>
      </c>
      <c r="B244" s="9" t="s">
        <v>260</v>
      </c>
      <c r="C244" s="9">
        <v>51</v>
      </c>
      <c r="D244" s="9" t="s">
        <v>5023</v>
      </c>
      <c r="E244" s="9" t="s">
        <v>5251</v>
      </c>
      <c r="F244" s="9">
        <v>1</v>
      </c>
      <c r="G244" s="9">
        <v>11061</v>
      </c>
      <c r="H244" s="9" t="s">
        <v>5251</v>
      </c>
      <c r="I244" s="9" t="s">
        <v>7456</v>
      </c>
      <c r="J244" s="9">
        <v>117</v>
      </c>
      <c r="K244" s="9" t="s">
        <v>7483</v>
      </c>
      <c r="L244" s="9" t="s">
        <v>7507</v>
      </c>
      <c r="M244" s="9">
        <v>852.95</v>
      </c>
      <c r="N244" s="9">
        <v>510.79</v>
      </c>
      <c r="O244" s="9">
        <v>4</v>
      </c>
      <c r="P244" s="9">
        <v>0.05</v>
      </c>
      <c r="Q244" s="9">
        <v>535</v>
      </c>
      <c r="R244" s="9">
        <v>5</v>
      </c>
    </row>
    <row r="245" spans="1:18" x14ac:dyDescent="0.3">
      <c r="A245" s="9">
        <v>1463</v>
      </c>
      <c r="B245" s="9" t="s">
        <v>261</v>
      </c>
      <c r="C245" s="9">
        <v>25</v>
      </c>
      <c r="D245" s="9" t="s">
        <v>5023</v>
      </c>
      <c r="E245" s="9" t="s">
        <v>5252</v>
      </c>
      <c r="F245" s="9">
        <v>0</v>
      </c>
      <c r="G245" s="9">
        <v>11568</v>
      </c>
      <c r="H245" s="9" t="s">
        <v>5252</v>
      </c>
      <c r="I245" s="9" t="s">
        <v>7456</v>
      </c>
      <c r="J245" s="9">
        <v>101</v>
      </c>
      <c r="K245" s="9" t="s">
        <v>7478</v>
      </c>
      <c r="L245" s="9" t="s">
        <v>7508</v>
      </c>
      <c r="M245" s="9">
        <v>227.43</v>
      </c>
      <c r="N245" s="9">
        <v>125.68</v>
      </c>
      <c r="O245" s="9">
        <v>1</v>
      </c>
      <c r="P245" s="9"/>
      <c r="Q245" s="9">
        <v>390</v>
      </c>
      <c r="R245" s="9">
        <v>2</v>
      </c>
    </row>
    <row r="246" spans="1:18" x14ac:dyDescent="0.3">
      <c r="A246" s="9">
        <v>2372</v>
      </c>
      <c r="B246" s="9" t="s">
        <v>262</v>
      </c>
      <c r="C246" s="9">
        <v>26</v>
      </c>
      <c r="D246" s="9" t="s">
        <v>5022</v>
      </c>
      <c r="E246" s="9" t="s">
        <v>5253</v>
      </c>
      <c r="F246" s="9">
        <v>0</v>
      </c>
      <c r="G246" s="9">
        <v>10376</v>
      </c>
      <c r="H246" s="9" t="s">
        <v>5253</v>
      </c>
      <c r="I246" s="9" t="s">
        <v>7456</v>
      </c>
      <c r="J246" s="9">
        <v>145</v>
      </c>
      <c r="K246" s="9" t="s">
        <v>7470</v>
      </c>
      <c r="L246" s="9" t="s">
        <v>7509</v>
      </c>
      <c r="M246" s="9">
        <v>1213.07</v>
      </c>
      <c r="N246" s="9">
        <v>598.97</v>
      </c>
      <c r="O246" s="9">
        <v>4</v>
      </c>
      <c r="P246" s="9">
        <v>0.05</v>
      </c>
      <c r="Q246" s="9">
        <v>369</v>
      </c>
      <c r="R246" s="9">
        <v>7</v>
      </c>
    </row>
    <row r="247" spans="1:18" x14ac:dyDescent="0.3">
      <c r="A247" s="9">
        <v>1659</v>
      </c>
      <c r="B247" s="9" t="s">
        <v>263</v>
      </c>
      <c r="C247" s="9">
        <v>21</v>
      </c>
      <c r="D247" s="9" t="s">
        <v>5018</v>
      </c>
      <c r="E247" s="9" t="s">
        <v>5254</v>
      </c>
      <c r="F247" s="9">
        <v>0</v>
      </c>
      <c r="G247" s="9">
        <v>13470</v>
      </c>
      <c r="H247" s="9" t="s">
        <v>5254</v>
      </c>
      <c r="I247" s="9" t="s">
        <v>7455</v>
      </c>
      <c r="J247" s="9">
        <v>129</v>
      </c>
      <c r="K247" s="9" t="s">
        <v>7471</v>
      </c>
      <c r="L247" s="9" t="s">
        <v>7510</v>
      </c>
      <c r="M247" s="9">
        <v>1186.94</v>
      </c>
      <c r="N247" s="9">
        <v>819.79</v>
      </c>
      <c r="O247" s="9">
        <v>2</v>
      </c>
      <c r="P247" s="9">
        <v>0.05</v>
      </c>
      <c r="Q247" s="9">
        <v>1016</v>
      </c>
      <c r="R247" s="9">
        <v>3</v>
      </c>
    </row>
    <row r="248" spans="1:18" x14ac:dyDescent="0.3">
      <c r="A248" s="9">
        <v>1763</v>
      </c>
      <c r="B248" s="9" t="s">
        <v>264</v>
      </c>
      <c r="C248" s="9">
        <v>52</v>
      </c>
      <c r="D248" s="9" t="s">
        <v>5018</v>
      </c>
      <c r="E248" s="9" t="s">
        <v>5255</v>
      </c>
      <c r="F248" s="9">
        <v>0</v>
      </c>
      <c r="G248" s="9">
        <v>13274</v>
      </c>
      <c r="H248" s="9" t="s">
        <v>5255</v>
      </c>
      <c r="I248" s="9" t="s">
        <v>7456</v>
      </c>
      <c r="J248" s="9">
        <v>113</v>
      </c>
      <c r="K248" s="9" t="s">
        <v>7460</v>
      </c>
      <c r="L248" s="9" t="s">
        <v>7508</v>
      </c>
      <c r="M248" s="9">
        <v>81.31</v>
      </c>
      <c r="N248" s="9">
        <v>52.06</v>
      </c>
      <c r="O248" s="9">
        <v>4</v>
      </c>
      <c r="P248" s="9"/>
      <c r="Q248" s="9">
        <v>403</v>
      </c>
      <c r="R248" s="9">
        <v>5</v>
      </c>
    </row>
    <row r="249" spans="1:18" x14ac:dyDescent="0.3">
      <c r="A249" s="9">
        <v>1954</v>
      </c>
      <c r="B249" s="9" t="s">
        <v>265</v>
      </c>
      <c r="C249" s="9">
        <v>38</v>
      </c>
      <c r="D249" s="9" t="s">
        <v>5020</v>
      </c>
      <c r="E249" s="9" t="s">
        <v>5256</v>
      </c>
      <c r="F249" s="9">
        <v>0</v>
      </c>
      <c r="G249" s="9">
        <v>13273</v>
      </c>
      <c r="H249" s="9" t="s">
        <v>5256</v>
      </c>
      <c r="I249" s="9" t="s">
        <v>7457</v>
      </c>
      <c r="J249" s="9">
        <v>148</v>
      </c>
      <c r="K249" s="9" t="s">
        <v>7491</v>
      </c>
      <c r="L249" s="9" t="s">
        <v>7510</v>
      </c>
      <c r="M249" s="9">
        <v>606.1</v>
      </c>
      <c r="N249" s="9">
        <v>311.75</v>
      </c>
      <c r="O249" s="9">
        <v>1</v>
      </c>
      <c r="P249" s="9"/>
      <c r="Q249" s="9">
        <v>741</v>
      </c>
      <c r="R249" s="9">
        <v>5</v>
      </c>
    </row>
    <row r="250" spans="1:18" x14ac:dyDescent="0.3">
      <c r="A250" s="9">
        <v>1402</v>
      </c>
      <c r="B250" s="9" t="s">
        <v>266</v>
      </c>
      <c r="C250" s="9">
        <v>20</v>
      </c>
      <c r="D250" s="9" t="s">
        <v>5020</v>
      </c>
      <c r="E250" s="9" t="s">
        <v>5249</v>
      </c>
      <c r="F250" s="9">
        <v>0</v>
      </c>
      <c r="G250" s="9">
        <v>12147</v>
      </c>
      <c r="H250" s="9" t="s">
        <v>5249</v>
      </c>
      <c r="I250" s="9" t="s">
        <v>7457</v>
      </c>
      <c r="J250" s="9">
        <v>129</v>
      </c>
      <c r="K250" s="9" t="s">
        <v>7471</v>
      </c>
      <c r="L250" s="9" t="s">
        <v>7508</v>
      </c>
      <c r="M250" s="9">
        <v>149.72</v>
      </c>
      <c r="N250" s="9">
        <v>67.38</v>
      </c>
      <c r="O250" s="9">
        <v>5</v>
      </c>
      <c r="P250" s="9"/>
      <c r="Q250" s="9">
        <v>571</v>
      </c>
      <c r="R250" s="9">
        <v>3</v>
      </c>
    </row>
    <row r="251" spans="1:18" x14ac:dyDescent="0.3">
      <c r="A251" s="9">
        <v>2369</v>
      </c>
      <c r="B251" s="9" t="s">
        <v>267</v>
      </c>
      <c r="C251" s="9">
        <v>52</v>
      </c>
      <c r="D251" s="9" t="s">
        <v>5023</v>
      </c>
      <c r="E251" s="9" t="s">
        <v>5257</v>
      </c>
      <c r="F251" s="9">
        <v>1</v>
      </c>
      <c r="G251" s="9">
        <v>13469</v>
      </c>
      <c r="H251" s="9" t="s">
        <v>5257</v>
      </c>
      <c r="I251" s="9" t="s">
        <v>7455</v>
      </c>
      <c r="J251" s="9">
        <v>141</v>
      </c>
      <c r="K251" s="9" t="s">
        <v>7490</v>
      </c>
      <c r="L251" s="9" t="s">
        <v>7510</v>
      </c>
      <c r="M251" s="9">
        <v>1198.55</v>
      </c>
      <c r="N251" s="9">
        <v>759.71</v>
      </c>
      <c r="O251" s="9">
        <v>1</v>
      </c>
      <c r="P251" s="9">
        <v>0.2</v>
      </c>
      <c r="Q251" s="9">
        <v>540</v>
      </c>
      <c r="R251" s="9">
        <v>4</v>
      </c>
    </row>
    <row r="252" spans="1:18" x14ac:dyDescent="0.3">
      <c r="A252" s="9">
        <v>1146</v>
      </c>
      <c r="B252" s="9" t="s">
        <v>268</v>
      </c>
      <c r="C252" s="9">
        <v>31</v>
      </c>
      <c r="D252" s="9" t="s">
        <v>5023</v>
      </c>
      <c r="E252" s="9" t="s">
        <v>5258</v>
      </c>
      <c r="F252" s="9">
        <v>0</v>
      </c>
      <c r="G252" s="9">
        <v>13521</v>
      </c>
      <c r="H252" s="9" t="s">
        <v>5258</v>
      </c>
      <c r="I252" s="9" t="s">
        <v>7455</v>
      </c>
      <c r="J252" s="9">
        <v>142</v>
      </c>
      <c r="K252" s="9" t="s">
        <v>7500</v>
      </c>
      <c r="L252" s="9" t="s">
        <v>7508</v>
      </c>
      <c r="M252" s="9">
        <v>1119.04</v>
      </c>
      <c r="N252" s="9">
        <v>779.95</v>
      </c>
      <c r="O252" s="9">
        <v>3</v>
      </c>
      <c r="P252" s="9"/>
      <c r="Q252" s="9">
        <v>660</v>
      </c>
      <c r="R252" s="9">
        <v>5</v>
      </c>
    </row>
    <row r="253" spans="1:18" x14ac:dyDescent="0.3">
      <c r="A253" s="9">
        <v>2171</v>
      </c>
      <c r="B253" s="9" t="s">
        <v>269</v>
      </c>
      <c r="C253" s="9">
        <v>26</v>
      </c>
      <c r="D253" s="9" t="s">
        <v>5020</v>
      </c>
      <c r="E253" s="9" t="s">
        <v>5259</v>
      </c>
      <c r="F253" s="9">
        <v>1</v>
      </c>
      <c r="G253" s="9">
        <v>11836</v>
      </c>
      <c r="H253" s="9" t="s">
        <v>5259</v>
      </c>
      <c r="I253" s="9" t="s">
        <v>7455</v>
      </c>
      <c r="J253" s="9">
        <v>106</v>
      </c>
      <c r="K253" s="9" t="s">
        <v>7477</v>
      </c>
      <c r="L253" s="9" t="s">
        <v>7510</v>
      </c>
      <c r="M253" s="9">
        <v>1357.88</v>
      </c>
      <c r="N253" s="9"/>
      <c r="O253" s="9">
        <v>3</v>
      </c>
      <c r="P253" s="9"/>
      <c r="Q253" s="9">
        <v>1069</v>
      </c>
      <c r="R253" s="9">
        <v>4</v>
      </c>
    </row>
    <row r="254" spans="1:18" x14ac:dyDescent="0.3">
      <c r="A254" s="9">
        <v>1863</v>
      </c>
      <c r="B254" s="9" t="s">
        <v>270</v>
      </c>
      <c r="C254" s="9">
        <v>37</v>
      </c>
      <c r="D254" s="9" t="s">
        <v>5022</v>
      </c>
      <c r="E254" s="9" t="s">
        <v>5260</v>
      </c>
      <c r="F254" s="9">
        <v>0</v>
      </c>
      <c r="G254" s="9">
        <v>12863</v>
      </c>
      <c r="H254" s="9" t="s">
        <v>5260</v>
      </c>
      <c r="I254" s="9" t="s">
        <v>7457</v>
      </c>
      <c r="J254" s="9">
        <v>105</v>
      </c>
      <c r="K254" s="9" t="s">
        <v>7461</v>
      </c>
      <c r="L254" s="9" t="s">
        <v>7509</v>
      </c>
      <c r="M254" s="9">
        <v>392.79</v>
      </c>
      <c r="N254" s="9">
        <v>265.04000000000002</v>
      </c>
      <c r="O254" s="9">
        <v>4</v>
      </c>
      <c r="P254" s="9"/>
      <c r="Q254" s="9">
        <v>355</v>
      </c>
      <c r="R254" s="9">
        <v>4</v>
      </c>
    </row>
    <row r="255" spans="1:18" x14ac:dyDescent="0.3">
      <c r="A255" s="9">
        <v>1488</v>
      </c>
      <c r="B255" s="9" t="s">
        <v>271</v>
      </c>
      <c r="C255" s="9">
        <v>62</v>
      </c>
      <c r="D255" s="9" t="s">
        <v>5020</v>
      </c>
      <c r="E255" s="9" t="s">
        <v>5261</v>
      </c>
      <c r="F255" s="9">
        <v>1</v>
      </c>
      <c r="G255" s="9">
        <v>11963</v>
      </c>
      <c r="H255" s="9" t="s">
        <v>5261</v>
      </c>
      <c r="I255" s="9" t="s">
        <v>7455</v>
      </c>
      <c r="J255" s="9">
        <v>134</v>
      </c>
      <c r="K255" s="9" t="s">
        <v>7482</v>
      </c>
      <c r="L255" s="9" t="s">
        <v>7508</v>
      </c>
      <c r="M255" s="9">
        <v>711.63</v>
      </c>
      <c r="N255" s="9">
        <v>311.42</v>
      </c>
      <c r="O255" s="9">
        <v>1</v>
      </c>
      <c r="P255" s="9">
        <v>0.05</v>
      </c>
      <c r="Q255" s="9">
        <v>756</v>
      </c>
      <c r="R255" s="9">
        <v>6</v>
      </c>
    </row>
    <row r="256" spans="1:18" x14ac:dyDescent="0.3">
      <c r="A256" s="9">
        <v>1928</v>
      </c>
      <c r="B256" s="9" t="s">
        <v>272</v>
      </c>
      <c r="C256" s="9">
        <v>34</v>
      </c>
      <c r="D256" s="9" t="s">
        <v>5023</v>
      </c>
      <c r="E256" s="9" t="s">
        <v>5262</v>
      </c>
      <c r="F256" s="9">
        <v>0</v>
      </c>
      <c r="G256" s="9">
        <v>12165</v>
      </c>
      <c r="H256" s="9" t="s">
        <v>5262</v>
      </c>
      <c r="I256" s="9" t="s">
        <v>7455</v>
      </c>
      <c r="J256" s="9">
        <v>111</v>
      </c>
      <c r="K256" s="9" t="s">
        <v>7476</v>
      </c>
      <c r="L256" s="9" t="s">
        <v>7511</v>
      </c>
      <c r="M256" s="9">
        <v>317.51</v>
      </c>
      <c r="N256" s="9">
        <v>217.7</v>
      </c>
      <c r="O256" s="9">
        <v>1</v>
      </c>
      <c r="P256" s="9"/>
      <c r="Q256" s="9">
        <v>381</v>
      </c>
      <c r="R256" s="9">
        <v>6</v>
      </c>
    </row>
    <row r="257" spans="1:18" x14ac:dyDescent="0.3">
      <c r="A257" s="9">
        <v>1550</v>
      </c>
      <c r="B257" s="9" t="s">
        <v>273</v>
      </c>
      <c r="C257" s="9">
        <v>48</v>
      </c>
      <c r="D257" s="9" t="s">
        <v>5021</v>
      </c>
      <c r="E257" s="9" t="s">
        <v>5263</v>
      </c>
      <c r="F257" s="9">
        <v>1</v>
      </c>
      <c r="G257" s="9">
        <v>12468</v>
      </c>
      <c r="H257" s="9" t="s">
        <v>5263</v>
      </c>
      <c r="I257" s="9" t="s">
        <v>7457</v>
      </c>
      <c r="J257" s="9">
        <v>109</v>
      </c>
      <c r="K257" s="9" t="s">
        <v>7466</v>
      </c>
      <c r="L257" s="9" t="s">
        <v>7507</v>
      </c>
      <c r="M257" s="9">
        <v>588.29</v>
      </c>
      <c r="N257" s="9"/>
      <c r="O257" s="9">
        <v>2</v>
      </c>
      <c r="P257" s="9">
        <v>0.05</v>
      </c>
      <c r="Q257" s="9">
        <v>441</v>
      </c>
      <c r="R257" s="9">
        <v>3</v>
      </c>
    </row>
    <row r="258" spans="1:18" x14ac:dyDescent="0.3">
      <c r="A258" s="9">
        <v>1337</v>
      </c>
      <c r="B258" s="9" t="s">
        <v>274</v>
      </c>
      <c r="C258" s="9">
        <v>50</v>
      </c>
      <c r="D258" s="9" t="s">
        <v>5023</v>
      </c>
      <c r="E258" s="9" t="s">
        <v>5264</v>
      </c>
      <c r="F258" s="9">
        <v>0</v>
      </c>
      <c r="G258" s="9">
        <v>11266</v>
      </c>
      <c r="H258" s="9" t="s">
        <v>5264</v>
      </c>
      <c r="I258" s="9" t="s">
        <v>7456</v>
      </c>
      <c r="J258" s="9">
        <v>138</v>
      </c>
      <c r="K258" s="9" t="s">
        <v>7464</v>
      </c>
      <c r="L258" s="9" t="s">
        <v>7509</v>
      </c>
      <c r="M258" s="9">
        <v>807.25</v>
      </c>
      <c r="N258" s="9">
        <v>406.84</v>
      </c>
      <c r="O258" s="9">
        <v>5</v>
      </c>
      <c r="P258" s="9">
        <v>0.2</v>
      </c>
      <c r="Q258" s="9">
        <v>352</v>
      </c>
      <c r="R258" s="9">
        <v>8</v>
      </c>
    </row>
    <row r="259" spans="1:18" x14ac:dyDescent="0.3">
      <c r="A259" s="9">
        <v>1871</v>
      </c>
      <c r="B259" s="9" t="s">
        <v>275</v>
      </c>
      <c r="C259" s="9">
        <v>46</v>
      </c>
      <c r="D259" s="9" t="s">
        <v>5021</v>
      </c>
      <c r="E259" s="9" t="s">
        <v>5265</v>
      </c>
      <c r="F259" s="9">
        <v>0</v>
      </c>
      <c r="G259" s="9">
        <v>10540</v>
      </c>
      <c r="H259" s="9" t="s">
        <v>5265</v>
      </c>
      <c r="I259" s="9" t="s">
        <v>7455</v>
      </c>
      <c r="J259" s="9">
        <v>140</v>
      </c>
      <c r="K259" s="9" t="s">
        <v>7468</v>
      </c>
      <c r="L259" s="9" t="s">
        <v>7508</v>
      </c>
      <c r="M259" s="9">
        <v>127.33</v>
      </c>
      <c r="N259" s="9">
        <v>62.57</v>
      </c>
      <c r="O259" s="9">
        <v>1</v>
      </c>
      <c r="P259" s="9"/>
      <c r="Q259" s="9">
        <v>346</v>
      </c>
      <c r="R259" s="9">
        <v>4</v>
      </c>
    </row>
    <row r="260" spans="1:18" x14ac:dyDescent="0.3">
      <c r="A260" s="9">
        <v>1640</v>
      </c>
      <c r="B260" s="9" t="s">
        <v>276</v>
      </c>
      <c r="C260" s="9">
        <v>59</v>
      </c>
      <c r="D260" s="9" t="s">
        <v>5021</v>
      </c>
      <c r="E260" s="9" t="s">
        <v>5266</v>
      </c>
      <c r="F260" s="9">
        <v>0</v>
      </c>
      <c r="G260" s="9">
        <v>11250</v>
      </c>
      <c r="H260" s="9" t="s">
        <v>5266</v>
      </c>
      <c r="I260" s="9" t="s">
        <v>7456</v>
      </c>
      <c r="J260" s="9">
        <v>141</v>
      </c>
      <c r="K260" s="9" t="s">
        <v>7490</v>
      </c>
      <c r="L260" s="9" t="s">
        <v>7509</v>
      </c>
      <c r="M260" s="9">
        <v>1086.56</v>
      </c>
      <c r="N260" s="9">
        <v>644.36</v>
      </c>
      <c r="O260" s="9">
        <v>4</v>
      </c>
      <c r="P260" s="9"/>
      <c r="Q260" s="9">
        <v>329</v>
      </c>
      <c r="R260" s="9">
        <v>2</v>
      </c>
    </row>
    <row r="261" spans="1:18" x14ac:dyDescent="0.3">
      <c r="A261" s="9">
        <v>1472</v>
      </c>
      <c r="B261" s="9" t="s">
        <v>277</v>
      </c>
      <c r="C261" s="9">
        <v>29</v>
      </c>
      <c r="D261" s="9" t="s">
        <v>5023</v>
      </c>
      <c r="E261" s="9" t="s">
        <v>5267</v>
      </c>
      <c r="F261" s="9">
        <v>0</v>
      </c>
      <c r="G261" s="9">
        <v>13572</v>
      </c>
      <c r="H261" s="9" t="s">
        <v>5267</v>
      </c>
      <c r="I261" s="9" t="s">
        <v>7456</v>
      </c>
      <c r="J261" s="9">
        <v>109</v>
      </c>
      <c r="K261" s="9" t="s">
        <v>7466</v>
      </c>
      <c r="L261" s="9" t="s">
        <v>7508</v>
      </c>
      <c r="M261" s="9">
        <v>837.78</v>
      </c>
      <c r="N261" s="9">
        <v>484.28</v>
      </c>
      <c r="O261" s="9">
        <v>2</v>
      </c>
      <c r="P261" s="9">
        <v>0.2</v>
      </c>
      <c r="Q261" s="9">
        <v>467</v>
      </c>
      <c r="R261" s="9">
        <v>2</v>
      </c>
    </row>
    <row r="262" spans="1:18" x14ac:dyDescent="0.3">
      <c r="A262" s="9">
        <v>1150</v>
      </c>
      <c r="B262" s="9" t="s">
        <v>278</v>
      </c>
      <c r="C262" s="9">
        <v>24</v>
      </c>
      <c r="D262" s="9" t="s">
        <v>5019</v>
      </c>
      <c r="E262" s="9" t="s">
        <v>5268</v>
      </c>
      <c r="F262" s="9">
        <v>0</v>
      </c>
      <c r="G262" s="9">
        <v>11875</v>
      </c>
      <c r="H262" s="9" t="s">
        <v>5268</v>
      </c>
      <c r="I262" s="9" t="s">
        <v>7456</v>
      </c>
      <c r="J262" s="9">
        <v>108</v>
      </c>
      <c r="K262" s="9" t="s">
        <v>7496</v>
      </c>
      <c r="L262" s="9" t="s">
        <v>7510</v>
      </c>
      <c r="M262" s="9">
        <v>1251.99</v>
      </c>
      <c r="N262" s="9">
        <v>845.95</v>
      </c>
      <c r="O262" s="9">
        <v>2</v>
      </c>
      <c r="P262" s="9"/>
      <c r="Q262" s="9">
        <v>459</v>
      </c>
      <c r="R262" s="9">
        <v>4</v>
      </c>
    </row>
    <row r="263" spans="1:18" x14ac:dyDescent="0.3">
      <c r="A263" s="9">
        <v>2438</v>
      </c>
      <c r="B263" s="9" t="s">
        <v>279</v>
      </c>
      <c r="C263" s="9">
        <v>24</v>
      </c>
      <c r="D263" s="9" t="s">
        <v>5020</v>
      </c>
      <c r="E263" s="9" t="s">
        <v>5269</v>
      </c>
      <c r="F263" s="9">
        <v>0</v>
      </c>
      <c r="G263" s="9">
        <v>11236</v>
      </c>
      <c r="H263" s="9" t="s">
        <v>5269</v>
      </c>
      <c r="I263" s="9" t="s">
        <v>7456</v>
      </c>
      <c r="J263" s="9">
        <v>144</v>
      </c>
      <c r="K263" s="9" t="s">
        <v>7462</v>
      </c>
      <c r="L263" s="9" t="s">
        <v>7507</v>
      </c>
      <c r="M263" s="9">
        <v>444.08</v>
      </c>
      <c r="N263" s="9">
        <v>279.70999999999998</v>
      </c>
      <c r="O263" s="9">
        <v>4</v>
      </c>
      <c r="P263" s="9">
        <v>0.05</v>
      </c>
      <c r="Q263" s="9">
        <v>914</v>
      </c>
      <c r="R263" s="9">
        <v>4</v>
      </c>
    </row>
    <row r="264" spans="1:18" x14ac:dyDescent="0.3">
      <c r="A264" s="9">
        <v>2321</v>
      </c>
      <c r="B264" s="9" t="s">
        <v>280</v>
      </c>
      <c r="C264" s="9">
        <v>37</v>
      </c>
      <c r="D264" s="9" t="s">
        <v>5018</v>
      </c>
      <c r="E264" s="9" t="s">
        <v>5270</v>
      </c>
      <c r="F264" s="9">
        <v>0</v>
      </c>
      <c r="G264" s="9">
        <v>12977</v>
      </c>
      <c r="H264" s="9" t="s">
        <v>5270</v>
      </c>
      <c r="I264" s="9" t="s">
        <v>7455</v>
      </c>
      <c r="J264" s="9">
        <v>140</v>
      </c>
      <c r="K264" s="9" t="s">
        <v>7468</v>
      </c>
      <c r="L264" s="9" t="s">
        <v>7511</v>
      </c>
      <c r="M264" s="9">
        <v>1359.82</v>
      </c>
      <c r="N264" s="9">
        <v>764.37</v>
      </c>
      <c r="O264" s="9">
        <v>4</v>
      </c>
      <c r="P264" s="9">
        <v>0.05</v>
      </c>
      <c r="Q264" s="9">
        <v>859</v>
      </c>
      <c r="R264" s="9">
        <v>2</v>
      </c>
    </row>
    <row r="265" spans="1:18" x14ac:dyDescent="0.3">
      <c r="A265" s="9">
        <v>1262</v>
      </c>
      <c r="B265" s="9" t="s">
        <v>281</v>
      </c>
      <c r="C265" s="9">
        <v>25</v>
      </c>
      <c r="D265" s="9" t="s">
        <v>5023</v>
      </c>
      <c r="E265" s="9" t="s">
        <v>5271</v>
      </c>
      <c r="F265" s="9">
        <v>1</v>
      </c>
      <c r="G265" s="9">
        <v>12746</v>
      </c>
      <c r="H265" s="9" t="s">
        <v>5271</v>
      </c>
      <c r="I265" s="9" t="s">
        <v>7455</v>
      </c>
      <c r="J265" s="9">
        <v>103</v>
      </c>
      <c r="K265" s="9" t="s">
        <v>7472</v>
      </c>
      <c r="L265" s="9" t="s">
        <v>7507</v>
      </c>
      <c r="M265" s="9">
        <v>1498.11</v>
      </c>
      <c r="N265" s="9">
        <v>1016.12</v>
      </c>
      <c r="O265" s="9">
        <v>1</v>
      </c>
      <c r="P265" s="9"/>
      <c r="Q265" s="9">
        <v>735</v>
      </c>
      <c r="R265" s="9">
        <v>3</v>
      </c>
    </row>
    <row r="266" spans="1:18" x14ac:dyDescent="0.3">
      <c r="A266" s="9">
        <v>1143</v>
      </c>
      <c r="B266" s="9" t="s">
        <v>282</v>
      </c>
      <c r="C266" s="9">
        <v>42</v>
      </c>
      <c r="D266" s="9" t="s">
        <v>5021</v>
      </c>
      <c r="E266" s="9" t="s">
        <v>5272</v>
      </c>
      <c r="F266" s="9">
        <v>1</v>
      </c>
      <c r="G266" s="9">
        <v>10112</v>
      </c>
      <c r="H266" s="9" t="s">
        <v>5272</v>
      </c>
      <c r="I266" s="9" t="s">
        <v>7455</v>
      </c>
      <c r="J266" s="9">
        <v>113</v>
      </c>
      <c r="K266" s="9" t="s">
        <v>7460</v>
      </c>
      <c r="L266" s="9" t="s">
        <v>7509</v>
      </c>
      <c r="M266" s="9">
        <v>1382.98</v>
      </c>
      <c r="N266" s="9">
        <v>799.11</v>
      </c>
      <c r="O266" s="9">
        <v>1</v>
      </c>
      <c r="P266" s="9"/>
      <c r="Q266" s="9">
        <v>468</v>
      </c>
      <c r="R266" s="9">
        <v>3</v>
      </c>
    </row>
    <row r="267" spans="1:18" x14ac:dyDescent="0.3">
      <c r="A267" s="9">
        <v>1345</v>
      </c>
      <c r="B267" s="9" t="s">
        <v>283</v>
      </c>
      <c r="C267" s="9">
        <v>41</v>
      </c>
      <c r="D267" s="9" t="s">
        <v>5023</v>
      </c>
      <c r="E267" s="9" t="s">
        <v>5273</v>
      </c>
      <c r="F267" s="9">
        <v>1</v>
      </c>
      <c r="G267" s="9">
        <v>10372</v>
      </c>
      <c r="H267" s="9" t="s">
        <v>5273</v>
      </c>
      <c r="I267" s="9" t="s">
        <v>7457</v>
      </c>
      <c r="J267" s="9">
        <v>119</v>
      </c>
      <c r="K267" s="9" t="s">
        <v>7459</v>
      </c>
      <c r="L267" s="9" t="s">
        <v>7508</v>
      </c>
      <c r="M267" s="9">
        <v>1177.94</v>
      </c>
      <c r="N267" s="9">
        <v>771.44</v>
      </c>
      <c r="O267" s="9">
        <v>2</v>
      </c>
      <c r="P267" s="9"/>
      <c r="Q267" s="9">
        <v>1042</v>
      </c>
      <c r="R267" s="9">
        <v>3</v>
      </c>
    </row>
    <row r="268" spans="1:18" x14ac:dyDescent="0.3">
      <c r="A268" s="9">
        <v>1623</v>
      </c>
      <c r="B268" s="9" t="s">
        <v>284</v>
      </c>
      <c r="C268" s="9">
        <v>55</v>
      </c>
      <c r="D268" s="9" t="s">
        <v>5020</v>
      </c>
      <c r="E268" s="9" t="s">
        <v>5067</v>
      </c>
      <c r="F268" s="9">
        <v>0</v>
      </c>
      <c r="G268" s="9">
        <v>12346</v>
      </c>
      <c r="H268" s="9" t="s">
        <v>5067</v>
      </c>
      <c r="I268" s="9" t="s">
        <v>7457</v>
      </c>
      <c r="J268" s="9">
        <v>134</v>
      </c>
      <c r="K268" s="9" t="s">
        <v>7482</v>
      </c>
      <c r="L268" s="9" t="s">
        <v>7509</v>
      </c>
      <c r="M268" s="9">
        <v>1227.93</v>
      </c>
      <c r="N268" s="9">
        <v>800.96</v>
      </c>
      <c r="O268" s="9">
        <v>2</v>
      </c>
      <c r="P268" s="9"/>
      <c r="Q268" s="9">
        <v>556</v>
      </c>
      <c r="R268" s="9">
        <v>5</v>
      </c>
    </row>
    <row r="269" spans="1:18" x14ac:dyDescent="0.3">
      <c r="A269" s="9">
        <v>2016</v>
      </c>
      <c r="B269" s="9" t="s">
        <v>285</v>
      </c>
      <c r="C269" s="9">
        <v>44</v>
      </c>
      <c r="D269" s="9" t="s">
        <v>5022</v>
      </c>
      <c r="E269" s="9" t="s">
        <v>5274</v>
      </c>
      <c r="F269" s="9">
        <v>0</v>
      </c>
      <c r="G269" s="9">
        <v>11696</v>
      </c>
      <c r="H269" s="9" t="s">
        <v>5274</v>
      </c>
      <c r="I269" s="9" t="s">
        <v>7456</v>
      </c>
      <c r="J269" s="9">
        <v>132</v>
      </c>
      <c r="K269" s="9" t="s">
        <v>7506</v>
      </c>
      <c r="L269" s="9" t="s">
        <v>7507</v>
      </c>
      <c r="M269" s="9">
        <v>881.93</v>
      </c>
      <c r="N269" s="9">
        <v>595.97</v>
      </c>
      <c r="O269" s="9">
        <v>5</v>
      </c>
      <c r="P269" s="9"/>
      <c r="Q269" s="9">
        <v>478</v>
      </c>
      <c r="R269" s="9">
        <v>6</v>
      </c>
    </row>
    <row r="270" spans="1:18" x14ac:dyDescent="0.3">
      <c r="A270" s="9">
        <v>1880</v>
      </c>
      <c r="B270" s="9" t="s">
        <v>286</v>
      </c>
      <c r="C270" s="9">
        <v>33</v>
      </c>
      <c r="D270" s="9" t="s">
        <v>5021</v>
      </c>
      <c r="E270" s="9" t="s">
        <v>5275</v>
      </c>
      <c r="F270" s="9">
        <v>0</v>
      </c>
      <c r="G270" s="9">
        <v>11042</v>
      </c>
      <c r="H270" s="9" t="s">
        <v>5275</v>
      </c>
      <c r="I270" s="9" t="s">
        <v>7457</v>
      </c>
      <c r="J270" s="9">
        <v>149</v>
      </c>
      <c r="K270" s="9" t="s">
        <v>7467</v>
      </c>
      <c r="L270" s="9" t="s">
        <v>7509</v>
      </c>
      <c r="M270" s="9">
        <v>325.72000000000003</v>
      </c>
      <c r="N270" s="9">
        <v>136.88999999999999</v>
      </c>
      <c r="O270" s="9">
        <v>2</v>
      </c>
      <c r="P270" s="9"/>
      <c r="Q270" s="9">
        <v>598</v>
      </c>
      <c r="R270" s="9">
        <v>10</v>
      </c>
    </row>
    <row r="271" spans="1:18" x14ac:dyDescent="0.3">
      <c r="A271" s="9">
        <v>1001</v>
      </c>
      <c r="B271" s="9" t="s">
        <v>287</v>
      </c>
      <c r="C271" s="9">
        <v>46</v>
      </c>
      <c r="D271" s="9" t="s">
        <v>5018</v>
      </c>
      <c r="E271" s="9" t="s">
        <v>5276</v>
      </c>
      <c r="F271" s="9">
        <v>0</v>
      </c>
      <c r="G271" s="9">
        <v>10775</v>
      </c>
      <c r="H271" s="9" t="s">
        <v>5276</v>
      </c>
      <c r="I271" s="9" t="s">
        <v>7456</v>
      </c>
      <c r="J271" s="9">
        <v>116</v>
      </c>
      <c r="K271" s="9" t="s">
        <v>7480</v>
      </c>
      <c r="L271" s="9" t="s">
        <v>7507</v>
      </c>
      <c r="M271" s="9">
        <v>1031.71</v>
      </c>
      <c r="N271" s="9">
        <v>593.38</v>
      </c>
      <c r="O271" s="9">
        <v>4</v>
      </c>
      <c r="P271" s="9"/>
      <c r="Q271" s="9">
        <v>585</v>
      </c>
      <c r="R271" s="9">
        <v>5</v>
      </c>
    </row>
    <row r="272" spans="1:18" x14ac:dyDescent="0.3">
      <c r="A272" s="9">
        <v>1896</v>
      </c>
      <c r="B272" s="9" t="s">
        <v>288</v>
      </c>
      <c r="C272" s="9">
        <v>24</v>
      </c>
      <c r="D272" s="9" t="s">
        <v>5018</v>
      </c>
      <c r="E272" s="9" t="s">
        <v>5277</v>
      </c>
      <c r="F272" s="9">
        <v>1</v>
      </c>
      <c r="G272" s="9">
        <v>10670</v>
      </c>
      <c r="H272" s="9" t="s">
        <v>5277</v>
      </c>
      <c r="I272" s="9" t="s">
        <v>7456</v>
      </c>
      <c r="J272" s="9">
        <v>136</v>
      </c>
      <c r="K272" s="9" t="s">
        <v>7503</v>
      </c>
      <c r="L272" s="9" t="s">
        <v>7507</v>
      </c>
      <c r="M272" s="9">
        <v>1083.49</v>
      </c>
      <c r="N272" s="9">
        <v>585.65</v>
      </c>
      <c r="O272" s="9">
        <v>4</v>
      </c>
      <c r="P272" s="9"/>
      <c r="Q272" s="9">
        <v>462</v>
      </c>
      <c r="R272" s="9">
        <v>2</v>
      </c>
    </row>
    <row r="273" spans="1:18" x14ac:dyDescent="0.3">
      <c r="A273" s="9">
        <v>2327</v>
      </c>
      <c r="B273" s="9" t="s">
        <v>289</v>
      </c>
      <c r="C273" s="9">
        <v>39</v>
      </c>
      <c r="D273" s="9" t="s">
        <v>5018</v>
      </c>
      <c r="E273" s="9" t="s">
        <v>5278</v>
      </c>
      <c r="F273" s="9">
        <v>0</v>
      </c>
      <c r="G273" s="9">
        <v>10010</v>
      </c>
      <c r="H273" s="9" t="s">
        <v>5278</v>
      </c>
      <c r="I273" s="9" t="s">
        <v>7455</v>
      </c>
      <c r="J273" s="9">
        <v>118</v>
      </c>
      <c r="K273" s="9" t="s">
        <v>7501</v>
      </c>
      <c r="L273" s="9" t="s">
        <v>7508</v>
      </c>
      <c r="M273" s="9">
        <v>1478.81</v>
      </c>
      <c r="N273" s="9">
        <v>809.15</v>
      </c>
      <c r="O273" s="9">
        <v>5</v>
      </c>
      <c r="P273" s="9"/>
      <c r="Q273" s="9">
        <v>365</v>
      </c>
      <c r="R273" s="9">
        <v>7</v>
      </c>
    </row>
    <row r="274" spans="1:18" x14ac:dyDescent="0.3">
      <c r="A274" s="9">
        <v>1253</v>
      </c>
      <c r="B274" s="9" t="s">
        <v>290</v>
      </c>
      <c r="C274" s="9">
        <v>44</v>
      </c>
      <c r="D274" s="9" t="s">
        <v>5022</v>
      </c>
      <c r="E274" s="9" t="s">
        <v>5279</v>
      </c>
      <c r="F274" s="9">
        <v>0</v>
      </c>
      <c r="G274" s="9">
        <v>10007</v>
      </c>
      <c r="H274" s="9" t="s">
        <v>5279</v>
      </c>
      <c r="I274" s="9" t="s">
        <v>7455</v>
      </c>
      <c r="J274" s="9">
        <v>114</v>
      </c>
      <c r="K274" s="9" t="s">
        <v>7463</v>
      </c>
      <c r="L274" s="9" t="s">
        <v>7510</v>
      </c>
      <c r="M274" s="9">
        <v>834.89</v>
      </c>
      <c r="N274" s="9">
        <v>449.15</v>
      </c>
      <c r="O274" s="9">
        <v>3</v>
      </c>
      <c r="P274" s="9">
        <v>0.2</v>
      </c>
      <c r="Q274" s="9">
        <v>605</v>
      </c>
      <c r="R274" s="9">
        <v>6</v>
      </c>
    </row>
    <row r="275" spans="1:18" x14ac:dyDescent="0.3">
      <c r="A275" s="9">
        <v>1452</v>
      </c>
      <c r="B275" s="9" t="s">
        <v>291</v>
      </c>
      <c r="C275" s="9">
        <v>41</v>
      </c>
      <c r="D275" s="9" t="s">
        <v>5019</v>
      </c>
      <c r="E275" s="9" t="s">
        <v>5111</v>
      </c>
      <c r="F275" s="9">
        <v>0</v>
      </c>
      <c r="G275" s="9">
        <v>13224</v>
      </c>
      <c r="H275" s="9" t="s">
        <v>5111</v>
      </c>
      <c r="I275" s="9" t="s">
        <v>7457</v>
      </c>
      <c r="J275" s="9">
        <v>130</v>
      </c>
      <c r="K275" s="9" t="s">
        <v>7487</v>
      </c>
      <c r="L275" s="9" t="s">
        <v>7510</v>
      </c>
      <c r="M275" s="9">
        <v>443.49</v>
      </c>
      <c r="N275" s="9"/>
      <c r="O275" s="9">
        <v>3</v>
      </c>
      <c r="P275" s="9"/>
      <c r="Q275" s="9">
        <v>334</v>
      </c>
      <c r="R275" s="9">
        <v>5</v>
      </c>
    </row>
    <row r="276" spans="1:18" x14ac:dyDescent="0.3">
      <c r="A276" s="9">
        <v>2060</v>
      </c>
      <c r="B276" s="9" t="s">
        <v>292</v>
      </c>
      <c r="C276" s="9">
        <v>46</v>
      </c>
      <c r="D276" s="9" t="s">
        <v>5021</v>
      </c>
      <c r="E276" s="9" t="s">
        <v>5280</v>
      </c>
      <c r="F276" s="9">
        <v>1</v>
      </c>
      <c r="G276" s="9">
        <v>13696</v>
      </c>
      <c r="H276" s="9" t="s">
        <v>5280</v>
      </c>
      <c r="I276" s="9" t="s">
        <v>7455</v>
      </c>
      <c r="J276" s="9">
        <v>102</v>
      </c>
      <c r="K276" s="9" t="s">
        <v>7494</v>
      </c>
      <c r="L276" s="9" t="s">
        <v>7509</v>
      </c>
      <c r="M276" s="9">
        <v>1041.33</v>
      </c>
      <c r="N276" s="9">
        <v>516.01</v>
      </c>
      <c r="O276" s="9">
        <v>4</v>
      </c>
      <c r="P276" s="9"/>
      <c r="Q276" s="9">
        <v>1582</v>
      </c>
      <c r="R276" s="9">
        <v>2</v>
      </c>
    </row>
    <row r="277" spans="1:18" x14ac:dyDescent="0.3">
      <c r="A277" s="9">
        <v>2183</v>
      </c>
      <c r="B277" s="9" t="s">
        <v>293</v>
      </c>
      <c r="C277" s="9">
        <v>30</v>
      </c>
      <c r="D277" s="9" t="s">
        <v>5022</v>
      </c>
      <c r="E277" s="9" t="s">
        <v>5281</v>
      </c>
      <c r="F277" s="9">
        <v>0</v>
      </c>
      <c r="G277" s="9">
        <v>13731</v>
      </c>
      <c r="H277" s="9" t="s">
        <v>5281</v>
      </c>
      <c r="I277" s="9" t="s">
        <v>7457</v>
      </c>
      <c r="J277" s="9">
        <v>113</v>
      </c>
      <c r="K277" s="9" t="s">
        <v>7460</v>
      </c>
      <c r="L277" s="9" t="s">
        <v>7507</v>
      </c>
      <c r="M277" s="9">
        <v>1470.09</v>
      </c>
      <c r="N277" s="9">
        <v>792.12</v>
      </c>
      <c r="O277" s="9">
        <v>3</v>
      </c>
      <c r="P277" s="9">
        <v>0.2</v>
      </c>
      <c r="Q277" s="9">
        <v>448</v>
      </c>
      <c r="R277" s="9">
        <v>3</v>
      </c>
    </row>
    <row r="278" spans="1:18" x14ac:dyDescent="0.3">
      <c r="A278" s="9">
        <v>2014</v>
      </c>
      <c r="B278" s="9" t="s">
        <v>294</v>
      </c>
      <c r="C278" s="9">
        <v>57</v>
      </c>
      <c r="D278" s="9" t="s">
        <v>5021</v>
      </c>
      <c r="E278" s="9" t="s">
        <v>5282</v>
      </c>
      <c r="F278" s="9">
        <v>0</v>
      </c>
      <c r="G278" s="9">
        <v>11573</v>
      </c>
      <c r="H278" s="9" t="s">
        <v>5282</v>
      </c>
      <c r="I278" s="9" t="s">
        <v>7455</v>
      </c>
      <c r="J278" s="9">
        <v>127</v>
      </c>
      <c r="K278" s="9" t="s">
        <v>7489</v>
      </c>
      <c r="L278" s="9" t="s">
        <v>7508</v>
      </c>
      <c r="M278" s="9">
        <v>306.95999999999998</v>
      </c>
      <c r="N278" s="9">
        <v>141.26</v>
      </c>
      <c r="O278" s="9">
        <v>3</v>
      </c>
      <c r="P278" s="9"/>
      <c r="Q278" s="9">
        <v>434</v>
      </c>
      <c r="R278" s="9">
        <v>8</v>
      </c>
    </row>
    <row r="279" spans="1:18" x14ac:dyDescent="0.3">
      <c r="A279" s="9">
        <v>1008</v>
      </c>
      <c r="B279" s="9" t="s">
        <v>295</v>
      </c>
      <c r="C279" s="9">
        <v>67</v>
      </c>
      <c r="D279" s="9" t="s">
        <v>5022</v>
      </c>
      <c r="E279" s="9" t="s">
        <v>5283</v>
      </c>
      <c r="F279" s="9">
        <v>0</v>
      </c>
      <c r="G279" s="9">
        <v>13206</v>
      </c>
      <c r="H279" s="9" t="s">
        <v>5283</v>
      </c>
      <c r="I279" s="9" t="s">
        <v>7455</v>
      </c>
      <c r="J279" s="9">
        <v>117</v>
      </c>
      <c r="K279" s="9" t="s">
        <v>7483</v>
      </c>
      <c r="L279" s="9" t="s">
        <v>7510</v>
      </c>
      <c r="M279" s="9">
        <v>522.70000000000005</v>
      </c>
      <c r="N279" s="9">
        <v>248.55</v>
      </c>
      <c r="O279" s="9">
        <v>5</v>
      </c>
      <c r="P279" s="9">
        <v>0.2</v>
      </c>
      <c r="Q279" s="9">
        <v>504</v>
      </c>
      <c r="R279" s="9">
        <v>2</v>
      </c>
    </row>
    <row r="280" spans="1:18" x14ac:dyDescent="0.3">
      <c r="A280" s="9">
        <v>2256</v>
      </c>
      <c r="B280" s="9" t="s">
        <v>296</v>
      </c>
      <c r="C280" s="9">
        <v>15</v>
      </c>
      <c r="D280" s="9" t="s">
        <v>5022</v>
      </c>
      <c r="E280" s="9" t="s">
        <v>5284</v>
      </c>
      <c r="F280" s="9">
        <v>0</v>
      </c>
      <c r="G280" s="9">
        <v>11396</v>
      </c>
      <c r="H280" s="9" t="s">
        <v>5284</v>
      </c>
      <c r="I280" s="9" t="s">
        <v>7457</v>
      </c>
      <c r="J280" s="9">
        <v>131</v>
      </c>
      <c r="K280" s="9" t="s">
        <v>7504</v>
      </c>
      <c r="L280" s="9" t="s">
        <v>7508</v>
      </c>
      <c r="M280" s="9">
        <v>835.73</v>
      </c>
      <c r="N280" s="9">
        <v>499.87</v>
      </c>
      <c r="O280" s="9">
        <v>2</v>
      </c>
      <c r="P280" s="9"/>
      <c r="Q280" s="9">
        <v>329</v>
      </c>
      <c r="R280" s="9">
        <v>8</v>
      </c>
    </row>
    <row r="281" spans="1:18" x14ac:dyDescent="0.3">
      <c r="A281" s="9">
        <v>2122</v>
      </c>
      <c r="B281" s="9" t="s">
        <v>297</v>
      </c>
      <c r="C281" s="9">
        <v>21</v>
      </c>
      <c r="D281" s="9" t="s">
        <v>5019</v>
      </c>
      <c r="E281" s="9" t="s">
        <v>5285</v>
      </c>
      <c r="F281" s="9">
        <v>0</v>
      </c>
      <c r="G281" s="9">
        <v>10460</v>
      </c>
      <c r="H281" s="9" t="s">
        <v>5285</v>
      </c>
      <c r="I281" s="9" t="s">
        <v>7456</v>
      </c>
      <c r="J281" s="9">
        <v>115</v>
      </c>
      <c r="K281" s="9" t="s">
        <v>7481</v>
      </c>
      <c r="L281" s="9" t="s">
        <v>7508</v>
      </c>
      <c r="M281" s="9">
        <v>296.81</v>
      </c>
      <c r="N281" s="9">
        <v>129.13999999999999</v>
      </c>
      <c r="O281" s="9">
        <v>2</v>
      </c>
      <c r="P281" s="9">
        <v>0.1</v>
      </c>
      <c r="Q281" s="9">
        <v>541</v>
      </c>
      <c r="R281" s="9">
        <v>9</v>
      </c>
    </row>
    <row r="282" spans="1:18" x14ac:dyDescent="0.3">
      <c r="A282" s="9">
        <v>1815</v>
      </c>
      <c r="B282" s="9" t="s">
        <v>298</v>
      </c>
      <c r="C282" s="9">
        <v>40</v>
      </c>
      <c r="D282" s="9" t="s">
        <v>5021</v>
      </c>
      <c r="E282" s="9" t="s">
        <v>5286</v>
      </c>
      <c r="F282" s="9">
        <v>1</v>
      </c>
      <c r="G282" s="9">
        <v>13306</v>
      </c>
      <c r="H282" s="9" t="s">
        <v>5286</v>
      </c>
      <c r="I282" s="9" t="s">
        <v>7457</v>
      </c>
      <c r="J282" s="9">
        <v>120</v>
      </c>
      <c r="K282" s="9" t="s">
        <v>7488</v>
      </c>
      <c r="L282" s="9" t="s">
        <v>7507</v>
      </c>
      <c r="M282" s="9">
        <v>82.22</v>
      </c>
      <c r="N282" s="9">
        <v>37.520000000000003</v>
      </c>
      <c r="O282" s="9">
        <v>3</v>
      </c>
      <c r="P282" s="9"/>
      <c r="Q282" s="9">
        <v>439</v>
      </c>
      <c r="R282" s="9">
        <v>6</v>
      </c>
    </row>
    <row r="283" spans="1:18" x14ac:dyDescent="0.3">
      <c r="A283" s="9">
        <v>1207</v>
      </c>
      <c r="B283" s="9" t="s">
        <v>299</v>
      </c>
      <c r="C283" s="9">
        <v>36</v>
      </c>
      <c r="D283" s="9" t="s">
        <v>5022</v>
      </c>
      <c r="E283" s="9" t="s">
        <v>5287</v>
      </c>
      <c r="F283" s="9">
        <v>0</v>
      </c>
      <c r="G283" s="9">
        <v>12302</v>
      </c>
      <c r="H283" s="9" t="s">
        <v>5287</v>
      </c>
      <c r="I283" s="9" t="s">
        <v>7455</v>
      </c>
      <c r="J283" s="9">
        <v>105</v>
      </c>
      <c r="K283" s="9" t="s">
        <v>7461</v>
      </c>
      <c r="L283" s="9" t="s">
        <v>7509</v>
      </c>
      <c r="M283" s="9">
        <v>538.63</v>
      </c>
      <c r="N283" s="9">
        <v>300.77999999999997</v>
      </c>
      <c r="O283" s="9">
        <v>1</v>
      </c>
      <c r="P283" s="9">
        <v>0.1</v>
      </c>
      <c r="Q283" s="9">
        <v>336</v>
      </c>
      <c r="R283" s="9">
        <v>5</v>
      </c>
    </row>
    <row r="284" spans="1:18" x14ac:dyDescent="0.3">
      <c r="A284" s="9">
        <v>2154</v>
      </c>
      <c r="B284" s="9" t="s">
        <v>300</v>
      </c>
      <c r="C284" s="9">
        <v>68</v>
      </c>
      <c r="D284" s="9" t="s">
        <v>5019</v>
      </c>
      <c r="E284" s="9" t="s">
        <v>5288</v>
      </c>
      <c r="F284" s="9">
        <v>1</v>
      </c>
      <c r="G284" s="9">
        <v>12633</v>
      </c>
      <c r="H284" s="9" t="s">
        <v>5288</v>
      </c>
      <c r="I284" s="9" t="s">
        <v>7456</v>
      </c>
      <c r="J284" s="9">
        <v>107</v>
      </c>
      <c r="K284" s="9" t="s">
        <v>7485</v>
      </c>
      <c r="L284" s="9" t="s">
        <v>7507</v>
      </c>
      <c r="M284" s="9">
        <v>1304.79</v>
      </c>
      <c r="N284" s="9">
        <v>539.04999999999995</v>
      </c>
      <c r="O284" s="9">
        <v>5</v>
      </c>
      <c r="P284" s="9">
        <v>0.1</v>
      </c>
      <c r="Q284" s="9">
        <v>1123</v>
      </c>
      <c r="R284" s="9">
        <v>4</v>
      </c>
    </row>
    <row r="285" spans="1:18" x14ac:dyDescent="0.3">
      <c r="A285" s="9">
        <v>1403</v>
      </c>
      <c r="B285" s="9" t="s">
        <v>301</v>
      </c>
      <c r="C285" s="9">
        <v>43</v>
      </c>
      <c r="D285" s="9" t="s">
        <v>5023</v>
      </c>
      <c r="E285" s="9" t="s">
        <v>5289</v>
      </c>
      <c r="F285" s="9">
        <v>1</v>
      </c>
      <c r="G285" s="9">
        <v>11351</v>
      </c>
      <c r="H285" s="9" t="s">
        <v>5289</v>
      </c>
      <c r="I285" s="9" t="s">
        <v>7455</v>
      </c>
      <c r="J285" s="9">
        <v>118</v>
      </c>
      <c r="K285" s="9" t="s">
        <v>7501</v>
      </c>
      <c r="L285" s="9" t="s">
        <v>7510</v>
      </c>
      <c r="M285" s="9">
        <v>113.03</v>
      </c>
      <c r="N285" s="9">
        <v>49.52</v>
      </c>
      <c r="O285" s="9">
        <v>3</v>
      </c>
      <c r="P285" s="9"/>
      <c r="Q285" s="9">
        <v>1302</v>
      </c>
      <c r="R285" s="9">
        <v>5</v>
      </c>
    </row>
    <row r="286" spans="1:18" x14ac:dyDescent="0.3">
      <c r="A286" s="9">
        <v>1151</v>
      </c>
      <c r="B286" s="9" t="s">
        <v>302</v>
      </c>
      <c r="C286" s="9">
        <v>60</v>
      </c>
      <c r="D286" s="9" t="s">
        <v>5020</v>
      </c>
      <c r="E286" s="9" t="s">
        <v>5290</v>
      </c>
      <c r="F286" s="9">
        <v>1</v>
      </c>
      <c r="G286" s="9">
        <v>10361</v>
      </c>
      <c r="H286" s="9" t="s">
        <v>5290</v>
      </c>
      <c r="I286" s="9" t="s">
        <v>7455</v>
      </c>
      <c r="J286" s="9">
        <v>111</v>
      </c>
      <c r="K286" s="9" t="s">
        <v>7476</v>
      </c>
      <c r="L286" s="9" t="s">
        <v>7510</v>
      </c>
      <c r="M286" s="9">
        <v>671.95</v>
      </c>
      <c r="N286" s="9">
        <v>442.82</v>
      </c>
      <c r="O286" s="9">
        <v>1</v>
      </c>
      <c r="P286" s="9"/>
      <c r="Q286" s="9">
        <v>771</v>
      </c>
      <c r="R286" s="9">
        <v>3</v>
      </c>
    </row>
    <row r="287" spans="1:18" x14ac:dyDescent="0.3">
      <c r="A287" s="9">
        <v>1053</v>
      </c>
      <c r="B287" s="9" t="s">
        <v>303</v>
      </c>
      <c r="C287" s="9">
        <v>9</v>
      </c>
      <c r="D287" s="9" t="s">
        <v>5022</v>
      </c>
      <c r="E287" s="9" t="s">
        <v>5291</v>
      </c>
      <c r="F287" s="9">
        <v>0</v>
      </c>
      <c r="G287" s="9">
        <v>11397</v>
      </c>
      <c r="H287" s="9" t="s">
        <v>5291</v>
      </c>
      <c r="I287" s="9" t="s">
        <v>7455</v>
      </c>
      <c r="J287" s="9">
        <v>132</v>
      </c>
      <c r="K287" s="9" t="s">
        <v>7506</v>
      </c>
      <c r="L287" s="9" t="s">
        <v>7508</v>
      </c>
      <c r="M287" s="9">
        <v>1155.19</v>
      </c>
      <c r="N287" s="9">
        <v>755.31</v>
      </c>
      <c r="O287" s="9">
        <v>1</v>
      </c>
      <c r="P287" s="9">
        <v>0.05</v>
      </c>
      <c r="Q287" s="9">
        <v>535</v>
      </c>
      <c r="R287" s="9">
        <v>5</v>
      </c>
    </row>
    <row r="288" spans="1:18" x14ac:dyDescent="0.3">
      <c r="A288" s="9">
        <v>2143</v>
      </c>
      <c r="B288" s="9" t="s">
        <v>304</v>
      </c>
      <c r="C288" s="9">
        <v>52</v>
      </c>
      <c r="D288" s="9" t="s">
        <v>5018</v>
      </c>
      <c r="E288" s="9" t="s">
        <v>5272</v>
      </c>
      <c r="F288" s="9">
        <v>0</v>
      </c>
      <c r="G288" s="9">
        <v>13050</v>
      </c>
      <c r="H288" s="9" t="s">
        <v>5272</v>
      </c>
      <c r="I288" s="9" t="s">
        <v>7456</v>
      </c>
      <c r="J288" s="9">
        <v>127</v>
      </c>
      <c r="K288" s="9" t="s">
        <v>7489</v>
      </c>
      <c r="L288" s="9" t="s">
        <v>7507</v>
      </c>
      <c r="M288" s="9">
        <v>1432.11</v>
      </c>
      <c r="N288" s="9">
        <v>722.26</v>
      </c>
      <c r="O288" s="9">
        <v>5</v>
      </c>
      <c r="P288" s="9"/>
      <c r="Q288" s="9">
        <v>370</v>
      </c>
      <c r="R288" s="9">
        <v>7</v>
      </c>
    </row>
    <row r="289" spans="1:18" x14ac:dyDescent="0.3">
      <c r="A289" s="9">
        <v>1627</v>
      </c>
      <c r="B289" s="9" t="s">
        <v>305</v>
      </c>
      <c r="C289" s="9">
        <v>29</v>
      </c>
      <c r="D289" s="9" t="s">
        <v>5019</v>
      </c>
      <c r="E289" s="9" t="s">
        <v>5075</v>
      </c>
      <c r="F289" s="9">
        <v>0</v>
      </c>
      <c r="G289" s="9">
        <v>10787</v>
      </c>
      <c r="H289" s="9" t="s">
        <v>5075</v>
      </c>
      <c r="I289" s="9" t="s">
        <v>7455</v>
      </c>
      <c r="J289" s="9">
        <v>126</v>
      </c>
      <c r="K289" s="9" t="s">
        <v>7469</v>
      </c>
      <c r="L289" s="9" t="s">
        <v>7507</v>
      </c>
      <c r="M289" s="9">
        <v>1478.94</v>
      </c>
      <c r="N289" s="9">
        <v>745.97</v>
      </c>
      <c r="O289" s="9">
        <v>2</v>
      </c>
      <c r="P289" s="9">
        <v>0.05</v>
      </c>
      <c r="Q289" s="9">
        <v>729</v>
      </c>
      <c r="R289" s="9">
        <v>5</v>
      </c>
    </row>
    <row r="290" spans="1:18" x14ac:dyDescent="0.3">
      <c r="A290" s="9">
        <v>1586</v>
      </c>
      <c r="B290" s="9" t="s">
        <v>306</v>
      </c>
      <c r="C290" s="9">
        <v>29</v>
      </c>
      <c r="D290" s="9" t="s">
        <v>5019</v>
      </c>
      <c r="E290" s="9" t="s">
        <v>5292</v>
      </c>
      <c r="F290" s="9">
        <v>1</v>
      </c>
      <c r="G290" s="9">
        <v>10208</v>
      </c>
      <c r="H290" s="9" t="s">
        <v>5292</v>
      </c>
      <c r="I290" s="9" t="s">
        <v>7457</v>
      </c>
      <c r="J290" s="9">
        <v>137</v>
      </c>
      <c r="K290" s="9" t="s">
        <v>7484</v>
      </c>
      <c r="L290" s="9" t="s">
        <v>7508</v>
      </c>
      <c r="M290" s="9">
        <v>661.86</v>
      </c>
      <c r="N290" s="9">
        <v>450.7</v>
      </c>
      <c r="O290" s="9">
        <v>4</v>
      </c>
      <c r="P290" s="9"/>
      <c r="Q290" s="9">
        <v>909</v>
      </c>
      <c r="R290" s="9">
        <v>2</v>
      </c>
    </row>
    <row r="291" spans="1:18" x14ac:dyDescent="0.3">
      <c r="A291" s="9">
        <v>2443</v>
      </c>
      <c r="B291" s="9" t="s">
        <v>307</v>
      </c>
      <c r="C291" s="9">
        <v>36</v>
      </c>
      <c r="D291" s="9" t="s">
        <v>5022</v>
      </c>
      <c r="E291" s="9" t="s">
        <v>5293</v>
      </c>
      <c r="F291" s="9">
        <v>1</v>
      </c>
      <c r="G291" s="9">
        <v>10266</v>
      </c>
      <c r="H291" s="9" t="s">
        <v>5293</v>
      </c>
      <c r="I291" s="9" t="s">
        <v>7457</v>
      </c>
      <c r="J291" s="9">
        <v>145</v>
      </c>
      <c r="K291" s="9" t="s">
        <v>7470</v>
      </c>
      <c r="L291" s="9" t="s">
        <v>7509</v>
      </c>
      <c r="M291" s="9">
        <v>1428.06</v>
      </c>
      <c r="N291" s="9">
        <v>582.29</v>
      </c>
      <c r="O291" s="9">
        <v>1</v>
      </c>
      <c r="P291" s="9">
        <v>0.2</v>
      </c>
      <c r="Q291" s="9">
        <v>1212</v>
      </c>
      <c r="R291" s="9">
        <v>4</v>
      </c>
    </row>
    <row r="292" spans="1:18" x14ac:dyDescent="0.3">
      <c r="A292" s="9">
        <v>2445</v>
      </c>
      <c r="B292" s="9" t="s">
        <v>308</v>
      </c>
      <c r="C292" s="9">
        <v>18</v>
      </c>
      <c r="D292" s="9" t="s">
        <v>5019</v>
      </c>
      <c r="E292" s="9" t="s">
        <v>5036</v>
      </c>
      <c r="F292" s="9">
        <v>0</v>
      </c>
      <c r="G292" s="9">
        <v>10655</v>
      </c>
      <c r="H292" s="9" t="s">
        <v>5036</v>
      </c>
      <c r="I292" s="9" t="s">
        <v>7457</v>
      </c>
      <c r="J292" s="9">
        <v>128</v>
      </c>
      <c r="K292" s="9" t="s">
        <v>7473</v>
      </c>
      <c r="L292" s="9" t="s">
        <v>7508</v>
      </c>
      <c r="M292" s="9">
        <v>101.36</v>
      </c>
      <c r="N292" s="9">
        <v>58.19</v>
      </c>
      <c r="O292" s="9">
        <v>4</v>
      </c>
      <c r="P292" s="9"/>
      <c r="Q292" s="9">
        <v>495</v>
      </c>
      <c r="R292" s="9">
        <v>4</v>
      </c>
    </row>
    <row r="293" spans="1:18" x14ac:dyDescent="0.3">
      <c r="A293" s="9">
        <v>1103</v>
      </c>
      <c r="B293" s="9" t="s">
        <v>309</v>
      </c>
      <c r="C293" s="9">
        <v>46</v>
      </c>
      <c r="D293" s="9" t="s">
        <v>5023</v>
      </c>
      <c r="E293" s="9" t="s">
        <v>5294</v>
      </c>
      <c r="F293" s="9">
        <v>0</v>
      </c>
      <c r="G293" s="9">
        <v>10996</v>
      </c>
      <c r="H293" s="9" t="s">
        <v>5294</v>
      </c>
      <c r="I293" s="9" t="s">
        <v>7456</v>
      </c>
      <c r="J293" s="9">
        <v>102</v>
      </c>
      <c r="K293" s="9" t="s">
        <v>7494</v>
      </c>
      <c r="L293" s="9" t="s">
        <v>7508</v>
      </c>
      <c r="M293" s="9">
        <v>1131.58</v>
      </c>
      <c r="N293" s="9">
        <v>655.43</v>
      </c>
      <c r="O293" s="9">
        <v>4</v>
      </c>
      <c r="P293" s="9"/>
      <c r="Q293" s="9">
        <v>425</v>
      </c>
      <c r="R293" s="9">
        <v>6</v>
      </c>
    </row>
    <row r="294" spans="1:18" x14ac:dyDescent="0.3">
      <c r="A294" s="9">
        <v>1253</v>
      </c>
      <c r="B294" s="9" t="s">
        <v>310</v>
      </c>
      <c r="C294" s="9">
        <v>42</v>
      </c>
      <c r="D294" s="9" t="s">
        <v>5019</v>
      </c>
      <c r="E294" s="9" t="s">
        <v>5295</v>
      </c>
      <c r="F294" s="9">
        <v>0</v>
      </c>
      <c r="G294" s="9">
        <v>10553</v>
      </c>
      <c r="H294" s="9" t="s">
        <v>5295</v>
      </c>
      <c r="I294" s="9" t="s">
        <v>7457</v>
      </c>
      <c r="J294" s="9">
        <v>120</v>
      </c>
      <c r="K294" s="9" t="s">
        <v>7488</v>
      </c>
      <c r="L294" s="9" t="s">
        <v>7510</v>
      </c>
      <c r="M294" s="9">
        <v>981.98</v>
      </c>
      <c r="N294" s="9">
        <v>624.9</v>
      </c>
      <c r="O294" s="9">
        <v>5</v>
      </c>
      <c r="P294" s="9"/>
      <c r="Q294" s="9">
        <v>605</v>
      </c>
      <c r="R294" s="9">
        <v>6</v>
      </c>
    </row>
    <row r="295" spans="1:18" x14ac:dyDescent="0.3">
      <c r="A295" s="9">
        <v>2250</v>
      </c>
      <c r="B295" s="9" t="s">
        <v>311</v>
      </c>
      <c r="C295" s="9">
        <v>43</v>
      </c>
      <c r="D295" s="9" t="s">
        <v>5020</v>
      </c>
      <c r="E295" s="9" t="s">
        <v>5296</v>
      </c>
      <c r="F295" s="9">
        <v>0</v>
      </c>
      <c r="G295" s="9">
        <v>12783</v>
      </c>
      <c r="H295" s="9" t="s">
        <v>5296</v>
      </c>
      <c r="I295" s="9" t="s">
        <v>7455</v>
      </c>
      <c r="J295" s="9">
        <v>104</v>
      </c>
      <c r="K295" s="9" t="s">
        <v>7499</v>
      </c>
      <c r="L295" s="9" t="s">
        <v>7507</v>
      </c>
      <c r="M295" s="9">
        <v>411.81</v>
      </c>
      <c r="N295" s="9">
        <v>282.31</v>
      </c>
      <c r="O295" s="9">
        <v>2</v>
      </c>
      <c r="P295" s="9"/>
      <c r="Q295" s="9">
        <v>625</v>
      </c>
      <c r="R295" s="9">
        <v>5</v>
      </c>
    </row>
    <row r="296" spans="1:18" x14ac:dyDescent="0.3">
      <c r="A296" s="9">
        <v>2135</v>
      </c>
      <c r="B296" s="9" t="s">
        <v>312</v>
      </c>
      <c r="C296" s="9">
        <v>53</v>
      </c>
      <c r="D296" s="9" t="s">
        <v>5020</v>
      </c>
      <c r="E296" s="9" t="s">
        <v>5297</v>
      </c>
      <c r="F296" s="9">
        <v>0</v>
      </c>
      <c r="G296" s="9">
        <v>13929</v>
      </c>
      <c r="H296" s="9" t="s">
        <v>5297</v>
      </c>
      <c r="I296" s="9" t="s">
        <v>7456</v>
      </c>
      <c r="J296" s="9">
        <v>113</v>
      </c>
      <c r="K296" s="9" t="s">
        <v>7460</v>
      </c>
      <c r="L296" s="9" t="s">
        <v>7510</v>
      </c>
      <c r="M296" s="9">
        <v>785.61</v>
      </c>
      <c r="N296" s="9">
        <v>398.11</v>
      </c>
      <c r="O296" s="9">
        <v>5</v>
      </c>
      <c r="P296" s="9"/>
      <c r="Q296" s="9">
        <v>511</v>
      </c>
      <c r="R296" s="9">
        <v>3</v>
      </c>
    </row>
    <row r="297" spans="1:18" x14ac:dyDescent="0.3">
      <c r="A297" s="9">
        <v>1509</v>
      </c>
      <c r="B297" s="9" t="s">
        <v>313</v>
      </c>
      <c r="C297" s="9">
        <v>62</v>
      </c>
      <c r="D297" s="9" t="s">
        <v>5018</v>
      </c>
      <c r="E297" s="9" t="s">
        <v>5298</v>
      </c>
      <c r="F297" s="9">
        <v>1</v>
      </c>
      <c r="G297" s="9">
        <v>11529</v>
      </c>
      <c r="H297" s="9" t="s">
        <v>5298</v>
      </c>
      <c r="I297" s="9" t="s">
        <v>7455</v>
      </c>
      <c r="J297" s="9">
        <v>124</v>
      </c>
      <c r="K297" s="9" t="s">
        <v>7497</v>
      </c>
      <c r="L297" s="9" t="s">
        <v>7508</v>
      </c>
      <c r="M297" s="9">
        <v>237.85</v>
      </c>
      <c r="N297" s="9">
        <v>126.38</v>
      </c>
      <c r="O297" s="9">
        <v>1</v>
      </c>
      <c r="P297" s="9"/>
      <c r="Q297" s="9">
        <v>800</v>
      </c>
      <c r="R297" s="9">
        <v>3</v>
      </c>
    </row>
    <row r="298" spans="1:18" x14ac:dyDescent="0.3">
      <c r="A298" s="9">
        <v>2496</v>
      </c>
      <c r="B298" s="9" t="s">
        <v>314</v>
      </c>
      <c r="C298" s="9">
        <v>34</v>
      </c>
      <c r="D298" s="9" t="s">
        <v>5023</v>
      </c>
      <c r="E298" s="9" t="s">
        <v>5299</v>
      </c>
      <c r="F298" s="9">
        <v>0</v>
      </c>
      <c r="G298" s="9">
        <v>11587</v>
      </c>
      <c r="H298" s="9" t="s">
        <v>5299</v>
      </c>
      <c r="I298" s="9" t="s">
        <v>7455</v>
      </c>
      <c r="J298" s="9">
        <v>148</v>
      </c>
      <c r="K298" s="9" t="s">
        <v>7491</v>
      </c>
      <c r="L298" s="9" t="s">
        <v>7507</v>
      </c>
      <c r="M298" s="9">
        <v>1313.82</v>
      </c>
      <c r="N298" s="9">
        <v>790.12</v>
      </c>
      <c r="O298" s="9">
        <v>2</v>
      </c>
      <c r="P298" s="9"/>
      <c r="Q298" s="9">
        <v>519</v>
      </c>
      <c r="R298" s="9">
        <v>3</v>
      </c>
    </row>
    <row r="299" spans="1:18" x14ac:dyDescent="0.3">
      <c r="A299" s="9">
        <v>1098</v>
      </c>
      <c r="B299" s="9" t="s">
        <v>315</v>
      </c>
      <c r="C299" s="9">
        <v>47</v>
      </c>
      <c r="D299" s="9" t="s">
        <v>5020</v>
      </c>
      <c r="E299" s="9" t="s">
        <v>5300</v>
      </c>
      <c r="F299" s="9">
        <v>0</v>
      </c>
      <c r="G299" s="9">
        <v>10420</v>
      </c>
      <c r="H299" s="9" t="s">
        <v>5300</v>
      </c>
      <c r="I299" s="9" t="s">
        <v>7455</v>
      </c>
      <c r="J299" s="9">
        <v>138</v>
      </c>
      <c r="K299" s="9" t="s">
        <v>7464</v>
      </c>
      <c r="L299" s="9" t="s">
        <v>7508</v>
      </c>
      <c r="M299" s="9">
        <v>568.95000000000005</v>
      </c>
      <c r="N299" s="9">
        <v>392.68</v>
      </c>
      <c r="O299" s="9">
        <v>3</v>
      </c>
      <c r="P299" s="9">
        <v>0.1</v>
      </c>
      <c r="Q299" s="9">
        <v>700</v>
      </c>
      <c r="R299" s="9">
        <v>4</v>
      </c>
    </row>
    <row r="300" spans="1:18" x14ac:dyDescent="0.3">
      <c r="A300" s="9">
        <v>1152</v>
      </c>
      <c r="B300" s="9" t="s">
        <v>316</v>
      </c>
      <c r="C300" s="9">
        <v>44</v>
      </c>
      <c r="D300" s="9" t="s">
        <v>5022</v>
      </c>
      <c r="E300" s="9" t="s">
        <v>5301</v>
      </c>
      <c r="F300" s="9">
        <v>1</v>
      </c>
      <c r="G300" s="9">
        <v>12355</v>
      </c>
      <c r="H300" s="9" t="s">
        <v>5301</v>
      </c>
      <c r="I300" s="9" t="s">
        <v>7457</v>
      </c>
      <c r="J300" s="9">
        <v>140</v>
      </c>
      <c r="K300" s="9" t="s">
        <v>7468</v>
      </c>
      <c r="L300" s="9" t="s">
        <v>7508</v>
      </c>
      <c r="M300" s="9">
        <v>957.76</v>
      </c>
      <c r="N300" s="9">
        <v>639.04999999999995</v>
      </c>
      <c r="O300" s="9">
        <v>2</v>
      </c>
      <c r="P300" s="9"/>
      <c r="Q300" s="9">
        <v>1253</v>
      </c>
      <c r="R300" s="9">
        <v>3</v>
      </c>
    </row>
    <row r="301" spans="1:18" x14ac:dyDescent="0.3">
      <c r="A301" s="9">
        <v>1913</v>
      </c>
      <c r="B301" s="9" t="s">
        <v>317</v>
      </c>
      <c r="C301" s="9">
        <v>45</v>
      </c>
      <c r="D301" s="9" t="s">
        <v>5021</v>
      </c>
      <c r="E301" s="9" t="s">
        <v>5302</v>
      </c>
      <c r="F301" s="9">
        <v>0</v>
      </c>
      <c r="G301" s="9">
        <v>12184</v>
      </c>
      <c r="H301" s="9" t="s">
        <v>5302</v>
      </c>
      <c r="I301" s="9" t="s">
        <v>7457</v>
      </c>
      <c r="J301" s="9">
        <v>148</v>
      </c>
      <c r="K301" s="9" t="s">
        <v>7491</v>
      </c>
      <c r="L301" s="9" t="s">
        <v>7509</v>
      </c>
      <c r="M301" s="9">
        <v>280.23</v>
      </c>
      <c r="N301" s="9">
        <v>168.17</v>
      </c>
      <c r="O301" s="9">
        <v>5</v>
      </c>
      <c r="P301" s="9">
        <v>0.05</v>
      </c>
      <c r="Q301" s="9">
        <v>350</v>
      </c>
      <c r="R301" s="9">
        <v>4</v>
      </c>
    </row>
    <row r="302" spans="1:18" x14ac:dyDescent="0.3">
      <c r="A302" s="9">
        <v>1877</v>
      </c>
      <c r="B302" s="9" t="s">
        <v>318</v>
      </c>
      <c r="C302" s="9">
        <v>45</v>
      </c>
      <c r="D302" s="9" t="s">
        <v>5021</v>
      </c>
      <c r="E302" s="9" t="s">
        <v>5303</v>
      </c>
      <c r="F302" s="9">
        <v>0</v>
      </c>
      <c r="G302" s="9">
        <v>11442</v>
      </c>
      <c r="H302" s="9" t="s">
        <v>5303</v>
      </c>
      <c r="I302" s="9" t="s">
        <v>7456</v>
      </c>
      <c r="J302" s="9">
        <v>145</v>
      </c>
      <c r="K302" s="9" t="s">
        <v>7470</v>
      </c>
      <c r="L302" s="9" t="s">
        <v>7510</v>
      </c>
      <c r="M302" s="9">
        <v>348.94</v>
      </c>
      <c r="N302" s="9">
        <v>229.26</v>
      </c>
      <c r="O302" s="9">
        <v>5</v>
      </c>
      <c r="P302" s="9"/>
      <c r="Q302" s="9">
        <v>492</v>
      </c>
      <c r="R302" s="9">
        <v>1</v>
      </c>
    </row>
    <row r="303" spans="1:18" x14ac:dyDescent="0.3">
      <c r="A303" s="9">
        <v>1337</v>
      </c>
      <c r="B303" s="9" t="s">
        <v>319</v>
      </c>
      <c r="C303" s="9">
        <v>63</v>
      </c>
      <c r="D303" s="9" t="s">
        <v>5021</v>
      </c>
      <c r="E303" s="9" t="s">
        <v>5304</v>
      </c>
      <c r="F303" s="9">
        <v>0</v>
      </c>
      <c r="G303" s="9">
        <v>12242</v>
      </c>
      <c r="H303" s="9" t="s">
        <v>5304</v>
      </c>
      <c r="I303" s="9" t="s">
        <v>7456</v>
      </c>
      <c r="J303" s="9">
        <v>129</v>
      </c>
      <c r="K303" s="9" t="s">
        <v>7471</v>
      </c>
      <c r="L303" s="9" t="s">
        <v>7510</v>
      </c>
      <c r="M303" s="9">
        <v>1488.34</v>
      </c>
      <c r="N303" s="9">
        <v>633.38</v>
      </c>
      <c r="O303" s="9">
        <v>4</v>
      </c>
      <c r="P303" s="9"/>
      <c r="Q303" s="9">
        <v>352</v>
      </c>
      <c r="R303" s="9">
        <v>8</v>
      </c>
    </row>
    <row r="304" spans="1:18" x14ac:dyDescent="0.3">
      <c r="A304" s="9">
        <v>1821</v>
      </c>
      <c r="B304" s="9" t="s">
        <v>320</v>
      </c>
      <c r="C304" s="9">
        <v>33</v>
      </c>
      <c r="D304" s="9" t="s">
        <v>5022</v>
      </c>
      <c r="E304" s="9" t="s">
        <v>5305</v>
      </c>
      <c r="F304" s="9">
        <v>0</v>
      </c>
      <c r="G304" s="9">
        <v>11118</v>
      </c>
      <c r="H304" s="9" t="s">
        <v>5305</v>
      </c>
      <c r="I304" s="9" t="s">
        <v>7457</v>
      </c>
      <c r="J304" s="9">
        <v>136</v>
      </c>
      <c r="K304" s="9" t="s">
        <v>7503</v>
      </c>
      <c r="L304" s="9" t="s">
        <v>7508</v>
      </c>
      <c r="M304" s="9">
        <v>1141.98</v>
      </c>
      <c r="N304" s="9">
        <v>585.99</v>
      </c>
      <c r="O304" s="9">
        <v>3</v>
      </c>
      <c r="P304" s="9"/>
      <c r="Q304" s="9">
        <v>673</v>
      </c>
      <c r="R304" s="9">
        <v>7</v>
      </c>
    </row>
    <row r="305" spans="1:18" x14ac:dyDescent="0.3">
      <c r="A305" s="9">
        <v>2186</v>
      </c>
      <c r="B305" s="9" t="s">
        <v>321</v>
      </c>
      <c r="C305" s="9">
        <v>17</v>
      </c>
      <c r="D305" s="9" t="s">
        <v>5019</v>
      </c>
      <c r="E305" s="9" t="s">
        <v>5039</v>
      </c>
      <c r="F305" s="9">
        <v>0</v>
      </c>
      <c r="G305" s="9">
        <v>11513</v>
      </c>
      <c r="H305" s="9" t="s">
        <v>5039</v>
      </c>
      <c r="I305" s="9" t="s">
        <v>7457</v>
      </c>
      <c r="J305" s="9">
        <v>102</v>
      </c>
      <c r="K305" s="9" t="s">
        <v>7494</v>
      </c>
      <c r="L305" s="9" t="s">
        <v>7509</v>
      </c>
      <c r="M305" s="9">
        <v>1444.86</v>
      </c>
      <c r="N305" s="9">
        <v>583.62</v>
      </c>
      <c r="O305" s="9">
        <v>2</v>
      </c>
      <c r="P305" s="9"/>
      <c r="Q305" s="9">
        <v>338</v>
      </c>
      <c r="R305" s="9">
        <v>5</v>
      </c>
    </row>
    <row r="306" spans="1:18" x14ac:dyDescent="0.3">
      <c r="A306" s="9">
        <v>1956</v>
      </c>
      <c r="B306" s="9" t="s">
        <v>322</v>
      </c>
      <c r="C306" s="9">
        <v>29</v>
      </c>
      <c r="D306" s="9" t="s">
        <v>5022</v>
      </c>
      <c r="E306" s="9" t="s">
        <v>5306</v>
      </c>
      <c r="F306" s="9">
        <v>0</v>
      </c>
      <c r="G306" s="9">
        <v>11926</v>
      </c>
      <c r="H306" s="9" t="s">
        <v>5306</v>
      </c>
      <c r="I306" s="9" t="s">
        <v>7455</v>
      </c>
      <c r="J306" s="9">
        <v>141</v>
      </c>
      <c r="K306" s="9" t="s">
        <v>7490</v>
      </c>
      <c r="L306" s="9" t="s">
        <v>7508</v>
      </c>
      <c r="M306" s="9">
        <v>478.98</v>
      </c>
      <c r="N306" s="9">
        <v>217.09</v>
      </c>
      <c r="O306" s="9">
        <v>3</v>
      </c>
      <c r="P306" s="9"/>
      <c r="Q306" s="9">
        <v>335</v>
      </c>
      <c r="R306" s="9">
        <v>7</v>
      </c>
    </row>
    <row r="307" spans="1:18" x14ac:dyDescent="0.3">
      <c r="A307" s="9">
        <v>1160</v>
      </c>
      <c r="B307" s="9" t="s">
        <v>323</v>
      </c>
      <c r="C307" s="9">
        <v>51</v>
      </c>
      <c r="D307" s="9" t="s">
        <v>5019</v>
      </c>
      <c r="E307" s="9" t="s">
        <v>5307</v>
      </c>
      <c r="F307" s="9">
        <v>0</v>
      </c>
      <c r="G307" s="9">
        <v>13329</v>
      </c>
      <c r="H307" s="9" t="s">
        <v>5307</v>
      </c>
      <c r="I307" s="9" t="s">
        <v>7457</v>
      </c>
      <c r="J307" s="9">
        <v>118</v>
      </c>
      <c r="K307" s="9" t="s">
        <v>7501</v>
      </c>
      <c r="L307" s="9" t="s">
        <v>7508</v>
      </c>
      <c r="M307" s="9">
        <v>288.62</v>
      </c>
      <c r="N307" s="9"/>
      <c r="O307" s="9">
        <v>4</v>
      </c>
      <c r="P307" s="9"/>
      <c r="Q307" s="9">
        <v>959</v>
      </c>
      <c r="R307" s="9">
        <v>4</v>
      </c>
    </row>
    <row r="308" spans="1:18" x14ac:dyDescent="0.3">
      <c r="A308" s="9">
        <v>1800</v>
      </c>
      <c r="B308" s="9" t="s">
        <v>324</v>
      </c>
      <c r="C308" s="9">
        <v>40</v>
      </c>
      <c r="D308" s="9" t="s">
        <v>5021</v>
      </c>
      <c r="E308" s="9" t="s">
        <v>5308</v>
      </c>
      <c r="F308" s="9">
        <v>0</v>
      </c>
      <c r="G308" s="9">
        <v>11048</v>
      </c>
      <c r="H308" s="9" t="s">
        <v>5308</v>
      </c>
      <c r="I308" s="9" t="s">
        <v>7455</v>
      </c>
      <c r="J308" s="9">
        <v>149</v>
      </c>
      <c r="K308" s="9" t="s">
        <v>7467</v>
      </c>
      <c r="L308" s="9" t="s">
        <v>7508</v>
      </c>
      <c r="M308" s="9">
        <v>779.45</v>
      </c>
      <c r="N308" s="9">
        <v>518.86</v>
      </c>
      <c r="O308" s="9">
        <v>3</v>
      </c>
      <c r="P308" s="9"/>
      <c r="Q308" s="9">
        <v>484</v>
      </c>
      <c r="R308" s="9">
        <v>4</v>
      </c>
    </row>
    <row r="309" spans="1:18" x14ac:dyDescent="0.3">
      <c r="A309" s="9">
        <v>1397</v>
      </c>
      <c r="B309" s="9" t="s">
        <v>325</v>
      </c>
      <c r="C309" s="9">
        <v>32</v>
      </c>
      <c r="D309" s="9" t="s">
        <v>5018</v>
      </c>
      <c r="E309" s="9" t="s">
        <v>5261</v>
      </c>
      <c r="F309" s="9">
        <v>0</v>
      </c>
      <c r="G309" s="9">
        <v>11255</v>
      </c>
      <c r="H309" s="9" t="s">
        <v>5261</v>
      </c>
      <c r="I309" s="9" t="s">
        <v>7457</v>
      </c>
      <c r="J309" s="9">
        <v>108</v>
      </c>
      <c r="K309" s="9" t="s">
        <v>7496</v>
      </c>
      <c r="L309" s="9" t="s">
        <v>7511</v>
      </c>
      <c r="M309" s="9">
        <v>767.27</v>
      </c>
      <c r="N309" s="9">
        <v>452.56</v>
      </c>
      <c r="O309" s="9">
        <v>3</v>
      </c>
      <c r="P309" s="9"/>
      <c r="Q309" s="9">
        <v>434</v>
      </c>
      <c r="R309" s="9">
        <v>5</v>
      </c>
    </row>
    <row r="310" spans="1:18" x14ac:dyDescent="0.3">
      <c r="A310" s="9">
        <v>2300</v>
      </c>
      <c r="B310" s="9" t="s">
        <v>326</v>
      </c>
      <c r="C310" s="9">
        <v>23</v>
      </c>
      <c r="D310" s="9" t="s">
        <v>5018</v>
      </c>
      <c r="E310" s="9" t="s">
        <v>5309</v>
      </c>
      <c r="F310" s="9">
        <v>1</v>
      </c>
      <c r="G310" s="9">
        <v>13403</v>
      </c>
      <c r="H310" s="9" t="s">
        <v>5309</v>
      </c>
      <c r="I310" s="9" t="s">
        <v>7455</v>
      </c>
      <c r="J310" s="9">
        <v>115</v>
      </c>
      <c r="K310" s="9" t="s">
        <v>7481</v>
      </c>
      <c r="L310" s="9" t="s">
        <v>7507</v>
      </c>
      <c r="M310" s="9">
        <v>303.67</v>
      </c>
      <c r="N310" s="9">
        <v>181.97</v>
      </c>
      <c r="O310" s="9">
        <v>2</v>
      </c>
      <c r="P310" s="9"/>
      <c r="Q310" s="9">
        <v>497</v>
      </c>
      <c r="R310" s="9">
        <v>5</v>
      </c>
    </row>
    <row r="311" spans="1:18" x14ac:dyDescent="0.3">
      <c r="A311" s="9">
        <v>1815</v>
      </c>
      <c r="B311" s="9" t="s">
        <v>327</v>
      </c>
      <c r="C311" s="9">
        <v>43</v>
      </c>
      <c r="D311" s="9" t="s">
        <v>5019</v>
      </c>
      <c r="E311" s="9" t="s">
        <v>5310</v>
      </c>
      <c r="F311" s="9">
        <v>1</v>
      </c>
      <c r="G311" s="9">
        <v>12653</v>
      </c>
      <c r="H311" s="9" t="s">
        <v>5310</v>
      </c>
      <c r="I311" s="9" t="s">
        <v>7457</v>
      </c>
      <c r="J311" s="9">
        <v>141</v>
      </c>
      <c r="K311" s="9" t="s">
        <v>7490</v>
      </c>
      <c r="L311" s="9" t="s">
        <v>7509</v>
      </c>
      <c r="M311" s="9">
        <v>1113.17</v>
      </c>
      <c r="N311" s="9">
        <v>479.94</v>
      </c>
      <c r="O311" s="9">
        <v>3</v>
      </c>
      <c r="P311" s="9"/>
      <c r="Q311" s="9">
        <v>439</v>
      </c>
      <c r="R311" s="9">
        <v>6</v>
      </c>
    </row>
    <row r="312" spans="1:18" x14ac:dyDescent="0.3">
      <c r="A312" s="9">
        <v>2415</v>
      </c>
      <c r="B312" s="9" t="s">
        <v>328</v>
      </c>
      <c r="C312" s="9">
        <v>49</v>
      </c>
      <c r="D312" s="9" t="s">
        <v>5021</v>
      </c>
      <c r="E312" s="9" t="s">
        <v>5126</v>
      </c>
      <c r="F312" s="9">
        <v>0</v>
      </c>
      <c r="G312" s="9">
        <v>13061</v>
      </c>
      <c r="H312" s="9" t="s">
        <v>5126</v>
      </c>
      <c r="I312" s="9" t="s">
        <v>7457</v>
      </c>
      <c r="J312" s="9">
        <v>117</v>
      </c>
      <c r="K312" s="9" t="s">
        <v>7483</v>
      </c>
      <c r="L312" s="9" t="s">
        <v>7508</v>
      </c>
      <c r="M312" s="9">
        <v>574.58000000000004</v>
      </c>
      <c r="N312" s="9">
        <v>344.44</v>
      </c>
      <c r="O312" s="9">
        <v>4</v>
      </c>
      <c r="P312" s="9"/>
      <c r="Q312" s="9">
        <v>327</v>
      </c>
      <c r="R312" s="9">
        <v>6</v>
      </c>
    </row>
    <row r="313" spans="1:18" x14ac:dyDescent="0.3">
      <c r="A313" s="9">
        <v>2158</v>
      </c>
      <c r="B313" s="9" t="s">
        <v>329</v>
      </c>
      <c r="C313" s="9">
        <v>44</v>
      </c>
      <c r="D313" s="9" t="s">
        <v>5022</v>
      </c>
      <c r="E313" s="9" t="s">
        <v>5311</v>
      </c>
      <c r="F313" s="9">
        <v>1</v>
      </c>
      <c r="G313" s="9">
        <v>12909</v>
      </c>
      <c r="H313" s="9" t="s">
        <v>5311</v>
      </c>
      <c r="I313" s="9" t="s">
        <v>7456</v>
      </c>
      <c r="J313" s="9">
        <v>123</v>
      </c>
      <c r="K313" s="9" t="s">
        <v>7502</v>
      </c>
      <c r="L313" s="9" t="s">
        <v>7507</v>
      </c>
      <c r="M313" s="9">
        <v>320.23</v>
      </c>
      <c r="N313" s="9">
        <v>171.74</v>
      </c>
      <c r="O313" s="9">
        <v>1</v>
      </c>
      <c r="P313" s="9"/>
      <c r="Q313" s="9">
        <v>1707</v>
      </c>
      <c r="R313" s="9">
        <v>1</v>
      </c>
    </row>
    <row r="314" spans="1:18" x14ac:dyDescent="0.3">
      <c r="A314" s="9">
        <v>2218</v>
      </c>
      <c r="B314" s="9" t="s">
        <v>330</v>
      </c>
      <c r="C314" s="9">
        <v>36</v>
      </c>
      <c r="D314" s="9" t="s">
        <v>5018</v>
      </c>
      <c r="E314" s="9" t="s">
        <v>5312</v>
      </c>
      <c r="F314" s="9">
        <v>0</v>
      </c>
      <c r="G314" s="9">
        <v>10220</v>
      </c>
      <c r="H314" s="9" t="s">
        <v>5312</v>
      </c>
      <c r="I314" s="9" t="s">
        <v>7456</v>
      </c>
      <c r="J314" s="9">
        <v>102</v>
      </c>
      <c r="K314" s="9" t="s">
        <v>7494</v>
      </c>
      <c r="L314" s="9" t="s">
        <v>7508</v>
      </c>
      <c r="M314" s="9">
        <v>531.38</v>
      </c>
      <c r="N314" s="9">
        <v>316.39999999999998</v>
      </c>
      <c r="O314" s="9">
        <v>1</v>
      </c>
      <c r="P314" s="9"/>
      <c r="Q314" s="9">
        <v>505</v>
      </c>
      <c r="R314" s="9">
        <v>4</v>
      </c>
    </row>
    <row r="315" spans="1:18" x14ac:dyDescent="0.3">
      <c r="A315" s="9">
        <v>1400</v>
      </c>
      <c r="B315" s="9" t="s">
        <v>331</v>
      </c>
      <c r="C315" s="9">
        <v>42</v>
      </c>
      <c r="D315" s="9" t="s">
        <v>5019</v>
      </c>
      <c r="E315" s="9" t="s">
        <v>5313</v>
      </c>
      <c r="F315" s="9">
        <v>0</v>
      </c>
      <c r="G315" s="9">
        <v>12344</v>
      </c>
      <c r="H315" s="9" t="s">
        <v>5313</v>
      </c>
      <c r="I315" s="9" t="s">
        <v>7455</v>
      </c>
      <c r="J315" s="9">
        <v>106</v>
      </c>
      <c r="K315" s="9" t="s">
        <v>7477</v>
      </c>
      <c r="L315" s="9" t="s">
        <v>7509</v>
      </c>
      <c r="M315" s="9">
        <v>867.31</v>
      </c>
      <c r="N315" s="9">
        <v>431.79</v>
      </c>
      <c r="O315" s="9">
        <v>5</v>
      </c>
      <c r="P315" s="9"/>
      <c r="Q315" s="9">
        <v>438</v>
      </c>
      <c r="R315" s="9">
        <v>9</v>
      </c>
    </row>
    <row r="316" spans="1:18" x14ac:dyDescent="0.3">
      <c r="A316" s="9">
        <v>1639</v>
      </c>
      <c r="B316" s="9" t="s">
        <v>332</v>
      </c>
      <c r="C316" s="9">
        <v>42</v>
      </c>
      <c r="D316" s="9" t="s">
        <v>5022</v>
      </c>
      <c r="E316" s="9" t="s">
        <v>5314</v>
      </c>
      <c r="F316" s="9">
        <v>1</v>
      </c>
      <c r="G316" s="9">
        <v>11226</v>
      </c>
      <c r="H316" s="9" t="s">
        <v>5314</v>
      </c>
      <c r="I316" s="9" t="s">
        <v>7456</v>
      </c>
      <c r="J316" s="9">
        <v>129</v>
      </c>
      <c r="K316" s="9" t="s">
        <v>7471</v>
      </c>
      <c r="L316" s="9" t="s">
        <v>7511</v>
      </c>
      <c r="M316" s="9">
        <v>1103.3800000000001</v>
      </c>
      <c r="N316" s="9">
        <v>633.83000000000004</v>
      </c>
      <c r="O316" s="9">
        <v>1</v>
      </c>
      <c r="P316" s="9"/>
      <c r="Q316" s="9">
        <v>1264</v>
      </c>
      <c r="R316" s="9">
        <v>4</v>
      </c>
    </row>
    <row r="317" spans="1:18" x14ac:dyDescent="0.3">
      <c r="A317" s="9">
        <v>2056</v>
      </c>
      <c r="B317" s="9" t="s">
        <v>333</v>
      </c>
      <c r="C317" s="9">
        <v>42</v>
      </c>
      <c r="D317" s="9" t="s">
        <v>5021</v>
      </c>
      <c r="E317" s="9" t="s">
        <v>5315</v>
      </c>
      <c r="F317" s="9">
        <v>0</v>
      </c>
      <c r="G317" s="9">
        <v>13058</v>
      </c>
      <c r="H317" s="9" t="s">
        <v>5315</v>
      </c>
      <c r="I317" s="9" t="s">
        <v>7456</v>
      </c>
      <c r="J317" s="9">
        <v>127</v>
      </c>
      <c r="K317" s="9" t="s">
        <v>7489</v>
      </c>
      <c r="L317" s="9" t="s">
        <v>7507</v>
      </c>
      <c r="M317" s="9">
        <v>748.74</v>
      </c>
      <c r="N317" s="9">
        <v>394.75</v>
      </c>
      <c r="O317" s="9">
        <v>2</v>
      </c>
      <c r="P317" s="9"/>
      <c r="Q317" s="9">
        <v>1028</v>
      </c>
      <c r="R317" s="9">
        <v>4</v>
      </c>
    </row>
    <row r="318" spans="1:18" x14ac:dyDescent="0.3">
      <c r="A318" s="9">
        <v>1687</v>
      </c>
      <c r="B318" s="9" t="s">
        <v>334</v>
      </c>
      <c r="C318" s="9">
        <v>22</v>
      </c>
      <c r="D318" s="9" t="s">
        <v>5023</v>
      </c>
      <c r="E318" s="9" t="s">
        <v>5316</v>
      </c>
      <c r="F318" s="9">
        <v>0</v>
      </c>
      <c r="G318" s="9">
        <v>11971</v>
      </c>
      <c r="H318" s="9" t="s">
        <v>5316</v>
      </c>
      <c r="I318" s="9" t="s">
        <v>7457</v>
      </c>
      <c r="J318" s="9">
        <v>137</v>
      </c>
      <c r="K318" s="9" t="s">
        <v>7484</v>
      </c>
      <c r="L318" s="9" t="s">
        <v>7509</v>
      </c>
      <c r="M318" s="9">
        <v>812.11</v>
      </c>
      <c r="N318" s="9">
        <v>460.95</v>
      </c>
      <c r="O318" s="9">
        <v>5</v>
      </c>
      <c r="P318" s="9"/>
      <c r="Q318" s="9">
        <v>562</v>
      </c>
      <c r="R318" s="9">
        <v>5</v>
      </c>
    </row>
    <row r="319" spans="1:18" x14ac:dyDescent="0.3">
      <c r="A319" s="9">
        <v>1459</v>
      </c>
      <c r="B319" s="9" t="s">
        <v>335</v>
      </c>
      <c r="C319" s="9">
        <v>42</v>
      </c>
      <c r="D319" s="9" t="s">
        <v>5021</v>
      </c>
      <c r="E319" s="9" t="s">
        <v>5317</v>
      </c>
      <c r="F319" s="9">
        <v>0</v>
      </c>
      <c r="G319" s="9">
        <v>10342</v>
      </c>
      <c r="H319" s="9" t="s">
        <v>5317</v>
      </c>
      <c r="I319" s="9" t="s">
        <v>7455</v>
      </c>
      <c r="J319" s="9">
        <v>149</v>
      </c>
      <c r="K319" s="9" t="s">
        <v>7467</v>
      </c>
      <c r="L319" s="9" t="s">
        <v>7508</v>
      </c>
      <c r="M319" s="9">
        <v>251.47</v>
      </c>
      <c r="N319" s="9"/>
      <c r="O319" s="9">
        <v>1</v>
      </c>
      <c r="P319" s="9"/>
      <c r="Q319" s="9">
        <v>338</v>
      </c>
      <c r="R319" s="9">
        <v>6</v>
      </c>
    </row>
    <row r="320" spans="1:18" x14ac:dyDescent="0.3">
      <c r="A320" s="9">
        <v>1954</v>
      </c>
      <c r="B320" s="9" t="s">
        <v>336</v>
      </c>
      <c r="C320" s="9">
        <v>-10</v>
      </c>
      <c r="D320" s="9" t="s">
        <v>5021</v>
      </c>
      <c r="E320" s="9" t="s">
        <v>5318</v>
      </c>
      <c r="F320" s="9">
        <v>0</v>
      </c>
      <c r="G320" s="9">
        <v>10592</v>
      </c>
      <c r="H320" s="9" t="s">
        <v>5318</v>
      </c>
      <c r="I320" s="9" t="s">
        <v>7456</v>
      </c>
      <c r="J320" s="9">
        <v>134</v>
      </c>
      <c r="K320" s="9" t="s">
        <v>7482</v>
      </c>
      <c r="L320" s="9" t="s">
        <v>7507</v>
      </c>
      <c r="M320" s="9">
        <v>1376.3</v>
      </c>
      <c r="N320" s="9">
        <v>713.95</v>
      </c>
      <c r="O320" s="9">
        <v>1</v>
      </c>
      <c r="P320" s="9">
        <v>0.05</v>
      </c>
      <c r="Q320" s="9">
        <v>741</v>
      </c>
      <c r="R320" s="9">
        <v>5</v>
      </c>
    </row>
    <row r="321" spans="1:18" x14ac:dyDescent="0.3">
      <c r="A321" s="9">
        <v>1469</v>
      </c>
      <c r="B321" s="9" t="s">
        <v>337</v>
      </c>
      <c r="C321" s="9">
        <v>55</v>
      </c>
      <c r="D321" s="9" t="s">
        <v>5022</v>
      </c>
      <c r="E321" s="9" t="s">
        <v>5224</v>
      </c>
      <c r="F321" s="9">
        <v>0</v>
      </c>
      <c r="G321" s="9">
        <v>11228</v>
      </c>
      <c r="H321" s="9" t="s">
        <v>5224</v>
      </c>
      <c r="I321" s="9" t="s">
        <v>7456</v>
      </c>
      <c r="J321" s="9">
        <v>118</v>
      </c>
      <c r="K321" s="9" t="s">
        <v>7501</v>
      </c>
      <c r="L321" s="9" t="s">
        <v>7510</v>
      </c>
      <c r="M321" s="9">
        <v>1396.65</v>
      </c>
      <c r="N321" s="9">
        <v>715.48</v>
      </c>
      <c r="O321" s="9">
        <v>5</v>
      </c>
      <c r="P321" s="9"/>
      <c r="Q321" s="9">
        <v>574</v>
      </c>
      <c r="R321" s="9">
        <v>2</v>
      </c>
    </row>
    <row r="322" spans="1:18" x14ac:dyDescent="0.3">
      <c r="A322" s="9">
        <v>2398</v>
      </c>
      <c r="B322" s="9" t="s">
        <v>338</v>
      </c>
      <c r="C322" s="9">
        <v>41</v>
      </c>
      <c r="D322" s="9" t="s">
        <v>5022</v>
      </c>
      <c r="E322" s="9" t="s">
        <v>5319</v>
      </c>
      <c r="F322" s="9">
        <v>1</v>
      </c>
      <c r="G322" s="9">
        <v>11984</v>
      </c>
      <c r="H322" s="9" t="s">
        <v>5319</v>
      </c>
      <c r="I322" s="9" t="s">
        <v>7457</v>
      </c>
      <c r="J322" s="9">
        <v>142</v>
      </c>
      <c r="K322" s="9" t="s">
        <v>7500</v>
      </c>
      <c r="L322" s="9" t="s">
        <v>7508</v>
      </c>
      <c r="M322" s="9">
        <v>1040.97</v>
      </c>
      <c r="N322" s="9">
        <v>646.36</v>
      </c>
      <c r="O322" s="9">
        <v>2</v>
      </c>
      <c r="P322" s="9"/>
      <c r="Q322" s="9">
        <v>367</v>
      </c>
      <c r="R322" s="9">
        <v>2</v>
      </c>
    </row>
    <row r="323" spans="1:18" x14ac:dyDescent="0.3">
      <c r="A323" s="9">
        <v>2045</v>
      </c>
      <c r="B323" s="9" t="s">
        <v>339</v>
      </c>
      <c r="C323" s="9">
        <v>52</v>
      </c>
      <c r="D323" s="9" t="s">
        <v>5020</v>
      </c>
      <c r="E323" s="9" t="s">
        <v>5320</v>
      </c>
      <c r="F323" s="9">
        <v>0</v>
      </c>
      <c r="G323" s="9">
        <v>10891</v>
      </c>
      <c r="H323" s="9" t="s">
        <v>5320</v>
      </c>
      <c r="I323" s="9" t="s">
        <v>7457</v>
      </c>
      <c r="J323" s="9">
        <v>110</v>
      </c>
      <c r="K323" s="9" t="s">
        <v>7493</v>
      </c>
      <c r="L323" s="9" t="s">
        <v>7510</v>
      </c>
      <c r="M323" s="9">
        <v>75.569999999999993</v>
      </c>
      <c r="N323" s="9">
        <v>46.24</v>
      </c>
      <c r="O323" s="9">
        <v>5</v>
      </c>
      <c r="P323" s="9"/>
      <c r="Q323" s="9">
        <v>331</v>
      </c>
      <c r="R323" s="9">
        <v>5</v>
      </c>
    </row>
    <row r="324" spans="1:18" x14ac:dyDescent="0.3">
      <c r="A324" s="9">
        <v>1749</v>
      </c>
      <c r="B324" s="9" t="s">
        <v>340</v>
      </c>
      <c r="C324" s="9">
        <v>35</v>
      </c>
      <c r="D324" s="9" t="s">
        <v>5020</v>
      </c>
      <c r="E324" s="9" t="s">
        <v>5321</v>
      </c>
      <c r="F324" s="9">
        <v>0</v>
      </c>
      <c r="G324" s="9">
        <v>12124</v>
      </c>
      <c r="H324" s="9" t="s">
        <v>5321</v>
      </c>
      <c r="I324" s="9" t="s">
        <v>7457</v>
      </c>
      <c r="J324" s="9">
        <v>138</v>
      </c>
      <c r="K324" s="9" t="s">
        <v>7464</v>
      </c>
      <c r="L324" s="9" t="s">
        <v>7507</v>
      </c>
      <c r="M324" s="9">
        <v>828.76</v>
      </c>
      <c r="N324" s="9">
        <v>557.47</v>
      </c>
      <c r="O324" s="9">
        <v>2</v>
      </c>
      <c r="P324" s="9"/>
      <c r="Q324" s="9">
        <v>442</v>
      </c>
      <c r="R324" s="9">
        <v>3</v>
      </c>
    </row>
    <row r="325" spans="1:18" x14ac:dyDescent="0.3">
      <c r="A325" s="9">
        <v>1037</v>
      </c>
      <c r="B325" s="9" t="s">
        <v>341</v>
      </c>
      <c r="C325" s="9">
        <v>36</v>
      </c>
      <c r="D325" s="9" t="s">
        <v>5022</v>
      </c>
      <c r="E325" s="9" t="s">
        <v>5322</v>
      </c>
      <c r="F325" s="9">
        <v>0</v>
      </c>
      <c r="G325" s="9">
        <v>11573</v>
      </c>
      <c r="H325" s="9" t="s">
        <v>5322</v>
      </c>
      <c r="I325" s="9" t="s">
        <v>7455</v>
      </c>
      <c r="J325" s="9">
        <v>144</v>
      </c>
      <c r="K325" s="9" t="s">
        <v>7462</v>
      </c>
      <c r="L325" s="9" t="s">
        <v>7507</v>
      </c>
      <c r="M325" s="9">
        <v>962.37</v>
      </c>
      <c r="N325" s="9">
        <v>567.42999999999995</v>
      </c>
      <c r="O325" s="9">
        <v>2</v>
      </c>
      <c r="P325" s="9">
        <v>0.2</v>
      </c>
      <c r="Q325" s="9">
        <v>450</v>
      </c>
      <c r="R325" s="9">
        <v>3</v>
      </c>
    </row>
    <row r="326" spans="1:18" x14ac:dyDescent="0.3">
      <c r="A326" s="9">
        <v>1229</v>
      </c>
      <c r="B326" s="9" t="s">
        <v>342</v>
      </c>
      <c r="C326" s="9">
        <v>62</v>
      </c>
      <c r="D326" s="9" t="s">
        <v>5022</v>
      </c>
      <c r="E326" s="9" t="s">
        <v>5323</v>
      </c>
      <c r="F326" s="9">
        <v>0</v>
      </c>
      <c r="G326" s="9">
        <v>10706</v>
      </c>
      <c r="H326" s="9" t="s">
        <v>5323</v>
      </c>
      <c r="I326" s="9" t="s">
        <v>7457</v>
      </c>
      <c r="J326" s="9">
        <v>117</v>
      </c>
      <c r="K326" s="9" t="s">
        <v>7483</v>
      </c>
      <c r="L326" s="9" t="s">
        <v>7508</v>
      </c>
      <c r="M326" s="9">
        <v>1492.25</v>
      </c>
      <c r="N326" s="9">
        <v>737.71</v>
      </c>
      <c r="O326" s="9">
        <v>4</v>
      </c>
      <c r="P326" s="9">
        <v>0.05</v>
      </c>
      <c r="Q326" s="9">
        <v>328</v>
      </c>
      <c r="R326" s="9">
        <v>4</v>
      </c>
    </row>
    <row r="327" spans="1:18" x14ac:dyDescent="0.3">
      <c r="A327" s="9">
        <v>2388</v>
      </c>
      <c r="B327" s="9" t="s">
        <v>343</v>
      </c>
      <c r="C327" s="9">
        <v>46</v>
      </c>
      <c r="D327" s="9" t="s">
        <v>5023</v>
      </c>
      <c r="E327" s="9" t="s">
        <v>5324</v>
      </c>
      <c r="F327" s="9">
        <v>1</v>
      </c>
      <c r="G327" s="9">
        <v>11999</v>
      </c>
      <c r="H327" s="9" t="s">
        <v>5324</v>
      </c>
      <c r="I327" s="9" t="s">
        <v>7455</v>
      </c>
      <c r="J327" s="9">
        <v>113</v>
      </c>
      <c r="K327" s="9" t="s">
        <v>7460</v>
      </c>
      <c r="L327" s="9" t="s">
        <v>7509</v>
      </c>
      <c r="M327" s="9">
        <v>1494.3</v>
      </c>
      <c r="N327" s="9">
        <v>948.83</v>
      </c>
      <c r="O327" s="9">
        <v>1</v>
      </c>
      <c r="P327" s="9"/>
      <c r="Q327" s="9">
        <v>740</v>
      </c>
      <c r="R327" s="9">
        <v>3</v>
      </c>
    </row>
    <row r="328" spans="1:18" x14ac:dyDescent="0.3">
      <c r="A328" s="9">
        <v>1562</v>
      </c>
      <c r="B328" s="9" t="s">
        <v>344</v>
      </c>
      <c r="C328" s="9">
        <v>29</v>
      </c>
      <c r="D328" s="9" t="s">
        <v>5023</v>
      </c>
      <c r="E328" s="9" t="s">
        <v>5325</v>
      </c>
      <c r="F328" s="9">
        <v>1</v>
      </c>
      <c r="G328" s="9">
        <v>11065</v>
      </c>
      <c r="H328" s="9" t="s">
        <v>5325</v>
      </c>
      <c r="I328" s="9" t="s">
        <v>7457</v>
      </c>
      <c r="J328" s="9">
        <v>148</v>
      </c>
      <c r="K328" s="9" t="s">
        <v>7491</v>
      </c>
      <c r="L328" s="9" t="s">
        <v>7508</v>
      </c>
      <c r="M328" s="9">
        <v>1293.54</v>
      </c>
      <c r="N328" s="9"/>
      <c r="O328" s="9">
        <v>1</v>
      </c>
      <c r="P328" s="9">
        <v>0.2</v>
      </c>
      <c r="Q328" s="9">
        <v>1049</v>
      </c>
      <c r="R328" s="9">
        <v>6</v>
      </c>
    </row>
    <row r="329" spans="1:18" x14ac:dyDescent="0.3">
      <c r="A329" s="9">
        <v>1437</v>
      </c>
      <c r="B329" s="9" t="s">
        <v>345</v>
      </c>
      <c r="C329" s="9">
        <v>53</v>
      </c>
      <c r="D329" s="9" t="s">
        <v>5021</v>
      </c>
      <c r="E329" s="9" t="s">
        <v>5326</v>
      </c>
      <c r="F329" s="9">
        <v>1</v>
      </c>
      <c r="G329" s="9">
        <v>13526</v>
      </c>
      <c r="H329" s="9" t="s">
        <v>5326</v>
      </c>
      <c r="I329" s="9" t="s">
        <v>7456</v>
      </c>
      <c r="J329" s="9">
        <v>142</v>
      </c>
      <c r="K329" s="9" t="s">
        <v>7500</v>
      </c>
      <c r="L329" s="9" t="s">
        <v>7509</v>
      </c>
      <c r="M329" s="9">
        <v>142.55000000000001</v>
      </c>
      <c r="N329" s="9">
        <v>65.290000000000006</v>
      </c>
      <c r="O329" s="9">
        <v>3</v>
      </c>
      <c r="P329" s="9"/>
      <c r="Q329" s="9">
        <v>937</v>
      </c>
      <c r="R329" s="9">
        <v>3</v>
      </c>
    </row>
    <row r="330" spans="1:18" x14ac:dyDescent="0.3">
      <c r="A330" s="9">
        <v>2306</v>
      </c>
      <c r="B330" s="9" t="s">
        <v>346</v>
      </c>
      <c r="C330" s="9">
        <v>32</v>
      </c>
      <c r="D330" s="9" t="s">
        <v>5018</v>
      </c>
      <c r="E330" s="9" t="s">
        <v>5327</v>
      </c>
      <c r="F330" s="9">
        <v>0</v>
      </c>
      <c r="G330" s="9">
        <v>11205</v>
      </c>
      <c r="H330" s="9" t="s">
        <v>5327</v>
      </c>
      <c r="I330" s="9" t="s">
        <v>7455</v>
      </c>
      <c r="J330" s="9">
        <v>127</v>
      </c>
      <c r="K330" s="9" t="s">
        <v>7489</v>
      </c>
      <c r="L330" s="9" t="s">
        <v>7512</v>
      </c>
      <c r="M330" s="9">
        <v>1432.25</v>
      </c>
      <c r="N330" s="9">
        <v>894.04</v>
      </c>
      <c r="O330" s="9">
        <v>5</v>
      </c>
      <c r="P330" s="9"/>
      <c r="Q330" s="9">
        <v>594</v>
      </c>
      <c r="R330" s="9">
        <v>6</v>
      </c>
    </row>
    <row r="331" spans="1:18" x14ac:dyDescent="0.3">
      <c r="A331" s="9">
        <v>1026</v>
      </c>
      <c r="B331" s="9" t="s">
        <v>347</v>
      </c>
      <c r="C331" s="9">
        <v>43</v>
      </c>
      <c r="D331" s="9" t="s">
        <v>5023</v>
      </c>
      <c r="E331" s="9" t="s">
        <v>5328</v>
      </c>
      <c r="F331" s="9">
        <v>1</v>
      </c>
      <c r="G331" s="9">
        <v>10756</v>
      </c>
      <c r="H331" s="9" t="s">
        <v>5328</v>
      </c>
      <c r="I331" s="9" t="s">
        <v>7457</v>
      </c>
      <c r="J331" s="9">
        <v>102</v>
      </c>
      <c r="K331" s="9" t="s">
        <v>7494</v>
      </c>
      <c r="L331" s="9" t="s">
        <v>7508</v>
      </c>
      <c r="M331" s="9">
        <v>938.36</v>
      </c>
      <c r="N331" s="9">
        <v>412.65</v>
      </c>
      <c r="O331" s="9">
        <v>4</v>
      </c>
      <c r="P331" s="9"/>
      <c r="Q331" s="9">
        <v>862</v>
      </c>
      <c r="R331" s="9">
        <v>3</v>
      </c>
    </row>
    <row r="332" spans="1:18" x14ac:dyDescent="0.3">
      <c r="A332" s="9">
        <v>1225</v>
      </c>
      <c r="B332" s="9" t="s">
        <v>348</v>
      </c>
      <c r="C332" s="9">
        <v>67</v>
      </c>
      <c r="D332" s="9" t="s">
        <v>5021</v>
      </c>
      <c r="E332" s="9" t="s">
        <v>5329</v>
      </c>
      <c r="F332" s="9">
        <v>1</v>
      </c>
      <c r="G332" s="9">
        <v>11218</v>
      </c>
      <c r="H332" s="9" t="s">
        <v>5329</v>
      </c>
      <c r="I332" s="9" t="s">
        <v>7457</v>
      </c>
      <c r="J332" s="9">
        <v>134</v>
      </c>
      <c r="K332" s="9" t="s">
        <v>7482</v>
      </c>
      <c r="L332" s="9" t="s">
        <v>7507</v>
      </c>
      <c r="M332" s="9">
        <v>1211.29</v>
      </c>
      <c r="N332" s="9">
        <v>549.25</v>
      </c>
      <c r="O332" s="9">
        <v>1</v>
      </c>
      <c r="P332" s="9"/>
      <c r="Q332" s="9">
        <v>961</v>
      </c>
      <c r="R332" s="9">
        <v>3</v>
      </c>
    </row>
    <row r="333" spans="1:18" x14ac:dyDescent="0.3">
      <c r="A333" s="9">
        <v>2300</v>
      </c>
      <c r="B333" s="9" t="s">
        <v>349</v>
      </c>
      <c r="C333" s="9">
        <v>18</v>
      </c>
      <c r="D333" s="9" t="s">
        <v>5019</v>
      </c>
      <c r="E333" s="9" t="s">
        <v>5330</v>
      </c>
      <c r="F333" s="9">
        <v>1</v>
      </c>
      <c r="G333" s="9">
        <v>12637</v>
      </c>
      <c r="H333" s="9" t="s">
        <v>5330</v>
      </c>
      <c r="I333" s="9" t="s">
        <v>7456</v>
      </c>
      <c r="J333" s="9">
        <v>131</v>
      </c>
      <c r="K333" s="9" t="s">
        <v>7504</v>
      </c>
      <c r="L333" s="9" t="s">
        <v>7508</v>
      </c>
      <c r="M333" s="9">
        <v>640.42999999999995</v>
      </c>
      <c r="N333" s="9">
        <v>401.95</v>
      </c>
      <c r="O333" s="9">
        <v>3</v>
      </c>
      <c r="P333" s="9">
        <v>0.1</v>
      </c>
      <c r="Q333" s="9">
        <v>497</v>
      </c>
      <c r="R333" s="9">
        <v>5</v>
      </c>
    </row>
    <row r="334" spans="1:18" x14ac:dyDescent="0.3">
      <c r="A334" s="9">
        <v>1797</v>
      </c>
      <c r="B334" s="9" t="s">
        <v>350</v>
      </c>
      <c r="C334" s="9">
        <v>37</v>
      </c>
      <c r="D334" s="9" t="s">
        <v>5020</v>
      </c>
      <c r="E334" s="9" t="s">
        <v>5331</v>
      </c>
      <c r="F334" s="9">
        <v>0</v>
      </c>
      <c r="G334" s="9">
        <v>11855</v>
      </c>
      <c r="H334" s="9" t="s">
        <v>5331</v>
      </c>
      <c r="I334" s="9" t="s">
        <v>7456</v>
      </c>
      <c r="J334" s="9">
        <v>123</v>
      </c>
      <c r="K334" s="9" t="s">
        <v>7502</v>
      </c>
      <c r="L334" s="9" t="s">
        <v>7510</v>
      </c>
      <c r="M334" s="9">
        <v>513.52</v>
      </c>
      <c r="N334" s="9">
        <v>324.05</v>
      </c>
      <c r="O334" s="9">
        <v>4</v>
      </c>
      <c r="P334" s="9">
        <v>0.1</v>
      </c>
      <c r="Q334" s="9">
        <v>717</v>
      </c>
      <c r="R334" s="9">
        <v>4</v>
      </c>
    </row>
    <row r="335" spans="1:18" x14ac:dyDescent="0.3">
      <c r="A335" s="9">
        <v>1283</v>
      </c>
      <c r="B335" s="9" t="s">
        <v>351</v>
      </c>
      <c r="C335" s="9">
        <v>46</v>
      </c>
      <c r="D335" s="9" t="s">
        <v>5018</v>
      </c>
      <c r="E335" s="9" t="s">
        <v>5285</v>
      </c>
      <c r="F335" s="9">
        <v>1</v>
      </c>
      <c r="G335" s="9">
        <v>11999</v>
      </c>
      <c r="H335" s="9" t="s">
        <v>5285</v>
      </c>
      <c r="I335" s="9" t="s">
        <v>7456</v>
      </c>
      <c r="J335" s="9">
        <v>107</v>
      </c>
      <c r="K335" s="9" t="s">
        <v>7485</v>
      </c>
      <c r="L335" s="9" t="s">
        <v>7507</v>
      </c>
      <c r="M335" s="9">
        <v>721.7</v>
      </c>
      <c r="N335" s="9">
        <v>459.89</v>
      </c>
      <c r="O335" s="9">
        <v>2</v>
      </c>
      <c r="P335" s="9"/>
      <c r="Q335" s="9">
        <v>472</v>
      </c>
      <c r="R335" s="9">
        <v>3</v>
      </c>
    </row>
    <row r="336" spans="1:18" x14ac:dyDescent="0.3">
      <c r="A336" s="9">
        <v>1878</v>
      </c>
      <c r="B336" s="9" t="s">
        <v>352</v>
      </c>
      <c r="C336" s="9">
        <v>51</v>
      </c>
      <c r="D336" s="9" t="s">
        <v>5021</v>
      </c>
      <c r="E336" s="9" t="s">
        <v>5332</v>
      </c>
      <c r="F336" s="9">
        <v>1</v>
      </c>
      <c r="G336" s="9">
        <v>12435</v>
      </c>
      <c r="H336" s="9" t="s">
        <v>5332</v>
      </c>
      <c r="I336" s="9" t="s">
        <v>7457</v>
      </c>
      <c r="J336" s="9">
        <v>138</v>
      </c>
      <c r="K336" s="9" t="s">
        <v>7464</v>
      </c>
      <c r="L336" s="9" t="s">
        <v>7509</v>
      </c>
      <c r="M336" s="9">
        <v>262.97000000000003</v>
      </c>
      <c r="N336" s="9">
        <v>128.33000000000001</v>
      </c>
      <c r="O336" s="9">
        <v>1</v>
      </c>
      <c r="P336" s="9"/>
      <c r="Q336" s="9">
        <v>881</v>
      </c>
      <c r="R336" s="9">
        <v>3</v>
      </c>
    </row>
    <row r="337" spans="1:18" x14ac:dyDescent="0.3">
      <c r="A337" s="9">
        <v>1959</v>
      </c>
      <c r="B337" s="9" t="s">
        <v>353</v>
      </c>
      <c r="C337" s="9">
        <v>21</v>
      </c>
      <c r="D337" s="9" t="s">
        <v>5022</v>
      </c>
      <c r="E337" s="9" t="s">
        <v>5333</v>
      </c>
      <c r="F337" s="9">
        <v>0</v>
      </c>
      <c r="G337" s="9">
        <v>12974</v>
      </c>
      <c r="H337" s="9" t="s">
        <v>5333</v>
      </c>
      <c r="I337" s="9" t="s">
        <v>7456</v>
      </c>
      <c r="J337" s="9">
        <v>133</v>
      </c>
      <c r="K337" s="9" t="s">
        <v>7498</v>
      </c>
      <c r="L337" s="9" t="s">
        <v>7507</v>
      </c>
      <c r="M337" s="9">
        <v>567.75</v>
      </c>
      <c r="N337" s="9">
        <v>374.7</v>
      </c>
      <c r="O337" s="9">
        <v>5</v>
      </c>
      <c r="P337" s="9"/>
      <c r="Q337" s="9">
        <v>657</v>
      </c>
      <c r="R337" s="9">
        <v>3</v>
      </c>
    </row>
    <row r="338" spans="1:18" x14ac:dyDescent="0.3">
      <c r="A338" s="9">
        <v>1452</v>
      </c>
      <c r="B338" s="9" t="s">
        <v>354</v>
      </c>
      <c r="C338" s="9">
        <v>16</v>
      </c>
      <c r="D338" s="9" t="s">
        <v>5019</v>
      </c>
      <c r="E338" s="9" t="s">
        <v>5334</v>
      </c>
      <c r="F338" s="9">
        <v>0</v>
      </c>
      <c r="G338" s="9">
        <v>12684</v>
      </c>
      <c r="H338" s="9" t="s">
        <v>5334</v>
      </c>
      <c r="I338" s="9" t="s">
        <v>7456</v>
      </c>
      <c r="J338" s="9">
        <v>112</v>
      </c>
      <c r="K338" s="9" t="s">
        <v>7492</v>
      </c>
      <c r="L338" s="9" t="s">
        <v>7508</v>
      </c>
      <c r="M338" s="9">
        <v>1293.55</v>
      </c>
      <c r="N338" s="9">
        <v>797.86</v>
      </c>
      <c r="O338" s="9">
        <v>4</v>
      </c>
      <c r="P338" s="9">
        <v>0.05</v>
      </c>
      <c r="Q338" s="9">
        <v>334</v>
      </c>
      <c r="R338" s="9">
        <v>5</v>
      </c>
    </row>
    <row r="339" spans="1:18" x14ac:dyDescent="0.3">
      <c r="A339" s="9">
        <v>2019</v>
      </c>
      <c r="B339" s="9" t="s">
        <v>355</v>
      </c>
      <c r="C339" s="9">
        <v>56</v>
      </c>
      <c r="D339" s="9" t="s">
        <v>5020</v>
      </c>
      <c r="E339" s="9" t="s">
        <v>5335</v>
      </c>
      <c r="F339" s="9">
        <v>1</v>
      </c>
      <c r="G339" s="9">
        <v>12188</v>
      </c>
      <c r="H339" s="9" t="s">
        <v>5335</v>
      </c>
      <c r="I339" s="9" t="s">
        <v>7455</v>
      </c>
      <c r="J339" s="9">
        <v>145</v>
      </c>
      <c r="K339" s="9" t="s">
        <v>7470</v>
      </c>
      <c r="L339" s="9" t="s">
        <v>7507</v>
      </c>
      <c r="M339" s="9">
        <v>105.03</v>
      </c>
      <c r="N339" s="9">
        <v>68.290000000000006</v>
      </c>
      <c r="O339" s="9">
        <v>3</v>
      </c>
      <c r="P339" s="9"/>
      <c r="Q339" s="9">
        <v>355</v>
      </c>
      <c r="R339" s="9">
        <v>5</v>
      </c>
    </row>
    <row r="340" spans="1:18" x14ac:dyDescent="0.3">
      <c r="A340" s="9">
        <v>1815</v>
      </c>
      <c r="B340" s="9" t="s">
        <v>356</v>
      </c>
      <c r="C340" s="9">
        <v>29</v>
      </c>
      <c r="D340" s="9" t="s">
        <v>5019</v>
      </c>
      <c r="E340" s="9" t="s">
        <v>5336</v>
      </c>
      <c r="F340" s="9">
        <v>1</v>
      </c>
      <c r="G340" s="9">
        <v>13098</v>
      </c>
      <c r="H340" s="9" t="s">
        <v>5336</v>
      </c>
      <c r="I340" s="9" t="s">
        <v>7455</v>
      </c>
      <c r="J340" s="9">
        <v>112</v>
      </c>
      <c r="K340" s="9" t="s">
        <v>7492</v>
      </c>
      <c r="L340" s="9" t="s">
        <v>7511</v>
      </c>
      <c r="M340" s="9">
        <v>268.77</v>
      </c>
      <c r="N340" s="9">
        <v>164.64</v>
      </c>
      <c r="O340" s="9">
        <v>5</v>
      </c>
      <c r="P340" s="9"/>
      <c r="Q340" s="9">
        <v>439</v>
      </c>
      <c r="R340" s="9">
        <v>6</v>
      </c>
    </row>
    <row r="341" spans="1:18" x14ac:dyDescent="0.3">
      <c r="A341" s="9">
        <v>1658</v>
      </c>
      <c r="B341" s="9" t="s">
        <v>357</v>
      </c>
      <c r="C341" s="9">
        <v>28</v>
      </c>
      <c r="D341" s="9" t="s">
        <v>5021</v>
      </c>
      <c r="E341" s="9" t="s">
        <v>5337</v>
      </c>
      <c r="F341" s="9">
        <v>0</v>
      </c>
      <c r="G341" s="9">
        <v>13386</v>
      </c>
      <c r="H341" s="9" t="s">
        <v>5337</v>
      </c>
      <c r="I341" s="9" t="s">
        <v>7455</v>
      </c>
      <c r="J341" s="9">
        <v>119</v>
      </c>
      <c r="K341" s="9" t="s">
        <v>7459</v>
      </c>
      <c r="L341" s="9" t="s">
        <v>7509</v>
      </c>
      <c r="M341" s="9">
        <v>231.42</v>
      </c>
      <c r="N341" s="9">
        <v>132.81</v>
      </c>
      <c r="O341" s="9">
        <v>2</v>
      </c>
      <c r="P341" s="9"/>
      <c r="Q341" s="9">
        <v>768</v>
      </c>
      <c r="R341" s="9">
        <v>4</v>
      </c>
    </row>
    <row r="342" spans="1:18" x14ac:dyDescent="0.3">
      <c r="A342" s="9">
        <v>1546</v>
      </c>
      <c r="B342" s="9" t="s">
        <v>358</v>
      </c>
      <c r="C342" s="9">
        <v>63</v>
      </c>
      <c r="D342" s="9" t="s">
        <v>5023</v>
      </c>
      <c r="E342" s="9" t="s">
        <v>5338</v>
      </c>
      <c r="F342" s="9">
        <v>1</v>
      </c>
      <c r="G342" s="9">
        <v>11344</v>
      </c>
      <c r="H342" s="9" t="s">
        <v>5338</v>
      </c>
      <c r="I342" s="9" t="s">
        <v>7457</v>
      </c>
      <c r="J342" s="9">
        <v>109</v>
      </c>
      <c r="K342" s="9" t="s">
        <v>7466</v>
      </c>
      <c r="L342" s="9" t="s">
        <v>7507</v>
      </c>
      <c r="M342" s="9">
        <v>634.46</v>
      </c>
      <c r="N342" s="9">
        <v>274.61</v>
      </c>
      <c r="O342" s="9">
        <v>5</v>
      </c>
      <c r="P342" s="9">
        <v>0.1</v>
      </c>
      <c r="Q342" s="9">
        <v>740</v>
      </c>
      <c r="R342" s="9">
        <v>4</v>
      </c>
    </row>
    <row r="343" spans="1:18" x14ac:dyDescent="0.3">
      <c r="A343" s="9">
        <v>2215</v>
      </c>
      <c r="B343" s="9" t="s">
        <v>359</v>
      </c>
      <c r="C343" s="9">
        <v>41</v>
      </c>
      <c r="D343" s="9" t="s">
        <v>5020</v>
      </c>
      <c r="E343" s="9" t="s">
        <v>5339</v>
      </c>
      <c r="F343" s="9">
        <v>0</v>
      </c>
      <c r="G343" s="9">
        <v>10447</v>
      </c>
      <c r="H343" s="9" t="s">
        <v>5339</v>
      </c>
      <c r="I343" s="9" t="s">
        <v>7455</v>
      </c>
      <c r="J343" s="9">
        <v>110</v>
      </c>
      <c r="K343" s="9" t="s">
        <v>7493</v>
      </c>
      <c r="L343" s="9" t="s">
        <v>7510</v>
      </c>
      <c r="M343" s="9">
        <v>1495.63</v>
      </c>
      <c r="N343" s="9">
        <v>917.24</v>
      </c>
      <c r="O343" s="9">
        <v>3</v>
      </c>
      <c r="P343" s="9">
        <v>0.05</v>
      </c>
      <c r="Q343" s="9">
        <v>361</v>
      </c>
      <c r="R343" s="9">
        <v>3</v>
      </c>
    </row>
    <row r="344" spans="1:18" x14ac:dyDescent="0.3">
      <c r="A344" s="9">
        <v>2072</v>
      </c>
      <c r="B344" s="9" t="s">
        <v>360</v>
      </c>
      <c r="C344" s="9">
        <v>-5</v>
      </c>
      <c r="D344" s="9" t="s">
        <v>5019</v>
      </c>
      <c r="E344" s="9" t="s">
        <v>5340</v>
      </c>
      <c r="F344" s="9">
        <v>0</v>
      </c>
      <c r="G344" s="9">
        <v>11816</v>
      </c>
      <c r="H344" s="9" t="s">
        <v>5340</v>
      </c>
      <c r="I344" s="9" t="s">
        <v>7457</v>
      </c>
      <c r="J344" s="9">
        <v>117</v>
      </c>
      <c r="K344" s="9" t="s">
        <v>7483</v>
      </c>
      <c r="L344" s="9" t="s">
        <v>7509</v>
      </c>
      <c r="M344" s="9">
        <v>301.37</v>
      </c>
      <c r="N344" s="9">
        <v>182.97</v>
      </c>
      <c r="O344" s="9">
        <v>2</v>
      </c>
      <c r="P344" s="9"/>
      <c r="Q344" s="9">
        <v>340</v>
      </c>
      <c r="R344" s="9">
        <v>5</v>
      </c>
    </row>
    <row r="345" spans="1:18" x14ac:dyDescent="0.3">
      <c r="A345" s="9">
        <v>1016</v>
      </c>
      <c r="B345" s="9" t="s">
        <v>361</v>
      </c>
      <c r="C345" s="9">
        <v>37</v>
      </c>
      <c r="D345" s="9" t="s">
        <v>5023</v>
      </c>
      <c r="E345" s="9" t="s">
        <v>5341</v>
      </c>
      <c r="F345" s="9">
        <v>1</v>
      </c>
      <c r="G345" s="9">
        <v>12340</v>
      </c>
      <c r="H345" s="9" t="s">
        <v>5341</v>
      </c>
      <c r="I345" s="9" t="s">
        <v>7456</v>
      </c>
      <c r="J345" s="9">
        <v>140</v>
      </c>
      <c r="K345" s="9" t="s">
        <v>7468</v>
      </c>
      <c r="L345" s="9" t="s">
        <v>7510</v>
      </c>
      <c r="M345" s="9">
        <v>260.95</v>
      </c>
      <c r="N345" s="9">
        <v>128.84</v>
      </c>
      <c r="O345" s="9">
        <v>3</v>
      </c>
      <c r="P345" s="9"/>
      <c r="Q345" s="9">
        <v>683</v>
      </c>
      <c r="R345" s="9">
        <v>6</v>
      </c>
    </row>
    <row r="346" spans="1:18" x14ac:dyDescent="0.3">
      <c r="A346" s="9">
        <v>2195</v>
      </c>
      <c r="B346" s="9" t="s">
        <v>362</v>
      </c>
      <c r="C346" s="9">
        <v>21</v>
      </c>
      <c r="D346" s="9" t="s">
        <v>5018</v>
      </c>
      <c r="E346" s="9" t="s">
        <v>5342</v>
      </c>
      <c r="F346" s="9">
        <v>1</v>
      </c>
      <c r="G346" s="9">
        <v>11777</v>
      </c>
      <c r="H346" s="9" t="s">
        <v>5342</v>
      </c>
      <c r="I346" s="9" t="s">
        <v>7457</v>
      </c>
      <c r="J346" s="9">
        <v>139</v>
      </c>
      <c r="K346" s="9" t="s">
        <v>7486</v>
      </c>
      <c r="L346" s="9" t="s">
        <v>7509</v>
      </c>
      <c r="M346" s="9">
        <v>1376.83</v>
      </c>
      <c r="N346" s="9">
        <v>854.66</v>
      </c>
      <c r="O346" s="9">
        <v>1</v>
      </c>
      <c r="P346" s="9">
        <v>0.1</v>
      </c>
      <c r="Q346" s="9">
        <v>1604</v>
      </c>
      <c r="R346" s="9">
        <v>5</v>
      </c>
    </row>
    <row r="347" spans="1:18" x14ac:dyDescent="0.3">
      <c r="A347" s="9">
        <v>2243</v>
      </c>
      <c r="B347" s="9" t="s">
        <v>363</v>
      </c>
      <c r="C347" s="9">
        <v>50</v>
      </c>
      <c r="D347" s="9" t="s">
        <v>5021</v>
      </c>
      <c r="E347" s="9" t="s">
        <v>5343</v>
      </c>
      <c r="F347" s="9">
        <v>0</v>
      </c>
      <c r="G347" s="9">
        <v>13307</v>
      </c>
      <c r="H347" s="9" t="s">
        <v>5343</v>
      </c>
      <c r="I347" s="9" t="s">
        <v>7457</v>
      </c>
      <c r="J347" s="9">
        <v>141</v>
      </c>
      <c r="K347" s="9" t="s">
        <v>7490</v>
      </c>
      <c r="L347" s="9" t="s">
        <v>7507</v>
      </c>
      <c r="M347" s="9">
        <v>1328.97</v>
      </c>
      <c r="N347" s="9">
        <v>751.05</v>
      </c>
      <c r="O347" s="9">
        <v>3</v>
      </c>
      <c r="P347" s="9">
        <v>0.1</v>
      </c>
      <c r="Q347" s="9">
        <v>437</v>
      </c>
      <c r="R347" s="9">
        <v>8</v>
      </c>
    </row>
    <row r="348" spans="1:18" x14ac:dyDescent="0.3">
      <c r="A348" s="9">
        <v>1157</v>
      </c>
      <c r="B348" s="9" t="s">
        <v>364</v>
      </c>
      <c r="C348" s="9">
        <v>46</v>
      </c>
      <c r="D348" s="9" t="s">
        <v>5021</v>
      </c>
      <c r="E348" s="9" t="s">
        <v>5344</v>
      </c>
      <c r="F348" s="9">
        <v>1</v>
      </c>
      <c r="G348" s="9">
        <v>12762</v>
      </c>
      <c r="H348" s="9" t="s">
        <v>5344</v>
      </c>
      <c r="I348" s="9" t="s">
        <v>7456</v>
      </c>
      <c r="J348" s="9">
        <v>110</v>
      </c>
      <c r="K348" s="9" t="s">
        <v>7493</v>
      </c>
      <c r="L348" s="9" t="s">
        <v>7511</v>
      </c>
      <c r="M348" s="9">
        <v>96.75</v>
      </c>
      <c r="N348" s="9">
        <v>54.94</v>
      </c>
      <c r="O348" s="9">
        <v>5</v>
      </c>
      <c r="P348" s="9"/>
      <c r="Q348" s="9">
        <v>1687</v>
      </c>
      <c r="R348" s="9">
        <v>1</v>
      </c>
    </row>
    <row r="349" spans="1:18" x14ac:dyDescent="0.3">
      <c r="A349" s="9">
        <v>1476</v>
      </c>
      <c r="B349" s="9" t="s">
        <v>365</v>
      </c>
      <c r="C349" s="9">
        <v>42</v>
      </c>
      <c r="D349" s="9" t="s">
        <v>5020</v>
      </c>
      <c r="E349" s="9" t="s">
        <v>5345</v>
      </c>
      <c r="F349" s="9">
        <v>0</v>
      </c>
      <c r="G349" s="9">
        <v>12504</v>
      </c>
      <c r="H349" s="9" t="s">
        <v>5345</v>
      </c>
      <c r="I349" s="9" t="s">
        <v>7455</v>
      </c>
      <c r="J349" s="9">
        <v>112</v>
      </c>
      <c r="K349" s="9" t="s">
        <v>7492</v>
      </c>
      <c r="L349" s="9" t="s">
        <v>7510</v>
      </c>
      <c r="M349" s="9">
        <v>1139.97</v>
      </c>
      <c r="N349" s="9"/>
      <c r="O349" s="9">
        <v>1</v>
      </c>
      <c r="P349" s="9"/>
      <c r="Q349" s="9">
        <v>609</v>
      </c>
      <c r="R349" s="9">
        <v>4</v>
      </c>
    </row>
    <row r="350" spans="1:18" x14ac:dyDescent="0.3">
      <c r="A350" s="9">
        <v>2069</v>
      </c>
      <c r="B350" s="9" t="s">
        <v>366</v>
      </c>
      <c r="C350" s="9">
        <v>38</v>
      </c>
      <c r="D350" s="9" t="s">
        <v>5019</v>
      </c>
      <c r="E350" s="9" t="s">
        <v>5346</v>
      </c>
      <c r="F350" s="9">
        <v>0</v>
      </c>
      <c r="G350" s="9">
        <v>12939</v>
      </c>
      <c r="H350" s="9" t="s">
        <v>5346</v>
      </c>
      <c r="I350" s="9" t="s">
        <v>7455</v>
      </c>
      <c r="J350" s="9">
        <v>115</v>
      </c>
      <c r="K350" s="9" t="s">
        <v>7481</v>
      </c>
      <c r="L350" s="9" t="s">
        <v>7510</v>
      </c>
      <c r="M350" s="9">
        <v>1000.43</v>
      </c>
      <c r="N350" s="9">
        <v>435.22</v>
      </c>
      <c r="O350" s="9">
        <v>1</v>
      </c>
      <c r="P350" s="9">
        <v>0.2</v>
      </c>
      <c r="Q350" s="9">
        <v>386</v>
      </c>
      <c r="R350" s="9">
        <v>4</v>
      </c>
    </row>
    <row r="351" spans="1:18" x14ac:dyDescent="0.3">
      <c r="A351" s="9">
        <v>2396</v>
      </c>
      <c r="B351" s="9" t="s">
        <v>367</v>
      </c>
      <c r="C351" s="9">
        <v>35</v>
      </c>
      <c r="D351" s="9" t="s">
        <v>5018</v>
      </c>
      <c r="E351" s="9" t="s">
        <v>5347</v>
      </c>
      <c r="F351" s="9">
        <v>1</v>
      </c>
      <c r="G351" s="9">
        <v>10838</v>
      </c>
      <c r="H351" s="9" t="s">
        <v>5347</v>
      </c>
      <c r="I351" s="9" t="s">
        <v>7455</v>
      </c>
      <c r="J351" s="9">
        <v>131</v>
      </c>
      <c r="K351" s="9" t="s">
        <v>7504</v>
      </c>
      <c r="L351" s="9" t="s">
        <v>7507</v>
      </c>
      <c r="M351" s="9">
        <v>1163.22</v>
      </c>
      <c r="N351" s="9">
        <v>540.99</v>
      </c>
      <c r="O351" s="9">
        <v>4</v>
      </c>
      <c r="P351" s="9">
        <v>0.2</v>
      </c>
      <c r="Q351" s="9">
        <v>445</v>
      </c>
      <c r="R351" s="9">
        <v>3</v>
      </c>
    </row>
    <row r="352" spans="1:18" x14ac:dyDescent="0.3">
      <c r="A352" s="9">
        <v>1517</v>
      </c>
      <c r="B352" s="9" t="s">
        <v>368</v>
      </c>
      <c r="C352" s="9">
        <v>53</v>
      </c>
      <c r="D352" s="9" t="s">
        <v>5022</v>
      </c>
      <c r="E352" s="9" t="s">
        <v>5348</v>
      </c>
      <c r="F352" s="9">
        <v>0</v>
      </c>
      <c r="G352" s="9">
        <v>12701</v>
      </c>
      <c r="H352" s="9" t="s">
        <v>5348</v>
      </c>
      <c r="I352" s="9" t="s">
        <v>7456</v>
      </c>
      <c r="J352" s="9">
        <v>115</v>
      </c>
      <c r="K352" s="9" t="s">
        <v>7481</v>
      </c>
      <c r="L352" s="9" t="s">
        <v>7510</v>
      </c>
      <c r="M352" s="9">
        <v>767.03</v>
      </c>
      <c r="N352" s="9">
        <v>483.73</v>
      </c>
      <c r="O352" s="9">
        <v>5</v>
      </c>
      <c r="P352" s="9">
        <v>0.05</v>
      </c>
      <c r="Q352" s="9">
        <v>970</v>
      </c>
      <c r="R352" s="9">
        <v>4</v>
      </c>
    </row>
    <row r="353" spans="1:18" x14ac:dyDescent="0.3">
      <c r="A353" s="9">
        <v>1098</v>
      </c>
      <c r="B353" s="9" t="s">
        <v>369</v>
      </c>
      <c r="C353" s="9">
        <v>150</v>
      </c>
      <c r="D353" s="9" t="s">
        <v>5020</v>
      </c>
      <c r="E353" s="9" t="s">
        <v>5349</v>
      </c>
      <c r="F353" s="9">
        <v>0</v>
      </c>
      <c r="G353" s="9">
        <v>11629</v>
      </c>
      <c r="H353" s="9" t="s">
        <v>5349</v>
      </c>
      <c r="I353" s="9" t="s">
        <v>7457</v>
      </c>
      <c r="J353" s="9">
        <v>128</v>
      </c>
      <c r="K353" s="9" t="s">
        <v>7473</v>
      </c>
      <c r="L353" s="9" t="s">
        <v>7510</v>
      </c>
      <c r="M353" s="9">
        <v>1487.5</v>
      </c>
      <c r="N353" s="9"/>
      <c r="O353" s="9">
        <v>5</v>
      </c>
      <c r="P353" s="9"/>
      <c r="Q353" s="9">
        <v>700</v>
      </c>
      <c r="R353" s="9">
        <v>4</v>
      </c>
    </row>
    <row r="354" spans="1:18" x14ac:dyDescent="0.3">
      <c r="A354" s="9">
        <v>2060</v>
      </c>
      <c r="B354" s="9" t="s">
        <v>370</v>
      </c>
      <c r="C354" s="9">
        <v>39</v>
      </c>
      <c r="D354" s="9" t="s">
        <v>5022</v>
      </c>
      <c r="E354" s="9" t="s">
        <v>5350</v>
      </c>
      <c r="F354" s="9">
        <v>1</v>
      </c>
      <c r="G354" s="9">
        <v>10663</v>
      </c>
      <c r="H354" s="9" t="s">
        <v>5350</v>
      </c>
      <c r="I354" s="9" t="s">
        <v>7456</v>
      </c>
      <c r="J354" s="9">
        <v>104</v>
      </c>
      <c r="K354" s="9" t="s">
        <v>7499</v>
      </c>
      <c r="L354" s="9" t="s">
        <v>7507</v>
      </c>
      <c r="M354" s="9">
        <v>113.58</v>
      </c>
      <c r="N354" s="9">
        <v>45.51</v>
      </c>
      <c r="O354" s="9">
        <v>2</v>
      </c>
      <c r="P354" s="9">
        <v>0.05</v>
      </c>
      <c r="Q354" s="9">
        <v>1582</v>
      </c>
      <c r="R354" s="9">
        <v>2</v>
      </c>
    </row>
    <row r="355" spans="1:18" x14ac:dyDescent="0.3">
      <c r="A355" s="9">
        <v>1279</v>
      </c>
      <c r="B355" s="9" t="s">
        <v>371</v>
      </c>
      <c r="C355" s="9">
        <v>47</v>
      </c>
      <c r="D355" s="9" t="s">
        <v>5020</v>
      </c>
      <c r="E355" s="9" t="s">
        <v>5351</v>
      </c>
      <c r="F355" s="9">
        <v>0</v>
      </c>
      <c r="G355" s="9">
        <v>10764</v>
      </c>
      <c r="H355" s="9" t="s">
        <v>5351</v>
      </c>
      <c r="I355" s="9" t="s">
        <v>7456</v>
      </c>
      <c r="J355" s="9">
        <v>136</v>
      </c>
      <c r="K355" s="9" t="s">
        <v>7503</v>
      </c>
      <c r="L355" s="9" t="s">
        <v>7509</v>
      </c>
      <c r="M355" s="9">
        <v>389.84</v>
      </c>
      <c r="N355" s="9">
        <v>272.54000000000002</v>
      </c>
      <c r="O355" s="9">
        <v>3</v>
      </c>
      <c r="P355" s="9"/>
      <c r="Q355" s="9">
        <v>661</v>
      </c>
      <c r="R355" s="9">
        <v>2</v>
      </c>
    </row>
    <row r="356" spans="1:18" x14ac:dyDescent="0.3">
      <c r="A356" s="9">
        <v>2372</v>
      </c>
      <c r="B356" s="9" t="s">
        <v>372</v>
      </c>
      <c r="C356" s="9">
        <v>43</v>
      </c>
      <c r="D356" s="9" t="s">
        <v>5019</v>
      </c>
      <c r="E356" s="9" t="s">
        <v>5352</v>
      </c>
      <c r="F356" s="9">
        <v>0</v>
      </c>
      <c r="G356" s="9">
        <v>13138</v>
      </c>
      <c r="H356" s="9" t="s">
        <v>5352</v>
      </c>
      <c r="I356" s="9" t="s">
        <v>7456</v>
      </c>
      <c r="J356" s="9">
        <v>101</v>
      </c>
      <c r="K356" s="9" t="s">
        <v>7478</v>
      </c>
      <c r="L356" s="9" t="s">
        <v>7507</v>
      </c>
      <c r="M356" s="9">
        <v>624.99</v>
      </c>
      <c r="N356" s="9">
        <v>289.5</v>
      </c>
      <c r="O356" s="9">
        <v>3</v>
      </c>
      <c r="P356" s="9">
        <v>0.1</v>
      </c>
      <c r="Q356" s="9">
        <v>369</v>
      </c>
      <c r="R356" s="9">
        <v>7</v>
      </c>
    </row>
    <row r="357" spans="1:18" x14ac:dyDescent="0.3">
      <c r="A357" s="9">
        <v>1496</v>
      </c>
      <c r="B357" s="9" t="s">
        <v>373</v>
      </c>
      <c r="C357" s="9">
        <v>64</v>
      </c>
      <c r="D357" s="9" t="s">
        <v>5018</v>
      </c>
      <c r="E357" s="9" t="s">
        <v>5353</v>
      </c>
      <c r="F357" s="9">
        <v>0</v>
      </c>
      <c r="G357" s="9">
        <v>10175</v>
      </c>
      <c r="H357" s="9" t="s">
        <v>5353</v>
      </c>
      <c r="I357" s="9" t="s">
        <v>7456</v>
      </c>
      <c r="J357" s="9">
        <v>144</v>
      </c>
      <c r="K357" s="9" t="s">
        <v>7462</v>
      </c>
      <c r="L357" s="9" t="s">
        <v>7509</v>
      </c>
      <c r="M357" s="9">
        <v>702.18</v>
      </c>
      <c r="N357" s="9">
        <v>418.93</v>
      </c>
      <c r="O357" s="9">
        <v>5</v>
      </c>
      <c r="P357" s="9"/>
      <c r="Q357" s="9">
        <v>351</v>
      </c>
      <c r="R357" s="9">
        <v>5</v>
      </c>
    </row>
    <row r="358" spans="1:18" x14ac:dyDescent="0.3">
      <c r="A358" s="9">
        <v>1301</v>
      </c>
      <c r="B358" s="9" t="s">
        <v>374</v>
      </c>
      <c r="C358" s="9">
        <v>13</v>
      </c>
      <c r="D358" s="9" t="s">
        <v>5019</v>
      </c>
      <c r="E358" s="9" t="s">
        <v>5354</v>
      </c>
      <c r="F358" s="9">
        <v>0</v>
      </c>
      <c r="G358" s="9">
        <v>10509</v>
      </c>
      <c r="H358" s="9" t="s">
        <v>5354</v>
      </c>
      <c r="I358" s="9" t="s">
        <v>7457</v>
      </c>
      <c r="J358" s="9">
        <v>134</v>
      </c>
      <c r="K358" s="9" t="s">
        <v>7482</v>
      </c>
      <c r="L358" s="9" t="s">
        <v>7509</v>
      </c>
      <c r="M358" s="9">
        <v>1385.98</v>
      </c>
      <c r="N358" s="9">
        <v>939.8</v>
      </c>
      <c r="O358" s="9">
        <v>3</v>
      </c>
      <c r="P358" s="9"/>
      <c r="Q358" s="9">
        <v>434</v>
      </c>
      <c r="R358" s="9">
        <v>6</v>
      </c>
    </row>
    <row r="359" spans="1:18" x14ac:dyDescent="0.3">
      <c r="A359" s="9">
        <v>1180</v>
      </c>
      <c r="B359" s="9" t="s">
        <v>375</v>
      </c>
      <c r="C359" s="9">
        <v>44</v>
      </c>
      <c r="D359" s="9" t="s">
        <v>5021</v>
      </c>
      <c r="E359" s="9" t="s">
        <v>5355</v>
      </c>
      <c r="F359" s="9">
        <v>1</v>
      </c>
      <c r="G359" s="9">
        <v>13686</v>
      </c>
      <c r="H359" s="9" t="s">
        <v>5355</v>
      </c>
      <c r="I359" s="9" t="s">
        <v>7455</v>
      </c>
      <c r="J359" s="9">
        <v>147</v>
      </c>
      <c r="K359" s="9" t="s">
        <v>7474</v>
      </c>
      <c r="L359" s="9" t="s">
        <v>7509</v>
      </c>
      <c r="M359" s="9">
        <v>862.01</v>
      </c>
      <c r="N359" s="9"/>
      <c r="O359" s="9">
        <v>5</v>
      </c>
      <c r="P359" s="9"/>
      <c r="Q359" s="9">
        <v>1388</v>
      </c>
      <c r="R359" s="9">
        <v>2</v>
      </c>
    </row>
    <row r="360" spans="1:18" x14ac:dyDescent="0.3">
      <c r="A360" s="9">
        <v>1606</v>
      </c>
      <c r="B360" s="9" t="s">
        <v>376</v>
      </c>
      <c r="C360" s="9">
        <v>29</v>
      </c>
      <c r="D360" s="9" t="s">
        <v>5022</v>
      </c>
      <c r="E360" s="9" t="s">
        <v>5356</v>
      </c>
      <c r="F360" s="9">
        <v>1</v>
      </c>
      <c r="G360" s="9">
        <v>13162</v>
      </c>
      <c r="H360" s="9" t="s">
        <v>5356</v>
      </c>
      <c r="I360" s="9" t="s">
        <v>7455</v>
      </c>
      <c r="J360" s="9">
        <v>117</v>
      </c>
      <c r="K360" s="9" t="s">
        <v>7483</v>
      </c>
      <c r="L360" s="9" t="s">
        <v>7508</v>
      </c>
      <c r="M360" s="9">
        <v>115.41</v>
      </c>
      <c r="N360" s="9">
        <v>73.83</v>
      </c>
      <c r="O360" s="9">
        <v>1</v>
      </c>
      <c r="P360" s="9">
        <v>0.05</v>
      </c>
      <c r="Q360" s="9">
        <v>559</v>
      </c>
      <c r="R360" s="9">
        <v>2</v>
      </c>
    </row>
    <row r="361" spans="1:18" x14ac:dyDescent="0.3">
      <c r="A361" s="9">
        <v>2122</v>
      </c>
      <c r="B361" s="9" t="s">
        <v>377</v>
      </c>
      <c r="C361" s="9">
        <v>25</v>
      </c>
      <c r="D361" s="9" t="s">
        <v>5023</v>
      </c>
      <c r="E361" s="9" t="s">
        <v>5357</v>
      </c>
      <c r="F361" s="9">
        <v>0</v>
      </c>
      <c r="G361" s="9">
        <v>12752</v>
      </c>
      <c r="H361" s="9" t="s">
        <v>5357</v>
      </c>
      <c r="I361" s="9" t="s">
        <v>7456</v>
      </c>
      <c r="J361" s="9">
        <v>139</v>
      </c>
      <c r="K361" s="9" t="s">
        <v>7486</v>
      </c>
      <c r="L361" s="9" t="s">
        <v>7509</v>
      </c>
      <c r="M361" s="9">
        <v>641.4</v>
      </c>
      <c r="N361" s="9">
        <v>444.43</v>
      </c>
      <c r="O361" s="9">
        <v>3</v>
      </c>
      <c r="P361" s="9"/>
      <c r="Q361" s="9">
        <v>541</v>
      </c>
      <c r="R361" s="9">
        <v>9</v>
      </c>
    </row>
    <row r="362" spans="1:18" x14ac:dyDescent="0.3">
      <c r="A362" s="9">
        <v>1699</v>
      </c>
      <c r="B362" s="9" t="s">
        <v>378</v>
      </c>
      <c r="C362" s="9">
        <v>33</v>
      </c>
      <c r="D362" s="9" t="s">
        <v>5021</v>
      </c>
      <c r="E362" s="9" t="s">
        <v>5358</v>
      </c>
      <c r="F362" s="9">
        <v>0</v>
      </c>
      <c r="G362" s="9">
        <v>11189</v>
      </c>
      <c r="H362" s="9" t="s">
        <v>5358</v>
      </c>
      <c r="I362" s="9" t="s">
        <v>7457</v>
      </c>
      <c r="J362" s="9">
        <v>138</v>
      </c>
      <c r="K362" s="9" t="s">
        <v>7464</v>
      </c>
      <c r="L362" s="9" t="s">
        <v>7507</v>
      </c>
      <c r="M362" s="9">
        <v>653.91</v>
      </c>
      <c r="N362" s="9">
        <v>430.34</v>
      </c>
      <c r="O362" s="9">
        <v>3</v>
      </c>
      <c r="P362" s="9"/>
      <c r="Q362" s="9">
        <v>433</v>
      </c>
      <c r="R362" s="9">
        <v>9</v>
      </c>
    </row>
    <row r="363" spans="1:18" x14ac:dyDescent="0.3">
      <c r="A363" s="9">
        <v>1992</v>
      </c>
      <c r="B363" s="9" t="s">
        <v>379</v>
      </c>
      <c r="C363" s="9">
        <v>40</v>
      </c>
      <c r="D363" s="9" t="s">
        <v>5021</v>
      </c>
      <c r="E363" s="9" t="s">
        <v>5359</v>
      </c>
      <c r="F363" s="9">
        <v>0</v>
      </c>
      <c r="G363" s="9">
        <v>10601</v>
      </c>
      <c r="H363" s="9" t="s">
        <v>5359</v>
      </c>
      <c r="I363" s="9" t="s">
        <v>7456</v>
      </c>
      <c r="J363" s="9">
        <v>144</v>
      </c>
      <c r="K363" s="9" t="s">
        <v>7462</v>
      </c>
      <c r="L363" s="9" t="s">
        <v>7507</v>
      </c>
      <c r="M363" s="9">
        <v>1449.96</v>
      </c>
      <c r="N363" s="9">
        <v>822.67</v>
      </c>
      <c r="O363" s="9">
        <v>5</v>
      </c>
      <c r="P363" s="9">
        <v>0.05</v>
      </c>
      <c r="Q363" s="9">
        <v>385</v>
      </c>
      <c r="R363" s="9">
        <v>6</v>
      </c>
    </row>
    <row r="364" spans="1:18" x14ac:dyDescent="0.3">
      <c r="A364" s="9">
        <v>2139</v>
      </c>
      <c r="B364" s="9" t="s">
        <v>380</v>
      </c>
      <c r="C364" s="9">
        <v>41</v>
      </c>
      <c r="D364" s="9" t="s">
        <v>5022</v>
      </c>
      <c r="E364" s="9" t="s">
        <v>5146</v>
      </c>
      <c r="F364" s="9">
        <v>1</v>
      </c>
      <c r="G364" s="9">
        <v>10837</v>
      </c>
      <c r="H364" s="9" t="s">
        <v>5146</v>
      </c>
      <c r="I364" s="9" t="s">
        <v>7457</v>
      </c>
      <c r="J364" s="9">
        <v>133</v>
      </c>
      <c r="K364" s="9" t="s">
        <v>7498</v>
      </c>
      <c r="L364" s="9" t="s">
        <v>7507</v>
      </c>
      <c r="M364" s="9">
        <v>918.84</v>
      </c>
      <c r="N364" s="9">
        <v>467.79</v>
      </c>
      <c r="O364" s="9">
        <v>5</v>
      </c>
      <c r="P364" s="9"/>
      <c r="Q364" s="9">
        <v>632</v>
      </c>
      <c r="R364" s="9">
        <v>1</v>
      </c>
    </row>
    <row r="365" spans="1:18" x14ac:dyDescent="0.3">
      <c r="A365" s="9">
        <v>1190</v>
      </c>
      <c r="B365" s="9" t="s">
        <v>381</v>
      </c>
      <c r="C365" s="9">
        <v>17</v>
      </c>
      <c r="D365" s="9" t="s">
        <v>5020</v>
      </c>
      <c r="E365" s="9" t="s">
        <v>5360</v>
      </c>
      <c r="F365" s="9">
        <v>0</v>
      </c>
      <c r="G365" s="9">
        <v>13898</v>
      </c>
      <c r="H365" s="9" t="s">
        <v>5360</v>
      </c>
      <c r="I365" s="9" t="s">
        <v>7456</v>
      </c>
      <c r="J365" s="9">
        <v>121</v>
      </c>
      <c r="K365" s="9" t="s">
        <v>7495</v>
      </c>
      <c r="L365" s="9" t="s">
        <v>7508</v>
      </c>
      <c r="M365" s="9">
        <v>971.69</v>
      </c>
      <c r="N365" s="9">
        <v>529.32000000000005</v>
      </c>
      <c r="O365" s="9">
        <v>2</v>
      </c>
      <c r="P365" s="9"/>
      <c r="Q365" s="9">
        <v>670</v>
      </c>
      <c r="R365" s="9">
        <v>3</v>
      </c>
    </row>
    <row r="366" spans="1:18" x14ac:dyDescent="0.3">
      <c r="A366" s="9">
        <v>1252</v>
      </c>
      <c r="B366" s="9" t="s">
        <v>382</v>
      </c>
      <c r="C366" s="9">
        <v>31</v>
      </c>
      <c r="D366" s="9" t="s">
        <v>5021</v>
      </c>
      <c r="E366" s="9" t="s">
        <v>5361</v>
      </c>
      <c r="F366" s="9">
        <v>0</v>
      </c>
      <c r="G366" s="9">
        <v>11001</v>
      </c>
      <c r="H366" s="9" t="s">
        <v>5361</v>
      </c>
      <c r="I366" s="9" t="s">
        <v>7455</v>
      </c>
      <c r="J366" s="9">
        <v>126</v>
      </c>
      <c r="K366" s="9" t="s">
        <v>7469</v>
      </c>
      <c r="L366" s="9" t="s">
        <v>7510</v>
      </c>
      <c r="M366" s="9">
        <v>1084.22</v>
      </c>
      <c r="N366" s="9">
        <v>707.51</v>
      </c>
      <c r="O366" s="9">
        <v>3</v>
      </c>
      <c r="P366" s="9">
        <v>0.2</v>
      </c>
      <c r="Q366" s="9">
        <v>621</v>
      </c>
      <c r="R366" s="9">
        <v>4</v>
      </c>
    </row>
    <row r="367" spans="1:18" x14ac:dyDescent="0.3">
      <c r="A367" s="9">
        <v>1980</v>
      </c>
      <c r="B367" s="9" t="s">
        <v>383</v>
      </c>
      <c r="C367" s="9">
        <v>44</v>
      </c>
      <c r="D367" s="9" t="s">
        <v>5018</v>
      </c>
      <c r="E367" s="9" t="s">
        <v>5362</v>
      </c>
      <c r="F367" s="9">
        <v>1</v>
      </c>
      <c r="G367" s="9">
        <v>13851</v>
      </c>
      <c r="H367" s="9" t="s">
        <v>5362</v>
      </c>
      <c r="I367" s="9" t="s">
        <v>7455</v>
      </c>
      <c r="J367" s="9">
        <v>146</v>
      </c>
      <c r="K367" s="9" t="s">
        <v>7505</v>
      </c>
      <c r="L367" s="9" t="s">
        <v>7508</v>
      </c>
      <c r="M367" s="9">
        <v>1166.56</v>
      </c>
      <c r="N367" s="9"/>
      <c r="O367" s="9">
        <v>4</v>
      </c>
      <c r="P367" s="9"/>
      <c r="Q367" s="9">
        <v>1055</v>
      </c>
      <c r="R367" s="9">
        <v>4</v>
      </c>
    </row>
    <row r="368" spans="1:18" x14ac:dyDescent="0.3">
      <c r="A368" s="9">
        <v>1927</v>
      </c>
      <c r="B368" s="9" t="s">
        <v>384</v>
      </c>
      <c r="C368" s="9">
        <v>26</v>
      </c>
      <c r="D368" s="9" t="s">
        <v>5021</v>
      </c>
      <c r="E368" s="9" t="s">
        <v>5363</v>
      </c>
      <c r="F368" s="9">
        <v>1</v>
      </c>
      <c r="G368" s="9">
        <v>13509</v>
      </c>
      <c r="H368" s="9" t="s">
        <v>5363</v>
      </c>
      <c r="I368" s="9" t="s">
        <v>7456</v>
      </c>
      <c r="J368" s="9">
        <v>136</v>
      </c>
      <c r="K368" s="9" t="s">
        <v>7503</v>
      </c>
      <c r="L368" s="9" t="s">
        <v>7507</v>
      </c>
      <c r="M368" s="9">
        <v>970.82</v>
      </c>
      <c r="N368" s="9">
        <v>634.67999999999995</v>
      </c>
      <c r="O368" s="9">
        <v>5</v>
      </c>
      <c r="P368" s="9">
        <v>0.05</v>
      </c>
      <c r="Q368" s="9">
        <v>1013</v>
      </c>
      <c r="R368" s="9">
        <v>3</v>
      </c>
    </row>
    <row r="369" spans="1:18" x14ac:dyDescent="0.3">
      <c r="A369" s="9">
        <v>2184</v>
      </c>
      <c r="B369" s="9" t="s">
        <v>385</v>
      </c>
      <c r="C369" s="9">
        <v>23</v>
      </c>
      <c r="D369" s="9" t="s">
        <v>5018</v>
      </c>
      <c r="E369" s="9" t="s">
        <v>5364</v>
      </c>
      <c r="F369" s="9">
        <v>0</v>
      </c>
      <c r="G369" s="9">
        <v>12098</v>
      </c>
      <c r="H369" s="9" t="s">
        <v>5364</v>
      </c>
      <c r="I369" s="9" t="s">
        <v>7455</v>
      </c>
      <c r="J369" s="9">
        <v>105</v>
      </c>
      <c r="K369" s="9" t="s">
        <v>7461</v>
      </c>
      <c r="L369" s="9" t="s">
        <v>7507</v>
      </c>
      <c r="M369" s="9">
        <v>393.93</v>
      </c>
      <c r="N369" s="9">
        <v>228.15</v>
      </c>
      <c r="O369" s="9">
        <v>4</v>
      </c>
      <c r="P369" s="9"/>
      <c r="Q369" s="9">
        <v>338</v>
      </c>
      <c r="R369" s="9">
        <v>9</v>
      </c>
    </row>
    <row r="370" spans="1:18" x14ac:dyDescent="0.3">
      <c r="A370" s="9">
        <v>2279</v>
      </c>
      <c r="B370" s="9" t="s">
        <v>386</v>
      </c>
      <c r="C370" s="9">
        <v>6</v>
      </c>
      <c r="D370" s="9" t="s">
        <v>5019</v>
      </c>
      <c r="E370" s="9" t="s">
        <v>5365</v>
      </c>
      <c r="F370" s="9">
        <v>0</v>
      </c>
      <c r="G370" s="9">
        <v>13749</v>
      </c>
      <c r="H370" s="9" t="s">
        <v>5365</v>
      </c>
      <c r="I370" s="9" t="s">
        <v>7456</v>
      </c>
      <c r="J370" s="9">
        <v>133</v>
      </c>
      <c r="K370" s="9" t="s">
        <v>7498</v>
      </c>
      <c r="L370" s="9" t="s">
        <v>7510</v>
      </c>
      <c r="M370" s="9">
        <v>1317.37</v>
      </c>
      <c r="N370" s="9">
        <v>715.45</v>
      </c>
      <c r="O370" s="9">
        <v>1</v>
      </c>
      <c r="P370" s="9">
        <v>0.05</v>
      </c>
      <c r="Q370" s="9">
        <v>456</v>
      </c>
      <c r="R370" s="9">
        <v>4</v>
      </c>
    </row>
    <row r="371" spans="1:18" x14ac:dyDescent="0.3">
      <c r="A371" s="9">
        <v>2346</v>
      </c>
      <c r="B371" s="9" t="s">
        <v>387</v>
      </c>
      <c r="C371" s="9">
        <v>30</v>
      </c>
      <c r="D371" s="9" t="s">
        <v>5020</v>
      </c>
      <c r="E371" s="9" t="s">
        <v>5047</v>
      </c>
      <c r="F371" s="9">
        <v>0</v>
      </c>
      <c r="G371" s="9">
        <v>12733</v>
      </c>
      <c r="H371" s="9" t="s">
        <v>5047</v>
      </c>
      <c r="I371" s="9" t="s">
        <v>7457</v>
      </c>
      <c r="J371" s="9">
        <v>101</v>
      </c>
      <c r="K371" s="9" t="s">
        <v>7478</v>
      </c>
      <c r="L371" s="9" t="s">
        <v>7508</v>
      </c>
      <c r="M371" s="9">
        <v>1111.57</v>
      </c>
      <c r="N371" s="9">
        <v>548.45000000000005</v>
      </c>
      <c r="O371" s="9">
        <v>1</v>
      </c>
      <c r="P371" s="9">
        <v>0.05</v>
      </c>
      <c r="Q371" s="9">
        <v>361</v>
      </c>
      <c r="R371" s="9">
        <v>5</v>
      </c>
    </row>
    <row r="372" spans="1:18" x14ac:dyDescent="0.3">
      <c r="A372" s="9">
        <v>1127</v>
      </c>
      <c r="B372" s="9" t="s">
        <v>388</v>
      </c>
      <c r="C372" s="9">
        <v>22</v>
      </c>
      <c r="D372" s="9" t="s">
        <v>5018</v>
      </c>
      <c r="E372" s="9" t="s">
        <v>5366</v>
      </c>
      <c r="F372" s="9">
        <v>1</v>
      </c>
      <c r="G372" s="9">
        <v>13810</v>
      </c>
      <c r="H372" s="9" t="s">
        <v>5366</v>
      </c>
      <c r="I372" s="9" t="s">
        <v>7457</v>
      </c>
      <c r="J372" s="9">
        <v>106</v>
      </c>
      <c r="K372" s="9" t="s">
        <v>7477</v>
      </c>
      <c r="L372" s="9" t="s">
        <v>7507</v>
      </c>
      <c r="M372" s="9">
        <v>1125.71</v>
      </c>
      <c r="N372" s="9">
        <v>451.42</v>
      </c>
      <c r="O372" s="9">
        <v>4</v>
      </c>
      <c r="P372" s="9"/>
      <c r="Q372" s="9">
        <v>740</v>
      </c>
      <c r="R372" s="9">
        <v>5</v>
      </c>
    </row>
    <row r="373" spans="1:18" x14ac:dyDescent="0.3">
      <c r="A373" s="9">
        <v>1017</v>
      </c>
      <c r="B373" s="9" t="s">
        <v>389</v>
      </c>
      <c r="C373" s="9">
        <v>25</v>
      </c>
      <c r="D373" s="9" t="s">
        <v>5021</v>
      </c>
      <c r="E373" s="9" t="s">
        <v>5367</v>
      </c>
      <c r="F373" s="9">
        <v>1</v>
      </c>
      <c r="G373" s="9">
        <v>12313</v>
      </c>
      <c r="H373" s="9" t="s">
        <v>5367</v>
      </c>
      <c r="I373" s="9" t="s">
        <v>7457</v>
      </c>
      <c r="J373" s="9">
        <v>137</v>
      </c>
      <c r="K373" s="9" t="s">
        <v>7484</v>
      </c>
      <c r="L373" s="9" t="s">
        <v>7509</v>
      </c>
      <c r="M373" s="9">
        <v>1495.01</v>
      </c>
      <c r="N373" s="9">
        <v>940.88</v>
      </c>
      <c r="O373" s="9">
        <v>1</v>
      </c>
      <c r="P373" s="9">
        <v>0.2</v>
      </c>
      <c r="Q373" s="9">
        <v>668</v>
      </c>
      <c r="R373" s="9">
        <v>2</v>
      </c>
    </row>
    <row r="374" spans="1:18" x14ac:dyDescent="0.3">
      <c r="A374" s="9">
        <v>1565</v>
      </c>
      <c r="B374" s="9" t="s">
        <v>390</v>
      </c>
      <c r="C374" s="9">
        <v>35</v>
      </c>
      <c r="D374" s="9" t="s">
        <v>5020</v>
      </c>
      <c r="E374" s="9" t="s">
        <v>5316</v>
      </c>
      <c r="F374" s="9">
        <v>1</v>
      </c>
      <c r="G374" s="9">
        <v>13592</v>
      </c>
      <c r="H374" s="9" t="s">
        <v>5316</v>
      </c>
      <c r="I374" s="9" t="s">
        <v>7457</v>
      </c>
      <c r="J374" s="9">
        <v>102</v>
      </c>
      <c r="K374" s="9" t="s">
        <v>7494</v>
      </c>
      <c r="L374" s="9" t="s">
        <v>7509</v>
      </c>
      <c r="M374" s="9">
        <v>1213.6600000000001</v>
      </c>
      <c r="N374" s="9">
        <v>586.32000000000005</v>
      </c>
      <c r="O374" s="9">
        <v>4</v>
      </c>
      <c r="P374" s="9"/>
      <c r="Q374" s="9">
        <v>914</v>
      </c>
      <c r="R374" s="9">
        <v>4</v>
      </c>
    </row>
    <row r="375" spans="1:18" x14ac:dyDescent="0.3">
      <c r="A375" s="9">
        <v>1569</v>
      </c>
      <c r="B375" s="9" t="s">
        <v>391</v>
      </c>
      <c r="C375" s="9">
        <v>31</v>
      </c>
      <c r="D375" s="9" t="s">
        <v>5020</v>
      </c>
      <c r="E375" s="9" t="s">
        <v>5368</v>
      </c>
      <c r="F375" s="9">
        <v>0</v>
      </c>
      <c r="G375" s="9">
        <v>11110</v>
      </c>
      <c r="H375" s="9" t="s">
        <v>5368</v>
      </c>
      <c r="I375" s="9" t="s">
        <v>7456</v>
      </c>
      <c r="J375" s="9">
        <v>105</v>
      </c>
      <c r="K375" s="9" t="s">
        <v>7461</v>
      </c>
      <c r="L375" s="9" t="s">
        <v>7507</v>
      </c>
      <c r="M375" s="9">
        <v>1252.27</v>
      </c>
      <c r="N375" s="9">
        <v>624.76</v>
      </c>
      <c r="O375" s="9">
        <v>2</v>
      </c>
      <c r="P375" s="9">
        <v>0.05</v>
      </c>
      <c r="Q375" s="9">
        <v>594</v>
      </c>
      <c r="R375" s="9">
        <v>4</v>
      </c>
    </row>
    <row r="376" spans="1:18" x14ac:dyDescent="0.3">
      <c r="A376" s="9">
        <v>2346</v>
      </c>
      <c r="B376" s="9" t="s">
        <v>392</v>
      </c>
      <c r="C376" s="9">
        <v>22</v>
      </c>
      <c r="D376" s="9" t="s">
        <v>5018</v>
      </c>
      <c r="E376" s="9" t="s">
        <v>5369</v>
      </c>
      <c r="F376" s="9">
        <v>0</v>
      </c>
      <c r="G376" s="9">
        <v>12653</v>
      </c>
      <c r="H376" s="9" t="s">
        <v>5369</v>
      </c>
      <c r="I376" s="9" t="s">
        <v>7455</v>
      </c>
      <c r="J376" s="9">
        <v>126</v>
      </c>
      <c r="K376" s="9" t="s">
        <v>7469</v>
      </c>
      <c r="L376" s="9" t="s">
        <v>7509</v>
      </c>
      <c r="M376" s="9">
        <v>1429.54</v>
      </c>
      <c r="N376" s="9">
        <v>933.55</v>
      </c>
      <c r="O376" s="9">
        <v>2</v>
      </c>
      <c r="P376" s="9">
        <v>0.05</v>
      </c>
      <c r="Q376" s="9">
        <v>361</v>
      </c>
      <c r="R376" s="9">
        <v>5</v>
      </c>
    </row>
    <row r="377" spans="1:18" x14ac:dyDescent="0.3">
      <c r="A377" s="9">
        <v>1685</v>
      </c>
      <c r="B377" s="9" t="s">
        <v>393</v>
      </c>
      <c r="C377" s="9">
        <v>8</v>
      </c>
      <c r="D377" s="9" t="s">
        <v>5018</v>
      </c>
      <c r="E377" s="9" t="s">
        <v>5231</v>
      </c>
      <c r="F377" s="9">
        <v>0</v>
      </c>
      <c r="G377" s="9">
        <v>12044</v>
      </c>
      <c r="H377" s="9" t="s">
        <v>5231</v>
      </c>
      <c r="I377" s="9" t="s">
        <v>7457</v>
      </c>
      <c r="J377" s="9">
        <v>141</v>
      </c>
      <c r="K377" s="9" t="s">
        <v>7490</v>
      </c>
      <c r="L377" s="9" t="s">
        <v>7510</v>
      </c>
      <c r="M377" s="9">
        <v>269.14</v>
      </c>
      <c r="N377" s="9">
        <v>111.87</v>
      </c>
      <c r="O377" s="9">
        <v>1</v>
      </c>
      <c r="P377" s="9"/>
      <c r="Q377" s="9">
        <v>452</v>
      </c>
      <c r="R377" s="9">
        <v>4</v>
      </c>
    </row>
    <row r="378" spans="1:18" x14ac:dyDescent="0.3">
      <c r="A378" s="9">
        <v>1625</v>
      </c>
      <c r="B378" s="9" t="s">
        <v>394</v>
      </c>
      <c r="C378" s="9">
        <v>44</v>
      </c>
      <c r="D378" s="9" t="s">
        <v>5023</v>
      </c>
      <c r="E378" s="9" t="s">
        <v>5370</v>
      </c>
      <c r="F378" s="9">
        <v>0</v>
      </c>
      <c r="G378" s="9">
        <v>13123</v>
      </c>
      <c r="H378" s="9" t="s">
        <v>5370</v>
      </c>
      <c r="I378" s="9" t="s">
        <v>7455</v>
      </c>
      <c r="J378" s="9">
        <v>147</v>
      </c>
      <c r="K378" s="9" t="s">
        <v>7474</v>
      </c>
      <c r="L378" s="9" t="s">
        <v>7507</v>
      </c>
      <c r="M378" s="9">
        <v>771.7</v>
      </c>
      <c r="N378" s="9">
        <v>523.42999999999995</v>
      </c>
      <c r="O378" s="9">
        <v>4</v>
      </c>
      <c r="P378" s="9"/>
      <c r="Q378" s="9">
        <v>506</v>
      </c>
      <c r="R378" s="9">
        <v>1</v>
      </c>
    </row>
    <row r="379" spans="1:18" x14ac:dyDescent="0.3">
      <c r="A379" s="9">
        <v>2311</v>
      </c>
      <c r="B379" s="9" t="s">
        <v>395</v>
      </c>
      <c r="C379" s="9">
        <v>51</v>
      </c>
      <c r="D379" s="9" t="s">
        <v>5023</v>
      </c>
      <c r="E379" s="9" t="s">
        <v>5371</v>
      </c>
      <c r="F379" s="9">
        <v>0</v>
      </c>
      <c r="G379" s="9">
        <v>13250</v>
      </c>
      <c r="H379" s="9" t="s">
        <v>5371</v>
      </c>
      <c r="I379" s="9" t="s">
        <v>7456</v>
      </c>
      <c r="J379" s="9">
        <v>113</v>
      </c>
      <c r="K379" s="9" t="s">
        <v>7460</v>
      </c>
      <c r="L379" s="9" t="s">
        <v>7508</v>
      </c>
      <c r="M379" s="9">
        <v>891.82</v>
      </c>
      <c r="N379" s="9">
        <v>357.09</v>
      </c>
      <c r="O379" s="9">
        <v>4</v>
      </c>
      <c r="P379" s="9">
        <v>0.2</v>
      </c>
      <c r="Q379" s="9">
        <v>474</v>
      </c>
      <c r="R379" s="9">
        <v>6</v>
      </c>
    </row>
    <row r="380" spans="1:18" x14ac:dyDescent="0.3">
      <c r="A380" s="9">
        <v>1853</v>
      </c>
      <c r="B380" s="9" t="s">
        <v>396</v>
      </c>
      <c r="C380" s="9">
        <v>34</v>
      </c>
      <c r="D380" s="9" t="s">
        <v>5020</v>
      </c>
      <c r="E380" s="9" t="s">
        <v>5372</v>
      </c>
      <c r="F380" s="9">
        <v>1</v>
      </c>
      <c r="G380" s="9">
        <v>13349</v>
      </c>
      <c r="H380" s="9" t="s">
        <v>5372</v>
      </c>
      <c r="I380" s="9" t="s">
        <v>7455</v>
      </c>
      <c r="J380" s="9">
        <v>112</v>
      </c>
      <c r="K380" s="9" t="s">
        <v>7492</v>
      </c>
      <c r="L380" s="9" t="s">
        <v>7507</v>
      </c>
      <c r="M380" s="9">
        <v>527.45000000000005</v>
      </c>
      <c r="N380" s="9">
        <v>359.59</v>
      </c>
      <c r="O380" s="9">
        <v>4</v>
      </c>
      <c r="P380" s="9"/>
      <c r="Q380" s="9">
        <v>891</v>
      </c>
      <c r="R380" s="9">
        <v>4</v>
      </c>
    </row>
    <row r="381" spans="1:18" x14ac:dyDescent="0.3">
      <c r="A381" s="9">
        <v>1961</v>
      </c>
      <c r="B381" s="9" t="s">
        <v>397</v>
      </c>
      <c r="C381" s="9">
        <v>36</v>
      </c>
      <c r="D381" s="9" t="s">
        <v>5022</v>
      </c>
      <c r="E381" s="9" t="s">
        <v>5373</v>
      </c>
      <c r="F381" s="9">
        <v>0</v>
      </c>
      <c r="G381" s="9">
        <v>13310</v>
      </c>
      <c r="H381" s="9" t="s">
        <v>5373</v>
      </c>
      <c r="I381" s="9" t="s">
        <v>7455</v>
      </c>
      <c r="J381" s="9">
        <v>105</v>
      </c>
      <c r="K381" s="9" t="s">
        <v>7461</v>
      </c>
      <c r="L381" s="9" t="s">
        <v>7510</v>
      </c>
      <c r="M381" s="9">
        <v>1267.1300000000001</v>
      </c>
      <c r="N381" s="9">
        <v>679.72</v>
      </c>
      <c r="O381" s="9">
        <v>1</v>
      </c>
      <c r="P381" s="9"/>
      <c r="Q381" s="9">
        <v>347</v>
      </c>
      <c r="R381" s="9">
        <v>4</v>
      </c>
    </row>
    <row r="382" spans="1:18" x14ac:dyDescent="0.3">
      <c r="A382" s="9">
        <v>1154</v>
      </c>
      <c r="B382" s="9" t="s">
        <v>398</v>
      </c>
      <c r="C382" s="9">
        <v>40</v>
      </c>
      <c r="D382" s="9" t="s">
        <v>5022</v>
      </c>
      <c r="E382" s="9" t="s">
        <v>5374</v>
      </c>
      <c r="F382" s="9">
        <v>1</v>
      </c>
      <c r="G382" s="9">
        <v>10584</v>
      </c>
      <c r="H382" s="9" t="s">
        <v>5374</v>
      </c>
      <c r="I382" s="9" t="s">
        <v>7455</v>
      </c>
      <c r="J382" s="9">
        <v>102</v>
      </c>
      <c r="K382" s="9" t="s">
        <v>7494</v>
      </c>
      <c r="L382" s="9" t="s">
        <v>7508</v>
      </c>
      <c r="M382" s="9">
        <v>1155.51</v>
      </c>
      <c r="N382" s="9">
        <v>497.61</v>
      </c>
      <c r="O382" s="9">
        <v>4</v>
      </c>
      <c r="P382" s="9"/>
      <c r="Q382" s="9">
        <v>1517</v>
      </c>
      <c r="R382" s="9">
        <v>2</v>
      </c>
    </row>
    <row r="383" spans="1:18" x14ac:dyDescent="0.3">
      <c r="A383" s="9">
        <v>1489</v>
      </c>
      <c r="B383" s="9" t="s">
        <v>399</v>
      </c>
      <c r="C383" s="9">
        <v>63</v>
      </c>
      <c r="D383" s="9" t="s">
        <v>5023</v>
      </c>
      <c r="E383" s="9" t="s">
        <v>5375</v>
      </c>
      <c r="F383" s="9">
        <v>0</v>
      </c>
      <c r="G383" s="9">
        <v>12386</v>
      </c>
      <c r="H383" s="9" t="s">
        <v>5375</v>
      </c>
      <c r="I383" s="9" t="s">
        <v>7456</v>
      </c>
      <c r="J383" s="9">
        <v>104</v>
      </c>
      <c r="K383" s="9" t="s">
        <v>7499</v>
      </c>
      <c r="L383" s="9" t="s">
        <v>7510</v>
      </c>
      <c r="M383" s="9">
        <v>1095.28</v>
      </c>
      <c r="N383" s="9">
        <v>659.63</v>
      </c>
      <c r="O383" s="9">
        <v>5</v>
      </c>
      <c r="P383" s="9"/>
      <c r="Q383" s="9">
        <v>338</v>
      </c>
      <c r="R383" s="9">
        <v>6</v>
      </c>
    </row>
    <row r="384" spans="1:18" x14ac:dyDescent="0.3">
      <c r="A384" s="9">
        <v>2409</v>
      </c>
      <c r="B384" s="9" t="s">
        <v>400</v>
      </c>
      <c r="C384" s="9">
        <v>16</v>
      </c>
      <c r="D384" s="9" t="s">
        <v>5021</v>
      </c>
      <c r="E384" s="9" t="s">
        <v>5376</v>
      </c>
      <c r="F384" s="9">
        <v>0</v>
      </c>
      <c r="G384" s="9">
        <v>11095</v>
      </c>
      <c r="H384" s="9" t="s">
        <v>5376</v>
      </c>
      <c r="I384" s="9" t="s">
        <v>7456</v>
      </c>
      <c r="J384" s="9">
        <v>127</v>
      </c>
      <c r="K384" s="9" t="s">
        <v>7489</v>
      </c>
      <c r="L384" s="9" t="s">
        <v>7509</v>
      </c>
      <c r="M384" s="9">
        <v>1495.87</v>
      </c>
      <c r="N384" s="9">
        <v>1000.37</v>
      </c>
      <c r="O384" s="9">
        <v>4</v>
      </c>
      <c r="P384" s="9">
        <v>0.1</v>
      </c>
      <c r="Q384" s="9">
        <v>541</v>
      </c>
      <c r="R384" s="9">
        <v>4</v>
      </c>
    </row>
    <row r="385" spans="1:18" x14ac:dyDescent="0.3">
      <c r="A385" s="9">
        <v>1784</v>
      </c>
      <c r="B385" s="9" t="s">
        <v>401</v>
      </c>
      <c r="C385" s="9">
        <v>33</v>
      </c>
      <c r="D385" s="9" t="s">
        <v>5019</v>
      </c>
      <c r="E385" s="9" t="s">
        <v>5377</v>
      </c>
      <c r="F385" s="9">
        <v>0</v>
      </c>
      <c r="G385" s="9">
        <v>10373</v>
      </c>
      <c r="H385" s="9" t="s">
        <v>5377</v>
      </c>
      <c r="I385" s="9" t="s">
        <v>7456</v>
      </c>
      <c r="J385" s="9">
        <v>110</v>
      </c>
      <c r="K385" s="9" t="s">
        <v>7493</v>
      </c>
      <c r="L385" s="9" t="s">
        <v>7509</v>
      </c>
      <c r="M385" s="9">
        <v>426.1</v>
      </c>
      <c r="N385" s="9">
        <v>226.44</v>
      </c>
      <c r="O385" s="9">
        <v>5</v>
      </c>
      <c r="P385" s="9"/>
      <c r="Q385" s="9">
        <v>351</v>
      </c>
      <c r="R385" s="9">
        <v>5</v>
      </c>
    </row>
    <row r="386" spans="1:18" x14ac:dyDescent="0.3">
      <c r="A386" s="9">
        <v>2127</v>
      </c>
      <c r="B386" s="9" t="s">
        <v>402</v>
      </c>
      <c r="C386" s="9">
        <v>14</v>
      </c>
      <c r="D386" s="9" t="s">
        <v>5020</v>
      </c>
      <c r="E386" s="9" t="s">
        <v>5378</v>
      </c>
      <c r="F386" s="9">
        <v>0</v>
      </c>
      <c r="G386" s="9">
        <v>10579</v>
      </c>
      <c r="H386" s="9" t="s">
        <v>5378</v>
      </c>
      <c r="I386" s="9" t="s">
        <v>7455</v>
      </c>
      <c r="J386" s="9">
        <v>113</v>
      </c>
      <c r="K386" s="9" t="s">
        <v>7460</v>
      </c>
      <c r="L386" s="9" t="s">
        <v>7509</v>
      </c>
      <c r="M386" s="9">
        <v>1116.4100000000001</v>
      </c>
      <c r="N386" s="9">
        <v>678.12</v>
      </c>
      <c r="O386" s="9">
        <v>2</v>
      </c>
      <c r="P386" s="9"/>
      <c r="Q386" s="9">
        <v>674</v>
      </c>
      <c r="R386" s="9">
        <v>6</v>
      </c>
    </row>
    <row r="387" spans="1:18" x14ac:dyDescent="0.3">
      <c r="A387" s="9">
        <v>2416</v>
      </c>
      <c r="B387" s="9" t="s">
        <v>403</v>
      </c>
      <c r="C387" s="9">
        <v>45</v>
      </c>
      <c r="D387" s="9" t="s">
        <v>5019</v>
      </c>
      <c r="E387" s="9" t="s">
        <v>5379</v>
      </c>
      <c r="F387" s="9">
        <v>1</v>
      </c>
      <c r="G387" s="9">
        <v>10516</v>
      </c>
      <c r="H387" s="9" t="s">
        <v>5379</v>
      </c>
      <c r="I387" s="9" t="s">
        <v>7457</v>
      </c>
      <c r="J387" s="9">
        <v>144</v>
      </c>
      <c r="K387" s="9" t="s">
        <v>7462</v>
      </c>
      <c r="L387" s="9" t="s">
        <v>7510</v>
      </c>
      <c r="M387" s="9">
        <v>849.54</v>
      </c>
      <c r="N387" s="9">
        <v>589.41999999999996</v>
      </c>
      <c r="O387" s="9">
        <v>5</v>
      </c>
      <c r="P387" s="9">
        <v>0.1</v>
      </c>
      <c r="Q387" s="9">
        <v>876</v>
      </c>
      <c r="R387" s="9">
        <v>4</v>
      </c>
    </row>
    <row r="388" spans="1:18" x14ac:dyDescent="0.3">
      <c r="A388" s="9">
        <v>1245</v>
      </c>
      <c r="B388" s="9" t="s">
        <v>404</v>
      </c>
      <c r="C388" s="9">
        <v>37</v>
      </c>
      <c r="D388" s="9" t="s">
        <v>5023</v>
      </c>
      <c r="E388" s="9" t="s">
        <v>5380</v>
      </c>
      <c r="F388" s="9">
        <v>1</v>
      </c>
      <c r="G388" s="9">
        <v>13922</v>
      </c>
      <c r="H388" s="9" t="s">
        <v>5380</v>
      </c>
      <c r="I388" s="9" t="s">
        <v>7457</v>
      </c>
      <c r="J388" s="9">
        <v>102</v>
      </c>
      <c r="K388" s="9" t="s">
        <v>7494</v>
      </c>
      <c r="L388" s="9" t="s">
        <v>7510</v>
      </c>
      <c r="M388" s="9">
        <v>503.83</v>
      </c>
      <c r="N388" s="9">
        <v>237.91</v>
      </c>
      <c r="O388" s="9">
        <v>2</v>
      </c>
      <c r="P388" s="9"/>
      <c r="Q388" s="9">
        <v>1483</v>
      </c>
      <c r="R388" s="9">
        <v>3</v>
      </c>
    </row>
    <row r="389" spans="1:18" x14ac:dyDescent="0.3">
      <c r="A389" s="9">
        <v>2199</v>
      </c>
      <c r="B389" s="9" t="s">
        <v>405</v>
      </c>
      <c r="C389" s="9">
        <v>43</v>
      </c>
      <c r="D389" s="9" t="s">
        <v>5018</v>
      </c>
      <c r="E389" s="9" t="s">
        <v>5381</v>
      </c>
      <c r="F389" s="9">
        <v>0</v>
      </c>
      <c r="G389" s="9">
        <v>11261</v>
      </c>
      <c r="H389" s="9" t="s">
        <v>5381</v>
      </c>
      <c r="I389" s="9" t="s">
        <v>7455</v>
      </c>
      <c r="J389" s="9">
        <v>126</v>
      </c>
      <c r="K389" s="9" t="s">
        <v>7469</v>
      </c>
      <c r="L389" s="9" t="s">
        <v>7507</v>
      </c>
      <c r="M389" s="9">
        <v>282.85000000000002</v>
      </c>
      <c r="N389" s="9">
        <v>182.76</v>
      </c>
      <c r="O389" s="9">
        <v>1</v>
      </c>
      <c r="P389" s="9"/>
      <c r="Q389" s="9">
        <v>726</v>
      </c>
      <c r="R389" s="9">
        <v>3</v>
      </c>
    </row>
    <row r="390" spans="1:18" x14ac:dyDescent="0.3">
      <c r="A390" s="9">
        <v>2062</v>
      </c>
      <c r="B390" s="9" t="s">
        <v>406</v>
      </c>
      <c r="C390" s="9">
        <v>42</v>
      </c>
      <c r="D390" s="9" t="s">
        <v>5020</v>
      </c>
      <c r="E390" s="9" t="s">
        <v>5382</v>
      </c>
      <c r="F390" s="9">
        <v>0</v>
      </c>
      <c r="G390" s="9">
        <v>13537</v>
      </c>
      <c r="H390" s="9" t="s">
        <v>5382</v>
      </c>
      <c r="I390" s="9" t="s">
        <v>7457</v>
      </c>
      <c r="J390" s="9">
        <v>115</v>
      </c>
      <c r="K390" s="9" t="s">
        <v>7481</v>
      </c>
      <c r="L390" s="9" t="s">
        <v>7508</v>
      </c>
      <c r="M390" s="9">
        <v>1349.03</v>
      </c>
      <c r="N390" s="9">
        <v>659.1</v>
      </c>
      <c r="O390" s="9">
        <v>2</v>
      </c>
      <c r="P390" s="9">
        <v>0.1</v>
      </c>
      <c r="Q390" s="9">
        <v>370</v>
      </c>
      <c r="R390" s="9">
        <v>10</v>
      </c>
    </row>
    <row r="391" spans="1:18" x14ac:dyDescent="0.3">
      <c r="A391" s="9">
        <v>1758</v>
      </c>
      <c r="B391" s="9" t="s">
        <v>407</v>
      </c>
      <c r="C391" s="9">
        <v>54</v>
      </c>
      <c r="D391" s="9" t="s">
        <v>5023</v>
      </c>
      <c r="E391" s="9" t="s">
        <v>5383</v>
      </c>
      <c r="F391" s="9">
        <v>0</v>
      </c>
      <c r="G391" s="9">
        <v>10120</v>
      </c>
      <c r="H391" s="9" t="s">
        <v>5383</v>
      </c>
      <c r="I391" s="9" t="s">
        <v>7457</v>
      </c>
      <c r="J391" s="9">
        <v>146</v>
      </c>
      <c r="K391" s="9" t="s">
        <v>7505</v>
      </c>
      <c r="L391" s="9" t="s">
        <v>7508</v>
      </c>
      <c r="M391" s="9">
        <v>913.41</v>
      </c>
      <c r="N391" s="9">
        <v>482.19</v>
      </c>
      <c r="O391" s="9">
        <v>2</v>
      </c>
      <c r="P391" s="9">
        <v>0.05</v>
      </c>
      <c r="Q391" s="9">
        <v>475</v>
      </c>
      <c r="R391" s="9">
        <v>7</v>
      </c>
    </row>
    <row r="392" spans="1:18" x14ac:dyDescent="0.3">
      <c r="A392" s="9">
        <v>1537</v>
      </c>
      <c r="B392" s="9" t="s">
        <v>408</v>
      </c>
      <c r="C392" s="9">
        <v>48</v>
      </c>
      <c r="D392" s="9" t="s">
        <v>5021</v>
      </c>
      <c r="E392" s="9" t="s">
        <v>5384</v>
      </c>
      <c r="F392" s="9">
        <v>1</v>
      </c>
      <c r="G392" s="9">
        <v>11436</v>
      </c>
      <c r="H392" s="9" t="s">
        <v>5384</v>
      </c>
      <c r="I392" s="9" t="s">
        <v>7455</v>
      </c>
      <c r="J392" s="9">
        <v>110</v>
      </c>
      <c r="K392" s="9" t="s">
        <v>7493</v>
      </c>
      <c r="L392" s="9" t="s">
        <v>7510</v>
      </c>
      <c r="M392" s="9">
        <v>1246.1500000000001</v>
      </c>
      <c r="N392" s="9">
        <v>603.79999999999995</v>
      </c>
      <c r="O392" s="9">
        <v>4</v>
      </c>
      <c r="P392" s="9">
        <v>0.05</v>
      </c>
      <c r="Q392" s="9">
        <v>1284</v>
      </c>
      <c r="R392" s="9">
        <v>1</v>
      </c>
    </row>
    <row r="393" spans="1:18" x14ac:dyDescent="0.3">
      <c r="A393" s="9">
        <v>1920</v>
      </c>
      <c r="B393" s="9" t="s">
        <v>409</v>
      </c>
      <c r="C393" s="9">
        <v>52</v>
      </c>
      <c r="D393" s="9" t="s">
        <v>5020</v>
      </c>
      <c r="E393" s="9" t="s">
        <v>5385</v>
      </c>
      <c r="F393" s="9">
        <v>0</v>
      </c>
      <c r="G393" s="9">
        <v>11746</v>
      </c>
      <c r="H393" s="9" t="s">
        <v>5385</v>
      </c>
      <c r="I393" s="9" t="s">
        <v>7456</v>
      </c>
      <c r="J393" s="9">
        <v>122</v>
      </c>
      <c r="K393" s="9" t="s">
        <v>7465</v>
      </c>
      <c r="L393" s="9" t="s">
        <v>7510</v>
      </c>
      <c r="M393" s="9">
        <v>840.75</v>
      </c>
      <c r="N393" s="9"/>
      <c r="O393" s="9">
        <v>3</v>
      </c>
      <c r="P393" s="9"/>
      <c r="Q393" s="9">
        <v>547</v>
      </c>
      <c r="R393" s="9">
        <v>7</v>
      </c>
    </row>
    <row r="394" spans="1:18" x14ac:dyDescent="0.3">
      <c r="A394" s="9">
        <v>1407</v>
      </c>
      <c r="B394" s="9" t="s">
        <v>410</v>
      </c>
      <c r="C394" s="9">
        <v>24</v>
      </c>
      <c r="D394" s="9" t="s">
        <v>5020</v>
      </c>
      <c r="E394" s="9" t="s">
        <v>5386</v>
      </c>
      <c r="F394" s="9">
        <v>1</v>
      </c>
      <c r="G394" s="9">
        <v>13845</v>
      </c>
      <c r="H394" s="9" t="s">
        <v>5386</v>
      </c>
      <c r="I394" s="9" t="s">
        <v>7457</v>
      </c>
      <c r="J394" s="9">
        <v>140</v>
      </c>
      <c r="K394" s="9" t="s">
        <v>7468</v>
      </c>
      <c r="L394" s="9" t="s">
        <v>7509</v>
      </c>
      <c r="M394" s="9">
        <v>368.97</v>
      </c>
      <c r="N394" s="9">
        <v>148.15</v>
      </c>
      <c r="O394" s="9">
        <v>2</v>
      </c>
      <c r="P394" s="9"/>
      <c r="Q394" s="9">
        <v>485</v>
      </c>
      <c r="R394" s="9">
        <v>3</v>
      </c>
    </row>
    <row r="395" spans="1:18" x14ac:dyDescent="0.3">
      <c r="A395" s="9">
        <v>1524</v>
      </c>
      <c r="B395" s="9" t="s">
        <v>411</v>
      </c>
      <c r="C395" s="9">
        <v>57</v>
      </c>
      <c r="D395" s="9" t="s">
        <v>5022</v>
      </c>
      <c r="E395" s="9" t="s">
        <v>5344</v>
      </c>
      <c r="F395" s="9">
        <v>0</v>
      </c>
      <c r="G395" s="9">
        <v>12884</v>
      </c>
      <c r="H395" s="9" t="s">
        <v>5344</v>
      </c>
      <c r="I395" s="9" t="s">
        <v>7456</v>
      </c>
      <c r="J395" s="9">
        <v>125</v>
      </c>
      <c r="K395" s="9" t="s">
        <v>7479</v>
      </c>
      <c r="L395" s="9" t="s">
        <v>7510</v>
      </c>
      <c r="M395" s="9">
        <v>539.45000000000005</v>
      </c>
      <c r="N395" s="9">
        <v>264.89</v>
      </c>
      <c r="O395" s="9">
        <v>5</v>
      </c>
      <c r="P395" s="9"/>
      <c r="Q395" s="9">
        <v>1226</v>
      </c>
      <c r="R395" s="9">
        <v>3</v>
      </c>
    </row>
    <row r="396" spans="1:18" x14ac:dyDescent="0.3">
      <c r="A396" s="9">
        <v>1827</v>
      </c>
      <c r="B396" s="9" t="s">
        <v>412</v>
      </c>
      <c r="C396" s="9">
        <v>29</v>
      </c>
      <c r="D396" s="9" t="s">
        <v>5018</v>
      </c>
      <c r="E396" s="9" t="s">
        <v>5387</v>
      </c>
      <c r="F396" s="9">
        <v>0</v>
      </c>
      <c r="G396" s="9">
        <v>12617</v>
      </c>
      <c r="H396" s="9" t="s">
        <v>5387</v>
      </c>
      <c r="I396" s="9" t="s">
        <v>7457</v>
      </c>
      <c r="J396" s="9">
        <v>115</v>
      </c>
      <c r="K396" s="9" t="s">
        <v>7481</v>
      </c>
      <c r="L396" s="9" t="s">
        <v>7512</v>
      </c>
      <c r="M396" s="9">
        <v>603.23</v>
      </c>
      <c r="N396" s="9">
        <v>321.88</v>
      </c>
      <c r="O396" s="9">
        <v>1</v>
      </c>
      <c r="P396" s="9"/>
      <c r="Q396" s="9">
        <v>518</v>
      </c>
      <c r="R396" s="9">
        <v>6</v>
      </c>
    </row>
    <row r="397" spans="1:18" x14ac:dyDescent="0.3">
      <c r="A397" s="9">
        <v>1902</v>
      </c>
      <c r="B397" s="9" t="s">
        <v>413</v>
      </c>
      <c r="C397" s="9">
        <v>30</v>
      </c>
      <c r="D397" s="9" t="s">
        <v>5020</v>
      </c>
      <c r="E397" s="9" t="s">
        <v>5388</v>
      </c>
      <c r="F397" s="9">
        <v>0</v>
      </c>
      <c r="G397" s="9">
        <v>10042</v>
      </c>
      <c r="H397" s="9" t="s">
        <v>5388</v>
      </c>
      <c r="I397" s="9" t="s">
        <v>7455</v>
      </c>
      <c r="J397" s="9">
        <v>113</v>
      </c>
      <c r="K397" s="9" t="s">
        <v>7460</v>
      </c>
      <c r="L397" s="9" t="s">
        <v>7510</v>
      </c>
      <c r="M397" s="9">
        <v>1460.76</v>
      </c>
      <c r="N397" s="9">
        <v>861.37</v>
      </c>
      <c r="O397" s="9">
        <v>5</v>
      </c>
      <c r="P397" s="9"/>
      <c r="Q397" s="9">
        <v>416</v>
      </c>
      <c r="R397" s="9">
        <v>5</v>
      </c>
    </row>
    <row r="398" spans="1:18" x14ac:dyDescent="0.3">
      <c r="A398" s="9">
        <v>1035</v>
      </c>
      <c r="B398" s="9" t="s">
        <v>414</v>
      </c>
      <c r="C398" s="9">
        <v>44</v>
      </c>
      <c r="D398" s="9" t="s">
        <v>5018</v>
      </c>
      <c r="E398" s="9" t="s">
        <v>5389</v>
      </c>
      <c r="F398" s="9">
        <v>1</v>
      </c>
      <c r="G398" s="9">
        <v>11527</v>
      </c>
      <c r="H398" s="9" t="s">
        <v>5389</v>
      </c>
      <c r="I398" s="9" t="s">
        <v>7455</v>
      </c>
      <c r="J398" s="9">
        <v>108</v>
      </c>
      <c r="K398" s="9" t="s">
        <v>7496</v>
      </c>
      <c r="L398" s="9" t="s">
        <v>7508</v>
      </c>
      <c r="M398" s="9">
        <v>58.17</v>
      </c>
      <c r="N398" s="9">
        <v>34.39</v>
      </c>
      <c r="O398" s="9">
        <v>1</v>
      </c>
      <c r="P398" s="9"/>
      <c r="Q398" s="9">
        <v>1244</v>
      </c>
      <c r="R398" s="9">
        <v>3</v>
      </c>
    </row>
    <row r="399" spans="1:18" x14ac:dyDescent="0.3">
      <c r="A399" s="9">
        <v>1684</v>
      </c>
      <c r="B399" s="9" t="s">
        <v>415</v>
      </c>
      <c r="C399" s="9">
        <v>44</v>
      </c>
      <c r="D399" s="9" t="s">
        <v>5023</v>
      </c>
      <c r="E399" s="9" t="s">
        <v>5390</v>
      </c>
      <c r="F399" s="9">
        <v>0</v>
      </c>
      <c r="G399" s="9">
        <v>13268</v>
      </c>
      <c r="H399" s="9" t="s">
        <v>5390</v>
      </c>
      <c r="I399" s="9" t="s">
        <v>7456</v>
      </c>
      <c r="J399" s="9">
        <v>121</v>
      </c>
      <c r="K399" s="9" t="s">
        <v>7495</v>
      </c>
      <c r="L399" s="9" t="s">
        <v>7507</v>
      </c>
      <c r="M399" s="9">
        <v>1479.22</v>
      </c>
      <c r="N399" s="9">
        <v>850.75</v>
      </c>
      <c r="O399" s="9">
        <v>5</v>
      </c>
      <c r="P399" s="9"/>
      <c r="Q399" s="9">
        <v>367</v>
      </c>
      <c r="R399" s="9">
        <v>7</v>
      </c>
    </row>
    <row r="400" spans="1:18" x14ac:dyDescent="0.3">
      <c r="A400" s="9">
        <v>1019</v>
      </c>
      <c r="B400" s="9" t="s">
        <v>416</v>
      </c>
      <c r="C400" s="9">
        <v>23</v>
      </c>
      <c r="D400" s="9" t="s">
        <v>5021</v>
      </c>
      <c r="E400" s="9" t="s">
        <v>5391</v>
      </c>
      <c r="F400" s="9">
        <v>1</v>
      </c>
      <c r="G400" s="9">
        <v>12042</v>
      </c>
      <c r="H400" s="9" t="s">
        <v>5391</v>
      </c>
      <c r="I400" s="9" t="s">
        <v>7456</v>
      </c>
      <c r="J400" s="9">
        <v>121</v>
      </c>
      <c r="K400" s="9" t="s">
        <v>7495</v>
      </c>
      <c r="L400" s="9" t="s">
        <v>7510</v>
      </c>
      <c r="M400" s="9">
        <v>1471.67</v>
      </c>
      <c r="N400" s="9">
        <v>718.04</v>
      </c>
      <c r="O400" s="9">
        <v>2</v>
      </c>
      <c r="P400" s="9"/>
      <c r="Q400" s="9">
        <v>930</v>
      </c>
      <c r="R400" s="9">
        <v>2</v>
      </c>
    </row>
    <row r="401" spans="1:18" x14ac:dyDescent="0.3">
      <c r="A401" s="9">
        <v>1320</v>
      </c>
      <c r="B401" s="9" t="s">
        <v>417</v>
      </c>
      <c r="C401" s="9">
        <v>37</v>
      </c>
      <c r="D401" s="9" t="s">
        <v>5021</v>
      </c>
      <c r="E401" s="9" t="s">
        <v>5392</v>
      </c>
      <c r="F401" s="9">
        <v>1</v>
      </c>
      <c r="G401" s="9">
        <v>12119</v>
      </c>
      <c r="H401" s="9" t="s">
        <v>5392</v>
      </c>
      <c r="I401" s="9" t="s">
        <v>7456</v>
      </c>
      <c r="J401" s="9">
        <v>122</v>
      </c>
      <c r="K401" s="9" t="s">
        <v>7465</v>
      </c>
      <c r="L401" s="9" t="s">
        <v>7509</v>
      </c>
      <c r="M401" s="9">
        <v>1494.42</v>
      </c>
      <c r="N401" s="9">
        <v>1022.51</v>
      </c>
      <c r="O401" s="9">
        <v>3</v>
      </c>
      <c r="P401" s="9"/>
      <c r="Q401" s="9">
        <v>715</v>
      </c>
      <c r="R401" s="9">
        <v>4</v>
      </c>
    </row>
    <row r="402" spans="1:18" x14ac:dyDescent="0.3">
      <c r="A402" s="9">
        <v>1511</v>
      </c>
      <c r="B402" s="9" t="s">
        <v>418</v>
      </c>
      <c r="C402" s="9">
        <v>62</v>
      </c>
      <c r="D402" s="9" t="s">
        <v>5020</v>
      </c>
      <c r="E402" s="9" t="s">
        <v>5393</v>
      </c>
      <c r="F402" s="9">
        <v>0</v>
      </c>
      <c r="G402" s="9">
        <v>12138</v>
      </c>
      <c r="H402" s="9" t="s">
        <v>5393</v>
      </c>
      <c r="I402" s="9" t="s">
        <v>7456</v>
      </c>
      <c r="J402" s="9">
        <v>146</v>
      </c>
      <c r="K402" s="9" t="s">
        <v>7505</v>
      </c>
      <c r="L402" s="9" t="s">
        <v>7507</v>
      </c>
      <c r="M402" s="9">
        <v>741.05</v>
      </c>
      <c r="N402" s="9">
        <v>383.56</v>
      </c>
      <c r="O402" s="9">
        <v>2</v>
      </c>
      <c r="P402" s="9"/>
      <c r="Q402" s="9">
        <v>387</v>
      </c>
      <c r="R402" s="9">
        <v>2</v>
      </c>
    </row>
    <row r="403" spans="1:18" x14ac:dyDescent="0.3">
      <c r="A403" s="9">
        <v>1399</v>
      </c>
      <c r="B403" s="9" t="s">
        <v>419</v>
      </c>
      <c r="C403" s="9">
        <v>17</v>
      </c>
      <c r="D403" s="9" t="s">
        <v>5020</v>
      </c>
      <c r="E403" s="9" t="s">
        <v>5394</v>
      </c>
      <c r="F403" s="9">
        <v>1</v>
      </c>
      <c r="G403" s="9">
        <v>13620</v>
      </c>
      <c r="H403" s="9" t="s">
        <v>5394</v>
      </c>
      <c r="I403" s="9" t="s">
        <v>7455</v>
      </c>
      <c r="J403" s="9">
        <v>133</v>
      </c>
      <c r="K403" s="9" t="s">
        <v>7498</v>
      </c>
      <c r="L403" s="9" t="s">
        <v>7509</v>
      </c>
      <c r="M403" s="9">
        <v>1447.52</v>
      </c>
      <c r="N403" s="9">
        <v>673.2</v>
      </c>
      <c r="O403" s="9">
        <v>4</v>
      </c>
      <c r="P403" s="9"/>
      <c r="Q403" s="9">
        <v>844</v>
      </c>
      <c r="R403" s="9">
        <v>2</v>
      </c>
    </row>
    <row r="404" spans="1:18" x14ac:dyDescent="0.3">
      <c r="A404" s="9">
        <v>1653</v>
      </c>
      <c r="B404" s="9" t="s">
        <v>420</v>
      </c>
      <c r="C404" s="9">
        <v>62</v>
      </c>
      <c r="D404" s="9" t="s">
        <v>5023</v>
      </c>
      <c r="E404" s="9" t="s">
        <v>5395</v>
      </c>
      <c r="F404" s="9">
        <v>0</v>
      </c>
      <c r="G404" s="9">
        <v>10490</v>
      </c>
      <c r="H404" s="9" t="s">
        <v>5395</v>
      </c>
      <c r="I404" s="9" t="s">
        <v>7455</v>
      </c>
      <c r="J404" s="9">
        <v>145</v>
      </c>
      <c r="K404" s="9" t="s">
        <v>7470</v>
      </c>
      <c r="L404" s="9" t="s">
        <v>7509</v>
      </c>
      <c r="M404" s="9">
        <v>623.62</v>
      </c>
      <c r="N404" s="9">
        <v>353.19</v>
      </c>
      <c r="O404" s="9">
        <v>5</v>
      </c>
      <c r="P404" s="9"/>
      <c r="Q404" s="9">
        <v>575</v>
      </c>
      <c r="R404" s="9">
        <v>2</v>
      </c>
    </row>
    <row r="405" spans="1:18" x14ac:dyDescent="0.3">
      <c r="A405" s="9">
        <v>1971</v>
      </c>
      <c r="B405" s="9" t="s">
        <v>421</v>
      </c>
      <c r="C405" s="9">
        <v>36</v>
      </c>
      <c r="D405" s="9" t="s">
        <v>5022</v>
      </c>
      <c r="E405" s="9" t="s">
        <v>5396</v>
      </c>
      <c r="F405" s="9">
        <v>0</v>
      </c>
      <c r="G405" s="9">
        <v>11849</v>
      </c>
      <c r="H405" s="9" t="s">
        <v>5396</v>
      </c>
      <c r="I405" s="9" t="s">
        <v>7455</v>
      </c>
      <c r="J405" s="9">
        <v>127</v>
      </c>
      <c r="K405" s="9" t="s">
        <v>7489</v>
      </c>
      <c r="L405" s="9" t="s">
        <v>7507</v>
      </c>
      <c r="M405" s="9">
        <v>88.13</v>
      </c>
      <c r="N405" s="9">
        <v>55.05</v>
      </c>
      <c r="O405" s="9">
        <v>3</v>
      </c>
      <c r="P405" s="9"/>
      <c r="Q405" s="9">
        <v>488</v>
      </c>
      <c r="R405" s="9">
        <v>3</v>
      </c>
    </row>
    <row r="406" spans="1:18" x14ac:dyDescent="0.3">
      <c r="A406" s="9">
        <v>1470</v>
      </c>
      <c r="B406" s="9" t="s">
        <v>422</v>
      </c>
      <c r="C406" s="9">
        <v>4</v>
      </c>
      <c r="D406" s="9" t="s">
        <v>5022</v>
      </c>
      <c r="E406" s="9" t="s">
        <v>5166</v>
      </c>
      <c r="F406" s="9">
        <v>0</v>
      </c>
      <c r="G406" s="9">
        <v>10748</v>
      </c>
      <c r="H406" s="9" t="s">
        <v>5166</v>
      </c>
      <c r="I406" s="9" t="s">
        <v>7456</v>
      </c>
      <c r="J406" s="9">
        <v>140</v>
      </c>
      <c r="K406" s="9" t="s">
        <v>7468</v>
      </c>
      <c r="L406" s="9" t="s">
        <v>7507</v>
      </c>
      <c r="M406" s="9">
        <v>375.3</v>
      </c>
      <c r="N406" s="9">
        <v>151.5</v>
      </c>
      <c r="O406" s="9">
        <v>5</v>
      </c>
      <c r="P406" s="9">
        <v>0.1</v>
      </c>
      <c r="Q406" s="9">
        <v>344</v>
      </c>
      <c r="R406" s="9">
        <v>7</v>
      </c>
    </row>
    <row r="407" spans="1:18" x14ac:dyDescent="0.3">
      <c r="A407" s="9">
        <v>2166</v>
      </c>
      <c r="B407" s="9" t="s">
        <v>423</v>
      </c>
      <c r="C407" s="9">
        <v>19</v>
      </c>
      <c r="D407" s="9" t="s">
        <v>5022</v>
      </c>
      <c r="E407" s="9" t="s">
        <v>5397</v>
      </c>
      <c r="F407" s="9">
        <v>1</v>
      </c>
      <c r="G407" s="9">
        <v>13045</v>
      </c>
      <c r="H407" s="9" t="s">
        <v>5397</v>
      </c>
      <c r="I407" s="9" t="s">
        <v>7455</v>
      </c>
      <c r="J407" s="9">
        <v>122</v>
      </c>
      <c r="K407" s="9" t="s">
        <v>7465</v>
      </c>
      <c r="L407" s="9" t="s">
        <v>7507</v>
      </c>
      <c r="M407" s="9">
        <v>1420.68</v>
      </c>
      <c r="N407" s="9">
        <v>686.05</v>
      </c>
      <c r="O407" s="9">
        <v>4</v>
      </c>
      <c r="P407" s="9">
        <v>0.1</v>
      </c>
      <c r="Q407" s="9">
        <v>542</v>
      </c>
      <c r="R407" s="9">
        <v>3</v>
      </c>
    </row>
    <row r="408" spans="1:18" x14ac:dyDescent="0.3">
      <c r="A408" s="9">
        <v>2115</v>
      </c>
      <c r="B408" s="9" t="s">
        <v>424</v>
      </c>
      <c r="C408" s="9">
        <v>25</v>
      </c>
      <c r="D408" s="9" t="s">
        <v>5018</v>
      </c>
      <c r="E408" s="9" t="s">
        <v>5398</v>
      </c>
      <c r="F408" s="9">
        <v>0</v>
      </c>
      <c r="G408" s="9">
        <v>10382</v>
      </c>
      <c r="H408" s="9" t="s">
        <v>5398</v>
      </c>
      <c r="I408" s="9" t="s">
        <v>7455</v>
      </c>
      <c r="J408" s="9">
        <v>130</v>
      </c>
      <c r="K408" s="9" t="s">
        <v>7487</v>
      </c>
      <c r="L408" s="9" t="s">
        <v>7510</v>
      </c>
      <c r="M408" s="9">
        <v>69.959999999999994</v>
      </c>
      <c r="N408" s="9">
        <v>45.3</v>
      </c>
      <c r="O408" s="9">
        <v>4</v>
      </c>
      <c r="P408" s="9">
        <v>0.05</v>
      </c>
      <c r="Q408" s="9">
        <v>433</v>
      </c>
      <c r="R408" s="9">
        <v>2</v>
      </c>
    </row>
    <row r="409" spans="1:18" x14ac:dyDescent="0.3">
      <c r="A409" s="9">
        <v>2377</v>
      </c>
      <c r="B409" s="9" t="s">
        <v>425</v>
      </c>
      <c r="C409" s="9">
        <v>30</v>
      </c>
      <c r="D409" s="9" t="s">
        <v>5022</v>
      </c>
      <c r="E409" s="9" t="s">
        <v>5399</v>
      </c>
      <c r="F409" s="9">
        <v>0</v>
      </c>
      <c r="G409" s="9">
        <v>10804</v>
      </c>
      <c r="H409" s="9" t="s">
        <v>5399</v>
      </c>
      <c r="I409" s="9" t="s">
        <v>7457</v>
      </c>
      <c r="J409" s="9">
        <v>109</v>
      </c>
      <c r="K409" s="9" t="s">
        <v>7466</v>
      </c>
      <c r="L409" s="9" t="s">
        <v>7507</v>
      </c>
      <c r="M409" s="9">
        <v>841.69</v>
      </c>
      <c r="N409" s="9">
        <v>464.7</v>
      </c>
      <c r="O409" s="9">
        <v>4</v>
      </c>
      <c r="P409" s="9"/>
      <c r="Q409" s="9">
        <v>407</v>
      </c>
      <c r="R409" s="9">
        <v>6</v>
      </c>
    </row>
    <row r="410" spans="1:18" x14ac:dyDescent="0.3">
      <c r="A410" s="9">
        <v>1833</v>
      </c>
      <c r="B410" s="9" t="s">
        <v>426</v>
      </c>
      <c r="C410" s="9">
        <v>38</v>
      </c>
      <c r="D410" s="9" t="s">
        <v>5021</v>
      </c>
      <c r="E410" s="9" t="s">
        <v>5400</v>
      </c>
      <c r="F410" s="9">
        <v>0</v>
      </c>
      <c r="G410" s="9">
        <v>11489</v>
      </c>
      <c r="H410" s="9" t="s">
        <v>5400</v>
      </c>
      <c r="I410" s="9" t="s">
        <v>7457</v>
      </c>
      <c r="J410" s="9">
        <v>145</v>
      </c>
      <c r="K410" s="9" t="s">
        <v>7470</v>
      </c>
      <c r="L410" s="9" t="s">
        <v>7510</v>
      </c>
      <c r="M410" s="9">
        <v>159.62</v>
      </c>
      <c r="N410" s="9">
        <v>83.41</v>
      </c>
      <c r="O410" s="9">
        <v>2</v>
      </c>
      <c r="P410" s="9"/>
      <c r="Q410" s="9">
        <v>422</v>
      </c>
      <c r="R410" s="9">
        <v>2</v>
      </c>
    </row>
    <row r="411" spans="1:18" x14ac:dyDescent="0.3">
      <c r="A411" s="9">
        <v>1726</v>
      </c>
      <c r="B411" s="9" t="s">
        <v>427</v>
      </c>
      <c r="C411" s="9">
        <v>0</v>
      </c>
      <c r="D411" s="9" t="s">
        <v>5018</v>
      </c>
      <c r="E411" s="9" t="s">
        <v>5401</v>
      </c>
      <c r="F411" s="9">
        <v>0</v>
      </c>
      <c r="G411" s="9">
        <v>11177</v>
      </c>
      <c r="H411" s="9" t="s">
        <v>5401</v>
      </c>
      <c r="I411" s="9" t="s">
        <v>7457</v>
      </c>
      <c r="J411" s="9">
        <v>135</v>
      </c>
      <c r="K411" s="9" t="s">
        <v>7458</v>
      </c>
      <c r="L411" s="9" t="s">
        <v>7508</v>
      </c>
      <c r="M411" s="9">
        <v>465.28</v>
      </c>
      <c r="N411" s="9">
        <v>316.05</v>
      </c>
      <c r="O411" s="9">
        <v>2</v>
      </c>
      <c r="P411" s="9"/>
      <c r="Q411" s="9">
        <v>417</v>
      </c>
      <c r="R411" s="9">
        <v>7</v>
      </c>
    </row>
    <row r="412" spans="1:18" x14ac:dyDescent="0.3">
      <c r="A412" s="9">
        <v>1853</v>
      </c>
      <c r="B412" s="9" t="s">
        <v>428</v>
      </c>
      <c r="C412" s="9">
        <v>42</v>
      </c>
      <c r="D412" s="9" t="s">
        <v>5023</v>
      </c>
      <c r="E412" s="9" t="s">
        <v>5402</v>
      </c>
      <c r="F412" s="9">
        <v>1</v>
      </c>
      <c r="G412" s="9">
        <v>12217</v>
      </c>
      <c r="H412" s="9" t="s">
        <v>5402</v>
      </c>
      <c r="I412" s="9" t="s">
        <v>7456</v>
      </c>
      <c r="J412" s="9">
        <v>118</v>
      </c>
      <c r="K412" s="9" t="s">
        <v>7501</v>
      </c>
      <c r="L412" s="9" t="s">
        <v>7508</v>
      </c>
      <c r="M412" s="9">
        <v>177.73</v>
      </c>
      <c r="N412" s="9"/>
      <c r="O412" s="9">
        <v>3</v>
      </c>
      <c r="P412" s="9">
        <v>0.1</v>
      </c>
      <c r="Q412" s="9">
        <v>891</v>
      </c>
      <c r="R412" s="9">
        <v>4</v>
      </c>
    </row>
    <row r="413" spans="1:18" x14ac:dyDescent="0.3">
      <c r="A413" s="9">
        <v>1050</v>
      </c>
      <c r="B413" s="9" t="s">
        <v>429</v>
      </c>
      <c r="C413" s="9">
        <v>24</v>
      </c>
      <c r="D413" s="9" t="s">
        <v>5021</v>
      </c>
      <c r="E413" s="9" t="s">
        <v>5403</v>
      </c>
      <c r="F413" s="9">
        <v>0</v>
      </c>
      <c r="G413" s="9">
        <v>11295</v>
      </c>
      <c r="H413" s="9" t="s">
        <v>5403</v>
      </c>
      <c r="I413" s="9" t="s">
        <v>7456</v>
      </c>
      <c r="J413" s="9">
        <v>142</v>
      </c>
      <c r="K413" s="9" t="s">
        <v>7500</v>
      </c>
      <c r="L413" s="9" t="s">
        <v>7509</v>
      </c>
      <c r="M413" s="9">
        <v>1296.32</v>
      </c>
      <c r="N413" s="9">
        <v>757.92</v>
      </c>
      <c r="O413" s="9">
        <v>4</v>
      </c>
      <c r="P413" s="9"/>
      <c r="Q413" s="9">
        <v>697</v>
      </c>
      <c r="R413" s="9">
        <v>4</v>
      </c>
    </row>
    <row r="414" spans="1:18" x14ac:dyDescent="0.3">
      <c r="A414" s="9">
        <v>1574</v>
      </c>
      <c r="B414" s="9" t="s">
        <v>430</v>
      </c>
      <c r="C414" s="9">
        <v>60</v>
      </c>
      <c r="D414" s="9" t="s">
        <v>5021</v>
      </c>
      <c r="E414" s="9" t="s">
        <v>5404</v>
      </c>
      <c r="F414" s="9">
        <v>0</v>
      </c>
      <c r="G414" s="9">
        <v>10917</v>
      </c>
      <c r="H414" s="9" t="s">
        <v>5404</v>
      </c>
      <c r="I414" s="9" t="s">
        <v>7455</v>
      </c>
      <c r="J414" s="9">
        <v>105</v>
      </c>
      <c r="K414" s="9" t="s">
        <v>7461</v>
      </c>
      <c r="L414" s="9" t="s">
        <v>7509</v>
      </c>
      <c r="M414" s="9">
        <v>907.05</v>
      </c>
      <c r="N414" s="9">
        <v>455.93</v>
      </c>
      <c r="O414" s="9">
        <v>2</v>
      </c>
      <c r="P414" s="9"/>
      <c r="Q414" s="9">
        <v>762</v>
      </c>
      <c r="R414" s="9">
        <v>6</v>
      </c>
    </row>
    <row r="415" spans="1:18" x14ac:dyDescent="0.3">
      <c r="A415" s="9">
        <v>2213</v>
      </c>
      <c r="B415" s="9" t="s">
        <v>431</v>
      </c>
      <c r="C415" s="9">
        <v>35</v>
      </c>
      <c r="D415" s="9" t="s">
        <v>5019</v>
      </c>
      <c r="E415" s="9" t="s">
        <v>5405</v>
      </c>
      <c r="F415" s="9">
        <v>1</v>
      </c>
      <c r="G415" s="9">
        <v>13181</v>
      </c>
      <c r="H415" s="9" t="s">
        <v>5405</v>
      </c>
      <c r="I415" s="9" t="s">
        <v>7455</v>
      </c>
      <c r="J415" s="9">
        <v>127</v>
      </c>
      <c r="K415" s="9" t="s">
        <v>7489</v>
      </c>
      <c r="L415" s="9" t="s">
        <v>7510</v>
      </c>
      <c r="M415" s="9">
        <v>1358.05</v>
      </c>
      <c r="N415" s="9">
        <v>572.07000000000005</v>
      </c>
      <c r="O415" s="9">
        <v>1</v>
      </c>
      <c r="P415" s="9"/>
      <c r="Q415" s="9">
        <v>1418</v>
      </c>
      <c r="R415" s="9">
        <v>3</v>
      </c>
    </row>
    <row r="416" spans="1:18" x14ac:dyDescent="0.3">
      <c r="A416" s="9">
        <v>2148</v>
      </c>
      <c r="B416" s="9" t="s">
        <v>432</v>
      </c>
      <c r="C416" s="9">
        <v>54</v>
      </c>
      <c r="D416" s="9" t="s">
        <v>5023</v>
      </c>
      <c r="E416" s="9" t="s">
        <v>5406</v>
      </c>
      <c r="F416" s="9">
        <v>0</v>
      </c>
      <c r="G416" s="9">
        <v>10150</v>
      </c>
      <c r="H416" s="9" t="s">
        <v>5406</v>
      </c>
      <c r="I416" s="9" t="s">
        <v>7456</v>
      </c>
      <c r="J416" s="9">
        <v>106</v>
      </c>
      <c r="K416" s="9" t="s">
        <v>7477</v>
      </c>
      <c r="L416" s="9" t="s">
        <v>7511</v>
      </c>
      <c r="M416" s="9">
        <v>1048.1099999999999</v>
      </c>
      <c r="N416" s="9">
        <v>486.45</v>
      </c>
      <c r="O416" s="9">
        <v>1</v>
      </c>
      <c r="P416" s="9"/>
      <c r="Q416" s="9">
        <v>587</v>
      </c>
      <c r="R416" s="9">
        <v>2</v>
      </c>
    </row>
    <row r="417" spans="1:18" x14ac:dyDescent="0.3">
      <c r="A417" s="9">
        <v>1149</v>
      </c>
      <c r="B417" s="9" t="s">
        <v>433</v>
      </c>
      <c r="C417" s="9">
        <v>56</v>
      </c>
      <c r="D417" s="9" t="s">
        <v>5023</v>
      </c>
      <c r="E417" s="9" t="s">
        <v>5168</v>
      </c>
      <c r="F417" s="9">
        <v>1</v>
      </c>
      <c r="G417" s="9">
        <v>10430</v>
      </c>
      <c r="H417" s="9" t="s">
        <v>5168</v>
      </c>
      <c r="I417" s="9" t="s">
        <v>7457</v>
      </c>
      <c r="J417" s="9">
        <v>132</v>
      </c>
      <c r="K417" s="9" t="s">
        <v>7506</v>
      </c>
      <c r="L417" s="9" t="s">
        <v>7508</v>
      </c>
      <c r="M417" s="9">
        <v>1457.99</v>
      </c>
      <c r="N417" s="9">
        <v>857.85</v>
      </c>
      <c r="O417" s="9">
        <v>2</v>
      </c>
      <c r="P417" s="9">
        <v>0.05</v>
      </c>
      <c r="Q417" s="9">
        <v>694</v>
      </c>
      <c r="R417" s="9">
        <v>1</v>
      </c>
    </row>
    <row r="418" spans="1:18" x14ac:dyDescent="0.3">
      <c r="A418" s="9">
        <v>1313</v>
      </c>
      <c r="B418" s="9" t="s">
        <v>434</v>
      </c>
      <c r="C418" s="9">
        <v>56</v>
      </c>
      <c r="D418" s="9" t="s">
        <v>5019</v>
      </c>
      <c r="E418" s="9" t="s">
        <v>5062</v>
      </c>
      <c r="F418" s="9">
        <v>0</v>
      </c>
      <c r="G418" s="9">
        <v>12498</v>
      </c>
      <c r="H418" s="9" t="s">
        <v>5062</v>
      </c>
      <c r="I418" s="9" t="s">
        <v>7455</v>
      </c>
      <c r="J418" s="9">
        <v>108</v>
      </c>
      <c r="K418" s="9" t="s">
        <v>7496</v>
      </c>
      <c r="L418" s="9" t="s">
        <v>7510</v>
      </c>
      <c r="M418" s="9">
        <v>789.32</v>
      </c>
      <c r="N418" s="9">
        <v>322.42</v>
      </c>
      <c r="O418" s="9">
        <v>3</v>
      </c>
      <c r="P418" s="9"/>
      <c r="Q418" s="9">
        <v>742</v>
      </c>
      <c r="R418" s="9">
        <v>5</v>
      </c>
    </row>
    <row r="419" spans="1:18" x14ac:dyDescent="0.3">
      <c r="A419" s="9">
        <v>1569</v>
      </c>
      <c r="B419" s="9" t="s">
        <v>435</v>
      </c>
      <c r="C419" s="9">
        <v>31</v>
      </c>
      <c r="D419" s="9" t="s">
        <v>5018</v>
      </c>
      <c r="E419" s="9" t="s">
        <v>5407</v>
      </c>
      <c r="F419" s="9">
        <v>0</v>
      </c>
      <c r="G419" s="9">
        <v>12690</v>
      </c>
      <c r="H419" s="9" t="s">
        <v>5407</v>
      </c>
      <c r="I419" s="9" t="s">
        <v>7457</v>
      </c>
      <c r="J419" s="9">
        <v>139</v>
      </c>
      <c r="K419" s="9" t="s">
        <v>7486</v>
      </c>
      <c r="L419" s="9" t="s">
        <v>7510</v>
      </c>
      <c r="M419" s="9">
        <v>976.13</v>
      </c>
      <c r="N419" s="9">
        <v>563.89</v>
      </c>
      <c r="O419" s="9">
        <v>5</v>
      </c>
      <c r="P419" s="9"/>
      <c r="Q419" s="9">
        <v>594</v>
      </c>
      <c r="R419" s="9">
        <v>4</v>
      </c>
    </row>
    <row r="420" spans="1:18" x14ac:dyDescent="0.3">
      <c r="A420" s="9">
        <v>2365</v>
      </c>
      <c r="B420" s="9" t="s">
        <v>436</v>
      </c>
      <c r="C420" s="9">
        <v>31</v>
      </c>
      <c r="D420" s="9" t="s">
        <v>5022</v>
      </c>
      <c r="E420" s="9" t="s">
        <v>5408</v>
      </c>
      <c r="F420" s="9">
        <v>1</v>
      </c>
      <c r="G420" s="9">
        <v>12827</v>
      </c>
      <c r="H420" s="9" t="s">
        <v>5408</v>
      </c>
      <c r="I420" s="9" t="s">
        <v>7455</v>
      </c>
      <c r="J420" s="9">
        <v>121</v>
      </c>
      <c r="K420" s="9" t="s">
        <v>7495</v>
      </c>
      <c r="L420" s="9" t="s">
        <v>7507</v>
      </c>
      <c r="M420" s="9">
        <v>885.65</v>
      </c>
      <c r="N420" s="9">
        <v>608.49</v>
      </c>
      <c r="O420" s="9">
        <v>4</v>
      </c>
      <c r="P420" s="9"/>
      <c r="Q420" s="9">
        <v>640</v>
      </c>
      <c r="R420" s="9">
        <v>4</v>
      </c>
    </row>
    <row r="421" spans="1:18" x14ac:dyDescent="0.3">
      <c r="A421" s="9">
        <v>1304</v>
      </c>
      <c r="B421" s="9" t="s">
        <v>437</v>
      </c>
      <c r="C421" s="9">
        <v>36</v>
      </c>
      <c r="D421" s="9" t="s">
        <v>5022</v>
      </c>
      <c r="E421" s="9" t="s">
        <v>5409</v>
      </c>
      <c r="F421" s="9">
        <v>0</v>
      </c>
      <c r="G421" s="9">
        <v>12070</v>
      </c>
      <c r="H421" s="9" t="s">
        <v>5409</v>
      </c>
      <c r="I421" s="9" t="s">
        <v>7457</v>
      </c>
      <c r="J421" s="9">
        <v>118</v>
      </c>
      <c r="K421" s="9" t="s">
        <v>7501</v>
      </c>
      <c r="L421" s="9" t="s">
        <v>7510</v>
      </c>
      <c r="M421" s="9">
        <v>752.18</v>
      </c>
      <c r="N421" s="9">
        <v>480.29</v>
      </c>
      <c r="O421" s="9">
        <v>2</v>
      </c>
      <c r="P421" s="9"/>
      <c r="Q421" s="9">
        <v>522</v>
      </c>
      <c r="R421" s="9">
        <v>6</v>
      </c>
    </row>
    <row r="422" spans="1:18" x14ac:dyDescent="0.3">
      <c r="A422" s="9">
        <v>1681</v>
      </c>
      <c r="B422" s="9" t="s">
        <v>438</v>
      </c>
      <c r="C422" s="9">
        <v>49</v>
      </c>
      <c r="D422" s="9" t="s">
        <v>5022</v>
      </c>
      <c r="E422" s="9" t="s">
        <v>5410</v>
      </c>
      <c r="F422" s="9">
        <v>0</v>
      </c>
      <c r="G422" s="9">
        <v>12414</v>
      </c>
      <c r="H422" s="9" t="s">
        <v>5410</v>
      </c>
      <c r="I422" s="9" t="s">
        <v>7455</v>
      </c>
      <c r="J422" s="9">
        <v>114</v>
      </c>
      <c r="K422" s="9" t="s">
        <v>7463</v>
      </c>
      <c r="L422" s="9" t="s">
        <v>7509</v>
      </c>
      <c r="M422" s="9">
        <v>1276.6400000000001</v>
      </c>
      <c r="N422" s="9">
        <v>643.02</v>
      </c>
      <c r="O422" s="9">
        <v>3</v>
      </c>
      <c r="P422" s="9">
        <v>0.05</v>
      </c>
      <c r="Q422" s="9">
        <v>349</v>
      </c>
      <c r="R422" s="9">
        <v>4</v>
      </c>
    </row>
    <row r="423" spans="1:18" x14ac:dyDescent="0.3">
      <c r="A423" s="9">
        <v>1837</v>
      </c>
      <c r="B423" s="9" t="s">
        <v>439</v>
      </c>
      <c r="C423" s="9">
        <v>32</v>
      </c>
      <c r="D423" s="9" t="s">
        <v>5022</v>
      </c>
      <c r="E423" s="9" t="s">
        <v>5411</v>
      </c>
      <c r="F423" s="9">
        <v>0</v>
      </c>
      <c r="G423" s="9">
        <v>10650</v>
      </c>
      <c r="H423" s="9" t="s">
        <v>5411</v>
      </c>
      <c r="I423" s="9" t="s">
        <v>7457</v>
      </c>
      <c r="J423" s="9">
        <v>115</v>
      </c>
      <c r="K423" s="9" t="s">
        <v>7481</v>
      </c>
      <c r="L423" s="9" t="s">
        <v>7508</v>
      </c>
      <c r="M423" s="9">
        <v>984.56</v>
      </c>
      <c r="N423" s="9">
        <v>434.65</v>
      </c>
      <c r="O423" s="9">
        <v>5</v>
      </c>
      <c r="P423" s="9"/>
      <c r="Q423" s="9">
        <v>358</v>
      </c>
      <c r="R423" s="9">
        <v>5</v>
      </c>
    </row>
    <row r="424" spans="1:18" x14ac:dyDescent="0.3">
      <c r="A424" s="9">
        <v>2077</v>
      </c>
      <c r="B424" s="9" t="s">
        <v>440</v>
      </c>
      <c r="C424" s="9">
        <v>38</v>
      </c>
      <c r="D424" s="9" t="s">
        <v>5022</v>
      </c>
      <c r="E424" s="9" t="s">
        <v>5412</v>
      </c>
      <c r="F424" s="9">
        <v>1</v>
      </c>
      <c r="G424" s="9">
        <v>10819</v>
      </c>
      <c r="H424" s="9" t="s">
        <v>5412</v>
      </c>
      <c r="I424" s="9" t="s">
        <v>7457</v>
      </c>
      <c r="J424" s="9">
        <v>142</v>
      </c>
      <c r="K424" s="9" t="s">
        <v>7500</v>
      </c>
      <c r="L424" s="9" t="s">
        <v>7509</v>
      </c>
      <c r="M424" s="9">
        <v>1211.9000000000001</v>
      </c>
      <c r="N424" s="9">
        <v>653.84</v>
      </c>
      <c r="O424" s="9">
        <v>3</v>
      </c>
      <c r="P424" s="9">
        <v>0.05</v>
      </c>
      <c r="Q424" s="9">
        <v>414</v>
      </c>
      <c r="R424" s="9">
        <v>3</v>
      </c>
    </row>
    <row r="425" spans="1:18" x14ac:dyDescent="0.3">
      <c r="A425" s="9">
        <v>2002</v>
      </c>
      <c r="B425" s="9" t="s">
        <v>441</v>
      </c>
      <c r="C425" s="9">
        <v>44</v>
      </c>
      <c r="D425" s="9" t="s">
        <v>5019</v>
      </c>
      <c r="E425" s="9" t="s">
        <v>5413</v>
      </c>
      <c r="F425" s="9">
        <v>0</v>
      </c>
      <c r="G425" s="9">
        <v>12286</v>
      </c>
      <c r="H425" s="9" t="s">
        <v>5413</v>
      </c>
      <c r="I425" s="9" t="s">
        <v>7456</v>
      </c>
      <c r="J425" s="9">
        <v>126</v>
      </c>
      <c r="K425" s="9" t="s">
        <v>7469</v>
      </c>
      <c r="L425" s="9" t="s">
        <v>7508</v>
      </c>
      <c r="M425" s="9">
        <v>1190.23</v>
      </c>
      <c r="N425" s="9">
        <v>616.4</v>
      </c>
      <c r="O425" s="9">
        <v>5</v>
      </c>
      <c r="P425" s="9"/>
      <c r="Q425" s="9">
        <v>544</v>
      </c>
      <c r="R425" s="9">
        <v>2</v>
      </c>
    </row>
    <row r="426" spans="1:18" x14ac:dyDescent="0.3">
      <c r="A426" s="9">
        <v>1443</v>
      </c>
      <c r="B426" s="9" t="s">
        <v>442</v>
      </c>
      <c r="C426" s="9">
        <v>26</v>
      </c>
      <c r="D426" s="9" t="s">
        <v>5023</v>
      </c>
      <c r="E426" s="9" t="s">
        <v>5414</v>
      </c>
      <c r="F426" s="9">
        <v>0</v>
      </c>
      <c r="G426" s="9">
        <v>12481</v>
      </c>
      <c r="H426" s="9" t="s">
        <v>5414</v>
      </c>
      <c r="I426" s="9" t="s">
        <v>7455</v>
      </c>
      <c r="J426" s="9">
        <v>144</v>
      </c>
      <c r="K426" s="9" t="s">
        <v>7462</v>
      </c>
      <c r="L426" s="9" t="s">
        <v>7507</v>
      </c>
      <c r="M426" s="9">
        <v>327.02</v>
      </c>
      <c r="N426" s="9">
        <v>226.14</v>
      </c>
      <c r="O426" s="9">
        <v>1</v>
      </c>
      <c r="P426" s="9"/>
      <c r="Q426" s="9">
        <v>420</v>
      </c>
      <c r="R426" s="9">
        <v>1</v>
      </c>
    </row>
    <row r="427" spans="1:18" x14ac:dyDescent="0.3">
      <c r="A427" s="9">
        <v>1612</v>
      </c>
      <c r="B427" s="9" t="s">
        <v>443</v>
      </c>
      <c r="C427" s="9">
        <v>25</v>
      </c>
      <c r="D427" s="9" t="s">
        <v>5018</v>
      </c>
      <c r="E427" s="9" t="s">
        <v>5415</v>
      </c>
      <c r="F427" s="9">
        <v>0</v>
      </c>
      <c r="G427" s="9">
        <v>12751</v>
      </c>
      <c r="H427" s="9" t="s">
        <v>5415</v>
      </c>
      <c r="I427" s="9" t="s">
        <v>7457</v>
      </c>
      <c r="J427" s="9">
        <v>132</v>
      </c>
      <c r="K427" s="9" t="s">
        <v>7506</v>
      </c>
      <c r="L427" s="9" t="s">
        <v>7508</v>
      </c>
      <c r="M427" s="9">
        <v>992.74</v>
      </c>
      <c r="N427" s="9">
        <v>691.9</v>
      </c>
      <c r="O427" s="9">
        <v>5</v>
      </c>
      <c r="P427" s="9">
        <v>0.05</v>
      </c>
      <c r="Q427" s="9">
        <v>521</v>
      </c>
      <c r="R427" s="9">
        <v>7</v>
      </c>
    </row>
    <row r="428" spans="1:18" x14ac:dyDescent="0.3">
      <c r="A428" s="9">
        <v>1992</v>
      </c>
      <c r="B428" s="9" t="s">
        <v>444</v>
      </c>
      <c r="C428" s="9">
        <v>37</v>
      </c>
      <c r="D428" s="9" t="s">
        <v>5021</v>
      </c>
      <c r="E428" s="9" t="s">
        <v>5416</v>
      </c>
      <c r="F428" s="9">
        <v>0</v>
      </c>
      <c r="G428" s="9">
        <v>13198</v>
      </c>
      <c r="H428" s="9" t="s">
        <v>5416</v>
      </c>
      <c r="I428" s="9" t="s">
        <v>7456</v>
      </c>
      <c r="J428" s="9">
        <v>139</v>
      </c>
      <c r="K428" s="9" t="s">
        <v>7486</v>
      </c>
      <c r="L428" s="9" t="s">
        <v>7507</v>
      </c>
      <c r="M428" s="9">
        <v>339.49</v>
      </c>
      <c r="N428" s="9">
        <v>177.61</v>
      </c>
      <c r="O428" s="9">
        <v>1</v>
      </c>
      <c r="P428" s="9">
        <v>0.2</v>
      </c>
      <c r="Q428" s="9">
        <v>385</v>
      </c>
      <c r="R428" s="9">
        <v>6</v>
      </c>
    </row>
    <row r="429" spans="1:18" x14ac:dyDescent="0.3">
      <c r="A429" s="9">
        <v>1263</v>
      </c>
      <c r="B429" s="9" t="s">
        <v>445</v>
      </c>
      <c r="C429" s="9">
        <v>39</v>
      </c>
      <c r="D429" s="9" t="s">
        <v>5022</v>
      </c>
      <c r="E429" s="9" t="s">
        <v>5417</v>
      </c>
      <c r="F429" s="9">
        <v>0</v>
      </c>
      <c r="G429" s="9">
        <v>10941</v>
      </c>
      <c r="H429" s="9" t="s">
        <v>5417</v>
      </c>
      <c r="I429" s="9" t="s">
        <v>7455</v>
      </c>
      <c r="J429" s="9">
        <v>128</v>
      </c>
      <c r="K429" s="9" t="s">
        <v>7473</v>
      </c>
      <c r="L429" s="9" t="s">
        <v>7511</v>
      </c>
      <c r="M429" s="9">
        <v>895.81</v>
      </c>
      <c r="N429" s="9">
        <v>398.31</v>
      </c>
      <c r="O429" s="9">
        <v>4</v>
      </c>
      <c r="P429" s="9"/>
      <c r="Q429" s="9">
        <v>371</v>
      </c>
      <c r="R429" s="9">
        <v>2</v>
      </c>
    </row>
    <row r="430" spans="1:18" x14ac:dyDescent="0.3">
      <c r="A430" s="9">
        <v>2076</v>
      </c>
      <c r="B430" s="9" t="s">
        <v>446</v>
      </c>
      <c r="C430" s="9">
        <v>46</v>
      </c>
      <c r="D430" s="9" t="s">
        <v>5019</v>
      </c>
      <c r="E430" s="9" t="s">
        <v>5418</v>
      </c>
      <c r="F430" s="9">
        <v>0</v>
      </c>
      <c r="G430" s="9">
        <v>10540</v>
      </c>
      <c r="H430" s="9" t="s">
        <v>5418</v>
      </c>
      <c r="I430" s="9" t="s">
        <v>7456</v>
      </c>
      <c r="J430" s="9">
        <v>139</v>
      </c>
      <c r="K430" s="9" t="s">
        <v>7486</v>
      </c>
      <c r="L430" s="9" t="s">
        <v>7507</v>
      </c>
      <c r="M430" s="9">
        <v>1032.28</v>
      </c>
      <c r="N430" s="9">
        <v>694.91</v>
      </c>
      <c r="O430" s="9">
        <v>2</v>
      </c>
      <c r="P430" s="9"/>
      <c r="Q430" s="9">
        <v>827</v>
      </c>
      <c r="R430" s="9">
        <v>6</v>
      </c>
    </row>
    <row r="431" spans="1:18" x14ac:dyDescent="0.3">
      <c r="A431" s="9">
        <v>2003</v>
      </c>
      <c r="B431" s="9" t="s">
        <v>447</v>
      </c>
      <c r="C431" s="9">
        <v>50</v>
      </c>
      <c r="D431" s="9" t="s">
        <v>5018</v>
      </c>
      <c r="E431" s="9" t="s">
        <v>5419</v>
      </c>
      <c r="F431" s="9">
        <v>0</v>
      </c>
      <c r="G431" s="9">
        <v>12680</v>
      </c>
      <c r="H431" s="9" t="s">
        <v>5419</v>
      </c>
      <c r="I431" s="9" t="s">
        <v>7457</v>
      </c>
      <c r="J431" s="9">
        <v>143</v>
      </c>
      <c r="K431" s="9" t="s">
        <v>7475</v>
      </c>
      <c r="L431" s="9" t="s">
        <v>7510</v>
      </c>
      <c r="M431" s="9">
        <v>1495.99</v>
      </c>
      <c r="N431" s="9">
        <v>954.54</v>
      </c>
      <c r="O431" s="9">
        <v>1</v>
      </c>
      <c r="P431" s="9"/>
      <c r="Q431" s="9">
        <v>341</v>
      </c>
      <c r="R431" s="9">
        <v>3</v>
      </c>
    </row>
    <row r="432" spans="1:18" x14ac:dyDescent="0.3">
      <c r="A432" s="9">
        <v>1004</v>
      </c>
      <c r="B432" s="9" t="s">
        <v>448</v>
      </c>
      <c r="C432" s="9">
        <v>23</v>
      </c>
      <c r="D432" s="9" t="s">
        <v>5018</v>
      </c>
      <c r="E432" s="9" t="s">
        <v>5420</v>
      </c>
      <c r="F432" s="9">
        <v>0</v>
      </c>
      <c r="G432" s="9">
        <v>12245</v>
      </c>
      <c r="H432" s="9" t="s">
        <v>5420</v>
      </c>
      <c r="I432" s="9" t="s">
        <v>7455</v>
      </c>
      <c r="J432" s="9">
        <v>132</v>
      </c>
      <c r="K432" s="9" t="s">
        <v>7506</v>
      </c>
      <c r="L432" s="9" t="s">
        <v>7510</v>
      </c>
      <c r="M432" s="9">
        <v>94.29</v>
      </c>
      <c r="N432" s="9">
        <v>52.18</v>
      </c>
      <c r="O432" s="9">
        <v>3</v>
      </c>
      <c r="P432" s="9"/>
      <c r="Q432" s="9">
        <v>969</v>
      </c>
      <c r="R432" s="9">
        <v>3</v>
      </c>
    </row>
    <row r="433" spans="1:18" x14ac:dyDescent="0.3">
      <c r="A433" s="9">
        <v>2126</v>
      </c>
      <c r="B433" s="9" t="s">
        <v>449</v>
      </c>
      <c r="C433" s="9">
        <v>27</v>
      </c>
      <c r="D433" s="9" t="s">
        <v>5018</v>
      </c>
      <c r="E433" s="9" t="s">
        <v>5421</v>
      </c>
      <c r="F433" s="9">
        <v>0</v>
      </c>
      <c r="G433" s="9">
        <v>11709</v>
      </c>
      <c r="H433" s="9" t="s">
        <v>5421</v>
      </c>
      <c r="I433" s="9" t="s">
        <v>7457</v>
      </c>
      <c r="J433" s="9">
        <v>113</v>
      </c>
      <c r="K433" s="9" t="s">
        <v>7460</v>
      </c>
      <c r="L433" s="9" t="s">
        <v>7508</v>
      </c>
      <c r="M433" s="9">
        <v>182.3</v>
      </c>
      <c r="N433" s="9">
        <v>92.9</v>
      </c>
      <c r="O433" s="9">
        <v>5</v>
      </c>
      <c r="P433" s="9"/>
      <c r="Q433" s="9">
        <v>518</v>
      </c>
      <c r="R433" s="9">
        <v>4</v>
      </c>
    </row>
    <row r="434" spans="1:18" x14ac:dyDescent="0.3">
      <c r="A434" s="9">
        <v>2219</v>
      </c>
      <c r="B434" s="9" t="s">
        <v>450</v>
      </c>
      <c r="C434" s="9">
        <v>25</v>
      </c>
      <c r="D434" s="9" t="s">
        <v>5019</v>
      </c>
      <c r="E434" s="9" t="s">
        <v>5422</v>
      </c>
      <c r="F434" s="9">
        <v>0</v>
      </c>
      <c r="G434" s="9">
        <v>13727</v>
      </c>
      <c r="H434" s="9" t="s">
        <v>5422</v>
      </c>
      <c r="I434" s="9" t="s">
        <v>7457</v>
      </c>
      <c r="J434" s="9">
        <v>115</v>
      </c>
      <c r="K434" s="9" t="s">
        <v>7481</v>
      </c>
      <c r="L434" s="9" t="s">
        <v>7509</v>
      </c>
      <c r="M434" s="9">
        <v>161.69</v>
      </c>
      <c r="N434" s="9">
        <v>86.42</v>
      </c>
      <c r="O434" s="9">
        <v>3</v>
      </c>
      <c r="P434" s="9"/>
      <c r="Q434" s="9">
        <v>528</v>
      </c>
      <c r="R434" s="9">
        <v>5</v>
      </c>
    </row>
    <row r="435" spans="1:18" x14ac:dyDescent="0.3">
      <c r="A435" s="9">
        <v>1773</v>
      </c>
      <c r="B435" s="9" t="s">
        <v>451</v>
      </c>
      <c r="C435" s="9">
        <v>61</v>
      </c>
      <c r="D435" s="9" t="s">
        <v>5021</v>
      </c>
      <c r="E435" s="9" t="s">
        <v>5423</v>
      </c>
      <c r="F435" s="9">
        <v>0</v>
      </c>
      <c r="G435" s="9">
        <v>12529</v>
      </c>
      <c r="H435" s="9" t="s">
        <v>5423</v>
      </c>
      <c r="I435" s="9" t="s">
        <v>7456</v>
      </c>
      <c r="J435" s="9">
        <v>118</v>
      </c>
      <c r="K435" s="9" t="s">
        <v>7501</v>
      </c>
      <c r="L435" s="9" t="s">
        <v>7509</v>
      </c>
      <c r="M435" s="9">
        <v>627.62</v>
      </c>
      <c r="N435" s="9">
        <v>420.86</v>
      </c>
      <c r="O435" s="9">
        <v>1</v>
      </c>
      <c r="P435" s="9"/>
      <c r="Q435" s="9">
        <v>504</v>
      </c>
      <c r="R435" s="9">
        <v>3</v>
      </c>
    </row>
    <row r="436" spans="1:18" x14ac:dyDescent="0.3">
      <c r="A436" s="9">
        <v>1876</v>
      </c>
      <c r="B436" s="9" t="s">
        <v>452</v>
      </c>
      <c r="C436" s="9">
        <v>38</v>
      </c>
      <c r="D436" s="9" t="s">
        <v>5022</v>
      </c>
      <c r="E436" s="9" t="s">
        <v>5424</v>
      </c>
      <c r="F436" s="9">
        <v>0</v>
      </c>
      <c r="G436" s="9">
        <v>11202</v>
      </c>
      <c r="H436" s="9" t="s">
        <v>5424</v>
      </c>
      <c r="I436" s="9" t="s">
        <v>7457</v>
      </c>
      <c r="J436" s="9">
        <v>139</v>
      </c>
      <c r="K436" s="9" t="s">
        <v>7486</v>
      </c>
      <c r="L436" s="9" t="s">
        <v>7508</v>
      </c>
      <c r="M436" s="9">
        <v>1241.3</v>
      </c>
      <c r="N436" s="9">
        <v>565.28</v>
      </c>
      <c r="O436" s="9">
        <v>3</v>
      </c>
      <c r="P436" s="9">
        <v>0.2</v>
      </c>
      <c r="Q436" s="9">
        <v>428</v>
      </c>
      <c r="R436" s="9">
        <v>5</v>
      </c>
    </row>
    <row r="437" spans="1:18" x14ac:dyDescent="0.3">
      <c r="A437" s="9">
        <v>1991</v>
      </c>
      <c r="B437" s="9" t="s">
        <v>453</v>
      </c>
      <c r="C437" s="9">
        <v>40</v>
      </c>
      <c r="D437" s="9" t="s">
        <v>5018</v>
      </c>
      <c r="E437" s="9" t="s">
        <v>5425</v>
      </c>
      <c r="F437" s="9">
        <v>1</v>
      </c>
      <c r="G437" s="9">
        <v>10868</v>
      </c>
      <c r="H437" s="9" t="s">
        <v>5425</v>
      </c>
      <c r="I437" s="9" t="s">
        <v>7455</v>
      </c>
      <c r="J437" s="9">
        <v>106</v>
      </c>
      <c r="K437" s="9" t="s">
        <v>7477</v>
      </c>
      <c r="L437" s="9" t="s">
        <v>7510</v>
      </c>
      <c r="M437" s="9">
        <v>1273.8800000000001</v>
      </c>
      <c r="N437" s="9">
        <v>817.88</v>
      </c>
      <c r="O437" s="9">
        <v>5</v>
      </c>
      <c r="P437" s="9"/>
      <c r="Q437" s="9">
        <v>1243</v>
      </c>
      <c r="R437" s="9">
        <v>3</v>
      </c>
    </row>
    <row r="438" spans="1:18" x14ac:dyDescent="0.3">
      <c r="A438" s="9">
        <v>1883</v>
      </c>
      <c r="B438" s="9" t="s">
        <v>454</v>
      </c>
      <c r="C438" s="9">
        <v>40</v>
      </c>
      <c r="D438" s="9" t="s">
        <v>5019</v>
      </c>
      <c r="E438" s="9" t="s">
        <v>5426</v>
      </c>
      <c r="F438" s="9">
        <v>0</v>
      </c>
      <c r="G438" s="9">
        <v>12570</v>
      </c>
      <c r="H438" s="9" t="s">
        <v>5426</v>
      </c>
      <c r="I438" s="9" t="s">
        <v>7456</v>
      </c>
      <c r="J438" s="9">
        <v>111</v>
      </c>
      <c r="K438" s="9" t="s">
        <v>7476</v>
      </c>
      <c r="L438" s="9" t="s">
        <v>7507</v>
      </c>
      <c r="M438" s="9">
        <v>1118.6199999999999</v>
      </c>
      <c r="N438" s="9">
        <v>453.55</v>
      </c>
      <c r="O438" s="9">
        <v>2</v>
      </c>
      <c r="P438" s="9">
        <v>0.2</v>
      </c>
      <c r="Q438" s="9">
        <v>348</v>
      </c>
      <c r="R438" s="9">
        <v>5</v>
      </c>
    </row>
    <row r="439" spans="1:18" x14ac:dyDescent="0.3">
      <c r="A439" s="9">
        <v>2373</v>
      </c>
      <c r="B439" s="9" t="s">
        <v>455</v>
      </c>
      <c r="C439" s="9">
        <v>29</v>
      </c>
      <c r="D439" s="9" t="s">
        <v>5023</v>
      </c>
      <c r="E439" s="9" t="s">
        <v>5427</v>
      </c>
      <c r="F439" s="9">
        <v>0</v>
      </c>
      <c r="G439" s="9">
        <v>10650</v>
      </c>
      <c r="H439" s="9" t="s">
        <v>5427</v>
      </c>
      <c r="I439" s="9" t="s">
        <v>7457</v>
      </c>
      <c r="J439" s="9">
        <v>132</v>
      </c>
      <c r="K439" s="9" t="s">
        <v>7506</v>
      </c>
      <c r="L439" s="9" t="s">
        <v>7508</v>
      </c>
      <c r="M439" s="9">
        <v>1350.47</v>
      </c>
      <c r="N439" s="9">
        <v>913.15</v>
      </c>
      <c r="O439" s="9">
        <v>3</v>
      </c>
      <c r="P439" s="9">
        <v>0.1</v>
      </c>
      <c r="Q439" s="9">
        <v>579</v>
      </c>
      <c r="R439" s="9">
        <v>4</v>
      </c>
    </row>
    <row r="440" spans="1:18" x14ac:dyDescent="0.3">
      <c r="A440" s="9">
        <v>1046</v>
      </c>
      <c r="B440" s="9" t="s">
        <v>456</v>
      </c>
      <c r="C440" s="9">
        <v>63</v>
      </c>
      <c r="D440" s="9" t="s">
        <v>5019</v>
      </c>
      <c r="E440" s="9" t="s">
        <v>5428</v>
      </c>
      <c r="F440" s="9">
        <v>1</v>
      </c>
      <c r="G440" s="9">
        <v>13006</v>
      </c>
      <c r="H440" s="9" t="s">
        <v>5428</v>
      </c>
      <c r="I440" s="9" t="s">
        <v>7457</v>
      </c>
      <c r="J440" s="9">
        <v>140</v>
      </c>
      <c r="K440" s="9" t="s">
        <v>7468</v>
      </c>
      <c r="L440" s="9" t="s">
        <v>7507</v>
      </c>
      <c r="M440" s="9">
        <v>518.15</v>
      </c>
      <c r="N440" s="9">
        <v>285.02999999999997</v>
      </c>
      <c r="O440" s="9">
        <v>4</v>
      </c>
      <c r="P440" s="9">
        <v>0.1</v>
      </c>
      <c r="Q440" s="9">
        <v>1273</v>
      </c>
      <c r="R440" s="9">
        <v>5</v>
      </c>
    </row>
    <row r="441" spans="1:18" x14ac:dyDescent="0.3">
      <c r="A441" s="9">
        <v>1866</v>
      </c>
      <c r="B441" s="9" t="s">
        <v>457</v>
      </c>
      <c r="C441" s="9">
        <v>46</v>
      </c>
      <c r="D441" s="9" t="s">
        <v>5019</v>
      </c>
      <c r="E441" s="9" t="s">
        <v>5429</v>
      </c>
      <c r="F441" s="9">
        <v>0</v>
      </c>
      <c r="G441" s="9">
        <v>10436</v>
      </c>
      <c r="H441" s="9" t="s">
        <v>5429</v>
      </c>
      <c r="I441" s="9" t="s">
        <v>7457</v>
      </c>
      <c r="J441" s="9">
        <v>120</v>
      </c>
      <c r="K441" s="9" t="s">
        <v>7488</v>
      </c>
      <c r="L441" s="9" t="s">
        <v>7507</v>
      </c>
      <c r="M441" s="9">
        <v>177.82</v>
      </c>
      <c r="N441" s="9">
        <v>83.22</v>
      </c>
      <c r="O441" s="9">
        <v>5</v>
      </c>
      <c r="P441" s="9">
        <v>0.2</v>
      </c>
      <c r="Q441" s="9">
        <v>404</v>
      </c>
      <c r="R441" s="9">
        <v>5</v>
      </c>
    </row>
    <row r="442" spans="1:18" x14ac:dyDescent="0.3">
      <c r="A442" s="9">
        <v>1822</v>
      </c>
      <c r="B442" s="9" t="s">
        <v>458</v>
      </c>
      <c r="C442" s="9">
        <v>40</v>
      </c>
      <c r="D442" s="9" t="s">
        <v>5019</v>
      </c>
      <c r="E442" s="9" t="s">
        <v>5430</v>
      </c>
      <c r="F442" s="9">
        <v>1</v>
      </c>
      <c r="G442" s="9">
        <v>11788</v>
      </c>
      <c r="H442" s="9" t="s">
        <v>5430</v>
      </c>
      <c r="I442" s="9" t="s">
        <v>7456</v>
      </c>
      <c r="J442" s="9">
        <v>133</v>
      </c>
      <c r="K442" s="9" t="s">
        <v>7498</v>
      </c>
      <c r="L442" s="9" t="s">
        <v>7509</v>
      </c>
      <c r="M442" s="9">
        <v>134.32</v>
      </c>
      <c r="N442" s="9">
        <v>53.84</v>
      </c>
      <c r="O442" s="9">
        <v>5</v>
      </c>
      <c r="P442" s="9">
        <v>0.05</v>
      </c>
      <c r="Q442" s="9">
        <v>423</v>
      </c>
      <c r="R442" s="9">
        <v>5</v>
      </c>
    </row>
    <row r="443" spans="1:18" x14ac:dyDescent="0.3">
      <c r="A443" s="9">
        <v>1935</v>
      </c>
      <c r="B443" s="9" t="s">
        <v>459</v>
      </c>
      <c r="C443" s="9">
        <v>23</v>
      </c>
      <c r="D443" s="9" t="s">
        <v>5018</v>
      </c>
      <c r="E443" s="9" t="s">
        <v>5431</v>
      </c>
      <c r="F443" s="9">
        <v>0</v>
      </c>
      <c r="G443" s="9">
        <v>12904</v>
      </c>
      <c r="H443" s="9" t="s">
        <v>5431</v>
      </c>
      <c r="I443" s="9" t="s">
        <v>7455</v>
      </c>
      <c r="J443" s="9">
        <v>140</v>
      </c>
      <c r="K443" s="9" t="s">
        <v>7468</v>
      </c>
      <c r="L443" s="9" t="s">
        <v>7510</v>
      </c>
      <c r="M443" s="9">
        <v>1285.5899999999999</v>
      </c>
      <c r="N443" s="9"/>
      <c r="O443" s="9">
        <v>4</v>
      </c>
      <c r="P443" s="9">
        <v>0.05</v>
      </c>
      <c r="Q443" s="9">
        <v>468</v>
      </c>
      <c r="R443" s="9">
        <v>9</v>
      </c>
    </row>
    <row r="444" spans="1:18" x14ac:dyDescent="0.3">
      <c r="A444" s="9">
        <v>1655</v>
      </c>
      <c r="B444" s="9" t="s">
        <v>460</v>
      </c>
      <c r="C444" s="9">
        <v>22</v>
      </c>
      <c r="D444" s="9" t="s">
        <v>5019</v>
      </c>
      <c r="E444" s="9" t="s">
        <v>5432</v>
      </c>
      <c r="F444" s="9">
        <v>0</v>
      </c>
      <c r="G444" s="9">
        <v>10313</v>
      </c>
      <c r="H444" s="9" t="s">
        <v>5432</v>
      </c>
      <c r="I444" s="9" t="s">
        <v>7456</v>
      </c>
      <c r="J444" s="9">
        <v>108</v>
      </c>
      <c r="K444" s="9" t="s">
        <v>7496</v>
      </c>
      <c r="L444" s="9" t="s">
        <v>7507</v>
      </c>
      <c r="M444" s="9">
        <v>1109.1300000000001</v>
      </c>
      <c r="N444" s="9">
        <v>525</v>
      </c>
      <c r="O444" s="9">
        <v>1</v>
      </c>
      <c r="P444" s="9"/>
      <c r="Q444" s="9">
        <v>592</v>
      </c>
      <c r="R444" s="9">
        <v>2</v>
      </c>
    </row>
    <row r="445" spans="1:18" x14ac:dyDescent="0.3">
      <c r="A445" s="9">
        <v>1268</v>
      </c>
      <c r="B445" s="9" t="s">
        <v>461</v>
      </c>
      <c r="C445" s="9">
        <v>35</v>
      </c>
      <c r="D445" s="9" t="s">
        <v>5023</v>
      </c>
      <c r="E445" s="9" t="s">
        <v>5433</v>
      </c>
      <c r="F445" s="9">
        <v>0</v>
      </c>
      <c r="G445" s="9">
        <v>10018</v>
      </c>
      <c r="H445" s="9" t="s">
        <v>5433</v>
      </c>
      <c r="I445" s="9" t="s">
        <v>7457</v>
      </c>
      <c r="J445" s="9">
        <v>135</v>
      </c>
      <c r="K445" s="9" t="s">
        <v>7458</v>
      </c>
      <c r="L445" s="9" t="s">
        <v>7510</v>
      </c>
      <c r="M445" s="9">
        <v>1062.99</v>
      </c>
      <c r="N445" s="9">
        <v>626.5</v>
      </c>
      <c r="O445" s="9">
        <v>4</v>
      </c>
      <c r="P445" s="9"/>
      <c r="Q445" s="9">
        <v>348</v>
      </c>
      <c r="R445" s="9">
        <v>2</v>
      </c>
    </row>
    <row r="446" spans="1:18" x14ac:dyDescent="0.3">
      <c r="A446" s="9">
        <v>1369</v>
      </c>
      <c r="B446" s="9" t="s">
        <v>462</v>
      </c>
      <c r="C446" s="9">
        <v>29</v>
      </c>
      <c r="D446" s="9" t="s">
        <v>5018</v>
      </c>
      <c r="E446" s="9" t="s">
        <v>5434</v>
      </c>
      <c r="F446" s="9">
        <v>0</v>
      </c>
      <c r="G446" s="9">
        <v>11183</v>
      </c>
      <c r="H446" s="9" t="s">
        <v>5434</v>
      </c>
      <c r="I446" s="9" t="s">
        <v>7456</v>
      </c>
      <c r="J446" s="9">
        <v>105</v>
      </c>
      <c r="K446" s="9" t="s">
        <v>7461</v>
      </c>
      <c r="L446" s="9" t="s">
        <v>7509</v>
      </c>
      <c r="M446" s="9">
        <v>542.53</v>
      </c>
      <c r="N446" s="9">
        <v>262.77</v>
      </c>
      <c r="O446" s="9">
        <v>1</v>
      </c>
      <c r="P446" s="9">
        <v>0.2</v>
      </c>
      <c r="Q446" s="9">
        <v>382</v>
      </c>
      <c r="R446" s="9">
        <v>3</v>
      </c>
    </row>
    <row r="447" spans="1:18" x14ac:dyDescent="0.3">
      <c r="A447" s="9">
        <v>1635</v>
      </c>
      <c r="B447" s="9" t="s">
        <v>463</v>
      </c>
      <c r="C447" s="9">
        <v>23</v>
      </c>
      <c r="D447" s="9" t="s">
        <v>5023</v>
      </c>
      <c r="E447" s="9" t="s">
        <v>5435</v>
      </c>
      <c r="F447" s="9">
        <v>1</v>
      </c>
      <c r="G447" s="9">
        <v>10817</v>
      </c>
      <c r="H447" s="9" t="s">
        <v>5435</v>
      </c>
      <c r="I447" s="9" t="s">
        <v>7457</v>
      </c>
      <c r="J447" s="9">
        <v>135</v>
      </c>
      <c r="K447" s="9" t="s">
        <v>7458</v>
      </c>
      <c r="L447" s="9" t="s">
        <v>7508</v>
      </c>
      <c r="M447" s="9">
        <v>600.86</v>
      </c>
      <c r="N447" s="9">
        <v>256.20999999999998</v>
      </c>
      <c r="O447" s="9">
        <v>2</v>
      </c>
      <c r="P447" s="9"/>
      <c r="Q447" s="9">
        <v>952</v>
      </c>
      <c r="R447" s="9">
        <v>1</v>
      </c>
    </row>
    <row r="448" spans="1:18" x14ac:dyDescent="0.3">
      <c r="A448" s="9">
        <v>2129</v>
      </c>
      <c r="B448" s="9" t="s">
        <v>464</v>
      </c>
      <c r="C448" s="9">
        <v>34</v>
      </c>
      <c r="D448" s="9" t="s">
        <v>5020</v>
      </c>
      <c r="E448" s="9" t="s">
        <v>5436</v>
      </c>
      <c r="F448" s="9">
        <v>0</v>
      </c>
      <c r="G448" s="9">
        <v>10121</v>
      </c>
      <c r="H448" s="9" t="s">
        <v>5436</v>
      </c>
      <c r="I448" s="9" t="s">
        <v>7456</v>
      </c>
      <c r="J448" s="9">
        <v>147</v>
      </c>
      <c r="K448" s="9" t="s">
        <v>7474</v>
      </c>
      <c r="L448" s="9" t="s">
        <v>7508</v>
      </c>
      <c r="M448" s="9">
        <v>1439.26</v>
      </c>
      <c r="N448" s="9">
        <v>793.77</v>
      </c>
      <c r="O448" s="9">
        <v>1</v>
      </c>
      <c r="P448" s="9"/>
      <c r="Q448" s="9">
        <v>459</v>
      </c>
      <c r="R448" s="9">
        <v>4</v>
      </c>
    </row>
    <row r="449" spans="1:18" x14ac:dyDescent="0.3">
      <c r="A449" s="9">
        <v>1656</v>
      </c>
      <c r="B449" s="9" t="s">
        <v>465</v>
      </c>
      <c r="C449" s="9">
        <v>36</v>
      </c>
      <c r="D449" s="9" t="s">
        <v>5019</v>
      </c>
      <c r="E449" s="9" t="s">
        <v>5375</v>
      </c>
      <c r="F449" s="9">
        <v>1</v>
      </c>
      <c r="G449" s="9">
        <v>12119</v>
      </c>
      <c r="H449" s="9" t="s">
        <v>5375</v>
      </c>
      <c r="I449" s="9" t="s">
        <v>7457</v>
      </c>
      <c r="J449" s="9">
        <v>114</v>
      </c>
      <c r="K449" s="9" t="s">
        <v>7463</v>
      </c>
      <c r="L449" s="9" t="s">
        <v>7509</v>
      </c>
      <c r="M449" s="9">
        <v>142.52000000000001</v>
      </c>
      <c r="N449" s="9">
        <v>81.14</v>
      </c>
      <c r="O449" s="9">
        <v>2</v>
      </c>
      <c r="P449" s="9">
        <v>0.05</v>
      </c>
      <c r="Q449" s="9">
        <v>1285</v>
      </c>
      <c r="R449" s="9">
        <v>4</v>
      </c>
    </row>
    <row r="450" spans="1:18" x14ac:dyDescent="0.3">
      <c r="A450" s="9">
        <v>1119</v>
      </c>
      <c r="B450" s="9" t="s">
        <v>466</v>
      </c>
      <c r="C450" s="9">
        <v>42</v>
      </c>
      <c r="D450" s="9" t="s">
        <v>5022</v>
      </c>
      <c r="E450" s="9" t="s">
        <v>5203</v>
      </c>
      <c r="F450" s="9">
        <v>1</v>
      </c>
      <c r="G450" s="9">
        <v>11078</v>
      </c>
      <c r="H450" s="9" t="s">
        <v>5203</v>
      </c>
      <c r="I450" s="9" t="s">
        <v>7456</v>
      </c>
      <c r="J450" s="9">
        <v>121</v>
      </c>
      <c r="K450" s="9" t="s">
        <v>7495</v>
      </c>
      <c r="L450" s="9" t="s">
        <v>7509</v>
      </c>
      <c r="M450" s="9">
        <v>1171.9100000000001</v>
      </c>
      <c r="N450" s="9">
        <v>627.88</v>
      </c>
      <c r="O450" s="9">
        <v>2</v>
      </c>
      <c r="P450" s="9"/>
      <c r="Q450" s="9">
        <v>1598</v>
      </c>
      <c r="R450" s="9">
        <v>1</v>
      </c>
    </row>
    <row r="451" spans="1:18" x14ac:dyDescent="0.3">
      <c r="A451" s="9">
        <v>1830</v>
      </c>
      <c r="B451" s="9" t="s">
        <v>467</v>
      </c>
      <c r="C451" s="9">
        <v>32</v>
      </c>
      <c r="D451" s="9" t="s">
        <v>5022</v>
      </c>
      <c r="E451" s="9" t="s">
        <v>5437</v>
      </c>
      <c r="F451" s="9">
        <v>0</v>
      </c>
      <c r="G451" s="9">
        <v>12507</v>
      </c>
      <c r="H451" s="9" t="s">
        <v>5437</v>
      </c>
      <c r="I451" s="9" t="s">
        <v>7457</v>
      </c>
      <c r="J451" s="9">
        <v>147</v>
      </c>
      <c r="K451" s="9" t="s">
        <v>7474</v>
      </c>
      <c r="L451" s="9" t="s">
        <v>7507</v>
      </c>
      <c r="M451" s="9">
        <v>498.97</v>
      </c>
      <c r="N451" s="9">
        <v>268.14999999999998</v>
      </c>
      <c r="O451" s="9">
        <v>4</v>
      </c>
      <c r="P451" s="9">
        <v>0.1</v>
      </c>
      <c r="Q451" s="9">
        <v>337</v>
      </c>
      <c r="R451" s="9">
        <v>5</v>
      </c>
    </row>
    <row r="452" spans="1:18" x14ac:dyDescent="0.3">
      <c r="A452" s="9">
        <v>2081</v>
      </c>
      <c r="B452" s="9" t="s">
        <v>468</v>
      </c>
      <c r="C452" s="9">
        <v>24</v>
      </c>
      <c r="D452" s="9" t="s">
        <v>5018</v>
      </c>
      <c r="E452" s="9" t="s">
        <v>5438</v>
      </c>
      <c r="F452" s="9">
        <v>0</v>
      </c>
      <c r="G452" s="9">
        <v>10168</v>
      </c>
      <c r="H452" s="9" t="s">
        <v>5438</v>
      </c>
      <c r="I452" s="9" t="s">
        <v>7457</v>
      </c>
      <c r="J452" s="9">
        <v>124</v>
      </c>
      <c r="K452" s="9" t="s">
        <v>7497</v>
      </c>
      <c r="L452" s="9" t="s">
        <v>7509</v>
      </c>
      <c r="M452" s="9">
        <v>106.63</v>
      </c>
      <c r="N452" s="9">
        <v>61.51</v>
      </c>
      <c r="O452" s="9">
        <v>2</v>
      </c>
      <c r="P452" s="9"/>
      <c r="Q452" s="9">
        <v>412</v>
      </c>
      <c r="R452" s="9">
        <v>4</v>
      </c>
    </row>
    <row r="453" spans="1:18" x14ac:dyDescent="0.3">
      <c r="A453" s="9">
        <v>2369</v>
      </c>
      <c r="B453" s="9" t="s">
        <v>469</v>
      </c>
      <c r="C453" s="9">
        <v>25</v>
      </c>
      <c r="D453" s="9" t="s">
        <v>5022</v>
      </c>
      <c r="E453" s="9" t="s">
        <v>5439</v>
      </c>
      <c r="F453" s="9">
        <v>1</v>
      </c>
      <c r="G453" s="9">
        <v>13682</v>
      </c>
      <c r="H453" s="9" t="s">
        <v>5439</v>
      </c>
      <c r="I453" s="9" t="s">
        <v>7456</v>
      </c>
      <c r="J453" s="9">
        <v>117</v>
      </c>
      <c r="K453" s="9" t="s">
        <v>7483</v>
      </c>
      <c r="L453" s="9" t="s">
        <v>7508</v>
      </c>
      <c r="M453" s="9">
        <v>1126.73</v>
      </c>
      <c r="N453" s="9">
        <v>628.61</v>
      </c>
      <c r="O453" s="9">
        <v>1</v>
      </c>
      <c r="P453" s="9"/>
      <c r="Q453" s="9">
        <v>540</v>
      </c>
      <c r="R453" s="9">
        <v>4</v>
      </c>
    </row>
    <row r="454" spans="1:18" x14ac:dyDescent="0.3">
      <c r="A454" s="9">
        <v>1740</v>
      </c>
      <c r="B454" s="9" t="s">
        <v>470</v>
      </c>
      <c r="C454" s="9">
        <v>58</v>
      </c>
      <c r="D454" s="9" t="s">
        <v>5018</v>
      </c>
      <c r="E454" s="9" t="s">
        <v>5440</v>
      </c>
      <c r="F454" s="9">
        <v>1</v>
      </c>
      <c r="G454" s="9">
        <v>12629</v>
      </c>
      <c r="H454" s="9" t="s">
        <v>5440</v>
      </c>
      <c r="I454" s="9" t="s">
        <v>7456</v>
      </c>
      <c r="J454" s="9">
        <v>118</v>
      </c>
      <c r="K454" s="9" t="s">
        <v>7501</v>
      </c>
      <c r="L454" s="9" t="s">
        <v>7510</v>
      </c>
      <c r="M454" s="9">
        <v>529.82000000000005</v>
      </c>
      <c r="N454" s="9">
        <v>233</v>
      </c>
      <c r="O454" s="9">
        <v>3</v>
      </c>
      <c r="P454" s="9"/>
      <c r="Q454" s="9">
        <v>585</v>
      </c>
      <c r="R454" s="9">
        <v>2</v>
      </c>
    </row>
    <row r="455" spans="1:18" x14ac:dyDescent="0.3">
      <c r="A455" s="9">
        <v>2497</v>
      </c>
      <c r="B455" s="9" t="s">
        <v>471</v>
      </c>
      <c r="C455" s="9">
        <v>21</v>
      </c>
      <c r="D455" s="9" t="s">
        <v>5019</v>
      </c>
      <c r="E455" s="9" t="s">
        <v>5441</v>
      </c>
      <c r="F455" s="9">
        <v>0</v>
      </c>
      <c r="G455" s="9">
        <v>11172</v>
      </c>
      <c r="H455" s="9" t="s">
        <v>5441</v>
      </c>
      <c r="I455" s="9" t="s">
        <v>7457</v>
      </c>
      <c r="J455" s="9">
        <v>134</v>
      </c>
      <c r="K455" s="9" t="s">
        <v>7482</v>
      </c>
      <c r="L455" s="9" t="s">
        <v>7510</v>
      </c>
      <c r="M455" s="9">
        <v>1097.1099999999999</v>
      </c>
      <c r="N455" s="9">
        <v>503.71</v>
      </c>
      <c r="O455" s="9">
        <v>5</v>
      </c>
      <c r="P455" s="9">
        <v>0.2</v>
      </c>
      <c r="Q455" s="9">
        <v>644</v>
      </c>
      <c r="R455" s="9">
        <v>5</v>
      </c>
    </row>
    <row r="456" spans="1:18" x14ac:dyDescent="0.3">
      <c r="A456" s="9">
        <v>1116</v>
      </c>
      <c r="B456" s="9" t="s">
        <v>472</v>
      </c>
      <c r="C456" s="9">
        <v>45</v>
      </c>
      <c r="D456" s="9" t="s">
        <v>5021</v>
      </c>
      <c r="E456" s="9" t="s">
        <v>5442</v>
      </c>
      <c r="F456" s="9">
        <v>0</v>
      </c>
      <c r="G456" s="9">
        <v>10628</v>
      </c>
      <c r="H456" s="9" t="s">
        <v>5442</v>
      </c>
      <c r="I456" s="9" t="s">
        <v>7455</v>
      </c>
      <c r="J456" s="9">
        <v>112</v>
      </c>
      <c r="K456" s="9" t="s">
        <v>7492</v>
      </c>
      <c r="L456" s="9" t="s">
        <v>7510</v>
      </c>
      <c r="M456" s="9">
        <v>1076.0999999999999</v>
      </c>
      <c r="N456" s="9">
        <v>476.21</v>
      </c>
      <c r="O456" s="9">
        <v>5</v>
      </c>
      <c r="P456" s="9"/>
      <c r="Q456" s="9">
        <v>1071</v>
      </c>
      <c r="R456" s="9">
        <v>3</v>
      </c>
    </row>
    <row r="457" spans="1:18" x14ac:dyDescent="0.3">
      <c r="A457" s="9">
        <v>1790</v>
      </c>
      <c r="B457" s="9" t="s">
        <v>473</v>
      </c>
      <c r="C457" s="9">
        <v>47</v>
      </c>
      <c r="D457" s="9" t="s">
        <v>5021</v>
      </c>
      <c r="E457" s="9" t="s">
        <v>5443</v>
      </c>
      <c r="F457" s="9">
        <v>0</v>
      </c>
      <c r="G457" s="9">
        <v>10025</v>
      </c>
      <c r="H457" s="9" t="s">
        <v>5443</v>
      </c>
      <c r="I457" s="9" t="s">
        <v>7457</v>
      </c>
      <c r="J457" s="9">
        <v>116</v>
      </c>
      <c r="K457" s="9" t="s">
        <v>7480</v>
      </c>
      <c r="L457" s="9" t="s">
        <v>7510</v>
      </c>
      <c r="M457" s="9">
        <v>825.44</v>
      </c>
      <c r="N457" s="9">
        <v>501.86</v>
      </c>
      <c r="O457" s="9">
        <v>1</v>
      </c>
      <c r="P457" s="9">
        <v>0.1</v>
      </c>
      <c r="Q457" s="9">
        <v>635</v>
      </c>
      <c r="R457" s="9">
        <v>3</v>
      </c>
    </row>
    <row r="458" spans="1:18" x14ac:dyDescent="0.3">
      <c r="A458" s="9">
        <v>2150</v>
      </c>
      <c r="B458" s="9" t="s">
        <v>474</v>
      </c>
      <c r="C458" s="9">
        <v>38</v>
      </c>
      <c r="D458" s="9" t="s">
        <v>5023</v>
      </c>
      <c r="E458" s="9" t="s">
        <v>5444</v>
      </c>
      <c r="F458" s="9">
        <v>0</v>
      </c>
      <c r="G458" s="9">
        <v>11271</v>
      </c>
      <c r="H458" s="9" t="s">
        <v>5444</v>
      </c>
      <c r="I458" s="9" t="s">
        <v>7457</v>
      </c>
      <c r="J458" s="9">
        <v>104</v>
      </c>
      <c r="K458" s="9" t="s">
        <v>7499</v>
      </c>
      <c r="L458" s="9" t="s">
        <v>7509</v>
      </c>
      <c r="M458" s="9">
        <v>1177.19</v>
      </c>
      <c r="N458" s="9">
        <v>657.55</v>
      </c>
      <c r="O458" s="9">
        <v>3</v>
      </c>
      <c r="P458" s="9"/>
      <c r="Q458" s="9">
        <v>696</v>
      </c>
      <c r="R458" s="9">
        <v>7</v>
      </c>
    </row>
    <row r="459" spans="1:18" x14ac:dyDescent="0.3">
      <c r="A459" s="9">
        <v>2416</v>
      </c>
      <c r="B459" s="9" t="s">
        <v>475</v>
      </c>
      <c r="C459" s="9">
        <v>66</v>
      </c>
      <c r="D459" s="9" t="s">
        <v>5019</v>
      </c>
      <c r="E459" s="9" t="s">
        <v>5445</v>
      </c>
      <c r="F459" s="9">
        <v>1</v>
      </c>
      <c r="G459" s="9">
        <v>13968</v>
      </c>
      <c r="H459" s="9" t="s">
        <v>5445</v>
      </c>
      <c r="I459" s="9" t="s">
        <v>7455</v>
      </c>
      <c r="J459" s="9">
        <v>125</v>
      </c>
      <c r="K459" s="9" t="s">
        <v>7479</v>
      </c>
      <c r="L459" s="9" t="s">
        <v>7509</v>
      </c>
      <c r="M459" s="9">
        <v>892.51</v>
      </c>
      <c r="N459" s="9">
        <v>472.1</v>
      </c>
      <c r="O459" s="9">
        <v>2</v>
      </c>
      <c r="P459" s="9"/>
      <c r="Q459" s="9">
        <v>876</v>
      </c>
      <c r="R459" s="9">
        <v>4</v>
      </c>
    </row>
    <row r="460" spans="1:18" x14ac:dyDescent="0.3">
      <c r="A460" s="9">
        <v>2012</v>
      </c>
      <c r="B460" s="9" t="s">
        <v>476</v>
      </c>
      <c r="C460" s="9">
        <v>47</v>
      </c>
      <c r="D460" s="9" t="s">
        <v>5022</v>
      </c>
      <c r="E460" s="9" t="s">
        <v>5446</v>
      </c>
      <c r="F460" s="9">
        <v>0</v>
      </c>
      <c r="G460" s="9">
        <v>12768</v>
      </c>
      <c r="H460" s="9" t="s">
        <v>5446</v>
      </c>
      <c r="I460" s="9" t="s">
        <v>7457</v>
      </c>
      <c r="J460" s="9">
        <v>134</v>
      </c>
      <c r="K460" s="9" t="s">
        <v>7482</v>
      </c>
      <c r="L460" s="9" t="s">
        <v>7510</v>
      </c>
      <c r="M460" s="9">
        <v>465.62</v>
      </c>
      <c r="N460" s="9">
        <v>297.76</v>
      </c>
      <c r="O460" s="9">
        <v>1</v>
      </c>
      <c r="P460" s="9"/>
      <c r="Q460" s="9">
        <v>682</v>
      </c>
      <c r="R460" s="9">
        <v>5</v>
      </c>
    </row>
    <row r="461" spans="1:18" x14ac:dyDescent="0.3">
      <c r="A461" s="9">
        <v>2081</v>
      </c>
      <c r="B461" s="9" t="s">
        <v>477</v>
      </c>
      <c r="C461" s="9">
        <v>67</v>
      </c>
      <c r="D461" s="9" t="s">
        <v>5019</v>
      </c>
      <c r="E461" s="9" t="s">
        <v>5447</v>
      </c>
      <c r="F461" s="9">
        <v>0</v>
      </c>
      <c r="G461" s="9">
        <v>13298</v>
      </c>
      <c r="H461" s="9" t="s">
        <v>5447</v>
      </c>
      <c r="I461" s="9" t="s">
        <v>7456</v>
      </c>
      <c r="J461" s="9">
        <v>128</v>
      </c>
      <c r="K461" s="9" t="s">
        <v>7473</v>
      </c>
      <c r="L461" s="9" t="s">
        <v>7509</v>
      </c>
      <c r="M461" s="9">
        <v>1114.47</v>
      </c>
      <c r="N461" s="9">
        <v>554.71</v>
      </c>
      <c r="O461" s="9">
        <v>2</v>
      </c>
      <c r="P461" s="9"/>
      <c r="Q461" s="9">
        <v>412</v>
      </c>
      <c r="R461" s="9">
        <v>4</v>
      </c>
    </row>
    <row r="462" spans="1:18" x14ac:dyDescent="0.3">
      <c r="A462" s="9">
        <v>1633</v>
      </c>
      <c r="B462" s="9" t="s">
        <v>478</v>
      </c>
      <c r="C462" s="9">
        <v>30</v>
      </c>
      <c r="D462" s="9" t="s">
        <v>5020</v>
      </c>
      <c r="E462" s="9" t="s">
        <v>5448</v>
      </c>
      <c r="F462" s="9">
        <v>0</v>
      </c>
      <c r="G462" s="9">
        <v>11946</v>
      </c>
      <c r="H462" s="9" t="s">
        <v>5448</v>
      </c>
      <c r="I462" s="9" t="s">
        <v>7456</v>
      </c>
      <c r="J462" s="9">
        <v>146</v>
      </c>
      <c r="K462" s="9" t="s">
        <v>7505</v>
      </c>
      <c r="L462" s="9" t="s">
        <v>7507</v>
      </c>
      <c r="M462" s="9">
        <v>904.25</v>
      </c>
      <c r="N462" s="9">
        <v>515.80999999999995</v>
      </c>
      <c r="O462" s="9">
        <v>4</v>
      </c>
      <c r="P462" s="9"/>
      <c r="Q462" s="9">
        <v>538</v>
      </c>
      <c r="R462" s="9">
        <v>6</v>
      </c>
    </row>
    <row r="463" spans="1:18" x14ac:dyDescent="0.3">
      <c r="A463" s="9">
        <v>1512</v>
      </c>
      <c r="B463" s="9" t="s">
        <v>479</v>
      </c>
      <c r="C463" s="9">
        <v>30</v>
      </c>
      <c r="D463" s="9" t="s">
        <v>5021</v>
      </c>
      <c r="E463" s="9" t="s">
        <v>5449</v>
      </c>
      <c r="F463" s="9">
        <v>1</v>
      </c>
      <c r="G463" s="9">
        <v>13697</v>
      </c>
      <c r="H463" s="9" t="s">
        <v>5449</v>
      </c>
      <c r="I463" s="9" t="s">
        <v>7455</v>
      </c>
      <c r="J463" s="9">
        <v>111</v>
      </c>
      <c r="K463" s="9" t="s">
        <v>7476</v>
      </c>
      <c r="L463" s="9" t="s">
        <v>7509</v>
      </c>
      <c r="M463" s="9">
        <v>68.45</v>
      </c>
      <c r="N463" s="9">
        <v>28.91</v>
      </c>
      <c r="O463" s="9">
        <v>3</v>
      </c>
      <c r="P463" s="9"/>
      <c r="Q463" s="9">
        <v>625</v>
      </c>
      <c r="R463" s="9">
        <v>3</v>
      </c>
    </row>
    <row r="464" spans="1:18" x14ac:dyDescent="0.3">
      <c r="A464" s="9">
        <v>1801</v>
      </c>
      <c r="B464" s="9" t="s">
        <v>480</v>
      </c>
      <c r="C464" s="9">
        <v>47</v>
      </c>
      <c r="D464" s="9" t="s">
        <v>5022</v>
      </c>
      <c r="E464" s="9" t="s">
        <v>5450</v>
      </c>
      <c r="F464" s="9">
        <v>0</v>
      </c>
      <c r="G464" s="9">
        <v>11729</v>
      </c>
      <c r="H464" s="9" t="s">
        <v>5450</v>
      </c>
      <c r="I464" s="9" t="s">
        <v>7457</v>
      </c>
      <c r="J464" s="9">
        <v>113</v>
      </c>
      <c r="K464" s="9" t="s">
        <v>7460</v>
      </c>
      <c r="L464" s="9" t="s">
        <v>7507</v>
      </c>
      <c r="M464" s="9">
        <v>1357.38</v>
      </c>
      <c r="N464" s="9">
        <v>846.08</v>
      </c>
      <c r="O464" s="9">
        <v>5</v>
      </c>
      <c r="P464" s="9"/>
      <c r="Q464" s="9">
        <v>365</v>
      </c>
      <c r="R464" s="9">
        <v>6</v>
      </c>
    </row>
    <row r="465" spans="1:18" x14ac:dyDescent="0.3">
      <c r="A465" s="9">
        <v>2119</v>
      </c>
      <c r="B465" s="9" t="s">
        <v>481</v>
      </c>
      <c r="C465" s="9">
        <v>36</v>
      </c>
      <c r="D465" s="9" t="s">
        <v>5021</v>
      </c>
      <c r="E465" s="9" t="s">
        <v>5355</v>
      </c>
      <c r="F465" s="9">
        <v>1</v>
      </c>
      <c r="G465" s="9">
        <v>13555</v>
      </c>
      <c r="H465" s="9" t="s">
        <v>5355</v>
      </c>
      <c r="I465" s="9" t="s">
        <v>7456</v>
      </c>
      <c r="J465" s="9">
        <v>131</v>
      </c>
      <c r="K465" s="9" t="s">
        <v>7504</v>
      </c>
      <c r="L465" s="9" t="s">
        <v>7507</v>
      </c>
      <c r="M465" s="9">
        <v>841.18</v>
      </c>
      <c r="N465" s="9">
        <v>511.91</v>
      </c>
      <c r="O465" s="9">
        <v>1</v>
      </c>
      <c r="P465" s="9"/>
      <c r="Q465" s="9">
        <v>849</v>
      </c>
      <c r="R465" s="9">
        <v>3</v>
      </c>
    </row>
    <row r="466" spans="1:18" x14ac:dyDescent="0.3">
      <c r="A466" s="9">
        <v>2141</v>
      </c>
      <c r="B466" s="9" t="s">
        <v>482</v>
      </c>
      <c r="C466" s="9">
        <v>65</v>
      </c>
      <c r="D466" s="9" t="s">
        <v>5019</v>
      </c>
      <c r="E466" s="9" t="s">
        <v>5451</v>
      </c>
      <c r="F466" s="9">
        <v>1</v>
      </c>
      <c r="G466" s="9">
        <v>11856</v>
      </c>
      <c r="H466" s="9" t="s">
        <v>5451</v>
      </c>
      <c r="I466" s="9" t="s">
        <v>7457</v>
      </c>
      <c r="J466" s="9">
        <v>125</v>
      </c>
      <c r="K466" s="9" t="s">
        <v>7479</v>
      </c>
      <c r="L466" s="9" t="s">
        <v>7509</v>
      </c>
      <c r="M466" s="9">
        <v>1309.51</v>
      </c>
      <c r="N466" s="9">
        <v>839.02</v>
      </c>
      <c r="O466" s="9">
        <v>5</v>
      </c>
      <c r="P466" s="9">
        <v>0.1</v>
      </c>
      <c r="Q466" s="9">
        <v>681</v>
      </c>
      <c r="R466" s="9">
        <v>7</v>
      </c>
    </row>
    <row r="467" spans="1:18" x14ac:dyDescent="0.3">
      <c r="A467" s="9">
        <v>1559</v>
      </c>
      <c r="B467" s="9" t="s">
        <v>483</v>
      </c>
      <c r="C467" s="9">
        <v>45</v>
      </c>
      <c r="D467" s="9" t="s">
        <v>5022</v>
      </c>
      <c r="E467" s="9" t="s">
        <v>5452</v>
      </c>
      <c r="F467" s="9">
        <v>0</v>
      </c>
      <c r="G467" s="9">
        <v>11033</v>
      </c>
      <c r="H467" s="9" t="s">
        <v>5452</v>
      </c>
      <c r="I467" s="9" t="s">
        <v>7455</v>
      </c>
      <c r="J467" s="9">
        <v>139</v>
      </c>
      <c r="K467" s="9" t="s">
        <v>7486</v>
      </c>
      <c r="L467" s="9" t="s">
        <v>7510</v>
      </c>
      <c r="M467" s="9">
        <v>1329.97</v>
      </c>
      <c r="N467" s="9">
        <v>884.89</v>
      </c>
      <c r="O467" s="9">
        <v>2</v>
      </c>
      <c r="P467" s="9"/>
      <c r="Q467" s="9">
        <v>809</v>
      </c>
      <c r="R467" s="9">
        <v>7</v>
      </c>
    </row>
    <row r="468" spans="1:18" x14ac:dyDescent="0.3">
      <c r="A468" s="9">
        <v>1487</v>
      </c>
      <c r="B468" s="9" t="s">
        <v>484</v>
      </c>
      <c r="C468" s="9">
        <v>24</v>
      </c>
      <c r="D468" s="9" t="s">
        <v>5023</v>
      </c>
      <c r="E468" s="9" t="s">
        <v>5453</v>
      </c>
      <c r="F468" s="9">
        <v>0</v>
      </c>
      <c r="G468" s="9">
        <v>11118</v>
      </c>
      <c r="H468" s="9" t="s">
        <v>5453</v>
      </c>
      <c r="I468" s="9" t="s">
        <v>7456</v>
      </c>
      <c r="J468" s="9">
        <v>110</v>
      </c>
      <c r="K468" s="9" t="s">
        <v>7493</v>
      </c>
      <c r="L468" s="9" t="s">
        <v>7507</v>
      </c>
      <c r="M468" s="9">
        <v>695.2</v>
      </c>
      <c r="N468" s="9">
        <v>436.17</v>
      </c>
      <c r="O468" s="9">
        <v>2</v>
      </c>
      <c r="P468" s="9"/>
      <c r="Q468" s="9">
        <v>330</v>
      </c>
      <c r="R468" s="9">
        <v>5</v>
      </c>
    </row>
    <row r="469" spans="1:18" x14ac:dyDescent="0.3">
      <c r="A469" s="9">
        <v>2260</v>
      </c>
      <c r="B469" s="9" t="s">
        <v>485</v>
      </c>
      <c r="C469" s="9">
        <v>13</v>
      </c>
      <c r="D469" s="9" t="s">
        <v>5019</v>
      </c>
      <c r="E469" s="9" t="s">
        <v>5297</v>
      </c>
      <c r="F469" s="9">
        <v>1</v>
      </c>
      <c r="G469" s="9">
        <v>12168</v>
      </c>
      <c r="H469" s="9" t="s">
        <v>5297</v>
      </c>
      <c r="I469" s="9" t="s">
        <v>7455</v>
      </c>
      <c r="J469" s="9">
        <v>124</v>
      </c>
      <c r="K469" s="9" t="s">
        <v>7497</v>
      </c>
      <c r="L469" s="9" t="s">
        <v>7509</v>
      </c>
      <c r="M469" s="9">
        <v>786.11</v>
      </c>
      <c r="N469" s="9">
        <v>513.6</v>
      </c>
      <c r="O469" s="9">
        <v>4</v>
      </c>
      <c r="P469" s="9"/>
      <c r="Q469" s="9">
        <v>799</v>
      </c>
      <c r="R469" s="9">
        <v>4</v>
      </c>
    </row>
    <row r="470" spans="1:18" x14ac:dyDescent="0.3">
      <c r="A470" s="9">
        <v>1896</v>
      </c>
      <c r="B470" s="9" t="s">
        <v>486</v>
      </c>
      <c r="C470" s="9">
        <v>38</v>
      </c>
      <c r="D470" s="9" t="s">
        <v>5023</v>
      </c>
      <c r="E470" s="9" t="s">
        <v>5454</v>
      </c>
      <c r="F470" s="9">
        <v>1</v>
      </c>
      <c r="G470" s="9">
        <v>10125</v>
      </c>
      <c r="H470" s="9" t="s">
        <v>5454</v>
      </c>
      <c r="I470" s="9" t="s">
        <v>7457</v>
      </c>
      <c r="J470" s="9">
        <v>101</v>
      </c>
      <c r="K470" s="9" t="s">
        <v>7478</v>
      </c>
      <c r="L470" s="9" t="s">
        <v>7508</v>
      </c>
      <c r="M470" s="9">
        <v>652.84</v>
      </c>
      <c r="N470" s="9">
        <v>328.83</v>
      </c>
      <c r="O470" s="9">
        <v>2</v>
      </c>
      <c r="P470" s="9">
        <v>0.2</v>
      </c>
      <c r="Q470" s="9">
        <v>462</v>
      </c>
      <c r="R470" s="9">
        <v>2</v>
      </c>
    </row>
    <row r="471" spans="1:18" x14ac:dyDescent="0.3">
      <c r="A471" s="9">
        <v>2295</v>
      </c>
      <c r="B471" s="9" t="s">
        <v>487</v>
      </c>
      <c r="C471" s="9">
        <v>38</v>
      </c>
      <c r="D471" s="9" t="s">
        <v>5022</v>
      </c>
      <c r="E471" s="9" t="s">
        <v>5455</v>
      </c>
      <c r="F471" s="9">
        <v>1</v>
      </c>
      <c r="G471" s="9">
        <v>12596</v>
      </c>
      <c r="H471" s="9" t="s">
        <v>5455</v>
      </c>
      <c r="I471" s="9" t="s">
        <v>7457</v>
      </c>
      <c r="J471" s="9">
        <v>125</v>
      </c>
      <c r="K471" s="9" t="s">
        <v>7479</v>
      </c>
      <c r="L471" s="9" t="s">
        <v>7510</v>
      </c>
      <c r="M471" s="9">
        <v>701.68</v>
      </c>
      <c r="N471" s="9">
        <v>352.95</v>
      </c>
      <c r="O471" s="9">
        <v>2</v>
      </c>
      <c r="P471" s="9">
        <v>0.1</v>
      </c>
      <c r="Q471" s="9">
        <v>1617</v>
      </c>
      <c r="R471" s="9">
        <v>1</v>
      </c>
    </row>
    <row r="472" spans="1:18" x14ac:dyDescent="0.3">
      <c r="A472" s="9">
        <v>2212</v>
      </c>
      <c r="B472" s="9" t="s">
        <v>488</v>
      </c>
      <c r="C472" s="9">
        <v>44</v>
      </c>
      <c r="D472" s="9" t="s">
        <v>5021</v>
      </c>
      <c r="E472" s="9" t="s">
        <v>5456</v>
      </c>
      <c r="F472" s="9">
        <v>1</v>
      </c>
      <c r="G472" s="9">
        <v>11092</v>
      </c>
      <c r="H472" s="9" t="s">
        <v>5456</v>
      </c>
      <c r="I472" s="9" t="s">
        <v>7457</v>
      </c>
      <c r="J472" s="9">
        <v>128</v>
      </c>
      <c r="K472" s="9" t="s">
        <v>7473</v>
      </c>
      <c r="L472" s="9" t="s">
        <v>7508</v>
      </c>
      <c r="M472" s="9">
        <v>1347.96</v>
      </c>
      <c r="N472" s="9">
        <v>921.05</v>
      </c>
      <c r="O472" s="9">
        <v>5</v>
      </c>
      <c r="P472" s="9">
        <v>0.1</v>
      </c>
      <c r="Q472" s="9">
        <v>1103</v>
      </c>
      <c r="R472" s="9">
        <v>1</v>
      </c>
    </row>
    <row r="473" spans="1:18" x14ac:dyDescent="0.3">
      <c r="A473" s="9">
        <v>1703</v>
      </c>
      <c r="B473" s="9" t="s">
        <v>489</v>
      </c>
      <c r="C473" s="9">
        <v>58</v>
      </c>
      <c r="D473" s="9" t="s">
        <v>5020</v>
      </c>
      <c r="E473" s="9" t="s">
        <v>5457</v>
      </c>
      <c r="F473" s="9">
        <v>0</v>
      </c>
      <c r="G473" s="9">
        <v>12344</v>
      </c>
      <c r="H473" s="9" t="s">
        <v>5457</v>
      </c>
      <c r="I473" s="9" t="s">
        <v>7455</v>
      </c>
      <c r="J473" s="9">
        <v>136</v>
      </c>
      <c r="K473" s="9" t="s">
        <v>7503</v>
      </c>
      <c r="L473" s="9" t="s">
        <v>7507</v>
      </c>
      <c r="M473" s="9">
        <v>1192.81</v>
      </c>
      <c r="N473" s="9">
        <v>804.4</v>
      </c>
      <c r="O473" s="9">
        <v>5</v>
      </c>
      <c r="P473" s="9"/>
      <c r="Q473" s="9">
        <v>681</v>
      </c>
      <c r="R473" s="9">
        <v>6</v>
      </c>
    </row>
    <row r="474" spans="1:18" x14ac:dyDescent="0.3">
      <c r="A474" s="9">
        <v>2470</v>
      </c>
      <c r="B474" s="9" t="s">
        <v>490</v>
      </c>
      <c r="C474" s="9">
        <v>56</v>
      </c>
      <c r="D474" s="9" t="s">
        <v>5018</v>
      </c>
      <c r="E474" s="9" t="s">
        <v>5308</v>
      </c>
      <c r="F474" s="9">
        <v>1</v>
      </c>
      <c r="G474" s="9">
        <v>10685</v>
      </c>
      <c r="H474" s="9" t="s">
        <v>5308</v>
      </c>
      <c r="I474" s="9" t="s">
        <v>7456</v>
      </c>
      <c r="J474" s="9">
        <v>118</v>
      </c>
      <c r="K474" s="9" t="s">
        <v>7501</v>
      </c>
      <c r="L474" s="9" t="s">
        <v>7508</v>
      </c>
      <c r="M474" s="9">
        <v>233.46</v>
      </c>
      <c r="N474" s="9">
        <v>131.80000000000001</v>
      </c>
      <c r="O474" s="9">
        <v>1</v>
      </c>
      <c r="P474" s="9">
        <v>0.1</v>
      </c>
      <c r="Q474" s="9">
        <v>995</v>
      </c>
      <c r="R474" s="9">
        <v>1</v>
      </c>
    </row>
    <row r="475" spans="1:18" x14ac:dyDescent="0.3">
      <c r="A475" s="9">
        <v>1580</v>
      </c>
      <c r="B475" s="9" t="s">
        <v>491</v>
      </c>
      <c r="C475" s="9">
        <v>31</v>
      </c>
      <c r="D475" s="9" t="s">
        <v>5021</v>
      </c>
      <c r="E475" s="9" t="s">
        <v>5458</v>
      </c>
      <c r="F475" s="9">
        <v>0</v>
      </c>
      <c r="G475" s="9">
        <v>13572</v>
      </c>
      <c r="H475" s="9" t="s">
        <v>5458</v>
      </c>
      <c r="I475" s="9" t="s">
        <v>7455</v>
      </c>
      <c r="J475" s="9">
        <v>106</v>
      </c>
      <c r="K475" s="9" t="s">
        <v>7477</v>
      </c>
      <c r="L475" s="9" t="s">
        <v>7509</v>
      </c>
      <c r="M475" s="9">
        <v>934.95</v>
      </c>
      <c r="N475" s="9">
        <v>476.79</v>
      </c>
      <c r="O475" s="9">
        <v>1</v>
      </c>
      <c r="P475" s="9">
        <v>0.05</v>
      </c>
      <c r="Q475" s="9">
        <v>387</v>
      </c>
      <c r="R475" s="9">
        <v>5</v>
      </c>
    </row>
    <row r="476" spans="1:18" x14ac:dyDescent="0.3">
      <c r="A476" s="9">
        <v>1789</v>
      </c>
      <c r="B476" s="9" t="s">
        <v>492</v>
      </c>
      <c r="C476" s="9">
        <v>20</v>
      </c>
      <c r="D476" s="9" t="s">
        <v>5023</v>
      </c>
      <c r="E476" s="9" t="s">
        <v>5459</v>
      </c>
      <c r="F476" s="9">
        <v>0</v>
      </c>
      <c r="G476" s="9">
        <v>10972</v>
      </c>
      <c r="H476" s="9" t="s">
        <v>5459</v>
      </c>
      <c r="I476" s="9" t="s">
        <v>7456</v>
      </c>
      <c r="J476" s="9">
        <v>102</v>
      </c>
      <c r="K476" s="9" t="s">
        <v>7494</v>
      </c>
      <c r="L476" s="9" t="s">
        <v>7510</v>
      </c>
      <c r="M476" s="9">
        <v>1494.06</v>
      </c>
      <c r="N476" s="9"/>
      <c r="O476" s="9">
        <v>2</v>
      </c>
      <c r="P476" s="9">
        <v>0.2</v>
      </c>
      <c r="Q476" s="9">
        <v>356</v>
      </c>
      <c r="R476" s="9">
        <v>3</v>
      </c>
    </row>
    <row r="477" spans="1:18" x14ac:dyDescent="0.3">
      <c r="A477" s="9">
        <v>1860</v>
      </c>
      <c r="B477" s="9" t="s">
        <v>493</v>
      </c>
      <c r="C477" s="9">
        <v>21</v>
      </c>
      <c r="D477" s="9" t="s">
        <v>5019</v>
      </c>
      <c r="E477" s="9" t="s">
        <v>5306</v>
      </c>
      <c r="F477" s="9">
        <v>1</v>
      </c>
      <c r="G477" s="9">
        <v>13116</v>
      </c>
      <c r="H477" s="9" t="s">
        <v>5306</v>
      </c>
      <c r="I477" s="9" t="s">
        <v>7457</v>
      </c>
      <c r="J477" s="9">
        <v>103</v>
      </c>
      <c r="K477" s="9" t="s">
        <v>7472</v>
      </c>
      <c r="L477" s="9" t="s">
        <v>7507</v>
      </c>
      <c r="M477" s="9">
        <v>913.55</v>
      </c>
      <c r="N477" s="9">
        <v>454.06</v>
      </c>
      <c r="O477" s="9">
        <v>3</v>
      </c>
      <c r="P477" s="9"/>
      <c r="Q477" s="9">
        <v>1094</v>
      </c>
      <c r="R477" s="9">
        <v>3</v>
      </c>
    </row>
    <row r="478" spans="1:18" x14ac:dyDescent="0.3">
      <c r="A478" s="9">
        <v>1246</v>
      </c>
      <c r="B478" s="9" t="s">
        <v>494</v>
      </c>
      <c r="C478" s="9">
        <v>28</v>
      </c>
      <c r="D478" s="9" t="s">
        <v>5022</v>
      </c>
      <c r="E478" s="9" t="s">
        <v>5460</v>
      </c>
      <c r="F478" s="9">
        <v>1</v>
      </c>
      <c r="G478" s="9">
        <v>10634</v>
      </c>
      <c r="H478" s="9" t="s">
        <v>5460</v>
      </c>
      <c r="I478" s="9" t="s">
        <v>7457</v>
      </c>
      <c r="J478" s="9">
        <v>146</v>
      </c>
      <c r="K478" s="9" t="s">
        <v>7505</v>
      </c>
      <c r="L478" s="9" t="s">
        <v>7509</v>
      </c>
      <c r="M478" s="9">
        <v>1189.51</v>
      </c>
      <c r="N478" s="9">
        <v>530.63</v>
      </c>
      <c r="O478" s="9">
        <v>1</v>
      </c>
      <c r="P478" s="9">
        <v>0.2</v>
      </c>
      <c r="Q478" s="9">
        <v>497</v>
      </c>
      <c r="R478" s="9">
        <v>4</v>
      </c>
    </row>
    <row r="479" spans="1:18" x14ac:dyDescent="0.3">
      <c r="A479" s="9">
        <v>2099</v>
      </c>
      <c r="B479" s="9" t="s">
        <v>495</v>
      </c>
      <c r="C479" s="9">
        <v>150</v>
      </c>
      <c r="D479" s="9" t="s">
        <v>5021</v>
      </c>
      <c r="E479" s="9" t="s">
        <v>5461</v>
      </c>
      <c r="F479" s="9">
        <v>0</v>
      </c>
      <c r="G479" s="9">
        <v>12429</v>
      </c>
      <c r="H479" s="9" t="s">
        <v>5461</v>
      </c>
      <c r="I479" s="9" t="s">
        <v>7455</v>
      </c>
      <c r="J479" s="9">
        <v>108</v>
      </c>
      <c r="K479" s="9" t="s">
        <v>7496</v>
      </c>
      <c r="L479" s="9" t="s">
        <v>7510</v>
      </c>
      <c r="M479" s="9">
        <v>1165.1400000000001</v>
      </c>
      <c r="N479" s="9">
        <v>689.59</v>
      </c>
      <c r="O479" s="9">
        <v>2</v>
      </c>
      <c r="P479" s="9"/>
      <c r="Q479" s="9">
        <v>909</v>
      </c>
      <c r="R479" s="9">
        <v>4</v>
      </c>
    </row>
    <row r="480" spans="1:18" x14ac:dyDescent="0.3">
      <c r="A480" s="9">
        <v>1153</v>
      </c>
      <c r="B480" s="9" t="s">
        <v>496</v>
      </c>
      <c r="C480" s="9">
        <v>44</v>
      </c>
      <c r="D480" s="9" t="s">
        <v>5020</v>
      </c>
      <c r="E480" s="9" t="s">
        <v>5462</v>
      </c>
      <c r="F480" s="9">
        <v>0</v>
      </c>
      <c r="G480" s="9">
        <v>12007</v>
      </c>
      <c r="H480" s="9" t="s">
        <v>5462</v>
      </c>
      <c r="I480" s="9" t="s">
        <v>7456</v>
      </c>
      <c r="J480" s="9">
        <v>131</v>
      </c>
      <c r="K480" s="9" t="s">
        <v>7504</v>
      </c>
      <c r="L480" s="9" t="s">
        <v>7507</v>
      </c>
      <c r="M480" s="9">
        <v>557.96</v>
      </c>
      <c r="N480" s="9">
        <v>230.32</v>
      </c>
      <c r="O480" s="9">
        <v>5</v>
      </c>
      <c r="P480" s="9"/>
      <c r="Q480" s="9">
        <v>423</v>
      </c>
      <c r="R480" s="9">
        <v>8</v>
      </c>
    </row>
    <row r="481" spans="1:18" x14ac:dyDescent="0.3">
      <c r="A481" s="9">
        <v>2458</v>
      </c>
      <c r="B481" s="9" t="s">
        <v>497</v>
      </c>
      <c r="C481" s="9">
        <v>27</v>
      </c>
      <c r="D481" s="9" t="s">
        <v>5022</v>
      </c>
      <c r="E481" s="9" t="s">
        <v>5463</v>
      </c>
      <c r="F481" s="9">
        <v>0</v>
      </c>
      <c r="G481" s="9">
        <v>11050</v>
      </c>
      <c r="H481" s="9" t="s">
        <v>5463</v>
      </c>
      <c r="I481" s="9" t="s">
        <v>7457</v>
      </c>
      <c r="J481" s="9">
        <v>148</v>
      </c>
      <c r="K481" s="9" t="s">
        <v>7491</v>
      </c>
      <c r="L481" s="9" t="s">
        <v>7507</v>
      </c>
      <c r="M481" s="9">
        <v>589.17999999999995</v>
      </c>
      <c r="N481" s="9">
        <v>302.68</v>
      </c>
      <c r="O481" s="9">
        <v>4</v>
      </c>
      <c r="P481" s="9"/>
      <c r="Q481" s="9">
        <v>547</v>
      </c>
      <c r="R481" s="9">
        <v>5</v>
      </c>
    </row>
    <row r="482" spans="1:18" x14ac:dyDescent="0.3">
      <c r="A482" s="9">
        <v>1996</v>
      </c>
      <c r="B482" s="9" t="s">
        <v>498</v>
      </c>
      <c r="C482" s="9">
        <v>44</v>
      </c>
      <c r="D482" s="9" t="s">
        <v>5023</v>
      </c>
      <c r="E482" s="9" t="s">
        <v>5464</v>
      </c>
      <c r="F482" s="9">
        <v>0</v>
      </c>
      <c r="G482" s="9">
        <v>10704</v>
      </c>
      <c r="H482" s="9" t="s">
        <v>5464</v>
      </c>
      <c r="I482" s="9" t="s">
        <v>7457</v>
      </c>
      <c r="J482" s="9">
        <v>119</v>
      </c>
      <c r="K482" s="9" t="s">
        <v>7459</v>
      </c>
      <c r="L482" s="9" t="s">
        <v>7507</v>
      </c>
      <c r="M482" s="9">
        <v>1099.9100000000001</v>
      </c>
      <c r="N482" s="9">
        <v>706.47</v>
      </c>
      <c r="O482" s="9">
        <v>5</v>
      </c>
      <c r="P482" s="9"/>
      <c r="Q482" s="9">
        <v>1190</v>
      </c>
      <c r="R482" s="9">
        <v>3</v>
      </c>
    </row>
    <row r="483" spans="1:18" x14ac:dyDescent="0.3">
      <c r="A483" s="9">
        <v>2109</v>
      </c>
      <c r="B483" s="9" t="s">
        <v>499</v>
      </c>
      <c r="C483" s="9">
        <v>45</v>
      </c>
      <c r="D483" s="9" t="s">
        <v>5022</v>
      </c>
      <c r="E483" s="9" t="s">
        <v>5465</v>
      </c>
      <c r="F483" s="9">
        <v>0</v>
      </c>
      <c r="G483" s="9">
        <v>12544</v>
      </c>
      <c r="H483" s="9" t="s">
        <v>5465</v>
      </c>
      <c r="I483" s="9" t="s">
        <v>7455</v>
      </c>
      <c r="J483" s="9">
        <v>106</v>
      </c>
      <c r="K483" s="9" t="s">
        <v>7477</v>
      </c>
      <c r="L483" s="9" t="s">
        <v>7507</v>
      </c>
      <c r="M483" s="9">
        <v>774.98</v>
      </c>
      <c r="N483" s="9">
        <v>378.63</v>
      </c>
      <c r="O483" s="9">
        <v>5</v>
      </c>
      <c r="P483" s="9"/>
      <c r="Q483" s="9">
        <v>622</v>
      </c>
      <c r="R483" s="9">
        <v>5</v>
      </c>
    </row>
    <row r="484" spans="1:18" x14ac:dyDescent="0.3">
      <c r="A484" s="9">
        <v>1696</v>
      </c>
      <c r="B484" s="9" t="s">
        <v>500</v>
      </c>
      <c r="C484" s="9">
        <v>42</v>
      </c>
      <c r="D484" s="9" t="s">
        <v>5022</v>
      </c>
      <c r="E484" s="9" t="s">
        <v>5466</v>
      </c>
      <c r="F484" s="9">
        <v>1</v>
      </c>
      <c r="G484" s="9">
        <v>12899</v>
      </c>
      <c r="H484" s="9" t="s">
        <v>5466</v>
      </c>
      <c r="I484" s="9" t="s">
        <v>7455</v>
      </c>
      <c r="J484" s="9">
        <v>114</v>
      </c>
      <c r="K484" s="9" t="s">
        <v>7463</v>
      </c>
      <c r="L484" s="9" t="s">
        <v>7508</v>
      </c>
      <c r="M484" s="9">
        <v>877.33</v>
      </c>
      <c r="N484" s="9">
        <v>596.04999999999995</v>
      </c>
      <c r="O484" s="9">
        <v>4</v>
      </c>
      <c r="P484" s="9"/>
      <c r="Q484" s="9">
        <v>351</v>
      </c>
      <c r="R484" s="9">
        <v>2</v>
      </c>
    </row>
    <row r="485" spans="1:18" x14ac:dyDescent="0.3">
      <c r="A485" s="9">
        <v>2308</v>
      </c>
      <c r="B485" s="9" t="s">
        <v>501</v>
      </c>
      <c r="C485" s="9">
        <v>23</v>
      </c>
      <c r="D485" s="9" t="s">
        <v>5019</v>
      </c>
      <c r="E485" s="9" t="s">
        <v>5365</v>
      </c>
      <c r="F485" s="9">
        <v>1</v>
      </c>
      <c r="G485" s="9">
        <v>13207</v>
      </c>
      <c r="H485" s="9" t="s">
        <v>5365</v>
      </c>
      <c r="I485" s="9" t="s">
        <v>7456</v>
      </c>
      <c r="J485" s="9">
        <v>103</v>
      </c>
      <c r="K485" s="9" t="s">
        <v>7472</v>
      </c>
      <c r="L485" s="9" t="s">
        <v>7508</v>
      </c>
      <c r="M485" s="9">
        <v>1083.71</v>
      </c>
      <c r="N485" s="9"/>
      <c r="O485" s="9">
        <v>5</v>
      </c>
      <c r="P485" s="9">
        <v>0.05</v>
      </c>
      <c r="Q485" s="9">
        <v>456</v>
      </c>
      <c r="R485" s="9">
        <v>4</v>
      </c>
    </row>
    <row r="486" spans="1:18" x14ac:dyDescent="0.3">
      <c r="A486" s="9">
        <v>2243</v>
      </c>
      <c r="B486" s="9" t="s">
        <v>502</v>
      </c>
      <c r="C486" s="9">
        <v>47</v>
      </c>
      <c r="D486" s="9" t="s">
        <v>5018</v>
      </c>
      <c r="E486" s="9" t="s">
        <v>5467</v>
      </c>
      <c r="F486" s="9">
        <v>0</v>
      </c>
      <c r="G486" s="9">
        <v>10706</v>
      </c>
      <c r="H486" s="9" t="s">
        <v>5467</v>
      </c>
      <c r="I486" s="9" t="s">
        <v>7457</v>
      </c>
      <c r="J486" s="9">
        <v>148</v>
      </c>
      <c r="K486" s="9" t="s">
        <v>7491</v>
      </c>
      <c r="L486" s="9" t="s">
        <v>7508</v>
      </c>
      <c r="M486" s="9">
        <v>1177.48</v>
      </c>
      <c r="N486" s="9">
        <v>759.17</v>
      </c>
      <c r="O486" s="9">
        <v>1</v>
      </c>
      <c r="P486" s="9"/>
      <c r="Q486" s="9">
        <v>437</v>
      </c>
      <c r="R486" s="9">
        <v>8</v>
      </c>
    </row>
    <row r="487" spans="1:18" x14ac:dyDescent="0.3">
      <c r="A487" s="9">
        <v>2092</v>
      </c>
      <c r="B487" s="9" t="s">
        <v>503</v>
      </c>
      <c r="C487" s="9">
        <v>71</v>
      </c>
      <c r="D487" s="9" t="s">
        <v>5023</v>
      </c>
      <c r="E487" s="9" t="s">
        <v>5175</v>
      </c>
      <c r="F487" s="9">
        <v>0</v>
      </c>
      <c r="G487" s="9">
        <v>13120</v>
      </c>
      <c r="H487" s="9" t="s">
        <v>5175</v>
      </c>
      <c r="I487" s="9" t="s">
        <v>7456</v>
      </c>
      <c r="J487" s="9">
        <v>101</v>
      </c>
      <c r="K487" s="9" t="s">
        <v>7478</v>
      </c>
      <c r="L487" s="9" t="s">
        <v>7507</v>
      </c>
      <c r="M487" s="9">
        <v>443.7</v>
      </c>
      <c r="N487" s="9">
        <v>308.95</v>
      </c>
      <c r="O487" s="9">
        <v>5</v>
      </c>
      <c r="P487" s="9"/>
      <c r="Q487" s="9">
        <v>410</v>
      </c>
      <c r="R487" s="9">
        <v>5</v>
      </c>
    </row>
    <row r="488" spans="1:18" x14ac:dyDescent="0.3">
      <c r="A488" s="9">
        <v>2070</v>
      </c>
      <c r="B488" s="9" t="s">
        <v>504</v>
      </c>
      <c r="C488" s="9">
        <v>43</v>
      </c>
      <c r="D488" s="9" t="s">
        <v>5019</v>
      </c>
      <c r="E488" s="9" t="s">
        <v>5057</v>
      </c>
      <c r="F488" s="9">
        <v>0</v>
      </c>
      <c r="G488" s="9">
        <v>11631</v>
      </c>
      <c r="H488" s="9" t="s">
        <v>5057</v>
      </c>
      <c r="I488" s="9" t="s">
        <v>7456</v>
      </c>
      <c r="J488" s="9">
        <v>144</v>
      </c>
      <c r="K488" s="9" t="s">
        <v>7462</v>
      </c>
      <c r="L488" s="9" t="s">
        <v>7508</v>
      </c>
      <c r="M488" s="9">
        <v>262.85000000000002</v>
      </c>
      <c r="N488" s="9">
        <v>146.99</v>
      </c>
      <c r="O488" s="9">
        <v>4</v>
      </c>
      <c r="P488" s="9"/>
      <c r="Q488" s="9">
        <v>367</v>
      </c>
      <c r="R488" s="9">
        <v>6</v>
      </c>
    </row>
    <row r="489" spans="1:18" x14ac:dyDescent="0.3">
      <c r="A489" s="9">
        <v>2008</v>
      </c>
      <c r="B489" s="9" t="s">
        <v>505</v>
      </c>
      <c r="C489" s="9">
        <v>-4</v>
      </c>
      <c r="D489" s="9" t="s">
        <v>5018</v>
      </c>
      <c r="E489" s="9" t="s">
        <v>5468</v>
      </c>
      <c r="F489" s="9">
        <v>1</v>
      </c>
      <c r="G489" s="9">
        <v>13578</v>
      </c>
      <c r="H489" s="9" t="s">
        <v>5468</v>
      </c>
      <c r="I489" s="9" t="s">
        <v>7456</v>
      </c>
      <c r="J489" s="9">
        <v>130</v>
      </c>
      <c r="K489" s="9" t="s">
        <v>7487</v>
      </c>
      <c r="L489" s="9" t="s">
        <v>7510</v>
      </c>
      <c r="M489" s="9">
        <v>473.1</v>
      </c>
      <c r="N489" s="9">
        <v>270.02999999999997</v>
      </c>
      <c r="O489" s="9">
        <v>2</v>
      </c>
      <c r="P489" s="9">
        <v>0.2</v>
      </c>
      <c r="Q489" s="9">
        <v>391</v>
      </c>
      <c r="R489" s="9">
        <v>5</v>
      </c>
    </row>
    <row r="490" spans="1:18" x14ac:dyDescent="0.3">
      <c r="A490" s="9">
        <v>1093</v>
      </c>
      <c r="B490" s="9" t="s">
        <v>506</v>
      </c>
      <c r="C490" s="9">
        <v>58</v>
      </c>
      <c r="D490" s="9" t="s">
        <v>5019</v>
      </c>
      <c r="E490" s="9" t="s">
        <v>5469</v>
      </c>
      <c r="F490" s="9">
        <v>1</v>
      </c>
      <c r="G490" s="9">
        <v>12027</v>
      </c>
      <c r="H490" s="9" t="s">
        <v>5469</v>
      </c>
      <c r="I490" s="9" t="s">
        <v>7455</v>
      </c>
      <c r="J490" s="9">
        <v>146</v>
      </c>
      <c r="K490" s="9" t="s">
        <v>7505</v>
      </c>
      <c r="L490" s="9" t="s">
        <v>7507</v>
      </c>
      <c r="M490" s="9">
        <v>785.93</v>
      </c>
      <c r="N490" s="9">
        <v>511.52</v>
      </c>
      <c r="O490" s="9">
        <v>2</v>
      </c>
      <c r="P490" s="9"/>
      <c r="Q490" s="9">
        <v>1606</v>
      </c>
      <c r="R490" s="9">
        <v>1</v>
      </c>
    </row>
    <row r="491" spans="1:18" x14ac:dyDescent="0.3">
      <c r="A491" s="9">
        <v>1957</v>
      </c>
      <c r="B491" s="9" t="s">
        <v>507</v>
      </c>
      <c r="C491" s="9">
        <v>29</v>
      </c>
      <c r="D491" s="9" t="s">
        <v>5018</v>
      </c>
      <c r="E491" s="9" t="s">
        <v>5470</v>
      </c>
      <c r="F491" s="9">
        <v>0</v>
      </c>
      <c r="G491" s="9">
        <v>12168</v>
      </c>
      <c r="H491" s="9" t="s">
        <v>5470</v>
      </c>
      <c r="I491" s="9" t="s">
        <v>7456</v>
      </c>
      <c r="J491" s="9">
        <v>119</v>
      </c>
      <c r="K491" s="9" t="s">
        <v>7459</v>
      </c>
      <c r="L491" s="9" t="s">
        <v>7510</v>
      </c>
      <c r="M491" s="9">
        <v>546.1</v>
      </c>
      <c r="N491" s="9">
        <v>299.18</v>
      </c>
      <c r="O491" s="9">
        <v>2</v>
      </c>
      <c r="P491" s="9"/>
      <c r="Q491" s="9">
        <v>390</v>
      </c>
      <c r="R491" s="9">
        <v>7</v>
      </c>
    </row>
    <row r="492" spans="1:18" x14ac:dyDescent="0.3">
      <c r="A492" s="9">
        <v>2011</v>
      </c>
      <c r="B492" s="9" t="s">
        <v>508</v>
      </c>
      <c r="C492" s="9">
        <v>73</v>
      </c>
      <c r="D492" s="9" t="s">
        <v>5018</v>
      </c>
      <c r="E492" s="9" t="s">
        <v>5471</v>
      </c>
      <c r="F492" s="9">
        <v>1</v>
      </c>
      <c r="G492" s="9">
        <v>13832</v>
      </c>
      <c r="H492" s="9" t="s">
        <v>5471</v>
      </c>
      <c r="I492" s="9" t="s">
        <v>7456</v>
      </c>
      <c r="J492" s="9">
        <v>119</v>
      </c>
      <c r="K492" s="9" t="s">
        <v>7459</v>
      </c>
      <c r="L492" s="9" t="s">
        <v>7510</v>
      </c>
      <c r="M492" s="9">
        <v>874.13</v>
      </c>
      <c r="N492" s="9">
        <v>456.31</v>
      </c>
      <c r="O492" s="9">
        <v>4</v>
      </c>
      <c r="P492" s="9">
        <v>0.05</v>
      </c>
      <c r="Q492" s="9">
        <v>1348</v>
      </c>
      <c r="R492" s="9">
        <v>5</v>
      </c>
    </row>
    <row r="493" spans="1:18" x14ac:dyDescent="0.3">
      <c r="A493" s="9">
        <v>1452</v>
      </c>
      <c r="B493" s="9" t="s">
        <v>509</v>
      </c>
      <c r="C493" s="9">
        <v>41</v>
      </c>
      <c r="D493" s="9" t="s">
        <v>5018</v>
      </c>
      <c r="E493" s="9" t="s">
        <v>5472</v>
      </c>
      <c r="F493" s="9">
        <v>0</v>
      </c>
      <c r="G493" s="9">
        <v>12008</v>
      </c>
      <c r="H493" s="9" t="s">
        <v>5472</v>
      </c>
      <c r="I493" s="9" t="s">
        <v>7456</v>
      </c>
      <c r="J493" s="9">
        <v>109</v>
      </c>
      <c r="K493" s="9" t="s">
        <v>7466</v>
      </c>
      <c r="L493" s="9" t="s">
        <v>7508</v>
      </c>
      <c r="M493" s="9">
        <v>127.53</v>
      </c>
      <c r="N493" s="9">
        <v>74.53</v>
      </c>
      <c r="O493" s="9">
        <v>4</v>
      </c>
      <c r="P493" s="9"/>
      <c r="Q493" s="9">
        <v>334</v>
      </c>
      <c r="R493" s="9">
        <v>5</v>
      </c>
    </row>
    <row r="494" spans="1:18" x14ac:dyDescent="0.3">
      <c r="A494" s="9">
        <v>2227</v>
      </c>
      <c r="B494" s="9" t="s">
        <v>510</v>
      </c>
      <c r="C494" s="9">
        <v>14</v>
      </c>
      <c r="D494" s="9" t="s">
        <v>5019</v>
      </c>
      <c r="E494" s="9" t="s">
        <v>5473</v>
      </c>
      <c r="F494" s="9">
        <v>0</v>
      </c>
      <c r="G494" s="9">
        <v>13288</v>
      </c>
      <c r="H494" s="9" t="s">
        <v>5473</v>
      </c>
      <c r="I494" s="9" t="s">
        <v>7455</v>
      </c>
      <c r="J494" s="9">
        <v>107</v>
      </c>
      <c r="K494" s="9" t="s">
        <v>7485</v>
      </c>
      <c r="L494" s="9" t="s">
        <v>7507</v>
      </c>
      <c r="M494" s="9">
        <v>789.14</v>
      </c>
      <c r="N494" s="9">
        <v>471.35</v>
      </c>
      <c r="O494" s="9">
        <v>1</v>
      </c>
      <c r="P494" s="9"/>
      <c r="Q494" s="9">
        <v>568</v>
      </c>
      <c r="R494" s="9">
        <v>5</v>
      </c>
    </row>
    <row r="495" spans="1:18" x14ac:dyDescent="0.3">
      <c r="A495" s="9">
        <v>1911</v>
      </c>
      <c r="B495" s="9" t="s">
        <v>511</v>
      </c>
      <c r="C495" s="9">
        <v>9</v>
      </c>
      <c r="D495" s="9" t="s">
        <v>5022</v>
      </c>
      <c r="E495" s="9" t="s">
        <v>5474</v>
      </c>
      <c r="F495" s="9">
        <v>1</v>
      </c>
      <c r="G495" s="9">
        <v>10625</v>
      </c>
      <c r="H495" s="9" t="s">
        <v>5474</v>
      </c>
      <c r="I495" s="9" t="s">
        <v>7455</v>
      </c>
      <c r="J495" s="9">
        <v>146</v>
      </c>
      <c r="K495" s="9" t="s">
        <v>7505</v>
      </c>
      <c r="L495" s="9" t="s">
        <v>7508</v>
      </c>
      <c r="M495" s="9">
        <v>583.58000000000004</v>
      </c>
      <c r="N495" s="9">
        <v>364.89</v>
      </c>
      <c r="O495" s="9">
        <v>4</v>
      </c>
      <c r="P495" s="9"/>
      <c r="Q495" s="9">
        <v>1332</v>
      </c>
      <c r="R495" s="9">
        <v>2</v>
      </c>
    </row>
    <row r="496" spans="1:18" x14ac:dyDescent="0.3">
      <c r="A496" s="9">
        <v>1217</v>
      </c>
      <c r="B496" s="9" t="s">
        <v>512</v>
      </c>
      <c r="C496" s="9">
        <v>63</v>
      </c>
      <c r="D496" s="9" t="s">
        <v>5018</v>
      </c>
      <c r="E496" s="9" t="s">
        <v>5475</v>
      </c>
      <c r="F496" s="9">
        <v>0</v>
      </c>
      <c r="G496" s="9">
        <v>10525</v>
      </c>
      <c r="H496" s="9" t="s">
        <v>5475</v>
      </c>
      <c r="I496" s="9" t="s">
        <v>7457</v>
      </c>
      <c r="J496" s="9">
        <v>137</v>
      </c>
      <c r="K496" s="9" t="s">
        <v>7484</v>
      </c>
      <c r="L496" s="9" t="s">
        <v>7508</v>
      </c>
      <c r="M496" s="9">
        <v>825.27</v>
      </c>
      <c r="N496" s="9">
        <v>495.54</v>
      </c>
      <c r="O496" s="9">
        <v>2</v>
      </c>
      <c r="P496" s="9"/>
      <c r="Q496" s="9">
        <v>483</v>
      </c>
      <c r="R496" s="9">
        <v>5</v>
      </c>
    </row>
    <row r="497" spans="1:18" x14ac:dyDescent="0.3">
      <c r="A497" s="9">
        <v>1473</v>
      </c>
      <c r="B497" s="9" t="s">
        <v>513</v>
      </c>
      <c r="C497" s="9">
        <v>56</v>
      </c>
      <c r="D497" s="9" t="s">
        <v>5022</v>
      </c>
      <c r="E497" s="9" t="s">
        <v>5476</v>
      </c>
      <c r="F497" s="9">
        <v>1</v>
      </c>
      <c r="G497" s="9">
        <v>11597</v>
      </c>
      <c r="H497" s="9" t="s">
        <v>5476</v>
      </c>
      <c r="I497" s="9" t="s">
        <v>7455</v>
      </c>
      <c r="J497" s="9">
        <v>141</v>
      </c>
      <c r="K497" s="9" t="s">
        <v>7490</v>
      </c>
      <c r="L497" s="9" t="s">
        <v>7508</v>
      </c>
      <c r="M497" s="9">
        <v>662.67</v>
      </c>
      <c r="N497" s="9">
        <v>413.32</v>
      </c>
      <c r="O497" s="9">
        <v>4</v>
      </c>
      <c r="P497" s="9"/>
      <c r="Q497" s="9">
        <v>1111</v>
      </c>
      <c r="R497" s="9">
        <v>3</v>
      </c>
    </row>
    <row r="498" spans="1:18" x14ac:dyDescent="0.3">
      <c r="A498" s="9">
        <v>1431</v>
      </c>
      <c r="B498" s="9" t="s">
        <v>514</v>
      </c>
      <c r="C498" s="9">
        <v>73</v>
      </c>
      <c r="D498" s="9" t="s">
        <v>5023</v>
      </c>
      <c r="E498" s="9" t="s">
        <v>5477</v>
      </c>
      <c r="F498" s="9">
        <v>1</v>
      </c>
      <c r="G498" s="9">
        <v>11066</v>
      </c>
      <c r="H498" s="9" t="s">
        <v>5477</v>
      </c>
      <c r="I498" s="9" t="s">
        <v>7455</v>
      </c>
      <c r="J498" s="9">
        <v>107</v>
      </c>
      <c r="K498" s="9" t="s">
        <v>7485</v>
      </c>
      <c r="L498" s="9" t="s">
        <v>7507</v>
      </c>
      <c r="M498" s="9">
        <v>462.13</v>
      </c>
      <c r="N498" s="9">
        <v>278.37</v>
      </c>
      <c r="O498" s="9">
        <v>3</v>
      </c>
      <c r="P498" s="9"/>
      <c r="Q498" s="9">
        <v>421</v>
      </c>
      <c r="R498" s="9">
        <v>4</v>
      </c>
    </row>
    <row r="499" spans="1:18" x14ac:dyDescent="0.3">
      <c r="A499" s="9">
        <v>1340</v>
      </c>
      <c r="B499" s="9" t="s">
        <v>515</v>
      </c>
      <c r="C499" s="9">
        <v>40</v>
      </c>
      <c r="D499" s="9" t="s">
        <v>5020</v>
      </c>
      <c r="E499" s="9" t="s">
        <v>5090</v>
      </c>
      <c r="F499" s="9">
        <v>0</v>
      </c>
      <c r="G499" s="9">
        <v>11946</v>
      </c>
      <c r="H499" s="9" t="s">
        <v>5090</v>
      </c>
      <c r="I499" s="9" t="s">
        <v>7456</v>
      </c>
      <c r="J499" s="9">
        <v>109</v>
      </c>
      <c r="K499" s="9" t="s">
        <v>7466</v>
      </c>
      <c r="L499" s="9" t="s">
        <v>7507</v>
      </c>
      <c r="M499" s="9">
        <v>1360.96</v>
      </c>
      <c r="N499" s="9">
        <v>740.54</v>
      </c>
      <c r="O499" s="9">
        <v>5</v>
      </c>
      <c r="P499" s="9">
        <v>0.2</v>
      </c>
      <c r="Q499" s="9">
        <v>338</v>
      </c>
      <c r="R499" s="9">
        <v>4</v>
      </c>
    </row>
    <row r="500" spans="1:18" x14ac:dyDescent="0.3">
      <c r="A500" s="9">
        <v>1550</v>
      </c>
      <c r="B500" s="9" t="s">
        <v>516</v>
      </c>
      <c r="C500" s="9">
        <v>39</v>
      </c>
      <c r="D500" s="9" t="s">
        <v>5022</v>
      </c>
      <c r="E500" s="9" t="s">
        <v>5478</v>
      </c>
      <c r="F500" s="9">
        <v>1</v>
      </c>
      <c r="G500" s="9">
        <v>12799</v>
      </c>
      <c r="H500" s="9" t="s">
        <v>5478</v>
      </c>
      <c r="I500" s="9" t="s">
        <v>7457</v>
      </c>
      <c r="J500" s="9">
        <v>104</v>
      </c>
      <c r="K500" s="9" t="s">
        <v>7499</v>
      </c>
      <c r="L500" s="9" t="s">
        <v>7508</v>
      </c>
      <c r="M500" s="9">
        <v>317.91000000000003</v>
      </c>
      <c r="N500" s="9">
        <v>140.03</v>
      </c>
      <c r="O500" s="9">
        <v>1</v>
      </c>
      <c r="P500" s="9"/>
      <c r="Q500" s="9">
        <v>441</v>
      </c>
      <c r="R500" s="9">
        <v>3</v>
      </c>
    </row>
    <row r="501" spans="1:18" x14ac:dyDescent="0.3">
      <c r="A501" s="9">
        <v>2312</v>
      </c>
      <c r="B501" s="9" t="s">
        <v>517</v>
      </c>
      <c r="C501" s="9">
        <v>34</v>
      </c>
      <c r="D501" s="9" t="s">
        <v>5020</v>
      </c>
      <c r="E501" s="9" t="s">
        <v>5479</v>
      </c>
      <c r="F501" s="9">
        <v>0</v>
      </c>
      <c r="G501" s="9">
        <v>10095</v>
      </c>
      <c r="H501" s="9" t="s">
        <v>5479</v>
      </c>
      <c r="I501" s="9" t="s">
        <v>7455</v>
      </c>
      <c r="J501" s="9">
        <v>125</v>
      </c>
      <c r="K501" s="9" t="s">
        <v>7479</v>
      </c>
      <c r="L501" s="9" t="s">
        <v>7510</v>
      </c>
      <c r="M501" s="9">
        <v>1037.98</v>
      </c>
      <c r="N501" s="9">
        <v>659.77</v>
      </c>
      <c r="O501" s="9">
        <v>2</v>
      </c>
      <c r="P501" s="9"/>
      <c r="Q501" s="9">
        <v>622</v>
      </c>
      <c r="R501" s="9">
        <v>7</v>
      </c>
    </row>
    <row r="502" spans="1:18" x14ac:dyDescent="0.3">
      <c r="A502" s="9">
        <v>2277</v>
      </c>
      <c r="B502" s="9" t="s">
        <v>518</v>
      </c>
      <c r="C502" s="9">
        <v>30</v>
      </c>
      <c r="D502" s="9" t="s">
        <v>5018</v>
      </c>
      <c r="E502" s="9" t="s">
        <v>5217</v>
      </c>
      <c r="F502" s="9">
        <v>0</v>
      </c>
      <c r="G502" s="9">
        <v>12074</v>
      </c>
      <c r="H502" s="9" t="s">
        <v>5217</v>
      </c>
      <c r="I502" s="9" t="s">
        <v>7457</v>
      </c>
      <c r="J502" s="9">
        <v>149</v>
      </c>
      <c r="K502" s="9" t="s">
        <v>7467</v>
      </c>
      <c r="L502" s="9" t="s">
        <v>7510</v>
      </c>
      <c r="M502" s="9">
        <v>1390.73</v>
      </c>
      <c r="N502" s="9">
        <v>569.13</v>
      </c>
      <c r="O502" s="9">
        <v>2</v>
      </c>
      <c r="P502" s="9">
        <v>0.2</v>
      </c>
      <c r="Q502" s="9">
        <v>476</v>
      </c>
      <c r="R502" s="9">
        <v>5</v>
      </c>
    </row>
    <row r="503" spans="1:18" x14ac:dyDescent="0.3">
      <c r="A503" s="9">
        <v>1356</v>
      </c>
      <c r="B503" s="9" t="s">
        <v>519</v>
      </c>
      <c r="C503" s="9">
        <v>34</v>
      </c>
      <c r="D503" s="9" t="s">
        <v>5020</v>
      </c>
      <c r="E503" s="9" t="s">
        <v>5480</v>
      </c>
      <c r="F503" s="9">
        <v>0</v>
      </c>
      <c r="G503" s="9">
        <v>10835</v>
      </c>
      <c r="H503" s="9" t="s">
        <v>5480</v>
      </c>
      <c r="I503" s="9" t="s">
        <v>7456</v>
      </c>
      <c r="J503" s="9">
        <v>112</v>
      </c>
      <c r="K503" s="9" t="s">
        <v>7492</v>
      </c>
      <c r="L503" s="9" t="s">
        <v>7507</v>
      </c>
      <c r="M503" s="9">
        <v>831.07</v>
      </c>
      <c r="N503" s="9">
        <v>579.88</v>
      </c>
      <c r="O503" s="9">
        <v>3</v>
      </c>
      <c r="P503" s="9"/>
      <c r="Q503" s="9">
        <v>708</v>
      </c>
      <c r="R503" s="9">
        <v>2</v>
      </c>
    </row>
    <row r="504" spans="1:18" x14ac:dyDescent="0.3">
      <c r="A504" s="9">
        <v>1022</v>
      </c>
      <c r="B504" s="9" t="s">
        <v>520</v>
      </c>
      <c r="C504" s="9">
        <v>43</v>
      </c>
      <c r="D504" s="9" t="s">
        <v>5020</v>
      </c>
      <c r="E504" s="9" t="s">
        <v>5481</v>
      </c>
      <c r="F504" s="9">
        <v>0</v>
      </c>
      <c r="G504" s="9">
        <v>11918</v>
      </c>
      <c r="H504" s="9" t="s">
        <v>5481</v>
      </c>
      <c r="I504" s="9" t="s">
        <v>7455</v>
      </c>
      <c r="J504" s="9">
        <v>106</v>
      </c>
      <c r="K504" s="9" t="s">
        <v>7477</v>
      </c>
      <c r="L504" s="9" t="s">
        <v>7509</v>
      </c>
      <c r="M504" s="9">
        <v>1320.79</v>
      </c>
      <c r="N504" s="9">
        <v>856.58</v>
      </c>
      <c r="O504" s="9">
        <v>1</v>
      </c>
      <c r="P504" s="9"/>
      <c r="Q504" s="9">
        <v>414</v>
      </c>
      <c r="R504" s="9">
        <v>5</v>
      </c>
    </row>
    <row r="505" spans="1:18" x14ac:dyDescent="0.3">
      <c r="A505" s="9">
        <v>1521</v>
      </c>
      <c r="B505" s="9" t="s">
        <v>521</v>
      </c>
      <c r="C505" s="9">
        <v>27</v>
      </c>
      <c r="D505" s="9" t="s">
        <v>5018</v>
      </c>
      <c r="E505" s="9" t="s">
        <v>5482</v>
      </c>
      <c r="F505" s="9">
        <v>0</v>
      </c>
      <c r="G505" s="9">
        <v>11265</v>
      </c>
      <c r="H505" s="9" t="s">
        <v>5482</v>
      </c>
      <c r="I505" s="9" t="s">
        <v>7456</v>
      </c>
      <c r="J505" s="9">
        <v>118</v>
      </c>
      <c r="K505" s="9" t="s">
        <v>7501</v>
      </c>
      <c r="L505" s="9" t="s">
        <v>7508</v>
      </c>
      <c r="M505" s="9">
        <v>231.03</v>
      </c>
      <c r="N505" s="9">
        <v>138.91</v>
      </c>
      <c r="O505" s="9">
        <v>5</v>
      </c>
      <c r="P505" s="9"/>
      <c r="Q505" s="9">
        <v>869</v>
      </c>
      <c r="R505" s="9">
        <v>2</v>
      </c>
    </row>
    <row r="506" spans="1:18" x14ac:dyDescent="0.3">
      <c r="A506" s="9">
        <v>2123</v>
      </c>
      <c r="B506" s="9" t="s">
        <v>522</v>
      </c>
      <c r="C506" s="9">
        <v>14</v>
      </c>
      <c r="D506" s="9" t="s">
        <v>5022</v>
      </c>
      <c r="E506" s="9" t="s">
        <v>5295</v>
      </c>
      <c r="F506" s="9">
        <v>1</v>
      </c>
      <c r="G506" s="9">
        <v>12534</v>
      </c>
      <c r="H506" s="9" t="s">
        <v>5295</v>
      </c>
      <c r="I506" s="9" t="s">
        <v>7456</v>
      </c>
      <c r="J506" s="9">
        <v>140</v>
      </c>
      <c r="K506" s="9" t="s">
        <v>7468</v>
      </c>
      <c r="L506" s="9" t="s">
        <v>7508</v>
      </c>
      <c r="M506" s="9">
        <v>765.99</v>
      </c>
      <c r="N506" s="9">
        <v>528.52</v>
      </c>
      <c r="O506" s="9">
        <v>1</v>
      </c>
      <c r="P506" s="9"/>
      <c r="Q506" s="9">
        <v>1257</v>
      </c>
      <c r="R506" s="9">
        <v>5</v>
      </c>
    </row>
    <row r="507" spans="1:18" x14ac:dyDescent="0.3">
      <c r="A507" s="9">
        <v>1801</v>
      </c>
      <c r="B507" s="9" t="s">
        <v>523</v>
      </c>
      <c r="C507" s="9">
        <v>42</v>
      </c>
      <c r="D507" s="9" t="s">
        <v>5018</v>
      </c>
      <c r="E507" s="9" t="s">
        <v>5483</v>
      </c>
      <c r="F507" s="9">
        <v>0</v>
      </c>
      <c r="G507" s="9">
        <v>11994</v>
      </c>
      <c r="H507" s="9" t="s">
        <v>5483</v>
      </c>
      <c r="I507" s="9" t="s">
        <v>7457</v>
      </c>
      <c r="J507" s="9">
        <v>121</v>
      </c>
      <c r="K507" s="9" t="s">
        <v>7495</v>
      </c>
      <c r="L507" s="9" t="s">
        <v>7511</v>
      </c>
      <c r="M507" s="9">
        <v>712.69</v>
      </c>
      <c r="N507" s="9">
        <v>416.03</v>
      </c>
      <c r="O507" s="9">
        <v>1</v>
      </c>
      <c r="P507" s="9"/>
      <c r="Q507" s="9">
        <v>365</v>
      </c>
      <c r="R507" s="9">
        <v>6</v>
      </c>
    </row>
    <row r="508" spans="1:18" x14ac:dyDescent="0.3">
      <c r="A508" s="9">
        <v>2203</v>
      </c>
      <c r="B508" s="9" t="s">
        <v>524</v>
      </c>
      <c r="C508" s="9">
        <v>27</v>
      </c>
      <c r="D508" s="9" t="s">
        <v>5023</v>
      </c>
      <c r="E508" s="9" t="s">
        <v>5484</v>
      </c>
      <c r="F508" s="9">
        <v>1</v>
      </c>
      <c r="G508" s="9">
        <v>10239</v>
      </c>
      <c r="H508" s="9" t="s">
        <v>5484</v>
      </c>
      <c r="I508" s="9" t="s">
        <v>7455</v>
      </c>
      <c r="J508" s="9">
        <v>115</v>
      </c>
      <c r="K508" s="9" t="s">
        <v>7481</v>
      </c>
      <c r="L508" s="9" t="s">
        <v>7507</v>
      </c>
      <c r="M508" s="9">
        <v>61.77</v>
      </c>
      <c r="N508" s="9">
        <v>25.75</v>
      </c>
      <c r="O508" s="9">
        <v>2</v>
      </c>
      <c r="P508" s="9">
        <v>0.2</v>
      </c>
      <c r="Q508" s="9">
        <v>1251</v>
      </c>
      <c r="R508" s="9">
        <v>3</v>
      </c>
    </row>
    <row r="509" spans="1:18" x14ac:dyDescent="0.3">
      <c r="A509" s="9">
        <v>2246</v>
      </c>
      <c r="B509" s="9" t="s">
        <v>525</v>
      </c>
      <c r="C509" s="9">
        <v>-8</v>
      </c>
      <c r="D509" s="9" t="s">
        <v>5021</v>
      </c>
      <c r="E509" s="9" t="s">
        <v>5485</v>
      </c>
      <c r="F509" s="9">
        <v>0</v>
      </c>
      <c r="G509" s="9">
        <v>11327</v>
      </c>
      <c r="H509" s="9" t="s">
        <v>5485</v>
      </c>
      <c r="I509" s="9" t="s">
        <v>7457</v>
      </c>
      <c r="J509" s="9">
        <v>103</v>
      </c>
      <c r="K509" s="9" t="s">
        <v>7472</v>
      </c>
      <c r="L509" s="9" t="s">
        <v>7510</v>
      </c>
      <c r="M509" s="9">
        <v>692.72</v>
      </c>
      <c r="N509" s="9"/>
      <c r="O509" s="9">
        <v>4</v>
      </c>
      <c r="P509" s="9"/>
      <c r="Q509" s="9">
        <v>492</v>
      </c>
      <c r="R509" s="9">
        <v>8</v>
      </c>
    </row>
    <row r="510" spans="1:18" x14ac:dyDescent="0.3">
      <c r="A510" s="9">
        <v>1761</v>
      </c>
      <c r="B510" s="9" t="s">
        <v>526</v>
      </c>
      <c r="C510" s="9">
        <v>48</v>
      </c>
      <c r="D510" s="9" t="s">
        <v>5019</v>
      </c>
      <c r="E510" s="9" t="s">
        <v>5486</v>
      </c>
      <c r="F510" s="9">
        <v>0</v>
      </c>
      <c r="G510" s="9">
        <v>12114</v>
      </c>
      <c r="H510" s="9" t="s">
        <v>5486</v>
      </c>
      <c r="I510" s="9" t="s">
        <v>7456</v>
      </c>
      <c r="J510" s="9">
        <v>102</v>
      </c>
      <c r="K510" s="9" t="s">
        <v>7494</v>
      </c>
      <c r="L510" s="9" t="s">
        <v>7507</v>
      </c>
      <c r="M510" s="9">
        <v>585.09</v>
      </c>
      <c r="N510" s="9">
        <v>282.69</v>
      </c>
      <c r="O510" s="9">
        <v>5</v>
      </c>
      <c r="P510" s="9"/>
      <c r="Q510" s="9">
        <v>514</v>
      </c>
      <c r="R510" s="9">
        <v>3</v>
      </c>
    </row>
    <row r="511" spans="1:18" x14ac:dyDescent="0.3">
      <c r="A511" s="9">
        <v>1441</v>
      </c>
      <c r="B511" s="9" t="s">
        <v>527</v>
      </c>
      <c r="C511" s="9">
        <v>23</v>
      </c>
      <c r="D511" s="9" t="s">
        <v>5018</v>
      </c>
      <c r="E511" s="9" t="s">
        <v>5487</v>
      </c>
      <c r="F511" s="9">
        <v>0</v>
      </c>
      <c r="G511" s="9">
        <v>13352</v>
      </c>
      <c r="H511" s="9" t="s">
        <v>5487</v>
      </c>
      <c r="I511" s="9" t="s">
        <v>7455</v>
      </c>
      <c r="J511" s="9">
        <v>141</v>
      </c>
      <c r="K511" s="9" t="s">
        <v>7490</v>
      </c>
      <c r="L511" s="9" t="s">
        <v>7510</v>
      </c>
      <c r="M511" s="9">
        <v>1021.21</v>
      </c>
      <c r="N511" s="9">
        <v>521.67999999999995</v>
      </c>
      <c r="O511" s="9">
        <v>1</v>
      </c>
      <c r="P511" s="9">
        <v>0.2</v>
      </c>
      <c r="Q511" s="9">
        <v>686</v>
      </c>
      <c r="R511" s="9">
        <v>5</v>
      </c>
    </row>
    <row r="512" spans="1:18" x14ac:dyDescent="0.3">
      <c r="A512" s="9">
        <v>1768</v>
      </c>
      <c r="B512" s="9" t="s">
        <v>528</v>
      </c>
      <c r="C512" s="9">
        <v>49</v>
      </c>
      <c r="D512" s="9" t="s">
        <v>5018</v>
      </c>
      <c r="E512" s="9" t="s">
        <v>5488</v>
      </c>
      <c r="F512" s="9">
        <v>1</v>
      </c>
      <c r="G512" s="9">
        <v>13263</v>
      </c>
      <c r="H512" s="9" t="s">
        <v>5488</v>
      </c>
      <c r="I512" s="9" t="s">
        <v>7456</v>
      </c>
      <c r="J512" s="9">
        <v>140</v>
      </c>
      <c r="K512" s="9" t="s">
        <v>7468</v>
      </c>
      <c r="L512" s="9" t="s">
        <v>7510</v>
      </c>
      <c r="M512" s="9">
        <v>1410.58</v>
      </c>
      <c r="N512" s="9">
        <v>758.72</v>
      </c>
      <c r="O512" s="9">
        <v>3</v>
      </c>
      <c r="P512" s="9">
        <v>0.2</v>
      </c>
      <c r="Q512" s="9">
        <v>337</v>
      </c>
      <c r="R512" s="9">
        <v>3</v>
      </c>
    </row>
    <row r="513" spans="1:18" x14ac:dyDescent="0.3">
      <c r="A513" s="9">
        <v>2015</v>
      </c>
      <c r="B513" s="9" t="s">
        <v>529</v>
      </c>
      <c r="C513" s="9">
        <v>49</v>
      </c>
      <c r="D513" s="9" t="s">
        <v>5020</v>
      </c>
      <c r="E513" s="9" t="s">
        <v>5489</v>
      </c>
      <c r="F513" s="9">
        <v>0</v>
      </c>
      <c r="G513" s="9">
        <v>11142</v>
      </c>
      <c r="H513" s="9" t="s">
        <v>5489</v>
      </c>
      <c r="I513" s="9" t="s">
        <v>7457</v>
      </c>
      <c r="J513" s="9">
        <v>104</v>
      </c>
      <c r="K513" s="9" t="s">
        <v>7499</v>
      </c>
      <c r="L513" s="9" t="s">
        <v>7507</v>
      </c>
      <c r="M513" s="9">
        <v>174.4</v>
      </c>
      <c r="N513" s="9">
        <v>110.29</v>
      </c>
      <c r="O513" s="9">
        <v>2</v>
      </c>
      <c r="P513" s="9"/>
      <c r="Q513" s="9">
        <v>436</v>
      </c>
      <c r="R513" s="9">
        <v>3</v>
      </c>
    </row>
    <row r="514" spans="1:18" x14ac:dyDescent="0.3">
      <c r="A514" s="9">
        <v>2348</v>
      </c>
      <c r="B514" s="9" t="s">
        <v>530</v>
      </c>
      <c r="C514" s="9">
        <v>44</v>
      </c>
      <c r="D514" s="9" t="s">
        <v>5023</v>
      </c>
      <c r="E514" s="9" t="s">
        <v>5075</v>
      </c>
      <c r="F514" s="9">
        <v>1</v>
      </c>
      <c r="G514" s="9">
        <v>13223</v>
      </c>
      <c r="H514" s="9" t="s">
        <v>5075</v>
      </c>
      <c r="I514" s="9" t="s">
        <v>7457</v>
      </c>
      <c r="J514" s="9">
        <v>132</v>
      </c>
      <c r="K514" s="9" t="s">
        <v>7506</v>
      </c>
      <c r="L514" s="9" t="s">
        <v>7508</v>
      </c>
      <c r="M514" s="9">
        <v>524.84</v>
      </c>
      <c r="N514" s="9">
        <v>289.12</v>
      </c>
      <c r="O514" s="9">
        <v>4</v>
      </c>
      <c r="P514" s="9">
        <v>0.1</v>
      </c>
      <c r="Q514" s="9">
        <v>729</v>
      </c>
      <c r="R514" s="9">
        <v>4</v>
      </c>
    </row>
    <row r="515" spans="1:18" x14ac:dyDescent="0.3">
      <c r="A515" s="9">
        <v>1515</v>
      </c>
      <c r="B515" s="9" t="s">
        <v>531</v>
      </c>
      <c r="C515" s="9">
        <v>77</v>
      </c>
      <c r="D515" s="9" t="s">
        <v>5020</v>
      </c>
      <c r="E515" s="9" t="s">
        <v>5490</v>
      </c>
      <c r="F515" s="9">
        <v>0</v>
      </c>
      <c r="G515" s="9">
        <v>13848</v>
      </c>
      <c r="H515" s="9" t="s">
        <v>5490</v>
      </c>
      <c r="I515" s="9" t="s">
        <v>7456</v>
      </c>
      <c r="J515" s="9">
        <v>102</v>
      </c>
      <c r="K515" s="9" t="s">
        <v>7494</v>
      </c>
      <c r="L515" s="9" t="s">
        <v>7508</v>
      </c>
      <c r="M515" s="9">
        <v>693.89</v>
      </c>
      <c r="N515" s="9">
        <v>376.37</v>
      </c>
      <c r="O515" s="9">
        <v>4</v>
      </c>
      <c r="P515" s="9"/>
      <c r="Q515" s="9">
        <v>514</v>
      </c>
      <c r="R515" s="9">
        <v>7</v>
      </c>
    </row>
    <row r="516" spans="1:18" x14ac:dyDescent="0.3">
      <c r="A516" s="9">
        <v>2039</v>
      </c>
      <c r="B516" s="9" t="s">
        <v>532</v>
      </c>
      <c r="C516" s="9">
        <v>37</v>
      </c>
      <c r="D516" s="9" t="s">
        <v>5022</v>
      </c>
      <c r="E516" s="9" t="s">
        <v>5491</v>
      </c>
      <c r="F516" s="9">
        <v>0</v>
      </c>
      <c r="G516" s="9">
        <v>11415</v>
      </c>
      <c r="H516" s="9" t="s">
        <v>5491</v>
      </c>
      <c r="I516" s="9" t="s">
        <v>7457</v>
      </c>
      <c r="J516" s="9">
        <v>146</v>
      </c>
      <c r="K516" s="9" t="s">
        <v>7505</v>
      </c>
      <c r="L516" s="9" t="s">
        <v>7508</v>
      </c>
      <c r="M516" s="9">
        <v>710.02</v>
      </c>
      <c r="N516" s="9">
        <v>348.33</v>
      </c>
      <c r="O516" s="9">
        <v>2</v>
      </c>
      <c r="P516" s="9"/>
      <c r="Q516" s="9">
        <v>738</v>
      </c>
      <c r="R516" s="9">
        <v>4</v>
      </c>
    </row>
    <row r="517" spans="1:18" x14ac:dyDescent="0.3">
      <c r="A517" s="9">
        <v>1791</v>
      </c>
      <c r="B517" s="9" t="s">
        <v>533</v>
      </c>
      <c r="C517" s="9">
        <v>35</v>
      </c>
      <c r="D517" s="9" t="s">
        <v>5018</v>
      </c>
      <c r="E517" s="9" t="s">
        <v>5492</v>
      </c>
      <c r="F517" s="9">
        <v>1</v>
      </c>
      <c r="G517" s="9">
        <v>12278</v>
      </c>
      <c r="H517" s="9" t="s">
        <v>5492</v>
      </c>
      <c r="I517" s="9" t="s">
        <v>7457</v>
      </c>
      <c r="J517" s="9">
        <v>129</v>
      </c>
      <c r="K517" s="9" t="s">
        <v>7471</v>
      </c>
      <c r="L517" s="9" t="s">
        <v>7510</v>
      </c>
      <c r="M517" s="9">
        <v>1173.47</v>
      </c>
      <c r="N517" s="9">
        <v>659.45</v>
      </c>
      <c r="O517" s="9">
        <v>1</v>
      </c>
      <c r="P517" s="9"/>
      <c r="Q517" s="9">
        <v>648</v>
      </c>
      <c r="R517" s="9">
        <v>4</v>
      </c>
    </row>
    <row r="518" spans="1:18" x14ac:dyDescent="0.3">
      <c r="A518" s="9">
        <v>1335</v>
      </c>
      <c r="B518" s="9" t="s">
        <v>534</v>
      </c>
      <c r="C518" s="9">
        <v>50</v>
      </c>
      <c r="D518" s="9" t="s">
        <v>5018</v>
      </c>
      <c r="E518" s="9" t="s">
        <v>5363</v>
      </c>
      <c r="F518" s="9">
        <v>0</v>
      </c>
      <c r="G518" s="9">
        <v>12398</v>
      </c>
      <c r="H518" s="9" t="s">
        <v>5363</v>
      </c>
      <c r="I518" s="9" t="s">
        <v>7456</v>
      </c>
      <c r="J518" s="9">
        <v>102</v>
      </c>
      <c r="K518" s="9" t="s">
        <v>7494</v>
      </c>
      <c r="L518" s="9" t="s">
        <v>7508</v>
      </c>
      <c r="M518" s="9">
        <v>692.92</v>
      </c>
      <c r="N518" s="9">
        <v>328.8</v>
      </c>
      <c r="O518" s="9">
        <v>2</v>
      </c>
      <c r="P518" s="9"/>
      <c r="Q518" s="9">
        <v>516</v>
      </c>
      <c r="R518" s="9">
        <v>6</v>
      </c>
    </row>
    <row r="519" spans="1:18" x14ac:dyDescent="0.3">
      <c r="A519" s="9">
        <v>1257</v>
      </c>
      <c r="B519" s="9" t="s">
        <v>535</v>
      </c>
      <c r="C519" s="9">
        <v>39</v>
      </c>
      <c r="D519" s="9" t="s">
        <v>5020</v>
      </c>
      <c r="E519" s="9" t="s">
        <v>5187</v>
      </c>
      <c r="F519" s="9">
        <v>0</v>
      </c>
      <c r="G519" s="9">
        <v>10760</v>
      </c>
      <c r="H519" s="9" t="s">
        <v>5187</v>
      </c>
      <c r="I519" s="9" t="s">
        <v>7455</v>
      </c>
      <c r="J519" s="9">
        <v>134</v>
      </c>
      <c r="K519" s="9" t="s">
        <v>7482</v>
      </c>
      <c r="L519" s="9" t="s">
        <v>7510</v>
      </c>
      <c r="M519" s="9">
        <v>89.38</v>
      </c>
      <c r="N519" s="9">
        <v>42.75</v>
      </c>
      <c r="O519" s="9">
        <v>4</v>
      </c>
      <c r="P519" s="9"/>
      <c r="Q519" s="9">
        <v>333</v>
      </c>
      <c r="R519" s="9">
        <v>3</v>
      </c>
    </row>
    <row r="520" spans="1:18" x14ac:dyDescent="0.3">
      <c r="A520" s="9">
        <v>1496</v>
      </c>
      <c r="B520" s="9" t="s">
        <v>536</v>
      </c>
      <c r="C520" s="9">
        <v>57</v>
      </c>
      <c r="D520" s="9" t="s">
        <v>5018</v>
      </c>
      <c r="E520" s="9" t="s">
        <v>5493</v>
      </c>
      <c r="F520" s="9">
        <v>0</v>
      </c>
      <c r="G520" s="9">
        <v>13642</v>
      </c>
      <c r="H520" s="9" t="s">
        <v>5493</v>
      </c>
      <c r="I520" s="9" t="s">
        <v>7455</v>
      </c>
      <c r="J520" s="9">
        <v>127</v>
      </c>
      <c r="K520" s="9" t="s">
        <v>7489</v>
      </c>
      <c r="L520" s="9" t="s">
        <v>7508</v>
      </c>
      <c r="M520" s="9">
        <v>1079.6500000000001</v>
      </c>
      <c r="N520" s="9">
        <v>677.13</v>
      </c>
      <c r="O520" s="9">
        <v>4</v>
      </c>
      <c r="P520" s="9"/>
      <c r="Q520" s="9">
        <v>351</v>
      </c>
      <c r="R520" s="9">
        <v>5</v>
      </c>
    </row>
    <row r="521" spans="1:18" x14ac:dyDescent="0.3">
      <c r="A521" s="9">
        <v>1895</v>
      </c>
      <c r="B521" s="9" t="s">
        <v>537</v>
      </c>
      <c r="C521" s="9">
        <v>20</v>
      </c>
      <c r="D521" s="9" t="s">
        <v>5022</v>
      </c>
      <c r="E521" s="9" t="s">
        <v>5316</v>
      </c>
      <c r="F521" s="9">
        <v>0</v>
      </c>
      <c r="G521" s="9">
        <v>11552</v>
      </c>
      <c r="H521" s="9" t="s">
        <v>5316</v>
      </c>
      <c r="I521" s="9" t="s">
        <v>7455</v>
      </c>
      <c r="J521" s="9">
        <v>139</v>
      </c>
      <c r="K521" s="9" t="s">
        <v>7486</v>
      </c>
      <c r="L521" s="9" t="s">
        <v>7507</v>
      </c>
      <c r="M521" s="9">
        <v>1333</v>
      </c>
      <c r="N521" s="9">
        <v>670.18</v>
      </c>
      <c r="O521" s="9">
        <v>3</v>
      </c>
      <c r="P521" s="9"/>
      <c r="Q521" s="9">
        <v>507</v>
      </c>
      <c r="R521" s="9">
        <v>3</v>
      </c>
    </row>
    <row r="522" spans="1:18" x14ac:dyDescent="0.3">
      <c r="A522" s="9">
        <v>1159</v>
      </c>
      <c r="B522" s="9" t="s">
        <v>538</v>
      </c>
      <c r="C522" s="9">
        <v>21</v>
      </c>
      <c r="D522" s="9" t="s">
        <v>5021</v>
      </c>
      <c r="E522" s="9" t="s">
        <v>5494</v>
      </c>
      <c r="F522" s="9">
        <v>0</v>
      </c>
      <c r="G522" s="9">
        <v>13242</v>
      </c>
      <c r="H522" s="9" t="s">
        <v>5494</v>
      </c>
      <c r="I522" s="9" t="s">
        <v>7456</v>
      </c>
      <c r="J522" s="9">
        <v>144</v>
      </c>
      <c r="K522" s="9" t="s">
        <v>7462</v>
      </c>
      <c r="L522" s="9" t="s">
        <v>7511</v>
      </c>
      <c r="M522" s="9">
        <v>795.16</v>
      </c>
      <c r="N522" s="9">
        <v>330.33</v>
      </c>
      <c r="O522" s="9">
        <v>3</v>
      </c>
      <c r="P522" s="9"/>
      <c r="Q522" s="9">
        <v>546</v>
      </c>
      <c r="R522" s="9">
        <v>6</v>
      </c>
    </row>
    <row r="523" spans="1:18" x14ac:dyDescent="0.3">
      <c r="A523" s="9">
        <v>2498</v>
      </c>
      <c r="B523" s="9" t="s">
        <v>539</v>
      </c>
      <c r="C523" s="9">
        <v>51</v>
      </c>
      <c r="D523" s="9" t="s">
        <v>5019</v>
      </c>
      <c r="E523" s="9" t="s">
        <v>5495</v>
      </c>
      <c r="F523" s="9">
        <v>1</v>
      </c>
      <c r="G523" s="9">
        <v>10862</v>
      </c>
      <c r="H523" s="9" t="s">
        <v>5495</v>
      </c>
      <c r="I523" s="9" t="s">
        <v>7456</v>
      </c>
      <c r="J523" s="9">
        <v>138</v>
      </c>
      <c r="K523" s="9" t="s">
        <v>7464</v>
      </c>
      <c r="L523" s="9" t="s">
        <v>7510</v>
      </c>
      <c r="M523" s="9">
        <v>892.61</v>
      </c>
      <c r="N523" s="9">
        <v>449.07</v>
      </c>
      <c r="O523" s="9">
        <v>4</v>
      </c>
      <c r="P523" s="9"/>
      <c r="Q523" s="9">
        <v>1605</v>
      </c>
      <c r="R523" s="9">
        <v>2</v>
      </c>
    </row>
    <row r="524" spans="1:18" x14ac:dyDescent="0.3">
      <c r="A524" s="9">
        <v>1851</v>
      </c>
      <c r="B524" s="9" t="s">
        <v>540</v>
      </c>
      <c r="C524" s="9">
        <v>22</v>
      </c>
      <c r="D524" s="9" t="s">
        <v>5019</v>
      </c>
      <c r="E524" s="9" t="s">
        <v>5160</v>
      </c>
      <c r="F524" s="9">
        <v>1</v>
      </c>
      <c r="G524" s="9">
        <v>11155</v>
      </c>
      <c r="H524" s="9" t="s">
        <v>5160</v>
      </c>
      <c r="I524" s="9" t="s">
        <v>7457</v>
      </c>
      <c r="J524" s="9">
        <v>118</v>
      </c>
      <c r="K524" s="9" t="s">
        <v>7501</v>
      </c>
      <c r="L524" s="9" t="s">
        <v>7507</v>
      </c>
      <c r="M524" s="9">
        <v>286.26</v>
      </c>
      <c r="N524" s="9">
        <v>169.34</v>
      </c>
      <c r="O524" s="9">
        <v>3</v>
      </c>
      <c r="P524" s="9">
        <v>0.2</v>
      </c>
      <c r="Q524" s="9">
        <v>606</v>
      </c>
      <c r="R524" s="9">
        <v>1</v>
      </c>
    </row>
    <row r="525" spans="1:18" x14ac:dyDescent="0.3">
      <c r="A525" s="9">
        <v>1689</v>
      </c>
      <c r="B525" s="9" t="s">
        <v>541</v>
      </c>
      <c r="C525" s="9">
        <v>49</v>
      </c>
      <c r="D525" s="9" t="s">
        <v>5019</v>
      </c>
      <c r="E525" s="9" t="s">
        <v>5496</v>
      </c>
      <c r="F525" s="9">
        <v>0</v>
      </c>
      <c r="G525" s="9">
        <v>10356</v>
      </c>
      <c r="H525" s="9" t="s">
        <v>5496</v>
      </c>
      <c r="I525" s="9" t="s">
        <v>7455</v>
      </c>
      <c r="J525" s="9">
        <v>136</v>
      </c>
      <c r="K525" s="9" t="s">
        <v>7503</v>
      </c>
      <c r="L525" s="9" t="s">
        <v>7510</v>
      </c>
      <c r="M525" s="9">
        <v>369.94</v>
      </c>
      <c r="N525" s="9">
        <v>238.31</v>
      </c>
      <c r="O525" s="9">
        <v>3</v>
      </c>
      <c r="P525" s="9">
        <v>0.05</v>
      </c>
      <c r="Q525" s="9">
        <v>679</v>
      </c>
      <c r="R525" s="9">
        <v>7</v>
      </c>
    </row>
    <row r="526" spans="1:18" x14ac:dyDescent="0.3">
      <c r="A526" s="9">
        <v>1379</v>
      </c>
      <c r="B526" s="9" t="s">
        <v>542</v>
      </c>
      <c r="C526" s="9">
        <v>-10</v>
      </c>
      <c r="D526" s="9" t="s">
        <v>5021</v>
      </c>
      <c r="E526" s="9" t="s">
        <v>5497</v>
      </c>
      <c r="F526" s="9">
        <v>1</v>
      </c>
      <c r="G526" s="9">
        <v>11671</v>
      </c>
      <c r="H526" s="9" t="s">
        <v>5497</v>
      </c>
      <c r="I526" s="9" t="s">
        <v>7457</v>
      </c>
      <c r="J526" s="9">
        <v>119</v>
      </c>
      <c r="K526" s="9" t="s">
        <v>7459</v>
      </c>
      <c r="L526" s="9" t="s">
        <v>7510</v>
      </c>
      <c r="M526" s="9">
        <v>391</v>
      </c>
      <c r="N526" s="9">
        <v>269.24</v>
      </c>
      <c r="O526" s="9">
        <v>3</v>
      </c>
      <c r="P526" s="9"/>
      <c r="Q526" s="9">
        <v>1120</v>
      </c>
      <c r="R526" s="9">
        <v>2</v>
      </c>
    </row>
    <row r="527" spans="1:18" x14ac:dyDescent="0.3">
      <c r="A527" s="9">
        <v>1956</v>
      </c>
      <c r="B527" s="9" t="s">
        <v>543</v>
      </c>
      <c r="C527" s="9">
        <v>29</v>
      </c>
      <c r="D527" s="9" t="s">
        <v>5018</v>
      </c>
      <c r="E527" s="9" t="s">
        <v>5498</v>
      </c>
      <c r="F527" s="9">
        <v>0</v>
      </c>
      <c r="G527" s="9">
        <v>13113</v>
      </c>
      <c r="H527" s="9" t="s">
        <v>5498</v>
      </c>
      <c r="I527" s="9" t="s">
        <v>7456</v>
      </c>
      <c r="J527" s="9">
        <v>127</v>
      </c>
      <c r="K527" s="9" t="s">
        <v>7489</v>
      </c>
      <c r="L527" s="9" t="s">
        <v>7507</v>
      </c>
      <c r="M527" s="9">
        <v>674.58</v>
      </c>
      <c r="N527" s="9">
        <v>420.85</v>
      </c>
      <c r="O527" s="9">
        <v>4</v>
      </c>
      <c r="P527" s="9">
        <v>0.2</v>
      </c>
      <c r="Q527" s="9">
        <v>335</v>
      </c>
      <c r="R527" s="9">
        <v>7</v>
      </c>
    </row>
    <row r="528" spans="1:18" x14ac:dyDescent="0.3">
      <c r="A528" s="9">
        <v>1690</v>
      </c>
      <c r="B528" s="9" t="s">
        <v>544</v>
      </c>
      <c r="C528" s="9">
        <v>45</v>
      </c>
      <c r="D528" s="9" t="s">
        <v>5020</v>
      </c>
      <c r="E528" s="9" t="s">
        <v>5499</v>
      </c>
      <c r="F528" s="9">
        <v>1</v>
      </c>
      <c r="G528" s="9">
        <v>11328</v>
      </c>
      <c r="H528" s="9" t="s">
        <v>5499</v>
      </c>
      <c r="I528" s="9" t="s">
        <v>7455</v>
      </c>
      <c r="J528" s="9">
        <v>145</v>
      </c>
      <c r="K528" s="9" t="s">
        <v>7470</v>
      </c>
      <c r="L528" s="9" t="s">
        <v>7508</v>
      </c>
      <c r="M528" s="9">
        <v>1395.81</v>
      </c>
      <c r="N528" s="9">
        <v>737.9</v>
      </c>
      <c r="O528" s="9">
        <v>1</v>
      </c>
      <c r="P528" s="9"/>
      <c r="Q528" s="9">
        <v>1108</v>
      </c>
      <c r="R528" s="9">
        <v>4</v>
      </c>
    </row>
    <row r="529" spans="1:18" x14ac:dyDescent="0.3">
      <c r="A529" s="9">
        <v>2450</v>
      </c>
      <c r="B529" s="9" t="s">
        <v>545</v>
      </c>
      <c r="C529" s="9">
        <v>21</v>
      </c>
      <c r="D529" s="9" t="s">
        <v>5023</v>
      </c>
      <c r="E529" s="9" t="s">
        <v>5500</v>
      </c>
      <c r="F529" s="9">
        <v>0</v>
      </c>
      <c r="G529" s="9">
        <v>11029</v>
      </c>
      <c r="H529" s="9" t="s">
        <v>5500</v>
      </c>
      <c r="I529" s="9" t="s">
        <v>7456</v>
      </c>
      <c r="J529" s="9">
        <v>120</v>
      </c>
      <c r="K529" s="9" t="s">
        <v>7488</v>
      </c>
      <c r="L529" s="9" t="s">
        <v>7510</v>
      </c>
      <c r="M529" s="9">
        <v>806.59</v>
      </c>
      <c r="N529" s="9">
        <v>395.02</v>
      </c>
      <c r="O529" s="9">
        <v>1</v>
      </c>
      <c r="P529" s="9"/>
      <c r="Q529" s="9">
        <v>487</v>
      </c>
      <c r="R529" s="9">
        <v>4</v>
      </c>
    </row>
    <row r="530" spans="1:18" x14ac:dyDescent="0.3">
      <c r="A530" s="9">
        <v>2291</v>
      </c>
      <c r="B530" s="9" t="s">
        <v>546</v>
      </c>
      <c r="C530" s="9">
        <v>25</v>
      </c>
      <c r="D530" s="9" t="s">
        <v>5018</v>
      </c>
      <c r="E530" s="9" t="s">
        <v>5501</v>
      </c>
      <c r="F530" s="9">
        <v>0</v>
      </c>
      <c r="G530" s="9">
        <v>12376</v>
      </c>
      <c r="H530" s="9" t="s">
        <v>5501</v>
      </c>
      <c r="I530" s="9" t="s">
        <v>7457</v>
      </c>
      <c r="J530" s="9">
        <v>121</v>
      </c>
      <c r="K530" s="9" t="s">
        <v>7495</v>
      </c>
      <c r="L530" s="9" t="s">
        <v>7509</v>
      </c>
      <c r="M530" s="9">
        <v>328.54</v>
      </c>
      <c r="N530" s="9">
        <v>144.19</v>
      </c>
      <c r="O530" s="9">
        <v>5</v>
      </c>
      <c r="P530" s="9"/>
      <c r="Q530" s="9">
        <v>586</v>
      </c>
      <c r="R530" s="9">
        <v>6</v>
      </c>
    </row>
    <row r="531" spans="1:18" x14ac:dyDescent="0.3">
      <c r="A531" s="9">
        <v>2440</v>
      </c>
      <c r="B531" s="9" t="s">
        <v>547</v>
      </c>
      <c r="C531" s="9">
        <v>36</v>
      </c>
      <c r="D531" s="9" t="s">
        <v>5021</v>
      </c>
      <c r="E531" s="9" t="s">
        <v>5502</v>
      </c>
      <c r="F531" s="9">
        <v>0</v>
      </c>
      <c r="G531" s="9">
        <v>13241</v>
      </c>
      <c r="H531" s="9" t="s">
        <v>5502</v>
      </c>
      <c r="I531" s="9" t="s">
        <v>7457</v>
      </c>
      <c r="J531" s="9">
        <v>123</v>
      </c>
      <c r="K531" s="9" t="s">
        <v>7502</v>
      </c>
      <c r="L531" s="9" t="s">
        <v>7509</v>
      </c>
      <c r="M531" s="9">
        <v>435.83</v>
      </c>
      <c r="N531" s="9">
        <v>256.39999999999998</v>
      </c>
      <c r="O531" s="9">
        <v>3</v>
      </c>
      <c r="P531" s="9"/>
      <c r="Q531" s="9">
        <v>453</v>
      </c>
      <c r="R531" s="9">
        <v>4</v>
      </c>
    </row>
    <row r="532" spans="1:18" x14ac:dyDescent="0.3">
      <c r="A532" s="9">
        <v>2191</v>
      </c>
      <c r="B532" s="9" t="s">
        <v>548</v>
      </c>
      <c r="C532" s="9">
        <v>41</v>
      </c>
      <c r="D532" s="9" t="s">
        <v>5022</v>
      </c>
      <c r="E532" s="9" t="s">
        <v>5492</v>
      </c>
      <c r="F532" s="9">
        <v>0</v>
      </c>
      <c r="G532" s="9">
        <v>11991</v>
      </c>
      <c r="H532" s="9" t="s">
        <v>5492</v>
      </c>
      <c r="I532" s="9" t="s">
        <v>7456</v>
      </c>
      <c r="J532" s="9">
        <v>130</v>
      </c>
      <c r="K532" s="9" t="s">
        <v>7487</v>
      </c>
      <c r="L532" s="9" t="s">
        <v>7507</v>
      </c>
      <c r="M532" s="9">
        <v>606.82000000000005</v>
      </c>
      <c r="N532" s="9">
        <v>335.55</v>
      </c>
      <c r="O532" s="9">
        <v>1</v>
      </c>
      <c r="P532" s="9">
        <v>0.05</v>
      </c>
      <c r="Q532" s="9">
        <v>402</v>
      </c>
      <c r="R532" s="9">
        <v>6</v>
      </c>
    </row>
    <row r="533" spans="1:18" x14ac:dyDescent="0.3">
      <c r="A533" s="9">
        <v>2066</v>
      </c>
      <c r="B533" s="9" t="s">
        <v>549</v>
      </c>
      <c r="C533" s="9">
        <v>35</v>
      </c>
      <c r="D533" s="9" t="s">
        <v>5021</v>
      </c>
      <c r="E533" s="9" t="s">
        <v>5162</v>
      </c>
      <c r="F533" s="9">
        <v>1</v>
      </c>
      <c r="G533" s="9">
        <v>13871</v>
      </c>
      <c r="H533" s="9" t="s">
        <v>5162</v>
      </c>
      <c r="I533" s="9" t="s">
        <v>7456</v>
      </c>
      <c r="J533" s="9">
        <v>125</v>
      </c>
      <c r="K533" s="9" t="s">
        <v>7479</v>
      </c>
      <c r="L533" s="9" t="s">
        <v>7509</v>
      </c>
      <c r="M533" s="9">
        <v>953.73</v>
      </c>
      <c r="N533" s="9">
        <v>575.4</v>
      </c>
      <c r="O533" s="9">
        <v>5</v>
      </c>
      <c r="P533" s="9">
        <v>0.2</v>
      </c>
      <c r="Q533" s="9">
        <v>1039</v>
      </c>
      <c r="R533" s="9">
        <v>1</v>
      </c>
    </row>
    <row r="534" spans="1:18" x14ac:dyDescent="0.3">
      <c r="A534" s="9">
        <v>1284</v>
      </c>
      <c r="B534" s="9" t="s">
        <v>550</v>
      </c>
      <c r="C534" s="9">
        <v>46</v>
      </c>
      <c r="D534" s="9" t="s">
        <v>5019</v>
      </c>
      <c r="E534" s="9" t="s">
        <v>5267</v>
      </c>
      <c r="F534" s="9">
        <v>0</v>
      </c>
      <c r="G534" s="9">
        <v>12958</v>
      </c>
      <c r="H534" s="9" t="s">
        <v>5267</v>
      </c>
      <c r="I534" s="9" t="s">
        <v>7455</v>
      </c>
      <c r="J534" s="9">
        <v>131</v>
      </c>
      <c r="K534" s="9" t="s">
        <v>7504</v>
      </c>
      <c r="L534" s="9" t="s">
        <v>7507</v>
      </c>
      <c r="M534" s="9">
        <v>688.05</v>
      </c>
      <c r="N534" s="9">
        <v>324.17</v>
      </c>
      <c r="O534" s="9">
        <v>2</v>
      </c>
      <c r="P534" s="9"/>
      <c r="Q534" s="9">
        <v>647</v>
      </c>
      <c r="R534" s="9">
        <v>4</v>
      </c>
    </row>
    <row r="535" spans="1:18" x14ac:dyDescent="0.3">
      <c r="A535" s="9">
        <v>1396</v>
      </c>
      <c r="B535" s="9" t="s">
        <v>551</v>
      </c>
      <c r="C535" s="9">
        <v>45</v>
      </c>
      <c r="D535" s="9" t="s">
        <v>5018</v>
      </c>
      <c r="E535" s="9" t="s">
        <v>5272</v>
      </c>
      <c r="F535" s="9">
        <v>0</v>
      </c>
      <c r="G535" s="9">
        <v>12385</v>
      </c>
      <c r="H535" s="9" t="s">
        <v>5272</v>
      </c>
      <c r="I535" s="9" t="s">
        <v>7456</v>
      </c>
      <c r="J535" s="9">
        <v>127</v>
      </c>
      <c r="K535" s="9" t="s">
        <v>7489</v>
      </c>
      <c r="L535" s="9" t="s">
        <v>7507</v>
      </c>
      <c r="M535" s="9">
        <v>619.04999999999995</v>
      </c>
      <c r="N535" s="9">
        <v>307.73</v>
      </c>
      <c r="O535" s="9">
        <v>3</v>
      </c>
      <c r="P535" s="9"/>
      <c r="Q535" s="9">
        <v>384</v>
      </c>
      <c r="R535" s="9">
        <v>7</v>
      </c>
    </row>
    <row r="536" spans="1:18" x14ac:dyDescent="0.3">
      <c r="A536" s="9">
        <v>1011</v>
      </c>
      <c r="B536" s="9" t="s">
        <v>552</v>
      </c>
      <c r="C536" s="9">
        <v>62</v>
      </c>
      <c r="D536" s="9" t="s">
        <v>5019</v>
      </c>
      <c r="E536" s="9" t="s">
        <v>5503</v>
      </c>
      <c r="F536" s="9">
        <v>0</v>
      </c>
      <c r="G536" s="9">
        <v>13798</v>
      </c>
      <c r="H536" s="9" t="s">
        <v>5503</v>
      </c>
      <c r="I536" s="9" t="s">
        <v>7457</v>
      </c>
      <c r="J536" s="9">
        <v>134</v>
      </c>
      <c r="K536" s="9" t="s">
        <v>7482</v>
      </c>
      <c r="L536" s="9" t="s">
        <v>7510</v>
      </c>
      <c r="M536" s="9">
        <v>868.86</v>
      </c>
      <c r="N536" s="9">
        <v>423.68</v>
      </c>
      <c r="O536" s="9">
        <v>1</v>
      </c>
      <c r="P536" s="9"/>
      <c r="Q536" s="9">
        <v>588</v>
      </c>
      <c r="R536" s="9">
        <v>5</v>
      </c>
    </row>
    <row r="537" spans="1:18" x14ac:dyDescent="0.3">
      <c r="A537" s="9">
        <v>2325</v>
      </c>
      <c r="B537" s="9" t="s">
        <v>553</v>
      </c>
      <c r="C537" s="9">
        <v>38</v>
      </c>
      <c r="D537" s="9" t="s">
        <v>5023</v>
      </c>
      <c r="E537" s="9" t="s">
        <v>5425</v>
      </c>
      <c r="F537" s="9">
        <v>0</v>
      </c>
      <c r="G537" s="9">
        <v>13140</v>
      </c>
      <c r="H537" s="9" t="s">
        <v>5425</v>
      </c>
      <c r="I537" s="9" t="s">
        <v>7457</v>
      </c>
      <c r="J537" s="9">
        <v>108</v>
      </c>
      <c r="K537" s="9" t="s">
        <v>7496</v>
      </c>
      <c r="L537" s="9" t="s">
        <v>7507</v>
      </c>
      <c r="M537" s="9">
        <v>400.66</v>
      </c>
      <c r="N537" s="9">
        <v>256.14</v>
      </c>
      <c r="O537" s="9">
        <v>1</v>
      </c>
      <c r="P537" s="9"/>
      <c r="Q537" s="9">
        <v>603</v>
      </c>
      <c r="R537" s="9">
        <v>5</v>
      </c>
    </row>
    <row r="538" spans="1:18" x14ac:dyDescent="0.3">
      <c r="A538" s="9">
        <v>2276</v>
      </c>
      <c r="B538" s="9" t="s">
        <v>554</v>
      </c>
      <c r="C538" s="9">
        <v>57</v>
      </c>
      <c r="D538" s="9" t="s">
        <v>5022</v>
      </c>
      <c r="E538" s="9" t="s">
        <v>5504</v>
      </c>
      <c r="F538" s="9">
        <v>0</v>
      </c>
      <c r="G538" s="9">
        <v>10881</v>
      </c>
      <c r="H538" s="9" t="s">
        <v>5504</v>
      </c>
      <c r="I538" s="9" t="s">
        <v>7456</v>
      </c>
      <c r="J538" s="9">
        <v>119</v>
      </c>
      <c r="K538" s="9" t="s">
        <v>7459</v>
      </c>
      <c r="L538" s="9" t="s">
        <v>7507</v>
      </c>
      <c r="M538" s="9">
        <v>164.41</v>
      </c>
      <c r="N538" s="9">
        <v>74.209999999999994</v>
      </c>
      <c r="O538" s="9">
        <v>1</v>
      </c>
      <c r="P538" s="9">
        <v>0.05</v>
      </c>
      <c r="Q538" s="9">
        <v>342</v>
      </c>
      <c r="R538" s="9">
        <v>5</v>
      </c>
    </row>
    <row r="539" spans="1:18" x14ac:dyDescent="0.3">
      <c r="A539" s="9">
        <v>1498</v>
      </c>
      <c r="B539" s="9" t="s">
        <v>555</v>
      </c>
      <c r="C539" s="9">
        <v>53</v>
      </c>
      <c r="D539" s="9" t="s">
        <v>5019</v>
      </c>
      <c r="E539" s="9" t="s">
        <v>5500</v>
      </c>
      <c r="F539" s="9">
        <v>0</v>
      </c>
      <c r="G539" s="9">
        <v>10538</v>
      </c>
      <c r="H539" s="9" t="s">
        <v>5500</v>
      </c>
      <c r="I539" s="9" t="s">
        <v>7456</v>
      </c>
      <c r="J539" s="9">
        <v>141</v>
      </c>
      <c r="K539" s="9" t="s">
        <v>7490</v>
      </c>
      <c r="L539" s="9" t="s">
        <v>7508</v>
      </c>
      <c r="M539" s="9">
        <v>85.4</v>
      </c>
      <c r="N539" s="9">
        <v>49.75</v>
      </c>
      <c r="O539" s="9">
        <v>5</v>
      </c>
      <c r="P539" s="9"/>
      <c r="Q539" s="9">
        <v>914</v>
      </c>
      <c r="R539" s="9">
        <v>6</v>
      </c>
    </row>
    <row r="540" spans="1:18" x14ac:dyDescent="0.3">
      <c r="A540" s="9">
        <v>1753</v>
      </c>
      <c r="B540" s="9" t="s">
        <v>556</v>
      </c>
      <c r="C540" s="9">
        <v>74</v>
      </c>
      <c r="D540" s="9" t="s">
        <v>5023</v>
      </c>
      <c r="E540" s="9" t="s">
        <v>5505</v>
      </c>
      <c r="F540" s="9">
        <v>0</v>
      </c>
      <c r="G540" s="9">
        <v>10736</v>
      </c>
      <c r="H540" s="9" t="s">
        <v>5505</v>
      </c>
      <c r="I540" s="9" t="s">
        <v>7455</v>
      </c>
      <c r="J540" s="9">
        <v>126</v>
      </c>
      <c r="K540" s="9" t="s">
        <v>7469</v>
      </c>
      <c r="L540" s="9" t="s">
        <v>7510</v>
      </c>
      <c r="M540" s="9">
        <v>414.33</v>
      </c>
      <c r="N540" s="9">
        <v>172.12</v>
      </c>
      <c r="O540" s="9">
        <v>2</v>
      </c>
      <c r="P540" s="9"/>
      <c r="Q540" s="9">
        <v>392</v>
      </c>
      <c r="R540" s="9">
        <v>4</v>
      </c>
    </row>
    <row r="541" spans="1:18" x14ac:dyDescent="0.3">
      <c r="A541" s="9">
        <v>1034</v>
      </c>
      <c r="B541" s="9" t="s">
        <v>557</v>
      </c>
      <c r="C541" s="9">
        <v>38</v>
      </c>
      <c r="D541" s="9" t="s">
        <v>5021</v>
      </c>
      <c r="E541" s="9" t="s">
        <v>5506</v>
      </c>
      <c r="F541" s="9">
        <v>0</v>
      </c>
      <c r="G541" s="9">
        <v>11857</v>
      </c>
      <c r="H541" s="9" t="s">
        <v>5506</v>
      </c>
      <c r="I541" s="9" t="s">
        <v>7457</v>
      </c>
      <c r="J541" s="9">
        <v>128</v>
      </c>
      <c r="K541" s="9" t="s">
        <v>7473</v>
      </c>
      <c r="L541" s="9" t="s">
        <v>7509</v>
      </c>
      <c r="M541" s="9">
        <v>182.81</v>
      </c>
      <c r="N541" s="9">
        <v>103.26</v>
      </c>
      <c r="O541" s="9">
        <v>3</v>
      </c>
      <c r="P541" s="9">
        <v>0.1</v>
      </c>
      <c r="Q541" s="9">
        <v>763</v>
      </c>
      <c r="R541" s="9">
        <v>3</v>
      </c>
    </row>
    <row r="542" spans="1:18" x14ac:dyDescent="0.3">
      <c r="A542" s="9">
        <v>1726</v>
      </c>
      <c r="B542" s="9" t="s">
        <v>558</v>
      </c>
      <c r="C542" s="9">
        <v>33</v>
      </c>
      <c r="D542" s="9" t="s">
        <v>5019</v>
      </c>
      <c r="E542" s="9" t="s">
        <v>5507</v>
      </c>
      <c r="F542" s="9">
        <v>0</v>
      </c>
      <c r="G542" s="9">
        <v>11530</v>
      </c>
      <c r="H542" s="9" t="s">
        <v>5507</v>
      </c>
      <c r="I542" s="9" t="s">
        <v>7457</v>
      </c>
      <c r="J542" s="9">
        <v>104</v>
      </c>
      <c r="K542" s="9" t="s">
        <v>7499</v>
      </c>
      <c r="L542" s="9" t="s">
        <v>7508</v>
      </c>
      <c r="M542" s="9">
        <v>537.69000000000005</v>
      </c>
      <c r="N542" s="9"/>
      <c r="O542" s="9">
        <v>1</v>
      </c>
      <c r="P542" s="9"/>
      <c r="Q542" s="9">
        <v>417</v>
      </c>
      <c r="R542" s="9">
        <v>7</v>
      </c>
    </row>
    <row r="543" spans="1:18" x14ac:dyDescent="0.3">
      <c r="A543" s="9">
        <v>1848</v>
      </c>
      <c r="B543" s="9" t="s">
        <v>559</v>
      </c>
      <c r="C543" s="9">
        <v>58</v>
      </c>
      <c r="D543" s="9" t="s">
        <v>5019</v>
      </c>
      <c r="E543" s="9" t="s">
        <v>5508</v>
      </c>
      <c r="F543" s="9">
        <v>0</v>
      </c>
      <c r="G543" s="9">
        <v>11769</v>
      </c>
      <c r="H543" s="9" t="s">
        <v>5508</v>
      </c>
      <c r="I543" s="9" t="s">
        <v>7457</v>
      </c>
      <c r="J543" s="9">
        <v>131</v>
      </c>
      <c r="K543" s="9" t="s">
        <v>7504</v>
      </c>
      <c r="L543" s="9" t="s">
        <v>7508</v>
      </c>
      <c r="M543" s="9">
        <v>1170.75</v>
      </c>
      <c r="N543" s="9">
        <v>530.07000000000005</v>
      </c>
      <c r="O543" s="9">
        <v>4</v>
      </c>
      <c r="P543" s="9">
        <v>0.2</v>
      </c>
      <c r="Q543" s="9">
        <v>421</v>
      </c>
      <c r="R543" s="9">
        <v>3</v>
      </c>
    </row>
    <row r="544" spans="1:18" x14ac:dyDescent="0.3">
      <c r="A544" s="9">
        <v>1089</v>
      </c>
      <c r="B544" s="9" t="s">
        <v>560</v>
      </c>
      <c r="C544" s="9">
        <v>45</v>
      </c>
      <c r="D544" s="9" t="s">
        <v>5020</v>
      </c>
      <c r="E544" s="9" t="s">
        <v>5184</v>
      </c>
      <c r="F544" s="9">
        <v>0</v>
      </c>
      <c r="G544" s="9">
        <v>13557</v>
      </c>
      <c r="H544" s="9" t="s">
        <v>5184</v>
      </c>
      <c r="I544" s="9" t="s">
        <v>7456</v>
      </c>
      <c r="J544" s="9">
        <v>116</v>
      </c>
      <c r="K544" s="9" t="s">
        <v>7480</v>
      </c>
      <c r="L544" s="9" t="s">
        <v>7510</v>
      </c>
      <c r="M544" s="9">
        <v>1088.6300000000001</v>
      </c>
      <c r="N544" s="9">
        <v>472.36</v>
      </c>
      <c r="O544" s="9">
        <v>3</v>
      </c>
      <c r="P544" s="9"/>
      <c r="Q544" s="9">
        <v>354</v>
      </c>
      <c r="R544" s="9">
        <v>5</v>
      </c>
    </row>
    <row r="545" spans="1:18" x14ac:dyDescent="0.3">
      <c r="A545" s="9">
        <v>1775</v>
      </c>
      <c r="B545" s="9" t="s">
        <v>561</v>
      </c>
      <c r="C545" s="9">
        <v>59</v>
      </c>
      <c r="D545" s="9" t="s">
        <v>5022</v>
      </c>
      <c r="E545" s="9" t="s">
        <v>5509</v>
      </c>
      <c r="F545" s="9">
        <v>0</v>
      </c>
      <c r="G545" s="9">
        <v>10442</v>
      </c>
      <c r="H545" s="9" t="s">
        <v>5509</v>
      </c>
      <c r="I545" s="9" t="s">
        <v>7457</v>
      </c>
      <c r="J545" s="9">
        <v>110</v>
      </c>
      <c r="K545" s="9" t="s">
        <v>7493</v>
      </c>
      <c r="L545" s="9" t="s">
        <v>7510</v>
      </c>
      <c r="M545" s="9">
        <v>935.85</v>
      </c>
      <c r="N545" s="9">
        <v>471.68</v>
      </c>
      <c r="O545" s="9">
        <v>4</v>
      </c>
      <c r="P545" s="9"/>
      <c r="Q545" s="9">
        <v>454</v>
      </c>
      <c r="R545" s="9">
        <v>7</v>
      </c>
    </row>
    <row r="546" spans="1:18" x14ac:dyDescent="0.3">
      <c r="A546" s="9">
        <v>1604</v>
      </c>
      <c r="B546" s="9" t="s">
        <v>562</v>
      </c>
      <c r="C546" s="9">
        <v>50</v>
      </c>
      <c r="D546" s="9" t="s">
        <v>5022</v>
      </c>
      <c r="E546" s="9" t="s">
        <v>5510</v>
      </c>
      <c r="F546" s="9">
        <v>0</v>
      </c>
      <c r="G546" s="9">
        <v>10923</v>
      </c>
      <c r="H546" s="9" t="s">
        <v>5510</v>
      </c>
      <c r="I546" s="9" t="s">
        <v>7456</v>
      </c>
      <c r="J546" s="9">
        <v>138</v>
      </c>
      <c r="K546" s="9" t="s">
        <v>7464</v>
      </c>
      <c r="L546" s="9" t="s">
        <v>7508</v>
      </c>
      <c r="M546" s="9">
        <v>1286.1300000000001</v>
      </c>
      <c r="N546" s="9">
        <v>647.08000000000004</v>
      </c>
      <c r="O546" s="9">
        <v>5</v>
      </c>
      <c r="P546" s="9"/>
      <c r="Q546" s="9">
        <v>630</v>
      </c>
      <c r="R546" s="9">
        <v>4</v>
      </c>
    </row>
    <row r="547" spans="1:18" x14ac:dyDescent="0.3">
      <c r="A547" s="9">
        <v>1969</v>
      </c>
      <c r="B547" s="9" t="s">
        <v>563</v>
      </c>
      <c r="C547" s="9">
        <v>8</v>
      </c>
      <c r="D547" s="9" t="s">
        <v>5021</v>
      </c>
      <c r="E547" s="9" t="s">
        <v>5511</v>
      </c>
      <c r="F547" s="9">
        <v>1</v>
      </c>
      <c r="G547" s="9">
        <v>12967</v>
      </c>
      <c r="H547" s="9" t="s">
        <v>5511</v>
      </c>
      <c r="I547" s="9" t="s">
        <v>7455</v>
      </c>
      <c r="J547" s="9">
        <v>148</v>
      </c>
      <c r="K547" s="9" t="s">
        <v>7491</v>
      </c>
      <c r="L547" s="9" t="s">
        <v>7510</v>
      </c>
      <c r="M547" s="9">
        <v>459</v>
      </c>
      <c r="N547" s="9">
        <v>297.39999999999998</v>
      </c>
      <c r="O547" s="9">
        <v>1</v>
      </c>
      <c r="P547" s="9"/>
      <c r="Q547" s="9">
        <v>1082</v>
      </c>
      <c r="R547" s="9">
        <v>1</v>
      </c>
    </row>
    <row r="548" spans="1:18" x14ac:dyDescent="0.3">
      <c r="A548" s="9">
        <v>2021</v>
      </c>
      <c r="B548" s="9" t="s">
        <v>564</v>
      </c>
      <c r="C548" s="9">
        <v>45</v>
      </c>
      <c r="D548" s="9" t="s">
        <v>5020</v>
      </c>
      <c r="E548" s="9" t="s">
        <v>5512</v>
      </c>
      <c r="F548" s="9">
        <v>0</v>
      </c>
      <c r="G548" s="9">
        <v>12098</v>
      </c>
      <c r="H548" s="9" t="s">
        <v>5512</v>
      </c>
      <c r="I548" s="9" t="s">
        <v>7456</v>
      </c>
      <c r="J548" s="9">
        <v>110</v>
      </c>
      <c r="K548" s="9" t="s">
        <v>7493</v>
      </c>
      <c r="L548" s="9" t="s">
        <v>7510</v>
      </c>
      <c r="M548" s="9">
        <v>1333.33</v>
      </c>
      <c r="N548" s="9">
        <v>623.61</v>
      </c>
      <c r="O548" s="9">
        <v>3</v>
      </c>
      <c r="P548" s="9">
        <v>0.1</v>
      </c>
      <c r="Q548" s="9">
        <v>457</v>
      </c>
      <c r="R548" s="9">
        <v>4</v>
      </c>
    </row>
    <row r="549" spans="1:18" x14ac:dyDescent="0.3">
      <c r="A549" s="9">
        <v>1417</v>
      </c>
      <c r="B549" s="9" t="s">
        <v>565</v>
      </c>
      <c r="C549" s="9">
        <v>44</v>
      </c>
      <c r="D549" s="9" t="s">
        <v>5023</v>
      </c>
      <c r="E549" s="9" t="s">
        <v>5513</v>
      </c>
      <c r="F549" s="9">
        <v>1</v>
      </c>
      <c r="G549" s="9">
        <v>12196</v>
      </c>
      <c r="H549" s="9" t="s">
        <v>5513</v>
      </c>
      <c r="I549" s="9" t="s">
        <v>7455</v>
      </c>
      <c r="J549" s="9">
        <v>145</v>
      </c>
      <c r="K549" s="9" t="s">
        <v>7470</v>
      </c>
      <c r="L549" s="9" t="s">
        <v>7507</v>
      </c>
      <c r="M549" s="9">
        <v>628.9</v>
      </c>
      <c r="N549" s="9">
        <v>267.86</v>
      </c>
      <c r="O549" s="9">
        <v>3</v>
      </c>
      <c r="P549" s="9"/>
      <c r="Q549" s="9">
        <v>988</v>
      </c>
      <c r="R549" s="9">
        <v>2</v>
      </c>
    </row>
    <row r="550" spans="1:18" x14ac:dyDescent="0.3">
      <c r="A550" s="9">
        <v>1114</v>
      </c>
      <c r="B550" s="9" t="s">
        <v>566</v>
      </c>
      <c r="C550" s="9">
        <v>41</v>
      </c>
      <c r="D550" s="9" t="s">
        <v>5023</v>
      </c>
      <c r="E550" s="9" t="s">
        <v>5514</v>
      </c>
      <c r="F550" s="9">
        <v>0</v>
      </c>
      <c r="G550" s="9">
        <v>11950</v>
      </c>
      <c r="H550" s="9" t="s">
        <v>5514</v>
      </c>
      <c r="I550" s="9" t="s">
        <v>7455</v>
      </c>
      <c r="J550" s="9">
        <v>109</v>
      </c>
      <c r="K550" s="9" t="s">
        <v>7466</v>
      </c>
      <c r="L550" s="9" t="s">
        <v>7510</v>
      </c>
      <c r="M550" s="9">
        <v>631.29999999999995</v>
      </c>
      <c r="N550" s="9">
        <v>366.82</v>
      </c>
      <c r="O550" s="9">
        <v>1</v>
      </c>
      <c r="P550" s="9">
        <v>0.2</v>
      </c>
      <c r="Q550" s="9">
        <v>467</v>
      </c>
      <c r="R550" s="9">
        <v>3</v>
      </c>
    </row>
    <row r="551" spans="1:18" x14ac:dyDescent="0.3">
      <c r="A551" s="9">
        <v>1616</v>
      </c>
      <c r="B551" s="9" t="s">
        <v>567</v>
      </c>
      <c r="C551" s="9">
        <v>38</v>
      </c>
      <c r="D551" s="9" t="s">
        <v>5021</v>
      </c>
      <c r="E551" s="9" t="s">
        <v>5256</v>
      </c>
      <c r="F551" s="9">
        <v>1</v>
      </c>
      <c r="G551" s="9">
        <v>11610</v>
      </c>
      <c r="H551" s="9" t="s">
        <v>5256</v>
      </c>
      <c r="I551" s="9" t="s">
        <v>7456</v>
      </c>
      <c r="J551" s="9">
        <v>139</v>
      </c>
      <c r="K551" s="9" t="s">
        <v>7486</v>
      </c>
      <c r="L551" s="9" t="s">
        <v>7507</v>
      </c>
      <c r="M551" s="9">
        <v>637.76</v>
      </c>
      <c r="N551" s="9">
        <v>386.63</v>
      </c>
      <c r="O551" s="9">
        <v>2</v>
      </c>
      <c r="P551" s="9"/>
      <c r="Q551" s="9">
        <v>1151</v>
      </c>
      <c r="R551" s="9">
        <v>1</v>
      </c>
    </row>
    <row r="552" spans="1:18" x14ac:dyDescent="0.3">
      <c r="A552" s="9">
        <v>2219</v>
      </c>
      <c r="B552" s="9" t="s">
        <v>568</v>
      </c>
      <c r="C552" s="9">
        <v>16</v>
      </c>
      <c r="D552" s="9" t="s">
        <v>5022</v>
      </c>
      <c r="E552" s="9" t="s">
        <v>5515</v>
      </c>
      <c r="F552" s="9">
        <v>0</v>
      </c>
      <c r="G552" s="9">
        <v>11841</v>
      </c>
      <c r="H552" s="9" t="s">
        <v>5515</v>
      </c>
      <c r="I552" s="9" t="s">
        <v>7455</v>
      </c>
      <c r="J552" s="9">
        <v>136</v>
      </c>
      <c r="K552" s="9" t="s">
        <v>7503</v>
      </c>
      <c r="L552" s="9" t="s">
        <v>7508</v>
      </c>
      <c r="M552" s="9">
        <v>192.24</v>
      </c>
      <c r="N552" s="9">
        <v>93.9</v>
      </c>
      <c r="O552" s="9">
        <v>5</v>
      </c>
      <c r="P552" s="9">
        <v>0.2</v>
      </c>
      <c r="Q552" s="9">
        <v>528</v>
      </c>
      <c r="R552" s="9">
        <v>5</v>
      </c>
    </row>
    <row r="553" spans="1:18" x14ac:dyDescent="0.3">
      <c r="A553" s="9">
        <v>1825</v>
      </c>
      <c r="B553" s="9" t="s">
        <v>569</v>
      </c>
      <c r="C553" s="9">
        <v>53</v>
      </c>
      <c r="D553" s="9" t="s">
        <v>5023</v>
      </c>
      <c r="E553" s="9" t="s">
        <v>5332</v>
      </c>
      <c r="F553" s="9">
        <v>1</v>
      </c>
      <c r="G553" s="9">
        <v>13163</v>
      </c>
      <c r="H553" s="9" t="s">
        <v>5332</v>
      </c>
      <c r="I553" s="9" t="s">
        <v>7456</v>
      </c>
      <c r="J553" s="9">
        <v>136</v>
      </c>
      <c r="K553" s="9" t="s">
        <v>7503</v>
      </c>
      <c r="L553" s="9" t="s">
        <v>7508</v>
      </c>
      <c r="M553" s="9">
        <v>1464.46</v>
      </c>
      <c r="N553" s="9">
        <v>850.62</v>
      </c>
      <c r="O553" s="9">
        <v>1</v>
      </c>
      <c r="P553" s="9">
        <v>0.2</v>
      </c>
      <c r="Q553" s="9">
        <v>1185</v>
      </c>
      <c r="R553" s="9">
        <v>3</v>
      </c>
    </row>
    <row r="554" spans="1:18" x14ac:dyDescent="0.3">
      <c r="A554" s="9">
        <v>2098</v>
      </c>
      <c r="B554" s="9" t="s">
        <v>570</v>
      </c>
      <c r="C554" s="9">
        <v>45</v>
      </c>
      <c r="D554" s="9" t="s">
        <v>5021</v>
      </c>
      <c r="E554" s="9" t="s">
        <v>5516</v>
      </c>
      <c r="F554" s="9">
        <v>0</v>
      </c>
      <c r="G554" s="9">
        <v>10367</v>
      </c>
      <c r="H554" s="9" t="s">
        <v>5516</v>
      </c>
      <c r="I554" s="9" t="s">
        <v>7457</v>
      </c>
      <c r="J554" s="9">
        <v>119</v>
      </c>
      <c r="K554" s="9" t="s">
        <v>7459</v>
      </c>
      <c r="L554" s="9" t="s">
        <v>7512</v>
      </c>
      <c r="M554" s="9">
        <v>250.83</v>
      </c>
      <c r="N554" s="9">
        <v>158.72999999999999</v>
      </c>
      <c r="O554" s="9">
        <v>3</v>
      </c>
      <c r="P554" s="9"/>
      <c r="Q554" s="9">
        <v>469</v>
      </c>
      <c r="R554" s="9">
        <v>6</v>
      </c>
    </row>
    <row r="555" spans="1:18" x14ac:dyDescent="0.3">
      <c r="A555" s="9">
        <v>1412</v>
      </c>
      <c r="B555" s="9" t="s">
        <v>571</v>
      </c>
      <c r="C555" s="9">
        <v>56</v>
      </c>
      <c r="D555" s="9" t="s">
        <v>5023</v>
      </c>
      <c r="E555" s="9" t="s">
        <v>5517</v>
      </c>
      <c r="F555" s="9">
        <v>0</v>
      </c>
      <c r="G555" s="9">
        <v>10579</v>
      </c>
      <c r="H555" s="9" t="s">
        <v>5517</v>
      </c>
      <c r="I555" s="9" t="s">
        <v>7456</v>
      </c>
      <c r="J555" s="9">
        <v>119</v>
      </c>
      <c r="K555" s="9" t="s">
        <v>7459</v>
      </c>
      <c r="L555" s="9" t="s">
        <v>7510</v>
      </c>
      <c r="M555" s="9">
        <v>544.28</v>
      </c>
      <c r="N555" s="9">
        <v>274.45999999999998</v>
      </c>
      <c r="O555" s="9">
        <v>2</v>
      </c>
      <c r="P555" s="9"/>
      <c r="Q555" s="9">
        <v>721</v>
      </c>
      <c r="R555" s="9">
        <v>3</v>
      </c>
    </row>
    <row r="556" spans="1:18" x14ac:dyDescent="0.3">
      <c r="A556" s="9">
        <v>2399</v>
      </c>
      <c r="B556" s="9" t="s">
        <v>572</v>
      </c>
      <c r="C556" s="9">
        <v>16</v>
      </c>
      <c r="D556" s="9" t="s">
        <v>5018</v>
      </c>
      <c r="E556" s="9" t="s">
        <v>5518</v>
      </c>
      <c r="F556" s="9">
        <v>0</v>
      </c>
      <c r="G556" s="9">
        <v>11770</v>
      </c>
      <c r="H556" s="9" t="s">
        <v>5518</v>
      </c>
      <c r="I556" s="9" t="s">
        <v>7455</v>
      </c>
      <c r="J556" s="9">
        <v>112</v>
      </c>
      <c r="K556" s="9" t="s">
        <v>7492</v>
      </c>
      <c r="L556" s="9" t="s">
        <v>7508</v>
      </c>
      <c r="M556" s="9">
        <v>512.99</v>
      </c>
      <c r="N556" s="9">
        <v>286.05</v>
      </c>
      <c r="O556" s="9">
        <v>3</v>
      </c>
      <c r="P556" s="9">
        <v>0.1</v>
      </c>
      <c r="Q556" s="9">
        <v>353</v>
      </c>
      <c r="R556" s="9">
        <v>5</v>
      </c>
    </row>
    <row r="557" spans="1:18" x14ac:dyDescent="0.3">
      <c r="A557" s="9">
        <v>2443</v>
      </c>
      <c r="B557" s="9" t="s">
        <v>573</v>
      </c>
      <c r="C557" s="9">
        <v>47</v>
      </c>
      <c r="D557" s="9" t="s">
        <v>5019</v>
      </c>
      <c r="E557" s="9" t="s">
        <v>5519</v>
      </c>
      <c r="F557" s="9">
        <v>1</v>
      </c>
      <c r="G557" s="9">
        <v>13945</v>
      </c>
      <c r="H557" s="9" t="s">
        <v>5519</v>
      </c>
      <c r="I557" s="9" t="s">
        <v>7455</v>
      </c>
      <c r="J557" s="9">
        <v>113</v>
      </c>
      <c r="K557" s="9" t="s">
        <v>7460</v>
      </c>
      <c r="L557" s="9" t="s">
        <v>7507</v>
      </c>
      <c r="M557" s="9">
        <v>158.29</v>
      </c>
      <c r="N557" s="9">
        <v>70.28</v>
      </c>
      <c r="O557" s="9">
        <v>4</v>
      </c>
      <c r="P557" s="9"/>
      <c r="Q557" s="9">
        <v>1212</v>
      </c>
      <c r="R557" s="9">
        <v>4</v>
      </c>
    </row>
    <row r="558" spans="1:18" x14ac:dyDescent="0.3">
      <c r="A558" s="9">
        <v>1728</v>
      </c>
      <c r="B558" s="9" t="s">
        <v>574</v>
      </c>
      <c r="C558" s="9">
        <v>36</v>
      </c>
      <c r="D558" s="9" t="s">
        <v>5022</v>
      </c>
      <c r="E558" s="9" t="s">
        <v>5520</v>
      </c>
      <c r="F558" s="9">
        <v>0</v>
      </c>
      <c r="G558" s="9">
        <v>10655</v>
      </c>
      <c r="H558" s="9" t="s">
        <v>5520</v>
      </c>
      <c r="I558" s="9" t="s">
        <v>7457</v>
      </c>
      <c r="J558" s="9">
        <v>125</v>
      </c>
      <c r="K558" s="9" t="s">
        <v>7479</v>
      </c>
      <c r="L558" s="9" t="s">
        <v>7508</v>
      </c>
      <c r="M558" s="9">
        <v>270.77999999999997</v>
      </c>
      <c r="N558" s="9">
        <v>110.23</v>
      </c>
      <c r="O558" s="9">
        <v>3</v>
      </c>
      <c r="P558" s="9">
        <v>0.1</v>
      </c>
      <c r="Q558" s="9">
        <v>789</v>
      </c>
      <c r="R558" s="9">
        <v>4</v>
      </c>
    </row>
    <row r="559" spans="1:18" x14ac:dyDescent="0.3">
      <c r="A559" s="9">
        <v>2300</v>
      </c>
      <c r="B559" s="9" t="s">
        <v>575</v>
      </c>
      <c r="C559" s="9">
        <v>42</v>
      </c>
      <c r="D559" s="9" t="s">
        <v>5018</v>
      </c>
      <c r="E559" s="9" t="s">
        <v>5521</v>
      </c>
      <c r="F559" s="9">
        <v>1</v>
      </c>
      <c r="G559" s="9">
        <v>12123</v>
      </c>
      <c r="H559" s="9" t="s">
        <v>5521</v>
      </c>
      <c r="I559" s="9" t="s">
        <v>7456</v>
      </c>
      <c r="J559" s="9">
        <v>136</v>
      </c>
      <c r="K559" s="9" t="s">
        <v>7503</v>
      </c>
      <c r="L559" s="9" t="s">
        <v>7510</v>
      </c>
      <c r="M559" s="9">
        <v>115.04</v>
      </c>
      <c r="N559" s="9">
        <v>79.88</v>
      </c>
      <c r="O559" s="9">
        <v>5</v>
      </c>
      <c r="P559" s="9"/>
      <c r="Q559" s="9">
        <v>497</v>
      </c>
      <c r="R559" s="9">
        <v>5</v>
      </c>
    </row>
    <row r="560" spans="1:18" x14ac:dyDescent="0.3">
      <c r="A560" s="9">
        <v>2020</v>
      </c>
      <c r="B560" s="9" t="s">
        <v>576</v>
      </c>
      <c r="C560" s="9">
        <v>36</v>
      </c>
      <c r="D560" s="9" t="s">
        <v>5021</v>
      </c>
      <c r="E560" s="9" t="s">
        <v>5454</v>
      </c>
      <c r="F560" s="9">
        <v>0</v>
      </c>
      <c r="G560" s="9">
        <v>13157</v>
      </c>
      <c r="H560" s="9" t="s">
        <v>5454</v>
      </c>
      <c r="I560" s="9" t="s">
        <v>7457</v>
      </c>
      <c r="J560" s="9">
        <v>125</v>
      </c>
      <c r="K560" s="9" t="s">
        <v>7479</v>
      </c>
      <c r="L560" s="9" t="s">
        <v>7509</v>
      </c>
      <c r="M560" s="9">
        <v>473.99</v>
      </c>
      <c r="N560" s="9">
        <v>232.22</v>
      </c>
      <c r="O560" s="9">
        <v>1</v>
      </c>
      <c r="P560" s="9">
        <v>0.05</v>
      </c>
      <c r="Q560" s="9">
        <v>434</v>
      </c>
      <c r="R560" s="9">
        <v>3</v>
      </c>
    </row>
    <row r="561" spans="1:18" x14ac:dyDescent="0.3">
      <c r="A561" s="9">
        <v>1760</v>
      </c>
      <c r="B561" s="9" t="s">
        <v>577</v>
      </c>
      <c r="C561" s="9">
        <v>48</v>
      </c>
      <c r="D561" s="9" t="s">
        <v>5021</v>
      </c>
      <c r="E561" s="9" t="s">
        <v>5522</v>
      </c>
      <c r="F561" s="9">
        <v>0</v>
      </c>
      <c r="G561" s="9">
        <v>10226</v>
      </c>
      <c r="H561" s="9" t="s">
        <v>5522</v>
      </c>
      <c r="I561" s="9" t="s">
        <v>7455</v>
      </c>
      <c r="J561" s="9">
        <v>128</v>
      </c>
      <c r="K561" s="9" t="s">
        <v>7473</v>
      </c>
      <c r="L561" s="9" t="s">
        <v>7509</v>
      </c>
      <c r="M561" s="9">
        <v>1306.6500000000001</v>
      </c>
      <c r="N561" s="9">
        <v>631.99</v>
      </c>
      <c r="O561" s="9">
        <v>3</v>
      </c>
      <c r="P561" s="9"/>
      <c r="Q561" s="9">
        <v>633</v>
      </c>
      <c r="R561" s="9">
        <v>6</v>
      </c>
    </row>
    <row r="562" spans="1:18" x14ac:dyDescent="0.3">
      <c r="A562" s="9">
        <v>1675</v>
      </c>
      <c r="B562" s="9" t="s">
        <v>578</v>
      </c>
      <c r="C562" s="9">
        <v>37</v>
      </c>
      <c r="D562" s="9" t="s">
        <v>5018</v>
      </c>
      <c r="E562" s="9" t="s">
        <v>5523</v>
      </c>
      <c r="F562" s="9">
        <v>0</v>
      </c>
      <c r="G562" s="9">
        <v>13434</v>
      </c>
      <c r="H562" s="9" t="s">
        <v>5523</v>
      </c>
      <c r="I562" s="9" t="s">
        <v>7456</v>
      </c>
      <c r="J562" s="9">
        <v>142</v>
      </c>
      <c r="K562" s="9" t="s">
        <v>7500</v>
      </c>
      <c r="L562" s="9" t="s">
        <v>7508</v>
      </c>
      <c r="M562" s="9">
        <v>542.19000000000005</v>
      </c>
      <c r="N562" s="9">
        <v>375.18</v>
      </c>
      <c r="O562" s="9">
        <v>4</v>
      </c>
      <c r="P562" s="9">
        <v>0.05</v>
      </c>
      <c r="Q562" s="9">
        <v>1030</v>
      </c>
      <c r="R562" s="9">
        <v>4</v>
      </c>
    </row>
    <row r="563" spans="1:18" x14ac:dyDescent="0.3">
      <c r="A563" s="9">
        <v>2417</v>
      </c>
      <c r="B563" s="9" t="s">
        <v>579</v>
      </c>
      <c r="C563" s="9">
        <v>24</v>
      </c>
      <c r="D563" s="9" t="s">
        <v>5019</v>
      </c>
      <c r="E563" s="9" t="s">
        <v>5524</v>
      </c>
      <c r="F563" s="9">
        <v>0</v>
      </c>
      <c r="G563" s="9">
        <v>10958</v>
      </c>
      <c r="H563" s="9" t="s">
        <v>5524</v>
      </c>
      <c r="I563" s="9" t="s">
        <v>7455</v>
      </c>
      <c r="J563" s="9">
        <v>139</v>
      </c>
      <c r="K563" s="9" t="s">
        <v>7486</v>
      </c>
      <c r="L563" s="9" t="s">
        <v>7509</v>
      </c>
      <c r="M563" s="9">
        <v>229.35</v>
      </c>
      <c r="N563" s="9">
        <v>141.85</v>
      </c>
      <c r="O563" s="9">
        <v>4</v>
      </c>
      <c r="P563" s="9"/>
      <c r="Q563" s="9">
        <v>1003</v>
      </c>
      <c r="R563" s="9">
        <v>4</v>
      </c>
    </row>
    <row r="564" spans="1:18" x14ac:dyDescent="0.3">
      <c r="A564" s="9">
        <v>1456</v>
      </c>
      <c r="B564" s="9" t="s">
        <v>580</v>
      </c>
      <c r="C564" s="9">
        <v>41</v>
      </c>
      <c r="D564" s="9" t="s">
        <v>5019</v>
      </c>
      <c r="E564" s="9" t="s">
        <v>5525</v>
      </c>
      <c r="F564" s="9">
        <v>0</v>
      </c>
      <c r="G564" s="9">
        <v>13639</v>
      </c>
      <c r="H564" s="9" t="s">
        <v>5525</v>
      </c>
      <c r="I564" s="9" t="s">
        <v>7456</v>
      </c>
      <c r="J564" s="9">
        <v>130</v>
      </c>
      <c r="K564" s="9" t="s">
        <v>7487</v>
      </c>
      <c r="L564" s="9" t="s">
        <v>7510</v>
      </c>
      <c r="M564" s="9">
        <v>986.26</v>
      </c>
      <c r="N564" s="9">
        <v>567.67999999999995</v>
      </c>
      <c r="O564" s="9">
        <v>1</v>
      </c>
      <c r="P564" s="9">
        <v>0.1</v>
      </c>
      <c r="Q564" s="9">
        <v>400</v>
      </c>
      <c r="R564" s="9">
        <v>6</v>
      </c>
    </row>
    <row r="565" spans="1:18" x14ac:dyDescent="0.3">
      <c r="A565" s="9">
        <v>1919</v>
      </c>
      <c r="B565" s="9" t="s">
        <v>581</v>
      </c>
      <c r="C565" s="9">
        <v>36</v>
      </c>
      <c r="D565" s="9" t="s">
        <v>5020</v>
      </c>
      <c r="E565" s="9" t="s">
        <v>5526</v>
      </c>
      <c r="F565" s="9">
        <v>0</v>
      </c>
      <c r="G565" s="9">
        <v>10591</v>
      </c>
      <c r="H565" s="9" t="s">
        <v>5526</v>
      </c>
      <c r="I565" s="9" t="s">
        <v>7457</v>
      </c>
      <c r="J565" s="9">
        <v>105</v>
      </c>
      <c r="K565" s="9" t="s">
        <v>7461</v>
      </c>
      <c r="L565" s="9" t="s">
        <v>7510</v>
      </c>
      <c r="M565" s="9">
        <v>1495.07</v>
      </c>
      <c r="N565" s="9">
        <v>911.69</v>
      </c>
      <c r="O565" s="9">
        <v>4</v>
      </c>
      <c r="P565" s="9"/>
      <c r="Q565" s="9">
        <v>404</v>
      </c>
      <c r="R565" s="9">
        <v>3</v>
      </c>
    </row>
    <row r="566" spans="1:18" x14ac:dyDescent="0.3">
      <c r="A566" s="9">
        <v>1191</v>
      </c>
      <c r="B566" s="9" t="s">
        <v>582</v>
      </c>
      <c r="C566" s="9">
        <v>38</v>
      </c>
      <c r="D566" s="9" t="s">
        <v>5023</v>
      </c>
      <c r="E566" s="9" t="s">
        <v>5527</v>
      </c>
      <c r="F566" s="9">
        <v>0</v>
      </c>
      <c r="G566" s="9">
        <v>10023</v>
      </c>
      <c r="H566" s="9" t="s">
        <v>5527</v>
      </c>
      <c r="I566" s="9" t="s">
        <v>7457</v>
      </c>
      <c r="J566" s="9">
        <v>117</v>
      </c>
      <c r="K566" s="9" t="s">
        <v>7483</v>
      </c>
      <c r="L566" s="9" t="s">
        <v>7509</v>
      </c>
      <c r="M566" s="9">
        <v>386.87</v>
      </c>
      <c r="N566" s="9">
        <v>237.14</v>
      </c>
      <c r="O566" s="9">
        <v>1</v>
      </c>
      <c r="P566" s="9"/>
      <c r="Q566" s="9">
        <v>692</v>
      </c>
      <c r="R566" s="9">
        <v>4</v>
      </c>
    </row>
    <row r="567" spans="1:18" x14ac:dyDescent="0.3">
      <c r="A567" s="9">
        <v>1738</v>
      </c>
      <c r="B567" s="9" t="s">
        <v>583</v>
      </c>
      <c r="C567" s="9">
        <v>-7</v>
      </c>
      <c r="D567" s="9" t="s">
        <v>5020</v>
      </c>
      <c r="E567" s="9" t="s">
        <v>5528</v>
      </c>
      <c r="F567" s="9">
        <v>0</v>
      </c>
      <c r="G567" s="9">
        <v>11762</v>
      </c>
      <c r="H567" s="9" t="s">
        <v>5528</v>
      </c>
      <c r="I567" s="9" t="s">
        <v>7455</v>
      </c>
      <c r="J567" s="9">
        <v>118</v>
      </c>
      <c r="K567" s="9" t="s">
        <v>7501</v>
      </c>
      <c r="L567" s="9" t="s">
        <v>7507</v>
      </c>
      <c r="M567" s="9">
        <v>455.38</v>
      </c>
      <c r="N567" s="9">
        <v>286.43</v>
      </c>
      <c r="O567" s="9">
        <v>5</v>
      </c>
      <c r="P567" s="9">
        <v>0.2</v>
      </c>
      <c r="Q567" s="9">
        <v>704</v>
      </c>
      <c r="R567" s="9">
        <v>3</v>
      </c>
    </row>
    <row r="568" spans="1:18" x14ac:dyDescent="0.3">
      <c r="A568" s="9">
        <v>2122</v>
      </c>
      <c r="B568" s="9" t="s">
        <v>584</v>
      </c>
      <c r="C568" s="9">
        <v>50</v>
      </c>
      <c r="D568" s="9" t="s">
        <v>5019</v>
      </c>
      <c r="E568" s="9" t="s">
        <v>5529</v>
      </c>
      <c r="F568" s="9">
        <v>0</v>
      </c>
      <c r="G568" s="9">
        <v>12075</v>
      </c>
      <c r="H568" s="9" t="s">
        <v>5529</v>
      </c>
      <c r="I568" s="9" t="s">
        <v>7457</v>
      </c>
      <c r="J568" s="9">
        <v>143</v>
      </c>
      <c r="K568" s="9" t="s">
        <v>7475</v>
      </c>
      <c r="L568" s="9" t="s">
        <v>7509</v>
      </c>
      <c r="M568" s="9">
        <v>1459.18</v>
      </c>
      <c r="N568" s="9">
        <v>613.08000000000004</v>
      </c>
      <c r="O568" s="9">
        <v>1</v>
      </c>
      <c r="P568" s="9">
        <v>0.05</v>
      </c>
      <c r="Q568" s="9">
        <v>541</v>
      </c>
      <c r="R568" s="9">
        <v>9</v>
      </c>
    </row>
    <row r="569" spans="1:18" x14ac:dyDescent="0.3">
      <c r="A569" s="9">
        <v>1977</v>
      </c>
      <c r="B569" s="9" t="s">
        <v>585</v>
      </c>
      <c r="C569" s="9">
        <v>35</v>
      </c>
      <c r="D569" s="9" t="s">
        <v>5018</v>
      </c>
      <c r="E569" s="9" t="s">
        <v>5530</v>
      </c>
      <c r="F569" s="9">
        <v>1</v>
      </c>
      <c r="G569" s="9">
        <v>12168</v>
      </c>
      <c r="H569" s="9" t="s">
        <v>5530</v>
      </c>
      <c r="I569" s="9" t="s">
        <v>7457</v>
      </c>
      <c r="J569" s="9">
        <v>147</v>
      </c>
      <c r="K569" s="9" t="s">
        <v>7474</v>
      </c>
      <c r="L569" s="9" t="s">
        <v>7509</v>
      </c>
      <c r="M569" s="9">
        <v>309.23</v>
      </c>
      <c r="N569" s="9">
        <v>161.99</v>
      </c>
      <c r="O569" s="9">
        <v>2</v>
      </c>
      <c r="P569" s="9">
        <v>0.2</v>
      </c>
      <c r="Q569" s="9">
        <v>966</v>
      </c>
      <c r="R569" s="9">
        <v>3</v>
      </c>
    </row>
    <row r="570" spans="1:18" x14ac:dyDescent="0.3">
      <c r="A570" s="9">
        <v>2008</v>
      </c>
      <c r="B570" s="9" t="s">
        <v>586</v>
      </c>
      <c r="C570" s="9">
        <v>19</v>
      </c>
      <c r="D570" s="9" t="s">
        <v>5023</v>
      </c>
      <c r="E570" s="9" t="s">
        <v>5531</v>
      </c>
      <c r="F570" s="9">
        <v>1</v>
      </c>
      <c r="G570" s="9">
        <v>11513</v>
      </c>
      <c r="H570" s="9" t="s">
        <v>5531</v>
      </c>
      <c r="I570" s="9" t="s">
        <v>7455</v>
      </c>
      <c r="J570" s="9">
        <v>121</v>
      </c>
      <c r="K570" s="9" t="s">
        <v>7495</v>
      </c>
      <c r="L570" s="9" t="s">
        <v>7508</v>
      </c>
      <c r="M570" s="9">
        <v>791.26</v>
      </c>
      <c r="N570" s="9">
        <v>386.56</v>
      </c>
      <c r="O570" s="9">
        <v>4</v>
      </c>
      <c r="P570" s="9"/>
      <c r="Q570" s="9">
        <v>391</v>
      </c>
      <c r="R570" s="9">
        <v>5</v>
      </c>
    </row>
    <row r="571" spans="1:18" x14ac:dyDescent="0.3">
      <c r="A571" s="9">
        <v>1095</v>
      </c>
      <c r="B571" s="9" t="s">
        <v>587</v>
      </c>
      <c r="C571" s="9">
        <v>53</v>
      </c>
      <c r="D571" s="9" t="s">
        <v>5018</v>
      </c>
      <c r="E571" s="9" t="s">
        <v>5313</v>
      </c>
      <c r="F571" s="9">
        <v>1</v>
      </c>
      <c r="G571" s="9">
        <v>13676</v>
      </c>
      <c r="H571" s="9" t="s">
        <v>5313</v>
      </c>
      <c r="I571" s="9" t="s">
        <v>7455</v>
      </c>
      <c r="J571" s="9">
        <v>122</v>
      </c>
      <c r="K571" s="9" t="s">
        <v>7465</v>
      </c>
      <c r="L571" s="9" t="s">
        <v>7507</v>
      </c>
      <c r="M571" s="9">
        <v>397.5</v>
      </c>
      <c r="N571" s="9">
        <v>167.42</v>
      </c>
      <c r="O571" s="9">
        <v>4</v>
      </c>
      <c r="P571" s="9"/>
      <c r="Q571" s="9">
        <v>351</v>
      </c>
      <c r="R571" s="9">
        <v>4</v>
      </c>
    </row>
    <row r="572" spans="1:18" x14ac:dyDescent="0.3">
      <c r="A572" s="9">
        <v>1662</v>
      </c>
      <c r="B572" s="9" t="s">
        <v>588</v>
      </c>
      <c r="C572" s="9">
        <v>49</v>
      </c>
      <c r="D572" s="9" t="s">
        <v>5020</v>
      </c>
      <c r="E572" s="9" t="s">
        <v>5532</v>
      </c>
      <c r="F572" s="9">
        <v>0</v>
      </c>
      <c r="G572" s="9">
        <v>10852</v>
      </c>
      <c r="H572" s="9" t="s">
        <v>5532</v>
      </c>
      <c r="I572" s="9" t="s">
        <v>7455</v>
      </c>
      <c r="J572" s="9">
        <v>139</v>
      </c>
      <c r="K572" s="9" t="s">
        <v>7486</v>
      </c>
      <c r="L572" s="9" t="s">
        <v>7509</v>
      </c>
      <c r="M572" s="9">
        <v>1401.91</v>
      </c>
      <c r="N572" s="9">
        <v>734.29</v>
      </c>
      <c r="O572" s="9">
        <v>3</v>
      </c>
      <c r="P572" s="9"/>
      <c r="Q572" s="9">
        <v>440</v>
      </c>
      <c r="R572" s="9">
        <v>3</v>
      </c>
    </row>
    <row r="573" spans="1:18" x14ac:dyDescent="0.3">
      <c r="A573" s="9">
        <v>2213</v>
      </c>
      <c r="B573" s="9" t="s">
        <v>589</v>
      </c>
      <c r="C573" s="9">
        <v>35</v>
      </c>
      <c r="D573" s="9" t="s">
        <v>5021</v>
      </c>
      <c r="E573" s="9" t="s">
        <v>5533</v>
      </c>
      <c r="F573" s="9">
        <v>1</v>
      </c>
      <c r="G573" s="9">
        <v>12671</v>
      </c>
      <c r="H573" s="9" t="s">
        <v>5533</v>
      </c>
      <c r="I573" s="9" t="s">
        <v>7456</v>
      </c>
      <c r="J573" s="9">
        <v>106</v>
      </c>
      <c r="K573" s="9" t="s">
        <v>7477</v>
      </c>
      <c r="L573" s="9" t="s">
        <v>7508</v>
      </c>
      <c r="M573" s="9">
        <v>1473.21</v>
      </c>
      <c r="N573" s="9">
        <v>861.61</v>
      </c>
      <c r="O573" s="9">
        <v>2</v>
      </c>
      <c r="P573" s="9"/>
      <c r="Q573" s="9">
        <v>1418</v>
      </c>
      <c r="R573" s="9">
        <v>3</v>
      </c>
    </row>
    <row r="574" spans="1:18" x14ac:dyDescent="0.3">
      <c r="A574" s="9">
        <v>1036</v>
      </c>
      <c r="B574" s="9" t="s">
        <v>590</v>
      </c>
      <c r="C574" s="9">
        <v>22</v>
      </c>
      <c r="D574" s="9" t="s">
        <v>5018</v>
      </c>
      <c r="E574" s="9" t="s">
        <v>5534</v>
      </c>
      <c r="F574" s="9">
        <v>1</v>
      </c>
      <c r="G574" s="9">
        <v>12937</v>
      </c>
      <c r="H574" s="9" t="s">
        <v>5534</v>
      </c>
      <c r="I574" s="9" t="s">
        <v>7455</v>
      </c>
      <c r="J574" s="9">
        <v>116</v>
      </c>
      <c r="K574" s="9" t="s">
        <v>7480</v>
      </c>
      <c r="L574" s="9" t="s">
        <v>7508</v>
      </c>
      <c r="M574" s="9">
        <v>1231.31</v>
      </c>
      <c r="N574" s="9">
        <v>558.46</v>
      </c>
      <c r="O574" s="9">
        <v>3</v>
      </c>
      <c r="P574" s="9"/>
      <c r="Q574" s="9">
        <v>567</v>
      </c>
      <c r="R574" s="9">
        <v>3</v>
      </c>
    </row>
    <row r="575" spans="1:18" x14ac:dyDescent="0.3">
      <c r="A575" s="9">
        <v>2392</v>
      </c>
      <c r="B575" s="9" t="s">
        <v>591</v>
      </c>
      <c r="C575" s="9">
        <v>42</v>
      </c>
      <c r="D575" s="9" t="s">
        <v>5020</v>
      </c>
      <c r="E575" s="9" t="s">
        <v>5535</v>
      </c>
      <c r="F575" s="9">
        <v>0</v>
      </c>
      <c r="G575" s="9">
        <v>11368</v>
      </c>
      <c r="H575" s="9" t="s">
        <v>5535</v>
      </c>
      <c r="I575" s="9" t="s">
        <v>7456</v>
      </c>
      <c r="J575" s="9">
        <v>102</v>
      </c>
      <c r="K575" s="9" t="s">
        <v>7494</v>
      </c>
      <c r="L575" s="9" t="s">
        <v>7508</v>
      </c>
      <c r="M575" s="9">
        <v>506.44</v>
      </c>
      <c r="N575" s="9">
        <v>248.92</v>
      </c>
      <c r="O575" s="9">
        <v>1</v>
      </c>
      <c r="P575" s="9"/>
      <c r="Q575" s="9">
        <v>543</v>
      </c>
      <c r="R575" s="9">
        <v>5</v>
      </c>
    </row>
    <row r="576" spans="1:18" x14ac:dyDescent="0.3">
      <c r="A576" s="9">
        <v>1278</v>
      </c>
      <c r="B576" s="9" t="s">
        <v>592</v>
      </c>
      <c r="C576" s="9">
        <v>41</v>
      </c>
      <c r="D576" s="9" t="s">
        <v>5020</v>
      </c>
      <c r="E576" s="9" t="s">
        <v>5536</v>
      </c>
      <c r="F576" s="9">
        <v>1</v>
      </c>
      <c r="G576" s="9">
        <v>12022</v>
      </c>
      <c r="H576" s="9" t="s">
        <v>5536</v>
      </c>
      <c r="I576" s="9" t="s">
        <v>7455</v>
      </c>
      <c r="J576" s="9">
        <v>101</v>
      </c>
      <c r="K576" s="9" t="s">
        <v>7478</v>
      </c>
      <c r="L576" s="9" t="s">
        <v>7510</v>
      </c>
      <c r="M576" s="9">
        <v>635.05999999999995</v>
      </c>
      <c r="N576" s="9">
        <v>375.8</v>
      </c>
      <c r="O576" s="9">
        <v>5</v>
      </c>
      <c r="P576" s="9">
        <v>0.2</v>
      </c>
      <c r="Q576" s="9">
        <v>804</v>
      </c>
      <c r="R576" s="9">
        <v>3</v>
      </c>
    </row>
    <row r="577" spans="1:18" x14ac:dyDescent="0.3">
      <c r="A577" s="9">
        <v>1216</v>
      </c>
      <c r="B577" s="9" t="s">
        <v>593</v>
      </c>
      <c r="C577" s="9">
        <v>53</v>
      </c>
      <c r="D577" s="9" t="s">
        <v>5020</v>
      </c>
      <c r="E577" s="9" t="s">
        <v>5537</v>
      </c>
      <c r="F577" s="9">
        <v>0</v>
      </c>
      <c r="G577" s="9">
        <v>12078</v>
      </c>
      <c r="H577" s="9" t="s">
        <v>5537</v>
      </c>
      <c r="I577" s="9" t="s">
        <v>7456</v>
      </c>
      <c r="J577" s="9">
        <v>130</v>
      </c>
      <c r="K577" s="9" t="s">
        <v>7487</v>
      </c>
      <c r="L577" s="9" t="s">
        <v>7508</v>
      </c>
      <c r="M577" s="9">
        <v>401.34</v>
      </c>
      <c r="N577" s="9">
        <v>230.29</v>
      </c>
      <c r="O577" s="9">
        <v>4</v>
      </c>
      <c r="P577" s="9"/>
      <c r="Q577" s="9">
        <v>517</v>
      </c>
      <c r="R577" s="9">
        <v>5</v>
      </c>
    </row>
    <row r="578" spans="1:18" x14ac:dyDescent="0.3">
      <c r="A578" s="9">
        <v>1866</v>
      </c>
      <c r="B578" s="9" t="s">
        <v>594</v>
      </c>
      <c r="C578" s="9">
        <v>33</v>
      </c>
      <c r="D578" s="9" t="s">
        <v>5021</v>
      </c>
      <c r="E578" s="9" t="s">
        <v>5538</v>
      </c>
      <c r="F578" s="9">
        <v>0</v>
      </c>
      <c r="G578" s="9">
        <v>11678</v>
      </c>
      <c r="H578" s="9" t="s">
        <v>5538</v>
      </c>
      <c r="I578" s="9" t="s">
        <v>7455</v>
      </c>
      <c r="J578" s="9">
        <v>143</v>
      </c>
      <c r="K578" s="9" t="s">
        <v>7475</v>
      </c>
      <c r="L578" s="9" t="s">
        <v>7508</v>
      </c>
      <c r="M578" s="9">
        <v>1341.6</v>
      </c>
      <c r="N578" s="9">
        <v>886.31</v>
      </c>
      <c r="O578" s="9">
        <v>5</v>
      </c>
      <c r="P578" s="9">
        <v>0.2</v>
      </c>
      <c r="Q578" s="9">
        <v>404</v>
      </c>
      <c r="R578" s="9">
        <v>5</v>
      </c>
    </row>
    <row r="579" spans="1:18" x14ac:dyDescent="0.3">
      <c r="A579" s="9">
        <v>1872</v>
      </c>
      <c r="B579" s="9" t="s">
        <v>595</v>
      </c>
      <c r="C579" s="9">
        <v>57</v>
      </c>
      <c r="D579" s="9" t="s">
        <v>5021</v>
      </c>
      <c r="E579" s="9" t="s">
        <v>5539</v>
      </c>
      <c r="F579" s="9">
        <v>0</v>
      </c>
      <c r="G579" s="9">
        <v>13950</v>
      </c>
      <c r="H579" s="9" t="s">
        <v>5539</v>
      </c>
      <c r="I579" s="9" t="s">
        <v>7456</v>
      </c>
      <c r="J579" s="9">
        <v>137</v>
      </c>
      <c r="K579" s="9" t="s">
        <v>7484</v>
      </c>
      <c r="L579" s="9" t="s">
        <v>7510</v>
      </c>
      <c r="M579" s="9">
        <v>1376.11</v>
      </c>
      <c r="N579" s="9">
        <v>877.09</v>
      </c>
      <c r="O579" s="9">
        <v>1</v>
      </c>
      <c r="P579" s="9"/>
      <c r="Q579" s="9">
        <v>403</v>
      </c>
      <c r="R579" s="9">
        <v>5</v>
      </c>
    </row>
    <row r="580" spans="1:18" x14ac:dyDescent="0.3">
      <c r="A580" s="9">
        <v>2296</v>
      </c>
      <c r="B580" s="9" t="s">
        <v>596</v>
      </c>
      <c r="C580" s="9">
        <v>31</v>
      </c>
      <c r="D580" s="9" t="s">
        <v>5021</v>
      </c>
      <c r="E580" s="9" t="s">
        <v>5540</v>
      </c>
      <c r="F580" s="9">
        <v>0</v>
      </c>
      <c r="G580" s="9">
        <v>13881</v>
      </c>
      <c r="H580" s="9" t="s">
        <v>5540</v>
      </c>
      <c r="I580" s="9" t="s">
        <v>7457</v>
      </c>
      <c r="J580" s="9">
        <v>148</v>
      </c>
      <c r="K580" s="9" t="s">
        <v>7491</v>
      </c>
      <c r="L580" s="9" t="s">
        <v>7510</v>
      </c>
      <c r="M580" s="9">
        <v>657.36</v>
      </c>
      <c r="N580" s="9">
        <v>453.37</v>
      </c>
      <c r="O580" s="9">
        <v>1</v>
      </c>
      <c r="P580" s="9">
        <v>0.2</v>
      </c>
      <c r="Q580" s="9">
        <v>481</v>
      </c>
      <c r="R580" s="9">
        <v>5</v>
      </c>
    </row>
    <row r="581" spans="1:18" x14ac:dyDescent="0.3">
      <c r="A581" s="9">
        <v>1061</v>
      </c>
      <c r="B581" s="9" t="s">
        <v>597</v>
      </c>
      <c r="C581" s="9">
        <v>19</v>
      </c>
      <c r="D581" s="9" t="s">
        <v>5023</v>
      </c>
      <c r="E581" s="9" t="s">
        <v>5541</v>
      </c>
      <c r="F581" s="9">
        <v>0</v>
      </c>
      <c r="G581" s="9">
        <v>13298</v>
      </c>
      <c r="H581" s="9" t="s">
        <v>5541</v>
      </c>
      <c r="I581" s="9" t="s">
        <v>7455</v>
      </c>
      <c r="J581" s="9">
        <v>123</v>
      </c>
      <c r="K581" s="9" t="s">
        <v>7502</v>
      </c>
      <c r="L581" s="9" t="s">
        <v>7508</v>
      </c>
      <c r="M581" s="9">
        <v>1001.97</v>
      </c>
      <c r="N581" s="9">
        <v>580.29999999999995</v>
      </c>
      <c r="O581" s="9">
        <v>2</v>
      </c>
      <c r="P581" s="9"/>
      <c r="Q581" s="9">
        <v>331</v>
      </c>
      <c r="R581" s="9">
        <v>3</v>
      </c>
    </row>
    <row r="582" spans="1:18" x14ac:dyDescent="0.3">
      <c r="A582" s="9">
        <v>1595</v>
      </c>
      <c r="B582" s="9" t="s">
        <v>598</v>
      </c>
      <c r="C582" s="9">
        <v>23</v>
      </c>
      <c r="D582" s="9" t="s">
        <v>5021</v>
      </c>
      <c r="E582" s="9" t="s">
        <v>5452</v>
      </c>
      <c r="F582" s="9">
        <v>1</v>
      </c>
      <c r="G582" s="9">
        <v>12917</v>
      </c>
      <c r="H582" s="9" t="s">
        <v>5452</v>
      </c>
      <c r="I582" s="9" t="s">
        <v>7455</v>
      </c>
      <c r="J582" s="9">
        <v>101</v>
      </c>
      <c r="K582" s="9" t="s">
        <v>7478</v>
      </c>
      <c r="L582" s="9" t="s">
        <v>7509</v>
      </c>
      <c r="M582" s="9">
        <v>290.05</v>
      </c>
      <c r="N582" s="9">
        <v>176.8</v>
      </c>
      <c r="O582" s="9">
        <v>3</v>
      </c>
      <c r="P582" s="9">
        <v>0.05</v>
      </c>
      <c r="Q582" s="9">
        <v>839</v>
      </c>
      <c r="R582" s="9">
        <v>4</v>
      </c>
    </row>
    <row r="583" spans="1:18" x14ac:dyDescent="0.3">
      <c r="A583" s="9">
        <v>1728</v>
      </c>
      <c r="B583" s="9" t="s">
        <v>599</v>
      </c>
      <c r="C583" s="9">
        <v>39</v>
      </c>
      <c r="D583" s="9" t="s">
        <v>5021</v>
      </c>
      <c r="E583" s="9" t="s">
        <v>5542</v>
      </c>
      <c r="F583" s="9">
        <v>0</v>
      </c>
      <c r="G583" s="9">
        <v>13321</v>
      </c>
      <c r="H583" s="9" t="s">
        <v>5542</v>
      </c>
      <c r="I583" s="9" t="s">
        <v>7456</v>
      </c>
      <c r="J583" s="9">
        <v>119</v>
      </c>
      <c r="K583" s="9" t="s">
        <v>7459</v>
      </c>
      <c r="L583" s="9" t="s">
        <v>7507</v>
      </c>
      <c r="M583" s="9">
        <v>680.66</v>
      </c>
      <c r="N583" s="9">
        <v>447.98</v>
      </c>
      <c r="O583" s="9">
        <v>4</v>
      </c>
      <c r="P583" s="9"/>
      <c r="Q583" s="9">
        <v>789</v>
      </c>
      <c r="R583" s="9">
        <v>4</v>
      </c>
    </row>
    <row r="584" spans="1:18" x14ac:dyDescent="0.3">
      <c r="A584" s="9">
        <v>2365</v>
      </c>
      <c r="B584" s="9" t="s">
        <v>600</v>
      </c>
      <c r="C584" s="9">
        <v>39</v>
      </c>
      <c r="D584" s="9" t="s">
        <v>5021</v>
      </c>
      <c r="E584" s="9" t="s">
        <v>5543</v>
      </c>
      <c r="F584" s="9">
        <v>1</v>
      </c>
      <c r="G584" s="9">
        <v>10049</v>
      </c>
      <c r="H584" s="9" t="s">
        <v>5543</v>
      </c>
      <c r="I584" s="9" t="s">
        <v>7457</v>
      </c>
      <c r="J584" s="9">
        <v>146</v>
      </c>
      <c r="K584" s="9" t="s">
        <v>7505</v>
      </c>
      <c r="L584" s="9" t="s">
        <v>7510</v>
      </c>
      <c r="M584" s="9">
        <v>965.67</v>
      </c>
      <c r="N584" s="9">
        <v>629.61</v>
      </c>
      <c r="O584" s="9">
        <v>4</v>
      </c>
      <c r="P584" s="9">
        <v>0.2</v>
      </c>
      <c r="Q584" s="9">
        <v>640</v>
      </c>
      <c r="R584" s="9">
        <v>4</v>
      </c>
    </row>
    <row r="585" spans="1:18" x14ac:dyDescent="0.3">
      <c r="A585" s="9">
        <v>1396</v>
      </c>
      <c r="B585" s="9" t="s">
        <v>601</v>
      </c>
      <c r="C585" s="9">
        <v>44</v>
      </c>
      <c r="D585" s="9" t="s">
        <v>5018</v>
      </c>
      <c r="E585" s="9" t="s">
        <v>5544</v>
      </c>
      <c r="F585" s="9">
        <v>0</v>
      </c>
      <c r="G585" s="9">
        <v>12773</v>
      </c>
      <c r="H585" s="9" t="s">
        <v>5544</v>
      </c>
      <c r="I585" s="9" t="s">
        <v>7457</v>
      </c>
      <c r="J585" s="9">
        <v>103</v>
      </c>
      <c r="K585" s="9" t="s">
        <v>7472</v>
      </c>
      <c r="L585" s="9" t="s">
        <v>7507</v>
      </c>
      <c r="M585" s="9">
        <v>608.83000000000004</v>
      </c>
      <c r="N585" s="9">
        <v>374.81</v>
      </c>
      <c r="O585" s="9">
        <v>5</v>
      </c>
      <c r="P585" s="9"/>
      <c r="Q585" s="9">
        <v>384</v>
      </c>
      <c r="R585" s="9">
        <v>7</v>
      </c>
    </row>
    <row r="586" spans="1:18" x14ac:dyDescent="0.3">
      <c r="A586" s="9">
        <v>1698</v>
      </c>
      <c r="B586" s="9" t="s">
        <v>602</v>
      </c>
      <c r="C586" s="9">
        <v>38</v>
      </c>
      <c r="D586" s="9" t="s">
        <v>5021</v>
      </c>
      <c r="E586" s="9" t="s">
        <v>5545</v>
      </c>
      <c r="F586" s="9">
        <v>0</v>
      </c>
      <c r="G586" s="9">
        <v>11915</v>
      </c>
      <c r="H586" s="9" t="s">
        <v>5545</v>
      </c>
      <c r="I586" s="9" t="s">
        <v>7456</v>
      </c>
      <c r="J586" s="9">
        <v>102</v>
      </c>
      <c r="K586" s="9" t="s">
        <v>7494</v>
      </c>
      <c r="L586" s="9" t="s">
        <v>7510</v>
      </c>
      <c r="M586" s="9">
        <v>568.52</v>
      </c>
      <c r="N586" s="9">
        <v>312.73</v>
      </c>
      <c r="O586" s="9">
        <v>2</v>
      </c>
      <c r="P586" s="9"/>
      <c r="Q586" s="9">
        <v>487</v>
      </c>
      <c r="R586" s="9">
        <v>3</v>
      </c>
    </row>
    <row r="587" spans="1:18" x14ac:dyDescent="0.3">
      <c r="A587" s="9">
        <v>2042</v>
      </c>
      <c r="B587" s="9" t="s">
        <v>603</v>
      </c>
      <c r="C587" s="9">
        <v>54</v>
      </c>
      <c r="D587" s="9" t="s">
        <v>5023</v>
      </c>
      <c r="E587" s="9" t="s">
        <v>5546</v>
      </c>
      <c r="F587" s="9">
        <v>0</v>
      </c>
      <c r="G587" s="9">
        <v>12436</v>
      </c>
      <c r="H587" s="9" t="s">
        <v>5546</v>
      </c>
      <c r="I587" s="9" t="s">
        <v>7455</v>
      </c>
      <c r="J587" s="9">
        <v>137</v>
      </c>
      <c r="K587" s="9" t="s">
        <v>7484</v>
      </c>
      <c r="L587" s="9" t="s">
        <v>7508</v>
      </c>
      <c r="M587" s="9">
        <v>51.45</v>
      </c>
      <c r="N587" s="9">
        <v>24.8</v>
      </c>
      <c r="O587" s="9">
        <v>1</v>
      </c>
      <c r="P587" s="9"/>
      <c r="Q587" s="9">
        <v>984</v>
      </c>
      <c r="R587" s="9">
        <v>3</v>
      </c>
    </row>
    <row r="588" spans="1:18" x14ac:dyDescent="0.3">
      <c r="A588" s="9">
        <v>1176</v>
      </c>
      <c r="B588" s="9" t="s">
        <v>604</v>
      </c>
      <c r="C588" s="9">
        <v>36</v>
      </c>
      <c r="D588" s="9" t="s">
        <v>5020</v>
      </c>
      <c r="E588" s="9" t="s">
        <v>5547</v>
      </c>
      <c r="F588" s="9">
        <v>1</v>
      </c>
      <c r="G588" s="9">
        <v>12991</v>
      </c>
      <c r="H588" s="9" t="s">
        <v>5547</v>
      </c>
      <c r="I588" s="9" t="s">
        <v>7457</v>
      </c>
      <c r="J588" s="9">
        <v>117</v>
      </c>
      <c r="K588" s="9" t="s">
        <v>7483</v>
      </c>
      <c r="L588" s="9" t="s">
        <v>7510</v>
      </c>
      <c r="M588" s="9">
        <v>1216.23</v>
      </c>
      <c r="N588" s="9">
        <v>806.56</v>
      </c>
      <c r="O588" s="9">
        <v>2</v>
      </c>
      <c r="P588" s="9"/>
      <c r="Q588" s="9">
        <v>496</v>
      </c>
      <c r="R588" s="9">
        <v>5</v>
      </c>
    </row>
    <row r="589" spans="1:18" x14ac:dyDescent="0.3">
      <c r="A589" s="9">
        <v>1395</v>
      </c>
      <c r="B589" s="9" t="s">
        <v>605</v>
      </c>
      <c r="C589" s="9">
        <v>10</v>
      </c>
      <c r="D589" s="9" t="s">
        <v>5018</v>
      </c>
      <c r="E589" s="9" t="s">
        <v>5548</v>
      </c>
      <c r="F589" s="9">
        <v>0</v>
      </c>
      <c r="G589" s="9">
        <v>11804</v>
      </c>
      <c r="H589" s="9" t="s">
        <v>5548</v>
      </c>
      <c r="I589" s="9" t="s">
        <v>7455</v>
      </c>
      <c r="J589" s="9">
        <v>128</v>
      </c>
      <c r="K589" s="9" t="s">
        <v>7473</v>
      </c>
      <c r="L589" s="9" t="s">
        <v>7508</v>
      </c>
      <c r="M589" s="9">
        <v>1339.54</v>
      </c>
      <c r="N589" s="9">
        <v>847.92</v>
      </c>
      <c r="O589" s="9">
        <v>4</v>
      </c>
      <c r="P589" s="9">
        <v>0.1</v>
      </c>
      <c r="Q589" s="9">
        <v>787</v>
      </c>
      <c r="R589" s="9">
        <v>5</v>
      </c>
    </row>
    <row r="590" spans="1:18" x14ac:dyDescent="0.3">
      <c r="A590" s="9">
        <v>1444</v>
      </c>
      <c r="B590" s="9" t="s">
        <v>606</v>
      </c>
      <c r="C590" s="9">
        <v>38</v>
      </c>
      <c r="D590" s="9" t="s">
        <v>5019</v>
      </c>
      <c r="E590" s="9" t="s">
        <v>5549</v>
      </c>
      <c r="F590" s="9">
        <v>0</v>
      </c>
      <c r="G590" s="9">
        <v>13359</v>
      </c>
      <c r="H590" s="9" t="s">
        <v>5549</v>
      </c>
      <c r="I590" s="9" t="s">
        <v>7456</v>
      </c>
      <c r="J590" s="9">
        <v>118</v>
      </c>
      <c r="K590" s="9" t="s">
        <v>7501</v>
      </c>
      <c r="L590" s="9" t="s">
        <v>7507</v>
      </c>
      <c r="M590" s="9">
        <v>1455.72</v>
      </c>
      <c r="N590" s="9">
        <v>948.22</v>
      </c>
      <c r="O590" s="9">
        <v>3</v>
      </c>
      <c r="P590" s="9"/>
      <c r="Q590" s="9">
        <v>688</v>
      </c>
      <c r="R590" s="9">
        <v>7</v>
      </c>
    </row>
    <row r="591" spans="1:18" x14ac:dyDescent="0.3">
      <c r="A591" s="9">
        <v>2256</v>
      </c>
      <c r="B591" s="9" t="s">
        <v>607</v>
      </c>
      <c r="C591" s="9">
        <v>9</v>
      </c>
      <c r="D591" s="9" t="s">
        <v>5021</v>
      </c>
      <c r="E591" s="9" t="s">
        <v>5550</v>
      </c>
      <c r="F591" s="9">
        <v>0</v>
      </c>
      <c r="G591" s="9">
        <v>11730</v>
      </c>
      <c r="H591" s="9" t="s">
        <v>5550</v>
      </c>
      <c r="I591" s="9" t="s">
        <v>7455</v>
      </c>
      <c r="J591" s="9">
        <v>133</v>
      </c>
      <c r="K591" s="9" t="s">
        <v>7498</v>
      </c>
      <c r="L591" s="9" t="s">
        <v>7511</v>
      </c>
      <c r="M591" s="9">
        <v>1092.94</v>
      </c>
      <c r="N591" s="9"/>
      <c r="O591" s="9">
        <v>5</v>
      </c>
      <c r="P591" s="9">
        <v>0.05</v>
      </c>
      <c r="Q591" s="9">
        <v>329</v>
      </c>
      <c r="R591" s="9">
        <v>8</v>
      </c>
    </row>
    <row r="592" spans="1:18" x14ac:dyDescent="0.3">
      <c r="A592" s="9">
        <v>1075</v>
      </c>
      <c r="B592" s="9" t="s">
        <v>608</v>
      </c>
      <c r="C592" s="9">
        <v>-10</v>
      </c>
      <c r="D592" s="9" t="s">
        <v>5020</v>
      </c>
      <c r="E592" s="9" t="s">
        <v>5310</v>
      </c>
      <c r="F592" s="9">
        <v>0</v>
      </c>
      <c r="G592" s="9">
        <v>11789</v>
      </c>
      <c r="H592" s="9" t="s">
        <v>5310</v>
      </c>
      <c r="I592" s="9" t="s">
        <v>7457</v>
      </c>
      <c r="J592" s="9">
        <v>115</v>
      </c>
      <c r="K592" s="9" t="s">
        <v>7481</v>
      </c>
      <c r="L592" s="9" t="s">
        <v>7508</v>
      </c>
      <c r="M592" s="9">
        <v>845.75</v>
      </c>
      <c r="N592" s="9">
        <v>418.18</v>
      </c>
      <c r="O592" s="9">
        <v>1</v>
      </c>
      <c r="P592" s="9"/>
      <c r="Q592" s="9">
        <v>374</v>
      </c>
      <c r="R592" s="9">
        <v>3</v>
      </c>
    </row>
    <row r="593" spans="1:18" x14ac:dyDescent="0.3">
      <c r="A593" s="9">
        <v>1264</v>
      </c>
      <c r="B593" s="9" t="s">
        <v>609</v>
      </c>
      <c r="C593" s="9">
        <v>55</v>
      </c>
      <c r="D593" s="9" t="s">
        <v>5020</v>
      </c>
      <c r="E593" s="9" t="s">
        <v>5551</v>
      </c>
      <c r="F593" s="9">
        <v>1</v>
      </c>
      <c r="G593" s="9">
        <v>13662</v>
      </c>
      <c r="H593" s="9" t="s">
        <v>5551</v>
      </c>
      <c r="I593" s="9" t="s">
        <v>7456</v>
      </c>
      <c r="J593" s="9">
        <v>122</v>
      </c>
      <c r="K593" s="9" t="s">
        <v>7465</v>
      </c>
      <c r="L593" s="9" t="s">
        <v>7507</v>
      </c>
      <c r="M593" s="9">
        <v>440.46</v>
      </c>
      <c r="N593" s="9">
        <v>232.33</v>
      </c>
      <c r="O593" s="9">
        <v>1</v>
      </c>
      <c r="P593" s="9">
        <v>0.2</v>
      </c>
      <c r="Q593" s="9">
        <v>558</v>
      </c>
      <c r="R593" s="9">
        <v>3</v>
      </c>
    </row>
    <row r="594" spans="1:18" x14ac:dyDescent="0.3">
      <c r="A594" s="9">
        <v>1454</v>
      </c>
      <c r="B594" s="9" t="s">
        <v>610</v>
      </c>
      <c r="C594" s="9">
        <v>25</v>
      </c>
      <c r="D594" s="9" t="s">
        <v>5018</v>
      </c>
      <c r="E594" s="9" t="s">
        <v>5552</v>
      </c>
      <c r="F594" s="9">
        <v>0</v>
      </c>
      <c r="G594" s="9">
        <v>11014</v>
      </c>
      <c r="H594" s="9" t="s">
        <v>5552</v>
      </c>
      <c r="I594" s="9" t="s">
        <v>7457</v>
      </c>
      <c r="J594" s="9">
        <v>141</v>
      </c>
      <c r="K594" s="9" t="s">
        <v>7490</v>
      </c>
      <c r="L594" s="9" t="s">
        <v>7507</v>
      </c>
      <c r="M594" s="9">
        <v>1498.98</v>
      </c>
      <c r="N594" s="9">
        <v>976.59</v>
      </c>
      <c r="O594" s="9">
        <v>1</v>
      </c>
      <c r="P594" s="9">
        <v>0.2</v>
      </c>
      <c r="Q594" s="9">
        <v>561</v>
      </c>
      <c r="R594" s="9">
        <v>7</v>
      </c>
    </row>
    <row r="595" spans="1:18" x14ac:dyDescent="0.3">
      <c r="A595" s="9">
        <v>1717</v>
      </c>
      <c r="B595" s="9" t="s">
        <v>611</v>
      </c>
      <c r="C595" s="9">
        <v>61</v>
      </c>
      <c r="D595" s="9" t="s">
        <v>5019</v>
      </c>
      <c r="E595" s="9" t="s">
        <v>5553</v>
      </c>
      <c r="F595" s="9">
        <v>1</v>
      </c>
      <c r="G595" s="9">
        <v>12522</v>
      </c>
      <c r="H595" s="9" t="s">
        <v>5553</v>
      </c>
      <c r="I595" s="9" t="s">
        <v>7455</v>
      </c>
      <c r="J595" s="9">
        <v>127</v>
      </c>
      <c r="K595" s="9" t="s">
        <v>7489</v>
      </c>
      <c r="L595" s="9" t="s">
        <v>7510</v>
      </c>
      <c r="M595" s="9">
        <v>905.14</v>
      </c>
      <c r="N595" s="9">
        <v>604.51</v>
      </c>
      <c r="O595" s="9">
        <v>3</v>
      </c>
      <c r="P595" s="9"/>
      <c r="Q595" s="9">
        <v>873</v>
      </c>
      <c r="R595" s="9">
        <v>3</v>
      </c>
    </row>
    <row r="596" spans="1:18" x14ac:dyDescent="0.3">
      <c r="A596" s="9">
        <v>1734</v>
      </c>
      <c r="B596" s="9" t="s">
        <v>612</v>
      </c>
      <c r="C596" s="9">
        <v>52</v>
      </c>
      <c r="D596" s="9" t="s">
        <v>5022</v>
      </c>
      <c r="E596" s="9" t="s">
        <v>5554</v>
      </c>
      <c r="F596" s="9">
        <v>1</v>
      </c>
      <c r="G596" s="9">
        <v>12803</v>
      </c>
      <c r="H596" s="9" t="s">
        <v>5554</v>
      </c>
      <c r="I596" s="9" t="s">
        <v>7455</v>
      </c>
      <c r="J596" s="9">
        <v>137</v>
      </c>
      <c r="K596" s="9" t="s">
        <v>7484</v>
      </c>
      <c r="L596" s="9" t="s">
        <v>7508</v>
      </c>
      <c r="M596" s="9">
        <v>1037.67</v>
      </c>
      <c r="N596" s="9">
        <v>503.76</v>
      </c>
      <c r="O596" s="9">
        <v>4</v>
      </c>
      <c r="P596" s="9"/>
      <c r="Q596" s="9">
        <v>478</v>
      </c>
      <c r="R596" s="9">
        <v>2</v>
      </c>
    </row>
    <row r="597" spans="1:18" x14ac:dyDescent="0.3">
      <c r="A597" s="9">
        <v>2407</v>
      </c>
      <c r="B597" s="9" t="s">
        <v>613</v>
      </c>
      <c r="C597" s="9">
        <v>58</v>
      </c>
      <c r="D597" s="9" t="s">
        <v>5023</v>
      </c>
      <c r="E597" s="9" t="s">
        <v>5555</v>
      </c>
      <c r="F597" s="9">
        <v>1</v>
      </c>
      <c r="G597" s="9">
        <v>12650</v>
      </c>
      <c r="H597" s="9" t="s">
        <v>5555</v>
      </c>
      <c r="I597" s="9" t="s">
        <v>7456</v>
      </c>
      <c r="J597" s="9">
        <v>132</v>
      </c>
      <c r="K597" s="9" t="s">
        <v>7506</v>
      </c>
      <c r="L597" s="9" t="s">
        <v>7507</v>
      </c>
      <c r="M597" s="9">
        <v>1039.49</v>
      </c>
      <c r="N597" s="9">
        <v>629.86</v>
      </c>
      <c r="O597" s="9">
        <v>4</v>
      </c>
      <c r="P597" s="9"/>
      <c r="Q597" s="9">
        <v>1654</v>
      </c>
      <c r="R597" s="9">
        <v>2</v>
      </c>
    </row>
    <row r="598" spans="1:18" x14ac:dyDescent="0.3">
      <c r="A598" s="9">
        <v>1850</v>
      </c>
      <c r="B598" s="9" t="s">
        <v>614</v>
      </c>
      <c r="C598" s="9">
        <v>42</v>
      </c>
      <c r="D598" s="9" t="s">
        <v>5022</v>
      </c>
      <c r="E598" s="9" t="s">
        <v>5556</v>
      </c>
      <c r="F598" s="9">
        <v>1</v>
      </c>
      <c r="G598" s="9">
        <v>12973</v>
      </c>
      <c r="H598" s="9" t="s">
        <v>5556</v>
      </c>
      <c r="I598" s="9" t="s">
        <v>7457</v>
      </c>
      <c r="J598" s="9">
        <v>145</v>
      </c>
      <c r="K598" s="9" t="s">
        <v>7470</v>
      </c>
      <c r="L598" s="9" t="s">
        <v>7509</v>
      </c>
      <c r="M598" s="9">
        <v>1275.6199999999999</v>
      </c>
      <c r="N598" s="9">
        <v>540.03</v>
      </c>
      <c r="O598" s="9">
        <v>2</v>
      </c>
      <c r="P598" s="9"/>
      <c r="Q598" s="9">
        <v>629</v>
      </c>
      <c r="R598" s="9">
        <v>4</v>
      </c>
    </row>
    <row r="599" spans="1:18" x14ac:dyDescent="0.3">
      <c r="A599" s="9">
        <v>2390</v>
      </c>
      <c r="B599" s="9" t="s">
        <v>615</v>
      </c>
      <c r="C599" s="9">
        <v>25</v>
      </c>
      <c r="D599" s="9" t="s">
        <v>5020</v>
      </c>
      <c r="E599" s="9" t="s">
        <v>5557</v>
      </c>
      <c r="F599" s="9">
        <v>0</v>
      </c>
      <c r="G599" s="9">
        <v>11029</v>
      </c>
      <c r="H599" s="9" t="s">
        <v>5557</v>
      </c>
      <c r="I599" s="9" t="s">
        <v>7457</v>
      </c>
      <c r="J599" s="9">
        <v>119</v>
      </c>
      <c r="K599" s="9" t="s">
        <v>7459</v>
      </c>
      <c r="L599" s="9" t="s">
        <v>7510</v>
      </c>
      <c r="M599" s="9">
        <v>64.03</v>
      </c>
      <c r="N599" s="9">
        <v>33.479999999999997</v>
      </c>
      <c r="O599" s="9">
        <v>2</v>
      </c>
      <c r="P599" s="9"/>
      <c r="Q599" s="9">
        <v>385</v>
      </c>
      <c r="R599" s="9">
        <v>5</v>
      </c>
    </row>
    <row r="600" spans="1:18" x14ac:dyDescent="0.3">
      <c r="A600" s="9">
        <v>1143</v>
      </c>
      <c r="B600" s="9" t="s">
        <v>616</v>
      </c>
      <c r="C600" s="9">
        <v>51</v>
      </c>
      <c r="D600" s="9" t="s">
        <v>5022</v>
      </c>
      <c r="E600" s="9" t="s">
        <v>5558</v>
      </c>
      <c r="F600" s="9">
        <v>1</v>
      </c>
      <c r="G600" s="9">
        <v>12840</v>
      </c>
      <c r="H600" s="9" t="s">
        <v>5558</v>
      </c>
      <c r="I600" s="9" t="s">
        <v>7457</v>
      </c>
      <c r="J600" s="9">
        <v>128</v>
      </c>
      <c r="K600" s="9" t="s">
        <v>7473</v>
      </c>
      <c r="L600" s="9" t="s">
        <v>7510</v>
      </c>
      <c r="M600" s="9">
        <v>369.36</v>
      </c>
      <c r="N600" s="9">
        <v>201.67</v>
      </c>
      <c r="O600" s="9">
        <v>4</v>
      </c>
      <c r="P600" s="9"/>
      <c r="Q600" s="9">
        <v>468</v>
      </c>
      <c r="R600" s="9">
        <v>3</v>
      </c>
    </row>
    <row r="601" spans="1:18" x14ac:dyDescent="0.3">
      <c r="A601" s="9">
        <v>1884</v>
      </c>
      <c r="B601" s="9" t="s">
        <v>617</v>
      </c>
      <c r="C601" s="9">
        <v>30</v>
      </c>
      <c r="D601" s="9" t="s">
        <v>5020</v>
      </c>
      <c r="E601" s="9" t="s">
        <v>5559</v>
      </c>
      <c r="F601" s="9">
        <v>0</v>
      </c>
      <c r="G601" s="9">
        <v>10411</v>
      </c>
      <c r="H601" s="9" t="s">
        <v>5559</v>
      </c>
      <c r="I601" s="9" t="s">
        <v>7456</v>
      </c>
      <c r="J601" s="9">
        <v>128</v>
      </c>
      <c r="K601" s="9" t="s">
        <v>7473</v>
      </c>
      <c r="L601" s="9" t="s">
        <v>7507</v>
      </c>
      <c r="M601" s="9">
        <v>1015.02</v>
      </c>
      <c r="N601" s="9">
        <v>639.15</v>
      </c>
      <c r="O601" s="9">
        <v>1</v>
      </c>
      <c r="P601" s="9"/>
      <c r="Q601" s="9">
        <v>531</v>
      </c>
      <c r="R601" s="9">
        <v>2</v>
      </c>
    </row>
    <row r="602" spans="1:18" x14ac:dyDescent="0.3">
      <c r="A602" s="9">
        <v>2092</v>
      </c>
      <c r="B602" s="9" t="s">
        <v>618</v>
      </c>
      <c r="C602" s="9">
        <v>41</v>
      </c>
      <c r="D602" s="9" t="s">
        <v>5022</v>
      </c>
      <c r="E602" s="9" t="s">
        <v>5356</v>
      </c>
      <c r="F602" s="9">
        <v>0</v>
      </c>
      <c r="G602" s="9">
        <v>11981</v>
      </c>
      <c r="H602" s="9" t="s">
        <v>5356</v>
      </c>
      <c r="I602" s="9" t="s">
        <v>7455</v>
      </c>
      <c r="J602" s="9">
        <v>110</v>
      </c>
      <c r="K602" s="9" t="s">
        <v>7493</v>
      </c>
      <c r="L602" s="9" t="s">
        <v>7508</v>
      </c>
      <c r="M602" s="9">
        <v>1347.96</v>
      </c>
      <c r="N602" s="9">
        <v>899.89</v>
      </c>
      <c r="O602" s="9">
        <v>3</v>
      </c>
      <c r="P602" s="9"/>
      <c r="Q602" s="9">
        <v>410</v>
      </c>
      <c r="R602" s="9">
        <v>5</v>
      </c>
    </row>
    <row r="603" spans="1:18" x14ac:dyDescent="0.3">
      <c r="A603" s="9">
        <v>2122</v>
      </c>
      <c r="B603" s="9" t="s">
        <v>619</v>
      </c>
      <c r="C603" s="9">
        <v>37</v>
      </c>
      <c r="D603" s="9" t="s">
        <v>5020</v>
      </c>
      <c r="E603" s="9" t="s">
        <v>5560</v>
      </c>
      <c r="F603" s="9">
        <v>0</v>
      </c>
      <c r="G603" s="9">
        <v>10661</v>
      </c>
      <c r="H603" s="9" t="s">
        <v>5560</v>
      </c>
      <c r="I603" s="9" t="s">
        <v>7455</v>
      </c>
      <c r="J603" s="9">
        <v>120</v>
      </c>
      <c r="K603" s="9" t="s">
        <v>7488</v>
      </c>
      <c r="L603" s="9" t="s">
        <v>7510</v>
      </c>
      <c r="M603" s="9">
        <v>1043.74</v>
      </c>
      <c r="N603" s="9">
        <v>523.11</v>
      </c>
      <c r="O603" s="9">
        <v>4</v>
      </c>
      <c r="P603" s="9"/>
      <c r="Q603" s="9">
        <v>541</v>
      </c>
      <c r="R603" s="9">
        <v>9</v>
      </c>
    </row>
    <row r="604" spans="1:18" x14ac:dyDescent="0.3">
      <c r="A604" s="9">
        <v>1395</v>
      </c>
      <c r="B604" s="9" t="s">
        <v>620</v>
      </c>
      <c r="C604" s="9">
        <v>56</v>
      </c>
      <c r="D604" s="9" t="s">
        <v>5020</v>
      </c>
      <c r="E604" s="9" t="s">
        <v>5561</v>
      </c>
      <c r="F604" s="9">
        <v>0</v>
      </c>
      <c r="G604" s="9">
        <v>11347</v>
      </c>
      <c r="H604" s="9" t="s">
        <v>5561</v>
      </c>
      <c r="I604" s="9" t="s">
        <v>7455</v>
      </c>
      <c r="J604" s="9">
        <v>125</v>
      </c>
      <c r="K604" s="9" t="s">
        <v>7479</v>
      </c>
      <c r="L604" s="9" t="s">
        <v>7508</v>
      </c>
      <c r="M604" s="9">
        <v>649.55999999999995</v>
      </c>
      <c r="N604" s="9">
        <v>362.66</v>
      </c>
      <c r="O604" s="9">
        <v>3</v>
      </c>
      <c r="P604" s="9"/>
      <c r="Q604" s="9">
        <v>787</v>
      </c>
      <c r="R604" s="9">
        <v>5</v>
      </c>
    </row>
    <row r="605" spans="1:18" x14ac:dyDescent="0.3">
      <c r="A605" s="9">
        <v>2048</v>
      </c>
      <c r="B605" s="9" t="s">
        <v>621</v>
      </c>
      <c r="C605" s="9">
        <v>50</v>
      </c>
      <c r="D605" s="9" t="s">
        <v>5018</v>
      </c>
      <c r="E605" s="9" t="s">
        <v>5562</v>
      </c>
      <c r="F605" s="9">
        <v>1</v>
      </c>
      <c r="G605" s="9">
        <v>13470</v>
      </c>
      <c r="H605" s="9" t="s">
        <v>5562</v>
      </c>
      <c r="I605" s="9" t="s">
        <v>7457</v>
      </c>
      <c r="J605" s="9">
        <v>121</v>
      </c>
      <c r="K605" s="9" t="s">
        <v>7495</v>
      </c>
      <c r="L605" s="9" t="s">
        <v>7507</v>
      </c>
      <c r="M605" s="9">
        <v>574.26</v>
      </c>
      <c r="N605" s="9">
        <v>341.25</v>
      </c>
      <c r="O605" s="9">
        <v>5</v>
      </c>
      <c r="P605" s="9"/>
      <c r="Q605" s="9">
        <v>1145</v>
      </c>
      <c r="R605" s="9">
        <v>3</v>
      </c>
    </row>
    <row r="606" spans="1:18" x14ac:dyDescent="0.3">
      <c r="A606" s="9">
        <v>1947</v>
      </c>
      <c r="B606" s="9" t="s">
        <v>622</v>
      </c>
      <c r="C606" s="9">
        <v>38</v>
      </c>
      <c r="D606" s="9" t="s">
        <v>5019</v>
      </c>
      <c r="E606" s="9" t="s">
        <v>5563</v>
      </c>
      <c r="F606" s="9">
        <v>1</v>
      </c>
      <c r="G606" s="9">
        <v>11305</v>
      </c>
      <c r="H606" s="9" t="s">
        <v>5563</v>
      </c>
      <c r="I606" s="9" t="s">
        <v>7456</v>
      </c>
      <c r="J606" s="9">
        <v>114</v>
      </c>
      <c r="K606" s="9" t="s">
        <v>7463</v>
      </c>
      <c r="L606" s="9" t="s">
        <v>7507</v>
      </c>
      <c r="M606" s="9">
        <v>1120.02</v>
      </c>
      <c r="N606" s="9">
        <v>558.45000000000005</v>
      </c>
      <c r="O606" s="9">
        <v>1</v>
      </c>
      <c r="P606" s="9"/>
      <c r="Q606" s="9">
        <v>450</v>
      </c>
      <c r="R606" s="9">
        <v>4</v>
      </c>
    </row>
    <row r="607" spans="1:18" x14ac:dyDescent="0.3">
      <c r="A607" s="9">
        <v>1890</v>
      </c>
      <c r="B607" s="9" t="s">
        <v>623</v>
      </c>
      <c r="C607" s="9">
        <v>10</v>
      </c>
      <c r="D607" s="9" t="s">
        <v>5020</v>
      </c>
      <c r="E607" s="9" t="s">
        <v>5564</v>
      </c>
      <c r="F607" s="9">
        <v>0</v>
      </c>
      <c r="G607" s="9">
        <v>10190</v>
      </c>
      <c r="H607" s="9" t="s">
        <v>5564</v>
      </c>
      <c r="I607" s="9" t="s">
        <v>7457</v>
      </c>
      <c r="J607" s="9">
        <v>122</v>
      </c>
      <c r="K607" s="9" t="s">
        <v>7465</v>
      </c>
      <c r="L607" s="9" t="s">
        <v>7508</v>
      </c>
      <c r="M607" s="9">
        <v>1124.79</v>
      </c>
      <c r="N607" s="9">
        <v>782.47</v>
      </c>
      <c r="O607" s="9">
        <v>5</v>
      </c>
      <c r="P607" s="9"/>
      <c r="Q607" s="9">
        <v>830</v>
      </c>
      <c r="R607" s="9">
        <v>6</v>
      </c>
    </row>
    <row r="608" spans="1:18" x14ac:dyDescent="0.3">
      <c r="A608" s="9">
        <v>2492</v>
      </c>
      <c r="B608" s="9" t="s">
        <v>624</v>
      </c>
      <c r="C608" s="9">
        <v>30</v>
      </c>
      <c r="D608" s="9" t="s">
        <v>5023</v>
      </c>
      <c r="E608" s="9" t="s">
        <v>5239</v>
      </c>
      <c r="F608" s="9">
        <v>1</v>
      </c>
      <c r="G608" s="9">
        <v>12833</v>
      </c>
      <c r="H608" s="9" t="s">
        <v>5239</v>
      </c>
      <c r="I608" s="9" t="s">
        <v>7456</v>
      </c>
      <c r="J608" s="9">
        <v>126</v>
      </c>
      <c r="K608" s="9" t="s">
        <v>7469</v>
      </c>
      <c r="L608" s="9" t="s">
        <v>7509</v>
      </c>
      <c r="M608" s="9">
        <v>930.23</v>
      </c>
      <c r="N608" s="9">
        <v>616.49</v>
      </c>
      <c r="O608" s="9">
        <v>4</v>
      </c>
      <c r="P608" s="9"/>
      <c r="Q608" s="9">
        <v>892</v>
      </c>
      <c r="R608" s="9">
        <v>4</v>
      </c>
    </row>
    <row r="609" spans="1:18" x14ac:dyDescent="0.3">
      <c r="A609" s="9">
        <v>2174</v>
      </c>
      <c r="B609" s="9" t="s">
        <v>625</v>
      </c>
      <c r="C609" s="9">
        <v>50</v>
      </c>
      <c r="D609" s="9" t="s">
        <v>5023</v>
      </c>
      <c r="E609" s="9" t="s">
        <v>5565</v>
      </c>
      <c r="F609" s="9">
        <v>0</v>
      </c>
      <c r="G609" s="9">
        <v>10584</v>
      </c>
      <c r="H609" s="9" t="s">
        <v>5565</v>
      </c>
      <c r="I609" s="9" t="s">
        <v>7457</v>
      </c>
      <c r="J609" s="9">
        <v>144</v>
      </c>
      <c r="K609" s="9" t="s">
        <v>7462</v>
      </c>
      <c r="L609" s="9" t="s">
        <v>7510</v>
      </c>
      <c r="M609" s="9">
        <v>472.63</v>
      </c>
      <c r="N609" s="9">
        <v>231.08</v>
      </c>
      <c r="O609" s="9">
        <v>2</v>
      </c>
      <c r="P609" s="9">
        <v>0.1</v>
      </c>
      <c r="Q609" s="9">
        <v>407</v>
      </c>
      <c r="R609" s="9">
        <v>2</v>
      </c>
    </row>
    <row r="610" spans="1:18" x14ac:dyDescent="0.3">
      <c r="A610" s="9">
        <v>2167</v>
      </c>
      <c r="B610" s="9" t="s">
        <v>626</v>
      </c>
      <c r="C610" s="9">
        <v>44</v>
      </c>
      <c r="D610" s="9" t="s">
        <v>5021</v>
      </c>
      <c r="E610" s="9" t="s">
        <v>5566</v>
      </c>
      <c r="F610" s="9">
        <v>0</v>
      </c>
      <c r="G610" s="9">
        <v>10958</v>
      </c>
      <c r="H610" s="9" t="s">
        <v>5566</v>
      </c>
      <c r="I610" s="9" t="s">
        <v>7456</v>
      </c>
      <c r="J610" s="9">
        <v>111</v>
      </c>
      <c r="K610" s="9" t="s">
        <v>7476</v>
      </c>
      <c r="L610" s="9" t="s">
        <v>7507</v>
      </c>
      <c r="M610" s="9">
        <v>1391.47</v>
      </c>
      <c r="N610" s="9">
        <v>768.63</v>
      </c>
      <c r="O610" s="9">
        <v>4</v>
      </c>
      <c r="P610" s="9"/>
      <c r="Q610" s="9">
        <v>367</v>
      </c>
      <c r="R610" s="9">
        <v>5</v>
      </c>
    </row>
    <row r="611" spans="1:18" x14ac:dyDescent="0.3">
      <c r="A611" s="9">
        <v>1568</v>
      </c>
      <c r="B611" s="9" t="s">
        <v>627</v>
      </c>
      <c r="C611" s="9">
        <v>17</v>
      </c>
      <c r="D611" s="9" t="s">
        <v>5020</v>
      </c>
      <c r="E611" s="9" t="s">
        <v>5567</v>
      </c>
      <c r="F611" s="9">
        <v>0</v>
      </c>
      <c r="G611" s="9">
        <v>11853</v>
      </c>
      <c r="H611" s="9" t="s">
        <v>5567</v>
      </c>
      <c r="I611" s="9" t="s">
        <v>7457</v>
      </c>
      <c r="J611" s="9">
        <v>107</v>
      </c>
      <c r="K611" s="9" t="s">
        <v>7485</v>
      </c>
      <c r="L611" s="9" t="s">
        <v>7509</v>
      </c>
      <c r="M611" s="9">
        <v>850.23</v>
      </c>
      <c r="N611" s="9">
        <v>398.97</v>
      </c>
      <c r="O611" s="9">
        <v>5</v>
      </c>
      <c r="P611" s="9">
        <v>0.1</v>
      </c>
      <c r="Q611" s="9">
        <v>930</v>
      </c>
      <c r="R611" s="9">
        <v>3</v>
      </c>
    </row>
    <row r="612" spans="1:18" x14ac:dyDescent="0.3">
      <c r="A612" s="9">
        <v>2062</v>
      </c>
      <c r="B612" s="9" t="s">
        <v>628</v>
      </c>
      <c r="C612" s="9">
        <v>12</v>
      </c>
      <c r="D612" s="9" t="s">
        <v>5020</v>
      </c>
      <c r="E612" s="9" t="s">
        <v>5568</v>
      </c>
      <c r="F612" s="9">
        <v>0</v>
      </c>
      <c r="G612" s="9">
        <v>10499</v>
      </c>
      <c r="H612" s="9" t="s">
        <v>5568</v>
      </c>
      <c r="I612" s="9" t="s">
        <v>7457</v>
      </c>
      <c r="J612" s="9">
        <v>117</v>
      </c>
      <c r="K612" s="9" t="s">
        <v>7483</v>
      </c>
      <c r="L612" s="9" t="s">
        <v>7509</v>
      </c>
      <c r="M612" s="9">
        <v>1196.21</v>
      </c>
      <c r="N612" s="9">
        <v>663.12</v>
      </c>
      <c r="O612" s="9">
        <v>3</v>
      </c>
      <c r="P612" s="9"/>
      <c r="Q612" s="9">
        <v>370</v>
      </c>
      <c r="R612" s="9">
        <v>10</v>
      </c>
    </row>
    <row r="613" spans="1:18" x14ac:dyDescent="0.3">
      <c r="A613" s="9">
        <v>1108</v>
      </c>
      <c r="B613" s="9" t="s">
        <v>629</v>
      </c>
      <c r="C613" s="9">
        <v>42</v>
      </c>
      <c r="D613" s="9" t="s">
        <v>5020</v>
      </c>
      <c r="E613" s="9" t="s">
        <v>5112</v>
      </c>
      <c r="F613" s="9">
        <v>0</v>
      </c>
      <c r="G613" s="9">
        <v>10579</v>
      </c>
      <c r="H613" s="9" t="s">
        <v>5112</v>
      </c>
      <c r="I613" s="9" t="s">
        <v>7456</v>
      </c>
      <c r="J613" s="9">
        <v>118</v>
      </c>
      <c r="K613" s="9" t="s">
        <v>7501</v>
      </c>
      <c r="L613" s="9" t="s">
        <v>7508</v>
      </c>
      <c r="M613" s="9">
        <v>360.75</v>
      </c>
      <c r="N613" s="9">
        <v>218.25</v>
      </c>
      <c r="O613" s="9">
        <v>4</v>
      </c>
      <c r="P613" s="9"/>
      <c r="Q613" s="9">
        <v>407</v>
      </c>
      <c r="R613" s="9">
        <v>5</v>
      </c>
    </row>
    <row r="614" spans="1:18" x14ac:dyDescent="0.3">
      <c r="A614" s="9">
        <v>2065</v>
      </c>
      <c r="B614" s="9" t="s">
        <v>630</v>
      </c>
      <c r="C614" s="9">
        <v>24</v>
      </c>
      <c r="D614" s="9" t="s">
        <v>5022</v>
      </c>
      <c r="E614" s="9" t="s">
        <v>5569</v>
      </c>
      <c r="F614" s="9">
        <v>1</v>
      </c>
      <c r="G614" s="9">
        <v>10815</v>
      </c>
      <c r="H614" s="9" t="s">
        <v>5569</v>
      </c>
      <c r="I614" s="9" t="s">
        <v>7455</v>
      </c>
      <c r="J614" s="9">
        <v>107</v>
      </c>
      <c r="K614" s="9" t="s">
        <v>7485</v>
      </c>
      <c r="L614" s="9" t="s">
        <v>7508</v>
      </c>
      <c r="M614" s="9">
        <v>548.86</v>
      </c>
      <c r="N614" s="9">
        <v>233.63</v>
      </c>
      <c r="O614" s="9">
        <v>2</v>
      </c>
      <c r="P614" s="9"/>
      <c r="Q614" s="9">
        <v>854</v>
      </c>
      <c r="R614" s="9">
        <v>2</v>
      </c>
    </row>
    <row r="615" spans="1:18" x14ac:dyDescent="0.3">
      <c r="A615" s="9">
        <v>2209</v>
      </c>
      <c r="B615" s="9" t="s">
        <v>631</v>
      </c>
      <c r="C615" s="9">
        <v>25</v>
      </c>
      <c r="D615" s="9" t="s">
        <v>5020</v>
      </c>
      <c r="E615" s="9" t="s">
        <v>5570</v>
      </c>
      <c r="F615" s="9">
        <v>0</v>
      </c>
      <c r="G615" s="9">
        <v>13505</v>
      </c>
      <c r="H615" s="9" t="s">
        <v>5570</v>
      </c>
      <c r="I615" s="9" t="s">
        <v>7455</v>
      </c>
      <c r="J615" s="9">
        <v>120</v>
      </c>
      <c r="K615" s="9" t="s">
        <v>7488</v>
      </c>
      <c r="L615" s="9" t="s">
        <v>7508</v>
      </c>
      <c r="M615" s="9">
        <v>1318.14</v>
      </c>
      <c r="N615" s="9">
        <v>871.34</v>
      </c>
      <c r="O615" s="9">
        <v>5</v>
      </c>
      <c r="P615" s="9"/>
      <c r="Q615" s="9">
        <v>576</v>
      </c>
      <c r="R615" s="9">
        <v>2</v>
      </c>
    </row>
    <row r="616" spans="1:18" x14ac:dyDescent="0.3">
      <c r="A616" s="9">
        <v>1934</v>
      </c>
      <c r="B616" s="9" t="s">
        <v>632</v>
      </c>
      <c r="C616" s="9">
        <v>50</v>
      </c>
      <c r="D616" s="9" t="s">
        <v>5020</v>
      </c>
      <c r="E616" s="9" t="s">
        <v>5571</v>
      </c>
      <c r="F616" s="9">
        <v>1</v>
      </c>
      <c r="G616" s="9">
        <v>13134</v>
      </c>
      <c r="H616" s="9" t="s">
        <v>5571</v>
      </c>
      <c r="I616" s="9" t="s">
        <v>7456</v>
      </c>
      <c r="J616" s="9">
        <v>138</v>
      </c>
      <c r="K616" s="9" t="s">
        <v>7464</v>
      </c>
      <c r="L616" s="9" t="s">
        <v>7509</v>
      </c>
      <c r="M616" s="9">
        <v>122.66</v>
      </c>
      <c r="N616" s="9">
        <v>70.91</v>
      </c>
      <c r="O616" s="9">
        <v>4</v>
      </c>
      <c r="P616" s="9">
        <v>0.05</v>
      </c>
      <c r="Q616" s="9">
        <v>776</v>
      </c>
      <c r="R616" s="9">
        <v>2</v>
      </c>
    </row>
    <row r="617" spans="1:18" x14ac:dyDescent="0.3">
      <c r="A617" s="9">
        <v>1397</v>
      </c>
      <c r="B617" s="9" t="s">
        <v>633</v>
      </c>
      <c r="C617" s="9">
        <v>58</v>
      </c>
      <c r="D617" s="9" t="s">
        <v>5023</v>
      </c>
      <c r="E617" s="9" t="s">
        <v>5572</v>
      </c>
      <c r="F617" s="9">
        <v>0</v>
      </c>
      <c r="G617" s="9">
        <v>11476</v>
      </c>
      <c r="H617" s="9" t="s">
        <v>5572</v>
      </c>
      <c r="I617" s="9" t="s">
        <v>7456</v>
      </c>
      <c r="J617" s="9">
        <v>111</v>
      </c>
      <c r="K617" s="9" t="s">
        <v>7476</v>
      </c>
      <c r="L617" s="9" t="s">
        <v>7510</v>
      </c>
      <c r="M617" s="9">
        <v>792.86</v>
      </c>
      <c r="N617" s="9">
        <v>552.53</v>
      </c>
      <c r="O617" s="9">
        <v>5</v>
      </c>
      <c r="P617" s="9"/>
      <c r="Q617" s="9">
        <v>434</v>
      </c>
      <c r="R617" s="9">
        <v>5</v>
      </c>
    </row>
    <row r="618" spans="1:18" x14ac:dyDescent="0.3">
      <c r="A618" s="9">
        <v>2246</v>
      </c>
      <c r="B618" s="9" t="s">
        <v>634</v>
      </c>
      <c r="C618" s="9">
        <v>28</v>
      </c>
      <c r="D618" s="9" t="s">
        <v>5019</v>
      </c>
      <c r="E618" s="9" t="s">
        <v>5573</v>
      </c>
      <c r="F618" s="9">
        <v>0</v>
      </c>
      <c r="G618" s="9">
        <v>11516</v>
      </c>
      <c r="H618" s="9" t="s">
        <v>5573</v>
      </c>
      <c r="I618" s="9" t="s">
        <v>7455</v>
      </c>
      <c r="J618" s="9">
        <v>144</v>
      </c>
      <c r="K618" s="9" t="s">
        <v>7462</v>
      </c>
      <c r="L618" s="9" t="s">
        <v>7508</v>
      </c>
      <c r="M618" s="9">
        <v>748.47</v>
      </c>
      <c r="N618" s="9">
        <v>305.13</v>
      </c>
      <c r="O618" s="9">
        <v>5</v>
      </c>
      <c r="P618" s="9">
        <v>0.2</v>
      </c>
      <c r="Q618" s="9">
        <v>492</v>
      </c>
      <c r="R618" s="9">
        <v>8</v>
      </c>
    </row>
    <row r="619" spans="1:18" x14ac:dyDescent="0.3">
      <c r="A619" s="9">
        <v>1633</v>
      </c>
      <c r="B619" s="9" t="s">
        <v>635</v>
      </c>
      <c r="C619" s="9">
        <v>39</v>
      </c>
      <c r="D619" s="9" t="s">
        <v>5019</v>
      </c>
      <c r="E619" s="9" t="s">
        <v>5574</v>
      </c>
      <c r="F619" s="9">
        <v>0</v>
      </c>
      <c r="G619" s="9">
        <v>11669</v>
      </c>
      <c r="H619" s="9" t="s">
        <v>5574</v>
      </c>
      <c r="I619" s="9" t="s">
        <v>7457</v>
      </c>
      <c r="J619" s="9">
        <v>116</v>
      </c>
      <c r="K619" s="9" t="s">
        <v>7480</v>
      </c>
      <c r="L619" s="9" t="s">
        <v>7510</v>
      </c>
      <c r="M619" s="9">
        <v>1139.28</v>
      </c>
      <c r="N619" s="9">
        <v>739.9</v>
      </c>
      <c r="O619" s="9">
        <v>1</v>
      </c>
      <c r="P619" s="9"/>
      <c r="Q619" s="9">
        <v>538</v>
      </c>
      <c r="R619" s="9">
        <v>6</v>
      </c>
    </row>
    <row r="620" spans="1:18" x14ac:dyDescent="0.3">
      <c r="A620" s="9">
        <v>2156</v>
      </c>
      <c r="B620" s="9" t="s">
        <v>636</v>
      </c>
      <c r="C620" s="9">
        <v>200</v>
      </c>
      <c r="D620" s="9" t="s">
        <v>5021</v>
      </c>
      <c r="E620" s="9" t="s">
        <v>5575</v>
      </c>
      <c r="F620" s="9">
        <v>0</v>
      </c>
      <c r="G620" s="9">
        <v>13513</v>
      </c>
      <c r="H620" s="9" t="s">
        <v>5575</v>
      </c>
      <c r="I620" s="9" t="s">
        <v>7455</v>
      </c>
      <c r="J620" s="9">
        <v>127</v>
      </c>
      <c r="K620" s="9" t="s">
        <v>7489</v>
      </c>
      <c r="L620" s="9" t="s">
        <v>7508</v>
      </c>
      <c r="M620" s="9">
        <v>458.75</v>
      </c>
      <c r="N620" s="9">
        <v>292.49</v>
      </c>
      <c r="O620" s="9">
        <v>3</v>
      </c>
      <c r="P620" s="9"/>
      <c r="Q620" s="9">
        <v>476</v>
      </c>
      <c r="R620" s="9">
        <v>3</v>
      </c>
    </row>
    <row r="621" spans="1:18" x14ac:dyDescent="0.3">
      <c r="A621" s="9">
        <v>2186</v>
      </c>
      <c r="B621" s="9" t="s">
        <v>637</v>
      </c>
      <c r="C621" s="9">
        <v>37</v>
      </c>
      <c r="D621" s="9" t="s">
        <v>5023</v>
      </c>
      <c r="E621" s="9" t="s">
        <v>5576</v>
      </c>
      <c r="F621" s="9">
        <v>0</v>
      </c>
      <c r="G621" s="9">
        <v>12037</v>
      </c>
      <c r="H621" s="9" t="s">
        <v>5576</v>
      </c>
      <c r="I621" s="9" t="s">
        <v>7456</v>
      </c>
      <c r="J621" s="9">
        <v>111</v>
      </c>
      <c r="K621" s="9" t="s">
        <v>7476</v>
      </c>
      <c r="L621" s="9" t="s">
        <v>7509</v>
      </c>
      <c r="M621" s="9">
        <v>367.65</v>
      </c>
      <c r="N621" s="9">
        <v>161.71</v>
      </c>
      <c r="O621" s="9">
        <v>1</v>
      </c>
      <c r="P621" s="9"/>
      <c r="Q621" s="9">
        <v>338</v>
      </c>
      <c r="R621" s="9">
        <v>5</v>
      </c>
    </row>
    <row r="622" spans="1:18" x14ac:dyDescent="0.3">
      <c r="A622" s="9">
        <v>2238</v>
      </c>
      <c r="B622" s="9" t="s">
        <v>638</v>
      </c>
      <c r="C622" s="9">
        <v>40</v>
      </c>
      <c r="D622" s="9" t="s">
        <v>5020</v>
      </c>
      <c r="E622" s="9" t="s">
        <v>5577</v>
      </c>
      <c r="F622" s="9">
        <v>0</v>
      </c>
      <c r="G622" s="9">
        <v>11330</v>
      </c>
      <c r="H622" s="9" t="s">
        <v>5577</v>
      </c>
      <c r="I622" s="9" t="s">
        <v>7457</v>
      </c>
      <c r="J622" s="9">
        <v>116</v>
      </c>
      <c r="K622" s="9" t="s">
        <v>7480</v>
      </c>
      <c r="L622" s="9" t="s">
        <v>7510</v>
      </c>
      <c r="M622" s="9">
        <v>1392.89</v>
      </c>
      <c r="N622" s="9">
        <v>697.27</v>
      </c>
      <c r="O622" s="9">
        <v>5</v>
      </c>
      <c r="P622" s="9"/>
      <c r="Q622" s="9">
        <v>356</v>
      </c>
      <c r="R622" s="9">
        <v>3</v>
      </c>
    </row>
    <row r="623" spans="1:18" x14ac:dyDescent="0.3">
      <c r="A623" s="9">
        <v>1732</v>
      </c>
      <c r="B623" s="9" t="s">
        <v>639</v>
      </c>
      <c r="C623" s="9">
        <v>51</v>
      </c>
      <c r="D623" s="9" t="s">
        <v>5019</v>
      </c>
      <c r="E623" s="9" t="s">
        <v>5319</v>
      </c>
      <c r="F623" s="9">
        <v>0</v>
      </c>
      <c r="G623" s="9">
        <v>10779</v>
      </c>
      <c r="H623" s="9" t="s">
        <v>5319</v>
      </c>
      <c r="I623" s="9" t="s">
        <v>7456</v>
      </c>
      <c r="J623" s="9">
        <v>123</v>
      </c>
      <c r="K623" s="9" t="s">
        <v>7502</v>
      </c>
      <c r="L623" s="9" t="s">
        <v>7510</v>
      </c>
      <c r="M623" s="9">
        <v>878.98</v>
      </c>
      <c r="N623" s="9">
        <v>584.91</v>
      </c>
      <c r="O623" s="9">
        <v>2</v>
      </c>
      <c r="P623" s="9"/>
      <c r="Q623" s="9">
        <v>371</v>
      </c>
      <c r="R623" s="9">
        <v>3</v>
      </c>
    </row>
    <row r="624" spans="1:18" x14ac:dyDescent="0.3">
      <c r="A624" s="9">
        <v>1234</v>
      </c>
      <c r="B624" s="9" t="s">
        <v>640</v>
      </c>
      <c r="C624" s="9">
        <v>29</v>
      </c>
      <c r="D624" s="9" t="s">
        <v>5018</v>
      </c>
      <c r="E624" s="9" t="s">
        <v>5578</v>
      </c>
      <c r="F624" s="9">
        <v>1</v>
      </c>
      <c r="G624" s="9">
        <v>13806</v>
      </c>
      <c r="H624" s="9" t="s">
        <v>5578</v>
      </c>
      <c r="I624" s="9" t="s">
        <v>7455</v>
      </c>
      <c r="J624" s="9">
        <v>112</v>
      </c>
      <c r="K624" s="9" t="s">
        <v>7492</v>
      </c>
      <c r="L624" s="9" t="s">
        <v>7509</v>
      </c>
      <c r="M624" s="9">
        <v>201.8</v>
      </c>
      <c r="N624" s="9">
        <v>112.11</v>
      </c>
      <c r="O624" s="9">
        <v>2</v>
      </c>
      <c r="P624" s="9"/>
      <c r="Q624" s="9">
        <v>1041</v>
      </c>
      <c r="R624" s="9">
        <v>6</v>
      </c>
    </row>
    <row r="625" spans="1:18" x14ac:dyDescent="0.3">
      <c r="A625" s="9">
        <v>1657</v>
      </c>
      <c r="B625" s="9" t="s">
        <v>641</v>
      </c>
      <c r="C625" s="9">
        <v>17</v>
      </c>
      <c r="D625" s="9" t="s">
        <v>5018</v>
      </c>
      <c r="E625" s="9" t="s">
        <v>5579</v>
      </c>
      <c r="F625" s="9">
        <v>0</v>
      </c>
      <c r="G625" s="9">
        <v>12990</v>
      </c>
      <c r="H625" s="9" t="s">
        <v>5579</v>
      </c>
      <c r="I625" s="9" t="s">
        <v>7457</v>
      </c>
      <c r="J625" s="9">
        <v>140</v>
      </c>
      <c r="K625" s="9" t="s">
        <v>7468</v>
      </c>
      <c r="L625" s="9" t="s">
        <v>7510</v>
      </c>
      <c r="M625" s="9">
        <v>329.9</v>
      </c>
      <c r="N625" s="9">
        <v>171.67</v>
      </c>
      <c r="O625" s="9">
        <v>1</v>
      </c>
      <c r="P625" s="9">
        <v>0.05</v>
      </c>
      <c r="Q625" s="9">
        <v>350</v>
      </c>
      <c r="R625" s="9">
        <v>3</v>
      </c>
    </row>
    <row r="626" spans="1:18" x14ac:dyDescent="0.3">
      <c r="A626" s="9">
        <v>1750</v>
      </c>
      <c r="B626" s="9" t="s">
        <v>642</v>
      </c>
      <c r="C626" s="9">
        <v>65</v>
      </c>
      <c r="D626" s="9" t="s">
        <v>5018</v>
      </c>
      <c r="E626" s="9" t="s">
        <v>5580</v>
      </c>
      <c r="F626" s="9">
        <v>0</v>
      </c>
      <c r="G626" s="9">
        <v>11149</v>
      </c>
      <c r="H626" s="9" t="s">
        <v>5580</v>
      </c>
      <c r="I626" s="9" t="s">
        <v>7455</v>
      </c>
      <c r="J626" s="9">
        <v>103</v>
      </c>
      <c r="K626" s="9" t="s">
        <v>7472</v>
      </c>
      <c r="L626" s="9" t="s">
        <v>7509</v>
      </c>
      <c r="M626" s="9">
        <v>1498.3</v>
      </c>
      <c r="N626" s="9">
        <v>1006.33</v>
      </c>
      <c r="O626" s="9">
        <v>2</v>
      </c>
      <c r="P626" s="9">
        <v>0.05</v>
      </c>
      <c r="Q626" s="9">
        <v>414</v>
      </c>
      <c r="R626" s="9">
        <v>5</v>
      </c>
    </row>
    <row r="627" spans="1:18" x14ac:dyDescent="0.3">
      <c r="A627" s="9">
        <v>1587</v>
      </c>
      <c r="B627" s="9" t="s">
        <v>643</v>
      </c>
      <c r="C627" s="9">
        <v>56</v>
      </c>
      <c r="D627" s="9" t="s">
        <v>5020</v>
      </c>
      <c r="E627" s="9" t="s">
        <v>5581</v>
      </c>
      <c r="F627" s="9">
        <v>0</v>
      </c>
      <c r="G627" s="9">
        <v>12312</v>
      </c>
      <c r="H627" s="9" t="s">
        <v>5581</v>
      </c>
      <c r="I627" s="9" t="s">
        <v>7455</v>
      </c>
      <c r="J627" s="9">
        <v>102</v>
      </c>
      <c r="K627" s="9" t="s">
        <v>7494</v>
      </c>
      <c r="L627" s="9" t="s">
        <v>7509</v>
      </c>
      <c r="M627" s="9">
        <v>333.63</v>
      </c>
      <c r="N627" s="9">
        <v>142.79</v>
      </c>
      <c r="O627" s="9">
        <v>5</v>
      </c>
      <c r="P627" s="9"/>
      <c r="Q627" s="9">
        <v>427</v>
      </c>
      <c r="R627" s="9">
        <v>8</v>
      </c>
    </row>
    <row r="628" spans="1:18" x14ac:dyDescent="0.3">
      <c r="A628" s="9">
        <v>2032</v>
      </c>
      <c r="B628" s="9" t="s">
        <v>644</v>
      </c>
      <c r="C628" s="9">
        <v>23</v>
      </c>
      <c r="D628" s="9" t="s">
        <v>5020</v>
      </c>
      <c r="E628" s="9" t="s">
        <v>5582</v>
      </c>
      <c r="F628" s="9">
        <v>1</v>
      </c>
      <c r="G628" s="9">
        <v>10006</v>
      </c>
      <c r="H628" s="9" t="s">
        <v>5582</v>
      </c>
      <c r="I628" s="9" t="s">
        <v>7455</v>
      </c>
      <c r="J628" s="9">
        <v>138</v>
      </c>
      <c r="K628" s="9" t="s">
        <v>7464</v>
      </c>
      <c r="L628" s="9" t="s">
        <v>7507</v>
      </c>
      <c r="M628" s="9">
        <v>935.19</v>
      </c>
      <c r="N628" s="9">
        <v>506.81</v>
      </c>
      <c r="O628" s="9">
        <v>4</v>
      </c>
      <c r="P628" s="9"/>
      <c r="Q628" s="9">
        <v>1525</v>
      </c>
      <c r="R628" s="9">
        <v>1</v>
      </c>
    </row>
    <row r="629" spans="1:18" x14ac:dyDescent="0.3">
      <c r="A629" s="9">
        <v>2097</v>
      </c>
      <c r="B629" s="9" t="s">
        <v>645</v>
      </c>
      <c r="C629" s="9">
        <v>42</v>
      </c>
      <c r="D629" s="9" t="s">
        <v>5021</v>
      </c>
      <c r="E629" s="9" t="s">
        <v>5583</v>
      </c>
      <c r="F629" s="9">
        <v>0</v>
      </c>
      <c r="G629" s="9">
        <v>11436</v>
      </c>
      <c r="H629" s="9" t="s">
        <v>5583</v>
      </c>
      <c r="I629" s="9" t="s">
        <v>7457</v>
      </c>
      <c r="J629" s="9">
        <v>148</v>
      </c>
      <c r="K629" s="9" t="s">
        <v>7491</v>
      </c>
      <c r="L629" s="9" t="s">
        <v>7508</v>
      </c>
      <c r="M629" s="9">
        <v>659.19</v>
      </c>
      <c r="N629" s="9">
        <v>392.69</v>
      </c>
      <c r="O629" s="9">
        <v>5</v>
      </c>
      <c r="P629" s="9"/>
      <c r="Q629" s="9">
        <v>484</v>
      </c>
      <c r="R629" s="9">
        <v>3</v>
      </c>
    </row>
    <row r="630" spans="1:18" x14ac:dyDescent="0.3">
      <c r="A630" s="9">
        <v>1953</v>
      </c>
      <c r="B630" s="9" t="s">
        <v>646</v>
      </c>
      <c r="C630" s="9">
        <v>55</v>
      </c>
      <c r="D630" s="9" t="s">
        <v>5021</v>
      </c>
      <c r="E630" s="9" t="s">
        <v>5584</v>
      </c>
      <c r="F630" s="9">
        <v>0</v>
      </c>
      <c r="G630" s="9">
        <v>13277</v>
      </c>
      <c r="H630" s="9" t="s">
        <v>5584</v>
      </c>
      <c r="I630" s="9" t="s">
        <v>7455</v>
      </c>
      <c r="J630" s="9">
        <v>124</v>
      </c>
      <c r="K630" s="9" t="s">
        <v>7497</v>
      </c>
      <c r="L630" s="9" t="s">
        <v>7507</v>
      </c>
      <c r="M630" s="9">
        <v>1334.12</v>
      </c>
      <c r="N630" s="9">
        <v>777.21</v>
      </c>
      <c r="O630" s="9">
        <v>4</v>
      </c>
      <c r="P630" s="9"/>
      <c r="Q630" s="9">
        <v>344</v>
      </c>
      <c r="R630" s="9">
        <v>2</v>
      </c>
    </row>
    <row r="631" spans="1:18" x14ac:dyDescent="0.3">
      <c r="A631" s="9">
        <v>1491</v>
      </c>
      <c r="B631" s="9" t="s">
        <v>647</v>
      </c>
      <c r="C631" s="9">
        <v>51</v>
      </c>
      <c r="D631" s="9" t="s">
        <v>5021</v>
      </c>
      <c r="E631" s="9" t="s">
        <v>5585</v>
      </c>
      <c r="F631" s="9">
        <v>1</v>
      </c>
      <c r="G631" s="9">
        <v>13250</v>
      </c>
      <c r="H631" s="9" t="s">
        <v>5585</v>
      </c>
      <c r="I631" s="9" t="s">
        <v>7457</v>
      </c>
      <c r="J631" s="9">
        <v>129</v>
      </c>
      <c r="K631" s="9" t="s">
        <v>7471</v>
      </c>
      <c r="L631" s="9" t="s">
        <v>7509</v>
      </c>
      <c r="M631" s="9">
        <v>1144.99</v>
      </c>
      <c r="N631" s="9">
        <v>548.77</v>
      </c>
      <c r="O631" s="9">
        <v>2</v>
      </c>
      <c r="P631" s="9">
        <v>0.05</v>
      </c>
      <c r="Q631" s="9">
        <v>1670</v>
      </c>
      <c r="R631" s="9">
        <v>3</v>
      </c>
    </row>
    <row r="632" spans="1:18" x14ac:dyDescent="0.3">
      <c r="A632" s="9">
        <v>1912</v>
      </c>
      <c r="B632" s="9" t="s">
        <v>648</v>
      </c>
      <c r="C632" s="9">
        <v>46</v>
      </c>
      <c r="D632" s="9" t="s">
        <v>5022</v>
      </c>
      <c r="E632" s="9" t="s">
        <v>5586</v>
      </c>
      <c r="F632" s="9">
        <v>0</v>
      </c>
      <c r="G632" s="9">
        <v>13539</v>
      </c>
      <c r="H632" s="9" t="s">
        <v>5586</v>
      </c>
      <c r="I632" s="9" t="s">
        <v>7455</v>
      </c>
      <c r="J632" s="9">
        <v>147</v>
      </c>
      <c r="K632" s="9" t="s">
        <v>7474</v>
      </c>
      <c r="L632" s="9" t="s">
        <v>7509</v>
      </c>
      <c r="M632" s="9">
        <v>915.58</v>
      </c>
      <c r="N632" s="9">
        <v>520.96</v>
      </c>
      <c r="O632" s="9">
        <v>3</v>
      </c>
      <c r="P632" s="9"/>
      <c r="Q632" s="9">
        <v>507</v>
      </c>
      <c r="R632" s="9">
        <v>3</v>
      </c>
    </row>
    <row r="633" spans="1:18" x14ac:dyDescent="0.3">
      <c r="A633" s="9">
        <v>2276</v>
      </c>
      <c r="B633" s="9" t="s">
        <v>649</v>
      </c>
      <c r="C633" s="9">
        <v>-5</v>
      </c>
      <c r="D633" s="9" t="s">
        <v>5018</v>
      </c>
      <c r="E633" s="9" t="s">
        <v>5587</v>
      </c>
      <c r="F633" s="9">
        <v>0</v>
      </c>
      <c r="G633" s="9">
        <v>13567</v>
      </c>
      <c r="H633" s="9" t="s">
        <v>5587</v>
      </c>
      <c r="I633" s="9" t="s">
        <v>7455</v>
      </c>
      <c r="J633" s="9">
        <v>146</v>
      </c>
      <c r="K633" s="9" t="s">
        <v>7505</v>
      </c>
      <c r="L633" s="9" t="s">
        <v>7510</v>
      </c>
      <c r="M633" s="9">
        <v>65.569999999999993</v>
      </c>
      <c r="N633" s="9">
        <v>40.17</v>
      </c>
      <c r="O633" s="9">
        <v>3</v>
      </c>
      <c r="P633" s="9">
        <v>0.1</v>
      </c>
      <c r="Q633" s="9">
        <v>342</v>
      </c>
      <c r="R633" s="9">
        <v>5</v>
      </c>
    </row>
    <row r="634" spans="1:18" x14ac:dyDescent="0.3">
      <c r="A634" s="9">
        <v>2253</v>
      </c>
      <c r="B634" s="9" t="s">
        <v>650</v>
      </c>
      <c r="C634" s="9">
        <v>65</v>
      </c>
      <c r="D634" s="9" t="s">
        <v>5020</v>
      </c>
      <c r="E634" s="9" t="s">
        <v>5588</v>
      </c>
      <c r="F634" s="9">
        <v>1</v>
      </c>
      <c r="G634" s="9">
        <v>10694</v>
      </c>
      <c r="H634" s="9" t="s">
        <v>5588</v>
      </c>
      <c r="I634" s="9" t="s">
        <v>7456</v>
      </c>
      <c r="J634" s="9">
        <v>134</v>
      </c>
      <c r="K634" s="9" t="s">
        <v>7482</v>
      </c>
      <c r="L634" s="9" t="s">
        <v>7509</v>
      </c>
      <c r="M634" s="9">
        <v>1325.7</v>
      </c>
      <c r="N634" s="9">
        <v>762.89</v>
      </c>
      <c r="O634" s="9">
        <v>5</v>
      </c>
      <c r="P634" s="9">
        <v>0.2</v>
      </c>
      <c r="Q634" s="9">
        <v>1209</v>
      </c>
      <c r="R634" s="9">
        <v>2</v>
      </c>
    </row>
    <row r="635" spans="1:18" x14ac:dyDescent="0.3">
      <c r="A635" s="9">
        <v>2197</v>
      </c>
      <c r="B635" s="9" t="s">
        <v>651</v>
      </c>
      <c r="C635" s="9">
        <v>43</v>
      </c>
      <c r="D635" s="9" t="s">
        <v>5018</v>
      </c>
      <c r="E635" s="9" t="s">
        <v>5589</v>
      </c>
      <c r="F635" s="9">
        <v>1</v>
      </c>
      <c r="G635" s="9">
        <v>10991</v>
      </c>
      <c r="H635" s="9" t="s">
        <v>5589</v>
      </c>
      <c r="I635" s="9" t="s">
        <v>7455</v>
      </c>
      <c r="J635" s="9">
        <v>120</v>
      </c>
      <c r="K635" s="9" t="s">
        <v>7488</v>
      </c>
      <c r="L635" s="9" t="s">
        <v>7509</v>
      </c>
      <c r="M635" s="9">
        <v>694.77</v>
      </c>
      <c r="N635" s="9">
        <v>420.57</v>
      </c>
      <c r="O635" s="9">
        <v>5</v>
      </c>
      <c r="P635" s="9"/>
      <c r="Q635" s="9">
        <v>1467</v>
      </c>
      <c r="R635" s="9">
        <v>1</v>
      </c>
    </row>
    <row r="636" spans="1:18" x14ac:dyDescent="0.3">
      <c r="A636" s="9">
        <v>2191</v>
      </c>
      <c r="B636" s="9" t="s">
        <v>652</v>
      </c>
      <c r="C636" s="9">
        <v>32</v>
      </c>
      <c r="D636" s="9" t="s">
        <v>5021</v>
      </c>
      <c r="E636" s="9" t="s">
        <v>5590</v>
      </c>
      <c r="F636" s="9">
        <v>0</v>
      </c>
      <c r="G636" s="9">
        <v>11466</v>
      </c>
      <c r="H636" s="9" t="s">
        <v>5590</v>
      </c>
      <c r="I636" s="9" t="s">
        <v>7457</v>
      </c>
      <c r="J636" s="9">
        <v>118</v>
      </c>
      <c r="K636" s="9" t="s">
        <v>7501</v>
      </c>
      <c r="L636" s="9" t="s">
        <v>7509</v>
      </c>
      <c r="M636" s="9">
        <v>1400.79</v>
      </c>
      <c r="N636" s="9">
        <v>667.93</v>
      </c>
      <c r="O636" s="9">
        <v>2</v>
      </c>
      <c r="P636" s="9"/>
      <c r="Q636" s="9">
        <v>402</v>
      </c>
      <c r="R636" s="9">
        <v>6</v>
      </c>
    </row>
    <row r="637" spans="1:18" x14ac:dyDescent="0.3">
      <c r="A637" s="9">
        <v>1169</v>
      </c>
      <c r="B637" s="9" t="s">
        <v>653</v>
      </c>
      <c r="C637" s="9">
        <v>53</v>
      </c>
      <c r="D637" s="9" t="s">
        <v>5020</v>
      </c>
      <c r="E637" s="9" t="s">
        <v>5591</v>
      </c>
      <c r="F637" s="9">
        <v>0</v>
      </c>
      <c r="G637" s="9">
        <v>11975</v>
      </c>
      <c r="H637" s="9" t="s">
        <v>5591</v>
      </c>
      <c r="I637" s="9" t="s">
        <v>7456</v>
      </c>
      <c r="J637" s="9">
        <v>114</v>
      </c>
      <c r="K637" s="9" t="s">
        <v>7463</v>
      </c>
      <c r="L637" s="9" t="s">
        <v>7508</v>
      </c>
      <c r="M637" s="9">
        <v>768.53</v>
      </c>
      <c r="N637" s="9">
        <v>499.43</v>
      </c>
      <c r="O637" s="9">
        <v>3</v>
      </c>
      <c r="P637" s="9"/>
      <c r="Q637" s="9">
        <v>767</v>
      </c>
      <c r="R637" s="9">
        <v>5</v>
      </c>
    </row>
    <row r="638" spans="1:18" x14ac:dyDescent="0.3">
      <c r="A638" s="9">
        <v>2416</v>
      </c>
      <c r="B638" s="9" t="s">
        <v>654</v>
      </c>
      <c r="C638" s="9">
        <v>41</v>
      </c>
      <c r="D638" s="9" t="s">
        <v>5023</v>
      </c>
      <c r="E638" s="9" t="s">
        <v>5592</v>
      </c>
      <c r="F638" s="9">
        <v>1</v>
      </c>
      <c r="G638" s="9">
        <v>12965</v>
      </c>
      <c r="H638" s="9" t="s">
        <v>5592</v>
      </c>
      <c r="I638" s="9" t="s">
        <v>7457</v>
      </c>
      <c r="J638" s="9">
        <v>118</v>
      </c>
      <c r="K638" s="9" t="s">
        <v>7501</v>
      </c>
      <c r="L638" s="9" t="s">
        <v>7507</v>
      </c>
      <c r="M638" s="9">
        <v>1056.6300000000001</v>
      </c>
      <c r="N638" s="9">
        <v>565.20000000000005</v>
      </c>
      <c r="O638" s="9">
        <v>3</v>
      </c>
      <c r="P638" s="9"/>
      <c r="Q638" s="9">
        <v>876</v>
      </c>
      <c r="R638" s="9">
        <v>4</v>
      </c>
    </row>
    <row r="639" spans="1:18" x14ac:dyDescent="0.3">
      <c r="A639" s="9">
        <v>1945</v>
      </c>
      <c r="B639" s="9" t="s">
        <v>655</v>
      </c>
      <c r="C639" s="9">
        <v>45</v>
      </c>
      <c r="D639" s="9" t="s">
        <v>5019</v>
      </c>
      <c r="E639" s="9" t="s">
        <v>5593</v>
      </c>
      <c r="F639" s="9">
        <v>0</v>
      </c>
      <c r="G639" s="9">
        <v>13299</v>
      </c>
      <c r="H639" s="9" t="s">
        <v>5593</v>
      </c>
      <c r="I639" s="9" t="s">
        <v>7455</v>
      </c>
      <c r="J639" s="9">
        <v>102</v>
      </c>
      <c r="K639" s="9" t="s">
        <v>7494</v>
      </c>
      <c r="L639" s="9" t="s">
        <v>7507</v>
      </c>
      <c r="M639" s="9">
        <v>150.47</v>
      </c>
      <c r="N639" s="9">
        <v>104.75</v>
      </c>
      <c r="O639" s="9">
        <v>5</v>
      </c>
      <c r="P639" s="9"/>
      <c r="Q639" s="9">
        <v>430</v>
      </c>
      <c r="R639" s="9">
        <v>5</v>
      </c>
    </row>
    <row r="640" spans="1:18" x14ac:dyDescent="0.3">
      <c r="A640" s="9">
        <v>1794</v>
      </c>
      <c r="B640" s="9" t="s">
        <v>656</v>
      </c>
      <c r="C640" s="9">
        <v>43</v>
      </c>
      <c r="D640" s="9" t="s">
        <v>5019</v>
      </c>
      <c r="E640" s="9" t="s">
        <v>5594</v>
      </c>
      <c r="F640" s="9">
        <v>1</v>
      </c>
      <c r="G640" s="9">
        <v>10747</v>
      </c>
      <c r="H640" s="9" t="s">
        <v>5594</v>
      </c>
      <c r="I640" s="9" t="s">
        <v>7456</v>
      </c>
      <c r="J640" s="9">
        <v>101</v>
      </c>
      <c r="K640" s="9" t="s">
        <v>7478</v>
      </c>
      <c r="L640" s="9" t="s">
        <v>7508</v>
      </c>
      <c r="M640" s="9">
        <v>1130.47</v>
      </c>
      <c r="N640" s="9">
        <v>460.09</v>
      </c>
      <c r="O640" s="9">
        <v>3</v>
      </c>
      <c r="P640" s="9">
        <v>0.1</v>
      </c>
      <c r="Q640" s="9">
        <v>606</v>
      </c>
      <c r="R640" s="9">
        <v>3</v>
      </c>
    </row>
    <row r="641" spans="1:18" x14ac:dyDescent="0.3">
      <c r="A641" s="9">
        <v>1633</v>
      </c>
      <c r="B641" s="9" t="s">
        <v>657</v>
      </c>
      <c r="C641" s="9">
        <v>47</v>
      </c>
      <c r="D641" s="9" t="s">
        <v>5021</v>
      </c>
      <c r="E641" s="9" t="s">
        <v>5595</v>
      </c>
      <c r="F641" s="9">
        <v>0</v>
      </c>
      <c r="G641" s="9">
        <v>10145</v>
      </c>
      <c r="H641" s="9" t="s">
        <v>5595</v>
      </c>
      <c r="I641" s="9" t="s">
        <v>7456</v>
      </c>
      <c r="J641" s="9">
        <v>120</v>
      </c>
      <c r="K641" s="9" t="s">
        <v>7488</v>
      </c>
      <c r="L641" s="9" t="s">
        <v>7508</v>
      </c>
      <c r="M641" s="9">
        <v>540.09</v>
      </c>
      <c r="N641" s="9">
        <v>277.66000000000003</v>
      </c>
      <c r="O641" s="9">
        <v>5</v>
      </c>
      <c r="P641" s="9"/>
      <c r="Q641" s="9">
        <v>538</v>
      </c>
      <c r="R641" s="9">
        <v>6</v>
      </c>
    </row>
    <row r="642" spans="1:18" x14ac:dyDescent="0.3">
      <c r="A642" s="9">
        <v>2217</v>
      </c>
      <c r="B642" s="9" t="s">
        <v>658</v>
      </c>
      <c r="C642" s="9">
        <v>25</v>
      </c>
      <c r="D642" s="9" t="s">
        <v>5018</v>
      </c>
      <c r="E642" s="9" t="s">
        <v>5596</v>
      </c>
      <c r="F642" s="9">
        <v>1</v>
      </c>
      <c r="G642" s="9">
        <v>13641</v>
      </c>
      <c r="H642" s="9" t="s">
        <v>5596</v>
      </c>
      <c r="I642" s="9" t="s">
        <v>7456</v>
      </c>
      <c r="J642" s="9">
        <v>134</v>
      </c>
      <c r="K642" s="9" t="s">
        <v>7482</v>
      </c>
      <c r="L642" s="9" t="s">
        <v>7508</v>
      </c>
      <c r="M642" s="9">
        <v>559.47</v>
      </c>
      <c r="N642" s="9">
        <v>254.08</v>
      </c>
      <c r="O642" s="9">
        <v>1</v>
      </c>
      <c r="P642" s="9">
        <v>0.05</v>
      </c>
      <c r="Q642" s="9">
        <v>1032</v>
      </c>
      <c r="R642" s="9">
        <v>2</v>
      </c>
    </row>
    <row r="643" spans="1:18" x14ac:dyDescent="0.3">
      <c r="A643" s="9">
        <v>1028</v>
      </c>
      <c r="B643" s="9" t="s">
        <v>659</v>
      </c>
      <c r="C643" s="9">
        <v>18</v>
      </c>
      <c r="D643" s="9" t="s">
        <v>5023</v>
      </c>
      <c r="E643" s="9" t="s">
        <v>5597</v>
      </c>
      <c r="F643" s="9">
        <v>0</v>
      </c>
      <c r="G643" s="9">
        <v>13367</v>
      </c>
      <c r="H643" s="9" t="s">
        <v>5597</v>
      </c>
      <c r="I643" s="9" t="s">
        <v>7457</v>
      </c>
      <c r="J643" s="9">
        <v>141</v>
      </c>
      <c r="K643" s="9" t="s">
        <v>7490</v>
      </c>
      <c r="L643" s="9" t="s">
        <v>7507</v>
      </c>
      <c r="M643" s="9">
        <v>222.05</v>
      </c>
      <c r="N643" s="9">
        <v>125.83</v>
      </c>
      <c r="O643" s="9">
        <v>3</v>
      </c>
      <c r="P643" s="9">
        <v>0.05</v>
      </c>
      <c r="Q643" s="9">
        <v>442</v>
      </c>
      <c r="R643" s="9">
        <v>6</v>
      </c>
    </row>
    <row r="644" spans="1:18" x14ac:dyDescent="0.3">
      <c r="A644" s="9">
        <v>2188</v>
      </c>
      <c r="B644" s="9" t="s">
        <v>660</v>
      </c>
      <c r="C644" s="9">
        <v>61</v>
      </c>
      <c r="D644" s="9" t="s">
        <v>5020</v>
      </c>
      <c r="E644" s="9" t="s">
        <v>5598</v>
      </c>
      <c r="F644" s="9">
        <v>0</v>
      </c>
      <c r="G644" s="9">
        <v>12288</v>
      </c>
      <c r="H644" s="9" t="s">
        <v>5598</v>
      </c>
      <c r="I644" s="9" t="s">
        <v>7456</v>
      </c>
      <c r="J644" s="9">
        <v>141</v>
      </c>
      <c r="K644" s="9" t="s">
        <v>7490</v>
      </c>
      <c r="L644" s="9" t="s">
        <v>7507</v>
      </c>
      <c r="M644" s="9">
        <v>262.94</v>
      </c>
      <c r="N644" s="9">
        <v>124.36</v>
      </c>
      <c r="O644" s="9">
        <v>4</v>
      </c>
      <c r="P644" s="9">
        <v>0.1</v>
      </c>
      <c r="Q644" s="9">
        <v>606</v>
      </c>
      <c r="R644" s="9">
        <v>3</v>
      </c>
    </row>
    <row r="645" spans="1:18" x14ac:dyDescent="0.3">
      <c r="A645" s="9">
        <v>2445</v>
      </c>
      <c r="B645" s="9" t="s">
        <v>661</v>
      </c>
      <c r="C645" s="9">
        <v>43</v>
      </c>
      <c r="D645" s="9" t="s">
        <v>5018</v>
      </c>
      <c r="E645" s="9" t="s">
        <v>5592</v>
      </c>
      <c r="F645" s="9">
        <v>0</v>
      </c>
      <c r="G645" s="9">
        <v>10856</v>
      </c>
      <c r="H645" s="9" t="s">
        <v>5592</v>
      </c>
      <c r="I645" s="9" t="s">
        <v>7456</v>
      </c>
      <c r="J645" s="9">
        <v>148</v>
      </c>
      <c r="K645" s="9" t="s">
        <v>7491</v>
      </c>
      <c r="L645" s="9" t="s">
        <v>7509</v>
      </c>
      <c r="M645" s="9">
        <v>319.35000000000002</v>
      </c>
      <c r="N645" s="9">
        <v>198.39</v>
      </c>
      <c r="O645" s="9">
        <v>2</v>
      </c>
      <c r="P645" s="9"/>
      <c r="Q645" s="9">
        <v>495</v>
      </c>
      <c r="R645" s="9">
        <v>4</v>
      </c>
    </row>
    <row r="646" spans="1:18" x14ac:dyDescent="0.3">
      <c r="A646" s="9">
        <v>1338</v>
      </c>
      <c r="B646" s="9" t="s">
        <v>662</v>
      </c>
      <c r="C646" s="9">
        <v>51</v>
      </c>
      <c r="D646" s="9" t="s">
        <v>5021</v>
      </c>
      <c r="E646" s="9" t="s">
        <v>5398</v>
      </c>
      <c r="F646" s="9">
        <v>0</v>
      </c>
      <c r="G646" s="9">
        <v>10286</v>
      </c>
      <c r="H646" s="9" t="s">
        <v>5398</v>
      </c>
      <c r="I646" s="9" t="s">
        <v>7457</v>
      </c>
      <c r="J646" s="9">
        <v>111</v>
      </c>
      <c r="K646" s="9" t="s">
        <v>7476</v>
      </c>
      <c r="L646" s="9" t="s">
        <v>7507</v>
      </c>
      <c r="M646" s="9">
        <v>525.9</v>
      </c>
      <c r="N646" s="9">
        <v>349.49</v>
      </c>
      <c r="O646" s="9">
        <v>5</v>
      </c>
      <c r="P646" s="9">
        <v>0.1</v>
      </c>
      <c r="Q646" s="9">
        <v>460</v>
      </c>
      <c r="R646" s="9">
        <v>5</v>
      </c>
    </row>
    <row r="647" spans="1:18" x14ac:dyDescent="0.3">
      <c r="A647" s="9">
        <v>2388</v>
      </c>
      <c r="B647" s="9" t="s">
        <v>663</v>
      </c>
      <c r="C647" s="9">
        <v>13</v>
      </c>
      <c r="D647" s="9" t="s">
        <v>5018</v>
      </c>
      <c r="E647" s="9" t="s">
        <v>5599</v>
      </c>
      <c r="F647" s="9">
        <v>1</v>
      </c>
      <c r="G647" s="9">
        <v>10951</v>
      </c>
      <c r="H647" s="9" t="s">
        <v>5599</v>
      </c>
      <c r="I647" s="9" t="s">
        <v>7457</v>
      </c>
      <c r="J647" s="9">
        <v>127</v>
      </c>
      <c r="K647" s="9" t="s">
        <v>7489</v>
      </c>
      <c r="L647" s="9" t="s">
        <v>7510</v>
      </c>
      <c r="M647" s="9">
        <v>1343.36</v>
      </c>
      <c r="N647" s="9">
        <v>622.33000000000004</v>
      </c>
      <c r="O647" s="9">
        <v>3</v>
      </c>
      <c r="P647" s="9"/>
      <c r="Q647" s="9">
        <v>740</v>
      </c>
      <c r="R647" s="9">
        <v>3</v>
      </c>
    </row>
    <row r="648" spans="1:18" x14ac:dyDescent="0.3">
      <c r="A648" s="9">
        <v>2365</v>
      </c>
      <c r="B648" s="9" t="s">
        <v>664</v>
      </c>
      <c r="C648" s="9">
        <v>56</v>
      </c>
      <c r="D648" s="9" t="s">
        <v>5021</v>
      </c>
      <c r="E648" s="9" t="s">
        <v>5600</v>
      </c>
      <c r="F648" s="9">
        <v>1</v>
      </c>
      <c r="G648" s="9">
        <v>13746</v>
      </c>
      <c r="H648" s="9" t="s">
        <v>5600</v>
      </c>
      <c r="I648" s="9" t="s">
        <v>7457</v>
      </c>
      <c r="J648" s="9">
        <v>123</v>
      </c>
      <c r="K648" s="9" t="s">
        <v>7502</v>
      </c>
      <c r="L648" s="9" t="s">
        <v>7507</v>
      </c>
      <c r="M648" s="9">
        <v>583.98</v>
      </c>
      <c r="N648" s="9">
        <v>261.74</v>
      </c>
      <c r="O648" s="9">
        <v>3</v>
      </c>
      <c r="P648" s="9"/>
      <c r="Q648" s="9">
        <v>640</v>
      </c>
      <c r="R648" s="9">
        <v>4</v>
      </c>
    </row>
    <row r="649" spans="1:18" x14ac:dyDescent="0.3">
      <c r="A649" s="9">
        <v>1499</v>
      </c>
      <c r="B649" s="9" t="s">
        <v>665</v>
      </c>
      <c r="C649" s="9">
        <v>32</v>
      </c>
      <c r="D649" s="9" t="s">
        <v>5022</v>
      </c>
      <c r="E649" s="9" t="s">
        <v>5601</v>
      </c>
      <c r="F649" s="9">
        <v>0</v>
      </c>
      <c r="G649" s="9">
        <v>10025</v>
      </c>
      <c r="H649" s="9" t="s">
        <v>5601</v>
      </c>
      <c r="I649" s="9" t="s">
        <v>7455</v>
      </c>
      <c r="J649" s="9">
        <v>138</v>
      </c>
      <c r="K649" s="9" t="s">
        <v>7464</v>
      </c>
      <c r="L649" s="9" t="s">
        <v>7508</v>
      </c>
      <c r="M649" s="9">
        <v>1100.33</v>
      </c>
      <c r="N649" s="9"/>
      <c r="O649" s="9">
        <v>5</v>
      </c>
      <c r="P649" s="9">
        <v>0.2</v>
      </c>
      <c r="Q649" s="9">
        <v>608</v>
      </c>
      <c r="R649" s="9">
        <v>5</v>
      </c>
    </row>
    <row r="650" spans="1:18" x14ac:dyDescent="0.3">
      <c r="A650" s="9">
        <v>1510</v>
      </c>
      <c r="B650" s="9" t="s">
        <v>666</v>
      </c>
      <c r="C650" s="9">
        <v>-10</v>
      </c>
      <c r="D650" s="9" t="s">
        <v>5019</v>
      </c>
      <c r="E650" s="9" t="s">
        <v>5602</v>
      </c>
      <c r="F650" s="9">
        <v>0</v>
      </c>
      <c r="G650" s="9">
        <v>10451</v>
      </c>
      <c r="H650" s="9" t="s">
        <v>5602</v>
      </c>
      <c r="I650" s="9" t="s">
        <v>7457</v>
      </c>
      <c r="J650" s="9">
        <v>144</v>
      </c>
      <c r="K650" s="9" t="s">
        <v>7462</v>
      </c>
      <c r="L650" s="9" t="s">
        <v>7507</v>
      </c>
      <c r="M650" s="9">
        <v>169.98</v>
      </c>
      <c r="N650" s="9">
        <v>86.41</v>
      </c>
      <c r="O650" s="9">
        <v>4</v>
      </c>
      <c r="P650" s="9">
        <v>0.2</v>
      </c>
      <c r="Q650" s="9">
        <v>532</v>
      </c>
      <c r="R650" s="9">
        <v>5</v>
      </c>
    </row>
    <row r="651" spans="1:18" x14ac:dyDescent="0.3">
      <c r="A651" s="9">
        <v>2350</v>
      </c>
      <c r="B651" s="9" t="s">
        <v>667</v>
      </c>
      <c r="C651" s="9">
        <v>39</v>
      </c>
      <c r="D651" s="9" t="s">
        <v>5019</v>
      </c>
      <c r="E651" s="9" t="s">
        <v>5603</v>
      </c>
      <c r="F651" s="9">
        <v>0</v>
      </c>
      <c r="G651" s="9">
        <v>12153</v>
      </c>
      <c r="H651" s="9" t="s">
        <v>5603</v>
      </c>
      <c r="I651" s="9" t="s">
        <v>7457</v>
      </c>
      <c r="J651" s="9">
        <v>103</v>
      </c>
      <c r="K651" s="9" t="s">
        <v>7472</v>
      </c>
      <c r="L651" s="9" t="s">
        <v>7511</v>
      </c>
      <c r="M651" s="9">
        <v>907.09</v>
      </c>
      <c r="N651" s="9">
        <v>481.1</v>
      </c>
      <c r="O651" s="9">
        <v>3</v>
      </c>
      <c r="P651" s="9"/>
      <c r="Q651" s="9">
        <v>443</v>
      </c>
      <c r="R651" s="9">
        <v>3</v>
      </c>
    </row>
    <row r="652" spans="1:18" x14ac:dyDescent="0.3">
      <c r="A652" s="9">
        <v>1216</v>
      </c>
      <c r="B652" s="9" t="s">
        <v>668</v>
      </c>
      <c r="C652" s="9">
        <v>25</v>
      </c>
      <c r="D652" s="9" t="s">
        <v>5018</v>
      </c>
      <c r="E652" s="9" t="s">
        <v>5604</v>
      </c>
      <c r="F652" s="9">
        <v>0</v>
      </c>
      <c r="G652" s="9">
        <v>10239</v>
      </c>
      <c r="H652" s="9" t="s">
        <v>5604</v>
      </c>
      <c r="I652" s="9" t="s">
        <v>7456</v>
      </c>
      <c r="J652" s="9">
        <v>112</v>
      </c>
      <c r="K652" s="9" t="s">
        <v>7492</v>
      </c>
      <c r="L652" s="9" t="s">
        <v>7507</v>
      </c>
      <c r="M652" s="9">
        <v>748.74</v>
      </c>
      <c r="N652" s="9">
        <v>349.13</v>
      </c>
      <c r="O652" s="9">
        <v>1</v>
      </c>
      <c r="P652" s="9">
        <v>0.1</v>
      </c>
      <c r="Q652" s="9">
        <v>517</v>
      </c>
      <c r="R652" s="9">
        <v>5</v>
      </c>
    </row>
    <row r="653" spans="1:18" x14ac:dyDescent="0.3">
      <c r="A653" s="9">
        <v>2324</v>
      </c>
      <c r="B653" s="9" t="s">
        <v>669</v>
      </c>
      <c r="C653" s="9">
        <v>39</v>
      </c>
      <c r="D653" s="9" t="s">
        <v>5023</v>
      </c>
      <c r="E653" s="9" t="s">
        <v>5605</v>
      </c>
      <c r="F653" s="9">
        <v>0</v>
      </c>
      <c r="G653" s="9">
        <v>13923</v>
      </c>
      <c r="H653" s="9" t="s">
        <v>5605</v>
      </c>
      <c r="I653" s="9" t="s">
        <v>7455</v>
      </c>
      <c r="J653" s="9">
        <v>130</v>
      </c>
      <c r="K653" s="9" t="s">
        <v>7487</v>
      </c>
      <c r="L653" s="9" t="s">
        <v>7508</v>
      </c>
      <c r="M653" s="9">
        <v>1468.04</v>
      </c>
      <c r="N653" s="9"/>
      <c r="O653" s="9">
        <v>2</v>
      </c>
      <c r="P653" s="9"/>
      <c r="Q653" s="9">
        <v>354</v>
      </c>
      <c r="R653" s="9">
        <v>7</v>
      </c>
    </row>
    <row r="654" spans="1:18" x14ac:dyDescent="0.3">
      <c r="A654" s="9">
        <v>2155</v>
      </c>
      <c r="B654" s="9" t="s">
        <v>670</v>
      </c>
      <c r="C654" s="9">
        <v>37</v>
      </c>
      <c r="D654" s="9" t="s">
        <v>5020</v>
      </c>
      <c r="E654" s="9" t="s">
        <v>5606</v>
      </c>
      <c r="F654" s="9">
        <v>1</v>
      </c>
      <c r="G654" s="9">
        <v>13489</v>
      </c>
      <c r="H654" s="9" t="s">
        <v>5606</v>
      </c>
      <c r="I654" s="9" t="s">
        <v>7456</v>
      </c>
      <c r="J654" s="9">
        <v>131</v>
      </c>
      <c r="K654" s="9" t="s">
        <v>7504</v>
      </c>
      <c r="L654" s="9" t="s">
        <v>7510</v>
      </c>
      <c r="M654" s="9">
        <v>1277</v>
      </c>
      <c r="N654" s="9">
        <v>599.41</v>
      </c>
      <c r="O654" s="9">
        <v>5</v>
      </c>
      <c r="P654" s="9"/>
      <c r="Q654" s="9">
        <v>794</v>
      </c>
      <c r="R654" s="9">
        <v>2</v>
      </c>
    </row>
    <row r="655" spans="1:18" x14ac:dyDescent="0.3">
      <c r="A655" s="9">
        <v>2093</v>
      </c>
      <c r="B655" s="9" t="s">
        <v>671</v>
      </c>
      <c r="C655" s="9">
        <v>55</v>
      </c>
      <c r="D655" s="9" t="s">
        <v>5021</v>
      </c>
      <c r="E655" s="9" t="s">
        <v>5607</v>
      </c>
      <c r="F655" s="9">
        <v>0</v>
      </c>
      <c r="G655" s="9">
        <v>10331</v>
      </c>
      <c r="H655" s="9" t="s">
        <v>5607</v>
      </c>
      <c r="I655" s="9" t="s">
        <v>7457</v>
      </c>
      <c r="J655" s="9">
        <v>123</v>
      </c>
      <c r="K655" s="9" t="s">
        <v>7502</v>
      </c>
      <c r="L655" s="9" t="s">
        <v>7508</v>
      </c>
      <c r="M655" s="9">
        <v>709.5</v>
      </c>
      <c r="N655" s="9">
        <v>425.54</v>
      </c>
      <c r="O655" s="9">
        <v>3</v>
      </c>
      <c r="P655" s="9"/>
      <c r="Q655" s="9">
        <v>494</v>
      </c>
      <c r="R655" s="9">
        <v>5</v>
      </c>
    </row>
    <row r="656" spans="1:18" x14ac:dyDescent="0.3">
      <c r="A656" s="9">
        <v>2275</v>
      </c>
      <c r="B656" s="9" t="s">
        <v>672</v>
      </c>
      <c r="C656" s="9">
        <v>62</v>
      </c>
      <c r="D656" s="9" t="s">
        <v>5020</v>
      </c>
      <c r="E656" s="9" t="s">
        <v>5538</v>
      </c>
      <c r="F656" s="9">
        <v>0</v>
      </c>
      <c r="G656" s="9">
        <v>12959</v>
      </c>
      <c r="H656" s="9" t="s">
        <v>5538</v>
      </c>
      <c r="I656" s="9" t="s">
        <v>7457</v>
      </c>
      <c r="J656" s="9">
        <v>101</v>
      </c>
      <c r="K656" s="9" t="s">
        <v>7478</v>
      </c>
      <c r="L656" s="9" t="s">
        <v>7510</v>
      </c>
      <c r="M656" s="9">
        <v>1173.96</v>
      </c>
      <c r="N656" s="9">
        <v>645.28</v>
      </c>
      <c r="O656" s="9">
        <v>2</v>
      </c>
      <c r="P656" s="9"/>
      <c r="Q656" s="9">
        <v>552</v>
      </c>
      <c r="R656" s="9">
        <v>5</v>
      </c>
    </row>
    <row r="657" spans="1:18" x14ac:dyDescent="0.3">
      <c r="A657" s="9">
        <v>2438</v>
      </c>
      <c r="B657" s="9" t="s">
        <v>673</v>
      </c>
      <c r="C657" s="9">
        <v>62</v>
      </c>
      <c r="D657" s="9" t="s">
        <v>5019</v>
      </c>
      <c r="E657" s="9" t="s">
        <v>5608</v>
      </c>
      <c r="F657" s="9">
        <v>0</v>
      </c>
      <c r="G657" s="9">
        <v>11914</v>
      </c>
      <c r="H657" s="9" t="s">
        <v>5608</v>
      </c>
      <c r="I657" s="9" t="s">
        <v>7456</v>
      </c>
      <c r="J657" s="9">
        <v>141</v>
      </c>
      <c r="K657" s="9" t="s">
        <v>7490</v>
      </c>
      <c r="L657" s="9" t="s">
        <v>7509</v>
      </c>
      <c r="M657" s="9">
        <v>329.91</v>
      </c>
      <c r="N657" s="9">
        <v>209.96</v>
      </c>
      <c r="O657" s="9">
        <v>5</v>
      </c>
      <c r="P657" s="9"/>
      <c r="Q657" s="9">
        <v>914</v>
      </c>
      <c r="R657" s="9">
        <v>4</v>
      </c>
    </row>
    <row r="658" spans="1:18" x14ac:dyDescent="0.3">
      <c r="A658" s="9">
        <v>1444</v>
      </c>
      <c r="B658" s="9" t="s">
        <v>674</v>
      </c>
      <c r="C658" s="9">
        <v>6</v>
      </c>
      <c r="D658" s="9" t="s">
        <v>5023</v>
      </c>
      <c r="E658" s="9" t="s">
        <v>5609</v>
      </c>
      <c r="F658" s="9">
        <v>0</v>
      </c>
      <c r="G658" s="9">
        <v>11065</v>
      </c>
      <c r="H658" s="9" t="s">
        <v>5609</v>
      </c>
      <c r="I658" s="9" t="s">
        <v>7455</v>
      </c>
      <c r="J658" s="9">
        <v>120</v>
      </c>
      <c r="K658" s="9" t="s">
        <v>7488</v>
      </c>
      <c r="L658" s="9" t="s">
        <v>7509</v>
      </c>
      <c r="M658" s="9">
        <v>865.39</v>
      </c>
      <c r="N658" s="9">
        <v>427.35</v>
      </c>
      <c r="O658" s="9">
        <v>5</v>
      </c>
      <c r="P658" s="9"/>
      <c r="Q658" s="9">
        <v>688</v>
      </c>
      <c r="R658" s="9">
        <v>7</v>
      </c>
    </row>
    <row r="659" spans="1:18" x14ac:dyDescent="0.3">
      <c r="A659" s="9">
        <v>1875</v>
      </c>
      <c r="B659" s="9" t="s">
        <v>675</v>
      </c>
      <c r="C659" s="9">
        <v>25</v>
      </c>
      <c r="D659" s="9" t="s">
        <v>5023</v>
      </c>
      <c r="E659" s="9" t="s">
        <v>5610</v>
      </c>
      <c r="F659" s="9">
        <v>1</v>
      </c>
      <c r="G659" s="9">
        <v>10644</v>
      </c>
      <c r="H659" s="9" t="s">
        <v>5610</v>
      </c>
      <c r="I659" s="9" t="s">
        <v>7455</v>
      </c>
      <c r="J659" s="9">
        <v>106</v>
      </c>
      <c r="K659" s="9" t="s">
        <v>7477</v>
      </c>
      <c r="L659" s="9" t="s">
        <v>7507</v>
      </c>
      <c r="M659" s="9">
        <v>158.19999999999999</v>
      </c>
      <c r="N659" s="9">
        <v>87.28</v>
      </c>
      <c r="O659" s="9">
        <v>5</v>
      </c>
      <c r="P659" s="9"/>
      <c r="Q659" s="9">
        <v>855</v>
      </c>
      <c r="R659" s="9">
        <v>3</v>
      </c>
    </row>
    <row r="660" spans="1:18" x14ac:dyDescent="0.3">
      <c r="A660" s="9">
        <v>2205</v>
      </c>
      <c r="B660" s="9" t="s">
        <v>676</v>
      </c>
      <c r="C660" s="9">
        <v>5</v>
      </c>
      <c r="D660" s="9" t="s">
        <v>5020</v>
      </c>
      <c r="E660" s="9" t="s">
        <v>5611</v>
      </c>
      <c r="F660" s="9">
        <v>0</v>
      </c>
      <c r="G660" s="9">
        <v>11852</v>
      </c>
      <c r="H660" s="9" t="s">
        <v>5611</v>
      </c>
      <c r="I660" s="9" t="s">
        <v>7456</v>
      </c>
      <c r="J660" s="9">
        <v>111</v>
      </c>
      <c r="K660" s="9" t="s">
        <v>7476</v>
      </c>
      <c r="L660" s="9" t="s">
        <v>7509</v>
      </c>
      <c r="M660" s="9">
        <v>554.73</v>
      </c>
      <c r="N660" s="9">
        <v>265.08</v>
      </c>
      <c r="O660" s="9">
        <v>4</v>
      </c>
      <c r="P660" s="9"/>
      <c r="Q660" s="9">
        <v>409</v>
      </c>
      <c r="R660" s="9">
        <v>7</v>
      </c>
    </row>
    <row r="661" spans="1:18" x14ac:dyDescent="0.3">
      <c r="A661" s="9">
        <v>1166</v>
      </c>
      <c r="B661" s="9" t="s">
        <v>677</v>
      </c>
      <c r="C661" s="9">
        <v>22</v>
      </c>
      <c r="D661" s="9" t="s">
        <v>5019</v>
      </c>
      <c r="E661" s="9" t="s">
        <v>5612</v>
      </c>
      <c r="F661" s="9">
        <v>0</v>
      </c>
      <c r="G661" s="9">
        <v>13627</v>
      </c>
      <c r="H661" s="9" t="s">
        <v>5612</v>
      </c>
      <c r="I661" s="9" t="s">
        <v>7457</v>
      </c>
      <c r="J661" s="9">
        <v>135</v>
      </c>
      <c r="K661" s="9" t="s">
        <v>7458</v>
      </c>
      <c r="L661" s="9" t="s">
        <v>7509</v>
      </c>
      <c r="M661" s="9">
        <v>377.5</v>
      </c>
      <c r="N661" s="9">
        <v>256.83</v>
      </c>
      <c r="O661" s="9">
        <v>1</v>
      </c>
      <c r="P661" s="9"/>
      <c r="Q661" s="9">
        <v>333</v>
      </c>
      <c r="R661" s="9">
        <v>3</v>
      </c>
    </row>
    <row r="662" spans="1:18" x14ac:dyDescent="0.3">
      <c r="A662" s="9">
        <v>1090</v>
      </c>
      <c r="B662" s="9" t="s">
        <v>678</v>
      </c>
      <c r="C662" s="9">
        <v>30</v>
      </c>
      <c r="D662" s="9" t="s">
        <v>5020</v>
      </c>
      <c r="E662" s="9" t="s">
        <v>5613</v>
      </c>
      <c r="F662" s="9">
        <v>1</v>
      </c>
      <c r="G662" s="9">
        <v>10034</v>
      </c>
      <c r="H662" s="9" t="s">
        <v>5613</v>
      </c>
      <c r="I662" s="9" t="s">
        <v>7455</v>
      </c>
      <c r="J662" s="9">
        <v>104</v>
      </c>
      <c r="K662" s="9" t="s">
        <v>7499</v>
      </c>
      <c r="L662" s="9" t="s">
        <v>7508</v>
      </c>
      <c r="M662" s="9">
        <v>1092.42</v>
      </c>
      <c r="N662" s="9">
        <v>608.02</v>
      </c>
      <c r="O662" s="9">
        <v>5</v>
      </c>
      <c r="P662" s="9"/>
      <c r="Q662" s="9">
        <v>1321</v>
      </c>
      <c r="R662" s="9">
        <v>1</v>
      </c>
    </row>
    <row r="663" spans="1:18" x14ac:dyDescent="0.3">
      <c r="A663" s="9">
        <v>1713</v>
      </c>
      <c r="B663" s="9" t="s">
        <v>679</v>
      </c>
      <c r="C663" s="9">
        <v>46</v>
      </c>
      <c r="D663" s="9" t="s">
        <v>5018</v>
      </c>
      <c r="E663" s="9" t="s">
        <v>5614</v>
      </c>
      <c r="F663" s="9">
        <v>0</v>
      </c>
      <c r="G663" s="9">
        <v>12923</v>
      </c>
      <c r="H663" s="9" t="s">
        <v>5614</v>
      </c>
      <c r="I663" s="9" t="s">
        <v>7455</v>
      </c>
      <c r="J663" s="9">
        <v>129</v>
      </c>
      <c r="K663" s="9" t="s">
        <v>7471</v>
      </c>
      <c r="L663" s="9" t="s">
        <v>7508</v>
      </c>
      <c r="M663" s="9">
        <v>760.63</v>
      </c>
      <c r="N663" s="9">
        <v>343.83</v>
      </c>
      <c r="O663" s="9">
        <v>4</v>
      </c>
      <c r="P663" s="9"/>
      <c r="Q663" s="9">
        <v>522</v>
      </c>
      <c r="R663" s="9">
        <v>8</v>
      </c>
    </row>
    <row r="664" spans="1:18" x14ac:dyDescent="0.3">
      <c r="A664" s="9">
        <v>1038</v>
      </c>
      <c r="B664" s="9" t="s">
        <v>680</v>
      </c>
      <c r="C664" s="9">
        <v>32</v>
      </c>
      <c r="D664" s="9" t="s">
        <v>5023</v>
      </c>
      <c r="E664" s="9" t="s">
        <v>5615</v>
      </c>
      <c r="F664" s="9">
        <v>0</v>
      </c>
      <c r="G664" s="9">
        <v>13418</v>
      </c>
      <c r="H664" s="9" t="s">
        <v>5615</v>
      </c>
      <c r="I664" s="9" t="s">
        <v>7456</v>
      </c>
      <c r="J664" s="9">
        <v>110</v>
      </c>
      <c r="K664" s="9" t="s">
        <v>7493</v>
      </c>
      <c r="L664" s="9" t="s">
        <v>7507</v>
      </c>
      <c r="M664" s="9">
        <v>1139.05</v>
      </c>
      <c r="N664" s="9">
        <v>548.83000000000004</v>
      </c>
      <c r="O664" s="9">
        <v>5</v>
      </c>
      <c r="P664" s="9"/>
      <c r="Q664" s="9">
        <v>461</v>
      </c>
      <c r="R664" s="9">
        <v>5</v>
      </c>
    </row>
    <row r="665" spans="1:18" x14ac:dyDescent="0.3">
      <c r="A665" s="9">
        <v>2149</v>
      </c>
      <c r="B665" s="9" t="s">
        <v>681</v>
      </c>
      <c r="C665" s="9">
        <v>32</v>
      </c>
      <c r="D665" s="9" t="s">
        <v>5023</v>
      </c>
      <c r="E665" s="9" t="s">
        <v>5616</v>
      </c>
      <c r="F665" s="9">
        <v>0</v>
      </c>
      <c r="G665" s="9">
        <v>12431</v>
      </c>
      <c r="H665" s="9" t="s">
        <v>5616</v>
      </c>
      <c r="I665" s="9" t="s">
        <v>7455</v>
      </c>
      <c r="J665" s="9">
        <v>129</v>
      </c>
      <c r="K665" s="9" t="s">
        <v>7471</v>
      </c>
      <c r="L665" s="9" t="s">
        <v>7507</v>
      </c>
      <c r="M665" s="9">
        <v>797.18</v>
      </c>
      <c r="N665" s="9">
        <v>338.7</v>
      </c>
      <c r="O665" s="9">
        <v>5</v>
      </c>
      <c r="P665" s="9"/>
      <c r="Q665" s="9">
        <v>760</v>
      </c>
      <c r="R665" s="9">
        <v>2</v>
      </c>
    </row>
    <row r="666" spans="1:18" x14ac:dyDescent="0.3">
      <c r="A666" s="9">
        <v>2474</v>
      </c>
      <c r="B666" s="9" t="s">
        <v>682</v>
      </c>
      <c r="C666" s="9">
        <v>42</v>
      </c>
      <c r="D666" s="9" t="s">
        <v>5018</v>
      </c>
      <c r="E666" s="9" t="s">
        <v>5617</v>
      </c>
      <c r="F666" s="9">
        <v>0</v>
      </c>
      <c r="G666" s="9">
        <v>13584</v>
      </c>
      <c r="H666" s="9" t="s">
        <v>5617</v>
      </c>
      <c r="I666" s="9" t="s">
        <v>7457</v>
      </c>
      <c r="J666" s="9">
        <v>138</v>
      </c>
      <c r="K666" s="9" t="s">
        <v>7464</v>
      </c>
      <c r="L666" s="9" t="s">
        <v>7507</v>
      </c>
      <c r="M666" s="9">
        <v>175.4</v>
      </c>
      <c r="N666" s="9">
        <v>71.62</v>
      </c>
      <c r="O666" s="9">
        <v>4</v>
      </c>
      <c r="P666" s="9"/>
      <c r="Q666" s="9">
        <v>551</v>
      </c>
      <c r="R666" s="9">
        <v>6</v>
      </c>
    </row>
    <row r="667" spans="1:18" x14ac:dyDescent="0.3">
      <c r="A667" s="9">
        <v>1172</v>
      </c>
      <c r="B667" s="9" t="s">
        <v>683</v>
      </c>
      <c r="C667" s="9">
        <v>14</v>
      </c>
      <c r="D667" s="9" t="s">
        <v>5019</v>
      </c>
      <c r="E667" s="9" t="s">
        <v>5618</v>
      </c>
      <c r="F667" s="9">
        <v>0</v>
      </c>
      <c r="G667" s="9">
        <v>13809</v>
      </c>
      <c r="H667" s="9" t="s">
        <v>5618</v>
      </c>
      <c r="I667" s="9" t="s">
        <v>7456</v>
      </c>
      <c r="J667" s="9">
        <v>101</v>
      </c>
      <c r="K667" s="9" t="s">
        <v>7478</v>
      </c>
      <c r="L667" s="9" t="s">
        <v>7507</v>
      </c>
      <c r="M667" s="9">
        <v>1116.28</v>
      </c>
      <c r="N667" s="9">
        <v>622.63</v>
      </c>
      <c r="O667" s="9">
        <v>1</v>
      </c>
      <c r="P667" s="9"/>
      <c r="Q667" s="9">
        <v>544</v>
      </c>
      <c r="R667" s="9">
        <v>5</v>
      </c>
    </row>
    <row r="668" spans="1:18" x14ac:dyDescent="0.3">
      <c r="A668" s="9">
        <v>1652</v>
      </c>
      <c r="B668" s="9" t="s">
        <v>684</v>
      </c>
      <c r="C668" s="9">
        <v>27</v>
      </c>
      <c r="D668" s="9" t="s">
        <v>5023</v>
      </c>
      <c r="E668" s="9" t="s">
        <v>5619</v>
      </c>
      <c r="F668" s="9">
        <v>1</v>
      </c>
      <c r="G668" s="9">
        <v>10810</v>
      </c>
      <c r="H668" s="9" t="s">
        <v>5619</v>
      </c>
      <c r="I668" s="9" t="s">
        <v>7455</v>
      </c>
      <c r="J668" s="9">
        <v>140</v>
      </c>
      <c r="K668" s="9" t="s">
        <v>7468</v>
      </c>
      <c r="L668" s="9" t="s">
        <v>7508</v>
      </c>
      <c r="M668" s="9">
        <v>1258.18</v>
      </c>
      <c r="N668" s="9">
        <v>630.52</v>
      </c>
      <c r="O668" s="9">
        <v>2</v>
      </c>
      <c r="P668" s="9"/>
      <c r="Q668" s="9">
        <v>1057</v>
      </c>
      <c r="R668" s="9">
        <v>3</v>
      </c>
    </row>
    <row r="669" spans="1:18" x14ac:dyDescent="0.3">
      <c r="A669" s="9">
        <v>1753</v>
      </c>
      <c r="B669" s="9" t="s">
        <v>685</v>
      </c>
      <c r="C669" s="9">
        <v>32</v>
      </c>
      <c r="D669" s="9" t="s">
        <v>5022</v>
      </c>
      <c r="E669" s="9" t="s">
        <v>5620</v>
      </c>
      <c r="F669" s="9">
        <v>0</v>
      </c>
      <c r="G669" s="9">
        <v>11311</v>
      </c>
      <c r="H669" s="9" t="s">
        <v>5620</v>
      </c>
      <c r="I669" s="9" t="s">
        <v>7457</v>
      </c>
      <c r="J669" s="9">
        <v>108</v>
      </c>
      <c r="K669" s="9" t="s">
        <v>7496</v>
      </c>
      <c r="L669" s="9" t="s">
        <v>7507</v>
      </c>
      <c r="M669" s="9">
        <v>1360.12</v>
      </c>
      <c r="N669" s="9">
        <v>937.3</v>
      </c>
      <c r="O669" s="9">
        <v>3</v>
      </c>
      <c r="P669" s="9">
        <v>0.2</v>
      </c>
      <c r="Q669" s="9">
        <v>392</v>
      </c>
      <c r="R669" s="9">
        <v>4</v>
      </c>
    </row>
    <row r="670" spans="1:18" x14ac:dyDescent="0.3">
      <c r="A670" s="9">
        <v>2243</v>
      </c>
      <c r="B670" s="9" t="s">
        <v>686</v>
      </c>
      <c r="C670" s="9">
        <v>36</v>
      </c>
      <c r="D670" s="9" t="s">
        <v>5022</v>
      </c>
      <c r="E670" s="9" t="s">
        <v>5621</v>
      </c>
      <c r="F670" s="9">
        <v>0</v>
      </c>
      <c r="G670" s="9">
        <v>12795</v>
      </c>
      <c r="H670" s="9" t="s">
        <v>5621</v>
      </c>
      <c r="I670" s="9" t="s">
        <v>7457</v>
      </c>
      <c r="J670" s="9">
        <v>138</v>
      </c>
      <c r="K670" s="9" t="s">
        <v>7464</v>
      </c>
      <c r="L670" s="9" t="s">
        <v>7507</v>
      </c>
      <c r="M670" s="9">
        <v>879.39</v>
      </c>
      <c r="N670" s="9">
        <v>396.96</v>
      </c>
      <c r="O670" s="9">
        <v>5</v>
      </c>
      <c r="P670" s="9"/>
      <c r="Q670" s="9">
        <v>437</v>
      </c>
      <c r="R670" s="9">
        <v>8</v>
      </c>
    </row>
    <row r="671" spans="1:18" x14ac:dyDescent="0.3">
      <c r="A671" s="9">
        <v>2081</v>
      </c>
      <c r="B671" s="9" t="s">
        <v>687</v>
      </c>
      <c r="C671" s="9">
        <v>41</v>
      </c>
      <c r="D671" s="9" t="s">
        <v>5022</v>
      </c>
      <c r="E671" s="9" t="s">
        <v>5622</v>
      </c>
      <c r="F671" s="9">
        <v>0</v>
      </c>
      <c r="G671" s="9">
        <v>11894</v>
      </c>
      <c r="H671" s="9" t="s">
        <v>5622</v>
      </c>
      <c r="I671" s="9" t="s">
        <v>7456</v>
      </c>
      <c r="J671" s="9">
        <v>117</v>
      </c>
      <c r="K671" s="9" t="s">
        <v>7483</v>
      </c>
      <c r="L671" s="9" t="s">
        <v>7509</v>
      </c>
      <c r="M671" s="9">
        <v>1142.7</v>
      </c>
      <c r="N671" s="9"/>
      <c r="O671" s="9">
        <v>1</v>
      </c>
      <c r="P671" s="9"/>
      <c r="Q671" s="9">
        <v>412</v>
      </c>
      <c r="R671" s="9">
        <v>4</v>
      </c>
    </row>
    <row r="672" spans="1:18" x14ac:dyDescent="0.3">
      <c r="A672" s="9">
        <v>1475</v>
      </c>
      <c r="B672" s="9" t="s">
        <v>688</v>
      </c>
      <c r="C672" s="9">
        <v>62</v>
      </c>
      <c r="D672" s="9" t="s">
        <v>5021</v>
      </c>
      <c r="E672" s="9" t="s">
        <v>5623</v>
      </c>
      <c r="F672" s="9">
        <v>0</v>
      </c>
      <c r="G672" s="9">
        <v>13006</v>
      </c>
      <c r="H672" s="9" t="s">
        <v>5623</v>
      </c>
      <c r="I672" s="9" t="s">
        <v>7456</v>
      </c>
      <c r="J672" s="9">
        <v>119</v>
      </c>
      <c r="K672" s="9" t="s">
        <v>7459</v>
      </c>
      <c r="L672" s="9" t="s">
        <v>7507</v>
      </c>
      <c r="M672" s="9">
        <v>1140.46</v>
      </c>
      <c r="N672" s="9">
        <v>564.29</v>
      </c>
      <c r="O672" s="9">
        <v>3</v>
      </c>
      <c r="P672" s="9"/>
      <c r="Q672" s="9">
        <v>366</v>
      </c>
      <c r="R672" s="9">
        <v>7</v>
      </c>
    </row>
    <row r="673" spans="1:18" x14ac:dyDescent="0.3">
      <c r="A673" s="9">
        <v>1455</v>
      </c>
      <c r="B673" s="9" t="s">
        <v>689</v>
      </c>
      <c r="C673" s="9">
        <v>53</v>
      </c>
      <c r="D673" s="9" t="s">
        <v>5021</v>
      </c>
      <c r="E673" s="9" t="s">
        <v>5624</v>
      </c>
      <c r="F673" s="9">
        <v>0</v>
      </c>
      <c r="G673" s="9">
        <v>11056</v>
      </c>
      <c r="H673" s="9" t="s">
        <v>5624</v>
      </c>
      <c r="I673" s="9" t="s">
        <v>7457</v>
      </c>
      <c r="J673" s="9">
        <v>133</v>
      </c>
      <c r="K673" s="9" t="s">
        <v>7498</v>
      </c>
      <c r="L673" s="9" t="s">
        <v>7510</v>
      </c>
      <c r="M673" s="9">
        <v>275.83999999999997</v>
      </c>
      <c r="N673" s="9">
        <v>128.83000000000001</v>
      </c>
      <c r="O673" s="9">
        <v>5</v>
      </c>
      <c r="P673" s="9"/>
      <c r="Q673" s="9">
        <v>347</v>
      </c>
      <c r="R673" s="9">
        <v>6</v>
      </c>
    </row>
    <row r="674" spans="1:18" x14ac:dyDescent="0.3">
      <c r="A674" s="9">
        <v>1828</v>
      </c>
      <c r="B674" s="9" t="s">
        <v>690</v>
      </c>
      <c r="C674" s="9">
        <v>28</v>
      </c>
      <c r="D674" s="9" t="s">
        <v>5019</v>
      </c>
      <c r="E674" s="9" t="s">
        <v>5625</v>
      </c>
      <c r="F674" s="9">
        <v>1</v>
      </c>
      <c r="G674" s="9">
        <v>12142</v>
      </c>
      <c r="H674" s="9" t="s">
        <v>5625</v>
      </c>
      <c r="I674" s="9" t="s">
        <v>7457</v>
      </c>
      <c r="J674" s="9">
        <v>115</v>
      </c>
      <c r="K674" s="9" t="s">
        <v>7481</v>
      </c>
      <c r="L674" s="9" t="s">
        <v>7511</v>
      </c>
      <c r="M674" s="9">
        <v>288.12</v>
      </c>
      <c r="N674" s="9">
        <v>199.06</v>
      </c>
      <c r="O674" s="9">
        <v>3</v>
      </c>
      <c r="P674" s="9"/>
      <c r="Q674" s="9">
        <v>505</v>
      </c>
      <c r="R674" s="9">
        <v>2</v>
      </c>
    </row>
    <row r="675" spans="1:18" x14ac:dyDescent="0.3">
      <c r="A675" s="9">
        <v>1894</v>
      </c>
      <c r="B675" s="9" t="s">
        <v>691</v>
      </c>
      <c r="C675" s="9">
        <v>36</v>
      </c>
      <c r="D675" s="9" t="s">
        <v>5018</v>
      </c>
      <c r="E675" s="9" t="s">
        <v>5626</v>
      </c>
      <c r="F675" s="9">
        <v>0</v>
      </c>
      <c r="G675" s="9">
        <v>13067</v>
      </c>
      <c r="H675" s="9" t="s">
        <v>5626</v>
      </c>
      <c r="I675" s="9" t="s">
        <v>7455</v>
      </c>
      <c r="J675" s="9">
        <v>145</v>
      </c>
      <c r="K675" s="9" t="s">
        <v>7470</v>
      </c>
      <c r="L675" s="9" t="s">
        <v>7508</v>
      </c>
      <c r="M675" s="9">
        <v>152.78</v>
      </c>
      <c r="N675" s="9">
        <v>97.9</v>
      </c>
      <c r="O675" s="9">
        <v>4</v>
      </c>
      <c r="P675" s="9">
        <v>0.2</v>
      </c>
      <c r="Q675" s="9">
        <v>742</v>
      </c>
      <c r="R675" s="9">
        <v>6</v>
      </c>
    </row>
    <row r="676" spans="1:18" x14ac:dyDescent="0.3">
      <c r="A676" s="9">
        <v>2384</v>
      </c>
      <c r="B676" s="9" t="s">
        <v>692</v>
      </c>
      <c r="C676" s="9">
        <v>35</v>
      </c>
      <c r="D676" s="9" t="s">
        <v>5020</v>
      </c>
      <c r="E676" s="9" t="s">
        <v>5627</v>
      </c>
      <c r="F676" s="9">
        <v>0</v>
      </c>
      <c r="G676" s="9">
        <v>10204</v>
      </c>
      <c r="H676" s="9" t="s">
        <v>5627</v>
      </c>
      <c r="I676" s="9" t="s">
        <v>7455</v>
      </c>
      <c r="J676" s="9">
        <v>131</v>
      </c>
      <c r="K676" s="9" t="s">
        <v>7504</v>
      </c>
      <c r="L676" s="9" t="s">
        <v>7510</v>
      </c>
      <c r="M676" s="9">
        <v>513.87</v>
      </c>
      <c r="N676" s="9">
        <v>302.77</v>
      </c>
      <c r="O676" s="9">
        <v>1</v>
      </c>
      <c r="P676" s="9"/>
      <c r="Q676" s="9">
        <v>426</v>
      </c>
      <c r="R676" s="9">
        <v>4</v>
      </c>
    </row>
    <row r="677" spans="1:18" x14ac:dyDescent="0.3">
      <c r="A677" s="9">
        <v>2024</v>
      </c>
      <c r="B677" s="9" t="s">
        <v>693</v>
      </c>
      <c r="C677" s="9">
        <v>32</v>
      </c>
      <c r="D677" s="9" t="s">
        <v>5019</v>
      </c>
      <c r="E677" s="9" t="s">
        <v>5628</v>
      </c>
      <c r="F677" s="9">
        <v>0</v>
      </c>
      <c r="G677" s="9">
        <v>13692</v>
      </c>
      <c r="H677" s="9" t="s">
        <v>5628</v>
      </c>
      <c r="I677" s="9" t="s">
        <v>7455</v>
      </c>
      <c r="J677" s="9">
        <v>121</v>
      </c>
      <c r="K677" s="9" t="s">
        <v>7495</v>
      </c>
      <c r="L677" s="9" t="s">
        <v>7507</v>
      </c>
      <c r="M677" s="9">
        <v>736.59</v>
      </c>
      <c r="N677" s="9">
        <v>448.68</v>
      </c>
      <c r="O677" s="9">
        <v>1</v>
      </c>
      <c r="P677" s="9"/>
      <c r="Q677" s="9">
        <v>614</v>
      </c>
      <c r="R677" s="9">
        <v>5</v>
      </c>
    </row>
    <row r="678" spans="1:18" x14ac:dyDescent="0.3">
      <c r="A678" s="9">
        <v>1386</v>
      </c>
      <c r="B678" s="9" t="s">
        <v>694</v>
      </c>
      <c r="C678" s="9">
        <v>44</v>
      </c>
      <c r="D678" s="9" t="s">
        <v>5020</v>
      </c>
      <c r="E678" s="9" t="s">
        <v>5629</v>
      </c>
      <c r="F678" s="9">
        <v>0</v>
      </c>
      <c r="G678" s="9">
        <v>12881</v>
      </c>
      <c r="H678" s="9" t="s">
        <v>5629</v>
      </c>
      <c r="I678" s="9" t="s">
        <v>7455</v>
      </c>
      <c r="J678" s="9">
        <v>103</v>
      </c>
      <c r="K678" s="9" t="s">
        <v>7472</v>
      </c>
      <c r="L678" s="9" t="s">
        <v>7511</v>
      </c>
      <c r="M678" s="9">
        <v>1496.95</v>
      </c>
      <c r="N678" s="9">
        <v>1043.99</v>
      </c>
      <c r="O678" s="9">
        <v>2</v>
      </c>
      <c r="P678" s="9"/>
      <c r="Q678" s="9">
        <v>721</v>
      </c>
      <c r="R678" s="9">
        <v>7</v>
      </c>
    </row>
    <row r="679" spans="1:18" x14ac:dyDescent="0.3">
      <c r="A679" s="9">
        <v>1347</v>
      </c>
      <c r="B679" s="9" t="s">
        <v>695</v>
      </c>
      <c r="C679" s="9">
        <v>12</v>
      </c>
      <c r="D679" s="9" t="s">
        <v>5019</v>
      </c>
      <c r="E679" s="9" t="s">
        <v>5630</v>
      </c>
      <c r="F679" s="9">
        <v>0</v>
      </c>
      <c r="G679" s="9">
        <v>12077</v>
      </c>
      <c r="H679" s="9" t="s">
        <v>5630</v>
      </c>
      <c r="I679" s="9" t="s">
        <v>7455</v>
      </c>
      <c r="J679" s="9">
        <v>102</v>
      </c>
      <c r="K679" s="9" t="s">
        <v>7494</v>
      </c>
      <c r="L679" s="9" t="s">
        <v>7507</v>
      </c>
      <c r="M679" s="9">
        <v>674.94</v>
      </c>
      <c r="N679" s="9">
        <v>390.09</v>
      </c>
      <c r="O679" s="9">
        <v>2</v>
      </c>
      <c r="P679" s="9"/>
      <c r="Q679" s="9">
        <v>890</v>
      </c>
      <c r="R679" s="9">
        <v>4</v>
      </c>
    </row>
    <row r="680" spans="1:18" x14ac:dyDescent="0.3">
      <c r="A680" s="9">
        <v>1189</v>
      </c>
      <c r="B680" s="9" t="s">
        <v>696</v>
      </c>
      <c r="C680" s="9">
        <v>53</v>
      </c>
      <c r="D680" s="9" t="s">
        <v>5021</v>
      </c>
      <c r="E680" s="9" t="s">
        <v>5631</v>
      </c>
      <c r="F680" s="9">
        <v>0</v>
      </c>
      <c r="G680" s="9">
        <v>12313</v>
      </c>
      <c r="H680" s="9" t="s">
        <v>5631</v>
      </c>
      <c r="I680" s="9" t="s">
        <v>7456</v>
      </c>
      <c r="J680" s="9">
        <v>135</v>
      </c>
      <c r="K680" s="9" t="s">
        <v>7458</v>
      </c>
      <c r="L680" s="9" t="s">
        <v>7509</v>
      </c>
      <c r="M680" s="9">
        <v>1103.05</v>
      </c>
      <c r="N680" s="9">
        <v>474.94</v>
      </c>
      <c r="O680" s="9">
        <v>3</v>
      </c>
      <c r="P680" s="9">
        <v>0.2</v>
      </c>
      <c r="Q680" s="9">
        <v>580</v>
      </c>
      <c r="R680" s="9">
        <v>6</v>
      </c>
    </row>
    <row r="681" spans="1:18" x14ac:dyDescent="0.3">
      <c r="A681" s="9">
        <v>1504</v>
      </c>
      <c r="B681" s="9" t="s">
        <v>697</v>
      </c>
      <c r="C681" s="9">
        <v>65</v>
      </c>
      <c r="D681" s="9" t="s">
        <v>5022</v>
      </c>
      <c r="E681" s="9" t="s">
        <v>5632</v>
      </c>
      <c r="F681" s="9">
        <v>0</v>
      </c>
      <c r="G681" s="9">
        <v>12070</v>
      </c>
      <c r="H681" s="9" t="s">
        <v>5632</v>
      </c>
      <c r="I681" s="9" t="s">
        <v>7455</v>
      </c>
      <c r="J681" s="9">
        <v>141</v>
      </c>
      <c r="K681" s="9" t="s">
        <v>7490</v>
      </c>
      <c r="L681" s="9" t="s">
        <v>7507</v>
      </c>
      <c r="M681" s="9">
        <v>1055.43</v>
      </c>
      <c r="N681" s="9">
        <v>442.71</v>
      </c>
      <c r="O681" s="9">
        <v>4</v>
      </c>
      <c r="P681" s="9"/>
      <c r="Q681" s="9">
        <v>812</v>
      </c>
      <c r="R681" s="9">
        <v>5</v>
      </c>
    </row>
    <row r="682" spans="1:18" x14ac:dyDescent="0.3">
      <c r="A682" s="9">
        <v>2214</v>
      </c>
      <c r="B682" s="9" t="s">
        <v>698</v>
      </c>
      <c r="C682" s="9">
        <v>35</v>
      </c>
      <c r="D682" s="9" t="s">
        <v>5018</v>
      </c>
      <c r="E682" s="9" t="s">
        <v>5633</v>
      </c>
      <c r="F682" s="9">
        <v>0</v>
      </c>
      <c r="G682" s="9">
        <v>12656</v>
      </c>
      <c r="H682" s="9" t="s">
        <v>5633</v>
      </c>
      <c r="I682" s="9" t="s">
        <v>7455</v>
      </c>
      <c r="J682" s="9">
        <v>116</v>
      </c>
      <c r="K682" s="9" t="s">
        <v>7480</v>
      </c>
      <c r="L682" s="9" t="s">
        <v>7510</v>
      </c>
      <c r="M682" s="9">
        <v>346.5</v>
      </c>
      <c r="N682" s="9">
        <v>207.89</v>
      </c>
      <c r="O682" s="9">
        <v>3</v>
      </c>
      <c r="P682" s="9"/>
      <c r="Q682" s="9">
        <v>1012</v>
      </c>
      <c r="R682" s="9">
        <v>3</v>
      </c>
    </row>
    <row r="683" spans="1:18" x14ac:dyDescent="0.3">
      <c r="A683" s="9">
        <v>2392</v>
      </c>
      <c r="B683" s="9" t="s">
        <v>699</v>
      </c>
      <c r="C683" s="9">
        <v>35</v>
      </c>
      <c r="D683" s="9" t="s">
        <v>5021</v>
      </c>
      <c r="E683" s="9" t="s">
        <v>5634</v>
      </c>
      <c r="F683" s="9">
        <v>0</v>
      </c>
      <c r="G683" s="9">
        <v>10038</v>
      </c>
      <c r="H683" s="9" t="s">
        <v>5634</v>
      </c>
      <c r="I683" s="9" t="s">
        <v>7455</v>
      </c>
      <c r="J683" s="9">
        <v>145</v>
      </c>
      <c r="K683" s="9" t="s">
        <v>7470</v>
      </c>
      <c r="L683" s="9" t="s">
        <v>7508</v>
      </c>
      <c r="M683" s="9">
        <v>134.84</v>
      </c>
      <c r="N683" s="9">
        <v>80.540000000000006</v>
      </c>
      <c r="O683" s="9">
        <v>5</v>
      </c>
      <c r="P683" s="9"/>
      <c r="Q683" s="9">
        <v>543</v>
      </c>
      <c r="R683" s="9">
        <v>5</v>
      </c>
    </row>
    <row r="684" spans="1:18" x14ac:dyDescent="0.3">
      <c r="A684" s="9">
        <v>2432</v>
      </c>
      <c r="B684" s="9" t="s">
        <v>700</v>
      </c>
      <c r="C684" s="9">
        <v>42</v>
      </c>
      <c r="D684" s="9" t="s">
        <v>5018</v>
      </c>
      <c r="E684" s="9" t="s">
        <v>5635</v>
      </c>
      <c r="F684" s="9">
        <v>0</v>
      </c>
      <c r="G684" s="9">
        <v>10172</v>
      </c>
      <c r="H684" s="9" t="s">
        <v>5635</v>
      </c>
      <c r="I684" s="9" t="s">
        <v>7457</v>
      </c>
      <c r="J684" s="9">
        <v>121</v>
      </c>
      <c r="K684" s="9" t="s">
        <v>7495</v>
      </c>
      <c r="L684" s="9" t="s">
        <v>7510</v>
      </c>
      <c r="M684" s="9">
        <v>841.71</v>
      </c>
      <c r="N684" s="9">
        <v>525.61</v>
      </c>
      <c r="O684" s="9">
        <v>1</v>
      </c>
      <c r="P684" s="9"/>
      <c r="Q684" s="9">
        <v>406</v>
      </c>
      <c r="R684" s="9">
        <v>3</v>
      </c>
    </row>
    <row r="685" spans="1:18" x14ac:dyDescent="0.3">
      <c r="A685" s="9">
        <v>1823</v>
      </c>
      <c r="B685" s="9" t="s">
        <v>701</v>
      </c>
      <c r="C685" s="9">
        <v>55</v>
      </c>
      <c r="D685" s="9" t="s">
        <v>5020</v>
      </c>
      <c r="E685" s="9" t="s">
        <v>5636</v>
      </c>
      <c r="F685" s="9">
        <v>0</v>
      </c>
      <c r="G685" s="9">
        <v>10759</v>
      </c>
      <c r="H685" s="9" t="s">
        <v>5636</v>
      </c>
      <c r="I685" s="9" t="s">
        <v>7455</v>
      </c>
      <c r="J685" s="9">
        <v>112</v>
      </c>
      <c r="K685" s="9" t="s">
        <v>7492</v>
      </c>
      <c r="L685" s="9" t="s">
        <v>7510</v>
      </c>
      <c r="M685" s="9">
        <v>1065.44</v>
      </c>
      <c r="N685" s="9"/>
      <c r="O685" s="9">
        <v>3</v>
      </c>
      <c r="P685" s="9"/>
      <c r="Q685" s="9">
        <v>776</v>
      </c>
      <c r="R685" s="9">
        <v>3</v>
      </c>
    </row>
    <row r="686" spans="1:18" x14ac:dyDescent="0.3">
      <c r="A686" s="9">
        <v>1928</v>
      </c>
      <c r="B686" s="9" t="s">
        <v>702</v>
      </c>
      <c r="C686" s="9">
        <v>35</v>
      </c>
      <c r="D686" s="9" t="s">
        <v>5019</v>
      </c>
      <c r="E686" s="9" t="s">
        <v>5637</v>
      </c>
      <c r="F686" s="9">
        <v>0</v>
      </c>
      <c r="G686" s="9">
        <v>11914</v>
      </c>
      <c r="H686" s="9" t="s">
        <v>5637</v>
      </c>
      <c r="I686" s="9" t="s">
        <v>7456</v>
      </c>
      <c r="J686" s="9">
        <v>128</v>
      </c>
      <c r="K686" s="9" t="s">
        <v>7473</v>
      </c>
      <c r="L686" s="9" t="s">
        <v>7508</v>
      </c>
      <c r="M686" s="9">
        <v>1497.47</v>
      </c>
      <c r="N686" s="9">
        <v>1023.48</v>
      </c>
      <c r="O686" s="9">
        <v>3</v>
      </c>
      <c r="P686" s="9"/>
      <c r="Q686" s="9">
        <v>381</v>
      </c>
      <c r="R686" s="9">
        <v>6</v>
      </c>
    </row>
    <row r="687" spans="1:18" x14ac:dyDescent="0.3">
      <c r="A687" s="9">
        <v>1933</v>
      </c>
      <c r="B687" s="9" t="s">
        <v>703</v>
      </c>
      <c r="C687" s="9">
        <v>54</v>
      </c>
      <c r="D687" s="9" t="s">
        <v>5023</v>
      </c>
      <c r="E687" s="9" t="s">
        <v>5638</v>
      </c>
      <c r="F687" s="9">
        <v>0</v>
      </c>
      <c r="G687" s="9">
        <v>13484</v>
      </c>
      <c r="H687" s="9" t="s">
        <v>5638</v>
      </c>
      <c r="I687" s="9" t="s">
        <v>7457</v>
      </c>
      <c r="J687" s="9">
        <v>112</v>
      </c>
      <c r="K687" s="9" t="s">
        <v>7492</v>
      </c>
      <c r="L687" s="9" t="s">
        <v>7509</v>
      </c>
      <c r="M687" s="9">
        <v>569.99</v>
      </c>
      <c r="N687" s="9">
        <v>322.24</v>
      </c>
      <c r="O687" s="9">
        <v>1</v>
      </c>
      <c r="P687" s="9"/>
      <c r="Q687" s="9">
        <v>529</v>
      </c>
      <c r="R687" s="9">
        <v>6</v>
      </c>
    </row>
    <row r="688" spans="1:18" x14ac:dyDescent="0.3">
      <c r="A688" s="9">
        <v>2140</v>
      </c>
      <c r="B688" s="9" t="s">
        <v>704</v>
      </c>
      <c r="C688" s="9">
        <v>47</v>
      </c>
      <c r="D688" s="9" t="s">
        <v>5023</v>
      </c>
      <c r="E688" s="9" t="s">
        <v>5240</v>
      </c>
      <c r="F688" s="9">
        <v>0</v>
      </c>
      <c r="G688" s="9">
        <v>10413</v>
      </c>
      <c r="H688" s="9" t="s">
        <v>5240</v>
      </c>
      <c r="I688" s="9" t="s">
        <v>7457</v>
      </c>
      <c r="J688" s="9">
        <v>133</v>
      </c>
      <c r="K688" s="9" t="s">
        <v>7498</v>
      </c>
      <c r="L688" s="9" t="s">
        <v>7509</v>
      </c>
      <c r="M688" s="9">
        <v>1349.73</v>
      </c>
      <c r="N688" s="9">
        <v>802.91</v>
      </c>
      <c r="O688" s="9">
        <v>1</v>
      </c>
      <c r="P688" s="9"/>
      <c r="Q688" s="9">
        <v>429</v>
      </c>
      <c r="R688" s="9">
        <v>6</v>
      </c>
    </row>
    <row r="689" spans="1:18" x14ac:dyDescent="0.3">
      <c r="A689" s="9">
        <v>1133</v>
      </c>
      <c r="B689" s="9" t="s">
        <v>705</v>
      </c>
      <c r="C689" s="9">
        <v>75</v>
      </c>
      <c r="D689" s="9" t="s">
        <v>5018</v>
      </c>
      <c r="E689" s="9" t="s">
        <v>5639</v>
      </c>
      <c r="F689" s="9">
        <v>1</v>
      </c>
      <c r="G689" s="9">
        <v>13745</v>
      </c>
      <c r="H689" s="9" t="s">
        <v>5639</v>
      </c>
      <c r="I689" s="9" t="s">
        <v>7455</v>
      </c>
      <c r="J689" s="9">
        <v>120</v>
      </c>
      <c r="K689" s="9" t="s">
        <v>7488</v>
      </c>
      <c r="L689" s="9" t="s">
        <v>7508</v>
      </c>
      <c r="M689" s="9">
        <v>603.79999999999995</v>
      </c>
      <c r="N689" s="9">
        <v>247.83</v>
      </c>
      <c r="O689" s="9">
        <v>2</v>
      </c>
      <c r="P689" s="9"/>
      <c r="Q689" s="9">
        <v>694</v>
      </c>
      <c r="R689" s="9">
        <v>2</v>
      </c>
    </row>
    <row r="690" spans="1:18" x14ac:dyDescent="0.3">
      <c r="A690" s="9">
        <v>1057</v>
      </c>
      <c r="B690" s="9" t="s">
        <v>706</v>
      </c>
      <c r="C690" s="9">
        <v>35</v>
      </c>
      <c r="D690" s="9" t="s">
        <v>5022</v>
      </c>
      <c r="E690" s="9" t="s">
        <v>5640</v>
      </c>
      <c r="F690" s="9">
        <v>1</v>
      </c>
      <c r="G690" s="9">
        <v>10691</v>
      </c>
      <c r="H690" s="9" t="s">
        <v>5640</v>
      </c>
      <c r="I690" s="9" t="s">
        <v>7457</v>
      </c>
      <c r="J690" s="9">
        <v>140</v>
      </c>
      <c r="K690" s="9" t="s">
        <v>7468</v>
      </c>
      <c r="L690" s="9" t="s">
        <v>7507</v>
      </c>
      <c r="M690" s="9">
        <v>1049.6500000000001</v>
      </c>
      <c r="N690" s="9">
        <v>722.47</v>
      </c>
      <c r="O690" s="9">
        <v>2</v>
      </c>
      <c r="P690" s="9">
        <v>0.2</v>
      </c>
      <c r="Q690" s="9">
        <v>993</v>
      </c>
      <c r="R690" s="9">
        <v>3</v>
      </c>
    </row>
    <row r="691" spans="1:18" x14ac:dyDescent="0.3">
      <c r="A691" s="9">
        <v>1684</v>
      </c>
      <c r="B691" s="9" t="s">
        <v>707</v>
      </c>
      <c r="C691" s="9">
        <v>10</v>
      </c>
      <c r="D691" s="9" t="s">
        <v>5022</v>
      </c>
      <c r="E691" s="9" t="s">
        <v>5641</v>
      </c>
      <c r="F691" s="9">
        <v>0</v>
      </c>
      <c r="G691" s="9">
        <v>12662</v>
      </c>
      <c r="H691" s="9" t="s">
        <v>5641</v>
      </c>
      <c r="I691" s="9" t="s">
        <v>7455</v>
      </c>
      <c r="J691" s="9">
        <v>149</v>
      </c>
      <c r="K691" s="9" t="s">
        <v>7467</v>
      </c>
      <c r="L691" s="9" t="s">
        <v>7509</v>
      </c>
      <c r="M691" s="9">
        <v>917.47</v>
      </c>
      <c r="N691" s="9">
        <v>521.84</v>
      </c>
      <c r="O691" s="9">
        <v>1</v>
      </c>
      <c r="P691" s="9"/>
      <c r="Q691" s="9">
        <v>367</v>
      </c>
      <c r="R691" s="9">
        <v>7</v>
      </c>
    </row>
    <row r="692" spans="1:18" x14ac:dyDescent="0.3">
      <c r="A692" s="9">
        <v>1671</v>
      </c>
      <c r="B692" s="9" t="s">
        <v>708</v>
      </c>
      <c r="C692" s="9">
        <v>18</v>
      </c>
      <c r="D692" s="9" t="s">
        <v>5018</v>
      </c>
      <c r="E692" s="9" t="s">
        <v>5642</v>
      </c>
      <c r="F692" s="9">
        <v>0</v>
      </c>
      <c r="G692" s="9">
        <v>12256</v>
      </c>
      <c r="H692" s="9" t="s">
        <v>5642</v>
      </c>
      <c r="I692" s="9" t="s">
        <v>7455</v>
      </c>
      <c r="J692" s="9">
        <v>121</v>
      </c>
      <c r="K692" s="9" t="s">
        <v>7495</v>
      </c>
      <c r="L692" s="9" t="s">
        <v>7510</v>
      </c>
      <c r="M692" s="9">
        <v>126.82</v>
      </c>
      <c r="N692" s="9">
        <v>72.16</v>
      </c>
      <c r="O692" s="9">
        <v>3</v>
      </c>
      <c r="P692" s="9"/>
      <c r="Q692" s="9">
        <v>716</v>
      </c>
      <c r="R692" s="9">
        <v>8</v>
      </c>
    </row>
    <row r="693" spans="1:18" x14ac:dyDescent="0.3">
      <c r="A693" s="9">
        <v>1172</v>
      </c>
      <c r="B693" s="9" t="s">
        <v>709</v>
      </c>
      <c r="C693" s="9">
        <v>40</v>
      </c>
      <c r="D693" s="9" t="s">
        <v>5021</v>
      </c>
      <c r="E693" s="9" t="s">
        <v>5643</v>
      </c>
      <c r="F693" s="9">
        <v>0</v>
      </c>
      <c r="G693" s="9">
        <v>10021</v>
      </c>
      <c r="H693" s="9" t="s">
        <v>5643</v>
      </c>
      <c r="I693" s="9" t="s">
        <v>7455</v>
      </c>
      <c r="J693" s="9">
        <v>139</v>
      </c>
      <c r="K693" s="9" t="s">
        <v>7486</v>
      </c>
      <c r="L693" s="9" t="s">
        <v>7508</v>
      </c>
      <c r="M693" s="9">
        <v>163.66</v>
      </c>
      <c r="N693" s="9">
        <v>111.79</v>
      </c>
      <c r="O693" s="9">
        <v>5</v>
      </c>
      <c r="P693" s="9">
        <v>0.05</v>
      </c>
      <c r="Q693" s="9">
        <v>544</v>
      </c>
      <c r="R693" s="9">
        <v>5</v>
      </c>
    </row>
    <row r="694" spans="1:18" x14ac:dyDescent="0.3">
      <c r="A694" s="9">
        <v>1814</v>
      </c>
      <c r="B694" s="9" t="s">
        <v>710</v>
      </c>
      <c r="C694" s="9">
        <v>55</v>
      </c>
      <c r="D694" s="9" t="s">
        <v>5023</v>
      </c>
      <c r="E694" s="9" t="s">
        <v>5644</v>
      </c>
      <c r="F694" s="9">
        <v>0</v>
      </c>
      <c r="G694" s="9">
        <v>12052</v>
      </c>
      <c r="H694" s="9" t="s">
        <v>5644</v>
      </c>
      <c r="I694" s="9" t="s">
        <v>7456</v>
      </c>
      <c r="J694" s="9">
        <v>141</v>
      </c>
      <c r="K694" s="9" t="s">
        <v>7490</v>
      </c>
      <c r="L694" s="9" t="s">
        <v>7510</v>
      </c>
      <c r="M694" s="9">
        <v>80.11</v>
      </c>
      <c r="N694" s="9">
        <v>54.38</v>
      </c>
      <c r="O694" s="9">
        <v>3</v>
      </c>
      <c r="P694" s="9"/>
      <c r="Q694" s="9">
        <v>351</v>
      </c>
      <c r="R694" s="9">
        <v>4</v>
      </c>
    </row>
    <row r="695" spans="1:18" x14ac:dyDescent="0.3">
      <c r="A695" s="9">
        <v>2172</v>
      </c>
      <c r="B695" s="9" t="s">
        <v>711</v>
      </c>
      <c r="C695" s="9">
        <v>30</v>
      </c>
      <c r="D695" s="9" t="s">
        <v>5021</v>
      </c>
      <c r="E695" s="9" t="s">
        <v>5645</v>
      </c>
      <c r="F695" s="9">
        <v>1</v>
      </c>
      <c r="G695" s="9">
        <v>12698</v>
      </c>
      <c r="H695" s="9" t="s">
        <v>5645</v>
      </c>
      <c r="I695" s="9" t="s">
        <v>7457</v>
      </c>
      <c r="J695" s="9">
        <v>149</v>
      </c>
      <c r="K695" s="9" t="s">
        <v>7467</v>
      </c>
      <c r="L695" s="9" t="s">
        <v>7509</v>
      </c>
      <c r="M695" s="9">
        <v>587.71</v>
      </c>
      <c r="N695" s="9">
        <v>273.93</v>
      </c>
      <c r="O695" s="9">
        <v>5</v>
      </c>
      <c r="P695" s="9"/>
      <c r="Q695" s="9">
        <v>1035</v>
      </c>
      <c r="R695" s="9">
        <v>2</v>
      </c>
    </row>
    <row r="696" spans="1:18" x14ac:dyDescent="0.3">
      <c r="A696" s="9">
        <v>1079</v>
      </c>
      <c r="B696" s="9" t="s">
        <v>712</v>
      </c>
      <c r="C696" s="9">
        <v>36</v>
      </c>
      <c r="D696" s="9" t="s">
        <v>5020</v>
      </c>
      <c r="E696" s="9" t="s">
        <v>5646</v>
      </c>
      <c r="F696" s="9">
        <v>1</v>
      </c>
      <c r="G696" s="9">
        <v>10213</v>
      </c>
      <c r="H696" s="9" t="s">
        <v>5646</v>
      </c>
      <c r="I696" s="9" t="s">
        <v>7457</v>
      </c>
      <c r="J696" s="9">
        <v>142</v>
      </c>
      <c r="K696" s="9" t="s">
        <v>7500</v>
      </c>
      <c r="L696" s="9" t="s">
        <v>7508</v>
      </c>
      <c r="M696" s="9">
        <v>1131.4100000000001</v>
      </c>
      <c r="N696" s="9">
        <v>768.6</v>
      </c>
      <c r="O696" s="9">
        <v>1</v>
      </c>
      <c r="P696" s="9"/>
      <c r="Q696" s="9">
        <v>1404</v>
      </c>
      <c r="R696" s="9">
        <v>1</v>
      </c>
    </row>
    <row r="697" spans="1:18" x14ac:dyDescent="0.3">
      <c r="A697" s="9">
        <v>1885</v>
      </c>
      <c r="B697" s="9" t="s">
        <v>713</v>
      </c>
      <c r="C697" s="9">
        <v>50</v>
      </c>
      <c r="D697" s="9" t="s">
        <v>5023</v>
      </c>
      <c r="E697" s="9" t="s">
        <v>5647</v>
      </c>
      <c r="F697" s="9">
        <v>1</v>
      </c>
      <c r="G697" s="9">
        <v>11695</v>
      </c>
      <c r="H697" s="9" t="s">
        <v>5647</v>
      </c>
      <c r="I697" s="9" t="s">
        <v>7457</v>
      </c>
      <c r="J697" s="9">
        <v>136</v>
      </c>
      <c r="K697" s="9" t="s">
        <v>7503</v>
      </c>
      <c r="L697" s="9" t="s">
        <v>7508</v>
      </c>
      <c r="M697" s="9">
        <v>300.5</v>
      </c>
      <c r="N697" s="9">
        <v>186.61</v>
      </c>
      <c r="O697" s="9">
        <v>5</v>
      </c>
      <c r="P697" s="9"/>
      <c r="Q697" s="9">
        <v>356</v>
      </c>
      <c r="R697" s="9">
        <v>4</v>
      </c>
    </row>
    <row r="698" spans="1:18" x14ac:dyDescent="0.3">
      <c r="A698" s="9">
        <v>2236</v>
      </c>
      <c r="B698" s="9" t="s">
        <v>714</v>
      </c>
      <c r="C698" s="9">
        <v>25</v>
      </c>
      <c r="D698" s="9" t="s">
        <v>5020</v>
      </c>
      <c r="E698" s="9" t="s">
        <v>5648</v>
      </c>
      <c r="F698" s="9">
        <v>0</v>
      </c>
      <c r="G698" s="9">
        <v>10919</v>
      </c>
      <c r="H698" s="9" t="s">
        <v>5648</v>
      </c>
      <c r="I698" s="9" t="s">
        <v>7457</v>
      </c>
      <c r="J698" s="9">
        <v>122</v>
      </c>
      <c r="K698" s="9" t="s">
        <v>7465</v>
      </c>
      <c r="L698" s="9" t="s">
        <v>7511</v>
      </c>
      <c r="M698" s="9">
        <v>928.49</v>
      </c>
      <c r="N698" s="9">
        <v>376.66</v>
      </c>
      <c r="O698" s="9">
        <v>2</v>
      </c>
      <c r="P698" s="9"/>
      <c r="Q698" s="9">
        <v>589</v>
      </c>
      <c r="R698" s="9">
        <v>4</v>
      </c>
    </row>
    <row r="699" spans="1:18" x14ac:dyDescent="0.3">
      <c r="A699" s="9">
        <v>1202</v>
      </c>
      <c r="B699" s="9" t="s">
        <v>715</v>
      </c>
      <c r="C699" s="9">
        <v>30</v>
      </c>
      <c r="D699" s="9" t="s">
        <v>5019</v>
      </c>
      <c r="E699" s="9" t="s">
        <v>5335</v>
      </c>
      <c r="F699" s="9">
        <v>0</v>
      </c>
      <c r="G699" s="9">
        <v>10906</v>
      </c>
      <c r="H699" s="9" t="s">
        <v>5335</v>
      </c>
      <c r="I699" s="9" t="s">
        <v>7457</v>
      </c>
      <c r="J699" s="9">
        <v>126</v>
      </c>
      <c r="K699" s="9" t="s">
        <v>7469</v>
      </c>
      <c r="L699" s="9" t="s">
        <v>7509</v>
      </c>
      <c r="M699" s="9">
        <v>468.8</v>
      </c>
      <c r="N699" s="9">
        <v>221.25</v>
      </c>
      <c r="O699" s="9">
        <v>1</v>
      </c>
      <c r="P699" s="9"/>
      <c r="Q699" s="9">
        <v>420</v>
      </c>
      <c r="R699" s="9">
        <v>4</v>
      </c>
    </row>
    <row r="700" spans="1:18" x14ac:dyDescent="0.3">
      <c r="A700" s="9">
        <v>1763</v>
      </c>
      <c r="B700" s="9" t="s">
        <v>716</v>
      </c>
      <c r="C700" s="9">
        <v>22</v>
      </c>
      <c r="D700" s="9" t="s">
        <v>5021</v>
      </c>
      <c r="E700" s="9" t="s">
        <v>5649</v>
      </c>
      <c r="F700" s="9">
        <v>0</v>
      </c>
      <c r="G700" s="9">
        <v>13210</v>
      </c>
      <c r="H700" s="9" t="s">
        <v>5649</v>
      </c>
      <c r="I700" s="9" t="s">
        <v>7455</v>
      </c>
      <c r="J700" s="9">
        <v>107</v>
      </c>
      <c r="K700" s="9" t="s">
        <v>7485</v>
      </c>
      <c r="L700" s="9" t="s">
        <v>7508</v>
      </c>
      <c r="M700" s="9">
        <v>1205.6400000000001</v>
      </c>
      <c r="N700" s="9">
        <v>631.63</v>
      </c>
      <c r="O700" s="9">
        <v>4</v>
      </c>
      <c r="P700" s="9"/>
      <c r="Q700" s="9">
        <v>403</v>
      </c>
      <c r="R700" s="9">
        <v>5</v>
      </c>
    </row>
    <row r="701" spans="1:18" x14ac:dyDescent="0.3">
      <c r="A701" s="9">
        <v>2252</v>
      </c>
      <c r="B701" s="9" t="s">
        <v>717</v>
      </c>
      <c r="C701" s="9">
        <v>57</v>
      </c>
      <c r="D701" s="9" t="s">
        <v>5018</v>
      </c>
      <c r="E701" s="9" t="s">
        <v>5650</v>
      </c>
      <c r="F701" s="9">
        <v>0</v>
      </c>
      <c r="G701" s="9">
        <v>13728</v>
      </c>
      <c r="H701" s="9" t="s">
        <v>5650</v>
      </c>
      <c r="I701" s="9" t="s">
        <v>7455</v>
      </c>
      <c r="J701" s="9">
        <v>107</v>
      </c>
      <c r="K701" s="9" t="s">
        <v>7485</v>
      </c>
      <c r="L701" s="9" t="s">
        <v>7507</v>
      </c>
      <c r="M701" s="9">
        <v>1207.67</v>
      </c>
      <c r="N701" s="9">
        <v>694.23</v>
      </c>
      <c r="O701" s="9">
        <v>5</v>
      </c>
      <c r="P701" s="9"/>
      <c r="Q701" s="9">
        <v>581</v>
      </c>
      <c r="R701" s="9">
        <v>7</v>
      </c>
    </row>
    <row r="702" spans="1:18" x14ac:dyDescent="0.3">
      <c r="A702" s="9">
        <v>2250</v>
      </c>
      <c r="B702" s="9" t="s">
        <v>718</v>
      </c>
      <c r="C702" s="9">
        <v>63</v>
      </c>
      <c r="D702" s="9" t="s">
        <v>5023</v>
      </c>
      <c r="E702" s="9" t="s">
        <v>5651</v>
      </c>
      <c r="F702" s="9">
        <v>0</v>
      </c>
      <c r="G702" s="9">
        <v>12719</v>
      </c>
      <c r="H702" s="9" t="s">
        <v>5651</v>
      </c>
      <c r="I702" s="9" t="s">
        <v>7455</v>
      </c>
      <c r="J702" s="9">
        <v>108</v>
      </c>
      <c r="K702" s="9" t="s">
        <v>7496</v>
      </c>
      <c r="L702" s="9" t="s">
        <v>7508</v>
      </c>
      <c r="M702" s="9">
        <v>1174.3499999999999</v>
      </c>
      <c r="N702" s="9">
        <v>716.82</v>
      </c>
      <c r="O702" s="9">
        <v>5</v>
      </c>
      <c r="P702" s="9"/>
      <c r="Q702" s="9">
        <v>625</v>
      </c>
      <c r="R702" s="9">
        <v>5</v>
      </c>
    </row>
    <row r="703" spans="1:18" x14ac:dyDescent="0.3">
      <c r="A703" s="9">
        <v>2464</v>
      </c>
      <c r="B703" s="9" t="s">
        <v>719</v>
      </c>
      <c r="C703" s="9">
        <v>16</v>
      </c>
      <c r="D703" s="9" t="s">
        <v>5021</v>
      </c>
      <c r="E703" s="9" t="s">
        <v>5652</v>
      </c>
      <c r="F703" s="9">
        <v>0</v>
      </c>
      <c r="G703" s="9">
        <v>13666</v>
      </c>
      <c r="H703" s="9" t="s">
        <v>5652</v>
      </c>
      <c r="I703" s="9" t="s">
        <v>7456</v>
      </c>
      <c r="J703" s="9">
        <v>126</v>
      </c>
      <c r="K703" s="9" t="s">
        <v>7469</v>
      </c>
      <c r="L703" s="9" t="s">
        <v>7507</v>
      </c>
      <c r="M703" s="9">
        <v>811.01</v>
      </c>
      <c r="N703" s="9">
        <v>375.55</v>
      </c>
      <c r="O703" s="9">
        <v>4</v>
      </c>
      <c r="P703" s="9">
        <v>0.1</v>
      </c>
      <c r="Q703" s="9">
        <v>388</v>
      </c>
      <c r="R703" s="9">
        <v>6</v>
      </c>
    </row>
    <row r="704" spans="1:18" x14ac:dyDescent="0.3">
      <c r="A704" s="9">
        <v>2425</v>
      </c>
      <c r="B704" s="9" t="s">
        <v>720</v>
      </c>
      <c r="C704" s="9">
        <v>37</v>
      </c>
      <c r="D704" s="9" t="s">
        <v>5018</v>
      </c>
      <c r="E704" s="9" t="s">
        <v>5336</v>
      </c>
      <c r="F704" s="9">
        <v>1</v>
      </c>
      <c r="G704" s="9">
        <v>12714</v>
      </c>
      <c r="H704" s="9" t="s">
        <v>5336</v>
      </c>
      <c r="I704" s="9" t="s">
        <v>7456</v>
      </c>
      <c r="J704" s="9">
        <v>124</v>
      </c>
      <c r="K704" s="9" t="s">
        <v>7497</v>
      </c>
      <c r="L704" s="9" t="s">
        <v>7510</v>
      </c>
      <c r="M704" s="9">
        <v>462.62</v>
      </c>
      <c r="N704" s="9">
        <v>301.17</v>
      </c>
      <c r="O704" s="9">
        <v>4</v>
      </c>
      <c r="P704" s="9"/>
      <c r="Q704" s="9">
        <v>851</v>
      </c>
      <c r="R704" s="9">
        <v>2</v>
      </c>
    </row>
    <row r="705" spans="1:18" x14ac:dyDescent="0.3">
      <c r="A705" s="9">
        <v>1046</v>
      </c>
      <c r="B705" s="9" t="s">
        <v>721</v>
      </c>
      <c r="C705" s="9">
        <v>61</v>
      </c>
      <c r="D705" s="9" t="s">
        <v>5019</v>
      </c>
      <c r="E705" s="9" t="s">
        <v>5653</v>
      </c>
      <c r="F705" s="9">
        <v>1</v>
      </c>
      <c r="G705" s="9">
        <v>10799</v>
      </c>
      <c r="H705" s="9" t="s">
        <v>5653</v>
      </c>
      <c r="I705" s="9" t="s">
        <v>7456</v>
      </c>
      <c r="J705" s="9">
        <v>124</v>
      </c>
      <c r="K705" s="9" t="s">
        <v>7497</v>
      </c>
      <c r="L705" s="9" t="s">
        <v>7507</v>
      </c>
      <c r="M705" s="9">
        <v>1223.69</v>
      </c>
      <c r="N705" s="9">
        <v>799.94</v>
      </c>
      <c r="O705" s="9">
        <v>1</v>
      </c>
      <c r="P705" s="9"/>
      <c r="Q705" s="9">
        <v>1273</v>
      </c>
      <c r="R705" s="9">
        <v>5</v>
      </c>
    </row>
    <row r="706" spans="1:18" x14ac:dyDescent="0.3">
      <c r="A706" s="9">
        <v>2256</v>
      </c>
      <c r="B706" s="9" t="s">
        <v>722</v>
      </c>
      <c r="C706" s="9">
        <v>45</v>
      </c>
      <c r="D706" s="9" t="s">
        <v>5023</v>
      </c>
      <c r="E706" s="9" t="s">
        <v>5654</v>
      </c>
      <c r="F706" s="9">
        <v>0</v>
      </c>
      <c r="G706" s="9">
        <v>12364</v>
      </c>
      <c r="H706" s="9" t="s">
        <v>5654</v>
      </c>
      <c r="I706" s="9" t="s">
        <v>7456</v>
      </c>
      <c r="J706" s="9">
        <v>140</v>
      </c>
      <c r="K706" s="9" t="s">
        <v>7468</v>
      </c>
      <c r="L706" s="9" t="s">
        <v>7507</v>
      </c>
      <c r="M706" s="9">
        <v>319.85000000000002</v>
      </c>
      <c r="N706" s="9">
        <v>188.87</v>
      </c>
      <c r="O706" s="9">
        <v>3</v>
      </c>
      <c r="P706" s="9"/>
      <c r="Q706" s="9">
        <v>329</v>
      </c>
      <c r="R706" s="9">
        <v>8</v>
      </c>
    </row>
    <row r="707" spans="1:18" x14ac:dyDescent="0.3">
      <c r="A707" s="9">
        <v>2328</v>
      </c>
      <c r="B707" s="9" t="s">
        <v>723</v>
      </c>
      <c r="C707" s="9">
        <v>32</v>
      </c>
      <c r="D707" s="9" t="s">
        <v>5020</v>
      </c>
      <c r="E707" s="9" t="s">
        <v>5191</v>
      </c>
      <c r="F707" s="9">
        <v>0</v>
      </c>
      <c r="G707" s="9">
        <v>10792</v>
      </c>
      <c r="H707" s="9" t="s">
        <v>5191</v>
      </c>
      <c r="I707" s="9" t="s">
        <v>7457</v>
      </c>
      <c r="J707" s="9">
        <v>148</v>
      </c>
      <c r="K707" s="9" t="s">
        <v>7491</v>
      </c>
      <c r="L707" s="9" t="s">
        <v>7509</v>
      </c>
      <c r="M707" s="9">
        <v>470.15</v>
      </c>
      <c r="N707" s="9"/>
      <c r="O707" s="9">
        <v>4</v>
      </c>
      <c r="P707" s="9"/>
      <c r="Q707" s="9">
        <v>388</v>
      </c>
      <c r="R707" s="9">
        <v>3</v>
      </c>
    </row>
    <row r="708" spans="1:18" x14ac:dyDescent="0.3">
      <c r="A708" s="9">
        <v>2166</v>
      </c>
      <c r="B708" s="9" t="s">
        <v>724</v>
      </c>
      <c r="C708" s="9">
        <v>16</v>
      </c>
      <c r="D708" s="9" t="s">
        <v>5019</v>
      </c>
      <c r="E708" s="9" t="s">
        <v>5655</v>
      </c>
      <c r="F708" s="9">
        <v>1</v>
      </c>
      <c r="G708" s="9">
        <v>10575</v>
      </c>
      <c r="H708" s="9" t="s">
        <v>5655</v>
      </c>
      <c r="I708" s="9" t="s">
        <v>7456</v>
      </c>
      <c r="J708" s="9">
        <v>112</v>
      </c>
      <c r="K708" s="9" t="s">
        <v>7492</v>
      </c>
      <c r="L708" s="9" t="s">
        <v>7508</v>
      </c>
      <c r="M708" s="9">
        <v>316.72000000000003</v>
      </c>
      <c r="N708" s="9">
        <v>203.93</v>
      </c>
      <c r="O708" s="9">
        <v>5</v>
      </c>
      <c r="P708" s="9"/>
      <c r="Q708" s="9">
        <v>542</v>
      </c>
      <c r="R708" s="9">
        <v>3</v>
      </c>
    </row>
    <row r="709" spans="1:18" x14ac:dyDescent="0.3">
      <c r="A709" s="9">
        <v>2438</v>
      </c>
      <c r="B709" s="9" t="s">
        <v>725</v>
      </c>
      <c r="C709" s="9">
        <v>57</v>
      </c>
      <c r="D709" s="9" t="s">
        <v>5022</v>
      </c>
      <c r="E709" s="9" t="s">
        <v>5656</v>
      </c>
      <c r="F709" s="9">
        <v>0</v>
      </c>
      <c r="G709" s="9">
        <v>11727</v>
      </c>
      <c r="H709" s="9" t="s">
        <v>5656</v>
      </c>
      <c r="I709" s="9" t="s">
        <v>7457</v>
      </c>
      <c r="J709" s="9">
        <v>147</v>
      </c>
      <c r="K709" s="9" t="s">
        <v>7474</v>
      </c>
      <c r="L709" s="9" t="s">
        <v>7510</v>
      </c>
      <c r="M709" s="9">
        <v>1027.5999999999999</v>
      </c>
      <c r="N709" s="9">
        <v>479.36</v>
      </c>
      <c r="O709" s="9">
        <v>4</v>
      </c>
      <c r="P709" s="9"/>
      <c r="Q709" s="9">
        <v>914</v>
      </c>
      <c r="R709" s="9">
        <v>4</v>
      </c>
    </row>
    <row r="710" spans="1:18" x14ac:dyDescent="0.3">
      <c r="A710" s="9">
        <v>2396</v>
      </c>
      <c r="B710" s="9" t="s">
        <v>726</v>
      </c>
      <c r="C710" s="9">
        <v>45</v>
      </c>
      <c r="D710" s="9" t="s">
        <v>5018</v>
      </c>
      <c r="E710" s="9" t="s">
        <v>5657</v>
      </c>
      <c r="F710" s="9">
        <v>1</v>
      </c>
      <c r="G710" s="9">
        <v>13227</v>
      </c>
      <c r="H710" s="9" t="s">
        <v>5657</v>
      </c>
      <c r="I710" s="9" t="s">
        <v>7457</v>
      </c>
      <c r="J710" s="9">
        <v>108</v>
      </c>
      <c r="K710" s="9" t="s">
        <v>7496</v>
      </c>
      <c r="L710" s="9" t="s">
        <v>7508</v>
      </c>
      <c r="M710" s="9">
        <v>1045.04</v>
      </c>
      <c r="N710" s="9">
        <v>668.41</v>
      </c>
      <c r="O710" s="9">
        <v>1</v>
      </c>
      <c r="P710" s="9"/>
      <c r="Q710" s="9">
        <v>445</v>
      </c>
      <c r="R710" s="9">
        <v>3</v>
      </c>
    </row>
    <row r="711" spans="1:18" x14ac:dyDescent="0.3">
      <c r="A711" s="9">
        <v>2282</v>
      </c>
      <c r="B711" s="9" t="s">
        <v>727</v>
      </c>
      <c r="C711" s="9">
        <v>17</v>
      </c>
      <c r="D711" s="9" t="s">
        <v>5023</v>
      </c>
      <c r="E711" s="9" t="s">
        <v>5658</v>
      </c>
      <c r="F711" s="9">
        <v>1</v>
      </c>
      <c r="G711" s="9">
        <v>11447</v>
      </c>
      <c r="H711" s="9" t="s">
        <v>5658</v>
      </c>
      <c r="I711" s="9" t="s">
        <v>7457</v>
      </c>
      <c r="J711" s="9">
        <v>109</v>
      </c>
      <c r="K711" s="9" t="s">
        <v>7466</v>
      </c>
      <c r="L711" s="9" t="s">
        <v>7507</v>
      </c>
      <c r="M711" s="9">
        <v>996.14</v>
      </c>
      <c r="N711" s="9">
        <v>683.31</v>
      </c>
      <c r="O711" s="9">
        <v>1</v>
      </c>
      <c r="P711" s="9"/>
      <c r="Q711" s="9">
        <v>601</v>
      </c>
      <c r="R711" s="9">
        <v>3</v>
      </c>
    </row>
    <row r="712" spans="1:18" x14ac:dyDescent="0.3">
      <c r="A712" s="9">
        <v>1655</v>
      </c>
      <c r="B712" s="9" t="s">
        <v>728</v>
      </c>
      <c r="C712" s="9">
        <v>57</v>
      </c>
      <c r="D712" s="9" t="s">
        <v>5023</v>
      </c>
      <c r="E712" s="9" t="s">
        <v>5659</v>
      </c>
      <c r="F712" s="9">
        <v>0</v>
      </c>
      <c r="G712" s="9">
        <v>13571</v>
      </c>
      <c r="H712" s="9" t="s">
        <v>5659</v>
      </c>
      <c r="I712" s="9" t="s">
        <v>7455</v>
      </c>
      <c r="J712" s="9">
        <v>103</v>
      </c>
      <c r="K712" s="9" t="s">
        <v>7472</v>
      </c>
      <c r="L712" s="9" t="s">
        <v>7507</v>
      </c>
      <c r="M712" s="9">
        <v>652.62</v>
      </c>
      <c r="N712" s="9">
        <v>287.99</v>
      </c>
      <c r="O712" s="9">
        <v>5</v>
      </c>
      <c r="P712" s="9">
        <v>0.2</v>
      </c>
      <c r="Q712" s="9">
        <v>592</v>
      </c>
      <c r="R712" s="9">
        <v>2</v>
      </c>
    </row>
    <row r="713" spans="1:18" x14ac:dyDescent="0.3">
      <c r="A713" s="9">
        <v>1470</v>
      </c>
      <c r="B713" s="9" t="s">
        <v>729</v>
      </c>
      <c r="C713" s="9">
        <v>15</v>
      </c>
      <c r="D713" s="9" t="s">
        <v>5019</v>
      </c>
      <c r="E713" s="9" t="s">
        <v>5247</v>
      </c>
      <c r="F713" s="9">
        <v>0</v>
      </c>
      <c r="G713" s="9">
        <v>10090</v>
      </c>
      <c r="H713" s="9" t="s">
        <v>5247</v>
      </c>
      <c r="I713" s="9" t="s">
        <v>7455</v>
      </c>
      <c r="J713" s="9">
        <v>121</v>
      </c>
      <c r="K713" s="9" t="s">
        <v>7495</v>
      </c>
      <c r="L713" s="9" t="s">
        <v>7507</v>
      </c>
      <c r="M713" s="9">
        <v>195.25</v>
      </c>
      <c r="N713" s="9">
        <v>135.43</v>
      </c>
      <c r="O713" s="9">
        <v>5</v>
      </c>
      <c r="P713" s="9"/>
      <c r="Q713" s="9">
        <v>344</v>
      </c>
      <c r="R713" s="9">
        <v>7</v>
      </c>
    </row>
    <row r="714" spans="1:18" x14ac:dyDescent="0.3">
      <c r="A714" s="9">
        <v>1970</v>
      </c>
      <c r="B714" s="9" t="s">
        <v>730</v>
      </c>
      <c r="C714" s="9">
        <v>36</v>
      </c>
      <c r="D714" s="9" t="s">
        <v>5023</v>
      </c>
      <c r="E714" s="9" t="s">
        <v>5660</v>
      </c>
      <c r="F714" s="9">
        <v>0</v>
      </c>
      <c r="G714" s="9">
        <v>13725</v>
      </c>
      <c r="H714" s="9" t="s">
        <v>5660</v>
      </c>
      <c r="I714" s="9" t="s">
        <v>7457</v>
      </c>
      <c r="J714" s="9">
        <v>131</v>
      </c>
      <c r="K714" s="9" t="s">
        <v>7504</v>
      </c>
      <c r="L714" s="9" t="s">
        <v>7508</v>
      </c>
      <c r="M714" s="9">
        <v>1371.2</v>
      </c>
      <c r="N714" s="9">
        <v>558.76</v>
      </c>
      <c r="O714" s="9">
        <v>5</v>
      </c>
      <c r="P714" s="9"/>
      <c r="Q714" s="9">
        <v>448</v>
      </c>
      <c r="R714" s="9">
        <v>4</v>
      </c>
    </row>
    <row r="715" spans="1:18" x14ac:dyDescent="0.3">
      <c r="A715" s="9">
        <v>2035</v>
      </c>
      <c r="B715" s="9" t="s">
        <v>731</v>
      </c>
      <c r="C715" s="9">
        <v>36</v>
      </c>
      <c r="D715" s="9" t="s">
        <v>5018</v>
      </c>
      <c r="E715" s="9" t="s">
        <v>5120</v>
      </c>
      <c r="F715" s="9">
        <v>0</v>
      </c>
      <c r="G715" s="9">
        <v>11065</v>
      </c>
      <c r="H715" s="9" t="s">
        <v>5120</v>
      </c>
      <c r="I715" s="9" t="s">
        <v>7456</v>
      </c>
      <c r="J715" s="9">
        <v>148</v>
      </c>
      <c r="K715" s="9" t="s">
        <v>7491</v>
      </c>
      <c r="L715" s="9" t="s">
        <v>7507</v>
      </c>
      <c r="M715" s="9">
        <v>786.21</v>
      </c>
      <c r="N715" s="9">
        <v>437.64</v>
      </c>
      <c r="O715" s="9">
        <v>3</v>
      </c>
      <c r="P715" s="9"/>
      <c r="Q715" s="9">
        <v>548</v>
      </c>
      <c r="R715" s="9">
        <v>8</v>
      </c>
    </row>
    <row r="716" spans="1:18" x14ac:dyDescent="0.3">
      <c r="A716" s="9">
        <v>2353</v>
      </c>
      <c r="B716" s="9" t="s">
        <v>732</v>
      </c>
      <c r="C716" s="9">
        <v>64</v>
      </c>
      <c r="D716" s="9" t="s">
        <v>5019</v>
      </c>
      <c r="E716" s="9" t="s">
        <v>5661</v>
      </c>
      <c r="F716" s="9">
        <v>1</v>
      </c>
      <c r="G716" s="9">
        <v>10760</v>
      </c>
      <c r="H716" s="9" t="s">
        <v>5661</v>
      </c>
      <c r="I716" s="9" t="s">
        <v>7457</v>
      </c>
      <c r="J716" s="9">
        <v>147</v>
      </c>
      <c r="K716" s="9" t="s">
        <v>7474</v>
      </c>
      <c r="L716" s="9" t="s">
        <v>7508</v>
      </c>
      <c r="M716" s="9">
        <v>640.11</v>
      </c>
      <c r="N716" s="9">
        <v>404.66</v>
      </c>
      <c r="O716" s="9">
        <v>5</v>
      </c>
      <c r="P716" s="9"/>
      <c r="Q716" s="9">
        <v>644</v>
      </c>
      <c r="R716" s="9">
        <v>3</v>
      </c>
    </row>
    <row r="717" spans="1:18" x14ac:dyDescent="0.3">
      <c r="A717" s="9">
        <v>1735</v>
      </c>
      <c r="B717" s="9" t="s">
        <v>733</v>
      </c>
      <c r="C717" s="9">
        <v>36</v>
      </c>
      <c r="D717" s="9" t="s">
        <v>5020</v>
      </c>
      <c r="E717" s="9" t="s">
        <v>5662</v>
      </c>
      <c r="F717" s="9">
        <v>0</v>
      </c>
      <c r="G717" s="9">
        <v>13366</v>
      </c>
      <c r="H717" s="9" t="s">
        <v>5662</v>
      </c>
      <c r="I717" s="9" t="s">
        <v>7455</v>
      </c>
      <c r="J717" s="9">
        <v>124</v>
      </c>
      <c r="K717" s="9" t="s">
        <v>7497</v>
      </c>
      <c r="L717" s="9" t="s">
        <v>7510</v>
      </c>
      <c r="M717" s="9">
        <v>903.8</v>
      </c>
      <c r="N717" s="9">
        <v>575.84</v>
      </c>
      <c r="O717" s="9">
        <v>1</v>
      </c>
      <c r="P717" s="9"/>
      <c r="Q717" s="9">
        <v>800</v>
      </c>
      <c r="R717" s="9">
        <v>5</v>
      </c>
    </row>
    <row r="718" spans="1:18" x14ac:dyDescent="0.3">
      <c r="A718" s="9">
        <v>1783</v>
      </c>
      <c r="B718" s="9" t="s">
        <v>734</v>
      </c>
      <c r="C718" s="9">
        <v>36</v>
      </c>
      <c r="D718" s="9" t="s">
        <v>5019</v>
      </c>
      <c r="E718" s="9" t="s">
        <v>5261</v>
      </c>
      <c r="F718" s="9">
        <v>1</v>
      </c>
      <c r="G718" s="9">
        <v>10769</v>
      </c>
      <c r="H718" s="9" t="s">
        <v>5261</v>
      </c>
      <c r="I718" s="9" t="s">
        <v>7456</v>
      </c>
      <c r="J718" s="9">
        <v>104</v>
      </c>
      <c r="K718" s="9" t="s">
        <v>7499</v>
      </c>
      <c r="L718" s="9" t="s">
        <v>7510</v>
      </c>
      <c r="M718" s="9">
        <v>329.55</v>
      </c>
      <c r="N718" s="9">
        <v>204.45</v>
      </c>
      <c r="O718" s="9">
        <v>1</v>
      </c>
      <c r="P718" s="9"/>
      <c r="Q718" s="9">
        <v>806</v>
      </c>
      <c r="R718" s="9">
        <v>3</v>
      </c>
    </row>
    <row r="719" spans="1:18" x14ac:dyDescent="0.3">
      <c r="A719" s="9">
        <v>1967</v>
      </c>
      <c r="B719" s="9" t="s">
        <v>735</v>
      </c>
      <c r="C719" s="9">
        <v>19</v>
      </c>
      <c r="D719" s="9" t="s">
        <v>5019</v>
      </c>
      <c r="E719" s="9" t="s">
        <v>5663</v>
      </c>
      <c r="F719" s="9">
        <v>0</v>
      </c>
      <c r="G719" s="9">
        <v>11360</v>
      </c>
      <c r="H719" s="9" t="s">
        <v>5663</v>
      </c>
      <c r="I719" s="9" t="s">
        <v>7455</v>
      </c>
      <c r="J719" s="9">
        <v>120</v>
      </c>
      <c r="K719" s="9" t="s">
        <v>7488</v>
      </c>
      <c r="L719" s="9" t="s">
        <v>7508</v>
      </c>
      <c r="M719" s="9">
        <v>242.2</v>
      </c>
      <c r="N719" s="9">
        <v>135.34</v>
      </c>
      <c r="O719" s="9">
        <v>4</v>
      </c>
      <c r="P719" s="9"/>
      <c r="Q719" s="9">
        <v>1460</v>
      </c>
      <c r="R719" s="9">
        <v>3</v>
      </c>
    </row>
    <row r="720" spans="1:18" x14ac:dyDescent="0.3">
      <c r="A720" s="9">
        <v>1357</v>
      </c>
      <c r="B720" s="9" t="s">
        <v>736</v>
      </c>
      <c r="C720" s="9">
        <v>30</v>
      </c>
      <c r="D720" s="9" t="s">
        <v>5020</v>
      </c>
      <c r="E720" s="9" t="s">
        <v>5664</v>
      </c>
      <c r="F720" s="9">
        <v>1</v>
      </c>
      <c r="G720" s="9">
        <v>12048</v>
      </c>
      <c r="H720" s="9" t="s">
        <v>5664</v>
      </c>
      <c r="I720" s="9" t="s">
        <v>7456</v>
      </c>
      <c r="J720" s="9">
        <v>116</v>
      </c>
      <c r="K720" s="9" t="s">
        <v>7480</v>
      </c>
      <c r="L720" s="9" t="s">
        <v>7510</v>
      </c>
      <c r="M720" s="9">
        <v>638.01</v>
      </c>
      <c r="N720" s="9">
        <v>379.8</v>
      </c>
      <c r="O720" s="9">
        <v>5</v>
      </c>
      <c r="P720" s="9"/>
      <c r="Q720" s="9">
        <v>1031</v>
      </c>
      <c r="R720" s="9">
        <v>2</v>
      </c>
    </row>
    <row r="721" spans="1:18" x14ac:dyDescent="0.3">
      <c r="A721" s="9">
        <v>1971</v>
      </c>
      <c r="B721" s="9" t="s">
        <v>737</v>
      </c>
      <c r="C721" s="9">
        <v>27</v>
      </c>
      <c r="D721" s="9" t="s">
        <v>5022</v>
      </c>
      <c r="E721" s="9" t="s">
        <v>5665</v>
      </c>
      <c r="F721" s="9">
        <v>0</v>
      </c>
      <c r="G721" s="9">
        <v>12156</v>
      </c>
      <c r="H721" s="9" t="s">
        <v>5665</v>
      </c>
      <c r="I721" s="9" t="s">
        <v>7455</v>
      </c>
      <c r="J721" s="9">
        <v>110</v>
      </c>
      <c r="K721" s="9" t="s">
        <v>7493</v>
      </c>
      <c r="L721" s="9" t="s">
        <v>7509</v>
      </c>
      <c r="M721" s="9">
        <v>379.47</v>
      </c>
      <c r="N721" s="9">
        <v>231.47</v>
      </c>
      <c r="O721" s="9">
        <v>3</v>
      </c>
      <c r="P721" s="9">
        <v>0.1</v>
      </c>
      <c r="Q721" s="9">
        <v>488</v>
      </c>
      <c r="R721" s="9">
        <v>3</v>
      </c>
    </row>
    <row r="722" spans="1:18" x14ac:dyDescent="0.3">
      <c r="A722" s="9">
        <v>2431</v>
      </c>
      <c r="B722" s="9" t="s">
        <v>738</v>
      </c>
      <c r="C722" s="9">
        <v>28</v>
      </c>
      <c r="D722" s="9" t="s">
        <v>5018</v>
      </c>
      <c r="E722" s="9" t="s">
        <v>5666</v>
      </c>
      <c r="F722" s="9">
        <v>0</v>
      </c>
      <c r="G722" s="9">
        <v>12975</v>
      </c>
      <c r="H722" s="9" t="s">
        <v>5666</v>
      </c>
      <c r="I722" s="9" t="s">
        <v>7457</v>
      </c>
      <c r="J722" s="9">
        <v>143</v>
      </c>
      <c r="K722" s="9" t="s">
        <v>7475</v>
      </c>
      <c r="L722" s="9" t="s">
        <v>7507</v>
      </c>
      <c r="M722" s="9">
        <v>404.22</v>
      </c>
      <c r="N722" s="9">
        <v>221.66</v>
      </c>
      <c r="O722" s="9">
        <v>2</v>
      </c>
      <c r="P722" s="9">
        <v>0.2</v>
      </c>
      <c r="Q722" s="9">
        <v>458</v>
      </c>
      <c r="R722" s="9">
        <v>3</v>
      </c>
    </row>
    <row r="723" spans="1:18" x14ac:dyDescent="0.3">
      <c r="A723" s="9">
        <v>1667</v>
      </c>
      <c r="B723" s="9" t="s">
        <v>739</v>
      </c>
      <c r="C723" s="9">
        <v>40</v>
      </c>
      <c r="D723" s="9" t="s">
        <v>5022</v>
      </c>
      <c r="E723" s="9" t="s">
        <v>5667</v>
      </c>
      <c r="F723" s="9">
        <v>1</v>
      </c>
      <c r="G723" s="9">
        <v>12002</v>
      </c>
      <c r="H723" s="9" t="s">
        <v>5667</v>
      </c>
      <c r="I723" s="9" t="s">
        <v>7455</v>
      </c>
      <c r="J723" s="9">
        <v>126</v>
      </c>
      <c r="K723" s="9" t="s">
        <v>7469</v>
      </c>
      <c r="L723" s="9" t="s">
        <v>7507</v>
      </c>
      <c r="M723" s="9">
        <v>1344.14</v>
      </c>
      <c r="N723" s="9">
        <v>777.86</v>
      </c>
      <c r="O723" s="9">
        <v>4</v>
      </c>
      <c r="P723" s="9"/>
      <c r="Q723" s="9">
        <v>437</v>
      </c>
      <c r="R723" s="9">
        <v>3</v>
      </c>
    </row>
    <row r="724" spans="1:18" x14ac:dyDescent="0.3">
      <c r="A724" s="9">
        <v>1372</v>
      </c>
      <c r="B724" s="9" t="s">
        <v>740</v>
      </c>
      <c r="C724" s="9">
        <v>3</v>
      </c>
      <c r="D724" s="9" t="s">
        <v>5022</v>
      </c>
      <c r="E724" s="9" t="s">
        <v>5668</v>
      </c>
      <c r="F724" s="9">
        <v>1</v>
      </c>
      <c r="G724" s="9">
        <v>13196</v>
      </c>
      <c r="H724" s="9" t="s">
        <v>5668</v>
      </c>
      <c r="I724" s="9" t="s">
        <v>7456</v>
      </c>
      <c r="J724" s="9">
        <v>129</v>
      </c>
      <c r="K724" s="9" t="s">
        <v>7471</v>
      </c>
      <c r="L724" s="9" t="s">
        <v>7507</v>
      </c>
      <c r="M724" s="9">
        <v>819.6</v>
      </c>
      <c r="N724" s="9">
        <v>535.94000000000005</v>
      </c>
      <c r="O724" s="9">
        <v>3</v>
      </c>
      <c r="P724" s="9">
        <v>0.1</v>
      </c>
      <c r="Q724" s="9">
        <v>999</v>
      </c>
      <c r="R724" s="9">
        <v>3</v>
      </c>
    </row>
    <row r="725" spans="1:18" x14ac:dyDescent="0.3">
      <c r="A725" s="9">
        <v>2031</v>
      </c>
      <c r="B725" s="9" t="s">
        <v>741</v>
      </c>
      <c r="C725" s="9">
        <v>17</v>
      </c>
      <c r="D725" s="9" t="s">
        <v>5022</v>
      </c>
      <c r="E725" s="9" t="s">
        <v>5669</v>
      </c>
      <c r="F725" s="9">
        <v>1</v>
      </c>
      <c r="G725" s="9">
        <v>11087</v>
      </c>
      <c r="H725" s="9" t="s">
        <v>5669</v>
      </c>
      <c r="I725" s="9" t="s">
        <v>7455</v>
      </c>
      <c r="J725" s="9">
        <v>105</v>
      </c>
      <c r="K725" s="9" t="s">
        <v>7461</v>
      </c>
      <c r="L725" s="9" t="s">
        <v>7509</v>
      </c>
      <c r="M725" s="9">
        <v>751.03</v>
      </c>
      <c r="N725" s="9"/>
      <c r="O725" s="9">
        <v>5</v>
      </c>
      <c r="P725" s="9">
        <v>0.1</v>
      </c>
      <c r="Q725" s="9">
        <v>344</v>
      </c>
      <c r="R725" s="9">
        <v>5</v>
      </c>
    </row>
    <row r="726" spans="1:18" x14ac:dyDescent="0.3">
      <c r="A726" s="9">
        <v>2145</v>
      </c>
      <c r="B726" s="9" t="s">
        <v>742</v>
      </c>
      <c r="C726" s="9">
        <v>38</v>
      </c>
      <c r="D726" s="9" t="s">
        <v>5021</v>
      </c>
      <c r="E726" s="9" t="s">
        <v>5220</v>
      </c>
      <c r="F726" s="9">
        <v>1</v>
      </c>
      <c r="G726" s="9">
        <v>10205</v>
      </c>
      <c r="H726" s="9" t="s">
        <v>5220</v>
      </c>
      <c r="I726" s="9" t="s">
        <v>7456</v>
      </c>
      <c r="J726" s="9">
        <v>111</v>
      </c>
      <c r="K726" s="9" t="s">
        <v>7476</v>
      </c>
      <c r="L726" s="9" t="s">
        <v>7507</v>
      </c>
      <c r="M726" s="9">
        <v>1049.75</v>
      </c>
      <c r="N726" s="9">
        <v>584.66999999999996</v>
      </c>
      <c r="O726" s="9">
        <v>3</v>
      </c>
      <c r="P726" s="9">
        <v>0.2</v>
      </c>
      <c r="Q726" s="9">
        <v>1298</v>
      </c>
      <c r="R726" s="9">
        <v>3</v>
      </c>
    </row>
    <row r="727" spans="1:18" x14ac:dyDescent="0.3">
      <c r="A727" s="9">
        <v>2371</v>
      </c>
      <c r="B727" s="9" t="s">
        <v>743</v>
      </c>
      <c r="C727" s="9">
        <v>41</v>
      </c>
      <c r="D727" s="9" t="s">
        <v>5022</v>
      </c>
      <c r="E727" s="9" t="s">
        <v>5670</v>
      </c>
      <c r="F727" s="9">
        <v>1</v>
      </c>
      <c r="G727" s="9">
        <v>13486</v>
      </c>
      <c r="H727" s="9" t="s">
        <v>5670</v>
      </c>
      <c r="I727" s="9" t="s">
        <v>7455</v>
      </c>
      <c r="J727" s="9">
        <v>129</v>
      </c>
      <c r="K727" s="9" t="s">
        <v>7471</v>
      </c>
      <c r="L727" s="9" t="s">
        <v>7508</v>
      </c>
      <c r="M727" s="9">
        <v>1429.74</v>
      </c>
      <c r="N727" s="9">
        <v>575.53</v>
      </c>
      <c r="O727" s="9">
        <v>2</v>
      </c>
      <c r="P727" s="9"/>
      <c r="Q727" s="9">
        <v>870</v>
      </c>
      <c r="R727" s="9">
        <v>3</v>
      </c>
    </row>
    <row r="728" spans="1:18" x14ac:dyDescent="0.3">
      <c r="A728" s="9">
        <v>1675</v>
      </c>
      <c r="B728" s="9" t="s">
        <v>744</v>
      </c>
      <c r="C728" s="9">
        <v>36</v>
      </c>
      <c r="D728" s="9" t="s">
        <v>5021</v>
      </c>
      <c r="E728" s="9" t="s">
        <v>5447</v>
      </c>
      <c r="F728" s="9">
        <v>0</v>
      </c>
      <c r="G728" s="9">
        <v>12897</v>
      </c>
      <c r="H728" s="9" t="s">
        <v>5447</v>
      </c>
      <c r="I728" s="9" t="s">
        <v>7455</v>
      </c>
      <c r="J728" s="9">
        <v>145</v>
      </c>
      <c r="K728" s="9" t="s">
        <v>7470</v>
      </c>
      <c r="L728" s="9" t="s">
        <v>7507</v>
      </c>
      <c r="M728" s="9">
        <v>212.69</v>
      </c>
      <c r="N728" s="9">
        <v>128.94</v>
      </c>
      <c r="O728" s="9">
        <v>3</v>
      </c>
      <c r="P728" s="9">
        <v>0.05</v>
      </c>
      <c r="Q728" s="9">
        <v>1030</v>
      </c>
      <c r="R728" s="9">
        <v>4</v>
      </c>
    </row>
    <row r="729" spans="1:18" x14ac:dyDescent="0.3">
      <c r="A729" s="9">
        <v>1089</v>
      </c>
      <c r="B729" s="9" t="s">
        <v>745</v>
      </c>
      <c r="C729" s="9">
        <v>39</v>
      </c>
      <c r="D729" s="9" t="s">
        <v>5020</v>
      </c>
      <c r="E729" s="9" t="s">
        <v>5671</v>
      </c>
      <c r="F729" s="9">
        <v>0</v>
      </c>
      <c r="G729" s="9">
        <v>13315</v>
      </c>
      <c r="H729" s="9" t="s">
        <v>5671</v>
      </c>
      <c r="I729" s="9" t="s">
        <v>7457</v>
      </c>
      <c r="J729" s="9">
        <v>115</v>
      </c>
      <c r="K729" s="9" t="s">
        <v>7481</v>
      </c>
      <c r="L729" s="9" t="s">
        <v>7508</v>
      </c>
      <c r="M729" s="9">
        <v>1258.6300000000001</v>
      </c>
      <c r="N729" s="9">
        <v>577.23</v>
      </c>
      <c r="O729" s="9">
        <v>2</v>
      </c>
      <c r="P729" s="9"/>
      <c r="Q729" s="9">
        <v>354</v>
      </c>
      <c r="R729" s="9">
        <v>5</v>
      </c>
    </row>
    <row r="730" spans="1:18" x14ac:dyDescent="0.3">
      <c r="A730" s="9">
        <v>1697</v>
      </c>
      <c r="B730" s="9" t="s">
        <v>746</v>
      </c>
      <c r="C730" s="9">
        <v>33</v>
      </c>
      <c r="D730" s="9" t="s">
        <v>5018</v>
      </c>
      <c r="E730" s="9" t="s">
        <v>5672</v>
      </c>
      <c r="F730" s="9">
        <v>0</v>
      </c>
      <c r="G730" s="9">
        <v>12637</v>
      </c>
      <c r="H730" s="9" t="s">
        <v>5672</v>
      </c>
      <c r="I730" s="9" t="s">
        <v>7456</v>
      </c>
      <c r="J730" s="9">
        <v>106</v>
      </c>
      <c r="K730" s="9" t="s">
        <v>7477</v>
      </c>
      <c r="L730" s="9" t="s">
        <v>7510</v>
      </c>
      <c r="M730" s="9">
        <v>896.83</v>
      </c>
      <c r="N730" s="9">
        <v>488.14</v>
      </c>
      <c r="O730" s="9">
        <v>2</v>
      </c>
      <c r="P730" s="9"/>
      <c r="Q730" s="9">
        <v>393</v>
      </c>
      <c r="R730" s="9">
        <v>5</v>
      </c>
    </row>
    <row r="731" spans="1:18" x14ac:dyDescent="0.3">
      <c r="A731" s="9">
        <v>2339</v>
      </c>
      <c r="B731" s="9" t="s">
        <v>747</v>
      </c>
      <c r="C731" s="9">
        <v>39</v>
      </c>
      <c r="D731" s="9" t="s">
        <v>5022</v>
      </c>
      <c r="E731" s="9" t="s">
        <v>5673</v>
      </c>
      <c r="F731" s="9">
        <v>0</v>
      </c>
      <c r="G731" s="9">
        <v>10622</v>
      </c>
      <c r="H731" s="9" t="s">
        <v>5673</v>
      </c>
      <c r="I731" s="9" t="s">
        <v>7456</v>
      </c>
      <c r="J731" s="9">
        <v>148</v>
      </c>
      <c r="K731" s="9" t="s">
        <v>7491</v>
      </c>
      <c r="L731" s="9" t="s">
        <v>7508</v>
      </c>
      <c r="M731" s="9">
        <v>261.94</v>
      </c>
      <c r="N731" s="9">
        <v>121.29</v>
      </c>
      <c r="O731" s="9">
        <v>2</v>
      </c>
      <c r="P731" s="9">
        <v>0.05</v>
      </c>
      <c r="Q731" s="9">
        <v>606</v>
      </c>
      <c r="R731" s="9">
        <v>3</v>
      </c>
    </row>
    <row r="732" spans="1:18" x14ac:dyDescent="0.3">
      <c r="A732" s="9">
        <v>2201</v>
      </c>
      <c r="B732" s="9" t="s">
        <v>748</v>
      </c>
      <c r="C732" s="9">
        <v>46</v>
      </c>
      <c r="D732" s="9" t="s">
        <v>5023</v>
      </c>
      <c r="E732" s="9" t="s">
        <v>5674</v>
      </c>
      <c r="F732" s="9">
        <v>0</v>
      </c>
      <c r="G732" s="9">
        <v>11677</v>
      </c>
      <c r="H732" s="9" t="s">
        <v>5674</v>
      </c>
      <c r="I732" s="9" t="s">
        <v>7457</v>
      </c>
      <c r="J732" s="9">
        <v>115</v>
      </c>
      <c r="K732" s="9" t="s">
        <v>7481</v>
      </c>
      <c r="L732" s="9" t="s">
        <v>7508</v>
      </c>
      <c r="M732" s="9">
        <v>480.87</v>
      </c>
      <c r="N732" s="9">
        <v>195.74</v>
      </c>
      <c r="O732" s="9">
        <v>3</v>
      </c>
      <c r="P732" s="9">
        <v>0.05</v>
      </c>
      <c r="Q732" s="9">
        <v>341</v>
      </c>
      <c r="R732" s="9">
        <v>7</v>
      </c>
    </row>
    <row r="733" spans="1:18" x14ac:dyDescent="0.3">
      <c r="A733" s="9">
        <v>1539</v>
      </c>
      <c r="B733" s="9" t="s">
        <v>749</v>
      </c>
      <c r="C733" s="9">
        <v>46</v>
      </c>
      <c r="D733" s="9" t="s">
        <v>5020</v>
      </c>
      <c r="E733" s="9" t="s">
        <v>5675</v>
      </c>
      <c r="F733" s="9">
        <v>0</v>
      </c>
      <c r="G733" s="9">
        <v>13287</v>
      </c>
      <c r="H733" s="9" t="s">
        <v>5675</v>
      </c>
      <c r="I733" s="9" t="s">
        <v>7455</v>
      </c>
      <c r="J733" s="9">
        <v>143</v>
      </c>
      <c r="K733" s="9" t="s">
        <v>7475</v>
      </c>
      <c r="L733" s="9" t="s">
        <v>7508</v>
      </c>
      <c r="M733" s="9">
        <v>749.42</v>
      </c>
      <c r="N733" s="9">
        <v>408.41</v>
      </c>
      <c r="O733" s="9">
        <v>5</v>
      </c>
      <c r="P733" s="9"/>
      <c r="Q733" s="9">
        <v>597</v>
      </c>
      <c r="R733" s="9">
        <v>6</v>
      </c>
    </row>
    <row r="734" spans="1:18" x14ac:dyDescent="0.3">
      <c r="A734" s="9">
        <v>1731</v>
      </c>
      <c r="B734" s="9" t="s">
        <v>750</v>
      </c>
      <c r="C734" s="9">
        <v>29</v>
      </c>
      <c r="D734" s="9" t="s">
        <v>5021</v>
      </c>
      <c r="E734" s="9" t="s">
        <v>5676</v>
      </c>
      <c r="F734" s="9">
        <v>0</v>
      </c>
      <c r="G734" s="9">
        <v>13012</v>
      </c>
      <c r="H734" s="9" t="s">
        <v>5676</v>
      </c>
      <c r="I734" s="9" t="s">
        <v>7456</v>
      </c>
      <c r="J734" s="9">
        <v>120</v>
      </c>
      <c r="K734" s="9" t="s">
        <v>7488</v>
      </c>
      <c r="L734" s="9" t="s">
        <v>7507</v>
      </c>
      <c r="M734" s="9">
        <v>1052.21</v>
      </c>
      <c r="N734" s="9"/>
      <c r="O734" s="9">
        <v>1</v>
      </c>
      <c r="P734" s="9">
        <v>0.1</v>
      </c>
      <c r="Q734" s="9">
        <v>656</v>
      </c>
      <c r="R734" s="9">
        <v>4</v>
      </c>
    </row>
    <row r="735" spans="1:18" x14ac:dyDescent="0.3">
      <c r="A735" s="9">
        <v>1868</v>
      </c>
      <c r="B735" s="9" t="s">
        <v>751</v>
      </c>
      <c r="C735" s="9">
        <v>53</v>
      </c>
      <c r="D735" s="9" t="s">
        <v>5018</v>
      </c>
      <c r="E735" s="9" t="s">
        <v>5677</v>
      </c>
      <c r="F735" s="9">
        <v>0</v>
      </c>
      <c r="G735" s="9">
        <v>11551</v>
      </c>
      <c r="H735" s="9" t="s">
        <v>5677</v>
      </c>
      <c r="I735" s="9" t="s">
        <v>7456</v>
      </c>
      <c r="J735" s="9">
        <v>134</v>
      </c>
      <c r="K735" s="9" t="s">
        <v>7482</v>
      </c>
      <c r="L735" s="9" t="s">
        <v>7509</v>
      </c>
      <c r="M735" s="9">
        <v>401.78</v>
      </c>
      <c r="N735" s="9">
        <v>211.96</v>
      </c>
      <c r="O735" s="9">
        <v>1</v>
      </c>
      <c r="P735" s="9"/>
      <c r="Q735" s="9">
        <v>470</v>
      </c>
      <c r="R735" s="9">
        <v>4</v>
      </c>
    </row>
    <row r="736" spans="1:18" x14ac:dyDescent="0.3">
      <c r="A736" s="9">
        <v>1040</v>
      </c>
      <c r="B736" s="9" t="s">
        <v>752</v>
      </c>
      <c r="C736" s="9">
        <v>42</v>
      </c>
      <c r="D736" s="9" t="s">
        <v>5019</v>
      </c>
      <c r="E736" s="9" t="s">
        <v>5673</v>
      </c>
      <c r="F736" s="9">
        <v>0</v>
      </c>
      <c r="G736" s="9">
        <v>13012</v>
      </c>
      <c r="H736" s="9" t="s">
        <v>5673</v>
      </c>
      <c r="I736" s="9" t="s">
        <v>7456</v>
      </c>
      <c r="J736" s="9">
        <v>102</v>
      </c>
      <c r="K736" s="9" t="s">
        <v>7494</v>
      </c>
      <c r="L736" s="9" t="s">
        <v>7509</v>
      </c>
      <c r="M736" s="9">
        <v>825.57</v>
      </c>
      <c r="N736" s="9">
        <v>381.94</v>
      </c>
      <c r="O736" s="9">
        <v>3</v>
      </c>
      <c r="P736" s="9"/>
      <c r="Q736" s="9">
        <v>451</v>
      </c>
      <c r="R736" s="9">
        <v>6</v>
      </c>
    </row>
    <row r="737" spans="1:18" x14ac:dyDescent="0.3">
      <c r="A737" s="9">
        <v>1739</v>
      </c>
      <c r="B737" s="9" t="s">
        <v>753</v>
      </c>
      <c r="C737" s="9">
        <v>58</v>
      </c>
      <c r="D737" s="9" t="s">
        <v>5018</v>
      </c>
      <c r="E737" s="9" t="s">
        <v>5678</v>
      </c>
      <c r="F737" s="9">
        <v>1</v>
      </c>
      <c r="G737" s="9">
        <v>13637</v>
      </c>
      <c r="H737" s="9" t="s">
        <v>5678</v>
      </c>
      <c r="I737" s="9" t="s">
        <v>7457</v>
      </c>
      <c r="J737" s="9">
        <v>144</v>
      </c>
      <c r="K737" s="9" t="s">
        <v>7462</v>
      </c>
      <c r="L737" s="9" t="s">
        <v>7508</v>
      </c>
      <c r="M737" s="9">
        <v>1042.77</v>
      </c>
      <c r="N737" s="9">
        <v>713.42</v>
      </c>
      <c r="O737" s="9">
        <v>5</v>
      </c>
      <c r="P737" s="9"/>
      <c r="Q737" s="9">
        <v>1115</v>
      </c>
      <c r="R737" s="9">
        <v>4</v>
      </c>
    </row>
    <row r="738" spans="1:18" x14ac:dyDescent="0.3">
      <c r="A738" s="9">
        <v>1501</v>
      </c>
      <c r="B738" s="9" t="s">
        <v>754</v>
      </c>
      <c r="C738" s="9">
        <v>61</v>
      </c>
      <c r="D738" s="9" t="s">
        <v>5018</v>
      </c>
      <c r="E738" s="9" t="s">
        <v>5679</v>
      </c>
      <c r="F738" s="9">
        <v>0</v>
      </c>
      <c r="G738" s="9">
        <v>12700</v>
      </c>
      <c r="H738" s="9" t="s">
        <v>5679</v>
      </c>
      <c r="I738" s="9" t="s">
        <v>7457</v>
      </c>
      <c r="J738" s="9">
        <v>116</v>
      </c>
      <c r="K738" s="9" t="s">
        <v>7480</v>
      </c>
      <c r="L738" s="9" t="s">
        <v>7507</v>
      </c>
      <c r="M738" s="9">
        <v>700.67</v>
      </c>
      <c r="N738" s="9">
        <v>281.01</v>
      </c>
      <c r="O738" s="9">
        <v>1</v>
      </c>
      <c r="P738" s="9">
        <v>0.1</v>
      </c>
      <c r="Q738" s="9">
        <v>511</v>
      </c>
      <c r="R738" s="9">
        <v>2</v>
      </c>
    </row>
    <row r="739" spans="1:18" x14ac:dyDescent="0.3">
      <c r="A739" s="9">
        <v>1958</v>
      </c>
      <c r="B739" s="9" t="s">
        <v>755</v>
      </c>
      <c r="C739" s="9">
        <v>18</v>
      </c>
      <c r="D739" s="9" t="s">
        <v>5022</v>
      </c>
      <c r="E739" s="9" t="s">
        <v>5680</v>
      </c>
      <c r="F739" s="9">
        <v>0</v>
      </c>
      <c r="G739" s="9">
        <v>13451</v>
      </c>
      <c r="H739" s="9" t="s">
        <v>5680</v>
      </c>
      <c r="I739" s="9" t="s">
        <v>7456</v>
      </c>
      <c r="J739" s="9">
        <v>119</v>
      </c>
      <c r="K739" s="9" t="s">
        <v>7459</v>
      </c>
      <c r="L739" s="9" t="s">
        <v>7509</v>
      </c>
      <c r="M739" s="9">
        <v>1301.3900000000001</v>
      </c>
      <c r="N739" s="9">
        <v>868.63</v>
      </c>
      <c r="O739" s="9">
        <v>2</v>
      </c>
      <c r="P739" s="9">
        <v>0.2</v>
      </c>
      <c r="Q739" s="9">
        <v>521</v>
      </c>
      <c r="R739" s="9">
        <v>3</v>
      </c>
    </row>
    <row r="740" spans="1:18" x14ac:dyDescent="0.3">
      <c r="A740" s="9">
        <v>2168</v>
      </c>
      <c r="B740" s="9" t="s">
        <v>756</v>
      </c>
      <c r="C740" s="9">
        <v>27</v>
      </c>
      <c r="D740" s="9" t="s">
        <v>5022</v>
      </c>
      <c r="E740" s="9" t="s">
        <v>5681</v>
      </c>
      <c r="F740" s="9">
        <v>0</v>
      </c>
      <c r="G740" s="9">
        <v>11871</v>
      </c>
      <c r="H740" s="9" t="s">
        <v>5681</v>
      </c>
      <c r="I740" s="9" t="s">
        <v>7455</v>
      </c>
      <c r="J740" s="9">
        <v>134</v>
      </c>
      <c r="K740" s="9" t="s">
        <v>7482</v>
      </c>
      <c r="L740" s="9" t="s">
        <v>7510</v>
      </c>
      <c r="M740" s="9">
        <v>1310.72</v>
      </c>
      <c r="N740" s="9">
        <v>814.05</v>
      </c>
      <c r="O740" s="9">
        <v>3</v>
      </c>
      <c r="P740" s="9">
        <v>0.05</v>
      </c>
      <c r="Q740" s="9">
        <v>445</v>
      </c>
      <c r="R740" s="9">
        <v>5</v>
      </c>
    </row>
    <row r="741" spans="1:18" x14ac:dyDescent="0.3">
      <c r="A741" s="9">
        <v>2224</v>
      </c>
      <c r="B741" s="9" t="s">
        <v>757</v>
      </c>
      <c r="C741" s="9">
        <v>52</v>
      </c>
      <c r="D741" s="9" t="s">
        <v>5021</v>
      </c>
      <c r="E741" s="9" t="s">
        <v>5682</v>
      </c>
      <c r="F741" s="9">
        <v>0</v>
      </c>
      <c r="G741" s="9">
        <v>10078</v>
      </c>
      <c r="H741" s="9" t="s">
        <v>5682</v>
      </c>
      <c r="I741" s="9" t="s">
        <v>7455</v>
      </c>
      <c r="J741" s="9">
        <v>149</v>
      </c>
      <c r="K741" s="9" t="s">
        <v>7467</v>
      </c>
      <c r="L741" s="9" t="s">
        <v>7510</v>
      </c>
      <c r="M741" s="9">
        <v>732.5</v>
      </c>
      <c r="N741" s="9">
        <v>330.81</v>
      </c>
      <c r="O741" s="9">
        <v>3</v>
      </c>
      <c r="P741" s="9"/>
      <c r="Q741" s="9">
        <v>878</v>
      </c>
      <c r="R741" s="9">
        <v>5</v>
      </c>
    </row>
    <row r="742" spans="1:18" x14ac:dyDescent="0.3">
      <c r="A742" s="9">
        <v>1928</v>
      </c>
      <c r="B742" s="9" t="s">
        <v>758</v>
      </c>
      <c r="C742" s="9">
        <v>15</v>
      </c>
      <c r="D742" s="9" t="s">
        <v>5021</v>
      </c>
      <c r="E742" s="9" t="s">
        <v>5683</v>
      </c>
      <c r="F742" s="9">
        <v>0</v>
      </c>
      <c r="G742" s="9">
        <v>12462</v>
      </c>
      <c r="H742" s="9" t="s">
        <v>5683</v>
      </c>
      <c r="I742" s="9" t="s">
        <v>7457</v>
      </c>
      <c r="J742" s="9">
        <v>114</v>
      </c>
      <c r="K742" s="9" t="s">
        <v>7463</v>
      </c>
      <c r="L742" s="9" t="s">
        <v>7507</v>
      </c>
      <c r="M742" s="9">
        <v>1460.74</v>
      </c>
      <c r="N742" s="9">
        <v>791.22</v>
      </c>
      <c r="O742" s="9">
        <v>4</v>
      </c>
      <c r="P742" s="9"/>
      <c r="Q742" s="9">
        <v>381</v>
      </c>
      <c r="R742" s="9">
        <v>6</v>
      </c>
    </row>
    <row r="743" spans="1:18" x14ac:dyDescent="0.3">
      <c r="A743" s="9">
        <v>1460</v>
      </c>
      <c r="B743" s="9" t="s">
        <v>759</v>
      </c>
      <c r="C743" s="9">
        <v>61</v>
      </c>
      <c r="D743" s="9" t="s">
        <v>5022</v>
      </c>
      <c r="E743" s="9" t="s">
        <v>5593</v>
      </c>
      <c r="F743" s="9">
        <v>0</v>
      </c>
      <c r="G743" s="9">
        <v>11476</v>
      </c>
      <c r="H743" s="9" t="s">
        <v>5593</v>
      </c>
      <c r="I743" s="9" t="s">
        <v>7455</v>
      </c>
      <c r="J743" s="9">
        <v>124</v>
      </c>
      <c r="K743" s="9" t="s">
        <v>7497</v>
      </c>
      <c r="L743" s="9" t="s">
        <v>7510</v>
      </c>
      <c r="M743" s="9">
        <v>159.6</v>
      </c>
      <c r="N743" s="9">
        <v>111.19</v>
      </c>
      <c r="O743" s="9">
        <v>4</v>
      </c>
      <c r="P743" s="9"/>
      <c r="Q743" s="9">
        <v>447</v>
      </c>
      <c r="R743" s="9">
        <v>3</v>
      </c>
    </row>
    <row r="744" spans="1:18" x14ac:dyDescent="0.3">
      <c r="A744" s="9">
        <v>1731</v>
      </c>
      <c r="B744" s="9" t="s">
        <v>760</v>
      </c>
      <c r="C744" s="9">
        <v>34</v>
      </c>
      <c r="D744" s="9" t="s">
        <v>5022</v>
      </c>
      <c r="E744" s="9" t="s">
        <v>5684</v>
      </c>
      <c r="F744" s="9">
        <v>0</v>
      </c>
      <c r="G744" s="9">
        <v>11172</v>
      </c>
      <c r="H744" s="9" t="s">
        <v>5684</v>
      </c>
      <c r="I744" s="9" t="s">
        <v>7457</v>
      </c>
      <c r="J744" s="9">
        <v>128</v>
      </c>
      <c r="K744" s="9" t="s">
        <v>7473</v>
      </c>
      <c r="L744" s="9" t="s">
        <v>7510</v>
      </c>
      <c r="M744" s="9">
        <v>54.88</v>
      </c>
      <c r="N744" s="9">
        <v>32.549999999999997</v>
      </c>
      <c r="O744" s="9">
        <v>4</v>
      </c>
      <c r="P744" s="9"/>
      <c r="Q744" s="9">
        <v>656</v>
      </c>
      <c r="R744" s="9">
        <v>4</v>
      </c>
    </row>
    <row r="745" spans="1:18" x14ac:dyDescent="0.3">
      <c r="A745" s="9">
        <v>1751</v>
      </c>
      <c r="B745" s="9" t="s">
        <v>761</v>
      </c>
      <c r="C745" s="9">
        <v>48</v>
      </c>
      <c r="D745" s="9" t="s">
        <v>5023</v>
      </c>
      <c r="E745" s="9" t="s">
        <v>5685</v>
      </c>
      <c r="F745" s="9">
        <v>1</v>
      </c>
      <c r="G745" s="9">
        <v>10638</v>
      </c>
      <c r="H745" s="9" t="s">
        <v>5685</v>
      </c>
      <c r="I745" s="9" t="s">
        <v>7456</v>
      </c>
      <c r="J745" s="9">
        <v>148</v>
      </c>
      <c r="K745" s="9" t="s">
        <v>7491</v>
      </c>
      <c r="L745" s="9" t="s">
        <v>7510</v>
      </c>
      <c r="M745" s="9">
        <v>601.97</v>
      </c>
      <c r="N745" s="9">
        <v>263.79000000000002</v>
      </c>
      <c r="O745" s="9">
        <v>5</v>
      </c>
      <c r="P745" s="9"/>
      <c r="Q745" s="9">
        <v>1051</v>
      </c>
      <c r="R745" s="9">
        <v>3</v>
      </c>
    </row>
    <row r="746" spans="1:18" x14ac:dyDescent="0.3">
      <c r="A746" s="9">
        <v>1924</v>
      </c>
      <c r="B746" s="9" t="s">
        <v>762</v>
      </c>
      <c r="C746" s="9">
        <v>38</v>
      </c>
      <c r="D746" s="9" t="s">
        <v>5023</v>
      </c>
      <c r="E746" s="9" t="s">
        <v>5686</v>
      </c>
      <c r="F746" s="9">
        <v>0</v>
      </c>
      <c r="G746" s="9">
        <v>11693</v>
      </c>
      <c r="H746" s="9" t="s">
        <v>5686</v>
      </c>
      <c r="I746" s="9" t="s">
        <v>7456</v>
      </c>
      <c r="J746" s="9">
        <v>132</v>
      </c>
      <c r="K746" s="9" t="s">
        <v>7506</v>
      </c>
      <c r="L746" s="9" t="s">
        <v>7509</v>
      </c>
      <c r="M746" s="9">
        <v>921.59</v>
      </c>
      <c r="N746" s="9">
        <v>495.16</v>
      </c>
      <c r="O746" s="9">
        <v>3</v>
      </c>
      <c r="P746" s="9"/>
      <c r="Q746" s="9">
        <v>375</v>
      </c>
      <c r="R746" s="9">
        <v>6</v>
      </c>
    </row>
    <row r="747" spans="1:18" x14ac:dyDescent="0.3">
      <c r="A747" s="9">
        <v>1908</v>
      </c>
      <c r="B747" s="9" t="s">
        <v>763</v>
      </c>
      <c r="C747" s="9">
        <v>19</v>
      </c>
      <c r="D747" s="9" t="s">
        <v>5020</v>
      </c>
      <c r="E747" s="9" t="s">
        <v>5687</v>
      </c>
      <c r="F747" s="9">
        <v>0</v>
      </c>
      <c r="G747" s="9">
        <v>12838</v>
      </c>
      <c r="H747" s="9" t="s">
        <v>5687</v>
      </c>
      <c r="I747" s="9" t="s">
        <v>7456</v>
      </c>
      <c r="J747" s="9">
        <v>137</v>
      </c>
      <c r="K747" s="9" t="s">
        <v>7484</v>
      </c>
      <c r="L747" s="9" t="s">
        <v>7510</v>
      </c>
      <c r="M747" s="9">
        <v>962.34</v>
      </c>
      <c r="N747" s="9">
        <v>520.11</v>
      </c>
      <c r="O747" s="9">
        <v>4</v>
      </c>
      <c r="P747" s="9"/>
      <c r="Q747" s="9">
        <v>351</v>
      </c>
      <c r="R747" s="9">
        <v>4</v>
      </c>
    </row>
    <row r="748" spans="1:18" x14ac:dyDescent="0.3">
      <c r="A748" s="9">
        <v>2276</v>
      </c>
      <c r="B748" s="9" t="s">
        <v>764</v>
      </c>
      <c r="C748" s="9">
        <v>55</v>
      </c>
      <c r="D748" s="9" t="s">
        <v>5022</v>
      </c>
      <c r="E748" s="9" t="s">
        <v>5317</v>
      </c>
      <c r="F748" s="9">
        <v>0</v>
      </c>
      <c r="G748" s="9">
        <v>11061</v>
      </c>
      <c r="H748" s="9" t="s">
        <v>5317</v>
      </c>
      <c r="I748" s="9" t="s">
        <v>7457</v>
      </c>
      <c r="J748" s="9">
        <v>110</v>
      </c>
      <c r="K748" s="9" t="s">
        <v>7493</v>
      </c>
      <c r="L748" s="9" t="s">
        <v>7508</v>
      </c>
      <c r="M748" s="9">
        <v>740.85</v>
      </c>
      <c r="N748" s="9">
        <v>474.65</v>
      </c>
      <c r="O748" s="9">
        <v>3</v>
      </c>
      <c r="P748" s="9">
        <v>0.1</v>
      </c>
      <c r="Q748" s="9">
        <v>342</v>
      </c>
      <c r="R748" s="9">
        <v>5</v>
      </c>
    </row>
    <row r="749" spans="1:18" x14ac:dyDescent="0.3">
      <c r="A749" s="9">
        <v>1389</v>
      </c>
      <c r="B749" s="9" t="s">
        <v>765</v>
      </c>
      <c r="C749" s="9">
        <v>81</v>
      </c>
      <c r="D749" s="9" t="s">
        <v>5019</v>
      </c>
      <c r="E749" s="9" t="s">
        <v>5688</v>
      </c>
      <c r="F749" s="9">
        <v>0</v>
      </c>
      <c r="G749" s="9">
        <v>13228</v>
      </c>
      <c r="H749" s="9" t="s">
        <v>5688</v>
      </c>
      <c r="I749" s="9" t="s">
        <v>7455</v>
      </c>
      <c r="J749" s="9">
        <v>149</v>
      </c>
      <c r="K749" s="9" t="s">
        <v>7467</v>
      </c>
      <c r="L749" s="9" t="s">
        <v>7508</v>
      </c>
      <c r="M749" s="9">
        <v>231.08</v>
      </c>
      <c r="N749" s="9">
        <v>155.94</v>
      </c>
      <c r="O749" s="9">
        <v>2</v>
      </c>
      <c r="P749" s="9"/>
      <c r="Q749" s="9">
        <v>789</v>
      </c>
      <c r="R749" s="9">
        <v>5</v>
      </c>
    </row>
    <row r="750" spans="1:18" x14ac:dyDescent="0.3">
      <c r="A750" s="9">
        <v>1882</v>
      </c>
      <c r="B750" s="9" t="s">
        <v>766</v>
      </c>
      <c r="C750" s="9">
        <v>32</v>
      </c>
      <c r="D750" s="9" t="s">
        <v>5023</v>
      </c>
      <c r="E750" s="9" t="s">
        <v>5689</v>
      </c>
      <c r="F750" s="9">
        <v>0</v>
      </c>
      <c r="G750" s="9">
        <v>12380</v>
      </c>
      <c r="H750" s="9" t="s">
        <v>5689</v>
      </c>
      <c r="I750" s="9" t="s">
        <v>7456</v>
      </c>
      <c r="J750" s="9">
        <v>145</v>
      </c>
      <c r="K750" s="9" t="s">
        <v>7470</v>
      </c>
      <c r="L750" s="9" t="s">
        <v>7510</v>
      </c>
      <c r="M750" s="9">
        <v>297.22000000000003</v>
      </c>
      <c r="N750" s="9">
        <v>126.22</v>
      </c>
      <c r="O750" s="9">
        <v>4</v>
      </c>
      <c r="P750" s="9">
        <v>0.05</v>
      </c>
      <c r="Q750" s="9">
        <v>350</v>
      </c>
      <c r="R750" s="9">
        <v>7</v>
      </c>
    </row>
    <row r="751" spans="1:18" x14ac:dyDescent="0.3">
      <c r="A751" s="9">
        <v>1255</v>
      </c>
      <c r="B751" s="9" t="s">
        <v>767</v>
      </c>
      <c r="C751" s="9">
        <v>35</v>
      </c>
      <c r="D751" s="9" t="s">
        <v>5021</v>
      </c>
      <c r="E751" s="9" t="s">
        <v>5685</v>
      </c>
      <c r="F751" s="9">
        <v>1</v>
      </c>
      <c r="G751" s="9">
        <v>12335</v>
      </c>
      <c r="H751" s="9" t="s">
        <v>5685</v>
      </c>
      <c r="I751" s="9" t="s">
        <v>7455</v>
      </c>
      <c r="J751" s="9">
        <v>148</v>
      </c>
      <c r="K751" s="9" t="s">
        <v>7491</v>
      </c>
      <c r="L751" s="9" t="s">
        <v>7508</v>
      </c>
      <c r="M751" s="9">
        <v>1285.6099999999999</v>
      </c>
      <c r="N751" s="9"/>
      <c r="O751" s="9">
        <v>3</v>
      </c>
      <c r="P751" s="9"/>
      <c r="Q751" s="9">
        <v>667</v>
      </c>
      <c r="R751" s="9">
        <v>3</v>
      </c>
    </row>
    <row r="752" spans="1:18" x14ac:dyDescent="0.3">
      <c r="A752" s="9">
        <v>1708</v>
      </c>
      <c r="B752" s="9" t="s">
        <v>768</v>
      </c>
      <c r="C752" s="9">
        <v>0</v>
      </c>
      <c r="D752" s="9" t="s">
        <v>5018</v>
      </c>
      <c r="E752" s="9" t="s">
        <v>5055</v>
      </c>
      <c r="F752" s="9">
        <v>0</v>
      </c>
      <c r="G752" s="9">
        <v>13183</v>
      </c>
      <c r="H752" s="9" t="s">
        <v>5055</v>
      </c>
      <c r="I752" s="9" t="s">
        <v>7455</v>
      </c>
      <c r="J752" s="9">
        <v>109</v>
      </c>
      <c r="K752" s="9" t="s">
        <v>7466</v>
      </c>
      <c r="L752" s="9" t="s">
        <v>7511</v>
      </c>
      <c r="M752" s="9">
        <v>1308.47</v>
      </c>
      <c r="N752" s="9">
        <v>640.54</v>
      </c>
      <c r="O752" s="9">
        <v>5</v>
      </c>
      <c r="P752" s="9"/>
      <c r="Q752" s="9">
        <v>425</v>
      </c>
      <c r="R752" s="9">
        <v>6</v>
      </c>
    </row>
    <row r="753" spans="1:18" x14ac:dyDescent="0.3">
      <c r="A753" s="9">
        <v>1449</v>
      </c>
      <c r="B753" s="9" t="s">
        <v>769</v>
      </c>
      <c r="C753" s="9">
        <v>60</v>
      </c>
      <c r="D753" s="9" t="s">
        <v>5020</v>
      </c>
      <c r="E753" s="9" t="s">
        <v>5690</v>
      </c>
      <c r="F753" s="9">
        <v>0</v>
      </c>
      <c r="G753" s="9">
        <v>11725</v>
      </c>
      <c r="H753" s="9" t="s">
        <v>5690</v>
      </c>
      <c r="I753" s="9" t="s">
        <v>7457</v>
      </c>
      <c r="J753" s="9">
        <v>124</v>
      </c>
      <c r="K753" s="9" t="s">
        <v>7497</v>
      </c>
      <c r="L753" s="9" t="s">
        <v>7507</v>
      </c>
      <c r="M753" s="9">
        <v>1027.1500000000001</v>
      </c>
      <c r="N753" s="9">
        <v>717.79</v>
      </c>
      <c r="O753" s="9">
        <v>5</v>
      </c>
      <c r="P753" s="9"/>
      <c r="Q753" s="9">
        <v>644</v>
      </c>
      <c r="R753" s="9">
        <v>5</v>
      </c>
    </row>
    <row r="754" spans="1:18" x14ac:dyDescent="0.3">
      <c r="A754" s="9">
        <v>1009</v>
      </c>
      <c r="B754" s="9" t="s">
        <v>770</v>
      </c>
      <c r="C754" s="9">
        <v>53</v>
      </c>
      <c r="D754" s="9" t="s">
        <v>5023</v>
      </c>
      <c r="E754" s="9" t="s">
        <v>5691</v>
      </c>
      <c r="F754" s="9">
        <v>0</v>
      </c>
      <c r="G754" s="9">
        <v>11641</v>
      </c>
      <c r="H754" s="9" t="s">
        <v>5691</v>
      </c>
      <c r="I754" s="9" t="s">
        <v>7457</v>
      </c>
      <c r="J754" s="9">
        <v>136</v>
      </c>
      <c r="K754" s="9" t="s">
        <v>7503</v>
      </c>
      <c r="L754" s="9" t="s">
        <v>7508</v>
      </c>
      <c r="M754" s="9">
        <v>1013.12</v>
      </c>
      <c r="N754" s="9">
        <v>575.22</v>
      </c>
      <c r="O754" s="9">
        <v>5</v>
      </c>
      <c r="P754" s="9"/>
      <c r="Q754" s="9">
        <v>359</v>
      </c>
      <c r="R754" s="9">
        <v>5</v>
      </c>
    </row>
    <row r="755" spans="1:18" x14ac:dyDescent="0.3">
      <c r="A755" s="9">
        <v>1823</v>
      </c>
      <c r="B755" s="9" t="s">
        <v>771</v>
      </c>
      <c r="C755" s="9">
        <v>13</v>
      </c>
      <c r="D755" s="9" t="s">
        <v>5018</v>
      </c>
      <c r="E755" s="9" t="s">
        <v>5357</v>
      </c>
      <c r="F755" s="9">
        <v>0</v>
      </c>
      <c r="G755" s="9">
        <v>11114</v>
      </c>
      <c r="H755" s="9" t="s">
        <v>5357</v>
      </c>
      <c r="I755" s="9" t="s">
        <v>7455</v>
      </c>
      <c r="J755" s="9">
        <v>129</v>
      </c>
      <c r="K755" s="9" t="s">
        <v>7471</v>
      </c>
      <c r="L755" s="9" t="s">
        <v>7510</v>
      </c>
      <c r="M755" s="9">
        <v>916.64</v>
      </c>
      <c r="N755" s="9"/>
      <c r="O755" s="9">
        <v>4</v>
      </c>
      <c r="P755" s="9"/>
      <c r="Q755" s="9">
        <v>776</v>
      </c>
      <c r="R755" s="9">
        <v>3</v>
      </c>
    </row>
    <row r="756" spans="1:18" x14ac:dyDescent="0.3">
      <c r="A756" s="9">
        <v>1797</v>
      </c>
      <c r="B756" s="9" t="s">
        <v>772</v>
      </c>
      <c r="C756" s="9">
        <v>9</v>
      </c>
      <c r="D756" s="9" t="s">
        <v>5018</v>
      </c>
      <c r="E756" s="9" t="s">
        <v>5472</v>
      </c>
      <c r="F756" s="9">
        <v>0</v>
      </c>
      <c r="G756" s="9">
        <v>11889</v>
      </c>
      <c r="H756" s="9" t="s">
        <v>5472</v>
      </c>
      <c r="I756" s="9" t="s">
        <v>7455</v>
      </c>
      <c r="J756" s="9">
        <v>129</v>
      </c>
      <c r="K756" s="9" t="s">
        <v>7471</v>
      </c>
      <c r="L756" s="9" t="s">
        <v>7507</v>
      </c>
      <c r="M756" s="9">
        <v>344.24</v>
      </c>
      <c r="N756" s="9"/>
      <c r="O756" s="9">
        <v>5</v>
      </c>
      <c r="P756" s="9"/>
      <c r="Q756" s="9">
        <v>717</v>
      </c>
      <c r="R756" s="9">
        <v>4</v>
      </c>
    </row>
    <row r="757" spans="1:18" x14ac:dyDescent="0.3">
      <c r="A757" s="9">
        <v>2265</v>
      </c>
      <c r="B757" s="9" t="s">
        <v>773</v>
      </c>
      <c r="C757" s="9">
        <v>10</v>
      </c>
      <c r="D757" s="9" t="s">
        <v>5023</v>
      </c>
      <c r="E757" s="9" t="s">
        <v>5692</v>
      </c>
      <c r="F757" s="9">
        <v>1</v>
      </c>
      <c r="G757" s="9">
        <v>13884</v>
      </c>
      <c r="H757" s="9" t="s">
        <v>5692</v>
      </c>
      <c r="I757" s="9" t="s">
        <v>7456</v>
      </c>
      <c r="J757" s="9">
        <v>148</v>
      </c>
      <c r="K757" s="9" t="s">
        <v>7491</v>
      </c>
      <c r="L757" s="9" t="s">
        <v>7507</v>
      </c>
      <c r="M757" s="9">
        <v>670.96</v>
      </c>
      <c r="N757" s="9">
        <v>413.86</v>
      </c>
      <c r="O757" s="9">
        <v>1</v>
      </c>
      <c r="P757" s="9">
        <v>0.1</v>
      </c>
      <c r="Q757" s="9">
        <v>365</v>
      </c>
      <c r="R757" s="9">
        <v>3</v>
      </c>
    </row>
    <row r="758" spans="1:18" x14ac:dyDescent="0.3">
      <c r="A758" s="9">
        <v>2274</v>
      </c>
      <c r="B758" s="9" t="s">
        <v>774</v>
      </c>
      <c r="C758" s="9">
        <v>49</v>
      </c>
      <c r="D758" s="9" t="s">
        <v>5019</v>
      </c>
      <c r="E758" s="9" t="s">
        <v>5196</v>
      </c>
      <c r="F758" s="9">
        <v>0</v>
      </c>
      <c r="G758" s="9">
        <v>13120</v>
      </c>
      <c r="H758" s="9" t="s">
        <v>5196</v>
      </c>
      <c r="I758" s="9" t="s">
        <v>7456</v>
      </c>
      <c r="J758" s="9">
        <v>123</v>
      </c>
      <c r="K758" s="9" t="s">
        <v>7502</v>
      </c>
      <c r="L758" s="9" t="s">
        <v>7510</v>
      </c>
      <c r="M758" s="9">
        <v>1059.05</v>
      </c>
      <c r="N758" s="9">
        <v>514.66999999999996</v>
      </c>
      <c r="O758" s="9">
        <v>2</v>
      </c>
      <c r="P758" s="9">
        <v>0.2</v>
      </c>
      <c r="Q758" s="9">
        <v>467</v>
      </c>
      <c r="R758" s="9">
        <v>5</v>
      </c>
    </row>
    <row r="759" spans="1:18" x14ac:dyDescent="0.3">
      <c r="A759" s="9">
        <v>1876</v>
      </c>
      <c r="B759" s="9" t="s">
        <v>775</v>
      </c>
      <c r="C759" s="9">
        <v>51</v>
      </c>
      <c r="D759" s="9" t="s">
        <v>5019</v>
      </c>
      <c r="E759" s="9" t="s">
        <v>5693</v>
      </c>
      <c r="F759" s="9">
        <v>0</v>
      </c>
      <c r="G759" s="9">
        <v>10160</v>
      </c>
      <c r="H759" s="9" t="s">
        <v>5693</v>
      </c>
      <c r="I759" s="9" t="s">
        <v>7456</v>
      </c>
      <c r="J759" s="9">
        <v>127</v>
      </c>
      <c r="K759" s="9" t="s">
        <v>7489</v>
      </c>
      <c r="L759" s="9" t="s">
        <v>7508</v>
      </c>
      <c r="M759" s="9">
        <v>829.02</v>
      </c>
      <c r="N759" s="9">
        <v>558.37</v>
      </c>
      <c r="O759" s="9">
        <v>3</v>
      </c>
      <c r="P759" s="9"/>
      <c r="Q759" s="9">
        <v>428</v>
      </c>
      <c r="R759" s="9">
        <v>5</v>
      </c>
    </row>
    <row r="760" spans="1:18" x14ac:dyDescent="0.3">
      <c r="A760" s="9">
        <v>2028</v>
      </c>
      <c r="B760" s="9" t="s">
        <v>776</v>
      </c>
      <c r="C760" s="9">
        <v>26</v>
      </c>
      <c r="D760" s="9" t="s">
        <v>5020</v>
      </c>
      <c r="E760" s="9" t="s">
        <v>5476</v>
      </c>
      <c r="F760" s="9">
        <v>0</v>
      </c>
      <c r="G760" s="9">
        <v>13587</v>
      </c>
      <c r="H760" s="9" t="s">
        <v>5476</v>
      </c>
      <c r="I760" s="9" t="s">
        <v>7455</v>
      </c>
      <c r="J760" s="9">
        <v>131</v>
      </c>
      <c r="K760" s="9" t="s">
        <v>7504</v>
      </c>
      <c r="L760" s="9" t="s">
        <v>7511</v>
      </c>
      <c r="M760" s="9">
        <v>76.94</v>
      </c>
      <c r="N760" s="9">
        <v>41.28</v>
      </c>
      <c r="O760" s="9">
        <v>1</v>
      </c>
      <c r="P760" s="9"/>
      <c r="Q760" s="9">
        <v>999</v>
      </c>
      <c r="R760" s="9">
        <v>3</v>
      </c>
    </row>
    <row r="761" spans="1:18" x14ac:dyDescent="0.3">
      <c r="A761" s="9">
        <v>2142</v>
      </c>
      <c r="B761" s="9" t="s">
        <v>777</v>
      </c>
      <c r="C761" s="9">
        <v>47</v>
      </c>
      <c r="D761" s="9" t="s">
        <v>5019</v>
      </c>
      <c r="E761" s="9" t="s">
        <v>5694</v>
      </c>
      <c r="F761" s="9">
        <v>0</v>
      </c>
      <c r="G761" s="9">
        <v>11425</v>
      </c>
      <c r="H761" s="9" t="s">
        <v>5694</v>
      </c>
      <c r="I761" s="9" t="s">
        <v>7457</v>
      </c>
      <c r="J761" s="9">
        <v>143</v>
      </c>
      <c r="K761" s="9" t="s">
        <v>7475</v>
      </c>
      <c r="L761" s="9" t="s">
        <v>7508</v>
      </c>
      <c r="M761" s="9">
        <v>1432.66</v>
      </c>
      <c r="N761" s="9">
        <v>918.5</v>
      </c>
      <c r="O761" s="9">
        <v>4</v>
      </c>
      <c r="P761" s="9">
        <v>0.2</v>
      </c>
      <c r="Q761" s="9">
        <v>504</v>
      </c>
      <c r="R761" s="9">
        <v>4</v>
      </c>
    </row>
    <row r="762" spans="1:18" x14ac:dyDescent="0.3">
      <c r="A762" s="9">
        <v>2015</v>
      </c>
      <c r="B762" s="9" t="s">
        <v>778</v>
      </c>
      <c r="C762" s="9">
        <v>42</v>
      </c>
      <c r="D762" s="9" t="s">
        <v>5020</v>
      </c>
      <c r="E762" s="9" t="s">
        <v>5695</v>
      </c>
      <c r="F762" s="9">
        <v>0</v>
      </c>
      <c r="G762" s="9">
        <v>11733</v>
      </c>
      <c r="H762" s="9" t="s">
        <v>5695</v>
      </c>
      <c r="I762" s="9" t="s">
        <v>7455</v>
      </c>
      <c r="J762" s="9">
        <v>107</v>
      </c>
      <c r="K762" s="9" t="s">
        <v>7485</v>
      </c>
      <c r="L762" s="9" t="s">
        <v>7508</v>
      </c>
      <c r="M762" s="9">
        <v>1274.98</v>
      </c>
      <c r="N762" s="9">
        <v>607.84</v>
      </c>
      <c r="O762" s="9">
        <v>3</v>
      </c>
      <c r="P762" s="9">
        <v>0.05</v>
      </c>
      <c r="Q762" s="9">
        <v>436</v>
      </c>
      <c r="R762" s="9">
        <v>3</v>
      </c>
    </row>
    <row r="763" spans="1:18" x14ac:dyDescent="0.3">
      <c r="A763" s="9">
        <v>1373</v>
      </c>
      <c r="B763" s="9" t="s">
        <v>779</v>
      </c>
      <c r="C763" s="9">
        <v>34</v>
      </c>
      <c r="D763" s="9" t="s">
        <v>5021</v>
      </c>
      <c r="E763" s="9" t="s">
        <v>5344</v>
      </c>
      <c r="F763" s="9">
        <v>1</v>
      </c>
      <c r="G763" s="9">
        <v>10319</v>
      </c>
      <c r="H763" s="9" t="s">
        <v>5344</v>
      </c>
      <c r="I763" s="9" t="s">
        <v>7456</v>
      </c>
      <c r="J763" s="9">
        <v>149</v>
      </c>
      <c r="K763" s="9" t="s">
        <v>7467</v>
      </c>
      <c r="L763" s="9" t="s">
        <v>7511</v>
      </c>
      <c r="M763" s="9">
        <v>427.79</v>
      </c>
      <c r="N763" s="9">
        <v>260.13</v>
      </c>
      <c r="O763" s="9">
        <v>3</v>
      </c>
      <c r="P763" s="9"/>
      <c r="Q763" s="9">
        <v>607</v>
      </c>
      <c r="R763" s="9">
        <v>3</v>
      </c>
    </row>
    <row r="764" spans="1:18" x14ac:dyDescent="0.3">
      <c r="A764" s="9">
        <v>2088</v>
      </c>
      <c r="B764" s="9" t="s">
        <v>780</v>
      </c>
      <c r="C764" s="9">
        <v>54</v>
      </c>
      <c r="D764" s="9" t="s">
        <v>5023</v>
      </c>
      <c r="E764" s="9" t="s">
        <v>5696</v>
      </c>
      <c r="F764" s="9">
        <v>0</v>
      </c>
      <c r="G764" s="9">
        <v>12971</v>
      </c>
      <c r="H764" s="9" t="s">
        <v>5696</v>
      </c>
      <c r="I764" s="9" t="s">
        <v>7456</v>
      </c>
      <c r="J764" s="9">
        <v>145</v>
      </c>
      <c r="K764" s="9" t="s">
        <v>7470</v>
      </c>
      <c r="L764" s="9" t="s">
        <v>7507</v>
      </c>
      <c r="M764" s="9">
        <v>943.87</v>
      </c>
      <c r="N764" s="9">
        <v>492.27</v>
      </c>
      <c r="O764" s="9">
        <v>5</v>
      </c>
      <c r="P764" s="9">
        <v>0.05</v>
      </c>
      <c r="Q764" s="9">
        <v>339</v>
      </c>
      <c r="R764" s="9">
        <v>6</v>
      </c>
    </row>
    <row r="765" spans="1:18" x14ac:dyDescent="0.3">
      <c r="A765" s="9">
        <v>1145</v>
      </c>
      <c r="B765" s="9" t="s">
        <v>781</v>
      </c>
      <c r="C765" s="9">
        <v>21</v>
      </c>
      <c r="D765" s="9" t="s">
        <v>5018</v>
      </c>
      <c r="E765" s="9" t="s">
        <v>5697</v>
      </c>
      <c r="F765" s="9">
        <v>0</v>
      </c>
      <c r="G765" s="9">
        <v>12411</v>
      </c>
      <c r="H765" s="9" t="s">
        <v>5697</v>
      </c>
      <c r="I765" s="9" t="s">
        <v>7457</v>
      </c>
      <c r="J765" s="9">
        <v>104</v>
      </c>
      <c r="K765" s="9" t="s">
        <v>7499</v>
      </c>
      <c r="L765" s="9" t="s">
        <v>7509</v>
      </c>
      <c r="M765" s="9">
        <v>1388.7</v>
      </c>
      <c r="N765" s="9">
        <v>568.58000000000004</v>
      </c>
      <c r="O765" s="9">
        <v>3</v>
      </c>
      <c r="P765" s="9"/>
      <c r="Q765" s="9">
        <v>698</v>
      </c>
      <c r="R765" s="9">
        <v>3</v>
      </c>
    </row>
    <row r="766" spans="1:18" x14ac:dyDescent="0.3">
      <c r="A766" s="9">
        <v>1223</v>
      </c>
      <c r="B766" s="9" t="s">
        <v>782</v>
      </c>
      <c r="C766" s="9">
        <v>57</v>
      </c>
      <c r="D766" s="9" t="s">
        <v>5020</v>
      </c>
      <c r="E766" s="9" t="s">
        <v>5698</v>
      </c>
      <c r="F766" s="9">
        <v>1</v>
      </c>
      <c r="G766" s="9">
        <v>13960</v>
      </c>
      <c r="H766" s="9" t="s">
        <v>5698</v>
      </c>
      <c r="I766" s="9" t="s">
        <v>7455</v>
      </c>
      <c r="J766" s="9">
        <v>114</v>
      </c>
      <c r="K766" s="9" t="s">
        <v>7463</v>
      </c>
      <c r="L766" s="9" t="s">
        <v>7511</v>
      </c>
      <c r="M766" s="9">
        <v>189.22</v>
      </c>
      <c r="N766" s="9">
        <v>99.13</v>
      </c>
      <c r="O766" s="9">
        <v>3</v>
      </c>
      <c r="P766" s="9"/>
      <c r="Q766" s="9">
        <v>1660</v>
      </c>
      <c r="R766" s="9">
        <v>2</v>
      </c>
    </row>
    <row r="767" spans="1:18" x14ac:dyDescent="0.3">
      <c r="A767" s="9">
        <v>2262</v>
      </c>
      <c r="B767" s="9" t="s">
        <v>783</v>
      </c>
      <c r="C767" s="9">
        <v>29</v>
      </c>
      <c r="D767" s="9" t="s">
        <v>5019</v>
      </c>
      <c r="E767" s="9" t="s">
        <v>5699</v>
      </c>
      <c r="F767" s="9">
        <v>1</v>
      </c>
      <c r="G767" s="9">
        <v>13513</v>
      </c>
      <c r="H767" s="9" t="s">
        <v>5699</v>
      </c>
      <c r="I767" s="9" t="s">
        <v>7456</v>
      </c>
      <c r="J767" s="9">
        <v>142</v>
      </c>
      <c r="K767" s="9" t="s">
        <v>7500</v>
      </c>
      <c r="L767" s="9" t="s">
        <v>7510</v>
      </c>
      <c r="M767" s="9">
        <v>779.39</v>
      </c>
      <c r="N767" s="9">
        <v>440.36</v>
      </c>
      <c r="O767" s="9">
        <v>2</v>
      </c>
      <c r="P767" s="9"/>
      <c r="Q767" s="9">
        <v>892</v>
      </c>
      <c r="R767" s="9">
        <v>5</v>
      </c>
    </row>
    <row r="768" spans="1:18" x14ac:dyDescent="0.3">
      <c r="A768" s="9">
        <v>1176</v>
      </c>
      <c r="B768" s="9" t="s">
        <v>784</v>
      </c>
      <c r="C768" s="9">
        <v>66</v>
      </c>
      <c r="D768" s="9" t="s">
        <v>5020</v>
      </c>
      <c r="E768" s="9" t="s">
        <v>5474</v>
      </c>
      <c r="F768" s="9">
        <v>1</v>
      </c>
      <c r="G768" s="9">
        <v>12522</v>
      </c>
      <c r="H768" s="9" t="s">
        <v>5474</v>
      </c>
      <c r="I768" s="9" t="s">
        <v>7457</v>
      </c>
      <c r="J768" s="9">
        <v>142</v>
      </c>
      <c r="K768" s="9" t="s">
        <v>7500</v>
      </c>
      <c r="L768" s="9" t="s">
        <v>7510</v>
      </c>
      <c r="M768" s="9">
        <v>711.55</v>
      </c>
      <c r="N768" s="9">
        <v>317.02</v>
      </c>
      <c r="O768" s="9">
        <v>4</v>
      </c>
      <c r="P768" s="9"/>
      <c r="Q768" s="9">
        <v>496</v>
      </c>
      <c r="R768" s="9">
        <v>5</v>
      </c>
    </row>
    <row r="769" spans="1:18" x14ac:dyDescent="0.3">
      <c r="A769" s="9">
        <v>1852</v>
      </c>
      <c r="B769" s="9" t="s">
        <v>785</v>
      </c>
      <c r="C769" s="9">
        <v>24</v>
      </c>
      <c r="D769" s="9" t="s">
        <v>5022</v>
      </c>
      <c r="E769" s="9" t="s">
        <v>5700</v>
      </c>
      <c r="F769" s="9">
        <v>1</v>
      </c>
      <c r="G769" s="9">
        <v>13070</v>
      </c>
      <c r="H769" s="9" t="s">
        <v>5700</v>
      </c>
      <c r="I769" s="9" t="s">
        <v>7456</v>
      </c>
      <c r="J769" s="9">
        <v>110</v>
      </c>
      <c r="K769" s="9" t="s">
        <v>7493</v>
      </c>
      <c r="L769" s="9" t="s">
        <v>7508</v>
      </c>
      <c r="M769" s="9">
        <v>644.79999999999995</v>
      </c>
      <c r="N769" s="9">
        <v>293.5</v>
      </c>
      <c r="O769" s="9">
        <v>1</v>
      </c>
      <c r="P769" s="9"/>
      <c r="Q769" s="9">
        <v>379</v>
      </c>
      <c r="R769" s="9">
        <v>5</v>
      </c>
    </row>
    <row r="770" spans="1:18" x14ac:dyDescent="0.3">
      <c r="A770" s="9">
        <v>2305</v>
      </c>
      <c r="B770" s="9" t="s">
        <v>786</v>
      </c>
      <c r="C770" s="9">
        <v>34</v>
      </c>
      <c r="D770" s="9" t="s">
        <v>5020</v>
      </c>
      <c r="E770" s="9" t="s">
        <v>5701</v>
      </c>
      <c r="F770" s="9">
        <v>1</v>
      </c>
      <c r="G770" s="9">
        <v>10765</v>
      </c>
      <c r="H770" s="9" t="s">
        <v>5701</v>
      </c>
      <c r="I770" s="9" t="s">
        <v>7457</v>
      </c>
      <c r="J770" s="9">
        <v>144</v>
      </c>
      <c r="K770" s="9" t="s">
        <v>7462</v>
      </c>
      <c r="L770" s="9" t="s">
        <v>7510</v>
      </c>
      <c r="M770" s="9">
        <v>1261.5999999999999</v>
      </c>
      <c r="N770" s="9">
        <v>680.58</v>
      </c>
      <c r="O770" s="9">
        <v>5</v>
      </c>
      <c r="P770" s="9"/>
      <c r="Q770" s="9">
        <v>555</v>
      </c>
      <c r="R770" s="9">
        <v>3</v>
      </c>
    </row>
    <row r="771" spans="1:18" x14ac:dyDescent="0.3">
      <c r="A771" s="9">
        <v>1062</v>
      </c>
      <c r="B771" s="9" t="s">
        <v>787</v>
      </c>
      <c r="C771" s="9">
        <v>40</v>
      </c>
      <c r="D771" s="9" t="s">
        <v>5019</v>
      </c>
      <c r="E771" s="9" t="s">
        <v>5636</v>
      </c>
      <c r="F771" s="9">
        <v>1</v>
      </c>
      <c r="G771" s="9">
        <v>10601</v>
      </c>
      <c r="H771" s="9" t="s">
        <v>5636</v>
      </c>
      <c r="I771" s="9" t="s">
        <v>7455</v>
      </c>
      <c r="J771" s="9">
        <v>134</v>
      </c>
      <c r="K771" s="9" t="s">
        <v>7482</v>
      </c>
      <c r="L771" s="9" t="s">
        <v>7511</v>
      </c>
      <c r="M771" s="9">
        <v>601.94000000000005</v>
      </c>
      <c r="N771" s="9">
        <v>302.67</v>
      </c>
      <c r="O771" s="9">
        <v>2</v>
      </c>
      <c r="P771" s="9">
        <v>0.1</v>
      </c>
      <c r="Q771" s="9">
        <v>624</v>
      </c>
      <c r="R771" s="9">
        <v>3</v>
      </c>
    </row>
    <row r="772" spans="1:18" x14ac:dyDescent="0.3">
      <c r="A772" s="9">
        <v>2240</v>
      </c>
      <c r="B772" s="9" t="s">
        <v>788</v>
      </c>
      <c r="C772" s="9">
        <v>40</v>
      </c>
      <c r="D772" s="9" t="s">
        <v>5022</v>
      </c>
      <c r="E772" s="9" t="s">
        <v>5367</v>
      </c>
      <c r="F772" s="9">
        <v>1</v>
      </c>
      <c r="G772" s="9">
        <v>12359</v>
      </c>
      <c r="H772" s="9" t="s">
        <v>5367</v>
      </c>
      <c r="I772" s="9" t="s">
        <v>7457</v>
      </c>
      <c r="J772" s="9">
        <v>126</v>
      </c>
      <c r="K772" s="9" t="s">
        <v>7469</v>
      </c>
      <c r="L772" s="9" t="s">
        <v>7511</v>
      </c>
      <c r="M772" s="9">
        <v>142.31</v>
      </c>
      <c r="N772" s="9">
        <v>75.739999999999995</v>
      </c>
      <c r="O772" s="9">
        <v>1</v>
      </c>
      <c r="P772" s="9"/>
      <c r="Q772" s="9">
        <v>1012</v>
      </c>
      <c r="R772" s="9">
        <v>3</v>
      </c>
    </row>
    <row r="773" spans="1:18" x14ac:dyDescent="0.3">
      <c r="A773" s="9">
        <v>1826</v>
      </c>
      <c r="B773" s="9" t="s">
        <v>789</v>
      </c>
      <c r="C773" s="9">
        <v>47</v>
      </c>
      <c r="D773" s="9" t="s">
        <v>5022</v>
      </c>
      <c r="E773" s="9" t="s">
        <v>5702</v>
      </c>
      <c r="F773" s="9">
        <v>0</v>
      </c>
      <c r="G773" s="9">
        <v>11555</v>
      </c>
      <c r="H773" s="9" t="s">
        <v>5702</v>
      </c>
      <c r="I773" s="9" t="s">
        <v>7455</v>
      </c>
      <c r="J773" s="9">
        <v>123</v>
      </c>
      <c r="K773" s="9" t="s">
        <v>7502</v>
      </c>
      <c r="L773" s="9" t="s">
        <v>7510</v>
      </c>
      <c r="M773" s="9">
        <v>145.46</v>
      </c>
      <c r="N773" s="9">
        <v>78.290000000000006</v>
      </c>
      <c r="O773" s="9">
        <v>1</v>
      </c>
      <c r="P773" s="9"/>
      <c r="Q773" s="9">
        <v>750</v>
      </c>
      <c r="R773" s="9">
        <v>2</v>
      </c>
    </row>
    <row r="774" spans="1:18" x14ac:dyDescent="0.3">
      <c r="A774" s="9">
        <v>1794</v>
      </c>
      <c r="B774" s="9" t="s">
        <v>790</v>
      </c>
      <c r="C774" s="9">
        <v>20</v>
      </c>
      <c r="D774" s="9" t="s">
        <v>5019</v>
      </c>
      <c r="E774" s="9" t="s">
        <v>5703</v>
      </c>
      <c r="F774" s="9">
        <v>1</v>
      </c>
      <c r="G774" s="9">
        <v>10588</v>
      </c>
      <c r="H774" s="9" t="s">
        <v>5703</v>
      </c>
      <c r="I774" s="9" t="s">
        <v>7455</v>
      </c>
      <c r="J774" s="9">
        <v>109</v>
      </c>
      <c r="K774" s="9" t="s">
        <v>7466</v>
      </c>
      <c r="L774" s="9" t="s">
        <v>7510</v>
      </c>
      <c r="M774" s="9">
        <v>111.98</v>
      </c>
      <c r="N774" s="9">
        <v>49.5</v>
      </c>
      <c r="O774" s="9">
        <v>2</v>
      </c>
      <c r="P774" s="9"/>
      <c r="Q774" s="9">
        <v>606</v>
      </c>
      <c r="R774" s="9">
        <v>3</v>
      </c>
    </row>
    <row r="775" spans="1:18" x14ac:dyDescent="0.3">
      <c r="A775" s="9">
        <v>1688</v>
      </c>
      <c r="B775" s="9" t="s">
        <v>791</v>
      </c>
      <c r="C775" s="9">
        <v>39</v>
      </c>
      <c r="D775" s="9" t="s">
        <v>5022</v>
      </c>
      <c r="E775" s="9" t="s">
        <v>5704</v>
      </c>
      <c r="F775" s="9">
        <v>0</v>
      </c>
      <c r="G775" s="9">
        <v>11243</v>
      </c>
      <c r="H775" s="9" t="s">
        <v>5704</v>
      </c>
      <c r="I775" s="9" t="s">
        <v>7456</v>
      </c>
      <c r="J775" s="9">
        <v>137</v>
      </c>
      <c r="K775" s="9" t="s">
        <v>7484</v>
      </c>
      <c r="L775" s="9" t="s">
        <v>7510</v>
      </c>
      <c r="M775" s="9">
        <v>643.26</v>
      </c>
      <c r="N775" s="9">
        <v>292.27</v>
      </c>
      <c r="O775" s="9">
        <v>5</v>
      </c>
      <c r="P775" s="9"/>
      <c r="Q775" s="9">
        <v>456</v>
      </c>
      <c r="R775" s="9">
        <v>3</v>
      </c>
    </row>
    <row r="776" spans="1:18" x14ac:dyDescent="0.3">
      <c r="A776" s="9">
        <v>2484</v>
      </c>
      <c r="B776" s="9" t="s">
        <v>792</v>
      </c>
      <c r="C776" s="9">
        <v>42</v>
      </c>
      <c r="D776" s="9" t="s">
        <v>5023</v>
      </c>
      <c r="E776" s="9" t="s">
        <v>5705</v>
      </c>
      <c r="F776" s="9">
        <v>1</v>
      </c>
      <c r="G776" s="9">
        <v>11697</v>
      </c>
      <c r="H776" s="9" t="s">
        <v>5705</v>
      </c>
      <c r="I776" s="9" t="s">
        <v>7455</v>
      </c>
      <c r="J776" s="9">
        <v>108</v>
      </c>
      <c r="K776" s="9" t="s">
        <v>7496</v>
      </c>
      <c r="L776" s="9" t="s">
        <v>7511</v>
      </c>
      <c r="M776" s="9">
        <v>1091.69</v>
      </c>
      <c r="N776" s="9">
        <v>714.46</v>
      </c>
      <c r="O776" s="9">
        <v>4</v>
      </c>
      <c r="P776" s="9"/>
      <c r="Q776" s="9">
        <v>869</v>
      </c>
      <c r="R776" s="9">
        <v>2</v>
      </c>
    </row>
    <row r="777" spans="1:18" x14ac:dyDescent="0.3">
      <c r="A777" s="9">
        <v>1104</v>
      </c>
      <c r="B777" s="9" t="s">
        <v>793</v>
      </c>
      <c r="C777" s="9">
        <v>32</v>
      </c>
      <c r="D777" s="9" t="s">
        <v>5018</v>
      </c>
      <c r="E777" s="9" t="s">
        <v>5676</v>
      </c>
      <c r="F777" s="9">
        <v>0</v>
      </c>
      <c r="G777" s="9">
        <v>11520</v>
      </c>
      <c r="H777" s="9" t="s">
        <v>5676</v>
      </c>
      <c r="I777" s="9" t="s">
        <v>7456</v>
      </c>
      <c r="J777" s="9">
        <v>114</v>
      </c>
      <c r="K777" s="9" t="s">
        <v>7463</v>
      </c>
      <c r="L777" s="9" t="s">
        <v>7507</v>
      </c>
      <c r="M777" s="9">
        <v>345.4</v>
      </c>
      <c r="N777" s="9">
        <v>155.02000000000001</v>
      </c>
      <c r="O777" s="9">
        <v>2</v>
      </c>
      <c r="P777" s="9">
        <v>0.05</v>
      </c>
      <c r="Q777" s="9">
        <v>592</v>
      </c>
      <c r="R777" s="9">
        <v>4</v>
      </c>
    </row>
    <row r="778" spans="1:18" x14ac:dyDescent="0.3">
      <c r="A778" s="9">
        <v>2122</v>
      </c>
      <c r="B778" s="9" t="s">
        <v>794</v>
      </c>
      <c r="C778" s="9">
        <v>46</v>
      </c>
      <c r="D778" s="9" t="s">
        <v>5023</v>
      </c>
      <c r="E778" s="9" t="s">
        <v>5706</v>
      </c>
      <c r="F778" s="9">
        <v>0</v>
      </c>
      <c r="G778" s="9">
        <v>12390</v>
      </c>
      <c r="H778" s="9" t="s">
        <v>5706</v>
      </c>
      <c r="I778" s="9" t="s">
        <v>7456</v>
      </c>
      <c r="J778" s="9">
        <v>107</v>
      </c>
      <c r="K778" s="9" t="s">
        <v>7485</v>
      </c>
      <c r="L778" s="9" t="s">
        <v>7507</v>
      </c>
      <c r="M778" s="9">
        <v>987.38</v>
      </c>
      <c r="N778" s="9">
        <v>592.21</v>
      </c>
      <c r="O778" s="9">
        <v>2</v>
      </c>
      <c r="P778" s="9">
        <v>0.1</v>
      </c>
      <c r="Q778" s="9">
        <v>541</v>
      </c>
      <c r="R778" s="9">
        <v>9</v>
      </c>
    </row>
    <row r="779" spans="1:18" x14ac:dyDescent="0.3">
      <c r="A779" s="9">
        <v>1510</v>
      </c>
      <c r="B779" s="9" t="s">
        <v>795</v>
      </c>
      <c r="C779" s="9">
        <v>19</v>
      </c>
      <c r="D779" s="9" t="s">
        <v>5023</v>
      </c>
      <c r="E779" s="9" t="s">
        <v>5547</v>
      </c>
      <c r="F779" s="9">
        <v>0</v>
      </c>
      <c r="G779" s="9">
        <v>10905</v>
      </c>
      <c r="H779" s="9" t="s">
        <v>5547</v>
      </c>
      <c r="I779" s="9" t="s">
        <v>7455</v>
      </c>
      <c r="J779" s="9">
        <v>107</v>
      </c>
      <c r="K779" s="9" t="s">
        <v>7485</v>
      </c>
      <c r="L779" s="9" t="s">
        <v>7510</v>
      </c>
      <c r="M779" s="9">
        <v>1046.28</v>
      </c>
      <c r="N779" s="9"/>
      <c r="O779" s="9">
        <v>2</v>
      </c>
      <c r="P779" s="9"/>
      <c r="Q779" s="9">
        <v>532</v>
      </c>
      <c r="R779" s="9">
        <v>5</v>
      </c>
    </row>
    <row r="780" spans="1:18" x14ac:dyDescent="0.3">
      <c r="A780" s="9">
        <v>1384</v>
      </c>
      <c r="B780" s="9" t="s">
        <v>796</v>
      </c>
      <c r="C780" s="9">
        <v>35</v>
      </c>
      <c r="D780" s="9" t="s">
        <v>5019</v>
      </c>
      <c r="E780" s="9" t="s">
        <v>5707</v>
      </c>
      <c r="F780" s="9">
        <v>0</v>
      </c>
      <c r="G780" s="9">
        <v>11650</v>
      </c>
      <c r="H780" s="9" t="s">
        <v>5707</v>
      </c>
      <c r="I780" s="9" t="s">
        <v>7457</v>
      </c>
      <c r="J780" s="9">
        <v>109</v>
      </c>
      <c r="K780" s="9" t="s">
        <v>7466</v>
      </c>
      <c r="L780" s="9" t="s">
        <v>7508</v>
      </c>
      <c r="M780" s="9">
        <v>420.04</v>
      </c>
      <c r="N780" s="9">
        <v>290.02999999999997</v>
      </c>
      <c r="O780" s="9">
        <v>5</v>
      </c>
      <c r="P780" s="9"/>
      <c r="Q780" s="9">
        <v>395</v>
      </c>
      <c r="R780" s="9">
        <v>2</v>
      </c>
    </row>
    <row r="781" spans="1:18" x14ac:dyDescent="0.3">
      <c r="A781" s="9">
        <v>1404</v>
      </c>
      <c r="B781" s="9" t="s">
        <v>797</v>
      </c>
      <c r="C781" s="9">
        <v>28</v>
      </c>
      <c r="D781" s="9" t="s">
        <v>5019</v>
      </c>
      <c r="E781" s="9" t="s">
        <v>5708</v>
      </c>
      <c r="F781" s="9">
        <v>0</v>
      </c>
      <c r="G781" s="9">
        <v>11117</v>
      </c>
      <c r="H781" s="9" t="s">
        <v>5708</v>
      </c>
      <c r="I781" s="9" t="s">
        <v>7455</v>
      </c>
      <c r="J781" s="9">
        <v>103</v>
      </c>
      <c r="K781" s="9" t="s">
        <v>7472</v>
      </c>
      <c r="L781" s="9" t="s">
        <v>7508</v>
      </c>
      <c r="M781" s="9">
        <v>920.81</v>
      </c>
      <c r="N781" s="9">
        <v>386.58</v>
      </c>
      <c r="O781" s="9">
        <v>2</v>
      </c>
      <c r="P781" s="9">
        <v>0.05</v>
      </c>
      <c r="Q781" s="9">
        <v>338</v>
      </c>
      <c r="R781" s="9">
        <v>5</v>
      </c>
    </row>
    <row r="782" spans="1:18" x14ac:dyDescent="0.3">
      <c r="A782" s="9">
        <v>1822</v>
      </c>
      <c r="B782" s="9" t="s">
        <v>798</v>
      </c>
      <c r="C782" s="9">
        <v>35</v>
      </c>
      <c r="D782" s="9" t="s">
        <v>5018</v>
      </c>
      <c r="E782" s="9" t="s">
        <v>5709</v>
      </c>
      <c r="F782" s="9">
        <v>1</v>
      </c>
      <c r="G782" s="9">
        <v>13989</v>
      </c>
      <c r="H782" s="9" t="s">
        <v>5709</v>
      </c>
      <c r="I782" s="9" t="s">
        <v>7455</v>
      </c>
      <c r="J782" s="9">
        <v>114</v>
      </c>
      <c r="K782" s="9" t="s">
        <v>7463</v>
      </c>
      <c r="L782" s="9" t="s">
        <v>7507</v>
      </c>
      <c r="M782" s="9">
        <v>1043.06</v>
      </c>
      <c r="N782" s="9">
        <v>677.07</v>
      </c>
      <c r="O782" s="9">
        <v>2</v>
      </c>
      <c r="P782" s="9"/>
      <c r="Q782" s="9">
        <v>423</v>
      </c>
      <c r="R782" s="9">
        <v>5</v>
      </c>
    </row>
    <row r="783" spans="1:18" x14ac:dyDescent="0.3">
      <c r="A783" s="9">
        <v>1517</v>
      </c>
      <c r="B783" s="9" t="s">
        <v>799</v>
      </c>
      <c r="C783" s="9">
        <v>61</v>
      </c>
      <c r="D783" s="9" t="s">
        <v>5020</v>
      </c>
      <c r="E783" s="9" t="s">
        <v>5710</v>
      </c>
      <c r="F783" s="9">
        <v>0</v>
      </c>
      <c r="G783" s="9">
        <v>13204</v>
      </c>
      <c r="H783" s="9" t="s">
        <v>5710</v>
      </c>
      <c r="I783" s="9" t="s">
        <v>7457</v>
      </c>
      <c r="J783" s="9">
        <v>117</v>
      </c>
      <c r="K783" s="9" t="s">
        <v>7483</v>
      </c>
      <c r="L783" s="9" t="s">
        <v>7510</v>
      </c>
      <c r="M783" s="9">
        <v>726.59</v>
      </c>
      <c r="N783" s="9">
        <v>397.76</v>
      </c>
      <c r="O783" s="9">
        <v>3</v>
      </c>
      <c r="P783" s="9"/>
      <c r="Q783" s="9">
        <v>970</v>
      </c>
      <c r="R783" s="9">
        <v>4</v>
      </c>
    </row>
    <row r="784" spans="1:18" x14ac:dyDescent="0.3">
      <c r="A784" s="9">
        <v>1475</v>
      </c>
      <c r="B784" s="9" t="s">
        <v>800</v>
      </c>
      <c r="C784" s="9">
        <v>61</v>
      </c>
      <c r="D784" s="9" t="s">
        <v>5023</v>
      </c>
      <c r="E784" s="9" t="s">
        <v>5711</v>
      </c>
      <c r="F784" s="9">
        <v>0</v>
      </c>
      <c r="G784" s="9">
        <v>11524</v>
      </c>
      <c r="H784" s="9" t="s">
        <v>5711</v>
      </c>
      <c r="I784" s="9" t="s">
        <v>7456</v>
      </c>
      <c r="J784" s="9">
        <v>144</v>
      </c>
      <c r="K784" s="9" t="s">
        <v>7462</v>
      </c>
      <c r="L784" s="9" t="s">
        <v>7511</v>
      </c>
      <c r="M784" s="9">
        <v>538.24</v>
      </c>
      <c r="N784" s="9">
        <v>216.16</v>
      </c>
      <c r="O784" s="9">
        <v>3</v>
      </c>
      <c r="P784" s="9"/>
      <c r="Q784" s="9">
        <v>366</v>
      </c>
      <c r="R784" s="9">
        <v>7</v>
      </c>
    </row>
    <row r="785" spans="1:18" x14ac:dyDescent="0.3">
      <c r="A785" s="9">
        <v>1708</v>
      </c>
      <c r="B785" s="9" t="s">
        <v>801</v>
      </c>
      <c r="C785" s="9">
        <v>59</v>
      </c>
      <c r="D785" s="9" t="s">
        <v>5022</v>
      </c>
      <c r="E785" s="9" t="s">
        <v>5712</v>
      </c>
      <c r="F785" s="9">
        <v>0</v>
      </c>
      <c r="G785" s="9">
        <v>10171</v>
      </c>
      <c r="H785" s="9" t="s">
        <v>5712</v>
      </c>
      <c r="I785" s="9" t="s">
        <v>7456</v>
      </c>
      <c r="J785" s="9">
        <v>122</v>
      </c>
      <c r="K785" s="9" t="s">
        <v>7465</v>
      </c>
      <c r="L785" s="9" t="s">
        <v>7508</v>
      </c>
      <c r="M785" s="9">
        <v>947.77</v>
      </c>
      <c r="N785" s="9">
        <v>454.07</v>
      </c>
      <c r="O785" s="9">
        <v>3</v>
      </c>
      <c r="P785" s="9">
        <v>0.2</v>
      </c>
      <c r="Q785" s="9">
        <v>425</v>
      </c>
      <c r="R785" s="9">
        <v>6</v>
      </c>
    </row>
    <row r="786" spans="1:18" x14ac:dyDescent="0.3">
      <c r="A786" s="9">
        <v>1770</v>
      </c>
      <c r="B786" s="9" t="s">
        <v>802</v>
      </c>
      <c r="C786" s="9">
        <v>33</v>
      </c>
      <c r="D786" s="9" t="s">
        <v>5018</v>
      </c>
      <c r="E786" s="9" t="s">
        <v>5577</v>
      </c>
      <c r="F786" s="9">
        <v>0</v>
      </c>
      <c r="G786" s="9">
        <v>10625</v>
      </c>
      <c r="H786" s="9" t="s">
        <v>5577</v>
      </c>
      <c r="I786" s="9" t="s">
        <v>7455</v>
      </c>
      <c r="J786" s="9">
        <v>146</v>
      </c>
      <c r="K786" s="9" t="s">
        <v>7505</v>
      </c>
      <c r="L786" s="9" t="s">
        <v>7508</v>
      </c>
      <c r="M786" s="9">
        <v>1467.88</v>
      </c>
      <c r="N786" s="9">
        <v>766.69</v>
      </c>
      <c r="O786" s="9">
        <v>3</v>
      </c>
      <c r="P786" s="9"/>
      <c r="Q786" s="9">
        <v>356</v>
      </c>
      <c r="R786" s="9">
        <v>3</v>
      </c>
    </row>
    <row r="787" spans="1:18" x14ac:dyDescent="0.3">
      <c r="A787" s="9">
        <v>2460</v>
      </c>
      <c r="B787" s="9" t="s">
        <v>803</v>
      </c>
      <c r="C787" s="9">
        <v>53</v>
      </c>
      <c r="D787" s="9" t="s">
        <v>5023</v>
      </c>
      <c r="E787" s="9" t="s">
        <v>5172</v>
      </c>
      <c r="F787" s="9">
        <v>0</v>
      </c>
      <c r="G787" s="9">
        <v>12045</v>
      </c>
      <c r="H787" s="9" t="s">
        <v>5172</v>
      </c>
      <c r="I787" s="9" t="s">
        <v>7457</v>
      </c>
      <c r="J787" s="9">
        <v>126</v>
      </c>
      <c r="K787" s="9" t="s">
        <v>7469</v>
      </c>
      <c r="L787" s="9" t="s">
        <v>7509</v>
      </c>
      <c r="M787" s="9">
        <v>668.92</v>
      </c>
      <c r="N787" s="9">
        <v>330.62</v>
      </c>
      <c r="O787" s="9">
        <v>2</v>
      </c>
      <c r="P787" s="9">
        <v>0.2</v>
      </c>
      <c r="Q787" s="9">
        <v>949</v>
      </c>
      <c r="R787" s="9">
        <v>6</v>
      </c>
    </row>
    <row r="788" spans="1:18" x14ac:dyDescent="0.3">
      <c r="A788" s="9">
        <v>2046</v>
      </c>
      <c r="B788" s="9" t="s">
        <v>804</v>
      </c>
      <c r="C788" s="9">
        <v>41</v>
      </c>
      <c r="D788" s="9" t="s">
        <v>5020</v>
      </c>
      <c r="E788" s="9" t="s">
        <v>5713</v>
      </c>
      <c r="F788" s="9">
        <v>0</v>
      </c>
      <c r="G788" s="9">
        <v>13080</v>
      </c>
      <c r="H788" s="9" t="s">
        <v>5713</v>
      </c>
      <c r="I788" s="9" t="s">
        <v>7457</v>
      </c>
      <c r="J788" s="9">
        <v>128</v>
      </c>
      <c r="K788" s="9" t="s">
        <v>7473</v>
      </c>
      <c r="L788" s="9" t="s">
        <v>7509</v>
      </c>
      <c r="M788" s="9">
        <v>618.02</v>
      </c>
      <c r="N788" s="9">
        <v>314.41000000000003</v>
      </c>
      <c r="O788" s="9">
        <v>3</v>
      </c>
      <c r="P788" s="9"/>
      <c r="Q788" s="9">
        <v>407</v>
      </c>
      <c r="R788" s="9">
        <v>3</v>
      </c>
    </row>
    <row r="789" spans="1:18" x14ac:dyDescent="0.3">
      <c r="A789" s="9">
        <v>1996</v>
      </c>
      <c r="B789" s="9" t="s">
        <v>805</v>
      </c>
      <c r="C789" s="9">
        <v>40</v>
      </c>
      <c r="D789" s="9" t="s">
        <v>5022</v>
      </c>
      <c r="E789" s="9" t="s">
        <v>5714</v>
      </c>
      <c r="F789" s="9">
        <v>0</v>
      </c>
      <c r="G789" s="9">
        <v>13882</v>
      </c>
      <c r="H789" s="9" t="s">
        <v>5714</v>
      </c>
      <c r="I789" s="9" t="s">
        <v>7457</v>
      </c>
      <c r="J789" s="9">
        <v>145</v>
      </c>
      <c r="K789" s="9" t="s">
        <v>7470</v>
      </c>
      <c r="L789" s="9" t="s">
        <v>7510</v>
      </c>
      <c r="M789" s="9">
        <v>723.19</v>
      </c>
      <c r="N789" s="9">
        <v>488.15</v>
      </c>
      <c r="O789" s="9">
        <v>1</v>
      </c>
      <c r="P789" s="9"/>
      <c r="Q789" s="9">
        <v>1190</v>
      </c>
      <c r="R789" s="9">
        <v>3</v>
      </c>
    </row>
    <row r="790" spans="1:18" x14ac:dyDescent="0.3">
      <c r="A790" s="9">
        <v>1676</v>
      </c>
      <c r="B790" s="9" t="s">
        <v>806</v>
      </c>
      <c r="C790" s="9">
        <v>38</v>
      </c>
      <c r="D790" s="9" t="s">
        <v>5023</v>
      </c>
      <c r="E790" s="9" t="s">
        <v>5715</v>
      </c>
      <c r="F790" s="9">
        <v>1</v>
      </c>
      <c r="G790" s="9">
        <v>13843</v>
      </c>
      <c r="H790" s="9" t="s">
        <v>5715</v>
      </c>
      <c r="I790" s="9" t="s">
        <v>7457</v>
      </c>
      <c r="J790" s="9">
        <v>114</v>
      </c>
      <c r="K790" s="9" t="s">
        <v>7463</v>
      </c>
      <c r="L790" s="9" t="s">
        <v>7509</v>
      </c>
      <c r="M790" s="9">
        <v>160.52000000000001</v>
      </c>
      <c r="N790" s="9">
        <v>81.59</v>
      </c>
      <c r="O790" s="9">
        <v>4</v>
      </c>
      <c r="P790" s="9"/>
      <c r="Q790" s="9">
        <v>1606</v>
      </c>
      <c r="R790" s="9">
        <v>1</v>
      </c>
    </row>
    <row r="791" spans="1:18" x14ac:dyDescent="0.3">
      <c r="A791" s="9">
        <v>1713</v>
      </c>
      <c r="B791" s="9" t="s">
        <v>807</v>
      </c>
      <c r="C791" s="9">
        <v>66</v>
      </c>
      <c r="D791" s="9" t="s">
        <v>5021</v>
      </c>
      <c r="E791" s="9" t="s">
        <v>5716</v>
      </c>
      <c r="F791" s="9">
        <v>0</v>
      </c>
      <c r="G791" s="9">
        <v>10681</v>
      </c>
      <c r="H791" s="9" t="s">
        <v>5716</v>
      </c>
      <c r="I791" s="9" t="s">
        <v>7455</v>
      </c>
      <c r="J791" s="9">
        <v>109</v>
      </c>
      <c r="K791" s="9" t="s">
        <v>7466</v>
      </c>
      <c r="L791" s="9" t="s">
        <v>7509</v>
      </c>
      <c r="M791" s="9">
        <v>852.09</v>
      </c>
      <c r="N791" s="9">
        <v>447.9</v>
      </c>
      <c r="O791" s="9">
        <v>3</v>
      </c>
      <c r="P791" s="9"/>
      <c r="Q791" s="9">
        <v>522</v>
      </c>
      <c r="R791" s="9">
        <v>8</v>
      </c>
    </row>
    <row r="792" spans="1:18" x14ac:dyDescent="0.3">
      <c r="A792" s="9">
        <v>2481</v>
      </c>
      <c r="B792" s="9" t="s">
        <v>808</v>
      </c>
      <c r="C792" s="9">
        <v>60</v>
      </c>
      <c r="D792" s="9" t="s">
        <v>5018</v>
      </c>
      <c r="E792" s="9" t="s">
        <v>5717</v>
      </c>
      <c r="F792" s="9">
        <v>1</v>
      </c>
      <c r="G792" s="9">
        <v>11344</v>
      </c>
      <c r="H792" s="9" t="s">
        <v>5717</v>
      </c>
      <c r="I792" s="9" t="s">
        <v>7455</v>
      </c>
      <c r="J792" s="9">
        <v>126</v>
      </c>
      <c r="K792" s="9" t="s">
        <v>7469</v>
      </c>
      <c r="L792" s="9" t="s">
        <v>7509</v>
      </c>
      <c r="M792" s="9">
        <v>526.61</v>
      </c>
      <c r="N792" s="9">
        <v>330.89</v>
      </c>
      <c r="O792" s="9">
        <v>5</v>
      </c>
      <c r="P792" s="9"/>
      <c r="Q792" s="9">
        <v>498</v>
      </c>
      <c r="R792" s="9">
        <v>3</v>
      </c>
    </row>
    <row r="793" spans="1:18" x14ac:dyDescent="0.3">
      <c r="A793" s="9">
        <v>1082</v>
      </c>
      <c r="B793" s="9" t="s">
        <v>809</v>
      </c>
      <c r="C793" s="9">
        <v>51</v>
      </c>
      <c r="D793" s="9" t="s">
        <v>5019</v>
      </c>
      <c r="E793" s="9" t="s">
        <v>5230</v>
      </c>
      <c r="F793" s="9">
        <v>0</v>
      </c>
      <c r="G793" s="9">
        <v>13169</v>
      </c>
      <c r="H793" s="9" t="s">
        <v>5230</v>
      </c>
      <c r="I793" s="9" t="s">
        <v>7456</v>
      </c>
      <c r="J793" s="9">
        <v>102</v>
      </c>
      <c r="K793" s="9" t="s">
        <v>7494</v>
      </c>
      <c r="L793" s="9" t="s">
        <v>7507</v>
      </c>
      <c r="M793" s="9">
        <v>226.06</v>
      </c>
      <c r="N793" s="9">
        <v>144.26</v>
      </c>
      <c r="O793" s="9">
        <v>4</v>
      </c>
      <c r="P793" s="9"/>
      <c r="Q793" s="9">
        <v>520</v>
      </c>
      <c r="R793" s="9">
        <v>5</v>
      </c>
    </row>
    <row r="794" spans="1:18" x14ac:dyDescent="0.3">
      <c r="A794" s="9">
        <v>2168</v>
      </c>
      <c r="B794" s="9" t="s">
        <v>810</v>
      </c>
      <c r="C794" s="9">
        <v>37</v>
      </c>
      <c r="D794" s="9" t="s">
        <v>5023</v>
      </c>
      <c r="E794" s="9" t="s">
        <v>5718</v>
      </c>
      <c r="F794" s="9">
        <v>0</v>
      </c>
      <c r="G794" s="9">
        <v>13240</v>
      </c>
      <c r="H794" s="9" t="s">
        <v>5718</v>
      </c>
      <c r="I794" s="9" t="s">
        <v>7457</v>
      </c>
      <c r="J794" s="9">
        <v>111</v>
      </c>
      <c r="K794" s="9" t="s">
        <v>7476</v>
      </c>
      <c r="L794" s="9" t="s">
        <v>7509</v>
      </c>
      <c r="M794" s="9">
        <v>726.07</v>
      </c>
      <c r="N794" s="9">
        <v>308.74</v>
      </c>
      <c r="O794" s="9">
        <v>1</v>
      </c>
      <c r="P794" s="9"/>
      <c r="Q794" s="9">
        <v>445</v>
      </c>
      <c r="R794" s="9">
        <v>5</v>
      </c>
    </row>
    <row r="795" spans="1:18" x14ac:dyDescent="0.3">
      <c r="A795" s="9">
        <v>2108</v>
      </c>
      <c r="B795" s="9" t="s">
        <v>811</v>
      </c>
      <c r="C795" s="9">
        <v>40</v>
      </c>
      <c r="D795" s="9" t="s">
        <v>5022</v>
      </c>
      <c r="E795" s="9" t="s">
        <v>5719</v>
      </c>
      <c r="F795" s="9">
        <v>0</v>
      </c>
      <c r="G795" s="9">
        <v>11983</v>
      </c>
      <c r="H795" s="9" t="s">
        <v>5719</v>
      </c>
      <c r="I795" s="9" t="s">
        <v>7455</v>
      </c>
      <c r="J795" s="9">
        <v>117</v>
      </c>
      <c r="K795" s="9" t="s">
        <v>7483</v>
      </c>
      <c r="L795" s="9" t="s">
        <v>7508</v>
      </c>
      <c r="M795" s="9">
        <v>54.91</v>
      </c>
      <c r="N795" s="9">
        <v>33.56</v>
      </c>
      <c r="O795" s="9">
        <v>4</v>
      </c>
      <c r="P795" s="9"/>
      <c r="Q795" s="9">
        <v>440</v>
      </c>
      <c r="R795" s="9">
        <v>3</v>
      </c>
    </row>
    <row r="796" spans="1:18" x14ac:dyDescent="0.3">
      <c r="A796" s="9">
        <v>2101</v>
      </c>
      <c r="B796" s="9" t="s">
        <v>812</v>
      </c>
      <c r="C796" s="9">
        <v>47</v>
      </c>
      <c r="D796" s="9" t="s">
        <v>5022</v>
      </c>
      <c r="E796" s="9" t="s">
        <v>5720</v>
      </c>
      <c r="F796" s="9">
        <v>1</v>
      </c>
      <c r="G796" s="9">
        <v>10310</v>
      </c>
      <c r="H796" s="9" t="s">
        <v>5720</v>
      </c>
      <c r="I796" s="9" t="s">
        <v>7455</v>
      </c>
      <c r="J796" s="9">
        <v>134</v>
      </c>
      <c r="K796" s="9" t="s">
        <v>7482</v>
      </c>
      <c r="L796" s="9" t="s">
        <v>7510</v>
      </c>
      <c r="M796" s="9">
        <v>632.59</v>
      </c>
      <c r="N796" s="9">
        <v>344.62</v>
      </c>
      <c r="O796" s="9">
        <v>4</v>
      </c>
      <c r="P796" s="9">
        <v>0.05</v>
      </c>
      <c r="Q796" s="9">
        <v>1059</v>
      </c>
      <c r="R796" s="9">
        <v>3</v>
      </c>
    </row>
    <row r="797" spans="1:18" x14ac:dyDescent="0.3">
      <c r="A797" s="9">
        <v>1456</v>
      </c>
      <c r="B797" s="9" t="s">
        <v>813</v>
      </c>
      <c r="C797" s="9">
        <v>32</v>
      </c>
      <c r="D797" s="9" t="s">
        <v>5018</v>
      </c>
      <c r="E797" s="9" t="s">
        <v>5721</v>
      </c>
      <c r="F797" s="9">
        <v>0</v>
      </c>
      <c r="G797" s="9">
        <v>13801</v>
      </c>
      <c r="H797" s="9" t="s">
        <v>5721</v>
      </c>
      <c r="I797" s="9" t="s">
        <v>7457</v>
      </c>
      <c r="J797" s="9">
        <v>119</v>
      </c>
      <c r="K797" s="9" t="s">
        <v>7459</v>
      </c>
      <c r="L797" s="9" t="s">
        <v>7510</v>
      </c>
      <c r="M797" s="9">
        <v>203.32</v>
      </c>
      <c r="N797" s="9">
        <v>89.49</v>
      </c>
      <c r="O797" s="9">
        <v>1</v>
      </c>
      <c r="P797" s="9">
        <v>0.05</v>
      </c>
      <c r="Q797" s="9">
        <v>400</v>
      </c>
      <c r="R797" s="9">
        <v>6</v>
      </c>
    </row>
    <row r="798" spans="1:18" x14ac:dyDescent="0.3">
      <c r="A798" s="9">
        <v>1000</v>
      </c>
      <c r="B798" s="9" t="s">
        <v>814</v>
      </c>
      <c r="C798" s="9">
        <v>54</v>
      </c>
      <c r="D798" s="9" t="s">
        <v>5018</v>
      </c>
      <c r="E798" s="9" t="s">
        <v>5722</v>
      </c>
      <c r="F798" s="9">
        <v>0</v>
      </c>
      <c r="G798" s="9">
        <v>12961</v>
      </c>
      <c r="H798" s="9" t="s">
        <v>5722</v>
      </c>
      <c r="I798" s="9" t="s">
        <v>7457</v>
      </c>
      <c r="J798" s="9">
        <v>139</v>
      </c>
      <c r="K798" s="9" t="s">
        <v>7486</v>
      </c>
      <c r="L798" s="9" t="s">
        <v>7510</v>
      </c>
      <c r="M798" s="9">
        <v>85.22</v>
      </c>
      <c r="N798" s="9">
        <v>40.86</v>
      </c>
      <c r="O798" s="9">
        <v>3</v>
      </c>
      <c r="P798" s="9">
        <v>0.2</v>
      </c>
      <c r="Q798" s="9">
        <v>363</v>
      </c>
      <c r="R798" s="9">
        <v>5</v>
      </c>
    </row>
    <row r="799" spans="1:18" x14ac:dyDescent="0.3">
      <c r="A799" s="9">
        <v>1050</v>
      </c>
      <c r="B799" s="9" t="s">
        <v>815</v>
      </c>
      <c r="C799" s="9">
        <v>26</v>
      </c>
      <c r="D799" s="9" t="s">
        <v>5022</v>
      </c>
      <c r="E799" s="9" t="s">
        <v>5723</v>
      </c>
      <c r="F799" s="9">
        <v>0</v>
      </c>
      <c r="G799" s="9">
        <v>11935</v>
      </c>
      <c r="H799" s="9" t="s">
        <v>5723</v>
      </c>
      <c r="I799" s="9" t="s">
        <v>7456</v>
      </c>
      <c r="J799" s="9">
        <v>118</v>
      </c>
      <c r="K799" s="9" t="s">
        <v>7501</v>
      </c>
      <c r="L799" s="9" t="s">
        <v>7507</v>
      </c>
      <c r="M799" s="9">
        <v>1245.49</v>
      </c>
      <c r="N799" s="9">
        <v>515.02</v>
      </c>
      <c r="O799" s="9">
        <v>1</v>
      </c>
      <c r="P799" s="9">
        <v>0.05</v>
      </c>
      <c r="Q799" s="9">
        <v>697</v>
      </c>
      <c r="R799" s="9">
        <v>4</v>
      </c>
    </row>
    <row r="800" spans="1:18" x14ac:dyDescent="0.3">
      <c r="A800" s="9">
        <v>1684</v>
      </c>
      <c r="B800" s="9" t="s">
        <v>816</v>
      </c>
      <c r="C800" s="9">
        <v>45</v>
      </c>
      <c r="D800" s="9" t="s">
        <v>5022</v>
      </c>
      <c r="E800" s="9" t="s">
        <v>5724</v>
      </c>
      <c r="F800" s="9">
        <v>0</v>
      </c>
      <c r="G800" s="9">
        <v>13414</v>
      </c>
      <c r="H800" s="9" t="s">
        <v>5724</v>
      </c>
      <c r="I800" s="9" t="s">
        <v>7457</v>
      </c>
      <c r="J800" s="9">
        <v>113</v>
      </c>
      <c r="K800" s="9" t="s">
        <v>7460</v>
      </c>
      <c r="L800" s="9" t="s">
        <v>7508</v>
      </c>
      <c r="M800" s="9">
        <v>1378.56</v>
      </c>
      <c r="N800" s="9">
        <v>700.41</v>
      </c>
      <c r="O800" s="9">
        <v>5</v>
      </c>
      <c r="P800" s="9"/>
      <c r="Q800" s="9">
        <v>367</v>
      </c>
      <c r="R800" s="9">
        <v>7</v>
      </c>
    </row>
    <row r="801" spans="1:18" x14ac:dyDescent="0.3">
      <c r="A801" s="9">
        <v>1716</v>
      </c>
      <c r="B801" s="9" t="s">
        <v>817</v>
      </c>
      <c r="C801" s="9">
        <v>5</v>
      </c>
      <c r="D801" s="9" t="s">
        <v>5022</v>
      </c>
      <c r="E801" s="9" t="s">
        <v>5675</v>
      </c>
      <c r="F801" s="9">
        <v>0</v>
      </c>
      <c r="G801" s="9">
        <v>12477</v>
      </c>
      <c r="H801" s="9" t="s">
        <v>5675</v>
      </c>
      <c r="I801" s="9" t="s">
        <v>7456</v>
      </c>
      <c r="J801" s="9">
        <v>105</v>
      </c>
      <c r="K801" s="9" t="s">
        <v>7461</v>
      </c>
      <c r="L801" s="9" t="s">
        <v>7509</v>
      </c>
      <c r="M801" s="9">
        <v>351.13</v>
      </c>
      <c r="N801" s="9">
        <v>167.36</v>
      </c>
      <c r="O801" s="9">
        <v>1</v>
      </c>
      <c r="P801" s="9"/>
      <c r="Q801" s="9">
        <v>615</v>
      </c>
      <c r="R801" s="9">
        <v>1</v>
      </c>
    </row>
    <row r="802" spans="1:18" x14ac:dyDescent="0.3">
      <c r="A802" s="9">
        <v>2469</v>
      </c>
      <c r="B802" s="9" t="s">
        <v>818</v>
      </c>
      <c r="C802" s="9">
        <v>31</v>
      </c>
      <c r="D802" s="9" t="s">
        <v>5023</v>
      </c>
      <c r="E802" s="9" t="s">
        <v>5725</v>
      </c>
      <c r="F802" s="9">
        <v>0</v>
      </c>
      <c r="G802" s="9">
        <v>12905</v>
      </c>
      <c r="H802" s="9" t="s">
        <v>5725</v>
      </c>
      <c r="I802" s="9" t="s">
        <v>7456</v>
      </c>
      <c r="J802" s="9">
        <v>123</v>
      </c>
      <c r="K802" s="9" t="s">
        <v>7502</v>
      </c>
      <c r="L802" s="9" t="s">
        <v>7508</v>
      </c>
      <c r="M802" s="9">
        <v>831.98</v>
      </c>
      <c r="N802" s="9">
        <v>428.16</v>
      </c>
      <c r="O802" s="9">
        <v>2</v>
      </c>
      <c r="P802" s="9">
        <v>0.1</v>
      </c>
      <c r="Q802" s="9">
        <v>413</v>
      </c>
      <c r="R802" s="9">
        <v>3</v>
      </c>
    </row>
    <row r="803" spans="1:18" x14ac:dyDescent="0.3">
      <c r="A803" s="9">
        <v>1448</v>
      </c>
      <c r="B803" s="9" t="s">
        <v>819</v>
      </c>
      <c r="C803" s="9">
        <v>71</v>
      </c>
      <c r="D803" s="9" t="s">
        <v>5022</v>
      </c>
      <c r="E803" s="9" t="s">
        <v>5726</v>
      </c>
      <c r="F803" s="9">
        <v>0</v>
      </c>
      <c r="G803" s="9">
        <v>11985</v>
      </c>
      <c r="H803" s="9" t="s">
        <v>5726</v>
      </c>
      <c r="I803" s="9" t="s">
        <v>7457</v>
      </c>
      <c r="J803" s="9">
        <v>124</v>
      </c>
      <c r="K803" s="9" t="s">
        <v>7497</v>
      </c>
      <c r="L803" s="9" t="s">
        <v>7510</v>
      </c>
      <c r="M803" s="9">
        <v>453.04</v>
      </c>
      <c r="N803" s="9">
        <v>260.08999999999997</v>
      </c>
      <c r="O803" s="9">
        <v>2</v>
      </c>
      <c r="P803" s="9"/>
      <c r="Q803" s="9">
        <v>390</v>
      </c>
      <c r="R803" s="9">
        <v>5</v>
      </c>
    </row>
    <row r="804" spans="1:18" x14ac:dyDescent="0.3">
      <c r="A804" s="9">
        <v>1880</v>
      </c>
      <c r="B804" s="9" t="s">
        <v>820</v>
      </c>
      <c r="C804" s="9">
        <v>55</v>
      </c>
      <c r="D804" s="9" t="s">
        <v>5019</v>
      </c>
      <c r="E804" s="9" t="s">
        <v>5727</v>
      </c>
      <c r="F804" s="9">
        <v>0</v>
      </c>
      <c r="G804" s="9">
        <v>13627</v>
      </c>
      <c r="H804" s="9" t="s">
        <v>5727</v>
      </c>
      <c r="I804" s="9" t="s">
        <v>7457</v>
      </c>
      <c r="J804" s="9">
        <v>129</v>
      </c>
      <c r="K804" s="9" t="s">
        <v>7471</v>
      </c>
      <c r="L804" s="9" t="s">
        <v>7509</v>
      </c>
      <c r="M804" s="9">
        <v>765.69</v>
      </c>
      <c r="N804" s="9">
        <v>474.5</v>
      </c>
      <c r="O804" s="9">
        <v>4</v>
      </c>
      <c r="P804" s="9"/>
      <c r="Q804" s="9">
        <v>598</v>
      </c>
      <c r="R804" s="9">
        <v>10</v>
      </c>
    </row>
    <row r="805" spans="1:18" x14ac:dyDescent="0.3">
      <c r="A805" s="9">
        <v>1487</v>
      </c>
      <c r="B805" s="9" t="s">
        <v>821</v>
      </c>
      <c r="C805" s="9">
        <v>63</v>
      </c>
      <c r="D805" s="9" t="s">
        <v>5022</v>
      </c>
      <c r="E805" s="9" t="s">
        <v>5728</v>
      </c>
      <c r="F805" s="9">
        <v>0</v>
      </c>
      <c r="G805" s="9">
        <v>11523</v>
      </c>
      <c r="H805" s="9" t="s">
        <v>5728</v>
      </c>
      <c r="I805" s="9" t="s">
        <v>7455</v>
      </c>
      <c r="J805" s="9">
        <v>148</v>
      </c>
      <c r="K805" s="9" t="s">
        <v>7491</v>
      </c>
      <c r="L805" s="9" t="s">
        <v>7510</v>
      </c>
      <c r="M805" s="9">
        <v>683.12</v>
      </c>
      <c r="N805" s="9">
        <v>397.31</v>
      </c>
      <c r="O805" s="9">
        <v>3</v>
      </c>
      <c r="P805" s="9">
        <v>0.05</v>
      </c>
      <c r="Q805" s="9">
        <v>330</v>
      </c>
      <c r="R805" s="9">
        <v>5</v>
      </c>
    </row>
    <row r="806" spans="1:18" x14ac:dyDescent="0.3">
      <c r="A806" s="9">
        <v>1033</v>
      </c>
      <c r="B806" s="9" t="s">
        <v>822</v>
      </c>
      <c r="C806" s="9">
        <v>29</v>
      </c>
      <c r="D806" s="9" t="s">
        <v>5019</v>
      </c>
      <c r="E806" s="9" t="s">
        <v>5525</v>
      </c>
      <c r="F806" s="9">
        <v>0</v>
      </c>
      <c r="G806" s="9">
        <v>13844</v>
      </c>
      <c r="H806" s="9" t="s">
        <v>5525</v>
      </c>
      <c r="I806" s="9" t="s">
        <v>7457</v>
      </c>
      <c r="J806" s="9">
        <v>147</v>
      </c>
      <c r="K806" s="9" t="s">
        <v>7474</v>
      </c>
      <c r="L806" s="9" t="s">
        <v>7510</v>
      </c>
      <c r="M806" s="9">
        <v>440.12</v>
      </c>
      <c r="N806" s="9">
        <v>265.62</v>
      </c>
      <c r="O806" s="9">
        <v>3</v>
      </c>
      <c r="P806" s="9"/>
      <c r="Q806" s="9">
        <v>400</v>
      </c>
      <c r="R806" s="9">
        <v>3</v>
      </c>
    </row>
    <row r="807" spans="1:18" x14ac:dyDescent="0.3">
      <c r="A807" s="9">
        <v>2371</v>
      </c>
      <c r="B807" s="9" t="s">
        <v>823</v>
      </c>
      <c r="C807" s="9">
        <v>41</v>
      </c>
      <c r="D807" s="9" t="s">
        <v>5023</v>
      </c>
      <c r="E807" s="9" t="s">
        <v>5729</v>
      </c>
      <c r="F807" s="9">
        <v>1</v>
      </c>
      <c r="G807" s="9">
        <v>10284</v>
      </c>
      <c r="H807" s="9" t="s">
        <v>5729</v>
      </c>
      <c r="I807" s="9" t="s">
        <v>7457</v>
      </c>
      <c r="J807" s="9">
        <v>108</v>
      </c>
      <c r="K807" s="9" t="s">
        <v>7496</v>
      </c>
      <c r="L807" s="9" t="s">
        <v>7510</v>
      </c>
      <c r="M807" s="9">
        <v>1065.57</v>
      </c>
      <c r="N807" s="9">
        <v>702.95</v>
      </c>
      <c r="O807" s="9">
        <v>2</v>
      </c>
      <c r="P807" s="9">
        <v>0.2</v>
      </c>
      <c r="Q807" s="9">
        <v>870</v>
      </c>
      <c r="R807" s="9">
        <v>3</v>
      </c>
    </row>
    <row r="808" spans="1:18" x14ac:dyDescent="0.3">
      <c r="A808" s="9">
        <v>1094</v>
      </c>
      <c r="B808" s="9" t="s">
        <v>824</v>
      </c>
      <c r="C808" s="9">
        <v>59</v>
      </c>
      <c r="D808" s="9" t="s">
        <v>5018</v>
      </c>
      <c r="E808" s="9" t="s">
        <v>5730</v>
      </c>
      <c r="F808" s="9">
        <v>0</v>
      </c>
      <c r="G808" s="9">
        <v>13709</v>
      </c>
      <c r="H808" s="9" t="s">
        <v>5730</v>
      </c>
      <c r="I808" s="9" t="s">
        <v>7456</v>
      </c>
      <c r="J808" s="9">
        <v>126</v>
      </c>
      <c r="K808" s="9" t="s">
        <v>7469</v>
      </c>
      <c r="L808" s="9" t="s">
        <v>7508</v>
      </c>
      <c r="M808" s="9">
        <v>233.41</v>
      </c>
      <c r="N808" s="9">
        <v>154.55000000000001</v>
      </c>
      <c r="O808" s="9">
        <v>5</v>
      </c>
      <c r="P808" s="9"/>
      <c r="Q808" s="9">
        <v>353</v>
      </c>
      <c r="R808" s="9">
        <v>4</v>
      </c>
    </row>
    <row r="809" spans="1:18" x14ac:dyDescent="0.3">
      <c r="A809" s="9">
        <v>2095</v>
      </c>
      <c r="B809" s="9" t="s">
        <v>825</v>
      </c>
      <c r="C809" s="9">
        <v>49</v>
      </c>
      <c r="D809" s="9" t="s">
        <v>5019</v>
      </c>
      <c r="E809" s="9" t="s">
        <v>5731</v>
      </c>
      <c r="F809" s="9">
        <v>0</v>
      </c>
      <c r="G809" s="9">
        <v>11283</v>
      </c>
      <c r="H809" s="9" t="s">
        <v>5731</v>
      </c>
      <c r="I809" s="9" t="s">
        <v>7457</v>
      </c>
      <c r="J809" s="9">
        <v>115</v>
      </c>
      <c r="K809" s="9" t="s">
        <v>7481</v>
      </c>
      <c r="L809" s="9" t="s">
        <v>7508</v>
      </c>
      <c r="M809" s="9">
        <v>126.96</v>
      </c>
      <c r="N809" s="9">
        <v>83.57</v>
      </c>
      <c r="O809" s="9">
        <v>1</v>
      </c>
      <c r="P809" s="9"/>
      <c r="Q809" s="9">
        <v>598</v>
      </c>
      <c r="R809" s="9">
        <v>3</v>
      </c>
    </row>
    <row r="810" spans="1:18" x14ac:dyDescent="0.3">
      <c r="A810" s="9">
        <v>1153</v>
      </c>
      <c r="B810" s="9" t="s">
        <v>826</v>
      </c>
      <c r="C810" s="9">
        <v>47</v>
      </c>
      <c r="D810" s="9" t="s">
        <v>5023</v>
      </c>
      <c r="E810" s="9" t="s">
        <v>5732</v>
      </c>
      <c r="F810" s="9">
        <v>0</v>
      </c>
      <c r="G810" s="9">
        <v>12542</v>
      </c>
      <c r="H810" s="9" t="s">
        <v>5732</v>
      </c>
      <c r="I810" s="9" t="s">
        <v>7455</v>
      </c>
      <c r="J810" s="9">
        <v>101</v>
      </c>
      <c r="K810" s="9" t="s">
        <v>7478</v>
      </c>
      <c r="L810" s="9" t="s">
        <v>7510</v>
      </c>
      <c r="M810" s="9">
        <v>1163.1300000000001</v>
      </c>
      <c r="N810" s="9">
        <v>518.70000000000005</v>
      </c>
      <c r="O810" s="9">
        <v>1</v>
      </c>
      <c r="P810" s="9">
        <v>0.05</v>
      </c>
      <c r="Q810" s="9">
        <v>423</v>
      </c>
      <c r="R810" s="9">
        <v>8</v>
      </c>
    </row>
    <row r="811" spans="1:18" x14ac:dyDescent="0.3">
      <c r="A811" s="9">
        <v>1249</v>
      </c>
      <c r="B811" s="9" t="s">
        <v>827</v>
      </c>
      <c r="C811" s="9">
        <v>64</v>
      </c>
      <c r="D811" s="9" t="s">
        <v>5022</v>
      </c>
      <c r="E811" s="9" t="s">
        <v>5733</v>
      </c>
      <c r="F811" s="9">
        <v>0</v>
      </c>
      <c r="G811" s="9">
        <v>10354</v>
      </c>
      <c r="H811" s="9" t="s">
        <v>5733</v>
      </c>
      <c r="I811" s="9" t="s">
        <v>7455</v>
      </c>
      <c r="J811" s="9">
        <v>128</v>
      </c>
      <c r="K811" s="9" t="s">
        <v>7473</v>
      </c>
      <c r="L811" s="9" t="s">
        <v>7510</v>
      </c>
      <c r="M811" s="9">
        <v>1015.6</v>
      </c>
      <c r="N811" s="9">
        <v>482.74</v>
      </c>
      <c r="O811" s="9">
        <v>1</v>
      </c>
      <c r="P811" s="9"/>
      <c r="Q811" s="9">
        <v>401</v>
      </c>
      <c r="R811" s="9">
        <v>4</v>
      </c>
    </row>
    <row r="812" spans="1:18" x14ac:dyDescent="0.3">
      <c r="A812" s="9">
        <v>1673</v>
      </c>
      <c r="B812" s="9" t="s">
        <v>828</v>
      </c>
      <c r="C812" s="9">
        <v>24</v>
      </c>
      <c r="D812" s="9" t="s">
        <v>5023</v>
      </c>
      <c r="E812" s="9" t="s">
        <v>5734</v>
      </c>
      <c r="F812" s="9">
        <v>0</v>
      </c>
      <c r="G812" s="9">
        <v>12261</v>
      </c>
      <c r="H812" s="9" t="s">
        <v>5734</v>
      </c>
      <c r="I812" s="9" t="s">
        <v>7457</v>
      </c>
      <c r="J812" s="9">
        <v>149</v>
      </c>
      <c r="K812" s="9" t="s">
        <v>7467</v>
      </c>
      <c r="L812" s="9" t="s">
        <v>7509</v>
      </c>
      <c r="M812" s="9">
        <v>772.86</v>
      </c>
      <c r="N812" s="9">
        <v>425.61</v>
      </c>
      <c r="O812" s="9">
        <v>5</v>
      </c>
      <c r="P812" s="9">
        <v>0.2</v>
      </c>
      <c r="Q812" s="9">
        <v>626</v>
      </c>
      <c r="R812" s="9">
        <v>4</v>
      </c>
    </row>
    <row r="813" spans="1:18" x14ac:dyDescent="0.3">
      <c r="A813" s="9">
        <v>1437</v>
      </c>
      <c r="B813" s="9" t="s">
        <v>829</v>
      </c>
      <c r="C813" s="9">
        <v>37</v>
      </c>
      <c r="D813" s="9" t="s">
        <v>5022</v>
      </c>
      <c r="E813" s="9" t="s">
        <v>5735</v>
      </c>
      <c r="F813" s="9">
        <v>1</v>
      </c>
      <c r="G813" s="9">
        <v>12864</v>
      </c>
      <c r="H813" s="9" t="s">
        <v>5735</v>
      </c>
      <c r="I813" s="9" t="s">
        <v>7457</v>
      </c>
      <c r="J813" s="9">
        <v>147</v>
      </c>
      <c r="K813" s="9" t="s">
        <v>7474</v>
      </c>
      <c r="L813" s="9" t="s">
        <v>7510</v>
      </c>
      <c r="M813" s="9">
        <v>728.3</v>
      </c>
      <c r="N813" s="9">
        <v>369.7</v>
      </c>
      <c r="O813" s="9">
        <v>5</v>
      </c>
      <c r="P813" s="9">
        <v>0.2</v>
      </c>
      <c r="Q813" s="9">
        <v>937</v>
      </c>
      <c r="R813" s="9">
        <v>3</v>
      </c>
    </row>
    <row r="814" spans="1:18" x14ac:dyDescent="0.3">
      <c r="A814" s="9">
        <v>1117</v>
      </c>
      <c r="B814" s="9" t="s">
        <v>830</v>
      </c>
      <c r="C814" s="9">
        <v>13</v>
      </c>
      <c r="D814" s="9" t="s">
        <v>5023</v>
      </c>
      <c r="E814" s="9" t="s">
        <v>5736</v>
      </c>
      <c r="F814" s="9">
        <v>0</v>
      </c>
      <c r="G814" s="9">
        <v>10199</v>
      </c>
      <c r="H814" s="9" t="s">
        <v>5736</v>
      </c>
      <c r="I814" s="9" t="s">
        <v>7456</v>
      </c>
      <c r="J814" s="9">
        <v>146</v>
      </c>
      <c r="K814" s="9" t="s">
        <v>7505</v>
      </c>
      <c r="L814" s="9" t="s">
        <v>7510</v>
      </c>
      <c r="M814" s="9">
        <v>771.25</v>
      </c>
      <c r="N814" s="9">
        <v>338.96</v>
      </c>
      <c r="O814" s="9">
        <v>1</v>
      </c>
      <c r="P814" s="9"/>
      <c r="Q814" s="9">
        <v>736</v>
      </c>
      <c r="R814" s="9">
        <v>5</v>
      </c>
    </row>
    <row r="815" spans="1:18" x14ac:dyDescent="0.3">
      <c r="A815" s="9">
        <v>1770</v>
      </c>
      <c r="B815" s="9" t="s">
        <v>831</v>
      </c>
      <c r="C815" s="9">
        <v>-5</v>
      </c>
      <c r="D815" s="9" t="s">
        <v>5018</v>
      </c>
      <c r="E815" s="9" t="s">
        <v>5680</v>
      </c>
      <c r="F815" s="9">
        <v>0</v>
      </c>
      <c r="G815" s="9">
        <v>13307</v>
      </c>
      <c r="H815" s="9" t="s">
        <v>5680</v>
      </c>
      <c r="I815" s="9" t="s">
        <v>7457</v>
      </c>
      <c r="J815" s="9">
        <v>114</v>
      </c>
      <c r="K815" s="9" t="s">
        <v>7463</v>
      </c>
      <c r="L815" s="9" t="s">
        <v>7510</v>
      </c>
      <c r="M815" s="9">
        <v>683.68</v>
      </c>
      <c r="N815" s="9">
        <v>332.49</v>
      </c>
      <c r="O815" s="9">
        <v>1</v>
      </c>
      <c r="P815" s="9"/>
      <c r="Q815" s="9">
        <v>356</v>
      </c>
      <c r="R815" s="9">
        <v>3</v>
      </c>
    </row>
    <row r="816" spans="1:18" x14ac:dyDescent="0.3">
      <c r="A816" s="9">
        <v>2329</v>
      </c>
      <c r="B816" s="9" t="s">
        <v>832</v>
      </c>
      <c r="C816" s="9">
        <v>56</v>
      </c>
      <c r="D816" s="9" t="s">
        <v>5019</v>
      </c>
      <c r="E816" s="9" t="s">
        <v>5089</v>
      </c>
      <c r="F816" s="9">
        <v>0</v>
      </c>
      <c r="G816" s="9">
        <v>12900</v>
      </c>
      <c r="H816" s="9" t="s">
        <v>5089</v>
      </c>
      <c r="I816" s="9" t="s">
        <v>7456</v>
      </c>
      <c r="J816" s="9">
        <v>142</v>
      </c>
      <c r="K816" s="9" t="s">
        <v>7500</v>
      </c>
      <c r="L816" s="9" t="s">
        <v>7510</v>
      </c>
      <c r="M816" s="9">
        <v>619.69000000000005</v>
      </c>
      <c r="N816" s="9">
        <v>429.22</v>
      </c>
      <c r="O816" s="9">
        <v>5</v>
      </c>
      <c r="P816" s="9"/>
      <c r="Q816" s="9">
        <v>473</v>
      </c>
      <c r="R816" s="9">
        <v>3</v>
      </c>
    </row>
    <row r="817" spans="1:18" x14ac:dyDescent="0.3">
      <c r="A817" s="9">
        <v>1267</v>
      </c>
      <c r="B817" s="9" t="s">
        <v>833</v>
      </c>
      <c r="C817" s="9">
        <v>-5</v>
      </c>
      <c r="D817" s="9" t="s">
        <v>5018</v>
      </c>
      <c r="E817" s="9" t="s">
        <v>5737</v>
      </c>
      <c r="F817" s="9">
        <v>0</v>
      </c>
      <c r="G817" s="9">
        <v>12183</v>
      </c>
      <c r="H817" s="9" t="s">
        <v>5737</v>
      </c>
      <c r="I817" s="9" t="s">
        <v>7457</v>
      </c>
      <c r="J817" s="9">
        <v>134</v>
      </c>
      <c r="K817" s="9" t="s">
        <v>7482</v>
      </c>
      <c r="L817" s="9" t="s">
        <v>7508</v>
      </c>
      <c r="M817" s="9">
        <v>774.55</v>
      </c>
      <c r="N817" s="9">
        <v>390.43</v>
      </c>
      <c r="O817" s="9">
        <v>1</v>
      </c>
      <c r="P817" s="9"/>
      <c r="Q817" s="9">
        <v>346</v>
      </c>
      <c r="R817" s="9">
        <v>5</v>
      </c>
    </row>
    <row r="818" spans="1:18" x14ac:dyDescent="0.3">
      <c r="A818" s="9">
        <v>2077</v>
      </c>
      <c r="B818" s="9" t="s">
        <v>834</v>
      </c>
      <c r="C818" s="9">
        <v>51</v>
      </c>
      <c r="D818" s="9" t="s">
        <v>5021</v>
      </c>
      <c r="E818" s="9" t="s">
        <v>5738</v>
      </c>
      <c r="F818" s="9">
        <v>1</v>
      </c>
      <c r="G818" s="9">
        <v>11913</v>
      </c>
      <c r="H818" s="9" t="s">
        <v>5738</v>
      </c>
      <c r="I818" s="9" t="s">
        <v>7456</v>
      </c>
      <c r="J818" s="9">
        <v>131</v>
      </c>
      <c r="K818" s="9" t="s">
        <v>7504</v>
      </c>
      <c r="L818" s="9" t="s">
        <v>7510</v>
      </c>
      <c r="M818" s="9">
        <v>816.35</v>
      </c>
      <c r="N818" s="9">
        <v>429.13</v>
      </c>
      <c r="O818" s="9">
        <v>5</v>
      </c>
      <c r="P818" s="9">
        <v>0.1</v>
      </c>
      <c r="Q818" s="9">
        <v>414</v>
      </c>
      <c r="R818" s="9">
        <v>3</v>
      </c>
    </row>
    <row r="819" spans="1:18" x14ac:dyDescent="0.3">
      <c r="A819" s="9">
        <v>1235</v>
      </c>
      <c r="B819" s="9" t="s">
        <v>835</v>
      </c>
      <c r="C819" s="9">
        <v>64</v>
      </c>
      <c r="D819" s="9" t="s">
        <v>5022</v>
      </c>
      <c r="E819" s="9" t="s">
        <v>5383</v>
      </c>
      <c r="F819" s="9">
        <v>1</v>
      </c>
      <c r="G819" s="9">
        <v>10947</v>
      </c>
      <c r="H819" s="9" t="s">
        <v>5383</v>
      </c>
      <c r="I819" s="9" t="s">
        <v>7455</v>
      </c>
      <c r="J819" s="9">
        <v>106</v>
      </c>
      <c r="K819" s="9" t="s">
        <v>7477</v>
      </c>
      <c r="L819" s="9" t="s">
        <v>7507</v>
      </c>
      <c r="M819" s="9">
        <v>1053.26</v>
      </c>
      <c r="N819" s="9">
        <v>423.33</v>
      </c>
      <c r="O819" s="9">
        <v>4</v>
      </c>
      <c r="P819" s="9"/>
      <c r="Q819" s="9">
        <v>791</v>
      </c>
      <c r="R819" s="9">
        <v>3</v>
      </c>
    </row>
    <row r="820" spans="1:18" x14ac:dyDescent="0.3">
      <c r="A820" s="9">
        <v>1388</v>
      </c>
      <c r="B820" s="9" t="s">
        <v>836</v>
      </c>
      <c r="C820" s="9">
        <v>37</v>
      </c>
      <c r="D820" s="9" t="s">
        <v>5019</v>
      </c>
      <c r="E820" s="9" t="s">
        <v>5739</v>
      </c>
      <c r="F820" s="9">
        <v>1</v>
      </c>
      <c r="G820" s="9">
        <v>12675</v>
      </c>
      <c r="H820" s="9" t="s">
        <v>5739</v>
      </c>
      <c r="I820" s="9" t="s">
        <v>7457</v>
      </c>
      <c r="J820" s="9">
        <v>149</v>
      </c>
      <c r="K820" s="9" t="s">
        <v>7467</v>
      </c>
      <c r="L820" s="9" t="s">
        <v>7510</v>
      </c>
      <c r="M820" s="9">
        <v>1081.25</v>
      </c>
      <c r="N820" s="9">
        <v>665.86</v>
      </c>
      <c r="O820" s="9">
        <v>2</v>
      </c>
      <c r="P820" s="9"/>
      <c r="Q820" s="9">
        <v>333</v>
      </c>
      <c r="R820" s="9">
        <v>2</v>
      </c>
    </row>
    <row r="821" spans="1:18" x14ac:dyDescent="0.3">
      <c r="A821" s="9">
        <v>1989</v>
      </c>
      <c r="B821" s="9" t="s">
        <v>837</v>
      </c>
      <c r="C821" s="9">
        <v>47</v>
      </c>
      <c r="D821" s="9" t="s">
        <v>5018</v>
      </c>
      <c r="E821" s="9" t="s">
        <v>5740</v>
      </c>
      <c r="F821" s="9">
        <v>0</v>
      </c>
      <c r="G821" s="9">
        <v>10916</v>
      </c>
      <c r="H821" s="9" t="s">
        <v>5740</v>
      </c>
      <c r="I821" s="9" t="s">
        <v>7457</v>
      </c>
      <c r="J821" s="9">
        <v>105</v>
      </c>
      <c r="K821" s="9" t="s">
        <v>7461</v>
      </c>
      <c r="L821" s="9" t="s">
        <v>7508</v>
      </c>
      <c r="M821" s="9">
        <v>597.55999999999995</v>
      </c>
      <c r="N821" s="9">
        <v>313.16000000000003</v>
      </c>
      <c r="O821" s="9">
        <v>2</v>
      </c>
      <c r="P821" s="9"/>
      <c r="Q821" s="9">
        <v>565</v>
      </c>
      <c r="R821" s="9">
        <v>7</v>
      </c>
    </row>
    <row r="822" spans="1:18" x14ac:dyDescent="0.3">
      <c r="A822" s="9">
        <v>1762</v>
      </c>
      <c r="B822" s="9" t="s">
        <v>838</v>
      </c>
      <c r="C822" s="9">
        <v>51</v>
      </c>
      <c r="D822" s="9" t="s">
        <v>5019</v>
      </c>
      <c r="E822" s="9" t="s">
        <v>5741</v>
      </c>
      <c r="F822" s="9">
        <v>1</v>
      </c>
      <c r="G822" s="9">
        <v>13738</v>
      </c>
      <c r="H822" s="9" t="s">
        <v>5741</v>
      </c>
      <c r="I822" s="9" t="s">
        <v>7456</v>
      </c>
      <c r="J822" s="9">
        <v>131</v>
      </c>
      <c r="K822" s="9" t="s">
        <v>7504</v>
      </c>
      <c r="L822" s="9" t="s">
        <v>7507</v>
      </c>
      <c r="M822" s="9">
        <v>649.63</v>
      </c>
      <c r="N822" s="9">
        <v>279.95</v>
      </c>
      <c r="O822" s="9">
        <v>5</v>
      </c>
      <c r="P822" s="9"/>
      <c r="Q822" s="9">
        <v>783</v>
      </c>
      <c r="R822" s="9">
        <v>7</v>
      </c>
    </row>
    <row r="823" spans="1:18" x14ac:dyDescent="0.3">
      <c r="A823" s="9">
        <v>1400</v>
      </c>
      <c r="B823" s="9" t="s">
        <v>839</v>
      </c>
      <c r="C823" s="9">
        <v>21</v>
      </c>
      <c r="D823" s="9" t="s">
        <v>5021</v>
      </c>
      <c r="E823" s="9" t="s">
        <v>5647</v>
      </c>
      <c r="F823" s="9">
        <v>0</v>
      </c>
      <c r="G823" s="9">
        <v>13493</v>
      </c>
      <c r="H823" s="9" t="s">
        <v>5647</v>
      </c>
      <c r="I823" s="9" t="s">
        <v>7456</v>
      </c>
      <c r="J823" s="9">
        <v>137</v>
      </c>
      <c r="K823" s="9" t="s">
        <v>7484</v>
      </c>
      <c r="L823" s="9" t="s">
        <v>7507</v>
      </c>
      <c r="M823" s="9">
        <v>591.86</v>
      </c>
      <c r="N823" s="9">
        <v>408.72</v>
      </c>
      <c r="O823" s="9">
        <v>1</v>
      </c>
      <c r="P823" s="9">
        <v>0.1</v>
      </c>
      <c r="Q823" s="9">
        <v>438</v>
      </c>
      <c r="R823" s="9">
        <v>9</v>
      </c>
    </row>
    <row r="824" spans="1:18" x14ac:dyDescent="0.3">
      <c r="A824" s="9">
        <v>1623</v>
      </c>
      <c r="B824" s="9" t="s">
        <v>840</v>
      </c>
      <c r="C824" s="9">
        <v>30</v>
      </c>
      <c r="D824" s="9" t="s">
        <v>5020</v>
      </c>
      <c r="E824" s="9" t="s">
        <v>5742</v>
      </c>
      <c r="F824" s="9">
        <v>0</v>
      </c>
      <c r="G824" s="9">
        <v>13972</v>
      </c>
      <c r="H824" s="9" t="s">
        <v>5742</v>
      </c>
      <c r="I824" s="9" t="s">
        <v>7457</v>
      </c>
      <c r="J824" s="9">
        <v>115</v>
      </c>
      <c r="K824" s="9" t="s">
        <v>7481</v>
      </c>
      <c r="L824" s="9" t="s">
        <v>7510</v>
      </c>
      <c r="M824" s="9">
        <v>827.98</v>
      </c>
      <c r="N824" s="9">
        <v>524.29999999999995</v>
      </c>
      <c r="O824" s="9">
        <v>2</v>
      </c>
      <c r="P824" s="9"/>
      <c r="Q824" s="9">
        <v>556</v>
      </c>
      <c r="R824" s="9">
        <v>5</v>
      </c>
    </row>
    <row r="825" spans="1:18" x14ac:dyDescent="0.3">
      <c r="A825" s="9">
        <v>1766</v>
      </c>
      <c r="B825" s="9" t="s">
        <v>841</v>
      </c>
      <c r="C825" s="9">
        <v>24</v>
      </c>
      <c r="D825" s="9" t="s">
        <v>5022</v>
      </c>
      <c r="E825" s="9" t="s">
        <v>5743</v>
      </c>
      <c r="F825" s="9">
        <v>1</v>
      </c>
      <c r="G825" s="9">
        <v>11364</v>
      </c>
      <c r="H825" s="9" t="s">
        <v>5743</v>
      </c>
      <c r="I825" s="9" t="s">
        <v>7456</v>
      </c>
      <c r="J825" s="9">
        <v>115</v>
      </c>
      <c r="K825" s="9" t="s">
        <v>7481</v>
      </c>
      <c r="L825" s="9" t="s">
        <v>7510</v>
      </c>
      <c r="M825" s="9">
        <v>707.36</v>
      </c>
      <c r="N825" s="9">
        <v>437.04</v>
      </c>
      <c r="O825" s="9">
        <v>3</v>
      </c>
      <c r="P825" s="9"/>
      <c r="Q825" s="9">
        <v>1174</v>
      </c>
      <c r="R825" s="9">
        <v>5</v>
      </c>
    </row>
    <row r="826" spans="1:18" x14ac:dyDescent="0.3">
      <c r="A826" s="9">
        <v>2326</v>
      </c>
      <c r="B826" s="9" t="s">
        <v>842</v>
      </c>
      <c r="C826" s="9">
        <v>31</v>
      </c>
      <c r="D826" s="9" t="s">
        <v>5022</v>
      </c>
      <c r="E826" s="9" t="s">
        <v>5744</v>
      </c>
      <c r="F826" s="9">
        <v>0</v>
      </c>
      <c r="G826" s="9">
        <v>11852</v>
      </c>
      <c r="H826" s="9" t="s">
        <v>5744</v>
      </c>
      <c r="I826" s="9" t="s">
        <v>7457</v>
      </c>
      <c r="J826" s="9">
        <v>143</v>
      </c>
      <c r="K826" s="9" t="s">
        <v>7475</v>
      </c>
      <c r="L826" s="9" t="s">
        <v>7508</v>
      </c>
      <c r="M826" s="9">
        <v>1339.91</v>
      </c>
      <c r="N826" s="9">
        <v>921</v>
      </c>
      <c r="O826" s="9">
        <v>1</v>
      </c>
      <c r="P826" s="9"/>
      <c r="Q826" s="9">
        <v>391</v>
      </c>
      <c r="R826" s="9">
        <v>7</v>
      </c>
    </row>
    <row r="827" spans="1:18" x14ac:dyDescent="0.3">
      <c r="A827" s="9">
        <v>1918</v>
      </c>
      <c r="B827" s="9" t="s">
        <v>843</v>
      </c>
      <c r="C827" s="9">
        <v>50</v>
      </c>
      <c r="D827" s="9" t="s">
        <v>5023</v>
      </c>
      <c r="E827" s="9" t="s">
        <v>5745</v>
      </c>
      <c r="F827" s="9">
        <v>0</v>
      </c>
      <c r="G827" s="9">
        <v>13975</v>
      </c>
      <c r="H827" s="9" t="s">
        <v>5745</v>
      </c>
      <c r="I827" s="9" t="s">
        <v>7455</v>
      </c>
      <c r="J827" s="9">
        <v>105</v>
      </c>
      <c r="K827" s="9" t="s">
        <v>7461</v>
      </c>
      <c r="L827" s="9" t="s">
        <v>7507</v>
      </c>
      <c r="M827" s="9">
        <v>1059.72</v>
      </c>
      <c r="N827" s="9">
        <v>553.42999999999995</v>
      </c>
      <c r="O827" s="9">
        <v>5</v>
      </c>
      <c r="P827" s="9">
        <v>0.1</v>
      </c>
      <c r="Q827" s="9">
        <v>694</v>
      </c>
      <c r="R827" s="9">
        <v>4</v>
      </c>
    </row>
    <row r="828" spans="1:18" x14ac:dyDescent="0.3">
      <c r="A828" s="9">
        <v>2230</v>
      </c>
      <c r="B828" s="9" t="s">
        <v>844</v>
      </c>
      <c r="C828" s="9">
        <v>31</v>
      </c>
      <c r="D828" s="9" t="s">
        <v>5022</v>
      </c>
      <c r="E828" s="9" t="s">
        <v>5746</v>
      </c>
      <c r="F828" s="9">
        <v>0</v>
      </c>
      <c r="G828" s="9">
        <v>10341</v>
      </c>
      <c r="H828" s="9" t="s">
        <v>5746</v>
      </c>
      <c r="I828" s="9" t="s">
        <v>7456</v>
      </c>
      <c r="J828" s="9">
        <v>128</v>
      </c>
      <c r="K828" s="9" t="s">
        <v>7473</v>
      </c>
      <c r="L828" s="9" t="s">
        <v>7507</v>
      </c>
      <c r="M828" s="9">
        <v>1353.05</v>
      </c>
      <c r="N828" s="9">
        <v>832.88</v>
      </c>
      <c r="O828" s="9">
        <v>3</v>
      </c>
      <c r="P828" s="9">
        <v>0.1</v>
      </c>
      <c r="Q828" s="9">
        <v>526</v>
      </c>
      <c r="R828" s="9">
        <v>7</v>
      </c>
    </row>
    <row r="829" spans="1:18" x14ac:dyDescent="0.3">
      <c r="A829" s="9">
        <v>2252</v>
      </c>
      <c r="B829" s="9" t="s">
        <v>845</v>
      </c>
      <c r="C829" s="9">
        <v>39</v>
      </c>
      <c r="D829" s="9" t="s">
        <v>5022</v>
      </c>
      <c r="E829" s="9" t="s">
        <v>5747</v>
      </c>
      <c r="F829" s="9">
        <v>0</v>
      </c>
      <c r="G829" s="9">
        <v>13601</v>
      </c>
      <c r="H829" s="9" t="s">
        <v>5747</v>
      </c>
      <c r="I829" s="9" t="s">
        <v>7457</v>
      </c>
      <c r="J829" s="9">
        <v>133</v>
      </c>
      <c r="K829" s="9" t="s">
        <v>7498</v>
      </c>
      <c r="L829" s="9" t="s">
        <v>7508</v>
      </c>
      <c r="M829" s="9">
        <v>1078.25</v>
      </c>
      <c r="N829" s="9">
        <v>498</v>
      </c>
      <c r="O829" s="9">
        <v>5</v>
      </c>
      <c r="P829" s="9">
        <v>0.05</v>
      </c>
      <c r="Q829" s="9">
        <v>581</v>
      </c>
      <c r="R829" s="9">
        <v>7</v>
      </c>
    </row>
    <row r="830" spans="1:18" x14ac:dyDescent="0.3">
      <c r="A830" s="9">
        <v>1852</v>
      </c>
      <c r="B830" s="9" t="s">
        <v>846</v>
      </c>
      <c r="C830" s="9">
        <v>24</v>
      </c>
      <c r="D830" s="9" t="s">
        <v>5018</v>
      </c>
      <c r="E830" s="9" t="s">
        <v>5748</v>
      </c>
      <c r="F830" s="9">
        <v>1</v>
      </c>
      <c r="G830" s="9">
        <v>10387</v>
      </c>
      <c r="H830" s="9" t="s">
        <v>5748</v>
      </c>
      <c r="I830" s="9" t="s">
        <v>7455</v>
      </c>
      <c r="J830" s="9">
        <v>111</v>
      </c>
      <c r="K830" s="9" t="s">
        <v>7476</v>
      </c>
      <c r="L830" s="9" t="s">
        <v>7510</v>
      </c>
      <c r="M830" s="9">
        <v>1457.94</v>
      </c>
      <c r="N830" s="9">
        <v>888.08</v>
      </c>
      <c r="O830" s="9">
        <v>1</v>
      </c>
      <c r="P830" s="9"/>
      <c r="Q830" s="9">
        <v>379</v>
      </c>
      <c r="R830" s="9">
        <v>5</v>
      </c>
    </row>
    <row r="831" spans="1:18" x14ac:dyDescent="0.3">
      <c r="A831" s="9">
        <v>1577</v>
      </c>
      <c r="B831" s="9" t="s">
        <v>847</v>
      </c>
      <c r="C831" s="9">
        <v>58</v>
      </c>
      <c r="D831" s="9" t="s">
        <v>5022</v>
      </c>
      <c r="E831" s="9" t="s">
        <v>5749</v>
      </c>
      <c r="F831" s="9">
        <v>1</v>
      </c>
      <c r="G831" s="9">
        <v>10003</v>
      </c>
      <c r="H831" s="9" t="s">
        <v>5749</v>
      </c>
      <c r="I831" s="9" t="s">
        <v>7457</v>
      </c>
      <c r="J831" s="9">
        <v>143</v>
      </c>
      <c r="K831" s="9" t="s">
        <v>7475</v>
      </c>
      <c r="L831" s="9" t="s">
        <v>7509</v>
      </c>
      <c r="M831" s="9">
        <v>971.82</v>
      </c>
      <c r="N831" s="9">
        <v>392.83</v>
      </c>
      <c r="O831" s="9">
        <v>4</v>
      </c>
      <c r="P831" s="9"/>
      <c r="Q831" s="9">
        <v>776</v>
      </c>
      <c r="R831" s="9">
        <v>4</v>
      </c>
    </row>
    <row r="832" spans="1:18" x14ac:dyDescent="0.3">
      <c r="A832" s="9">
        <v>1074</v>
      </c>
      <c r="B832" s="9" t="s">
        <v>848</v>
      </c>
      <c r="C832" s="9">
        <v>31</v>
      </c>
      <c r="D832" s="9" t="s">
        <v>5022</v>
      </c>
      <c r="E832" s="9" t="s">
        <v>5750</v>
      </c>
      <c r="F832" s="9">
        <v>0</v>
      </c>
      <c r="G832" s="9">
        <v>10676</v>
      </c>
      <c r="H832" s="9" t="s">
        <v>5750</v>
      </c>
      <c r="I832" s="9" t="s">
        <v>7457</v>
      </c>
      <c r="J832" s="9">
        <v>106</v>
      </c>
      <c r="K832" s="9" t="s">
        <v>7477</v>
      </c>
      <c r="L832" s="9" t="s">
        <v>7509</v>
      </c>
      <c r="M832" s="9">
        <v>1447.15</v>
      </c>
      <c r="N832" s="9">
        <v>633.69000000000005</v>
      </c>
      <c r="O832" s="9">
        <v>4</v>
      </c>
      <c r="P832" s="9">
        <v>0.2</v>
      </c>
      <c r="Q832" s="9">
        <v>519</v>
      </c>
      <c r="R832" s="9">
        <v>6</v>
      </c>
    </row>
    <row r="833" spans="1:18" x14ac:dyDescent="0.3">
      <c r="A833" s="9">
        <v>1434</v>
      </c>
      <c r="B833" s="9" t="s">
        <v>849</v>
      </c>
      <c r="C833" s="9">
        <v>62</v>
      </c>
      <c r="D833" s="9" t="s">
        <v>5021</v>
      </c>
      <c r="E833" s="9" t="s">
        <v>5751</v>
      </c>
      <c r="F833" s="9">
        <v>0</v>
      </c>
      <c r="G833" s="9">
        <v>11662</v>
      </c>
      <c r="H833" s="9" t="s">
        <v>5751</v>
      </c>
      <c r="I833" s="9" t="s">
        <v>7455</v>
      </c>
      <c r="J833" s="9">
        <v>123</v>
      </c>
      <c r="K833" s="9" t="s">
        <v>7502</v>
      </c>
      <c r="L833" s="9" t="s">
        <v>7507</v>
      </c>
      <c r="M833" s="9">
        <v>279.35000000000002</v>
      </c>
      <c r="N833" s="9">
        <v>147.38</v>
      </c>
      <c r="O833" s="9">
        <v>4</v>
      </c>
      <c r="P833" s="9">
        <v>0.2</v>
      </c>
      <c r="Q833" s="9">
        <v>792</v>
      </c>
      <c r="R833" s="9">
        <v>6</v>
      </c>
    </row>
    <row r="834" spans="1:18" x14ac:dyDescent="0.3">
      <c r="A834" s="9">
        <v>1102</v>
      </c>
      <c r="B834" s="9" t="s">
        <v>850</v>
      </c>
      <c r="C834" s="9">
        <v>40</v>
      </c>
      <c r="D834" s="9" t="s">
        <v>5021</v>
      </c>
      <c r="E834" s="9" t="s">
        <v>5752</v>
      </c>
      <c r="F834" s="9">
        <v>0</v>
      </c>
      <c r="G834" s="9">
        <v>12446</v>
      </c>
      <c r="H834" s="9" t="s">
        <v>5752</v>
      </c>
      <c r="I834" s="9" t="s">
        <v>7456</v>
      </c>
      <c r="J834" s="9">
        <v>140</v>
      </c>
      <c r="K834" s="9" t="s">
        <v>7468</v>
      </c>
      <c r="L834" s="9" t="s">
        <v>7507</v>
      </c>
      <c r="M834" s="9">
        <v>126.09</v>
      </c>
      <c r="N834" s="9">
        <v>50.89</v>
      </c>
      <c r="O834" s="9">
        <v>1</v>
      </c>
      <c r="P834" s="9"/>
      <c r="Q834" s="9">
        <v>759</v>
      </c>
      <c r="R834" s="9">
        <v>2</v>
      </c>
    </row>
    <row r="835" spans="1:18" x14ac:dyDescent="0.3">
      <c r="A835" s="9">
        <v>2445</v>
      </c>
      <c r="B835" s="9" t="s">
        <v>851</v>
      </c>
      <c r="C835" s="9">
        <v>18</v>
      </c>
      <c r="D835" s="9" t="s">
        <v>5019</v>
      </c>
      <c r="E835" s="9" t="s">
        <v>5753</v>
      </c>
      <c r="F835" s="9">
        <v>0</v>
      </c>
      <c r="G835" s="9">
        <v>13493</v>
      </c>
      <c r="H835" s="9" t="s">
        <v>5753</v>
      </c>
      <c r="I835" s="9" t="s">
        <v>7455</v>
      </c>
      <c r="J835" s="9">
        <v>102</v>
      </c>
      <c r="K835" s="9" t="s">
        <v>7494</v>
      </c>
      <c r="L835" s="9" t="s">
        <v>7510</v>
      </c>
      <c r="M835" s="9">
        <v>889.73</v>
      </c>
      <c r="N835" s="9">
        <v>479.2</v>
      </c>
      <c r="O835" s="9">
        <v>1</v>
      </c>
      <c r="P835" s="9">
        <v>0.05</v>
      </c>
      <c r="Q835" s="9">
        <v>495</v>
      </c>
      <c r="R835" s="9">
        <v>4</v>
      </c>
    </row>
    <row r="836" spans="1:18" x14ac:dyDescent="0.3">
      <c r="A836" s="9">
        <v>1763</v>
      </c>
      <c r="B836" s="9" t="s">
        <v>852</v>
      </c>
      <c r="C836" s="9">
        <v>37</v>
      </c>
      <c r="D836" s="9" t="s">
        <v>5019</v>
      </c>
      <c r="E836" s="9" t="s">
        <v>5754</v>
      </c>
      <c r="F836" s="9">
        <v>0</v>
      </c>
      <c r="G836" s="9">
        <v>12458</v>
      </c>
      <c r="H836" s="9" t="s">
        <v>5754</v>
      </c>
      <c r="I836" s="9" t="s">
        <v>7457</v>
      </c>
      <c r="J836" s="9">
        <v>115</v>
      </c>
      <c r="K836" s="9" t="s">
        <v>7481</v>
      </c>
      <c r="L836" s="9" t="s">
        <v>7511</v>
      </c>
      <c r="M836" s="9">
        <v>1476.07</v>
      </c>
      <c r="N836" s="9">
        <v>821.93</v>
      </c>
      <c r="O836" s="9">
        <v>3</v>
      </c>
      <c r="P836" s="9">
        <v>0.2</v>
      </c>
      <c r="Q836" s="9">
        <v>403</v>
      </c>
      <c r="R836" s="9">
        <v>5</v>
      </c>
    </row>
    <row r="837" spans="1:18" x14ac:dyDescent="0.3">
      <c r="A837" s="9">
        <v>1737</v>
      </c>
      <c r="B837" s="9" t="s">
        <v>853</v>
      </c>
      <c r="C837" s="9">
        <v>24</v>
      </c>
      <c r="D837" s="9" t="s">
        <v>5022</v>
      </c>
      <c r="E837" s="9" t="s">
        <v>5755</v>
      </c>
      <c r="F837" s="9">
        <v>0</v>
      </c>
      <c r="G837" s="9">
        <v>10212</v>
      </c>
      <c r="H837" s="9" t="s">
        <v>5755</v>
      </c>
      <c r="I837" s="9" t="s">
        <v>7455</v>
      </c>
      <c r="J837" s="9">
        <v>123</v>
      </c>
      <c r="K837" s="9" t="s">
        <v>7502</v>
      </c>
      <c r="L837" s="9" t="s">
        <v>7507</v>
      </c>
      <c r="M837" s="9">
        <v>655.53</v>
      </c>
      <c r="N837" s="9">
        <v>384.46</v>
      </c>
      <c r="O837" s="9">
        <v>1</v>
      </c>
      <c r="P837" s="9"/>
      <c r="Q837" s="9">
        <v>485</v>
      </c>
      <c r="R837" s="9">
        <v>4</v>
      </c>
    </row>
    <row r="838" spans="1:18" x14ac:dyDescent="0.3">
      <c r="A838" s="9">
        <v>1805</v>
      </c>
      <c r="B838" s="9" t="s">
        <v>854</v>
      </c>
      <c r="C838" s="9">
        <v>48</v>
      </c>
      <c r="D838" s="9" t="s">
        <v>5022</v>
      </c>
      <c r="E838" s="9" t="s">
        <v>5507</v>
      </c>
      <c r="F838" s="9">
        <v>0</v>
      </c>
      <c r="G838" s="9">
        <v>10559</v>
      </c>
      <c r="H838" s="9" t="s">
        <v>5507</v>
      </c>
      <c r="I838" s="9" t="s">
        <v>7457</v>
      </c>
      <c r="J838" s="9">
        <v>122</v>
      </c>
      <c r="K838" s="9" t="s">
        <v>7465</v>
      </c>
      <c r="L838" s="9" t="s">
        <v>7510</v>
      </c>
      <c r="M838" s="9">
        <v>357.46</v>
      </c>
      <c r="N838" s="9">
        <v>153.75</v>
      </c>
      <c r="O838" s="9">
        <v>1</v>
      </c>
      <c r="P838" s="9"/>
      <c r="Q838" s="9">
        <v>521</v>
      </c>
      <c r="R838" s="9">
        <v>4</v>
      </c>
    </row>
    <row r="839" spans="1:18" x14ac:dyDescent="0.3">
      <c r="A839" s="9">
        <v>2329</v>
      </c>
      <c r="B839" s="9" t="s">
        <v>855</v>
      </c>
      <c r="C839" s="9">
        <v>36</v>
      </c>
      <c r="D839" s="9" t="s">
        <v>5023</v>
      </c>
      <c r="E839" s="9" t="s">
        <v>5756</v>
      </c>
      <c r="F839" s="9">
        <v>0</v>
      </c>
      <c r="G839" s="9">
        <v>10557</v>
      </c>
      <c r="H839" s="9" t="s">
        <v>5756</v>
      </c>
      <c r="I839" s="9" t="s">
        <v>7455</v>
      </c>
      <c r="J839" s="9">
        <v>109</v>
      </c>
      <c r="K839" s="9" t="s">
        <v>7466</v>
      </c>
      <c r="L839" s="9" t="s">
        <v>7509</v>
      </c>
      <c r="M839" s="9">
        <v>806.24</v>
      </c>
      <c r="N839" s="9">
        <v>366.28</v>
      </c>
      <c r="O839" s="9">
        <v>3</v>
      </c>
      <c r="P839" s="9"/>
      <c r="Q839" s="9">
        <v>473</v>
      </c>
      <c r="R839" s="9">
        <v>3</v>
      </c>
    </row>
    <row r="840" spans="1:18" x14ac:dyDescent="0.3">
      <c r="A840" s="9">
        <v>1097</v>
      </c>
      <c r="B840" s="9" t="s">
        <v>856</v>
      </c>
      <c r="C840" s="9">
        <v>42</v>
      </c>
      <c r="D840" s="9" t="s">
        <v>5019</v>
      </c>
      <c r="E840" s="9" t="s">
        <v>5547</v>
      </c>
      <c r="F840" s="9">
        <v>0</v>
      </c>
      <c r="G840" s="9">
        <v>12605</v>
      </c>
      <c r="H840" s="9" t="s">
        <v>5547</v>
      </c>
      <c r="I840" s="9" t="s">
        <v>7456</v>
      </c>
      <c r="J840" s="9">
        <v>147</v>
      </c>
      <c r="K840" s="9" t="s">
        <v>7474</v>
      </c>
      <c r="L840" s="9" t="s">
        <v>7508</v>
      </c>
      <c r="M840" s="9">
        <v>990.76</v>
      </c>
      <c r="N840" s="9">
        <v>578.59</v>
      </c>
      <c r="O840" s="9">
        <v>3</v>
      </c>
      <c r="P840" s="9">
        <v>0.2</v>
      </c>
      <c r="Q840" s="9">
        <v>590</v>
      </c>
      <c r="R840" s="9">
        <v>4</v>
      </c>
    </row>
    <row r="841" spans="1:18" x14ac:dyDescent="0.3">
      <c r="A841" s="9">
        <v>1797</v>
      </c>
      <c r="B841" s="9" t="s">
        <v>857</v>
      </c>
      <c r="C841" s="9">
        <v>34</v>
      </c>
      <c r="D841" s="9" t="s">
        <v>5018</v>
      </c>
      <c r="E841" s="9" t="s">
        <v>5757</v>
      </c>
      <c r="F841" s="9">
        <v>0</v>
      </c>
      <c r="G841" s="9">
        <v>13119</v>
      </c>
      <c r="H841" s="9" t="s">
        <v>5757</v>
      </c>
      <c r="I841" s="9" t="s">
        <v>7455</v>
      </c>
      <c r="J841" s="9">
        <v>140</v>
      </c>
      <c r="K841" s="9" t="s">
        <v>7468</v>
      </c>
      <c r="L841" s="9" t="s">
        <v>7507</v>
      </c>
      <c r="M841" s="9">
        <v>507.01</v>
      </c>
      <c r="N841" s="9">
        <v>302.92</v>
      </c>
      <c r="O841" s="9">
        <v>5</v>
      </c>
      <c r="P841" s="9"/>
      <c r="Q841" s="9">
        <v>717</v>
      </c>
      <c r="R841" s="9">
        <v>4</v>
      </c>
    </row>
    <row r="842" spans="1:18" x14ac:dyDescent="0.3">
      <c r="A842" s="9">
        <v>2358</v>
      </c>
      <c r="B842" s="9" t="s">
        <v>858</v>
      </c>
      <c r="C842" s="9">
        <v>200</v>
      </c>
      <c r="D842" s="9" t="s">
        <v>5022</v>
      </c>
      <c r="E842" s="9" t="s">
        <v>5758</v>
      </c>
      <c r="F842" s="9">
        <v>0</v>
      </c>
      <c r="G842" s="9">
        <v>13258</v>
      </c>
      <c r="H842" s="9" t="s">
        <v>5758</v>
      </c>
      <c r="I842" s="9" t="s">
        <v>7455</v>
      </c>
      <c r="J842" s="9">
        <v>130</v>
      </c>
      <c r="K842" s="9" t="s">
        <v>7487</v>
      </c>
      <c r="L842" s="9" t="s">
        <v>7508</v>
      </c>
      <c r="M842" s="9">
        <v>1086.42</v>
      </c>
      <c r="N842" s="9">
        <v>443.01</v>
      </c>
      <c r="O842" s="9">
        <v>2</v>
      </c>
      <c r="P842" s="9">
        <v>0.1</v>
      </c>
      <c r="Q842" s="9">
        <v>330</v>
      </c>
      <c r="R842" s="9">
        <v>4</v>
      </c>
    </row>
    <row r="843" spans="1:18" x14ac:dyDescent="0.3">
      <c r="A843" s="9">
        <v>1858</v>
      </c>
      <c r="B843" s="9" t="s">
        <v>859</v>
      </c>
      <c r="C843" s="9">
        <v>25</v>
      </c>
      <c r="D843" s="9" t="s">
        <v>5018</v>
      </c>
      <c r="E843" s="9" t="s">
        <v>5759</v>
      </c>
      <c r="F843" s="9">
        <v>0</v>
      </c>
      <c r="G843" s="9">
        <v>12549</v>
      </c>
      <c r="H843" s="9" t="s">
        <v>5759</v>
      </c>
      <c r="I843" s="9" t="s">
        <v>7456</v>
      </c>
      <c r="J843" s="9">
        <v>116</v>
      </c>
      <c r="K843" s="9" t="s">
        <v>7480</v>
      </c>
      <c r="L843" s="9" t="s">
        <v>7509</v>
      </c>
      <c r="M843" s="9">
        <v>1463.92</v>
      </c>
      <c r="N843" s="9">
        <v>822.88</v>
      </c>
      <c r="O843" s="9">
        <v>2</v>
      </c>
      <c r="P843" s="9"/>
      <c r="Q843" s="9">
        <v>551</v>
      </c>
      <c r="R843" s="9">
        <v>5</v>
      </c>
    </row>
    <row r="844" spans="1:18" x14ac:dyDescent="0.3">
      <c r="A844" s="9">
        <v>1434</v>
      </c>
      <c r="B844" s="9" t="s">
        <v>860</v>
      </c>
      <c r="C844" s="9">
        <v>52</v>
      </c>
      <c r="D844" s="9" t="s">
        <v>5022</v>
      </c>
      <c r="E844" s="9" t="s">
        <v>5760</v>
      </c>
      <c r="F844" s="9">
        <v>0</v>
      </c>
      <c r="G844" s="9">
        <v>13703</v>
      </c>
      <c r="H844" s="9" t="s">
        <v>5760</v>
      </c>
      <c r="I844" s="9" t="s">
        <v>7457</v>
      </c>
      <c r="J844" s="9">
        <v>146</v>
      </c>
      <c r="K844" s="9" t="s">
        <v>7505</v>
      </c>
      <c r="L844" s="9" t="s">
        <v>7510</v>
      </c>
      <c r="M844" s="9">
        <v>1350.6</v>
      </c>
      <c r="N844" s="9">
        <v>858.3</v>
      </c>
      <c r="O844" s="9">
        <v>5</v>
      </c>
      <c r="P844" s="9"/>
      <c r="Q844" s="9">
        <v>792</v>
      </c>
      <c r="R844" s="9">
        <v>6</v>
      </c>
    </row>
    <row r="845" spans="1:18" x14ac:dyDescent="0.3">
      <c r="A845" s="9">
        <v>1446</v>
      </c>
      <c r="B845" s="9" t="s">
        <v>861</v>
      </c>
      <c r="C845" s="9">
        <v>37</v>
      </c>
      <c r="D845" s="9" t="s">
        <v>5018</v>
      </c>
      <c r="E845" s="9" t="s">
        <v>5761</v>
      </c>
      <c r="F845" s="9">
        <v>0</v>
      </c>
      <c r="G845" s="9">
        <v>12691</v>
      </c>
      <c r="H845" s="9" t="s">
        <v>5761</v>
      </c>
      <c r="I845" s="9" t="s">
        <v>7455</v>
      </c>
      <c r="J845" s="9">
        <v>147</v>
      </c>
      <c r="K845" s="9" t="s">
        <v>7474</v>
      </c>
      <c r="L845" s="9" t="s">
        <v>7510</v>
      </c>
      <c r="M845" s="9">
        <v>472.8</v>
      </c>
      <c r="N845" s="9">
        <v>198.92</v>
      </c>
      <c r="O845" s="9">
        <v>4</v>
      </c>
      <c r="P845" s="9"/>
      <c r="Q845" s="9">
        <v>641</v>
      </c>
      <c r="R845" s="9">
        <v>3</v>
      </c>
    </row>
    <row r="846" spans="1:18" x14ac:dyDescent="0.3">
      <c r="A846" s="9">
        <v>2331</v>
      </c>
      <c r="B846" s="9" t="s">
        <v>862</v>
      </c>
      <c r="C846" s="9">
        <v>35</v>
      </c>
      <c r="D846" s="9" t="s">
        <v>5020</v>
      </c>
      <c r="E846" s="9" t="s">
        <v>5762</v>
      </c>
      <c r="F846" s="9">
        <v>1</v>
      </c>
      <c r="G846" s="9">
        <v>11994</v>
      </c>
      <c r="H846" s="9" t="s">
        <v>5762</v>
      </c>
      <c r="I846" s="9" t="s">
        <v>7457</v>
      </c>
      <c r="J846" s="9">
        <v>130</v>
      </c>
      <c r="K846" s="9" t="s">
        <v>7487</v>
      </c>
      <c r="L846" s="9" t="s">
        <v>7509</v>
      </c>
      <c r="M846" s="9">
        <v>523.75</v>
      </c>
      <c r="N846" s="9">
        <v>274.42</v>
      </c>
      <c r="O846" s="9">
        <v>1</v>
      </c>
      <c r="P846" s="9">
        <v>0.2</v>
      </c>
      <c r="Q846" s="9">
        <v>1195</v>
      </c>
      <c r="R846" s="9">
        <v>2</v>
      </c>
    </row>
    <row r="847" spans="1:18" x14ac:dyDescent="0.3">
      <c r="A847" s="9">
        <v>1248</v>
      </c>
      <c r="B847" s="9" t="s">
        <v>863</v>
      </c>
      <c r="C847" s="9">
        <v>37</v>
      </c>
      <c r="D847" s="9" t="s">
        <v>5018</v>
      </c>
      <c r="E847" s="9" t="s">
        <v>5763</v>
      </c>
      <c r="F847" s="9">
        <v>0</v>
      </c>
      <c r="G847" s="9">
        <v>12578</v>
      </c>
      <c r="H847" s="9" t="s">
        <v>5763</v>
      </c>
      <c r="I847" s="9" t="s">
        <v>7455</v>
      </c>
      <c r="J847" s="9">
        <v>145</v>
      </c>
      <c r="K847" s="9" t="s">
        <v>7470</v>
      </c>
      <c r="L847" s="9" t="s">
        <v>7508</v>
      </c>
      <c r="M847" s="9">
        <v>588.73</v>
      </c>
      <c r="N847" s="9">
        <v>293.16000000000003</v>
      </c>
      <c r="O847" s="9">
        <v>3</v>
      </c>
      <c r="P847" s="9"/>
      <c r="Q847" s="9">
        <v>898</v>
      </c>
      <c r="R847" s="9">
        <v>2</v>
      </c>
    </row>
    <row r="848" spans="1:18" x14ac:dyDescent="0.3">
      <c r="A848" s="9">
        <v>1165</v>
      </c>
      <c r="B848" s="9" t="s">
        <v>864</v>
      </c>
      <c r="C848" s="9">
        <v>29</v>
      </c>
      <c r="D848" s="9" t="s">
        <v>5019</v>
      </c>
      <c r="E848" s="9" t="s">
        <v>5484</v>
      </c>
      <c r="F848" s="9">
        <v>0</v>
      </c>
      <c r="G848" s="9">
        <v>10952</v>
      </c>
      <c r="H848" s="9" t="s">
        <v>5484</v>
      </c>
      <c r="I848" s="9" t="s">
        <v>7456</v>
      </c>
      <c r="J848" s="9">
        <v>109</v>
      </c>
      <c r="K848" s="9" t="s">
        <v>7466</v>
      </c>
      <c r="L848" s="9" t="s">
        <v>7510</v>
      </c>
      <c r="M848" s="9">
        <v>622.1</v>
      </c>
      <c r="N848" s="9">
        <v>419.36</v>
      </c>
      <c r="O848" s="9">
        <v>3</v>
      </c>
      <c r="P848" s="9"/>
      <c r="Q848" s="9">
        <v>390</v>
      </c>
      <c r="R848" s="9">
        <v>4</v>
      </c>
    </row>
    <row r="849" spans="1:18" x14ac:dyDescent="0.3">
      <c r="A849" s="9">
        <v>1983</v>
      </c>
      <c r="B849" s="9" t="s">
        <v>865</v>
      </c>
      <c r="C849" s="9">
        <v>35</v>
      </c>
      <c r="D849" s="9" t="s">
        <v>5022</v>
      </c>
      <c r="E849" s="9" t="s">
        <v>5764</v>
      </c>
      <c r="F849" s="9">
        <v>0</v>
      </c>
      <c r="G849" s="9">
        <v>12834</v>
      </c>
      <c r="H849" s="9" t="s">
        <v>5764</v>
      </c>
      <c r="I849" s="9" t="s">
        <v>7455</v>
      </c>
      <c r="J849" s="9">
        <v>101</v>
      </c>
      <c r="K849" s="9" t="s">
        <v>7478</v>
      </c>
      <c r="L849" s="9" t="s">
        <v>7507</v>
      </c>
      <c r="M849" s="9">
        <v>195.46</v>
      </c>
      <c r="N849" s="9">
        <v>89.08</v>
      </c>
      <c r="O849" s="9">
        <v>4</v>
      </c>
      <c r="P849" s="9">
        <v>0.2</v>
      </c>
      <c r="Q849" s="9">
        <v>355</v>
      </c>
      <c r="R849" s="9">
        <v>5</v>
      </c>
    </row>
    <row r="850" spans="1:18" x14ac:dyDescent="0.3">
      <c r="A850" s="9">
        <v>2358</v>
      </c>
      <c r="B850" s="9" t="s">
        <v>866</v>
      </c>
      <c r="C850" s="9">
        <v>43</v>
      </c>
      <c r="D850" s="9" t="s">
        <v>5019</v>
      </c>
      <c r="E850" s="9" t="s">
        <v>5765</v>
      </c>
      <c r="F850" s="9">
        <v>0</v>
      </c>
      <c r="G850" s="9">
        <v>10474</v>
      </c>
      <c r="H850" s="9" t="s">
        <v>5765</v>
      </c>
      <c r="I850" s="9" t="s">
        <v>7457</v>
      </c>
      <c r="J850" s="9">
        <v>138</v>
      </c>
      <c r="K850" s="9" t="s">
        <v>7464</v>
      </c>
      <c r="L850" s="9" t="s">
        <v>7508</v>
      </c>
      <c r="M850" s="9">
        <v>1154.8499999999999</v>
      </c>
      <c r="N850" s="9">
        <v>572.24</v>
      </c>
      <c r="O850" s="9">
        <v>3</v>
      </c>
      <c r="P850" s="9"/>
      <c r="Q850" s="9">
        <v>330</v>
      </c>
      <c r="R850" s="9">
        <v>4</v>
      </c>
    </row>
    <row r="851" spans="1:18" x14ac:dyDescent="0.3">
      <c r="A851" s="9">
        <v>2019</v>
      </c>
      <c r="B851" s="9" t="s">
        <v>867</v>
      </c>
      <c r="C851" s="9">
        <v>24</v>
      </c>
      <c r="D851" s="9" t="s">
        <v>5018</v>
      </c>
      <c r="E851" s="9" t="s">
        <v>5592</v>
      </c>
      <c r="F851" s="9">
        <v>1</v>
      </c>
      <c r="G851" s="9">
        <v>11767</v>
      </c>
      <c r="H851" s="9" t="s">
        <v>5592</v>
      </c>
      <c r="I851" s="9" t="s">
        <v>7457</v>
      </c>
      <c r="J851" s="9">
        <v>108</v>
      </c>
      <c r="K851" s="9" t="s">
        <v>7496</v>
      </c>
      <c r="L851" s="9" t="s">
        <v>7508</v>
      </c>
      <c r="M851" s="9">
        <v>579.74</v>
      </c>
      <c r="N851" s="9">
        <v>388.16</v>
      </c>
      <c r="O851" s="9">
        <v>4</v>
      </c>
      <c r="P851" s="9">
        <v>0.1</v>
      </c>
      <c r="Q851" s="9">
        <v>355</v>
      </c>
      <c r="R851" s="9">
        <v>5</v>
      </c>
    </row>
    <row r="852" spans="1:18" x14ac:dyDescent="0.3">
      <c r="A852" s="9">
        <v>1541</v>
      </c>
      <c r="B852" s="9" t="s">
        <v>868</v>
      </c>
      <c r="C852" s="9">
        <v>26</v>
      </c>
      <c r="D852" s="9" t="s">
        <v>5021</v>
      </c>
      <c r="E852" s="9" t="s">
        <v>5766</v>
      </c>
      <c r="F852" s="9">
        <v>0</v>
      </c>
      <c r="G852" s="9">
        <v>10041</v>
      </c>
      <c r="H852" s="9" t="s">
        <v>5766</v>
      </c>
      <c r="I852" s="9" t="s">
        <v>7456</v>
      </c>
      <c r="J852" s="9">
        <v>118</v>
      </c>
      <c r="K852" s="9" t="s">
        <v>7501</v>
      </c>
      <c r="L852" s="9" t="s">
        <v>7507</v>
      </c>
      <c r="M852" s="9">
        <v>1325.74</v>
      </c>
      <c r="N852" s="9">
        <v>661.8</v>
      </c>
      <c r="O852" s="9">
        <v>5</v>
      </c>
      <c r="P852" s="9"/>
      <c r="Q852" s="9">
        <v>563</v>
      </c>
      <c r="R852" s="9">
        <v>5</v>
      </c>
    </row>
    <row r="853" spans="1:18" x14ac:dyDescent="0.3">
      <c r="A853" s="9">
        <v>1758</v>
      </c>
      <c r="B853" s="9" t="s">
        <v>869</v>
      </c>
      <c r="C853" s="9">
        <v>60</v>
      </c>
      <c r="D853" s="9" t="s">
        <v>5021</v>
      </c>
      <c r="E853" s="9" t="s">
        <v>5767</v>
      </c>
      <c r="F853" s="9">
        <v>0</v>
      </c>
      <c r="G853" s="9">
        <v>12651</v>
      </c>
      <c r="H853" s="9" t="s">
        <v>5767</v>
      </c>
      <c r="I853" s="9" t="s">
        <v>7457</v>
      </c>
      <c r="J853" s="9">
        <v>127</v>
      </c>
      <c r="K853" s="9" t="s">
        <v>7489</v>
      </c>
      <c r="L853" s="9" t="s">
        <v>7509</v>
      </c>
      <c r="M853" s="9">
        <v>1394.06</v>
      </c>
      <c r="N853" s="9">
        <v>779.84</v>
      </c>
      <c r="O853" s="9">
        <v>4</v>
      </c>
      <c r="P853" s="9"/>
      <c r="Q853" s="9">
        <v>475</v>
      </c>
      <c r="R853" s="9">
        <v>7</v>
      </c>
    </row>
    <row r="854" spans="1:18" x14ac:dyDescent="0.3">
      <c r="A854" s="9">
        <v>2129</v>
      </c>
      <c r="B854" s="9" t="s">
        <v>870</v>
      </c>
      <c r="C854" s="9">
        <v>34</v>
      </c>
      <c r="D854" s="9" t="s">
        <v>5021</v>
      </c>
      <c r="E854" s="9" t="s">
        <v>5768</v>
      </c>
      <c r="F854" s="9">
        <v>0</v>
      </c>
      <c r="G854" s="9">
        <v>13332</v>
      </c>
      <c r="H854" s="9" t="s">
        <v>5768</v>
      </c>
      <c r="I854" s="9" t="s">
        <v>7456</v>
      </c>
      <c r="J854" s="9">
        <v>118</v>
      </c>
      <c r="K854" s="9" t="s">
        <v>7501</v>
      </c>
      <c r="L854" s="9" t="s">
        <v>7510</v>
      </c>
      <c r="M854" s="9">
        <v>85.43</v>
      </c>
      <c r="N854" s="9"/>
      <c r="O854" s="9">
        <v>2</v>
      </c>
      <c r="P854" s="9"/>
      <c r="Q854" s="9">
        <v>459</v>
      </c>
      <c r="R854" s="9">
        <v>4</v>
      </c>
    </row>
    <row r="855" spans="1:18" x14ac:dyDescent="0.3">
      <c r="A855" s="9">
        <v>1080</v>
      </c>
      <c r="B855" s="9" t="s">
        <v>871</v>
      </c>
      <c r="C855" s="9">
        <v>31</v>
      </c>
      <c r="D855" s="9" t="s">
        <v>5022</v>
      </c>
      <c r="E855" s="9" t="s">
        <v>5685</v>
      </c>
      <c r="F855" s="9">
        <v>1</v>
      </c>
      <c r="G855" s="9">
        <v>12095</v>
      </c>
      <c r="H855" s="9" t="s">
        <v>5685</v>
      </c>
      <c r="I855" s="9" t="s">
        <v>7456</v>
      </c>
      <c r="J855" s="9">
        <v>132</v>
      </c>
      <c r="K855" s="9" t="s">
        <v>7506</v>
      </c>
      <c r="L855" s="9" t="s">
        <v>7508</v>
      </c>
      <c r="M855" s="9">
        <v>1483.33</v>
      </c>
      <c r="N855" s="9">
        <v>1031.6099999999999</v>
      </c>
      <c r="O855" s="9">
        <v>4</v>
      </c>
      <c r="P855" s="9">
        <v>0.2</v>
      </c>
      <c r="Q855" s="9">
        <v>1051</v>
      </c>
      <c r="R855" s="9">
        <v>1</v>
      </c>
    </row>
    <row r="856" spans="1:18" x14ac:dyDescent="0.3">
      <c r="A856" s="9">
        <v>1132</v>
      </c>
      <c r="B856" s="9" t="s">
        <v>872</v>
      </c>
      <c r="C856" s="9">
        <v>19</v>
      </c>
      <c r="D856" s="9" t="s">
        <v>5023</v>
      </c>
      <c r="E856" s="9" t="s">
        <v>5665</v>
      </c>
      <c r="F856" s="9">
        <v>0</v>
      </c>
      <c r="G856" s="9">
        <v>13992</v>
      </c>
      <c r="H856" s="9" t="s">
        <v>5665</v>
      </c>
      <c r="I856" s="9" t="s">
        <v>7457</v>
      </c>
      <c r="J856" s="9">
        <v>149</v>
      </c>
      <c r="K856" s="9" t="s">
        <v>7467</v>
      </c>
      <c r="L856" s="9" t="s">
        <v>7510</v>
      </c>
      <c r="M856" s="9">
        <v>1079.53</v>
      </c>
      <c r="N856" s="9">
        <v>698.98</v>
      </c>
      <c r="O856" s="9">
        <v>5</v>
      </c>
      <c r="P856" s="9"/>
      <c r="Q856" s="9">
        <v>730</v>
      </c>
      <c r="R856" s="9">
        <v>3</v>
      </c>
    </row>
    <row r="857" spans="1:18" x14ac:dyDescent="0.3">
      <c r="A857" s="9">
        <v>1796</v>
      </c>
      <c r="B857" s="9" t="s">
        <v>873</v>
      </c>
      <c r="C857" s="9">
        <v>52</v>
      </c>
      <c r="D857" s="9" t="s">
        <v>5020</v>
      </c>
      <c r="E857" s="9" t="s">
        <v>5769</v>
      </c>
      <c r="F857" s="9">
        <v>0</v>
      </c>
      <c r="G857" s="9">
        <v>11986</v>
      </c>
      <c r="H857" s="9" t="s">
        <v>5769</v>
      </c>
      <c r="I857" s="9" t="s">
        <v>7457</v>
      </c>
      <c r="J857" s="9">
        <v>132</v>
      </c>
      <c r="K857" s="9" t="s">
        <v>7506</v>
      </c>
      <c r="L857" s="9" t="s">
        <v>7510</v>
      </c>
      <c r="M857" s="9">
        <v>804.57</v>
      </c>
      <c r="N857" s="9">
        <v>474.95</v>
      </c>
      <c r="O857" s="9">
        <v>4</v>
      </c>
      <c r="P857" s="9">
        <v>0.1</v>
      </c>
      <c r="Q857" s="9">
        <v>788</v>
      </c>
      <c r="R857" s="9">
        <v>5</v>
      </c>
    </row>
    <row r="858" spans="1:18" x14ac:dyDescent="0.3">
      <c r="A858" s="9">
        <v>1899</v>
      </c>
      <c r="B858" s="9" t="s">
        <v>874</v>
      </c>
      <c r="C858" s="9">
        <v>24</v>
      </c>
      <c r="D858" s="9" t="s">
        <v>5018</v>
      </c>
      <c r="E858" s="9" t="s">
        <v>5579</v>
      </c>
      <c r="F858" s="9">
        <v>0</v>
      </c>
      <c r="G858" s="9">
        <v>13865</v>
      </c>
      <c r="H858" s="9" t="s">
        <v>5579</v>
      </c>
      <c r="I858" s="9" t="s">
        <v>7456</v>
      </c>
      <c r="J858" s="9">
        <v>148</v>
      </c>
      <c r="K858" s="9" t="s">
        <v>7491</v>
      </c>
      <c r="L858" s="9" t="s">
        <v>7508</v>
      </c>
      <c r="M858" s="9">
        <v>614.82000000000005</v>
      </c>
      <c r="N858" s="9">
        <v>257.13</v>
      </c>
      <c r="O858" s="9">
        <v>5</v>
      </c>
      <c r="P858" s="9"/>
      <c r="Q858" s="9">
        <v>788</v>
      </c>
      <c r="R858" s="9">
        <v>5</v>
      </c>
    </row>
    <row r="859" spans="1:18" x14ac:dyDescent="0.3">
      <c r="A859" s="9">
        <v>1137</v>
      </c>
      <c r="B859" s="9" t="s">
        <v>875</v>
      </c>
      <c r="C859" s="9">
        <v>39</v>
      </c>
      <c r="D859" s="9" t="s">
        <v>5023</v>
      </c>
      <c r="E859" s="9" t="s">
        <v>5770</v>
      </c>
      <c r="F859" s="9">
        <v>0</v>
      </c>
      <c r="G859" s="9">
        <v>13657</v>
      </c>
      <c r="H859" s="9" t="s">
        <v>5770</v>
      </c>
      <c r="I859" s="9" t="s">
        <v>7457</v>
      </c>
      <c r="J859" s="9">
        <v>145</v>
      </c>
      <c r="K859" s="9" t="s">
        <v>7470</v>
      </c>
      <c r="L859" s="9" t="s">
        <v>7511</v>
      </c>
      <c r="M859" s="9">
        <v>801.85</v>
      </c>
      <c r="N859" s="9">
        <v>338.75</v>
      </c>
      <c r="O859" s="9">
        <v>2</v>
      </c>
      <c r="P859" s="9"/>
      <c r="Q859" s="9">
        <v>392</v>
      </c>
      <c r="R859" s="9">
        <v>4</v>
      </c>
    </row>
    <row r="860" spans="1:18" x14ac:dyDescent="0.3">
      <c r="A860" s="9">
        <v>1183</v>
      </c>
      <c r="B860" s="9" t="s">
        <v>876</v>
      </c>
      <c r="C860" s="9">
        <v>14</v>
      </c>
      <c r="D860" s="9" t="s">
        <v>5021</v>
      </c>
      <c r="E860" s="9" t="s">
        <v>5771</v>
      </c>
      <c r="F860" s="9">
        <v>0</v>
      </c>
      <c r="G860" s="9">
        <v>10727</v>
      </c>
      <c r="H860" s="9" t="s">
        <v>5771</v>
      </c>
      <c r="I860" s="9" t="s">
        <v>7456</v>
      </c>
      <c r="J860" s="9">
        <v>136</v>
      </c>
      <c r="K860" s="9" t="s">
        <v>7503</v>
      </c>
      <c r="L860" s="9" t="s">
        <v>7508</v>
      </c>
      <c r="M860" s="9">
        <v>520.71</v>
      </c>
      <c r="N860" s="9">
        <v>293.42</v>
      </c>
      <c r="O860" s="9">
        <v>1</v>
      </c>
      <c r="P860" s="9"/>
      <c r="Q860" s="9">
        <v>834</v>
      </c>
      <c r="R860" s="9">
        <v>2</v>
      </c>
    </row>
    <row r="861" spans="1:18" x14ac:dyDescent="0.3">
      <c r="A861" s="9">
        <v>2424</v>
      </c>
      <c r="B861" s="9" t="s">
        <v>877</v>
      </c>
      <c r="C861" s="9">
        <v>52</v>
      </c>
      <c r="D861" s="9" t="s">
        <v>5018</v>
      </c>
      <c r="E861" s="9" t="s">
        <v>5772</v>
      </c>
      <c r="F861" s="9">
        <v>0</v>
      </c>
      <c r="G861" s="9">
        <v>13517</v>
      </c>
      <c r="H861" s="9" t="s">
        <v>5772</v>
      </c>
      <c r="I861" s="9" t="s">
        <v>7455</v>
      </c>
      <c r="J861" s="9">
        <v>136</v>
      </c>
      <c r="K861" s="9" t="s">
        <v>7503</v>
      </c>
      <c r="L861" s="9" t="s">
        <v>7509</v>
      </c>
      <c r="M861" s="9">
        <v>952.9</v>
      </c>
      <c r="N861" s="9">
        <v>462.65</v>
      </c>
      <c r="O861" s="9">
        <v>5</v>
      </c>
      <c r="P861" s="9">
        <v>0.1</v>
      </c>
      <c r="Q861" s="9">
        <v>575</v>
      </c>
      <c r="R861" s="9">
        <v>6</v>
      </c>
    </row>
    <row r="862" spans="1:18" x14ac:dyDescent="0.3">
      <c r="A862" s="9">
        <v>2353</v>
      </c>
      <c r="B862" s="9" t="s">
        <v>878</v>
      </c>
      <c r="C862" s="9">
        <v>57</v>
      </c>
      <c r="D862" s="9" t="s">
        <v>5023</v>
      </c>
      <c r="E862" s="9" t="s">
        <v>5773</v>
      </c>
      <c r="F862" s="9">
        <v>1</v>
      </c>
      <c r="G862" s="9">
        <v>12268</v>
      </c>
      <c r="H862" s="9" t="s">
        <v>5773</v>
      </c>
      <c r="I862" s="9" t="s">
        <v>7457</v>
      </c>
      <c r="J862" s="9">
        <v>121</v>
      </c>
      <c r="K862" s="9" t="s">
        <v>7495</v>
      </c>
      <c r="L862" s="9" t="s">
        <v>7507</v>
      </c>
      <c r="M862" s="9">
        <v>184.82</v>
      </c>
      <c r="N862" s="9">
        <v>108.46</v>
      </c>
      <c r="O862" s="9">
        <v>1</v>
      </c>
      <c r="P862" s="9"/>
      <c r="Q862" s="9">
        <v>644</v>
      </c>
      <c r="R862" s="9">
        <v>3</v>
      </c>
    </row>
    <row r="863" spans="1:18" x14ac:dyDescent="0.3">
      <c r="A863" s="9">
        <v>1784</v>
      </c>
      <c r="B863" s="9" t="s">
        <v>879</v>
      </c>
      <c r="C863" s="9">
        <v>47</v>
      </c>
      <c r="D863" s="9" t="s">
        <v>5019</v>
      </c>
      <c r="E863" s="9" t="s">
        <v>5774</v>
      </c>
      <c r="F863" s="9">
        <v>0</v>
      </c>
      <c r="G863" s="9">
        <v>11644</v>
      </c>
      <c r="H863" s="9" t="s">
        <v>5774</v>
      </c>
      <c r="I863" s="9" t="s">
        <v>7457</v>
      </c>
      <c r="J863" s="9">
        <v>146</v>
      </c>
      <c r="K863" s="9" t="s">
        <v>7505</v>
      </c>
      <c r="L863" s="9" t="s">
        <v>7509</v>
      </c>
      <c r="M863" s="9">
        <v>950.63</v>
      </c>
      <c r="N863" s="9">
        <v>550.85</v>
      </c>
      <c r="O863" s="9">
        <v>5</v>
      </c>
      <c r="P863" s="9"/>
      <c r="Q863" s="9">
        <v>351</v>
      </c>
      <c r="R863" s="9">
        <v>5</v>
      </c>
    </row>
    <row r="864" spans="1:18" x14ac:dyDescent="0.3">
      <c r="A864" s="9">
        <v>1983</v>
      </c>
      <c r="B864" s="9" t="s">
        <v>880</v>
      </c>
      <c r="C864" s="9">
        <v>16</v>
      </c>
      <c r="D864" s="9" t="s">
        <v>5021</v>
      </c>
      <c r="E864" s="9" t="s">
        <v>5775</v>
      </c>
      <c r="F864" s="9">
        <v>0</v>
      </c>
      <c r="G864" s="9">
        <v>13718</v>
      </c>
      <c r="H864" s="9" t="s">
        <v>5775</v>
      </c>
      <c r="I864" s="9" t="s">
        <v>7456</v>
      </c>
      <c r="J864" s="9">
        <v>132</v>
      </c>
      <c r="K864" s="9" t="s">
        <v>7506</v>
      </c>
      <c r="L864" s="9" t="s">
        <v>7511</v>
      </c>
      <c r="M864" s="9">
        <v>449.25</v>
      </c>
      <c r="N864" s="9">
        <v>292.73</v>
      </c>
      <c r="O864" s="9">
        <v>4</v>
      </c>
      <c r="P864" s="9">
        <v>0.1</v>
      </c>
      <c r="Q864" s="9">
        <v>355</v>
      </c>
      <c r="R864" s="9">
        <v>5</v>
      </c>
    </row>
    <row r="865" spans="1:18" x14ac:dyDescent="0.3">
      <c r="A865" s="9">
        <v>1068</v>
      </c>
      <c r="B865" s="9" t="s">
        <v>881</v>
      </c>
      <c r="C865" s="9">
        <v>52</v>
      </c>
      <c r="D865" s="9" t="s">
        <v>5023</v>
      </c>
      <c r="E865" s="9" t="s">
        <v>5776</v>
      </c>
      <c r="F865" s="9">
        <v>0</v>
      </c>
      <c r="G865" s="9">
        <v>10939</v>
      </c>
      <c r="H865" s="9" t="s">
        <v>5776</v>
      </c>
      <c r="I865" s="9" t="s">
        <v>7455</v>
      </c>
      <c r="J865" s="9">
        <v>131</v>
      </c>
      <c r="K865" s="9" t="s">
        <v>7504</v>
      </c>
      <c r="L865" s="9" t="s">
        <v>7508</v>
      </c>
      <c r="M865" s="9">
        <v>75.569999999999993</v>
      </c>
      <c r="N865" s="9">
        <v>36.61</v>
      </c>
      <c r="O865" s="9">
        <v>1</v>
      </c>
      <c r="P865" s="9"/>
      <c r="Q865" s="9">
        <v>383</v>
      </c>
      <c r="R865" s="9">
        <v>5</v>
      </c>
    </row>
    <row r="866" spans="1:18" x14ac:dyDescent="0.3">
      <c r="A866" s="9">
        <v>1545</v>
      </c>
      <c r="B866" s="9" t="s">
        <v>882</v>
      </c>
      <c r="C866" s="9">
        <v>27</v>
      </c>
      <c r="D866" s="9" t="s">
        <v>5022</v>
      </c>
      <c r="E866" s="9" t="s">
        <v>5777</v>
      </c>
      <c r="F866" s="9">
        <v>0</v>
      </c>
      <c r="G866" s="9">
        <v>10342</v>
      </c>
      <c r="H866" s="9" t="s">
        <v>5777</v>
      </c>
      <c r="I866" s="9" t="s">
        <v>7455</v>
      </c>
      <c r="J866" s="9">
        <v>137</v>
      </c>
      <c r="K866" s="9" t="s">
        <v>7484</v>
      </c>
      <c r="L866" s="9" t="s">
        <v>7510</v>
      </c>
      <c r="M866" s="9">
        <v>851.42</v>
      </c>
      <c r="N866" s="9">
        <v>488.17</v>
      </c>
      <c r="O866" s="9">
        <v>5</v>
      </c>
      <c r="P866" s="9"/>
      <c r="Q866" s="9">
        <v>696</v>
      </c>
      <c r="R866" s="9">
        <v>6</v>
      </c>
    </row>
    <row r="867" spans="1:18" x14ac:dyDescent="0.3">
      <c r="A867" s="9">
        <v>1052</v>
      </c>
      <c r="B867" s="9" t="s">
        <v>883</v>
      </c>
      <c r="C867" s="9">
        <v>22</v>
      </c>
      <c r="D867" s="9" t="s">
        <v>5019</v>
      </c>
      <c r="E867" s="9" t="s">
        <v>5164</v>
      </c>
      <c r="F867" s="9">
        <v>1</v>
      </c>
      <c r="G867" s="9">
        <v>13309</v>
      </c>
      <c r="H867" s="9" t="s">
        <v>5164</v>
      </c>
      <c r="I867" s="9" t="s">
        <v>7457</v>
      </c>
      <c r="J867" s="9">
        <v>116</v>
      </c>
      <c r="K867" s="9" t="s">
        <v>7480</v>
      </c>
      <c r="L867" s="9" t="s">
        <v>7510</v>
      </c>
      <c r="M867" s="9">
        <v>888.75</v>
      </c>
      <c r="N867" s="9">
        <v>562.76</v>
      </c>
      <c r="O867" s="9">
        <v>5</v>
      </c>
      <c r="P867" s="9"/>
      <c r="Q867" s="9">
        <v>607</v>
      </c>
      <c r="R867" s="9">
        <v>3</v>
      </c>
    </row>
    <row r="868" spans="1:18" x14ac:dyDescent="0.3">
      <c r="A868" s="9">
        <v>2473</v>
      </c>
      <c r="B868" s="9" t="s">
        <v>884</v>
      </c>
      <c r="C868" s="9">
        <v>34</v>
      </c>
      <c r="D868" s="9" t="s">
        <v>5021</v>
      </c>
      <c r="E868" s="9" t="s">
        <v>5468</v>
      </c>
      <c r="F868" s="9">
        <v>0</v>
      </c>
      <c r="G868" s="9">
        <v>12202</v>
      </c>
      <c r="H868" s="9" t="s">
        <v>5468</v>
      </c>
      <c r="I868" s="9" t="s">
        <v>7456</v>
      </c>
      <c r="J868" s="9">
        <v>146</v>
      </c>
      <c r="K868" s="9" t="s">
        <v>7505</v>
      </c>
      <c r="L868" s="9" t="s">
        <v>7512</v>
      </c>
      <c r="M868" s="9">
        <v>668.53</v>
      </c>
      <c r="N868" s="9">
        <v>365.84</v>
      </c>
      <c r="O868" s="9">
        <v>1</v>
      </c>
      <c r="P868" s="9"/>
      <c r="Q868" s="9">
        <v>391</v>
      </c>
      <c r="R868" s="9">
        <v>7</v>
      </c>
    </row>
    <row r="869" spans="1:18" x14ac:dyDescent="0.3">
      <c r="A869" s="9">
        <v>1204</v>
      </c>
      <c r="B869" s="9" t="s">
        <v>885</v>
      </c>
      <c r="C869" s="9">
        <v>33</v>
      </c>
      <c r="D869" s="9" t="s">
        <v>5020</v>
      </c>
      <c r="E869" s="9" t="s">
        <v>5778</v>
      </c>
      <c r="F869" s="9">
        <v>0</v>
      </c>
      <c r="G869" s="9">
        <v>12985</v>
      </c>
      <c r="H869" s="9" t="s">
        <v>5778</v>
      </c>
      <c r="I869" s="9" t="s">
        <v>7456</v>
      </c>
      <c r="J869" s="9">
        <v>146</v>
      </c>
      <c r="K869" s="9" t="s">
        <v>7505</v>
      </c>
      <c r="L869" s="9" t="s">
        <v>7509</v>
      </c>
      <c r="M869" s="9">
        <v>154.82</v>
      </c>
      <c r="N869" s="9">
        <v>100.51</v>
      </c>
      <c r="O869" s="9">
        <v>5</v>
      </c>
      <c r="P869" s="9"/>
      <c r="Q869" s="9">
        <v>510</v>
      </c>
      <c r="R869" s="9">
        <v>3</v>
      </c>
    </row>
    <row r="870" spans="1:18" x14ac:dyDescent="0.3">
      <c r="A870" s="9">
        <v>1125</v>
      </c>
      <c r="B870" s="9" t="s">
        <v>886</v>
      </c>
      <c r="C870" s="9">
        <v>32</v>
      </c>
      <c r="D870" s="9" t="s">
        <v>5021</v>
      </c>
      <c r="E870" s="9" t="s">
        <v>5779</v>
      </c>
      <c r="F870" s="9">
        <v>0</v>
      </c>
      <c r="G870" s="9">
        <v>10840</v>
      </c>
      <c r="H870" s="9" t="s">
        <v>5779</v>
      </c>
      <c r="I870" s="9" t="s">
        <v>7457</v>
      </c>
      <c r="J870" s="9">
        <v>114</v>
      </c>
      <c r="K870" s="9" t="s">
        <v>7463</v>
      </c>
      <c r="L870" s="9" t="s">
        <v>7508</v>
      </c>
      <c r="M870" s="9">
        <v>1345.35</v>
      </c>
      <c r="N870" s="9">
        <v>591.12</v>
      </c>
      <c r="O870" s="9">
        <v>1</v>
      </c>
      <c r="P870" s="9">
        <v>0.1</v>
      </c>
      <c r="Q870" s="9">
        <v>384</v>
      </c>
      <c r="R870" s="9">
        <v>5</v>
      </c>
    </row>
    <row r="871" spans="1:18" x14ac:dyDescent="0.3">
      <c r="A871" s="9">
        <v>1042</v>
      </c>
      <c r="B871" s="9" t="s">
        <v>887</v>
      </c>
      <c r="C871" s="9">
        <v>59</v>
      </c>
      <c r="D871" s="9" t="s">
        <v>5022</v>
      </c>
      <c r="E871" s="9" t="s">
        <v>5780</v>
      </c>
      <c r="F871" s="9">
        <v>0</v>
      </c>
      <c r="G871" s="9">
        <v>12027</v>
      </c>
      <c r="H871" s="9" t="s">
        <v>5780</v>
      </c>
      <c r="I871" s="9" t="s">
        <v>7455</v>
      </c>
      <c r="J871" s="9">
        <v>124</v>
      </c>
      <c r="K871" s="9" t="s">
        <v>7497</v>
      </c>
      <c r="L871" s="9" t="s">
        <v>7509</v>
      </c>
      <c r="M871" s="9">
        <v>936.57</v>
      </c>
      <c r="N871" s="9">
        <v>580.83000000000004</v>
      </c>
      <c r="O871" s="9">
        <v>2</v>
      </c>
      <c r="P871" s="9"/>
      <c r="Q871" s="9">
        <v>359</v>
      </c>
      <c r="R871" s="9">
        <v>7</v>
      </c>
    </row>
    <row r="872" spans="1:18" x14ac:dyDescent="0.3">
      <c r="A872" s="9">
        <v>1110</v>
      </c>
      <c r="B872" s="9" t="s">
        <v>888</v>
      </c>
      <c r="C872" s="9">
        <v>70</v>
      </c>
      <c r="D872" s="9" t="s">
        <v>5020</v>
      </c>
      <c r="E872" s="9" t="s">
        <v>5781</v>
      </c>
      <c r="F872" s="9">
        <v>0</v>
      </c>
      <c r="G872" s="9">
        <v>13127</v>
      </c>
      <c r="H872" s="9" t="s">
        <v>5781</v>
      </c>
      <c r="I872" s="9" t="s">
        <v>7456</v>
      </c>
      <c r="J872" s="9">
        <v>125</v>
      </c>
      <c r="K872" s="9" t="s">
        <v>7479</v>
      </c>
      <c r="L872" s="9" t="s">
        <v>7508</v>
      </c>
      <c r="M872" s="9">
        <v>217.78</v>
      </c>
      <c r="N872" s="9">
        <v>148.72</v>
      </c>
      <c r="O872" s="9">
        <v>3</v>
      </c>
      <c r="P872" s="9"/>
      <c r="Q872" s="9">
        <v>675</v>
      </c>
      <c r="R872" s="9">
        <v>6</v>
      </c>
    </row>
    <row r="873" spans="1:18" x14ac:dyDescent="0.3">
      <c r="A873" s="9">
        <v>1760</v>
      </c>
      <c r="B873" s="9" t="s">
        <v>889</v>
      </c>
      <c r="C873" s="9">
        <v>19</v>
      </c>
      <c r="D873" s="9" t="s">
        <v>5020</v>
      </c>
      <c r="E873" s="9" t="s">
        <v>5782</v>
      </c>
      <c r="F873" s="9">
        <v>0</v>
      </c>
      <c r="G873" s="9">
        <v>12434</v>
      </c>
      <c r="H873" s="9" t="s">
        <v>5782</v>
      </c>
      <c r="I873" s="9" t="s">
        <v>7456</v>
      </c>
      <c r="J873" s="9">
        <v>146</v>
      </c>
      <c r="K873" s="9" t="s">
        <v>7505</v>
      </c>
      <c r="L873" s="9" t="s">
        <v>7507</v>
      </c>
      <c r="M873" s="9">
        <v>790.85</v>
      </c>
      <c r="N873" s="9">
        <v>395.08</v>
      </c>
      <c r="O873" s="9">
        <v>2</v>
      </c>
      <c r="P873" s="9">
        <v>0.1</v>
      </c>
      <c r="Q873" s="9">
        <v>633</v>
      </c>
      <c r="R873" s="9">
        <v>6</v>
      </c>
    </row>
    <row r="874" spans="1:18" x14ac:dyDescent="0.3">
      <c r="A874" s="9">
        <v>2206</v>
      </c>
      <c r="B874" s="9" t="s">
        <v>890</v>
      </c>
      <c r="C874" s="9">
        <v>29</v>
      </c>
      <c r="D874" s="9" t="s">
        <v>5020</v>
      </c>
      <c r="E874" s="9" t="s">
        <v>5783</v>
      </c>
      <c r="F874" s="9">
        <v>0</v>
      </c>
      <c r="G874" s="9">
        <v>10893</v>
      </c>
      <c r="H874" s="9" t="s">
        <v>5783</v>
      </c>
      <c r="I874" s="9" t="s">
        <v>7457</v>
      </c>
      <c r="J874" s="9">
        <v>135</v>
      </c>
      <c r="K874" s="9" t="s">
        <v>7458</v>
      </c>
      <c r="L874" s="9" t="s">
        <v>7509</v>
      </c>
      <c r="M874" s="9">
        <v>771.02</v>
      </c>
      <c r="N874" s="9">
        <v>393.14</v>
      </c>
      <c r="O874" s="9">
        <v>1</v>
      </c>
      <c r="P874" s="9"/>
      <c r="Q874" s="9">
        <v>575</v>
      </c>
      <c r="R874" s="9">
        <v>3</v>
      </c>
    </row>
    <row r="875" spans="1:18" x14ac:dyDescent="0.3">
      <c r="A875" s="9">
        <v>1847</v>
      </c>
      <c r="B875" s="9" t="s">
        <v>891</v>
      </c>
      <c r="C875" s="9">
        <v>42</v>
      </c>
      <c r="D875" s="9" t="s">
        <v>5018</v>
      </c>
      <c r="E875" s="9" t="s">
        <v>5784</v>
      </c>
      <c r="F875" s="9">
        <v>0</v>
      </c>
      <c r="G875" s="9">
        <v>11932</v>
      </c>
      <c r="H875" s="9" t="s">
        <v>5784</v>
      </c>
      <c r="I875" s="9" t="s">
        <v>7457</v>
      </c>
      <c r="J875" s="9">
        <v>117</v>
      </c>
      <c r="K875" s="9" t="s">
        <v>7483</v>
      </c>
      <c r="L875" s="9" t="s">
        <v>7507</v>
      </c>
      <c r="M875" s="9">
        <v>137.58000000000001</v>
      </c>
      <c r="N875" s="9">
        <v>58.48</v>
      </c>
      <c r="O875" s="9">
        <v>4</v>
      </c>
      <c r="P875" s="9">
        <v>0.2</v>
      </c>
      <c r="Q875" s="9">
        <v>1198</v>
      </c>
      <c r="R875" s="9">
        <v>4</v>
      </c>
    </row>
    <row r="876" spans="1:18" x14ac:dyDescent="0.3">
      <c r="A876" s="9">
        <v>1094</v>
      </c>
      <c r="B876" s="9" t="s">
        <v>892</v>
      </c>
      <c r="C876" s="9">
        <v>34</v>
      </c>
      <c r="D876" s="9" t="s">
        <v>5018</v>
      </c>
      <c r="E876" s="9" t="s">
        <v>5518</v>
      </c>
      <c r="F876" s="9">
        <v>0</v>
      </c>
      <c r="G876" s="9">
        <v>13781</v>
      </c>
      <c r="H876" s="9" t="s">
        <v>5518</v>
      </c>
      <c r="I876" s="9" t="s">
        <v>7455</v>
      </c>
      <c r="J876" s="9">
        <v>146</v>
      </c>
      <c r="K876" s="9" t="s">
        <v>7505</v>
      </c>
      <c r="L876" s="9" t="s">
        <v>7509</v>
      </c>
      <c r="M876" s="9">
        <v>929.95</v>
      </c>
      <c r="N876" s="9">
        <v>550.95000000000005</v>
      </c>
      <c r="O876" s="9">
        <v>4</v>
      </c>
      <c r="P876" s="9"/>
      <c r="Q876" s="9">
        <v>353</v>
      </c>
      <c r="R876" s="9">
        <v>4</v>
      </c>
    </row>
    <row r="877" spans="1:18" x14ac:dyDescent="0.3">
      <c r="A877" s="9">
        <v>2397</v>
      </c>
      <c r="B877" s="9" t="s">
        <v>893</v>
      </c>
      <c r="C877" s="9">
        <v>45</v>
      </c>
      <c r="D877" s="9" t="s">
        <v>5020</v>
      </c>
      <c r="E877" s="9" t="s">
        <v>5308</v>
      </c>
      <c r="F877" s="9">
        <v>0</v>
      </c>
      <c r="G877" s="9">
        <v>11338</v>
      </c>
      <c r="H877" s="9" t="s">
        <v>5308</v>
      </c>
      <c r="I877" s="9" t="s">
        <v>7455</v>
      </c>
      <c r="J877" s="9">
        <v>142</v>
      </c>
      <c r="K877" s="9" t="s">
        <v>7500</v>
      </c>
      <c r="L877" s="9" t="s">
        <v>7511</v>
      </c>
      <c r="M877" s="9">
        <v>1222.07</v>
      </c>
      <c r="N877" s="9">
        <v>691.37</v>
      </c>
      <c r="O877" s="9">
        <v>3</v>
      </c>
      <c r="P877" s="9"/>
      <c r="Q877" s="9">
        <v>995</v>
      </c>
      <c r="R877" s="9">
        <v>3</v>
      </c>
    </row>
    <row r="878" spans="1:18" x14ac:dyDescent="0.3">
      <c r="A878" s="9">
        <v>1899</v>
      </c>
      <c r="B878" s="9" t="s">
        <v>894</v>
      </c>
      <c r="C878" s="9">
        <v>53</v>
      </c>
      <c r="D878" s="9" t="s">
        <v>5019</v>
      </c>
      <c r="E878" s="9" t="s">
        <v>5201</v>
      </c>
      <c r="F878" s="9">
        <v>0</v>
      </c>
      <c r="G878" s="9">
        <v>10037</v>
      </c>
      <c r="H878" s="9" t="s">
        <v>5201</v>
      </c>
      <c r="I878" s="9" t="s">
        <v>7456</v>
      </c>
      <c r="J878" s="9">
        <v>145</v>
      </c>
      <c r="K878" s="9" t="s">
        <v>7470</v>
      </c>
      <c r="L878" s="9" t="s">
        <v>7507</v>
      </c>
      <c r="M878" s="9">
        <v>1136.06</v>
      </c>
      <c r="N878" s="9">
        <v>468.17</v>
      </c>
      <c r="O878" s="9">
        <v>1</v>
      </c>
      <c r="P878" s="9"/>
      <c r="Q878" s="9">
        <v>788</v>
      </c>
      <c r="R878" s="9">
        <v>5</v>
      </c>
    </row>
    <row r="879" spans="1:18" x14ac:dyDescent="0.3">
      <c r="A879" s="9">
        <v>1359</v>
      </c>
      <c r="B879" s="9" t="s">
        <v>895</v>
      </c>
      <c r="C879" s="9">
        <v>51</v>
      </c>
      <c r="D879" s="9" t="s">
        <v>5020</v>
      </c>
      <c r="E879" s="9" t="s">
        <v>5785</v>
      </c>
      <c r="F879" s="9">
        <v>0</v>
      </c>
      <c r="G879" s="9">
        <v>11364</v>
      </c>
      <c r="H879" s="9" t="s">
        <v>5785</v>
      </c>
      <c r="I879" s="9" t="s">
        <v>7457</v>
      </c>
      <c r="J879" s="9">
        <v>104</v>
      </c>
      <c r="K879" s="9" t="s">
        <v>7499</v>
      </c>
      <c r="L879" s="9" t="s">
        <v>7507</v>
      </c>
      <c r="M879" s="9">
        <v>344.31</v>
      </c>
      <c r="N879" s="9">
        <v>215.42</v>
      </c>
      <c r="O879" s="9">
        <v>5</v>
      </c>
      <c r="P879" s="9"/>
      <c r="Q879" s="9">
        <v>459</v>
      </c>
      <c r="R879" s="9">
        <v>4</v>
      </c>
    </row>
    <row r="880" spans="1:18" x14ac:dyDescent="0.3">
      <c r="A880" s="9">
        <v>1899</v>
      </c>
      <c r="B880" s="9" t="s">
        <v>896</v>
      </c>
      <c r="C880" s="9">
        <v>49</v>
      </c>
      <c r="D880" s="9" t="s">
        <v>5023</v>
      </c>
      <c r="E880" s="9" t="s">
        <v>5786</v>
      </c>
      <c r="F880" s="9">
        <v>0</v>
      </c>
      <c r="G880" s="9">
        <v>10850</v>
      </c>
      <c r="H880" s="9" t="s">
        <v>5786</v>
      </c>
      <c r="I880" s="9" t="s">
        <v>7457</v>
      </c>
      <c r="J880" s="9">
        <v>111</v>
      </c>
      <c r="K880" s="9" t="s">
        <v>7476</v>
      </c>
      <c r="L880" s="9" t="s">
        <v>7508</v>
      </c>
      <c r="M880" s="9">
        <v>1300.32</v>
      </c>
      <c r="N880" s="9">
        <v>843.63</v>
      </c>
      <c r="O880" s="9">
        <v>2</v>
      </c>
      <c r="P880" s="9"/>
      <c r="Q880" s="9">
        <v>788</v>
      </c>
      <c r="R880" s="9">
        <v>5</v>
      </c>
    </row>
    <row r="881" spans="1:18" x14ac:dyDescent="0.3">
      <c r="A881" s="9">
        <v>1280</v>
      </c>
      <c r="B881" s="9" t="s">
        <v>897</v>
      </c>
      <c r="C881" s="9">
        <v>64</v>
      </c>
      <c r="D881" s="9" t="s">
        <v>5020</v>
      </c>
      <c r="E881" s="9" t="s">
        <v>5725</v>
      </c>
      <c r="F881" s="9">
        <v>0</v>
      </c>
      <c r="G881" s="9">
        <v>12776</v>
      </c>
      <c r="H881" s="9" t="s">
        <v>5725</v>
      </c>
      <c r="I881" s="9" t="s">
        <v>7457</v>
      </c>
      <c r="J881" s="9">
        <v>147</v>
      </c>
      <c r="K881" s="9" t="s">
        <v>7474</v>
      </c>
      <c r="L881" s="9" t="s">
        <v>7508</v>
      </c>
      <c r="M881" s="9">
        <v>546.69000000000005</v>
      </c>
      <c r="N881" s="9">
        <v>367.45</v>
      </c>
      <c r="O881" s="9">
        <v>2</v>
      </c>
      <c r="P881" s="9"/>
      <c r="Q881" s="9">
        <v>413</v>
      </c>
      <c r="R881" s="9">
        <v>2</v>
      </c>
    </row>
    <row r="882" spans="1:18" x14ac:dyDescent="0.3">
      <c r="A882" s="9">
        <v>2218</v>
      </c>
      <c r="B882" s="9" t="s">
        <v>898</v>
      </c>
      <c r="C882" s="9">
        <v>16</v>
      </c>
      <c r="D882" s="9" t="s">
        <v>5018</v>
      </c>
      <c r="E882" s="9" t="s">
        <v>5787</v>
      </c>
      <c r="F882" s="9">
        <v>0</v>
      </c>
      <c r="G882" s="9">
        <v>10230</v>
      </c>
      <c r="H882" s="9" t="s">
        <v>5787</v>
      </c>
      <c r="I882" s="9" t="s">
        <v>7455</v>
      </c>
      <c r="J882" s="9">
        <v>115</v>
      </c>
      <c r="K882" s="9" t="s">
        <v>7481</v>
      </c>
      <c r="L882" s="9" t="s">
        <v>7507</v>
      </c>
      <c r="M882" s="9">
        <v>1422.44</v>
      </c>
      <c r="N882" s="9">
        <v>801.86</v>
      </c>
      <c r="O882" s="9">
        <v>3</v>
      </c>
      <c r="P882" s="9"/>
      <c r="Q882" s="9">
        <v>505</v>
      </c>
      <c r="R882" s="9">
        <v>4</v>
      </c>
    </row>
    <row r="883" spans="1:18" x14ac:dyDescent="0.3">
      <c r="A883" s="9">
        <v>2218</v>
      </c>
      <c r="B883" s="9" t="s">
        <v>899</v>
      </c>
      <c r="C883" s="9">
        <v>62</v>
      </c>
      <c r="D883" s="9" t="s">
        <v>5018</v>
      </c>
      <c r="E883" s="9" t="s">
        <v>5788</v>
      </c>
      <c r="F883" s="9">
        <v>0</v>
      </c>
      <c r="G883" s="9">
        <v>12499</v>
      </c>
      <c r="H883" s="9" t="s">
        <v>5788</v>
      </c>
      <c r="I883" s="9" t="s">
        <v>7455</v>
      </c>
      <c r="J883" s="9">
        <v>130</v>
      </c>
      <c r="K883" s="9" t="s">
        <v>7487</v>
      </c>
      <c r="L883" s="9" t="s">
        <v>7511</v>
      </c>
      <c r="M883" s="9">
        <v>154.03</v>
      </c>
      <c r="N883" s="9">
        <v>82.53</v>
      </c>
      <c r="O883" s="9">
        <v>3</v>
      </c>
      <c r="P883" s="9"/>
      <c r="Q883" s="9">
        <v>505</v>
      </c>
      <c r="R883" s="9">
        <v>4</v>
      </c>
    </row>
    <row r="884" spans="1:18" x14ac:dyDescent="0.3">
      <c r="A884" s="9">
        <v>1666</v>
      </c>
      <c r="B884" s="9" t="s">
        <v>900</v>
      </c>
      <c r="C884" s="9">
        <v>33</v>
      </c>
      <c r="D884" s="9" t="s">
        <v>5023</v>
      </c>
      <c r="E884" s="9" t="s">
        <v>5789</v>
      </c>
      <c r="F884" s="9">
        <v>0</v>
      </c>
      <c r="G884" s="9">
        <v>11365</v>
      </c>
      <c r="H884" s="9" t="s">
        <v>5789</v>
      </c>
      <c r="I884" s="9" t="s">
        <v>7456</v>
      </c>
      <c r="J884" s="9">
        <v>124</v>
      </c>
      <c r="K884" s="9" t="s">
        <v>7497</v>
      </c>
      <c r="L884" s="9" t="s">
        <v>7508</v>
      </c>
      <c r="M884" s="9">
        <v>755</v>
      </c>
      <c r="N884" s="9">
        <v>500.45</v>
      </c>
      <c r="O884" s="9">
        <v>3</v>
      </c>
      <c r="P884" s="9"/>
      <c r="Q884" s="9">
        <v>370</v>
      </c>
      <c r="R884" s="9">
        <v>3</v>
      </c>
    </row>
    <row r="885" spans="1:18" x14ac:dyDescent="0.3">
      <c r="A885" s="9">
        <v>1092</v>
      </c>
      <c r="B885" s="9" t="s">
        <v>901</v>
      </c>
      <c r="C885" s="9">
        <v>200</v>
      </c>
      <c r="D885" s="9" t="s">
        <v>5023</v>
      </c>
      <c r="E885" s="9" t="s">
        <v>5790</v>
      </c>
      <c r="F885" s="9">
        <v>1</v>
      </c>
      <c r="G885" s="9">
        <v>13524</v>
      </c>
      <c r="H885" s="9" t="s">
        <v>5790</v>
      </c>
      <c r="I885" s="9" t="s">
        <v>7457</v>
      </c>
      <c r="J885" s="9">
        <v>102</v>
      </c>
      <c r="K885" s="9" t="s">
        <v>7494</v>
      </c>
      <c r="L885" s="9" t="s">
        <v>7509</v>
      </c>
      <c r="M885" s="9">
        <v>915.83</v>
      </c>
      <c r="N885" s="9"/>
      <c r="O885" s="9">
        <v>3</v>
      </c>
      <c r="P885" s="9"/>
      <c r="Q885" s="9">
        <v>822</v>
      </c>
      <c r="R885" s="9">
        <v>5</v>
      </c>
    </row>
    <row r="886" spans="1:18" x14ac:dyDescent="0.3">
      <c r="A886" s="9">
        <v>1671</v>
      </c>
      <c r="B886" s="9" t="s">
        <v>902</v>
      </c>
      <c r="C886" s="9">
        <v>24</v>
      </c>
      <c r="D886" s="9" t="s">
        <v>5021</v>
      </c>
      <c r="E886" s="9" t="s">
        <v>5791</v>
      </c>
      <c r="F886" s="9">
        <v>0</v>
      </c>
      <c r="G886" s="9">
        <v>12304</v>
      </c>
      <c r="H886" s="9" t="s">
        <v>5791</v>
      </c>
      <c r="I886" s="9" t="s">
        <v>7455</v>
      </c>
      <c r="J886" s="9">
        <v>143</v>
      </c>
      <c r="K886" s="9" t="s">
        <v>7475</v>
      </c>
      <c r="L886" s="9" t="s">
        <v>7510</v>
      </c>
      <c r="M886" s="9">
        <v>409.09</v>
      </c>
      <c r="N886" s="9"/>
      <c r="O886" s="9">
        <v>3</v>
      </c>
      <c r="P886" s="9"/>
      <c r="Q886" s="9">
        <v>716</v>
      </c>
      <c r="R886" s="9">
        <v>8</v>
      </c>
    </row>
    <row r="887" spans="1:18" x14ac:dyDescent="0.3">
      <c r="A887" s="9">
        <v>1060</v>
      </c>
      <c r="B887" s="9" t="s">
        <v>903</v>
      </c>
      <c r="C887" s="9">
        <v>26</v>
      </c>
      <c r="D887" s="9" t="s">
        <v>5019</v>
      </c>
      <c r="E887" s="9" t="s">
        <v>5792</v>
      </c>
      <c r="F887" s="9">
        <v>0</v>
      </c>
      <c r="G887" s="9">
        <v>12481</v>
      </c>
      <c r="H887" s="9" t="s">
        <v>5792</v>
      </c>
      <c r="I887" s="9" t="s">
        <v>7457</v>
      </c>
      <c r="J887" s="9">
        <v>134</v>
      </c>
      <c r="K887" s="9" t="s">
        <v>7482</v>
      </c>
      <c r="L887" s="9" t="s">
        <v>7508</v>
      </c>
      <c r="M887" s="9">
        <v>1168.5</v>
      </c>
      <c r="N887" s="9">
        <v>683.12</v>
      </c>
      <c r="O887" s="9">
        <v>3</v>
      </c>
      <c r="P887" s="9"/>
      <c r="Q887" s="9">
        <v>688</v>
      </c>
      <c r="R887" s="9">
        <v>6</v>
      </c>
    </row>
    <row r="888" spans="1:18" x14ac:dyDescent="0.3">
      <c r="A888" s="9">
        <v>1633</v>
      </c>
      <c r="B888" s="9" t="s">
        <v>904</v>
      </c>
      <c r="C888" s="9">
        <v>49</v>
      </c>
      <c r="D888" s="9" t="s">
        <v>5019</v>
      </c>
      <c r="E888" s="9" t="s">
        <v>5793</v>
      </c>
      <c r="F888" s="9">
        <v>0</v>
      </c>
      <c r="G888" s="9">
        <v>10208</v>
      </c>
      <c r="H888" s="9" t="s">
        <v>5793</v>
      </c>
      <c r="I888" s="9" t="s">
        <v>7455</v>
      </c>
      <c r="J888" s="9">
        <v>123</v>
      </c>
      <c r="K888" s="9" t="s">
        <v>7502</v>
      </c>
      <c r="L888" s="9" t="s">
        <v>7508</v>
      </c>
      <c r="M888" s="9">
        <v>959</v>
      </c>
      <c r="N888" s="9">
        <v>490.67</v>
      </c>
      <c r="O888" s="9">
        <v>5</v>
      </c>
      <c r="P888" s="9"/>
      <c r="Q888" s="9">
        <v>538</v>
      </c>
      <c r="R888" s="9">
        <v>6</v>
      </c>
    </row>
    <row r="889" spans="1:18" x14ac:dyDescent="0.3">
      <c r="A889" s="9">
        <v>2074</v>
      </c>
      <c r="B889" s="9" t="s">
        <v>905</v>
      </c>
      <c r="C889" s="9">
        <v>11</v>
      </c>
      <c r="D889" s="9" t="s">
        <v>5019</v>
      </c>
      <c r="E889" s="9" t="s">
        <v>5794</v>
      </c>
      <c r="F889" s="9">
        <v>1</v>
      </c>
      <c r="G889" s="9">
        <v>11224</v>
      </c>
      <c r="H889" s="9" t="s">
        <v>5794</v>
      </c>
      <c r="I889" s="9" t="s">
        <v>7457</v>
      </c>
      <c r="J889" s="9">
        <v>131</v>
      </c>
      <c r="K889" s="9" t="s">
        <v>7504</v>
      </c>
      <c r="L889" s="9" t="s">
        <v>7508</v>
      </c>
      <c r="M889" s="9">
        <v>76.260000000000005</v>
      </c>
      <c r="N889" s="9">
        <v>32.49</v>
      </c>
      <c r="O889" s="9">
        <v>5</v>
      </c>
      <c r="P889" s="9">
        <v>0.05</v>
      </c>
      <c r="Q889" s="9">
        <v>1040</v>
      </c>
      <c r="R889" s="9">
        <v>2</v>
      </c>
    </row>
    <row r="890" spans="1:18" x14ac:dyDescent="0.3">
      <c r="A890" s="9">
        <v>2426</v>
      </c>
      <c r="B890" s="9" t="s">
        <v>906</v>
      </c>
      <c r="C890" s="9">
        <v>54</v>
      </c>
      <c r="D890" s="9" t="s">
        <v>5022</v>
      </c>
      <c r="E890" s="9" t="s">
        <v>5795</v>
      </c>
      <c r="F890" s="9">
        <v>0</v>
      </c>
      <c r="G890" s="9">
        <v>12184</v>
      </c>
      <c r="H890" s="9" t="s">
        <v>5795</v>
      </c>
      <c r="I890" s="9" t="s">
        <v>7456</v>
      </c>
      <c r="J890" s="9">
        <v>137</v>
      </c>
      <c r="K890" s="9" t="s">
        <v>7484</v>
      </c>
      <c r="L890" s="9" t="s">
        <v>7510</v>
      </c>
      <c r="M890" s="9">
        <v>932.13</v>
      </c>
      <c r="N890" s="9">
        <v>378.84</v>
      </c>
      <c r="O890" s="9">
        <v>2</v>
      </c>
      <c r="P890" s="9"/>
      <c r="Q890" s="9">
        <v>408</v>
      </c>
      <c r="R890" s="9">
        <v>4</v>
      </c>
    </row>
    <row r="891" spans="1:18" x14ac:dyDescent="0.3">
      <c r="A891" s="9">
        <v>2028</v>
      </c>
      <c r="B891" s="9" t="s">
        <v>907</v>
      </c>
      <c r="C891" s="9">
        <v>58</v>
      </c>
      <c r="D891" s="9" t="s">
        <v>5018</v>
      </c>
      <c r="E891" s="9" t="s">
        <v>5796</v>
      </c>
      <c r="F891" s="9">
        <v>0</v>
      </c>
      <c r="G891" s="9">
        <v>13711</v>
      </c>
      <c r="H891" s="9" t="s">
        <v>5796</v>
      </c>
      <c r="I891" s="9" t="s">
        <v>7455</v>
      </c>
      <c r="J891" s="9">
        <v>113</v>
      </c>
      <c r="K891" s="9" t="s">
        <v>7460</v>
      </c>
      <c r="L891" s="9" t="s">
        <v>7507</v>
      </c>
      <c r="M891" s="9">
        <v>762.64</v>
      </c>
      <c r="N891" s="9">
        <v>403.03</v>
      </c>
      <c r="O891" s="9">
        <v>2</v>
      </c>
      <c r="P891" s="9"/>
      <c r="Q891" s="9">
        <v>999</v>
      </c>
      <c r="R891" s="9">
        <v>3</v>
      </c>
    </row>
    <row r="892" spans="1:18" x14ac:dyDescent="0.3">
      <c r="A892" s="9">
        <v>2489</v>
      </c>
      <c r="B892" s="9" t="s">
        <v>908</v>
      </c>
      <c r="C892" s="9">
        <v>42</v>
      </c>
      <c r="D892" s="9" t="s">
        <v>5019</v>
      </c>
      <c r="E892" s="9" t="s">
        <v>5797</v>
      </c>
      <c r="F892" s="9">
        <v>1</v>
      </c>
      <c r="G892" s="9">
        <v>12612</v>
      </c>
      <c r="H892" s="9" t="s">
        <v>5797</v>
      </c>
      <c r="I892" s="9" t="s">
        <v>7455</v>
      </c>
      <c r="J892" s="9">
        <v>133</v>
      </c>
      <c r="K892" s="9" t="s">
        <v>7498</v>
      </c>
      <c r="L892" s="9" t="s">
        <v>7509</v>
      </c>
      <c r="M892" s="9">
        <v>334.24</v>
      </c>
      <c r="N892" s="9">
        <v>181.95</v>
      </c>
      <c r="O892" s="9">
        <v>3</v>
      </c>
      <c r="P892" s="9"/>
      <c r="Q892" s="9">
        <v>347</v>
      </c>
      <c r="R892" s="9">
        <v>5</v>
      </c>
    </row>
    <row r="893" spans="1:18" x14ac:dyDescent="0.3">
      <c r="A893" s="9">
        <v>1603</v>
      </c>
      <c r="B893" s="9" t="s">
        <v>909</v>
      </c>
      <c r="C893" s="9">
        <v>42</v>
      </c>
      <c r="D893" s="9" t="s">
        <v>5021</v>
      </c>
      <c r="E893" s="9" t="s">
        <v>5798</v>
      </c>
      <c r="F893" s="9">
        <v>1</v>
      </c>
      <c r="G893" s="9">
        <v>12903</v>
      </c>
      <c r="H893" s="9" t="s">
        <v>5798</v>
      </c>
      <c r="I893" s="9" t="s">
        <v>7456</v>
      </c>
      <c r="J893" s="9">
        <v>107</v>
      </c>
      <c r="K893" s="9" t="s">
        <v>7485</v>
      </c>
      <c r="L893" s="9" t="s">
        <v>7510</v>
      </c>
      <c r="M893" s="9">
        <v>1493.83</v>
      </c>
      <c r="N893" s="9">
        <v>966.21</v>
      </c>
      <c r="O893" s="9">
        <v>2</v>
      </c>
      <c r="P893" s="9"/>
      <c r="Q893" s="9">
        <v>836</v>
      </c>
      <c r="R893" s="9">
        <v>4</v>
      </c>
    </row>
    <row r="894" spans="1:18" x14ac:dyDescent="0.3">
      <c r="A894" s="9">
        <v>1681</v>
      </c>
      <c r="B894" s="9" t="s">
        <v>910</v>
      </c>
      <c r="C894" s="9">
        <v>27</v>
      </c>
      <c r="D894" s="9" t="s">
        <v>5021</v>
      </c>
      <c r="E894" s="9" t="s">
        <v>5799</v>
      </c>
      <c r="F894" s="9">
        <v>0</v>
      </c>
      <c r="G894" s="9">
        <v>13465</v>
      </c>
      <c r="H894" s="9" t="s">
        <v>5799</v>
      </c>
      <c r="I894" s="9" t="s">
        <v>7456</v>
      </c>
      <c r="J894" s="9">
        <v>132</v>
      </c>
      <c r="K894" s="9" t="s">
        <v>7506</v>
      </c>
      <c r="L894" s="9" t="s">
        <v>7507</v>
      </c>
      <c r="M894" s="9">
        <v>1350.89</v>
      </c>
      <c r="N894" s="9">
        <v>708.3</v>
      </c>
      <c r="O894" s="9">
        <v>3</v>
      </c>
      <c r="P894" s="9">
        <v>0.1</v>
      </c>
      <c r="Q894" s="9">
        <v>349</v>
      </c>
      <c r="R894" s="9">
        <v>4</v>
      </c>
    </row>
    <row r="895" spans="1:18" x14ac:dyDescent="0.3">
      <c r="A895" s="9">
        <v>1533</v>
      </c>
      <c r="B895" s="9" t="s">
        <v>911</v>
      </c>
      <c r="C895" s="9">
        <v>50</v>
      </c>
      <c r="D895" s="9" t="s">
        <v>5019</v>
      </c>
      <c r="E895" s="9" t="s">
        <v>5800</v>
      </c>
      <c r="F895" s="9">
        <v>0</v>
      </c>
      <c r="G895" s="9">
        <v>13667</v>
      </c>
      <c r="H895" s="9" t="s">
        <v>5800</v>
      </c>
      <c r="I895" s="9" t="s">
        <v>7457</v>
      </c>
      <c r="J895" s="9">
        <v>107</v>
      </c>
      <c r="K895" s="9" t="s">
        <v>7485</v>
      </c>
      <c r="L895" s="9" t="s">
        <v>7508</v>
      </c>
      <c r="M895" s="9">
        <v>474.14</v>
      </c>
      <c r="N895" s="9">
        <v>229.65</v>
      </c>
      <c r="O895" s="9">
        <v>5</v>
      </c>
      <c r="P895" s="9"/>
      <c r="Q895" s="9">
        <v>468</v>
      </c>
      <c r="R895" s="9">
        <v>4</v>
      </c>
    </row>
    <row r="896" spans="1:18" x14ac:dyDescent="0.3">
      <c r="A896" s="9">
        <v>2428</v>
      </c>
      <c r="B896" s="9" t="s">
        <v>912</v>
      </c>
      <c r="C896" s="9">
        <v>45</v>
      </c>
      <c r="D896" s="9" t="s">
        <v>5023</v>
      </c>
      <c r="E896" s="9" t="s">
        <v>5801</v>
      </c>
      <c r="F896" s="9">
        <v>1</v>
      </c>
      <c r="G896" s="9">
        <v>12768</v>
      </c>
      <c r="H896" s="9" t="s">
        <v>5801</v>
      </c>
      <c r="I896" s="9" t="s">
        <v>7455</v>
      </c>
      <c r="J896" s="9">
        <v>142</v>
      </c>
      <c r="K896" s="9" t="s">
        <v>7500</v>
      </c>
      <c r="L896" s="9" t="s">
        <v>7507</v>
      </c>
      <c r="M896" s="9">
        <v>834.55</v>
      </c>
      <c r="N896" s="9">
        <v>449.51</v>
      </c>
      <c r="O896" s="9">
        <v>4</v>
      </c>
      <c r="P896" s="9"/>
      <c r="Q896" s="9">
        <v>636</v>
      </c>
      <c r="R896" s="9">
        <v>4</v>
      </c>
    </row>
    <row r="897" spans="1:18" x14ac:dyDescent="0.3">
      <c r="A897" s="9">
        <v>1837</v>
      </c>
      <c r="B897" s="9" t="s">
        <v>913</v>
      </c>
      <c r="C897" s="9">
        <v>26</v>
      </c>
      <c r="D897" s="9" t="s">
        <v>5021</v>
      </c>
      <c r="E897" s="9" t="s">
        <v>5802</v>
      </c>
      <c r="F897" s="9">
        <v>0</v>
      </c>
      <c r="G897" s="9">
        <v>12892</v>
      </c>
      <c r="H897" s="9" t="s">
        <v>5802</v>
      </c>
      <c r="I897" s="9" t="s">
        <v>7457</v>
      </c>
      <c r="J897" s="9">
        <v>138</v>
      </c>
      <c r="K897" s="9" t="s">
        <v>7464</v>
      </c>
      <c r="L897" s="9" t="s">
        <v>7507</v>
      </c>
      <c r="M897" s="9">
        <v>508.93</v>
      </c>
      <c r="N897" s="9">
        <v>239.91</v>
      </c>
      <c r="O897" s="9">
        <v>5</v>
      </c>
      <c r="P897" s="9"/>
      <c r="Q897" s="9">
        <v>358</v>
      </c>
      <c r="R897" s="9">
        <v>5</v>
      </c>
    </row>
    <row r="898" spans="1:18" x14ac:dyDescent="0.3">
      <c r="A898" s="9">
        <v>1644</v>
      </c>
      <c r="B898" s="9" t="s">
        <v>914</v>
      </c>
      <c r="C898" s="9">
        <v>34</v>
      </c>
      <c r="D898" s="9" t="s">
        <v>5023</v>
      </c>
      <c r="E898" s="9" t="s">
        <v>5552</v>
      </c>
      <c r="F898" s="9">
        <v>0</v>
      </c>
      <c r="G898" s="9">
        <v>13868</v>
      </c>
      <c r="H898" s="9" t="s">
        <v>5552</v>
      </c>
      <c r="I898" s="9" t="s">
        <v>7457</v>
      </c>
      <c r="J898" s="9">
        <v>144</v>
      </c>
      <c r="K898" s="9" t="s">
        <v>7462</v>
      </c>
      <c r="L898" s="9" t="s">
        <v>7507</v>
      </c>
      <c r="M898" s="9">
        <v>1174.47</v>
      </c>
      <c r="N898" s="9">
        <v>501.98</v>
      </c>
      <c r="O898" s="9">
        <v>1</v>
      </c>
      <c r="P898" s="9">
        <v>0.2</v>
      </c>
      <c r="Q898" s="9">
        <v>754</v>
      </c>
      <c r="R898" s="9">
        <v>3</v>
      </c>
    </row>
    <row r="899" spans="1:18" x14ac:dyDescent="0.3">
      <c r="A899" s="9">
        <v>1232</v>
      </c>
      <c r="B899" s="9" t="s">
        <v>915</v>
      </c>
      <c r="C899" s="9">
        <v>37</v>
      </c>
      <c r="D899" s="9" t="s">
        <v>5018</v>
      </c>
      <c r="E899" s="9" t="s">
        <v>5803</v>
      </c>
      <c r="F899" s="9">
        <v>0</v>
      </c>
      <c r="G899" s="9">
        <v>12083</v>
      </c>
      <c r="H899" s="9" t="s">
        <v>5803</v>
      </c>
      <c r="I899" s="9" t="s">
        <v>7457</v>
      </c>
      <c r="J899" s="9">
        <v>113</v>
      </c>
      <c r="K899" s="9" t="s">
        <v>7460</v>
      </c>
      <c r="L899" s="9" t="s">
        <v>7509</v>
      </c>
      <c r="M899" s="9">
        <v>1398.98</v>
      </c>
      <c r="N899" s="9">
        <v>607.04</v>
      </c>
      <c r="O899" s="9">
        <v>5</v>
      </c>
      <c r="P899" s="9">
        <v>0.05</v>
      </c>
      <c r="Q899" s="9">
        <v>409</v>
      </c>
      <c r="R899" s="9">
        <v>4</v>
      </c>
    </row>
    <row r="900" spans="1:18" x14ac:dyDescent="0.3">
      <c r="A900" s="9">
        <v>1523</v>
      </c>
      <c r="B900" s="9" t="s">
        <v>916</v>
      </c>
      <c r="C900" s="9">
        <v>150</v>
      </c>
      <c r="D900" s="9" t="s">
        <v>5022</v>
      </c>
      <c r="E900" s="9" t="s">
        <v>5599</v>
      </c>
      <c r="F900" s="9">
        <v>0</v>
      </c>
      <c r="G900" s="9">
        <v>11238</v>
      </c>
      <c r="H900" s="9" t="s">
        <v>5599</v>
      </c>
      <c r="I900" s="9" t="s">
        <v>7455</v>
      </c>
      <c r="J900" s="9">
        <v>124</v>
      </c>
      <c r="K900" s="9" t="s">
        <v>7497</v>
      </c>
      <c r="L900" s="9" t="s">
        <v>7507</v>
      </c>
      <c r="M900" s="9">
        <v>570.29999999999995</v>
      </c>
      <c r="N900" s="9">
        <v>282.72000000000003</v>
      </c>
      <c r="O900" s="9">
        <v>1</v>
      </c>
      <c r="P900" s="9"/>
      <c r="Q900" s="9">
        <v>621</v>
      </c>
      <c r="R900" s="9">
        <v>3</v>
      </c>
    </row>
    <row r="901" spans="1:18" x14ac:dyDescent="0.3">
      <c r="A901" s="9">
        <v>1345</v>
      </c>
      <c r="B901" s="9" t="s">
        <v>917</v>
      </c>
      <c r="C901" s="9">
        <v>19</v>
      </c>
      <c r="D901" s="9" t="s">
        <v>5021</v>
      </c>
      <c r="E901" s="9" t="s">
        <v>5804</v>
      </c>
      <c r="F901" s="9">
        <v>1</v>
      </c>
      <c r="G901" s="9">
        <v>12074</v>
      </c>
      <c r="H901" s="9" t="s">
        <v>5804</v>
      </c>
      <c r="I901" s="9" t="s">
        <v>7456</v>
      </c>
      <c r="J901" s="9">
        <v>128</v>
      </c>
      <c r="K901" s="9" t="s">
        <v>7473</v>
      </c>
      <c r="L901" s="9" t="s">
        <v>7507</v>
      </c>
      <c r="M901" s="9">
        <v>1218.0999999999999</v>
      </c>
      <c r="N901" s="9">
        <v>491.87</v>
      </c>
      <c r="O901" s="9">
        <v>2</v>
      </c>
      <c r="P901" s="9"/>
      <c r="Q901" s="9">
        <v>1042</v>
      </c>
      <c r="R901" s="9">
        <v>3</v>
      </c>
    </row>
    <row r="902" spans="1:18" x14ac:dyDescent="0.3">
      <c r="A902" s="9">
        <v>2069</v>
      </c>
      <c r="B902" s="9" t="s">
        <v>918</v>
      </c>
      <c r="C902" s="9">
        <v>50</v>
      </c>
      <c r="D902" s="9" t="s">
        <v>5023</v>
      </c>
      <c r="E902" s="9" t="s">
        <v>5805</v>
      </c>
      <c r="F902" s="9">
        <v>0</v>
      </c>
      <c r="G902" s="9">
        <v>13729</v>
      </c>
      <c r="H902" s="9" t="s">
        <v>5805</v>
      </c>
      <c r="I902" s="9" t="s">
        <v>7457</v>
      </c>
      <c r="J902" s="9">
        <v>132</v>
      </c>
      <c r="K902" s="9" t="s">
        <v>7506</v>
      </c>
      <c r="L902" s="9" t="s">
        <v>7507</v>
      </c>
      <c r="M902" s="9">
        <v>772.69</v>
      </c>
      <c r="N902" s="9">
        <v>360.12</v>
      </c>
      <c r="O902" s="9">
        <v>5</v>
      </c>
      <c r="P902" s="9">
        <v>0.1</v>
      </c>
      <c r="Q902" s="9">
        <v>386</v>
      </c>
      <c r="R902" s="9">
        <v>4</v>
      </c>
    </row>
    <row r="903" spans="1:18" x14ac:dyDescent="0.3">
      <c r="A903" s="9">
        <v>1545</v>
      </c>
      <c r="B903" s="9" t="s">
        <v>919</v>
      </c>
      <c r="C903" s="9">
        <v>36</v>
      </c>
      <c r="D903" s="9" t="s">
        <v>5019</v>
      </c>
      <c r="E903" s="9" t="s">
        <v>5300</v>
      </c>
      <c r="F903" s="9">
        <v>0</v>
      </c>
      <c r="G903" s="9">
        <v>12065</v>
      </c>
      <c r="H903" s="9" t="s">
        <v>5300</v>
      </c>
      <c r="I903" s="9" t="s">
        <v>7455</v>
      </c>
      <c r="J903" s="9">
        <v>143</v>
      </c>
      <c r="K903" s="9" t="s">
        <v>7475</v>
      </c>
      <c r="L903" s="9" t="s">
        <v>7507</v>
      </c>
      <c r="M903" s="9">
        <v>625.04</v>
      </c>
      <c r="N903" s="9">
        <v>397.69</v>
      </c>
      <c r="O903" s="9">
        <v>4</v>
      </c>
      <c r="P903" s="9"/>
      <c r="Q903" s="9">
        <v>696</v>
      </c>
      <c r="R903" s="9">
        <v>6</v>
      </c>
    </row>
    <row r="904" spans="1:18" x14ac:dyDescent="0.3">
      <c r="A904" s="9">
        <v>2101</v>
      </c>
      <c r="B904" s="9" t="s">
        <v>920</v>
      </c>
      <c r="C904" s="9">
        <v>40</v>
      </c>
      <c r="D904" s="9" t="s">
        <v>5018</v>
      </c>
      <c r="E904" s="9" t="s">
        <v>5641</v>
      </c>
      <c r="F904" s="9">
        <v>1</v>
      </c>
      <c r="G904" s="9">
        <v>10629</v>
      </c>
      <c r="H904" s="9" t="s">
        <v>5641</v>
      </c>
      <c r="I904" s="9" t="s">
        <v>7457</v>
      </c>
      <c r="J904" s="9">
        <v>118</v>
      </c>
      <c r="K904" s="9" t="s">
        <v>7501</v>
      </c>
      <c r="L904" s="9" t="s">
        <v>7510</v>
      </c>
      <c r="M904" s="9">
        <v>1410.71</v>
      </c>
      <c r="N904" s="9">
        <v>663.58</v>
      </c>
      <c r="O904" s="9">
        <v>5</v>
      </c>
      <c r="P904" s="9"/>
      <c r="Q904" s="9">
        <v>1059</v>
      </c>
      <c r="R904" s="9">
        <v>3</v>
      </c>
    </row>
    <row r="905" spans="1:18" x14ac:dyDescent="0.3">
      <c r="A905" s="9">
        <v>2096</v>
      </c>
      <c r="B905" s="9" t="s">
        <v>921</v>
      </c>
      <c r="C905" s="9">
        <v>31</v>
      </c>
      <c r="D905" s="9" t="s">
        <v>5020</v>
      </c>
      <c r="E905" s="9" t="s">
        <v>5806</v>
      </c>
      <c r="F905" s="9">
        <v>0</v>
      </c>
      <c r="G905" s="9">
        <v>13208</v>
      </c>
      <c r="H905" s="9" t="s">
        <v>5806</v>
      </c>
      <c r="I905" s="9" t="s">
        <v>7456</v>
      </c>
      <c r="J905" s="9">
        <v>134</v>
      </c>
      <c r="K905" s="9" t="s">
        <v>7482</v>
      </c>
      <c r="L905" s="9" t="s">
        <v>7510</v>
      </c>
      <c r="M905" s="9">
        <v>790.09</v>
      </c>
      <c r="N905" s="9"/>
      <c r="O905" s="9">
        <v>5</v>
      </c>
      <c r="P905" s="9">
        <v>0.05</v>
      </c>
      <c r="Q905" s="9">
        <v>454</v>
      </c>
      <c r="R905" s="9">
        <v>6</v>
      </c>
    </row>
    <row r="906" spans="1:18" x14ac:dyDescent="0.3">
      <c r="A906" s="9">
        <v>1793</v>
      </c>
      <c r="B906" s="9" t="s">
        <v>922</v>
      </c>
      <c r="C906" s="9">
        <v>47</v>
      </c>
      <c r="D906" s="9" t="s">
        <v>5020</v>
      </c>
      <c r="E906" s="9" t="s">
        <v>5807</v>
      </c>
      <c r="F906" s="9">
        <v>0</v>
      </c>
      <c r="G906" s="9">
        <v>10578</v>
      </c>
      <c r="H906" s="9" t="s">
        <v>5807</v>
      </c>
      <c r="I906" s="9" t="s">
        <v>7456</v>
      </c>
      <c r="J906" s="9">
        <v>148</v>
      </c>
      <c r="K906" s="9" t="s">
        <v>7491</v>
      </c>
      <c r="L906" s="9" t="s">
        <v>7507</v>
      </c>
      <c r="M906" s="9">
        <v>727.75</v>
      </c>
      <c r="N906" s="9">
        <v>498.31</v>
      </c>
      <c r="O906" s="9">
        <v>5</v>
      </c>
      <c r="P906" s="9"/>
      <c r="Q906" s="9">
        <v>388</v>
      </c>
      <c r="R906" s="9">
        <v>7</v>
      </c>
    </row>
    <row r="907" spans="1:18" x14ac:dyDescent="0.3">
      <c r="A907" s="9">
        <v>1248</v>
      </c>
      <c r="B907" s="9" t="s">
        <v>923</v>
      </c>
      <c r="C907" s="9">
        <v>42</v>
      </c>
      <c r="D907" s="9" t="s">
        <v>5019</v>
      </c>
      <c r="E907" s="9" t="s">
        <v>5181</v>
      </c>
      <c r="F907" s="9">
        <v>0</v>
      </c>
      <c r="G907" s="9">
        <v>10902</v>
      </c>
      <c r="H907" s="9" t="s">
        <v>5181</v>
      </c>
      <c r="I907" s="9" t="s">
        <v>7455</v>
      </c>
      <c r="J907" s="9">
        <v>134</v>
      </c>
      <c r="K907" s="9" t="s">
        <v>7482</v>
      </c>
      <c r="L907" s="9" t="s">
        <v>7507</v>
      </c>
      <c r="M907" s="9">
        <v>1025.03</v>
      </c>
      <c r="N907" s="9">
        <v>601.42999999999995</v>
      </c>
      <c r="O907" s="9">
        <v>3</v>
      </c>
      <c r="P907" s="9"/>
      <c r="Q907" s="9">
        <v>898</v>
      </c>
      <c r="R907" s="9">
        <v>2</v>
      </c>
    </row>
    <row r="908" spans="1:18" x14ac:dyDescent="0.3">
      <c r="A908" s="9">
        <v>1046</v>
      </c>
      <c r="B908" s="9" t="s">
        <v>924</v>
      </c>
      <c r="C908" s="9">
        <v>58</v>
      </c>
      <c r="D908" s="9" t="s">
        <v>5018</v>
      </c>
      <c r="E908" s="9" t="s">
        <v>5808</v>
      </c>
      <c r="F908" s="9">
        <v>1</v>
      </c>
      <c r="G908" s="9">
        <v>11849</v>
      </c>
      <c r="H908" s="9" t="s">
        <v>5808</v>
      </c>
      <c r="I908" s="9" t="s">
        <v>7455</v>
      </c>
      <c r="J908" s="9">
        <v>138</v>
      </c>
      <c r="K908" s="9" t="s">
        <v>7464</v>
      </c>
      <c r="L908" s="9" t="s">
        <v>7507</v>
      </c>
      <c r="M908" s="9">
        <v>428.79</v>
      </c>
      <c r="N908" s="9">
        <v>179.24</v>
      </c>
      <c r="O908" s="9">
        <v>5</v>
      </c>
      <c r="P908" s="9"/>
      <c r="Q908" s="9">
        <v>1273</v>
      </c>
      <c r="R908" s="9">
        <v>5</v>
      </c>
    </row>
    <row r="909" spans="1:18" x14ac:dyDescent="0.3">
      <c r="A909" s="9">
        <v>2144</v>
      </c>
      <c r="B909" s="9" t="s">
        <v>925</v>
      </c>
      <c r="C909" s="9">
        <v>47</v>
      </c>
      <c r="D909" s="9" t="s">
        <v>5018</v>
      </c>
      <c r="E909" s="9" t="s">
        <v>5809</v>
      </c>
      <c r="F909" s="9">
        <v>1</v>
      </c>
      <c r="G909" s="9">
        <v>13022</v>
      </c>
      <c r="H909" s="9" t="s">
        <v>5809</v>
      </c>
      <c r="I909" s="9" t="s">
        <v>7456</v>
      </c>
      <c r="J909" s="9">
        <v>101</v>
      </c>
      <c r="K909" s="9" t="s">
        <v>7478</v>
      </c>
      <c r="L909" s="9" t="s">
        <v>7508</v>
      </c>
      <c r="M909" s="9">
        <v>520.95000000000005</v>
      </c>
      <c r="N909" s="9">
        <v>218.11</v>
      </c>
      <c r="O909" s="9">
        <v>5</v>
      </c>
      <c r="P909" s="9">
        <v>0.2</v>
      </c>
      <c r="Q909" s="9">
        <v>1200</v>
      </c>
      <c r="R909" s="9">
        <v>2</v>
      </c>
    </row>
    <row r="910" spans="1:18" x14ac:dyDescent="0.3">
      <c r="A910" s="9">
        <v>1213</v>
      </c>
      <c r="B910" s="9" t="s">
        <v>926</v>
      </c>
      <c r="C910" s="9">
        <v>36</v>
      </c>
      <c r="D910" s="9" t="s">
        <v>5018</v>
      </c>
      <c r="E910" s="9" t="s">
        <v>5419</v>
      </c>
      <c r="F910" s="9">
        <v>0</v>
      </c>
      <c r="G910" s="9">
        <v>11053</v>
      </c>
      <c r="H910" s="9" t="s">
        <v>5419</v>
      </c>
      <c r="I910" s="9" t="s">
        <v>7455</v>
      </c>
      <c r="J910" s="9">
        <v>143</v>
      </c>
      <c r="K910" s="9" t="s">
        <v>7475</v>
      </c>
      <c r="L910" s="9" t="s">
        <v>7507</v>
      </c>
      <c r="M910" s="9">
        <v>1401.47</v>
      </c>
      <c r="N910" s="9">
        <v>817.95</v>
      </c>
      <c r="O910" s="9">
        <v>4</v>
      </c>
      <c r="P910" s="9"/>
      <c r="Q910" s="9">
        <v>610</v>
      </c>
      <c r="R910" s="9">
        <v>4</v>
      </c>
    </row>
    <row r="911" spans="1:18" x14ac:dyDescent="0.3">
      <c r="A911" s="9">
        <v>1238</v>
      </c>
      <c r="B911" s="9" t="s">
        <v>927</v>
      </c>
      <c r="C911" s="9">
        <v>28</v>
      </c>
      <c r="D911" s="9" t="s">
        <v>5018</v>
      </c>
      <c r="E911" s="9" t="s">
        <v>5810</v>
      </c>
      <c r="F911" s="9">
        <v>0</v>
      </c>
      <c r="G911" s="9">
        <v>13144</v>
      </c>
      <c r="H911" s="9" t="s">
        <v>5810</v>
      </c>
      <c r="I911" s="9" t="s">
        <v>7456</v>
      </c>
      <c r="J911" s="9">
        <v>142</v>
      </c>
      <c r="K911" s="9" t="s">
        <v>7500</v>
      </c>
      <c r="L911" s="9" t="s">
        <v>7507</v>
      </c>
      <c r="M911" s="9">
        <v>1033.8699999999999</v>
      </c>
      <c r="N911" s="9">
        <v>581.07000000000005</v>
      </c>
      <c r="O911" s="9">
        <v>1</v>
      </c>
      <c r="P911" s="9">
        <v>0.1</v>
      </c>
      <c r="Q911" s="9">
        <v>596</v>
      </c>
      <c r="R911" s="9">
        <v>3</v>
      </c>
    </row>
    <row r="912" spans="1:18" x14ac:dyDescent="0.3">
      <c r="A912" s="9">
        <v>2079</v>
      </c>
      <c r="B912" s="9" t="s">
        <v>928</v>
      </c>
      <c r="C912" s="9">
        <v>52</v>
      </c>
      <c r="D912" s="9" t="s">
        <v>5020</v>
      </c>
      <c r="E912" s="9" t="s">
        <v>5732</v>
      </c>
      <c r="F912" s="9">
        <v>1</v>
      </c>
      <c r="G912" s="9">
        <v>10122</v>
      </c>
      <c r="H912" s="9" t="s">
        <v>5732</v>
      </c>
      <c r="I912" s="9" t="s">
        <v>7457</v>
      </c>
      <c r="J912" s="9">
        <v>131</v>
      </c>
      <c r="K912" s="9" t="s">
        <v>7504</v>
      </c>
      <c r="L912" s="9" t="s">
        <v>7510</v>
      </c>
      <c r="M912" s="9">
        <v>1248.6199999999999</v>
      </c>
      <c r="N912" s="9">
        <v>525.05999999999995</v>
      </c>
      <c r="O912" s="9">
        <v>1</v>
      </c>
      <c r="P912" s="9"/>
      <c r="Q912" s="9">
        <v>418</v>
      </c>
      <c r="R912" s="9">
        <v>2</v>
      </c>
    </row>
    <row r="913" spans="1:18" x14ac:dyDescent="0.3">
      <c r="A913" s="9">
        <v>1349</v>
      </c>
      <c r="B913" s="9" t="s">
        <v>929</v>
      </c>
      <c r="C913" s="9">
        <v>35</v>
      </c>
      <c r="D913" s="9" t="s">
        <v>5023</v>
      </c>
      <c r="E913" s="9" t="s">
        <v>5811</v>
      </c>
      <c r="F913" s="9">
        <v>0</v>
      </c>
      <c r="G913" s="9">
        <v>10956</v>
      </c>
      <c r="H913" s="9" t="s">
        <v>5811</v>
      </c>
      <c r="I913" s="9" t="s">
        <v>7456</v>
      </c>
      <c r="J913" s="9">
        <v>101</v>
      </c>
      <c r="K913" s="9" t="s">
        <v>7478</v>
      </c>
      <c r="L913" s="9" t="s">
        <v>7510</v>
      </c>
      <c r="M913" s="9">
        <v>443.11</v>
      </c>
      <c r="N913" s="9">
        <v>207.06</v>
      </c>
      <c r="O913" s="9">
        <v>4</v>
      </c>
      <c r="P913" s="9">
        <v>0.2</v>
      </c>
      <c r="Q913" s="9">
        <v>350</v>
      </c>
      <c r="R913" s="9">
        <v>4</v>
      </c>
    </row>
    <row r="914" spans="1:18" x14ac:dyDescent="0.3">
      <c r="A914" s="9">
        <v>1106</v>
      </c>
      <c r="B914" s="9" t="s">
        <v>930</v>
      </c>
      <c r="C914" s="9">
        <v>37</v>
      </c>
      <c r="D914" s="9" t="s">
        <v>5018</v>
      </c>
      <c r="E914" s="9" t="s">
        <v>5812</v>
      </c>
      <c r="F914" s="9">
        <v>1</v>
      </c>
      <c r="G914" s="9">
        <v>11000</v>
      </c>
      <c r="H914" s="9" t="s">
        <v>5812</v>
      </c>
      <c r="I914" s="9" t="s">
        <v>7457</v>
      </c>
      <c r="J914" s="9">
        <v>116</v>
      </c>
      <c r="K914" s="9" t="s">
        <v>7480</v>
      </c>
      <c r="L914" s="9" t="s">
        <v>7510</v>
      </c>
      <c r="M914" s="9">
        <v>838.5</v>
      </c>
      <c r="N914" s="9">
        <v>569.1</v>
      </c>
      <c r="O914" s="9">
        <v>2</v>
      </c>
      <c r="P914" s="9">
        <v>0.2</v>
      </c>
      <c r="Q914" s="9">
        <v>1433</v>
      </c>
      <c r="R914" s="9">
        <v>1</v>
      </c>
    </row>
    <row r="915" spans="1:18" x14ac:dyDescent="0.3">
      <c r="A915" s="9">
        <v>1830</v>
      </c>
      <c r="B915" s="9" t="s">
        <v>931</v>
      </c>
      <c r="C915" s="9">
        <v>37</v>
      </c>
      <c r="D915" s="9" t="s">
        <v>5023</v>
      </c>
      <c r="E915" s="9" t="s">
        <v>5813</v>
      </c>
      <c r="F915" s="9">
        <v>0</v>
      </c>
      <c r="G915" s="9">
        <v>10986</v>
      </c>
      <c r="H915" s="9" t="s">
        <v>5813</v>
      </c>
      <c r="I915" s="9" t="s">
        <v>7455</v>
      </c>
      <c r="J915" s="9">
        <v>139</v>
      </c>
      <c r="K915" s="9" t="s">
        <v>7486</v>
      </c>
      <c r="L915" s="9" t="s">
        <v>7509</v>
      </c>
      <c r="M915" s="9">
        <v>1458.52</v>
      </c>
      <c r="N915" s="9">
        <v>833.69</v>
      </c>
      <c r="O915" s="9">
        <v>5</v>
      </c>
      <c r="P915" s="9"/>
      <c r="Q915" s="9">
        <v>337</v>
      </c>
      <c r="R915" s="9">
        <v>5</v>
      </c>
    </row>
    <row r="916" spans="1:18" x14ac:dyDescent="0.3">
      <c r="A916" s="9">
        <v>1047</v>
      </c>
      <c r="B916" s="9" t="s">
        <v>932</v>
      </c>
      <c r="C916" s="9">
        <v>33</v>
      </c>
      <c r="D916" s="9" t="s">
        <v>5018</v>
      </c>
      <c r="E916" s="9" t="s">
        <v>5814</v>
      </c>
      <c r="F916" s="9">
        <v>1</v>
      </c>
      <c r="G916" s="9">
        <v>11251</v>
      </c>
      <c r="H916" s="9" t="s">
        <v>5814</v>
      </c>
      <c r="I916" s="9" t="s">
        <v>7457</v>
      </c>
      <c r="J916" s="9">
        <v>115</v>
      </c>
      <c r="K916" s="9" t="s">
        <v>7481</v>
      </c>
      <c r="L916" s="9" t="s">
        <v>7508</v>
      </c>
      <c r="M916" s="9">
        <v>512.12</v>
      </c>
      <c r="N916" s="9">
        <v>272.5</v>
      </c>
      <c r="O916" s="9">
        <v>2</v>
      </c>
      <c r="P916" s="9"/>
      <c r="Q916" s="9">
        <v>1583</v>
      </c>
      <c r="R916" s="9">
        <v>1</v>
      </c>
    </row>
    <row r="917" spans="1:18" x14ac:dyDescent="0.3">
      <c r="A917" s="9">
        <v>1336</v>
      </c>
      <c r="B917" s="9" t="s">
        <v>933</v>
      </c>
      <c r="C917" s="9">
        <v>37</v>
      </c>
      <c r="D917" s="9" t="s">
        <v>5021</v>
      </c>
      <c r="E917" s="9" t="s">
        <v>5815</v>
      </c>
      <c r="F917" s="9">
        <v>1</v>
      </c>
      <c r="G917" s="9">
        <v>10337</v>
      </c>
      <c r="H917" s="9" t="s">
        <v>5815</v>
      </c>
      <c r="I917" s="9" t="s">
        <v>7456</v>
      </c>
      <c r="J917" s="9">
        <v>133</v>
      </c>
      <c r="K917" s="9" t="s">
        <v>7498</v>
      </c>
      <c r="L917" s="9" t="s">
        <v>7507</v>
      </c>
      <c r="M917" s="9">
        <v>282.69</v>
      </c>
      <c r="N917" s="9">
        <v>134.29</v>
      </c>
      <c r="O917" s="9">
        <v>4</v>
      </c>
      <c r="P917" s="9"/>
      <c r="Q917" s="9">
        <v>730</v>
      </c>
      <c r="R917" s="9">
        <v>3</v>
      </c>
    </row>
    <row r="918" spans="1:18" x14ac:dyDescent="0.3">
      <c r="A918" s="9">
        <v>2049</v>
      </c>
      <c r="B918" s="9" t="s">
        <v>934</v>
      </c>
      <c r="C918" s="9">
        <v>68</v>
      </c>
      <c r="D918" s="9" t="s">
        <v>5022</v>
      </c>
      <c r="E918" s="9" t="s">
        <v>5816</v>
      </c>
      <c r="F918" s="9">
        <v>0</v>
      </c>
      <c r="G918" s="9">
        <v>10990</v>
      </c>
      <c r="H918" s="9" t="s">
        <v>5816</v>
      </c>
      <c r="I918" s="9" t="s">
        <v>7455</v>
      </c>
      <c r="J918" s="9">
        <v>123</v>
      </c>
      <c r="K918" s="9" t="s">
        <v>7502</v>
      </c>
      <c r="L918" s="9" t="s">
        <v>7510</v>
      </c>
      <c r="M918" s="9">
        <v>790.78</v>
      </c>
      <c r="N918" s="9">
        <v>348.03</v>
      </c>
      <c r="O918" s="9">
        <v>2</v>
      </c>
      <c r="P918" s="9"/>
      <c r="Q918" s="9">
        <v>414</v>
      </c>
      <c r="R918" s="9">
        <v>4</v>
      </c>
    </row>
    <row r="919" spans="1:18" x14ac:dyDescent="0.3">
      <c r="A919" s="9">
        <v>1803</v>
      </c>
      <c r="B919" s="9" t="s">
        <v>935</v>
      </c>
      <c r="C919" s="9">
        <v>24</v>
      </c>
      <c r="D919" s="9" t="s">
        <v>5021</v>
      </c>
      <c r="E919" s="9" t="s">
        <v>5817</v>
      </c>
      <c r="F919" s="9">
        <v>1</v>
      </c>
      <c r="G919" s="9">
        <v>12320</v>
      </c>
      <c r="H919" s="9" t="s">
        <v>5817</v>
      </c>
      <c r="I919" s="9" t="s">
        <v>7455</v>
      </c>
      <c r="J919" s="9">
        <v>141</v>
      </c>
      <c r="K919" s="9" t="s">
        <v>7490</v>
      </c>
      <c r="L919" s="9" t="s">
        <v>7509</v>
      </c>
      <c r="M919" s="9">
        <v>612.34</v>
      </c>
      <c r="N919" s="9">
        <v>318.89999999999998</v>
      </c>
      <c r="O919" s="9">
        <v>1</v>
      </c>
      <c r="P919" s="9"/>
      <c r="Q919" s="9">
        <v>890</v>
      </c>
      <c r="R919" s="9">
        <v>2</v>
      </c>
    </row>
    <row r="920" spans="1:18" x14ac:dyDescent="0.3">
      <c r="A920" s="9">
        <v>2280</v>
      </c>
      <c r="B920" s="9" t="s">
        <v>936</v>
      </c>
      <c r="C920" s="9">
        <v>27</v>
      </c>
      <c r="D920" s="9" t="s">
        <v>5022</v>
      </c>
      <c r="E920" s="9" t="s">
        <v>5291</v>
      </c>
      <c r="F920" s="9">
        <v>1</v>
      </c>
      <c r="G920" s="9">
        <v>13829</v>
      </c>
      <c r="H920" s="9" t="s">
        <v>5291</v>
      </c>
      <c r="I920" s="9" t="s">
        <v>7456</v>
      </c>
      <c r="J920" s="9">
        <v>134</v>
      </c>
      <c r="K920" s="9" t="s">
        <v>7482</v>
      </c>
      <c r="L920" s="9" t="s">
        <v>7507</v>
      </c>
      <c r="M920" s="9">
        <v>281.39</v>
      </c>
      <c r="N920" s="9">
        <v>190.42</v>
      </c>
      <c r="O920" s="9">
        <v>3</v>
      </c>
      <c r="P920" s="9">
        <v>0.1</v>
      </c>
      <c r="Q920" s="9">
        <v>605</v>
      </c>
      <c r="R920" s="9">
        <v>3</v>
      </c>
    </row>
    <row r="921" spans="1:18" x14ac:dyDescent="0.3">
      <c r="A921" s="9">
        <v>1007</v>
      </c>
      <c r="B921" s="9" t="s">
        <v>937</v>
      </c>
      <c r="C921" s="9">
        <v>60</v>
      </c>
      <c r="D921" s="9" t="s">
        <v>5021</v>
      </c>
      <c r="E921" s="9" t="s">
        <v>5818</v>
      </c>
      <c r="F921" s="9">
        <v>0</v>
      </c>
      <c r="G921" s="9">
        <v>11460</v>
      </c>
      <c r="H921" s="9" t="s">
        <v>5818</v>
      </c>
      <c r="I921" s="9" t="s">
        <v>7455</v>
      </c>
      <c r="J921" s="9">
        <v>117</v>
      </c>
      <c r="K921" s="9" t="s">
        <v>7483</v>
      </c>
      <c r="L921" s="9" t="s">
        <v>7507</v>
      </c>
      <c r="M921" s="9">
        <v>1338.4</v>
      </c>
      <c r="N921" s="9">
        <v>554.91999999999996</v>
      </c>
      <c r="O921" s="9">
        <v>2</v>
      </c>
      <c r="P921" s="9"/>
      <c r="Q921" s="9">
        <v>513</v>
      </c>
      <c r="R921" s="9">
        <v>3</v>
      </c>
    </row>
    <row r="922" spans="1:18" x14ac:dyDescent="0.3">
      <c r="A922" s="9">
        <v>1624</v>
      </c>
      <c r="B922" s="9" t="s">
        <v>938</v>
      </c>
      <c r="C922" s="9">
        <v>34</v>
      </c>
      <c r="D922" s="9" t="s">
        <v>5018</v>
      </c>
      <c r="E922" s="9" t="s">
        <v>5819</v>
      </c>
      <c r="F922" s="9">
        <v>1</v>
      </c>
      <c r="G922" s="9">
        <v>10901</v>
      </c>
      <c r="H922" s="9" t="s">
        <v>5819</v>
      </c>
      <c r="I922" s="9" t="s">
        <v>7456</v>
      </c>
      <c r="J922" s="9">
        <v>125</v>
      </c>
      <c r="K922" s="9" t="s">
        <v>7479</v>
      </c>
      <c r="L922" s="9" t="s">
        <v>7510</v>
      </c>
      <c r="M922" s="9">
        <v>1486.55</v>
      </c>
      <c r="N922" s="9">
        <v>1036.56</v>
      </c>
      <c r="O922" s="9">
        <v>3</v>
      </c>
      <c r="P922" s="9"/>
      <c r="Q922" s="9">
        <v>826</v>
      </c>
      <c r="R922" s="9">
        <v>2</v>
      </c>
    </row>
    <row r="923" spans="1:18" x14ac:dyDescent="0.3">
      <c r="A923" s="9">
        <v>2276</v>
      </c>
      <c r="B923" s="9" t="s">
        <v>939</v>
      </c>
      <c r="C923" s="9">
        <v>33</v>
      </c>
      <c r="D923" s="9" t="s">
        <v>5023</v>
      </c>
      <c r="E923" s="9" t="s">
        <v>5424</v>
      </c>
      <c r="F923" s="9">
        <v>0</v>
      </c>
      <c r="G923" s="9">
        <v>12086</v>
      </c>
      <c r="H923" s="9" t="s">
        <v>5424</v>
      </c>
      <c r="I923" s="9" t="s">
        <v>7457</v>
      </c>
      <c r="J923" s="9">
        <v>142</v>
      </c>
      <c r="K923" s="9" t="s">
        <v>7500</v>
      </c>
      <c r="L923" s="9" t="s">
        <v>7507</v>
      </c>
      <c r="M923" s="9">
        <v>874.44</v>
      </c>
      <c r="N923" s="9">
        <v>404.29</v>
      </c>
      <c r="O923" s="9">
        <v>2</v>
      </c>
      <c r="P923" s="9"/>
      <c r="Q923" s="9">
        <v>342</v>
      </c>
      <c r="R923" s="9">
        <v>5</v>
      </c>
    </row>
    <row r="924" spans="1:18" x14ac:dyDescent="0.3">
      <c r="A924" s="9">
        <v>1718</v>
      </c>
      <c r="B924" s="9" t="s">
        <v>940</v>
      </c>
      <c r="C924" s="9">
        <v>55</v>
      </c>
      <c r="D924" s="9" t="s">
        <v>5022</v>
      </c>
      <c r="E924" s="9" t="s">
        <v>5820</v>
      </c>
      <c r="F924" s="9">
        <v>0</v>
      </c>
      <c r="G924" s="9">
        <v>13992</v>
      </c>
      <c r="H924" s="9" t="s">
        <v>5820</v>
      </c>
      <c r="I924" s="9" t="s">
        <v>7457</v>
      </c>
      <c r="J924" s="9">
        <v>106</v>
      </c>
      <c r="K924" s="9" t="s">
        <v>7477</v>
      </c>
      <c r="L924" s="9" t="s">
        <v>7507</v>
      </c>
      <c r="M924" s="9">
        <v>1173.28</v>
      </c>
      <c r="N924" s="9">
        <v>613.19000000000005</v>
      </c>
      <c r="O924" s="9">
        <v>4</v>
      </c>
      <c r="P924" s="9"/>
      <c r="Q924" s="9">
        <v>344</v>
      </c>
      <c r="R924" s="9">
        <v>2</v>
      </c>
    </row>
    <row r="925" spans="1:18" x14ac:dyDescent="0.3">
      <c r="A925" s="9">
        <v>1302</v>
      </c>
      <c r="B925" s="9" t="s">
        <v>941</v>
      </c>
      <c r="C925" s="9">
        <v>18</v>
      </c>
      <c r="D925" s="9" t="s">
        <v>5020</v>
      </c>
      <c r="E925" s="9" t="s">
        <v>5821</v>
      </c>
      <c r="F925" s="9">
        <v>0</v>
      </c>
      <c r="G925" s="9">
        <v>12729</v>
      </c>
      <c r="H925" s="9" t="s">
        <v>5821</v>
      </c>
      <c r="I925" s="9" t="s">
        <v>7455</v>
      </c>
      <c r="J925" s="9">
        <v>131</v>
      </c>
      <c r="K925" s="9" t="s">
        <v>7504</v>
      </c>
      <c r="L925" s="9" t="s">
        <v>7507</v>
      </c>
      <c r="M925" s="9">
        <v>1295.6099999999999</v>
      </c>
      <c r="N925" s="9">
        <v>535.75</v>
      </c>
      <c r="O925" s="9">
        <v>3</v>
      </c>
      <c r="P925" s="9"/>
      <c r="Q925" s="9">
        <v>407</v>
      </c>
      <c r="R925" s="9">
        <v>4</v>
      </c>
    </row>
    <row r="926" spans="1:18" x14ac:dyDescent="0.3">
      <c r="A926" s="9">
        <v>1638</v>
      </c>
      <c r="B926" s="9" t="s">
        <v>942</v>
      </c>
      <c r="C926" s="9">
        <v>52</v>
      </c>
      <c r="D926" s="9" t="s">
        <v>5019</v>
      </c>
      <c r="E926" s="9" t="s">
        <v>5822</v>
      </c>
      <c r="F926" s="9">
        <v>0</v>
      </c>
      <c r="G926" s="9">
        <v>10425</v>
      </c>
      <c r="H926" s="9" t="s">
        <v>5822</v>
      </c>
      <c r="I926" s="9" t="s">
        <v>7456</v>
      </c>
      <c r="J926" s="9">
        <v>105</v>
      </c>
      <c r="K926" s="9" t="s">
        <v>7461</v>
      </c>
      <c r="L926" s="9" t="s">
        <v>7510</v>
      </c>
      <c r="M926" s="9">
        <v>1066.42</v>
      </c>
      <c r="N926" s="9">
        <v>613.66</v>
      </c>
      <c r="O926" s="9">
        <v>2</v>
      </c>
      <c r="P926" s="9">
        <v>0.2</v>
      </c>
      <c r="Q926" s="9">
        <v>753</v>
      </c>
      <c r="R926" s="9">
        <v>4</v>
      </c>
    </row>
    <row r="927" spans="1:18" x14ac:dyDescent="0.3">
      <c r="A927" s="9">
        <v>1055</v>
      </c>
      <c r="B927" s="9" t="s">
        <v>943</v>
      </c>
      <c r="C927" s="9">
        <v>40</v>
      </c>
      <c r="D927" s="9" t="s">
        <v>5022</v>
      </c>
      <c r="E927" s="9" t="s">
        <v>5823</v>
      </c>
      <c r="F927" s="9">
        <v>0</v>
      </c>
      <c r="G927" s="9">
        <v>12362</v>
      </c>
      <c r="H927" s="9" t="s">
        <v>5823</v>
      </c>
      <c r="I927" s="9" t="s">
        <v>7456</v>
      </c>
      <c r="J927" s="9">
        <v>140</v>
      </c>
      <c r="K927" s="9" t="s">
        <v>7468</v>
      </c>
      <c r="L927" s="9" t="s">
        <v>7511</v>
      </c>
      <c r="M927" s="9">
        <v>114.03</v>
      </c>
      <c r="N927" s="9">
        <v>62.15</v>
      </c>
      <c r="O927" s="9">
        <v>4</v>
      </c>
      <c r="P927" s="9"/>
      <c r="Q927" s="9">
        <v>605</v>
      </c>
      <c r="R927" s="9">
        <v>2</v>
      </c>
    </row>
    <row r="928" spans="1:18" x14ac:dyDescent="0.3">
      <c r="A928" s="9">
        <v>1725</v>
      </c>
      <c r="B928" s="9" t="s">
        <v>944</v>
      </c>
      <c r="C928" s="9">
        <v>46</v>
      </c>
      <c r="D928" s="9" t="s">
        <v>5022</v>
      </c>
      <c r="E928" s="9" t="s">
        <v>5824</v>
      </c>
      <c r="F928" s="9">
        <v>0</v>
      </c>
      <c r="G928" s="9">
        <v>10613</v>
      </c>
      <c r="H928" s="9" t="s">
        <v>5824</v>
      </c>
      <c r="I928" s="9" t="s">
        <v>7457</v>
      </c>
      <c r="J928" s="9">
        <v>140</v>
      </c>
      <c r="K928" s="9" t="s">
        <v>7468</v>
      </c>
      <c r="L928" s="9" t="s">
        <v>7507</v>
      </c>
      <c r="M928" s="9">
        <v>278.57</v>
      </c>
      <c r="N928" s="9">
        <v>167.15</v>
      </c>
      <c r="O928" s="9">
        <v>1</v>
      </c>
      <c r="P928" s="9">
        <v>0.2</v>
      </c>
      <c r="Q928" s="9">
        <v>504</v>
      </c>
      <c r="R928" s="9">
        <v>9</v>
      </c>
    </row>
    <row r="929" spans="1:18" x14ac:dyDescent="0.3">
      <c r="A929" s="9">
        <v>1525</v>
      </c>
      <c r="B929" s="9" t="s">
        <v>945</v>
      </c>
      <c r="C929" s="9">
        <v>46</v>
      </c>
      <c r="D929" s="9" t="s">
        <v>5020</v>
      </c>
      <c r="E929" s="9" t="s">
        <v>5825</v>
      </c>
      <c r="F929" s="9">
        <v>0</v>
      </c>
      <c r="G929" s="9">
        <v>13877</v>
      </c>
      <c r="H929" s="9" t="s">
        <v>5825</v>
      </c>
      <c r="I929" s="9" t="s">
        <v>7457</v>
      </c>
      <c r="J929" s="9">
        <v>130</v>
      </c>
      <c r="K929" s="9" t="s">
        <v>7487</v>
      </c>
      <c r="L929" s="9" t="s">
        <v>7511</v>
      </c>
      <c r="M929" s="9">
        <v>152.93</v>
      </c>
      <c r="N929" s="9">
        <v>86.07</v>
      </c>
      <c r="O929" s="9">
        <v>5</v>
      </c>
      <c r="P929" s="9">
        <v>0.05</v>
      </c>
      <c r="Q929" s="9">
        <v>377</v>
      </c>
      <c r="R929" s="9">
        <v>5</v>
      </c>
    </row>
    <row r="930" spans="1:18" x14ac:dyDescent="0.3">
      <c r="A930" s="9">
        <v>1473</v>
      </c>
      <c r="B930" s="9" t="s">
        <v>946</v>
      </c>
      <c r="C930" s="9">
        <v>30</v>
      </c>
      <c r="D930" s="9" t="s">
        <v>5018</v>
      </c>
      <c r="E930" s="9" t="s">
        <v>5826</v>
      </c>
      <c r="F930" s="9">
        <v>1</v>
      </c>
      <c r="G930" s="9">
        <v>13580</v>
      </c>
      <c r="H930" s="9" t="s">
        <v>5826</v>
      </c>
      <c r="I930" s="9" t="s">
        <v>7455</v>
      </c>
      <c r="J930" s="9">
        <v>105</v>
      </c>
      <c r="K930" s="9" t="s">
        <v>7461</v>
      </c>
      <c r="L930" s="9" t="s">
        <v>7507</v>
      </c>
      <c r="M930" s="9">
        <v>64.33</v>
      </c>
      <c r="N930" s="9">
        <v>33.42</v>
      </c>
      <c r="O930" s="9">
        <v>4</v>
      </c>
      <c r="P930" s="9">
        <v>0.05</v>
      </c>
      <c r="Q930" s="9">
        <v>1111</v>
      </c>
      <c r="R930" s="9">
        <v>3</v>
      </c>
    </row>
    <row r="931" spans="1:18" x14ac:dyDescent="0.3">
      <c r="A931" s="9">
        <v>1027</v>
      </c>
      <c r="B931" s="9" t="s">
        <v>947</v>
      </c>
      <c r="C931" s="9">
        <v>55</v>
      </c>
      <c r="D931" s="9" t="s">
        <v>5021</v>
      </c>
      <c r="E931" s="9" t="s">
        <v>5827</v>
      </c>
      <c r="F931" s="9">
        <v>0</v>
      </c>
      <c r="G931" s="9">
        <v>13998</v>
      </c>
      <c r="H931" s="9" t="s">
        <v>5827</v>
      </c>
      <c r="I931" s="9" t="s">
        <v>7456</v>
      </c>
      <c r="J931" s="9">
        <v>112</v>
      </c>
      <c r="K931" s="9" t="s">
        <v>7492</v>
      </c>
      <c r="L931" s="9" t="s">
        <v>7510</v>
      </c>
      <c r="M931" s="9">
        <v>493.69</v>
      </c>
      <c r="N931" s="9">
        <v>306.74</v>
      </c>
      <c r="O931" s="9">
        <v>4</v>
      </c>
      <c r="P931" s="9"/>
      <c r="Q931" s="9">
        <v>624</v>
      </c>
      <c r="R931" s="9">
        <v>4</v>
      </c>
    </row>
    <row r="932" spans="1:18" x14ac:dyDescent="0.3">
      <c r="A932" s="9">
        <v>1077</v>
      </c>
      <c r="B932" s="9" t="s">
        <v>948</v>
      </c>
      <c r="C932" s="9">
        <v>31</v>
      </c>
      <c r="D932" s="9" t="s">
        <v>5021</v>
      </c>
      <c r="E932" s="9" t="s">
        <v>5828</v>
      </c>
      <c r="F932" s="9">
        <v>0</v>
      </c>
      <c r="G932" s="9">
        <v>12802</v>
      </c>
      <c r="H932" s="9" t="s">
        <v>5828</v>
      </c>
      <c r="I932" s="9" t="s">
        <v>7455</v>
      </c>
      <c r="J932" s="9">
        <v>107</v>
      </c>
      <c r="K932" s="9" t="s">
        <v>7485</v>
      </c>
      <c r="L932" s="9" t="s">
        <v>7509</v>
      </c>
      <c r="M932" s="9">
        <v>618.91999999999996</v>
      </c>
      <c r="N932" s="9">
        <v>252.21</v>
      </c>
      <c r="O932" s="9">
        <v>1</v>
      </c>
      <c r="P932" s="9"/>
      <c r="Q932" s="9">
        <v>527</v>
      </c>
      <c r="R932" s="9">
        <v>4</v>
      </c>
    </row>
    <row r="933" spans="1:18" x14ac:dyDescent="0.3">
      <c r="A933" s="9">
        <v>2239</v>
      </c>
      <c r="B933" s="9" t="s">
        <v>949</v>
      </c>
      <c r="C933" s="9">
        <v>46</v>
      </c>
      <c r="D933" s="9" t="s">
        <v>5023</v>
      </c>
      <c r="E933" s="9" t="s">
        <v>5829</v>
      </c>
      <c r="F933" s="9">
        <v>0</v>
      </c>
      <c r="G933" s="9">
        <v>12204</v>
      </c>
      <c r="H933" s="9" t="s">
        <v>5829</v>
      </c>
      <c r="I933" s="9" t="s">
        <v>7455</v>
      </c>
      <c r="J933" s="9">
        <v>145</v>
      </c>
      <c r="K933" s="9" t="s">
        <v>7470</v>
      </c>
      <c r="L933" s="9" t="s">
        <v>7510</v>
      </c>
      <c r="M933" s="9">
        <v>399.49</v>
      </c>
      <c r="N933" s="9">
        <v>224.64</v>
      </c>
      <c r="O933" s="9">
        <v>3</v>
      </c>
      <c r="P933" s="9"/>
      <c r="Q933" s="9">
        <v>541</v>
      </c>
      <c r="R933" s="9">
        <v>4</v>
      </c>
    </row>
    <row r="934" spans="1:18" x14ac:dyDescent="0.3">
      <c r="A934" s="9">
        <v>2409</v>
      </c>
      <c r="B934" s="9" t="s">
        <v>950</v>
      </c>
      <c r="C934" s="9">
        <v>58</v>
      </c>
      <c r="D934" s="9" t="s">
        <v>5018</v>
      </c>
      <c r="E934" s="9" t="s">
        <v>5464</v>
      </c>
      <c r="F934" s="9">
        <v>0</v>
      </c>
      <c r="G934" s="9">
        <v>10871</v>
      </c>
      <c r="H934" s="9" t="s">
        <v>5464</v>
      </c>
      <c r="I934" s="9" t="s">
        <v>7455</v>
      </c>
      <c r="J934" s="9">
        <v>113</v>
      </c>
      <c r="K934" s="9" t="s">
        <v>7460</v>
      </c>
      <c r="L934" s="9" t="s">
        <v>7508</v>
      </c>
      <c r="M934" s="9">
        <v>143.68</v>
      </c>
      <c r="N934" s="9">
        <v>62.38</v>
      </c>
      <c r="O934" s="9">
        <v>2</v>
      </c>
      <c r="P934" s="9"/>
      <c r="Q934" s="9">
        <v>541</v>
      </c>
      <c r="R934" s="9">
        <v>4</v>
      </c>
    </row>
    <row r="935" spans="1:18" x14ac:dyDescent="0.3">
      <c r="A935" s="9">
        <v>1364</v>
      </c>
      <c r="B935" s="9" t="s">
        <v>951</v>
      </c>
      <c r="C935" s="9">
        <v>60</v>
      </c>
      <c r="D935" s="9" t="s">
        <v>5020</v>
      </c>
      <c r="E935" s="9" t="s">
        <v>5394</v>
      </c>
      <c r="F935" s="9">
        <v>0</v>
      </c>
      <c r="G935" s="9">
        <v>12824</v>
      </c>
      <c r="H935" s="9" t="s">
        <v>5394</v>
      </c>
      <c r="I935" s="9" t="s">
        <v>7456</v>
      </c>
      <c r="J935" s="9">
        <v>149</v>
      </c>
      <c r="K935" s="9" t="s">
        <v>7467</v>
      </c>
      <c r="L935" s="9" t="s">
        <v>7507</v>
      </c>
      <c r="M935" s="9">
        <v>818.3</v>
      </c>
      <c r="N935" s="9">
        <v>434.36</v>
      </c>
      <c r="O935" s="9">
        <v>3</v>
      </c>
      <c r="P935" s="9">
        <v>0.2</v>
      </c>
      <c r="Q935" s="9">
        <v>1042</v>
      </c>
      <c r="R935" s="9">
        <v>6</v>
      </c>
    </row>
    <row r="936" spans="1:18" x14ac:dyDescent="0.3">
      <c r="A936" s="9">
        <v>1665</v>
      </c>
      <c r="B936" s="9" t="s">
        <v>952</v>
      </c>
      <c r="C936" s="9">
        <v>35</v>
      </c>
      <c r="D936" s="9" t="s">
        <v>5018</v>
      </c>
      <c r="E936" s="9" t="s">
        <v>5830</v>
      </c>
      <c r="F936" s="9">
        <v>0</v>
      </c>
      <c r="G936" s="9">
        <v>12304</v>
      </c>
      <c r="H936" s="9" t="s">
        <v>5830</v>
      </c>
      <c r="I936" s="9" t="s">
        <v>7457</v>
      </c>
      <c r="J936" s="9">
        <v>104</v>
      </c>
      <c r="K936" s="9" t="s">
        <v>7499</v>
      </c>
      <c r="L936" s="9" t="s">
        <v>7508</v>
      </c>
      <c r="M936" s="9">
        <v>446.31</v>
      </c>
      <c r="N936" s="9">
        <v>284.45</v>
      </c>
      <c r="O936" s="9">
        <v>4</v>
      </c>
      <c r="P936" s="9"/>
      <c r="Q936" s="9">
        <v>715</v>
      </c>
      <c r="R936" s="9">
        <v>4</v>
      </c>
    </row>
    <row r="937" spans="1:18" x14ac:dyDescent="0.3">
      <c r="A937" s="9">
        <v>1525</v>
      </c>
      <c r="B937" s="9" t="s">
        <v>953</v>
      </c>
      <c r="C937" s="9">
        <v>46</v>
      </c>
      <c r="D937" s="9" t="s">
        <v>5018</v>
      </c>
      <c r="E937" s="9" t="s">
        <v>5831</v>
      </c>
      <c r="F937" s="9">
        <v>0</v>
      </c>
      <c r="G937" s="9">
        <v>11999</v>
      </c>
      <c r="H937" s="9" t="s">
        <v>5831</v>
      </c>
      <c r="I937" s="9" t="s">
        <v>7456</v>
      </c>
      <c r="J937" s="9">
        <v>142</v>
      </c>
      <c r="K937" s="9" t="s">
        <v>7500</v>
      </c>
      <c r="L937" s="9" t="s">
        <v>7508</v>
      </c>
      <c r="M937" s="9">
        <v>1204.25</v>
      </c>
      <c r="N937" s="9">
        <v>533.16999999999996</v>
      </c>
      <c r="O937" s="9">
        <v>2</v>
      </c>
      <c r="P937" s="9"/>
      <c r="Q937" s="9">
        <v>377</v>
      </c>
      <c r="R937" s="9">
        <v>5</v>
      </c>
    </row>
    <row r="938" spans="1:18" x14ac:dyDescent="0.3">
      <c r="A938" s="9">
        <v>1698</v>
      </c>
      <c r="B938" s="9" t="s">
        <v>954</v>
      </c>
      <c r="C938" s="9">
        <v>34</v>
      </c>
      <c r="D938" s="9" t="s">
        <v>5021</v>
      </c>
      <c r="E938" s="9" t="s">
        <v>5110</v>
      </c>
      <c r="F938" s="9">
        <v>0</v>
      </c>
      <c r="G938" s="9">
        <v>11893</v>
      </c>
      <c r="H938" s="9" t="s">
        <v>5110</v>
      </c>
      <c r="I938" s="9" t="s">
        <v>7456</v>
      </c>
      <c r="J938" s="9">
        <v>103</v>
      </c>
      <c r="K938" s="9" t="s">
        <v>7472</v>
      </c>
      <c r="L938" s="9" t="s">
        <v>7508</v>
      </c>
      <c r="M938" s="9">
        <v>61.68</v>
      </c>
      <c r="N938" s="9">
        <v>41.99</v>
      </c>
      <c r="O938" s="9">
        <v>5</v>
      </c>
      <c r="P938" s="9"/>
      <c r="Q938" s="9">
        <v>487</v>
      </c>
      <c r="R938" s="9">
        <v>3</v>
      </c>
    </row>
    <row r="939" spans="1:18" x14ac:dyDescent="0.3">
      <c r="A939" s="9">
        <v>2335</v>
      </c>
      <c r="B939" s="9" t="s">
        <v>955</v>
      </c>
      <c r="C939" s="9">
        <v>-10</v>
      </c>
      <c r="D939" s="9" t="s">
        <v>5020</v>
      </c>
      <c r="E939" s="9" t="s">
        <v>5832</v>
      </c>
      <c r="F939" s="9">
        <v>1</v>
      </c>
      <c r="G939" s="9">
        <v>12902</v>
      </c>
      <c r="H939" s="9" t="s">
        <v>5832</v>
      </c>
      <c r="I939" s="9" t="s">
        <v>7456</v>
      </c>
      <c r="J939" s="9">
        <v>112</v>
      </c>
      <c r="K939" s="9" t="s">
        <v>7492</v>
      </c>
      <c r="L939" s="9" t="s">
        <v>7507</v>
      </c>
      <c r="M939" s="9">
        <v>1271.6600000000001</v>
      </c>
      <c r="N939" s="9">
        <v>847.63</v>
      </c>
      <c r="O939" s="9">
        <v>5</v>
      </c>
      <c r="P939" s="9"/>
      <c r="Q939" s="9">
        <v>1255</v>
      </c>
      <c r="R939" s="9">
        <v>2</v>
      </c>
    </row>
    <row r="940" spans="1:18" x14ac:dyDescent="0.3">
      <c r="A940" s="9">
        <v>1882</v>
      </c>
      <c r="B940" s="9" t="s">
        <v>956</v>
      </c>
      <c r="C940" s="9">
        <v>51</v>
      </c>
      <c r="D940" s="9" t="s">
        <v>5019</v>
      </c>
      <c r="E940" s="9" t="s">
        <v>5833</v>
      </c>
      <c r="F940" s="9">
        <v>0</v>
      </c>
      <c r="G940" s="9">
        <v>10634</v>
      </c>
      <c r="H940" s="9" t="s">
        <v>5833</v>
      </c>
      <c r="I940" s="9" t="s">
        <v>7455</v>
      </c>
      <c r="J940" s="9">
        <v>101</v>
      </c>
      <c r="K940" s="9" t="s">
        <v>7478</v>
      </c>
      <c r="L940" s="9" t="s">
        <v>7510</v>
      </c>
      <c r="M940" s="9">
        <v>1434.39</v>
      </c>
      <c r="N940" s="9">
        <v>752.3</v>
      </c>
      <c r="O940" s="9">
        <v>2</v>
      </c>
      <c r="P940" s="9"/>
      <c r="Q940" s="9">
        <v>350</v>
      </c>
      <c r="R940" s="9">
        <v>7</v>
      </c>
    </row>
    <row r="941" spans="1:18" x14ac:dyDescent="0.3">
      <c r="A941" s="9">
        <v>2030</v>
      </c>
      <c r="B941" s="9" t="s">
        <v>957</v>
      </c>
      <c r="C941" s="9">
        <v>41</v>
      </c>
      <c r="D941" s="9" t="s">
        <v>5022</v>
      </c>
      <c r="E941" s="9" t="s">
        <v>5834</v>
      </c>
      <c r="F941" s="9">
        <v>0</v>
      </c>
      <c r="G941" s="9">
        <v>12503</v>
      </c>
      <c r="H941" s="9" t="s">
        <v>5834</v>
      </c>
      <c r="I941" s="9" t="s">
        <v>7455</v>
      </c>
      <c r="J941" s="9">
        <v>127</v>
      </c>
      <c r="K941" s="9" t="s">
        <v>7489</v>
      </c>
      <c r="L941" s="9" t="s">
        <v>7508</v>
      </c>
      <c r="M941" s="9">
        <v>1088.4000000000001</v>
      </c>
      <c r="N941" s="9">
        <v>437.31</v>
      </c>
      <c r="O941" s="9">
        <v>4</v>
      </c>
      <c r="P941" s="9"/>
      <c r="Q941" s="9">
        <v>441</v>
      </c>
      <c r="R941" s="9">
        <v>5</v>
      </c>
    </row>
    <row r="942" spans="1:18" x14ac:dyDescent="0.3">
      <c r="A942" s="9">
        <v>2026</v>
      </c>
      <c r="B942" s="9" t="s">
        <v>958</v>
      </c>
      <c r="C942" s="9">
        <v>44</v>
      </c>
      <c r="D942" s="9" t="s">
        <v>5021</v>
      </c>
      <c r="E942" s="9" t="s">
        <v>5835</v>
      </c>
      <c r="F942" s="9">
        <v>1</v>
      </c>
      <c r="G942" s="9">
        <v>12094</v>
      </c>
      <c r="H942" s="9" t="s">
        <v>5835</v>
      </c>
      <c r="I942" s="9" t="s">
        <v>7456</v>
      </c>
      <c r="J942" s="9">
        <v>143</v>
      </c>
      <c r="K942" s="9" t="s">
        <v>7475</v>
      </c>
      <c r="L942" s="9" t="s">
        <v>7509</v>
      </c>
      <c r="M942" s="9">
        <v>1113.78</v>
      </c>
      <c r="N942" s="9">
        <v>709.39</v>
      </c>
      <c r="O942" s="9">
        <v>1</v>
      </c>
      <c r="P942" s="9">
        <v>0.1</v>
      </c>
      <c r="Q942" s="9">
        <v>1123</v>
      </c>
      <c r="R942" s="9">
        <v>4</v>
      </c>
    </row>
    <row r="943" spans="1:18" x14ac:dyDescent="0.3">
      <c r="A943" s="9">
        <v>1918</v>
      </c>
      <c r="B943" s="9" t="s">
        <v>959</v>
      </c>
      <c r="C943" s="9">
        <v>46</v>
      </c>
      <c r="D943" s="9" t="s">
        <v>5020</v>
      </c>
      <c r="E943" s="9" t="s">
        <v>5803</v>
      </c>
      <c r="F943" s="9">
        <v>0</v>
      </c>
      <c r="G943" s="9">
        <v>13403</v>
      </c>
      <c r="H943" s="9" t="s">
        <v>5803</v>
      </c>
      <c r="I943" s="9" t="s">
        <v>7455</v>
      </c>
      <c r="J943" s="9">
        <v>113</v>
      </c>
      <c r="K943" s="9" t="s">
        <v>7460</v>
      </c>
      <c r="L943" s="9" t="s">
        <v>7507</v>
      </c>
      <c r="M943" s="9">
        <v>1403.67</v>
      </c>
      <c r="N943" s="9">
        <v>932.41</v>
      </c>
      <c r="O943" s="9">
        <v>3</v>
      </c>
      <c r="P943" s="9"/>
      <c r="Q943" s="9">
        <v>694</v>
      </c>
      <c r="R943" s="9">
        <v>4</v>
      </c>
    </row>
    <row r="944" spans="1:18" x14ac:dyDescent="0.3">
      <c r="A944" s="9">
        <v>1749</v>
      </c>
      <c r="B944" s="9" t="s">
        <v>960</v>
      </c>
      <c r="C944" s="9">
        <v>46</v>
      </c>
      <c r="D944" s="9" t="s">
        <v>5023</v>
      </c>
      <c r="E944" s="9" t="s">
        <v>5836</v>
      </c>
      <c r="F944" s="9">
        <v>0</v>
      </c>
      <c r="G944" s="9">
        <v>12057</v>
      </c>
      <c r="H944" s="9" t="s">
        <v>5836</v>
      </c>
      <c r="I944" s="9" t="s">
        <v>7455</v>
      </c>
      <c r="J944" s="9">
        <v>117</v>
      </c>
      <c r="K944" s="9" t="s">
        <v>7483</v>
      </c>
      <c r="L944" s="9" t="s">
        <v>7510</v>
      </c>
      <c r="M944" s="9">
        <v>353.15</v>
      </c>
      <c r="N944" s="9">
        <v>159.77000000000001</v>
      </c>
      <c r="O944" s="9">
        <v>3</v>
      </c>
      <c r="P944" s="9"/>
      <c r="Q944" s="9">
        <v>442</v>
      </c>
      <c r="R944" s="9">
        <v>3</v>
      </c>
    </row>
    <row r="945" spans="1:18" x14ac:dyDescent="0.3">
      <c r="A945" s="9">
        <v>1362</v>
      </c>
      <c r="B945" s="9" t="s">
        <v>961</v>
      </c>
      <c r="C945" s="9">
        <v>36</v>
      </c>
      <c r="D945" s="9" t="s">
        <v>5022</v>
      </c>
      <c r="E945" s="9" t="s">
        <v>5837</v>
      </c>
      <c r="F945" s="9">
        <v>1</v>
      </c>
      <c r="G945" s="9">
        <v>12191</v>
      </c>
      <c r="H945" s="9" t="s">
        <v>5837</v>
      </c>
      <c r="I945" s="9" t="s">
        <v>7457</v>
      </c>
      <c r="J945" s="9">
        <v>108</v>
      </c>
      <c r="K945" s="9" t="s">
        <v>7496</v>
      </c>
      <c r="L945" s="9" t="s">
        <v>7510</v>
      </c>
      <c r="M945" s="9">
        <v>1492.12</v>
      </c>
      <c r="N945" s="9"/>
      <c r="O945" s="9">
        <v>1</v>
      </c>
      <c r="P945" s="9"/>
      <c r="Q945" s="9">
        <v>399</v>
      </c>
      <c r="R945" s="9">
        <v>7</v>
      </c>
    </row>
    <row r="946" spans="1:18" x14ac:dyDescent="0.3">
      <c r="A946" s="9">
        <v>2297</v>
      </c>
      <c r="B946" s="9" t="s">
        <v>962</v>
      </c>
      <c r="C946" s="9">
        <v>34</v>
      </c>
      <c r="D946" s="9" t="s">
        <v>5022</v>
      </c>
      <c r="E946" s="9" t="s">
        <v>5838</v>
      </c>
      <c r="F946" s="9">
        <v>0</v>
      </c>
      <c r="G946" s="9">
        <v>11454</v>
      </c>
      <c r="H946" s="9" t="s">
        <v>5838</v>
      </c>
      <c r="I946" s="9" t="s">
        <v>7456</v>
      </c>
      <c r="J946" s="9">
        <v>132</v>
      </c>
      <c r="K946" s="9" t="s">
        <v>7506</v>
      </c>
      <c r="L946" s="9" t="s">
        <v>7508</v>
      </c>
      <c r="M946" s="9">
        <v>1171.55</v>
      </c>
      <c r="N946" s="9">
        <v>789.89</v>
      </c>
      <c r="O946" s="9">
        <v>1</v>
      </c>
      <c r="P946" s="9"/>
      <c r="Q946" s="9">
        <v>887</v>
      </c>
      <c r="R946" s="9">
        <v>3</v>
      </c>
    </row>
    <row r="947" spans="1:18" x14ac:dyDescent="0.3">
      <c r="A947" s="9">
        <v>1805</v>
      </c>
      <c r="B947" s="9" t="s">
        <v>963</v>
      </c>
      <c r="C947" s="9">
        <v>37</v>
      </c>
      <c r="D947" s="9" t="s">
        <v>5021</v>
      </c>
      <c r="E947" s="9" t="s">
        <v>5839</v>
      </c>
      <c r="F947" s="9">
        <v>0</v>
      </c>
      <c r="G947" s="9">
        <v>13882</v>
      </c>
      <c r="H947" s="9" t="s">
        <v>5839</v>
      </c>
      <c r="I947" s="9" t="s">
        <v>7456</v>
      </c>
      <c r="J947" s="9">
        <v>120</v>
      </c>
      <c r="K947" s="9" t="s">
        <v>7488</v>
      </c>
      <c r="L947" s="9" t="s">
        <v>7507</v>
      </c>
      <c r="M947" s="9">
        <v>1103.53</v>
      </c>
      <c r="N947" s="9">
        <v>597.44000000000005</v>
      </c>
      <c r="O947" s="9">
        <v>5</v>
      </c>
      <c r="P947" s="9"/>
      <c r="Q947" s="9">
        <v>521</v>
      </c>
      <c r="R947" s="9">
        <v>4</v>
      </c>
    </row>
    <row r="948" spans="1:18" x14ac:dyDescent="0.3">
      <c r="A948" s="9">
        <v>1738</v>
      </c>
      <c r="B948" s="9" t="s">
        <v>964</v>
      </c>
      <c r="C948" s="9">
        <v>22</v>
      </c>
      <c r="D948" s="9" t="s">
        <v>5023</v>
      </c>
      <c r="E948" s="9" t="s">
        <v>5790</v>
      </c>
      <c r="F948" s="9">
        <v>0</v>
      </c>
      <c r="G948" s="9">
        <v>13223</v>
      </c>
      <c r="H948" s="9" t="s">
        <v>5790</v>
      </c>
      <c r="I948" s="9" t="s">
        <v>7455</v>
      </c>
      <c r="J948" s="9">
        <v>117</v>
      </c>
      <c r="K948" s="9" t="s">
        <v>7483</v>
      </c>
      <c r="L948" s="9" t="s">
        <v>7508</v>
      </c>
      <c r="M948" s="9">
        <v>573.58000000000004</v>
      </c>
      <c r="N948" s="9">
        <v>366.75</v>
      </c>
      <c r="O948" s="9">
        <v>1</v>
      </c>
      <c r="P948" s="9">
        <v>0.2</v>
      </c>
      <c r="Q948" s="9">
        <v>704</v>
      </c>
      <c r="R948" s="9">
        <v>3</v>
      </c>
    </row>
    <row r="949" spans="1:18" x14ac:dyDescent="0.3">
      <c r="A949" s="9">
        <v>2038</v>
      </c>
      <c r="B949" s="9" t="s">
        <v>965</v>
      </c>
      <c r="C949" s="9">
        <v>50</v>
      </c>
      <c r="D949" s="9" t="s">
        <v>5021</v>
      </c>
      <c r="E949" s="9" t="s">
        <v>5840</v>
      </c>
      <c r="F949" s="9">
        <v>1</v>
      </c>
      <c r="G949" s="9">
        <v>10486</v>
      </c>
      <c r="H949" s="9" t="s">
        <v>5840</v>
      </c>
      <c r="I949" s="9" t="s">
        <v>7456</v>
      </c>
      <c r="J949" s="9">
        <v>134</v>
      </c>
      <c r="K949" s="9" t="s">
        <v>7482</v>
      </c>
      <c r="L949" s="9" t="s">
        <v>7509</v>
      </c>
      <c r="M949" s="9">
        <v>841.38</v>
      </c>
      <c r="N949" s="9">
        <v>448.86</v>
      </c>
      <c r="O949" s="9">
        <v>2</v>
      </c>
      <c r="P949" s="9"/>
      <c r="Q949" s="9">
        <v>881</v>
      </c>
      <c r="R949" s="9">
        <v>3</v>
      </c>
    </row>
    <row r="950" spans="1:18" x14ac:dyDescent="0.3">
      <c r="A950" s="9">
        <v>2215</v>
      </c>
      <c r="B950" s="9" t="s">
        <v>966</v>
      </c>
      <c r="C950" s="9">
        <v>27</v>
      </c>
      <c r="D950" s="9" t="s">
        <v>5018</v>
      </c>
      <c r="E950" s="9" t="s">
        <v>5741</v>
      </c>
      <c r="F950" s="9">
        <v>0</v>
      </c>
      <c r="G950" s="9">
        <v>13207</v>
      </c>
      <c r="H950" s="9" t="s">
        <v>5741</v>
      </c>
      <c r="I950" s="9" t="s">
        <v>7456</v>
      </c>
      <c r="J950" s="9">
        <v>135</v>
      </c>
      <c r="K950" s="9" t="s">
        <v>7458</v>
      </c>
      <c r="L950" s="9" t="s">
        <v>7510</v>
      </c>
      <c r="M950" s="9">
        <v>998.18</v>
      </c>
      <c r="N950" s="9">
        <v>568.17999999999995</v>
      </c>
      <c r="O950" s="9">
        <v>5</v>
      </c>
      <c r="P950" s="9"/>
      <c r="Q950" s="9">
        <v>361</v>
      </c>
      <c r="R950" s="9">
        <v>3</v>
      </c>
    </row>
    <row r="951" spans="1:18" x14ac:dyDescent="0.3">
      <c r="A951" s="9">
        <v>1484</v>
      </c>
      <c r="B951" s="9" t="s">
        <v>967</v>
      </c>
      <c r="C951" s="9">
        <v>24</v>
      </c>
      <c r="D951" s="9" t="s">
        <v>5020</v>
      </c>
      <c r="E951" s="9" t="s">
        <v>5841</v>
      </c>
      <c r="F951" s="9">
        <v>0</v>
      </c>
      <c r="G951" s="9">
        <v>13658</v>
      </c>
      <c r="H951" s="9" t="s">
        <v>5841</v>
      </c>
      <c r="I951" s="9" t="s">
        <v>7456</v>
      </c>
      <c r="J951" s="9">
        <v>135</v>
      </c>
      <c r="K951" s="9" t="s">
        <v>7458</v>
      </c>
      <c r="L951" s="9" t="s">
        <v>7510</v>
      </c>
      <c r="M951" s="9">
        <v>949.5</v>
      </c>
      <c r="N951" s="9">
        <v>470.91</v>
      </c>
      <c r="O951" s="9">
        <v>4</v>
      </c>
      <c r="P951" s="9">
        <v>0.2</v>
      </c>
      <c r="Q951" s="9">
        <v>440</v>
      </c>
      <c r="R951" s="9">
        <v>8</v>
      </c>
    </row>
    <row r="952" spans="1:18" x14ac:dyDescent="0.3">
      <c r="A952" s="9">
        <v>1027</v>
      </c>
      <c r="B952" s="9" t="s">
        <v>968</v>
      </c>
      <c r="C952" s="9">
        <v>39</v>
      </c>
      <c r="D952" s="9" t="s">
        <v>5023</v>
      </c>
      <c r="E952" s="9" t="s">
        <v>5842</v>
      </c>
      <c r="F952" s="9">
        <v>0</v>
      </c>
      <c r="G952" s="9">
        <v>11896</v>
      </c>
      <c r="H952" s="9" t="s">
        <v>5842</v>
      </c>
      <c r="I952" s="9" t="s">
        <v>7456</v>
      </c>
      <c r="J952" s="9">
        <v>138</v>
      </c>
      <c r="K952" s="9" t="s">
        <v>7464</v>
      </c>
      <c r="L952" s="9" t="s">
        <v>7507</v>
      </c>
      <c r="M952" s="9">
        <v>1072.23</v>
      </c>
      <c r="N952" s="9">
        <v>480.19</v>
      </c>
      <c r="O952" s="9">
        <v>5</v>
      </c>
      <c r="P952" s="9">
        <v>0.05</v>
      </c>
      <c r="Q952" s="9">
        <v>624</v>
      </c>
      <c r="R952" s="9">
        <v>4</v>
      </c>
    </row>
    <row r="953" spans="1:18" x14ac:dyDescent="0.3">
      <c r="A953" s="9">
        <v>1713</v>
      </c>
      <c r="B953" s="9" t="s">
        <v>969</v>
      </c>
      <c r="C953" s="9">
        <v>38</v>
      </c>
      <c r="D953" s="9" t="s">
        <v>5022</v>
      </c>
      <c r="E953" s="9" t="s">
        <v>5843</v>
      </c>
      <c r="F953" s="9">
        <v>0</v>
      </c>
      <c r="G953" s="9">
        <v>13097</v>
      </c>
      <c r="H953" s="9" t="s">
        <v>5843</v>
      </c>
      <c r="I953" s="9" t="s">
        <v>7455</v>
      </c>
      <c r="J953" s="9">
        <v>142</v>
      </c>
      <c r="K953" s="9" t="s">
        <v>7500</v>
      </c>
      <c r="L953" s="9" t="s">
        <v>7510</v>
      </c>
      <c r="M953" s="9">
        <v>169.45</v>
      </c>
      <c r="N953" s="9">
        <v>105.73</v>
      </c>
      <c r="O953" s="9">
        <v>5</v>
      </c>
      <c r="P953" s="9"/>
      <c r="Q953" s="9">
        <v>522</v>
      </c>
      <c r="R953" s="9">
        <v>8</v>
      </c>
    </row>
    <row r="954" spans="1:18" x14ac:dyDescent="0.3">
      <c r="A954" s="9">
        <v>2062</v>
      </c>
      <c r="B954" s="9" t="s">
        <v>970</v>
      </c>
      <c r="C954" s="9">
        <v>43</v>
      </c>
      <c r="D954" s="9" t="s">
        <v>5021</v>
      </c>
      <c r="E954" s="9" t="s">
        <v>5844</v>
      </c>
      <c r="F954" s="9">
        <v>0</v>
      </c>
      <c r="G954" s="9">
        <v>13078</v>
      </c>
      <c r="H954" s="9" t="s">
        <v>5844</v>
      </c>
      <c r="I954" s="9" t="s">
        <v>7457</v>
      </c>
      <c r="J954" s="9">
        <v>124</v>
      </c>
      <c r="K954" s="9" t="s">
        <v>7497</v>
      </c>
      <c r="L954" s="9" t="s">
        <v>7507</v>
      </c>
      <c r="M954" s="9">
        <v>565.69000000000005</v>
      </c>
      <c r="N954" s="9">
        <v>226.51</v>
      </c>
      <c r="O954" s="9">
        <v>3</v>
      </c>
      <c r="P954" s="9"/>
      <c r="Q954" s="9">
        <v>370</v>
      </c>
      <c r="R954" s="9">
        <v>10</v>
      </c>
    </row>
    <row r="955" spans="1:18" x14ac:dyDescent="0.3">
      <c r="A955" s="9">
        <v>2296</v>
      </c>
      <c r="B955" s="9" t="s">
        <v>971</v>
      </c>
      <c r="C955" s="9">
        <v>31</v>
      </c>
      <c r="D955" s="9" t="s">
        <v>5022</v>
      </c>
      <c r="E955" s="9" t="s">
        <v>5845</v>
      </c>
      <c r="F955" s="9">
        <v>0</v>
      </c>
      <c r="G955" s="9">
        <v>12638</v>
      </c>
      <c r="H955" s="9" t="s">
        <v>5845</v>
      </c>
      <c r="I955" s="9" t="s">
        <v>7455</v>
      </c>
      <c r="J955" s="9">
        <v>118</v>
      </c>
      <c r="K955" s="9" t="s">
        <v>7501</v>
      </c>
      <c r="L955" s="9" t="s">
        <v>7508</v>
      </c>
      <c r="M955" s="9">
        <v>679.3</v>
      </c>
      <c r="N955" s="9">
        <v>389.83</v>
      </c>
      <c r="O955" s="9">
        <v>1</v>
      </c>
      <c r="P955" s="9">
        <v>0.1</v>
      </c>
      <c r="Q955" s="9">
        <v>481</v>
      </c>
      <c r="R955" s="9">
        <v>5</v>
      </c>
    </row>
    <row r="956" spans="1:18" x14ac:dyDescent="0.3">
      <c r="A956" s="9">
        <v>2254</v>
      </c>
      <c r="B956" s="9" t="s">
        <v>972</v>
      </c>
      <c r="C956" s="9">
        <v>34</v>
      </c>
      <c r="D956" s="9" t="s">
        <v>5023</v>
      </c>
      <c r="E956" s="9" t="s">
        <v>5846</v>
      </c>
      <c r="F956" s="9">
        <v>0</v>
      </c>
      <c r="G956" s="9">
        <v>13086</v>
      </c>
      <c r="H956" s="9" t="s">
        <v>5846</v>
      </c>
      <c r="I956" s="9" t="s">
        <v>7457</v>
      </c>
      <c r="J956" s="9">
        <v>146</v>
      </c>
      <c r="K956" s="9" t="s">
        <v>7505</v>
      </c>
      <c r="L956" s="9" t="s">
        <v>7509</v>
      </c>
      <c r="M956" s="9">
        <v>427.91</v>
      </c>
      <c r="N956" s="9">
        <v>282.17</v>
      </c>
      <c r="O956" s="9">
        <v>2</v>
      </c>
      <c r="P956" s="9"/>
      <c r="Q956" s="9">
        <v>788</v>
      </c>
      <c r="R956" s="9">
        <v>5</v>
      </c>
    </row>
    <row r="957" spans="1:18" x14ac:dyDescent="0.3">
      <c r="A957" s="9">
        <v>1085</v>
      </c>
      <c r="B957" s="9" t="s">
        <v>973</v>
      </c>
      <c r="C957" s="9">
        <v>50</v>
      </c>
      <c r="D957" s="9" t="s">
        <v>5022</v>
      </c>
      <c r="E957" s="9" t="s">
        <v>5847</v>
      </c>
      <c r="F957" s="9">
        <v>1</v>
      </c>
      <c r="G957" s="9">
        <v>11455</v>
      </c>
      <c r="H957" s="9" t="s">
        <v>5847</v>
      </c>
      <c r="I957" s="9" t="s">
        <v>7456</v>
      </c>
      <c r="J957" s="9">
        <v>148</v>
      </c>
      <c r="K957" s="9" t="s">
        <v>7491</v>
      </c>
      <c r="L957" s="9" t="s">
        <v>7507</v>
      </c>
      <c r="M957" s="9">
        <v>300.31</v>
      </c>
      <c r="N957" s="9">
        <v>140.06</v>
      </c>
      <c r="O957" s="9">
        <v>1</v>
      </c>
      <c r="P957" s="9"/>
      <c r="Q957" s="9">
        <v>889</v>
      </c>
      <c r="R957" s="9">
        <v>3</v>
      </c>
    </row>
    <row r="958" spans="1:18" x14ac:dyDescent="0.3">
      <c r="A958" s="9">
        <v>2497</v>
      </c>
      <c r="B958" s="9" t="s">
        <v>974</v>
      </c>
      <c r="C958" s="9">
        <v>49</v>
      </c>
      <c r="D958" s="9" t="s">
        <v>5021</v>
      </c>
      <c r="E958" s="9" t="s">
        <v>5848</v>
      </c>
      <c r="F958" s="9">
        <v>0</v>
      </c>
      <c r="G958" s="9">
        <v>12946</v>
      </c>
      <c r="H958" s="9" t="s">
        <v>5848</v>
      </c>
      <c r="I958" s="9" t="s">
        <v>7456</v>
      </c>
      <c r="J958" s="9">
        <v>139</v>
      </c>
      <c r="K958" s="9" t="s">
        <v>7486</v>
      </c>
      <c r="L958" s="9" t="s">
        <v>7508</v>
      </c>
      <c r="M958" s="9">
        <v>251.44</v>
      </c>
      <c r="N958" s="9"/>
      <c r="O958" s="9">
        <v>3</v>
      </c>
      <c r="P958" s="9"/>
      <c r="Q958" s="9">
        <v>644</v>
      </c>
      <c r="R958" s="9">
        <v>5</v>
      </c>
    </row>
    <row r="959" spans="1:18" x14ac:dyDescent="0.3">
      <c r="A959" s="9">
        <v>1125</v>
      </c>
      <c r="B959" s="9" t="s">
        <v>975</v>
      </c>
      <c r="C959" s="9">
        <v>48</v>
      </c>
      <c r="D959" s="9" t="s">
        <v>5021</v>
      </c>
      <c r="E959" s="9" t="s">
        <v>5849</v>
      </c>
      <c r="F959" s="9">
        <v>0</v>
      </c>
      <c r="G959" s="9">
        <v>13471</v>
      </c>
      <c r="H959" s="9" t="s">
        <v>5849</v>
      </c>
      <c r="I959" s="9" t="s">
        <v>7456</v>
      </c>
      <c r="J959" s="9">
        <v>133</v>
      </c>
      <c r="K959" s="9" t="s">
        <v>7498</v>
      </c>
      <c r="L959" s="9" t="s">
        <v>7509</v>
      </c>
      <c r="M959" s="9">
        <v>581.26</v>
      </c>
      <c r="N959" s="9">
        <v>334.95</v>
      </c>
      <c r="O959" s="9">
        <v>1</v>
      </c>
      <c r="P959" s="9"/>
      <c r="Q959" s="9">
        <v>384</v>
      </c>
      <c r="R959" s="9">
        <v>5</v>
      </c>
    </row>
    <row r="960" spans="1:18" x14ac:dyDescent="0.3">
      <c r="A960" s="9">
        <v>1811</v>
      </c>
      <c r="B960" s="9" t="s">
        <v>976</v>
      </c>
      <c r="C960" s="9">
        <v>40</v>
      </c>
      <c r="D960" s="9" t="s">
        <v>5019</v>
      </c>
      <c r="E960" s="9" t="s">
        <v>5850</v>
      </c>
      <c r="F960" s="9">
        <v>1</v>
      </c>
      <c r="G960" s="9">
        <v>10206</v>
      </c>
      <c r="H960" s="9" t="s">
        <v>5850</v>
      </c>
      <c r="I960" s="9" t="s">
        <v>7456</v>
      </c>
      <c r="J960" s="9">
        <v>149</v>
      </c>
      <c r="K960" s="9" t="s">
        <v>7467</v>
      </c>
      <c r="L960" s="9" t="s">
        <v>7510</v>
      </c>
      <c r="M960" s="9">
        <v>765.49</v>
      </c>
      <c r="N960" s="9">
        <v>362.89</v>
      </c>
      <c r="O960" s="9">
        <v>2</v>
      </c>
      <c r="P960" s="9"/>
      <c r="Q960" s="9">
        <v>849</v>
      </c>
      <c r="R960" s="9">
        <v>1</v>
      </c>
    </row>
    <row r="961" spans="1:18" x14ac:dyDescent="0.3">
      <c r="A961" s="9">
        <v>1536</v>
      </c>
      <c r="B961" s="9" t="s">
        <v>977</v>
      </c>
      <c r="C961" s="9">
        <v>42</v>
      </c>
      <c r="D961" s="9" t="s">
        <v>5022</v>
      </c>
      <c r="E961" s="9" t="s">
        <v>5851</v>
      </c>
      <c r="F961" s="9">
        <v>1</v>
      </c>
      <c r="G961" s="9">
        <v>11624</v>
      </c>
      <c r="H961" s="9" t="s">
        <v>5851</v>
      </c>
      <c r="I961" s="9" t="s">
        <v>7456</v>
      </c>
      <c r="J961" s="9">
        <v>123</v>
      </c>
      <c r="K961" s="9" t="s">
        <v>7502</v>
      </c>
      <c r="L961" s="9" t="s">
        <v>7509</v>
      </c>
      <c r="M961" s="9">
        <v>141.32</v>
      </c>
      <c r="N961" s="9">
        <v>92.46</v>
      </c>
      <c r="O961" s="9">
        <v>1</v>
      </c>
      <c r="P961" s="9"/>
      <c r="Q961" s="9">
        <v>750</v>
      </c>
      <c r="R961" s="9">
        <v>5</v>
      </c>
    </row>
    <row r="962" spans="1:18" x14ac:dyDescent="0.3">
      <c r="A962" s="9">
        <v>1144</v>
      </c>
      <c r="B962" s="9" t="s">
        <v>978</v>
      </c>
      <c r="C962" s="9">
        <v>43</v>
      </c>
      <c r="D962" s="9" t="s">
        <v>5019</v>
      </c>
      <c r="E962" s="9" t="s">
        <v>5852</v>
      </c>
      <c r="F962" s="9">
        <v>0</v>
      </c>
      <c r="G962" s="9">
        <v>13680</v>
      </c>
      <c r="H962" s="9" t="s">
        <v>5852</v>
      </c>
      <c r="I962" s="9" t="s">
        <v>7456</v>
      </c>
      <c r="J962" s="9">
        <v>125</v>
      </c>
      <c r="K962" s="9" t="s">
        <v>7479</v>
      </c>
      <c r="L962" s="9" t="s">
        <v>7509</v>
      </c>
      <c r="M962" s="9">
        <v>1422.36</v>
      </c>
      <c r="N962" s="9">
        <v>725.38</v>
      </c>
      <c r="O962" s="9">
        <v>3</v>
      </c>
      <c r="P962" s="9"/>
      <c r="Q962" s="9">
        <v>701</v>
      </c>
      <c r="R962" s="9">
        <v>2</v>
      </c>
    </row>
    <row r="963" spans="1:18" x14ac:dyDescent="0.3">
      <c r="A963" s="9">
        <v>2235</v>
      </c>
      <c r="B963" s="9" t="s">
        <v>979</v>
      </c>
      <c r="C963" s="9">
        <v>30</v>
      </c>
      <c r="D963" s="9" t="s">
        <v>5019</v>
      </c>
      <c r="E963" s="9" t="s">
        <v>5853</v>
      </c>
      <c r="F963" s="9">
        <v>1</v>
      </c>
      <c r="G963" s="9">
        <v>12957</v>
      </c>
      <c r="H963" s="9" t="s">
        <v>5853</v>
      </c>
      <c r="I963" s="9" t="s">
        <v>7456</v>
      </c>
      <c r="J963" s="9">
        <v>137</v>
      </c>
      <c r="K963" s="9" t="s">
        <v>7484</v>
      </c>
      <c r="L963" s="9" t="s">
        <v>7509</v>
      </c>
      <c r="M963" s="9">
        <v>1159.5999999999999</v>
      </c>
      <c r="N963" s="9">
        <v>666.17</v>
      </c>
      <c r="O963" s="9">
        <v>2</v>
      </c>
      <c r="P963" s="9">
        <v>0.1</v>
      </c>
      <c r="Q963" s="9">
        <v>1007</v>
      </c>
      <c r="R963" s="9">
        <v>1</v>
      </c>
    </row>
    <row r="964" spans="1:18" x14ac:dyDescent="0.3">
      <c r="A964" s="9">
        <v>1024</v>
      </c>
      <c r="B964" s="9" t="s">
        <v>980</v>
      </c>
      <c r="C964" s="9">
        <v>62</v>
      </c>
      <c r="D964" s="9" t="s">
        <v>5022</v>
      </c>
      <c r="E964" s="9" t="s">
        <v>5854</v>
      </c>
      <c r="F964" s="9">
        <v>0</v>
      </c>
      <c r="G964" s="9">
        <v>13287</v>
      </c>
      <c r="H964" s="9" t="s">
        <v>5854</v>
      </c>
      <c r="I964" s="9" t="s">
        <v>7457</v>
      </c>
      <c r="J964" s="9">
        <v>127</v>
      </c>
      <c r="K964" s="9" t="s">
        <v>7489</v>
      </c>
      <c r="L964" s="9" t="s">
        <v>7510</v>
      </c>
      <c r="M964" s="9">
        <v>1109.74</v>
      </c>
      <c r="N964" s="9">
        <v>519.17999999999995</v>
      </c>
      <c r="O964" s="9">
        <v>1</v>
      </c>
      <c r="P964" s="9"/>
      <c r="Q964" s="9">
        <v>426</v>
      </c>
      <c r="R964" s="9">
        <v>6</v>
      </c>
    </row>
    <row r="965" spans="1:18" x14ac:dyDescent="0.3">
      <c r="A965" s="9">
        <v>2417</v>
      </c>
      <c r="B965" s="9" t="s">
        <v>981</v>
      </c>
      <c r="C965" s="9">
        <v>59</v>
      </c>
      <c r="D965" s="9" t="s">
        <v>5023</v>
      </c>
      <c r="E965" s="9" t="s">
        <v>5855</v>
      </c>
      <c r="F965" s="9">
        <v>0</v>
      </c>
      <c r="G965" s="9">
        <v>11525</v>
      </c>
      <c r="H965" s="9" t="s">
        <v>5855</v>
      </c>
      <c r="I965" s="9" t="s">
        <v>7455</v>
      </c>
      <c r="J965" s="9">
        <v>101</v>
      </c>
      <c r="K965" s="9" t="s">
        <v>7478</v>
      </c>
      <c r="L965" s="9" t="s">
        <v>7507</v>
      </c>
      <c r="M965" s="9">
        <v>300.64999999999998</v>
      </c>
      <c r="N965" s="9">
        <v>123.99</v>
      </c>
      <c r="O965" s="9">
        <v>3</v>
      </c>
      <c r="P965" s="9"/>
      <c r="Q965" s="9">
        <v>1003</v>
      </c>
      <c r="R965" s="9">
        <v>4</v>
      </c>
    </row>
    <row r="966" spans="1:18" x14ac:dyDescent="0.3">
      <c r="A966" s="9">
        <v>1066</v>
      </c>
      <c r="B966" s="9" t="s">
        <v>982</v>
      </c>
      <c r="C966" s="9">
        <v>51</v>
      </c>
      <c r="D966" s="9" t="s">
        <v>5018</v>
      </c>
      <c r="E966" s="9" t="s">
        <v>5856</v>
      </c>
      <c r="F966" s="9">
        <v>0</v>
      </c>
      <c r="G966" s="9">
        <v>11482</v>
      </c>
      <c r="H966" s="9" t="s">
        <v>5856</v>
      </c>
      <c r="I966" s="9" t="s">
        <v>7456</v>
      </c>
      <c r="J966" s="9">
        <v>121</v>
      </c>
      <c r="K966" s="9" t="s">
        <v>7495</v>
      </c>
      <c r="L966" s="9" t="s">
        <v>7507</v>
      </c>
      <c r="M966" s="9">
        <v>925.51</v>
      </c>
      <c r="N966" s="9">
        <v>418.43</v>
      </c>
      <c r="O966" s="9">
        <v>3</v>
      </c>
      <c r="P966" s="9"/>
      <c r="Q966" s="9">
        <v>646</v>
      </c>
      <c r="R966" s="9">
        <v>2</v>
      </c>
    </row>
    <row r="967" spans="1:18" x14ac:dyDescent="0.3">
      <c r="A967" s="9">
        <v>1232</v>
      </c>
      <c r="B967" s="9" t="s">
        <v>983</v>
      </c>
      <c r="C967" s="9">
        <v>33</v>
      </c>
      <c r="D967" s="9" t="s">
        <v>5021</v>
      </c>
      <c r="E967" s="9" t="s">
        <v>5857</v>
      </c>
      <c r="F967" s="9">
        <v>0</v>
      </c>
      <c r="G967" s="9">
        <v>10258</v>
      </c>
      <c r="H967" s="9" t="s">
        <v>5857</v>
      </c>
      <c r="I967" s="9" t="s">
        <v>7456</v>
      </c>
      <c r="J967" s="9">
        <v>149</v>
      </c>
      <c r="K967" s="9" t="s">
        <v>7467</v>
      </c>
      <c r="L967" s="9" t="s">
        <v>7509</v>
      </c>
      <c r="M967" s="9">
        <v>818.1</v>
      </c>
      <c r="N967" s="9">
        <v>338.58</v>
      </c>
      <c r="O967" s="9">
        <v>5</v>
      </c>
      <c r="P967" s="9">
        <v>0.05</v>
      </c>
      <c r="Q967" s="9">
        <v>409</v>
      </c>
      <c r="R967" s="9">
        <v>4</v>
      </c>
    </row>
    <row r="968" spans="1:18" x14ac:dyDescent="0.3">
      <c r="A968" s="9">
        <v>1108</v>
      </c>
      <c r="B968" s="9" t="s">
        <v>984</v>
      </c>
      <c r="C968" s="9">
        <v>48</v>
      </c>
      <c r="D968" s="9" t="s">
        <v>5020</v>
      </c>
      <c r="E968" s="9" t="s">
        <v>5858</v>
      </c>
      <c r="F968" s="9">
        <v>0</v>
      </c>
      <c r="G968" s="9">
        <v>11352</v>
      </c>
      <c r="H968" s="9" t="s">
        <v>5858</v>
      </c>
      <c r="I968" s="9" t="s">
        <v>7456</v>
      </c>
      <c r="J968" s="9">
        <v>110</v>
      </c>
      <c r="K968" s="9" t="s">
        <v>7493</v>
      </c>
      <c r="L968" s="9" t="s">
        <v>7508</v>
      </c>
      <c r="M968" s="9">
        <v>1474.58</v>
      </c>
      <c r="N968" s="9">
        <v>797.13</v>
      </c>
      <c r="O968" s="9">
        <v>2</v>
      </c>
      <c r="P968" s="9"/>
      <c r="Q968" s="9">
        <v>407</v>
      </c>
      <c r="R968" s="9">
        <v>5</v>
      </c>
    </row>
    <row r="969" spans="1:18" x14ac:dyDescent="0.3">
      <c r="A969" s="9">
        <v>2169</v>
      </c>
      <c r="B969" s="9" t="s">
        <v>985</v>
      </c>
      <c r="C969" s="9">
        <v>-10</v>
      </c>
      <c r="D969" s="9" t="s">
        <v>5019</v>
      </c>
      <c r="E969" s="9" t="s">
        <v>5859</v>
      </c>
      <c r="F969" s="9">
        <v>1</v>
      </c>
      <c r="G969" s="9">
        <v>10453</v>
      </c>
      <c r="H969" s="9" t="s">
        <v>5859</v>
      </c>
      <c r="I969" s="9" t="s">
        <v>7457</v>
      </c>
      <c r="J969" s="9">
        <v>131</v>
      </c>
      <c r="K969" s="9" t="s">
        <v>7504</v>
      </c>
      <c r="L969" s="9" t="s">
        <v>7508</v>
      </c>
      <c r="M969" s="9">
        <v>1134.1199999999999</v>
      </c>
      <c r="N969" s="9">
        <v>653.24</v>
      </c>
      <c r="O969" s="9">
        <v>2</v>
      </c>
      <c r="P969" s="9">
        <v>0.05</v>
      </c>
      <c r="Q969" s="9">
        <v>1567</v>
      </c>
      <c r="R969" s="9">
        <v>3</v>
      </c>
    </row>
    <row r="970" spans="1:18" x14ac:dyDescent="0.3">
      <c r="A970" s="9">
        <v>1110</v>
      </c>
      <c r="B970" s="9" t="s">
        <v>986</v>
      </c>
      <c r="C970" s="9">
        <v>21</v>
      </c>
      <c r="D970" s="9" t="s">
        <v>5023</v>
      </c>
      <c r="E970" s="9" t="s">
        <v>5860</v>
      </c>
      <c r="F970" s="9">
        <v>0</v>
      </c>
      <c r="G970" s="9">
        <v>10798</v>
      </c>
      <c r="H970" s="9" t="s">
        <v>5860</v>
      </c>
      <c r="I970" s="9" t="s">
        <v>7456</v>
      </c>
      <c r="J970" s="9">
        <v>144</v>
      </c>
      <c r="K970" s="9" t="s">
        <v>7462</v>
      </c>
      <c r="L970" s="9" t="s">
        <v>7511</v>
      </c>
      <c r="M970" s="9">
        <v>884.85</v>
      </c>
      <c r="N970" s="9">
        <v>365.8</v>
      </c>
      <c r="O970" s="9">
        <v>1</v>
      </c>
      <c r="P970" s="9"/>
      <c r="Q970" s="9">
        <v>675</v>
      </c>
      <c r="R970" s="9">
        <v>6</v>
      </c>
    </row>
    <row r="971" spans="1:18" x14ac:dyDescent="0.3">
      <c r="A971" s="9">
        <v>1227</v>
      </c>
      <c r="B971" s="9" t="s">
        <v>987</v>
      </c>
      <c r="C971" s="9">
        <v>65</v>
      </c>
      <c r="D971" s="9" t="s">
        <v>5022</v>
      </c>
      <c r="E971" s="9" t="s">
        <v>5861</v>
      </c>
      <c r="F971" s="9">
        <v>1</v>
      </c>
      <c r="G971" s="9">
        <v>10374</v>
      </c>
      <c r="H971" s="9" t="s">
        <v>5861</v>
      </c>
      <c r="I971" s="9" t="s">
        <v>7455</v>
      </c>
      <c r="J971" s="9">
        <v>125</v>
      </c>
      <c r="K971" s="9" t="s">
        <v>7479</v>
      </c>
      <c r="L971" s="9" t="s">
        <v>7509</v>
      </c>
      <c r="M971" s="9">
        <v>1283.68</v>
      </c>
      <c r="N971" s="9">
        <v>548.32000000000005</v>
      </c>
      <c r="O971" s="9">
        <v>5</v>
      </c>
      <c r="P971" s="9"/>
      <c r="Q971" s="9">
        <v>374</v>
      </c>
      <c r="R971" s="9">
        <v>2</v>
      </c>
    </row>
    <row r="972" spans="1:18" x14ac:dyDescent="0.3">
      <c r="A972" s="9">
        <v>1110</v>
      </c>
      <c r="B972" s="9" t="s">
        <v>988</v>
      </c>
      <c r="C972" s="9">
        <v>13</v>
      </c>
      <c r="D972" s="9" t="s">
        <v>5023</v>
      </c>
      <c r="E972" s="9" t="s">
        <v>5862</v>
      </c>
      <c r="F972" s="9">
        <v>0</v>
      </c>
      <c r="G972" s="9">
        <v>12511</v>
      </c>
      <c r="H972" s="9" t="s">
        <v>5862</v>
      </c>
      <c r="I972" s="9" t="s">
        <v>7457</v>
      </c>
      <c r="J972" s="9">
        <v>120</v>
      </c>
      <c r="K972" s="9" t="s">
        <v>7488</v>
      </c>
      <c r="L972" s="9" t="s">
        <v>7508</v>
      </c>
      <c r="M972" s="9">
        <v>274.89</v>
      </c>
      <c r="N972" s="9">
        <v>150</v>
      </c>
      <c r="O972" s="9">
        <v>2</v>
      </c>
      <c r="P972" s="9">
        <v>0.1</v>
      </c>
      <c r="Q972" s="9">
        <v>675</v>
      </c>
      <c r="R972" s="9">
        <v>6</v>
      </c>
    </row>
    <row r="973" spans="1:18" x14ac:dyDescent="0.3">
      <c r="A973" s="9">
        <v>2493</v>
      </c>
      <c r="B973" s="9" t="s">
        <v>989</v>
      </c>
      <c r="C973" s="9">
        <v>50</v>
      </c>
      <c r="D973" s="9" t="s">
        <v>5023</v>
      </c>
      <c r="E973" s="9" t="s">
        <v>5540</v>
      </c>
      <c r="F973" s="9">
        <v>0</v>
      </c>
      <c r="G973" s="9">
        <v>10074</v>
      </c>
      <c r="H973" s="9" t="s">
        <v>5540</v>
      </c>
      <c r="I973" s="9" t="s">
        <v>7457</v>
      </c>
      <c r="J973" s="9">
        <v>102</v>
      </c>
      <c r="K973" s="9" t="s">
        <v>7494</v>
      </c>
      <c r="L973" s="9" t="s">
        <v>7509</v>
      </c>
      <c r="M973" s="9">
        <v>72.06</v>
      </c>
      <c r="N973" s="9">
        <v>46.1</v>
      </c>
      <c r="O973" s="9">
        <v>3</v>
      </c>
      <c r="P973" s="9">
        <v>0.1</v>
      </c>
      <c r="Q973" s="9">
        <v>1180</v>
      </c>
      <c r="R973" s="9">
        <v>2</v>
      </c>
    </row>
    <row r="974" spans="1:18" x14ac:dyDescent="0.3">
      <c r="A974" s="9">
        <v>1033</v>
      </c>
      <c r="B974" s="9" t="s">
        <v>990</v>
      </c>
      <c r="C974" s="9">
        <v>61</v>
      </c>
      <c r="D974" s="9" t="s">
        <v>5022</v>
      </c>
      <c r="E974" s="9" t="s">
        <v>5863</v>
      </c>
      <c r="F974" s="9">
        <v>0</v>
      </c>
      <c r="G974" s="9">
        <v>10241</v>
      </c>
      <c r="H974" s="9" t="s">
        <v>5863</v>
      </c>
      <c r="I974" s="9" t="s">
        <v>7456</v>
      </c>
      <c r="J974" s="9">
        <v>148</v>
      </c>
      <c r="K974" s="9" t="s">
        <v>7491</v>
      </c>
      <c r="L974" s="9" t="s">
        <v>7509</v>
      </c>
      <c r="M974" s="9">
        <v>1050.8399999999999</v>
      </c>
      <c r="N974" s="9">
        <v>618.32000000000005</v>
      </c>
      <c r="O974" s="9">
        <v>2</v>
      </c>
      <c r="P974" s="9"/>
      <c r="Q974" s="9">
        <v>400</v>
      </c>
      <c r="R974" s="9">
        <v>3</v>
      </c>
    </row>
    <row r="975" spans="1:18" x14ac:dyDescent="0.3">
      <c r="A975" s="9">
        <v>1622</v>
      </c>
      <c r="B975" s="9" t="s">
        <v>991</v>
      </c>
      <c r="C975" s="9">
        <v>150</v>
      </c>
      <c r="D975" s="9" t="s">
        <v>5020</v>
      </c>
      <c r="E975" s="9" t="s">
        <v>5467</v>
      </c>
      <c r="F975" s="9">
        <v>0</v>
      </c>
      <c r="G975" s="9">
        <v>11040</v>
      </c>
      <c r="H975" s="9" t="s">
        <v>5467</v>
      </c>
      <c r="I975" s="9" t="s">
        <v>7457</v>
      </c>
      <c r="J975" s="9">
        <v>115</v>
      </c>
      <c r="K975" s="9" t="s">
        <v>7481</v>
      </c>
      <c r="L975" s="9" t="s">
        <v>7507</v>
      </c>
      <c r="M975" s="9">
        <v>192.55</v>
      </c>
      <c r="N975" s="9">
        <v>83.07</v>
      </c>
      <c r="O975" s="9">
        <v>5</v>
      </c>
      <c r="P975" s="9"/>
      <c r="Q975" s="9">
        <v>486</v>
      </c>
      <c r="R975" s="9">
        <v>3</v>
      </c>
    </row>
    <row r="976" spans="1:18" x14ac:dyDescent="0.3">
      <c r="A976" s="9">
        <v>2392</v>
      </c>
      <c r="B976" s="9" t="s">
        <v>992</v>
      </c>
      <c r="C976" s="9">
        <v>37</v>
      </c>
      <c r="D976" s="9" t="s">
        <v>5022</v>
      </c>
      <c r="E976" s="9" t="s">
        <v>5864</v>
      </c>
      <c r="F976" s="9">
        <v>0</v>
      </c>
      <c r="G976" s="9">
        <v>11712</v>
      </c>
      <c r="H976" s="9" t="s">
        <v>5864</v>
      </c>
      <c r="I976" s="9" t="s">
        <v>7456</v>
      </c>
      <c r="J976" s="9">
        <v>128</v>
      </c>
      <c r="K976" s="9" t="s">
        <v>7473</v>
      </c>
      <c r="L976" s="9" t="s">
        <v>7507</v>
      </c>
      <c r="M976" s="9">
        <v>217.38</v>
      </c>
      <c r="N976" s="9">
        <v>144.83000000000001</v>
      </c>
      <c r="O976" s="9">
        <v>4</v>
      </c>
      <c r="P976" s="9"/>
      <c r="Q976" s="9">
        <v>543</v>
      </c>
      <c r="R976" s="9">
        <v>5</v>
      </c>
    </row>
    <row r="977" spans="1:18" x14ac:dyDescent="0.3">
      <c r="A977" s="9">
        <v>1747</v>
      </c>
      <c r="B977" s="9" t="s">
        <v>993</v>
      </c>
      <c r="C977" s="9">
        <v>50</v>
      </c>
      <c r="D977" s="9" t="s">
        <v>5020</v>
      </c>
      <c r="E977" s="9" t="s">
        <v>5865</v>
      </c>
      <c r="F977" s="9">
        <v>1</v>
      </c>
      <c r="G977" s="9">
        <v>13330</v>
      </c>
      <c r="H977" s="9" t="s">
        <v>5865</v>
      </c>
      <c r="I977" s="9" t="s">
        <v>7455</v>
      </c>
      <c r="J977" s="9">
        <v>113</v>
      </c>
      <c r="K977" s="9" t="s">
        <v>7460</v>
      </c>
      <c r="L977" s="9" t="s">
        <v>7509</v>
      </c>
      <c r="M977" s="9">
        <v>1129.79</v>
      </c>
      <c r="N977" s="9">
        <v>762.87</v>
      </c>
      <c r="O977" s="9">
        <v>3</v>
      </c>
      <c r="P977" s="9"/>
      <c r="Q977" s="9">
        <v>685</v>
      </c>
      <c r="R977" s="9">
        <v>4</v>
      </c>
    </row>
    <row r="978" spans="1:18" x14ac:dyDescent="0.3">
      <c r="A978" s="9">
        <v>1594</v>
      </c>
      <c r="B978" s="9" t="s">
        <v>994</v>
      </c>
      <c r="C978" s="9">
        <v>67</v>
      </c>
      <c r="D978" s="9" t="s">
        <v>5022</v>
      </c>
      <c r="E978" s="9" t="s">
        <v>5866</v>
      </c>
      <c r="F978" s="9">
        <v>0</v>
      </c>
      <c r="G978" s="9">
        <v>10122</v>
      </c>
      <c r="H978" s="9" t="s">
        <v>5866</v>
      </c>
      <c r="I978" s="9" t="s">
        <v>7455</v>
      </c>
      <c r="J978" s="9">
        <v>114</v>
      </c>
      <c r="K978" s="9" t="s">
        <v>7463</v>
      </c>
      <c r="L978" s="9" t="s">
        <v>7509</v>
      </c>
      <c r="M978" s="9">
        <v>442.28</v>
      </c>
      <c r="N978" s="9">
        <v>220.03</v>
      </c>
      <c r="O978" s="9">
        <v>2</v>
      </c>
      <c r="P978" s="9"/>
      <c r="Q978" s="9">
        <v>975</v>
      </c>
      <c r="R978" s="9">
        <v>3</v>
      </c>
    </row>
    <row r="979" spans="1:18" x14ac:dyDescent="0.3">
      <c r="A979" s="9">
        <v>1424</v>
      </c>
      <c r="B979" s="9" t="s">
        <v>995</v>
      </c>
      <c r="C979" s="9">
        <v>35</v>
      </c>
      <c r="D979" s="9" t="s">
        <v>5019</v>
      </c>
      <c r="E979" s="9" t="s">
        <v>5867</v>
      </c>
      <c r="F979" s="9">
        <v>0</v>
      </c>
      <c r="G979" s="9">
        <v>12002</v>
      </c>
      <c r="H979" s="9" t="s">
        <v>5867</v>
      </c>
      <c r="I979" s="9" t="s">
        <v>7457</v>
      </c>
      <c r="J979" s="9">
        <v>102</v>
      </c>
      <c r="K979" s="9" t="s">
        <v>7494</v>
      </c>
      <c r="L979" s="9" t="s">
        <v>7510</v>
      </c>
      <c r="M979" s="9">
        <v>961.52</v>
      </c>
      <c r="N979" s="9">
        <v>562.29999999999995</v>
      </c>
      <c r="O979" s="9">
        <v>3</v>
      </c>
      <c r="P979" s="9"/>
      <c r="Q979" s="9">
        <v>420</v>
      </c>
      <c r="R979" s="9">
        <v>7</v>
      </c>
    </row>
    <row r="980" spans="1:18" x14ac:dyDescent="0.3">
      <c r="A980" s="9">
        <v>1612</v>
      </c>
      <c r="B980" s="9" t="s">
        <v>996</v>
      </c>
      <c r="C980" s="9">
        <v>28</v>
      </c>
      <c r="D980" s="9" t="s">
        <v>5020</v>
      </c>
      <c r="E980" s="9" t="s">
        <v>5164</v>
      </c>
      <c r="F980" s="9">
        <v>0</v>
      </c>
      <c r="G980" s="9">
        <v>13382</v>
      </c>
      <c r="H980" s="9" t="s">
        <v>5164</v>
      </c>
      <c r="I980" s="9" t="s">
        <v>7457</v>
      </c>
      <c r="J980" s="9">
        <v>134</v>
      </c>
      <c r="K980" s="9" t="s">
        <v>7482</v>
      </c>
      <c r="L980" s="9" t="s">
        <v>7507</v>
      </c>
      <c r="M980" s="9">
        <v>1380.24</v>
      </c>
      <c r="N980" s="9">
        <v>755.95</v>
      </c>
      <c r="O980" s="9">
        <v>1</v>
      </c>
      <c r="P980" s="9">
        <v>0.2</v>
      </c>
      <c r="Q980" s="9">
        <v>521</v>
      </c>
      <c r="R980" s="9">
        <v>7</v>
      </c>
    </row>
    <row r="981" spans="1:18" x14ac:dyDescent="0.3">
      <c r="A981" s="9">
        <v>1691</v>
      </c>
      <c r="B981" s="9" t="s">
        <v>997</v>
      </c>
      <c r="C981" s="9">
        <v>33</v>
      </c>
      <c r="D981" s="9" t="s">
        <v>5019</v>
      </c>
      <c r="E981" s="9" t="s">
        <v>5082</v>
      </c>
      <c r="F981" s="9">
        <v>0</v>
      </c>
      <c r="G981" s="9">
        <v>12158</v>
      </c>
      <c r="H981" s="9" t="s">
        <v>5082</v>
      </c>
      <c r="I981" s="9" t="s">
        <v>7456</v>
      </c>
      <c r="J981" s="9">
        <v>135</v>
      </c>
      <c r="K981" s="9" t="s">
        <v>7458</v>
      </c>
      <c r="L981" s="9" t="s">
        <v>7509</v>
      </c>
      <c r="M981" s="9">
        <v>508.89</v>
      </c>
      <c r="N981" s="9">
        <v>347.37</v>
      </c>
      <c r="O981" s="9">
        <v>3</v>
      </c>
      <c r="P981" s="9">
        <v>0.1</v>
      </c>
      <c r="Q981" s="9">
        <v>561</v>
      </c>
      <c r="R981" s="9">
        <v>1</v>
      </c>
    </row>
    <row r="982" spans="1:18" x14ac:dyDescent="0.3">
      <c r="A982" s="9">
        <v>2305</v>
      </c>
      <c r="B982" s="9" t="s">
        <v>998</v>
      </c>
      <c r="C982" s="9">
        <v>16</v>
      </c>
      <c r="D982" s="9" t="s">
        <v>5020</v>
      </c>
      <c r="E982" s="9" t="s">
        <v>5868</v>
      </c>
      <c r="F982" s="9">
        <v>1</v>
      </c>
      <c r="G982" s="9">
        <v>13327</v>
      </c>
      <c r="H982" s="9" t="s">
        <v>5868</v>
      </c>
      <c r="I982" s="9" t="s">
        <v>7457</v>
      </c>
      <c r="J982" s="9">
        <v>137</v>
      </c>
      <c r="K982" s="9" t="s">
        <v>7484</v>
      </c>
      <c r="L982" s="9" t="s">
        <v>7510</v>
      </c>
      <c r="M982" s="9">
        <v>364.86</v>
      </c>
      <c r="N982" s="9">
        <v>201.63</v>
      </c>
      <c r="O982" s="9">
        <v>2</v>
      </c>
      <c r="P982" s="9"/>
      <c r="Q982" s="9">
        <v>555</v>
      </c>
      <c r="R982" s="9">
        <v>3</v>
      </c>
    </row>
    <row r="983" spans="1:18" x14ac:dyDescent="0.3">
      <c r="A983" s="9">
        <v>2343</v>
      </c>
      <c r="B983" s="9" t="s">
        <v>999</v>
      </c>
      <c r="C983" s="9">
        <v>53</v>
      </c>
      <c r="D983" s="9" t="s">
        <v>5020</v>
      </c>
      <c r="E983" s="9" t="s">
        <v>5869</v>
      </c>
      <c r="F983" s="9">
        <v>0</v>
      </c>
      <c r="G983" s="9">
        <v>12281</v>
      </c>
      <c r="H983" s="9" t="s">
        <v>5869</v>
      </c>
      <c r="I983" s="9" t="s">
        <v>7455</v>
      </c>
      <c r="J983" s="9">
        <v>125</v>
      </c>
      <c r="K983" s="9" t="s">
        <v>7479</v>
      </c>
      <c r="L983" s="9" t="s">
        <v>7510</v>
      </c>
      <c r="M983" s="9">
        <v>204.52</v>
      </c>
      <c r="N983" s="9">
        <v>140.71</v>
      </c>
      <c r="O983" s="9">
        <v>1</v>
      </c>
      <c r="P983" s="9"/>
      <c r="Q983" s="9">
        <v>451</v>
      </c>
      <c r="R983" s="9">
        <v>5</v>
      </c>
    </row>
    <row r="984" spans="1:18" x14ac:dyDescent="0.3">
      <c r="A984" s="9">
        <v>2466</v>
      </c>
      <c r="B984" s="9" t="s">
        <v>1000</v>
      </c>
      <c r="C984" s="9">
        <v>32</v>
      </c>
      <c r="D984" s="9" t="s">
        <v>5022</v>
      </c>
      <c r="E984" s="9" t="s">
        <v>5870</v>
      </c>
      <c r="F984" s="9">
        <v>0</v>
      </c>
      <c r="G984" s="9">
        <v>13015</v>
      </c>
      <c r="H984" s="9" t="s">
        <v>5870</v>
      </c>
      <c r="I984" s="9" t="s">
        <v>7457</v>
      </c>
      <c r="J984" s="9">
        <v>148</v>
      </c>
      <c r="K984" s="9" t="s">
        <v>7491</v>
      </c>
      <c r="L984" s="9" t="s">
        <v>7510</v>
      </c>
      <c r="M984" s="9">
        <v>239.17</v>
      </c>
      <c r="N984" s="9">
        <v>109.97</v>
      </c>
      <c r="O984" s="9">
        <v>1</v>
      </c>
      <c r="P984" s="9">
        <v>0.05</v>
      </c>
      <c r="Q984" s="9">
        <v>657</v>
      </c>
      <c r="R984" s="9">
        <v>5</v>
      </c>
    </row>
    <row r="985" spans="1:18" x14ac:dyDescent="0.3">
      <c r="A985" s="9">
        <v>1314</v>
      </c>
      <c r="B985" s="9" t="s">
        <v>1001</v>
      </c>
      <c r="C985" s="9">
        <v>36</v>
      </c>
      <c r="D985" s="9" t="s">
        <v>5020</v>
      </c>
      <c r="E985" s="9" t="s">
        <v>5871</v>
      </c>
      <c r="F985" s="9">
        <v>0</v>
      </c>
      <c r="G985" s="9">
        <v>10496</v>
      </c>
      <c r="H985" s="9" t="s">
        <v>5871</v>
      </c>
      <c r="I985" s="9" t="s">
        <v>7455</v>
      </c>
      <c r="J985" s="9">
        <v>115</v>
      </c>
      <c r="K985" s="9" t="s">
        <v>7481</v>
      </c>
      <c r="L985" s="9" t="s">
        <v>7510</v>
      </c>
      <c r="M985" s="9">
        <v>140.22</v>
      </c>
      <c r="N985" s="9">
        <v>70.62</v>
      </c>
      <c r="O985" s="9">
        <v>1</v>
      </c>
      <c r="P985" s="9"/>
      <c r="Q985" s="9">
        <v>384</v>
      </c>
      <c r="R985" s="9">
        <v>2</v>
      </c>
    </row>
    <row r="986" spans="1:18" x14ac:dyDescent="0.3">
      <c r="A986" s="9">
        <v>1876</v>
      </c>
      <c r="B986" s="9" t="s">
        <v>1002</v>
      </c>
      <c r="C986" s="9">
        <v>-10</v>
      </c>
      <c r="D986" s="9" t="s">
        <v>5019</v>
      </c>
      <c r="E986" s="9" t="s">
        <v>5603</v>
      </c>
      <c r="F986" s="9">
        <v>0</v>
      </c>
      <c r="G986" s="9">
        <v>13939</v>
      </c>
      <c r="H986" s="9" t="s">
        <v>5603</v>
      </c>
      <c r="I986" s="9" t="s">
        <v>7456</v>
      </c>
      <c r="J986" s="9">
        <v>112</v>
      </c>
      <c r="K986" s="9" t="s">
        <v>7492</v>
      </c>
      <c r="L986" s="9" t="s">
        <v>7507</v>
      </c>
      <c r="M986" s="9">
        <v>177.08</v>
      </c>
      <c r="N986" s="9">
        <v>112.34</v>
      </c>
      <c r="O986" s="9">
        <v>4</v>
      </c>
      <c r="P986" s="9"/>
      <c r="Q986" s="9">
        <v>428</v>
      </c>
      <c r="R986" s="9">
        <v>5</v>
      </c>
    </row>
    <row r="987" spans="1:18" x14ac:dyDescent="0.3">
      <c r="A987" s="9">
        <v>2400</v>
      </c>
      <c r="B987" s="9" t="s">
        <v>1003</v>
      </c>
      <c r="C987" s="9">
        <v>34</v>
      </c>
      <c r="D987" s="9" t="s">
        <v>5022</v>
      </c>
      <c r="E987" s="9" t="s">
        <v>5872</v>
      </c>
      <c r="F987" s="9">
        <v>1</v>
      </c>
      <c r="G987" s="9">
        <v>13111</v>
      </c>
      <c r="H987" s="9" t="s">
        <v>5872</v>
      </c>
      <c r="I987" s="9" t="s">
        <v>7455</v>
      </c>
      <c r="J987" s="9">
        <v>109</v>
      </c>
      <c r="K987" s="9" t="s">
        <v>7466</v>
      </c>
      <c r="L987" s="9" t="s">
        <v>7510</v>
      </c>
      <c r="M987" s="9">
        <v>676.41</v>
      </c>
      <c r="N987" s="9">
        <v>429.58</v>
      </c>
      <c r="O987" s="9">
        <v>4</v>
      </c>
      <c r="P987" s="9"/>
      <c r="Q987" s="9">
        <v>762</v>
      </c>
      <c r="R987" s="9">
        <v>5</v>
      </c>
    </row>
    <row r="988" spans="1:18" x14ac:dyDescent="0.3">
      <c r="A988" s="9">
        <v>2312</v>
      </c>
      <c r="B988" s="9" t="s">
        <v>1004</v>
      </c>
      <c r="C988" s="9">
        <v>51</v>
      </c>
      <c r="D988" s="9" t="s">
        <v>5021</v>
      </c>
      <c r="E988" s="9" t="s">
        <v>5246</v>
      </c>
      <c r="F988" s="9">
        <v>0</v>
      </c>
      <c r="G988" s="9">
        <v>11145</v>
      </c>
      <c r="H988" s="9" t="s">
        <v>5246</v>
      </c>
      <c r="I988" s="9" t="s">
        <v>7457</v>
      </c>
      <c r="J988" s="9">
        <v>131</v>
      </c>
      <c r="K988" s="9" t="s">
        <v>7504</v>
      </c>
      <c r="L988" s="9" t="s">
        <v>7507</v>
      </c>
      <c r="M988" s="9">
        <v>515.25</v>
      </c>
      <c r="N988" s="9">
        <v>319.27999999999997</v>
      </c>
      <c r="O988" s="9">
        <v>1</v>
      </c>
      <c r="P988" s="9"/>
      <c r="Q988" s="9">
        <v>622</v>
      </c>
      <c r="R988" s="9">
        <v>7</v>
      </c>
    </row>
    <row r="989" spans="1:18" x14ac:dyDescent="0.3">
      <c r="A989" s="9">
        <v>2460</v>
      </c>
      <c r="B989" s="9" t="s">
        <v>1005</v>
      </c>
      <c r="C989" s="9">
        <v>24</v>
      </c>
      <c r="D989" s="9" t="s">
        <v>5019</v>
      </c>
      <c r="E989" s="9" t="s">
        <v>5873</v>
      </c>
      <c r="F989" s="9">
        <v>0</v>
      </c>
      <c r="G989" s="9">
        <v>11473</v>
      </c>
      <c r="H989" s="9" t="s">
        <v>5873</v>
      </c>
      <c r="I989" s="9" t="s">
        <v>7455</v>
      </c>
      <c r="J989" s="9">
        <v>114</v>
      </c>
      <c r="K989" s="9" t="s">
        <v>7463</v>
      </c>
      <c r="L989" s="9" t="s">
        <v>7510</v>
      </c>
      <c r="M989" s="9">
        <v>1074.51</v>
      </c>
      <c r="N989" s="9">
        <v>706.9</v>
      </c>
      <c r="O989" s="9">
        <v>2</v>
      </c>
      <c r="P989" s="9"/>
      <c r="Q989" s="9">
        <v>949</v>
      </c>
      <c r="R989" s="9">
        <v>6</v>
      </c>
    </row>
    <row r="990" spans="1:18" x14ac:dyDescent="0.3">
      <c r="A990" s="9">
        <v>1661</v>
      </c>
      <c r="B990" s="9" t="s">
        <v>1006</v>
      </c>
      <c r="C990" s="9">
        <v>54</v>
      </c>
      <c r="D990" s="9" t="s">
        <v>5021</v>
      </c>
      <c r="E990" s="9" t="s">
        <v>5477</v>
      </c>
      <c r="F990" s="9">
        <v>0</v>
      </c>
      <c r="G990" s="9">
        <v>10726</v>
      </c>
      <c r="H990" s="9" t="s">
        <v>5477</v>
      </c>
      <c r="I990" s="9" t="s">
        <v>7455</v>
      </c>
      <c r="J990" s="9">
        <v>129</v>
      </c>
      <c r="K990" s="9" t="s">
        <v>7471</v>
      </c>
      <c r="L990" s="9" t="s">
        <v>7510</v>
      </c>
      <c r="M990" s="9">
        <v>1311.85</v>
      </c>
      <c r="N990" s="9">
        <v>801.23</v>
      </c>
      <c r="O990" s="9">
        <v>1</v>
      </c>
      <c r="P990" s="9">
        <v>0.2</v>
      </c>
      <c r="Q990" s="9">
        <v>356</v>
      </c>
      <c r="R990" s="9">
        <v>10</v>
      </c>
    </row>
    <row r="991" spans="1:18" x14ac:dyDescent="0.3">
      <c r="A991" s="9">
        <v>1276</v>
      </c>
      <c r="B991" s="9" t="s">
        <v>1007</v>
      </c>
      <c r="C991" s="9">
        <v>45</v>
      </c>
      <c r="D991" s="9" t="s">
        <v>5023</v>
      </c>
      <c r="E991" s="9" t="s">
        <v>5874</v>
      </c>
      <c r="F991" s="9">
        <v>0</v>
      </c>
      <c r="G991" s="9">
        <v>11831</v>
      </c>
      <c r="H991" s="9" t="s">
        <v>5874</v>
      </c>
      <c r="I991" s="9" t="s">
        <v>7457</v>
      </c>
      <c r="J991" s="9">
        <v>148</v>
      </c>
      <c r="K991" s="9" t="s">
        <v>7491</v>
      </c>
      <c r="L991" s="9" t="s">
        <v>7508</v>
      </c>
      <c r="M991" s="9">
        <v>1187.92</v>
      </c>
      <c r="N991" s="9">
        <v>701.85</v>
      </c>
      <c r="O991" s="9">
        <v>1</v>
      </c>
      <c r="P991" s="9"/>
      <c r="Q991" s="9">
        <v>391</v>
      </c>
      <c r="R991" s="9">
        <v>8</v>
      </c>
    </row>
    <row r="992" spans="1:18" x14ac:dyDescent="0.3">
      <c r="A992" s="9">
        <v>1623</v>
      </c>
      <c r="B992" s="9" t="s">
        <v>1008</v>
      </c>
      <c r="C992" s="9">
        <v>38</v>
      </c>
      <c r="D992" s="9" t="s">
        <v>5022</v>
      </c>
      <c r="E992" s="9" t="s">
        <v>5458</v>
      </c>
      <c r="F992" s="9">
        <v>0</v>
      </c>
      <c r="G992" s="9">
        <v>11821</v>
      </c>
      <c r="H992" s="9" t="s">
        <v>5458</v>
      </c>
      <c r="I992" s="9" t="s">
        <v>7456</v>
      </c>
      <c r="J992" s="9">
        <v>143</v>
      </c>
      <c r="K992" s="9" t="s">
        <v>7475</v>
      </c>
      <c r="L992" s="9" t="s">
        <v>7507</v>
      </c>
      <c r="M992" s="9">
        <v>819.42</v>
      </c>
      <c r="N992" s="9">
        <v>440.58</v>
      </c>
      <c r="O992" s="9">
        <v>3</v>
      </c>
      <c r="P992" s="9"/>
      <c r="Q992" s="9">
        <v>556</v>
      </c>
      <c r="R992" s="9">
        <v>5</v>
      </c>
    </row>
    <row r="993" spans="1:18" x14ac:dyDescent="0.3">
      <c r="A993" s="9">
        <v>1515</v>
      </c>
      <c r="B993" s="9" t="s">
        <v>1009</v>
      </c>
      <c r="C993" s="9">
        <v>41</v>
      </c>
      <c r="D993" s="9" t="s">
        <v>5023</v>
      </c>
      <c r="E993" s="9" t="s">
        <v>5875</v>
      </c>
      <c r="F993" s="9">
        <v>0</v>
      </c>
      <c r="G993" s="9">
        <v>11816</v>
      </c>
      <c r="H993" s="9" t="s">
        <v>5875</v>
      </c>
      <c r="I993" s="9" t="s">
        <v>7455</v>
      </c>
      <c r="J993" s="9">
        <v>138</v>
      </c>
      <c r="K993" s="9" t="s">
        <v>7464</v>
      </c>
      <c r="L993" s="9" t="s">
        <v>7508</v>
      </c>
      <c r="M993" s="9">
        <v>198.54</v>
      </c>
      <c r="N993" s="9">
        <v>107.24</v>
      </c>
      <c r="O993" s="9">
        <v>3</v>
      </c>
      <c r="P993" s="9"/>
      <c r="Q993" s="9">
        <v>514</v>
      </c>
      <c r="R993" s="9">
        <v>7</v>
      </c>
    </row>
    <row r="994" spans="1:18" x14ac:dyDescent="0.3">
      <c r="A994" s="9">
        <v>2373</v>
      </c>
      <c r="B994" s="9" t="s">
        <v>1010</v>
      </c>
      <c r="C994" s="9">
        <v>20</v>
      </c>
      <c r="D994" s="9" t="s">
        <v>5022</v>
      </c>
      <c r="E994" s="9" t="s">
        <v>5876</v>
      </c>
      <c r="F994" s="9">
        <v>0</v>
      </c>
      <c r="G994" s="9">
        <v>13590</v>
      </c>
      <c r="H994" s="9" t="s">
        <v>5876</v>
      </c>
      <c r="I994" s="9" t="s">
        <v>7457</v>
      </c>
      <c r="J994" s="9">
        <v>142</v>
      </c>
      <c r="K994" s="9" t="s">
        <v>7500</v>
      </c>
      <c r="L994" s="9" t="s">
        <v>7508</v>
      </c>
      <c r="M994" s="9">
        <v>1079.1600000000001</v>
      </c>
      <c r="N994" s="9">
        <v>563.16</v>
      </c>
      <c r="O994" s="9">
        <v>3</v>
      </c>
      <c r="P994" s="9">
        <v>0.1</v>
      </c>
      <c r="Q994" s="9">
        <v>579</v>
      </c>
      <c r="R994" s="9">
        <v>4</v>
      </c>
    </row>
    <row r="995" spans="1:18" x14ac:dyDescent="0.3">
      <c r="A995" s="9">
        <v>1842</v>
      </c>
      <c r="B995" s="9" t="s">
        <v>1011</v>
      </c>
      <c r="C995" s="9">
        <v>41</v>
      </c>
      <c r="D995" s="9" t="s">
        <v>5022</v>
      </c>
      <c r="E995" s="9" t="s">
        <v>5877</v>
      </c>
      <c r="F995" s="9">
        <v>1</v>
      </c>
      <c r="G995" s="9">
        <v>10091</v>
      </c>
      <c r="H995" s="9" t="s">
        <v>5877</v>
      </c>
      <c r="I995" s="9" t="s">
        <v>7455</v>
      </c>
      <c r="J995" s="9">
        <v>108</v>
      </c>
      <c r="K995" s="9" t="s">
        <v>7496</v>
      </c>
      <c r="L995" s="9" t="s">
        <v>7510</v>
      </c>
      <c r="M995" s="9">
        <v>576.1</v>
      </c>
      <c r="N995" s="9">
        <v>337.63</v>
      </c>
      <c r="O995" s="9">
        <v>5</v>
      </c>
      <c r="P995" s="9">
        <v>0.1</v>
      </c>
      <c r="Q995" s="9">
        <v>1565</v>
      </c>
      <c r="R995" s="9">
        <v>2</v>
      </c>
    </row>
    <row r="996" spans="1:18" x14ac:dyDescent="0.3">
      <c r="A996" s="9">
        <v>2469</v>
      </c>
      <c r="B996" s="9" t="s">
        <v>1012</v>
      </c>
      <c r="C996" s="9">
        <v>37</v>
      </c>
      <c r="D996" s="9" t="s">
        <v>5019</v>
      </c>
      <c r="E996" s="9" t="s">
        <v>5878</v>
      </c>
      <c r="F996" s="9">
        <v>0</v>
      </c>
      <c r="G996" s="9">
        <v>13432</v>
      </c>
      <c r="H996" s="9" t="s">
        <v>5878</v>
      </c>
      <c r="I996" s="9" t="s">
        <v>7455</v>
      </c>
      <c r="J996" s="9">
        <v>148</v>
      </c>
      <c r="K996" s="9" t="s">
        <v>7491</v>
      </c>
      <c r="L996" s="9" t="s">
        <v>7507</v>
      </c>
      <c r="M996" s="9">
        <v>174.19</v>
      </c>
      <c r="N996" s="9">
        <v>90.93</v>
      </c>
      <c r="O996" s="9">
        <v>3</v>
      </c>
      <c r="P996" s="9"/>
      <c r="Q996" s="9">
        <v>413</v>
      </c>
      <c r="R996" s="9">
        <v>3</v>
      </c>
    </row>
    <row r="997" spans="1:18" x14ac:dyDescent="0.3">
      <c r="A997" s="9">
        <v>1349</v>
      </c>
      <c r="B997" s="9" t="s">
        <v>1013</v>
      </c>
      <c r="C997" s="9">
        <v>21</v>
      </c>
      <c r="D997" s="9" t="s">
        <v>5021</v>
      </c>
      <c r="E997" s="9" t="s">
        <v>5879</v>
      </c>
      <c r="F997" s="9">
        <v>0</v>
      </c>
      <c r="G997" s="9">
        <v>11969</v>
      </c>
      <c r="H997" s="9" t="s">
        <v>5879</v>
      </c>
      <c r="I997" s="9" t="s">
        <v>7455</v>
      </c>
      <c r="J997" s="9">
        <v>103</v>
      </c>
      <c r="K997" s="9" t="s">
        <v>7472</v>
      </c>
      <c r="L997" s="9" t="s">
        <v>7509</v>
      </c>
      <c r="M997" s="9">
        <v>1271.58</v>
      </c>
      <c r="N997" s="9">
        <v>564.9</v>
      </c>
      <c r="O997" s="9">
        <v>3</v>
      </c>
      <c r="P997" s="9">
        <v>0.1</v>
      </c>
      <c r="Q997" s="9">
        <v>350</v>
      </c>
      <c r="R997" s="9">
        <v>4</v>
      </c>
    </row>
    <row r="998" spans="1:18" x14ac:dyDescent="0.3">
      <c r="A998" s="9">
        <v>1822</v>
      </c>
      <c r="B998" s="9" t="s">
        <v>1014</v>
      </c>
      <c r="C998" s="9">
        <v>29</v>
      </c>
      <c r="D998" s="9" t="s">
        <v>5022</v>
      </c>
      <c r="E998" s="9" t="s">
        <v>5129</v>
      </c>
      <c r="F998" s="9">
        <v>1</v>
      </c>
      <c r="G998" s="9">
        <v>13194</v>
      </c>
      <c r="H998" s="9" t="s">
        <v>5129</v>
      </c>
      <c r="I998" s="9" t="s">
        <v>7456</v>
      </c>
      <c r="J998" s="9">
        <v>102</v>
      </c>
      <c r="K998" s="9" t="s">
        <v>7494</v>
      </c>
      <c r="L998" s="9" t="s">
        <v>7510</v>
      </c>
      <c r="M998" s="9">
        <v>540.41</v>
      </c>
      <c r="N998" s="9">
        <v>233.43</v>
      </c>
      <c r="O998" s="9">
        <v>2</v>
      </c>
      <c r="P998" s="9"/>
      <c r="Q998" s="9">
        <v>423</v>
      </c>
      <c r="R998" s="9">
        <v>5</v>
      </c>
    </row>
    <row r="999" spans="1:18" x14ac:dyDescent="0.3">
      <c r="A999" s="9">
        <v>2160</v>
      </c>
      <c r="B999" s="9" t="s">
        <v>1015</v>
      </c>
      <c r="C999" s="9">
        <v>38</v>
      </c>
      <c r="D999" s="9" t="s">
        <v>5021</v>
      </c>
      <c r="E999" s="9" t="s">
        <v>5404</v>
      </c>
      <c r="F999" s="9">
        <v>0</v>
      </c>
      <c r="G999" s="9">
        <v>12384</v>
      </c>
      <c r="H999" s="9" t="s">
        <v>5404</v>
      </c>
      <c r="I999" s="9" t="s">
        <v>7455</v>
      </c>
      <c r="J999" s="9">
        <v>116</v>
      </c>
      <c r="K999" s="9" t="s">
        <v>7480</v>
      </c>
      <c r="L999" s="9" t="s">
        <v>7507</v>
      </c>
      <c r="M999" s="9">
        <v>366.46</v>
      </c>
      <c r="N999" s="9">
        <v>248.22</v>
      </c>
      <c r="O999" s="9">
        <v>4</v>
      </c>
      <c r="P999" s="9"/>
      <c r="Q999" s="9">
        <v>447</v>
      </c>
      <c r="R999" s="9">
        <v>4</v>
      </c>
    </row>
    <row r="1000" spans="1:18" x14ac:dyDescent="0.3">
      <c r="A1000" s="9">
        <v>1758</v>
      </c>
      <c r="B1000" s="9" t="s">
        <v>1016</v>
      </c>
      <c r="C1000" s="9">
        <v>30</v>
      </c>
      <c r="D1000" s="9" t="s">
        <v>5022</v>
      </c>
      <c r="E1000" s="9" t="s">
        <v>5880</v>
      </c>
      <c r="F1000" s="9">
        <v>0</v>
      </c>
      <c r="G1000" s="9">
        <v>13679</v>
      </c>
      <c r="H1000" s="9" t="s">
        <v>5880</v>
      </c>
      <c r="I1000" s="9" t="s">
        <v>7457</v>
      </c>
      <c r="J1000" s="9">
        <v>119</v>
      </c>
      <c r="K1000" s="9" t="s">
        <v>7459</v>
      </c>
      <c r="L1000" s="9" t="s">
        <v>7508</v>
      </c>
      <c r="M1000" s="9">
        <v>1313.61</v>
      </c>
      <c r="N1000" s="9">
        <v>535.19000000000005</v>
      </c>
      <c r="O1000" s="9">
        <v>4</v>
      </c>
      <c r="P1000" s="9"/>
      <c r="Q1000" s="9">
        <v>475</v>
      </c>
      <c r="R1000" s="9">
        <v>7</v>
      </c>
    </row>
    <row r="1001" spans="1:18" x14ac:dyDescent="0.3">
      <c r="A1001" s="9">
        <v>1898</v>
      </c>
      <c r="B1001" s="9" t="s">
        <v>1017</v>
      </c>
      <c r="C1001" s="9">
        <v>3</v>
      </c>
      <c r="D1001" s="9" t="s">
        <v>5021</v>
      </c>
      <c r="E1001" s="9" t="s">
        <v>5881</v>
      </c>
      <c r="F1001" s="9">
        <v>0</v>
      </c>
      <c r="G1001" s="9">
        <v>10512</v>
      </c>
      <c r="H1001" s="9" t="s">
        <v>5881</v>
      </c>
      <c r="I1001" s="9" t="s">
        <v>7457</v>
      </c>
      <c r="J1001" s="9">
        <v>130</v>
      </c>
      <c r="K1001" s="9" t="s">
        <v>7487</v>
      </c>
      <c r="L1001" s="9" t="s">
        <v>7507</v>
      </c>
      <c r="M1001" s="9">
        <v>1358.09</v>
      </c>
      <c r="N1001" s="9">
        <v>586.21</v>
      </c>
      <c r="O1001" s="9">
        <v>4</v>
      </c>
      <c r="P1001" s="9"/>
      <c r="Q1001" s="9">
        <v>599</v>
      </c>
      <c r="R1001" s="9">
        <v>7</v>
      </c>
    </row>
    <row r="1002" spans="1:18" x14ac:dyDescent="0.3">
      <c r="A1002" s="9">
        <v>1242</v>
      </c>
      <c r="B1002" s="9" t="s">
        <v>1018</v>
      </c>
      <c r="C1002" s="9">
        <v>56</v>
      </c>
      <c r="D1002" s="9" t="s">
        <v>5023</v>
      </c>
      <c r="E1002" s="9" t="s">
        <v>5882</v>
      </c>
      <c r="F1002" s="9">
        <v>0</v>
      </c>
      <c r="G1002" s="9">
        <v>10602</v>
      </c>
      <c r="H1002" s="9" t="s">
        <v>5882</v>
      </c>
      <c r="I1002" s="9" t="s">
        <v>7455</v>
      </c>
      <c r="J1002" s="9">
        <v>141</v>
      </c>
      <c r="K1002" s="9" t="s">
        <v>7490</v>
      </c>
      <c r="L1002" s="9" t="s">
        <v>7510</v>
      </c>
      <c r="M1002" s="9">
        <v>541.51</v>
      </c>
      <c r="N1002" s="9">
        <v>288.95</v>
      </c>
      <c r="O1002" s="9">
        <v>5</v>
      </c>
      <c r="P1002" s="9"/>
      <c r="Q1002" s="9">
        <v>735</v>
      </c>
      <c r="R1002" s="9">
        <v>2</v>
      </c>
    </row>
    <row r="1003" spans="1:18" x14ac:dyDescent="0.3">
      <c r="A1003" s="9">
        <v>1542</v>
      </c>
      <c r="B1003" s="9" t="s">
        <v>1019</v>
      </c>
      <c r="C1003" s="9">
        <v>37</v>
      </c>
      <c r="D1003" s="9" t="s">
        <v>5019</v>
      </c>
      <c r="E1003" s="9" t="s">
        <v>5883</v>
      </c>
      <c r="F1003" s="9">
        <v>1</v>
      </c>
      <c r="G1003" s="9">
        <v>10427</v>
      </c>
      <c r="H1003" s="9" t="s">
        <v>5883</v>
      </c>
      <c r="I1003" s="9" t="s">
        <v>7456</v>
      </c>
      <c r="J1003" s="9">
        <v>116</v>
      </c>
      <c r="K1003" s="9" t="s">
        <v>7480</v>
      </c>
      <c r="L1003" s="9" t="s">
        <v>7507</v>
      </c>
      <c r="M1003" s="9">
        <v>564.46</v>
      </c>
      <c r="N1003" s="9">
        <v>270.31</v>
      </c>
      <c r="O1003" s="9">
        <v>1</v>
      </c>
      <c r="P1003" s="9"/>
      <c r="Q1003" s="9">
        <v>565</v>
      </c>
      <c r="R1003" s="9">
        <v>2</v>
      </c>
    </row>
    <row r="1004" spans="1:18" x14ac:dyDescent="0.3">
      <c r="A1004" s="9">
        <v>2063</v>
      </c>
      <c r="B1004" s="9" t="s">
        <v>1020</v>
      </c>
      <c r="C1004" s="9">
        <v>5</v>
      </c>
      <c r="D1004" s="9" t="s">
        <v>5022</v>
      </c>
      <c r="E1004" s="9" t="s">
        <v>5884</v>
      </c>
      <c r="F1004" s="9">
        <v>0</v>
      </c>
      <c r="G1004" s="9">
        <v>12019</v>
      </c>
      <c r="H1004" s="9" t="s">
        <v>5884</v>
      </c>
      <c r="I1004" s="9" t="s">
        <v>7457</v>
      </c>
      <c r="J1004" s="9">
        <v>131</v>
      </c>
      <c r="K1004" s="9" t="s">
        <v>7504</v>
      </c>
      <c r="L1004" s="9" t="s">
        <v>7508</v>
      </c>
      <c r="M1004" s="9">
        <v>890.46</v>
      </c>
      <c r="N1004" s="9">
        <v>464.6</v>
      </c>
      <c r="O1004" s="9">
        <v>3</v>
      </c>
      <c r="P1004" s="9"/>
      <c r="Q1004" s="9">
        <v>584</v>
      </c>
      <c r="R1004" s="9">
        <v>4</v>
      </c>
    </row>
    <row r="1005" spans="1:18" x14ac:dyDescent="0.3">
      <c r="A1005" s="9">
        <v>1228</v>
      </c>
      <c r="B1005" s="9" t="s">
        <v>1021</v>
      </c>
      <c r="C1005" s="9">
        <v>72</v>
      </c>
      <c r="D1005" s="9" t="s">
        <v>5018</v>
      </c>
      <c r="E1005" s="9" t="s">
        <v>5885</v>
      </c>
      <c r="F1005" s="9">
        <v>0</v>
      </c>
      <c r="G1005" s="9">
        <v>11456</v>
      </c>
      <c r="H1005" s="9" t="s">
        <v>5885</v>
      </c>
      <c r="I1005" s="9" t="s">
        <v>7456</v>
      </c>
      <c r="J1005" s="9">
        <v>128</v>
      </c>
      <c r="K1005" s="9" t="s">
        <v>7473</v>
      </c>
      <c r="L1005" s="9" t="s">
        <v>7507</v>
      </c>
      <c r="M1005" s="9">
        <v>1113.49</v>
      </c>
      <c r="N1005" s="9">
        <v>484.63</v>
      </c>
      <c r="O1005" s="9">
        <v>2</v>
      </c>
      <c r="P1005" s="9"/>
      <c r="Q1005" s="9">
        <v>697</v>
      </c>
      <c r="R1005" s="9">
        <v>1</v>
      </c>
    </row>
    <row r="1006" spans="1:18" x14ac:dyDescent="0.3">
      <c r="A1006" s="9">
        <v>1547</v>
      </c>
      <c r="B1006" s="9" t="s">
        <v>1022</v>
      </c>
      <c r="C1006" s="9">
        <v>58</v>
      </c>
      <c r="D1006" s="9" t="s">
        <v>5021</v>
      </c>
      <c r="E1006" s="9" t="s">
        <v>5886</v>
      </c>
      <c r="F1006" s="9">
        <v>0</v>
      </c>
      <c r="G1006" s="9">
        <v>10006</v>
      </c>
      <c r="H1006" s="9" t="s">
        <v>5886</v>
      </c>
      <c r="I1006" s="9" t="s">
        <v>7456</v>
      </c>
      <c r="J1006" s="9">
        <v>104</v>
      </c>
      <c r="K1006" s="9" t="s">
        <v>7499</v>
      </c>
      <c r="L1006" s="9" t="s">
        <v>7507</v>
      </c>
      <c r="M1006" s="9">
        <v>141.57</v>
      </c>
      <c r="N1006" s="9">
        <v>62.19</v>
      </c>
      <c r="O1006" s="9">
        <v>5</v>
      </c>
      <c r="P1006" s="9"/>
      <c r="Q1006" s="9">
        <v>475</v>
      </c>
      <c r="R1006" s="9">
        <v>2</v>
      </c>
    </row>
    <row r="1007" spans="1:18" x14ac:dyDescent="0.3">
      <c r="A1007" s="9">
        <v>1919</v>
      </c>
      <c r="B1007" s="9" t="s">
        <v>1023</v>
      </c>
      <c r="C1007" s="9">
        <v>34</v>
      </c>
      <c r="D1007" s="9" t="s">
        <v>5021</v>
      </c>
      <c r="E1007" s="9" t="s">
        <v>5887</v>
      </c>
      <c r="F1007" s="9">
        <v>0</v>
      </c>
      <c r="G1007" s="9">
        <v>12167</v>
      </c>
      <c r="H1007" s="9" t="s">
        <v>5887</v>
      </c>
      <c r="I1007" s="9" t="s">
        <v>7457</v>
      </c>
      <c r="J1007" s="9">
        <v>110</v>
      </c>
      <c r="K1007" s="9" t="s">
        <v>7493</v>
      </c>
      <c r="L1007" s="9" t="s">
        <v>7508</v>
      </c>
      <c r="M1007" s="9">
        <v>910.35</v>
      </c>
      <c r="N1007" s="9">
        <v>582.79999999999995</v>
      </c>
      <c r="O1007" s="9">
        <v>4</v>
      </c>
      <c r="P1007" s="9"/>
      <c r="Q1007" s="9">
        <v>404</v>
      </c>
      <c r="R1007" s="9">
        <v>3</v>
      </c>
    </row>
    <row r="1008" spans="1:18" x14ac:dyDescent="0.3">
      <c r="A1008" s="9">
        <v>2246</v>
      </c>
      <c r="B1008" s="9" t="s">
        <v>1024</v>
      </c>
      <c r="C1008" s="9">
        <v>27</v>
      </c>
      <c r="D1008" s="9" t="s">
        <v>5018</v>
      </c>
      <c r="E1008" s="9" t="s">
        <v>5888</v>
      </c>
      <c r="F1008" s="9">
        <v>0</v>
      </c>
      <c r="G1008" s="9">
        <v>12434</v>
      </c>
      <c r="H1008" s="9" t="s">
        <v>5888</v>
      </c>
      <c r="I1008" s="9" t="s">
        <v>7457</v>
      </c>
      <c r="J1008" s="9">
        <v>145</v>
      </c>
      <c r="K1008" s="9" t="s">
        <v>7470</v>
      </c>
      <c r="L1008" s="9" t="s">
        <v>7510</v>
      </c>
      <c r="M1008" s="9">
        <v>1431.59</v>
      </c>
      <c r="N1008" s="9">
        <v>898.66</v>
      </c>
      <c r="O1008" s="9">
        <v>5</v>
      </c>
      <c r="P1008" s="9"/>
      <c r="Q1008" s="9">
        <v>492</v>
      </c>
      <c r="R1008" s="9">
        <v>8</v>
      </c>
    </row>
    <row r="1009" spans="1:18" x14ac:dyDescent="0.3">
      <c r="A1009" s="9">
        <v>1005</v>
      </c>
      <c r="B1009" s="9" t="s">
        <v>1025</v>
      </c>
      <c r="C1009" s="9">
        <v>46</v>
      </c>
      <c r="D1009" s="9" t="s">
        <v>5019</v>
      </c>
      <c r="E1009" s="9" t="s">
        <v>5522</v>
      </c>
      <c r="F1009" s="9">
        <v>1</v>
      </c>
      <c r="G1009" s="9">
        <v>11373</v>
      </c>
      <c r="H1009" s="9" t="s">
        <v>5522</v>
      </c>
      <c r="I1009" s="9" t="s">
        <v>7456</v>
      </c>
      <c r="J1009" s="9">
        <v>118</v>
      </c>
      <c r="K1009" s="9" t="s">
        <v>7501</v>
      </c>
      <c r="L1009" s="9" t="s">
        <v>7509</v>
      </c>
      <c r="M1009" s="9">
        <v>430.04</v>
      </c>
      <c r="N1009" s="9">
        <v>185.47</v>
      </c>
      <c r="O1009" s="9">
        <v>2</v>
      </c>
      <c r="P1009" s="9"/>
      <c r="Q1009" s="9">
        <v>991</v>
      </c>
      <c r="R1009" s="9">
        <v>1</v>
      </c>
    </row>
    <row r="1010" spans="1:18" x14ac:dyDescent="0.3">
      <c r="A1010" s="9">
        <v>2345</v>
      </c>
      <c r="B1010" s="9" t="s">
        <v>1026</v>
      </c>
      <c r="C1010" s="9">
        <v>43</v>
      </c>
      <c r="D1010" s="9" t="s">
        <v>5021</v>
      </c>
      <c r="E1010" s="9" t="s">
        <v>5871</v>
      </c>
      <c r="F1010" s="9">
        <v>0</v>
      </c>
      <c r="G1010" s="9">
        <v>10640</v>
      </c>
      <c r="H1010" s="9" t="s">
        <v>5871</v>
      </c>
      <c r="I1010" s="9" t="s">
        <v>7455</v>
      </c>
      <c r="J1010" s="9">
        <v>147</v>
      </c>
      <c r="K1010" s="9" t="s">
        <v>7474</v>
      </c>
      <c r="L1010" s="9" t="s">
        <v>7508</v>
      </c>
      <c r="M1010" s="9">
        <v>1367.8</v>
      </c>
      <c r="N1010" s="9">
        <v>821.14</v>
      </c>
      <c r="O1010" s="9">
        <v>5</v>
      </c>
      <c r="P1010" s="9">
        <v>0.1</v>
      </c>
      <c r="Q1010" s="9">
        <v>905</v>
      </c>
      <c r="R1010" s="9">
        <v>1</v>
      </c>
    </row>
    <row r="1011" spans="1:18" x14ac:dyDescent="0.3">
      <c r="A1011" s="9">
        <v>1467</v>
      </c>
      <c r="B1011" s="9" t="s">
        <v>1027</v>
      </c>
      <c r="C1011" s="9">
        <v>48</v>
      </c>
      <c r="D1011" s="9" t="s">
        <v>5019</v>
      </c>
      <c r="E1011" s="9" t="s">
        <v>5889</v>
      </c>
      <c r="F1011" s="9">
        <v>0</v>
      </c>
      <c r="G1011" s="9">
        <v>13762</v>
      </c>
      <c r="H1011" s="9" t="s">
        <v>5889</v>
      </c>
      <c r="I1011" s="9" t="s">
        <v>7456</v>
      </c>
      <c r="J1011" s="9">
        <v>132</v>
      </c>
      <c r="K1011" s="9" t="s">
        <v>7506</v>
      </c>
      <c r="L1011" s="9" t="s">
        <v>7508</v>
      </c>
      <c r="M1011" s="9">
        <v>1427.74</v>
      </c>
      <c r="N1011" s="9">
        <v>832.08</v>
      </c>
      <c r="O1011" s="9">
        <v>4</v>
      </c>
      <c r="P1011" s="9">
        <v>0.2</v>
      </c>
      <c r="Q1011" s="9">
        <v>416</v>
      </c>
      <c r="R1011" s="9">
        <v>2</v>
      </c>
    </row>
    <row r="1012" spans="1:18" x14ac:dyDescent="0.3">
      <c r="A1012" s="9">
        <v>1074</v>
      </c>
      <c r="B1012" s="9" t="s">
        <v>1028</v>
      </c>
      <c r="C1012" s="9">
        <v>27</v>
      </c>
      <c r="D1012" s="9" t="s">
        <v>5021</v>
      </c>
      <c r="E1012" s="9" t="s">
        <v>5890</v>
      </c>
      <c r="F1012" s="9">
        <v>0</v>
      </c>
      <c r="G1012" s="9">
        <v>11121</v>
      </c>
      <c r="H1012" s="9" t="s">
        <v>5890</v>
      </c>
      <c r="I1012" s="9" t="s">
        <v>7457</v>
      </c>
      <c r="J1012" s="9">
        <v>130</v>
      </c>
      <c r="K1012" s="9" t="s">
        <v>7487</v>
      </c>
      <c r="L1012" s="9" t="s">
        <v>7510</v>
      </c>
      <c r="M1012" s="9">
        <v>440.27</v>
      </c>
      <c r="N1012" s="9">
        <v>270.33</v>
      </c>
      <c r="O1012" s="9">
        <v>1</v>
      </c>
      <c r="P1012" s="9"/>
      <c r="Q1012" s="9">
        <v>519</v>
      </c>
      <c r="R1012" s="9">
        <v>6</v>
      </c>
    </row>
    <row r="1013" spans="1:18" x14ac:dyDescent="0.3">
      <c r="A1013" s="9">
        <v>1003</v>
      </c>
      <c r="B1013" s="9" t="s">
        <v>1029</v>
      </c>
      <c r="C1013" s="9">
        <v>56</v>
      </c>
      <c r="D1013" s="9" t="s">
        <v>5020</v>
      </c>
      <c r="E1013" s="9" t="s">
        <v>5891</v>
      </c>
      <c r="F1013" s="9">
        <v>0</v>
      </c>
      <c r="G1013" s="9">
        <v>11066</v>
      </c>
      <c r="H1013" s="9" t="s">
        <v>5891</v>
      </c>
      <c r="I1013" s="9" t="s">
        <v>7456</v>
      </c>
      <c r="J1013" s="9">
        <v>136</v>
      </c>
      <c r="K1013" s="9" t="s">
        <v>7503</v>
      </c>
      <c r="L1013" s="9" t="s">
        <v>7510</v>
      </c>
      <c r="M1013" s="9">
        <v>1143.5899999999999</v>
      </c>
      <c r="N1013" s="9">
        <v>620.21</v>
      </c>
      <c r="O1013" s="9">
        <v>4</v>
      </c>
      <c r="P1013" s="9"/>
      <c r="Q1013" s="9">
        <v>446</v>
      </c>
      <c r="R1013" s="9">
        <v>2</v>
      </c>
    </row>
    <row r="1014" spans="1:18" x14ac:dyDescent="0.3">
      <c r="A1014" s="9">
        <v>1645</v>
      </c>
      <c r="B1014" s="9" t="s">
        <v>1030</v>
      </c>
      <c r="C1014" s="9">
        <v>32</v>
      </c>
      <c r="D1014" s="9" t="s">
        <v>5021</v>
      </c>
      <c r="E1014" s="9" t="s">
        <v>5892</v>
      </c>
      <c r="F1014" s="9">
        <v>0</v>
      </c>
      <c r="G1014" s="9">
        <v>12230</v>
      </c>
      <c r="H1014" s="9" t="s">
        <v>5892</v>
      </c>
      <c r="I1014" s="9" t="s">
        <v>7457</v>
      </c>
      <c r="J1014" s="9">
        <v>109</v>
      </c>
      <c r="K1014" s="9" t="s">
        <v>7466</v>
      </c>
      <c r="L1014" s="9" t="s">
        <v>7507</v>
      </c>
      <c r="M1014" s="9">
        <v>396.22</v>
      </c>
      <c r="N1014" s="9">
        <v>190.58</v>
      </c>
      <c r="O1014" s="9">
        <v>4</v>
      </c>
      <c r="P1014" s="9"/>
      <c r="Q1014" s="9">
        <v>344</v>
      </c>
      <c r="R1014" s="9">
        <v>7</v>
      </c>
    </row>
    <row r="1015" spans="1:18" x14ac:dyDescent="0.3">
      <c r="A1015" s="9">
        <v>1117</v>
      </c>
      <c r="B1015" s="9" t="s">
        <v>1031</v>
      </c>
      <c r="C1015" s="9">
        <v>50</v>
      </c>
      <c r="D1015" s="9" t="s">
        <v>5020</v>
      </c>
      <c r="E1015" s="9" t="s">
        <v>5893</v>
      </c>
      <c r="F1015" s="9">
        <v>0</v>
      </c>
      <c r="G1015" s="9">
        <v>12744</v>
      </c>
      <c r="H1015" s="9" t="s">
        <v>5893</v>
      </c>
      <c r="I1015" s="9" t="s">
        <v>7455</v>
      </c>
      <c r="J1015" s="9">
        <v>136</v>
      </c>
      <c r="K1015" s="9" t="s">
        <v>7503</v>
      </c>
      <c r="L1015" s="9" t="s">
        <v>7508</v>
      </c>
      <c r="M1015" s="9">
        <v>1119.54</v>
      </c>
      <c r="N1015" s="9">
        <v>670.72</v>
      </c>
      <c r="O1015" s="9">
        <v>4</v>
      </c>
      <c r="P1015" s="9">
        <v>0.2</v>
      </c>
      <c r="Q1015" s="9">
        <v>736</v>
      </c>
      <c r="R1015" s="9">
        <v>5</v>
      </c>
    </row>
    <row r="1016" spans="1:18" x14ac:dyDescent="0.3">
      <c r="A1016" s="9">
        <v>1880</v>
      </c>
      <c r="B1016" s="9" t="s">
        <v>1032</v>
      </c>
      <c r="C1016" s="9">
        <v>28</v>
      </c>
      <c r="D1016" s="9" t="s">
        <v>5022</v>
      </c>
      <c r="E1016" s="9" t="s">
        <v>5894</v>
      </c>
      <c r="F1016" s="9">
        <v>0</v>
      </c>
      <c r="G1016" s="9">
        <v>10564</v>
      </c>
      <c r="H1016" s="9" t="s">
        <v>5894</v>
      </c>
      <c r="I1016" s="9" t="s">
        <v>7455</v>
      </c>
      <c r="J1016" s="9">
        <v>129</v>
      </c>
      <c r="K1016" s="9" t="s">
        <v>7471</v>
      </c>
      <c r="L1016" s="9" t="s">
        <v>7507</v>
      </c>
      <c r="M1016" s="9">
        <v>1206.26</v>
      </c>
      <c r="N1016" s="9">
        <v>616.89</v>
      </c>
      <c r="O1016" s="9">
        <v>5</v>
      </c>
      <c r="P1016" s="9"/>
      <c r="Q1016" s="9">
        <v>598</v>
      </c>
      <c r="R1016" s="9">
        <v>10</v>
      </c>
    </row>
    <row r="1017" spans="1:18" x14ac:dyDescent="0.3">
      <c r="A1017" s="9">
        <v>1503</v>
      </c>
      <c r="B1017" s="9" t="s">
        <v>1033</v>
      </c>
      <c r="C1017" s="9">
        <v>79</v>
      </c>
      <c r="D1017" s="9" t="s">
        <v>5019</v>
      </c>
      <c r="E1017" s="9" t="s">
        <v>5895</v>
      </c>
      <c r="F1017" s="9">
        <v>1</v>
      </c>
      <c r="G1017" s="9">
        <v>13811</v>
      </c>
      <c r="H1017" s="9" t="s">
        <v>5895</v>
      </c>
      <c r="I1017" s="9" t="s">
        <v>7455</v>
      </c>
      <c r="J1017" s="9">
        <v>116</v>
      </c>
      <c r="K1017" s="9" t="s">
        <v>7480</v>
      </c>
      <c r="L1017" s="9" t="s">
        <v>7507</v>
      </c>
      <c r="M1017" s="9">
        <v>408.45</v>
      </c>
      <c r="N1017" s="9">
        <v>190.21</v>
      </c>
      <c r="O1017" s="9">
        <v>2</v>
      </c>
      <c r="P1017" s="9">
        <v>0.1</v>
      </c>
      <c r="Q1017" s="9">
        <v>827</v>
      </c>
      <c r="R1017" s="9">
        <v>5</v>
      </c>
    </row>
    <row r="1018" spans="1:18" x14ac:dyDescent="0.3">
      <c r="A1018" s="9">
        <v>1946</v>
      </c>
      <c r="B1018" s="9" t="s">
        <v>1034</v>
      </c>
      <c r="C1018" s="9">
        <v>50</v>
      </c>
      <c r="D1018" s="9" t="s">
        <v>5021</v>
      </c>
      <c r="E1018" s="9" t="s">
        <v>5896</v>
      </c>
      <c r="F1018" s="9">
        <v>0</v>
      </c>
      <c r="G1018" s="9">
        <v>11696</v>
      </c>
      <c r="H1018" s="9" t="s">
        <v>5896</v>
      </c>
      <c r="I1018" s="9" t="s">
        <v>7455</v>
      </c>
      <c r="J1018" s="9">
        <v>128</v>
      </c>
      <c r="K1018" s="9" t="s">
        <v>7473</v>
      </c>
      <c r="L1018" s="9" t="s">
        <v>7510</v>
      </c>
      <c r="M1018" s="9">
        <v>1088.01</v>
      </c>
      <c r="N1018" s="9">
        <v>568.58000000000004</v>
      </c>
      <c r="O1018" s="9">
        <v>4</v>
      </c>
      <c r="P1018" s="9"/>
      <c r="Q1018" s="9">
        <v>380</v>
      </c>
      <c r="R1018" s="9">
        <v>9</v>
      </c>
    </row>
    <row r="1019" spans="1:18" x14ac:dyDescent="0.3">
      <c r="A1019" s="9">
        <v>1573</v>
      </c>
      <c r="B1019" s="9" t="s">
        <v>1035</v>
      </c>
      <c r="C1019" s="9">
        <v>83</v>
      </c>
      <c r="D1019" s="9" t="s">
        <v>5023</v>
      </c>
      <c r="E1019" s="9" t="s">
        <v>5824</v>
      </c>
      <c r="F1019" s="9">
        <v>1</v>
      </c>
      <c r="G1019" s="9">
        <v>13306</v>
      </c>
      <c r="H1019" s="9" t="s">
        <v>5824</v>
      </c>
      <c r="I1019" s="9" t="s">
        <v>7455</v>
      </c>
      <c r="J1019" s="9">
        <v>121</v>
      </c>
      <c r="K1019" s="9" t="s">
        <v>7495</v>
      </c>
      <c r="L1019" s="9" t="s">
        <v>7510</v>
      </c>
      <c r="M1019" s="9">
        <v>1227.55</v>
      </c>
      <c r="N1019" s="9">
        <v>772.11</v>
      </c>
      <c r="O1019" s="9">
        <v>5</v>
      </c>
      <c r="P1019" s="9">
        <v>0.2</v>
      </c>
      <c r="Q1019" s="9">
        <v>1189</v>
      </c>
      <c r="R1019" s="9">
        <v>4</v>
      </c>
    </row>
    <row r="1020" spans="1:18" x14ac:dyDescent="0.3">
      <c r="A1020" s="9">
        <v>2464</v>
      </c>
      <c r="B1020" s="9" t="s">
        <v>1036</v>
      </c>
      <c r="C1020" s="9">
        <v>52</v>
      </c>
      <c r="D1020" s="9" t="s">
        <v>5023</v>
      </c>
      <c r="E1020" s="9" t="s">
        <v>5807</v>
      </c>
      <c r="F1020" s="9">
        <v>0</v>
      </c>
      <c r="G1020" s="9">
        <v>10445</v>
      </c>
      <c r="H1020" s="9" t="s">
        <v>5807</v>
      </c>
      <c r="I1020" s="9" t="s">
        <v>7457</v>
      </c>
      <c r="J1020" s="9">
        <v>147</v>
      </c>
      <c r="K1020" s="9" t="s">
        <v>7474</v>
      </c>
      <c r="L1020" s="9" t="s">
        <v>7507</v>
      </c>
      <c r="M1020" s="9">
        <v>569.94000000000005</v>
      </c>
      <c r="N1020" s="9">
        <v>309.33</v>
      </c>
      <c r="O1020" s="9">
        <v>2</v>
      </c>
      <c r="P1020" s="9"/>
      <c r="Q1020" s="9">
        <v>388</v>
      </c>
      <c r="R1020" s="9">
        <v>6</v>
      </c>
    </row>
    <row r="1021" spans="1:18" x14ac:dyDescent="0.3">
      <c r="A1021" s="9">
        <v>1193</v>
      </c>
      <c r="B1021" s="9" t="s">
        <v>1037</v>
      </c>
      <c r="C1021" s="9">
        <v>31</v>
      </c>
      <c r="D1021" s="9" t="s">
        <v>5018</v>
      </c>
      <c r="E1021" s="9" t="s">
        <v>5181</v>
      </c>
      <c r="F1021" s="9">
        <v>0</v>
      </c>
      <c r="G1021" s="9">
        <v>13941</v>
      </c>
      <c r="H1021" s="9" t="s">
        <v>5181</v>
      </c>
      <c r="I1021" s="9" t="s">
        <v>7456</v>
      </c>
      <c r="J1021" s="9">
        <v>102</v>
      </c>
      <c r="K1021" s="9" t="s">
        <v>7494</v>
      </c>
      <c r="L1021" s="9" t="s">
        <v>7508</v>
      </c>
      <c r="M1021" s="9">
        <v>293.17</v>
      </c>
      <c r="N1021" s="9">
        <v>143.63999999999999</v>
      </c>
      <c r="O1021" s="9">
        <v>1</v>
      </c>
      <c r="P1021" s="9">
        <v>0.2</v>
      </c>
      <c r="Q1021" s="9">
        <v>405</v>
      </c>
      <c r="R1021" s="9">
        <v>7</v>
      </c>
    </row>
    <row r="1022" spans="1:18" x14ac:dyDescent="0.3">
      <c r="A1022" s="9">
        <v>1846</v>
      </c>
      <c r="B1022" s="9" t="s">
        <v>1038</v>
      </c>
      <c r="C1022" s="9">
        <v>52</v>
      </c>
      <c r="D1022" s="9" t="s">
        <v>5023</v>
      </c>
      <c r="E1022" s="9" t="s">
        <v>5897</v>
      </c>
      <c r="F1022" s="9">
        <v>0</v>
      </c>
      <c r="G1022" s="9">
        <v>11930</v>
      </c>
      <c r="H1022" s="9" t="s">
        <v>5897</v>
      </c>
      <c r="I1022" s="9" t="s">
        <v>7455</v>
      </c>
      <c r="J1022" s="9">
        <v>146</v>
      </c>
      <c r="K1022" s="9" t="s">
        <v>7505</v>
      </c>
      <c r="L1022" s="9" t="s">
        <v>7508</v>
      </c>
      <c r="M1022" s="9">
        <v>183.35</v>
      </c>
      <c r="N1022" s="9">
        <v>119.1</v>
      </c>
      <c r="O1022" s="9">
        <v>4</v>
      </c>
      <c r="P1022" s="9"/>
      <c r="Q1022" s="9">
        <v>441</v>
      </c>
      <c r="R1022" s="9">
        <v>3</v>
      </c>
    </row>
    <row r="1023" spans="1:18" x14ac:dyDescent="0.3">
      <c r="A1023" s="9">
        <v>1714</v>
      </c>
      <c r="B1023" s="9" t="s">
        <v>1039</v>
      </c>
      <c r="C1023" s="9">
        <v>53</v>
      </c>
      <c r="D1023" s="9" t="s">
        <v>5020</v>
      </c>
      <c r="E1023" s="9" t="s">
        <v>5414</v>
      </c>
      <c r="F1023" s="9">
        <v>0</v>
      </c>
      <c r="G1023" s="9">
        <v>10199</v>
      </c>
      <c r="H1023" s="9" t="s">
        <v>5414</v>
      </c>
      <c r="I1023" s="9" t="s">
        <v>7457</v>
      </c>
      <c r="J1023" s="9">
        <v>135</v>
      </c>
      <c r="K1023" s="9" t="s">
        <v>7458</v>
      </c>
      <c r="L1023" s="9" t="s">
        <v>7507</v>
      </c>
      <c r="M1023" s="9">
        <v>884.3</v>
      </c>
      <c r="N1023" s="9">
        <v>587.61</v>
      </c>
      <c r="O1023" s="9">
        <v>3</v>
      </c>
      <c r="P1023" s="9">
        <v>0.2</v>
      </c>
      <c r="Q1023" s="9">
        <v>420</v>
      </c>
      <c r="R1023" s="9">
        <v>4</v>
      </c>
    </row>
    <row r="1024" spans="1:18" x14ac:dyDescent="0.3">
      <c r="A1024" s="9">
        <v>2415</v>
      </c>
      <c r="B1024" s="9" t="s">
        <v>1040</v>
      </c>
      <c r="C1024" s="9">
        <v>45</v>
      </c>
      <c r="D1024" s="9" t="s">
        <v>5023</v>
      </c>
      <c r="E1024" s="9" t="s">
        <v>5898</v>
      </c>
      <c r="F1024" s="9">
        <v>0</v>
      </c>
      <c r="G1024" s="9">
        <v>12995</v>
      </c>
      <c r="H1024" s="9" t="s">
        <v>5898</v>
      </c>
      <c r="I1024" s="9" t="s">
        <v>7456</v>
      </c>
      <c r="J1024" s="9">
        <v>128</v>
      </c>
      <c r="K1024" s="9" t="s">
        <v>7473</v>
      </c>
      <c r="L1024" s="9" t="s">
        <v>7509</v>
      </c>
      <c r="M1024" s="9">
        <v>1468.24</v>
      </c>
      <c r="N1024" s="9">
        <v>778.13</v>
      </c>
      <c r="O1024" s="9">
        <v>5</v>
      </c>
      <c r="P1024" s="9"/>
      <c r="Q1024" s="9">
        <v>327</v>
      </c>
      <c r="R1024" s="9">
        <v>6</v>
      </c>
    </row>
    <row r="1025" spans="1:18" x14ac:dyDescent="0.3">
      <c r="A1025" s="9">
        <v>2049</v>
      </c>
      <c r="B1025" s="9" t="s">
        <v>1041</v>
      </c>
      <c r="C1025" s="9">
        <v>49</v>
      </c>
      <c r="D1025" s="9" t="s">
        <v>5023</v>
      </c>
      <c r="E1025" s="9" t="s">
        <v>5071</v>
      </c>
      <c r="F1025" s="9">
        <v>0</v>
      </c>
      <c r="G1025" s="9">
        <v>10512</v>
      </c>
      <c r="H1025" s="9" t="s">
        <v>5071</v>
      </c>
      <c r="I1025" s="9" t="s">
        <v>7456</v>
      </c>
      <c r="J1025" s="9">
        <v>136</v>
      </c>
      <c r="K1025" s="9" t="s">
        <v>7503</v>
      </c>
      <c r="L1025" s="9" t="s">
        <v>7509</v>
      </c>
      <c r="M1025" s="9">
        <v>1243.28</v>
      </c>
      <c r="N1025" s="9">
        <v>637.05999999999995</v>
      </c>
      <c r="O1025" s="9">
        <v>1</v>
      </c>
      <c r="P1025" s="9"/>
      <c r="Q1025" s="9">
        <v>414</v>
      </c>
      <c r="R1025" s="9">
        <v>4</v>
      </c>
    </row>
    <row r="1026" spans="1:18" x14ac:dyDescent="0.3">
      <c r="A1026" s="9">
        <v>2458</v>
      </c>
      <c r="B1026" s="9" t="s">
        <v>1042</v>
      </c>
      <c r="C1026" s="9">
        <v>51</v>
      </c>
      <c r="D1026" s="9" t="s">
        <v>5023</v>
      </c>
      <c r="E1026" s="9" t="s">
        <v>5190</v>
      </c>
      <c r="F1026" s="9">
        <v>0</v>
      </c>
      <c r="G1026" s="9">
        <v>13597</v>
      </c>
      <c r="H1026" s="9" t="s">
        <v>5190</v>
      </c>
      <c r="I1026" s="9" t="s">
        <v>7455</v>
      </c>
      <c r="J1026" s="9">
        <v>131</v>
      </c>
      <c r="K1026" s="9" t="s">
        <v>7504</v>
      </c>
      <c r="L1026" s="9" t="s">
        <v>7510</v>
      </c>
      <c r="M1026" s="9">
        <v>681.97</v>
      </c>
      <c r="N1026" s="9">
        <v>398.14</v>
      </c>
      <c r="O1026" s="9">
        <v>1</v>
      </c>
      <c r="P1026" s="9">
        <v>0.1</v>
      </c>
      <c r="Q1026" s="9">
        <v>547</v>
      </c>
      <c r="R1026" s="9">
        <v>5</v>
      </c>
    </row>
    <row r="1027" spans="1:18" x14ac:dyDescent="0.3">
      <c r="A1027" s="9">
        <v>1172</v>
      </c>
      <c r="B1027" s="9" t="s">
        <v>1043</v>
      </c>
      <c r="C1027" s="9">
        <v>25</v>
      </c>
      <c r="D1027" s="9" t="s">
        <v>5021</v>
      </c>
      <c r="E1027" s="9" t="s">
        <v>5821</v>
      </c>
      <c r="F1027" s="9">
        <v>0</v>
      </c>
      <c r="G1027" s="9">
        <v>10989</v>
      </c>
      <c r="H1027" s="9" t="s">
        <v>5821</v>
      </c>
      <c r="I1027" s="9" t="s">
        <v>7455</v>
      </c>
      <c r="J1027" s="9">
        <v>133</v>
      </c>
      <c r="K1027" s="9" t="s">
        <v>7498</v>
      </c>
      <c r="L1027" s="9" t="s">
        <v>7508</v>
      </c>
      <c r="M1027" s="9">
        <v>828.1</v>
      </c>
      <c r="N1027" s="9">
        <v>345.64</v>
      </c>
      <c r="O1027" s="9">
        <v>1</v>
      </c>
      <c r="P1027" s="9">
        <v>0.05</v>
      </c>
      <c r="Q1027" s="9">
        <v>544</v>
      </c>
      <c r="R1027" s="9">
        <v>5</v>
      </c>
    </row>
    <row r="1028" spans="1:18" x14ac:dyDescent="0.3">
      <c r="A1028" s="9">
        <v>2323</v>
      </c>
      <c r="B1028" s="9" t="s">
        <v>1044</v>
      </c>
      <c r="C1028" s="9">
        <v>24</v>
      </c>
      <c r="D1028" s="9" t="s">
        <v>5018</v>
      </c>
      <c r="E1028" s="9" t="s">
        <v>5899</v>
      </c>
      <c r="F1028" s="9">
        <v>1</v>
      </c>
      <c r="G1028" s="9">
        <v>12260</v>
      </c>
      <c r="H1028" s="9" t="s">
        <v>5899</v>
      </c>
      <c r="I1028" s="9" t="s">
        <v>7456</v>
      </c>
      <c r="J1028" s="9">
        <v>123</v>
      </c>
      <c r="K1028" s="9" t="s">
        <v>7502</v>
      </c>
      <c r="L1028" s="9" t="s">
        <v>7507</v>
      </c>
      <c r="M1028" s="9">
        <v>455.32</v>
      </c>
      <c r="N1028" s="9">
        <v>276.56</v>
      </c>
      <c r="O1028" s="9">
        <v>5</v>
      </c>
      <c r="P1028" s="9"/>
      <c r="Q1028" s="9">
        <v>473</v>
      </c>
      <c r="R1028" s="9">
        <v>2</v>
      </c>
    </row>
    <row r="1029" spans="1:18" x14ac:dyDescent="0.3">
      <c r="A1029" s="9">
        <v>1325</v>
      </c>
      <c r="B1029" s="9" t="s">
        <v>1045</v>
      </c>
      <c r="C1029" s="9">
        <v>28</v>
      </c>
      <c r="D1029" s="9" t="s">
        <v>5019</v>
      </c>
      <c r="E1029" s="9" t="s">
        <v>5900</v>
      </c>
      <c r="F1029" s="9">
        <v>0</v>
      </c>
      <c r="G1029" s="9">
        <v>11401</v>
      </c>
      <c r="H1029" s="9" t="s">
        <v>5900</v>
      </c>
      <c r="I1029" s="9" t="s">
        <v>7456</v>
      </c>
      <c r="J1029" s="9">
        <v>141</v>
      </c>
      <c r="K1029" s="9" t="s">
        <v>7490</v>
      </c>
      <c r="L1029" s="9" t="s">
        <v>7507</v>
      </c>
      <c r="M1029" s="9">
        <v>286.45</v>
      </c>
      <c r="N1029" s="9">
        <v>181.81</v>
      </c>
      <c r="O1029" s="9">
        <v>2</v>
      </c>
      <c r="P1029" s="9"/>
      <c r="Q1029" s="9">
        <v>1179</v>
      </c>
      <c r="R1029" s="9">
        <v>2</v>
      </c>
    </row>
    <row r="1030" spans="1:18" x14ac:dyDescent="0.3">
      <c r="A1030" s="9">
        <v>2433</v>
      </c>
      <c r="B1030" s="9" t="s">
        <v>1046</v>
      </c>
      <c r="C1030" s="9">
        <v>41</v>
      </c>
      <c r="D1030" s="9" t="s">
        <v>5018</v>
      </c>
      <c r="E1030" s="9" t="s">
        <v>5901</v>
      </c>
      <c r="F1030" s="9">
        <v>0</v>
      </c>
      <c r="G1030" s="9">
        <v>11812</v>
      </c>
      <c r="H1030" s="9" t="s">
        <v>5901</v>
      </c>
      <c r="I1030" s="9" t="s">
        <v>7457</v>
      </c>
      <c r="J1030" s="9">
        <v>117</v>
      </c>
      <c r="K1030" s="9" t="s">
        <v>7483</v>
      </c>
      <c r="L1030" s="9" t="s">
        <v>7508</v>
      </c>
      <c r="M1030" s="9">
        <v>749.02</v>
      </c>
      <c r="N1030" s="9">
        <v>388.92</v>
      </c>
      <c r="O1030" s="9">
        <v>3</v>
      </c>
      <c r="P1030" s="9">
        <v>0.05</v>
      </c>
      <c r="Q1030" s="9">
        <v>820</v>
      </c>
      <c r="R1030" s="9">
        <v>2</v>
      </c>
    </row>
    <row r="1031" spans="1:18" x14ac:dyDescent="0.3">
      <c r="A1031" s="9">
        <v>2141</v>
      </c>
      <c r="B1031" s="9" t="s">
        <v>1047</v>
      </c>
      <c r="C1031" s="9">
        <v>36</v>
      </c>
      <c r="D1031" s="9" t="s">
        <v>5020</v>
      </c>
      <c r="E1031" s="9" t="s">
        <v>5902</v>
      </c>
      <c r="F1031" s="9">
        <v>1</v>
      </c>
      <c r="G1031" s="9">
        <v>10545</v>
      </c>
      <c r="H1031" s="9" t="s">
        <v>5902</v>
      </c>
      <c r="I1031" s="9" t="s">
        <v>7455</v>
      </c>
      <c r="J1031" s="9">
        <v>146</v>
      </c>
      <c r="K1031" s="9" t="s">
        <v>7505</v>
      </c>
      <c r="L1031" s="9" t="s">
        <v>7510</v>
      </c>
      <c r="M1031" s="9">
        <v>722.08</v>
      </c>
      <c r="N1031" s="9">
        <v>326.66000000000003</v>
      </c>
      <c r="O1031" s="9">
        <v>2</v>
      </c>
      <c r="P1031" s="9">
        <v>0.2</v>
      </c>
      <c r="Q1031" s="9">
        <v>681</v>
      </c>
      <c r="R1031" s="9">
        <v>7</v>
      </c>
    </row>
    <row r="1032" spans="1:18" x14ac:dyDescent="0.3">
      <c r="A1032" s="9">
        <v>1835</v>
      </c>
      <c r="B1032" s="9" t="s">
        <v>1048</v>
      </c>
      <c r="C1032" s="9">
        <v>25</v>
      </c>
      <c r="D1032" s="9" t="s">
        <v>5021</v>
      </c>
      <c r="E1032" s="9" t="s">
        <v>5903</v>
      </c>
      <c r="F1032" s="9">
        <v>0</v>
      </c>
      <c r="G1032" s="9">
        <v>12533</v>
      </c>
      <c r="H1032" s="9" t="s">
        <v>5903</v>
      </c>
      <c r="I1032" s="9" t="s">
        <v>7456</v>
      </c>
      <c r="J1032" s="9">
        <v>149</v>
      </c>
      <c r="K1032" s="9" t="s">
        <v>7467</v>
      </c>
      <c r="L1032" s="9" t="s">
        <v>7510</v>
      </c>
      <c r="M1032" s="9">
        <v>806.8</v>
      </c>
      <c r="N1032" s="9">
        <v>329.7</v>
      </c>
      <c r="O1032" s="9">
        <v>4</v>
      </c>
      <c r="P1032" s="9"/>
      <c r="Q1032" s="9">
        <v>559</v>
      </c>
      <c r="R1032" s="9">
        <v>5</v>
      </c>
    </row>
    <row r="1033" spans="1:18" x14ac:dyDescent="0.3">
      <c r="A1033" s="9">
        <v>1723</v>
      </c>
      <c r="B1033" s="9" t="s">
        <v>1049</v>
      </c>
      <c r="C1033" s="9">
        <v>51</v>
      </c>
      <c r="D1033" s="9" t="s">
        <v>5022</v>
      </c>
      <c r="E1033" s="9" t="s">
        <v>5239</v>
      </c>
      <c r="F1033" s="9">
        <v>1</v>
      </c>
      <c r="G1033" s="9">
        <v>12009</v>
      </c>
      <c r="H1033" s="9" t="s">
        <v>5239</v>
      </c>
      <c r="I1033" s="9" t="s">
        <v>7456</v>
      </c>
      <c r="J1033" s="9">
        <v>101</v>
      </c>
      <c r="K1033" s="9" t="s">
        <v>7478</v>
      </c>
      <c r="L1033" s="9" t="s">
        <v>7509</v>
      </c>
      <c r="M1033" s="9">
        <v>1431.57</v>
      </c>
      <c r="N1033" s="9">
        <v>846.31</v>
      </c>
      <c r="O1033" s="9">
        <v>3</v>
      </c>
      <c r="P1033" s="9"/>
      <c r="Q1033" s="9">
        <v>1367</v>
      </c>
      <c r="R1033" s="9">
        <v>2</v>
      </c>
    </row>
    <row r="1034" spans="1:18" x14ac:dyDescent="0.3">
      <c r="A1034" s="9">
        <v>1224</v>
      </c>
      <c r="B1034" s="9" t="s">
        <v>1050</v>
      </c>
      <c r="C1034" s="9">
        <v>44</v>
      </c>
      <c r="D1034" s="9" t="s">
        <v>5021</v>
      </c>
      <c r="E1034" s="9" t="s">
        <v>5904</v>
      </c>
      <c r="F1034" s="9">
        <v>0</v>
      </c>
      <c r="G1034" s="9">
        <v>13432</v>
      </c>
      <c r="H1034" s="9" t="s">
        <v>5904</v>
      </c>
      <c r="I1034" s="9" t="s">
        <v>7455</v>
      </c>
      <c r="J1034" s="9">
        <v>142</v>
      </c>
      <c r="K1034" s="9" t="s">
        <v>7500</v>
      </c>
      <c r="L1034" s="9" t="s">
        <v>7508</v>
      </c>
      <c r="M1034" s="9">
        <v>925.65</v>
      </c>
      <c r="N1034" s="9">
        <v>444.96</v>
      </c>
      <c r="O1034" s="9">
        <v>2</v>
      </c>
      <c r="P1034" s="9">
        <v>0.1</v>
      </c>
      <c r="Q1034" s="9">
        <v>501</v>
      </c>
      <c r="R1034" s="9">
        <v>3</v>
      </c>
    </row>
    <row r="1035" spans="1:18" x14ac:dyDescent="0.3">
      <c r="A1035" s="9">
        <v>1531</v>
      </c>
      <c r="B1035" s="9" t="s">
        <v>1051</v>
      </c>
      <c r="C1035" s="9">
        <v>42</v>
      </c>
      <c r="D1035" s="9" t="s">
        <v>5023</v>
      </c>
      <c r="E1035" s="9" t="s">
        <v>5861</v>
      </c>
      <c r="F1035" s="9">
        <v>0</v>
      </c>
      <c r="G1035" s="9">
        <v>11805</v>
      </c>
      <c r="H1035" s="9" t="s">
        <v>5861</v>
      </c>
      <c r="I1035" s="9" t="s">
        <v>7457</v>
      </c>
      <c r="J1035" s="9">
        <v>123</v>
      </c>
      <c r="K1035" s="9" t="s">
        <v>7502</v>
      </c>
      <c r="L1035" s="9" t="s">
        <v>7508</v>
      </c>
      <c r="M1035" s="9">
        <v>928.37</v>
      </c>
      <c r="N1035" s="9">
        <v>500.55</v>
      </c>
      <c r="O1035" s="9">
        <v>4</v>
      </c>
      <c r="P1035" s="9"/>
      <c r="Q1035" s="9">
        <v>452</v>
      </c>
      <c r="R1035" s="9">
        <v>4</v>
      </c>
    </row>
    <row r="1036" spans="1:18" x14ac:dyDescent="0.3">
      <c r="A1036" s="9">
        <v>1112</v>
      </c>
      <c r="B1036" s="9" t="s">
        <v>1052</v>
      </c>
      <c r="C1036" s="9">
        <v>36</v>
      </c>
      <c r="D1036" s="9" t="s">
        <v>5023</v>
      </c>
      <c r="E1036" s="9" t="s">
        <v>5905</v>
      </c>
      <c r="F1036" s="9">
        <v>0</v>
      </c>
      <c r="G1036" s="9">
        <v>12215</v>
      </c>
      <c r="H1036" s="9" t="s">
        <v>5905</v>
      </c>
      <c r="I1036" s="9" t="s">
        <v>7457</v>
      </c>
      <c r="J1036" s="9">
        <v>148</v>
      </c>
      <c r="K1036" s="9" t="s">
        <v>7491</v>
      </c>
      <c r="L1036" s="9" t="s">
        <v>7507</v>
      </c>
      <c r="M1036" s="9">
        <v>235.64</v>
      </c>
      <c r="N1036" s="9"/>
      <c r="O1036" s="9">
        <v>3</v>
      </c>
      <c r="P1036" s="9">
        <v>0.1</v>
      </c>
      <c r="Q1036" s="9">
        <v>446</v>
      </c>
      <c r="R1036" s="9">
        <v>6</v>
      </c>
    </row>
    <row r="1037" spans="1:18" x14ac:dyDescent="0.3">
      <c r="A1037" s="9">
        <v>1139</v>
      </c>
      <c r="B1037" s="9" t="s">
        <v>1053</v>
      </c>
      <c r="C1037" s="9">
        <v>34</v>
      </c>
      <c r="D1037" s="9" t="s">
        <v>5020</v>
      </c>
      <c r="E1037" s="9" t="s">
        <v>5906</v>
      </c>
      <c r="F1037" s="9">
        <v>1</v>
      </c>
      <c r="G1037" s="9">
        <v>10889</v>
      </c>
      <c r="H1037" s="9" t="s">
        <v>5906</v>
      </c>
      <c r="I1037" s="9" t="s">
        <v>7455</v>
      </c>
      <c r="J1037" s="9">
        <v>127</v>
      </c>
      <c r="K1037" s="9" t="s">
        <v>7489</v>
      </c>
      <c r="L1037" s="9" t="s">
        <v>7508</v>
      </c>
      <c r="M1037" s="9">
        <v>1494.91</v>
      </c>
      <c r="N1037" s="9">
        <v>676.4</v>
      </c>
      <c r="O1037" s="9">
        <v>5</v>
      </c>
      <c r="P1037" s="9">
        <v>0.1</v>
      </c>
      <c r="Q1037" s="9">
        <v>1176</v>
      </c>
      <c r="R1037" s="9">
        <v>3</v>
      </c>
    </row>
    <row r="1038" spans="1:18" x14ac:dyDescent="0.3">
      <c r="A1038" s="9">
        <v>1558</v>
      </c>
      <c r="B1038" s="9" t="s">
        <v>1054</v>
      </c>
      <c r="C1038" s="9">
        <v>27</v>
      </c>
      <c r="D1038" s="9" t="s">
        <v>5022</v>
      </c>
      <c r="E1038" s="9" t="s">
        <v>5907</v>
      </c>
      <c r="F1038" s="9">
        <v>0</v>
      </c>
      <c r="G1038" s="9">
        <v>10930</v>
      </c>
      <c r="H1038" s="9" t="s">
        <v>5907</v>
      </c>
      <c r="I1038" s="9" t="s">
        <v>7457</v>
      </c>
      <c r="J1038" s="9">
        <v>125</v>
      </c>
      <c r="K1038" s="9" t="s">
        <v>7479</v>
      </c>
      <c r="L1038" s="9" t="s">
        <v>7509</v>
      </c>
      <c r="M1038" s="9">
        <v>1170.6300000000001</v>
      </c>
      <c r="N1038" s="9">
        <v>646.79</v>
      </c>
      <c r="O1038" s="9">
        <v>4</v>
      </c>
      <c r="P1038" s="9">
        <v>0.05</v>
      </c>
      <c r="Q1038" s="9">
        <v>519</v>
      </c>
      <c r="R1038" s="9">
        <v>7</v>
      </c>
    </row>
    <row r="1039" spans="1:18" x14ac:dyDescent="0.3">
      <c r="A1039" s="9">
        <v>1000</v>
      </c>
      <c r="B1039" s="9" t="s">
        <v>1055</v>
      </c>
      <c r="C1039" s="9">
        <v>54</v>
      </c>
      <c r="D1039" s="9" t="s">
        <v>5021</v>
      </c>
      <c r="E1039" s="9" t="s">
        <v>5908</v>
      </c>
      <c r="F1039" s="9">
        <v>0</v>
      </c>
      <c r="G1039" s="9">
        <v>13753</v>
      </c>
      <c r="H1039" s="9" t="s">
        <v>5908</v>
      </c>
      <c r="I1039" s="9" t="s">
        <v>7457</v>
      </c>
      <c r="J1039" s="9">
        <v>132</v>
      </c>
      <c r="K1039" s="9" t="s">
        <v>7506</v>
      </c>
      <c r="L1039" s="9" t="s">
        <v>7508</v>
      </c>
      <c r="M1039" s="9">
        <v>1321.94</v>
      </c>
      <c r="N1039" s="9">
        <v>711.04</v>
      </c>
      <c r="O1039" s="9">
        <v>2</v>
      </c>
      <c r="P1039" s="9">
        <v>0.05</v>
      </c>
      <c r="Q1039" s="9">
        <v>363</v>
      </c>
      <c r="R1039" s="9">
        <v>5</v>
      </c>
    </row>
    <row r="1040" spans="1:18" x14ac:dyDescent="0.3">
      <c r="A1040" s="9">
        <v>1089</v>
      </c>
      <c r="B1040" s="9" t="s">
        <v>1056</v>
      </c>
      <c r="C1040" s="9">
        <v>29</v>
      </c>
      <c r="D1040" s="9" t="s">
        <v>5022</v>
      </c>
      <c r="E1040" s="9" t="s">
        <v>5909</v>
      </c>
      <c r="F1040" s="9">
        <v>0</v>
      </c>
      <c r="G1040" s="9">
        <v>13665</v>
      </c>
      <c r="H1040" s="9" t="s">
        <v>5909</v>
      </c>
      <c r="I1040" s="9" t="s">
        <v>7457</v>
      </c>
      <c r="J1040" s="9">
        <v>119</v>
      </c>
      <c r="K1040" s="9" t="s">
        <v>7459</v>
      </c>
      <c r="L1040" s="9" t="s">
        <v>7507</v>
      </c>
      <c r="M1040" s="9">
        <v>650.74</v>
      </c>
      <c r="N1040" s="9">
        <v>382.14</v>
      </c>
      <c r="O1040" s="9">
        <v>3</v>
      </c>
      <c r="P1040" s="9">
        <v>0.2</v>
      </c>
      <c r="Q1040" s="9">
        <v>354</v>
      </c>
      <c r="R1040" s="9">
        <v>5</v>
      </c>
    </row>
    <row r="1041" spans="1:18" x14ac:dyDescent="0.3">
      <c r="A1041" s="9">
        <v>1653</v>
      </c>
      <c r="B1041" s="9" t="s">
        <v>1057</v>
      </c>
      <c r="C1041" s="9">
        <v>43</v>
      </c>
      <c r="D1041" s="9" t="s">
        <v>5019</v>
      </c>
      <c r="E1041" s="9" t="s">
        <v>5205</v>
      </c>
      <c r="F1041" s="9">
        <v>0</v>
      </c>
      <c r="G1041" s="9">
        <v>13475</v>
      </c>
      <c r="H1041" s="9" t="s">
        <v>5205</v>
      </c>
      <c r="I1041" s="9" t="s">
        <v>7456</v>
      </c>
      <c r="J1041" s="9">
        <v>124</v>
      </c>
      <c r="K1041" s="9" t="s">
        <v>7497</v>
      </c>
      <c r="L1041" s="9" t="s">
        <v>7509</v>
      </c>
      <c r="M1041" s="9">
        <v>778.09</v>
      </c>
      <c r="N1041" s="9">
        <v>370.03</v>
      </c>
      <c r="O1041" s="9">
        <v>4</v>
      </c>
      <c r="P1041" s="9">
        <v>0.1</v>
      </c>
      <c r="Q1041" s="9">
        <v>575</v>
      </c>
      <c r="R1041" s="9">
        <v>2</v>
      </c>
    </row>
    <row r="1042" spans="1:18" x14ac:dyDescent="0.3">
      <c r="A1042" s="9">
        <v>1319</v>
      </c>
      <c r="B1042" s="9" t="s">
        <v>1058</v>
      </c>
      <c r="C1042" s="9">
        <v>64</v>
      </c>
      <c r="D1042" s="9" t="s">
        <v>5018</v>
      </c>
      <c r="E1042" s="9" t="s">
        <v>5910</v>
      </c>
      <c r="F1042" s="9">
        <v>0</v>
      </c>
      <c r="G1042" s="9">
        <v>10827</v>
      </c>
      <c r="H1042" s="9" t="s">
        <v>5910</v>
      </c>
      <c r="I1042" s="9" t="s">
        <v>7456</v>
      </c>
      <c r="J1042" s="9">
        <v>103</v>
      </c>
      <c r="K1042" s="9" t="s">
        <v>7472</v>
      </c>
      <c r="L1042" s="9" t="s">
        <v>7507</v>
      </c>
      <c r="M1042" s="9">
        <v>807.02</v>
      </c>
      <c r="N1042" s="9">
        <v>374.77</v>
      </c>
      <c r="O1042" s="9">
        <v>4</v>
      </c>
      <c r="P1042" s="9">
        <v>0.1</v>
      </c>
      <c r="Q1042" s="9">
        <v>436</v>
      </c>
      <c r="R1042" s="9">
        <v>3</v>
      </c>
    </row>
    <row r="1043" spans="1:18" x14ac:dyDescent="0.3">
      <c r="A1043" s="9">
        <v>1138</v>
      </c>
      <c r="B1043" s="9" t="s">
        <v>1059</v>
      </c>
      <c r="C1043" s="9">
        <v>35</v>
      </c>
      <c r="D1043" s="9" t="s">
        <v>5021</v>
      </c>
      <c r="E1043" s="9" t="s">
        <v>5535</v>
      </c>
      <c r="F1043" s="9">
        <v>0</v>
      </c>
      <c r="G1043" s="9">
        <v>12184</v>
      </c>
      <c r="H1043" s="9" t="s">
        <v>5535</v>
      </c>
      <c r="I1043" s="9" t="s">
        <v>7457</v>
      </c>
      <c r="J1043" s="9">
        <v>112</v>
      </c>
      <c r="K1043" s="9" t="s">
        <v>7492</v>
      </c>
      <c r="L1043" s="9" t="s">
        <v>7508</v>
      </c>
      <c r="M1043" s="9">
        <v>331.44</v>
      </c>
      <c r="N1043" s="9">
        <v>213.55</v>
      </c>
      <c r="O1043" s="9">
        <v>5</v>
      </c>
      <c r="P1043" s="9"/>
      <c r="Q1043" s="9">
        <v>662</v>
      </c>
      <c r="R1043" s="9">
        <v>4</v>
      </c>
    </row>
    <row r="1044" spans="1:18" x14ac:dyDescent="0.3">
      <c r="A1044" s="9">
        <v>1844</v>
      </c>
      <c r="B1044" s="9" t="s">
        <v>1060</v>
      </c>
      <c r="C1044" s="9">
        <v>-10</v>
      </c>
      <c r="D1044" s="9" t="s">
        <v>5022</v>
      </c>
      <c r="E1044" s="9" t="s">
        <v>5911</v>
      </c>
      <c r="F1044" s="9">
        <v>0</v>
      </c>
      <c r="G1044" s="9">
        <v>13304</v>
      </c>
      <c r="H1044" s="9" t="s">
        <v>5911</v>
      </c>
      <c r="I1044" s="9" t="s">
        <v>7455</v>
      </c>
      <c r="J1044" s="9">
        <v>135</v>
      </c>
      <c r="K1044" s="9" t="s">
        <v>7458</v>
      </c>
      <c r="L1044" s="9" t="s">
        <v>7510</v>
      </c>
      <c r="M1044" s="9">
        <v>1049.76</v>
      </c>
      <c r="N1044" s="9">
        <v>641.04</v>
      </c>
      <c r="O1044" s="9">
        <v>4</v>
      </c>
      <c r="P1044" s="9"/>
      <c r="Q1044" s="9">
        <v>626</v>
      </c>
      <c r="R1044" s="9">
        <v>3</v>
      </c>
    </row>
    <row r="1045" spans="1:18" x14ac:dyDescent="0.3">
      <c r="A1045" s="9">
        <v>1258</v>
      </c>
      <c r="B1045" s="9" t="s">
        <v>1061</v>
      </c>
      <c r="C1045" s="9">
        <v>48</v>
      </c>
      <c r="D1045" s="9" t="s">
        <v>5019</v>
      </c>
      <c r="E1045" s="9" t="s">
        <v>5912</v>
      </c>
      <c r="F1045" s="9">
        <v>0</v>
      </c>
      <c r="G1045" s="9">
        <v>12162</v>
      </c>
      <c r="H1045" s="9" t="s">
        <v>5912</v>
      </c>
      <c r="I1045" s="9" t="s">
        <v>7455</v>
      </c>
      <c r="J1045" s="9">
        <v>115</v>
      </c>
      <c r="K1045" s="9" t="s">
        <v>7481</v>
      </c>
      <c r="L1045" s="9" t="s">
        <v>7508</v>
      </c>
      <c r="M1045" s="9">
        <v>1359.32</v>
      </c>
      <c r="N1045" s="9">
        <v>858.63</v>
      </c>
      <c r="O1045" s="9">
        <v>3</v>
      </c>
      <c r="P1045" s="9"/>
      <c r="Q1045" s="9">
        <v>536</v>
      </c>
      <c r="R1045" s="9">
        <v>3</v>
      </c>
    </row>
    <row r="1046" spans="1:18" x14ac:dyDescent="0.3">
      <c r="A1046" s="9">
        <v>1901</v>
      </c>
      <c r="B1046" s="9" t="s">
        <v>1062</v>
      </c>
      <c r="C1046" s="9">
        <v>44</v>
      </c>
      <c r="D1046" s="9" t="s">
        <v>5019</v>
      </c>
      <c r="E1046" s="9" t="s">
        <v>5913</v>
      </c>
      <c r="F1046" s="9">
        <v>0</v>
      </c>
      <c r="G1046" s="9">
        <v>11275</v>
      </c>
      <c r="H1046" s="9" t="s">
        <v>5913</v>
      </c>
      <c r="I1046" s="9" t="s">
        <v>7455</v>
      </c>
      <c r="J1046" s="9">
        <v>117</v>
      </c>
      <c r="K1046" s="9" t="s">
        <v>7483</v>
      </c>
      <c r="L1046" s="9" t="s">
        <v>7508</v>
      </c>
      <c r="M1046" s="9">
        <v>287.37</v>
      </c>
      <c r="N1046" s="9">
        <v>125.58</v>
      </c>
      <c r="O1046" s="9">
        <v>1</v>
      </c>
      <c r="P1046" s="9">
        <v>0.05</v>
      </c>
      <c r="Q1046" s="9">
        <v>366</v>
      </c>
      <c r="R1046" s="9">
        <v>5</v>
      </c>
    </row>
    <row r="1047" spans="1:18" x14ac:dyDescent="0.3">
      <c r="A1047" s="9">
        <v>1689</v>
      </c>
      <c r="B1047" s="9" t="s">
        <v>1063</v>
      </c>
      <c r="C1047" s="9">
        <v>46</v>
      </c>
      <c r="D1047" s="9" t="s">
        <v>5018</v>
      </c>
      <c r="E1047" s="9" t="s">
        <v>5914</v>
      </c>
      <c r="F1047" s="9">
        <v>0</v>
      </c>
      <c r="G1047" s="9">
        <v>11516</v>
      </c>
      <c r="H1047" s="9" t="s">
        <v>5914</v>
      </c>
      <c r="I1047" s="9" t="s">
        <v>7457</v>
      </c>
      <c r="J1047" s="9">
        <v>132</v>
      </c>
      <c r="K1047" s="9" t="s">
        <v>7506</v>
      </c>
      <c r="L1047" s="9" t="s">
        <v>7507</v>
      </c>
      <c r="M1047" s="9">
        <v>175.16</v>
      </c>
      <c r="N1047" s="9">
        <v>81.84</v>
      </c>
      <c r="O1047" s="9">
        <v>3</v>
      </c>
      <c r="P1047" s="9"/>
      <c r="Q1047" s="9">
        <v>679</v>
      </c>
      <c r="R1047" s="9">
        <v>7</v>
      </c>
    </row>
    <row r="1048" spans="1:18" x14ac:dyDescent="0.3">
      <c r="A1048" s="9">
        <v>1009</v>
      </c>
      <c r="B1048" s="9" t="s">
        <v>1064</v>
      </c>
      <c r="C1048" s="9">
        <v>38</v>
      </c>
      <c r="D1048" s="9" t="s">
        <v>5019</v>
      </c>
      <c r="E1048" s="9" t="s">
        <v>5915</v>
      </c>
      <c r="F1048" s="9">
        <v>0</v>
      </c>
      <c r="G1048" s="9">
        <v>11312</v>
      </c>
      <c r="H1048" s="9" t="s">
        <v>5915</v>
      </c>
      <c r="I1048" s="9" t="s">
        <v>7455</v>
      </c>
      <c r="J1048" s="9">
        <v>107</v>
      </c>
      <c r="K1048" s="9" t="s">
        <v>7485</v>
      </c>
      <c r="L1048" s="9" t="s">
        <v>7510</v>
      </c>
      <c r="M1048" s="9">
        <v>1120.42</v>
      </c>
      <c r="N1048" s="9">
        <v>641.62</v>
      </c>
      <c r="O1048" s="9">
        <v>3</v>
      </c>
      <c r="P1048" s="9"/>
      <c r="Q1048" s="9">
        <v>359</v>
      </c>
      <c r="R1048" s="9">
        <v>5</v>
      </c>
    </row>
    <row r="1049" spans="1:18" x14ac:dyDescent="0.3">
      <c r="A1049" s="9">
        <v>1260</v>
      </c>
      <c r="B1049" s="9" t="s">
        <v>1065</v>
      </c>
      <c r="C1049" s="9">
        <v>40</v>
      </c>
      <c r="D1049" s="9" t="s">
        <v>5020</v>
      </c>
      <c r="E1049" s="9" t="s">
        <v>5540</v>
      </c>
      <c r="F1049" s="9">
        <v>1</v>
      </c>
      <c r="G1049" s="9">
        <v>11072</v>
      </c>
      <c r="H1049" s="9" t="s">
        <v>5540</v>
      </c>
      <c r="I1049" s="9" t="s">
        <v>7456</v>
      </c>
      <c r="J1049" s="9">
        <v>119</v>
      </c>
      <c r="K1049" s="9" t="s">
        <v>7459</v>
      </c>
      <c r="L1049" s="9" t="s">
        <v>7508</v>
      </c>
      <c r="M1049" s="9">
        <v>446.14</v>
      </c>
      <c r="N1049" s="9">
        <v>293.19</v>
      </c>
      <c r="O1049" s="9">
        <v>5</v>
      </c>
      <c r="P1049" s="9"/>
      <c r="Q1049" s="9">
        <v>747</v>
      </c>
      <c r="R1049" s="9">
        <v>5</v>
      </c>
    </row>
    <row r="1050" spans="1:18" x14ac:dyDescent="0.3">
      <c r="A1050" s="9">
        <v>1171</v>
      </c>
      <c r="B1050" s="9" t="s">
        <v>1066</v>
      </c>
      <c r="C1050" s="9">
        <v>31</v>
      </c>
      <c r="D1050" s="9" t="s">
        <v>5019</v>
      </c>
      <c r="E1050" s="9" t="s">
        <v>5916</v>
      </c>
      <c r="F1050" s="9">
        <v>0</v>
      </c>
      <c r="G1050" s="9">
        <v>13523</v>
      </c>
      <c r="H1050" s="9" t="s">
        <v>5916</v>
      </c>
      <c r="I1050" s="9" t="s">
        <v>7455</v>
      </c>
      <c r="J1050" s="9">
        <v>107</v>
      </c>
      <c r="K1050" s="9" t="s">
        <v>7485</v>
      </c>
      <c r="L1050" s="9" t="s">
        <v>7509</v>
      </c>
      <c r="M1050" s="9">
        <v>954.6</v>
      </c>
      <c r="N1050" s="9">
        <v>637.32000000000005</v>
      </c>
      <c r="O1050" s="9">
        <v>5</v>
      </c>
      <c r="P1050" s="9">
        <v>0.05</v>
      </c>
      <c r="Q1050" s="9">
        <v>394</v>
      </c>
      <c r="R1050" s="9">
        <v>2</v>
      </c>
    </row>
    <row r="1051" spans="1:18" x14ac:dyDescent="0.3">
      <c r="A1051" s="9">
        <v>1897</v>
      </c>
      <c r="B1051" s="9" t="s">
        <v>1067</v>
      </c>
      <c r="C1051" s="9">
        <v>40</v>
      </c>
      <c r="D1051" s="9" t="s">
        <v>5022</v>
      </c>
      <c r="E1051" s="9" t="s">
        <v>5524</v>
      </c>
      <c r="F1051" s="9">
        <v>1</v>
      </c>
      <c r="G1051" s="9">
        <v>10515</v>
      </c>
      <c r="H1051" s="9" t="s">
        <v>5524</v>
      </c>
      <c r="I1051" s="9" t="s">
        <v>7455</v>
      </c>
      <c r="J1051" s="9">
        <v>105</v>
      </c>
      <c r="K1051" s="9" t="s">
        <v>7461</v>
      </c>
      <c r="L1051" s="9" t="s">
        <v>7509</v>
      </c>
      <c r="M1051" s="9">
        <v>1058.8499999999999</v>
      </c>
      <c r="N1051" s="9">
        <v>687.8</v>
      </c>
      <c r="O1051" s="9">
        <v>4</v>
      </c>
      <c r="P1051" s="9">
        <v>0.1</v>
      </c>
      <c r="Q1051" s="9">
        <v>1003</v>
      </c>
      <c r="R1051" s="9">
        <v>4</v>
      </c>
    </row>
    <row r="1052" spans="1:18" x14ac:dyDescent="0.3">
      <c r="A1052" s="9">
        <v>1012</v>
      </c>
      <c r="B1052" s="9" t="s">
        <v>1068</v>
      </c>
      <c r="C1052" s="9">
        <v>31</v>
      </c>
      <c r="D1052" s="9" t="s">
        <v>5020</v>
      </c>
      <c r="E1052" s="9" t="s">
        <v>5917</v>
      </c>
      <c r="F1052" s="9">
        <v>1</v>
      </c>
      <c r="G1052" s="9">
        <v>11914</v>
      </c>
      <c r="H1052" s="9" t="s">
        <v>5917</v>
      </c>
      <c r="I1052" s="9" t="s">
        <v>7456</v>
      </c>
      <c r="J1052" s="9">
        <v>140</v>
      </c>
      <c r="K1052" s="9" t="s">
        <v>7468</v>
      </c>
      <c r="L1052" s="9" t="s">
        <v>7507</v>
      </c>
      <c r="M1052" s="9">
        <v>516.77</v>
      </c>
      <c r="N1052" s="9">
        <v>213.44</v>
      </c>
      <c r="O1052" s="9">
        <v>5</v>
      </c>
      <c r="P1052" s="9">
        <v>0.2</v>
      </c>
      <c r="Q1052" s="9">
        <v>1270</v>
      </c>
      <c r="R1052" s="9">
        <v>1</v>
      </c>
    </row>
    <row r="1053" spans="1:18" x14ac:dyDescent="0.3">
      <c r="A1053" s="9">
        <v>2191</v>
      </c>
      <c r="B1053" s="9" t="s">
        <v>1069</v>
      </c>
      <c r="C1053" s="9">
        <v>55</v>
      </c>
      <c r="D1053" s="9" t="s">
        <v>5019</v>
      </c>
      <c r="E1053" s="9" t="s">
        <v>5918</v>
      </c>
      <c r="F1053" s="9">
        <v>0</v>
      </c>
      <c r="G1053" s="9">
        <v>10687</v>
      </c>
      <c r="H1053" s="9" t="s">
        <v>5918</v>
      </c>
      <c r="I1053" s="9" t="s">
        <v>7456</v>
      </c>
      <c r="J1053" s="9">
        <v>121</v>
      </c>
      <c r="K1053" s="9" t="s">
        <v>7495</v>
      </c>
      <c r="L1053" s="9" t="s">
        <v>7507</v>
      </c>
      <c r="M1053" s="9">
        <v>1231.96</v>
      </c>
      <c r="N1053" s="9">
        <v>796.17</v>
      </c>
      <c r="O1053" s="9">
        <v>4</v>
      </c>
      <c r="P1053" s="9"/>
      <c r="Q1053" s="9">
        <v>402</v>
      </c>
      <c r="R1053" s="9">
        <v>6</v>
      </c>
    </row>
    <row r="1054" spans="1:18" x14ac:dyDescent="0.3">
      <c r="A1054" s="9">
        <v>1320</v>
      </c>
      <c r="B1054" s="9" t="s">
        <v>1070</v>
      </c>
      <c r="C1054" s="9">
        <v>14</v>
      </c>
      <c r="D1054" s="9" t="s">
        <v>5023</v>
      </c>
      <c r="E1054" s="9" t="s">
        <v>5919</v>
      </c>
      <c r="F1054" s="9">
        <v>1</v>
      </c>
      <c r="G1054" s="9">
        <v>11019</v>
      </c>
      <c r="H1054" s="9" t="s">
        <v>5919</v>
      </c>
      <c r="I1054" s="9" t="s">
        <v>7457</v>
      </c>
      <c r="J1054" s="9">
        <v>148</v>
      </c>
      <c r="K1054" s="9" t="s">
        <v>7491</v>
      </c>
      <c r="L1054" s="9" t="s">
        <v>7510</v>
      </c>
      <c r="M1054" s="9">
        <v>847.48</v>
      </c>
      <c r="N1054" s="9">
        <v>567.58000000000004</v>
      </c>
      <c r="O1054" s="9">
        <v>1</v>
      </c>
      <c r="P1054" s="9"/>
      <c r="Q1054" s="9">
        <v>715</v>
      </c>
      <c r="R1054" s="9">
        <v>4</v>
      </c>
    </row>
    <row r="1055" spans="1:18" x14ac:dyDescent="0.3">
      <c r="A1055" s="9">
        <v>2342</v>
      </c>
      <c r="B1055" s="9" t="s">
        <v>1071</v>
      </c>
      <c r="C1055" s="9">
        <v>47</v>
      </c>
      <c r="D1055" s="9" t="s">
        <v>5019</v>
      </c>
      <c r="E1055" s="9" t="s">
        <v>5920</v>
      </c>
      <c r="F1055" s="9">
        <v>0</v>
      </c>
      <c r="G1055" s="9">
        <v>11295</v>
      </c>
      <c r="H1055" s="9" t="s">
        <v>5920</v>
      </c>
      <c r="I1055" s="9" t="s">
        <v>7457</v>
      </c>
      <c r="J1055" s="9">
        <v>148</v>
      </c>
      <c r="K1055" s="9" t="s">
        <v>7491</v>
      </c>
      <c r="L1055" s="9" t="s">
        <v>7507</v>
      </c>
      <c r="M1055" s="9">
        <v>1310.05</v>
      </c>
      <c r="N1055" s="9">
        <v>546.32000000000005</v>
      </c>
      <c r="O1055" s="9">
        <v>2</v>
      </c>
      <c r="P1055" s="9"/>
      <c r="Q1055" s="9">
        <v>334</v>
      </c>
      <c r="R1055" s="9">
        <v>4</v>
      </c>
    </row>
    <row r="1056" spans="1:18" x14ac:dyDescent="0.3">
      <c r="A1056" s="9">
        <v>1328</v>
      </c>
      <c r="B1056" s="9" t="s">
        <v>1072</v>
      </c>
      <c r="C1056" s="9">
        <v>45</v>
      </c>
      <c r="D1056" s="9" t="s">
        <v>5020</v>
      </c>
      <c r="E1056" s="9" t="s">
        <v>5921</v>
      </c>
      <c r="F1056" s="9">
        <v>0</v>
      </c>
      <c r="G1056" s="9">
        <v>13502</v>
      </c>
      <c r="H1056" s="9" t="s">
        <v>5921</v>
      </c>
      <c r="I1056" s="9" t="s">
        <v>7457</v>
      </c>
      <c r="J1056" s="9">
        <v>147</v>
      </c>
      <c r="K1056" s="9" t="s">
        <v>7474</v>
      </c>
      <c r="L1056" s="9" t="s">
        <v>7510</v>
      </c>
      <c r="M1056" s="9">
        <v>1156.78</v>
      </c>
      <c r="N1056" s="9">
        <v>607.17999999999995</v>
      </c>
      <c r="O1056" s="9">
        <v>5</v>
      </c>
      <c r="P1056" s="9"/>
      <c r="Q1056" s="9">
        <v>732</v>
      </c>
      <c r="R1056" s="9">
        <v>4</v>
      </c>
    </row>
    <row r="1057" spans="1:18" x14ac:dyDescent="0.3">
      <c r="A1057" s="9">
        <v>1784</v>
      </c>
      <c r="B1057" s="9" t="s">
        <v>1073</v>
      </c>
      <c r="C1057" s="9">
        <v>43</v>
      </c>
      <c r="D1057" s="9" t="s">
        <v>5019</v>
      </c>
      <c r="E1057" s="9" t="s">
        <v>5922</v>
      </c>
      <c r="F1057" s="9">
        <v>0</v>
      </c>
      <c r="G1057" s="9">
        <v>11049</v>
      </c>
      <c r="H1057" s="9" t="s">
        <v>5922</v>
      </c>
      <c r="I1057" s="9" t="s">
        <v>7457</v>
      </c>
      <c r="J1057" s="9">
        <v>107</v>
      </c>
      <c r="K1057" s="9" t="s">
        <v>7485</v>
      </c>
      <c r="L1057" s="9" t="s">
        <v>7508</v>
      </c>
      <c r="M1057" s="9">
        <v>1309.43</v>
      </c>
      <c r="N1057" s="9">
        <v>734.57</v>
      </c>
      <c r="O1057" s="9">
        <v>5</v>
      </c>
      <c r="P1057" s="9"/>
      <c r="Q1057" s="9">
        <v>351</v>
      </c>
      <c r="R1057" s="9">
        <v>5</v>
      </c>
    </row>
    <row r="1058" spans="1:18" x14ac:dyDescent="0.3">
      <c r="A1058" s="9">
        <v>1776</v>
      </c>
      <c r="B1058" s="9" t="s">
        <v>1074</v>
      </c>
      <c r="C1058" s="9">
        <v>55</v>
      </c>
      <c r="D1058" s="9" t="s">
        <v>5019</v>
      </c>
      <c r="E1058" s="9" t="s">
        <v>5923</v>
      </c>
      <c r="F1058" s="9">
        <v>1</v>
      </c>
      <c r="G1058" s="9">
        <v>11093</v>
      </c>
      <c r="H1058" s="9" t="s">
        <v>5923</v>
      </c>
      <c r="I1058" s="9" t="s">
        <v>7457</v>
      </c>
      <c r="J1058" s="9">
        <v>137</v>
      </c>
      <c r="K1058" s="9" t="s">
        <v>7484</v>
      </c>
      <c r="L1058" s="9" t="s">
        <v>7509</v>
      </c>
      <c r="M1058" s="9">
        <v>79.23</v>
      </c>
      <c r="N1058" s="9">
        <v>37.22</v>
      </c>
      <c r="O1058" s="9">
        <v>1</v>
      </c>
      <c r="P1058" s="9"/>
      <c r="Q1058" s="9">
        <v>603</v>
      </c>
      <c r="R1058" s="9">
        <v>2</v>
      </c>
    </row>
    <row r="1059" spans="1:18" x14ac:dyDescent="0.3">
      <c r="A1059" s="9">
        <v>1910</v>
      </c>
      <c r="B1059" s="9" t="s">
        <v>1075</v>
      </c>
      <c r="C1059" s="9">
        <v>35</v>
      </c>
      <c r="D1059" s="9" t="s">
        <v>5019</v>
      </c>
      <c r="E1059" s="9" t="s">
        <v>5924</v>
      </c>
      <c r="F1059" s="9">
        <v>0</v>
      </c>
      <c r="G1059" s="9">
        <v>12340</v>
      </c>
      <c r="H1059" s="9" t="s">
        <v>5924</v>
      </c>
      <c r="I1059" s="9" t="s">
        <v>7456</v>
      </c>
      <c r="J1059" s="9">
        <v>123</v>
      </c>
      <c r="K1059" s="9" t="s">
        <v>7502</v>
      </c>
      <c r="L1059" s="9" t="s">
        <v>7509</v>
      </c>
      <c r="M1059" s="9">
        <v>403.08</v>
      </c>
      <c r="N1059" s="9">
        <v>223.71</v>
      </c>
      <c r="O1059" s="9">
        <v>5</v>
      </c>
      <c r="P1059" s="9"/>
      <c r="Q1059" s="9">
        <v>741</v>
      </c>
      <c r="R1059" s="9">
        <v>5</v>
      </c>
    </row>
    <row r="1060" spans="1:18" x14ac:dyDescent="0.3">
      <c r="A1060" s="9">
        <v>2442</v>
      </c>
      <c r="B1060" s="9" t="s">
        <v>1076</v>
      </c>
      <c r="C1060" s="9">
        <v>43</v>
      </c>
      <c r="D1060" s="9" t="s">
        <v>5020</v>
      </c>
      <c r="E1060" s="9" t="s">
        <v>5925</v>
      </c>
      <c r="F1060" s="9">
        <v>0</v>
      </c>
      <c r="G1060" s="9">
        <v>13477</v>
      </c>
      <c r="H1060" s="9" t="s">
        <v>5925</v>
      </c>
      <c r="I1060" s="9" t="s">
        <v>7456</v>
      </c>
      <c r="J1060" s="9">
        <v>111</v>
      </c>
      <c r="K1060" s="9" t="s">
        <v>7476</v>
      </c>
      <c r="L1060" s="9" t="s">
        <v>7509</v>
      </c>
      <c r="M1060" s="9">
        <v>180.51</v>
      </c>
      <c r="N1060" s="9">
        <v>120.18</v>
      </c>
      <c r="O1060" s="9">
        <v>1</v>
      </c>
      <c r="P1060" s="9"/>
      <c r="Q1060" s="9">
        <v>615</v>
      </c>
      <c r="R1060" s="9">
        <v>5</v>
      </c>
    </row>
    <row r="1061" spans="1:18" x14ac:dyDescent="0.3">
      <c r="A1061" s="9">
        <v>2118</v>
      </c>
      <c r="B1061" s="9" t="s">
        <v>1077</v>
      </c>
      <c r="C1061" s="9">
        <v>14</v>
      </c>
      <c r="D1061" s="9" t="s">
        <v>5019</v>
      </c>
      <c r="E1061" s="9" t="s">
        <v>5761</v>
      </c>
      <c r="F1061" s="9">
        <v>1</v>
      </c>
      <c r="G1061" s="9">
        <v>11257</v>
      </c>
      <c r="H1061" s="9" t="s">
        <v>5761</v>
      </c>
      <c r="I1061" s="9" t="s">
        <v>7456</v>
      </c>
      <c r="J1061" s="9">
        <v>110</v>
      </c>
      <c r="K1061" s="9" t="s">
        <v>7493</v>
      </c>
      <c r="L1061" s="9" t="s">
        <v>7507</v>
      </c>
      <c r="M1061" s="9">
        <v>691.02</v>
      </c>
      <c r="N1061" s="9">
        <v>456.13</v>
      </c>
      <c r="O1061" s="9">
        <v>4</v>
      </c>
      <c r="P1061" s="9"/>
      <c r="Q1061" s="9">
        <v>1167</v>
      </c>
      <c r="R1061" s="9">
        <v>2</v>
      </c>
    </row>
    <row r="1062" spans="1:18" x14ac:dyDescent="0.3">
      <c r="A1062" s="9">
        <v>1317</v>
      </c>
      <c r="B1062" s="9" t="s">
        <v>1078</v>
      </c>
      <c r="C1062" s="9">
        <v>33</v>
      </c>
      <c r="D1062" s="9" t="s">
        <v>5018</v>
      </c>
      <c r="E1062" s="9" t="s">
        <v>5070</v>
      </c>
      <c r="F1062" s="9">
        <v>0</v>
      </c>
      <c r="G1062" s="9">
        <v>12278</v>
      </c>
      <c r="H1062" s="9" t="s">
        <v>5070</v>
      </c>
      <c r="I1062" s="9" t="s">
        <v>7455</v>
      </c>
      <c r="J1062" s="9">
        <v>121</v>
      </c>
      <c r="K1062" s="9" t="s">
        <v>7495</v>
      </c>
      <c r="L1062" s="9" t="s">
        <v>7507</v>
      </c>
      <c r="M1062" s="9">
        <v>1340.44</v>
      </c>
      <c r="N1062" s="9">
        <v>914.11</v>
      </c>
      <c r="O1062" s="9">
        <v>5</v>
      </c>
      <c r="P1062" s="9"/>
      <c r="Q1062" s="9">
        <v>377</v>
      </c>
      <c r="R1062" s="9">
        <v>6</v>
      </c>
    </row>
    <row r="1063" spans="1:18" x14ac:dyDescent="0.3">
      <c r="A1063" s="9">
        <v>1235</v>
      </c>
      <c r="B1063" s="9" t="s">
        <v>1079</v>
      </c>
      <c r="C1063" s="9">
        <v>52</v>
      </c>
      <c r="D1063" s="9" t="s">
        <v>5022</v>
      </c>
      <c r="E1063" s="9" t="s">
        <v>5926</v>
      </c>
      <c r="F1063" s="9">
        <v>1</v>
      </c>
      <c r="G1063" s="9">
        <v>13334</v>
      </c>
      <c r="H1063" s="9" t="s">
        <v>5926</v>
      </c>
      <c r="I1063" s="9" t="s">
        <v>7455</v>
      </c>
      <c r="J1063" s="9">
        <v>141</v>
      </c>
      <c r="K1063" s="9" t="s">
        <v>7490</v>
      </c>
      <c r="L1063" s="9" t="s">
        <v>7508</v>
      </c>
      <c r="M1063" s="9">
        <v>727.93</v>
      </c>
      <c r="N1063" s="9">
        <v>396.89</v>
      </c>
      <c r="O1063" s="9">
        <v>5</v>
      </c>
      <c r="P1063" s="9"/>
      <c r="Q1063" s="9">
        <v>791</v>
      </c>
      <c r="R1063" s="9">
        <v>3</v>
      </c>
    </row>
    <row r="1064" spans="1:18" x14ac:dyDescent="0.3">
      <c r="A1064" s="9">
        <v>1333</v>
      </c>
      <c r="B1064" s="9" t="s">
        <v>1080</v>
      </c>
      <c r="C1064" s="9">
        <v>19</v>
      </c>
      <c r="D1064" s="9" t="s">
        <v>5018</v>
      </c>
      <c r="E1064" s="9" t="s">
        <v>5927</v>
      </c>
      <c r="F1064" s="9">
        <v>1</v>
      </c>
      <c r="G1064" s="9">
        <v>12985</v>
      </c>
      <c r="H1064" s="9" t="s">
        <v>5927</v>
      </c>
      <c r="I1064" s="9" t="s">
        <v>7455</v>
      </c>
      <c r="J1064" s="9">
        <v>133</v>
      </c>
      <c r="K1064" s="9" t="s">
        <v>7498</v>
      </c>
      <c r="L1064" s="9" t="s">
        <v>7507</v>
      </c>
      <c r="M1064" s="9">
        <v>1282.08</v>
      </c>
      <c r="N1064" s="9">
        <v>670.75</v>
      </c>
      <c r="O1064" s="9">
        <v>4</v>
      </c>
      <c r="P1064" s="9"/>
      <c r="Q1064" s="9">
        <v>1141</v>
      </c>
      <c r="R1064" s="9">
        <v>4</v>
      </c>
    </row>
    <row r="1065" spans="1:18" x14ac:dyDescent="0.3">
      <c r="A1065" s="9">
        <v>1375</v>
      </c>
      <c r="B1065" s="9" t="s">
        <v>1081</v>
      </c>
      <c r="C1065" s="9">
        <v>42</v>
      </c>
      <c r="D1065" s="9" t="s">
        <v>5020</v>
      </c>
      <c r="E1065" s="9" t="s">
        <v>5928</v>
      </c>
      <c r="F1065" s="9">
        <v>0</v>
      </c>
      <c r="G1065" s="9">
        <v>13869</v>
      </c>
      <c r="H1065" s="9" t="s">
        <v>5928</v>
      </c>
      <c r="I1065" s="9" t="s">
        <v>7457</v>
      </c>
      <c r="J1065" s="9">
        <v>120</v>
      </c>
      <c r="K1065" s="9" t="s">
        <v>7488</v>
      </c>
      <c r="L1065" s="9" t="s">
        <v>7510</v>
      </c>
      <c r="M1065" s="9">
        <v>524.41</v>
      </c>
      <c r="N1065" s="9">
        <v>314.51</v>
      </c>
      <c r="O1065" s="9">
        <v>5</v>
      </c>
      <c r="P1065" s="9"/>
      <c r="Q1065" s="9">
        <v>465</v>
      </c>
      <c r="R1065" s="9">
        <v>3</v>
      </c>
    </row>
    <row r="1066" spans="1:18" x14ac:dyDescent="0.3">
      <c r="A1066" s="9">
        <v>2482</v>
      </c>
      <c r="B1066" s="9" t="s">
        <v>1082</v>
      </c>
      <c r="C1066" s="9">
        <v>29</v>
      </c>
      <c r="D1066" s="9" t="s">
        <v>5023</v>
      </c>
      <c r="E1066" s="9" t="s">
        <v>5929</v>
      </c>
      <c r="F1066" s="9">
        <v>0</v>
      </c>
      <c r="G1066" s="9">
        <v>11609</v>
      </c>
      <c r="H1066" s="9" t="s">
        <v>5929</v>
      </c>
      <c r="I1066" s="9" t="s">
        <v>7455</v>
      </c>
      <c r="J1066" s="9">
        <v>133</v>
      </c>
      <c r="K1066" s="9" t="s">
        <v>7498</v>
      </c>
      <c r="L1066" s="9" t="s">
        <v>7509</v>
      </c>
      <c r="M1066" s="9">
        <v>542.38</v>
      </c>
      <c r="N1066" s="9">
        <v>284.76</v>
      </c>
      <c r="O1066" s="9">
        <v>3</v>
      </c>
      <c r="P1066" s="9"/>
      <c r="Q1066" s="9">
        <v>618</v>
      </c>
      <c r="R1066" s="9">
        <v>5</v>
      </c>
    </row>
    <row r="1067" spans="1:18" x14ac:dyDescent="0.3">
      <c r="A1067" s="9">
        <v>2160</v>
      </c>
      <c r="B1067" s="9" t="s">
        <v>1083</v>
      </c>
      <c r="C1067" s="9">
        <v>38</v>
      </c>
      <c r="D1067" s="9" t="s">
        <v>5018</v>
      </c>
      <c r="E1067" s="9" t="s">
        <v>5930</v>
      </c>
      <c r="F1067" s="9">
        <v>0</v>
      </c>
      <c r="G1067" s="9">
        <v>11144</v>
      </c>
      <c r="H1067" s="9" t="s">
        <v>5930</v>
      </c>
      <c r="I1067" s="9" t="s">
        <v>7457</v>
      </c>
      <c r="J1067" s="9">
        <v>140</v>
      </c>
      <c r="K1067" s="9" t="s">
        <v>7468</v>
      </c>
      <c r="L1067" s="9" t="s">
        <v>7508</v>
      </c>
      <c r="M1067" s="9">
        <v>1348.56</v>
      </c>
      <c r="N1067" s="9">
        <v>556.39</v>
      </c>
      <c r="O1067" s="9">
        <v>1</v>
      </c>
      <c r="P1067" s="9"/>
      <c r="Q1067" s="9">
        <v>447</v>
      </c>
      <c r="R1067" s="9">
        <v>4</v>
      </c>
    </row>
    <row r="1068" spans="1:18" x14ac:dyDescent="0.3">
      <c r="A1068" s="9">
        <v>1587</v>
      </c>
      <c r="B1068" s="9" t="s">
        <v>1084</v>
      </c>
      <c r="C1068" s="9">
        <v>30</v>
      </c>
      <c r="D1068" s="9" t="s">
        <v>5022</v>
      </c>
      <c r="E1068" s="9" t="s">
        <v>5931</v>
      </c>
      <c r="F1068" s="9">
        <v>0</v>
      </c>
      <c r="G1068" s="9">
        <v>13534</v>
      </c>
      <c r="H1068" s="9" t="s">
        <v>5931</v>
      </c>
      <c r="I1068" s="9" t="s">
        <v>7457</v>
      </c>
      <c r="J1068" s="9">
        <v>135</v>
      </c>
      <c r="K1068" s="9" t="s">
        <v>7458</v>
      </c>
      <c r="L1068" s="9" t="s">
        <v>7510</v>
      </c>
      <c r="M1068" s="9">
        <v>667.43</v>
      </c>
      <c r="N1068" s="9">
        <v>411.12</v>
      </c>
      <c r="O1068" s="9">
        <v>2</v>
      </c>
      <c r="P1068" s="9">
        <v>0.2</v>
      </c>
      <c r="Q1068" s="9">
        <v>427</v>
      </c>
      <c r="R1068" s="9">
        <v>8</v>
      </c>
    </row>
    <row r="1069" spans="1:18" x14ac:dyDescent="0.3">
      <c r="A1069" s="9">
        <v>1512</v>
      </c>
      <c r="B1069" s="9" t="s">
        <v>1085</v>
      </c>
      <c r="C1069" s="9">
        <v>21</v>
      </c>
      <c r="D1069" s="9" t="s">
        <v>5021</v>
      </c>
      <c r="E1069" s="9" t="s">
        <v>5932</v>
      </c>
      <c r="F1069" s="9">
        <v>1</v>
      </c>
      <c r="G1069" s="9">
        <v>10517</v>
      </c>
      <c r="H1069" s="9" t="s">
        <v>5932</v>
      </c>
      <c r="I1069" s="9" t="s">
        <v>7457</v>
      </c>
      <c r="J1069" s="9">
        <v>134</v>
      </c>
      <c r="K1069" s="9" t="s">
        <v>7482</v>
      </c>
      <c r="L1069" s="9" t="s">
        <v>7510</v>
      </c>
      <c r="M1069" s="9">
        <v>1195.1600000000001</v>
      </c>
      <c r="N1069" s="9">
        <v>578.80999999999995</v>
      </c>
      <c r="O1069" s="9">
        <v>3</v>
      </c>
      <c r="P1069" s="9"/>
      <c r="Q1069" s="9">
        <v>625</v>
      </c>
      <c r="R1069" s="9">
        <v>3</v>
      </c>
    </row>
    <row r="1070" spans="1:18" x14ac:dyDescent="0.3">
      <c r="A1070" s="9">
        <v>2319</v>
      </c>
      <c r="B1070" s="9" t="s">
        <v>1086</v>
      </c>
      <c r="C1070" s="9">
        <v>45</v>
      </c>
      <c r="D1070" s="9" t="s">
        <v>5022</v>
      </c>
      <c r="E1070" s="9" t="s">
        <v>5933</v>
      </c>
      <c r="F1070" s="9">
        <v>1</v>
      </c>
      <c r="G1070" s="9">
        <v>13095</v>
      </c>
      <c r="H1070" s="9" t="s">
        <v>5933</v>
      </c>
      <c r="I1070" s="9" t="s">
        <v>7457</v>
      </c>
      <c r="J1070" s="9">
        <v>136</v>
      </c>
      <c r="K1070" s="9" t="s">
        <v>7503</v>
      </c>
      <c r="L1070" s="9" t="s">
        <v>7507</v>
      </c>
      <c r="M1070" s="9">
        <v>393.13</v>
      </c>
      <c r="N1070" s="9">
        <v>163.04</v>
      </c>
      <c r="O1070" s="9">
        <v>2</v>
      </c>
      <c r="P1070" s="9"/>
      <c r="Q1070" s="9">
        <v>895</v>
      </c>
      <c r="R1070" s="9">
        <v>3</v>
      </c>
    </row>
    <row r="1071" spans="1:18" x14ac:dyDescent="0.3">
      <c r="A1071" s="9">
        <v>2343</v>
      </c>
      <c r="B1071" s="9" t="s">
        <v>1087</v>
      </c>
      <c r="C1071" s="9">
        <v>39</v>
      </c>
      <c r="D1071" s="9" t="s">
        <v>5018</v>
      </c>
      <c r="E1071" s="9" t="s">
        <v>5934</v>
      </c>
      <c r="F1071" s="9">
        <v>0</v>
      </c>
      <c r="G1071" s="9">
        <v>10705</v>
      </c>
      <c r="H1071" s="9" t="s">
        <v>5934</v>
      </c>
      <c r="I1071" s="9" t="s">
        <v>7455</v>
      </c>
      <c r="J1071" s="9">
        <v>127</v>
      </c>
      <c r="K1071" s="9" t="s">
        <v>7489</v>
      </c>
      <c r="L1071" s="9" t="s">
        <v>7507</v>
      </c>
      <c r="M1071" s="9">
        <v>1425.76</v>
      </c>
      <c r="N1071" s="9">
        <v>579.12</v>
      </c>
      <c r="O1071" s="9">
        <v>3</v>
      </c>
      <c r="P1071" s="9">
        <v>0.2</v>
      </c>
      <c r="Q1071" s="9">
        <v>451</v>
      </c>
      <c r="R1071" s="9">
        <v>5</v>
      </c>
    </row>
    <row r="1072" spans="1:18" x14ac:dyDescent="0.3">
      <c r="A1072" s="9">
        <v>1917</v>
      </c>
      <c r="B1072" s="9" t="s">
        <v>1088</v>
      </c>
      <c r="C1072" s="9">
        <v>49</v>
      </c>
      <c r="D1072" s="9" t="s">
        <v>5021</v>
      </c>
      <c r="E1072" s="9" t="s">
        <v>5935</v>
      </c>
      <c r="F1072" s="9">
        <v>0</v>
      </c>
      <c r="G1072" s="9">
        <v>13751</v>
      </c>
      <c r="H1072" s="9" t="s">
        <v>5935</v>
      </c>
      <c r="I1072" s="9" t="s">
        <v>7456</v>
      </c>
      <c r="J1072" s="9">
        <v>119</v>
      </c>
      <c r="K1072" s="9" t="s">
        <v>7459</v>
      </c>
      <c r="L1072" s="9" t="s">
        <v>7509</v>
      </c>
      <c r="M1072" s="9">
        <v>883.14</v>
      </c>
      <c r="N1072" s="9">
        <v>600.01</v>
      </c>
      <c r="O1072" s="9">
        <v>3</v>
      </c>
      <c r="P1072" s="9"/>
      <c r="Q1072" s="9">
        <v>1007</v>
      </c>
      <c r="R1072" s="9">
        <v>4</v>
      </c>
    </row>
    <row r="1073" spans="1:18" x14ac:dyDescent="0.3">
      <c r="A1073" s="9">
        <v>2372</v>
      </c>
      <c r="B1073" s="9" t="s">
        <v>1089</v>
      </c>
      <c r="C1073" s="9">
        <v>51</v>
      </c>
      <c r="D1073" s="9" t="s">
        <v>5020</v>
      </c>
      <c r="E1073" s="9" t="s">
        <v>5936</v>
      </c>
      <c r="F1073" s="9">
        <v>0</v>
      </c>
      <c r="G1073" s="9">
        <v>12424</v>
      </c>
      <c r="H1073" s="9" t="s">
        <v>5936</v>
      </c>
      <c r="I1073" s="9" t="s">
        <v>7457</v>
      </c>
      <c r="J1073" s="9">
        <v>143</v>
      </c>
      <c r="K1073" s="9" t="s">
        <v>7475</v>
      </c>
      <c r="L1073" s="9" t="s">
        <v>7508</v>
      </c>
      <c r="M1073" s="9">
        <v>1151.02</v>
      </c>
      <c r="N1073" s="9">
        <v>547.45000000000005</v>
      </c>
      <c r="O1073" s="9">
        <v>3</v>
      </c>
      <c r="P1073" s="9"/>
      <c r="Q1073" s="9">
        <v>369</v>
      </c>
      <c r="R1073" s="9">
        <v>7</v>
      </c>
    </row>
    <row r="1074" spans="1:18" x14ac:dyDescent="0.3">
      <c r="A1074" s="9">
        <v>1872</v>
      </c>
      <c r="B1074" s="9" t="s">
        <v>1090</v>
      </c>
      <c r="C1074" s="9">
        <v>58</v>
      </c>
      <c r="D1074" s="9" t="s">
        <v>5022</v>
      </c>
      <c r="E1074" s="9" t="s">
        <v>5937</v>
      </c>
      <c r="F1074" s="9">
        <v>0</v>
      </c>
      <c r="G1074" s="9">
        <v>13571</v>
      </c>
      <c r="H1074" s="9" t="s">
        <v>5937</v>
      </c>
      <c r="I1074" s="9" t="s">
        <v>7455</v>
      </c>
      <c r="J1074" s="9">
        <v>105</v>
      </c>
      <c r="K1074" s="9" t="s">
        <v>7461</v>
      </c>
      <c r="L1074" s="9" t="s">
        <v>7510</v>
      </c>
      <c r="M1074" s="9">
        <v>179.8</v>
      </c>
      <c r="N1074" s="9">
        <v>96.08</v>
      </c>
      <c r="O1074" s="9">
        <v>1</v>
      </c>
      <c r="P1074" s="9"/>
      <c r="Q1074" s="9">
        <v>403</v>
      </c>
      <c r="R1074" s="9">
        <v>5</v>
      </c>
    </row>
    <row r="1075" spans="1:18" x14ac:dyDescent="0.3">
      <c r="A1075" s="9">
        <v>2252</v>
      </c>
      <c r="B1075" s="9" t="s">
        <v>1091</v>
      </c>
      <c r="C1075" s="9">
        <v>42</v>
      </c>
      <c r="D1075" s="9" t="s">
        <v>5023</v>
      </c>
      <c r="E1075" s="9" t="s">
        <v>5938</v>
      </c>
      <c r="F1075" s="9">
        <v>0</v>
      </c>
      <c r="G1075" s="9">
        <v>11934</v>
      </c>
      <c r="H1075" s="9" t="s">
        <v>5938</v>
      </c>
      <c r="I1075" s="9" t="s">
        <v>7457</v>
      </c>
      <c r="J1075" s="9">
        <v>129</v>
      </c>
      <c r="K1075" s="9" t="s">
        <v>7471</v>
      </c>
      <c r="L1075" s="9" t="s">
        <v>7507</v>
      </c>
      <c r="M1075" s="9">
        <v>764.36</v>
      </c>
      <c r="N1075" s="9">
        <v>523.72</v>
      </c>
      <c r="O1075" s="9">
        <v>2</v>
      </c>
      <c r="P1075" s="9"/>
      <c r="Q1075" s="9">
        <v>581</v>
      </c>
      <c r="R1075" s="9">
        <v>7</v>
      </c>
    </row>
    <row r="1076" spans="1:18" x14ac:dyDescent="0.3">
      <c r="A1076" s="9">
        <v>1269</v>
      </c>
      <c r="B1076" s="9" t="s">
        <v>1092</v>
      </c>
      <c r="C1076" s="9">
        <v>59</v>
      </c>
      <c r="D1076" s="9" t="s">
        <v>5021</v>
      </c>
      <c r="E1076" s="9" t="s">
        <v>5939</v>
      </c>
      <c r="F1076" s="9">
        <v>0</v>
      </c>
      <c r="G1076" s="9">
        <v>12484</v>
      </c>
      <c r="H1076" s="9" t="s">
        <v>5939</v>
      </c>
      <c r="I1076" s="9" t="s">
        <v>7457</v>
      </c>
      <c r="J1076" s="9">
        <v>110</v>
      </c>
      <c r="K1076" s="9" t="s">
        <v>7493</v>
      </c>
      <c r="L1076" s="9" t="s">
        <v>7507</v>
      </c>
      <c r="M1076" s="9">
        <v>1356.51</v>
      </c>
      <c r="N1076" s="9">
        <v>732.86</v>
      </c>
      <c r="O1076" s="9">
        <v>4</v>
      </c>
      <c r="P1076" s="9"/>
      <c r="Q1076" s="9">
        <v>428</v>
      </c>
      <c r="R1076" s="9">
        <v>5</v>
      </c>
    </row>
    <row r="1077" spans="1:18" x14ac:dyDescent="0.3">
      <c r="A1077" s="9">
        <v>1797</v>
      </c>
      <c r="B1077" s="9" t="s">
        <v>1093</v>
      </c>
      <c r="C1077" s="9">
        <v>25</v>
      </c>
      <c r="D1077" s="9" t="s">
        <v>5021</v>
      </c>
      <c r="E1077" s="9" t="s">
        <v>5940</v>
      </c>
      <c r="F1077" s="9">
        <v>0</v>
      </c>
      <c r="G1077" s="9">
        <v>12900</v>
      </c>
      <c r="H1077" s="9" t="s">
        <v>5940</v>
      </c>
      <c r="I1077" s="9" t="s">
        <v>7456</v>
      </c>
      <c r="J1077" s="9">
        <v>140</v>
      </c>
      <c r="K1077" s="9" t="s">
        <v>7468</v>
      </c>
      <c r="L1077" s="9" t="s">
        <v>7508</v>
      </c>
      <c r="M1077" s="9">
        <v>1321.71</v>
      </c>
      <c r="N1077" s="9">
        <v>559.85</v>
      </c>
      <c r="O1077" s="9">
        <v>4</v>
      </c>
      <c r="P1077" s="9"/>
      <c r="Q1077" s="9">
        <v>717</v>
      </c>
      <c r="R1077" s="9">
        <v>4</v>
      </c>
    </row>
    <row r="1078" spans="1:18" x14ac:dyDescent="0.3">
      <c r="A1078" s="9">
        <v>2314</v>
      </c>
      <c r="B1078" s="9" t="s">
        <v>1094</v>
      </c>
      <c r="C1078" s="9">
        <v>53</v>
      </c>
      <c r="D1078" s="9" t="s">
        <v>5022</v>
      </c>
      <c r="E1078" s="9" t="s">
        <v>5696</v>
      </c>
      <c r="F1078" s="9">
        <v>0</v>
      </c>
      <c r="G1078" s="9">
        <v>11745</v>
      </c>
      <c r="H1078" s="9" t="s">
        <v>5696</v>
      </c>
      <c r="I1078" s="9" t="s">
        <v>7457</v>
      </c>
      <c r="J1078" s="9">
        <v>113</v>
      </c>
      <c r="K1078" s="9" t="s">
        <v>7460</v>
      </c>
      <c r="L1078" s="9" t="s">
        <v>7508</v>
      </c>
      <c r="M1078" s="9">
        <v>117.88</v>
      </c>
      <c r="N1078" s="9">
        <v>66.67</v>
      </c>
      <c r="O1078" s="9">
        <v>5</v>
      </c>
      <c r="P1078" s="9">
        <v>0.1</v>
      </c>
      <c r="Q1078" s="9">
        <v>493</v>
      </c>
      <c r="R1078" s="9">
        <v>2</v>
      </c>
    </row>
    <row r="1079" spans="1:18" x14ac:dyDescent="0.3">
      <c r="A1079" s="9">
        <v>1724</v>
      </c>
      <c r="B1079" s="9" t="s">
        <v>1095</v>
      </c>
      <c r="C1079" s="9">
        <v>46</v>
      </c>
      <c r="D1079" s="9" t="s">
        <v>5018</v>
      </c>
      <c r="E1079" s="9" t="s">
        <v>5549</v>
      </c>
      <c r="F1079" s="9">
        <v>0</v>
      </c>
      <c r="G1079" s="9">
        <v>11668</v>
      </c>
      <c r="H1079" s="9" t="s">
        <v>5549</v>
      </c>
      <c r="I1079" s="9" t="s">
        <v>7456</v>
      </c>
      <c r="J1079" s="9">
        <v>129</v>
      </c>
      <c r="K1079" s="9" t="s">
        <v>7471</v>
      </c>
      <c r="L1079" s="9" t="s">
        <v>7507</v>
      </c>
      <c r="M1079" s="9">
        <v>490.36</v>
      </c>
      <c r="N1079" s="9">
        <v>209.12</v>
      </c>
      <c r="O1079" s="9">
        <v>1</v>
      </c>
      <c r="P1079" s="9"/>
      <c r="Q1079" s="9">
        <v>760</v>
      </c>
      <c r="R1079" s="9">
        <v>4</v>
      </c>
    </row>
    <row r="1080" spans="1:18" x14ac:dyDescent="0.3">
      <c r="A1080" s="9">
        <v>2188</v>
      </c>
      <c r="B1080" s="9" t="s">
        <v>1096</v>
      </c>
      <c r="C1080" s="9">
        <v>43</v>
      </c>
      <c r="D1080" s="9" t="s">
        <v>5021</v>
      </c>
      <c r="E1080" s="9" t="s">
        <v>5055</v>
      </c>
      <c r="F1080" s="9">
        <v>0</v>
      </c>
      <c r="G1080" s="9">
        <v>13928</v>
      </c>
      <c r="H1080" s="9" t="s">
        <v>5055</v>
      </c>
      <c r="I1080" s="9" t="s">
        <v>7455</v>
      </c>
      <c r="J1080" s="9">
        <v>105</v>
      </c>
      <c r="K1080" s="9" t="s">
        <v>7461</v>
      </c>
      <c r="L1080" s="9" t="s">
        <v>7507</v>
      </c>
      <c r="M1080" s="9">
        <v>692.81</v>
      </c>
      <c r="N1080" s="9">
        <v>296.89</v>
      </c>
      <c r="O1080" s="9">
        <v>1</v>
      </c>
      <c r="P1080" s="9">
        <v>0.2</v>
      </c>
      <c r="Q1080" s="9">
        <v>606</v>
      </c>
      <c r="R1080" s="9">
        <v>3</v>
      </c>
    </row>
    <row r="1081" spans="1:18" x14ac:dyDescent="0.3">
      <c r="A1081" s="9">
        <v>1004</v>
      </c>
      <c r="B1081" s="9" t="s">
        <v>1097</v>
      </c>
      <c r="C1081" s="9">
        <v>46</v>
      </c>
      <c r="D1081" s="9" t="s">
        <v>5020</v>
      </c>
      <c r="E1081" s="9" t="s">
        <v>5941</v>
      </c>
      <c r="F1081" s="9">
        <v>0</v>
      </c>
      <c r="G1081" s="9">
        <v>13875</v>
      </c>
      <c r="H1081" s="9" t="s">
        <v>5941</v>
      </c>
      <c r="I1081" s="9" t="s">
        <v>7457</v>
      </c>
      <c r="J1081" s="9">
        <v>112</v>
      </c>
      <c r="K1081" s="9" t="s">
        <v>7492</v>
      </c>
      <c r="L1081" s="9" t="s">
        <v>7509</v>
      </c>
      <c r="M1081" s="9">
        <v>299.77999999999997</v>
      </c>
      <c r="N1081" s="9">
        <v>196.49</v>
      </c>
      <c r="O1081" s="9">
        <v>1</v>
      </c>
      <c r="P1081" s="9">
        <v>0.2</v>
      </c>
      <c r="Q1081" s="9">
        <v>969</v>
      </c>
      <c r="R1081" s="9">
        <v>3</v>
      </c>
    </row>
    <row r="1082" spans="1:18" x14ac:dyDescent="0.3">
      <c r="A1082" s="9">
        <v>1850</v>
      </c>
      <c r="B1082" s="9" t="s">
        <v>1098</v>
      </c>
      <c r="C1082" s="9">
        <v>25</v>
      </c>
      <c r="D1082" s="9" t="s">
        <v>5022</v>
      </c>
      <c r="E1082" s="9" t="s">
        <v>5942</v>
      </c>
      <c r="F1082" s="9">
        <v>1</v>
      </c>
      <c r="G1082" s="9">
        <v>10969</v>
      </c>
      <c r="H1082" s="9" t="s">
        <v>5942</v>
      </c>
      <c r="I1082" s="9" t="s">
        <v>7456</v>
      </c>
      <c r="J1082" s="9">
        <v>113</v>
      </c>
      <c r="K1082" s="9" t="s">
        <v>7460</v>
      </c>
      <c r="L1082" s="9" t="s">
        <v>7508</v>
      </c>
      <c r="M1082" s="9">
        <v>1108.5</v>
      </c>
      <c r="N1082" s="9">
        <v>539.65</v>
      </c>
      <c r="O1082" s="9">
        <v>3</v>
      </c>
      <c r="P1082" s="9">
        <v>0.2</v>
      </c>
      <c r="Q1082" s="9">
        <v>629</v>
      </c>
      <c r="R1082" s="9">
        <v>4</v>
      </c>
    </row>
    <row r="1083" spans="1:18" x14ac:dyDescent="0.3">
      <c r="A1083" s="9">
        <v>2402</v>
      </c>
      <c r="B1083" s="9" t="s">
        <v>1099</v>
      </c>
      <c r="C1083" s="9">
        <v>22</v>
      </c>
      <c r="D1083" s="9" t="s">
        <v>5020</v>
      </c>
      <c r="E1083" s="9" t="s">
        <v>5757</v>
      </c>
      <c r="F1083" s="9">
        <v>1</v>
      </c>
      <c r="G1083" s="9">
        <v>12546</v>
      </c>
      <c r="H1083" s="9" t="s">
        <v>5757</v>
      </c>
      <c r="I1083" s="9" t="s">
        <v>7457</v>
      </c>
      <c r="J1083" s="9">
        <v>122</v>
      </c>
      <c r="K1083" s="9" t="s">
        <v>7465</v>
      </c>
      <c r="L1083" s="9" t="s">
        <v>7510</v>
      </c>
      <c r="M1083" s="9">
        <v>317.54000000000002</v>
      </c>
      <c r="N1083" s="9">
        <v>191.67</v>
      </c>
      <c r="O1083" s="9">
        <v>1</v>
      </c>
      <c r="P1083" s="9">
        <v>0.1</v>
      </c>
      <c r="Q1083" s="9">
        <v>935</v>
      </c>
      <c r="R1083" s="9">
        <v>3</v>
      </c>
    </row>
    <row r="1084" spans="1:18" x14ac:dyDescent="0.3">
      <c r="A1084" s="9">
        <v>1077</v>
      </c>
      <c r="B1084" s="9" t="s">
        <v>1100</v>
      </c>
      <c r="C1084" s="9">
        <v>65</v>
      </c>
      <c r="D1084" s="9" t="s">
        <v>5022</v>
      </c>
      <c r="E1084" s="9" t="s">
        <v>5108</v>
      </c>
      <c r="F1084" s="9">
        <v>0</v>
      </c>
      <c r="G1084" s="9">
        <v>11197</v>
      </c>
      <c r="H1084" s="9" t="s">
        <v>5108</v>
      </c>
      <c r="I1084" s="9" t="s">
        <v>7457</v>
      </c>
      <c r="J1084" s="9">
        <v>140</v>
      </c>
      <c r="K1084" s="9" t="s">
        <v>7468</v>
      </c>
      <c r="L1084" s="9" t="s">
        <v>7507</v>
      </c>
      <c r="M1084" s="9">
        <v>552.63</v>
      </c>
      <c r="N1084" s="9">
        <v>305.43</v>
      </c>
      <c r="O1084" s="9">
        <v>4</v>
      </c>
      <c r="P1084" s="9"/>
      <c r="Q1084" s="9">
        <v>527</v>
      </c>
      <c r="R1084" s="9">
        <v>4</v>
      </c>
    </row>
    <row r="1085" spans="1:18" x14ac:dyDescent="0.3">
      <c r="A1085" s="9">
        <v>2433</v>
      </c>
      <c r="B1085" s="9" t="s">
        <v>1101</v>
      </c>
      <c r="C1085" s="9">
        <v>37</v>
      </c>
      <c r="D1085" s="9" t="s">
        <v>5020</v>
      </c>
      <c r="E1085" s="9" t="s">
        <v>5943</v>
      </c>
      <c r="F1085" s="9">
        <v>0</v>
      </c>
      <c r="G1085" s="9">
        <v>11686</v>
      </c>
      <c r="H1085" s="9" t="s">
        <v>5943</v>
      </c>
      <c r="I1085" s="9" t="s">
        <v>7457</v>
      </c>
      <c r="J1085" s="9">
        <v>115</v>
      </c>
      <c r="K1085" s="9" t="s">
        <v>7481</v>
      </c>
      <c r="L1085" s="9" t="s">
        <v>7507</v>
      </c>
      <c r="M1085" s="9">
        <v>1011.76</v>
      </c>
      <c r="N1085" s="9">
        <v>472.19</v>
      </c>
      <c r="O1085" s="9">
        <v>1</v>
      </c>
      <c r="P1085" s="9">
        <v>0.05</v>
      </c>
      <c r="Q1085" s="9">
        <v>820</v>
      </c>
      <c r="R1085" s="9">
        <v>2</v>
      </c>
    </row>
    <row r="1086" spans="1:18" x14ac:dyDescent="0.3">
      <c r="A1086" s="9">
        <v>1573</v>
      </c>
      <c r="B1086" s="9" t="s">
        <v>1102</v>
      </c>
      <c r="C1086" s="9">
        <v>37</v>
      </c>
      <c r="D1086" s="9" t="s">
        <v>5018</v>
      </c>
      <c r="E1086" s="9" t="s">
        <v>5944</v>
      </c>
      <c r="F1086" s="9">
        <v>1</v>
      </c>
      <c r="G1086" s="9">
        <v>12647</v>
      </c>
      <c r="H1086" s="9" t="s">
        <v>5944</v>
      </c>
      <c r="I1086" s="9" t="s">
        <v>7456</v>
      </c>
      <c r="J1086" s="9">
        <v>113</v>
      </c>
      <c r="K1086" s="9" t="s">
        <v>7460</v>
      </c>
      <c r="L1086" s="9" t="s">
        <v>7507</v>
      </c>
      <c r="M1086" s="9">
        <v>749.03</v>
      </c>
      <c r="N1086" s="9">
        <v>415.97</v>
      </c>
      <c r="O1086" s="9">
        <v>3</v>
      </c>
      <c r="P1086" s="9"/>
      <c r="Q1086" s="9">
        <v>1189</v>
      </c>
      <c r="R1086" s="9">
        <v>4</v>
      </c>
    </row>
    <row r="1087" spans="1:18" x14ac:dyDescent="0.3">
      <c r="A1087" s="9">
        <v>1131</v>
      </c>
      <c r="B1087" s="9" t="s">
        <v>1103</v>
      </c>
      <c r="C1087" s="9">
        <v>23</v>
      </c>
      <c r="D1087" s="9" t="s">
        <v>5022</v>
      </c>
      <c r="E1087" s="9" t="s">
        <v>5891</v>
      </c>
      <c r="F1087" s="9">
        <v>0</v>
      </c>
      <c r="G1087" s="9">
        <v>13884</v>
      </c>
      <c r="H1087" s="9" t="s">
        <v>5891</v>
      </c>
      <c r="I1087" s="9" t="s">
        <v>7455</v>
      </c>
      <c r="J1087" s="9">
        <v>101</v>
      </c>
      <c r="K1087" s="9" t="s">
        <v>7478</v>
      </c>
      <c r="L1087" s="9" t="s">
        <v>7507</v>
      </c>
      <c r="M1087" s="9">
        <v>1120.93</v>
      </c>
      <c r="N1087" s="9">
        <v>471.57</v>
      </c>
      <c r="O1087" s="9">
        <v>2</v>
      </c>
      <c r="P1087" s="9">
        <v>0.1</v>
      </c>
      <c r="Q1087" s="9">
        <v>565</v>
      </c>
      <c r="R1087" s="9">
        <v>4</v>
      </c>
    </row>
    <row r="1088" spans="1:18" x14ac:dyDescent="0.3">
      <c r="A1088" s="9">
        <v>1600</v>
      </c>
      <c r="B1088" s="9" t="s">
        <v>1104</v>
      </c>
      <c r="C1088" s="9">
        <v>17</v>
      </c>
      <c r="D1088" s="9" t="s">
        <v>5023</v>
      </c>
      <c r="E1088" s="9" t="s">
        <v>5945</v>
      </c>
      <c r="F1088" s="9">
        <v>1</v>
      </c>
      <c r="G1088" s="9">
        <v>11532</v>
      </c>
      <c r="H1088" s="9" t="s">
        <v>5945</v>
      </c>
      <c r="I1088" s="9" t="s">
        <v>7456</v>
      </c>
      <c r="J1088" s="9">
        <v>138</v>
      </c>
      <c r="K1088" s="9" t="s">
        <v>7464</v>
      </c>
      <c r="L1088" s="9" t="s">
        <v>7509</v>
      </c>
      <c r="M1088" s="9">
        <v>1443.75</v>
      </c>
      <c r="N1088" s="9"/>
      <c r="O1088" s="9">
        <v>1</v>
      </c>
      <c r="P1088" s="9"/>
      <c r="Q1088" s="9">
        <v>1115</v>
      </c>
      <c r="R1088" s="9">
        <v>4</v>
      </c>
    </row>
    <row r="1089" spans="1:18" x14ac:dyDescent="0.3">
      <c r="A1089" s="9">
        <v>2065</v>
      </c>
      <c r="B1089" s="9" t="s">
        <v>1105</v>
      </c>
      <c r="C1089" s="9">
        <v>38</v>
      </c>
      <c r="D1089" s="9" t="s">
        <v>5018</v>
      </c>
      <c r="E1089" s="9" t="s">
        <v>5946</v>
      </c>
      <c r="F1089" s="9">
        <v>1</v>
      </c>
      <c r="G1089" s="9">
        <v>10777</v>
      </c>
      <c r="H1089" s="9" t="s">
        <v>5946</v>
      </c>
      <c r="I1089" s="9" t="s">
        <v>7455</v>
      </c>
      <c r="J1089" s="9">
        <v>143</v>
      </c>
      <c r="K1089" s="9" t="s">
        <v>7475</v>
      </c>
      <c r="L1089" s="9" t="s">
        <v>7508</v>
      </c>
      <c r="M1089" s="9">
        <v>218.99</v>
      </c>
      <c r="N1089" s="9">
        <v>121.94</v>
      </c>
      <c r="O1089" s="9">
        <v>2</v>
      </c>
      <c r="P1089" s="9"/>
      <c r="Q1089" s="9">
        <v>854</v>
      </c>
      <c r="R1089" s="9">
        <v>2</v>
      </c>
    </row>
    <row r="1090" spans="1:18" x14ac:dyDescent="0.3">
      <c r="A1090" s="9">
        <v>1088</v>
      </c>
      <c r="B1090" s="9" t="s">
        <v>1106</v>
      </c>
      <c r="C1090" s="9">
        <v>34</v>
      </c>
      <c r="D1090" s="9" t="s">
        <v>5020</v>
      </c>
      <c r="E1090" s="9" t="s">
        <v>5947</v>
      </c>
      <c r="F1090" s="9">
        <v>1</v>
      </c>
      <c r="G1090" s="9">
        <v>11333</v>
      </c>
      <c r="H1090" s="9" t="s">
        <v>5947</v>
      </c>
      <c r="I1090" s="9" t="s">
        <v>7456</v>
      </c>
      <c r="J1090" s="9">
        <v>145</v>
      </c>
      <c r="K1090" s="9" t="s">
        <v>7470</v>
      </c>
      <c r="L1090" s="9" t="s">
        <v>7507</v>
      </c>
      <c r="M1090" s="9">
        <v>1078.8699999999999</v>
      </c>
      <c r="N1090" s="9">
        <v>505.47</v>
      </c>
      <c r="O1090" s="9">
        <v>5</v>
      </c>
      <c r="P1090" s="9">
        <v>0.2</v>
      </c>
      <c r="Q1090" s="9">
        <v>1145</v>
      </c>
      <c r="R1090" s="9">
        <v>2</v>
      </c>
    </row>
    <row r="1091" spans="1:18" x14ac:dyDescent="0.3">
      <c r="A1091" s="9">
        <v>1401</v>
      </c>
      <c r="B1091" s="9" t="s">
        <v>1107</v>
      </c>
      <c r="C1091" s="9">
        <v>40</v>
      </c>
      <c r="D1091" s="9" t="s">
        <v>5022</v>
      </c>
      <c r="E1091" s="9" t="s">
        <v>5948</v>
      </c>
      <c r="F1091" s="9">
        <v>1</v>
      </c>
      <c r="G1091" s="9">
        <v>12117</v>
      </c>
      <c r="H1091" s="9" t="s">
        <v>5948</v>
      </c>
      <c r="I1091" s="9" t="s">
        <v>7456</v>
      </c>
      <c r="J1091" s="9">
        <v>101</v>
      </c>
      <c r="K1091" s="9" t="s">
        <v>7478</v>
      </c>
      <c r="L1091" s="9" t="s">
        <v>7508</v>
      </c>
      <c r="M1091" s="9">
        <v>384</v>
      </c>
      <c r="N1091" s="9">
        <v>229.65</v>
      </c>
      <c r="O1091" s="9">
        <v>3</v>
      </c>
      <c r="P1091" s="9"/>
      <c r="Q1091" s="9">
        <v>1100</v>
      </c>
      <c r="R1091" s="9">
        <v>3</v>
      </c>
    </row>
    <row r="1092" spans="1:18" x14ac:dyDescent="0.3">
      <c r="A1092" s="9">
        <v>1295</v>
      </c>
      <c r="B1092" s="9" t="s">
        <v>1108</v>
      </c>
      <c r="C1092" s="9">
        <v>41</v>
      </c>
      <c r="D1092" s="9" t="s">
        <v>5018</v>
      </c>
      <c r="E1092" s="9" t="s">
        <v>5949</v>
      </c>
      <c r="F1092" s="9">
        <v>0</v>
      </c>
      <c r="G1092" s="9">
        <v>12252</v>
      </c>
      <c r="H1092" s="9" t="s">
        <v>5949</v>
      </c>
      <c r="I1092" s="9" t="s">
        <v>7455</v>
      </c>
      <c r="J1092" s="9">
        <v>111</v>
      </c>
      <c r="K1092" s="9" t="s">
        <v>7476</v>
      </c>
      <c r="L1092" s="9" t="s">
        <v>7510</v>
      </c>
      <c r="M1092" s="9">
        <v>650.99</v>
      </c>
      <c r="N1092" s="9">
        <v>270.51</v>
      </c>
      <c r="O1092" s="9">
        <v>1</v>
      </c>
      <c r="P1092" s="9"/>
      <c r="Q1092" s="9">
        <v>334</v>
      </c>
      <c r="R1092" s="9">
        <v>5</v>
      </c>
    </row>
    <row r="1093" spans="1:18" x14ac:dyDescent="0.3">
      <c r="A1093" s="9">
        <v>2318</v>
      </c>
      <c r="B1093" s="9" t="s">
        <v>1109</v>
      </c>
      <c r="C1093" s="9">
        <v>77</v>
      </c>
      <c r="D1093" s="9" t="s">
        <v>5020</v>
      </c>
      <c r="E1093" s="9" t="s">
        <v>5950</v>
      </c>
      <c r="F1093" s="9">
        <v>1</v>
      </c>
      <c r="G1093" s="9">
        <v>12388</v>
      </c>
      <c r="H1093" s="9" t="s">
        <v>5950</v>
      </c>
      <c r="I1093" s="9" t="s">
        <v>7455</v>
      </c>
      <c r="J1093" s="9">
        <v>143</v>
      </c>
      <c r="K1093" s="9" t="s">
        <v>7475</v>
      </c>
      <c r="L1093" s="9" t="s">
        <v>7510</v>
      </c>
      <c r="M1093" s="9">
        <v>97.65</v>
      </c>
      <c r="N1093" s="9">
        <v>53.26</v>
      </c>
      <c r="O1093" s="9">
        <v>5</v>
      </c>
      <c r="P1093" s="9"/>
      <c r="Q1093" s="9">
        <v>796</v>
      </c>
      <c r="R1093" s="9">
        <v>3</v>
      </c>
    </row>
    <row r="1094" spans="1:18" x14ac:dyDescent="0.3">
      <c r="A1094" s="9">
        <v>1615</v>
      </c>
      <c r="B1094" s="9" t="s">
        <v>1110</v>
      </c>
      <c r="C1094" s="9">
        <v>34</v>
      </c>
      <c r="D1094" s="9" t="s">
        <v>5019</v>
      </c>
      <c r="E1094" s="9" t="s">
        <v>5951</v>
      </c>
      <c r="F1094" s="9">
        <v>1</v>
      </c>
      <c r="G1094" s="9">
        <v>13103</v>
      </c>
      <c r="H1094" s="9" t="s">
        <v>5951</v>
      </c>
      <c r="I1094" s="9" t="s">
        <v>7455</v>
      </c>
      <c r="J1094" s="9">
        <v>140</v>
      </c>
      <c r="K1094" s="9" t="s">
        <v>7468</v>
      </c>
      <c r="L1094" s="9" t="s">
        <v>7510</v>
      </c>
      <c r="M1094" s="9">
        <v>247.07</v>
      </c>
      <c r="N1094" s="9">
        <v>151.82</v>
      </c>
      <c r="O1094" s="9">
        <v>5</v>
      </c>
      <c r="P1094" s="9">
        <v>0.05</v>
      </c>
      <c r="Q1094" s="9">
        <v>811</v>
      </c>
      <c r="R1094" s="9">
        <v>3</v>
      </c>
    </row>
    <row r="1095" spans="1:18" x14ac:dyDescent="0.3">
      <c r="A1095" s="9">
        <v>1799</v>
      </c>
      <c r="B1095" s="9" t="s">
        <v>1111</v>
      </c>
      <c r="C1095" s="9">
        <v>63</v>
      </c>
      <c r="D1095" s="9" t="s">
        <v>5019</v>
      </c>
      <c r="E1095" s="9" t="s">
        <v>5952</v>
      </c>
      <c r="F1095" s="9">
        <v>1</v>
      </c>
      <c r="G1095" s="9">
        <v>13114</v>
      </c>
      <c r="H1095" s="9" t="s">
        <v>5952</v>
      </c>
      <c r="I1095" s="9" t="s">
        <v>7456</v>
      </c>
      <c r="J1095" s="9">
        <v>122</v>
      </c>
      <c r="K1095" s="9" t="s">
        <v>7465</v>
      </c>
      <c r="L1095" s="9" t="s">
        <v>7510</v>
      </c>
      <c r="M1095" s="9">
        <v>513.67999999999995</v>
      </c>
      <c r="N1095" s="9">
        <v>271.73</v>
      </c>
      <c r="O1095" s="9">
        <v>2</v>
      </c>
      <c r="P1095" s="9"/>
      <c r="Q1095" s="9">
        <v>807</v>
      </c>
      <c r="R1095" s="9">
        <v>3</v>
      </c>
    </row>
    <row r="1096" spans="1:18" x14ac:dyDescent="0.3">
      <c r="A1096" s="9">
        <v>1421</v>
      </c>
      <c r="B1096" s="9" t="s">
        <v>1112</v>
      </c>
      <c r="C1096" s="9">
        <v>64</v>
      </c>
      <c r="D1096" s="9" t="s">
        <v>5021</v>
      </c>
      <c r="E1096" s="9" t="s">
        <v>5953</v>
      </c>
      <c r="F1096" s="9">
        <v>0</v>
      </c>
      <c r="G1096" s="9">
        <v>10117</v>
      </c>
      <c r="H1096" s="9" t="s">
        <v>5953</v>
      </c>
      <c r="I1096" s="9" t="s">
        <v>7455</v>
      </c>
      <c r="J1096" s="9">
        <v>135</v>
      </c>
      <c r="K1096" s="9" t="s">
        <v>7458</v>
      </c>
      <c r="L1096" s="9" t="s">
        <v>7508</v>
      </c>
      <c r="M1096" s="9">
        <v>545.88</v>
      </c>
      <c r="N1096" s="9">
        <v>361.58</v>
      </c>
      <c r="O1096" s="9">
        <v>4</v>
      </c>
      <c r="P1096" s="9"/>
      <c r="Q1096" s="9">
        <v>352</v>
      </c>
      <c r="R1096" s="9">
        <v>4</v>
      </c>
    </row>
    <row r="1097" spans="1:18" x14ac:dyDescent="0.3">
      <c r="A1097" s="9">
        <v>2046</v>
      </c>
      <c r="B1097" s="9" t="s">
        <v>1113</v>
      </c>
      <c r="C1097" s="9">
        <v>51</v>
      </c>
      <c r="D1097" s="9" t="s">
        <v>5023</v>
      </c>
      <c r="E1097" s="9" t="s">
        <v>5954</v>
      </c>
      <c r="F1097" s="9">
        <v>0</v>
      </c>
      <c r="G1097" s="9">
        <v>12936</v>
      </c>
      <c r="H1097" s="9" t="s">
        <v>5954</v>
      </c>
      <c r="I1097" s="9" t="s">
        <v>7457</v>
      </c>
      <c r="J1097" s="9">
        <v>144</v>
      </c>
      <c r="K1097" s="9" t="s">
        <v>7462</v>
      </c>
      <c r="L1097" s="9" t="s">
        <v>7510</v>
      </c>
      <c r="M1097" s="9">
        <v>1354.4</v>
      </c>
      <c r="N1097" s="9">
        <v>798.63</v>
      </c>
      <c r="O1097" s="9">
        <v>4</v>
      </c>
      <c r="P1097" s="9">
        <v>0.1</v>
      </c>
      <c r="Q1097" s="9">
        <v>407</v>
      </c>
      <c r="R1097" s="9">
        <v>3</v>
      </c>
    </row>
    <row r="1098" spans="1:18" x14ac:dyDescent="0.3">
      <c r="A1098" s="9">
        <v>1574</v>
      </c>
      <c r="B1098" s="9" t="s">
        <v>1114</v>
      </c>
      <c r="C1098" s="9">
        <v>36</v>
      </c>
      <c r="D1098" s="9" t="s">
        <v>5019</v>
      </c>
      <c r="E1098" s="9" t="s">
        <v>5955</v>
      </c>
      <c r="F1098" s="9">
        <v>0</v>
      </c>
      <c r="G1098" s="9">
        <v>10014</v>
      </c>
      <c r="H1098" s="9" t="s">
        <v>5955</v>
      </c>
      <c r="I1098" s="9" t="s">
        <v>7457</v>
      </c>
      <c r="J1098" s="9">
        <v>106</v>
      </c>
      <c r="K1098" s="9" t="s">
        <v>7477</v>
      </c>
      <c r="L1098" s="9" t="s">
        <v>7510</v>
      </c>
      <c r="M1098" s="9">
        <v>1125.6300000000001</v>
      </c>
      <c r="N1098" s="9">
        <v>773.92</v>
      </c>
      <c r="O1098" s="9">
        <v>4</v>
      </c>
      <c r="P1098" s="9"/>
      <c r="Q1098" s="9">
        <v>762</v>
      </c>
      <c r="R1098" s="9">
        <v>6</v>
      </c>
    </row>
    <row r="1099" spans="1:18" x14ac:dyDescent="0.3">
      <c r="A1099" s="9">
        <v>1142</v>
      </c>
      <c r="B1099" s="9" t="s">
        <v>1115</v>
      </c>
      <c r="C1099" s="9">
        <v>19</v>
      </c>
      <c r="D1099" s="9" t="s">
        <v>5020</v>
      </c>
      <c r="E1099" s="9" t="s">
        <v>5956</v>
      </c>
      <c r="F1099" s="9">
        <v>0</v>
      </c>
      <c r="G1099" s="9">
        <v>11345</v>
      </c>
      <c r="H1099" s="9" t="s">
        <v>5956</v>
      </c>
      <c r="I1099" s="9" t="s">
        <v>7457</v>
      </c>
      <c r="J1099" s="9">
        <v>128</v>
      </c>
      <c r="K1099" s="9" t="s">
        <v>7473</v>
      </c>
      <c r="L1099" s="9" t="s">
        <v>7507</v>
      </c>
      <c r="M1099" s="9">
        <v>1459.67</v>
      </c>
      <c r="N1099" s="9">
        <v>708.29</v>
      </c>
      <c r="O1099" s="9">
        <v>4</v>
      </c>
      <c r="P1099" s="9"/>
      <c r="Q1099" s="9">
        <v>368</v>
      </c>
      <c r="R1099" s="9">
        <v>5</v>
      </c>
    </row>
    <row r="1100" spans="1:18" x14ac:dyDescent="0.3">
      <c r="A1100" s="9">
        <v>1992</v>
      </c>
      <c r="B1100" s="9" t="s">
        <v>1116</v>
      </c>
      <c r="C1100" s="9">
        <v>47</v>
      </c>
      <c r="D1100" s="9" t="s">
        <v>5018</v>
      </c>
      <c r="E1100" s="9" t="s">
        <v>5957</v>
      </c>
      <c r="F1100" s="9">
        <v>0</v>
      </c>
      <c r="G1100" s="9">
        <v>12041</v>
      </c>
      <c r="H1100" s="9" t="s">
        <v>5957</v>
      </c>
      <c r="I1100" s="9" t="s">
        <v>7457</v>
      </c>
      <c r="J1100" s="9">
        <v>131</v>
      </c>
      <c r="K1100" s="9" t="s">
        <v>7504</v>
      </c>
      <c r="L1100" s="9" t="s">
        <v>7507</v>
      </c>
      <c r="M1100" s="9">
        <v>918.65</v>
      </c>
      <c r="N1100" s="9">
        <v>626.19000000000005</v>
      </c>
      <c r="O1100" s="9">
        <v>3</v>
      </c>
      <c r="P1100" s="9">
        <v>0.05</v>
      </c>
      <c r="Q1100" s="9">
        <v>385</v>
      </c>
      <c r="R1100" s="9">
        <v>6</v>
      </c>
    </row>
    <row r="1101" spans="1:18" x14ac:dyDescent="0.3">
      <c r="A1101" s="9">
        <v>1664</v>
      </c>
      <c r="B1101" s="9" t="s">
        <v>1117</v>
      </c>
      <c r="C1101" s="9">
        <v>55</v>
      </c>
      <c r="D1101" s="9" t="s">
        <v>5022</v>
      </c>
      <c r="E1101" s="9" t="s">
        <v>5958</v>
      </c>
      <c r="F1101" s="9">
        <v>1</v>
      </c>
      <c r="G1101" s="9">
        <v>12042</v>
      </c>
      <c r="H1101" s="9" t="s">
        <v>5958</v>
      </c>
      <c r="I1101" s="9" t="s">
        <v>7455</v>
      </c>
      <c r="J1101" s="9">
        <v>108</v>
      </c>
      <c r="K1101" s="9" t="s">
        <v>7496</v>
      </c>
      <c r="L1101" s="9" t="s">
        <v>7507</v>
      </c>
      <c r="M1101" s="9">
        <v>400.48</v>
      </c>
      <c r="N1101" s="9">
        <v>233.1</v>
      </c>
      <c r="O1101" s="9">
        <v>1</v>
      </c>
      <c r="P1101" s="9"/>
      <c r="Q1101" s="9">
        <v>1007</v>
      </c>
      <c r="R1101" s="9">
        <v>3</v>
      </c>
    </row>
    <row r="1102" spans="1:18" x14ac:dyDescent="0.3">
      <c r="A1102" s="9">
        <v>1144</v>
      </c>
      <c r="B1102" s="9" t="s">
        <v>1118</v>
      </c>
      <c r="C1102" s="9">
        <v>66</v>
      </c>
      <c r="D1102" s="9" t="s">
        <v>5018</v>
      </c>
      <c r="E1102" s="9" t="s">
        <v>5959</v>
      </c>
      <c r="F1102" s="9">
        <v>0</v>
      </c>
      <c r="G1102" s="9">
        <v>10910</v>
      </c>
      <c r="H1102" s="9" t="s">
        <v>5959</v>
      </c>
      <c r="I1102" s="9" t="s">
        <v>7455</v>
      </c>
      <c r="J1102" s="9">
        <v>105</v>
      </c>
      <c r="K1102" s="9" t="s">
        <v>7461</v>
      </c>
      <c r="L1102" s="9" t="s">
        <v>7509</v>
      </c>
      <c r="M1102" s="9">
        <v>525.1</v>
      </c>
      <c r="N1102" s="9">
        <v>327.43</v>
      </c>
      <c r="O1102" s="9">
        <v>1</v>
      </c>
      <c r="P1102" s="9"/>
      <c r="Q1102" s="9">
        <v>701</v>
      </c>
      <c r="R1102" s="9">
        <v>2</v>
      </c>
    </row>
    <row r="1103" spans="1:18" x14ac:dyDescent="0.3">
      <c r="A1103" s="9">
        <v>2248</v>
      </c>
      <c r="B1103" s="9" t="s">
        <v>1119</v>
      </c>
      <c r="C1103" s="9">
        <v>25</v>
      </c>
      <c r="D1103" s="9" t="s">
        <v>5021</v>
      </c>
      <c r="E1103" s="9" t="s">
        <v>5960</v>
      </c>
      <c r="F1103" s="9">
        <v>0</v>
      </c>
      <c r="G1103" s="9">
        <v>12674</v>
      </c>
      <c r="H1103" s="9" t="s">
        <v>5960</v>
      </c>
      <c r="I1103" s="9" t="s">
        <v>7457</v>
      </c>
      <c r="J1103" s="9">
        <v>142</v>
      </c>
      <c r="K1103" s="9" t="s">
        <v>7500</v>
      </c>
      <c r="L1103" s="9" t="s">
        <v>7507</v>
      </c>
      <c r="M1103" s="9">
        <v>513.76</v>
      </c>
      <c r="N1103" s="9">
        <v>344.55</v>
      </c>
      <c r="O1103" s="9">
        <v>3</v>
      </c>
      <c r="P1103" s="9"/>
      <c r="Q1103" s="9">
        <v>333</v>
      </c>
      <c r="R1103" s="9">
        <v>4</v>
      </c>
    </row>
    <row r="1104" spans="1:18" x14ac:dyDescent="0.3">
      <c r="A1104" s="9">
        <v>2006</v>
      </c>
      <c r="B1104" s="9" t="s">
        <v>1120</v>
      </c>
      <c r="C1104" s="9">
        <v>36</v>
      </c>
      <c r="D1104" s="9" t="s">
        <v>5018</v>
      </c>
      <c r="E1104" s="9" t="s">
        <v>5961</v>
      </c>
      <c r="F1104" s="9">
        <v>1</v>
      </c>
      <c r="G1104" s="9">
        <v>13408</v>
      </c>
      <c r="H1104" s="9" t="s">
        <v>5961</v>
      </c>
      <c r="I1104" s="9" t="s">
        <v>7455</v>
      </c>
      <c r="J1104" s="9">
        <v>148</v>
      </c>
      <c r="K1104" s="9" t="s">
        <v>7491</v>
      </c>
      <c r="L1104" s="9" t="s">
        <v>7510</v>
      </c>
      <c r="M1104" s="9">
        <v>523.41999999999996</v>
      </c>
      <c r="N1104" s="9">
        <v>295.92</v>
      </c>
      <c r="O1104" s="9">
        <v>2</v>
      </c>
      <c r="P1104" s="9"/>
      <c r="Q1104" s="9">
        <v>785</v>
      </c>
      <c r="R1104" s="9">
        <v>5</v>
      </c>
    </row>
    <row r="1105" spans="1:18" x14ac:dyDescent="0.3">
      <c r="A1105" s="9">
        <v>1502</v>
      </c>
      <c r="B1105" s="9" t="s">
        <v>1121</v>
      </c>
      <c r="C1105" s="9">
        <v>25</v>
      </c>
      <c r="D1105" s="9" t="s">
        <v>5019</v>
      </c>
      <c r="E1105" s="9" t="s">
        <v>5962</v>
      </c>
      <c r="F1105" s="9">
        <v>0</v>
      </c>
      <c r="G1105" s="9">
        <v>11555</v>
      </c>
      <c r="H1105" s="9" t="s">
        <v>5962</v>
      </c>
      <c r="I1105" s="9" t="s">
        <v>7457</v>
      </c>
      <c r="J1105" s="9">
        <v>144</v>
      </c>
      <c r="K1105" s="9" t="s">
        <v>7462</v>
      </c>
      <c r="L1105" s="9" t="s">
        <v>7508</v>
      </c>
      <c r="M1105" s="9">
        <v>1025.8</v>
      </c>
      <c r="N1105" s="9">
        <v>675.65</v>
      </c>
      <c r="O1105" s="9">
        <v>1</v>
      </c>
      <c r="P1105" s="9"/>
      <c r="Q1105" s="9">
        <v>542</v>
      </c>
      <c r="R1105" s="9">
        <v>3</v>
      </c>
    </row>
    <row r="1106" spans="1:18" x14ac:dyDescent="0.3">
      <c r="A1106" s="9">
        <v>1820</v>
      </c>
      <c r="B1106" s="9" t="s">
        <v>1122</v>
      </c>
      <c r="C1106" s="9">
        <v>30</v>
      </c>
      <c r="D1106" s="9" t="s">
        <v>5018</v>
      </c>
      <c r="E1106" s="9" t="s">
        <v>5963</v>
      </c>
      <c r="F1106" s="9">
        <v>0</v>
      </c>
      <c r="G1106" s="9">
        <v>10689</v>
      </c>
      <c r="H1106" s="9" t="s">
        <v>5963</v>
      </c>
      <c r="I1106" s="9" t="s">
        <v>7456</v>
      </c>
      <c r="J1106" s="9">
        <v>117</v>
      </c>
      <c r="K1106" s="9" t="s">
        <v>7483</v>
      </c>
      <c r="L1106" s="9" t="s">
        <v>7510</v>
      </c>
      <c r="M1106" s="9">
        <v>819.67</v>
      </c>
      <c r="N1106" s="9">
        <v>461.07</v>
      </c>
      <c r="O1106" s="9">
        <v>5</v>
      </c>
      <c r="P1106" s="9"/>
      <c r="Q1106" s="9">
        <v>501</v>
      </c>
      <c r="R1106" s="9">
        <v>6</v>
      </c>
    </row>
    <row r="1107" spans="1:18" x14ac:dyDescent="0.3">
      <c r="A1107" s="9">
        <v>1103</v>
      </c>
      <c r="B1107" s="9" t="s">
        <v>1123</v>
      </c>
      <c r="C1107" s="9">
        <v>49</v>
      </c>
      <c r="D1107" s="9" t="s">
        <v>5019</v>
      </c>
      <c r="E1107" s="9" t="s">
        <v>5691</v>
      </c>
      <c r="F1107" s="9">
        <v>0</v>
      </c>
      <c r="G1107" s="9">
        <v>10773</v>
      </c>
      <c r="H1107" s="9" t="s">
        <v>5691</v>
      </c>
      <c r="I1107" s="9" t="s">
        <v>7455</v>
      </c>
      <c r="J1107" s="9">
        <v>138</v>
      </c>
      <c r="K1107" s="9" t="s">
        <v>7464</v>
      </c>
      <c r="L1107" s="9" t="s">
        <v>7508</v>
      </c>
      <c r="M1107" s="9">
        <v>608.87</v>
      </c>
      <c r="N1107" s="9">
        <v>353</v>
      </c>
      <c r="O1107" s="9">
        <v>1</v>
      </c>
      <c r="P1107" s="9"/>
      <c r="Q1107" s="9">
        <v>425</v>
      </c>
      <c r="R1107" s="9">
        <v>6</v>
      </c>
    </row>
    <row r="1108" spans="1:18" x14ac:dyDescent="0.3">
      <c r="A1108" s="9">
        <v>2062</v>
      </c>
      <c r="B1108" s="9" t="s">
        <v>1124</v>
      </c>
      <c r="C1108" s="9">
        <v>29</v>
      </c>
      <c r="D1108" s="9" t="s">
        <v>5019</v>
      </c>
      <c r="E1108" s="9" t="s">
        <v>5964</v>
      </c>
      <c r="F1108" s="9">
        <v>0</v>
      </c>
      <c r="G1108" s="9">
        <v>11614</v>
      </c>
      <c r="H1108" s="9" t="s">
        <v>5964</v>
      </c>
      <c r="I1108" s="9" t="s">
        <v>7456</v>
      </c>
      <c r="J1108" s="9">
        <v>109</v>
      </c>
      <c r="K1108" s="9" t="s">
        <v>7466</v>
      </c>
      <c r="L1108" s="9" t="s">
        <v>7510</v>
      </c>
      <c r="M1108" s="9">
        <v>266.18</v>
      </c>
      <c r="N1108" s="9">
        <v>142.01</v>
      </c>
      <c r="O1108" s="9">
        <v>3</v>
      </c>
      <c r="P1108" s="9"/>
      <c r="Q1108" s="9">
        <v>370</v>
      </c>
      <c r="R1108" s="9">
        <v>10</v>
      </c>
    </row>
    <row r="1109" spans="1:18" x14ac:dyDescent="0.3">
      <c r="A1109" s="9">
        <v>1197</v>
      </c>
      <c r="B1109" s="9" t="s">
        <v>1125</v>
      </c>
      <c r="C1109" s="9">
        <v>27</v>
      </c>
      <c r="D1109" s="9" t="s">
        <v>5023</v>
      </c>
      <c r="E1109" s="9" t="s">
        <v>5965</v>
      </c>
      <c r="F1109" s="9">
        <v>0</v>
      </c>
      <c r="G1109" s="9">
        <v>13452</v>
      </c>
      <c r="H1109" s="9" t="s">
        <v>5965</v>
      </c>
      <c r="I1109" s="9" t="s">
        <v>7455</v>
      </c>
      <c r="J1109" s="9">
        <v>110</v>
      </c>
      <c r="K1109" s="9" t="s">
        <v>7493</v>
      </c>
      <c r="L1109" s="9" t="s">
        <v>7509</v>
      </c>
      <c r="M1109" s="9">
        <v>82.1</v>
      </c>
      <c r="N1109" s="9">
        <v>36.43</v>
      </c>
      <c r="O1109" s="9">
        <v>2</v>
      </c>
      <c r="P1109" s="9"/>
      <c r="Q1109" s="9">
        <v>623</v>
      </c>
      <c r="R1109" s="9">
        <v>6</v>
      </c>
    </row>
    <row r="1110" spans="1:18" x14ac:dyDescent="0.3">
      <c r="A1110" s="9">
        <v>1578</v>
      </c>
      <c r="B1110" s="9" t="s">
        <v>1126</v>
      </c>
      <c r="C1110" s="9">
        <v>51</v>
      </c>
      <c r="D1110" s="9" t="s">
        <v>5021</v>
      </c>
      <c r="E1110" s="9" t="s">
        <v>5966</v>
      </c>
      <c r="F1110" s="9">
        <v>0</v>
      </c>
      <c r="G1110" s="9">
        <v>11534</v>
      </c>
      <c r="H1110" s="9" t="s">
        <v>5966</v>
      </c>
      <c r="I1110" s="9" t="s">
        <v>7455</v>
      </c>
      <c r="J1110" s="9">
        <v>120</v>
      </c>
      <c r="K1110" s="9" t="s">
        <v>7488</v>
      </c>
      <c r="L1110" s="9" t="s">
        <v>7507</v>
      </c>
      <c r="M1110" s="9">
        <v>367.31</v>
      </c>
      <c r="N1110" s="9">
        <v>207.92</v>
      </c>
      <c r="O1110" s="9">
        <v>1</v>
      </c>
      <c r="P1110" s="9">
        <v>0.05</v>
      </c>
      <c r="Q1110" s="9">
        <v>1000</v>
      </c>
      <c r="R1110" s="9">
        <v>4</v>
      </c>
    </row>
    <row r="1111" spans="1:18" x14ac:dyDescent="0.3">
      <c r="A1111" s="9">
        <v>1390</v>
      </c>
      <c r="B1111" s="9" t="s">
        <v>1127</v>
      </c>
      <c r="C1111" s="9">
        <v>46</v>
      </c>
      <c r="D1111" s="9" t="s">
        <v>5020</v>
      </c>
      <c r="E1111" s="9" t="s">
        <v>5967</v>
      </c>
      <c r="F1111" s="9">
        <v>0</v>
      </c>
      <c r="G1111" s="9">
        <v>12960</v>
      </c>
      <c r="H1111" s="9" t="s">
        <v>5967</v>
      </c>
      <c r="I1111" s="9" t="s">
        <v>7455</v>
      </c>
      <c r="J1111" s="9">
        <v>114</v>
      </c>
      <c r="K1111" s="9" t="s">
        <v>7463</v>
      </c>
      <c r="L1111" s="9" t="s">
        <v>7510</v>
      </c>
      <c r="M1111" s="9">
        <v>205.83</v>
      </c>
      <c r="N1111" s="9">
        <v>142.69</v>
      </c>
      <c r="O1111" s="9">
        <v>3</v>
      </c>
      <c r="P1111" s="9">
        <v>0.1</v>
      </c>
      <c r="Q1111" s="9">
        <v>559</v>
      </c>
      <c r="R1111" s="9">
        <v>5</v>
      </c>
    </row>
    <row r="1112" spans="1:18" x14ac:dyDescent="0.3">
      <c r="A1112" s="9">
        <v>2202</v>
      </c>
      <c r="B1112" s="9" t="s">
        <v>1128</v>
      </c>
      <c r="C1112" s="9">
        <v>45</v>
      </c>
      <c r="D1112" s="9" t="s">
        <v>5019</v>
      </c>
      <c r="E1112" s="9" t="s">
        <v>5968</v>
      </c>
      <c r="F1112" s="9">
        <v>1</v>
      </c>
      <c r="G1112" s="9">
        <v>10119</v>
      </c>
      <c r="H1112" s="9" t="s">
        <v>5968</v>
      </c>
      <c r="I1112" s="9" t="s">
        <v>7456</v>
      </c>
      <c r="J1112" s="9">
        <v>114</v>
      </c>
      <c r="K1112" s="9" t="s">
        <v>7463</v>
      </c>
      <c r="L1112" s="9" t="s">
        <v>7507</v>
      </c>
      <c r="M1112" s="9">
        <v>1188.9000000000001</v>
      </c>
      <c r="N1112" s="9">
        <v>756.33</v>
      </c>
      <c r="O1112" s="9">
        <v>5</v>
      </c>
      <c r="P1112" s="9"/>
      <c r="Q1112" s="9">
        <v>551</v>
      </c>
      <c r="R1112" s="9">
        <v>3</v>
      </c>
    </row>
    <row r="1113" spans="1:18" x14ac:dyDescent="0.3">
      <c r="A1113" s="9">
        <v>1553</v>
      </c>
      <c r="B1113" s="9" t="s">
        <v>1129</v>
      </c>
      <c r="C1113" s="9">
        <v>30</v>
      </c>
      <c r="D1113" s="9" t="s">
        <v>5022</v>
      </c>
      <c r="E1113" s="9" t="s">
        <v>5969</v>
      </c>
      <c r="F1113" s="9">
        <v>0</v>
      </c>
      <c r="G1113" s="9">
        <v>12073</v>
      </c>
      <c r="H1113" s="9" t="s">
        <v>5969</v>
      </c>
      <c r="I1113" s="9" t="s">
        <v>7456</v>
      </c>
      <c r="J1113" s="9">
        <v>126</v>
      </c>
      <c r="K1113" s="9" t="s">
        <v>7469</v>
      </c>
      <c r="L1113" s="9" t="s">
        <v>7509</v>
      </c>
      <c r="M1113" s="9">
        <v>213.12</v>
      </c>
      <c r="N1113" s="9">
        <v>133.04</v>
      </c>
      <c r="O1113" s="9">
        <v>4</v>
      </c>
      <c r="P1113" s="9"/>
      <c r="Q1113" s="9">
        <v>352</v>
      </c>
      <c r="R1113" s="9">
        <v>5</v>
      </c>
    </row>
    <row r="1114" spans="1:18" x14ac:dyDescent="0.3">
      <c r="A1114" s="9">
        <v>2471</v>
      </c>
      <c r="B1114" s="9" t="s">
        <v>1130</v>
      </c>
      <c r="C1114" s="9">
        <v>59</v>
      </c>
      <c r="D1114" s="9" t="s">
        <v>5021</v>
      </c>
      <c r="E1114" s="9" t="s">
        <v>5970</v>
      </c>
      <c r="F1114" s="9">
        <v>1</v>
      </c>
      <c r="G1114" s="9">
        <v>13605</v>
      </c>
      <c r="H1114" s="9" t="s">
        <v>5970</v>
      </c>
      <c r="I1114" s="9" t="s">
        <v>7457</v>
      </c>
      <c r="J1114" s="9">
        <v>129</v>
      </c>
      <c r="K1114" s="9" t="s">
        <v>7471</v>
      </c>
      <c r="L1114" s="9" t="s">
        <v>7509</v>
      </c>
      <c r="M1114" s="9">
        <v>1100.1300000000001</v>
      </c>
      <c r="N1114" s="9">
        <v>652.37</v>
      </c>
      <c r="O1114" s="9">
        <v>5</v>
      </c>
      <c r="P1114" s="9">
        <v>0.2</v>
      </c>
      <c r="Q1114" s="9">
        <v>716</v>
      </c>
      <c r="R1114" s="9">
        <v>1</v>
      </c>
    </row>
    <row r="1115" spans="1:18" x14ac:dyDescent="0.3">
      <c r="A1115" s="9">
        <v>2038</v>
      </c>
      <c r="B1115" s="9" t="s">
        <v>1131</v>
      </c>
      <c r="C1115" s="9">
        <v>40</v>
      </c>
      <c r="D1115" s="9" t="s">
        <v>5020</v>
      </c>
      <c r="E1115" s="9" t="s">
        <v>5114</v>
      </c>
      <c r="F1115" s="9">
        <v>1</v>
      </c>
      <c r="G1115" s="9">
        <v>11736</v>
      </c>
      <c r="H1115" s="9" t="s">
        <v>5114</v>
      </c>
      <c r="I1115" s="9" t="s">
        <v>7456</v>
      </c>
      <c r="J1115" s="9">
        <v>149</v>
      </c>
      <c r="K1115" s="9" t="s">
        <v>7467</v>
      </c>
      <c r="L1115" s="9" t="s">
        <v>7507</v>
      </c>
      <c r="M1115" s="9">
        <v>609.21</v>
      </c>
      <c r="N1115" s="9">
        <v>307.27</v>
      </c>
      <c r="O1115" s="9">
        <v>5</v>
      </c>
      <c r="P1115" s="9"/>
      <c r="Q1115" s="9">
        <v>881</v>
      </c>
      <c r="R1115" s="9">
        <v>3</v>
      </c>
    </row>
    <row r="1116" spans="1:18" x14ac:dyDescent="0.3">
      <c r="A1116" s="9">
        <v>2312</v>
      </c>
      <c r="B1116" s="9" t="s">
        <v>1132</v>
      </c>
      <c r="C1116" s="9">
        <v>75</v>
      </c>
      <c r="D1116" s="9" t="s">
        <v>5022</v>
      </c>
      <c r="E1116" s="9" t="s">
        <v>5971</v>
      </c>
      <c r="F1116" s="9">
        <v>0</v>
      </c>
      <c r="G1116" s="9">
        <v>10063</v>
      </c>
      <c r="H1116" s="9" t="s">
        <v>5971</v>
      </c>
      <c r="I1116" s="9" t="s">
        <v>7456</v>
      </c>
      <c r="J1116" s="9">
        <v>127</v>
      </c>
      <c r="K1116" s="9" t="s">
        <v>7489</v>
      </c>
      <c r="L1116" s="9" t="s">
        <v>7507</v>
      </c>
      <c r="M1116" s="9">
        <v>156.4</v>
      </c>
      <c r="N1116" s="9">
        <v>70.52</v>
      </c>
      <c r="O1116" s="9">
        <v>2</v>
      </c>
      <c r="P1116" s="9">
        <v>0.2</v>
      </c>
      <c r="Q1116" s="9">
        <v>622</v>
      </c>
      <c r="R1116" s="9">
        <v>7</v>
      </c>
    </row>
    <row r="1117" spans="1:18" x14ac:dyDescent="0.3">
      <c r="A1117" s="9">
        <v>1477</v>
      </c>
      <c r="B1117" s="9" t="s">
        <v>1133</v>
      </c>
      <c r="C1117" s="9">
        <v>42</v>
      </c>
      <c r="D1117" s="9" t="s">
        <v>5018</v>
      </c>
      <c r="E1117" s="9" t="s">
        <v>5972</v>
      </c>
      <c r="F1117" s="9">
        <v>0</v>
      </c>
      <c r="G1117" s="9">
        <v>10459</v>
      </c>
      <c r="H1117" s="9" t="s">
        <v>5972</v>
      </c>
      <c r="I1117" s="9" t="s">
        <v>7457</v>
      </c>
      <c r="J1117" s="9">
        <v>125</v>
      </c>
      <c r="K1117" s="9" t="s">
        <v>7479</v>
      </c>
      <c r="L1117" s="9" t="s">
        <v>7508</v>
      </c>
      <c r="M1117" s="9">
        <v>1228.46</v>
      </c>
      <c r="N1117" s="9">
        <v>574.14</v>
      </c>
      <c r="O1117" s="9">
        <v>1</v>
      </c>
      <c r="P1117" s="9"/>
      <c r="Q1117" s="9">
        <v>1175</v>
      </c>
      <c r="R1117" s="9">
        <v>3</v>
      </c>
    </row>
    <row r="1118" spans="1:18" x14ac:dyDescent="0.3">
      <c r="A1118" s="9">
        <v>2254</v>
      </c>
      <c r="B1118" s="9" t="s">
        <v>1134</v>
      </c>
      <c r="C1118" s="9">
        <v>4</v>
      </c>
      <c r="D1118" s="9" t="s">
        <v>5021</v>
      </c>
      <c r="E1118" s="9" t="s">
        <v>5973</v>
      </c>
      <c r="F1118" s="9">
        <v>0</v>
      </c>
      <c r="G1118" s="9">
        <v>11749</v>
      </c>
      <c r="H1118" s="9" t="s">
        <v>5973</v>
      </c>
      <c r="I1118" s="9" t="s">
        <v>7456</v>
      </c>
      <c r="J1118" s="9">
        <v>116</v>
      </c>
      <c r="K1118" s="9" t="s">
        <v>7480</v>
      </c>
      <c r="L1118" s="9" t="s">
        <v>7507</v>
      </c>
      <c r="M1118" s="9">
        <v>890.46</v>
      </c>
      <c r="N1118" s="9">
        <v>357.87</v>
      </c>
      <c r="O1118" s="9">
        <v>4</v>
      </c>
      <c r="P1118" s="9">
        <v>0.1</v>
      </c>
      <c r="Q1118" s="9">
        <v>788</v>
      </c>
      <c r="R1118" s="9">
        <v>5</v>
      </c>
    </row>
    <row r="1119" spans="1:18" x14ac:dyDescent="0.3">
      <c r="A1119" s="9">
        <v>1922</v>
      </c>
      <c r="B1119" s="9" t="s">
        <v>1135</v>
      </c>
      <c r="C1119" s="9">
        <v>4</v>
      </c>
      <c r="D1119" s="9" t="s">
        <v>5022</v>
      </c>
      <c r="E1119" s="9" t="s">
        <v>5974</v>
      </c>
      <c r="F1119" s="9">
        <v>0</v>
      </c>
      <c r="G1119" s="9">
        <v>12361</v>
      </c>
      <c r="H1119" s="9" t="s">
        <v>5974</v>
      </c>
      <c r="I1119" s="9" t="s">
        <v>7456</v>
      </c>
      <c r="J1119" s="9">
        <v>136</v>
      </c>
      <c r="K1119" s="9" t="s">
        <v>7503</v>
      </c>
      <c r="L1119" s="9" t="s">
        <v>7507</v>
      </c>
      <c r="M1119" s="9">
        <v>391.85</v>
      </c>
      <c r="N1119" s="9">
        <v>235.91</v>
      </c>
      <c r="O1119" s="9">
        <v>3</v>
      </c>
      <c r="P1119" s="9"/>
      <c r="Q1119" s="9">
        <v>407</v>
      </c>
      <c r="R1119" s="9">
        <v>3</v>
      </c>
    </row>
    <row r="1120" spans="1:18" x14ac:dyDescent="0.3">
      <c r="A1120" s="9">
        <v>1419</v>
      </c>
      <c r="B1120" s="9" t="s">
        <v>1136</v>
      </c>
      <c r="C1120" s="9">
        <v>49</v>
      </c>
      <c r="D1120" s="9" t="s">
        <v>5021</v>
      </c>
      <c r="E1120" s="9" t="s">
        <v>5975</v>
      </c>
      <c r="F1120" s="9">
        <v>0</v>
      </c>
      <c r="G1120" s="9">
        <v>12852</v>
      </c>
      <c r="H1120" s="9" t="s">
        <v>5975</v>
      </c>
      <c r="I1120" s="9" t="s">
        <v>7457</v>
      </c>
      <c r="J1120" s="9">
        <v>134</v>
      </c>
      <c r="K1120" s="9" t="s">
        <v>7482</v>
      </c>
      <c r="L1120" s="9" t="s">
        <v>7508</v>
      </c>
      <c r="M1120" s="9">
        <v>1347.29</v>
      </c>
      <c r="N1120" s="9">
        <v>867.07</v>
      </c>
      <c r="O1120" s="9">
        <v>4</v>
      </c>
      <c r="P1120" s="9"/>
      <c r="Q1120" s="9">
        <v>401</v>
      </c>
      <c r="R1120" s="9">
        <v>8</v>
      </c>
    </row>
    <row r="1121" spans="1:18" x14ac:dyDescent="0.3">
      <c r="A1121" s="9">
        <v>1156</v>
      </c>
      <c r="B1121" s="9" t="s">
        <v>1137</v>
      </c>
      <c r="C1121" s="9">
        <v>59</v>
      </c>
      <c r="D1121" s="9" t="s">
        <v>5021</v>
      </c>
      <c r="E1121" s="9" t="s">
        <v>5976</v>
      </c>
      <c r="F1121" s="9">
        <v>0</v>
      </c>
      <c r="G1121" s="9">
        <v>11613</v>
      </c>
      <c r="H1121" s="9" t="s">
        <v>5976</v>
      </c>
      <c r="I1121" s="9" t="s">
        <v>7456</v>
      </c>
      <c r="J1121" s="9">
        <v>116</v>
      </c>
      <c r="K1121" s="9" t="s">
        <v>7480</v>
      </c>
      <c r="L1121" s="9" t="s">
        <v>7510</v>
      </c>
      <c r="M1121" s="9">
        <v>115.62</v>
      </c>
      <c r="N1121" s="9">
        <v>55.58</v>
      </c>
      <c r="O1121" s="9">
        <v>1</v>
      </c>
      <c r="P1121" s="9">
        <v>0.2</v>
      </c>
      <c r="Q1121" s="9">
        <v>433</v>
      </c>
      <c r="R1121" s="9">
        <v>3</v>
      </c>
    </row>
    <row r="1122" spans="1:18" x14ac:dyDescent="0.3">
      <c r="A1122" s="9">
        <v>1549</v>
      </c>
      <c r="B1122" s="9" t="s">
        <v>1138</v>
      </c>
      <c r="C1122" s="9">
        <v>-5</v>
      </c>
      <c r="D1122" s="9" t="s">
        <v>5018</v>
      </c>
      <c r="E1122" s="9" t="s">
        <v>5977</v>
      </c>
      <c r="F1122" s="9">
        <v>1</v>
      </c>
      <c r="G1122" s="9">
        <v>13287</v>
      </c>
      <c r="H1122" s="9" t="s">
        <v>5977</v>
      </c>
      <c r="I1122" s="9" t="s">
        <v>7457</v>
      </c>
      <c r="J1122" s="9">
        <v>133</v>
      </c>
      <c r="K1122" s="9" t="s">
        <v>7498</v>
      </c>
      <c r="L1122" s="9" t="s">
        <v>7508</v>
      </c>
      <c r="M1122" s="9">
        <v>342.64</v>
      </c>
      <c r="N1122" s="9">
        <v>146.5</v>
      </c>
      <c r="O1122" s="9">
        <v>2</v>
      </c>
      <c r="P1122" s="9">
        <v>0.2</v>
      </c>
      <c r="Q1122" s="9">
        <v>807</v>
      </c>
      <c r="R1122" s="9">
        <v>3</v>
      </c>
    </row>
    <row r="1123" spans="1:18" x14ac:dyDescent="0.3">
      <c r="A1123" s="9">
        <v>2464</v>
      </c>
      <c r="B1123" s="9" t="s">
        <v>1139</v>
      </c>
      <c r="C1123" s="9">
        <v>71</v>
      </c>
      <c r="D1123" s="9" t="s">
        <v>5018</v>
      </c>
      <c r="E1123" s="9" t="s">
        <v>5190</v>
      </c>
      <c r="F1123" s="9">
        <v>0</v>
      </c>
      <c r="G1123" s="9">
        <v>13527</v>
      </c>
      <c r="H1123" s="9" t="s">
        <v>5190</v>
      </c>
      <c r="I1123" s="9" t="s">
        <v>7455</v>
      </c>
      <c r="J1123" s="9">
        <v>103</v>
      </c>
      <c r="K1123" s="9" t="s">
        <v>7472</v>
      </c>
      <c r="L1123" s="9" t="s">
        <v>7510</v>
      </c>
      <c r="M1123" s="9">
        <v>1140.47</v>
      </c>
      <c r="N1123" s="9">
        <v>571.04999999999995</v>
      </c>
      <c r="O1123" s="9">
        <v>1</v>
      </c>
      <c r="P1123" s="9"/>
      <c r="Q1123" s="9">
        <v>388</v>
      </c>
      <c r="R1123" s="9">
        <v>6</v>
      </c>
    </row>
    <row r="1124" spans="1:18" x14ac:dyDescent="0.3">
      <c r="A1124" s="9">
        <v>2120</v>
      </c>
      <c r="B1124" s="9" t="s">
        <v>1140</v>
      </c>
      <c r="C1124" s="9">
        <v>64</v>
      </c>
      <c r="D1124" s="9" t="s">
        <v>5021</v>
      </c>
      <c r="E1124" s="9" t="s">
        <v>5978</v>
      </c>
      <c r="F1124" s="9">
        <v>1</v>
      </c>
      <c r="G1124" s="9">
        <v>13033</v>
      </c>
      <c r="H1124" s="9" t="s">
        <v>5978</v>
      </c>
      <c r="I1124" s="9" t="s">
        <v>7455</v>
      </c>
      <c r="J1124" s="9">
        <v>123</v>
      </c>
      <c r="K1124" s="9" t="s">
        <v>7502</v>
      </c>
      <c r="L1124" s="9" t="s">
        <v>7510</v>
      </c>
      <c r="M1124" s="9">
        <v>1078.5999999999999</v>
      </c>
      <c r="N1124" s="9">
        <v>525.94000000000005</v>
      </c>
      <c r="O1124" s="9">
        <v>3</v>
      </c>
      <c r="P1124" s="9">
        <v>0.2</v>
      </c>
      <c r="Q1124" s="9">
        <v>518</v>
      </c>
      <c r="R1124" s="9">
        <v>4</v>
      </c>
    </row>
    <row r="1125" spans="1:18" x14ac:dyDescent="0.3">
      <c r="A1125" s="9">
        <v>2020</v>
      </c>
      <c r="B1125" s="9" t="s">
        <v>1141</v>
      </c>
      <c r="C1125" s="9">
        <v>43</v>
      </c>
      <c r="D1125" s="9" t="s">
        <v>5022</v>
      </c>
      <c r="E1125" s="9" t="s">
        <v>5848</v>
      </c>
      <c r="F1125" s="9">
        <v>0</v>
      </c>
      <c r="G1125" s="9">
        <v>12783</v>
      </c>
      <c r="H1125" s="9" t="s">
        <v>5848</v>
      </c>
      <c r="I1125" s="9" t="s">
        <v>7456</v>
      </c>
      <c r="J1125" s="9">
        <v>111</v>
      </c>
      <c r="K1125" s="9" t="s">
        <v>7476</v>
      </c>
      <c r="L1125" s="9" t="s">
        <v>7510</v>
      </c>
      <c r="M1125" s="9">
        <v>469.44</v>
      </c>
      <c r="N1125" s="9">
        <v>251.27</v>
      </c>
      <c r="O1125" s="9">
        <v>4</v>
      </c>
      <c r="P1125" s="9"/>
      <c r="Q1125" s="9">
        <v>434</v>
      </c>
      <c r="R1125" s="9">
        <v>3</v>
      </c>
    </row>
    <row r="1126" spans="1:18" x14ac:dyDescent="0.3">
      <c r="A1126" s="9">
        <v>1996</v>
      </c>
      <c r="B1126" s="9" t="s">
        <v>1142</v>
      </c>
      <c r="C1126" s="9">
        <v>48</v>
      </c>
      <c r="D1126" s="9" t="s">
        <v>5023</v>
      </c>
      <c r="E1126" s="9" t="s">
        <v>5413</v>
      </c>
      <c r="F1126" s="9">
        <v>0</v>
      </c>
      <c r="G1126" s="9">
        <v>12936</v>
      </c>
      <c r="H1126" s="9" t="s">
        <v>5413</v>
      </c>
      <c r="I1126" s="9" t="s">
        <v>7455</v>
      </c>
      <c r="J1126" s="9">
        <v>148</v>
      </c>
      <c r="K1126" s="9" t="s">
        <v>7491</v>
      </c>
      <c r="L1126" s="9" t="s">
        <v>7508</v>
      </c>
      <c r="M1126" s="9">
        <v>139.94</v>
      </c>
      <c r="N1126" s="9">
        <v>67.06</v>
      </c>
      <c r="O1126" s="9">
        <v>5</v>
      </c>
      <c r="P1126" s="9"/>
      <c r="Q1126" s="9">
        <v>1190</v>
      </c>
      <c r="R1126" s="9">
        <v>3</v>
      </c>
    </row>
    <row r="1127" spans="1:18" x14ac:dyDescent="0.3">
      <c r="A1127" s="9">
        <v>2434</v>
      </c>
      <c r="B1127" s="9" t="s">
        <v>1143</v>
      </c>
      <c r="C1127" s="9">
        <v>53</v>
      </c>
      <c r="D1127" s="9" t="s">
        <v>5019</v>
      </c>
      <c r="E1127" s="9" t="s">
        <v>5102</v>
      </c>
      <c r="F1127" s="9">
        <v>0</v>
      </c>
      <c r="G1127" s="9">
        <v>11563</v>
      </c>
      <c r="H1127" s="9" t="s">
        <v>5102</v>
      </c>
      <c r="I1127" s="9" t="s">
        <v>7456</v>
      </c>
      <c r="J1127" s="9">
        <v>118</v>
      </c>
      <c r="K1127" s="9" t="s">
        <v>7501</v>
      </c>
      <c r="L1127" s="9" t="s">
        <v>7508</v>
      </c>
      <c r="M1127" s="9">
        <v>1294.21</v>
      </c>
      <c r="N1127" s="9">
        <v>649.59</v>
      </c>
      <c r="O1127" s="9">
        <v>1</v>
      </c>
      <c r="P1127" s="9"/>
      <c r="Q1127" s="9">
        <v>751</v>
      </c>
      <c r="R1127" s="9">
        <v>4</v>
      </c>
    </row>
    <row r="1128" spans="1:18" x14ac:dyDescent="0.3">
      <c r="A1128" s="9">
        <v>1950</v>
      </c>
      <c r="B1128" s="9" t="s">
        <v>1144</v>
      </c>
      <c r="C1128" s="9">
        <v>68</v>
      </c>
      <c r="D1128" s="9" t="s">
        <v>5018</v>
      </c>
      <c r="E1128" s="9" t="s">
        <v>5979</v>
      </c>
      <c r="F1128" s="9">
        <v>0</v>
      </c>
      <c r="G1128" s="9">
        <v>10981</v>
      </c>
      <c r="H1128" s="9" t="s">
        <v>5979</v>
      </c>
      <c r="I1128" s="9" t="s">
        <v>7457</v>
      </c>
      <c r="J1128" s="9">
        <v>147</v>
      </c>
      <c r="K1128" s="9" t="s">
        <v>7474</v>
      </c>
      <c r="L1128" s="9" t="s">
        <v>7509</v>
      </c>
      <c r="M1128" s="9">
        <v>504.86</v>
      </c>
      <c r="N1128" s="9">
        <v>339.4</v>
      </c>
      <c r="O1128" s="9">
        <v>2</v>
      </c>
      <c r="P1128" s="9"/>
      <c r="Q1128" s="9">
        <v>421</v>
      </c>
      <c r="R1128" s="9">
        <v>4</v>
      </c>
    </row>
    <row r="1129" spans="1:18" x14ac:dyDescent="0.3">
      <c r="A1129" s="9">
        <v>1288</v>
      </c>
      <c r="B1129" s="9" t="s">
        <v>1145</v>
      </c>
      <c r="C1129" s="9">
        <v>50</v>
      </c>
      <c r="D1129" s="9" t="s">
        <v>5023</v>
      </c>
      <c r="E1129" s="9" t="s">
        <v>5369</v>
      </c>
      <c r="F1129" s="9">
        <v>0</v>
      </c>
      <c r="G1129" s="9">
        <v>13888</v>
      </c>
      <c r="H1129" s="9" t="s">
        <v>5369</v>
      </c>
      <c r="I1129" s="9" t="s">
        <v>7457</v>
      </c>
      <c r="J1129" s="9">
        <v>141</v>
      </c>
      <c r="K1129" s="9" t="s">
        <v>7490</v>
      </c>
      <c r="L1129" s="9" t="s">
        <v>7510</v>
      </c>
      <c r="M1129" s="9">
        <v>333.78</v>
      </c>
      <c r="N1129" s="9">
        <v>167.04</v>
      </c>
      <c r="O1129" s="9">
        <v>2</v>
      </c>
      <c r="P1129" s="9">
        <v>0.05</v>
      </c>
      <c r="Q1129" s="9">
        <v>593</v>
      </c>
      <c r="R1129" s="9">
        <v>6</v>
      </c>
    </row>
    <row r="1130" spans="1:18" x14ac:dyDescent="0.3">
      <c r="A1130" s="9">
        <v>2277</v>
      </c>
      <c r="B1130" s="9" t="s">
        <v>1146</v>
      </c>
      <c r="C1130" s="9">
        <v>42</v>
      </c>
      <c r="D1130" s="9" t="s">
        <v>5018</v>
      </c>
      <c r="E1130" s="9" t="s">
        <v>5980</v>
      </c>
      <c r="F1130" s="9">
        <v>0</v>
      </c>
      <c r="G1130" s="9">
        <v>13784</v>
      </c>
      <c r="H1130" s="9" t="s">
        <v>5980</v>
      </c>
      <c r="I1130" s="9" t="s">
        <v>7457</v>
      </c>
      <c r="J1130" s="9">
        <v>144</v>
      </c>
      <c r="K1130" s="9" t="s">
        <v>7462</v>
      </c>
      <c r="L1130" s="9" t="s">
        <v>7508</v>
      </c>
      <c r="M1130" s="9">
        <v>798.29</v>
      </c>
      <c r="N1130" s="9">
        <v>507.44</v>
      </c>
      <c r="O1130" s="9">
        <v>4</v>
      </c>
      <c r="P1130" s="9"/>
      <c r="Q1130" s="9">
        <v>476</v>
      </c>
      <c r="R1130" s="9">
        <v>5</v>
      </c>
    </row>
    <row r="1131" spans="1:18" x14ac:dyDescent="0.3">
      <c r="A1131" s="9">
        <v>1195</v>
      </c>
      <c r="B1131" s="9" t="s">
        <v>1147</v>
      </c>
      <c r="C1131" s="9">
        <v>50</v>
      </c>
      <c r="D1131" s="9" t="s">
        <v>5021</v>
      </c>
      <c r="E1131" s="9" t="s">
        <v>5391</v>
      </c>
      <c r="F1131" s="9">
        <v>0</v>
      </c>
      <c r="G1131" s="9">
        <v>12626</v>
      </c>
      <c r="H1131" s="9" t="s">
        <v>5391</v>
      </c>
      <c r="I1131" s="9" t="s">
        <v>7455</v>
      </c>
      <c r="J1131" s="9">
        <v>129</v>
      </c>
      <c r="K1131" s="9" t="s">
        <v>7471</v>
      </c>
      <c r="L1131" s="9" t="s">
        <v>7509</v>
      </c>
      <c r="M1131" s="9">
        <v>1369.83</v>
      </c>
      <c r="N1131" s="9">
        <v>805.12</v>
      </c>
      <c r="O1131" s="9">
        <v>5</v>
      </c>
      <c r="P1131" s="9"/>
      <c r="Q1131" s="9">
        <v>413</v>
      </c>
      <c r="R1131" s="9">
        <v>4</v>
      </c>
    </row>
    <row r="1132" spans="1:18" x14ac:dyDescent="0.3">
      <c r="A1132" s="9">
        <v>1597</v>
      </c>
      <c r="B1132" s="9" t="s">
        <v>1148</v>
      </c>
      <c r="C1132" s="9">
        <v>48</v>
      </c>
      <c r="D1132" s="9" t="s">
        <v>5023</v>
      </c>
      <c r="E1132" s="9" t="s">
        <v>5981</v>
      </c>
      <c r="F1132" s="9">
        <v>0</v>
      </c>
      <c r="G1132" s="9">
        <v>13544</v>
      </c>
      <c r="H1132" s="9" t="s">
        <v>5981</v>
      </c>
      <c r="I1132" s="9" t="s">
        <v>7457</v>
      </c>
      <c r="J1132" s="9">
        <v>105</v>
      </c>
      <c r="K1132" s="9" t="s">
        <v>7461</v>
      </c>
      <c r="L1132" s="9" t="s">
        <v>7510</v>
      </c>
      <c r="M1132" s="9">
        <v>113.14</v>
      </c>
      <c r="N1132" s="9">
        <v>56.71</v>
      </c>
      <c r="O1132" s="9">
        <v>3</v>
      </c>
      <c r="P1132" s="9"/>
      <c r="Q1132" s="9">
        <v>397</v>
      </c>
      <c r="R1132" s="9">
        <v>7</v>
      </c>
    </row>
    <row r="1133" spans="1:18" x14ac:dyDescent="0.3">
      <c r="A1133" s="9">
        <v>1516</v>
      </c>
      <c r="B1133" s="9" t="s">
        <v>1149</v>
      </c>
      <c r="C1133" s="9">
        <v>53</v>
      </c>
      <c r="D1133" s="9" t="s">
        <v>5022</v>
      </c>
      <c r="E1133" s="9" t="s">
        <v>5982</v>
      </c>
      <c r="F1133" s="9">
        <v>0</v>
      </c>
      <c r="G1133" s="9">
        <v>13430</v>
      </c>
      <c r="H1133" s="9" t="s">
        <v>5982</v>
      </c>
      <c r="I1133" s="9" t="s">
        <v>7457</v>
      </c>
      <c r="J1133" s="9">
        <v>124</v>
      </c>
      <c r="K1133" s="9" t="s">
        <v>7497</v>
      </c>
      <c r="L1133" s="9" t="s">
        <v>7508</v>
      </c>
      <c r="M1133" s="9">
        <v>1160.42</v>
      </c>
      <c r="N1133" s="9">
        <v>748.86</v>
      </c>
      <c r="O1133" s="9">
        <v>5</v>
      </c>
      <c r="P1133" s="9"/>
      <c r="Q1133" s="9">
        <v>669</v>
      </c>
      <c r="R1133" s="9">
        <v>5</v>
      </c>
    </row>
    <row r="1134" spans="1:18" x14ac:dyDescent="0.3">
      <c r="A1134" s="9">
        <v>1864</v>
      </c>
      <c r="B1134" s="9" t="s">
        <v>1150</v>
      </c>
      <c r="C1134" s="9">
        <v>16</v>
      </c>
      <c r="D1134" s="9" t="s">
        <v>5022</v>
      </c>
      <c r="E1134" s="9" t="s">
        <v>5983</v>
      </c>
      <c r="F1134" s="9">
        <v>0</v>
      </c>
      <c r="G1134" s="9">
        <v>11149</v>
      </c>
      <c r="H1134" s="9" t="s">
        <v>5983</v>
      </c>
      <c r="I1134" s="9" t="s">
        <v>7456</v>
      </c>
      <c r="J1134" s="9">
        <v>129</v>
      </c>
      <c r="K1134" s="9" t="s">
        <v>7471</v>
      </c>
      <c r="L1134" s="9" t="s">
        <v>7508</v>
      </c>
      <c r="M1134" s="9">
        <v>880.09</v>
      </c>
      <c r="N1134" s="9">
        <v>509.15</v>
      </c>
      <c r="O1134" s="9">
        <v>4</v>
      </c>
      <c r="P1134" s="9"/>
      <c r="Q1134" s="9">
        <v>609</v>
      </c>
      <c r="R1134" s="9">
        <v>3</v>
      </c>
    </row>
    <row r="1135" spans="1:18" x14ac:dyDescent="0.3">
      <c r="A1135" s="9">
        <v>2141</v>
      </c>
      <c r="B1135" s="9" t="s">
        <v>1151</v>
      </c>
      <c r="C1135" s="9">
        <v>44</v>
      </c>
      <c r="D1135" s="9" t="s">
        <v>5020</v>
      </c>
      <c r="E1135" s="9" t="s">
        <v>5663</v>
      </c>
      <c r="F1135" s="9">
        <v>1</v>
      </c>
      <c r="G1135" s="9">
        <v>10971</v>
      </c>
      <c r="H1135" s="9" t="s">
        <v>5663</v>
      </c>
      <c r="I1135" s="9" t="s">
        <v>7456</v>
      </c>
      <c r="J1135" s="9">
        <v>129</v>
      </c>
      <c r="K1135" s="9" t="s">
        <v>7471</v>
      </c>
      <c r="L1135" s="9" t="s">
        <v>7508</v>
      </c>
      <c r="M1135" s="9">
        <v>666.9</v>
      </c>
      <c r="N1135" s="9">
        <v>268.48</v>
      </c>
      <c r="O1135" s="9">
        <v>5</v>
      </c>
      <c r="P1135" s="9"/>
      <c r="Q1135" s="9">
        <v>681</v>
      </c>
      <c r="R1135" s="9">
        <v>7</v>
      </c>
    </row>
    <row r="1136" spans="1:18" x14ac:dyDescent="0.3">
      <c r="A1136" s="9">
        <v>1805</v>
      </c>
      <c r="B1136" s="9" t="s">
        <v>1152</v>
      </c>
      <c r="C1136" s="9">
        <v>46</v>
      </c>
      <c r="D1136" s="9" t="s">
        <v>5019</v>
      </c>
      <c r="E1136" s="9" t="s">
        <v>5984</v>
      </c>
      <c r="F1136" s="9">
        <v>0</v>
      </c>
      <c r="G1136" s="9">
        <v>12908</v>
      </c>
      <c r="H1136" s="9" t="s">
        <v>5984</v>
      </c>
      <c r="I1136" s="9" t="s">
        <v>7456</v>
      </c>
      <c r="J1136" s="9">
        <v>126</v>
      </c>
      <c r="K1136" s="9" t="s">
        <v>7469</v>
      </c>
      <c r="L1136" s="9" t="s">
        <v>7507</v>
      </c>
      <c r="M1136" s="9">
        <v>1128.92</v>
      </c>
      <c r="N1136" s="9">
        <v>474.84</v>
      </c>
      <c r="O1136" s="9">
        <v>4</v>
      </c>
      <c r="P1136" s="9">
        <v>0.1</v>
      </c>
      <c r="Q1136" s="9">
        <v>521</v>
      </c>
      <c r="R1136" s="9">
        <v>4</v>
      </c>
    </row>
    <row r="1137" spans="1:18" x14ac:dyDescent="0.3">
      <c r="A1137" s="9">
        <v>2182</v>
      </c>
      <c r="B1137" s="9" t="s">
        <v>1153</v>
      </c>
      <c r="C1137" s="9">
        <v>38</v>
      </c>
      <c r="D1137" s="9" t="s">
        <v>5019</v>
      </c>
      <c r="E1137" s="9" t="s">
        <v>5985</v>
      </c>
      <c r="F1137" s="9">
        <v>1</v>
      </c>
      <c r="G1137" s="9">
        <v>10706</v>
      </c>
      <c r="H1137" s="9" t="s">
        <v>5985</v>
      </c>
      <c r="I1137" s="9" t="s">
        <v>7456</v>
      </c>
      <c r="J1137" s="9">
        <v>140</v>
      </c>
      <c r="K1137" s="9" t="s">
        <v>7468</v>
      </c>
      <c r="L1137" s="9" t="s">
        <v>7509</v>
      </c>
      <c r="M1137" s="9">
        <v>1450.45</v>
      </c>
      <c r="N1137" s="9">
        <v>907.68</v>
      </c>
      <c r="O1137" s="9">
        <v>5</v>
      </c>
      <c r="P1137" s="9"/>
      <c r="Q1137" s="9">
        <v>568</v>
      </c>
      <c r="R1137" s="9">
        <v>3</v>
      </c>
    </row>
    <row r="1138" spans="1:18" x14ac:dyDescent="0.3">
      <c r="A1138" s="9">
        <v>1814</v>
      </c>
      <c r="B1138" s="9" t="s">
        <v>1154</v>
      </c>
      <c r="C1138" s="9">
        <v>51</v>
      </c>
      <c r="D1138" s="9" t="s">
        <v>5018</v>
      </c>
      <c r="E1138" s="9" t="s">
        <v>5986</v>
      </c>
      <c r="F1138" s="9">
        <v>0</v>
      </c>
      <c r="G1138" s="9">
        <v>11709</v>
      </c>
      <c r="H1138" s="9" t="s">
        <v>5986</v>
      </c>
      <c r="I1138" s="9" t="s">
        <v>7457</v>
      </c>
      <c r="J1138" s="9">
        <v>103</v>
      </c>
      <c r="K1138" s="9" t="s">
        <v>7472</v>
      </c>
      <c r="L1138" s="9" t="s">
        <v>7508</v>
      </c>
      <c r="M1138" s="9">
        <v>382.35</v>
      </c>
      <c r="N1138" s="9">
        <v>204.16</v>
      </c>
      <c r="O1138" s="9">
        <v>1</v>
      </c>
      <c r="P1138" s="9"/>
      <c r="Q1138" s="9">
        <v>351</v>
      </c>
      <c r="R1138" s="9">
        <v>4</v>
      </c>
    </row>
    <row r="1139" spans="1:18" x14ac:dyDescent="0.3">
      <c r="A1139" s="9">
        <v>1227</v>
      </c>
      <c r="B1139" s="9" t="s">
        <v>1155</v>
      </c>
      <c r="C1139" s="9">
        <v>68</v>
      </c>
      <c r="D1139" s="9" t="s">
        <v>5019</v>
      </c>
      <c r="E1139" s="9" t="s">
        <v>5987</v>
      </c>
      <c r="F1139" s="9">
        <v>1</v>
      </c>
      <c r="G1139" s="9">
        <v>13158</v>
      </c>
      <c r="H1139" s="9" t="s">
        <v>5987</v>
      </c>
      <c r="I1139" s="9" t="s">
        <v>7456</v>
      </c>
      <c r="J1139" s="9">
        <v>102</v>
      </c>
      <c r="K1139" s="9" t="s">
        <v>7494</v>
      </c>
      <c r="L1139" s="9" t="s">
        <v>7507</v>
      </c>
      <c r="M1139" s="9">
        <v>258.29000000000002</v>
      </c>
      <c r="N1139" s="9">
        <v>134.74</v>
      </c>
      <c r="O1139" s="9">
        <v>2</v>
      </c>
      <c r="P1139" s="9"/>
      <c r="Q1139" s="9">
        <v>374</v>
      </c>
      <c r="R1139" s="9">
        <v>2</v>
      </c>
    </row>
    <row r="1140" spans="1:18" x14ac:dyDescent="0.3">
      <c r="A1140" s="9">
        <v>1215</v>
      </c>
      <c r="B1140" s="9" t="s">
        <v>1156</v>
      </c>
      <c r="C1140" s="9">
        <v>42</v>
      </c>
      <c r="D1140" s="9" t="s">
        <v>5020</v>
      </c>
      <c r="E1140" s="9" t="s">
        <v>5988</v>
      </c>
      <c r="F1140" s="9">
        <v>0</v>
      </c>
      <c r="G1140" s="9">
        <v>11366</v>
      </c>
      <c r="H1140" s="9" t="s">
        <v>5988</v>
      </c>
      <c r="I1140" s="9" t="s">
        <v>7455</v>
      </c>
      <c r="J1140" s="9">
        <v>125</v>
      </c>
      <c r="K1140" s="9" t="s">
        <v>7479</v>
      </c>
      <c r="L1140" s="9" t="s">
        <v>7509</v>
      </c>
      <c r="M1140" s="9">
        <v>1373.68</v>
      </c>
      <c r="N1140" s="9">
        <v>609.57000000000005</v>
      </c>
      <c r="O1140" s="9">
        <v>4</v>
      </c>
      <c r="P1140" s="9"/>
      <c r="Q1140" s="9">
        <v>511</v>
      </c>
      <c r="R1140" s="9">
        <v>5</v>
      </c>
    </row>
    <row r="1141" spans="1:18" x14ac:dyDescent="0.3">
      <c r="A1141" s="9">
        <v>1947</v>
      </c>
      <c r="B1141" s="9" t="s">
        <v>1157</v>
      </c>
      <c r="C1141" s="9">
        <v>50</v>
      </c>
      <c r="D1141" s="9" t="s">
        <v>5022</v>
      </c>
      <c r="E1141" s="9" t="s">
        <v>5989</v>
      </c>
      <c r="F1141" s="9">
        <v>1</v>
      </c>
      <c r="G1141" s="9">
        <v>11846</v>
      </c>
      <c r="H1141" s="9" t="s">
        <v>5989</v>
      </c>
      <c r="I1141" s="9" t="s">
        <v>7455</v>
      </c>
      <c r="J1141" s="9">
        <v>119</v>
      </c>
      <c r="K1141" s="9" t="s">
        <v>7459</v>
      </c>
      <c r="L1141" s="9" t="s">
        <v>7509</v>
      </c>
      <c r="M1141" s="9">
        <v>1019.98</v>
      </c>
      <c r="N1141" s="9">
        <v>456.13</v>
      </c>
      <c r="O1141" s="9">
        <v>4</v>
      </c>
      <c r="P1141" s="9"/>
      <c r="Q1141" s="9">
        <v>450</v>
      </c>
      <c r="R1141" s="9">
        <v>4</v>
      </c>
    </row>
    <row r="1142" spans="1:18" x14ac:dyDescent="0.3">
      <c r="A1142" s="9">
        <v>1014</v>
      </c>
      <c r="B1142" s="9" t="s">
        <v>1158</v>
      </c>
      <c r="C1142" s="9">
        <v>64</v>
      </c>
      <c r="D1142" s="9" t="s">
        <v>5023</v>
      </c>
      <c r="E1142" s="9" t="s">
        <v>5990</v>
      </c>
      <c r="F1142" s="9">
        <v>0</v>
      </c>
      <c r="G1142" s="9">
        <v>10394</v>
      </c>
      <c r="H1142" s="9" t="s">
        <v>5990</v>
      </c>
      <c r="I1142" s="9" t="s">
        <v>7455</v>
      </c>
      <c r="J1142" s="9">
        <v>140</v>
      </c>
      <c r="K1142" s="9" t="s">
        <v>7468</v>
      </c>
      <c r="L1142" s="9" t="s">
        <v>7507</v>
      </c>
      <c r="M1142" s="9">
        <v>685.08</v>
      </c>
      <c r="N1142" s="9">
        <v>437.99</v>
      </c>
      <c r="O1142" s="9">
        <v>2</v>
      </c>
      <c r="P1142" s="9"/>
      <c r="Q1142" s="9">
        <v>699</v>
      </c>
      <c r="R1142" s="9">
        <v>3</v>
      </c>
    </row>
    <row r="1143" spans="1:18" x14ac:dyDescent="0.3">
      <c r="A1143" s="9">
        <v>2180</v>
      </c>
      <c r="B1143" s="9" t="s">
        <v>1159</v>
      </c>
      <c r="C1143" s="9">
        <v>42</v>
      </c>
      <c r="D1143" s="9" t="s">
        <v>5023</v>
      </c>
      <c r="E1143" s="9" t="s">
        <v>5830</v>
      </c>
      <c r="F1143" s="9">
        <v>1</v>
      </c>
      <c r="G1143" s="9">
        <v>10483</v>
      </c>
      <c r="H1143" s="9" t="s">
        <v>5830</v>
      </c>
      <c r="I1143" s="9" t="s">
        <v>7456</v>
      </c>
      <c r="J1143" s="9">
        <v>102</v>
      </c>
      <c r="K1143" s="9" t="s">
        <v>7494</v>
      </c>
      <c r="L1143" s="9" t="s">
        <v>7509</v>
      </c>
      <c r="M1143" s="9">
        <v>881.23</v>
      </c>
      <c r="N1143" s="9">
        <v>571.66</v>
      </c>
      <c r="O1143" s="9">
        <v>3</v>
      </c>
      <c r="P1143" s="9"/>
      <c r="Q1143" s="9">
        <v>992</v>
      </c>
      <c r="R1143" s="9">
        <v>4</v>
      </c>
    </row>
    <row r="1144" spans="1:18" x14ac:dyDescent="0.3">
      <c r="A1144" s="9">
        <v>2284</v>
      </c>
      <c r="B1144" s="9" t="s">
        <v>1160</v>
      </c>
      <c r="C1144" s="9">
        <v>26</v>
      </c>
      <c r="D1144" s="9" t="s">
        <v>5022</v>
      </c>
      <c r="E1144" s="9" t="s">
        <v>5991</v>
      </c>
      <c r="F1144" s="9">
        <v>0</v>
      </c>
      <c r="G1144" s="9">
        <v>10665</v>
      </c>
      <c r="H1144" s="9" t="s">
        <v>5991</v>
      </c>
      <c r="I1144" s="9" t="s">
        <v>7457</v>
      </c>
      <c r="J1144" s="9">
        <v>119</v>
      </c>
      <c r="K1144" s="9" t="s">
        <v>7459</v>
      </c>
      <c r="L1144" s="9" t="s">
        <v>7507</v>
      </c>
      <c r="M1144" s="9">
        <v>1131.1400000000001</v>
      </c>
      <c r="N1144" s="9">
        <v>642.49</v>
      </c>
      <c r="O1144" s="9">
        <v>4</v>
      </c>
      <c r="P1144" s="9">
        <v>0.1</v>
      </c>
      <c r="Q1144" s="9">
        <v>490</v>
      </c>
      <c r="R1144" s="9">
        <v>4</v>
      </c>
    </row>
    <row r="1145" spans="1:18" x14ac:dyDescent="0.3">
      <c r="A1145" s="9">
        <v>2180</v>
      </c>
      <c r="B1145" s="9" t="s">
        <v>1161</v>
      </c>
      <c r="C1145" s="9">
        <v>49</v>
      </c>
      <c r="D1145" s="9" t="s">
        <v>5021</v>
      </c>
      <c r="E1145" s="9" t="s">
        <v>5992</v>
      </c>
      <c r="F1145" s="9">
        <v>1</v>
      </c>
      <c r="G1145" s="9">
        <v>10455</v>
      </c>
      <c r="H1145" s="9" t="s">
        <v>5992</v>
      </c>
      <c r="I1145" s="9" t="s">
        <v>7456</v>
      </c>
      <c r="J1145" s="9">
        <v>101</v>
      </c>
      <c r="K1145" s="9" t="s">
        <v>7478</v>
      </c>
      <c r="L1145" s="9" t="s">
        <v>7510</v>
      </c>
      <c r="M1145" s="9">
        <v>1170.9000000000001</v>
      </c>
      <c r="N1145" s="9">
        <v>572.03</v>
      </c>
      <c r="O1145" s="9">
        <v>1</v>
      </c>
      <c r="P1145" s="9"/>
      <c r="Q1145" s="9">
        <v>992</v>
      </c>
      <c r="R1145" s="9">
        <v>4</v>
      </c>
    </row>
    <row r="1146" spans="1:18" x14ac:dyDescent="0.3">
      <c r="A1146" s="9">
        <v>1046</v>
      </c>
      <c r="B1146" s="9" t="s">
        <v>1162</v>
      </c>
      <c r="C1146" s="9">
        <v>6</v>
      </c>
      <c r="D1146" s="9" t="s">
        <v>5022</v>
      </c>
      <c r="E1146" s="9" t="s">
        <v>5993</v>
      </c>
      <c r="F1146" s="9">
        <v>1</v>
      </c>
      <c r="G1146" s="9">
        <v>13547</v>
      </c>
      <c r="H1146" s="9" t="s">
        <v>5993</v>
      </c>
      <c r="I1146" s="9" t="s">
        <v>7455</v>
      </c>
      <c r="J1146" s="9">
        <v>127</v>
      </c>
      <c r="K1146" s="9" t="s">
        <v>7489</v>
      </c>
      <c r="L1146" s="9" t="s">
        <v>7508</v>
      </c>
      <c r="M1146" s="9">
        <v>1383.85</v>
      </c>
      <c r="N1146" s="9">
        <v>940.76</v>
      </c>
      <c r="O1146" s="9">
        <v>5</v>
      </c>
      <c r="P1146" s="9">
        <v>0.1</v>
      </c>
      <c r="Q1146" s="9">
        <v>1273</v>
      </c>
      <c r="R1146" s="9">
        <v>5</v>
      </c>
    </row>
    <row r="1147" spans="1:18" x14ac:dyDescent="0.3">
      <c r="A1147" s="9">
        <v>1323</v>
      </c>
      <c r="B1147" s="9" t="s">
        <v>1163</v>
      </c>
      <c r="C1147" s="9">
        <v>5</v>
      </c>
      <c r="D1147" s="9" t="s">
        <v>5023</v>
      </c>
      <c r="E1147" s="9" t="s">
        <v>5994</v>
      </c>
      <c r="F1147" s="9">
        <v>0</v>
      </c>
      <c r="G1147" s="9">
        <v>10209</v>
      </c>
      <c r="H1147" s="9" t="s">
        <v>5994</v>
      </c>
      <c r="I1147" s="9" t="s">
        <v>7456</v>
      </c>
      <c r="J1147" s="9">
        <v>145</v>
      </c>
      <c r="K1147" s="9" t="s">
        <v>7470</v>
      </c>
      <c r="L1147" s="9" t="s">
        <v>7507</v>
      </c>
      <c r="M1147" s="9">
        <v>668.92</v>
      </c>
      <c r="N1147" s="9">
        <v>392.78</v>
      </c>
      <c r="O1147" s="9">
        <v>1</v>
      </c>
      <c r="P1147" s="9"/>
      <c r="Q1147" s="9">
        <v>386</v>
      </c>
      <c r="R1147" s="9">
        <v>4</v>
      </c>
    </row>
    <row r="1148" spans="1:18" x14ac:dyDescent="0.3">
      <c r="A1148" s="9">
        <v>1843</v>
      </c>
      <c r="B1148" s="9" t="s">
        <v>1164</v>
      </c>
      <c r="C1148" s="9">
        <v>44</v>
      </c>
      <c r="D1148" s="9" t="s">
        <v>5018</v>
      </c>
      <c r="E1148" s="9" t="s">
        <v>5995</v>
      </c>
      <c r="F1148" s="9">
        <v>1</v>
      </c>
      <c r="G1148" s="9">
        <v>10524</v>
      </c>
      <c r="H1148" s="9" t="s">
        <v>5995</v>
      </c>
      <c r="I1148" s="9" t="s">
        <v>7455</v>
      </c>
      <c r="J1148" s="9">
        <v>149</v>
      </c>
      <c r="K1148" s="9" t="s">
        <v>7467</v>
      </c>
      <c r="L1148" s="9" t="s">
        <v>7511</v>
      </c>
      <c r="M1148" s="9">
        <v>475.45</v>
      </c>
      <c r="N1148" s="9">
        <v>303.81</v>
      </c>
      <c r="O1148" s="9">
        <v>4</v>
      </c>
      <c r="P1148" s="9"/>
      <c r="Q1148" s="9">
        <v>984</v>
      </c>
      <c r="R1148" s="9">
        <v>4</v>
      </c>
    </row>
    <row r="1149" spans="1:18" x14ac:dyDescent="0.3">
      <c r="A1149" s="9">
        <v>1129</v>
      </c>
      <c r="B1149" s="9" t="s">
        <v>1165</v>
      </c>
      <c r="C1149" s="9">
        <v>4</v>
      </c>
      <c r="D1149" s="9" t="s">
        <v>5020</v>
      </c>
      <c r="E1149" s="9" t="s">
        <v>5682</v>
      </c>
      <c r="F1149" s="9">
        <v>0</v>
      </c>
      <c r="G1149" s="9">
        <v>10675</v>
      </c>
      <c r="H1149" s="9" t="s">
        <v>5682</v>
      </c>
      <c r="I1149" s="9" t="s">
        <v>7457</v>
      </c>
      <c r="J1149" s="9">
        <v>135</v>
      </c>
      <c r="K1149" s="9" t="s">
        <v>7458</v>
      </c>
      <c r="L1149" s="9" t="s">
        <v>7509</v>
      </c>
      <c r="M1149" s="9">
        <v>977.51</v>
      </c>
      <c r="N1149" s="9">
        <v>391.97</v>
      </c>
      <c r="O1149" s="9">
        <v>3</v>
      </c>
      <c r="P1149" s="9"/>
      <c r="Q1149" s="9">
        <v>434</v>
      </c>
      <c r="R1149" s="9">
        <v>4</v>
      </c>
    </row>
    <row r="1150" spans="1:18" x14ac:dyDescent="0.3">
      <c r="A1150" s="9">
        <v>2434</v>
      </c>
      <c r="B1150" s="9" t="s">
        <v>1166</v>
      </c>
      <c r="C1150" s="9">
        <v>20</v>
      </c>
      <c r="D1150" s="9" t="s">
        <v>5022</v>
      </c>
      <c r="E1150" s="9" t="s">
        <v>5996</v>
      </c>
      <c r="F1150" s="9">
        <v>0</v>
      </c>
      <c r="G1150" s="9">
        <v>11001</v>
      </c>
      <c r="H1150" s="9" t="s">
        <v>5996</v>
      </c>
      <c r="I1150" s="9" t="s">
        <v>7457</v>
      </c>
      <c r="J1150" s="9">
        <v>141</v>
      </c>
      <c r="K1150" s="9" t="s">
        <v>7490</v>
      </c>
      <c r="L1150" s="9" t="s">
        <v>7510</v>
      </c>
      <c r="M1150" s="9">
        <v>652.80999999999995</v>
      </c>
      <c r="N1150" s="9">
        <v>349.32</v>
      </c>
      <c r="O1150" s="9">
        <v>4</v>
      </c>
      <c r="P1150" s="9"/>
      <c r="Q1150" s="9">
        <v>751</v>
      </c>
      <c r="R1150" s="9">
        <v>4</v>
      </c>
    </row>
    <row r="1151" spans="1:18" x14ac:dyDescent="0.3">
      <c r="A1151" s="9">
        <v>1094</v>
      </c>
      <c r="B1151" s="9" t="s">
        <v>1167</v>
      </c>
      <c r="C1151" s="9">
        <v>34</v>
      </c>
      <c r="D1151" s="9" t="s">
        <v>5021</v>
      </c>
      <c r="E1151" s="9" t="s">
        <v>5739</v>
      </c>
      <c r="F1151" s="9">
        <v>0</v>
      </c>
      <c r="G1151" s="9">
        <v>13838</v>
      </c>
      <c r="H1151" s="9" t="s">
        <v>5739</v>
      </c>
      <c r="I1151" s="9" t="s">
        <v>7457</v>
      </c>
      <c r="J1151" s="9">
        <v>105</v>
      </c>
      <c r="K1151" s="9" t="s">
        <v>7461</v>
      </c>
      <c r="L1151" s="9" t="s">
        <v>7510</v>
      </c>
      <c r="M1151" s="9">
        <v>912.17</v>
      </c>
      <c r="N1151" s="9">
        <v>603.20000000000005</v>
      </c>
      <c r="O1151" s="9">
        <v>3</v>
      </c>
      <c r="P1151" s="9"/>
      <c r="Q1151" s="9">
        <v>353</v>
      </c>
      <c r="R1151" s="9">
        <v>4</v>
      </c>
    </row>
    <row r="1152" spans="1:18" x14ac:dyDescent="0.3">
      <c r="A1152" s="9">
        <v>1626</v>
      </c>
      <c r="B1152" s="9" t="s">
        <v>1168</v>
      </c>
      <c r="C1152" s="9">
        <v>29</v>
      </c>
      <c r="D1152" s="9" t="s">
        <v>5018</v>
      </c>
      <c r="E1152" s="9" t="s">
        <v>5997</v>
      </c>
      <c r="F1152" s="9">
        <v>1</v>
      </c>
      <c r="G1152" s="9">
        <v>10895</v>
      </c>
      <c r="H1152" s="9" t="s">
        <v>5997</v>
      </c>
      <c r="I1152" s="9" t="s">
        <v>7457</v>
      </c>
      <c r="J1152" s="9">
        <v>138</v>
      </c>
      <c r="K1152" s="9" t="s">
        <v>7464</v>
      </c>
      <c r="L1152" s="9" t="s">
        <v>7510</v>
      </c>
      <c r="M1152" s="9">
        <v>658.98</v>
      </c>
      <c r="N1152" s="9">
        <v>330.46</v>
      </c>
      <c r="O1152" s="9">
        <v>2</v>
      </c>
      <c r="P1152" s="9">
        <v>0.2</v>
      </c>
      <c r="Q1152" s="9">
        <v>1233</v>
      </c>
      <c r="R1152" s="9">
        <v>2</v>
      </c>
    </row>
    <row r="1153" spans="1:18" x14ac:dyDescent="0.3">
      <c r="A1153" s="9">
        <v>1754</v>
      </c>
      <c r="B1153" s="9" t="s">
        <v>1169</v>
      </c>
      <c r="C1153" s="9">
        <v>37</v>
      </c>
      <c r="D1153" s="9" t="s">
        <v>5022</v>
      </c>
      <c r="E1153" s="9" t="s">
        <v>5977</v>
      </c>
      <c r="F1153" s="9">
        <v>0</v>
      </c>
      <c r="G1153" s="9">
        <v>11003</v>
      </c>
      <c r="H1153" s="9" t="s">
        <v>5977</v>
      </c>
      <c r="I1153" s="9" t="s">
        <v>7457</v>
      </c>
      <c r="J1153" s="9">
        <v>104</v>
      </c>
      <c r="K1153" s="9" t="s">
        <v>7499</v>
      </c>
      <c r="L1153" s="9" t="s">
        <v>7510</v>
      </c>
      <c r="M1153" s="9">
        <v>271.83999999999997</v>
      </c>
      <c r="N1153" s="9">
        <v>167.99</v>
      </c>
      <c r="O1153" s="9">
        <v>5</v>
      </c>
      <c r="P1153" s="9"/>
      <c r="Q1153" s="9">
        <v>659</v>
      </c>
      <c r="R1153" s="9">
        <v>3</v>
      </c>
    </row>
    <row r="1154" spans="1:18" x14ac:dyDescent="0.3">
      <c r="A1154" s="9">
        <v>2315</v>
      </c>
      <c r="B1154" s="9" t="s">
        <v>1170</v>
      </c>
      <c r="C1154" s="9">
        <v>56</v>
      </c>
      <c r="D1154" s="9" t="s">
        <v>5018</v>
      </c>
      <c r="E1154" s="9" t="s">
        <v>5998</v>
      </c>
      <c r="F1154" s="9">
        <v>0</v>
      </c>
      <c r="G1154" s="9">
        <v>11599</v>
      </c>
      <c r="H1154" s="9" t="s">
        <v>5998</v>
      </c>
      <c r="I1154" s="9" t="s">
        <v>7456</v>
      </c>
      <c r="J1154" s="9">
        <v>117</v>
      </c>
      <c r="K1154" s="9" t="s">
        <v>7483</v>
      </c>
      <c r="L1154" s="9" t="s">
        <v>7510</v>
      </c>
      <c r="M1154" s="9">
        <v>730.67</v>
      </c>
      <c r="N1154" s="9"/>
      <c r="O1154" s="9">
        <v>1</v>
      </c>
      <c r="P1154" s="9"/>
      <c r="Q1154" s="9">
        <v>360</v>
      </c>
      <c r="R1154" s="9">
        <v>3</v>
      </c>
    </row>
    <row r="1155" spans="1:18" x14ac:dyDescent="0.3">
      <c r="A1155" s="9">
        <v>1793</v>
      </c>
      <c r="B1155" s="9" t="s">
        <v>1171</v>
      </c>
      <c r="C1155" s="9">
        <v>43</v>
      </c>
      <c r="D1155" s="9" t="s">
        <v>5022</v>
      </c>
      <c r="E1155" s="9" t="s">
        <v>5999</v>
      </c>
      <c r="F1155" s="9">
        <v>0</v>
      </c>
      <c r="G1155" s="9">
        <v>12354</v>
      </c>
      <c r="H1155" s="9" t="s">
        <v>5999</v>
      </c>
      <c r="I1155" s="9" t="s">
        <v>7457</v>
      </c>
      <c r="J1155" s="9">
        <v>121</v>
      </c>
      <c r="K1155" s="9" t="s">
        <v>7495</v>
      </c>
      <c r="L1155" s="9" t="s">
        <v>7508</v>
      </c>
      <c r="M1155" s="9">
        <v>1051.83</v>
      </c>
      <c r="N1155" s="9">
        <v>468.76</v>
      </c>
      <c r="O1155" s="9">
        <v>3</v>
      </c>
      <c r="P1155" s="9"/>
      <c r="Q1155" s="9">
        <v>388</v>
      </c>
      <c r="R1155" s="9">
        <v>7</v>
      </c>
    </row>
    <row r="1156" spans="1:18" x14ac:dyDescent="0.3">
      <c r="A1156" s="9">
        <v>2306</v>
      </c>
      <c r="B1156" s="9" t="s">
        <v>1172</v>
      </c>
      <c r="C1156" s="9">
        <v>27</v>
      </c>
      <c r="D1156" s="9" t="s">
        <v>5018</v>
      </c>
      <c r="E1156" s="9" t="s">
        <v>6000</v>
      </c>
      <c r="F1156" s="9">
        <v>0</v>
      </c>
      <c r="G1156" s="9">
        <v>13147</v>
      </c>
      <c r="H1156" s="9" t="s">
        <v>6000</v>
      </c>
      <c r="I1156" s="9" t="s">
        <v>7456</v>
      </c>
      <c r="J1156" s="9">
        <v>148</v>
      </c>
      <c r="K1156" s="9" t="s">
        <v>7491</v>
      </c>
      <c r="L1156" s="9" t="s">
        <v>7507</v>
      </c>
      <c r="M1156" s="9">
        <v>1208.96</v>
      </c>
      <c r="N1156" s="9">
        <v>764.63</v>
      </c>
      <c r="O1156" s="9">
        <v>1</v>
      </c>
      <c r="P1156" s="9"/>
      <c r="Q1156" s="9">
        <v>594</v>
      </c>
      <c r="R1156" s="9">
        <v>6</v>
      </c>
    </row>
    <row r="1157" spans="1:18" x14ac:dyDescent="0.3">
      <c r="A1157" s="9">
        <v>1068</v>
      </c>
      <c r="B1157" s="9" t="s">
        <v>1173</v>
      </c>
      <c r="C1157" s="9">
        <v>60</v>
      </c>
      <c r="D1157" s="9" t="s">
        <v>5019</v>
      </c>
      <c r="E1157" s="9" t="s">
        <v>6001</v>
      </c>
      <c r="F1157" s="9">
        <v>0</v>
      </c>
      <c r="G1157" s="9">
        <v>13093</v>
      </c>
      <c r="H1157" s="9" t="s">
        <v>6001</v>
      </c>
      <c r="I1157" s="9" t="s">
        <v>7455</v>
      </c>
      <c r="J1157" s="9">
        <v>131</v>
      </c>
      <c r="K1157" s="9" t="s">
        <v>7504</v>
      </c>
      <c r="L1157" s="9" t="s">
        <v>7510</v>
      </c>
      <c r="M1157" s="9">
        <v>765.32</v>
      </c>
      <c r="N1157" s="9">
        <v>331.96</v>
      </c>
      <c r="O1157" s="9">
        <v>2</v>
      </c>
      <c r="P1157" s="9"/>
      <c r="Q1157" s="9">
        <v>383</v>
      </c>
      <c r="R1157" s="9">
        <v>5</v>
      </c>
    </row>
    <row r="1158" spans="1:18" x14ac:dyDescent="0.3">
      <c r="A1158" s="9">
        <v>1010</v>
      </c>
      <c r="B1158" s="9" t="s">
        <v>1174</v>
      </c>
      <c r="C1158" s="9">
        <v>18</v>
      </c>
      <c r="D1158" s="9" t="s">
        <v>5018</v>
      </c>
      <c r="E1158" s="9" t="s">
        <v>6002</v>
      </c>
      <c r="F1158" s="9">
        <v>0</v>
      </c>
      <c r="G1158" s="9">
        <v>10059</v>
      </c>
      <c r="H1158" s="9" t="s">
        <v>6002</v>
      </c>
      <c r="I1158" s="9" t="s">
        <v>7455</v>
      </c>
      <c r="J1158" s="9">
        <v>148</v>
      </c>
      <c r="K1158" s="9" t="s">
        <v>7491</v>
      </c>
      <c r="L1158" s="9" t="s">
        <v>7510</v>
      </c>
      <c r="M1158" s="9">
        <v>289.58999999999997</v>
      </c>
      <c r="N1158" s="9">
        <v>179.07</v>
      </c>
      <c r="O1158" s="9">
        <v>4</v>
      </c>
      <c r="P1158" s="9">
        <v>0.1</v>
      </c>
      <c r="Q1158" s="9">
        <v>437</v>
      </c>
      <c r="R1158" s="9">
        <v>4</v>
      </c>
    </row>
    <row r="1159" spans="1:18" x14ac:dyDescent="0.3">
      <c r="A1159" s="9">
        <v>2277</v>
      </c>
      <c r="B1159" s="9" t="s">
        <v>1175</v>
      </c>
      <c r="C1159" s="9">
        <v>43</v>
      </c>
      <c r="D1159" s="9" t="s">
        <v>5019</v>
      </c>
      <c r="E1159" s="9" t="s">
        <v>6003</v>
      </c>
      <c r="F1159" s="9">
        <v>0</v>
      </c>
      <c r="G1159" s="9">
        <v>10385</v>
      </c>
      <c r="H1159" s="9" t="s">
        <v>6003</v>
      </c>
      <c r="I1159" s="9" t="s">
        <v>7457</v>
      </c>
      <c r="J1159" s="9">
        <v>122</v>
      </c>
      <c r="K1159" s="9" t="s">
        <v>7465</v>
      </c>
      <c r="L1159" s="9" t="s">
        <v>7508</v>
      </c>
      <c r="M1159" s="9">
        <v>651.29999999999995</v>
      </c>
      <c r="N1159" s="9">
        <v>454.15</v>
      </c>
      <c r="O1159" s="9">
        <v>3</v>
      </c>
      <c r="P1159" s="9"/>
      <c r="Q1159" s="9">
        <v>476</v>
      </c>
      <c r="R1159" s="9">
        <v>5</v>
      </c>
    </row>
    <row r="1160" spans="1:18" x14ac:dyDescent="0.3">
      <c r="A1160" s="9">
        <v>1871</v>
      </c>
      <c r="B1160" s="9" t="s">
        <v>1176</v>
      </c>
      <c r="C1160" s="9">
        <v>16</v>
      </c>
      <c r="D1160" s="9" t="s">
        <v>5023</v>
      </c>
      <c r="E1160" s="9" t="s">
        <v>6004</v>
      </c>
      <c r="F1160" s="9">
        <v>0</v>
      </c>
      <c r="G1160" s="9">
        <v>12103</v>
      </c>
      <c r="H1160" s="9" t="s">
        <v>6004</v>
      </c>
      <c r="I1160" s="9" t="s">
        <v>7456</v>
      </c>
      <c r="J1160" s="9">
        <v>111</v>
      </c>
      <c r="K1160" s="9" t="s">
        <v>7476</v>
      </c>
      <c r="L1160" s="9" t="s">
        <v>7507</v>
      </c>
      <c r="M1160" s="9">
        <v>1190.1300000000001</v>
      </c>
      <c r="N1160" s="9">
        <v>818.09</v>
      </c>
      <c r="O1160" s="9">
        <v>5</v>
      </c>
      <c r="P1160" s="9">
        <v>0.05</v>
      </c>
      <c r="Q1160" s="9">
        <v>346</v>
      </c>
      <c r="R1160" s="9">
        <v>4</v>
      </c>
    </row>
    <row r="1161" spans="1:18" x14ac:dyDescent="0.3">
      <c r="A1161" s="9">
        <v>1549</v>
      </c>
      <c r="B1161" s="9" t="s">
        <v>1177</v>
      </c>
      <c r="C1161" s="9">
        <v>43</v>
      </c>
      <c r="D1161" s="9" t="s">
        <v>5019</v>
      </c>
      <c r="E1161" s="9" t="s">
        <v>6005</v>
      </c>
      <c r="F1161" s="9">
        <v>1</v>
      </c>
      <c r="G1161" s="9">
        <v>12215</v>
      </c>
      <c r="H1161" s="9" t="s">
        <v>6005</v>
      </c>
      <c r="I1161" s="9" t="s">
        <v>7457</v>
      </c>
      <c r="J1161" s="9">
        <v>134</v>
      </c>
      <c r="K1161" s="9" t="s">
        <v>7482</v>
      </c>
      <c r="L1161" s="9" t="s">
        <v>7510</v>
      </c>
      <c r="M1161" s="9">
        <v>648.65</v>
      </c>
      <c r="N1161" s="9">
        <v>415.18</v>
      </c>
      <c r="O1161" s="9">
        <v>3</v>
      </c>
      <c r="P1161" s="9"/>
      <c r="Q1161" s="9">
        <v>807</v>
      </c>
      <c r="R1161" s="9">
        <v>3</v>
      </c>
    </row>
    <row r="1162" spans="1:18" x14ac:dyDescent="0.3">
      <c r="A1162" s="9">
        <v>2157</v>
      </c>
      <c r="B1162" s="9" t="s">
        <v>1178</v>
      </c>
      <c r="C1162" s="9">
        <v>35</v>
      </c>
      <c r="D1162" s="9" t="s">
        <v>5018</v>
      </c>
      <c r="E1162" s="9" t="s">
        <v>5765</v>
      </c>
      <c r="F1162" s="9">
        <v>0</v>
      </c>
      <c r="G1162" s="9">
        <v>11435</v>
      </c>
      <c r="H1162" s="9" t="s">
        <v>5765</v>
      </c>
      <c r="I1162" s="9" t="s">
        <v>7455</v>
      </c>
      <c r="J1162" s="9">
        <v>149</v>
      </c>
      <c r="K1162" s="9" t="s">
        <v>7467</v>
      </c>
      <c r="L1162" s="9" t="s">
        <v>7507</v>
      </c>
      <c r="M1162" s="9">
        <v>1059.97</v>
      </c>
      <c r="N1162" s="9">
        <v>593.96</v>
      </c>
      <c r="O1162" s="9">
        <v>4</v>
      </c>
      <c r="P1162" s="9"/>
      <c r="Q1162" s="9">
        <v>433</v>
      </c>
      <c r="R1162" s="9">
        <v>3</v>
      </c>
    </row>
    <row r="1163" spans="1:18" x14ac:dyDescent="0.3">
      <c r="A1163" s="9">
        <v>1711</v>
      </c>
      <c r="B1163" s="9" t="s">
        <v>1179</v>
      </c>
      <c r="C1163" s="9">
        <v>56</v>
      </c>
      <c r="D1163" s="9" t="s">
        <v>5020</v>
      </c>
      <c r="E1163" s="9" t="s">
        <v>6006</v>
      </c>
      <c r="F1163" s="9">
        <v>1</v>
      </c>
      <c r="G1163" s="9">
        <v>12764</v>
      </c>
      <c r="H1163" s="9" t="s">
        <v>6006</v>
      </c>
      <c r="I1163" s="9" t="s">
        <v>7456</v>
      </c>
      <c r="J1163" s="9">
        <v>115</v>
      </c>
      <c r="K1163" s="9" t="s">
        <v>7481</v>
      </c>
      <c r="L1163" s="9" t="s">
        <v>7507</v>
      </c>
      <c r="M1163" s="9">
        <v>785.46</v>
      </c>
      <c r="N1163" s="9">
        <v>473.2</v>
      </c>
      <c r="O1163" s="9">
        <v>4</v>
      </c>
      <c r="P1163" s="9"/>
      <c r="Q1163" s="9">
        <v>892</v>
      </c>
      <c r="R1163" s="9">
        <v>1</v>
      </c>
    </row>
    <row r="1164" spans="1:18" x14ac:dyDescent="0.3">
      <c r="A1164" s="9">
        <v>1022</v>
      </c>
      <c r="B1164" s="9" t="s">
        <v>1180</v>
      </c>
      <c r="C1164" s="9">
        <v>50</v>
      </c>
      <c r="D1164" s="9" t="s">
        <v>5020</v>
      </c>
      <c r="E1164" s="9" t="s">
        <v>5990</v>
      </c>
      <c r="F1164" s="9">
        <v>0</v>
      </c>
      <c r="G1164" s="9">
        <v>12912</v>
      </c>
      <c r="H1164" s="9" t="s">
        <v>5990</v>
      </c>
      <c r="I1164" s="9" t="s">
        <v>7455</v>
      </c>
      <c r="J1164" s="9">
        <v>110</v>
      </c>
      <c r="K1164" s="9" t="s">
        <v>7493</v>
      </c>
      <c r="L1164" s="9" t="s">
        <v>7508</v>
      </c>
      <c r="M1164" s="9">
        <v>399.77</v>
      </c>
      <c r="N1164" s="9">
        <v>247.23</v>
      </c>
      <c r="O1164" s="9">
        <v>5</v>
      </c>
      <c r="P1164" s="9"/>
      <c r="Q1164" s="9">
        <v>414</v>
      </c>
      <c r="R1164" s="9">
        <v>5</v>
      </c>
    </row>
    <row r="1165" spans="1:18" x14ac:dyDescent="0.3">
      <c r="A1165" s="9">
        <v>1814</v>
      </c>
      <c r="B1165" s="9" t="s">
        <v>1181</v>
      </c>
      <c r="C1165" s="9">
        <v>31</v>
      </c>
      <c r="D1165" s="9" t="s">
        <v>5023</v>
      </c>
      <c r="E1165" s="9" t="s">
        <v>6007</v>
      </c>
      <c r="F1165" s="9">
        <v>0</v>
      </c>
      <c r="G1165" s="9">
        <v>11794</v>
      </c>
      <c r="H1165" s="9" t="s">
        <v>6007</v>
      </c>
      <c r="I1165" s="9" t="s">
        <v>7456</v>
      </c>
      <c r="J1165" s="9">
        <v>138</v>
      </c>
      <c r="K1165" s="9" t="s">
        <v>7464</v>
      </c>
      <c r="L1165" s="9" t="s">
        <v>7508</v>
      </c>
      <c r="M1165" s="9">
        <v>1204.42</v>
      </c>
      <c r="N1165" s="9">
        <v>484.8</v>
      </c>
      <c r="O1165" s="9">
        <v>5</v>
      </c>
      <c r="P1165" s="9"/>
      <c r="Q1165" s="9">
        <v>351</v>
      </c>
      <c r="R1165" s="9">
        <v>4</v>
      </c>
    </row>
    <row r="1166" spans="1:18" x14ac:dyDescent="0.3">
      <c r="A1166" s="9">
        <v>1345</v>
      </c>
      <c r="B1166" s="9" t="s">
        <v>1182</v>
      </c>
      <c r="C1166" s="9">
        <v>28</v>
      </c>
      <c r="D1166" s="9" t="s">
        <v>5018</v>
      </c>
      <c r="E1166" s="9" t="s">
        <v>6008</v>
      </c>
      <c r="F1166" s="9">
        <v>1</v>
      </c>
      <c r="G1166" s="9">
        <v>13262</v>
      </c>
      <c r="H1166" s="9" t="s">
        <v>6008</v>
      </c>
      <c r="I1166" s="9" t="s">
        <v>7455</v>
      </c>
      <c r="J1166" s="9">
        <v>132</v>
      </c>
      <c r="K1166" s="9" t="s">
        <v>7506</v>
      </c>
      <c r="L1166" s="9" t="s">
        <v>7510</v>
      </c>
      <c r="M1166" s="9">
        <v>172.11</v>
      </c>
      <c r="N1166" s="9">
        <v>74.13</v>
      </c>
      <c r="O1166" s="9">
        <v>2</v>
      </c>
      <c r="P1166" s="9"/>
      <c r="Q1166" s="9">
        <v>1042</v>
      </c>
      <c r="R1166" s="9">
        <v>3</v>
      </c>
    </row>
    <row r="1167" spans="1:18" x14ac:dyDescent="0.3">
      <c r="A1167" s="9">
        <v>1301</v>
      </c>
      <c r="B1167" s="9" t="s">
        <v>1183</v>
      </c>
      <c r="C1167" s="9">
        <v>35</v>
      </c>
      <c r="D1167" s="9" t="s">
        <v>5019</v>
      </c>
      <c r="E1167" s="9" t="s">
        <v>6009</v>
      </c>
      <c r="F1167" s="9">
        <v>0</v>
      </c>
      <c r="G1167" s="9">
        <v>12529</v>
      </c>
      <c r="H1167" s="9" t="s">
        <v>6009</v>
      </c>
      <c r="I1167" s="9" t="s">
        <v>7457</v>
      </c>
      <c r="J1167" s="9">
        <v>148</v>
      </c>
      <c r="K1167" s="9" t="s">
        <v>7491</v>
      </c>
      <c r="L1167" s="9" t="s">
        <v>7509</v>
      </c>
      <c r="M1167" s="9">
        <v>811.09</v>
      </c>
      <c r="N1167" s="9">
        <v>469.72</v>
      </c>
      <c r="O1167" s="9">
        <v>1</v>
      </c>
      <c r="P1167" s="9"/>
      <c r="Q1167" s="9">
        <v>434</v>
      </c>
      <c r="R1167" s="9">
        <v>6</v>
      </c>
    </row>
    <row r="1168" spans="1:18" x14ac:dyDescent="0.3">
      <c r="A1168" s="9">
        <v>1362</v>
      </c>
      <c r="B1168" s="9" t="s">
        <v>1184</v>
      </c>
      <c r="C1168" s="9">
        <v>200</v>
      </c>
      <c r="D1168" s="9" t="s">
        <v>5020</v>
      </c>
      <c r="E1168" s="9" t="s">
        <v>6010</v>
      </c>
      <c r="F1168" s="9">
        <v>1</v>
      </c>
      <c r="G1168" s="9">
        <v>11942</v>
      </c>
      <c r="H1168" s="9" t="s">
        <v>6010</v>
      </c>
      <c r="I1168" s="9" t="s">
        <v>7457</v>
      </c>
      <c r="J1168" s="9">
        <v>131</v>
      </c>
      <c r="K1168" s="9" t="s">
        <v>7504</v>
      </c>
      <c r="L1168" s="9" t="s">
        <v>7508</v>
      </c>
      <c r="M1168" s="9">
        <v>352.89</v>
      </c>
      <c r="N1168" s="9">
        <v>141.85</v>
      </c>
      <c r="O1168" s="9">
        <v>3</v>
      </c>
      <c r="P1168" s="9">
        <v>0.1</v>
      </c>
      <c r="Q1168" s="9">
        <v>399</v>
      </c>
      <c r="R1168" s="9">
        <v>7</v>
      </c>
    </row>
    <row r="1169" spans="1:18" x14ac:dyDescent="0.3">
      <c r="A1169" s="9">
        <v>1395</v>
      </c>
      <c r="B1169" s="9" t="s">
        <v>1185</v>
      </c>
      <c r="C1169" s="9">
        <v>64</v>
      </c>
      <c r="D1169" s="9" t="s">
        <v>5022</v>
      </c>
      <c r="E1169" s="9" t="s">
        <v>5341</v>
      </c>
      <c r="F1169" s="9">
        <v>0</v>
      </c>
      <c r="G1169" s="9">
        <v>11590</v>
      </c>
      <c r="H1169" s="9" t="s">
        <v>5341</v>
      </c>
      <c r="I1169" s="9" t="s">
        <v>7457</v>
      </c>
      <c r="J1169" s="9">
        <v>137</v>
      </c>
      <c r="K1169" s="9" t="s">
        <v>7484</v>
      </c>
      <c r="L1169" s="9" t="s">
        <v>7507</v>
      </c>
      <c r="M1169" s="9">
        <v>147.25</v>
      </c>
      <c r="N1169" s="9">
        <v>99.05</v>
      </c>
      <c r="O1169" s="9">
        <v>2</v>
      </c>
      <c r="P1169" s="9"/>
      <c r="Q1169" s="9">
        <v>787</v>
      </c>
      <c r="R1169" s="9">
        <v>5</v>
      </c>
    </row>
    <row r="1170" spans="1:18" x14ac:dyDescent="0.3">
      <c r="A1170" s="9">
        <v>1217</v>
      </c>
      <c r="B1170" s="9" t="s">
        <v>1186</v>
      </c>
      <c r="C1170" s="9">
        <v>25</v>
      </c>
      <c r="D1170" s="9" t="s">
        <v>5021</v>
      </c>
      <c r="E1170" s="9" t="s">
        <v>6011</v>
      </c>
      <c r="F1170" s="9">
        <v>0</v>
      </c>
      <c r="G1170" s="9">
        <v>13487</v>
      </c>
      <c r="H1170" s="9" t="s">
        <v>6011</v>
      </c>
      <c r="I1170" s="9" t="s">
        <v>7455</v>
      </c>
      <c r="J1170" s="9">
        <v>144</v>
      </c>
      <c r="K1170" s="9" t="s">
        <v>7462</v>
      </c>
      <c r="L1170" s="9" t="s">
        <v>7507</v>
      </c>
      <c r="M1170" s="9">
        <v>779.25</v>
      </c>
      <c r="N1170" s="9">
        <v>426.17</v>
      </c>
      <c r="O1170" s="9">
        <v>1</v>
      </c>
      <c r="P1170" s="9">
        <v>0.05</v>
      </c>
      <c r="Q1170" s="9">
        <v>483</v>
      </c>
      <c r="R1170" s="9">
        <v>5</v>
      </c>
    </row>
    <row r="1171" spans="1:18" x14ac:dyDescent="0.3">
      <c r="A1171" s="9">
        <v>1140</v>
      </c>
      <c r="B1171" s="9" t="s">
        <v>1187</v>
      </c>
      <c r="C1171" s="9">
        <v>52</v>
      </c>
      <c r="D1171" s="9" t="s">
        <v>5018</v>
      </c>
      <c r="E1171" s="9" t="s">
        <v>5483</v>
      </c>
      <c r="F1171" s="9">
        <v>0</v>
      </c>
      <c r="G1171" s="9">
        <v>12387</v>
      </c>
      <c r="H1171" s="9" t="s">
        <v>5483</v>
      </c>
      <c r="I1171" s="9" t="s">
        <v>7455</v>
      </c>
      <c r="J1171" s="9">
        <v>128</v>
      </c>
      <c r="K1171" s="9" t="s">
        <v>7473</v>
      </c>
      <c r="L1171" s="9" t="s">
        <v>7510</v>
      </c>
      <c r="M1171" s="9">
        <v>774.37</v>
      </c>
      <c r="N1171" s="9">
        <v>369.63</v>
      </c>
      <c r="O1171" s="9">
        <v>2</v>
      </c>
      <c r="P1171" s="9"/>
      <c r="Q1171" s="9">
        <v>857</v>
      </c>
      <c r="R1171" s="9">
        <v>6</v>
      </c>
    </row>
    <row r="1172" spans="1:18" x14ac:dyDescent="0.3">
      <c r="A1172" s="9">
        <v>1957</v>
      </c>
      <c r="B1172" s="9" t="s">
        <v>1188</v>
      </c>
      <c r="C1172" s="9">
        <v>14</v>
      </c>
      <c r="D1172" s="9" t="s">
        <v>5022</v>
      </c>
      <c r="E1172" s="9" t="s">
        <v>5778</v>
      </c>
      <c r="F1172" s="9">
        <v>0</v>
      </c>
      <c r="G1172" s="9">
        <v>10795</v>
      </c>
      <c r="H1172" s="9" t="s">
        <v>5778</v>
      </c>
      <c r="I1172" s="9" t="s">
        <v>7455</v>
      </c>
      <c r="J1172" s="9">
        <v>131</v>
      </c>
      <c r="K1172" s="9" t="s">
        <v>7504</v>
      </c>
      <c r="L1172" s="9" t="s">
        <v>7510</v>
      </c>
      <c r="M1172" s="9">
        <v>1075.01</v>
      </c>
      <c r="N1172" s="9">
        <v>557.01</v>
      </c>
      <c r="O1172" s="9">
        <v>5</v>
      </c>
      <c r="P1172" s="9">
        <v>0.1</v>
      </c>
      <c r="Q1172" s="9">
        <v>390</v>
      </c>
      <c r="R1172" s="9">
        <v>7</v>
      </c>
    </row>
    <row r="1173" spans="1:18" x14ac:dyDescent="0.3">
      <c r="A1173" s="9">
        <v>2233</v>
      </c>
      <c r="B1173" s="9" t="s">
        <v>1189</v>
      </c>
      <c r="C1173" s="9">
        <v>33</v>
      </c>
      <c r="D1173" s="9" t="s">
        <v>5022</v>
      </c>
      <c r="E1173" s="9" t="s">
        <v>6012</v>
      </c>
      <c r="F1173" s="9">
        <v>0</v>
      </c>
      <c r="G1173" s="9">
        <v>10891</v>
      </c>
      <c r="H1173" s="9" t="s">
        <v>6012</v>
      </c>
      <c r="I1173" s="9" t="s">
        <v>7457</v>
      </c>
      <c r="J1173" s="9">
        <v>106</v>
      </c>
      <c r="K1173" s="9" t="s">
        <v>7477</v>
      </c>
      <c r="L1173" s="9" t="s">
        <v>7510</v>
      </c>
      <c r="M1173" s="9">
        <v>1129.8900000000001</v>
      </c>
      <c r="N1173" s="9">
        <v>740.34</v>
      </c>
      <c r="O1173" s="9">
        <v>5</v>
      </c>
      <c r="P1173" s="9"/>
      <c r="Q1173" s="9">
        <v>335</v>
      </c>
      <c r="R1173" s="9">
        <v>4</v>
      </c>
    </row>
    <row r="1174" spans="1:18" x14ac:dyDescent="0.3">
      <c r="A1174" s="9">
        <v>1984</v>
      </c>
      <c r="B1174" s="9" t="s">
        <v>1190</v>
      </c>
      <c r="C1174" s="9">
        <v>26</v>
      </c>
      <c r="D1174" s="9" t="s">
        <v>5018</v>
      </c>
      <c r="E1174" s="9" t="s">
        <v>5177</v>
      </c>
      <c r="F1174" s="9">
        <v>0</v>
      </c>
      <c r="G1174" s="9">
        <v>12823</v>
      </c>
      <c r="H1174" s="9" t="s">
        <v>5177</v>
      </c>
      <c r="I1174" s="9" t="s">
        <v>7455</v>
      </c>
      <c r="J1174" s="9">
        <v>114</v>
      </c>
      <c r="K1174" s="9" t="s">
        <v>7463</v>
      </c>
      <c r="L1174" s="9" t="s">
        <v>7507</v>
      </c>
      <c r="M1174" s="9">
        <v>1105.3</v>
      </c>
      <c r="N1174" s="9">
        <v>749.57</v>
      </c>
      <c r="O1174" s="9">
        <v>4</v>
      </c>
      <c r="P1174" s="9"/>
      <c r="Q1174" s="9">
        <v>611</v>
      </c>
      <c r="R1174" s="9">
        <v>4</v>
      </c>
    </row>
    <row r="1175" spans="1:18" x14ac:dyDescent="0.3">
      <c r="A1175" s="9">
        <v>1992</v>
      </c>
      <c r="B1175" s="9" t="s">
        <v>1191</v>
      </c>
      <c r="C1175" s="9">
        <v>56</v>
      </c>
      <c r="D1175" s="9" t="s">
        <v>5021</v>
      </c>
      <c r="E1175" s="9" t="s">
        <v>5188</v>
      </c>
      <c r="F1175" s="9">
        <v>0</v>
      </c>
      <c r="G1175" s="9">
        <v>11282</v>
      </c>
      <c r="H1175" s="9" t="s">
        <v>5188</v>
      </c>
      <c r="I1175" s="9" t="s">
        <v>7455</v>
      </c>
      <c r="J1175" s="9">
        <v>123</v>
      </c>
      <c r="K1175" s="9" t="s">
        <v>7502</v>
      </c>
      <c r="L1175" s="9" t="s">
        <v>7508</v>
      </c>
      <c r="M1175" s="9">
        <v>643.86</v>
      </c>
      <c r="N1175" s="9">
        <v>280</v>
      </c>
      <c r="O1175" s="9">
        <v>3</v>
      </c>
      <c r="P1175" s="9">
        <v>0.2</v>
      </c>
      <c r="Q1175" s="9">
        <v>385</v>
      </c>
      <c r="R1175" s="9">
        <v>6</v>
      </c>
    </row>
    <row r="1176" spans="1:18" x14ac:dyDescent="0.3">
      <c r="A1176" s="9">
        <v>1827</v>
      </c>
      <c r="B1176" s="9" t="s">
        <v>1192</v>
      </c>
      <c r="C1176" s="9">
        <v>20</v>
      </c>
      <c r="D1176" s="9" t="s">
        <v>5020</v>
      </c>
      <c r="E1176" s="9" t="s">
        <v>6013</v>
      </c>
      <c r="F1176" s="9">
        <v>0</v>
      </c>
      <c r="G1176" s="9">
        <v>13421</v>
      </c>
      <c r="H1176" s="9" t="s">
        <v>6013</v>
      </c>
      <c r="I1176" s="9" t="s">
        <v>7457</v>
      </c>
      <c r="J1176" s="9">
        <v>116</v>
      </c>
      <c r="K1176" s="9" t="s">
        <v>7480</v>
      </c>
      <c r="L1176" s="9" t="s">
        <v>7509</v>
      </c>
      <c r="M1176" s="9">
        <v>965.95</v>
      </c>
      <c r="N1176" s="9">
        <v>611.82000000000005</v>
      </c>
      <c r="O1176" s="9">
        <v>3</v>
      </c>
      <c r="P1176" s="9"/>
      <c r="Q1176" s="9">
        <v>518</v>
      </c>
      <c r="R1176" s="9">
        <v>6</v>
      </c>
    </row>
    <row r="1177" spans="1:18" x14ac:dyDescent="0.3">
      <c r="A1177" s="9">
        <v>1682</v>
      </c>
      <c r="B1177" s="9" t="s">
        <v>1193</v>
      </c>
      <c r="C1177" s="9">
        <v>46</v>
      </c>
      <c r="D1177" s="9" t="s">
        <v>5021</v>
      </c>
      <c r="E1177" s="9" t="s">
        <v>6014</v>
      </c>
      <c r="F1177" s="9">
        <v>0</v>
      </c>
      <c r="G1177" s="9">
        <v>10600</v>
      </c>
      <c r="H1177" s="9" t="s">
        <v>6014</v>
      </c>
      <c r="I1177" s="9" t="s">
        <v>7455</v>
      </c>
      <c r="J1177" s="9">
        <v>125</v>
      </c>
      <c r="K1177" s="9" t="s">
        <v>7479</v>
      </c>
      <c r="L1177" s="9" t="s">
        <v>7508</v>
      </c>
      <c r="M1177" s="9">
        <v>886.57</v>
      </c>
      <c r="N1177" s="9">
        <v>508.42</v>
      </c>
      <c r="O1177" s="9">
        <v>3</v>
      </c>
      <c r="P1177" s="9"/>
      <c r="Q1177" s="9">
        <v>562</v>
      </c>
      <c r="R1177" s="9">
        <v>3</v>
      </c>
    </row>
    <row r="1178" spans="1:18" x14ac:dyDescent="0.3">
      <c r="A1178" s="9">
        <v>2483</v>
      </c>
      <c r="B1178" s="9" t="s">
        <v>1194</v>
      </c>
      <c r="C1178" s="9">
        <v>40</v>
      </c>
      <c r="D1178" s="9" t="s">
        <v>5023</v>
      </c>
      <c r="E1178" s="9" t="s">
        <v>6015</v>
      </c>
      <c r="F1178" s="9">
        <v>1</v>
      </c>
      <c r="G1178" s="9">
        <v>12484</v>
      </c>
      <c r="H1178" s="9" t="s">
        <v>6015</v>
      </c>
      <c r="I1178" s="9" t="s">
        <v>7456</v>
      </c>
      <c r="J1178" s="9">
        <v>139</v>
      </c>
      <c r="K1178" s="9" t="s">
        <v>7486</v>
      </c>
      <c r="L1178" s="9" t="s">
        <v>7509</v>
      </c>
      <c r="M1178" s="9">
        <v>661.26</v>
      </c>
      <c r="N1178" s="9">
        <v>380.65</v>
      </c>
      <c r="O1178" s="9">
        <v>2</v>
      </c>
      <c r="P1178" s="9"/>
      <c r="Q1178" s="9">
        <v>1248</v>
      </c>
      <c r="R1178" s="9">
        <v>1</v>
      </c>
    </row>
    <row r="1179" spans="1:18" x14ac:dyDescent="0.3">
      <c r="A1179" s="9">
        <v>2003</v>
      </c>
      <c r="B1179" s="9" t="s">
        <v>1195</v>
      </c>
      <c r="C1179" s="9">
        <v>37</v>
      </c>
      <c r="D1179" s="9" t="s">
        <v>5019</v>
      </c>
      <c r="E1179" s="9" t="s">
        <v>6016</v>
      </c>
      <c r="F1179" s="9">
        <v>0</v>
      </c>
      <c r="G1179" s="9">
        <v>11245</v>
      </c>
      <c r="H1179" s="9" t="s">
        <v>6016</v>
      </c>
      <c r="I1179" s="9" t="s">
        <v>7455</v>
      </c>
      <c r="J1179" s="9">
        <v>102</v>
      </c>
      <c r="K1179" s="9" t="s">
        <v>7494</v>
      </c>
      <c r="L1179" s="9" t="s">
        <v>7508</v>
      </c>
      <c r="M1179" s="9">
        <v>915.96</v>
      </c>
      <c r="N1179" s="9">
        <v>580.57000000000005</v>
      </c>
      <c r="O1179" s="9">
        <v>2</v>
      </c>
      <c r="P1179" s="9"/>
      <c r="Q1179" s="9">
        <v>341</v>
      </c>
      <c r="R1179" s="9">
        <v>3</v>
      </c>
    </row>
    <row r="1180" spans="1:18" x14ac:dyDescent="0.3">
      <c r="A1180" s="9">
        <v>1355</v>
      </c>
      <c r="B1180" s="9" t="s">
        <v>1196</v>
      </c>
      <c r="C1180" s="9">
        <v>65</v>
      </c>
      <c r="D1180" s="9" t="s">
        <v>5019</v>
      </c>
      <c r="E1180" s="9" t="s">
        <v>6017</v>
      </c>
      <c r="F1180" s="9">
        <v>0</v>
      </c>
      <c r="G1180" s="9">
        <v>11436</v>
      </c>
      <c r="H1180" s="9" t="s">
        <v>6017</v>
      </c>
      <c r="I1180" s="9" t="s">
        <v>7457</v>
      </c>
      <c r="J1180" s="9">
        <v>138</v>
      </c>
      <c r="K1180" s="9" t="s">
        <v>7464</v>
      </c>
      <c r="L1180" s="9" t="s">
        <v>7510</v>
      </c>
      <c r="M1180" s="9">
        <v>1423.51</v>
      </c>
      <c r="N1180" s="9">
        <v>664.57</v>
      </c>
      <c r="O1180" s="9">
        <v>3</v>
      </c>
      <c r="P1180" s="9">
        <v>0.2</v>
      </c>
      <c r="Q1180" s="9">
        <v>722</v>
      </c>
      <c r="R1180" s="9">
        <v>5</v>
      </c>
    </row>
    <row r="1181" spans="1:18" x14ac:dyDescent="0.3">
      <c r="A1181" s="9">
        <v>2007</v>
      </c>
      <c r="B1181" s="9" t="s">
        <v>1197</v>
      </c>
      <c r="C1181" s="9">
        <v>66</v>
      </c>
      <c r="D1181" s="9" t="s">
        <v>5022</v>
      </c>
      <c r="E1181" s="9" t="s">
        <v>6018</v>
      </c>
      <c r="F1181" s="9">
        <v>0</v>
      </c>
      <c r="G1181" s="9">
        <v>11373</v>
      </c>
      <c r="H1181" s="9" t="s">
        <v>6018</v>
      </c>
      <c r="I1181" s="9" t="s">
        <v>7456</v>
      </c>
      <c r="J1181" s="9">
        <v>141</v>
      </c>
      <c r="K1181" s="9" t="s">
        <v>7490</v>
      </c>
      <c r="L1181" s="9" t="s">
        <v>7507</v>
      </c>
      <c r="M1181" s="9">
        <v>329.7</v>
      </c>
      <c r="N1181" s="9">
        <v>184.41</v>
      </c>
      <c r="O1181" s="9">
        <v>4</v>
      </c>
      <c r="P1181" s="9">
        <v>0.1</v>
      </c>
      <c r="Q1181" s="9">
        <v>580</v>
      </c>
      <c r="R1181" s="9">
        <v>5</v>
      </c>
    </row>
    <row r="1182" spans="1:18" x14ac:dyDescent="0.3">
      <c r="A1182" s="9">
        <v>2347</v>
      </c>
      <c r="B1182" s="9" t="s">
        <v>1198</v>
      </c>
      <c r="C1182" s="9">
        <v>-5</v>
      </c>
      <c r="D1182" s="9" t="s">
        <v>5020</v>
      </c>
      <c r="E1182" s="9" t="s">
        <v>5543</v>
      </c>
      <c r="F1182" s="9">
        <v>0</v>
      </c>
      <c r="G1182" s="9">
        <v>13553</v>
      </c>
      <c r="H1182" s="9" t="s">
        <v>5543</v>
      </c>
      <c r="I1182" s="9" t="s">
        <v>7457</v>
      </c>
      <c r="J1182" s="9">
        <v>139</v>
      </c>
      <c r="K1182" s="9" t="s">
        <v>7486</v>
      </c>
      <c r="L1182" s="9" t="s">
        <v>7509</v>
      </c>
      <c r="M1182" s="9">
        <v>1363.37</v>
      </c>
      <c r="N1182" s="9">
        <v>675.97</v>
      </c>
      <c r="O1182" s="9">
        <v>1</v>
      </c>
      <c r="P1182" s="9">
        <v>0.1</v>
      </c>
      <c r="Q1182" s="9">
        <v>502</v>
      </c>
      <c r="R1182" s="9">
        <v>5</v>
      </c>
    </row>
    <row r="1183" spans="1:18" x14ac:dyDescent="0.3">
      <c r="A1183" s="9">
        <v>2156</v>
      </c>
      <c r="B1183" s="9" t="s">
        <v>1199</v>
      </c>
      <c r="C1183" s="9">
        <v>34</v>
      </c>
      <c r="D1183" s="9" t="s">
        <v>5021</v>
      </c>
      <c r="E1183" s="9" t="s">
        <v>6019</v>
      </c>
      <c r="F1183" s="9">
        <v>0</v>
      </c>
      <c r="G1183" s="9">
        <v>13672</v>
      </c>
      <c r="H1183" s="9" t="s">
        <v>6019</v>
      </c>
      <c r="I1183" s="9" t="s">
        <v>7457</v>
      </c>
      <c r="J1183" s="9">
        <v>134</v>
      </c>
      <c r="K1183" s="9" t="s">
        <v>7482</v>
      </c>
      <c r="L1183" s="9" t="s">
        <v>7508</v>
      </c>
      <c r="M1183" s="9">
        <v>127.51</v>
      </c>
      <c r="N1183" s="9">
        <v>54.62</v>
      </c>
      <c r="O1183" s="9">
        <v>2</v>
      </c>
      <c r="P1183" s="9">
        <v>0.2</v>
      </c>
      <c r="Q1183" s="9">
        <v>476</v>
      </c>
      <c r="R1183" s="9">
        <v>3</v>
      </c>
    </row>
    <row r="1184" spans="1:18" x14ac:dyDescent="0.3">
      <c r="A1184" s="9">
        <v>1887</v>
      </c>
      <c r="B1184" s="9" t="s">
        <v>1200</v>
      </c>
      <c r="C1184" s="9">
        <v>17</v>
      </c>
      <c r="D1184" s="9" t="s">
        <v>5022</v>
      </c>
      <c r="E1184" s="9" t="s">
        <v>6020</v>
      </c>
      <c r="F1184" s="9">
        <v>1</v>
      </c>
      <c r="G1184" s="9">
        <v>11082</v>
      </c>
      <c r="H1184" s="9" t="s">
        <v>6020</v>
      </c>
      <c r="I1184" s="9" t="s">
        <v>7457</v>
      </c>
      <c r="J1184" s="9">
        <v>140</v>
      </c>
      <c r="K1184" s="9" t="s">
        <v>7468</v>
      </c>
      <c r="L1184" s="9" t="s">
        <v>7507</v>
      </c>
      <c r="M1184" s="9">
        <v>497.16</v>
      </c>
      <c r="N1184" s="9">
        <v>214.54</v>
      </c>
      <c r="O1184" s="9">
        <v>3</v>
      </c>
      <c r="P1184" s="9"/>
      <c r="Q1184" s="9">
        <v>825</v>
      </c>
      <c r="R1184" s="9">
        <v>4</v>
      </c>
    </row>
    <row r="1185" spans="1:18" x14ac:dyDescent="0.3">
      <c r="A1185" s="9">
        <v>1126</v>
      </c>
      <c r="B1185" s="9" t="s">
        <v>1201</v>
      </c>
      <c r="C1185" s="9">
        <v>39</v>
      </c>
      <c r="D1185" s="9" t="s">
        <v>5018</v>
      </c>
      <c r="E1185" s="9" t="s">
        <v>6021</v>
      </c>
      <c r="F1185" s="9">
        <v>1</v>
      </c>
      <c r="G1185" s="9">
        <v>10151</v>
      </c>
      <c r="H1185" s="9" t="s">
        <v>6021</v>
      </c>
      <c r="I1185" s="9" t="s">
        <v>7456</v>
      </c>
      <c r="J1185" s="9">
        <v>143</v>
      </c>
      <c r="K1185" s="9" t="s">
        <v>7475</v>
      </c>
      <c r="L1185" s="9" t="s">
        <v>7509</v>
      </c>
      <c r="M1185" s="9">
        <v>467.81</v>
      </c>
      <c r="N1185" s="9">
        <v>206.28</v>
      </c>
      <c r="O1185" s="9">
        <v>5</v>
      </c>
      <c r="P1185" s="9"/>
      <c r="Q1185" s="9">
        <v>363</v>
      </c>
      <c r="R1185" s="9">
        <v>2</v>
      </c>
    </row>
    <row r="1186" spans="1:18" x14ac:dyDescent="0.3">
      <c r="A1186" s="9">
        <v>2129</v>
      </c>
      <c r="B1186" s="9" t="s">
        <v>1202</v>
      </c>
      <c r="C1186" s="9">
        <v>69</v>
      </c>
      <c r="D1186" s="9" t="s">
        <v>5022</v>
      </c>
      <c r="E1186" s="9" t="s">
        <v>6022</v>
      </c>
      <c r="F1186" s="9">
        <v>0</v>
      </c>
      <c r="G1186" s="9">
        <v>10933</v>
      </c>
      <c r="H1186" s="9" t="s">
        <v>6022</v>
      </c>
      <c r="I1186" s="9" t="s">
        <v>7456</v>
      </c>
      <c r="J1186" s="9">
        <v>125</v>
      </c>
      <c r="K1186" s="9" t="s">
        <v>7479</v>
      </c>
      <c r="L1186" s="9" t="s">
        <v>7511</v>
      </c>
      <c r="M1186" s="9">
        <v>958.23</v>
      </c>
      <c r="N1186" s="9">
        <v>560.05999999999995</v>
      </c>
      <c r="O1186" s="9">
        <v>2</v>
      </c>
      <c r="P1186" s="9">
        <v>0.05</v>
      </c>
      <c r="Q1186" s="9">
        <v>459</v>
      </c>
      <c r="R1186" s="9">
        <v>4</v>
      </c>
    </row>
    <row r="1187" spans="1:18" x14ac:dyDescent="0.3">
      <c r="A1187" s="9">
        <v>2008</v>
      </c>
      <c r="B1187" s="9" t="s">
        <v>1203</v>
      </c>
      <c r="C1187" s="9">
        <v>38</v>
      </c>
      <c r="D1187" s="9" t="s">
        <v>5018</v>
      </c>
      <c r="E1187" s="9" t="s">
        <v>6023</v>
      </c>
      <c r="F1187" s="9">
        <v>1</v>
      </c>
      <c r="G1187" s="9">
        <v>12587</v>
      </c>
      <c r="H1187" s="9" t="s">
        <v>6023</v>
      </c>
      <c r="I1187" s="9" t="s">
        <v>7457</v>
      </c>
      <c r="J1187" s="9">
        <v>136</v>
      </c>
      <c r="K1187" s="9" t="s">
        <v>7503</v>
      </c>
      <c r="L1187" s="9" t="s">
        <v>7507</v>
      </c>
      <c r="M1187" s="9">
        <v>240.28</v>
      </c>
      <c r="N1187" s="9">
        <v>103.74</v>
      </c>
      <c r="O1187" s="9">
        <v>1</v>
      </c>
      <c r="P1187" s="9"/>
      <c r="Q1187" s="9">
        <v>391</v>
      </c>
      <c r="R1187" s="9">
        <v>5</v>
      </c>
    </row>
    <row r="1188" spans="1:18" x14ac:dyDescent="0.3">
      <c r="A1188" s="9">
        <v>1603</v>
      </c>
      <c r="B1188" s="9" t="s">
        <v>1204</v>
      </c>
      <c r="C1188" s="9">
        <v>50</v>
      </c>
      <c r="D1188" s="9" t="s">
        <v>5018</v>
      </c>
      <c r="E1188" s="9" t="s">
        <v>6024</v>
      </c>
      <c r="F1188" s="9">
        <v>1</v>
      </c>
      <c r="G1188" s="9">
        <v>12272</v>
      </c>
      <c r="H1188" s="9" t="s">
        <v>6024</v>
      </c>
      <c r="I1188" s="9" t="s">
        <v>7455</v>
      </c>
      <c r="J1188" s="9">
        <v>116</v>
      </c>
      <c r="K1188" s="9" t="s">
        <v>7480</v>
      </c>
      <c r="L1188" s="9" t="s">
        <v>7510</v>
      </c>
      <c r="M1188" s="9">
        <v>1329.4</v>
      </c>
      <c r="N1188" s="9">
        <v>759.13</v>
      </c>
      <c r="O1188" s="9">
        <v>2</v>
      </c>
      <c r="P1188" s="9"/>
      <c r="Q1188" s="9">
        <v>836</v>
      </c>
      <c r="R1188" s="9">
        <v>4</v>
      </c>
    </row>
    <row r="1189" spans="1:18" x14ac:dyDescent="0.3">
      <c r="A1189" s="9">
        <v>2401</v>
      </c>
      <c r="B1189" s="9" t="s">
        <v>1205</v>
      </c>
      <c r="C1189" s="9">
        <v>19</v>
      </c>
      <c r="D1189" s="9" t="s">
        <v>5023</v>
      </c>
      <c r="E1189" s="9" t="s">
        <v>6025</v>
      </c>
      <c r="F1189" s="9">
        <v>1</v>
      </c>
      <c r="G1189" s="9">
        <v>11341</v>
      </c>
      <c r="H1189" s="9" t="s">
        <v>6025</v>
      </c>
      <c r="I1189" s="9" t="s">
        <v>7456</v>
      </c>
      <c r="J1189" s="9">
        <v>118</v>
      </c>
      <c r="K1189" s="9" t="s">
        <v>7501</v>
      </c>
      <c r="L1189" s="9" t="s">
        <v>7507</v>
      </c>
      <c r="M1189" s="9">
        <v>1251.4000000000001</v>
      </c>
      <c r="N1189" s="9">
        <v>721.42</v>
      </c>
      <c r="O1189" s="9">
        <v>1</v>
      </c>
      <c r="P1189" s="9"/>
      <c r="Q1189" s="9">
        <v>1093</v>
      </c>
      <c r="R1189" s="9">
        <v>6</v>
      </c>
    </row>
    <row r="1190" spans="1:18" x14ac:dyDescent="0.3">
      <c r="A1190" s="9">
        <v>2013</v>
      </c>
      <c r="B1190" s="9" t="s">
        <v>1206</v>
      </c>
      <c r="C1190" s="9">
        <v>33</v>
      </c>
      <c r="D1190" s="9" t="s">
        <v>5023</v>
      </c>
      <c r="E1190" s="9" t="s">
        <v>5465</v>
      </c>
      <c r="F1190" s="9">
        <v>0</v>
      </c>
      <c r="G1190" s="9">
        <v>12610</v>
      </c>
      <c r="H1190" s="9" t="s">
        <v>5465</v>
      </c>
      <c r="I1190" s="9" t="s">
        <v>7457</v>
      </c>
      <c r="J1190" s="9">
        <v>113</v>
      </c>
      <c r="K1190" s="9" t="s">
        <v>7460</v>
      </c>
      <c r="L1190" s="9" t="s">
        <v>7510</v>
      </c>
      <c r="M1190" s="9">
        <v>995.5</v>
      </c>
      <c r="N1190" s="9">
        <v>668.15</v>
      </c>
      <c r="O1190" s="9">
        <v>1</v>
      </c>
      <c r="P1190" s="9">
        <v>0.2</v>
      </c>
      <c r="Q1190" s="9">
        <v>409</v>
      </c>
      <c r="R1190" s="9">
        <v>5</v>
      </c>
    </row>
    <row r="1191" spans="1:18" x14ac:dyDescent="0.3">
      <c r="A1191" s="9">
        <v>1050</v>
      </c>
      <c r="B1191" s="9" t="s">
        <v>1207</v>
      </c>
      <c r="C1191" s="9">
        <v>46</v>
      </c>
      <c r="D1191" s="9" t="s">
        <v>5018</v>
      </c>
      <c r="E1191" s="9" t="s">
        <v>5079</v>
      </c>
      <c r="F1191" s="9">
        <v>0</v>
      </c>
      <c r="G1191" s="9">
        <v>13846</v>
      </c>
      <c r="H1191" s="9" t="s">
        <v>5079</v>
      </c>
      <c r="I1191" s="9" t="s">
        <v>7455</v>
      </c>
      <c r="J1191" s="9">
        <v>137</v>
      </c>
      <c r="K1191" s="9" t="s">
        <v>7484</v>
      </c>
      <c r="L1191" s="9" t="s">
        <v>7508</v>
      </c>
      <c r="M1191" s="9">
        <v>714.7</v>
      </c>
      <c r="N1191" s="9">
        <v>420.18</v>
      </c>
      <c r="O1191" s="9">
        <v>2</v>
      </c>
      <c r="P1191" s="9"/>
      <c r="Q1191" s="9">
        <v>697</v>
      </c>
      <c r="R1191" s="9">
        <v>4</v>
      </c>
    </row>
    <row r="1192" spans="1:18" x14ac:dyDescent="0.3">
      <c r="A1192" s="9">
        <v>2052</v>
      </c>
      <c r="B1192" s="9" t="s">
        <v>1208</v>
      </c>
      <c r="C1192" s="9">
        <v>41</v>
      </c>
      <c r="D1192" s="9" t="s">
        <v>5020</v>
      </c>
      <c r="E1192" s="9" t="s">
        <v>6026</v>
      </c>
      <c r="F1192" s="9">
        <v>1</v>
      </c>
      <c r="G1192" s="9">
        <v>13350</v>
      </c>
      <c r="H1192" s="9" t="s">
        <v>6026</v>
      </c>
      <c r="I1192" s="9" t="s">
        <v>7457</v>
      </c>
      <c r="J1192" s="9">
        <v>127</v>
      </c>
      <c r="K1192" s="9" t="s">
        <v>7489</v>
      </c>
      <c r="L1192" s="9" t="s">
        <v>7508</v>
      </c>
      <c r="M1192" s="9">
        <v>1402.79</v>
      </c>
      <c r="N1192" s="9">
        <v>975.89</v>
      </c>
      <c r="O1192" s="9">
        <v>1</v>
      </c>
      <c r="P1192" s="9">
        <v>0.1</v>
      </c>
      <c r="Q1192" s="9">
        <v>715</v>
      </c>
      <c r="R1192" s="9">
        <v>2</v>
      </c>
    </row>
    <row r="1193" spans="1:18" x14ac:dyDescent="0.3">
      <c r="A1193" s="9">
        <v>2485</v>
      </c>
      <c r="B1193" s="9" t="s">
        <v>1209</v>
      </c>
      <c r="C1193" s="9">
        <v>52</v>
      </c>
      <c r="D1193" s="9" t="s">
        <v>5023</v>
      </c>
      <c r="E1193" s="9" t="s">
        <v>6027</v>
      </c>
      <c r="F1193" s="9">
        <v>0</v>
      </c>
      <c r="G1193" s="9">
        <v>10557</v>
      </c>
      <c r="H1193" s="9" t="s">
        <v>6027</v>
      </c>
      <c r="I1193" s="9" t="s">
        <v>7456</v>
      </c>
      <c r="J1193" s="9">
        <v>134</v>
      </c>
      <c r="K1193" s="9" t="s">
        <v>7482</v>
      </c>
      <c r="L1193" s="9" t="s">
        <v>7507</v>
      </c>
      <c r="M1193" s="9">
        <v>1254.58</v>
      </c>
      <c r="N1193" s="9">
        <v>513.5</v>
      </c>
      <c r="O1193" s="9">
        <v>2</v>
      </c>
      <c r="P1193" s="9"/>
      <c r="Q1193" s="9">
        <v>527</v>
      </c>
      <c r="R1193" s="9">
        <v>4</v>
      </c>
    </row>
    <row r="1194" spans="1:18" x14ac:dyDescent="0.3">
      <c r="A1194" s="9">
        <v>2319</v>
      </c>
      <c r="B1194" s="9" t="s">
        <v>1210</v>
      </c>
      <c r="C1194" s="9">
        <v>30</v>
      </c>
      <c r="D1194" s="9" t="s">
        <v>5023</v>
      </c>
      <c r="E1194" s="9" t="s">
        <v>6028</v>
      </c>
      <c r="F1194" s="9">
        <v>1</v>
      </c>
      <c r="G1194" s="9">
        <v>11497</v>
      </c>
      <c r="H1194" s="9" t="s">
        <v>6028</v>
      </c>
      <c r="I1194" s="9" t="s">
        <v>7456</v>
      </c>
      <c r="J1194" s="9">
        <v>111</v>
      </c>
      <c r="K1194" s="9" t="s">
        <v>7476</v>
      </c>
      <c r="L1194" s="9" t="s">
        <v>7510</v>
      </c>
      <c r="M1194" s="9">
        <v>774.01</v>
      </c>
      <c r="N1194" s="9">
        <v>473.11</v>
      </c>
      <c r="O1194" s="9">
        <v>2</v>
      </c>
      <c r="P1194" s="9"/>
      <c r="Q1194" s="9">
        <v>895</v>
      </c>
      <c r="R1194" s="9">
        <v>3</v>
      </c>
    </row>
    <row r="1195" spans="1:18" x14ac:dyDescent="0.3">
      <c r="A1195" s="9">
        <v>2320</v>
      </c>
      <c r="B1195" s="9" t="s">
        <v>1211</v>
      </c>
      <c r="C1195" s="9">
        <v>13</v>
      </c>
      <c r="D1195" s="9" t="s">
        <v>5019</v>
      </c>
      <c r="E1195" s="9" t="s">
        <v>5546</v>
      </c>
      <c r="F1195" s="9">
        <v>1</v>
      </c>
      <c r="G1195" s="9">
        <v>11869</v>
      </c>
      <c r="H1195" s="9" t="s">
        <v>5546</v>
      </c>
      <c r="I1195" s="9" t="s">
        <v>7455</v>
      </c>
      <c r="J1195" s="9">
        <v>101</v>
      </c>
      <c r="K1195" s="9" t="s">
        <v>7478</v>
      </c>
      <c r="L1195" s="9" t="s">
        <v>7508</v>
      </c>
      <c r="M1195" s="9">
        <v>1067.72</v>
      </c>
      <c r="N1195" s="9">
        <v>435.57</v>
      </c>
      <c r="O1195" s="9">
        <v>4</v>
      </c>
      <c r="P1195" s="9">
        <v>0.1</v>
      </c>
      <c r="Q1195" s="9">
        <v>1168</v>
      </c>
      <c r="R1195" s="9">
        <v>2</v>
      </c>
    </row>
    <row r="1196" spans="1:18" x14ac:dyDescent="0.3">
      <c r="A1196" s="9">
        <v>1778</v>
      </c>
      <c r="B1196" s="9" t="s">
        <v>1212</v>
      </c>
      <c r="C1196" s="9">
        <v>56</v>
      </c>
      <c r="D1196" s="9" t="s">
        <v>5022</v>
      </c>
      <c r="E1196" s="9" t="s">
        <v>6029</v>
      </c>
      <c r="F1196" s="9">
        <v>1</v>
      </c>
      <c r="G1196" s="9">
        <v>10617</v>
      </c>
      <c r="H1196" s="9" t="s">
        <v>6029</v>
      </c>
      <c r="I1196" s="9" t="s">
        <v>7456</v>
      </c>
      <c r="J1196" s="9">
        <v>113</v>
      </c>
      <c r="K1196" s="9" t="s">
        <v>7460</v>
      </c>
      <c r="L1196" s="9" t="s">
        <v>7510</v>
      </c>
      <c r="M1196" s="9">
        <v>872.05</v>
      </c>
      <c r="N1196" s="9">
        <v>539.64</v>
      </c>
      <c r="O1196" s="9">
        <v>5</v>
      </c>
      <c r="P1196" s="9">
        <v>0.2</v>
      </c>
      <c r="Q1196" s="9">
        <v>1039</v>
      </c>
      <c r="R1196" s="9">
        <v>5</v>
      </c>
    </row>
    <row r="1197" spans="1:18" x14ac:dyDescent="0.3">
      <c r="A1197" s="9">
        <v>2430</v>
      </c>
      <c r="B1197" s="9" t="s">
        <v>1213</v>
      </c>
      <c r="C1197" s="9">
        <v>-10</v>
      </c>
      <c r="D1197" s="9" t="s">
        <v>5019</v>
      </c>
      <c r="E1197" s="9" t="s">
        <v>5837</v>
      </c>
      <c r="F1197" s="9">
        <v>0</v>
      </c>
      <c r="G1197" s="9">
        <v>11819</v>
      </c>
      <c r="H1197" s="9" t="s">
        <v>5837</v>
      </c>
      <c r="I1197" s="9" t="s">
        <v>7457</v>
      </c>
      <c r="J1197" s="9">
        <v>130</v>
      </c>
      <c r="K1197" s="9" t="s">
        <v>7487</v>
      </c>
      <c r="L1197" s="9" t="s">
        <v>7510</v>
      </c>
      <c r="M1197" s="9">
        <v>902.52</v>
      </c>
      <c r="N1197" s="9">
        <v>465.48</v>
      </c>
      <c r="O1197" s="9">
        <v>1</v>
      </c>
      <c r="P1197" s="9"/>
      <c r="Q1197" s="9">
        <v>399</v>
      </c>
      <c r="R1197" s="9">
        <v>4</v>
      </c>
    </row>
    <row r="1198" spans="1:18" x14ac:dyDescent="0.3">
      <c r="A1198" s="9">
        <v>1813</v>
      </c>
      <c r="B1198" s="9" t="s">
        <v>1214</v>
      </c>
      <c r="C1198" s="9">
        <v>47</v>
      </c>
      <c r="D1198" s="9" t="s">
        <v>5020</v>
      </c>
      <c r="E1198" s="9" t="s">
        <v>6030</v>
      </c>
      <c r="F1198" s="9">
        <v>0</v>
      </c>
      <c r="G1198" s="9">
        <v>10023</v>
      </c>
      <c r="H1198" s="9" t="s">
        <v>6030</v>
      </c>
      <c r="I1198" s="9" t="s">
        <v>7457</v>
      </c>
      <c r="J1198" s="9">
        <v>105</v>
      </c>
      <c r="K1198" s="9" t="s">
        <v>7461</v>
      </c>
      <c r="L1198" s="9" t="s">
        <v>7510</v>
      </c>
      <c r="M1198" s="9">
        <v>529.91999999999996</v>
      </c>
      <c r="N1198" s="9">
        <v>309.14999999999998</v>
      </c>
      <c r="O1198" s="9">
        <v>2</v>
      </c>
      <c r="P1198" s="9"/>
      <c r="Q1198" s="9">
        <v>395</v>
      </c>
      <c r="R1198" s="9">
        <v>5</v>
      </c>
    </row>
    <row r="1199" spans="1:18" x14ac:dyDescent="0.3">
      <c r="A1199" s="9">
        <v>2428</v>
      </c>
      <c r="B1199" s="9" t="s">
        <v>1215</v>
      </c>
      <c r="C1199" s="9">
        <v>46</v>
      </c>
      <c r="D1199" s="9" t="s">
        <v>5023</v>
      </c>
      <c r="E1199" s="9" t="s">
        <v>6031</v>
      </c>
      <c r="F1199" s="9">
        <v>1</v>
      </c>
      <c r="G1199" s="9">
        <v>11542</v>
      </c>
      <c r="H1199" s="9" t="s">
        <v>6031</v>
      </c>
      <c r="I1199" s="9" t="s">
        <v>7455</v>
      </c>
      <c r="J1199" s="9">
        <v>118</v>
      </c>
      <c r="K1199" s="9" t="s">
        <v>7501</v>
      </c>
      <c r="L1199" s="9" t="s">
        <v>7507</v>
      </c>
      <c r="M1199" s="9">
        <v>720.02</v>
      </c>
      <c r="N1199" s="9">
        <v>354.87</v>
      </c>
      <c r="O1199" s="9">
        <v>1</v>
      </c>
      <c r="P1199" s="9"/>
      <c r="Q1199" s="9">
        <v>636</v>
      </c>
      <c r="R1199" s="9">
        <v>4</v>
      </c>
    </row>
    <row r="1200" spans="1:18" x14ac:dyDescent="0.3">
      <c r="A1200" s="9">
        <v>2369</v>
      </c>
      <c r="B1200" s="9" t="s">
        <v>1216</v>
      </c>
      <c r="C1200" s="9">
        <v>15</v>
      </c>
      <c r="D1200" s="9" t="s">
        <v>5023</v>
      </c>
      <c r="E1200" s="9" t="s">
        <v>5634</v>
      </c>
      <c r="F1200" s="9">
        <v>1</v>
      </c>
      <c r="G1200" s="9">
        <v>12415</v>
      </c>
      <c r="H1200" s="9" t="s">
        <v>5634</v>
      </c>
      <c r="I1200" s="9" t="s">
        <v>7455</v>
      </c>
      <c r="J1200" s="9">
        <v>114</v>
      </c>
      <c r="K1200" s="9" t="s">
        <v>7463</v>
      </c>
      <c r="L1200" s="9" t="s">
        <v>7510</v>
      </c>
      <c r="M1200" s="9">
        <v>163.28</v>
      </c>
      <c r="N1200" s="9">
        <v>73.11</v>
      </c>
      <c r="O1200" s="9">
        <v>2</v>
      </c>
      <c r="P1200" s="9">
        <v>0.1</v>
      </c>
      <c r="Q1200" s="9">
        <v>540</v>
      </c>
      <c r="R1200" s="9">
        <v>4</v>
      </c>
    </row>
    <row r="1201" spans="1:18" x14ac:dyDescent="0.3">
      <c r="A1201" s="9">
        <v>1419</v>
      </c>
      <c r="B1201" s="9" t="s">
        <v>1217</v>
      </c>
      <c r="C1201" s="9">
        <v>55</v>
      </c>
      <c r="D1201" s="9" t="s">
        <v>5021</v>
      </c>
      <c r="E1201" s="9" t="s">
        <v>6032</v>
      </c>
      <c r="F1201" s="9">
        <v>0</v>
      </c>
      <c r="G1201" s="9">
        <v>12019</v>
      </c>
      <c r="H1201" s="9" t="s">
        <v>6032</v>
      </c>
      <c r="I1201" s="9" t="s">
        <v>7455</v>
      </c>
      <c r="J1201" s="9">
        <v>113</v>
      </c>
      <c r="K1201" s="9" t="s">
        <v>7460</v>
      </c>
      <c r="L1201" s="9" t="s">
        <v>7507</v>
      </c>
      <c r="M1201" s="9">
        <v>568.16</v>
      </c>
      <c r="N1201" s="9">
        <v>350.59</v>
      </c>
      <c r="O1201" s="9">
        <v>2</v>
      </c>
      <c r="P1201" s="9"/>
      <c r="Q1201" s="9">
        <v>401</v>
      </c>
      <c r="R1201" s="9">
        <v>8</v>
      </c>
    </row>
    <row r="1202" spans="1:18" x14ac:dyDescent="0.3">
      <c r="A1202" s="9">
        <v>2205</v>
      </c>
      <c r="B1202" s="9" t="s">
        <v>1218</v>
      </c>
      <c r="C1202" s="9">
        <v>31</v>
      </c>
      <c r="D1202" s="9" t="s">
        <v>5020</v>
      </c>
      <c r="E1202" s="9" t="s">
        <v>6033</v>
      </c>
      <c r="F1202" s="9">
        <v>0</v>
      </c>
      <c r="G1202" s="9">
        <v>10998</v>
      </c>
      <c r="H1202" s="9" t="s">
        <v>6033</v>
      </c>
      <c r="I1202" s="9" t="s">
        <v>7455</v>
      </c>
      <c r="J1202" s="9">
        <v>132</v>
      </c>
      <c r="K1202" s="9" t="s">
        <v>7506</v>
      </c>
      <c r="L1202" s="9" t="s">
        <v>7508</v>
      </c>
      <c r="M1202" s="9">
        <v>1058.95</v>
      </c>
      <c r="N1202" s="9">
        <v>710.96</v>
      </c>
      <c r="O1202" s="9">
        <v>2</v>
      </c>
      <c r="P1202" s="9"/>
      <c r="Q1202" s="9">
        <v>409</v>
      </c>
      <c r="R1202" s="9">
        <v>7</v>
      </c>
    </row>
    <row r="1203" spans="1:18" x14ac:dyDescent="0.3">
      <c r="A1203" s="9">
        <v>1982</v>
      </c>
      <c r="B1203" s="9" t="s">
        <v>1219</v>
      </c>
      <c r="C1203" s="9">
        <v>40</v>
      </c>
      <c r="D1203" s="9" t="s">
        <v>5022</v>
      </c>
      <c r="E1203" s="9" t="s">
        <v>6034</v>
      </c>
      <c r="F1203" s="9">
        <v>1</v>
      </c>
      <c r="G1203" s="9">
        <v>12382</v>
      </c>
      <c r="H1203" s="9" t="s">
        <v>6034</v>
      </c>
      <c r="I1203" s="9" t="s">
        <v>7457</v>
      </c>
      <c r="J1203" s="9">
        <v>107</v>
      </c>
      <c r="K1203" s="9" t="s">
        <v>7485</v>
      </c>
      <c r="L1203" s="9" t="s">
        <v>7508</v>
      </c>
      <c r="M1203" s="9">
        <v>1432.16</v>
      </c>
      <c r="N1203" s="9">
        <v>651.74</v>
      </c>
      <c r="O1203" s="9">
        <v>5</v>
      </c>
      <c r="P1203" s="9">
        <v>0.05</v>
      </c>
      <c r="Q1203" s="9">
        <v>605</v>
      </c>
      <c r="R1203" s="9">
        <v>4</v>
      </c>
    </row>
    <row r="1204" spans="1:18" x14ac:dyDescent="0.3">
      <c r="A1204" s="9">
        <v>1824</v>
      </c>
      <c r="B1204" s="9" t="s">
        <v>1220</v>
      </c>
      <c r="C1204" s="9">
        <v>34</v>
      </c>
      <c r="D1204" s="9" t="s">
        <v>5022</v>
      </c>
      <c r="E1204" s="9" t="s">
        <v>6035</v>
      </c>
      <c r="F1204" s="9">
        <v>1</v>
      </c>
      <c r="G1204" s="9">
        <v>11456</v>
      </c>
      <c r="H1204" s="9" t="s">
        <v>6035</v>
      </c>
      <c r="I1204" s="9" t="s">
        <v>7457</v>
      </c>
      <c r="J1204" s="9">
        <v>108</v>
      </c>
      <c r="K1204" s="9" t="s">
        <v>7496</v>
      </c>
      <c r="L1204" s="9" t="s">
        <v>7509</v>
      </c>
      <c r="M1204" s="9">
        <v>1446.44</v>
      </c>
      <c r="N1204" s="9">
        <v>978.1</v>
      </c>
      <c r="O1204" s="9">
        <v>1</v>
      </c>
      <c r="P1204" s="9"/>
      <c r="Q1204" s="9">
        <v>1125</v>
      </c>
      <c r="R1204" s="9">
        <v>5</v>
      </c>
    </row>
    <row r="1205" spans="1:18" x14ac:dyDescent="0.3">
      <c r="A1205" s="9">
        <v>2024</v>
      </c>
      <c r="B1205" s="9" t="s">
        <v>1221</v>
      </c>
      <c r="C1205" s="9">
        <v>64</v>
      </c>
      <c r="D1205" s="9" t="s">
        <v>5022</v>
      </c>
      <c r="E1205" s="9" t="s">
        <v>5268</v>
      </c>
      <c r="F1205" s="9">
        <v>0</v>
      </c>
      <c r="G1205" s="9">
        <v>10002</v>
      </c>
      <c r="H1205" s="9" t="s">
        <v>5268</v>
      </c>
      <c r="I1205" s="9" t="s">
        <v>7457</v>
      </c>
      <c r="J1205" s="9">
        <v>107</v>
      </c>
      <c r="K1205" s="9" t="s">
        <v>7485</v>
      </c>
      <c r="L1205" s="9" t="s">
        <v>7509</v>
      </c>
      <c r="M1205" s="9">
        <v>855.8</v>
      </c>
      <c r="N1205" s="9">
        <v>378.31</v>
      </c>
      <c r="O1205" s="9">
        <v>5</v>
      </c>
      <c r="P1205" s="9"/>
      <c r="Q1205" s="9">
        <v>614</v>
      </c>
      <c r="R1205" s="9">
        <v>5</v>
      </c>
    </row>
    <row r="1206" spans="1:18" x14ac:dyDescent="0.3">
      <c r="A1206" s="9">
        <v>1566</v>
      </c>
      <c r="B1206" s="9" t="s">
        <v>1222</v>
      </c>
      <c r="C1206" s="9">
        <v>60</v>
      </c>
      <c r="D1206" s="9" t="s">
        <v>5020</v>
      </c>
      <c r="E1206" s="9" t="s">
        <v>6036</v>
      </c>
      <c r="F1206" s="9">
        <v>0</v>
      </c>
      <c r="G1206" s="9">
        <v>11007</v>
      </c>
      <c r="H1206" s="9" t="s">
        <v>6036</v>
      </c>
      <c r="I1206" s="9" t="s">
        <v>7457</v>
      </c>
      <c r="J1206" s="9">
        <v>149</v>
      </c>
      <c r="K1206" s="9" t="s">
        <v>7467</v>
      </c>
      <c r="L1206" s="9" t="s">
        <v>7508</v>
      </c>
      <c r="M1206" s="9">
        <v>929.6</v>
      </c>
      <c r="N1206" s="9">
        <v>577</v>
      </c>
      <c r="O1206" s="9">
        <v>5</v>
      </c>
      <c r="P1206" s="9">
        <v>0.1</v>
      </c>
      <c r="Q1206" s="9">
        <v>383</v>
      </c>
      <c r="R1206" s="9">
        <v>3</v>
      </c>
    </row>
    <row r="1207" spans="1:18" x14ac:dyDescent="0.3">
      <c r="A1207" s="9">
        <v>1370</v>
      </c>
      <c r="B1207" s="9" t="s">
        <v>1223</v>
      </c>
      <c r="C1207" s="9">
        <v>12</v>
      </c>
      <c r="D1207" s="9" t="s">
        <v>5021</v>
      </c>
      <c r="E1207" s="9" t="s">
        <v>6037</v>
      </c>
      <c r="F1207" s="9">
        <v>0</v>
      </c>
      <c r="G1207" s="9">
        <v>11281</v>
      </c>
      <c r="H1207" s="9" t="s">
        <v>6037</v>
      </c>
      <c r="I1207" s="9" t="s">
        <v>7455</v>
      </c>
      <c r="J1207" s="9">
        <v>116</v>
      </c>
      <c r="K1207" s="9" t="s">
        <v>7480</v>
      </c>
      <c r="L1207" s="9" t="s">
        <v>7510</v>
      </c>
      <c r="M1207" s="9">
        <v>319.3</v>
      </c>
      <c r="N1207" s="9">
        <v>219.63</v>
      </c>
      <c r="O1207" s="9">
        <v>5</v>
      </c>
      <c r="P1207" s="9">
        <v>0.2</v>
      </c>
      <c r="Q1207" s="9">
        <v>1001</v>
      </c>
      <c r="R1207" s="9">
        <v>3</v>
      </c>
    </row>
    <row r="1208" spans="1:18" x14ac:dyDescent="0.3">
      <c r="A1208" s="9">
        <v>1935</v>
      </c>
      <c r="B1208" s="9" t="s">
        <v>1224</v>
      </c>
      <c r="C1208" s="9">
        <v>73</v>
      </c>
      <c r="D1208" s="9" t="s">
        <v>5021</v>
      </c>
      <c r="E1208" s="9" t="s">
        <v>6038</v>
      </c>
      <c r="F1208" s="9">
        <v>0</v>
      </c>
      <c r="G1208" s="9">
        <v>10262</v>
      </c>
      <c r="H1208" s="9" t="s">
        <v>6038</v>
      </c>
      <c r="I1208" s="9" t="s">
        <v>7456</v>
      </c>
      <c r="J1208" s="9">
        <v>143</v>
      </c>
      <c r="K1208" s="9" t="s">
        <v>7475</v>
      </c>
      <c r="L1208" s="9" t="s">
        <v>7510</v>
      </c>
      <c r="M1208" s="9">
        <v>1058.2</v>
      </c>
      <c r="N1208" s="9">
        <v>470.06</v>
      </c>
      <c r="O1208" s="9">
        <v>5</v>
      </c>
      <c r="P1208" s="9">
        <v>0.2</v>
      </c>
      <c r="Q1208" s="9">
        <v>468</v>
      </c>
      <c r="R1208" s="9">
        <v>9</v>
      </c>
    </row>
    <row r="1209" spans="1:18" x14ac:dyDescent="0.3">
      <c r="A1209" s="9">
        <v>1660</v>
      </c>
      <c r="B1209" s="9" t="s">
        <v>1225</v>
      </c>
      <c r="C1209" s="9">
        <v>29</v>
      </c>
      <c r="D1209" s="9" t="s">
        <v>5019</v>
      </c>
      <c r="E1209" s="9" t="s">
        <v>5558</v>
      </c>
      <c r="F1209" s="9">
        <v>0</v>
      </c>
      <c r="G1209" s="9">
        <v>10120</v>
      </c>
      <c r="H1209" s="9" t="s">
        <v>5558</v>
      </c>
      <c r="I1209" s="9" t="s">
        <v>7457</v>
      </c>
      <c r="J1209" s="9">
        <v>131</v>
      </c>
      <c r="K1209" s="9" t="s">
        <v>7504</v>
      </c>
      <c r="L1209" s="9" t="s">
        <v>7508</v>
      </c>
      <c r="M1209" s="9">
        <v>152.46</v>
      </c>
      <c r="N1209" s="9">
        <v>80.88</v>
      </c>
      <c r="O1209" s="9">
        <v>4</v>
      </c>
      <c r="P1209" s="9"/>
      <c r="Q1209" s="9">
        <v>441</v>
      </c>
      <c r="R1209" s="9">
        <v>8</v>
      </c>
    </row>
    <row r="1210" spans="1:18" x14ac:dyDescent="0.3">
      <c r="A1210" s="9">
        <v>2454</v>
      </c>
      <c r="B1210" s="9" t="s">
        <v>1226</v>
      </c>
      <c r="C1210" s="9">
        <v>71</v>
      </c>
      <c r="D1210" s="9" t="s">
        <v>5020</v>
      </c>
      <c r="E1210" s="9" t="s">
        <v>5303</v>
      </c>
      <c r="F1210" s="9">
        <v>1</v>
      </c>
      <c r="G1210" s="9">
        <v>11743</v>
      </c>
      <c r="H1210" s="9" t="s">
        <v>5303</v>
      </c>
      <c r="I1210" s="9" t="s">
        <v>7456</v>
      </c>
      <c r="J1210" s="9">
        <v>127</v>
      </c>
      <c r="K1210" s="9" t="s">
        <v>7489</v>
      </c>
      <c r="L1210" s="9" t="s">
        <v>7508</v>
      </c>
      <c r="M1210" s="9">
        <v>462.79</v>
      </c>
      <c r="N1210" s="9">
        <v>231.97</v>
      </c>
      <c r="O1210" s="9">
        <v>1</v>
      </c>
      <c r="P1210" s="9">
        <v>0.2</v>
      </c>
      <c r="Q1210" s="9">
        <v>492</v>
      </c>
      <c r="R1210" s="9">
        <v>2</v>
      </c>
    </row>
    <row r="1211" spans="1:18" x14ac:dyDescent="0.3">
      <c r="A1211" s="9">
        <v>1968</v>
      </c>
      <c r="B1211" s="9" t="s">
        <v>1227</v>
      </c>
      <c r="C1211" s="9">
        <v>36</v>
      </c>
      <c r="D1211" s="9" t="s">
        <v>5020</v>
      </c>
      <c r="E1211" s="9" t="s">
        <v>6039</v>
      </c>
      <c r="F1211" s="9">
        <v>1</v>
      </c>
      <c r="G1211" s="9">
        <v>10020</v>
      </c>
      <c r="H1211" s="9" t="s">
        <v>6039</v>
      </c>
      <c r="I1211" s="9" t="s">
        <v>7455</v>
      </c>
      <c r="J1211" s="9">
        <v>133</v>
      </c>
      <c r="K1211" s="9" t="s">
        <v>7498</v>
      </c>
      <c r="L1211" s="9" t="s">
        <v>7509</v>
      </c>
      <c r="M1211" s="9">
        <v>1019.13</v>
      </c>
      <c r="N1211" s="9">
        <v>526.41999999999996</v>
      </c>
      <c r="O1211" s="9">
        <v>1</v>
      </c>
      <c r="P1211" s="9">
        <v>0.05</v>
      </c>
      <c r="Q1211" s="9">
        <v>755</v>
      </c>
      <c r="R1211" s="9">
        <v>4</v>
      </c>
    </row>
    <row r="1212" spans="1:18" x14ac:dyDescent="0.3">
      <c r="A1212" s="9">
        <v>2332</v>
      </c>
      <c r="B1212" s="9" t="s">
        <v>1228</v>
      </c>
      <c r="C1212" s="9">
        <v>34</v>
      </c>
      <c r="D1212" s="9" t="s">
        <v>5021</v>
      </c>
      <c r="E1212" s="9" t="s">
        <v>5955</v>
      </c>
      <c r="F1212" s="9">
        <v>0</v>
      </c>
      <c r="G1212" s="9">
        <v>10904</v>
      </c>
      <c r="H1212" s="9" t="s">
        <v>5955</v>
      </c>
      <c r="I1212" s="9" t="s">
        <v>7455</v>
      </c>
      <c r="J1212" s="9">
        <v>129</v>
      </c>
      <c r="K1212" s="9" t="s">
        <v>7471</v>
      </c>
      <c r="L1212" s="9" t="s">
        <v>7510</v>
      </c>
      <c r="M1212" s="9">
        <v>499.95</v>
      </c>
      <c r="N1212" s="9">
        <v>312.94</v>
      </c>
      <c r="O1212" s="9">
        <v>2</v>
      </c>
      <c r="P1212" s="9"/>
      <c r="Q1212" s="9">
        <v>789</v>
      </c>
      <c r="R1212" s="9">
        <v>4</v>
      </c>
    </row>
    <row r="1213" spans="1:18" x14ac:dyDescent="0.3">
      <c r="A1213" s="9">
        <v>2160</v>
      </c>
      <c r="B1213" s="9" t="s">
        <v>1229</v>
      </c>
      <c r="C1213" s="9">
        <v>36</v>
      </c>
      <c r="D1213" s="9" t="s">
        <v>5018</v>
      </c>
      <c r="E1213" s="9" t="s">
        <v>5960</v>
      </c>
      <c r="F1213" s="9">
        <v>0</v>
      </c>
      <c r="G1213" s="9">
        <v>10139</v>
      </c>
      <c r="H1213" s="9" t="s">
        <v>5960</v>
      </c>
      <c r="I1213" s="9" t="s">
        <v>7456</v>
      </c>
      <c r="J1213" s="9">
        <v>108</v>
      </c>
      <c r="K1213" s="9" t="s">
        <v>7496</v>
      </c>
      <c r="L1213" s="9" t="s">
        <v>7508</v>
      </c>
      <c r="M1213" s="9">
        <v>122.28</v>
      </c>
      <c r="N1213" s="9">
        <v>73.17</v>
      </c>
      <c r="O1213" s="9">
        <v>1</v>
      </c>
      <c r="P1213" s="9"/>
      <c r="Q1213" s="9">
        <v>447</v>
      </c>
      <c r="R1213" s="9">
        <v>4</v>
      </c>
    </row>
    <row r="1214" spans="1:18" x14ac:dyDescent="0.3">
      <c r="A1214" s="9">
        <v>1201</v>
      </c>
      <c r="B1214" s="9" t="s">
        <v>1230</v>
      </c>
      <c r="C1214" s="9">
        <v>33</v>
      </c>
      <c r="D1214" s="9" t="s">
        <v>5018</v>
      </c>
      <c r="E1214" s="9" t="s">
        <v>5838</v>
      </c>
      <c r="F1214" s="9">
        <v>0</v>
      </c>
      <c r="G1214" s="9">
        <v>13548</v>
      </c>
      <c r="H1214" s="9" t="s">
        <v>5838</v>
      </c>
      <c r="I1214" s="9" t="s">
        <v>7455</v>
      </c>
      <c r="J1214" s="9">
        <v>133</v>
      </c>
      <c r="K1214" s="9" t="s">
        <v>7498</v>
      </c>
      <c r="L1214" s="9" t="s">
        <v>7511</v>
      </c>
      <c r="M1214" s="9">
        <v>1256.21</v>
      </c>
      <c r="N1214" s="9">
        <v>867.55</v>
      </c>
      <c r="O1214" s="9">
        <v>5</v>
      </c>
      <c r="P1214" s="9"/>
      <c r="Q1214" s="9">
        <v>765</v>
      </c>
      <c r="R1214" s="9">
        <v>5</v>
      </c>
    </row>
    <row r="1215" spans="1:18" x14ac:dyDescent="0.3">
      <c r="A1215" s="9">
        <v>2459</v>
      </c>
      <c r="B1215" s="9" t="s">
        <v>1231</v>
      </c>
      <c r="C1215" s="9">
        <v>77</v>
      </c>
      <c r="D1215" s="9" t="s">
        <v>5019</v>
      </c>
      <c r="E1215" s="9" t="s">
        <v>6040</v>
      </c>
      <c r="F1215" s="9">
        <v>0</v>
      </c>
      <c r="G1215" s="9">
        <v>11815</v>
      </c>
      <c r="H1215" s="9" t="s">
        <v>6040</v>
      </c>
      <c r="I1215" s="9" t="s">
        <v>7456</v>
      </c>
      <c r="J1215" s="9">
        <v>141</v>
      </c>
      <c r="K1215" s="9" t="s">
        <v>7490</v>
      </c>
      <c r="L1215" s="9" t="s">
        <v>7509</v>
      </c>
      <c r="M1215" s="9">
        <v>499.98</v>
      </c>
      <c r="N1215" s="9"/>
      <c r="O1215" s="9">
        <v>3</v>
      </c>
      <c r="P1215" s="9">
        <v>0.05</v>
      </c>
      <c r="Q1215" s="9">
        <v>661</v>
      </c>
      <c r="R1215" s="9">
        <v>6</v>
      </c>
    </row>
    <row r="1216" spans="1:18" x14ac:dyDescent="0.3">
      <c r="A1216" s="9">
        <v>1312</v>
      </c>
      <c r="B1216" s="9" t="s">
        <v>1232</v>
      </c>
      <c r="C1216" s="9">
        <v>38</v>
      </c>
      <c r="D1216" s="9" t="s">
        <v>5018</v>
      </c>
      <c r="E1216" s="9" t="s">
        <v>6041</v>
      </c>
      <c r="F1216" s="9">
        <v>0</v>
      </c>
      <c r="G1216" s="9">
        <v>11312</v>
      </c>
      <c r="H1216" s="9" t="s">
        <v>6041</v>
      </c>
      <c r="I1216" s="9" t="s">
        <v>7457</v>
      </c>
      <c r="J1216" s="9">
        <v>119</v>
      </c>
      <c r="K1216" s="9" t="s">
        <v>7459</v>
      </c>
      <c r="L1216" s="9" t="s">
        <v>7510</v>
      </c>
      <c r="M1216" s="9">
        <v>141.5</v>
      </c>
      <c r="N1216" s="9">
        <v>79.66</v>
      </c>
      <c r="O1216" s="9">
        <v>1</v>
      </c>
      <c r="P1216" s="9">
        <v>0.05</v>
      </c>
      <c r="Q1216" s="9">
        <v>387</v>
      </c>
      <c r="R1216" s="9">
        <v>5</v>
      </c>
    </row>
    <row r="1217" spans="1:18" x14ac:dyDescent="0.3">
      <c r="A1217" s="9">
        <v>1116</v>
      </c>
      <c r="B1217" s="9" t="s">
        <v>1233</v>
      </c>
      <c r="C1217" s="9">
        <v>35</v>
      </c>
      <c r="D1217" s="9" t="s">
        <v>5018</v>
      </c>
      <c r="E1217" s="9" t="s">
        <v>6042</v>
      </c>
      <c r="F1217" s="9">
        <v>0</v>
      </c>
      <c r="G1217" s="9">
        <v>10205</v>
      </c>
      <c r="H1217" s="9" t="s">
        <v>6042</v>
      </c>
      <c r="I1217" s="9" t="s">
        <v>7455</v>
      </c>
      <c r="J1217" s="9">
        <v>121</v>
      </c>
      <c r="K1217" s="9" t="s">
        <v>7495</v>
      </c>
      <c r="L1217" s="9" t="s">
        <v>7509</v>
      </c>
      <c r="M1217" s="9">
        <v>158.44</v>
      </c>
      <c r="N1217" s="9">
        <v>84.72</v>
      </c>
      <c r="O1217" s="9">
        <v>3</v>
      </c>
      <c r="P1217" s="9">
        <v>0.05</v>
      </c>
      <c r="Q1217" s="9">
        <v>1071</v>
      </c>
      <c r="R1217" s="9">
        <v>3</v>
      </c>
    </row>
    <row r="1218" spans="1:18" x14ac:dyDescent="0.3">
      <c r="A1218" s="9">
        <v>1936</v>
      </c>
      <c r="B1218" s="9" t="s">
        <v>1234</v>
      </c>
      <c r="C1218" s="9">
        <v>41</v>
      </c>
      <c r="D1218" s="9" t="s">
        <v>5018</v>
      </c>
      <c r="E1218" s="9" t="s">
        <v>5825</v>
      </c>
      <c r="F1218" s="9">
        <v>0</v>
      </c>
      <c r="G1218" s="9">
        <v>10042</v>
      </c>
      <c r="H1218" s="9" t="s">
        <v>5825</v>
      </c>
      <c r="I1218" s="9" t="s">
        <v>7455</v>
      </c>
      <c r="J1218" s="9">
        <v>141</v>
      </c>
      <c r="K1218" s="9" t="s">
        <v>7490</v>
      </c>
      <c r="L1218" s="9" t="s">
        <v>7511</v>
      </c>
      <c r="M1218" s="9">
        <v>415.05</v>
      </c>
      <c r="N1218" s="9">
        <v>280.43</v>
      </c>
      <c r="O1218" s="9">
        <v>4</v>
      </c>
      <c r="P1218" s="9"/>
      <c r="Q1218" s="9">
        <v>840</v>
      </c>
      <c r="R1218" s="9">
        <v>3</v>
      </c>
    </row>
    <row r="1219" spans="1:18" x14ac:dyDescent="0.3">
      <c r="A1219" s="9">
        <v>1574</v>
      </c>
      <c r="B1219" s="9" t="s">
        <v>1235</v>
      </c>
      <c r="C1219" s="9">
        <v>25</v>
      </c>
      <c r="D1219" s="9" t="s">
        <v>5023</v>
      </c>
      <c r="E1219" s="9" t="s">
        <v>6043</v>
      </c>
      <c r="F1219" s="9">
        <v>0</v>
      </c>
      <c r="G1219" s="9">
        <v>12897</v>
      </c>
      <c r="H1219" s="9" t="s">
        <v>6043</v>
      </c>
      <c r="I1219" s="9" t="s">
        <v>7456</v>
      </c>
      <c r="J1219" s="9">
        <v>121</v>
      </c>
      <c r="K1219" s="9" t="s">
        <v>7495</v>
      </c>
      <c r="L1219" s="9" t="s">
        <v>7507</v>
      </c>
      <c r="M1219" s="9">
        <v>308.12</v>
      </c>
      <c r="N1219" s="9">
        <v>124.23</v>
      </c>
      <c r="O1219" s="9">
        <v>2</v>
      </c>
      <c r="P1219" s="9"/>
      <c r="Q1219" s="9">
        <v>762</v>
      </c>
      <c r="R1219" s="9">
        <v>6</v>
      </c>
    </row>
    <row r="1220" spans="1:18" x14ac:dyDescent="0.3">
      <c r="A1220" s="9">
        <v>1243</v>
      </c>
      <c r="B1220" s="9" t="s">
        <v>1236</v>
      </c>
      <c r="C1220" s="9">
        <v>-10</v>
      </c>
      <c r="D1220" s="9" t="s">
        <v>5019</v>
      </c>
      <c r="E1220" s="9" t="s">
        <v>6044</v>
      </c>
      <c r="F1220" s="9">
        <v>1</v>
      </c>
      <c r="G1220" s="9">
        <v>13189</v>
      </c>
      <c r="H1220" s="9" t="s">
        <v>6044</v>
      </c>
      <c r="I1220" s="9" t="s">
        <v>7456</v>
      </c>
      <c r="J1220" s="9">
        <v>125</v>
      </c>
      <c r="K1220" s="9" t="s">
        <v>7479</v>
      </c>
      <c r="L1220" s="9" t="s">
        <v>7508</v>
      </c>
      <c r="M1220" s="9">
        <v>1172.74</v>
      </c>
      <c r="N1220" s="9">
        <v>817.11</v>
      </c>
      <c r="O1220" s="9">
        <v>2</v>
      </c>
      <c r="P1220" s="9"/>
      <c r="Q1220" s="9">
        <v>1286</v>
      </c>
      <c r="R1220" s="9">
        <v>2</v>
      </c>
    </row>
    <row r="1221" spans="1:18" x14ac:dyDescent="0.3">
      <c r="A1221" s="9">
        <v>1536</v>
      </c>
      <c r="B1221" s="9" t="s">
        <v>1237</v>
      </c>
      <c r="C1221" s="9">
        <v>17</v>
      </c>
      <c r="D1221" s="9" t="s">
        <v>5021</v>
      </c>
      <c r="E1221" s="9" t="s">
        <v>6045</v>
      </c>
      <c r="F1221" s="9">
        <v>1</v>
      </c>
      <c r="G1221" s="9">
        <v>11028</v>
      </c>
      <c r="H1221" s="9" t="s">
        <v>6045</v>
      </c>
      <c r="I1221" s="9" t="s">
        <v>7456</v>
      </c>
      <c r="J1221" s="9">
        <v>142</v>
      </c>
      <c r="K1221" s="9" t="s">
        <v>7500</v>
      </c>
      <c r="L1221" s="9" t="s">
        <v>7510</v>
      </c>
      <c r="M1221" s="9">
        <v>516.44000000000005</v>
      </c>
      <c r="N1221" s="9">
        <v>280.89999999999998</v>
      </c>
      <c r="O1221" s="9">
        <v>2</v>
      </c>
      <c r="P1221" s="9">
        <v>0.2</v>
      </c>
      <c r="Q1221" s="9">
        <v>750</v>
      </c>
      <c r="R1221" s="9">
        <v>5</v>
      </c>
    </row>
    <row r="1222" spans="1:18" x14ac:dyDescent="0.3">
      <c r="A1222" s="9">
        <v>1074</v>
      </c>
      <c r="B1222" s="9" t="s">
        <v>1238</v>
      </c>
      <c r="C1222" s="9">
        <v>30</v>
      </c>
      <c r="D1222" s="9" t="s">
        <v>5018</v>
      </c>
      <c r="E1222" s="9" t="s">
        <v>6006</v>
      </c>
      <c r="F1222" s="9">
        <v>0</v>
      </c>
      <c r="G1222" s="9">
        <v>12254</v>
      </c>
      <c r="H1222" s="9" t="s">
        <v>6006</v>
      </c>
      <c r="I1222" s="9" t="s">
        <v>7456</v>
      </c>
      <c r="J1222" s="9">
        <v>123</v>
      </c>
      <c r="K1222" s="9" t="s">
        <v>7502</v>
      </c>
      <c r="L1222" s="9" t="s">
        <v>7508</v>
      </c>
      <c r="M1222" s="9">
        <v>1216.81</v>
      </c>
      <c r="N1222" s="9">
        <v>715.07</v>
      </c>
      <c r="O1222" s="9">
        <v>4</v>
      </c>
      <c r="P1222" s="9"/>
      <c r="Q1222" s="9">
        <v>519</v>
      </c>
      <c r="R1222" s="9">
        <v>6</v>
      </c>
    </row>
    <row r="1223" spans="1:18" x14ac:dyDescent="0.3">
      <c r="A1223" s="9">
        <v>1385</v>
      </c>
      <c r="B1223" s="9" t="s">
        <v>1239</v>
      </c>
      <c r="C1223" s="9">
        <v>54</v>
      </c>
      <c r="D1223" s="9" t="s">
        <v>5022</v>
      </c>
      <c r="E1223" s="9" t="s">
        <v>6046</v>
      </c>
      <c r="F1223" s="9">
        <v>0</v>
      </c>
      <c r="G1223" s="9">
        <v>12682</v>
      </c>
      <c r="H1223" s="9" t="s">
        <v>6046</v>
      </c>
      <c r="I1223" s="9" t="s">
        <v>7456</v>
      </c>
      <c r="J1223" s="9">
        <v>111</v>
      </c>
      <c r="K1223" s="9" t="s">
        <v>7476</v>
      </c>
      <c r="L1223" s="9" t="s">
        <v>7507</v>
      </c>
      <c r="M1223" s="9">
        <v>302.08</v>
      </c>
      <c r="N1223" s="9">
        <v>153.46</v>
      </c>
      <c r="O1223" s="9">
        <v>5</v>
      </c>
      <c r="P1223" s="9"/>
      <c r="Q1223" s="9">
        <v>378</v>
      </c>
      <c r="R1223" s="9">
        <v>6</v>
      </c>
    </row>
    <row r="1224" spans="1:18" x14ac:dyDescent="0.3">
      <c r="A1224" s="9">
        <v>2233</v>
      </c>
      <c r="B1224" s="9" t="s">
        <v>1240</v>
      </c>
      <c r="C1224" s="9">
        <v>40</v>
      </c>
      <c r="D1224" s="9" t="s">
        <v>5023</v>
      </c>
      <c r="E1224" s="9" t="s">
        <v>6047</v>
      </c>
      <c r="F1224" s="9">
        <v>0</v>
      </c>
      <c r="G1224" s="9">
        <v>11862</v>
      </c>
      <c r="H1224" s="9" t="s">
        <v>6047</v>
      </c>
      <c r="I1224" s="9" t="s">
        <v>7455</v>
      </c>
      <c r="J1224" s="9">
        <v>133</v>
      </c>
      <c r="K1224" s="9" t="s">
        <v>7498</v>
      </c>
      <c r="L1224" s="9" t="s">
        <v>7510</v>
      </c>
      <c r="M1224" s="9">
        <v>764.67</v>
      </c>
      <c r="N1224" s="9">
        <v>501.44</v>
      </c>
      <c r="O1224" s="9">
        <v>3</v>
      </c>
      <c r="P1224" s="9"/>
      <c r="Q1224" s="9">
        <v>335</v>
      </c>
      <c r="R1224" s="9">
        <v>4</v>
      </c>
    </row>
    <row r="1225" spans="1:18" x14ac:dyDescent="0.3">
      <c r="A1225" s="9">
        <v>1474</v>
      </c>
      <c r="B1225" s="9" t="s">
        <v>1241</v>
      </c>
      <c r="C1225" s="9">
        <v>48</v>
      </c>
      <c r="D1225" s="9" t="s">
        <v>5018</v>
      </c>
      <c r="E1225" s="9" t="s">
        <v>6048</v>
      </c>
      <c r="F1225" s="9">
        <v>1</v>
      </c>
      <c r="G1225" s="9">
        <v>10344</v>
      </c>
      <c r="H1225" s="9" t="s">
        <v>6048</v>
      </c>
      <c r="I1225" s="9" t="s">
        <v>7456</v>
      </c>
      <c r="J1225" s="9">
        <v>120</v>
      </c>
      <c r="K1225" s="9" t="s">
        <v>7488</v>
      </c>
      <c r="L1225" s="9" t="s">
        <v>7508</v>
      </c>
      <c r="M1225" s="9">
        <v>1047.6500000000001</v>
      </c>
      <c r="N1225" s="9">
        <v>595.69000000000005</v>
      </c>
      <c r="O1225" s="9">
        <v>1</v>
      </c>
      <c r="P1225" s="9"/>
      <c r="Q1225" s="9">
        <v>1501</v>
      </c>
      <c r="R1225" s="9">
        <v>3</v>
      </c>
    </row>
    <row r="1226" spans="1:18" x14ac:dyDescent="0.3">
      <c r="A1226" s="9">
        <v>1417</v>
      </c>
      <c r="B1226" s="9" t="s">
        <v>1242</v>
      </c>
      <c r="C1226" s="9">
        <v>62</v>
      </c>
      <c r="D1226" s="9" t="s">
        <v>5023</v>
      </c>
      <c r="E1226" s="9" t="s">
        <v>6049</v>
      </c>
      <c r="F1226" s="9">
        <v>1</v>
      </c>
      <c r="G1226" s="9">
        <v>11165</v>
      </c>
      <c r="H1226" s="9" t="s">
        <v>6049</v>
      </c>
      <c r="I1226" s="9" t="s">
        <v>7457</v>
      </c>
      <c r="J1226" s="9">
        <v>125</v>
      </c>
      <c r="K1226" s="9" t="s">
        <v>7479</v>
      </c>
      <c r="L1226" s="9" t="s">
        <v>7509</v>
      </c>
      <c r="M1226" s="9">
        <v>995.39</v>
      </c>
      <c r="N1226" s="9">
        <v>596.08000000000004</v>
      </c>
      <c r="O1226" s="9">
        <v>5</v>
      </c>
      <c r="P1226" s="9"/>
      <c r="Q1226" s="9">
        <v>988</v>
      </c>
      <c r="R1226" s="9">
        <v>2</v>
      </c>
    </row>
    <row r="1227" spans="1:18" x14ac:dyDescent="0.3">
      <c r="A1227" s="9">
        <v>1346</v>
      </c>
      <c r="B1227" s="9" t="s">
        <v>1243</v>
      </c>
      <c r="C1227" s="9">
        <v>55</v>
      </c>
      <c r="D1227" s="9" t="s">
        <v>5019</v>
      </c>
      <c r="E1227" s="9" t="s">
        <v>5545</v>
      </c>
      <c r="F1227" s="9">
        <v>0</v>
      </c>
      <c r="G1227" s="9">
        <v>12419</v>
      </c>
      <c r="H1227" s="9" t="s">
        <v>5545</v>
      </c>
      <c r="I1227" s="9" t="s">
        <v>7456</v>
      </c>
      <c r="J1227" s="9">
        <v>126</v>
      </c>
      <c r="K1227" s="9" t="s">
        <v>7469</v>
      </c>
      <c r="L1227" s="9" t="s">
        <v>7510</v>
      </c>
      <c r="M1227" s="9">
        <v>921.64</v>
      </c>
      <c r="N1227" s="9">
        <v>548.07000000000005</v>
      </c>
      <c r="O1227" s="9">
        <v>2</v>
      </c>
      <c r="P1227" s="9">
        <v>0.05</v>
      </c>
      <c r="Q1227" s="9">
        <v>487</v>
      </c>
      <c r="R1227" s="9">
        <v>2</v>
      </c>
    </row>
    <row r="1228" spans="1:18" x14ac:dyDescent="0.3">
      <c r="A1228" s="9">
        <v>1639</v>
      </c>
      <c r="B1228" s="9" t="s">
        <v>1244</v>
      </c>
      <c r="C1228" s="9">
        <v>42</v>
      </c>
      <c r="D1228" s="9" t="s">
        <v>5022</v>
      </c>
      <c r="E1228" s="9" t="s">
        <v>6050</v>
      </c>
      <c r="F1228" s="9">
        <v>1</v>
      </c>
      <c r="G1228" s="9">
        <v>13303</v>
      </c>
      <c r="H1228" s="9" t="s">
        <v>6050</v>
      </c>
      <c r="I1228" s="9" t="s">
        <v>7455</v>
      </c>
      <c r="J1228" s="9">
        <v>140</v>
      </c>
      <c r="K1228" s="9" t="s">
        <v>7468</v>
      </c>
      <c r="L1228" s="9" t="s">
        <v>7507</v>
      </c>
      <c r="M1228" s="9">
        <v>1390.99</v>
      </c>
      <c r="N1228" s="9">
        <v>708.28</v>
      </c>
      <c r="O1228" s="9">
        <v>2</v>
      </c>
      <c r="P1228" s="9"/>
      <c r="Q1228" s="9">
        <v>1264</v>
      </c>
      <c r="R1228" s="9">
        <v>4</v>
      </c>
    </row>
    <row r="1229" spans="1:18" x14ac:dyDescent="0.3">
      <c r="A1229" s="9">
        <v>1938</v>
      </c>
      <c r="B1229" s="9" t="s">
        <v>1245</v>
      </c>
      <c r="C1229" s="9">
        <v>71</v>
      </c>
      <c r="D1229" s="9" t="s">
        <v>5022</v>
      </c>
      <c r="E1229" s="9" t="s">
        <v>6051</v>
      </c>
      <c r="F1229" s="9">
        <v>1</v>
      </c>
      <c r="G1229" s="9">
        <v>13235</v>
      </c>
      <c r="H1229" s="9" t="s">
        <v>6051</v>
      </c>
      <c r="I1229" s="9" t="s">
        <v>7457</v>
      </c>
      <c r="J1229" s="9">
        <v>112</v>
      </c>
      <c r="K1229" s="9" t="s">
        <v>7492</v>
      </c>
      <c r="L1229" s="9" t="s">
        <v>7509</v>
      </c>
      <c r="M1229" s="9">
        <v>381.36</v>
      </c>
      <c r="N1229" s="9">
        <v>161.24</v>
      </c>
      <c r="O1229" s="9">
        <v>5</v>
      </c>
      <c r="P1229" s="9"/>
      <c r="Q1229" s="9">
        <v>1439</v>
      </c>
      <c r="R1229" s="9">
        <v>4</v>
      </c>
    </row>
    <row r="1230" spans="1:18" x14ac:dyDescent="0.3">
      <c r="A1230" s="9">
        <v>1954</v>
      </c>
      <c r="B1230" s="9" t="s">
        <v>1246</v>
      </c>
      <c r="C1230" s="9">
        <v>30</v>
      </c>
      <c r="D1230" s="9" t="s">
        <v>5022</v>
      </c>
      <c r="E1230" s="9" t="s">
        <v>6052</v>
      </c>
      <c r="F1230" s="9">
        <v>0</v>
      </c>
      <c r="G1230" s="9">
        <v>12594</v>
      </c>
      <c r="H1230" s="9" t="s">
        <v>6052</v>
      </c>
      <c r="I1230" s="9" t="s">
        <v>7455</v>
      </c>
      <c r="J1230" s="9">
        <v>132</v>
      </c>
      <c r="K1230" s="9" t="s">
        <v>7506</v>
      </c>
      <c r="L1230" s="9" t="s">
        <v>7507</v>
      </c>
      <c r="M1230" s="9">
        <v>765.89</v>
      </c>
      <c r="N1230" s="9">
        <v>491.94</v>
      </c>
      <c r="O1230" s="9">
        <v>3</v>
      </c>
      <c r="P1230" s="9"/>
      <c r="Q1230" s="9">
        <v>741</v>
      </c>
      <c r="R1230" s="9">
        <v>5</v>
      </c>
    </row>
    <row r="1231" spans="1:18" x14ac:dyDescent="0.3">
      <c r="A1231" s="9">
        <v>1875</v>
      </c>
      <c r="B1231" s="9" t="s">
        <v>1247</v>
      </c>
      <c r="C1231" s="9">
        <v>38</v>
      </c>
      <c r="D1231" s="9" t="s">
        <v>5018</v>
      </c>
      <c r="E1231" s="9" t="s">
        <v>5140</v>
      </c>
      <c r="F1231" s="9">
        <v>1</v>
      </c>
      <c r="G1231" s="9">
        <v>11387</v>
      </c>
      <c r="H1231" s="9" t="s">
        <v>5140</v>
      </c>
      <c r="I1231" s="9" t="s">
        <v>7456</v>
      </c>
      <c r="J1231" s="9">
        <v>133</v>
      </c>
      <c r="K1231" s="9" t="s">
        <v>7498</v>
      </c>
      <c r="L1231" s="9" t="s">
        <v>7509</v>
      </c>
      <c r="M1231" s="9">
        <v>1331.79</v>
      </c>
      <c r="N1231" s="9">
        <v>648.47</v>
      </c>
      <c r="O1231" s="9">
        <v>5</v>
      </c>
      <c r="P1231" s="9"/>
      <c r="Q1231" s="9">
        <v>855</v>
      </c>
      <c r="R1231" s="9">
        <v>3</v>
      </c>
    </row>
    <row r="1232" spans="1:18" x14ac:dyDescent="0.3">
      <c r="A1232" s="9">
        <v>1762</v>
      </c>
      <c r="B1232" s="9" t="s">
        <v>1248</v>
      </c>
      <c r="C1232" s="9">
        <v>39</v>
      </c>
      <c r="D1232" s="9" t="s">
        <v>5023</v>
      </c>
      <c r="E1232" s="9" t="s">
        <v>6053</v>
      </c>
      <c r="F1232" s="9">
        <v>1</v>
      </c>
      <c r="G1232" s="9">
        <v>10983</v>
      </c>
      <c r="H1232" s="9" t="s">
        <v>6053</v>
      </c>
      <c r="I1232" s="9" t="s">
        <v>7455</v>
      </c>
      <c r="J1232" s="9">
        <v>110</v>
      </c>
      <c r="K1232" s="9" t="s">
        <v>7493</v>
      </c>
      <c r="L1232" s="9" t="s">
        <v>7508</v>
      </c>
      <c r="M1232" s="9">
        <v>162.94999999999999</v>
      </c>
      <c r="N1232" s="9">
        <v>106.68</v>
      </c>
      <c r="O1232" s="9">
        <v>4</v>
      </c>
      <c r="P1232" s="9">
        <v>0.2</v>
      </c>
      <c r="Q1232" s="9">
        <v>783</v>
      </c>
      <c r="R1232" s="9">
        <v>7</v>
      </c>
    </row>
    <row r="1233" spans="1:18" x14ac:dyDescent="0.3">
      <c r="A1233" s="9">
        <v>2202</v>
      </c>
      <c r="B1233" s="9" t="s">
        <v>1249</v>
      </c>
      <c r="C1233" s="9">
        <v>38</v>
      </c>
      <c r="D1233" s="9" t="s">
        <v>5022</v>
      </c>
      <c r="E1233" s="9" t="s">
        <v>5515</v>
      </c>
      <c r="F1233" s="9">
        <v>1</v>
      </c>
      <c r="G1233" s="9">
        <v>10334</v>
      </c>
      <c r="H1233" s="9" t="s">
        <v>5515</v>
      </c>
      <c r="I1233" s="9" t="s">
        <v>7455</v>
      </c>
      <c r="J1233" s="9">
        <v>104</v>
      </c>
      <c r="K1233" s="9" t="s">
        <v>7499</v>
      </c>
      <c r="L1233" s="9" t="s">
        <v>7508</v>
      </c>
      <c r="M1233" s="9">
        <v>131.04</v>
      </c>
      <c r="N1233" s="9">
        <v>76.34</v>
      </c>
      <c r="O1233" s="9">
        <v>2</v>
      </c>
      <c r="P1233" s="9"/>
      <c r="Q1233" s="9">
        <v>551</v>
      </c>
      <c r="R1233" s="9">
        <v>3</v>
      </c>
    </row>
    <row r="1234" spans="1:18" x14ac:dyDescent="0.3">
      <c r="A1234" s="9">
        <v>2205</v>
      </c>
      <c r="B1234" s="9" t="s">
        <v>1250</v>
      </c>
      <c r="C1234" s="9">
        <v>23</v>
      </c>
      <c r="D1234" s="9" t="s">
        <v>5020</v>
      </c>
      <c r="E1234" s="9" t="s">
        <v>6054</v>
      </c>
      <c r="F1234" s="9">
        <v>0</v>
      </c>
      <c r="G1234" s="9">
        <v>12058</v>
      </c>
      <c r="H1234" s="9" t="s">
        <v>6054</v>
      </c>
      <c r="I1234" s="9" t="s">
        <v>7456</v>
      </c>
      <c r="J1234" s="9">
        <v>115</v>
      </c>
      <c r="K1234" s="9" t="s">
        <v>7481</v>
      </c>
      <c r="L1234" s="9" t="s">
        <v>7508</v>
      </c>
      <c r="M1234" s="9">
        <v>388.29</v>
      </c>
      <c r="N1234" s="9">
        <v>196.52</v>
      </c>
      <c r="O1234" s="9">
        <v>3</v>
      </c>
      <c r="P1234" s="9"/>
      <c r="Q1234" s="9">
        <v>409</v>
      </c>
      <c r="R1234" s="9">
        <v>7</v>
      </c>
    </row>
    <row r="1235" spans="1:18" x14ac:dyDescent="0.3">
      <c r="A1235" s="9">
        <v>1663</v>
      </c>
      <c r="B1235" s="9" t="s">
        <v>1251</v>
      </c>
      <c r="C1235" s="9">
        <v>16</v>
      </c>
      <c r="D1235" s="9" t="s">
        <v>5020</v>
      </c>
      <c r="E1235" s="9" t="s">
        <v>6055</v>
      </c>
      <c r="F1235" s="9">
        <v>0</v>
      </c>
      <c r="G1235" s="9">
        <v>13479</v>
      </c>
      <c r="H1235" s="9" t="s">
        <v>6055</v>
      </c>
      <c r="I1235" s="9" t="s">
        <v>7455</v>
      </c>
      <c r="J1235" s="9">
        <v>106</v>
      </c>
      <c r="K1235" s="9" t="s">
        <v>7477</v>
      </c>
      <c r="L1235" s="9" t="s">
        <v>7507</v>
      </c>
      <c r="M1235" s="9">
        <v>967.88</v>
      </c>
      <c r="N1235" s="9">
        <v>559.70000000000005</v>
      </c>
      <c r="O1235" s="9">
        <v>1</v>
      </c>
      <c r="P1235" s="9">
        <v>0.2</v>
      </c>
      <c r="Q1235" s="9">
        <v>521</v>
      </c>
      <c r="R1235" s="9">
        <v>6</v>
      </c>
    </row>
    <row r="1236" spans="1:18" x14ac:dyDescent="0.3">
      <c r="A1236" s="9">
        <v>1024</v>
      </c>
      <c r="B1236" s="9" t="s">
        <v>1252</v>
      </c>
      <c r="C1236" s="9">
        <v>46</v>
      </c>
      <c r="D1236" s="9" t="s">
        <v>5023</v>
      </c>
      <c r="E1236" s="9" t="s">
        <v>5048</v>
      </c>
      <c r="F1236" s="9">
        <v>0</v>
      </c>
      <c r="G1236" s="9">
        <v>12122</v>
      </c>
      <c r="H1236" s="9" t="s">
        <v>5048</v>
      </c>
      <c r="I1236" s="9" t="s">
        <v>7455</v>
      </c>
      <c r="J1236" s="9">
        <v>127</v>
      </c>
      <c r="K1236" s="9" t="s">
        <v>7489</v>
      </c>
      <c r="L1236" s="9" t="s">
        <v>7510</v>
      </c>
      <c r="M1236" s="9">
        <v>426.83</v>
      </c>
      <c r="N1236" s="9">
        <v>253.39</v>
      </c>
      <c r="O1236" s="9">
        <v>2</v>
      </c>
      <c r="P1236" s="9"/>
      <c r="Q1236" s="9">
        <v>426</v>
      </c>
      <c r="R1236" s="9">
        <v>6</v>
      </c>
    </row>
    <row r="1237" spans="1:18" x14ac:dyDescent="0.3">
      <c r="A1237" s="9">
        <v>2203</v>
      </c>
      <c r="B1237" s="9" t="s">
        <v>1253</v>
      </c>
      <c r="C1237" s="9">
        <v>30</v>
      </c>
      <c r="D1237" s="9" t="s">
        <v>5018</v>
      </c>
      <c r="E1237" s="9" t="s">
        <v>5922</v>
      </c>
      <c r="F1237" s="9">
        <v>1</v>
      </c>
      <c r="G1237" s="9">
        <v>11323</v>
      </c>
      <c r="H1237" s="9" t="s">
        <v>5922</v>
      </c>
      <c r="I1237" s="9" t="s">
        <v>7455</v>
      </c>
      <c r="J1237" s="9">
        <v>105</v>
      </c>
      <c r="K1237" s="9" t="s">
        <v>7461</v>
      </c>
      <c r="L1237" s="9" t="s">
        <v>7508</v>
      </c>
      <c r="M1237" s="9">
        <v>325.85000000000002</v>
      </c>
      <c r="N1237" s="9">
        <v>199.42</v>
      </c>
      <c r="O1237" s="9">
        <v>5</v>
      </c>
      <c r="P1237" s="9">
        <v>0.05</v>
      </c>
      <c r="Q1237" s="9">
        <v>1251</v>
      </c>
      <c r="R1237" s="9">
        <v>3</v>
      </c>
    </row>
    <row r="1238" spans="1:18" x14ac:dyDescent="0.3">
      <c r="A1238" s="9">
        <v>1709</v>
      </c>
      <c r="B1238" s="9" t="s">
        <v>1254</v>
      </c>
      <c r="C1238" s="9">
        <v>68</v>
      </c>
      <c r="D1238" s="9" t="s">
        <v>5018</v>
      </c>
      <c r="E1238" s="9" t="s">
        <v>5482</v>
      </c>
      <c r="F1238" s="9">
        <v>0</v>
      </c>
      <c r="G1238" s="9">
        <v>12994</v>
      </c>
      <c r="H1238" s="9" t="s">
        <v>5482</v>
      </c>
      <c r="I1238" s="9" t="s">
        <v>7457</v>
      </c>
      <c r="J1238" s="9">
        <v>105</v>
      </c>
      <c r="K1238" s="9" t="s">
        <v>7461</v>
      </c>
      <c r="L1238" s="9" t="s">
        <v>7507</v>
      </c>
      <c r="M1238" s="9">
        <v>715.26</v>
      </c>
      <c r="N1238" s="9">
        <v>462.56</v>
      </c>
      <c r="O1238" s="9">
        <v>3</v>
      </c>
      <c r="P1238" s="9"/>
      <c r="Q1238" s="9">
        <v>677</v>
      </c>
      <c r="R1238" s="9">
        <v>5</v>
      </c>
    </row>
    <row r="1239" spans="1:18" x14ac:dyDescent="0.3">
      <c r="A1239" s="9">
        <v>2184</v>
      </c>
      <c r="B1239" s="9" t="s">
        <v>1255</v>
      </c>
      <c r="C1239" s="9">
        <v>38</v>
      </c>
      <c r="D1239" s="9" t="s">
        <v>5019</v>
      </c>
      <c r="E1239" s="9" t="s">
        <v>6056</v>
      </c>
      <c r="F1239" s="9">
        <v>0</v>
      </c>
      <c r="G1239" s="9">
        <v>12960</v>
      </c>
      <c r="H1239" s="9" t="s">
        <v>6056</v>
      </c>
      <c r="I1239" s="9" t="s">
        <v>7455</v>
      </c>
      <c r="J1239" s="9">
        <v>118</v>
      </c>
      <c r="K1239" s="9" t="s">
        <v>7501</v>
      </c>
      <c r="L1239" s="9" t="s">
        <v>7509</v>
      </c>
      <c r="M1239" s="9">
        <v>939.72</v>
      </c>
      <c r="N1239" s="9">
        <v>420.93</v>
      </c>
      <c r="O1239" s="9">
        <v>2</v>
      </c>
      <c r="P1239" s="9"/>
      <c r="Q1239" s="9">
        <v>338</v>
      </c>
      <c r="R1239" s="9">
        <v>9</v>
      </c>
    </row>
    <row r="1240" spans="1:18" x14ac:dyDescent="0.3">
      <c r="A1240" s="9">
        <v>1176</v>
      </c>
      <c r="B1240" s="9" t="s">
        <v>1256</v>
      </c>
      <c r="C1240" s="9">
        <v>36</v>
      </c>
      <c r="D1240" s="9" t="s">
        <v>5019</v>
      </c>
      <c r="E1240" s="9" t="s">
        <v>6057</v>
      </c>
      <c r="F1240" s="9">
        <v>1</v>
      </c>
      <c r="G1240" s="9">
        <v>13452</v>
      </c>
      <c r="H1240" s="9" t="s">
        <v>6057</v>
      </c>
      <c r="I1240" s="9" t="s">
        <v>7456</v>
      </c>
      <c r="J1240" s="9">
        <v>128</v>
      </c>
      <c r="K1240" s="9" t="s">
        <v>7473</v>
      </c>
      <c r="L1240" s="9" t="s">
        <v>7508</v>
      </c>
      <c r="M1240" s="9">
        <v>410.41</v>
      </c>
      <c r="N1240" s="9">
        <v>280.41000000000003</v>
      </c>
      <c r="O1240" s="9">
        <v>1</v>
      </c>
      <c r="P1240" s="9"/>
      <c r="Q1240" s="9">
        <v>496</v>
      </c>
      <c r="R1240" s="9">
        <v>5</v>
      </c>
    </row>
    <row r="1241" spans="1:18" x14ac:dyDescent="0.3">
      <c r="A1241" s="9">
        <v>1284</v>
      </c>
      <c r="B1241" s="9" t="s">
        <v>1257</v>
      </c>
      <c r="C1241" s="9">
        <v>56</v>
      </c>
      <c r="D1241" s="9" t="s">
        <v>5022</v>
      </c>
      <c r="E1241" s="9" t="s">
        <v>6058</v>
      </c>
      <c r="F1241" s="9">
        <v>0</v>
      </c>
      <c r="G1241" s="9">
        <v>12757</v>
      </c>
      <c r="H1241" s="9" t="s">
        <v>6058</v>
      </c>
      <c r="I1241" s="9" t="s">
        <v>7456</v>
      </c>
      <c r="J1241" s="9">
        <v>135</v>
      </c>
      <c r="K1241" s="9" t="s">
        <v>7458</v>
      </c>
      <c r="L1241" s="9" t="s">
        <v>7509</v>
      </c>
      <c r="M1241" s="9">
        <v>486</v>
      </c>
      <c r="N1241" s="9">
        <v>254.3</v>
      </c>
      <c r="O1241" s="9">
        <v>1</v>
      </c>
      <c r="P1241" s="9"/>
      <c r="Q1241" s="9">
        <v>647</v>
      </c>
      <c r="R1241" s="9">
        <v>4</v>
      </c>
    </row>
    <row r="1242" spans="1:18" x14ac:dyDescent="0.3">
      <c r="A1242" s="9">
        <v>1062</v>
      </c>
      <c r="B1242" s="9" t="s">
        <v>1258</v>
      </c>
      <c r="C1242" s="9">
        <v>46</v>
      </c>
      <c r="D1242" s="9" t="s">
        <v>5021</v>
      </c>
      <c r="E1242" s="9" t="s">
        <v>6059</v>
      </c>
      <c r="F1242" s="9">
        <v>1</v>
      </c>
      <c r="G1242" s="9">
        <v>12900</v>
      </c>
      <c r="H1242" s="9" t="s">
        <v>6059</v>
      </c>
      <c r="I1242" s="9" t="s">
        <v>7455</v>
      </c>
      <c r="J1242" s="9">
        <v>122</v>
      </c>
      <c r="K1242" s="9" t="s">
        <v>7465</v>
      </c>
      <c r="L1242" s="9" t="s">
        <v>7508</v>
      </c>
      <c r="M1242" s="9">
        <v>939.66</v>
      </c>
      <c r="N1242" s="9">
        <v>618.41999999999996</v>
      </c>
      <c r="O1242" s="9">
        <v>5</v>
      </c>
      <c r="P1242" s="9">
        <v>0.1</v>
      </c>
      <c r="Q1242" s="9">
        <v>624</v>
      </c>
      <c r="R1242" s="9">
        <v>3</v>
      </c>
    </row>
    <row r="1243" spans="1:18" x14ac:dyDescent="0.3">
      <c r="A1243" s="9">
        <v>2002</v>
      </c>
      <c r="B1243" s="9" t="s">
        <v>1259</v>
      </c>
      <c r="C1243" s="9">
        <v>37</v>
      </c>
      <c r="D1243" s="9" t="s">
        <v>5019</v>
      </c>
      <c r="E1243" s="9" t="s">
        <v>6060</v>
      </c>
      <c r="F1243" s="9">
        <v>0</v>
      </c>
      <c r="G1243" s="9">
        <v>10775</v>
      </c>
      <c r="H1243" s="9" t="s">
        <v>6060</v>
      </c>
      <c r="I1243" s="9" t="s">
        <v>7456</v>
      </c>
      <c r="J1243" s="9">
        <v>134</v>
      </c>
      <c r="K1243" s="9" t="s">
        <v>7482</v>
      </c>
      <c r="L1243" s="9" t="s">
        <v>7509</v>
      </c>
      <c r="M1243" s="9">
        <v>1421.32</v>
      </c>
      <c r="N1243" s="9">
        <v>662.54</v>
      </c>
      <c r="O1243" s="9">
        <v>4</v>
      </c>
      <c r="P1243" s="9">
        <v>0.1</v>
      </c>
      <c r="Q1243" s="9">
        <v>544</v>
      </c>
      <c r="R1243" s="9">
        <v>2</v>
      </c>
    </row>
    <row r="1244" spans="1:18" x14ac:dyDescent="0.3">
      <c r="A1244" s="9">
        <v>1661</v>
      </c>
      <c r="B1244" s="9" t="s">
        <v>1260</v>
      </c>
      <c r="C1244" s="9">
        <v>30</v>
      </c>
      <c r="D1244" s="9" t="s">
        <v>5018</v>
      </c>
      <c r="E1244" s="9" t="s">
        <v>5577</v>
      </c>
      <c r="F1244" s="9">
        <v>0</v>
      </c>
      <c r="G1244" s="9">
        <v>13918</v>
      </c>
      <c r="H1244" s="9" t="s">
        <v>5577</v>
      </c>
      <c r="I1244" s="9" t="s">
        <v>7457</v>
      </c>
      <c r="J1244" s="9">
        <v>104</v>
      </c>
      <c r="K1244" s="9" t="s">
        <v>7499</v>
      </c>
      <c r="L1244" s="9" t="s">
        <v>7507</v>
      </c>
      <c r="M1244" s="9">
        <v>1028.3800000000001</v>
      </c>
      <c r="N1244" s="9">
        <v>420.31</v>
      </c>
      <c r="O1244" s="9">
        <v>5</v>
      </c>
      <c r="P1244" s="9"/>
      <c r="Q1244" s="9">
        <v>356</v>
      </c>
      <c r="R1244" s="9">
        <v>10</v>
      </c>
    </row>
    <row r="1245" spans="1:18" x14ac:dyDescent="0.3">
      <c r="A1245" s="9">
        <v>1665</v>
      </c>
      <c r="B1245" s="9" t="s">
        <v>1261</v>
      </c>
      <c r="C1245" s="9">
        <v>94</v>
      </c>
      <c r="D1245" s="9" t="s">
        <v>5021</v>
      </c>
      <c r="E1245" s="9" t="s">
        <v>5660</v>
      </c>
      <c r="F1245" s="9">
        <v>0</v>
      </c>
      <c r="G1245" s="9">
        <v>10885</v>
      </c>
      <c r="H1245" s="9" t="s">
        <v>5660</v>
      </c>
      <c r="I1245" s="9" t="s">
        <v>7456</v>
      </c>
      <c r="J1245" s="9">
        <v>118</v>
      </c>
      <c r="K1245" s="9" t="s">
        <v>7501</v>
      </c>
      <c r="L1245" s="9" t="s">
        <v>7508</v>
      </c>
      <c r="M1245" s="9">
        <v>1185.21</v>
      </c>
      <c r="N1245" s="9">
        <v>677.94</v>
      </c>
      <c r="O1245" s="9">
        <v>3</v>
      </c>
      <c r="P1245" s="9"/>
      <c r="Q1245" s="9">
        <v>715</v>
      </c>
      <c r="R1245" s="9">
        <v>4</v>
      </c>
    </row>
    <row r="1246" spans="1:18" x14ac:dyDescent="0.3">
      <c r="A1246" s="9">
        <v>1155</v>
      </c>
      <c r="B1246" s="9" t="s">
        <v>1262</v>
      </c>
      <c r="C1246" s="9">
        <v>45</v>
      </c>
      <c r="D1246" s="9" t="s">
        <v>5019</v>
      </c>
      <c r="E1246" s="9" t="s">
        <v>6061</v>
      </c>
      <c r="F1246" s="9">
        <v>0</v>
      </c>
      <c r="G1246" s="9">
        <v>12035</v>
      </c>
      <c r="H1246" s="9" t="s">
        <v>6061</v>
      </c>
      <c r="I1246" s="9" t="s">
        <v>7456</v>
      </c>
      <c r="J1246" s="9">
        <v>141</v>
      </c>
      <c r="K1246" s="9" t="s">
        <v>7490</v>
      </c>
      <c r="L1246" s="9" t="s">
        <v>7507</v>
      </c>
      <c r="M1246" s="9">
        <v>581.87</v>
      </c>
      <c r="N1246" s="9"/>
      <c r="O1246" s="9">
        <v>5</v>
      </c>
      <c r="P1246" s="9">
        <v>0.1</v>
      </c>
      <c r="Q1246" s="9">
        <v>426</v>
      </c>
      <c r="R1246" s="9">
        <v>5</v>
      </c>
    </row>
    <row r="1247" spans="1:18" x14ac:dyDescent="0.3">
      <c r="A1247" s="9">
        <v>2492</v>
      </c>
      <c r="B1247" s="9" t="s">
        <v>1263</v>
      </c>
      <c r="C1247" s="9">
        <v>56</v>
      </c>
      <c r="D1247" s="9" t="s">
        <v>5023</v>
      </c>
      <c r="E1247" s="9" t="s">
        <v>5441</v>
      </c>
      <c r="F1247" s="9">
        <v>1</v>
      </c>
      <c r="G1247" s="9">
        <v>10735</v>
      </c>
      <c r="H1247" s="9" t="s">
        <v>5441</v>
      </c>
      <c r="I1247" s="9" t="s">
        <v>7455</v>
      </c>
      <c r="J1247" s="9">
        <v>126</v>
      </c>
      <c r="K1247" s="9" t="s">
        <v>7469</v>
      </c>
      <c r="L1247" s="9" t="s">
        <v>7507</v>
      </c>
      <c r="M1247" s="9">
        <v>444.77</v>
      </c>
      <c r="N1247" s="9">
        <v>309.27</v>
      </c>
      <c r="O1247" s="9">
        <v>3</v>
      </c>
      <c r="P1247" s="9"/>
      <c r="Q1247" s="9">
        <v>892</v>
      </c>
      <c r="R1247" s="9">
        <v>4</v>
      </c>
    </row>
    <row r="1248" spans="1:18" x14ac:dyDescent="0.3">
      <c r="A1248" s="9">
        <v>2072</v>
      </c>
      <c r="B1248" s="9" t="s">
        <v>1264</v>
      </c>
      <c r="C1248" s="9">
        <v>150</v>
      </c>
      <c r="D1248" s="9" t="s">
        <v>5020</v>
      </c>
      <c r="E1248" s="9" t="s">
        <v>6062</v>
      </c>
      <c r="F1248" s="9">
        <v>0</v>
      </c>
      <c r="G1248" s="9">
        <v>12681</v>
      </c>
      <c r="H1248" s="9" t="s">
        <v>6062</v>
      </c>
      <c r="I1248" s="9" t="s">
        <v>7457</v>
      </c>
      <c r="J1248" s="9">
        <v>142</v>
      </c>
      <c r="K1248" s="9" t="s">
        <v>7500</v>
      </c>
      <c r="L1248" s="9" t="s">
        <v>7509</v>
      </c>
      <c r="M1248" s="9">
        <v>708.69</v>
      </c>
      <c r="N1248" s="9">
        <v>305.68</v>
      </c>
      <c r="O1248" s="9">
        <v>4</v>
      </c>
      <c r="P1248" s="9"/>
      <c r="Q1248" s="9">
        <v>340</v>
      </c>
      <c r="R1248" s="9">
        <v>5</v>
      </c>
    </row>
    <row r="1249" spans="1:18" x14ac:dyDescent="0.3">
      <c r="A1249" s="9">
        <v>1966</v>
      </c>
      <c r="B1249" s="9" t="s">
        <v>1265</v>
      </c>
      <c r="C1249" s="9">
        <v>31</v>
      </c>
      <c r="D1249" s="9" t="s">
        <v>5019</v>
      </c>
      <c r="E1249" s="9" t="s">
        <v>5344</v>
      </c>
      <c r="F1249" s="9">
        <v>1</v>
      </c>
      <c r="G1249" s="9">
        <v>13657</v>
      </c>
      <c r="H1249" s="9" t="s">
        <v>5344</v>
      </c>
      <c r="I1249" s="9" t="s">
        <v>7457</v>
      </c>
      <c r="J1249" s="9">
        <v>122</v>
      </c>
      <c r="K1249" s="9" t="s">
        <v>7465</v>
      </c>
      <c r="L1249" s="9" t="s">
        <v>7508</v>
      </c>
      <c r="M1249" s="9">
        <v>1220.3399999999999</v>
      </c>
      <c r="N1249" s="9"/>
      <c r="O1249" s="9">
        <v>5</v>
      </c>
      <c r="P1249" s="9"/>
      <c r="Q1249" s="9">
        <v>1687</v>
      </c>
      <c r="R1249" s="9">
        <v>1</v>
      </c>
    </row>
    <row r="1250" spans="1:18" x14ac:dyDescent="0.3">
      <c r="A1250" s="9">
        <v>1848</v>
      </c>
      <c r="B1250" s="9" t="s">
        <v>1266</v>
      </c>
      <c r="C1250" s="9">
        <v>71</v>
      </c>
      <c r="D1250" s="9" t="s">
        <v>5019</v>
      </c>
      <c r="E1250" s="9" t="s">
        <v>6063</v>
      </c>
      <c r="F1250" s="9">
        <v>0</v>
      </c>
      <c r="G1250" s="9">
        <v>11051</v>
      </c>
      <c r="H1250" s="9" t="s">
        <v>6063</v>
      </c>
      <c r="I1250" s="9" t="s">
        <v>7456</v>
      </c>
      <c r="J1250" s="9">
        <v>147</v>
      </c>
      <c r="K1250" s="9" t="s">
        <v>7474</v>
      </c>
      <c r="L1250" s="9" t="s">
        <v>7510</v>
      </c>
      <c r="M1250" s="9">
        <v>711.63</v>
      </c>
      <c r="N1250" s="9">
        <v>294.26</v>
      </c>
      <c r="O1250" s="9">
        <v>1</v>
      </c>
      <c r="P1250" s="9"/>
      <c r="Q1250" s="9">
        <v>421</v>
      </c>
      <c r="R1250" s="9">
        <v>3</v>
      </c>
    </row>
    <row r="1251" spans="1:18" x14ac:dyDescent="0.3">
      <c r="A1251" s="9">
        <v>2107</v>
      </c>
      <c r="B1251" s="9" t="s">
        <v>1267</v>
      </c>
      <c r="C1251" s="9">
        <v>60</v>
      </c>
      <c r="D1251" s="9" t="s">
        <v>5023</v>
      </c>
      <c r="E1251" s="9" t="s">
        <v>5251</v>
      </c>
      <c r="F1251" s="9">
        <v>0</v>
      </c>
      <c r="G1251" s="9">
        <v>11486</v>
      </c>
      <c r="H1251" s="9" t="s">
        <v>5251</v>
      </c>
      <c r="I1251" s="9" t="s">
        <v>7456</v>
      </c>
      <c r="J1251" s="9">
        <v>133</v>
      </c>
      <c r="K1251" s="9" t="s">
        <v>7498</v>
      </c>
      <c r="L1251" s="9" t="s">
        <v>7510</v>
      </c>
      <c r="M1251" s="9">
        <v>1277.75</v>
      </c>
      <c r="N1251" s="9">
        <v>594.23</v>
      </c>
      <c r="O1251" s="9">
        <v>3</v>
      </c>
      <c r="P1251" s="9"/>
      <c r="Q1251" s="9">
        <v>351</v>
      </c>
      <c r="R1251" s="9">
        <v>10</v>
      </c>
    </row>
    <row r="1252" spans="1:18" x14ac:dyDescent="0.3">
      <c r="A1252" s="9">
        <v>2384</v>
      </c>
      <c r="B1252" s="9" t="s">
        <v>1268</v>
      </c>
      <c r="C1252" s="9">
        <v>46</v>
      </c>
      <c r="D1252" s="9" t="s">
        <v>5018</v>
      </c>
      <c r="E1252" s="9" t="s">
        <v>6064</v>
      </c>
      <c r="F1252" s="9">
        <v>0</v>
      </c>
      <c r="G1252" s="9">
        <v>10395</v>
      </c>
      <c r="H1252" s="9" t="s">
        <v>6064</v>
      </c>
      <c r="I1252" s="9" t="s">
        <v>7455</v>
      </c>
      <c r="J1252" s="9">
        <v>143</v>
      </c>
      <c r="K1252" s="9" t="s">
        <v>7475</v>
      </c>
      <c r="L1252" s="9" t="s">
        <v>7507</v>
      </c>
      <c r="M1252" s="9">
        <v>1483.72</v>
      </c>
      <c r="N1252" s="9">
        <v>851.3</v>
      </c>
      <c r="O1252" s="9">
        <v>3</v>
      </c>
      <c r="P1252" s="9"/>
      <c r="Q1252" s="9">
        <v>426</v>
      </c>
      <c r="R1252" s="9">
        <v>4</v>
      </c>
    </row>
    <row r="1253" spans="1:18" x14ac:dyDescent="0.3">
      <c r="A1253" s="9">
        <v>1688</v>
      </c>
      <c r="B1253" s="9" t="s">
        <v>1269</v>
      </c>
      <c r="C1253" s="9">
        <v>34</v>
      </c>
      <c r="D1253" s="9" t="s">
        <v>5022</v>
      </c>
      <c r="E1253" s="9" t="s">
        <v>6065</v>
      </c>
      <c r="F1253" s="9">
        <v>0</v>
      </c>
      <c r="G1253" s="9">
        <v>10682</v>
      </c>
      <c r="H1253" s="9" t="s">
        <v>6065</v>
      </c>
      <c r="I1253" s="9" t="s">
        <v>7455</v>
      </c>
      <c r="J1253" s="9">
        <v>114</v>
      </c>
      <c r="K1253" s="9" t="s">
        <v>7463</v>
      </c>
      <c r="L1253" s="9" t="s">
        <v>7509</v>
      </c>
      <c r="M1253" s="9">
        <v>154.44</v>
      </c>
      <c r="N1253" s="9">
        <v>85.2</v>
      </c>
      <c r="O1253" s="9">
        <v>1</v>
      </c>
      <c r="P1253" s="9"/>
      <c r="Q1253" s="9">
        <v>456</v>
      </c>
      <c r="R1253" s="9">
        <v>3</v>
      </c>
    </row>
    <row r="1254" spans="1:18" x14ac:dyDescent="0.3">
      <c r="A1254" s="9">
        <v>1147</v>
      </c>
      <c r="B1254" s="9" t="s">
        <v>1270</v>
      </c>
      <c r="C1254" s="9">
        <v>36</v>
      </c>
      <c r="D1254" s="9" t="s">
        <v>5023</v>
      </c>
      <c r="E1254" s="9" t="s">
        <v>5828</v>
      </c>
      <c r="F1254" s="9">
        <v>0</v>
      </c>
      <c r="G1254" s="9">
        <v>12001</v>
      </c>
      <c r="H1254" s="9" t="s">
        <v>5828</v>
      </c>
      <c r="I1254" s="9" t="s">
        <v>7457</v>
      </c>
      <c r="J1254" s="9">
        <v>131</v>
      </c>
      <c r="K1254" s="9" t="s">
        <v>7504</v>
      </c>
      <c r="L1254" s="9" t="s">
        <v>7509</v>
      </c>
      <c r="M1254" s="9">
        <v>115.84</v>
      </c>
      <c r="N1254" s="9">
        <v>58.5</v>
      </c>
      <c r="O1254" s="9">
        <v>5</v>
      </c>
      <c r="P1254" s="9">
        <v>0.1</v>
      </c>
      <c r="Q1254" s="9">
        <v>1135</v>
      </c>
      <c r="R1254" s="9">
        <v>3</v>
      </c>
    </row>
    <row r="1255" spans="1:18" x14ac:dyDescent="0.3">
      <c r="A1255" s="9">
        <v>1341</v>
      </c>
      <c r="B1255" s="9" t="s">
        <v>1271</v>
      </c>
      <c r="C1255" s="9">
        <v>29</v>
      </c>
      <c r="D1255" s="9" t="s">
        <v>5022</v>
      </c>
      <c r="E1255" s="9" t="s">
        <v>6066</v>
      </c>
      <c r="F1255" s="9">
        <v>0</v>
      </c>
      <c r="G1255" s="9">
        <v>13447</v>
      </c>
      <c r="H1255" s="9" t="s">
        <v>6066</v>
      </c>
      <c r="I1255" s="9" t="s">
        <v>7455</v>
      </c>
      <c r="J1255" s="9">
        <v>110</v>
      </c>
      <c r="K1255" s="9" t="s">
        <v>7493</v>
      </c>
      <c r="L1255" s="9" t="s">
        <v>7511</v>
      </c>
      <c r="M1255" s="9">
        <v>266.91000000000003</v>
      </c>
      <c r="N1255" s="9">
        <v>113.87</v>
      </c>
      <c r="O1255" s="9">
        <v>4</v>
      </c>
      <c r="P1255" s="9"/>
      <c r="Q1255" s="9">
        <v>806</v>
      </c>
      <c r="R1255" s="9">
        <v>5</v>
      </c>
    </row>
    <row r="1256" spans="1:18" x14ac:dyDescent="0.3">
      <c r="A1256" s="9">
        <v>1475</v>
      </c>
      <c r="B1256" s="9" t="s">
        <v>1272</v>
      </c>
      <c r="C1256" s="9">
        <v>22</v>
      </c>
      <c r="D1256" s="9" t="s">
        <v>5019</v>
      </c>
      <c r="E1256" s="9" t="s">
        <v>6067</v>
      </c>
      <c r="F1256" s="9">
        <v>0</v>
      </c>
      <c r="G1256" s="9">
        <v>12468</v>
      </c>
      <c r="H1256" s="9" t="s">
        <v>6067</v>
      </c>
      <c r="I1256" s="9" t="s">
        <v>7457</v>
      </c>
      <c r="J1256" s="9">
        <v>124</v>
      </c>
      <c r="K1256" s="9" t="s">
        <v>7497</v>
      </c>
      <c r="L1256" s="9" t="s">
        <v>7508</v>
      </c>
      <c r="M1256" s="9">
        <v>607.34</v>
      </c>
      <c r="N1256" s="9">
        <v>285.52</v>
      </c>
      <c r="O1256" s="9">
        <v>2</v>
      </c>
      <c r="P1256" s="9"/>
      <c r="Q1256" s="9">
        <v>366</v>
      </c>
      <c r="R1256" s="9">
        <v>7</v>
      </c>
    </row>
    <row r="1257" spans="1:18" x14ac:dyDescent="0.3">
      <c r="A1257" s="9">
        <v>2086</v>
      </c>
      <c r="B1257" s="9" t="s">
        <v>1273</v>
      </c>
      <c r="C1257" s="9">
        <v>53</v>
      </c>
      <c r="D1257" s="9" t="s">
        <v>5018</v>
      </c>
      <c r="E1257" s="9" t="s">
        <v>6068</v>
      </c>
      <c r="F1257" s="9">
        <v>0</v>
      </c>
      <c r="G1257" s="9">
        <v>10363</v>
      </c>
      <c r="H1257" s="9" t="s">
        <v>6068</v>
      </c>
      <c r="I1257" s="9" t="s">
        <v>7457</v>
      </c>
      <c r="J1257" s="9">
        <v>121</v>
      </c>
      <c r="K1257" s="9" t="s">
        <v>7495</v>
      </c>
      <c r="L1257" s="9" t="s">
        <v>7508</v>
      </c>
      <c r="M1257" s="9">
        <v>240.01</v>
      </c>
      <c r="N1257" s="9">
        <v>109.26</v>
      </c>
      <c r="O1257" s="9">
        <v>5</v>
      </c>
      <c r="P1257" s="9"/>
      <c r="Q1257" s="9">
        <v>561</v>
      </c>
      <c r="R1257" s="9">
        <v>5</v>
      </c>
    </row>
    <row r="1258" spans="1:18" x14ac:dyDescent="0.3">
      <c r="A1258" s="9">
        <v>2383</v>
      </c>
      <c r="B1258" s="9" t="s">
        <v>1274</v>
      </c>
      <c r="C1258" s="9">
        <v>48</v>
      </c>
      <c r="D1258" s="9" t="s">
        <v>5021</v>
      </c>
      <c r="E1258" s="9" t="s">
        <v>6069</v>
      </c>
      <c r="F1258" s="9">
        <v>0</v>
      </c>
      <c r="G1258" s="9">
        <v>13966</v>
      </c>
      <c r="H1258" s="9" t="s">
        <v>6069</v>
      </c>
      <c r="I1258" s="9" t="s">
        <v>7456</v>
      </c>
      <c r="J1258" s="9">
        <v>148</v>
      </c>
      <c r="K1258" s="9" t="s">
        <v>7491</v>
      </c>
      <c r="L1258" s="9" t="s">
        <v>7509</v>
      </c>
      <c r="M1258" s="9">
        <v>1312.46</v>
      </c>
      <c r="N1258" s="9">
        <v>818.58</v>
      </c>
      <c r="O1258" s="9">
        <v>5</v>
      </c>
      <c r="P1258" s="9">
        <v>0.05</v>
      </c>
      <c r="Q1258" s="9">
        <v>530</v>
      </c>
      <c r="R1258" s="9">
        <v>3</v>
      </c>
    </row>
    <row r="1259" spans="1:18" x14ac:dyDescent="0.3">
      <c r="A1259" s="9">
        <v>1560</v>
      </c>
      <c r="B1259" s="9" t="s">
        <v>1275</v>
      </c>
      <c r="C1259" s="9">
        <v>51</v>
      </c>
      <c r="D1259" s="9" t="s">
        <v>5019</v>
      </c>
      <c r="E1259" s="9" t="s">
        <v>6070</v>
      </c>
      <c r="F1259" s="9">
        <v>0</v>
      </c>
      <c r="G1259" s="9">
        <v>13287</v>
      </c>
      <c r="H1259" s="9" t="s">
        <v>6070</v>
      </c>
      <c r="I1259" s="9" t="s">
        <v>7457</v>
      </c>
      <c r="J1259" s="9">
        <v>108</v>
      </c>
      <c r="K1259" s="9" t="s">
        <v>7496</v>
      </c>
      <c r="L1259" s="9" t="s">
        <v>7510</v>
      </c>
      <c r="M1259" s="9">
        <v>83.56</v>
      </c>
      <c r="N1259" s="9"/>
      <c r="O1259" s="9">
        <v>3</v>
      </c>
      <c r="P1259" s="9"/>
      <c r="Q1259" s="9">
        <v>386</v>
      </c>
      <c r="R1259" s="9">
        <v>6</v>
      </c>
    </row>
    <row r="1260" spans="1:18" x14ac:dyDescent="0.3">
      <c r="A1260" s="9">
        <v>1326</v>
      </c>
      <c r="B1260" s="9" t="s">
        <v>1276</v>
      </c>
      <c r="C1260" s="9">
        <v>34</v>
      </c>
      <c r="D1260" s="9" t="s">
        <v>5023</v>
      </c>
      <c r="E1260" s="9" t="s">
        <v>6071</v>
      </c>
      <c r="F1260" s="9">
        <v>1</v>
      </c>
      <c r="G1260" s="9">
        <v>11854</v>
      </c>
      <c r="H1260" s="9" t="s">
        <v>6071</v>
      </c>
      <c r="I1260" s="9" t="s">
        <v>7457</v>
      </c>
      <c r="J1260" s="9">
        <v>132</v>
      </c>
      <c r="K1260" s="9" t="s">
        <v>7506</v>
      </c>
      <c r="L1260" s="9" t="s">
        <v>7510</v>
      </c>
      <c r="M1260" s="9">
        <v>507.9</v>
      </c>
      <c r="N1260" s="9"/>
      <c r="O1260" s="9">
        <v>3</v>
      </c>
      <c r="P1260" s="9"/>
      <c r="Q1260" s="9">
        <v>1055</v>
      </c>
      <c r="R1260" s="9">
        <v>4</v>
      </c>
    </row>
    <row r="1261" spans="1:18" x14ac:dyDescent="0.3">
      <c r="A1261" s="9">
        <v>2164</v>
      </c>
      <c r="B1261" s="9" t="s">
        <v>1277</v>
      </c>
      <c r="C1261" s="9">
        <v>43</v>
      </c>
      <c r="D1261" s="9" t="s">
        <v>5021</v>
      </c>
      <c r="E1261" s="9" t="s">
        <v>6072</v>
      </c>
      <c r="F1261" s="9">
        <v>0</v>
      </c>
      <c r="G1261" s="9">
        <v>13172</v>
      </c>
      <c r="H1261" s="9" t="s">
        <v>6072</v>
      </c>
      <c r="I1261" s="9" t="s">
        <v>7457</v>
      </c>
      <c r="J1261" s="9">
        <v>131</v>
      </c>
      <c r="K1261" s="9" t="s">
        <v>7504</v>
      </c>
      <c r="L1261" s="9" t="s">
        <v>7508</v>
      </c>
      <c r="M1261" s="9">
        <v>317.81</v>
      </c>
      <c r="N1261" s="9">
        <v>219.52</v>
      </c>
      <c r="O1261" s="9">
        <v>4</v>
      </c>
      <c r="P1261" s="9">
        <v>0.1</v>
      </c>
      <c r="Q1261" s="9">
        <v>674</v>
      </c>
      <c r="R1261" s="9">
        <v>5</v>
      </c>
    </row>
    <row r="1262" spans="1:18" x14ac:dyDescent="0.3">
      <c r="A1262" s="9">
        <v>1989</v>
      </c>
      <c r="B1262" s="9" t="s">
        <v>1278</v>
      </c>
      <c r="C1262" s="9">
        <v>33</v>
      </c>
      <c r="D1262" s="9" t="s">
        <v>5020</v>
      </c>
      <c r="E1262" s="9" t="s">
        <v>5307</v>
      </c>
      <c r="F1262" s="9">
        <v>0</v>
      </c>
      <c r="G1262" s="9">
        <v>11781</v>
      </c>
      <c r="H1262" s="9" t="s">
        <v>5307</v>
      </c>
      <c r="I1262" s="9" t="s">
        <v>7457</v>
      </c>
      <c r="J1262" s="9">
        <v>134</v>
      </c>
      <c r="K1262" s="9" t="s">
        <v>7482</v>
      </c>
      <c r="L1262" s="9" t="s">
        <v>7509</v>
      </c>
      <c r="M1262" s="9">
        <v>1400.73</v>
      </c>
      <c r="N1262" s="9">
        <v>931.87</v>
      </c>
      <c r="O1262" s="9">
        <v>4</v>
      </c>
      <c r="P1262" s="9"/>
      <c r="Q1262" s="9">
        <v>565</v>
      </c>
      <c r="R1262" s="9">
        <v>7</v>
      </c>
    </row>
    <row r="1263" spans="1:18" x14ac:dyDescent="0.3">
      <c r="A1263" s="9">
        <v>1214</v>
      </c>
      <c r="B1263" s="9" t="s">
        <v>1279</v>
      </c>
      <c r="C1263" s="9">
        <v>29</v>
      </c>
      <c r="D1263" s="9" t="s">
        <v>5021</v>
      </c>
      <c r="E1263" s="9" t="s">
        <v>6073</v>
      </c>
      <c r="F1263" s="9">
        <v>1</v>
      </c>
      <c r="G1263" s="9">
        <v>10092</v>
      </c>
      <c r="H1263" s="9" t="s">
        <v>6073</v>
      </c>
      <c r="I1263" s="9" t="s">
        <v>7456</v>
      </c>
      <c r="J1263" s="9">
        <v>123</v>
      </c>
      <c r="K1263" s="9" t="s">
        <v>7502</v>
      </c>
      <c r="L1263" s="9" t="s">
        <v>7510</v>
      </c>
      <c r="M1263" s="9">
        <v>1020.75</v>
      </c>
      <c r="N1263" s="9">
        <v>560.74</v>
      </c>
      <c r="O1263" s="9">
        <v>4</v>
      </c>
      <c r="P1263" s="9"/>
      <c r="Q1263" s="9">
        <v>406</v>
      </c>
      <c r="R1263" s="9">
        <v>3</v>
      </c>
    </row>
    <row r="1264" spans="1:18" x14ac:dyDescent="0.3">
      <c r="A1264" s="9">
        <v>1434</v>
      </c>
      <c r="B1264" s="9" t="s">
        <v>1280</v>
      </c>
      <c r="C1264" s="9">
        <v>65</v>
      </c>
      <c r="D1264" s="9" t="s">
        <v>5023</v>
      </c>
      <c r="E1264" s="9" t="s">
        <v>6074</v>
      </c>
      <c r="F1264" s="9">
        <v>0</v>
      </c>
      <c r="G1264" s="9">
        <v>11598</v>
      </c>
      <c r="H1264" s="9" t="s">
        <v>6074</v>
      </c>
      <c r="I1264" s="9" t="s">
        <v>7455</v>
      </c>
      <c r="J1264" s="9">
        <v>125</v>
      </c>
      <c r="K1264" s="9" t="s">
        <v>7479</v>
      </c>
      <c r="L1264" s="9" t="s">
        <v>7510</v>
      </c>
      <c r="M1264" s="9">
        <v>1372.44</v>
      </c>
      <c r="N1264" s="9"/>
      <c r="O1264" s="9">
        <v>1</v>
      </c>
      <c r="P1264" s="9">
        <v>0.2</v>
      </c>
      <c r="Q1264" s="9">
        <v>792</v>
      </c>
      <c r="R1264" s="9">
        <v>6</v>
      </c>
    </row>
    <row r="1265" spans="1:18" x14ac:dyDescent="0.3">
      <c r="A1265" s="9">
        <v>1951</v>
      </c>
      <c r="B1265" s="9" t="s">
        <v>1281</v>
      </c>
      <c r="C1265" s="9">
        <v>41</v>
      </c>
      <c r="D1265" s="9" t="s">
        <v>5021</v>
      </c>
      <c r="E1265" s="9" t="s">
        <v>6075</v>
      </c>
      <c r="F1265" s="9">
        <v>0</v>
      </c>
      <c r="G1265" s="9">
        <v>10265</v>
      </c>
      <c r="H1265" s="9" t="s">
        <v>6075</v>
      </c>
      <c r="I1265" s="9" t="s">
        <v>7455</v>
      </c>
      <c r="J1265" s="9">
        <v>107</v>
      </c>
      <c r="K1265" s="9" t="s">
        <v>7485</v>
      </c>
      <c r="L1265" s="9" t="s">
        <v>7508</v>
      </c>
      <c r="M1265" s="9">
        <v>1459.88</v>
      </c>
      <c r="N1265" s="9">
        <v>985.03</v>
      </c>
      <c r="O1265" s="9">
        <v>2</v>
      </c>
      <c r="P1265" s="9"/>
      <c r="Q1265" s="9">
        <v>702</v>
      </c>
      <c r="R1265" s="9">
        <v>5</v>
      </c>
    </row>
    <row r="1266" spans="1:18" x14ac:dyDescent="0.3">
      <c r="A1266" s="9">
        <v>1722</v>
      </c>
      <c r="B1266" s="9" t="s">
        <v>1282</v>
      </c>
      <c r="C1266" s="9">
        <v>47</v>
      </c>
      <c r="D1266" s="9" t="s">
        <v>5023</v>
      </c>
      <c r="E1266" s="9" t="s">
        <v>6076</v>
      </c>
      <c r="F1266" s="9">
        <v>1</v>
      </c>
      <c r="G1266" s="9">
        <v>12253</v>
      </c>
      <c r="H1266" s="9" t="s">
        <v>6076</v>
      </c>
      <c r="I1266" s="9" t="s">
        <v>7457</v>
      </c>
      <c r="J1266" s="9">
        <v>119</v>
      </c>
      <c r="K1266" s="9" t="s">
        <v>7459</v>
      </c>
      <c r="L1266" s="9" t="s">
        <v>7508</v>
      </c>
      <c r="M1266" s="9">
        <v>770.79</v>
      </c>
      <c r="N1266" s="9">
        <v>449.65</v>
      </c>
      <c r="O1266" s="9">
        <v>2</v>
      </c>
      <c r="P1266" s="9"/>
      <c r="Q1266" s="9">
        <v>1733</v>
      </c>
      <c r="R1266" s="9">
        <v>1</v>
      </c>
    </row>
    <row r="1267" spans="1:18" x14ac:dyDescent="0.3">
      <c r="A1267" s="9">
        <v>2341</v>
      </c>
      <c r="B1267" s="9" t="s">
        <v>1283</v>
      </c>
      <c r="C1267" s="9">
        <v>52</v>
      </c>
      <c r="D1267" s="9" t="s">
        <v>5019</v>
      </c>
      <c r="E1267" s="9" t="s">
        <v>5122</v>
      </c>
      <c r="F1267" s="9">
        <v>0</v>
      </c>
      <c r="G1267" s="9">
        <v>13151</v>
      </c>
      <c r="H1267" s="9" t="s">
        <v>5122</v>
      </c>
      <c r="I1267" s="9" t="s">
        <v>7455</v>
      </c>
      <c r="J1267" s="9">
        <v>107</v>
      </c>
      <c r="K1267" s="9" t="s">
        <v>7485</v>
      </c>
      <c r="L1267" s="9" t="s">
        <v>7510</v>
      </c>
      <c r="M1267" s="9">
        <v>389.76</v>
      </c>
      <c r="N1267" s="9">
        <v>190.33</v>
      </c>
      <c r="O1267" s="9">
        <v>4</v>
      </c>
      <c r="P1267" s="9"/>
      <c r="Q1267" s="9">
        <v>627</v>
      </c>
      <c r="R1267" s="9">
        <v>7</v>
      </c>
    </row>
    <row r="1268" spans="1:18" x14ac:dyDescent="0.3">
      <c r="A1268" s="9">
        <v>1031</v>
      </c>
      <c r="B1268" s="9" t="s">
        <v>1284</v>
      </c>
      <c r="C1268" s="9">
        <v>42</v>
      </c>
      <c r="D1268" s="9" t="s">
        <v>5018</v>
      </c>
      <c r="E1268" s="9" t="s">
        <v>5123</v>
      </c>
      <c r="F1268" s="9">
        <v>1</v>
      </c>
      <c r="G1268" s="9">
        <v>12084</v>
      </c>
      <c r="H1268" s="9" t="s">
        <v>5123</v>
      </c>
      <c r="I1268" s="9" t="s">
        <v>7455</v>
      </c>
      <c r="J1268" s="9">
        <v>147</v>
      </c>
      <c r="K1268" s="9" t="s">
        <v>7474</v>
      </c>
      <c r="L1268" s="9" t="s">
        <v>7509</v>
      </c>
      <c r="M1268" s="9">
        <v>330.91</v>
      </c>
      <c r="N1268" s="9"/>
      <c r="O1268" s="9">
        <v>3</v>
      </c>
      <c r="P1268" s="9">
        <v>0.1</v>
      </c>
      <c r="Q1268" s="9">
        <v>1196</v>
      </c>
      <c r="R1268" s="9">
        <v>3</v>
      </c>
    </row>
    <row r="1269" spans="1:18" x14ac:dyDescent="0.3">
      <c r="A1269" s="9">
        <v>1669</v>
      </c>
      <c r="B1269" s="9" t="s">
        <v>1285</v>
      </c>
      <c r="C1269" s="9">
        <v>43</v>
      </c>
      <c r="D1269" s="9" t="s">
        <v>5020</v>
      </c>
      <c r="E1269" s="9" t="s">
        <v>5080</v>
      </c>
      <c r="F1269" s="9">
        <v>0</v>
      </c>
      <c r="G1269" s="9">
        <v>11034</v>
      </c>
      <c r="H1269" s="9" t="s">
        <v>5080</v>
      </c>
      <c r="I1269" s="9" t="s">
        <v>7457</v>
      </c>
      <c r="J1269" s="9">
        <v>108</v>
      </c>
      <c r="K1269" s="9" t="s">
        <v>7496</v>
      </c>
      <c r="L1269" s="9" t="s">
        <v>7510</v>
      </c>
      <c r="M1269" s="9">
        <v>373.23</v>
      </c>
      <c r="N1269" s="9">
        <v>260.38</v>
      </c>
      <c r="O1269" s="9">
        <v>2</v>
      </c>
      <c r="P1269" s="9"/>
      <c r="Q1269" s="9">
        <v>431</v>
      </c>
      <c r="R1269" s="9">
        <v>4</v>
      </c>
    </row>
    <row r="1270" spans="1:18" x14ac:dyDescent="0.3">
      <c r="A1270" s="9">
        <v>1284</v>
      </c>
      <c r="B1270" s="9" t="s">
        <v>1286</v>
      </c>
      <c r="C1270" s="9">
        <v>23</v>
      </c>
      <c r="D1270" s="9" t="s">
        <v>5018</v>
      </c>
      <c r="E1270" s="9" t="s">
        <v>6077</v>
      </c>
      <c r="F1270" s="9">
        <v>0</v>
      </c>
      <c r="G1270" s="9">
        <v>13698</v>
      </c>
      <c r="H1270" s="9" t="s">
        <v>6077</v>
      </c>
      <c r="I1270" s="9" t="s">
        <v>7457</v>
      </c>
      <c r="J1270" s="9">
        <v>114</v>
      </c>
      <c r="K1270" s="9" t="s">
        <v>7463</v>
      </c>
      <c r="L1270" s="9" t="s">
        <v>7510</v>
      </c>
      <c r="M1270" s="9">
        <v>1077.46</v>
      </c>
      <c r="N1270" s="9">
        <v>705.57</v>
      </c>
      <c r="O1270" s="9">
        <v>5</v>
      </c>
      <c r="P1270" s="9">
        <v>0.05</v>
      </c>
      <c r="Q1270" s="9">
        <v>647</v>
      </c>
      <c r="R1270" s="9">
        <v>4</v>
      </c>
    </row>
    <row r="1271" spans="1:18" x14ac:dyDescent="0.3">
      <c r="A1271" s="9">
        <v>2328</v>
      </c>
      <c r="B1271" s="9" t="s">
        <v>1287</v>
      </c>
      <c r="C1271" s="9">
        <v>26</v>
      </c>
      <c r="D1271" s="9" t="s">
        <v>5018</v>
      </c>
      <c r="E1271" s="9" t="s">
        <v>6078</v>
      </c>
      <c r="F1271" s="9">
        <v>0</v>
      </c>
      <c r="G1271" s="9">
        <v>11113</v>
      </c>
      <c r="H1271" s="9" t="s">
        <v>6078</v>
      </c>
      <c r="I1271" s="9" t="s">
        <v>7455</v>
      </c>
      <c r="J1271" s="9">
        <v>101</v>
      </c>
      <c r="K1271" s="9" t="s">
        <v>7478</v>
      </c>
      <c r="L1271" s="9" t="s">
        <v>7509</v>
      </c>
      <c r="M1271" s="9">
        <v>108.65</v>
      </c>
      <c r="N1271" s="9">
        <v>52.63</v>
      </c>
      <c r="O1271" s="9">
        <v>1</v>
      </c>
      <c r="P1271" s="9">
        <v>0.05</v>
      </c>
      <c r="Q1271" s="9">
        <v>388</v>
      </c>
      <c r="R1271" s="9">
        <v>3</v>
      </c>
    </row>
    <row r="1272" spans="1:18" x14ac:dyDescent="0.3">
      <c r="A1272" s="9">
        <v>1428</v>
      </c>
      <c r="B1272" s="9" t="s">
        <v>1288</v>
      </c>
      <c r="C1272" s="9">
        <v>25</v>
      </c>
      <c r="D1272" s="9" t="s">
        <v>5018</v>
      </c>
      <c r="E1272" s="9" t="s">
        <v>5275</v>
      </c>
      <c r="F1272" s="9">
        <v>0</v>
      </c>
      <c r="G1272" s="9">
        <v>10743</v>
      </c>
      <c r="H1272" s="9" t="s">
        <v>5275</v>
      </c>
      <c r="I1272" s="9" t="s">
        <v>7456</v>
      </c>
      <c r="J1272" s="9">
        <v>113</v>
      </c>
      <c r="K1272" s="9" t="s">
        <v>7460</v>
      </c>
      <c r="L1272" s="9" t="s">
        <v>7508</v>
      </c>
      <c r="M1272" s="9">
        <v>124.47</v>
      </c>
      <c r="N1272" s="9">
        <v>85.37</v>
      </c>
      <c r="O1272" s="9">
        <v>3</v>
      </c>
      <c r="P1272" s="9"/>
      <c r="Q1272" s="9">
        <v>945</v>
      </c>
      <c r="R1272" s="9">
        <v>2</v>
      </c>
    </row>
    <row r="1273" spans="1:18" x14ac:dyDescent="0.3">
      <c r="A1273" s="9">
        <v>1285</v>
      </c>
      <c r="B1273" s="9" t="s">
        <v>1289</v>
      </c>
      <c r="C1273" s="9">
        <v>49</v>
      </c>
      <c r="D1273" s="9" t="s">
        <v>5023</v>
      </c>
      <c r="E1273" s="9" t="s">
        <v>6079</v>
      </c>
      <c r="F1273" s="9">
        <v>1</v>
      </c>
      <c r="G1273" s="9">
        <v>12066</v>
      </c>
      <c r="H1273" s="9" t="s">
        <v>6079</v>
      </c>
      <c r="I1273" s="9" t="s">
        <v>7455</v>
      </c>
      <c r="J1273" s="9">
        <v>103</v>
      </c>
      <c r="K1273" s="9" t="s">
        <v>7472</v>
      </c>
      <c r="L1273" s="9" t="s">
        <v>7509</v>
      </c>
      <c r="M1273" s="9">
        <v>931.81</v>
      </c>
      <c r="N1273" s="9">
        <v>647.08000000000004</v>
      </c>
      <c r="O1273" s="9">
        <v>1</v>
      </c>
      <c r="P1273" s="9">
        <v>0.05</v>
      </c>
      <c r="Q1273" s="9">
        <v>1157</v>
      </c>
      <c r="R1273" s="9">
        <v>3</v>
      </c>
    </row>
    <row r="1274" spans="1:18" x14ac:dyDescent="0.3">
      <c r="A1274" s="9">
        <v>2167</v>
      </c>
      <c r="B1274" s="9" t="s">
        <v>1290</v>
      </c>
      <c r="C1274" s="9">
        <v>41</v>
      </c>
      <c r="D1274" s="9" t="s">
        <v>5023</v>
      </c>
      <c r="E1274" s="9" t="s">
        <v>6080</v>
      </c>
      <c r="F1274" s="9">
        <v>0</v>
      </c>
      <c r="G1274" s="9">
        <v>13635</v>
      </c>
      <c r="H1274" s="9" t="s">
        <v>6080</v>
      </c>
      <c r="I1274" s="9" t="s">
        <v>7457</v>
      </c>
      <c r="J1274" s="9">
        <v>128</v>
      </c>
      <c r="K1274" s="9" t="s">
        <v>7473</v>
      </c>
      <c r="L1274" s="9" t="s">
        <v>7509</v>
      </c>
      <c r="M1274" s="9">
        <v>980.98</v>
      </c>
      <c r="N1274" s="9">
        <v>460.42</v>
      </c>
      <c r="O1274" s="9">
        <v>5</v>
      </c>
      <c r="P1274" s="9"/>
      <c r="Q1274" s="9">
        <v>367</v>
      </c>
      <c r="R1274" s="9">
        <v>5</v>
      </c>
    </row>
    <row r="1275" spans="1:18" x14ac:dyDescent="0.3">
      <c r="A1275" s="9">
        <v>2447</v>
      </c>
      <c r="B1275" s="9" t="s">
        <v>1291</v>
      </c>
      <c r="C1275" s="9">
        <v>26</v>
      </c>
      <c r="D1275" s="9" t="s">
        <v>5020</v>
      </c>
      <c r="E1275" s="9" t="s">
        <v>5338</v>
      </c>
      <c r="F1275" s="9">
        <v>0</v>
      </c>
      <c r="G1275" s="9">
        <v>10373</v>
      </c>
      <c r="H1275" s="9" t="s">
        <v>5338</v>
      </c>
      <c r="I1275" s="9" t="s">
        <v>7455</v>
      </c>
      <c r="J1275" s="9">
        <v>138</v>
      </c>
      <c r="K1275" s="9" t="s">
        <v>7464</v>
      </c>
      <c r="L1275" s="9" t="s">
        <v>7509</v>
      </c>
      <c r="M1275" s="9">
        <v>1014.63</v>
      </c>
      <c r="N1275" s="9">
        <v>678.46</v>
      </c>
      <c r="O1275" s="9">
        <v>2</v>
      </c>
      <c r="P1275" s="9"/>
      <c r="Q1275" s="9">
        <v>531</v>
      </c>
      <c r="R1275" s="9">
        <v>4</v>
      </c>
    </row>
    <row r="1276" spans="1:18" x14ac:dyDescent="0.3">
      <c r="A1276" s="9">
        <v>2042</v>
      </c>
      <c r="B1276" s="9" t="s">
        <v>1292</v>
      </c>
      <c r="C1276" s="9">
        <v>48</v>
      </c>
      <c r="D1276" s="9" t="s">
        <v>5023</v>
      </c>
      <c r="E1276" s="9" t="s">
        <v>5953</v>
      </c>
      <c r="F1276" s="9">
        <v>0</v>
      </c>
      <c r="G1276" s="9">
        <v>11809</v>
      </c>
      <c r="H1276" s="9" t="s">
        <v>5953</v>
      </c>
      <c r="I1276" s="9" t="s">
        <v>7455</v>
      </c>
      <c r="J1276" s="9">
        <v>115</v>
      </c>
      <c r="K1276" s="9" t="s">
        <v>7481</v>
      </c>
      <c r="L1276" s="9" t="s">
        <v>7509</v>
      </c>
      <c r="M1276" s="9">
        <v>589.23</v>
      </c>
      <c r="N1276" s="9">
        <v>391.81</v>
      </c>
      <c r="O1276" s="9">
        <v>1</v>
      </c>
      <c r="P1276" s="9"/>
      <c r="Q1276" s="9">
        <v>984</v>
      </c>
      <c r="R1276" s="9">
        <v>3</v>
      </c>
    </row>
    <row r="1277" spans="1:18" x14ac:dyDescent="0.3">
      <c r="A1277" s="9">
        <v>1017</v>
      </c>
      <c r="B1277" s="9" t="s">
        <v>1293</v>
      </c>
      <c r="C1277" s="9">
        <v>48</v>
      </c>
      <c r="D1277" s="9" t="s">
        <v>5022</v>
      </c>
      <c r="E1277" s="9" t="s">
        <v>5733</v>
      </c>
      <c r="F1277" s="9">
        <v>1</v>
      </c>
      <c r="G1277" s="9">
        <v>10093</v>
      </c>
      <c r="H1277" s="9" t="s">
        <v>5733</v>
      </c>
      <c r="I1277" s="9" t="s">
        <v>7456</v>
      </c>
      <c r="J1277" s="9">
        <v>136</v>
      </c>
      <c r="K1277" s="9" t="s">
        <v>7503</v>
      </c>
      <c r="L1277" s="9" t="s">
        <v>7508</v>
      </c>
      <c r="M1277" s="9">
        <v>1218.6199999999999</v>
      </c>
      <c r="N1277" s="9">
        <v>501.98</v>
      </c>
      <c r="O1277" s="9">
        <v>1</v>
      </c>
      <c r="P1277" s="9"/>
      <c r="Q1277" s="9">
        <v>668</v>
      </c>
      <c r="R1277" s="9">
        <v>2</v>
      </c>
    </row>
    <row r="1278" spans="1:18" x14ac:dyDescent="0.3">
      <c r="A1278" s="9">
        <v>1768</v>
      </c>
      <c r="B1278" s="9" t="s">
        <v>1294</v>
      </c>
      <c r="C1278" s="9">
        <v>29</v>
      </c>
      <c r="D1278" s="9" t="s">
        <v>5023</v>
      </c>
      <c r="E1278" s="9" t="s">
        <v>5453</v>
      </c>
      <c r="F1278" s="9">
        <v>1</v>
      </c>
      <c r="G1278" s="9">
        <v>10031</v>
      </c>
      <c r="H1278" s="9" t="s">
        <v>5453</v>
      </c>
      <c r="I1278" s="9" t="s">
        <v>7455</v>
      </c>
      <c r="J1278" s="9">
        <v>103</v>
      </c>
      <c r="K1278" s="9" t="s">
        <v>7472</v>
      </c>
      <c r="L1278" s="9" t="s">
        <v>7510</v>
      </c>
      <c r="M1278" s="9">
        <v>823.76</v>
      </c>
      <c r="N1278" s="9">
        <v>495</v>
      </c>
      <c r="O1278" s="9">
        <v>1</v>
      </c>
      <c r="P1278" s="9"/>
      <c r="Q1278" s="9">
        <v>337</v>
      </c>
      <c r="R1278" s="9">
        <v>3</v>
      </c>
    </row>
    <row r="1279" spans="1:18" x14ac:dyDescent="0.3">
      <c r="A1279" s="9">
        <v>1589</v>
      </c>
      <c r="B1279" s="9" t="s">
        <v>1295</v>
      </c>
      <c r="C1279" s="9">
        <v>39</v>
      </c>
      <c r="D1279" s="9" t="s">
        <v>5023</v>
      </c>
      <c r="E1279" s="9" t="s">
        <v>6081</v>
      </c>
      <c r="F1279" s="9">
        <v>1</v>
      </c>
      <c r="G1279" s="9">
        <v>13734</v>
      </c>
      <c r="H1279" s="9" t="s">
        <v>6081</v>
      </c>
      <c r="I1279" s="9" t="s">
        <v>7455</v>
      </c>
      <c r="J1279" s="9">
        <v>104</v>
      </c>
      <c r="K1279" s="9" t="s">
        <v>7499</v>
      </c>
      <c r="L1279" s="9" t="s">
        <v>7507</v>
      </c>
      <c r="M1279" s="9">
        <v>202.93</v>
      </c>
      <c r="N1279" s="9">
        <v>99.76</v>
      </c>
      <c r="O1279" s="9">
        <v>5</v>
      </c>
      <c r="P1279" s="9"/>
      <c r="Q1279" s="9">
        <v>1425</v>
      </c>
      <c r="R1279" s="9">
        <v>2</v>
      </c>
    </row>
    <row r="1280" spans="1:18" x14ac:dyDescent="0.3">
      <c r="A1280" s="9">
        <v>2394</v>
      </c>
      <c r="B1280" s="9" t="s">
        <v>1296</v>
      </c>
      <c r="C1280" s="9">
        <v>48</v>
      </c>
      <c r="D1280" s="9" t="s">
        <v>5023</v>
      </c>
      <c r="E1280" s="9" t="s">
        <v>6082</v>
      </c>
      <c r="F1280" s="9">
        <v>1</v>
      </c>
      <c r="G1280" s="9">
        <v>10139</v>
      </c>
      <c r="H1280" s="9" t="s">
        <v>6082</v>
      </c>
      <c r="I1280" s="9" t="s">
        <v>7457</v>
      </c>
      <c r="J1280" s="9">
        <v>105</v>
      </c>
      <c r="K1280" s="9" t="s">
        <v>7461</v>
      </c>
      <c r="L1280" s="9" t="s">
        <v>7508</v>
      </c>
      <c r="M1280" s="9">
        <v>1205.79</v>
      </c>
      <c r="N1280" s="9">
        <v>726.35</v>
      </c>
      <c r="O1280" s="9">
        <v>3</v>
      </c>
      <c r="P1280" s="9"/>
      <c r="Q1280" s="9">
        <v>1112</v>
      </c>
      <c r="R1280" s="9">
        <v>3</v>
      </c>
    </row>
    <row r="1281" spans="1:18" x14ac:dyDescent="0.3">
      <c r="A1281" s="9">
        <v>2198</v>
      </c>
      <c r="B1281" s="9" t="s">
        <v>1297</v>
      </c>
      <c r="C1281" s="9">
        <v>27</v>
      </c>
      <c r="D1281" s="9" t="s">
        <v>5019</v>
      </c>
      <c r="E1281" s="9" t="s">
        <v>6083</v>
      </c>
      <c r="F1281" s="9">
        <v>0</v>
      </c>
      <c r="G1281" s="9">
        <v>11593</v>
      </c>
      <c r="H1281" s="9" t="s">
        <v>6083</v>
      </c>
      <c r="I1281" s="9" t="s">
        <v>7456</v>
      </c>
      <c r="J1281" s="9">
        <v>126</v>
      </c>
      <c r="K1281" s="9" t="s">
        <v>7469</v>
      </c>
      <c r="L1281" s="9" t="s">
        <v>7509</v>
      </c>
      <c r="M1281" s="9">
        <v>1431.95</v>
      </c>
      <c r="N1281" s="9">
        <v>965.23</v>
      </c>
      <c r="O1281" s="9">
        <v>3</v>
      </c>
      <c r="P1281" s="9"/>
      <c r="Q1281" s="9">
        <v>502</v>
      </c>
      <c r="R1281" s="9">
        <v>3</v>
      </c>
    </row>
    <row r="1282" spans="1:18" x14ac:dyDescent="0.3">
      <c r="A1282" s="9">
        <v>2009</v>
      </c>
      <c r="B1282" s="9" t="s">
        <v>1298</v>
      </c>
      <c r="C1282" s="9">
        <v>48</v>
      </c>
      <c r="D1282" s="9" t="s">
        <v>5020</v>
      </c>
      <c r="E1282" s="9" t="s">
        <v>5078</v>
      </c>
      <c r="F1282" s="9">
        <v>0</v>
      </c>
      <c r="G1282" s="9">
        <v>13020</v>
      </c>
      <c r="H1282" s="9" t="s">
        <v>5078</v>
      </c>
      <c r="I1282" s="9" t="s">
        <v>7455</v>
      </c>
      <c r="J1282" s="9">
        <v>125</v>
      </c>
      <c r="K1282" s="9" t="s">
        <v>7479</v>
      </c>
      <c r="L1282" s="9" t="s">
        <v>7510</v>
      </c>
      <c r="M1282" s="9">
        <v>137.05000000000001</v>
      </c>
      <c r="N1282" s="9">
        <v>75.33</v>
      </c>
      <c r="O1282" s="9">
        <v>5</v>
      </c>
      <c r="P1282" s="9">
        <v>0.05</v>
      </c>
      <c r="Q1282" s="9">
        <v>764</v>
      </c>
      <c r="R1282" s="9">
        <v>3</v>
      </c>
    </row>
    <row r="1283" spans="1:18" x14ac:dyDescent="0.3">
      <c r="A1283" s="9">
        <v>1193</v>
      </c>
      <c r="B1283" s="9" t="s">
        <v>1299</v>
      </c>
      <c r="C1283" s="9">
        <v>44</v>
      </c>
      <c r="D1283" s="9" t="s">
        <v>5022</v>
      </c>
      <c r="E1283" s="9" t="s">
        <v>6084</v>
      </c>
      <c r="F1283" s="9">
        <v>0</v>
      </c>
      <c r="G1283" s="9">
        <v>13092</v>
      </c>
      <c r="H1283" s="9" t="s">
        <v>6084</v>
      </c>
      <c r="I1283" s="9" t="s">
        <v>7455</v>
      </c>
      <c r="J1283" s="9">
        <v>110</v>
      </c>
      <c r="K1283" s="9" t="s">
        <v>7493</v>
      </c>
      <c r="L1283" s="9" t="s">
        <v>7510</v>
      </c>
      <c r="M1283" s="9">
        <v>617.46</v>
      </c>
      <c r="N1283" s="9">
        <v>323.75</v>
      </c>
      <c r="O1283" s="9">
        <v>1</v>
      </c>
      <c r="P1283" s="9"/>
      <c r="Q1283" s="9">
        <v>405</v>
      </c>
      <c r="R1283" s="9">
        <v>7</v>
      </c>
    </row>
    <row r="1284" spans="1:18" x14ac:dyDescent="0.3">
      <c r="A1284" s="9">
        <v>1501</v>
      </c>
      <c r="B1284" s="9" t="s">
        <v>1300</v>
      </c>
      <c r="C1284" s="9">
        <v>25</v>
      </c>
      <c r="D1284" s="9" t="s">
        <v>5023</v>
      </c>
      <c r="E1284" s="9" t="s">
        <v>6085</v>
      </c>
      <c r="F1284" s="9">
        <v>0</v>
      </c>
      <c r="G1284" s="9">
        <v>13220</v>
      </c>
      <c r="H1284" s="9" t="s">
        <v>6085</v>
      </c>
      <c r="I1284" s="9" t="s">
        <v>7457</v>
      </c>
      <c r="J1284" s="9">
        <v>108</v>
      </c>
      <c r="K1284" s="9" t="s">
        <v>7496</v>
      </c>
      <c r="L1284" s="9" t="s">
        <v>7509</v>
      </c>
      <c r="M1284" s="9">
        <v>756.9</v>
      </c>
      <c r="N1284" s="9">
        <v>512.01</v>
      </c>
      <c r="O1284" s="9">
        <v>1</v>
      </c>
      <c r="P1284" s="9">
        <v>0.1</v>
      </c>
      <c r="Q1284" s="9">
        <v>511</v>
      </c>
      <c r="R1284" s="9">
        <v>2</v>
      </c>
    </row>
    <row r="1285" spans="1:18" x14ac:dyDescent="0.3">
      <c r="A1285" s="9">
        <v>1987</v>
      </c>
      <c r="B1285" s="9" t="s">
        <v>1301</v>
      </c>
      <c r="C1285" s="9">
        <v>43</v>
      </c>
      <c r="D1285" s="9" t="s">
        <v>5020</v>
      </c>
      <c r="E1285" s="9" t="s">
        <v>6086</v>
      </c>
      <c r="F1285" s="9">
        <v>0</v>
      </c>
      <c r="G1285" s="9">
        <v>13292</v>
      </c>
      <c r="H1285" s="9" t="s">
        <v>6086</v>
      </c>
      <c r="I1285" s="9" t="s">
        <v>7457</v>
      </c>
      <c r="J1285" s="9">
        <v>112</v>
      </c>
      <c r="K1285" s="9" t="s">
        <v>7492</v>
      </c>
      <c r="L1285" s="9" t="s">
        <v>7508</v>
      </c>
      <c r="M1285" s="9">
        <v>262.38</v>
      </c>
      <c r="N1285" s="9"/>
      <c r="O1285" s="9">
        <v>4</v>
      </c>
      <c r="P1285" s="9">
        <v>0.05</v>
      </c>
      <c r="Q1285" s="9">
        <v>558</v>
      </c>
      <c r="R1285" s="9">
        <v>6</v>
      </c>
    </row>
    <row r="1286" spans="1:18" x14ac:dyDescent="0.3">
      <c r="A1286" s="9">
        <v>2136</v>
      </c>
      <c r="B1286" s="9" t="s">
        <v>1302</v>
      </c>
      <c r="C1286" s="9">
        <v>45</v>
      </c>
      <c r="D1286" s="9" t="s">
        <v>5021</v>
      </c>
      <c r="E1286" s="9" t="s">
        <v>5104</v>
      </c>
      <c r="F1286" s="9">
        <v>0</v>
      </c>
      <c r="G1286" s="9">
        <v>12780</v>
      </c>
      <c r="H1286" s="9" t="s">
        <v>5104</v>
      </c>
      <c r="I1286" s="9" t="s">
        <v>7456</v>
      </c>
      <c r="J1286" s="9">
        <v>103</v>
      </c>
      <c r="K1286" s="9" t="s">
        <v>7472</v>
      </c>
      <c r="L1286" s="9" t="s">
        <v>7509</v>
      </c>
      <c r="M1286" s="9">
        <v>1308.18</v>
      </c>
      <c r="N1286" s="9">
        <v>547.70000000000005</v>
      </c>
      <c r="O1286" s="9">
        <v>2</v>
      </c>
      <c r="P1286" s="9"/>
      <c r="Q1286" s="9">
        <v>428</v>
      </c>
      <c r="R1286" s="9">
        <v>7</v>
      </c>
    </row>
    <row r="1287" spans="1:18" x14ac:dyDescent="0.3">
      <c r="A1287" s="9">
        <v>1113</v>
      </c>
      <c r="B1287" s="9" t="s">
        <v>1303</v>
      </c>
      <c r="C1287" s="9">
        <v>30</v>
      </c>
      <c r="D1287" s="9" t="s">
        <v>5019</v>
      </c>
      <c r="E1287" s="9" t="s">
        <v>5208</v>
      </c>
      <c r="F1287" s="9">
        <v>0</v>
      </c>
      <c r="G1287" s="9">
        <v>12801</v>
      </c>
      <c r="H1287" s="9" t="s">
        <v>5208</v>
      </c>
      <c r="I1287" s="9" t="s">
        <v>7456</v>
      </c>
      <c r="J1287" s="9">
        <v>127</v>
      </c>
      <c r="K1287" s="9" t="s">
        <v>7489</v>
      </c>
      <c r="L1287" s="9" t="s">
        <v>7510</v>
      </c>
      <c r="M1287" s="9">
        <v>462.02</v>
      </c>
      <c r="N1287" s="9">
        <v>312.72000000000003</v>
      </c>
      <c r="O1287" s="9">
        <v>2</v>
      </c>
      <c r="P1287" s="9"/>
      <c r="Q1287" s="9">
        <v>423</v>
      </c>
      <c r="R1287" s="9">
        <v>5</v>
      </c>
    </row>
    <row r="1288" spans="1:18" x14ac:dyDescent="0.3">
      <c r="A1288" s="9">
        <v>2245</v>
      </c>
      <c r="B1288" s="9" t="s">
        <v>1304</v>
      </c>
      <c r="C1288" s="9">
        <v>31</v>
      </c>
      <c r="D1288" s="9" t="s">
        <v>5023</v>
      </c>
      <c r="E1288" s="9" t="s">
        <v>6087</v>
      </c>
      <c r="F1288" s="9">
        <v>1</v>
      </c>
      <c r="G1288" s="9">
        <v>11242</v>
      </c>
      <c r="H1288" s="9" t="s">
        <v>6087</v>
      </c>
      <c r="I1288" s="9" t="s">
        <v>7456</v>
      </c>
      <c r="J1288" s="9">
        <v>123</v>
      </c>
      <c r="K1288" s="9" t="s">
        <v>7502</v>
      </c>
      <c r="L1288" s="9" t="s">
        <v>7510</v>
      </c>
      <c r="M1288" s="9">
        <v>1185.3599999999999</v>
      </c>
      <c r="N1288" s="9">
        <v>503.58</v>
      </c>
      <c r="O1288" s="9">
        <v>3</v>
      </c>
      <c r="P1288" s="9"/>
      <c r="Q1288" s="9">
        <v>576</v>
      </c>
      <c r="R1288" s="9">
        <v>4</v>
      </c>
    </row>
    <row r="1289" spans="1:18" x14ac:dyDescent="0.3">
      <c r="A1289" s="9">
        <v>1946</v>
      </c>
      <c r="B1289" s="9" t="s">
        <v>1305</v>
      </c>
      <c r="C1289" s="9">
        <v>24</v>
      </c>
      <c r="D1289" s="9" t="s">
        <v>5022</v>
      </c>
      <c r="E1289" s="9" t="s">
        <v>6088</v>
      </c>
      <c r="F1289" s="9">
        <v>0</v>
      </c>
      <c r="G1289" s="9">
        <v>11564</v>
      </c>
      <c r="H1289" s="9" t="s">
        <v>6088</v>
      </c>
      <c r="I1289" s="9" t="s">
        <v>7457</v>
      </c>
      <c r="J1289" s="9">
        <v>140</v>
      </c>
      <c r="K1289" s="9" t="s">
        <v>7468</v>
      </c>
      <c r="L1289" s="9" t="s">
        <v>7508</v>
      </c>
      <c r="M1289" s="9">
        <v>1022.94</v>
      </c>
      <c r="N1289" s="9">
        <v>512.67999999999995</v>
      </c>
      <c r="O1289" s="9">
        <v>5</v>
      </c>
      <c r="P1289" s="9">
        <v>0.1</v>
      </c>
      <c r="Q1289" s="9">
        <v>380</v>
      </c>
      <c r="R1289" s="9">
        <v>9</v>
      </c>
    </row>
    <row r="1290" spans="1:18" x14ac:dyDescent="0.3">
      <c r="A1290" s="9">
        <v>1830</v>
      </c>
      <c r="B1290" s="9" t="s">
        <v>1306</v>
      </c>
      <c r="C1290" s="9">
        <v>33</v>
      </c>
      <c r="D1290" s="9" t="s">
        <v>5019</v>
      </c>
      <c r="E1290" s="9" t="s">
        <v>6089</v>
      </c>
      <c r="F1290" s="9">
        <v>0</v>
      </c>
      <c r="G1290" s="9">
        <v>11582</v>
      </c>
      <c r="H1290" s="9" t="s">
        <v>6089</v>
      </c>
      <c r="I1290" s="9" t="s">
        <v>7457</v>
      </c>
      <c r="J1290" s="9">
        <v>133</v>
      </c>
      <c r="K1290" s="9" t="s">
        <v>7498</v>
      </c>
      <c r="L1290" s="9" t="s">
        <v>7507</v>
      </c>
      <c r="M1290" s="9">
        <v>917.17</v>
      </c>
      <c r="N1290" s="9">
        <v>576.69000000000005</v>
      </c>
      <c r="O1290" s="9">
        <v>1</v>
      </c>
      <c r="P1290" s="9"/>
      <c r="Q1290" s="9">
        <v>337</v>
      </c>
      <c r="R1290" s="9">
        <v>5</v>
      </c>
    </row>
    <row r="1291" spans="1:18" x14ac:dyDescent="0.3">
      <c r="A1291" s="9">
        <v>2287</v>
      </c>
      <c r="B1291" s="9" t="s">
        <v>1307</v>
      </c>
      <c r="C1291" s="9">
        <v>39</v>
      </c>
      <c r="D1291" s="9" t="s">
        <v>5022</v>
      </c>
      <c r="E1291" s="9" t="s">
        <v>6090</v>
      </c>
      <c r="F1291" s="9">
        <v>1</v>
      </c>
      <c r="G1291" s="9">
        <v>11931</v>
      </c>
      <c r="H1291" s="9" t="s">
        <v>6090</v>
      </c>
      <c r="I1291" s="9" t="s">
        <v>7457</v>
      </c>
      <c r="J1291" s="9">
        <v>114</v>
      </c>
      <c r="K1291" s="9" t="s">
        <v>7463</v>
      </c>
      <c r="L1291" s="9" t="s">
        <v>7509</v>
      </c>
      <c r="M1291" s="9">
        <v>328.61</v>
      </c>
      <c r="N1291" s="9">
        <v>208.05</v>
      </c>
      <c r="O1291" s="9">
        <v>2</v>
      </c>
      <c r="P1291" s="9"/>
      <c r="Q1291" s="9">
        <v>1131</v>
      </c>
      <c r="R1291" s="9">
        <v>5</v>
      </c>
    </row>
    <row r="1292" spans="1:18" x14ac:dyDescent="0.3">
      <c r="A1292" s="9">
        <v>1924</v>
      </c>
      <c r="B1292" s="9" t="s">
        <v>1308</v>
      </c>
      <c r="C1292" s="9">
        <v>31</v>
      </c>
      <c r="D1292" s="9" t="s">
        <v>5019</v>
      </c>
      <c r="E1292" s="9" t="s">
        <v>6091</v>
      </c>
      <c r="F1292" s="9">
        <v>0</v>
      </c>
      <c r="G1292" s="9">
        <v>10057</v>
      </c>
      <c r="H1292" s="9" t="s">
        <v>6091</v>
      </c>
      <c r="I1292" s="9" t="s">
        <v>7457</v>
      </c>
      <c r="J1292" s="9">
        <v>123</v>
      </c>
      <c r="K1292" s="9" t="s">
        <v>7502</v>
      </c>
      <c r="L1292" s="9" t="s">
        <v>7507</v>
      </c>
      <c r="M1292" s="9">
        <v>370.02</v>
      </c>
      <c r="N1292" s="9"/>
      <c r="O1292" s="9">
        <v>5</v>
      </c>
      <c r="P1292" s="9"/>
      <c r="Q1292" s="9">
        <v>375</v>
      </c>
      <c r="R1292" s="9">
        <v>6</v>
      </c>
    </row>
    <row r="1293" spans="1:18" x14ac:dyDescent="0.3">
      <c r="A1293" s="9">
        <v>1054</v>
      </c>
      <c r="B1293" s="9" t="s">
        <v>1309</v>
      </c>
      <c r="C1293" s="9">
        <v>17</v>
      </c>
      <c r="D1293" s="9" t="s">
        <v>5021</v>
      </c>
      <c r="E1293" s="9" t="s">
        <v>6092</v>
      </c>
      <c r="F1293" s="9">
        <v>0</v>
      </c>
      <c r="G1293" s="9">
        <v>13496</v>
      </c>
      <c r="H1293" s="9" t="s">
        <v>6092</v>
      </c>
      <c r="I1293" s="9" t="s">
        <v>7456</v>
      </c>
      <c r="J1293" s="9">
        <v>131</v>
      </c>
      <c r="K1293" s="9" t="s">
        <v>7504</v>
      </c>
      <c r="L1293" s="9" t="s">
        <v>7510</v>
      </c>
      <c r="M1293" s="9">
        <v>118.66</v>
      </c>
      <c r="N1293" s="9">
        <v>48.86</v>
      </c>
      <c r="O1293" s="9">
        <v>5</v>
      </c>
      <c r="P1293" s="9"/>
      <c r="Q1293" s="9">
        <v>397</v>
      </c>
      <c r="R1293" s="9">
        <v>5</v>
      </c>
    </row>
    <row r="1294" spans="1:18" x14ac:dyDescent="0.3">
      <c r="A1294" s="9">
        <v>1799</v>
      </c>
      <c r="B1294" s="9" t="s">
        <v>1310</v>
      </c>
      <c r="C1294" s="9">
        <v>29</v>
      </c>
      <c r="D1294" s="9" t="s">
        <v>5020</v>
      </c>
      <c r="E1294" s="9" t="s">
        <v>6093</v>
      </c>
      <c r="F1294" s="9">
        <v>1</v>
      </c>
      <c r="G1294" s="9">
        <v>11298</v>
      </c>
      <c r="H1294" s="9" t="s">
        <v>6093</v>
      </c>
      <c r="I1294" s="9" t="s">
        <v>7456</v>
      </c>
      <c r="J1294" s="9">
        <v>113</v>
      </c>
      <c r="K1294" s="9" t="s">
        <v>7460</v>
      </c>
      <c r="L1294" s="9" t="s">
        <v>7507</v>
      </c>
      <c r="M1294" s="9">
        <v>399.03</v>
      </c>
      <c r="N1294" s="9">
        <v>175.53</v>
      </c>
      <c r="O1294" s="9">
        <v>1</v>
      </c>
      <c r="P1294" s="9"/>
      <c r="Q1294" s="9">
        <v>807</v>
      </c>
      <c r="R1294" s="9">
        <v>3</v>
      </c>
    </row>
    <row r="1295" spans="1:18" x14ac:dyDescent="0.3">
      <c r="A1295" s="9">
        <v>1777</v>
      </c>
      <c r="B1295" s="9" t="s">
        <v>1311</v>
      </c>
      <c r="C1295" s="9">
        <v>33</v>
      </c>
      <c r="D1295" s="9" t="s">
        <v>5019</v>
      </c>
      <c r="E1295" s="9" t="s">
        <v>5747</v>
      </c>
      <c r="F1295" s="9">
        <v>0</v>
      </c>
      <c r="G1295" s="9">
        <v>12187</v>
      </c>
      <c r="H1295" s="9" t="s">
        <v>5747</v>
      </c>
      <c r="I1295" s="9" t="s">
        <v>7456</v>
      </c>
      <c r="J1295" s="9">
        <v>112</v>
      </c>
      <c r="K1295" s="9" t="s">
        <v>7492</v>
      </c>
      <c r="L1295" s="9" t="s">
        <v>7509</v>
      </c>
      <c r="M1295" s="9">
        <v>550.89</v>
      </c>
      <c r="N1295" s="9">
        <v>375.08</v>
      </c>
      <c r="O1295" s="9">
        <v>5</v>
      </c>
      <c r="P1295" s="9"/>
      <c r="Q1295" s="9">
        <v>448</v>
      </c>
      <c r="R1295" s="9">
        <v>4</v>
      </c>
    </row>
    <row r="1296" spans="1:18" x14ac:dyDescent="0.3">
      <c r="A1296" s="9">
        <v>2481</v>
      </c>
      <c r="B1296" s="9" t="s">
        <v>1312</v>
      </c>
      <c r="C1296" s="9">
        <v>52</v>
      </c>
      <c r="D1296" s="9" t="s">
        <v>5018</v>
      </c>
      <c r="E1296" s="9" t="s">
        <v>6094</v>
      </c>
      <c r="F1296" s="9">
        <v>1</v>
      </c>
      <c r="G1296" s="9">
        <v>11046</v>
      </c>
      <c r="H1296" s="9" t="s">
        <v>6094</v>
      </c>
      <c r="I1296" s="9" t="s">
        <v>7457</v>
      </c>
      <c r="J1296" s="9">
        <v>135</v>
      </c>
      <c r="K1296" s="9" t="s">
        <v>7458</v>
      </c>
      <c r="L1296" s="9" t="s">
        <v>7512</v>
      </c>
      <c r="M1296" s="9">
        <v>1258.06</v>
      </c>
      <c r="N1296" s="9">
        <v>533.97</v>
      </c>
      <c r="O1296" s="9">
        <v>2</v>
      </c>
      <c r="P1296" s="9"/>
      <c r="Q1296" s="9">
        <v>498</v>
      </c>
      <c r="R1296" s="9">
        <v>3</v>
      </c>
    </row>
    <row r="1297" spans="1:18" x14ac:dyDescent="0.3">
      <c r="A1297" s="9">
        <v>1161</v>
      </c>
      <c r="B1297" s="9" t="s">
        <v>1313</v>
      </c>
      <c r="C1297" s="9">
        <v>48</v>
      </c>
      <c r="D1297" s="9" t="s">
        <v>5021</v>
      </c>
      <c r="E1297" s="9" t="s">
        <v>6095</v>
      </c>
      <c r="F1297" s="9">
        <v>0</v>
      </c>
      <c r="G1297" s="9">
        <v>12948</v>
      </c>
      <c r="H1297" s="9" t="s">
        <v>6095</v>
      </c>
      <c r="I1297" s="9" t="s">
        <v>7457</v>
      </c>
      <c r="J1297" s="9">
        <v>118</v>
      </c>
      <c r="K1297" s="9" t="s">
        <v>7501</v>
      </c>
      <c r="L1297" s="9" t="s">
        <v>7510</v>
      </c>
      <c r="M1297" s="9">
        <v>581.27</v>
      </c>
      <c r="N1297" s="9">
        <v>246.2</v>
      </c>
      <c r="O1297" s="9">
        <v>4</v>
      </c>
      <c r="P1297" s="9">
        <v>0.2</v>
      </c>
      <c r="Q1297" s="9">
        <v>455</v>
      </c>
      <c r="R1297" s="9">
        <v>6</v>
      </c>
    </row>
    <row r="1298" spans="1:18" x14ac:dyDescent="0.3">
      <c r="A1298" s="9">
        <v>2403</v>
      </c>
      <c r="B1298" s="9" t="s">
        <v>1314</v>
      </c>
      <c r="C1298" s="9">
        <v>52</v>
      </c>
      <c r="D1298" s="9" t="s">
        <v>5018</v>
      </c>
      <c r="E1298" s="9" t="s">
        <v>5375</v>
      </c>
      <c r="F1298" s="9">
        <v>0</v>
      </c>
      <c r="G1298" s="9">
        <v>10377</v>
      </c>
      <c r="H1298" s="9" t="s">
        <v>5375</v>
      </c>
      <c r="I1298" s="9" t="s">
        <v>7457</v>
      </c>
      <c r="J1298" s="9">
        <v>121</v>
      </c>
      <c r="K1298" s="9" t="s">
        <v>7495</v>
      </c>
      <c r="L1298" s="9" t="s">
        <v>7508</v>
      </c>
      <c r="M1298" s="9">
        <v>1144.2</v>
      </c>
      <c r="N1298" s="9">
        <v>744.52</v>
      </c>
      <c r="O1298" s="9">
        <v>2</v>
      </c>
      <c r="P1298" s="9">
        <v>0.2</v>
      </c>
      <c r="Q1298" s="9">
        <v>626</v>
      </c>
      <c r="R1298" s="9">
        <v>7</v>
      </c>
    </row>
    <row r="1299" spans="1:18" x14ac:dyDescent="0.3">
      <c r="A1299" s="9">
        <v>1086</v>
      </c>
      <c r="B1299" s="9" t="s">
        <v>1315</v>
      </c>
      <c r="C1299" s="9">
        <v>28</v>
      </c>
      <c r="D1299" s="9" t="s">
        <v>5021</v>
      </c>
      <c r="E1299" s="9" t="s">
        <v>6096</v>
      </c>
      <c r="F1299" s="9">
        <v>0</v>
      </c>
      <c r="G1299" s="9">
        <v>10921</v>
      </c>
      <c r="H1299" s="9" t="s">
        <v>6096</v>
      </c>
      <c r="I1299" s="9" t="s">
        <v>7457</v>
      </c>
      <c r="J1299" s="9">
        <v>145</v>
      </c>
      <c r="K1299" s="9" t="s">
        <v>7470</v>
      </c>
      <c r="L1299" s="9" t="s">
        <v>7508</v>
      </c>
      <c r="M1299" s="9">
        <v>687.19</v>
      </c>
      <c r="N1299" s="9">
        <v>407.08</v>
      </c>
      <c r="O1299" s="9">
        <v>4</v>
      </c>
      <c r="P1299" s="9"/>
      <c r="Q1299" s="9">
        <v>875</v>
      </c>
      <c r="R1299" s="9">
        <v>5</v>
      </c>
    </row>
    <row r="1300" spans="1:18" x14ac:dyDescent="0.3">
      <c r="A1300" s="9">
        <v>1054</v>
      </c>
      <c r="B1300" s="9" t="s">
        <v>1316</v>
      </c>
      <c r="C1300" s="9">
        <v>42</v>
      </c>
      <c r="D1300" s="9" t="s">
        <v>5018</v>
      </c>
      <c r="E1300" s="9" t="s">
        <v>5980</v>
      </c>
      <c r="F1300" s="9">
        <v>0</v>
      </c>
      <c r="G1300" s="9">
        <v>10372</v>
      </c>
      <c r="H1300" s="9" t="s">
        <v>5980</v>
      </c>
      <c r="I1300" s="9" t="s">
        <v>7455</v>
      </c>
      <c r="J1300" s="9">
        <v>147</v>
      </c>
      <c r="K1300" s="9" t="s">
        <v>7474</v>
      </c>
      <c r="L1300" s="9" t="s">
        <v>7510</v>
      </c>
      <c r="M1300" s="9">
        <v>1188.06</v>
      </c>
      <c r="N1300" s="9">
        <v>600.55999999999995</v>
      </c>
      <c r="O1300" s="9">
        <v>5</v>
      </c>
      <c r="P1300" s="9">
        <v>0.05</v>
      </c>
      <c r="Q1300" s="9">
        <v>397</v>
      </c>
      <c r="R1300" s="9">
        <v>5</v>
      </c>
    </row>
    <row r="1301" spans="1:18" x14ac:dyDescent="0.3">
      <c r="A1301" s="9">
        <v>2499</v>
      </c>
      <c r="B1301" s="9" t="s">
        <v>1317</v>
      </c>
      <c r="C1301" s="9">
        <v>3</v>
      </c>
      <c r="D1301" s="9" t="s">
        <v>5018</v>
      </c>
      <c r="E1301" s="9" t="s">
        <v>5719</v>
      </c>
      <c r="F1301" s="9">
        <v>0</v>
      </c>
      <c r="G1301" s="9">
        <v>13134</v>
      </c>
      <c r="H1301" s="9" t="s">
        <v>5719</v>
      </c>
      <c r="I1301" s="9" t="s">
        <v>7456</v>
      </c>
      <c r="J1301" s="9">
        <v>142</v>
      </c>
      <c r="K1301" s="9" t="s">
        <v>7500</v>
      </c>
      <c r="L1301" s="9" t="s">
        <v>7509</v>
      </c>
      <c r="M1301" s="9">
        <v>1465.59</v>
      </c>
      <c r="N1301" s="9">
        <v>659.1</v>
      </c>
      <c r="O1301" s="9">
        <v>2</v>
      </c>
      <c r="P1301" s="9">
        <v>0.2</v>
      </c>
      <c r="Q1301" s="9">
        <v>440</v>
      </c>
      <c r="R1301" s="9">
        <v>4</v>
      </c>
    </row>
    <row r="1302" spans="1:18" x14ac:dyDescent="0.3">
      <c r="A1302" s="9">
        <v>2201</v>
      </c>
      <c r="B1302" s="9" t="s">
        <v>1318</v>
      </c>
      <c r="C1302" s="9">
        <v>46</v>
      </c>
      <c r="D1302" s="9" t="s">
        <v>5022</v>
      </c>
      <c r="E1302" s="9" t="s">
        <v>6097</v>
      </c>
      <c r="F1302" s="9">
        <v>0</v>
      </c>
      <c r="G1302" s="9">
        <v>11587</v>
      </c>
      <c r="H1302" s="9" t="s">
        <v>6097</v>
      </c>
      <c r="I1302" s="9" t="s">
        <v>7456</v>
      </c>
      <c r="J1302" s="9">
        <v>101</v>
      </c>
      <c r="K1302" s="9" t="s">
        <v>7478</v>
      </c>
      <c r="L1302" s="9" t="s">
        <v>7508</v>
      </c>
      <c r="M1302" s="9">
        <v>397.77</v>
      </c>
      <c r="N1302" s="9">
        <v>264.62</v>
      </c>
      <c r="O1302" s="9">
        <v>1</v>
      </c>
      <c r="P1302" s="9"/>
      <c r="Q1302" s="9">
        <v>341</v>
      </c>
      <c r="R1302" s="9">
        <v>7</v>
      </c>
    </row>
    <row r="1303" spans="1:18" x14ac:dyDescent="0.3">
      <c r="A1303" s="9">
        <v>2414</v>
      </c>
      <c r="B1303" s="9" t="s">
        <v>1319</v>
      </c>
      <c r="C1303" s="9">
        <v>49</v>
      </c>
      <c r="D1303" s="9" t="s">
        <v>5019</v>
      </c>
      <c r="E1303" s="9" t="s">
        <v>5180</v>
      </c>
      <c r="F1303" s="9">
        <v>0</v>
      </c>
      <c r="G1303" s="9">
        <v>10777</v>
      </c>
      <c r="H1303" s="9" t="s">
        <v>5180</v>
      </c>
      <c r="I1303" s="9" t="s">
        <v>7455</v>
      </c>
      <c r="J1303" s="9">
        <v>138</v>
      </c>
      <c r="K1303" s="9" t="s">
        <v>7464</v>
      </c>
      <c r="L1303" s="9" t="s">
        <v>7507</v>
      </c>
      <c r="M1303" s="9">
        <v>1300.4000000000001</v>
      </c>
      <c r="N1303" s="9">
        <v>905.81</v>
      </c>
      <c r="O1303" s="9">
        <v>5</v>
      </c>
      <c r="P1303" s="9"/>
      <c r="Q1303" s="9">
        <v>510</v>
      </c>
      <c r="R1303" s="9">
        <v>3</v>
      </c>
    </row>
    <row r="1304" spans="1:18" x14ac:dyDescent="0.3">
      <c r="A1304" s="9">
        <v>2372</v>
      </c>
      <c r="B1304" s="9" t="s">
        <v>1320</v>
      </c>
      <c r="C1304" s="9">
        <v>34</v>
      </c>
      <c r="D1304" s="9" t="s">
        <v>5019</v>
      </c>
      <c r="E1304" s="9" t="s">
        <v>6098</v>
      </c>
      <c r="F1304" s="9">
        <v>0</v>
      </c>
      <c r="G1304" s="9">
        <v>11365</v>
      </c>
      <c r="H1304" s="9" t="s">
        <v>6098</v>
      </c>
      <c r="I1304" s="9" t="s">
        <v>7456</v>
      </c>
      <c r="J1304" s="9">
        <v>141</v>
      </c>
      <c r="K1304" s="9" t="s">
        <v>7490</v>
      </c>
      <c r="L1304" s="9" t="s">
        <v>7510</v>
      </c>
      <c r="M1304" s="9">
        <v>951.64</v>
      </c>
      <c r="N1304" s="9">
        <v>394.92</v>
      </c>
      <c r="O1304" s="9">
        <v>1</v>
      </c>
      <c r="P1304" s="9">
        <v>0.2</v>
      </c>
      <c r="Q1304" s="9">
        <v>369</v>
      </c>
      <c r="R1304" s="9">
        <v>7</v>
      </c>
    </row>
    <row r="1305" spans="1:18" x14ac:dyDescent="0.3">
      <c r="A1305" s="9">
        <v>2031</v>
      </c>
      <c r="B1305" s="9" t="s">
        <v>1321</v>
      </c>
      <c r="C1305" s="9">
        <v>44</v>
      </c>
      <c r="D1305" s="9" t="s">
        <v>5021</v>
      </c>
      <c r="E1305" s="9" t="s">
        <v>5548</v>
      </c>
      <c r="F1305" s="9">
        <v>1</v>
      </c>
      <c r="G1305" s="9">
        <v>10166</v>
      </c>
      <c r="H1305" s="9" t="s">
        <v>5548</v>
      </c>
      <c r="I1305" s="9" t="s">
        <v>7457</v>
      </c>
      <c r="J1305" s="9">
        <v>142</v>
      </c>
      <c r="K1305" s="9" t="s">
        <v>7500</v>
      </c>
      <c r="L1305" s="9" t="s">
        <v>7507</v>
      </c>
      <c r="M1305" s="9">
        <v>1235.08</v>
      </c>
      <c r="N1305" s="9">
        <v>699.34</v>
      </c>
      <c r="O1305" s="9">
        <v>4</v>
      </c>
      <c r="P1305" s="9"/>
      <c r="Q1305" s="9">
        <v>344</v>
      </c>
      <c r="R1305" s="9">
        <v>5</v>
      </c>
    </row>
    <row r="1306" spans="1:18" x14ac:dyDescent="0.3">
      <c r="A1306" s="9">
        <v>1832</v>
      </c>
      <c r="B1306" s="9" t="s">
        <v>1322</v>
      </c>
      <c r="C1306" s="9">
        <v>17</v>
      </c>
      <c r="D1306" s="9" t="s">
        <v>5020</v>
      </c>
      <c r="E1306" s="9" t="s">
        <v>6099</v>
      </c>
      <c r="F1306" s="9">
        <v>0</v>
      </c>
      <c r="G1306" s="9">
        <v>13222</v>
      </c>
      <c r="H1306" s="9" t="s">
        <v>6099</v>
      </c>
      <c r="I1306" s="9" t="s">
        <v>7456</v>
      </c>
      <c r="J1306" s="9">
        <v>147</v>
      </c>
      <c r="K1306" s="9" t="s">
        <v>7474</v>
      </c>
      <c r="L1306" s="9" t="s">
        <v>7509</v>
      </c>
      <c r="M1306" s="9">
        <v>994.8</v>
      </c>
      <c r="N1306" s="9">
        <v>475.9</v>
      </c>
      <c r="O1306" s="9">
        <v>3</v>
      </c>
      <c r="P1306" s="9">
        <v>0.2</v>
      </c>
      <c r="Q1306" s="9">
        <v>481</v>
      </c>
      <c r="R1306" s="9">
        <v>6</v>
      </c>
    </row>
    <row r="1307" spans="1:18" x14ac:dyDescent="0.3">
      <c r="A1307" s="9">
        <v>1312</v>
      </c>
      <c r="B1307" s="9" t="s">
        <v>1323</v>
      </c>
      <c r="C1307" s="9">
        <v>27</v>
      </c>
      <c r="D1307" s="9" t="s">
        <v>5022</v>
      </c>
      <c r="E1307" s="9" t="s">
        <v>6100</v>
      </c>
      <c r="F1307" s="9">
        <v>0</v>
      </c>
      <c r="G1307" s="9">
        <v>12570</v>
      </c>
      <c r="H1307" s="9" t="s">
        <v>6100</v>
      </c>
      <c r="I1307" s="9" t="s">
        <v>7457</v>
      </c>
      <c r="J1307" s="9">
        <v>109</v>
      </c>
      <c r="K1307" s="9" t="s">
        <v>7466</v>
      </c>
      <c r="L1307" s="9" t="s">
        <v>7508</v>
      </c>
      <c r="M1307" s="9">
        <v>664.73</v>
      </c>
      <c r="N1307" s="9">
        <v>431.89</v>
      </c>
      <c r="O1307" s="9">
        <v>3</v>
      </c>
      <c r="P1307" s="9"/>
      <c r="Q1307" s="9">
        <v>387</v>
      </c>
      <c r="R1307" s="9">
        <v>5</v>
      </c>
    </row>
    <row r="1308" spans="1:18" x14ac:dyDescent="0.3">
      <c r="A1308" s="9">
        <v>1758</v>
      </c>
      <c r="B1308" s="9" t="s">
        <v>1324</v>
      </c>
      <c r="C1308" s="9">
        <v>51</v>
      </c>
      <c r="D1308" s="9" t="s">
        <v>5019</v>
      </c>
      <c r="E1308" s="9" t="s">
        <v>6101</v>
      </c>
      <c r="F1308" s="9">
        <v>0</v>
      </c>
      <c r="G1308" s="9">
        <v>12011</v>
      </c>
      <c r="H1308" s="9" t="s">
        <v>6101</v>
      </c>
      <c r="I1308" s="9" t="s">
        <v>7457</v>
      </c>
      <c r="J1308" s="9">
        <v>123</v>
      </c>
      <c r="K1308" s="9" t="s">
        <v>7502</v>
      </c>
      <c r="L1308" s="9" t="s">
        <v>7509</v>
      </c>
      <c r="M1308" s="9">
        <v>380.71</v>
      </c>
      <c r="N1308" s="9">
        <v>191.81</v>
      </c>
      <c r="O1308" s="9">
        <v>4</v>
      </c>
      <c r="P1308" s="9"/>
      <c r="Q1308" s="9">
        <v>475</v>
      </c>
      <c r="R1308" s="9">
        <v>7</v>
      </c>
    </row>
    <row r="1309" spans="1:18" x14ac:dyDescent="0.3">
      <c r="A1309" s="9">
        <v>1442</v>
      </c>
      <c r="B1309" s="9" t="s">
        <v>1325</v>
      </c>
      <c r="C1309" s="9">
        <v>47</v>
      </c>
      <c r="D1309" s="9" t="s">
        <v>5019</v>
      </c>
      <c r="E1309" s="9" t="s">
        <v>5192</v>
      </c>
      <c r="F1309" s="9">
        <v>0</v>
      </c>
      <c r="G1309" s="9">
        <v>13678</v>
      </c>
      <c r="H1309" s="9" t="s">
        <v>5192</v>
      </c>
      <c r="I1309" s="9" t="s">
        <v>7457</v>
      </c>
      <c r="J1309" s="9">
        <v>114</v>
      </c>
      <c r="K1309" s="9" t="s">
        <v>7463</v>
      </c>
      <c r="L1309" s="9" t="s">
        <v>7507</v>
      </c>
      <c r="M1309" s="9">
        <v>151.55000000000001</v>
      </c>
      <c r="N1309" s="9">
        <v>93.11</v>
      </c>
      <c r="O1309" s="9">
        <v>3</v>
      </c>
      <c r="P1309" s="9"/>
      <c r="Q1309" s="9">
        <v>519</v>
      </c>
      <c r="R1309" s="9">
        <v>4</v>
      </c>
    </row>
    <row r="1310" spans="1:18" x14ac:dyDescent="0.3">
      <c r="A1310" s="9">
        <v>1327</v>
      </c>
      <c r="B1310" s="9" t="s">
        <v>1326</v>
      </c>
      <c r="C1310" s="9">
        <v>33</v>
      </c>
      <c r="D1310" s="9" t="s">
        <v>5022</v>
      </c>
      <c r="E1310" s="9" t="s">
        <v>6102</v>
      </c>
      <c r="F1310" s="9">
        <v>0</v>
      </c>
      <c r="G1310" s="9">
        <v>10583</v>
      </c>
      <c r="H1310" s="9" t="s">
        <v>6102</v>
      </c>
      <c r="I1310" s="9" t="s">
        <v>7455</v>
      </c>
      <c r="J1310" s="9">
        <v>111</v>
      </c>
      <c r="K1310" s="9" t="s">
        <v>7476</v>
      </c>
      <c r="L1310" s="9" t="s">
        <v>7509</v>
      </c>
      <c r="M1310" s="9">
        <v>826.5</v>
      </c>
      <c r="N1310" s="9">
        <v>464.37</v>
      </c>
      <c r="O1310" s="9">
        <v>5</v>
      </c>
      <c r="P1310" s="9"/>
      <c r="Q1310" s="9">
        <v>959</v>
      </c>
      <c r="R1310" s="9">
        <v>3</v>
      </c>
    </row>
    <row r="1311" spans="1:18" x14ac:dyDescent="0.3">
      <c r="A1311" s="9">
        <v>2077</v>
      </c>
      <c r="B1311" s="9" t="s">
        <v>1327</v>
      </c>
      <c r="C1311" s="9">
        <v>52</v>
      </c>
      <c r="D1311" s="9" t="s">
        <v>5023</v>
      </c>
      <c r="E1311" s="9" t="s">
        <v>5816</v>
      </c>
      <c r="F1311" s="9">
        <v>1</v>
      </c>
      <c r="G1311" s="9">
        <v>12548</v>
      </c>
      <c r="H1311" s="9" t="s">
        <v>5816</v>
      </c>
      <c r="I1311" s="9" t="s">
        <v>7456</v>
      </c>
      <c r="J1311" s="9">
        <v>107</v>
      </c>
      <c r="K1311" s="9" t="s">
        <v>7485</v>
      </c>
      <c r="L1311" s="9" t="s">
        <v>7511</v>
      </c>
      <c r="M1311" s="9">
        <v>1485.97</v>
      </c>
      <c r="N1311" s="9">
        <v>835.79</v>
      </c>
      <c r="O1311" s="9">
        <v>5</v>
      </c>
      <c r="P1311" s="9"/>
      <c r="Q1311" s="9">
        <v>414</v>
      </c>
      <c r="R1311" s="9">
        <v>3</v>
      </c>
    </row>
    <row r="1312" spans="1:18" x14ac:dyDescent="0.3">
      <c r="A1312" s="9">
        <v>1760</v>
      </c>
      <c r="B1312" s="9" t="s">
        <v>1328</v>
      </c>
      <c r="C1312" s="9">
        <v>42</v>
      </c>
      <c r="D1312" s="9" t="s">
        <v>5022</v>
      </c>
      <c r="E1312" s="9" t="s">
        <v>6103</v>
      </c>
      <c r="F1312" s="9">
        <v>0</v>
      </c>
      <c r="G1312" s="9">
        <v>12943</v>
      </c>
      <c r="H1312" s="9" t="s">
        <v>6103</v>
      </c>
      <c r="I1312" s="9" t="s">
        <v>7457</v>
      </c>
      <c r="J1312" s="9">
        <v>131</v>
      </c>
      <c r="K1312" s="9" t="s">
        <v>7504</v>
      </c>
      <c r="L1312" s="9" t="s">
        <v>7510</v>
      </c>
      <c r="M1312" s="9">
        <v>1120.1600000000001</v>
      </c>
      <c r="N1312" s="9">
        <v>736.39</v>
      </c>
      <c r="O1312" s="9">
        <v>2</v>
      </c>
      <c r="P1312" s="9"/>
      <c r="Q1312" s="9">
        <v>633</v>
      </c>
      <c r="R1312" s="9">
        <v>6</v>
      </c>
    </row>
    <row r="1313" spans="1:18" x14ac:dyDescent="0.3">
      <c r="A1313" s="9">
        <v>2262</v>
      </c>
      <c r="B1313" s="9" t="s">
        <v>1329</v>
      </c>
      <c r="C1313" s="9">
        <v>32</v>
      </c>
      <c r="D1313" s="9" t="s">
        <v>5019</v>
      </c>
      <c r="E1313" s="9" t="s">
        <v>6104</v>
      </c>
      <c r="F1313" s="9">
        <v>1</v>
      </c>
      <c r="G1313" s="9">
        <v>10998</v>
      </c>
      <c r="H1313" s="9" t="s">
        <v>6104</v>
      </c>
      <c r="I1313" s="9" t="s">
        <v>7456</v>
      </c>
      <c r="J1313" s="9">
        <v>124</v>
      </c>
      <c r="K1313" s="9" t="s">
        <v>7497</v>
      </c>
      <c r="L1313" s="9" t="s">
        <v>7510</v>
      </c>
      <c r="M1313" s="9">
        <v>524.65</v>
      </c>
      <c r="N1313" s="9">
        <v>283.89999999999998</v>
      </c>
      <c r="O1313" s="9">
        <v>5</v>
      </c>
      <c r="P1313" s="9"/>
      <c r="Q1313" s="9">
        <v>892</v>
      </c>
      <c r="R1313" s="9">
        <v>5</v>
      </c>
    </row>
    <row r="1314" spans="1:18" x14ac:dyDescent="0.3">
      <c r="A1314" s="9">
        <v>2252</v>
      </c>
      <c r="B1314" s="9" t="s">
        <v>1330</v>
      </c>
      <c r="C1314" s="9">
        <v>37</v>
      </c>
      <c r="D1314" s="9" t="s">
        <v>5020</v>
      </c>
      <c r="E1314" s="9" t="s">
        <v>6105</v>
      </c>
      <c r="F1314" s="9">
        <v>0</v>
      </c>
      <c r="G1314" s="9">
        <v>10559</v>
      </c>
      <c r="H1314" s="9" t="s">
        <v>6105</v>
      </c>
      <c r="I1314" s="9" t="s">
        <v>7455</v>
      </c>
      <c r="J1314" s="9">
        <v>126</v>
      </c>
      <c r="K1314" s="9" t="s">
        <v>7469</v>
      </c>
      <c r="L1314" s="9" t="s">
        <v>7511</v>
      </c>
      <c r="M1314" s="9">
        <v>1249.45</v>
      </c>
      <c r="N1314" s="9">
        <v>816.74</v>
      </c>
      <c r="O1314" s="9">
        <v>3</v>
      </c>
      <c r="P1314" s="9"/>
      <c r="Q1314" s="9">
        <v>581</v>
      </c>
      <c r="R1314" s="9">
        <v>7</v>
      </c>
    </row>
    <row r="1315" spans="1:18" x14ac:dyDescent="0.3">
      <c r="A1315" s="9">
        <v>1578</v>
      </c>
      <c r="B1315" s="9" t="s">
        <v>1331</v>
      </c>
      <c r="C1315" s="9">
        <v>33</v>
      </c>
      <c r="D1315" s="9" t="s">
        <v>5023</v>
      </c>
      <c r="E1315" s="9" t="s">
        <v>5565</v>
      </c>
      <c r="F1315" s="9">
        <v>0</v>
      </c>
      <c r="G1315" s="9">
        <v>13419</v>
      </c>
      <c r="H1315" s="9" t="s">
        <v>5565</v>
      </c>
      <c r="I1315" s="9" t="s">
        <v>7456</v>
      </c>
      <c r="J1315" s="9">
        <v>130</v>
      </c>
      <c r="K1315" s="9" t="s">
        <v>7487</v>
      </c>
      <c r="L1315" s="9" t="s">
        <v>7510</v>
      </c>
      <c r="M1315" s="9">
        <v>1165.03</v>
      </c>
      <c r="N1315" s="9">
        <v>593.03</v>
      </c>
      <c r="O1315" s="9">
        <v>1</v>
      </c>
      <c r="P1315" s="9"/>
      <c r="Q1315" s="9">
        <v>1000</v>
      </c>
      <c r="R1315" s="9">
        <v>4</v>
      </c>
    </row>
    <row r="1316" spans="1:18" x14ac:dyDescent="0.3">
      <c r="A1316" s="9">
        <v>2074</v>
      </c>
      <c r="B1316" s="9" t="s">
        <v>1332</v>
      </c>
      <c r="C1316" s="9">
        <v>22</v>
      </c>
      <c r="D1316" s="9" t="s">
        <v>5018</v>
      </c>
      <c r="E1316" s="9" t="s">
        <v>6106</v>
      </c>
      <c r="F1316" s="9">
        <v>1</v>
      </c>
      <c r="G1316" s="9">
        <v>13343</v>
      </c>
      <c r="H1316" s="9" t="s">
        <v>6106</v>
      </c>
      <c r="I1316" s="9" t="s">
        <v>7456</v>
      </c>
      <c r="J1316" s="9">
        <v>134</v>
      </c>
      <c r="K1316" s="9" t="s">
        <v>7482</v>
      </c>
      <c r="L1316" s="9" t="s">
        <v>7509</v>
      </c>
      <c r="M1316" s="9">
        <v>458.37</v>
      </c>
      <c r="N1316" s="9">
        <v>207.38</v>
      </c>
      <c r="O1316" s="9">
        <v>2</v>
      </c>
      <c r="P1316" s="9">
        <v>0.1</v>
      </c>
      <c r="Q1316" s="9">
        <v>1040</v>
      </c>
      <c r="R1316" s="9">
        <v>2</v>
      </c>
    </row>
    <row r="1317" spans="1:18" x14ac:dyDescent="0.3">
      <c r="A1317" s="9">
        <v>2006</v>
      </c>
      <c r="B1317" s="9" t="s">
        <v>1333</v>
      </c>
      <c r="C1317" s="9">
        <v>58</v>
      </c>
      <c r="D1317" s="9" t="s">
        <v>5022</v>
      </c>
      <c r="E1317" s="9" t="s">
        <v>6107</v>
      </c>
      <c r="F1317" s="9">
        <v>1</v>
      </c>
      <c r="G1317" s="9">
        <v>13501</v>
      </c>
      <c r="H1317" s="9" t="s">
        <v>6107</v>
      </c>
      <c r="I1317" s="9" t="s">
        <v>7456</v>
      </c>
      <c r="J1317" s="9">
        <v>146</v>
      </c>
      <c r="K1317" s="9" t="s">
        <v>7505</v>
      </c>
      <c r="L1317" s="9" t="s">
        <v>7507</v>
      </c>
      <c r="M1317" s="9">
        <v>70.75</v>
      </c>
      <c r="N1317" s="9">
        <v>37.97</v>
      </c>
      <c r="O1317" s="9">
        <v>1</v>
      </c>
      <c r="P1317" s="9"/>
      <c r="Q1317" s="9">
        <v>785</v>
      </c>
      <c r="R1317" s="9">
        <v>5</v>
      </c>
    </row>
    <row r="1318" spans="1:18" x14ac:dyDescent="0.3">
      <c r="A1318" s="9">
        <v>2287</v>
      </c>
      <c r="B1318" s="9" t="s">
        <v>1334</v>
      </c>
      <c r="C1318" s="9">
        <v>31</v>
      </c>
      <c r="D1318" s="9" t="s">
        <v>5018</v>
      </c>
      <c r="E1318" s="9" t="s">
        <v>6108</v>
      </c>
      <c r="F1318" s="9">
        <v>1</v>
      </c>
      <c r="G1318" s="9">
        <v>11011</v>
      </c>
      <c r="H1318" s="9" t="s">
        <v>6108</v>
      </c>
      <c r="I1318" s="9" t="s">
        <v>7456</v>
      </c>
      <c r="J1318" s="9">
        <v>138</v>
      </c>
      <c r="K1318" s="9" t="s">
        <v>7464</v>
      </c>
      <c r="L1318" s="9" t="s">
        <v>7510</v>
      </c>
      <c r="M1318" s="9">
        <v>221.34</v>
      </c>
      <c r="N1318" s="9">
        <v>121.63</v>
      </c>
      <c r="O1318" s="9">
        <v>3</v>
      </c>
      <c r="P1318" s="9">
        <v>0.1</v>
      </c>
      <c r="Q1318" s="9">
        <v>1131</v>
      </c>
      <c r="R1318" s="9">
        <v>5</v>
      </c>
    </row>
    <row r="1319" spans="1:18" x14ac:dyDescent="0.3">
      <c r="A1319" s="9">
        <v>2441</v>
      </c>
      <c r="B1319" s="9" t="s">
        <v>1335</v>
      </c>
      <c r="C1319" s="9">
        <v>27</v>
      </c>
      <c r="D1319" s="9" t="s">
        <v>5023</v>
      </c>
      <c r="E1319" s="9" t="s">
        <v>6109</v>
      </c>
      <c r="F1319" s="9">
        <v>0</v>
      </c>
      <c r="G1319" s="9">
        <v>13678</v>
      </c>
      <c r="H1319" s="9" t="s">
        <v>6109</v>
      </c>
      <c r="I1319" s="9" t="s">
        <v>7455</v>
      </c>
      <c r="J1319" s="9">
        <v>105</v>
      </c>
      <c r="K1319" s="9" t="s">
        <v>7461</v>
      </c>
      <c r="L1319" s="9" t="s">
        <v>7511</v>
      </c>
      <c r="M1319" s="9">
        <v>1322.09</v>
      </c>
      <c r="N1319" s="9">
        <v>718.58</v>
      </c>
      <c r="O1319" s="9">
        <v>1</v>
      </c>
      <c r="P1319" s="9">
        <v>0.1</v>
      </c>
      <c r="Q1319" s="9">
        <v>393</v>
      </c>
      <c r="R1319" s="9">
        <v>4</v>
      </c>
    </row>
    <row r="1320" spans="1:18" x14ac:dyDescent="0.3">
      <c r="A1320" s="9">
        <v>1095</v>
      </c>
      <c r="B1320" s="9" t="s">
        <v>1336</v>
      </c>
      <c r="C1320" s="9">
        <v>17</v>
      </c>
      <c r="D1320" s="9" t="s">
        <v>5023</v>
      </c>
      <c r="E1320" s="9" t="s">
        <v>6110</v>
      </c>
      <c r="F1320" s="9">
        <v>1</v>
      </c>
      <c r="G1320" s="9">
        <v>10232</v>
      </c>
      <c r="H1320" s="9" t="s">
        <v>6110</v>
      </c>
      <c r="I1320" s="9" t="s">
        <v>7456</v>
      </c>
      <c r="J1320" s="9">
        <v>105</v>
      </c>
      <c r="K1320" s="9" t="s">
        <v>7461</v>
      </c>
      <c r="L1320" s="9" t="s">
        <v>7510</v>
      </c>
      <c r="M1320" s="9">
        <v>1263.02</v>
      </c>
      <c r="N1320" s="9">
        <v>811.49</v>
      </c>
      <c r="O1320" s="9">
        <v>3</v>
      </c>
      <c r="P1320" s="9"/>
      <c r="Q1320" s="9">
        <v>351</v>
      </c>
      <c r="R1320" s="9">
        <v>4</v>
      </c>
    </row>
    <row r="1321" spans="1:18" x14ac:dyDescent="0.3">
      <c r="A1321" s="9">
        <v>2111</v>
      </c>
      <c r="B1321" s="9" t="s">
        <v>1337</v>
      </c>
      <c r="C1321" s="9">
        <v>0</v>
      </c>
      <c r="D1321" s="9" t="s">
        <v>5023</v>
      </c>
      <c r="E1321" s="9" t="s">
        <v>6031</v>
      </c>
      <c r="F1321" s="9">
        <v>0</v>
      </c>
      <c r="G1321" s="9">
        <v>10559</v>
      </c>
      <c r="H1321" s="9" t="s">
        <v>6031</v>
      </c>
      <c r="I1321" s="9" t="s">
        <v>7457</v>
      </c>
      <c r="J1321" s="9">
        <v>119</v>
      </c>
      <c r="K1321" s="9" t="s">
        <v>7459</v>
      </c>
      <c r="L1321" s="9" t="s">
        <v>7509</v>
      </c>
      <c r="M1321" s="9">
        <v>478.05</v>
      </c>
      <c r="N1321" s="9">
        <v>272.2</v>
      </c>
      <c r="O1321" s="9">
        <v>5</v>
      </c>
      <c r="P1321" s="9"/>
      <c r="Q1321" s="9">
        <v>648</v>
      </c>
      <c r="R1321" s="9">
        <v>4</v>
      </c>
    </row>
    <row r="1322" spans="1:18" x14ac:dyDescent="0.3">
      <c r="A1322" s="9">
        <v>2101</v>
      </c>
      <c r="B1322" s="9" t="s">
        <v>1338</v>
      </c>
      <c r="C1322" s="9">
        <v>50</v>
      </c>
      <c r="D1322" s="9" t="s">
        <v>5021</v>
      </c>
      <c r="E1322" s="9" t="s">
        <v>5068</v>
      </c>
      <c r="F1322" s="9">
        <v>1</v>
      </c>
      <c r="G1322" s="9">
        <v>11231</v>
      </c>
      <c r="H1322" s="9" t="s">
        <v>5068</v>
      </c>
      <c r="I1322" s="9" t="s">
        <v>7455</v>
      </c>
      <c r="J1322" s="9">
        <v>138</v>
      </c>
      <c r="K1322" s="9" t="s">
        <v>7464</v>
      </c>
      <c r="L1322" s="9" t="s">
        <v>7510</v>
      </c>
      <c r="M1322" s="9">
        <v>463.53</v>
      </c>
      <c r="N1322" s="9">
        <v>308.95999999999998</v>
      </c>
      <c r="O1322" s="9">
        <v>2</v>
      </c>
      <c r="P1322" s="9">
        <v>0.2</v>
      </c>
      <c r="Q1322" s="9">
        <v>1059</v>
      </c>
      <c r="R1322" s="9">
        <v>3</v>
      </c>
    </row>
    <row r="1323" spans="1:18" x14ac:dyDescent="0.3">
      <c r="A1323" s="9">
        <v>2311</v>
      </c>
      <c r="B1323" s="9" t="s">
        <v>1339</v>
      </c>
      <c r="C1323" s="9">
        <v>51</v>
      </c>
      <c r="D1323" s="9" t="s">
        <v>5022</v>
      </c>
      <c r="E1323" s="9" t="s">
        <v>6111</v>
      </c>
      <c r="F1323" s="9">
        <v>0</v>
      </c>
      <c r="G1323" s="9">
        <v>13524</v>
      </c>
      <c r="H1323" s="9" t="s">
        <v>6111</v>
      </c>
      <c r="I1323" s="9" t="s">
        <v>7456</v>
      </c>
      <c r="J1323" s="9">
        <v>128</v>
      </c>
      <c r="K1323" s="9" t="s">
        <v>7473</v>
      </c>
      <c r="L1323" s="9" t="s">
        <v>7508</v>
      </c>
      <c r="M1323" s="9">
        <v>1199.6500000000001</v>
      </c>
      <c r="N1323" s="9">
        <v>664.91</v>
      </c>
      <c r="O1323" s="9">
        <v>4</v>
      </c>
      <c r="P1323" s="9">
        <v>0.05</v>
      </c>
      <c r="Q1323" s="9">
        <v>474</v>
      </c>
      <c r="R1323" s="9">
        <v>6</v>
      </c>
    </row>
    <row r="1324" spans="1:18" x14ac:dyDescent="0.3">
      <c r="A1324" s="9">
        <v>2143</v>
      </c>
      <c r="B1324" s="9" t="s">
        <v>1340</v>
      </c>
      <c r="C1324" s="9">
        <v>57</v>
      </c>
      <c r="D1324" s="9" t="s">
        <v>5020</v>
      </c>
      <c r="E1324" s="9" t="s">
        <v>5526</v>
      </c>
      <c r="F1324" s="9">
        <v>0</v>
      </c>
      <c r="G1324" s="9">
        <v>11762</v>
      </c>
      <c r="H1324" s="9" t="s">
        <v>5526</v>
      </c>
      <c r="I1324" s="9" t="s">
        <v>7456</v>
      </c>
      <c r="J1324" s="9">
        <v>126</v>
      </c>
      <c r="K1324" s="9" t="s">
        <v>7469</v>
      </c>
      <c r="L1324" s="9" t="s">
        <v>7509</v>
      </c>
      <c r="M1324" s="9">
        <v>1409.72</v>
      </c>
      <c r="N1324" s="9">
        <v>658.92</v>
      </c>
      <c r="O1324" s="9">
        <v>3</v>
      </c>
      <c r="P1324" s="9"/>
      <c r="Q1324" s="9">
        <v>370</v>
      </c>
      <c r="R1324" s="9">
        <v>7</v>
      </c>
    </row>
    <row r="1325" spans="1:18" x14ac:dyDescent="0.3">
      <c r="A1325" s="9">
        <v>1813</v>
      </c>
      <c r="B1325" s="9" t="s">
        <v>1341</v>
      </c>
      <c r="C1325" s="9">
        <v>37</v>
      </c>
      <c r="D1325" s="9" t="s">
        <v>5020</v>
      </c>
      <c r="E1325" s="9" t="s">
        <v>6112</v>
      </c>
      <c r="F1325" s="9">
        <v>0</v>
      </c>
      <c r="G1325" s="9">
        <v>11524</v>
      </c>
      <c r="H1325" s="9" t="s">
        <v>6112</v>
      </c>
      <c r="I1325" s="9" t="s">
        <v>7457</v>
      </c>
      <c r="J1325" s="9">
        <v>142</v>
      </c>
      <c r="K1325" s="9" t="s">
        <v>7500</v>
      </c>
      <c r="L1325" s="9" t="s">
        <v>7508</v>
      </c>
      <c r="M1325" s="9">
        <v>1179.75</v>
      </c>
      <c r="N1325" s="9">
        <v>517.73</v>
      </c>
      <c r="O1325" s="9">
        <v>5</v>
      </c>
      <c r="P1325" s="9">
        <v>0.05</v>
      </c>
      <c r="Q1325" s="9">
        <v>395</v>
      </c>
      <c r="R1325" s="9">
        <v>5</v>
      </c>
    </row>
    <row r="1326" spans="1:18" x14ac:dyDescent="0.3">
      <c r="A1326" s="9">
        <v>1490</v>
      </c>
      <c r="B1326" s="9" t="s">
        <v>1342</v>
      </c>
      <c r="C1326" s="9">
        <v>-5</v>
      </c>
      <c r="D1326" s="9" t="s">
        <v>5018</v>
      </c>
      <c r="E1326" s="9" t="s">
        <v>6113</v>
      </c>
      <c r="F1326" s="9">
        <v>1</v>
      </c>
      <c r="G1326" s="9">
        <v>10920</v>
      </c>
      <c r="H1326" s="9" t="s">
        <v>6113</v>
      </c>
      <c r="I1326" s="9" t="s">
        <v>7455</v>
      </c>
      <c r="J1326" s="9">
        <v>123</v>
      </c>
      <c r="K1326" s="9" t="s">
        <v>7502</v>
      </c>
      <c r="L1326" s="9" t="s">
        <v>7509</v>
      </c>
      <c r="M1326" s="9">
        <v>928.09</v>
      </c>
      <c r="N1326" s="9">
        <v>613.01</v>
      </c>
      <c r="O1326" s="9">
        <v>1</v>
      </c>
      <c r="P1326" s="9"/>
      <c r="Q1326" s="9">
        <v>1223</v>
      </c>
      <c r="R1326" s="9">
        <v>2</v>
      </c>
    </row>
    <row r="1327" spans="1:18" x14ac:dyDescent="0.3">
      <c r="A1327" s="9">
        <v>1451</v>
      </c>
      <c r="B1327" s="9" t="s">
        <v>1343</v>
      </c>
      <c r="C1327" s="9">
        <v>32</v>
      </c>
      <c r="D1327" s="9" t="s">
        <v>5018</v>
      </c>
      <c r="E1327" s="9" t="s">
        <v>6114</v>
      </c>
      <c r="F1327" s="9">
        <v>0</v>
      </c>
      <c r="G1327" s="9">
        <v>13660</v>
      </c>
      <c r="H1327" s="9" t="s">
        <v>6114</v>
      </c>
      <c r="I1327" s="9" t="s">
        <v>7455</v>
      </c>
      <c r="J1327" s="9">
        <v>146</v>
      </c>
      <c r="K1327" s="9" t="s">
        <v>7505</v>
      </c>
      <c r="L1327" s="9" t="s">
        <v>7508</v>
      </c>
      <c r="M1327" s="9">
        <v>401.87</v>
      </c>
      <c r="N1327" s="9">
        <v>167.52</v>
      </c>
      <c r="O1327" s="9">
        <v>5</v>
      </c>
      <c r="P1327" s="9"/>
      <c r="Q1327" s="9">
        <v>334</v>
      </c>
      <c r="R1327" s="9">
        <v>3</v>
      </c>
    </row>
    <row r="1328" spans="1:18" x14ac:dyDescent="0.3">
      <c r="A1328" s="9">
        <v>1164</v>
      </c>
      <c r="B1328" s="9" t="s">
        <v>1344</v>
      </c>
      <c r="C1328" s="9">
        <v>33</v>
      </c>
      <c r="D1328" s="9" t="s">
        <v>5018</v>
      </c>
      <c r="E1328" s="9" t="s">
        <v>6115</v>
      </c>
      <c r="F1328" s="9">
        <v>0</v>
      </c>
      <c r="G1328" s="9">
        <v>12908</v>
      </c>
      <c r="H1328" s="9" t="s">
        <v>6115</v>
      </c>
      <c r="I1328" s="9" t="s">
        <v>7457</v>
      </c>
      <c r="J1328" s="9">
        <v>149</v>
      </c>
      <c r="K1328" s="9" t="s">
        <v>7467</v>
      </c>
      <c r="L1328" s="9" t="s">
        <v>7509</v>
      </c>
      <c r="M1328" s="9">
        <v>812.33</v>
      </c>
      <c r="N1328" s="9">
        <v>353.59</v>
      </c>
      <c r="O1328" s="9">
        <v>1</v>
      </c>
      <c r="P1328" s="9"/>
      <c r="Q1328" s="9">
        <v>479</v>
      </c>
      <c r="R1328" s="9">
        <v>4</v>
      </c>
    </row>
    <row r="1329" spans="1:18" x14ac:dyDescent="0.3">
      <c r="A1329" s="9">
        <v>1181</v>
      </c>
      <c r="B1329" s="9" t="s">
        <v>1345</v>
      </c>
      <c r="C1329" s="9">
        <v>56</v>
      </c>
      <c r="D1329" s="9" t="s">
        <v>5022</v>
      </c>
      <c r="E1329" s="9" t="s">
        <v>5136</v>
      </c>
      <c r="F1329" s="9">
        <v>1</v>
      </c>
      <c r="G1329" s="9">
        <v>11242</v>
      </c>
      <c r="H1329" s="9" t="s">
        <v>5136</v>
      </c>
      <c r="I1329" s="9" t="s">
        <v>7456</v>
      </c>
      <c r="J1329" s="9">
        <v>130</v>
      </c>
      <c r="K1329" s="9" t="s">
        <v>7487</v>
      </c>
      <c r="L1329" s="9" t="s">
        <v>7510</v>
      </c>
      <c r="M1329" s="9">
        <v>388.59</v>
      </c>
      <c r="N1329" s="9">
        <v>162.86000000000001</v>
      </c>
      <c r="O1329" s="9">
        <v>1</v>
      </c>
      <c r="P1329" s="9"/>
      <c r="Q1329" s="9">
        <v>1017</v>
      </c>
      <c r="R1329" s="9">
        <v>1</v>
      </c>
    </row>
    <row r="1330" spans="1:18" x14ac:dyDescent="0.3">
      <c r="A1330" s="9">
        <v>1468</v>
      </c>
      <c r="B1330" s="9" t="s">
        <v>1346</v>
      </c>
      <c r="C1330" s="9">
        <v>39</v>
      </c>
      <c r="D1330" s="9" t="s">
        <v>5019</v>
      </c>
      <c r="E1330" s="9" t="s">
        <v>6116</v>
      </c>
      <c r="F1330" s="9">
        <v>1</v>
      </c>
      <c r="G1330" s="9">
        <v>12919</v>
      </c>
      <c r="H1330" s="9" t="s">
        <v>6116</v>
      </c>
      <c r="I1330" s="9" t="s">
        <v>7456</v>
      </c>
      <c r="J1330" s="9">
        <v>103</v>
      </c>
      <c r="K1330" s="9" t="s">
        <v>7472</v>
      </c>
      <c r="L1330" s="9" t="s">
        <v>7508</v>
      </c>
      <c r="M1330" s="9">
        <v>1221.6199999999999</v>
      </c>
      <c r="N1330" s="9">
        <v>643.94000000000005</v>
      </c>
      <c r="O1330" s="9">
        <v>1</v>
      </c>
      <c r="P1330" s="9">
        <v>0.2</v>
      </c>
      <c r="Q1330" s="9">
        <v>1265</v>
      </c>
      <c r="R1330" s="9">
        <v>1</v>
      </c>
    </row>
    <row r="1331" spans="1:18" x14ac:dyDescent="0.3">
      <c r="A1331" s="9">
        <v>1909</v>
      </c>
      <c r="B1331" s="9" t="s">
        <v>1347</v>
      </c>
      <c r="C1331" s="9">
        <v>45</v>
      </c>
      <c r="D1331" s="9" t="s">
        <v>5018</v>
      </c>
      <c r="E1331" s="9" t="s">
        <v>6117</v>
      </c>
      <c r="F1331" s="9">
        <v>1</v>
      </c>
      <c r="G1331" s="9">
        <v>10080</v>
      </c>
      <c r="H1331" s="9" t="s">
        <v>6117</v>
      </c>
      <c r="I1331" s="9" t="s">
        <v>7455</v>
      </c>
      <c r="J1331" s="9">
        <v>128</v>
      </c>
      <c r="K1331" s="9" t="s">
        <v>7473</v>
      </c>
      <c r="L1331" s="9" t="s">
        <v>7510</v>
      </c>
      <c r="M1331" s="9">
        <v>611.09</v>
      </c>
      <c r="N1331" s="9">
        <v>342.08</v>
      </c>
      <c r="O1331" s="9">
        <v>1</v>
      </c>
      <c r="P1331" s="9">
        <v>0.1</v>
      </c>
      <c r="Q1331" s="9">
        <v>419</v>
      </c>
      <c r="R1331" s="9">
        <v>3</v>
      </c>
    </row>
    <row r="1332" spans="1:18" x14ac:dyDescent="0.3">
      <c r="A1332" s="9">
        <v>1734</v>
      </c>
      <c r="B1332" s="9" t="s">
        <v>1348</v>
      </c>
      <c r="C1332" s="9">
        <v>33</v>
      </c>
      <c r="D1332" s="9" t="s">
        <v>5023</v>
      </c>
      <c r="E1332" s="9" t="s">
        <v>6118</v>
      </c>
      <c r="F1332" s="9">
        <v>1</v>
      </c>
      <c r="G1332" s="9">
        <v>13620</v>
      </c>
      <c r="H1332" s="9" t="s">
        <v>6118</v>
      </c>
      <c r="I1332" s="9" t="s">
        <v>7455</v>
      </c>
      <c r="J1332" s="9">
        <v>133</v>
      </c>
      <c r="K1332" s="9" t="s">
        <v>7498</v>
      </c>
      <c r="L1332" s="9" t="s">
        <v>7509</v>
      </c>
      <c r="M1332" s="9">
        <v>1258.8599999999999</v>
      </c>
      <c r="N1332" s="9">
        <v>511.05</v>
      </c>
      <c r="O1332" s="9">
        <v>2</v>
      </c>
      <c r="P1332" s="9"/>
      <c r="Q1332" s="9">
        <v>478</v>
      </c>
      <c r="R1332" s="9">
        <v>2</v>
      </c>
    </row>
    <row r="1333" spans="1:18" x14ac:dyDescent="0.3">
      <c r="A1333" s="9">
        <v>1822</v>
      </c>
      <c r="B1333" s="9" t="s">
        <v>1349</v>
      </c>
      <c r="C1333" s="9">
        <v>59</v>
      </c>
      <c r="D1333" s="9" t="s">
        <v>5018</v>
      </c>
      <c r="E1333" s="9" t="s">
        <v>6119</v>
      </c>
      <c r="F1333" s="9">
        <v>1</v>
      </c>
      <c r="G1333" s="9">
        <v>12661</v>
      </c>
      <c r="H1333" s="9" t="s">
        <v>6119</v>
      </c>
      <c r="I1333" s="9" t="s">
        <v>7456</v>
      </c>
      <c r="J1333" s="9">
        <v>142</v>
      </c>
      <c r="K1333" s="9" t="s">
        <v>7500</v>
      </c>
      <c r="L1333" s="9" t="s">
        <v>7510</v>
      </c>
      <c r="M1333" s="9">
        <v>603.33000000000004</v>
      </c>
      <c r="N1333" s="9">
        <v>334.65</v>
      </c>
      <c r="O1333" s="9">
        <v>1</v>
      </c>
      <c r="P1333" s="9"/>
      <c r="Q1333" s="9">
        <v>423</v>
      </c>
      <c r="R1333" s="9">
        <v>5</v>
      </c>
    </row>
    <row r="1334" spans="1:18" x14ac:dyDescent="0.3">
      <c r="A1334" s="9">
        <v>1943</v>
      </c>
      <c r="B1334" s="9" t="s">
        <v>1350</v>
      </c>
      <c r="C1334" s="9">
        <v>11</v>
      </c>
      <c r="D1334" s="9" t="s">
        <v>5023</v>
      </c>
      <c r="E1334" s="9" t="s">
        <v>6120</v>
      </c>
      <c r="F1334" s="9">
        <v>0</v>
      </c>
      <c r="G1334" s="9">
        <v>10702</v>
      </c>
      <c r="H1334" s="9" t="s">
        <v>6120</v>
      </c>
      <c r="I1334" s="9" t="s">
        <v>7457</v>
      </c>
      <c r="J1334" s="9">
        <v>103</v>
      </c>
      <c r="K1334" s="9" t="s">
        <v>7472</v>
      </c>
      <c r="L1334" s="9" t="s">
        <v>7511</v>
      </c>
      <c r="M1334" s="9">
        <v>1245.02</v>
      </c>
      <c r="N1334" s="9">
        <v>645.08000000000004</v>
      </c>
      <c r="O1334" s="9">
        <v>2</v>
      </c>
      <c r="P1334" s="9"/>
      <c r="Q1334" s="9">
        <v>378</v>
      </c>
      <c r="R1334" s="9">
        <v>5</v>
      </c>
    </row>
    <row r="1335" spans="1:18" x14ac:dyDescent="0.3">
      <c r="A1335" s="9">
        <v>1006</v>
      </c>
      <c r="B1335" s="9" t="s">
        <v>1351</v>
      </c>
      <c r="C1335" s="9">
        <v>21</v>
      </c>
      <c r="D1335" s="9" t="s">
        <v>5021</v>
      </c>
      <c r="E1335" s="9" t="s">
        <v>5501</v>
      </c>
      <c r="F1335" s="9">
        <v>1</v>
      </c>
      <c r="G1335" s="9">
        <v>10540</v>
      </c>
      <c r="H1335" s="9" t="s">
        <v>5501</v>
      </c>
      <c r="I1335" s="9" t="s">
        <v>7457</v>
      </c>
      <c r="J1335" s="9">
        <v>105</v>
      </c>
      <c r="K1335" s="9" t="s">
        <v>7461</v>
      </c>
      <c r="L1335" s="9" t="s">
        <v>7510</v>
      </c>
      <c r="M1335" s="9">
        <v>533.30999999999995</v>
      </c>
      <c r="N1335" s="9">
        <v>337.1</v>
      </c>
      <c r="O1335" s="9">
        <v>4</v>
      </c>
      <c r="P1335" s="9"/>
      <c r="Q1335" s="9">
        <v>586</v>
      </c>
      <c r="R1335" s="9">
        <v>4</v>
      </c>
    </row>
    <row r="1336" spans="1:18" x14ac:dyDescent="0.3">
      <c r="A1336" s="9">
        <v>1329</v>
      </c>
      <c r="B1336" s="9" t="s">
        <v>1352</v>
      </c>
      <c r="C1336" s="9">
        <v>45</v>
      </c>
      <c r="D1336" s="9" t="s">
        <v>5019</v>
      </c>
      <c r="E1336" s="9" t="s">
        <v>6121</v>
      </c>
      <c r="F1336" s="9">
        <v>0</v>
      </c>
      <c r="G1336" s="9">
        <v>11849</v>
      </c>
      <c r="H1336" s="9" t="s">
        <v>6121</v>
      </c>
      <c r="I1336" s="9" t="s">
        <v>7456</v>
      </c>
      <c r="J1336" s="9">
        <v>119</v>
      </c>
      <c r="K1336" s="9" t="s">
        <v>7459</v>
      </c>
      <c r="L1336" s="9" t="s">
        <v>7508</v>
      </c>
      <c r="M1336" s="9">
        <v>688.19</v>
      </c>
      <c r="N1336" s="9">
        <v>446.63</v>
      </c>
      <c r="O1336" s="9">
        <v>2</v>
      </c>
      <c r="P1336" s="9"/>
      <c r="Q1336" s="9">
        <v>493</v>
      </c>
      <c r="R1336" s="9">
        <v>3</v>
      </c>
    </row>
    <row r="1337" spans="1:18" x14ac:dyDescent="0.3">
      <c r="A1337" s="9">
        <v>1774</v>
      </c>
      <c r="B1337" s="9" t="s">
        <v>1353</v>
      </c>
      <c r="C1337" s="9">
        <v>66</v>
      </c>
      <c r="D1337" s="9" t="s">
        <v>5019</v>
      </c>
      <c r="E1337" s="9" t="s">
        <v>6122</v>
      </c>
      <c r="F1337" s="9">
        <v>1</v>
      </c>
      <c r="G1337" s="9">
        <v>12812</v>
      </c>
      <c r="H1337" s="9" t="s">
        <v>6122</v>
      </c>
      <c r="I1337" s="9" t="s">
        <v>7457</v>
      </c>
      <c r="J1337" s="9">
        <v>142</v>
      </c>
      <c r="K1337" s="9" t="s">
        <v>7500</v>
      </c>
      <c r="L1337" s="9" t="s">
        <v>7509</v>
      </c>
      <c r="M1337" s="9">
        <v>942.46</v>
      </c>
      <c r="N1337" s="9">
        <v>570.65</v>
      </c>
      <c r="O1337" s="9">
        <v>1</v>
      </c>
      <c r="P1337" s="9"/>
      <c r="Q1337" s="9">
        <v>1241</v>
      </c>
      <c r="R1337" s="9">
        <v>2</v>
      </c>
    </row>
    <row r="1338" spans="1:18" x14ac:dyDescent="0.3">
      <c r="A1338" s="9">
        <v>1150</v>
      </c>
      <c r="B1338" s="9" t="s">
        <v>1354</v>
      </c>
      <c r="C1338" s="9">
        <v>36</v>
      </c>
      <c r="D1338" s="9" t="s">
        <v>5022</v>
      </c>
      <c r="E1338" s="9" t="s">
        <v>5245</v>
      </c>
      <c r="F1338" s="9">
        <v>0</v>
      </c>
      <c r="G1338" s="9">
        <v>11274</v>
      </c>
      <c r="H1338" s="9" t="s">
        <v>5245</v>
      </c>
      <c r="I1338" s="9" t="s">
        <v>7455</v>
      </c>
      <c r="J1338" s="9">
        <v>148</v>
      </c>
      <c r="K1338" s="9" t="s">
        <v>7491</v>
      </c>
      <c r="L1338" s="9" t="s">
        <v>7510</v>
      </c>
      <c r="M1338" s="9">
        <v>151.91999999999999</v>
      </c>
      <c r="N1338" s="9">
        <v>82.35</v>
      </c>
      <c r="O1338" s="9">
        <v>4</v>
      </c>
      <c r="P1338" s="9"/>
      <c r="Q1338" s="9">
        <v>459</v>
      </c>
      <c r="R1338" s="9">
        <v>4</v>
      </c>
    </row>
    <row r="1339" spans="1:18" x14ac:dyDescent="0.3">
      <c r="A1339" s="9">
        <v>2108</v>
      </c>
      <c r="B1339" s="9" t="s">
        <v>1355</v>
      </c>
      <c r="C1339" s="9">
        <v>27</v>
      </c>
      <c r="D1339" s="9" t="s">
        <v>5022</v>
      </c>
      <c r="E1339" s="9" t="s">
        <v>5712</v>
      </c>
      <c r="F1339" s="9">
        <v>0</v>
      </c>
      <c r="G1339" s="9">
        <v>12785</v>
      </c>
      <c r="H1339" s="9" t="s">
        <v>5712</v>
      </c>
      <c r="I1339" s="9" t="s">
        <v>7456</v>
      </c>
      <c r="J1339" s="9">
        <v>101</v>
      </c>
      <c r="K1339" s="9" t="s">
        <v>7478</v>
      </c>
      <c r="L1339" s="9" t="s">
        <v>7509</v>
      </c>
      <c r="M1339" s="9">
        <v>1424.9</v>
      </c>
      <c r="N1339" s="9">
        <v>662.36</v>
      </c>
      <c r="O1339" s="9">
        <v>5</v>
      </c>
      <c r="P1339" s="9"/>
      <c r="Q1339" s="9">
        <v>440</v>
      </c>
      <c r="R1339" s="9">
        <v>3</v>
      </c>
    </row>
    <row r="1340" spans="1:18" x14ac:dyDescent="0.3">
      <c r="A1340" s="9">
        <v>1146</v>
      </c>
      <c r="B1340" s="9" t="s">
        <v>1356</v>
      </c>
      <c r="C1340" s="9">
        <v>55</v>
      </c>
      <c r="D1340" s="9" t="s">
        <v>5020</v>
      </c>
      <c r="E1340" s="9" t="s">
        <v>6123</v>
      </c>
      <c r="F1340" s="9">
        <v>0</v>
      </c>
      <c r="G1340" s="9">
        <v>12653</v>
      </c>
      <c r="H1340" s="9" t="s">
        <v>6123</v>
      </c>
      <c r="I1340" s="9" t="s">
        <v>7457</v>
      </c>
      <c r="J1340" s="9">
        <v>138</v>
      </c>
      <c r="K1340" s="9" t="s">
        <v>7464</v>
      </c>
      <c r="L1340" s="9" t="s">
        <v>7509</v>
      </c>
      <c r="M1340" s="9">
        <v>881.73</v>
      </c>
      <c r="N1340" s="9">
        <v>576.77</v>
      </c>
      <c r="O1340" s="9">
        <v>2</v>
      </c>
      <c r="P1340" s="9">
        <v>0.2</v>
      </c>
      <c r="Q1340" s="9">
        <v>660</v>
      </c>
      <c r="R1340" s="9">
        <v>5</v>
      </c>
    </row>
    <row r="1341" spans="1:18" x14ac:dyDescent="0.3">
      <c r="A1341" s="9">
        <v>2404</v>
      </c>
      <c r="B1341" s="9" t="s">
        <v>1357</v>
      </c>
      <c r="C1341" s="9">
        <v>44</v>
      </c>
      <c r="D1341" s="9" t="s">
        <v>5021</v>
      </c>
      <c r="E1341" s="9" t="s">
        <v>5588</v>
      </c>
      <c r="F1341" s="9">
        <v>0</v>
      </c>
      <c r="G1341" s="9">
        <v>13486</v>
      </c>
      <c r="H1341" s="9" t="s">
        <v>5588</v>
      </c>
      <c r="I1341" s="9" t="s">
        <v>7457</v>
      </c>
      <c r="J1341" s="9">
        <v>109</v>
      </c>
      <c r="K1341" s="9" t="s">
        <v>7466</v>
      </c>
      <c r="L1341" s="9" t="s">
        <v>7509</v>
      </c>
      <c r="M1341" s="9">
        <v>786.34</v>
      </c>
      <c r="N1341" s="9">
        <v>395.14</v>
      </c>
      <c r="O1341" s="9">
        <v>5</v>
      </c>
      <c r="P1341" s="9">
        <v>0.2</v>
      </c>
      <c r="Q1341" s="9">
        <v>782</v>
      </c>
      <c r="R1341" s="9">
        <v>4</v>
      </c>
    </row>
    <row r="1342" spans="1:18" x14ac:dyDescent="0.3">
      <c r="A1342" s="9">
        <v>1914</v>
      </c>
      <c r="B1342" s="9" t="s">
        <v>1358</v>
      </c>
      <c r="C1342" s="9">
        <v>59</v>
      </c>
      <c r="D1342" s="9" t="s">
        <v>5022</v>
      </c>
      <c r="E1342" s="9" t="s">
        <v>6124</v>
      </c>
      <c r="F1342" s="9">
        <v>1</v>
      </c>
      <c r="G1342" s="9">
        <v>13157</v>
      </c>
      <c r="H1342" s="9" t="s">
        <v>6124</v>
      </c>
      <c r="I1342" s="9" t="s">
        <v>7455</v>
      </c>
      <c r="J1342" s="9">
        <v>105</v>
      </c>
      <c r="K1342" s="9" t="s">
        <v>7461</v>
      </c>
      <c r="L1342" s="9" t="s">
        <v>7507</v>
      </c>
      <c r="M1342" s="9">
        <v>1267.1199999999999</v>
      </c>
      <c r="N1342" s="9">
        <v>642.29</v>
      </c>
      <c r="O1342" s="9">
        <v>4</v>
      </c>
      <c r="P1342" s="9"/>
      <c r="Q1342" s="9">
        <v>514</v>
      </c>
      <c r="R1342" s="9">
        <v>4</v>
      </c>
    </row>
    <row r="1343" spans="1:18" x14ac:dyDescent="0.3">
      <c r="A1343" s="9">
        <v>2308</v>
      </c>
      <c r="B1343" s="9" t="s">
        <v>1359</v>
      </c>
      <c r="C1343" s="9">
        <v>20</v>
      </c>
      <c r="D1343" s="9" t="s">
        <v>5023</v>
      </c>
      <c r="E1343" s="9" t="s">
        <v>5272</v>
      </c>
      <c r="F1343" s="9">
        <v>1</v>
      </c>
      <c r="G1343" s="9">
        <v>10621</v>
      </c>
      <c r="H1343" s="9" t="s">
        <v>5272</v>
      </c>
      <c r="I1343" s="9" t="s">
        <v>7455</v>
      </c>
      <c r="J1343" s="9">
        <v>146</v>
      </c>
      <c r="K1343" s="9" t="s">
        <v>7505</v>
      </c>
      <c r="L1343" s="9" t="s">
        <v>7509</v>
      </c>
      <c r="M1343" s="9">
        <v>1305.3599999999999</v>
      </c>
      <c r="N1343" s="9">
        <v>880.86</v>
      </c>
      <c r="O1343" s="9">
        <v>2</v>
      </c>
      <c r="P1343" s="9"/>
      <c r="Q1343" s="9">
        <v>456</v>
      </c>
      <c r="R1343" s="9">
        <v>4</v>
      </c>
    </row>
    <row r="1344" spans="1:18" x14ac:dyDescent="0.3">
      <c r="A1344" s="9">
        <v>1699</v>
      </c>
      <c r="B1344" s="9" t="s">
        <v>1360</v>
      </c>
      <c r="C1344" s="9">
        <v>58</v>
      </c>
      <c r="D1344" s="9" t="s">
        <v>5021</v>
      </c>
      <c r="E1344" s="9" t="s">
        <v>5458</v>
      </c>
      <c r="F1344" s="9">
        <v>0</v>
      </c>
      <c r="G1344" s="9">
        <v>11240</v>
      </c>
      <c r="H1344" s="9" t="s">
        <v>5458</v>
      </c>
      <c r="I1344" s="9" t="s">
        <v>7456</v>
      </c>
      <c r="J1344" s="9">
        <v>142</v>
      </c>
      <c r="K1344" s="9" t="s">
        <v>7500</v>
      </c>
      <c r="L1344" s="9" t="s">
        <v>7510</v>
      </c>
      <c r="M1344" s="9">
        <v>807.28</v>
      </c>
      <c r="N1344" s="9">
        <v>559.19000000000005</v>
      </c>
      <c r="O1344" s="9">
        <v>1</v>
      </c>
      <c r="P1344" s="9"/>
      <c r="Q1344" s="9">
        <v>433</v>
      </c>
      <c r="R1344" s="9">
        <v>9</v>
      </c>
    </row>
    <row r="1345" spans="1:18" x14ac:dyDescent="0.3">
      <c r="A1345" s="9">
        <v>1081</v>
      </c>
      <c r="B1345" s="9" t="s">
        <v>1361</v>
      </c>
      <c r="C1345" s="9">
        <v>16</v>
      </c>
      <c r="D1345" s="9" t="s">
        <v>5019</v>
      </c>
      <c r="E1345" s="9" t="s">
        <v>6125</v>
      </c>
      <c r="F1345" s="9">
        <v>1</v>
      </c>
      <c r="G1345" s="9">
        <v>13069</v>
      </c>
      <c r="H1345" s="9" t="s">
        <v>6125</v>
      </c>
      <c r="I1345" s="9" t="s">
        <v>7455</v>
      </c>
      <c r="J1345" s="9">
        <v>134</v>
      </c>
      <c r="K1345" s="9" t="s">
        <v>7482</v>
      </c>
      <c r="L1345" s="9" t="s">
        <v>7507</v>
      </c>
      <c r="M1345" s="9">
        <v>1394.53</v>
      </c>
      <c r="N1345" s="9">
        <v>933.55</v>
      </c>
      <c r="O1345" s="9">
        <v>2</v>
      </c>
      <c r="P1345" s="9"/>
      <c r="Q1345" s="9">
        <v>809</v>
      </c>
      <c r="R1345" s="9">
        <v>4</v>
      </c>
    </row>
    <row r="1346" spans="1:18" x14ac:dyDescent="0.3">
      <c r="A1346" s="9">
        <v>1513</v>
      </c>
      <c r="B1346" s="9" t="s">
        <v>1362</v>
      </c>
      <c r="C1346" s="9">
        <v>35</v>
      </c>
      <c r="D1346" s="9" t="s">
        <v>5023</v>
      </c>
      <c r="E1346" s="9" t="s">
        <v>6126</v>
      </c>
      <c r="F1346" s="9">
        <v>0</v>
      </c>
      <c r="G1346" s="9">
        <v>12243</v>
      </c>
      <c r="H1346" s="9" t="s">
        <v>6126</v>
      </c>
      <c r="I1346" s="9" t="s">
        <v>7455</v>
      </c>
      <c r="J1346" s="9">
        <v>137</v>
      </c>
      <c r="K1346" s="9" t="s">
        <v>7484</v>
      </c>
      <c r="L1346" s="9" t="s">
        <v>7510</v>
      </c>
      <c r="M1346" s="9">
        <v>143.87</v>
      </c>
      <c r="N1346" s="9">
        <v>100.63</v>
      </c>
      <c r="O1346" s="9">
        <v>1</v>
      </c>
      <c r="P1346" s="9">
        <v>0.2</v>
      </c>
      <c r="Q1346" s="9">
        <v>439</v>
      </c>
      <c r="R1346" s="9">
        <v>3</v>
      </c>
    </row>
    <row r="1347" spans="1:18" x14ac:dyDescent="0.3">
      <c r="A1347" s="9">
        <v>1814</v>
      </c>
      <c r="B1347" s="9" t="s">
        <v>1363</v>
      </c>
      <c r="C1347" s="9">
        <v>46</v>
      </c>
      <c r="D1347" s="9" t="s">
        <v>5021</v>
      </c>
      <c r="E1347" s="9" t="s">
        <v>6127</v>
      </c>
      <c r="F1347" s="9">
        <v>0</v>
      </c>
      <c r="G1347" s="9">
        <v>13042</v>
      </c>
      <c r="H1347" s="9" t="s">
        <v>6127</v>
      </c>
      <c r="I1347" s="9" t="s">
        <v>7456</v>
      </c>
      <c r="J1347" s="9">
        <v>133</v>
      </c>
      <c r="K1347" s="9" t="s">
        <v>7498</v>
      </c>
      <c r="L1347" s="9" t="s">
        <v>7507</v>
      </c>
      <c r="M1347" s="9">
        <v>214.18</v>
      </c>
      <c r="N1347" s="9">
        <v>141.5</v>
      </c>
      <c r="O1347" s="9">
        <v>3</v>
      </c>
      <c r="P1347" s="9"/>
      <c r="Q1347" s="9">
        <v>351</v>
      </c>
      <c r="R1347" s="9">
        <v>4</v>
      </c>
    </row>
    <row r="1348" spans="1:18" x14ac:dyDescent="0.3">
      <c r="A1348" s="9">
        <v>1708</v>
      </c>
      <c r="B1348" s="9" t="s">
        <v>1364</v>
      </c>
      <c r="C1348" s="9">
        <v>42</v>
      </c>
      <c r="D1348" s="9" t="s">
        <v>5019</v>
      </c>
      <c r="E1348" s="9" t="s">
        <v>6128</v>
      </c>
      <c r="F1348" s="9">
        <v>0</v>
      </c>
      <c r="G1348" s="9">
        <v>11320</v>
      </c>
      <c r="H1348" s="9" t="s">
        <v>6128</v>
      </c>
      <c r="I1348" s="9" t="s">
        <v>7457</v>
      </c>
      <c r="J1348" s="9">
        <v>125</v>
      </c>
      <c r="K1348" s="9" t="s">
        <v>7479</v>
      </c>
      <c r="L1348" s="9" t="s">
        <v>7511</v>
      </c>
      <c r="M1348" s="9">
        <v>915.34</v>
      </c>
      <c r="N1348" s="9">
        <v>559.54999999999995</v>
      </c>
      <c r="O1348" s="9">
        <v>2</v>
      </c>
      <c r="P1348" s="9"/>
      <c r="Q1348" s="9">
        <v>425</v>
      </c>
      <c r="R1348" s="9">
        <v>6</v>
      </c>
    </row>
    <row r="1349" spans="1:18" x14ac:dyDescent="0.3">
      <c r="A1349" s="9">
        <v>1745</v>
      </c>
      <c r="B1349" s="9" t="s">
        <v>1365</v>
      </c>
      <c r="C1349" s="9">
        <v>55</v>
      </c>
      <c r="D1349" s="9" t="s">
        <v>5022</v>
      </c>
      <c r="E1349" s="9" t="s">
        <v>6129</v>
      </c>
      <c r="F1349" s="9">
        <v>0</v>
      </c>
      <c r="G1349" s="9">
        <v>12993</v>
      </c>
      <c r="H1349" s="9" t="s">
        <v>6129</v>
      </c>
      <c r="I1349" s="9" t="s">
        <v>7455</v>
      </c>
      <c r="J1349" s="9">
        <v>142</v>
      </c>
      <c r="K1349" s="9" t="s">
        <v>7500</v>
      </c>
      <c r="L1349" s="9" t="s">
        <v>7508</v>
      </c>
      <c r="M1349" s="9">
        <v>563.4</v>
      </c>
      <c r="N1349" s="9">
        <v>275.02</v>
      </c>
      <c r="O1349" s="9">
        <v>2</v>
      </c>
      <c r="P1349" s="9"/>
      <c r="Q1349" s="9">
        <v>361</v>
      </c>
      <c r="R1349" s="9">
        <v>3</v>
      </c>
    </row>
    <row r="1350" spans="1:18" x14ac:dyDescent="0.3">
      <c r="A1350" s="9">
        <v>2022</v>
      </c>
      <c r="B1350" s="9" t="s">
        <v>1366</v>
      </c>
      <c r="C1350" s="9">
        <v>12</v>
      </c>
      <c r="D1350" s="9" t="s">
        <v>5023</v>
      </c>
      <c r="E1350" s="9" t="s">
        <v>6130</v>
      </c>
      <c r="F1350" s="9">
        <v>0</v>
      </c>
      <c r="G1350" s="9">
        <v>12091</v>
      </c>
      <c r="H1350" s="9" t="s">
        <v>6130</v>
      </c>
      <c r="I1350" s="9" t="s">
        <v>7456</v>
      </c>
      <c r="J1350" s="9">
        <v>129</v>
      </c>
      <c r="K1350" s="9" t="s">
        <v>7471</v>
      </c>
      <c r="L1350" s="9" t="s">
        <v>7508</v>
      </c>
      <c r="M1350" s="9">
        <v>723.13</v>
      </c>
      <c r="N1350" s="9">
        <v>495.99</v>
      </c>
      <c r="O1350" s="9">
        <v>5</v>
      </c>
      <c r="P1350" s="9">
        <v>0.2</v>
      </c>
      <c r="Q1350" s="9">
        <v>709</v>
      </c>
      <c r="R1350" s="9">
        <v>2</v>
      </c>
    </row>
    <row r="1351" spans="1:18" x14ac:dyDescent="0.3">
      <c r="A1351" s="9">
        <v>2409</v>
      </c>
      <c r="B1351" s="9" t="s">
        <v>1367</v>
      </c>
      <c r="C1351" s="9">
        <v>42</v>
      </c>
      <c r="D1351" s="9" t="s">
        <v>5023</v>
      </c>
      <c r="E1351" s="9" t="s">
        <v>6131</v>
      </c>
      <c r="F1351" s="9">
        <v>0</v>
      </c>
      <c r="G1351" s="9">
        <v>12440</v>
      </c>
      <c r="H1351" s="9" t="s">
        <v>6131</v>
      </c>
      <c r="I1351" s="9" t="s">
        <v>7455</v>
      </c>
      <c r="J1351" s="9">
        <v>125</v>
      </c>
      <c r="K1351" s="9" t="s">
        <v>7479</v>
      </c>
      <c r="L1351" s="9" t="s">
        <v>7509</v>
      </c>
      <c r="M1351" s="9">
        <v>525.71</v>
      </c>
      <c r="N1351" s="9">
        <v>348.54</v>
      </c>
      <c r="O1351" s="9">
        <v>5</v>
      </c>
      <c r="P1351" s="9"/>
      <c r="Q1351" s="9">
        <v>541</v>
      </c>
      <c r="R1351" s="9">
        <v>4</v>
      </c>
    </row>
    <row r="1352" spans="1:18" x14ac:dyDescent="0.3">
      <c r="A1352" s="9">
        <v>1706</v>
      </c>
      <c r="B1352" s="9" t="s">
        <v>1368</v>
      </c>
      <c r="C1352" s="9">
        <v>57</v>
      </c>
      <c r="D1352" s="9" t="s">
        <v>5019</v>
      </c>
      <c r="E1352" s="9" t="s">
        <v>5067</v>
      </c>
      <c r="F1352" s="9">
        <v>1</v>
      </c>
      <c r="G1352" s="9">
        <v>11466</v>
      </c>
      <c r="H1352" s="9" t="s">
        <v>5067</v>
      </c>
      <c r="I1352" s="9" t="s">
        <v>7455</v>
      </c>
      <c r="J1352" s="9">
        <v>109</v>
      </c>
      <c r="K1352" s="9" t="s">
        <v>7466</v>
      </c>
      <c r="L1352" s="9" t="s">
        <v>7507</v>
      </c>
      <c r="M1352" s="9">
        <v>636.85</v>
      </c>
      <c r="N1352" s="9">
        <v>300.74</v>
      </c>
      <c r="O1352" s="9">
        <v>4</v>
      </c>
      <c r="P1352" s="9"/>
      <c r="Q1352" s="9">
        <v>505</v>
      </c>
      <c r="R1352" s="9">
        <v>2</v>
      </c>
    </row>
    <row r="1353" spans="1:18" x14ac:dyDescent="0.3">
      <c r="A1353" s="9">
        <v>1470</v>
      </c>
      <c r="B1353" s="9" t="s">
        <v>1369</v>
      </c>
      <c r="C1353" s="9">
        <v>40</v>
      </c>
      <c r="D1353" s="9" t="s">
        <v>5023</v>
      </c>
      <c r="E1353" s="9" t="s">
        <v>5157</v>
      </c>
      <c r="F1353" s="9">
        <v>0</v>
      </c>
      <c r="G1353" s="9">
        <v>11113</v>
      </c>
      <c r="H1353" s="9" t="s">
        <v>5157</v>
      </c>
      <c r="I1353" s="9" t="s">
        <v>7457</v>
      </c>
      <c r="J1353" s="9">
        <v>103</v>
      </c>
      <c r="K1353" s="9" t="s">
        <v>7472</v>
      </c>
      <c r="L1353" s="9" t="s">
        <v>7510</v>
      </c>
      <c r="M1353" s="9">
        <v>1242.8399999999999</v>
      </c>
      <c r="N1353" s="9">
        <v>679.52</v>
      </c>
      <c r="O1353" s="9">
        <v>1</v>
      </c>
      <c r="P1353" s="9">
        <v>0.2</v>
      </c>
      <c r="Q1353" s="9">
        <v>344</v>
      </c>
      <c r="R1353" s="9">
        <v>7</v>
      </c>
    </row>
    <row r="1354" spans="1:18" x14ac:dyDescent="0.3">
      <c r="A1354" s="9">
        <v>2142</v>
      </c>
      <c r="B1354" s="9" t="s">
        <v>1370</v>
      </c>
      <c r="C1354" s="9">
        <v>22</v>
      </c>
      <c r="D1354" s="9" t="s">
        <v>5022</v>
      </c>
      <c r="E1354" s="9" t="s">
        <v>5283</v>
      </c>
      <c r="F1354" s="9">
        <v>0</v>
      </c>
      <c r="G1354" s="9">
        <v>12202</v>
      </c>
      <c r="H1354" s="9" t="s">
        <v>5283</v>
      </c>
      <c r="I1354" s="9" t="s">
        <v>7455</v>
      </c>
      <c r="J1354" s="9">
        <v>115</v>
      </c>
      <c r="K1354" s="9" t="s">
        <v>7481</v>
      </c>
      <c r="L1354" s="9" t="s">
        <v>7508</v>
      </c>
      <c r="M1354" s="9">
        <v>910.54</v>
      </c>
      <c r="N1354" s="9">
        <v>383.35</v>
      </c>
      <c r="O1354" s="9">
        <v>5</v>
      </c>
      <c r="P1354" s="9"/>
      <c r="Q1354" s="9">
        <v>504</v>
      </c>
      <c r="R1354" s="9">
        <v>4</v>
      </c>
    </row>
    <row r="1355" spans="1:18" x14ac:dyDescent="0.3">
      <c r="A1355" s="9">
        <v>1395</v>
      </c>
      <c r="B1355" s="9" t="s">
        <v>1371</v>
      </c>
      <c r="C1355" s="9">
        <v>55</v>
      </c>
      <c r="D1355" s="9" t="s">
        <v>5022</v>
      </c>
      <c r="E1355" s="9" t="s">
        <v>6132</v>
      </c>
      <c r="F1355" s="9">
        <v>0</v>
      </c>
      <c r="G1355" s="9">
        <v>13025</v>
      </c>
      <c r="H1355" s="9" t="s">
        <v>6132</v>
      </c>
      <c r="I1355" s="9" t="s">
        <v>7455</v>
      </c>
      <c r="J1355" s="9">
        <v>104</v>
      </c>
      <c r="K1355" s="9" t="s">
        <v>7499</v>
      </c>
      <c r="L1355" s="9" t="s">
        <v>7509</v>
      </c>
      <c r="M1355" s="9">
        <v>1496.15</v>
      </c>
      <c r="N1355" s="9">
        <v>1026.3499999999999</v>
      </c>
      <c r="O1355" s="9">
        <v>4</v>
      </c>
      <c r="P1355" s="9"/>
      <c r="Q1355" s="9">
        <v>787</v>
      </c>
      <c r="R1355" s="9">
        <v>5</v>
      </c>
    </row>
    <row r="1356" spans="1:18" x14ac:dyDescent="0.3">
      <c r="A1356" s="9">
        <v>1260</v>
      </c>
      <c r="B1356" s="9" t="s">
        <v>1372</v>
      </c>
      <c r="C1356" s="9">
        <v>30</v>
      </c>
      <c r="D1356" s="9" t="s">
        <v>5022</v>
      </c>
      <c r="E1356" s="9" t="s">
        <v>6133</v>
      </c>
      <c r="F1356" s="9">
        <v>1</v>
      </c>
      <c r="G1356" s="9">
        <v>13549</v>
      </c>
      <c r="H1356" s="9" t="s">
        <v>6133</v>
      </c>
      <c r="I1356" s="9" t="s">
        <v>7455</v>
      </c>
      <c r="J1356" s="9">
        <v>145</v>
      </c>
      <c r="K1356" s="9" t="s">
        <v>7470</v>
      </c>
      <c r="L1356" s="9" t="s">
        <v>7509</v>
      </c>
      <c r="M1356" s="9">
        <v>1190.97</v>
      </c>
      <c r="N1356" s="9">
        <v>681.03</v>
      </c>
      <c r="O1356" s="9">
        <v>1</v>
      </c>
      <c r="P1356" s="9"/>
      <c r="Q1356" s="9">
        <v>747</v>
      </c>
      <c r="R1356" s="9">
        <v>5</v>
      </c>
    </row>
    <row r="1357" spans="1:18" x14ac:dyDescent="0.3">
      <c r="A1357" s="9">
        <v>1804</v>
      </c>
      <c r="B1357" s="9" t="s">
        <v>1373</v>
      </c>
      <c r="C1357" s="9">
        <v>27</v>
      </c>
      <c r="D1357" s="9" t="s">
        <v>5019</v>
      </c>
      <c r="E1357" s="9" t="s">
        <v>6134</v>
      </c>
      <c r="F1357" s="9">
        <v>0</v>
      </c>
      <c r="G1357" s="9">
        <v>11644</v>
      </c>
      <c r="H1357" s="9" t="s">
        <v>6134</v>
      </c>
      <c r="I1357" s="9" t="s">
        <v>7457</v>
      </c>
      <c r="J1357" s="9">
        <v>138</v>
      </c>
      <c r="K1357" s="9" t="s">
        <v>7464</v>
      </c>
      <c r="L1357" s="9" t="s">
        <v>7507</v>
      </c>
      <c r="M1357" s="9">
        <v>446.82</v>
      </c>
      <c r="N1357" s="9">
        <v>211.6</v>
      </c>
      <c r="O1357" s="9">
        <v>1</v>
      </c>
      <c r="P1357" s="9">
        <v>0.1</v>
      </c>
      <c r="Q1357" s="9">
        <v>375</v>
      </c>
      <c r="R1357" s="9">
        <v>6</v>
      </c>
    </row>
    <row r="1358" spans="1:18" x14ac:dyDescent="0.3">
      <c r="A1358" s="9">
        <v>1933</v>
      </c>
      <c r="B1358" s="9" t="s">
        <v>1374</v>
      </c>
      <c r="C1358" s="9">
        <v>25</v>
      </c>
      <c r="D1358" s="9" t="s">
        <v>5018</v>
      </c>
      <c r="E1358" s="9" t="s">
        <v>6135</v>
      </c>
      <c r="F1358" s="9">
        <v>0</v>
      </c>
      <c r="G1358" s="9">
        <v>10058</v>
      </c>
      <c r="H1358" s="9" t="s">
        <v>6135</v>
      </c>
      <c r="I1358" s="9" t="s">
        <v>7455</v>
      </c>
      <c r="J1358" s="9">
        <v>120</v>
      </c>
      <c r="K1358" s="9" t="s">
        <v>7488</v>
      </c>
      <c r="L1358" s="9" t="s">
        <v>7508</v>
      </c>
      <c r="M1358" s="9">
        <v>433.3</v>
      </c>
      <c r="N1358" s="9">
        <v>211.33</v>
      </c>
      <c r="O1358" s="9">
        <v>1</v>
      </c>
      <c r="P1358" s="9">
        <v>0.1</v>
      </c>
      <c r="Q1358" s="9">
        <v>529</v>
      </c>
      <c r="R1358" s="9">
        <v>6</v>
      </c>
    </row>
    <row r="1359" spans="1:18" x14ac:dyDescent="0.3">
      <c r="A1359" s="9">
        <v>2279</v>
      </c>
      <c r="B1359" s="9" t="s">
        <v>1375</v>
      </c>
      <c r="C1359" s="9">
        <v>37</v>
      </c>
      <c r="D1359" s="9" t="s">
        <v>5018</v>
      </c>
      <c r="E1359" s="9" t="s">
        <v>6136</v>
      </c>
      <c r="F1359" s="9">
        <v>0</v>
      </c>
      <c r="G1359" s="9">
        <v>12157</v>
      </c>
      <c r="H1359" s="9" t="s">
        <v>6136</v>
      </c>
      <c r="I1359" s="9" t="s">
        <v>7456</v>
      </c>
      <c r="J1359" s="9">
        <v>149</v>
      </c>
      <c r="K1359" s="9" t="s">
        <v>7467</v>
      </c>
      <c r="L1359" s="9" t="s">
        <v>7509</v>
      </c>
      <c r="M1359" s="9">
        <v>537.04999999999995</v>
      </c>
      <c r="N1359" s="9">
        <v>372.82</v>
      </c>
      <c r="O1359" s="9">
        <v>3</v>
      </c>
      <c r="P1359" s="9"/>
      <c r="Q1359" s="9">
        <v>456</v>
      </c>
      <c r="R1359" s="9">
        <v>4</v>
      </c>
    </row>
    <row r="1360" spans="1:18" x14ac:dyDescent="0.3">
      <c r="A1360" s="9">
        <v>1904</v>
      </c>
      <c r="B1360" s="9" t="s">
        <v>1376</v>
      </c>
      <c r="C1360" s="9">
        <v>42</v>
      </c>
      <c r="D1360" s="9" t="s">
        <v>5023</v>
      </c>
      <c r="E1360" s="9" t="s">
        <v>5096</v>
      </c>
      <c r="F1360" s="9">
        <v>0</v>
      </c>
      <c r="G1360" s="9">
        <v>10478</v>
      </c>
      <c r="H1360" s="9" t="s">
        <v>5096</v>
      </c>
      <c r="I1360" s="9" t="s">
        <v>7456</v>
      </c>
      <c r="J1360" s="9">
        <v>123</v>
      </c>
      <c r="K1360" s="9" t="s">
        <v>7502</v>
      </c>
      <c r="L1360" s="9" t="s">
        <v>7508</v>
      </c>
      <c r="M1360" s="9">
        <v>1272.73</v>
      </c>
      <c r="N1360" s="9">
        <v>744.15</v>
      </c>
      <c r="O1360" s="9">
        <v>1</v>
      </c>
      <c r="P1360" s="9"/>
      <c r="Q1360" s="9">
        <v>352</v>
      </c>
      <c r="R1360" s="9">
        <v>3</v>
      </c>
    </row>
    <row r="1361" spans="1:18" x14ac:dyDescent="0.3">
      <c r="A1361" s="9">
        <v>2249</v>
      </c>
      <c r="B1361" s="9" t="s">
        <v>1377</v>
      </c>
      <c r="C1361" s="9">
        <v>20</v>
      </c>
      <c r="D1361" s="9" t="s">
        <v>5022</v>
      </c>
      <c r="E1361" s="9" t="s">
        <v>6137</v>
      </c>
      <c r="F1361" s="9">
        <v>0</v>
      </c>
      <c r="G1361" s="9">
        <v>12665</v>
      </c>
      <c r="H1361" s="9" t="s">
        <v>6137</v>
      </c>
      <c r="I1361" s="9" t="s">
        <v>7457</v>
      </c>
      <c r="J1361" s="9">
        <v>137</v>
      </c>
      <c r="K1361" s="9" t="s">
        <v>7484</v>
      </c>
      <c r="L1361" s="9" t="s">
        <v>7510</v>
      </c>
      <c r="M1361" s="9">
        <v>89.57</v>
      </c>
      <c r="N1361" s="9">
        <v>47.13</v>
      </c>
      <c r="O1361" s="9">
        <v>4</v>
      </c>
      <c r="P1361" s="9"/>
      <c r="Q1361" s="9">
        <v>328</v>
      </c>
      <c r="R1361" s="9">
        <v>6</v>
      </c>
    </row>
    <row r="1362" spans="1:18" x14ac:dyDescent="0.3">
      <c r="A1362" s="9">
        <v>2076</v>
      </c>
      <c r="B1362" s="9" t="s">
        <v>1378</v>
      </c>
      <c r="C1362" s="9">
        <v>24</v>
      </c>
      <c r="D1362" s="9" t="s">
        <v>5023</v>
      </c>
      <c r="E1362" s="9" t="s">
        <v>6138</v>
      </c>
      <c r="F1362" s="9">
        <v>0</v>
      </c>
      <c r="G1362" s="9">
        <v>11922</v>
      </c>
      <c r="H1362" s="9" t="s">
        <v>6138</v>
      </c>
      <c r="I1362" s="9" t="s">
        <v>7457</v>
      </c>
      <c r="J1362" s="9">
        <v>147</v>
      </c>
      <c r="K1362" s="9" t="s">
        <v>7474</v>
      </c>
      <c r="L1362" s="9" t="s">
        <v>7509</v>
      </c>
      <c r="M1362" s="9">
        <v>383.76</v>
      </c>
      <c r="N1362" s="9">
        <v>211.05</v>
      </c>
      <c r="O1362" s="9">
        <v>1</v>
      </c>
      <c r="P1362" s="9"/>
      <c r="Q1362" s="9">
        <v>827</v>
      </c>
      <c r="R1362" s="9">
        <v>6</v>
      </c>
    </row>
    <row r="1363" spans="1:18" x14ac:dyDescent="0.3">
      <c r="A1363" s="9">
        <v>1939</v>
      </c>
      <c r="B1363" s="9" t="s">
        <v>1379</v>
      </c>
      <c r="C1363" s="9">
        <v>29</v>
      </c>
      <c r="D1363" s="9" t="s">
        <v>5019</v>
      </c>
      <c r="E1363" s="9" t="s">
        <v>6139</v>
      </c>
      <c r="F1363" s="9">
        <v>0</v>
      </c>
      <c r="G1363" s="9">
        <v>11756</v>
      </c>
      <c r="H1363" s="9" t="s">
        <v>6139</v>
      </c>
      <c r="I1363" s="9" t="s">
        <v>7457</v>
      </c>
      <c r="J1363" s="9">
        <v>108</v>
      </c>
      <c r="K1363" s="9" t="s">
        <v>7496</v>
      </c>
      <c r="L1363" s="9" t="s">
        <v>7511</v>
      </c>
      <c r="M1363" s="9">
        <v>1362.13</v>
      </c>
      <c r="N1363" s="9">
        <v>585.12</v>
      </c>
      <c r="O1363" s="9">
        <v>1</v>
      </c>
      <c r="P1363" s="9"/>
      <c r="Q1363" s="9">
        <v>364</v>
      </c>
      <c r="R1363" s="9">
        <v>5</v>
      </c>
    </row>
    <row r="1364" spans="1:18" x14ac:dyDescent="0.3">
      <c r="A1364" s="9">
        <v>1853</v>
      </c>
      <c r="B1364" s="9" t="s">
        <v>1380</v>
      </c>
      <c r="C1364" s="9">
        <v>25</v>
      </c>
      <c r="D1364" s="9" t="s">
        <v>5023</v>
      </c>
      <c r="E1364" s="9" t="s">
        <v>6113</v>
      </c>
      <c r="F1364" s="9">
        <v>1</v>
      </c>
      <c r="G1364" s="9">
        <v>11798</v>
      </c>
      <c r="H1364" s="9" t="s">
        <v>6113</v>
      </c>
      <c r="I1364" s="9" t="s">
        <v>7455</v>
      </c>
      <c r="J1364" s="9">
        <v>137</v>
      </c>
      <c r="K1364" s="9" t="s">
        <v>7484</v>
      </c>
      <c r="L1364" s="9" t="s">
        <v>7510</v>
      </c>
      <c r="M1364" s="9">
        <v>977.85</v>
      </c>
      <c r="N1364" s="9">
        <v>413.15</v>
      </c>
      <c r="O1364" s="9">
        <v>4</v>
      </c>
      <c r="P1364" s="9"/>
      <c r="Q1364" s="9">
        <v>891</v>
      </c>
      <c r="R1364" s="9">
        <v>4</v>
      </c>
    </row>
    <row r="1365" spans="1:18" x14ac:dyDescent="0.3">
      <c r="A1365" s="9">
        <v>2387</v>
      </c>
      <c r="B1365" s="9" t="s">
        <v>1381</v>
      </c>
      <c r="C1365" s="9">
        <v>40</v>
      </c>
      <c r="D1365" s="9" t="s">
        <v>5020</v>
      </c>
      <c r="E1365" s="9" t="s">
        <v>5688</v>
      </c>
      <c r="F1365" s="9">
        <v>1</v>
      </c>
      <c r="G1365" s="9">
        <v>11617</v>
      </c>
      <c r="H1365" s="9" t="s">
        <v>5688</v>
      </c>
      <c r="I1365" s="9" t="s">
        <v>7457</v>
      </c>
      <c r="J1365" s="9">
        <v>145</v>
      </c>
      <c r="K1365" s="9" t="s">
        <v>7470</v>
      </c>
      <c r="L1365" s="9" t="s">
        <v>7511</v>
      </c>
      <c r="M1365" s="9">
        <v>378.93</v>
      </c>
      <c r="N1365" s="9">
        <v>218.95</v>
      </c>
      <c r="O1365" s="9">
        <v>2</v>
      </c>
      <c r="P1365" s="9"/>
      <c r="Q1365" s="9">
        <v>887</v>
      </c>
      <c r="R1365" s="9">
        <v>6</v>
      </c>
    </row>
    <row r="1366" spans="1:18" x14ac:dyDescent="0.3">
      <c r="A1366" s="9">
        <v>2303</v>
      </c>
      <c r="B1366" s="9" t="s">
        <v>1382</v>
      </c>
      <c r="C1366" s="9">
        <v>45</v>
      </c>
      <c r="D1366" s="9" t="s">
        <v>5018</v>
      </c>
      <c r="E1366" s="9" t="s">
        <v>6140</v>
      </c>
      <c r="F1366" s="9">
        <v>0</v>
      </c>
      <c r="G1366" s="9">
        <v>10783</v>
      </c>
      <c r="H1366" s="9" t="s">
        <v>6140</v>
      </c>
      <c r="I1366" s="9" t="s">
        <v>7456</v>
      </c>
      <c r="J1366" s="9">
        <v>133</v>
      </c>
      <c r="K1366" s="9" t="s">
        <v>7498</v>
      </c>
      <c r="L1366" s="9" t="s">
        <v>7507</v>
      </c>
      <c r="M1366" s="9">
        <v>367.76</v>
      </c>
      <c r="N1366" s="9">
        <v>203.59</v>
      </c>
      <c r="O1366" s="9">
        <v>1</v>
      </c>
      <c r="P1366" s="9">
        <v>0.2</v>
      </c>
      <c r="Q1366" s="9">
        <v>638</v>
      </c>
      <c r="R1366" s="9">
        <v>4</v>
      </c>
    </row>
    <row r="1367" spans="1:18" x14ac:dyDescent="0.3">
      <c r="A1367" s="9">
        <v>1592</v>
      </c>
      <c r="B1367" s="9" t="s">
        <v>1383</v>
      </c>
      <c r="C1367" s="9">
        <v>43</v>
      </c>
      <c r="D1367" s="9" t="s">
        <v>5023</v>
      </c>
      <c r="E1367" s="9" t="s">
        <v>6141</v>
      </c>
      <c r="F1367" s="9">
        <v>0</v>
      </c>
      <c r="G1367" s="9">
        <v>13120</v>
      </c>
      <c r="H1367" s="9" t="s">
        <v>6141</v>
      </c>
      <c r="I1367" s="9" t="s">
        <v>7456</v>
      </c>
      <c r="J1367" s="9">
        <v>133</v>
      </c>
      <c r="K1367" s="9" t="s">
        <v>7498</v>
      </c>
      <c r="L1367" s="9" t="s">
        <v>7510</v>
      </c>
      <c r="M1367" s="9">
        <v>1300.8</v>
      </c>
      <c r="N1367" s="9">
        <v>660.48</v>
      </c>
      <c r="O1367" s="9">
        <v>4</v>
      </c>
      <c r="P1367" s="9"/>
      <c r="Q1367" s="9">
        <v>569</v>
      </c>
      <c r="R1367" s="9">
        <v>6</v>
      </c>
    </row>
    <row r="1368" spans="1:18" x14ac:dyDescent="0.3">
      <c r="A1368" s="9">
        <v>1713</v>
      </c>
      <c r="B1368" s="9" t="s">
        <v>1384</v>
      </c>
      <c r="C1368" s="9">
        <v>43</v>
      </c>
      <c r="D1368" s="9" t="s">
        <v>5023</v>
      </c>
      <c r="E1368" s="9" t="s">
        <v>5228</v>
      </c>
      <c r="F1368" s="9">
        <v>0</v>
      </c>
      <c r="G1368" s="9">
        <v>11400</v>
      </c>
      <c r="H1368" s="9" t="s">
        <v>5228</v>
      </c>
      <c r="I1368" s="9" t="s">
        <v>7455</v>
      </c>
      <c r="J1368" s="9">
        <v>107</v>
      </c>
      <c r="K1368" s="9" t="s">
        <v>7485</v>
      </c>
      <c r="L1368" s="9" t="s">
        <v>7507</v>
      </c>
      <c r="M1368" s="9">
        <v>1345.95</v>
      </c>
      <c r="N1368" s="9">
        <v>766.97</v>
      </c>
      <c r="O1368" s="9">
        <v>5</v>
      </c>
      <c r="P1368" s="9"/>
      <c r="Q1368" s="9">
        <v>522</v>
      </c>
      <c r="R1368" s="9">
        <v>8</v>
      </c>
    </row>
    <row r="1369" spans="1:18" x14ac:dyDescent="0.3">
      <c r="A1369" s="9">
        <v>2181</v>
      </c>
      <c r="B1369" s="9" t="s">
        <v>1385</v>
      </c>
      <c r="C1369" s="9">
        <v>65</v>
      </c>
      <c r="D1369" s="9" t="s">
        <v>5021</v>
      </c>
      <c r="E1369" s="9" t="s">
        <v>6142</v>
      </c>
      <c r="F1369" s="9">
        <v>1</v>
      </c>
      <c r="G1369" s="9">
        <v>11055</v>
      </c>
      <c r="H1369" s="9" t="s">
        <v>6142</v>
      </c>
      <c r="I1369" s="9" t="s">
        <v>7455</v>
      </c>
      <c r="J1369" s="9">
        <v>122</v>
      </c>
      <c r="K1369" s="9" t="s">
        <v>7465</v>
      </c>
      <c r="L1369" s="9" t="s">
        <v>7510</v>
      </c>
      <c r="M1369" s="9">
        <v>421.39</v>
      </c>
      <c r="N1369" s="9">
        <v>177.74</v>
      </c>
      <c r="O1369" s="9">
        <v>4</v>
      </c>
      <c r="P1369" s="9"/>
      <c r="Q1369" s="9">
        <v>677</v>
      </c>
      <c r="R1369" s="9">
        <v>2</v>
      </c>
    </row>
    <row r="1370" spans="1:18" x14ac:dyDescent="0.3">
      <c r="A1370" s="9">
        <v>1631</v>
      </c>
      <c r="B1370" s="9" t="s">
        <v>1386</v>
      </c>
      <c r="C1370" s="9">
        <v>46</v>
      </c>
      <c r="D1370" s="9" t="s">
        <v>5023</v>
      </c>
      <c r="E1370" s="9" t="s">
        <v>5263</v>
      </c>
      <c r="F1370" s="9">
        <v>0</v>
      </c>
      <c r="G1370" s="9">
        <v>11509</v>
      </c>
      <c r="H1370" s="9" t="s">
        <v>5263</v>
      </c>
      <c r="I1370" s="9" t="s">
        <v>7455</v>
      </c>
      <c r="J1370" s="9">
        <v>105</v>
      </c>
      <c r="K1370" s="9" t="s">
        <v>7461</v>
      </c>
      <c r="L1370" s="9" t="s">
        <v>7510</v>
      </c>
      <c r="M1370" s="9">
        <v>659.74</v>
      </c>
      <c r="N1370" s="9">
        <v>450.73</v>
      </c>
      <c r="O1370" s="9">
        <v>3</v>
      </c>
      <c r="P1370" s="9"/>
      <c r="Q1370" s="9">
        <v>566</v>
      </c>
      <c r="R1370" s="9">
        <v>5</v>
      </c>
    </row>
    <row r="1371" spans="1:18" x14ac:dyDescent="0.3">
      <c r="A1371" s="9">
        <v>1058</v>
      </c>
      <c r="B1371" s="9" t="s">
        <v>1387</v>
      </c>
      <c r="C1371" s="9">
        <v>51</v>
      </c>
      <c r="D1371" s="9" t="s">
        <v>5020</v>
      </c>
      <c r="E1371" s="9" t="s">
        <v>6143</v>
      </c>
      <c r="F1371" s="9">
        <v>1</v>
      </c>
      <c r="G1371" s="9">
        <v>12648</v>
      </c>
      <c r="H1371" s="9" t="s">
        <v>6143</v>
      </c>
      <c r="I1371" s="9" t="s">
        <v>7455</v>
      </c>
      <c r="J1371" s="9">
        <v>146</v>
      </c>
      <c r="K1371" s="9" t="s">
        <v>7505</v>
      </c>
      <c r="L1371" s="9" t="s">
        <v>7507</v>
      </c>
      <c r="M1371" s="9">
        <v>1260.1600000000001</v>
      </c>
      <c r="N1371" s="9">
        <v>615.1</v>
      </c>
      <c r="O1371" s="9">
        <v>5</v>
      </c>
      <c r="P1371" s="9"/>
      <c r="Q1371" s="9">
        <v>1078</v>
      </c>
      <c r="R1371" s="9">
        <v>3</v>
      </c>
    </row>
    <row r="1372" spans="1:18" x14ac:dyDescent="0.3">
      <c r="A1372" s="9">
        <v>1127</v>
      </c>
      <c r="B1372" s="9" t="s">
        <v>1388</v>
      </c>
      <c r="C1372" s="9">
        <v>33</v>
      </c>
      <c r="D1372" s="9" t="s">
        <v>5018</v>
      </c>
      <c r="E1372" s="9" t="s">
        <v>5338</v>
      </c>
      <c r="F1372" s="9">
        <v>1</v>
      </c>
      <c r="G1372" s="9">
        <v>12987</v>
      </c>
      <c r="H1372" s="9" t="s">
        <v>5338</v>
      </c>
      <c r="I1372" s="9" t="s">
        <v>7456</v>
      </c>
      <c r="J1372" s="9">
        <v>115</v>
      </c>
      <c r="K1372" s="9" t="s">
        <v>7481</v>
      </c>
      <c r="L1372" s="9" t="s">
        <v>7510</v>
      </c>
      <c r="M1372" s="9">
        <v>1167.96</v>
      </c>
      <c r="N1372" s="9">
        <v>492.33</v>
      </c>
      <c r="O1372" s="9">
        <v>2</v>
      </c>
      <c r="P1372" s="9"/>
      <c r="Q1372" s="9">
        <v>740</v>
      </c>
      <c r="R1372" s="9">
        <v>5</v>
      </c>
    </row>
    <row r="1373" spans="1:18" x14ac:dyDescent="0.3">
      <c r="A1373" s="9">
        <v>1735</v>
      </c>
      <c r="B1373" s="9" t="s">
        <v>1389</v>
      </c>
      <c r="C1373" s="9">
        <v>54</v>
      </c>
      <c r="D1373" s="9" t="s">
        <v>5021</v>
      </c>
      <c r="E1373" s="9" t="s">
        <v>6144</v>
      </c>
      <c r="F1373" s="9">
        <v>0</v>
      </c>
      <c r="G1373" s="9">
        <v>13039</v>
      </c>
      <c r="H1373" s="9" t="s">
        <v>6144</v>
      </c>
      <c r="I1373" s="9" t="s">
        <v>7456</v>
      </c>
      <c r="J1373" s="9">
        <v>121</v>
      </c>
      <c r="K1373" s="9" t="s">
        <v>7495</v>
      </c>
      <c r="L1373" s="9" t="s">
        <v>7508</v>
      </c>
      <c r="M1373" s="9">
        <v>1230.18</v>
      </c>
      <c r="N1373" s="9"/>
      <c r="O1373" s="9">
        <v>2</v>
      </c>
      <c r="P1373" s="9">
        <v>0.05</v>
      </c>
      <c r="Q1373" s="9">
        <v>800</v>
      </c>
      <c r="R1373" s="9">
        <v>5</v>
      </c>
    </row>
    <row r="1374" spans="1:18" x14ac:dyDescent="0.3">
      <c r="A1374" s="9">
        <v>1720</v>
      </c>
      <c r="B1374" s="9" t="s">
        <v>1390</v>
      </c>
      <c r="C1374" s="9">
        <v>33</v>
      </c>
      <c r="D1374" s="9" t="s">
        <v>5019</v>
      </c>
      <c r="E1374" s="9" t="s">
        <v>6145</v>
      </c>
      <c r="F1374" s="9">
        <v>0</v>
      </c>
      <c r="G1374" s="9">
        <v>12578</v>
      </c>
      <c r="H1374" s="9" t="s">
        <v>6145</v>
      </c>
      <c r="I1374" s="9" t="s">
        <v>7457</v>
      </c>
      <c r="J1374" s="9">
        <v>125</v>
      </c>
      <c r="K1374" s="9" t="s">
        <v>7479</v>
      </c>
      <c r="L1374" s="9" t="s">
        <v>7507</v>
      </c>
      <c r="M1374" s="9">
        <v>801.68</v>
      </c>
      <c r="N1374" s="9">
        <v>343.63</v>
      </c>
      <c r="O1374" s="9">
        <v>4</v>
      </c>
      <c r="P1374" s="9">
        <v>0.2</v>
      </c>
      <c r="Q1374" s="9">
        <v>579</v>
      </c>
      <c r="R1374" s="9">
        <v>4</v>
      </c>
    </row>
    <row r="1375" spans="1:18" x14ac:dyDescent="0.3">
      <c r="A1375" s="9">
        <v>2138</v>
      </c>
      <c r="B1375" s="9" t="s">
        <v>1391</v>
      </c>
      <c r="C1375" s="9">
        <v>46</v>
      </c>
      <c r="D1375" s="9" t="s">
        <v>5019</v>
      </c>
      <c r="E1375" s="9" t="s">
        <v>6146</v>
      </c>
      <c r="F1375" s="9">
        <v>0</v>
      </c>
      <c r="G1375" s="9">
        <v>11026</v>
      </c>
      <c r="H1375" s="9" t="s">
        <v>6146</v>
      </c>
      <c r="I1375" s="9" t="s">
        <v>7455</v>
      </c>
      <c r="J1375" s="9">
        <v>117</v>
      </c>
      <c r="K1375" s="9" t="s">
        <v>7483</v>
      </c>
      <c r="L1375" s="9" t="s">
        <v>7510</v>
      </c>
      <c r="M1375" s="9">
        <v>1371.75</v>
      </c>
      <c r="N1375" s="9">
        <v>622.20000000000005</v>
      </c>
      <c r="O1375" s="9">
        <v>4</v>
      </c>
      <c r="P1375" s="9"/>
      <c r="Q1375" s="9">
        <v>416</v>
      </c>
      <c r="R1375" s="9">
        <v>2</v>
      </c>
    </row>
    <row r="1376" spans="1:18" x14ac:dyDescent="0.3">
      <c r="A1376" s="9">
        <v>2232</v>
      </c>
      <c r="B1376" s="9" t="s">
        <v>1392</v>
      </c>
      <c r="C1376" s="9">
        <v>19</v>
      </c>
      <c r="D1376" s="9" t="s">
        <v>5018</v>
      </c>
      <c r="E1376" s="9" t="s">
        <v>6147</v>
      </c>
      <c r="F1376" s="9">
        <v>0</v>
      </c>
      <c r="G1376" s="9">
        <v>10377</v>
      </c>
      <c r="H1376" s="9" t="s">
        <v>6147</v>
      </c>
      <c r="I1376" s="9" t="s">
        <v>7456</v>
      </c>
      <c r="J1376" s="9">
        <v>107</v>
      </c>
      <c r="K1376" s="9" t="s">
        <v>7485</v>
      </c>
      <c r="L1376" s="9" t="s">
        <v>7507</v>
      </c>
      <c r="M1376" s="9">
        <v>522.63</v>
      </c>
      <c r="N1376" s="9">
        <v>274.39</v>
      </c>
      <c r="O1376" s="9">
        <v>1</v>
      </c>
      <c r="P1376" s="9"/>
      <c r="Q1376" s="9">
        <v>976</v>
      </c>
      <c r="R1376" s="9">
        <v>2</v>
      </c>
    </row>
    <row r="1377" spans="1:18" x14ac:dyDescent="0.3">
      <c r="A1377" s="9">
        <v>1525</v>
      </c>
      <c r="B1377" s="9" t="s">
        <v>1393</v>
      </c>
      <c r="C1377" s="9">
        <v>42</v>
      </c>
      <c r="D1377" s="9" t="s">
        <v>5019</v>
      </c>
      <c r="E1377" s="9" t="s">
        <v>6148</v>
      </c>
      <c r="F1377" s="9">
        <v>0</v>
      </c>
      <c r="G1377" s="9">
        <v>10571</v>
      </c>
      <c r="H1377" s="9" t="s">
        <v>6148</v>
      </c>
      <c r="I1377" s="9" t="s">
        <v>7456</v>
      </c>
      <c r="J1377" s="9">
        <v>119</v>
      </c>
      <c r="K1377" s="9" t="s">
        <v>7459</v>
      </c>
      <c r="L1377" s="9" t="s">
        <v>7510</v>
      </c>
      <c r="M1377" s="9">
        <v>277.17</v>
      </c>
      <c r="N1377" s="9">
        <v>172.24</v>
      </c>
      <c r="O1377" s="9">
        <v>1</v>
      </c>
      <c r="P1377" s="9"/>
      <c r="Q1377" s="9">
        <v>377</v>
      </c>
      <c r="R1377" s="9">
        <v>5</v>
      </c>
    </row>
    <row r="1378" spans="1:18" x14ac:dyDescent="0.3">
      <c r="A1378" s="9">
        <v>1520</v>
      </c>
      <c r="B1378" s="9" t="s">
        <v>1394</v>
      </c>
      <c r="C1378" s="9">
        <v>25</v>
      </c>
      <c r="D1378" s="9" t="s">
        <v>5020</v>
      </c>
      <c r="E1378" s="9" t="s">
        <v>6149</v>
      </c>
      <c r="F1378" s="9">
        <v>0</v>
      </c>
      <c r="G1378" s="9">
        <v>11954</v>
      </c>
      <c r="H1378" s="9" t="s">
        <v>6149</v>
      </c>
      <c r="I1378" s="9" t="s">
        <v>7457</v>
      </c>
      <c r="J1378" s="9">
        <v>107</v>
      </c>
      <c r="K1378" s="9" t="s">
        <v>7485</v>
      </c>
      <c r="L1378" s="9" t="s">
        <v>7510</v>
      </c>
      <c r="M1378" s="9">
        <v>1077.6600000000001</v>
      </c>
      <c r="N1378" s="9"/>
      <c r="O1378" s="9">
        <v>3</v>
      </c>
      <c r="P1378" s="9">
        <v>0.05</v>
      </c>
      <c r="Q1378" s="9">
        <v>365</v>
      </c>
      <c r="R1378" s="9">
        <v>6</v>
      </c>
    </row>
    <row r="1379" spans="1:18" x14ac:dyDescent="0.3">
      <c r="A1379" s="9">
        <v>1551</v>
      </c>
      <c r="B1379" s="9" t="s">
        <v>1395</v>
      </c>
      <c r="C1379" s="9">
        <v>54</v>
      </c>
      <c r="D1379" s="9" t="s">
        <v>5023</v>
      </c>
      <c r="E1379" s="9" t="s">
        <v>6150</v>
      </c>
      <c r="F1379" s="9">
        <v>1</v>
      </c>
      <c r="G1379" s="9">
        <v>13313</v>
      </c>
      <c r="H1379" s="9" t="s">
        <v>6150</v>
      </c>
      <c r="I1379" s="9" t="s">
        <v>7456</v>
      </c>
      <c r="J1379" s="9">
        <v>140</v>
      </c>
      <c r="K1379" s="9" t="s">
        <v>7468</v>
      </c>
      <c r="L1379" s="9" t="s">
        <v>7508</v>
      </c>
      <c r="M1379" s="9">
        <v>832.06</v>
      </c>
      <c r="N1379" s="9">
        <v>441.64</v>
      </c>
      <c r="O1379" s="9">
        <v>1</v>
      </c>
      <c r="P1379" s="9"/>
      <c r="Q1379" s="9">
        <v>881</v>
      </c>
      <c r="R1379" s="9">
        <v>2</v>
      </c>
    </row>
    <row r="1380" spans="1:18" x14ac:dyDescent="0.3">
      <c r="A1380" s="9">
        <v>1236</v>
      </c>
      <c r="B1380" s="9" t="s">
        <v>1396</v>
      </c>
      <c r="C1380" s="9">
        <v>53</v>
      </c>
      <c r="D1380" s="9" t="s">
        <v>5018</v>
      </c>
      <c r="E1380" s="9" t="s">
        <v>6151</v>
      </c>
      <c r="F1380" s="9">
        <v>1</v>
      </c>
      <c r="G1380" s="9">
        <v>11564</v>
      </c>
      <c r="H1380" s="9" t="s">
        <v>6151</v>
      </c>
      <c r="I1380" s="9" t="s">
        <v>7456</v>
      </c>
      <c r="J1380" s="9">
        <v>145</v>
      </c>
      <c r="K1380" s="9" t="s">
        <v>7470</v>
      </c>
      <c r="L1380" s="9" t="s">
        <v>7508</v>
      </c>
      <c r="M1380" s="9">
        <v>1289.1500000000001</v>
      </c>
      <c r="N1380" s="9">
        <v>874.85</v>
      </c>
      <c r="O1380" s="9">
        <v>4</v>
      </c>
      <c r="P1380" s="9"/>
      <c r="Q1380" s="9">
        <v>1539</v>
      </c>
      <c r="R1380" s="9">
        <v>2</v>
      </c>
    </row>
    <row r="1381" spans="1:18" x14ac:dyDescent="0.3">
      <c r="A1381" s="9">
        <v>2304</v>
      </c>
      <c r="B1381" s="9" t="s">
        <v>1397</v>
      </c>
      <c r="C1381" s="9">
        <v>33</v>
      </c>
      <c r="D1381" s="9" t="s">
        <v>5021</v>
      </c>
      <c r="E1381" s="9" t="s">
        <v>5914</v>
      </c>
      <c r="F1381" s="9">
        <v>0</v>
      </c>
      <c r="G1381" s="9">
        <v>10586</v>
      </c>
      <c r="H1381" s="9" t="s">
        <v>5914</v>
      </c>
      <c r="I1381" s="9" t="s">
        <v>7455</v>
      </c>
      <c r="J1381" s="9">
        <v>124</v>
      </c>
      <c r="K1381" s="9" t="s">
        <v>7497</v>
      </c>
      <c r="L1381" s="9" t="s">
        <v>7508</v>
      </c>
      <c r="M1381" s="9">
        <v>167.68</v>
      </c>
      <c r="N1381" s="9">
        <v>81.95</v>
      </c>
      <c r="O1381" s="9">
        <v>4</v>
      </c>
      <c r="P1381" s="9">
        <v>0.2</v>
      </c>
      <c r="Q1381" s="9">
        <v>569</v>
      </c>
      <c r="R1381" s="9">
        <v>3</v>
      </c>
    </row>
    <row r="1382" spans="1:18" x14ac:dyDescent="0.3">
      <c r="A1382" s="9">
        <v>2382</v>
      </c>
      <c r="B1382" s="9" t="s">
        <v>1398</v>
      </c>
      <c r="C1382" s="9">
        <v>70</v>
      </c>
      <c r="D1382" s="9" t="s">
        <v>5023</v>
      </c>
      <c r="E1382" s="9" t="s">
        <v>5298</v>
      </c>
      <c r="F1382" s="9">
        <v>1</v>
      </c>
      <c r="G1382" s="9">
        <v>13653</v>
      </c>
      <c r="H1382" s="9" t="s">
        <v>5298</v>
      </c>
      <c r="I1382" s="9" t="s">
        <v>7457</v>
      </c>
      <c r="J1382" s="9">
        <v>111</v>
      </c>
      <c r="K1382" s="9" t="s">
        <v>7476</v>
      </c>
      <c r="L1382" s="9" t="s">
        <v>7510</v>
      </c>
      <c r="M1382" s="9">
        <v>1273.3499999999999</v>
      </c>
      <c r="N1382" s="9">
        <v>812.93</v>
      </c>
      <c r="O1382" s="9">
        <v>1</v>
      </c>
      <c r="P1382" s="9">
        <v>0.1</v>
      </c>
      <c r="Q1382" s="9">
        <v>907</v>
      </c>
      <c r="R1382" s="9">
        <v>6</v>
      </c>
    </row>
    <row r="1383" spans="1:18" x14ac:dyDescent="0.3">
      <c r="A1383" s="9">
        <v>2224</v>
      </c>
      <c r="B1383" s="9" t="s">
        <v>1399</v>
      </c>
      <c r="C1383" s="9">
        <v>35</v>
      </c>
      <c r="D1383" s="9" t="s">
        <v>5019</v>
      </c>
      <c r="E1383" s="9" t="s">
        <v>6152</v>
      </c>
      <c r="F1383" s="9">
        <v>0</v>
      </c>
      <c r="G1383" s="9">
        <v>11618</v>
      </c>
      <c r="H1383" s="9" t="s">
        <v>6152</v>
      </c>
      <c r="I1383" s="9" t="s">
        <v>7455</v>
      </c>
      <c r="J1383" s="9">
        <v>141</v>
      </c>
      <c r="K1383" s="9" t="s">
        <v>7490</v>
      </c>
      <c r="L1383" s="9" t="s">
        <v>7508</v>
      </c>
      <c r="M1383" s="9">
        <v>475.28</v>
      </c>
      <c r="N1383" s="9">
        <v>212.61</v>
      </c>
      <c r="O1383" s="9">
        <v>3</v>
      </c>
      <c r="P1383" s="9">
        <v>0.1</v>
      </c>
      <c r="Q1383" s="9">
        <v>878</v>
      </c>
      <c r="R1383" s="9">
        <v>5</v>
      </c>
    </row>
    <row r="1384" spans="1:18" x14ac:dyDescent="0.3">
      <c r="A1384" s="9">
        <v>2301</v>
      </c>
      <c r="B1384" s="9" t="s">
        <v>1400</v>
      </c>
      <c r="C1384" s="9">
        <v>15</v>
      </c>
      <c r="D1384" s="9" t="s">
        <v>5019</v>
      </c>
      <c r="E1384" s="9" t="s">
        <v>6153</v>
      </c>
      <c r="F1384" s="9">
        <v>1</v>
      </c>
      <c r="G1384" s="9">
        <v>10356</v>
      </c>
      <c r="H1384" s="9" t="s">
        <v>6153</v>
      </c>
      <c r="I1384" s="9" t="s">
        <v>7455</v>
      </c>
      <c r="J1384" s="9">
        <v>101</v>
      </c>
      <c r="K1384" s="9" t="s">
        <v>7478</v>
      </c>
      <c r="L1384" s="9" t="s">
        <v>7507</v>
      </c>
      <c r="M1384" s="9">
        <v>999.54</v>
      </c>
      <c r="N1384" s="9">
        <v>453.29</v>
      </c>
      <c r="O1384" s="9">
        <v>4</v>
      </c>
      <c r="P1384" s="9">
        <v>0.1</v>
      </c>
      <c r="Q1384" s="9">
        <v>781</v>
      </c>
      <c r="R1384" s="9">
        <v>3</v>
      </c>
    </row>
    <row r="1385" spans="1:18" x14ac:dyDescent="0.3">
      <c r="A1385" s="9">
        <v>2258</v>
      </c>
      <c r="B1385" s="9" t="s">
        <v>1401</v>
      </c>
      <c r="C1385" s="9">
        <v>28</v>
      </c>
      <c r="D1385" s="9" t="s">
        <v>5021</v>
      </c>
      <c r="E1385" s="9" t="s">
        <v>5032</v>
      </c>
      <c r="F1385" s="9">
        <v>1</v>
      </c>
      <c r="G1385" s="9">
        <v>10684</v>
      </c>
      <c r="H1385" s="9" t="s">
        <v>5032</v>
      </c>
      <c r="I1385" s="9" t="s">
        <v>7457</v>
      </c>
      <c r="J1385" s="9">
        <v>132</v>
      </c>
      <c r="K1385" s="9" t="s">
        <v>7506</v>
      </c>
      <c r="L1385" s="9" t="s">
        <v>7510</v>
      </c>
      <c r="M1385" s="9">
        <v>108.19</v>
      </c>
      <c r="N1385" s="9">
        <v>58.08</v>
      </c>
      <c r="O1385" s="9">
        <v>3</v>
      </c>
      <c r="P1385" s="9"/>
      <c r="Q1385" s="9">
        <v>435</v>
      </c>
      <c r="R1385" s="9">
        <v>4</v>
      </c>
    </row>
    <row r="1386" spans="1:18" x14ac:dyDescent="0.3">
      <c r="A1386" s="9">
        <v>1493</v>
      </c>
      <c r="B1386" s="9" t="s">
        <v>1402</v>
      </c>
      <c r="C1386" s="9">
        <v>24</v>
      </c>
      <c r="D1386" s="9" t="s">
        <v>5020</v>
      </c>
      <c r="E1386" s="9" t="s">
        <v>5669</v>
      </c>
      <c r="F1386" s="9">
        <v>0</v>
      </c>
      <c r="G1386" s="9">
        <v>11946</v>
      </c>
      <c r="H1386" s="9" t="s">
        <v>5669</v>
      </c>
      <c r="I1386" s="9" t="s">
        <v>7457</v>
      </c>
      <c r="J1386" s="9">
        <v>140</v>
      </c>
      <c r="K1386" s="9" t="s">
        <v>7468</v>
      </c>
      <c r="L1386" s="9" t="s">
        <v>7507</v>
      </c>
      <c r="M1386" s="9">
        <v>933.89</v>
      </c>
      <c r="N1386" s="9">
        <v>439.14</v>
      </c>
      <c r="O1386" s="9">
        <v>4</v>
      </c>
      <c r="P1386" s="9">
        <v>0.05</v>
      </c>
      <c r="Q1386" s="9">
        <v>344</v>
      </c>
      <c r="R1386" s="9">
        <v>5</v>
      </c>
    </row>
    <row r="1387" spans="1:18" x14ac:dyDescent="0.3">
      <c r="A1387" s="9">
        <v>1003</v>
      </c>
      <c r="B1387" s="9" t="s">
        <v>1403</v>
      </c>
      <c r="C1387" s="9">
        <v>45</v>
      </c>
      <c r="D1387" s="9" t="s">
        <v>5021</v>
      </c>
      <c r="E1387" s="9" t="s">
        <v>6154</v>
      </c>
      <c r="F1387" s="9">
        <v>0</v>
      </c>
      <c r="G1387" s="9">
        <v>13268</v>
      </c>
      <c r="H1387" s="9" t="s">
        <v>6154</v>
      </c>
      <c r="I1387" s="9" t="s">
        <v>7455</v>
      </c>
      <c r="J1387" s="9">
        <v>144</v>
      </c>
      <c r="K1387" s="9" t="s">
        <v>7462</v>
      </c>
      <c r="L1387" s="9" t="s">
        <v>7508</v>
      </c>
      <c r="M1387" s="9">
        <v>1090.04</v>
      </c>
      <c r="N1387" s="9">
        <v>731.32</v>
      </c>
      <c r="O1387" s="9">
        <v>3</v>
      </c>
      <c r="P1387" s="9"/>
      <c r="Q1387" s="9">
        <v>446</v>
      </c>
      <c r="R1387" s="9">
        <v>2</v>
      </c>
    </row>
    <row r="1388" spans="1:18" x14ac:dyDescent="0.3">
      <c r="A1388" s="9">
        <v>1665</v>
      </c>
      <c r="B1388" s="9" t="s">
        <v>1404</v>
      </c>
      <c r="C1388" s="9">
        <v>21</v>
      </c>
      <c r="D1388" s="9" t="s">
        <v>5018</v>
      </c>
      <c r="E1388" s="9" t="s">
        <v>6155</v>
      </c>
      <c r="F1388" s="9">
        <v>0</v>
      </c>
      <c r="G1388" s="9">
        <v>12905</v>
      </c>
      <c r="H1388" s="9" t="s">
        <v>6155</v>
      </c>
      <c r="I1388" s="9" t="s">
        <v>7455</v>
      </c>
      <c r="J1388" s="9">
        <v>102</v>
      </c>
      <c r="K1388" s="9" t="s">
        <v>7494</v>
      </c>
      <c r="L1388" s="9" t="s">
        <v>7510</v>
      </c>
      <c r="M1388" s="9">
        <v>584.69000000000005</v>
      </c>
      <c r="N1388" s="9">
        <v>242.78</v>
      </c>
      <c r="O1388" s="9">
        <v>3</v>
      </c>
      <c r="P1388" s="9">
        <v>0.2</v>
      </c>
      <c r="Q1388" s="9">
        <v>715</v>
      </c>
      <c r="R1388" s="9">
        <v>4</v>
      </c>
    </row>
    <row r="1389" spans="1:18" x14ac:dyDescent="0.3">
      <c r="A1389" s="9">
        <v>1441</v>
      </c>
      <c r="B1389" s="9" t="s">
        <v>1405</v>
      </c>
      <c r="C1389" s="9">
        <v>31</v>
      </c>
      <c r="D1389" s="9" t="s">
        <v>5021</v>
      </c>
      <c r="E1389" s="9" t="s">
        <v>6156</v>
      </c>
      <c r="F1389" s="9">
        <v>0</v>
      </c>
      <c r="G1389" s="9">
        <v>13490</v>
      </c>
      <c r="H1389" s="9" t="s">
        <v>6156</v>
      </c>
      <c r="I1389" s="9" t="s">
        <v>7455</v>
      </c>
      <c r="J1389" s="9">
        <v>115</v>
      </c>
      <c r="K1389" s="9" t="s">
        <v>7481</v>
      </c>
      <c r="L1389" s="9" t="s">
        <v>7507</v>
      </c>
      <c r="M1389" s="9">
        <v>362.35</v>
      </c>
      <c r="N1389" s="9">
        <v>209.87</v>
      </c>
      <c r="O1389" s="9">
        <v>3</v>
      </c>
      <c r="P1389" s="9"/>
      <c r="Q1389" s="9">
        <v>686</v>
      </c>
      <c r="R1389" s="9">
        <v>5</v>
      </c>
    </row>
    <row r="1390" spans="1:18" x14ac:dyDescent="0.3">
      <c r="A1390" s="9">
        <v>1028</v>
      </c>
      <c r="B1390" s="9" t="s">
        <v>1406</v>
      </c>
      <c r="C1390" s="9">
        <v>150</v>
      </c>
      <c r="D1390" s="9" t="s">
        <v>5019</v>
      </c>
      <c r="E1390" s="9" t="s">
        <v>6157</v>
      </c>
      <c r="F1390" s="9">
        <v>0</v>
      </c>
      <c r="G1390" s="9">
        <v>10658</v>
      </c>
      <c r="H1390" s="9" t="s">
        <v>6157</v>
      </c>
      <c r="I1390" s="9" t="s">
        <v>7455</v>
      </c>
      <c r="J1390" s="9">
        <v>121</v>
      </c>
      <c r="K1390" s="9" t="s">
        <v>7495</v>
      </c>
      <c r="L1390" s="9" t="s">
        <v>7509</v>
      </c>
      <c r="M1390" s="9">
        <v>829.56</v>
      </c>
      <c r="N1390" s="9">
        <v>482.2</v>
      </c>
      <c r="O1390" s="9">
        <v>1</v>
      </c>
      <c r="P1390" s="9"/>
      <c r="Q1390" s="9">
        <v>442</v>
      </c>
      <c r="R1390" s="9">
        <v>6</v>
      </c>
    </row>
    <row r="1391" spans="1:18" x14ac:dyDescent="0.3">
      <c r="A1391" s="9">
        <v>2132</v>
      </c>
      <c r="B1391" s="9" t="s">
        <v>1407</v>
      </c>
      <c r="C1391" s="9">
        <v>42</v>
      </c>
      <c r="D1391" s="9" t="s">
        <v>5020</v>
      </c>
      <c r="E1391" s="9" t="s">
        <v>6139</v>
      </c>
      <c r="F1391" s="9">
        <v>0</v>
      </c>
      <c r="G1391" s="9">
        <v>11296</v>
      </c>
      <c r="H1391" s="9" t="s">
        <v>6139</v>
      </c>
      <c r="I1391" s="9" t="s">
        <v>7457</v>
      </c>
      <c r="J1391" s="9">
        <v>124</v>
      </c>
      <c r="K1391" s="9" t="s">
        <v>7497</v>
      </c>
      <c r="L1391" s="9" t="s">
        <v>7507</v>
      </c>
      <c r="M1391" s="9">
        <v>1258.1300000000001</v>
      </c>
      <c r="N1391" s="9">
        <v>528.16999999999996</v>
      </c>
      <c r="O1391" s="9">
        <v>2</v>
      </c>
      <c r="P1391" s="9"/>
      <c r="Q1391" s="9">
        <v>999</v>
      </c>
      <c r="R1391" s="9">
        <v>7</v>
      </c>
    </row>
    <row r="1392" spans="1:18" x14ac:dyDescent="0.3">
      <c r="A1392" s="9">
        <v>1609</v>
      </c>
      <c r="B1392" s="9" t="s">
        <v>1408</v>
      </c>
      <c r="C1392" s="9">
        <v>39</v>
      </c>
      <c r="D1392" s="9" t="s">
        <v>5020</v>
      </c>
      <c r="E1392" s="9" t="s">
        <v>6158</v>
      </c>
      <c r="F1392" s="9">
        <v>0</v>
      </c>
      <c r="G1392" s="9">
        <v>11525</v>
      </c>
      <c r="H1392" s="9" t="s">
        <v>6158</v>
      </c>
      <c r="I1392" s="9" t="s">
        <v>7456</v>
      </c>
      <c r="J1392" s="9">
        <v>117</v>
      </c>
      <c r="K1392" s="9" t="s">
        <v>7483</v>
      </c>
      <c r="L1392" s="9" t="s">
        <v>7510</v>
      </c>
      <c r="M1392" s="9">
        <v>519.14</v>
      </c>
      <c r="N1392" s="9">
        <v>321.75</v>
      </c>
      <c r="O1392" s="9">
        <v>3</v>
      </c>
      <c r="P1392" s="9"/>
      <c r="Q1392" s="9">
        <v>351</v>
      </c>
      <c r="R1392" s="9">
        <v>5</v>
      </c>
    </row>
    <row r="1393" spans="1:18" x14ac:dyDescent="0.3">
      <c r="A1393" s="9">
        <v>1804</v>
      </c>
      <c r="B1393" s="9" t="s">
        <v>1409</v>
      </c>
      <c r="C1393" s="9">
        <v>41</v>
      </c>
      <c r="D1393" s="9" t="s">
        <v>5022</v>
      </c>
      <c r="E1393" s="9" t="s">
        <v>5830</v>
      </c>
      <c r="F1393" s="9">
        <v>0</v>
      </c>
      <c r="G1393" s="9">
        <v>12082</v>
      </c>
      <c r="H1393" s="9" t="s">
        <v>5830</v>
      </c>
      <c r="I1393" s="9" t="s">
        <v>7457</v>
      </c>
      <c r="J1393" s="9">
        <v>147</v>
      </c>
      <c r="K1393" s="9" t="s">
        <v>7474</v>
      </c>
      <c r="L1393" s="9" t="s">
        <v>7509</v>
      </c>
      <c r="M1393" s="9">
        <v>416.08</v>
      </c>
      <c r="N1393" s="9">
        <v>224.96</v>
      </c>
      <c r="O1393" s="9">
        <v>3</v>
      </c>
      <c r="P1393" s="9"/>
      <c r="Q1393" s="9">
        <v>375</v>
      </c>
      <c r="R1393" s="9">
        <v>6</v>
      </c>
    </row>
    <row r="1394" spans="1:18" x14ac:dyDescent="0.3">
      <c r="A1394" s="9">
        <v>1074</v>
      </c>
      <c r="B1394" s="9" t="s">
        <v>1410</v>
      </c>
      <c r="C1394" s="9">
        <v>34</v>
      </c>
      <c r="D1394" s="9" t="s">
        <v>5021</v>
      </c>
      <c r="E1394" s="9" t="s">
        <v>5404</v>
      </c>
      <c r="F1394" s="9">
        <v>0</v>
      </c>
      <c r="G1394" s="9">
        <v>13054</v>
      </c>
      <c r="H1394" s="9" t="s">
        <v>5404</v>
      </c>
      <c r="I1394" s="9" t="s">
        <v>7456</v>
      </c>
      <c r="J1394" s="9">
        <v>109</v>
      </c>
      <c r="K1394" s="9" t="s">
        <v>7466</v>
      </c>
      <c r="L1394" s="9" t="s">
        <v>7508</v>
      </c>
      <c r="M1394" s="9">
        <v>454.46</v>
      </c>
      <c r="N1394" s="9">
        <v>280.37</v>
      </c>
      <c r="O1394" s="9">
        <v>4</v>
      </c>
      <c r="P1394" s="9"/>
      <c r="Q1394" s="9">
        <v>519</v>
      </c>
      <c r="R1394" s="9">
        <v>6</v>
      </c>
    </row>
    <row r="1395" spans="1:18" x14ac:dyDescent="0.3">
      <c r="A1395" s="9">
        <v>1837</v>
      </c>
      <c r="B1395" s="9" t="s">
        <v>1411</v>
      </c>
      <c r="C1395" s="9">
        <v>15</v>
      </c>
      <c r="D1395" s="9" t="s">
        <v>5018</v>
      </c>
      <c r="E1395" s="9" t="s">
        <v>6159</v>
      </c>
      <c r="F1395" s="9">
        <v>0</v>
      </c>
      <c r="G1395" s="9">
        <v>13696</v>
      </c>
      <c r="H1395" s="9" t="s">
        <v>6159</v>
      </c>
      <c r="I1395" s="9" t="s">
        <v>7457</v>
      </c>
      <c r="J1395" s="9">
        <v>135</v>
      </c>
      <c r="K1395" s="9" t="s">
        <v>7458</v>
      </c>
      <c r="L1395" s="9" t="s">
        <v>7508</v>
      </c>
      <c r="M1395" s="9">
        <v>1426.24</v>
      </c>
      <c r="N1395" s="9">
        <v>924.31</v>
      </c>
      <c r="O1395" s="9">
        <v>2</v>
      </c>
      <c r="P1395" s="9"/>
      <c r="Q1395" s="9">
        <v>358</v>
      </c>
      <c r="R1395" s="9">
        <v>5</v>
      </c>
    </row>
    <row r="1396" spans="1:18" x14ac:dyDescent="0.3">
      <c r="A1396" s="9">
        <v>2169</v>
      </c>
      <c r="B1396" s="9" t="s">
        <v>1412</v>
      </c>
      <c r="C1396" s="9">
        <v>34</v>
      </c>
      <c r="D1396" s="9" t="s">
        <v>5019</v>
      </c>
      <c r="E1396" s="9" t="s">
        <v>6160</v>
      </c>
      <c r="F1396" s="9">
        <v>1</v>
      </c>
      <c r="G1396" s="9">
        <v>12508</v>
      </c>
      <c r="H1396" s="9" t="s">
        <v>6160</v>
      </c>
      <c r="I1396" s="9" t="s">
        <v>7455</v>
      </c>
      <c r="J1396" s="9">
        <v>120</v>
      </c>
      <c r="K1396" s="9" t="s">
        <v>7488</v>
      </c>
      <c r="L1396" s="9" t="s">
        <v>7507</v>
      </c>
      <c r="M1396" s="9">
        <v>570.95000000000005</v>
      </c>
      <c r="N1396" s="9">
        <v>283.69</v>
      </c>
      <c r="O1396" s="9">
        <v>4</v>
      </c>
      <c r="P1396" s="9"/>
      <c r="Q1396" s="9">
        <v>1567</v>
      </c>
      <c r="R1396" s="9">
        <v>3</v>
      </c>
    </row>
    <row r="1397" spans="1:18" x14ac:dyDescent="0.3">
      <c r="A1397" s="9">
        <v>1127</v>
      </c>
      <c r="B1397" s="9" t="s">
        <v>1413</v>
      </c>
      <c r="C1397" s="9">
        <v>47</v>
      </c>
      <c r="D1397" s="9" t="s">
        <v>5023</v>
      </c>
      <c r="E1397" s="9" t="s">
        <v>5961</v>
      </c>
      <c r="F1397" s="9">
        <v>1</v>
      </c>
      <c r="G1397" s="9">
        <v>12765</v>
      </c>
      <c r="H1397" s="9" t="s">
        <v>5961</v>
      </c>
      <c r="I1397" s="9" t="s">
        <v>7456</v>
      </c>
      <c r="J1397" s="9">
        <v>119</v>
      </c>
      <c r="K1397" s="9" t="s">
        <v>7459</v>
      </c>
      <c r="L1397" s="9" t="s">
        <v>7508</v>
      </c>
      <c r="M1397" s="9">
        <v>55.23</v>
      </c>
      <c r="N1397" s="9"/>
      <c r="O1397" s="9">
        <v>4</v>
      </c>
      <c r="P1397" s="9"/>
      <c r="Q1397" s="9">
        <v>740</v>
      </c>
      <c r="R1397" s="9">
        <v>5</v>
      </c>
    </row>
    <row r="1398" spans="1:18" x14ac:dyDescent="0.3">
      <c r="A1398" s="9">
        <v>1041</v>
      </c>
      <c r="B1398" s="9" t="s">
        <v>1414</v>
      </c>
      <c r="C1398" s="9">
        <v>37</v>
      </c>
      <c r="D1398" s="9" t="s">
        <v>5020</v>
      </c>
      <c r="E1398" s="9" t="s">
        <v>6161</v>
      </c>
      <c r="F1398" s="9">
        <v>1</v>
      </c>
      <c r="G1398" s="9">
        <v>11693</v>
      </c>
      <c r="H1398" s="9" t="s">
        <v>6161</v>
      </c>
      <c r="I1398" s="9" t="s">
        <v>7457</v>
      </c>
      <c r="J1398" s="9">
        <v>118</v>
      </c>
      <c r="K1398" s="9" t="s">
        <v>7501</v>
      </c>
      <c r="L1398" s="9" t="s">
        <v>7507</v>
      </c>
      <c r="M1398" s="9">
        <v>1183.44</v>
      </c>
      <c r="N1398" s="9"/>
      <c r="O1398" s="9">
        <v>3</v>
      </c>
      <c r="P1398" s="9"/>
      <c r="Q1398" s="9">
        <v>1073</v>
      </c>
      <c r="R1398" s="9">
        <v>3</v>
      </c>
    </row>
    <row r="1399" spans="1:18" x14ac:dyDescent="0.3">
      <c r="A1399" s="9">
        <v>2379</v>
      </c>
      <c r="B1399" s="9" t="s">
        <v>1415</v>
      </c>
      <c r="C1399" s="9">
        <v>45</v>
      </c>
      <c r="D1399" s="9" t="s">
        <v>5021</v>
      </c>
      <c r="E1399" s="9" t="s">
        <v>6162</v>
      </c>
      <c r="F1399" s="9">
        <v>0</v>
      </c>
      <c r="G1399" s="9">
        <v>13324</v>
      </c>
      <c r="H1399" s="9" t="s">
        <v>6162</v>
      </c>
      <c r="I1399" s="9" t="s">
        <v>7457</v>
      </c>
      <c r="J1399" s="9">
        <v>120</v>
      </c>
      <c r="K1399" s="9" t="s">
        <v>7488</v>
      </c>
      <c r="L1399" s="9" t="s">
        <v>7507</v>
      </c>
      <c r="M1399" s="9">
        <v>1063.95</v>
      </c>
      <c r="N1399" s="9">
        <v>489.9</v>
      </c>
      <c r="O1399" s="9">
        <v>5</v>
      </c>
      <c r="P1399" s="9"/>
      <c r="Q1399" s="9">
        <v>354</v>
      </c>
      <c r="R1399" s="9">
        <v>3</v>
      </c>
    </row>
    <row r="1400" spans="1:18" x14ac:dyDescent="0.3">
      <c r="A1400" s="9">
        <v>1040</v>
      </c>
      <c r="B1400" s="9" t="s">
        <v>1416</v>
      </c>
      <c r="C1400" s="9">
        <v>31</v>
      </c>
      <c r="D1400" s="9" t="s">
        <v>5022</v>
      </c>
      <c r="E1400" s="9" t="s">
        <v>5934</v>
      </c>
      <c r="F1400" s="9">
        <v>0</v>
      </c>
      <c r="G1400" s="9">
        <v>11657</v>
      </c>
      <c r="H1400" s="9" t="s">
        <v>5934</v>
      </c>
      <c r="I1400" s="9" t="s">
        <v>7457</v>
      </c>
      <c r="J1400" s="9">
        <v>130</v>
      </c>
      <c r="K1400" s="9" t="s">
        <v>7487</v>
      </c>
      <c r="L1400" s="9" t="s">
        <v>7507</v>
      </c>
      <c r="M1400" s="9">
        <v>236.42</v>
      </c>
      <c r="N1400" s="9">
        <v>94.61</v>
      </c>
      <c r="O1400" s="9">
        <v>2</v>
      </c>
      <c r="P1400" s="9">
        <v>0.1</v>
      </c>
      <c r="Q1400" s="9">
        <v>451</v>
      </c>
      <c r="R1400" s="9">
        <v>6</v>
      </c>
    </row>
    <row r="1401" spans="1:18" x14ac:dyDescent="0.3">
      <c r="A1401" s="9">
        <v>1933</v>
      </c>
      <c r="B1401" s="9" t="s">
        <v>1417</v>
      </c>
      <c r="C1401" s="9">
        <v>54</v>
      </c>
      <c r="D1401" s="9" t="s">
        <v>5018</v>
      </c>
      <c r="E1401" s="9" t="s">
        <v>6163</v>
      </c>
      <c r="F1401" s="9">
        <v>0</v>
      </c>
      <c r="G1401" s="9">
        <v>10511</v>
      </c>
      <c r="H1401" s="9" t="s">
        <v>6163</v>
      </c>
      <c r="I1401" s="9" t="s">
        <v>7455</v>
      </c>
      <c r="J1401" s="9">
        <v>140</v>
      </c>
      <c r="K1401" s="9" t="s">
        <v>7468</v>
      </c>
      <c r="L1401" s="9" t="s">
        <v>7507</v>
      </c>
      <c r="M1401" s="9">
        <v>1478.11</v>
      </c>
      <c r="N1401" s="9">
        <v>1018.55</v>
      </c>
      <c r="O1401" s="9">
        <v>4</v>
      </c>
      <c r="P1401" s="9"/>
      <c r="Q1401" s="9">
        <v>529</v>
      </c>
      <c r="R1401" s="9">
        <v>6</v>
      </c>
    </row>
    <row r="1402" spans="1:18" x14ac:dyDescent="0.3">
      <c r="A1402" s="9">
        <v>1033</v>
      </c>
      <c r="B1402" s="9" t="s">
        <v>1418</v>
      </c>
      <c r="C1402" s="9">
        <v>1</v>
      </c>
      <c r="D1402" s="9" t="s">
        <v>5018</v>
      </c>
      <c r="E1402" s="9" t="s">
        <v>5144</v>
      </c>
      <c r="F1402" s="9">
        <v>0</v>
      </c>
      <c r="G1402" s="9">
        <v>11071</v>
      </c>
      <c r="H1402" s="9" t="s">
        <v>5144</v>
      </c>
      <c r="I1402" s="9" t="s">
        <v>7457</v>
      </c>
      <c r="J1402" s="9">
        <v>101</v>
      </c>
      <c r="K1402" s="9" t="s">
        <v>7478</v>
      </c>
      <c r="L1402" s="9" t="s">
        <v>7510</v>
      </c>
      <c r="M1402" s="9">
        <v>931.69</v>
      </c>
      <c r="N1402" s="9">
        <v>495.92</v>
      </c>
      <c r="O1402" s="9">
        <v>5</v>
      </c>
      <c r="P1402" s="9"/>
      <c r="Q1402" s="9">
        <v>400</v>
      </c>
      <c r="R1402" s="9">
        <v>3</v>
      </c>
    </row>
    <row r="1403" spans="1:18" x14ac:dyDescent="0.3">
      <c r="A1403" s="9">
        <v>2040</v>
      </c>
      <c r="B1403" s="9" t="s">
        <v>1419</v>
      </c>
      <c r="C1403" s="9">
        <v>42</v>
      </c>
      <c r="D1403" s="9" t="s">
        <v>5019</v>
      </c>
      <c r="E1403" s="9" t="s">
        <v>6164</v>
      </c>
      <c r="F1403" s="9">
        <v>1</v>
      </c>
      <c r="G1403" s="9">
        <v>13256</v>
      </c>
      <c r="H1403" s="9" t="s">
        <v>6164</v>
      </c>
      <c r="I1403" s="9" t="s">
        <v>7457</v>
      </c>
      <c r="J1403" s="9">
        <v>124</v>
      </c>
      <c r="K1403" s="9" t="s">
        <v>7497</v>
      </c>
      <c r="L1403" s="9" t="s">
        <v>7510</v>
      </c>
      <c r="M1403" s="9">
        <v>776.13</v>
      </c>
      <c r="N1403" s="9">
        <v>313.5</v>
      </c>
      <c r="O1403" s="9">
        <v>5</v>
      </c>
      <c r="P1403" s="9"/>
      <c r="Q1403" s="9">
        <v>935</v>
      </c>
      <c r="R1403" s="9">
        <v>5</v>
      </c>
    </row>
    <row r="1404" spans="1:18" x14ac:dyDescent="0.3">
      <c r="A1404" s="9">
        <v>2176</v>
      </c>
      <c r="B1404" s="9" t="s">
        <v>1420</v>
      </c>
      <c r="C1404" s="9">
        <v>60</v>
      </c>
      <c r="D1404" s="9" t="s">
        <v>5020</v>
      </c>
      <c r="E1404" s="9" t="s">
        <v>6165</v>
      </c>
      <c r="F1404" s="9">
        <v>0</v>
      </c>
      <c r="G1404" s="9">
        <v>12538</v>
      </c>
      <c r="H1404" s="9" t="s">
        <v>6165</v>
      </c>
      <c r="I1404" s="9" t="s">
        <v>7455</v>
      </c>
      <c r="J1404" s="9">
        <v>124</v>
      </c>
      <c r="K1404" s="9" t="s">
        <v>7497</v>
      </c>
      <c r="L1404" s="9" t="s">
        <v>7509</v>
      </c>
      <c r="M1404" s="9">
        <v>604.22</v>
      </c>
      <c r="N1404" s="9">
        <v>243.31</v>
      </c>
      <c r="O1404" s="9">
        <v>4</v>
      </c>
      <c r="P1404" s="9">
        <v>0.1</v>
      </c>
      <c r="Q1404" s="9">
        <v>351</v>
      </c>
      <c r="R1404" s="9">
        <v>4</v>
      </c>
    </row>
    <row r="1405" spans="1:18" x14ac:dyDescent="0.3">
      <c r="A1405" s="9">
        <v>1997</v>
      </c>
      <c r="B1405" s="9" t="s">
        <v>1421</v>
      </c>
      <c r="C1405" s="9">
        <v>62</v>
      </c>
      <c r="D1405" s="9" t="s">
        <v>5019</v>
      </c>
      <c r="E1405" s="9" t="s">
        <v>6166</v>
      </c>
      <c r="F1405" s="9">
        <v>1</v>
      </c>
      <c r="G1405" s="9">
        <v>12320</v>
      </c>
      <c r="H1405" s="9" t="s">
        <v>6166</v>
      </c>
      <c r="I1405" s="9" t="s">
        <v>7456</v>
      </c>
      <c r="J1405" s="9">
        <v>147</v>
      </c>
      <c r="K1405" s="9" t="s">
        <v>7474</v>
      </c>
      <c r="L1405" s="9" t="s">
        <v>7509</v>
      </c>
      <c r="M1405" s="9">
        <v>1353.08</v>
      </c>
      <c r="N1405" s="9">
        <v>658.28</v>
      </c>
      <c r="O1405" s="9">
        <v>3</v>
      </c>
      <c r="P1405" s="9"/>
      <c r="Q1405" s="9">
        <v>1023</v>
      </c>
      <c r="R1405" s="9">
        <v>3</v>
      </c>
    </row>
    <row r="1406" spans="1:18" x14ac:dyDescent="0.3">
      <c r="A1406" s="9">
        <v>2401</v>
      </c>
      <c r="B1406" s="9" t="s">
        <v>1422</v>
      </c>
      <c r="C1406" s="9">
        <v>36</v>
      </c>
      <c r="D1406" s="9" t="s">
        <v>5022</v>
      </c>
      <c r="E1406" s="9" t="s">
        <v>5469</v>
      </c>
      <c r="F1406" s="9">
        <v>1</v>
      </c>
      <c r="G1406" s="9">
        <v>11636</v>
      </c>
      <c r="H1406" s="9" t="s">
        <v>5469</v>
      </c>
      <c r="I1406" s="9" t="s">
        <v>7456</v>
      </c>
      <c r="J1406" s="9">
        <v>119</v>
      </c>
      <c r="K1406" s="9" t="s">
        <v>7459</v>
      </c>
      <c r="L1406" s="9" t="s">
        <v>7508</v>
      </c>
      <c r="M1406" s="9">
        <v>403.75</v>
      </c>
      <c r="N1406" s="9">
        <v>163.19</v>
      </c>
      <c r="O1406" s="9">
        <v>1</v>
      </c>
      <c r="P1406" s="9"/>
      <c r="Q1406" s="9">
        <v>1093</v>
      </c>
      <c r="R1406" s="9">
        <v>6</v>
      </c>
    </row>
    <row r="1407" spans="1:18" x14ac:dyDescent="0.3">
      <c r="A1407" s="9">
        <v>1587</v>
      </c>
      <c r="B1407" s="9" t="s">
        <v>1423</v>
      </c>
      <c r="C1407" s="9">
        <v>20</v>
      </c>
      <c r="D1407" s="9" t="s">
        <v>5023</v>
      </c>
      <c r="E1407" s="9" t="s">
        <v>6167</v>
      </c>
      <c r="F1407" s="9">
        <v>0</v>
      </c>
      <c r="G1407" s="9">
        <v>11012</v>
      </c>
      <c r="H1407" s="9" t="s">
        <v>6167</v>
      </c>
      <c r="I1407" s="9" t="s">
        <v>7455</v>
      </c>
      <c r="J1407" s="9">
        <v>130</v>
      </c>
      <c r="K1407" s="9" t="s">
        <v>7487</v>
      </c>
      <c r="L1407" s="9" t="s">
        <v>7510</v>
      </c>
      <c r="M1407" s="9">
        <v>464.36</v>
      </c>
      <c r="N1407" s="9">
        <v>237.92</v>
      </c>
      <c r="O1407" s="9">
        <v>4</v>
      </c>
      <c r="P1407" s="9">
        <v>0.1</v>
      </c>
      <c r="Q1407" s="9">
        <v>427</v>
      </c>
      <c r="R1407" s="9">
        <v>8</v>
      </c>
    </row>
    <row r="1408" spans="1:18" x14ac:dyDescent="0.3">
      <c r="A1408" s="9">
        <v>1341</v>
      </c>
      <c r="B1408" s="9" t="s">
        <v>1424</v>
      </c>
      <c r="C1408" s="9">
        <v>60</v>
      </c>
      <c r="D1408" s="9" t="s">
        <v>5023</v>
      </c>
      <c r="E1408" s="9" t="s">
        <v>6032</v>
      </c>
      <c r="F1408" s="9">
        <v>0</v>
      </c>
      <c r="G1408" s="9">
        <v>12574</v>
      </c>
      <c r="H1408" s="9" t="s">
        <v>6032</v>
      </c>
      <c r="I1408" s="9" t="s">
        <v>7456</v>
      </c>
      <c r="J1408" s="9">
        <v>126</v>
      </c>
      <c r="K1408" s="9" t="s">
        <v>7469</v>
      </c>
      <c r="L1408" s="9" t="s">
        <v>7509</v>
      </c>
      <c r="M1408" s="9">
        <v>227.5</v>
      </c>
      <c r="N1408" s="9">
        <v>95.3</v>
      </c>
      <c r="O1408" s="9">
        <v>3</v>
      </c>
      <c r="P1408" s="9">
        <v>0.1</v>
      </c>
      <c r="Q1408" s="9">
        <v>806</v>
      </c>
      <c r="R1408" s="9">
        <v>5</v>
      </c>
    </row>
    <row r="1409" spans="1:18" x14ac:dyDescent="0.3">
      <c r="A1409" s="9">
        <v>1026</v>
      </c>
      <c r="B1409" s="9" t="s">
        <v>1425</v>
      </c>
      <c r="C1409" s="9">
        <v>39</v>
      </c>
      <c r="D1409" s="9" t="s">
        <v>5023</v>
      </c>
      <c r="E1409" s="9" t="s">
        <v>6168</v>
      </c>
      <c r="F1409" s="9">
        <v>1</v>
      </c>
      <c r="G1409" s="9">
        <v>11151</v>
      </c>
      <c r="H1409" s="9" t="s">
        <v>6168</v>
      </c>
      <c r="I1409" s="9" t="s">
        <v>7457</v>
      </c>
      <c r="J1409" s="9">
        <v>142</v>
      </c>
      <c r="K1409" s="9" t="s">
        <v>7500</v>
      </c>
      <c r="L1409" s="9" t="s">
        <v>7510</v>
      </c>
      <c r="M1409" s="9">
        <v>1150.72</v>
      </c>
      <c r="N1409" s="9">
        <v>473.84</v>
      </c>
      <c r="O1409" s="9">
        <v>2</v>
      </c>
      <c r="P1409" s="9">
        <v>0.05</v>
      </c>
      <c r="Q1409" s="9">
        <v>862</v>
      </c>
      <c r="R1409" s="9">
        <v>3</v>
      </c>
    </row>
    <row r="1410" spans="1:18" x14ac:dyDescent="0.3">
      <c r="A1410" s="9">
        <v>2310</v>
      </c>
      <c r="B1410" s="9" t="s">
        <v>1426</v>
      </c>
      <c r="C1410" s="9">
        <v>37</v>
      </c>
      <c r="D1410" s="9" t="s">
        <v>5018</v>
      </c>
      <c r="E1410" s="9" t="s">
        <v>5026</v>
      </c>
      <c r="F1410" s="9">
        <v>1</v>
      </c>
      <c r="G1410" s="9">
        <v>10209</v>
      </c>
      <c r="H1410" s="9" t="s">
        <v>5026</v>
      </c>
      <c r="I1410" s="9" t="s">
        <v>7457</v>
      </c>
      <c r="J1410" s="9">
        <v>144</v>
      </c>
      <c r="K1410" s="9" t="s">
        <v>7462</v>
      </c>
      <c r="L1410" s="9" t="s">
        <v>7510</v>
      </c>
      <c r="M1410" s="9">
        <v>913.55</v>
      </c>
      <c r="N1410" s="9">
        <v>548.87</v>
      </c>
      <c r="O1410" s="9">
        <v>3</v>
      </c>
      <c r="P1410" s="9"/>
      <c r="Q1410" s="9">
        <v>1133</v>
      </c>
      <c r="R1410" s="9">
        <v>2</v>
      </c>
    </row>
    <row r="1411" spans="1:18" x14ac:dyDescent="0.3">
      <c r="A1411" s="9">
        <v>1645</v>
      </c>
      <c r="B1411" s="9" t="s">
        <v>1427</v>
      </c>
      <c r="C1411" s="9">
        <v>26</v>
      </c>
      <c r="D1411" s="9" t="s">
        <v>5020</v>
      </c>
      <c r="E1411" s="9" t="s">
        <v>6169</v>
      </c>
      <c r="F1411" s="9">
        <v>0</v>
      </c>
      <c r="G1411" s="9">
        <v>10623</v>
      </c>
      <c r="H1411" s="9" t="s">
        <v>6169</v>
      </c>
      <c r="I1411" s="9" t="s">
        <v>7456</v>
      </c>
      <c r="J1411" s="9">
        <v>138</v>
      </c>
      <c r="K1411" s="9" t="s">
        <v>7464</v>
      </c>
      <c r="L1411" s="9" t="s">
        <v>7508</v>
      </c>
      <c r="M1411" s="9">
        <v>933.15</v>
      </c>
      <c r="N1411" s="9">
        <v>627.13</v>
      </c>
      <c r="O1411" s="9">
        <v>5</v>
      </c>
      <c r="P1411" s="9">
        <v>0.05</v>
      </c>
      <c r="Q1411" s="9">
        <v>344</v>
      </c>
      <c r="R1411" s="9">
        <v>7</v>
      </c>
    </row>
    <row r="1412" spans="1:18" x14ac:dyDescent="0.3">
      <c r="A1412" s="9">
        <v>1730</v>
      </c>
      <c r="B1412" s="9" t="s">
        <v>1428</v>
      </c>
      <c r="C1412" s="9">
        <v>21</v>
      </c>
      <c r="D1412" s="9" t="s">
        <v>5019</v>
      </c>
      <c r="E1412" s="9" t="s">
        <v>5045</v>
      </c>
      <c r="F1412" s="9">
        <v>1</v>
      </c>
      <c r="G1412" s="9">
        <v>11805</v>
      </c>
      <c r="H1412" s="9" t="s">
        <v>5045</v>
      </c>
      <c r="I1412" s="9" t="s">
        <v>7456</v>
      </c>
      <c r="J1412" s="9">
        <v>129</v>
      </c>
      <c r="K1412" s="9" t="s">
        <v>7471</v>
      </c>
      <c r="L1412" s="9" t="s">
        <v>7508</v>
      </c>
      <c r="M1412" s="9">
        <v>366.78</v>
      </c>
      <c r="N1412" s="9">
        <v>191.76</v>
      </c>
      <c r="O1412" s="9">
        <v>2</v>
      </c>
      <c r="P1412" s="9"/>
      <c r="Q1412" s="9">
        <v>678</v>
      </c>
      <c r="R1412" s="9">
        <v>2</v>
      </c>
    </row>
    <row r="1413" spans="1:18" x14ac:dyDescent="0.3">
      <c r="A1413" s="9">
        <v>1167</v>
      </c>
      <c r="B1413" s="9" t="s">
        <v>1429</v>
      </c>
      <c r="C1413" s="9">
        <v>48</v>
      </c>
      <c r="D1413" s="9" t="s">
        <v>5019</v>
      </c>
      <c r="E1413" s="9" t="s">
        <v>6170</v>
      </c>
      <c r="F1413" s="9">
        <v>1</v>
      </c>
      <c r="G1413" s="9">
        <v>11165</v>
      </c>
      <c r="H1413" s="9" t="s">
        <v>6170</v>
      </c>
      <c r="I1413" s="9" t="s">
        <v>7456</v>
      </c>
      <c r="J1413" s="9">
        <v>113</v>
      </c>
      <c r="K1413" s="9" t="s">
        <v>7460</v>
      </c>
      <c r="L1413" s="9" t="s">
        <v>7507</v>
      </c>
      <c r="M1413" s="9">
        <v>994.19</v>
      </c>
      <c r="N1413" s="9">
        <v>647.25</v>
      </c>
      <c r="O1413" s="9">
        <v>2</v>
      </c>
      <c r="P1413" s="9">
        <v>0.05</v>
      </c>
      <c r="Q1413" s="9">
        <v>1156</v>
      </c>
      <c r="R1413" s="9">
        <v>1</v>
      </c>
    </row>
    <row r="1414" spans="1:18" x14ac:dyDescent="0.3">
      <c r="A1414" s="9">
        <v>1609</v>
      </c>
      <c r="B1414" s="9" t="s">
        <v>1430</v>
      </c>
      <c r="C1414" s="9">
        <v>50</v>
      </c>
      <c r="D1414" s="9" t="s">
        <v>5022</v>
      </c>
      <c r="E1414" s="9" t="s">
        <v>6171</v>
      </c>
      <c r="F1414" s="9">
        <v>0</v>
      </c>
      <c r="G1414" s="9">
        <v>10172</v>
      </c>
      <c r="H1414" s="9" t="s">
        <v>6171</v>
      </c>
      <c r="I1414" s="9" t="s">
        <v>7455</v>
      </c>
      <c r="J1414" s="9">
        <v>104</v>
      </c>
      <c r="K1414" s="9" t="s">
        <v>7499</v>
      </c>
      <c r="L1414" s="9" t="s">
        <v>7510</v>
      </c>
      <c r="M1414" s="9">
        <v>1159.9100000000001</v>
      </c>
      <c r="N1414" s="9">
        <v>474.15</v>
      </c>
      <c r="O1414" s="9">
        <v>1</v>
      </c>
      <c r="P1414" s="9">
        <v>0.1</v>
      </c>
      <c r="Q1414" s="9">
        <v>351</v>
      </c>
      <c r="R1414" s="9">
        <v>5</v>
      </c>
    </row>
    <row r="1415" spans="1:18" x14ac:dyDescent="0.3">
      <c r="A1415" s="9">
        <v>1267</v>
      </c>
      <c r="B1415" s="9" t="s">
        <v>1431</v>
      </c>
      <c r="C1415" s="9">
        <v>43</v>
      </c>
      <c r="D1415" s="9" t="s">
        <v>5023</v>
      </c>
      <c r="E1415" s="9" t="s">
        <v>5795</v>
      </c>
      <c r="F1415" s="9">
        <v>0</v>
      </c>
      <c r="G1415" s="9">
        <v>11888</v>
      </c>
      <c r="H1415" s="9" t="s">
        <v>5795</v>
      </c>
      <c r="I1415" s="9" t="s">
        <v>7456</v>
      </c>
      <c r="J1415" s="9">
        <v>145</v>
      </c>
      <c r="K1415" s="9" t="s">
        <v>7470</v>
      </c>
      <c r="L1415" s="9" t="s">
        <v>7507</v>
      </c>
      <c r="M1415" s="9">
        <v>568.94000000000005</v>
      </c>
      <c r="N1415" s="9">
        <v>360.31</v>
      </c>
      <c r="O1415" s="9">
        <v>1</v>
      </c>
      <c r="P1415" s="9">
        <v>0.1</v>
      </c>
      <c r="Q1415" s="9">
        <v>346</v>
      </c>
      <c r="R1415" s="9">
        <v>5</v>
      </c>
    </row>
    <row r="1416" spans="1:18" x14ac:dyDescent="0.3">
      <c r="A1416" s="9">
        <v>1820</v>
      </c>
      <c r="B1416" s="9" t="s">
        <v>1432</v>
      </c>
      <c r="C1416" s="9">
        <v>28</v>
      </c>
      <c r="D1416" s="9" t="s">
        <v>5020</v>
      </c>
      <c r="E1416" s="9" t="s">
        <v>5904</v>
      </c>
      <c r="F1416" s="9">
        <v>0</v>
      </c>
      <c r="G1416" s="9">
        <v>13749</v>
      </c>
      <c r="H1416" s="9" t="s">
        <v>5904</v>
      </c>
      <c r="I1416" s="9" t="s">
        <v>7455</v>
      </c>
      <c r="J1416" s="9">
        <v>117</v>
      </c>
      <c r="K1416" s="9" t="s">
        <v>7483</v>
      </c>
      <c r="L1416" s="9" t="s">
        <v>7507</v>
      </c>
      <c r="M1416" s="9">
        <v>1211.95</v>
      </c>
      <c r="N1416" s="9">
        <v>507.61</v>
      </c>
      <c r="O1416" s="9">
        <v>4</v>
      </c>
      <c r="P1416" s="9"/>
      <c r="Q1416" s="9">
        <v>501</v>
      </c>
      <c r="R1416" s="9">
        <v>6</v>
      </c>
    </row>
    <row r="1417" spans="1:18" x14ac:dyDescent="0.3">
      <c r="A1417" s="9">
        <v>1454</v>
      </c>
      <c r="B1417" s="9" t="s">
        <v>1433</v>
      </c>
      <c r="C1417" s="9">
        <v>24</v>
      </c>
      <c r="D1417" s="9" t="s">
        <v>5020</v>
      </c>
      <c r="E1417" s="9" t="s">
        <v>6172</v>
      </c>
      <c r="F1417" s="9">
        <v>0</v>
      </c>
      <c r="G1417" s="9">
        <v>10446</v>
      </c>
      <c r="H1417" s="9" t="s">
        <v>6172</v>
      </c>
      <c r="I1417" s="9" t="s">
        <v>7456</v>
      </c>
      <c r="J1417" s="9">
        <v>133</v>
      </c>
      <c r="K1417" s="9" t="s">
        <v>7498</v>
      </c>
      <c r="L1417" s="9" t="s">
        <v>7507</v>
      </c>
      <c r="M1417" s="9">
        <v>555.75</v>
      </c>
      <c r="N1417" s="9">
        <v>362.09</v>
      </c>
      <c r="O1417" s="9">
        <v>3</v>
      </c>
      <c r="P1417" s="9">
        <v>0.1</v>
      </c>
      <c r="Q1417" s="9">
        <v>561</v>
      </c>
      <c r="R1417" s="9">
        <v>7</v>
      </c>
    </row>
    <row r="1418" spans="1:18" x14ac:dyDescent="0.3">
      <c r="A1418" s="9">
        <v>1905</v>
      </c>
      <c r="B1418" s="9" t="s">
        <v>1434</v>
      </c>
      <c r="C1418" s="9">
        <v>18</v>
      </c>
      <c r="D1418" s="9" t="s">
        <v>5022</v>
      </c>
      <c r="E1418" s="9" t="s">
        <v>5095</v>
      </c>
      <c r="F1418" s="9">
        <v>0</v>
      </c>
      <c r="G1418" s="9">
        <v>13190</v>
      </c>
      <c r="H1418" s="9" t="s">
        <v>5095</v>
      </c>
      <c r="I1418" s="9" t="s">
        <v>7455</v>
      </c>
      <c r="J1418" s="9">
        <v>105</v>
      </c>
      <c r="K1418" s="9" t="s">
        <v>7461</v>
      </c>
      <c r="L1418" s="9" t="s">
        <v>7510</v>
      </c>
      <c r="M1418" s="9">
        <v>1149.3</v>
      </c>
      <c r="N1418" s="9">
        <v>763.95</v>
      </c>
      <c r="O1418" s="9">
        <v>4</v>
      </c>
      <c r="P1418" s="9"/>
      <c r="Q1418" s="9">
        <v>526</v>
      </c>
      <c r="R1418" s="9">
        <v>4</v>
      </c>
    </row>
    <row r="1419" spans="1:18" x14ac:dyDescent="0.3">
      <c r="A1419" s="9">
        <v>2424</v>
      </c>
      <c r="B1419" s="9" t="s">
        <v>1435</v>
      </c>
      <c r="C1419" s="9">
        <v>31</v>
      </c>
      <c r="D1419" s="9" t="s">
        <v>5021</v>
      </c>
      <c r="E1419" s="9" t="s">
        <v>6173</v>
      </c>
      <c r="F1419" s="9">
        <v>0</v>
      </c>
      <c r="G1419" s="9">
        <v>13786</v>
      </c>
      <c r="H1419" s="9" t="s">
        <v>6173</v>
      </c>
      <c r="I1419" s="9" t="s">
        <v>7455</v>
      </c>
      <c r="J1419" s="9">
        <v>128</v>
      </c>
      <c r="K1419" s="9" t="s">
        <v>7473</v>
      </c>
      <c r="L1419" s="9" t="s">
        <v>7510</v>
      </c>
      <c r="M1419" s="9">
        <v>98.91</v>
      </c>
      <c r="N1419" s="9">
        <v>62.89</v>
      </c>
      <c r="O1419" s="9">
        <v>1</v>
      </c>
      <c r="P1419" s="9"/>
      <c r="Q1419" s="9">
        <v>575</v>
      </c>
      <c r="R1419" s="9">
        <v>6</v>
      </c>
    </row>
    <row r="1420" spans="1:18" x14ac:dyDescent="0.3">
      <c r="A1420" s="9">
        <v>1921</v>
      </c>
      <c r="B1420" s="9" t="s">
        <v>1436</v>
      </c>
      <c r="C1420" s="9">
        <v>24</v>
      </c>
      <c r="D1420" s="9" t="s">
        <v>5020</v>
      </c>
      <c r="E1420" s="9" t="s">
        <v>6174</v>
      </c>
      <c r="F1420" s="9">
        <v>0</v>
      </c>
      <c r="G1420" s="9">
        <v>10010</v>
      </c>
      <c r="H1420" s="9" t="s">
        <v>6174</v>
      </c>
      <c r="I1420" s="9" t="s">
        <v>7457</v>
      </c>
      <c r="J1420" s="9">
        <v>124</v>
      </c>
      <c r="K1420" s="9" t="s">
        <v>7497</v>
      </c>
      <c r="L1420" s="9" t="s">
        <v>7507</v>
      </c>
      <c r="M1420" s="9">
        <v>849.19</v>
      </c>
      <c r="N1420" s="9">
        <v>548.77</v>
      </c>
      <c r="O1420" s="9">
        <v>5</v>
      </c>
      <c r="P1420" s="9"/>
      <c r="Q1420" s="9">
        <v>392</v>
      </c>
      <c r="R1420" s="9">
        <v>2</v>
      </c>
    </row>
    <row r="1421" spans="1:18" x14ac:dyDescent="0.3">
      <c r="A1421" s="9">
        <v>1980</v>
      </c>
      <c r="B1421" s="9" t="s">
        <v>1437</v>
      </c>
      <c r="C1421" s="9">
        <v>14</v>
      </c>
      <c r="D1421" s="9" t="s">
        <v>5020</v>
      </c>
      <c r="E1421" s="9" t="s">
        <v>6105</v>
      </c>
      <c r="F1421" s="9">
        <v>1</v>
      </c>
      <c r="G1421" s="9">
        <v>10760</v>
      </c>
      <c r="H1421" s="9" t="s">
        <v>6105</v>
      </c>
      <c r="I1421" s="9" t="s">
        <v>7456</v>
      </c>
      <c r="J1421" s="9">
        <v>117</v>
      </c>
      <c r="K1421" s="9" t="s">
        <v>7483</v>
      </c>
      <c r="L1421" s="9" t="s">
        <v>7510</v>
      </c>
      <c r="M1421" s="9">
        <v>1455.81</v>
      </c>
      <c r="N1421" s="9">
        <v>827.55</v>
      </c>
      <c r="O1421" s="9">
        <v>1</v>
      </c>
      <c r="P1421" s="9"/>
      <c r="Q1421" s="9">
        <v>1055</v>
      </c>
      <c r="R1421" s="9">
        <v>4</v>
      </c>
    </row>
    <row r="1422" spans="1:18" x14ac:dyDescent="0.3">
      <c r="A1422" s="9">
        <v>2499</v>
      </c>
      <c r="B1422" s="9" t="s">
        <v>1438</v>
      </c>
      <c r="C1422" s="9">
        <v>49</v>
      </c>
      <c r="D1422" s="9" t="s">
        <v>5019</v>
      </c>
      <c r="E1422" s="9" t="s">
        <v>6175</v>
      </c>
      <c r="F1422" s="9">
        <v>0</v>
      </c>
      <c r="G1422" s="9">
        <v>11327</v>
      </c>
      <c r="H1422" s="9" t="s">
        <v>6175</v>
      </c>
      <c r="I1422" s="9" t="s">
        <v>7457</v>
      </c>
      <c r="J1422" s="9">
        <v>139</v>
      </c>
      <c r="K1422" s="9" t="s">
        <v>7486</v>
      </c>
      <c r="L1422" s="9" t="s">
        <v>7507</v>
      </c>
      <c r="M1422" s="9">
        <v>1472.8</v>
      </c>
      <c r="N1422" s="9">
        <v>706.16</v>
      </c>
      <c r="O1422" s="9">
        <v>3</v>
      </c>
      <c r="P1422" s="9"/>
      <c r="Q1422" s="9">
        <v>440</v>
      </c>
      <c r="R1422" s="9">
        <v>4</v>
      </c>
    </row>
    <row r="1423" spans="1:18" x14ac:dyDescent="0.3">
      <c r="A1423" s="9">
        <v>1701</v>
      </c>
      <c r="B1423" s="9" t="s">
        <v>1439</v>
      </c>
      <c r="C1423" s="9">
        <v>-10</v>
      </c>
      <c r="D1423" s="9" t="s">
        <v>5022</v>
      </c>
      <c r="E1423" s="9" t="s">
        <v>5522</v>
      </c>
      <c r="F1423" s="9">
        <v>1</v>
      </c>
      <c r="G1423" s="9">
        <v>11783</v>
      </c>
      <c r="H1423" s="9" t="s">
        <v>5522</v>
      </c>
      <c r="I1423" s="9" t="s">
        <v>7457</v>
      </c>
      <c r="J1423" s="9">
        <v>148</v>
      </c>
      <c r="K1423" s="9" t="s">
        <v>7491</v>
      </c>
      <c r="L1423" s="9" t="s">
        <v>7509</v>
      </c>
      <c r="M1423" s="9">
        <v>458.54</v>
      </c>
      <c r="N1423" s="9">
        <v>271.89999999999998</v>
      </c>
      <c r="O1423" s="9">
        <v>5</v>
      </c>
      <c r="P1423" s="9"/>
      <c r="Q1423" s="9">
        <v>991</v>
      </c>
      <c r="R1423" s="9">
        <v>3</v>
      </c>
    </row>
    <row r="1424" spans="1:18" x14ac:dyDescent="0.3">
      <c r="A1424" s="9">
        <v>1633</v>
      </c>
      <c r="B1424" s="9" t="s">
        <v>1440</v>
      </c>
      <c r="C1424" s="9">
        <v>54</v>
      </c>
      <c r="D1424" s="9" t="s">
        <v>5020</v>
      </c>
      <c r="E1424" s="9" t="s">
        <v>6176</v>
      </c>
      <c r="F1424" s="9">
        <v>0</v>
      </c>
      <c r="G1424" s="9">
        <v>11177</v>
      </c>
      <c r="H1424" s="9" t="s">
        <v>6176</v>
      </c>
      <c r="I1424" s="9" t="s">
        <v>7455</v>
      </c>
      <c r="J1424" s="9">
        <v>140</v>
      </c>
      <c r="K1424" s="9" t="s">
        <v>7468</v>
      </c>
      <c r="L1424" s="9" t="s">
        <v>7510</v>
      </c>
      <c r="M1424" s="9">
        <v>690.03</v>
      </c>
      <c r="N1424" s="9">
        <v>367</v>
      </c>
      <c r="O1424" s="9">
        <v>4</v>
      </c>
      <c r="P1424" s="9"/>
      <c r="Q1424" s="9">
        <v>538</v>
      </c>
      <c r="R1424" s="9">
        <v>6</v>
      </c>
    </row>
    <row r="1425" spans="1:18" x14ac:dyDescent="0.3">
      <c r="A1425" s="9">
        <v>1129</v>
      </c>
      <c r="B1425" s="9" t="s">
        <v>1441</v>
      </c>
      <c r="C1425" s="9">
        <v>45</v>
      </c>
      <c r="D1425" s="9" t="s">
        <v>5020</v>
      </c>
      <c r="E1425" s="9" t="s">
        <v>6177</v>
      </c>
      <c r="F1425" s="9">
        <v>0</v>
      </c>
      <c r="G1425" s="9">
        <v>12370</v>
      </c>
      <c r="H1425" s="9" t="s">
        <v>6177</v>
      </c>
      <c r="I1425" s="9" t="s">
        <v>7455</v>
      </c>
      <c r="J1425" s="9">
        <v>144</v>
      </c>
      <c r="K1425" s="9" t="s">
        <v>7462</v>
      </c>
      <c r="L1425" s="9" t="s">
        <v>7508</v>
      </c>
      <c r="M1425" s="9">
        <v>141.32</v>
      </c>
      <c r="N1425" s="9">
        <v>56.75</v>
      </c>
      <c r="O1425" s="9">
        <v>4</v>
      </c>
      <c r="P1425" s="9"/>
      <c r="Q1425" s="9">
        <v>434</v>
      </c>
      <c r="R1425" s="9">
        <v>4</v>
      </c>
    </row>
    <row r="1426" spans="1:18" x14ac:dyDescent="0.3">
      <c r="A1426" s="9">
        <v>2019</v>
      </c>
      <c r="B1426" s="9" t="s">
        <v>1442</v>
      </c>
      <c r="C1426" s="9">
        <v>44</v>
      </c>
      <c r="D1426" s="9" t="s">
        <v>5019</v>
      </c>
      <c r="E1426" s="9" t="s">
        <v>6178</v>
      </c>
      <c r="F1426" s="9">
        <v>1</v>
      </c>
      <c r="G1426" s="9">
        <v>13608</v>
      </c>
      <c r="H1426" s="9" t="s">
        <v>6178</v>
      </c>
      <c r="I1426" s="9" t="s">
        <v>7455</v>
      </c>
      <c r="J1426" s="9">
        <v>146</v>
      </c>
      <c r="K1426" s="9" t="s">
        <v>7505</v>
      </c>
      <c r="L1426" s="9" t="s">
        <v>7508</v>
      </c>
      <c r="M1426" s="9">
        <v>1316.34</v>
      </c>
      <c r="N1426" s="9">
        <v>714.84</v>
      </c>
      <c r="O1426" s="9">
        <v>1</v>
      </c>
      <c r="P1426" s="9">
        <v>0.1</v>
      </c>
      <c r="Q1426" s="9">
        <v>355</v>
      </c>
      <c r="R1426" s="9">
        <v>5</v>
      </c>
    </row>
    <row r="1427" spans="1:18" x14ac:dyDescent="0.3">
      <c r="A1427" s="9">
        <v>2386</v>
      </c>
      <c r="B1427" s="9" t="s">
        <v>1443</v>
      </c>
      <c r="C1427" s="9">
        <v>64</v>
      </c>
      <c r="D1427" s="9" t="s">
        <v>5020</v>
      </c>
      <c r="E1427" s="9" t="s">
        <v>6179</v>
      </c>
      <c r="F1427" s="9">
        <v>0</v>
      </c>
      <c r="G1427" s="9">
        <v>10976</v>
      </c>
      <c r="H1427" s="9" t="s">
        <v>6179</v>
      </c>
      <c r="I1427" s="9" t="s">
        <v>7455</v>
      </c>
      <c r="J1427" s="9">
        <v>111</v>
      </c>
      <c r="K1427" s="9" t="s">
        <v>7476</v>
      </c>
      <c r="L1427" s="9" t="s">
        <v>7507</v>
      </c>
      <c r="M1427" s="9">
        <v>874.43</v>
      </c>
      <c r="N1427" s="9">
        <v>520.6</v>
      </c>
      <c r="O1427" s="9">
        <v>1</v>
      </c>
      <c r="P1427" s="9">
        <v>0.05</v>
      </c>
      <c r="Q1427" s="9">
        <v>930</v>
      </c>
      <c r="R1427" s="9">
        <v>2</v>
      </c>
    </row>
    <row r="1428" spans="1:18" x14ac:dyDescent="0.3">
      <c r="A1428" s="9">
        <v>1818</v>
      </c>
      <c r="B1428" s="9" t="s">
        <v>1444</v>
      </c>
      <c r="C1428" s="9">
        <v>20</v>
      </c>
      <c r="D1428" s="9" t="s">
        <v>5019</v>
      </c>
      <c r="E1428" s="9" t="s">
        <v>6180</v>
      </c>
      <c r="F1428" s="9">
        <v>1</v>
      </c>
      <c r="G1428" s="9">
        <v>12492</v>
      </c>
      <c r="H1428" s="9" t="s">
        <v>6180</v>
      </c>
      <c r="I1428" s="9" t="s">
        <v>7457</v>
      </c>
      <c r="J1428" s="9">
        <v>112</v>
      </c>
      <c r="K1428" s="9" t="s">
        <v>7492</v>
      </c>
      <c r="L1428" s="9" t="s">
        <v>7511</v>
      </c>
      <c r="M1428" s="9">
        <v>608.4</v>
      </c>
      <c r="N1428" s="9">
        <v>245.89</v>
      </c>
      <c r="O1428" s="9">
        <v>4</v>
      </c>
      <c r="P1428" s="9"/>
      <c r="Q1428" s="9">
        <v>674</v>
      </c>
      <c r="R1428" s="9">
        <v>3</v>
      </c>
    </row>
    <row r="1429" spans="1:18" x14ac:dyDescent="0.3">
      <c r="A1429" s="9">
        <v>1692</v>
      </c>
      <c r="B1429" s="9" t="s">
        <v>1445</v>
      </c>
      <c r="C1429" s="9">
        <v>53</v>
      </c>
      <c r="D1429" s="9" t="s">
        <v>5021</v>
      </c>
      <c r="E1429" s="9" t="s">
        <v>6181</v>
      </c>
      <c r="F1429" s="9">
        <v>0</v>
      </c>
      <c r="G1429" s="9">
        <v>12389</v>
      </c>
      <c r="H1429" s="9" t="s">
        <v>6181</v>
      </c>
      <c r="I1429" s="9" t="s">
        <v>7455</v>
      </c>
      <c r="J1429" s="9">
        <v>113</v>
      </c>
      <c r="K1429" s="9" t="s">
        <v>7460</v>
      </c>
      <c r="L1429" s="9" t="s">
        <v>7510</v>
      </c>
      <c r="M1429" s="9">
        <v>213.52</v>
      </c>
      <c r="N1429" s="9">
        <v>125.21</v>
      </c>
      <c r="O1429" s="9">
        <v>4</v>
      </c>
      <c r="P1429" s="9">
        <v>0.2</v>
      </c>
      <c r="Q1429" s="9">
        <v>493</v>
      </c>
      <c r="R1429" s="9">
        <v>4</v>
      </c>
    </row>
    <row r="1430" spans="1:18" x14ac:dyDescent="0.3">
      <c r="A1430" s="9">
        <v>2315</v>
      </c>
      <c r="B1430" s="9" t="s">
        <v>1446</v>
      </c>
      <c r="C1430" s="9">
        <v>35</v>
      </c>
      <c r="D1430" s="9" t="s">
        <v>5018</v>
      </c>
      <c r="E1430" s="9" t="s">
        <v>5965</v>
      </c>
      <c r="F1430" s="9">
        <v>0</v>
      </c>
      <c r="G1430" s="9">
        <v>12268</v>
      </c>
      <c r="H1430" s="9" t="s">
        <v>5965</v>
      </c>
      <c r="I1430" s="9" t="s">
        <v>7457</v>
      </c>
      <c r="J1430" s="9">
        <v>108</v>
      </c>
      <c r="K1430" s="9" t="s">
        <v>7496</v>
      </c>
      <c r="L1430" s="9" t="s">
        <v>7507</v>
      </c>
      <c r="M1430" s="9">
        <v>1422.81</v>
      </c>
      <c r="N1430" s="9"/>
      <c r="O1430" s="9">
        <v>2</v>
      </c>
      <c r="P1430" s="9"/>
      <c r="Q1430" s="9">
        <v>360</v>
      </c>
      <c r="R1430" s="9">
        <v>3</v>
      </c>
    </row>
    <row r="1431" spans="1:18" x14ac:dyDescent="0.3">
      <c r="A1431" s="9">
        <v>2394</v>
      </c>
      <c r="B1431" s="9" t="s">
        <v>1447</v>
      </c>
      <c r="C1431" s="9">
        <v>78</v>
      </c>
      <c r="D1431" s="9" t="s">
        <v>5019</v>
      </c>
      <c r="E1431" s="9" t="s">
        <v>6182</v>
      </c>
      <c r="F1431" s="9">
        <v>1</v>
      </c>
      <c r="G1431" s="9">
        <v>12157</v>
      </c>
      <c r="H1431" s="9" t="s">
        <v>6182</v>
      </c>
      <c r="I1431" s="9" t="s">
        <v>7457</v>
      </c>
      <c r="J1431" s="9">
        <v>101</v>
      </c>
      <c r="K1431" s="9" t="s">
        <v>7478</v>
      </c>
      <c r="L1431" s="9" t="s">
        <v>7509</v>
      </c>
      <c r="M1431" s="9">
        <v>818.82</v>
      </c>
      <c r="N1431" s="9">
        <v>366.37</v>
      </c>
      <c r="O1431" s="9">
        <v>3</v>
      </c>
      <c r="P1431" s="9">
        <v>0.1</v>
      </c>
      <c r="Q1431" s="9">
        <v>1112</v>
      </c>
      <c r="R1431" s="9">
        <v>3</v>
      </c>
    </row>
    <row r="1432" spans="1:18" x14ac:dyDescent="0.3">
      <c r="A1432" s="9">
        <v>1793</v>
      </c>
      <c r="B1432" s="9" t="s">
        <v>1448</v>
      </c>
      <c r="C1432" s="9">
        <v>34</v>
      </c>
      <c r="D1432" s="9" t="s">
        <v>5019</v>
      </c>
      <c r="E1432" s="9" t="s">
        <v>5625</v>
      </c>
      <c r="F1432" s="9">
        <v>0</v>
      </c>
      <c r="G1432" s="9">
        <v>12457</v>
      </c>
      <c r="H1432" s="9" t="s">
        <v>5625</v>
      </c>
      <c r="I1432" s="9" t="s">
        <v>7456</v>
      </c>
      <c r="J1432" s="9">
        <v>109</v>
      </c>
      <c r="K1432" s="9" t="s">
        <v>7466</v>
      </c>
      <c r="L1432" s="9" t="s">
        <v>7509</v>
      </c>
      <c r="M1432" s="9">
        <v>460.25</v>
      </c>
      <c r="N1432" s="9">
        <v>243.62</v>
      </c>
      <c r="O1432" s="9">
        <v>2</v>
      </c>
      <c r="P1432" s="9"/>
      <c r="Q1432" s="9">
        <v>388</v>
      </c>
      <c r="R1432" s="9">
        <v>7</v>
      </c>
    </row>
    <row r="1433" spans="1:18" x14ac:dyDescent="0.3">
      <c r="A1433" s="9">
        <v>1028</v>
      </c>
      <c r="B1433" s="9" t="s">
        <v>1449</v>
      </c>
      <c r="C1433" s="9">
        <v>31</v>
      </c>
      <c r="D1433" s="9" t="s">
        <v>5020</v>
      </c>
      <c r="E1433" s="9" t="s">
        <v>6183</v>
      </c>
      <c r="F1433" s="9">
        <v>0</v>
      </c>
      <c r="G1433" s="9">
        <v>13489</v>
      </c>
      <c r="H1433" s="9" t="s">
        <v>6183</v>
      </c>
      <c r="I1433" s="9" t="s">
        <v>7456</v>
      </c>
      <c r="J1433" s="9">
        <v>128</v>
      </c>
      <c r="K1433" s="9" t="s">
        <v>7473</v>
      </c>
      <c r="L1433" s="9" t="s">
        <v>7510</v>
      </c>
      <c r="M1433" s="9">
        <v>557.80999999999995</v>
      </c>
      <c r="N1433" s="9">
        <v>384.5</v>
      </c>
      <c r="O1433" s="9">
        <v>2</v>
      </c>
      <c r="P1433" s="9">
        <v>0.2</v>
      </c>
      <c r="Q1433" s="9">
        <v>442</v>
      </c>
      <c r="R1433" s="9">
        <v>6</v>
      </c>
    </row>
    <row r="1434" spans="1:18" x14ac:dyDescent="0.3">
      <c r="A1434" s="9">
        <v>1148</v>
      </c>
      <c r="B1434" s="9" t="s">
        <v>1450</v>
      </c>
      <c r="C1434" s="9">
        <v>46</v>
      </c>
      <c r="D1434" s="9" t="s">
        <v>5019</v>
      </c>
      <c r="E1434" s="9" t="s">
        <v>6184</v>
      </c>
      <c r="F1434" s="9">
        <v>0</v>
      </c>
      <c r="G1434" s="9">
        <v>13673</v>
      </c>
      <c r="H1434" s="9" t="s">
        <v>6184</v>
      </c>
      <c r="I1434" s="9" t="s">
        <v>7455</v>
      </c>
      <c r="J1434" s="9">
        <v>102</v>
      </c>
      <c r="K1434" s="9" t="s">
        <v>7494</v>
      </c>
      <c r="L1434" s="9" t="s">
        <v>7508</v>
      </c>
      <c r="M1434" s="9">
        <v>442.51</v>
      </c>
      <c r="N1434" s="9">
        <v>294.38</v>
      </c>
      <c r="O1434" s="9">
        <v>4</v>
      </c>
      <c r="P1434" s="9">
        <v>0.1</v>
      </c>
      <c r="Q1434" s="9">
        <v>485</v>
      </c>
      <c r="R1434" s="9">
        <v>6</v>
      </c>
    </row>
    <row r="1435" spans="1:18" x14ac:dyDescent="0.3">
      <c r="A1435" s="9">
        <v>2319</v>
      </c>
      <c r="B1435" s="9" t="s">
        <v>1451</v>
      </c>
      <c r="C1435" s="9">
        <v>36</v>
      </c>
      <c r="D1435" s="9" t="s">
        <v>5022</v>
      </c>
      <c r="E1435" s="9" t="s">
        <v>6185</v>
      </c>
      <c r="F1435" s="9">
        <v>1</v>
      </c>
      <c r="G1435" s="9">
        <v>12552</v>
      </c>
      <c r="H1435" s="9" t="s">
        <v>6185</v>
      </c>
      <c r="I1435" s="9" t="s">
        <v>7457</v>
      </c>
      <c r="J1435" s="9">
        <v>114</v>
      </c>
      <c r="K1435" s="9" t="s">
        <v>7463</v>
      </c>
      <c r="L1435" s="9" t="s">
        <v>7508</v>
      </c>
      <c r="M1435" s="9">
        <v>922.62</v>
      </c>
      <c r="N1435" s="9">
        <v>482.76</v>
      </c>
      <c r="O1435" s="9">
        <v>3</v>
      </c>
      <c r="P1435" s="9"/>
      <c r="Q1435" s="9">
        <v>895</v>
      </c>
      <c r="R1435" s="9">
        <v>3</v>
      </c>
    </row>
    <row r="1436" spans="1:18" x14ac:dyDescent="0.3">
      <c r="A1436" s="9">
        <v>1010</v>
      </c>
      <c r="B1436" s="9" t="s">
        <v>1452</v>
      </c>
      <c r="C1436" s="9">
        <v>28</v>
      </c>
      <c r="D1436" s="9" t="s">
        <v>5023</v>
      </c>
      <c r="E1436" s="9" t="s">
        <v>5181</v>
      </c>
      <c r="F1436" s="9">
        <v>0</v>
      </c>
      <c r="G1436" s="9">
        <v>11800</v>
      </c>
      <c r="H1436" s="9" t="s">
        <v>5181</v>
      </c>
      <c r="I1436" s="9" t="s">
        <v>7457</v>
      </c>
      <c r="J1436" s="9">
        <v>113</v>
      </c>
      <c r="K1436" s="9" t="s">
        <v>7460</v>
      </c>
      <c r="L1436" s="9" t="s">
        <v>7509</v>
      </c>
      <c r="M1436" s="9">
        <v>1398.45</v>
      </c>
      <c r="N1436" s="9">
        <v>706.15</v>
      </c>
      <c r="O1436" s="9">
        <v>4</v>
      </c>
      <c r="P1436" s="9"/>
      <c r="Q1436" s="9">
        <v>437</v>
      </c>
      <c r="R1436" s="9">
        <v>4</v>
      </c>
    </row>
    <row r="1437" spans="1:18" x14ac:dyDescent="0.3">
      <c r="A1437" s="9">
        <v>1675</v>
      </c>
      <c r="B1437" s="9" t="s">
        <v>1453</v>
      </c>
      <c r="C1437" s="9">
        <v>25</v>
      </c>
      <c r="D1437" s="9" t="s">
        <v>5023</v>
      </c>
      <c r="E1437" s="9" t="s">
        <v>6186</v>
      </c>
      <c r="F1437" s="9">
        <v>0</v>
      </c>
      <c r="G1437" s="9">
        <v>10039</v>
      </c>
      <c r="H1437" s="9" t="s">
        <v>6186</v>
      </c>
      <c r="I1437" s="9" t="s">
        <v>7457</v>
      </c>
      <c r="J1437" s="9">
        <v>148</v>
      </c>
      <c r="K1437" s="9" t="s">
        <v>7491</v>
      </c>
      <c r="L1437" s="9" t="s">
        <v>7508</v>
      </c>
      <c r="M1437" s="9">
        <v>1292.21</v>
      </c>
      <c r="N1437" s="9">
        <v>564.99</v>
      </c>
      <c r="O1437" s="9">
        <v>2</v>
      </c>
      <c r="P1437" s="9"/>
      <c r="Q1437" s="9">
        <v>1030</v>
      </c>
      <c r="R1437" s="9">
        <v>4</v>
      </c>
    </row>
    <row r="1438" spans="1:18" x14ac:dyDescent="0.3">
      <c r="A1438" s="9">
        <v>2136</v>
      </c>
      <c r="B1438" s="9" t="s">
        <v>1454</v>
      </c>
      <c r="C1438" s="9">
        <v>61</v>
      </c>
      <c r="D1438" s="9" t="s">
        <v>5021</v>
      </c>
      <c r="E1438" s="9" t="s">
        <v>5509</v>
      </c>
      <c r="F1438" s="9">
        <v>0</v>
      </c>
      <c r="G1438" s="9">
        <v>13580</v>
      </c>
      <c r="H1438" s="9" t="s">
        <v>5509</v>
      </c>
      <c r="I1438" s="9" t="s">
        <v>7456</v>
      </c>
      <c r="J1438" s="9">
        <v>102</v>
      </c>
      <c r="K1438" s="9" t="s">
        <v>7494</v>
      </c>
      <c r="L1438" s="9" t="s">
        <v>7509</v>
      </c>
      <c r="M1438" s="9">
        <v>717.55</v>
      </c>
      <c r="N1438" s="9">
        <v>294.58999999999997</v>
      </c>
      <c r="O1438" s="9">
        <v>2</v>
      </c>
      <c r="P1438" s="9"/>
      <c r="Q1438" s="9">
        <v>428</v>
      </c>
      <c r="R1438" s="9">
        <v>7</v>
      </c>
    </row>
    <row r="1439" spans="1:18" x14ac:dyDescent="0.3">
      <c r="A1439" s="9">
        <v>1186</v>
      </c>
      <c r="B1439" s="9" t="s">
        <v>1455</v>
      </c>
      <c r="C1439" s="9">
        <v>22</v>
      </c>
      <c r="D1439" s="9" t="s">
        <v>5019</v>
      </c>
      <c r="E1439" s="9" t="s">
        <v>5319</v>
      </c>
      <c r="F1439" s="9">
        <v>0</v>
      </c>
      <c r="G1439" s="9">
        <v>11482</v>
      </c>
      <c r="H1439" s="9" t="s">
        <v>5319</v>
      </c>
      <c r="I1439" s="9" t="s">
        <v>7457</v>
      </c>
      <c r="J1439" s="9">
        <v>104</v>
      </c>
      <c r="K1439" s="9" t="s">
        <v>7499</v>
      </c>
      <c r="L1439" s="9" t="s">
        <v>7511</v>
      </c>
      <c r="M1439" s="9">
        <v>1248.42</v>
      </c>
      <c r="N1439" s="9">
        <v>610.78</v>
      </c>
      <c r="O1439" s="9">
        <v>4</v>
      </c>
      <c r="P1439" s="9"/>
      <c r="Q1439" s="9">
        <v>378</v>
      </c>
      <c r="R1439" s="9">
        <v>4</v>
      </c>
    </row>
    <row r="1440" spans="1:18" x14ac:dyDescent="0.3">
      <c r="A1440" s="9">
        <v>1806</v>
      </c>
      <c r="B1440" s="9" t="s">
        <v>1456</v>
      </c>
      <c r="C1440" s="9">
        <v>43</v>
      </c>
      <c r="D1440" s="9" t="s">
        <v>5022</v>
      </c>
      <c r="E1440" s="9" t="s">
        <v>6187</v>
      </c>
      <c r="F1440" s="9">
        <v>0</v>
      </c>
      <c r="G1440" s="9">
        <v>12310</v>
      </c>
      <c r="H1440" s="9" t="s">
        <v>6187</v>
      </c>
      <c r="I1440" s="9" t="s">
        <v>7457</v>
      </c>
      <c r="J1440" s="9">
        <v>112</v>
      </c>
      <c r="K1440" s="9" t="s">
        <v>7492</v>
      </c>
      <c r="L1440" s="9" t="s">
        <v>7509</v>
      </c>
      <c r="M1440" s="9">
        <v>663.5</v>
      </c>
      <c r="N1440" s="9">
        <v>452.56</v>
      </c>
      <c r="O1440" s="9">
        <v>1</v>
      </c>
      <c r="P1440" s="9"/>
      <c r="Q1440" s="9">
        <v>632</v>
      </c>
      <c r="R1440" s="9">
        <v>4</v>
      </c>
    </row>
    <row r="1441" spans="1:18" x14ac:dyDescent="0.3">
      <c r="A1441" s="9">
        <v>1743</v>
      </c>
      <c r="B1441" s="9" t="s">
        <v>1457</v>
      </c>
      <c r="C1441" s="9">
        <v>55</v>
      </c>
      <c r="D1441" s="9" t="s">
        <v>5020</v>
      </c>
      <c r="E1441" s="9" t="s">
        <v>5358</v>
      </c>
      <c r="F1441" s="9">
        <v>1</v>
      </c>
      <c r="G1441" s="9">
        <v>13741</v>
      </c>
      <c r="H1441" s="9" t="s">
        <v>5358</v>
      </c>
      <c r="I1441" s="9" t="s">
        <v>7457</v>
      </c>
      <c r="J1441" s="9">
        <v>148</v>
      </c>
      <c r="K1441" s="9" t="s">
        <v>7491</v>
      </c>
      <c r="L1441" s="9" t="s">
        <v>7508</v>
      </c>
      <c r="M1441" s="9">
        <v>415.85</v>
      </c>
      <c r="N1441" s="9">
        <v>285.93</v>
      </c>
      <c r="O1441" s="9">
        <v>1</v>
      </c>
      <c r="P1441" s="9"/>
      <c r="Q1441" s="9">
        <v>969</v>
      </c>
      <c r="R1441" s="9">
        <v>5</v>
      </c>
    </row>
    <row r="1442" spans="1:18" x14ac:dyDescent="0.3">
      <c r="A1442" s="9">
        <v>2250</v>
      </c>
      <c r="B1442" s="9" t="s">
        <v>1458</v>
      </c>
      <c r="C1442" s="9">
        <v>56</v>
      </c>
      <c r="D1442" s="9" t="s">
        <v>5020</v>
      </c>
      <c r="E1442" s="9" t="s">
        <v>5932</v>
      </c>
      <c r="F1442" s="9">
        <v>0</v>
      </c>
      <c r="G1442" s="9">
        <v>13189</v>
      </c>
      <c r="H1442" s="9" t="s">
        <v>5932</v>
      </c>
      <c r="I1442" s="9" t="s">
        <v>7456</v>
      </c>
      <c r="J1442" s="9">
        <v>110</v>
      </c>
      <c r="K1442" s="9" t="s">
        <v>7493</v>
      </c>
      <c r="L1442" s="9" t="s">
        <v>7507</v>
      </c>
      <c r="M1442" s="9">
        <v>1475.95</v>
      </c>
      <c r="N1442" s="9">
        <v>950.15</v>
      </c>
      <c r="O1442" s="9">
        <v>4</v>
      </c>
      <c r="P1442" s="9"/>
      <c r="Q1442" s="9">
        <v>625</v>
      </c>
      <c r="R1442" s="9">
        <v>5</v>
      </c>
    </row>
    <row r="1443" spans="1:18" x14ac:dyDescent="0.3">
      <c r="A1443" s="9">
        <v>2333</v>
      </c>
      <c r="B1443" s="9" t="s">
        <v>1459</v>
      </c>
      <c r="C1443" s="9">
        <v>30</v>
      </c>
      <c r="D1443" s="9" t="s">
        <v>5018</v>
      </c>
      <c r="E1443" s="9" t="s">
        <v>6188</v>
      </c>
      <c r="F1443" s="9">
        <v>0</v>
      </c>
      <c r="G1443" s="9">
        <v>13521</v>
      </c>
      <c r="H1443" s="9" t="s">
        <v>6188</v>
      </c>
      <c r="I1443" s="9" t="s">
        <v>7455</v>
      </c>
      <c r="J1443" s="9">
        <v>103</v>
      </c>
      <c r="K1443" s="9" t="s">
        <v>7472</v>
      </c>
      <c r="L1443" s="9" t="s">
        <v>7508</v>
      </c>
      <c r="M1443" s="9">
        <v>490.64</v>
      </c>
      <c r="N1443" s="9">
        <v>247.89</v>
      </c>
      <c r="O1443" s="9">
        <v>5</v>
      </c>
      <c r="P1443" s="9">
        <v>0.1</v>
      </c>
      <c r="Q1443" s="9">
        <v>339</v>
      </c>
      <c r="R1443" s="9">
        <v>3</v>
      </c>
    </row>
    <row r="1444" spans="1:18" x14ac:dyDescent="0.3">
      <c r="A1444" s="9">
        <v>1097</v>
      </c>
      <c r="B1444" s="9" t="s">
        <v>1460</v>
      </c>
      <c r="C1444" s="9">
        <v>36</v>
      </c>
      <c r="D1444" s="9" t="s">
        <v>5021</v>
      </c>
      <c r="E1444" s="9" t="s">
        <v>5459</v>
      </c>
      <c r="F1444" s="9">
        <v>0</v>
      </c>
      <c r="G1444" s="9">
        <v>13839</v>
      </c>
      <c r="H1444" s="9" t="s">
        <v>5459</v>
      </c>
      <c r="I1444" s="9" t="s">
        <v>7455</v>
      </c>
      <c r="J1444" s="9">
        <v>104</v>
      </c>
      <c r="K1444" s="9" t="s">
        <v>7499</v>
      </c>
      <c r="L1444" s="9" t="s">
        <v>7507</v>
      </c>
      <c r="M1444" s="9">
        <v>519.4</v>
      </c>
      <c r="N1444" s="9">
        <v>230.14</v>
      </c>
      <c r="O1444" s="9">
        <v>5</v>
      </c>
      <c r="P1444" s="9">
        <v>0.05</v>
      </c>
      <c r="Q1444" s="9">
        <v>590</v>
      </c>
      <c r="R1444" s="9">
        <v>4</v>
      </c>
    </row>
    <row r="1445" spans="1:18" x14ac:dyDescent="0.3">
      <c r="A1445" s="9">
        <v>1054</v>
      </c>
      <c r="B1445" s="9" t="s">
        <v>1461</v>
      </c>
      <c r="C1445" s="9">
        <v>33</v>
      </c>
      <c r="D1445" s="9" t="s">
        <v>5022</v>
      </c>
      <c r="E1445" s="9" t="s">
        <v>6012</v>
      </c>
      <c r="F1445" s="9">
        <v>0</v>
      </c>
      <c r="G1445" s="9">
        <v>13485</v>
      </c>
      <c r="H1445" s="9" t="s">
        <v>6012</v>
      </c>
      <c r="I1445" s="9" t="s">
        <v>7455</v>
      </c>
      <c r="J1445" s="9">
        <v>106</v>
      </c>
      <c r="K1445" s="9" t="s">
        <v>7477</v>
      </c>
      <c r="L1445" s="9" t="s">
        <v>7508</v>
      </c>
      <c r="M1445" s="9">
        <v>1485.05</v>
      </c>
      <c r="N1445" s="9">
        <v>859.34</v>
      </c>
      <c r="O1445" s="9">
        <v>1</v>
      </c>
      <c r="P1445" s="9"/>
      <c r="Q1445" s="9">
        <v>397</v>
      </c>
      <c r="R1445" s="9">
        <v>5</v>
      </c>
    </row>
    <row r="1446" spans="1:18" x14ac:dyDescent="0.3">
      <c r="A1446" s="9">
        <v>1622</v>
      </c>
      <c r="B1446" s="9" t="s">
        <v>1462</v>
      </c>
      <c r="C1446" s="9">
        <v>16</v>
      </c>
      <c r="D1446" s="9" t="s">
        <v>5022</v>
      </c>
      <c r="E1446" s="9" t="s">
        <v>6189</v>
      </c>
      <c r="F1446" s="9">
        <v>0</v>
      </c>
      <c r="G1446" s="9">
        <v>12755</v>
      </c>
      <c r="H1446" s="9" t="s">
        <v>6189</v>
      </c>
      <c r="I1446" s="9" t="s">
        <v>7456</v>
      </c>
      <c r="J1446" s="9">
        <v>123</v>
      </c>
      <c r="K1446" s="9" t="s">
        <v>7502</v>
      </c>
      <c r="L1446" s="9" t="s">
        <v>7510</v>
      </c>
      <c r="M1446" s="9">
        <v>244.19</v>
      </c>
      <c r="N1446" s="9">
        <v>145.04</v>
      </c>
      <c r="O1446" s="9">
        <v>3</v>
      </c>
      <c r="P1446" s="9"/>
      <c r="Q1446" s="9">
        <v>486</v>
      </c>
      <c r="R1446" s="9">
        <v>3</v>
      </c>
    </row>
    <row r="1447" spans="1:18" x14ac:dyDescent="0.3">
      <c r="A1447" s="9">
        <v>1663</v>
      </c>
      <c r="B1447" s="9" t="s">
        <v>1463</v>
      </c>
      <c r="C1447" s="9">
        <v>48</v>
      </c>
      <c r="D1447" s="9" t="s">
        <v>5020</v>
      </c>
      <c r="E1447" s="9" t="s">
        <v>6190</v>
      </c>
      <c r="F1447" s="9">
        <v>0</v>
      </c>
      <c r="G1447" s="9">
        <v>11849</v>
      </c>
      <c r="H1447" s="9" t="s">
        <v>6190</v>
      </c>
      <c r="I1447" s="9" t="s">
        <v>7456</v>
      </c>
      <c r="J1447" s="9">
        <v>105</v>
      </c>
      <c r="K1447" s="9" t="s">
        <v>7461</v>
      </c>
      <c r="L1447" s="9" t="s">
        <v>7510</v>
      </c>
      <c r="M1447" s="9">
        <v>1152.77</v>
      </c>
      <c r="N1447" s="9">
        <v>607.94000000000005</v>
      </c>
      <c r="O1447" s="9">
        <v>2</v>
      </c>
      <c r="P1447" s="9"/>
      <c r="Q1447" s="9">
        <v>521</v>
      </c>
      <c r="R1447" s="9">
        <v>6</v>
      </c>
    </row>
    <row r="1448" spans="1:18" x14ac:dyDescent="0.3">
      <c r="A1448" s="9">
        <v>1757</v>
      </c>
      <c r="B1448" s="9" t="s">
        <v>1464</v>
      </c>
      <c r="C1448" s="9">
        <v>40</v>
      </c>
      <c r="D1448" s="9" t="s">
        <v>5018</v>
      </c>
      <c r="E1448" s="9" t="s">
        <v>6191</v>
      </c>
      <c r="F1448" s="9">
        <v>1</v>
      </c>
      <c r="G1448" s="9">
        <v>10822</v>
      </c>
      <c r="H1448" s="9" t="s">
        <v>6191</v>
      </c>
      <c r="I1448" s="9" t="s">
        <v>7455</v>
      </c>
      <c r="J1448" s="9">
        <v>103</v>
      </c>
      <c r="K1448" s="9" t="s">
        <v>7472</v>
      </c>
      <c r="L1448" s="9" t="s">
        <v>7508</v>
      </c>
      <c r="M1448" s="9">
        <v>1406.93</v>
      </c>
      <c r="N1448" s="9">
        <v>854.7</v>
      </c>
      <c r="O1448" s="9">
        <v>3</v>
      </c>
      <c r="P1448" s="9"/>
      <c r="Q1448" s="9">
        <v>526</v>
      </c>
      <c r="R1448" s="9">
        <v>4</v>
      </c>
    </row>
    <row r="1449" spans="1:18" x14ac:dyDescent="0.3">
      <c r="A1449" s="9">
        <v>1405</v>
      </c>
      <c r="B1449" s="9" t="s">
        <v>1465</v>
      </c>
      <c r="C1449" s="9">
        <v>61</v>
      </c>
      <c r="D1449" s="9" t="s">
        <v>5020</v>
      </c>
      <c r="E1449" s="9" t="s">
        <v>6192</v>
      </c>
      <c r="F1449" s="9">
        <v>1</v>
      </c>
      <c r="G1449" s="9">
        <v>13597</v>
      </c>
      <c r="H1449" s="9" t="s">
        <v>6192</v>
      </c>
      <c r="I1449" s="9" t="s">
        <v>7455</v>
      </c>
      <c r="J1449" s="9">
        <v>110</v>
      </c>
      <c r="K1449" s="9" t="s">
        <v>7493</v>
      </c>
      <c r="L1449" s="9" t="s">
        <v>7510</v>
      </c>
      <c r="M1449" s="9">
        <v>792.1</v>
      </c>
      <c r="N1449" s="9"/>
      <c r="O1449" s="9">
        <v>1</v>
      </c>
      <c r="P1449" s="9"/>
      <c r="Q1449" s="9">
        <v>567</v>
      </c>
      <c r="R1449" s="9">
        <v>5</v>
      </c>
    </row>
    <row r="1450" spans="1:18" x14ac:dyDescent="0.3">
      <c r="A1450" s="9">
        <v>1068</v>
      </c>
      <c r="B1450" s="9" t="s">
        <v>1466</v>
      </c>
      <c r="C1450" s="9">
        <v>27</v>
      </c>
      <c r="D1450" s="9" t="s">
        <v>5018</v>
      </c>
      <c r="E1450" s="9" t="s">
        <v>5992</v>
      </c>
      <c r="F1450" s="9">
        <v>0</v>
      </c>
      <c r="G1450" s="9">
        <v>10460</v>
      </c>
      <c r="H1450" s="9" t="s">
        <v>5992</v>
      </c>
      <c r="I1450" s="9" t="s">
        <v>7456</v>
      </c>
      <c r="J1450" s="9">
        <v>143</v>
      </c>
      <c r="K1450" s="9" t="s">
        <v>7475</v>
      </c>
      <c r="L1450" s="9" t="s">
        <v>7510</v>
      </c>
      <c r="M1450" s="9">
        <v>53.66</v>
      </c>
      <c r="N1450" s="9">
        <v>34.07</v>
      </c>
      <c r="O1450" s="9">
        <v>4</v>
      </c>
      <c r="P1450" s="9">
        <v>0.05</v>
      </c>
      <c r="Q1450" s="9">
        <v>383</v>
      </c>
      <c r="R1450" s="9">
        <v>5</v>
      </c>
    </row>
    <row r="1451" spans="1:18" x14ac:dyDescent="0.3">
      <c r="A1451" s="9">
        <v>2335</v>
      </c>
      <c r="B1451" s="9" t="s">
        <v>1467</v>
      </c>
      <c r="C1451" s="9">
        <v>56</v>
      </c>
      <c r="D1451" s="9" t="s">
        <v>5023</v>
      </c>
      <c r="E1451" s="9" t="s">
        <v>6193</v>
      </c>
      <c r="F1451" s="9">
        <v>1</v>
      </c>
      <c r="G1451" s="9">
        <v>11141</v>
      </c>
      <c r="H1451" s="9" t="s">
        <v>6193</v>
      </c>
      <c r="I1451" s="9" t="s">
        <v>7455</v>
      </c>
      <c r="J1451" s="9">
        <v>119</v>
      </c>
      <c r="K1451" s="9" t="s">
        <v>7459</v>
      </c>
      <c r="L1451" s="9" t="s">
        <v>7510</v>
      </c>
      <c r="M1451" s="9">
        <v>593.84</v>
      </c>
      <c r="N1451" s="9">
        <v>327.02</v>
      </c>
      <c r="O1451" s="9">
        <v>5</v>
      </c>
      <c r="P1451" s="9">
        <v>0.2</v>
      </c>
      <c r="Q1451" s="9">
        <v>1255</v>
      </c>
      <c r="R1451" s="9">
        <v>2</v>
      </c>
    </row>
    <row r="1452" spans="1:18" x14ac:dyDescent="0.3">
      <c r="A1452" s="9">
        <v>2312</v>
      </c>
      <c r="B1452" s="9" t="s">
        <v>1468</v>
      </c>
      <c r="C1452" s="9">
        <v>57</v>
      </c>
      <c r="D1452" s="9" t="s">
        <v>5022</v>
      </c>
      <c r="E1452" s="9" t="s">
        <v>6194</v>
      </c>
      <c r="F1452" s="9">
        <v>0</v>
      </c>
      <c r="G1452" s="9">
        <v>10216</v>
      </c>
      <c r="H1452" s="9" t="s">
        <v>6194</v>
      </c>
      <c r="I1452" s="9" t="s">
        <v>7457</v>
      </c>
      <c r="J1452" s="9">
        <v>114</v>
      </c>
      <c r="K1452" s="9" t="s">
        <v>7463</v>
      </c>
      <c r="L1452" s="9" t="s">
        <v>7510</v>
      </c>
      <c r="M1452" s="9">
        <v>211.78</v>
      </c>
      <c r="N1452" s="9">
        <v>135.01</v>
      </c>
      <c r="O1452" s="9">
        <v>1</v>
      </c>
      <c r="P1452" s="9"/>
      <c r="Q1452" s="9">
        <v>622</v>
      </c>
      <c r="R1452" s="9">
        <v>7</v>
      </c>
    </row>
    <row r="1453" spans="1:18" x14ac:dyDescent="0.3">
      <c r="A1453" s="9">
        <v>1750</v>
      </c>
      <c r="B1453" s="9" t="s">
        <v>1469</v>
      </c>
      <c r="C1453" s="9">
        <v>40</v>
      </c>
      <c r="D1453" s="9" t="s">
        <v>5023</v>
      </c>
      <c r="E1453" s="9" t="s">
        <v>5816</v>
      </c>
      <c r="F1453" s="9">
        <v>0</v>
      </c>
      <c r="G1453" s="9">
        <v>11740</v>
      </c>
      <c r="H1453" s="9" t="s">
        <v>5816</v>
      </c>
      <c r="I1453" s="9" t="s">
        <v>7456</v>
      </c>
      <c r="J1453" s="9">
        <v>121</v>
      </c>
      <c r="K1453" s="9" t="s">
        <v>7495</v>
      </c>
      <c r="L1453" s="9" t="s">
        <v>7507</v>
      </c>
      <c r="M1453" s="9">
        <v>653.47</v>
      </c>
      <c r="N1453" s="9">
        <v>266.38</v>
      </c>
      <c r="O1453" s="9">
        <v>3</v>
      </c>
      <c r="P1453" s="9"/>
      <c r="Q1453" s="9">
        <v>414</v>
      </c>
      <c r="R1453" s="9">
        <v>5</v>
      </c>
    </row>
    <row r="1454" spans="1:18" x14ac:dyDescent="0.3">
      <c r="A1454" s="9">
        <v>2171</v>
      </c>
      <c r="B1454" s="9" t="s">
        <v>1470</v>
      </c>
      <c r="C1454" s="9">
        <v>7</v>
      </c>
      <c r="D1454" s="9" t="s">
        <v>5020</v>
      </c>
      <c r="E1454" s="9" t="s">
        <v>5098</v>
      </c>
      <c r="F1454" s="9">
        <v>1</v>
      </c>
      <c r="G1454" s="9">
        <v>12124</v>
      </c>
      <c r="H1454" s="9" t="s">
        <v>5098</v>
      </c>
      <c r="I1454" s="9" t="s">
        <v>7455</v>
      </c>
      <c r="J1454" s="9">
        <v>143</v>
      </c>
      <c r="K1454" s="9" t="s">
        <v>7475</v>
      </c>
      <c r="L1454" s="9" t="s">
        <v>7509</v>
      </c>
      <c r="M1454" s="9">
        <v>1195.54</v>
      </c>
      <c r="N1454" s="9">
        <v>722.25</v>
      </c>
      <c r="O1454" s="9">
        <v>3</v>
      </c>
      <c r="P1454" s="9">
        <v>0.05</v>
      </c>
      <c r="Q1454" s="9">
        <v>1069</v>
      </c>
      <c r="R1454" s="9">
        <v>4</v>
      </c>
    </row>
    <row r="1455" spans="1:18" x14ac:dyDescent="0.3">
      <c r="A1455" s="9">
        <v>2490</v>
      </c>
      <c r="B1455" s="9" t="s">
        <v>1471</v>
      </c>
      <c r="C1455" s="9">
        <v>32</v>
      </c>
      <c r="D1455" s="9" t="s">
        <v>5021</v>
      </c>
      <c r="E1455" s="9" t="s">
        <v>6195</v>
      </c>
      <c r="F1455" s="9">
        <v>1</v>
      </c>
      <c r="G1455" s="9">
        <v>11444</v>
      </c>
      <c r="H1455" s="9" t="s">
        <v>6195</v>
      </c>
      <c r="I1455" s="9" t="s">
        <v>7455</v>
      </c>
      <c r="J1455" s="9">
        <v>128</v>
      </c>
      <c r="K1455" s="9" t="s">
        <v>7473</v>
      </c>
      <c r="L1455" s="9" t="s">
        <v>7507</v>
      </c>
      <c r="M1455" s="9">
        <v>686.13</v>
      </c>
      <c r="N1455" s="9">
        <v>322.95</v>
      </c>
      <c r="O1455" s="9">
        <v>1</v>
      </c>
      <c r="P1455" s="9">
        <v>0.2</v>
      </c>
      <c r="Q1455" s="9">
        <v>1149</v>
      </c>
      <c r="R1455" s="9">
        <v>3</v>
      </c>
    </row>
    <row r="1456" spans="1:18" x14ac:dyDescent="0.3">
      <c r="A1456" s="9">
        <v>2267</v>
      </c>
      <c r="B1456" s="9" t="s">
        <v>1472</v>
      </c>
      <c r="C1456" s="9">
        <v>66</v>
      </c>
      <c r="D1456" s="9" t="s">
        <v>5019</v>
      </c>
      <c r="E1456" s="9" t="s">
        <v>6072</v>
      </c>
      <c r="F1456" s="9">
        <v>1</v>
      </c>
      <c r="G1456" s="9">
        <v>12939</v>
      </c>
      <c r="H1456" s="9" t="s">
        <v>6072</v>
      </c>
      <c r="I1456" s="9" t="s">
        <v>7456</v>
      </c>
      <c r="J1456" s="9">
        <v>121</v>
      </c>
      <c r="K1456" s="9" t="s">
        <v>7495</v>
      </c>
      <c r="L1456" s="9" t="s">
        <v>7509</v>
      </c>
      <c r="M1456" s="9">
        <v>676.29</v>
      </c>
      <c r="N1456" s="9">
        <v>325.39999999999998</v>
      </c>
      <c r="O1456" s="9">
        <v>2</v>
      </c>
      <c r="P1456" s="9">
        <v>0.2</v>
      </c>
      <c r="Q1456" s="9">
        <v>919</v>
      </c>
      <c r="R1456" s="9">
        <v>2</v>
      </c>
    </row>
    <row r="1457" spans="1:18" x14ac:dyDescent="0.3">
      <c r="A1457" s="9">
        <v>1957</v>
      </c>
      <c r="B1457" s="9" t="s">
        <v>1473</v>
      </c>
      <c r="C1457" s="9">
        <v>44</v>
      </c>
      <c r="D1457" s="9" t="s">
        <v>5021</v>
      </c>
      <c r="E1457" s="9" t="s">
        <v>6196</v>
      </c>
      <c r="F1457" s="9">
        <v>0</v>
      </c>
      <c r="G1457" s="9">
        <v>11195</v>
      </c>
      <c r="H1457" s="9" t="s">
        <v>6196</v>
      </c>
      <c r="I1457" s="9" t="s">
        <v>7456</v>
      </c>
      <c r="J1457" s="9">
        <v>136</v>
      </c>
      <c r="K1457" s="9" t="s">
        <v>7503</v>
      </c>
      <c r="L1457" s="9" t="s">
        <v>7509</v>
      </c>
      <c r="M1457" s="9">
        <v>857.34</v>
      </c>
      <c r="N1457" s="9">
        <v>366.42</v>
      </c>
      <c r="O1457" s="9">
        <v>3</v>
      </c>
      <c r="P1457" s="9"/>
      <c r="Q1457" s="9">
        <v>390</v>
      </c>
      <c r="R1457" s="9">
        <v>7</v>
      </c>
    </row>
    <row r="1458" spans="1:18" x14ac:dyDescent="0.3">
      <c r="A1458" s="9">
        <v>1364</v>
      </c>
      <c r="B1458" s="9" t="s">
        <v>1474</v>
      </c>
      <c r="C1458" s="9">
        <v>50</v>
      </c>
      <c r="D1458" s="9" t="s">
        <v>5021</v>
      </c>
      <c r="E1458" s="9" t="s">
        <v>6197</v>
      </c>
      <c r="F1458" s="9">
        <v>0</v>
      </c>
      <c r="G1458" s="9">
        <v>12437</v>
      </c>
      <c r="H1458" s="9" t="s">
        <v>6197</v>
      </c>
      <c r="I1458" s="9" t="s">
        <v>7457</v>
      </c>
      <c r="J1458" s="9">
        <v>124</v>
      </c>
      <c r="K1458" s="9" t="s">
        <v>7497</v>
      </c>
      <c r="L1458" s="9" t="s">
        <v>7508</v>
      </c>
      <c r="M1458" s="9">
        <v>893.45</v>
      </c>
      <c r="N1458" s="9">
        <v>408.95</v>
      </c>
      <c r="O1458" s="9">
        <v>2</v>
      </c>
      <c r="P1458" s="9"/>
      <c r="Q1458" s="9">
        <v>1042</v>
      </c>
      <c r="R1458" s="9">
        <v>6</v>
      </c>
    </row>
    <row r="1459" spans="1:18" x14ac:dyDescent="0.3">
      <c r="A1459" s="9">
        <v>1481</v>
      </c>
      <c r="B1459" s="9" t="s">
        <v>1475</v>
      </c>
      <c r="C1459" s="9">
        <v>38</v>
      </c>
      <c r="D1459" s="9" t="s">
        <v>5019</v>
      </c>
      <c r="E1459" s="9" t="s">
        <v>6198</v>
      </c>
      <c r="F1459" s="9">
        <v>0</v>
      </c>
      <c r="G1459" s="9">
        <v>13097</v>
      </c>
      <c r="H1459" s="9" t="s">
        <v>6198</v>
      </c>
      <c r="I1459" s="9" t="s">
        <v>7456</v>
      </c>
      <c r="J1459" s="9">
        <v>138</v>
      </c>
      <c r="K1459" s="9" t="s">
        <v>7464</v>
      </c>
      <c r="L1459" s="9" t="s">
        <v>7508</v>
      </c>
      <c r="M1459" s="9">
        <v>1291.6300000000001</v>
      </c>
      <c r="N1459" s="9">
        <v>901.04</v>
      </c>
      <c r="O1459" s="9">
        <v>2</v>
      </c>
      <c r="P1459" s="9"/>
      <c r="Q1459" s="9">
        <v>764</v>
      </c>
      <c r="R1459" s="9">
        <v>3</v>
      </c>
    </row>
    <row r="1460" spans="1:18" x14ac:dyDescent="0.3">
      <c r="A1460" s="9">
        <v>1200</v>
      </c>
      <c r="B1460" s="9" t="s">
        <v>1476</v>
      </c>
      <c r="C1460" s="9">
        <v>36</v>
      </c>
      <c r="D1460" s="9" t="s">
        <v>5022</v>
      </c>
      <c r="E1460" s="9" t="s">
        <v>6199</v>
      </c>
      <c r="F1460" s="9">
        <v>0</v>
      </c>
      <c r="G1460" s="9">
        <v>11151</v>
      </c>
      <c r="H1460" s="9" t="s">
        <v>6199</v>
      </c>
      <c r="I1460" s="9" t="s">
        <v>7456</v>
      </c>
      <c r="J1460" s="9">
        <v>117</v>
      </c>
      <c r="K1460" s="9" t="s">
        <v>7483</v>
      </c>
      <c r="L1460" s="9" t="s">
        <v>7508</v>
      </c>
      <c r="M1460" s="9">
        <v>497.12</v>
      </c>
      <c r="N1460" s="9">
        <v>260.8</v>
      </c>
      <c r="O1460" s="9">
        <v>4</v>
      </c>
      <c r="P1460" s="9"/>
      <c r="Q1460" s="9">
        <v>673</v>
      </c>
      <c r="R1460" s="9">
        <v>5</v>
      </c>
    </row>
    <row r="1461" spans="1:18" x14ac:dyDescent="0.3">
      <c r="A1461" s="9">
        <v>1153</v>
      </c>
      <c r="B1461" s="9" t="s">
        <v>1477</v>
      </c>
      <c r="C1461" s="9">
        <v>11</v>
      </c>
      <c r="D1461" s="9" t="s">
        <v>5023</v>
      </c>
      <c r="E1461" s="9" t="s">
        <v>6200</v>
      </c>
      <c r="F1461" s="9">
        <v>0</v>
      </c>
      <c r="G1461" s="9">
        <v>10373</v>
      </c>
      <c r="H1461" s="9" t="s">
        <v>6200</v>
      </c>
      <c r="I1461" s="9" t="s">
        <v>7457</v>
      </c>
      <c r="J1461" s="9">
        <v>122</v>
      </c>
      <c r="K1461" s="9" t="s">
        <v>7465</v>
      </c>
      <c r="L1461" s="9" t="s">
        <v>7508</v>
      </c>
      <c r="M1461" s="9">
        <v>1241.42</v>
      </c>
      <c r="N1461" s="9">
        <v>842.09</v>
      </c>
      <c r="O1461" s="9">
        <v>1</v>
      </c>
      <c r="P1461" s="9">
        <v>0.05</v>
      </c>
      <c r="Q1461" s="9">
        <v>423</v>
      </c>
      <c r="R1461" s="9">
        <v>8</v>
      </c>
    </row>
    <row r="1462" spans="1:18" x14ac:dyDescent="0.3">
      <c r="A1462" s="9">
        <v>2473</v>
      </c>
      <c r="B1462" s="9" t="s">
        <v>1478</v>
      </c>
      <c r="C1462" s="9">
        <v>51</v>
      </c>
      <c r="D1462" s="9" t="s">
        <v>5023</v>
      </c>
      <c r="E1462" s="9" t="s">
        <v>6201</v>
      </c>
      <c r="F1462" s="9">
        <v>0</v>
      </c>
      <c r="G1462" s="9">
        <v>10653</v>
      </c>
      <c r="H1462" s="9" t="s">
        <v>6201</v>
      </c>
      <c r="I1462" s="9" t="s">
        <v>7455</v>
      </c>
      <c r="J1462" s="9">
        <v>119</v>
      </c>
      <c r="K1462" s="9" t="s">
        <v>7459</v>
      </c>
      <c r="L1462" s="9" t="s">
        <v>7508</v>
      </c>
      <c r="M1462" s="9">
        <v>870.6</v>
      </c>
      <c r="N1462" s="9">
        <v>390.79</v>
      </c>
      <c r="O1462" s="9">
        <v>1</v>
      </c>
      <c r="P1462" s="9"/>
      <c r="Q1462" s="9">
        <v>391</v>
      </c>
      <c r="R1462" s="9">
        <v>7</v>
      </c>
    </row>
    <row r="1463" spans="1:18" x14ac:dyDescent="0.3">
      <c r="A1463" s="9">
        <v>1072</v>
      </c>
      <c r="B1463" s="9" t="s">
        <v>1479</v>
      </c>
      <c r="C1463" s="9">
        <v>56</v>
      </c>
      <c r="D1463" s="9" t="s">
        <v>5022</v>
      </c>
      <c r="E1463" s="9" t="s">
        <v>6202</v>
      </c>
      <c r="F1463" s="9">
        <v>0</v>
      </c>
      <c r="G1463" s="9">
        <v>10903</v>
      </c>
      <c r="H1463" s="9" t="s">
        <v>6202</v>
      </c>
      <c r="I1463" s="9" t="s">
        <v>7456</v>
      </c>
      <c r="J1463" s="9">
        <v>145</v>
      </c>
      <c r="K1463" s="9" t="s">
        <v>7470</v>
      </c>
      <c r="L1463" s="9" t="s">
        <v>7507</v>
      </c>
      <c r="M1463" s="9">
        <v>485.77</v>
      </c>
      <c r="N1463" s="9">
        <v>224.05</v>
      </c>
      <c r="O1463" s="9">
        <v>2</v>
      </c>
      <c r="P1463" s="9">
        <v>0.1</v>
      </c>
      <c r="Q1463" s="9">
        <v>514</v>
      </c>
      <c r="R1463" s="9">
        <v>7</v>
      </c>
    </row>
    <row r="1464" spans="1:18" x14ac:dyDescent="0.3">
      <c r="A1464" s="9">
        <v>1712</v>
      </c>
      <c r="B1464" s="9" t="s">
        <v>1480</v>
      </c>
      <c r="C1464" s="9">
        <v>25</v>
      </c>
      <c r="D1464" s="9" t="s">
        <v>5019</v>
      </c>
      <c r="E1464" s="9" t="s">
        <v>6203</v>
      </c>
      <c r="F1464" s="9">
        <v>0</v>
      </c>
      <c r="G1464" s="9">
        <v>13095</v>
      </c>
      <c r="H1464" s="9" t="s">
        <v>6203</v>
      </c>
      <c r="I1464" s="9" t="s">
        <v>7455</v>
      </c>
      <c r="J1464" s="9">
        <v>110</v>
      </c>
      <c r="K1464" s="9" t="s">
        <v>7493</v>
      </c>
      <c r="L1464" s="9" t="s">
        <v>7507</v>
      </c>
      <c r="M1464" s="9">
        <v>477.93</v>
      </c>
      <c r="N1464" s="9">
        <v>271.14999999999998</v>
      </c>
      <c r="O1464" s="9">
        <v>4</v>
      </c>
      <c r="P1464" s="9"/>
      <c r="Q1464" s="9">
        <v>507</v>
      </c>
      <c r="R1464" s="9">
        <v>2</v>
      </c>
    </row>
    <row r="1465" spans="1:18" x14ac:dyDescent="0.3">
      <c r="A1465" s="9">
        <v>1295</v>
      </c>
      <c r="B1465" s="9" t="s">
        <v>1481</v>
      </c>
      <c r="C1465" s="9">
        <v>37</v>
      </c>
      <c r="D1465" s="9" t="s">
        <v>5018</v>
      </c>
      <c r="E1465" s="9" t="s">
        <v>6204</v>
      </c>
      <c r="F1465" s="9">
        <v>0</v>
      </c>
      <c r="G1465" s="9">
        <v>13541</v>
      </c>
      <c r="H1465" s="9" t="s">
        <v>6204</v>
      </c>
      <c r="I1465" s="9" t="s">
        <v>7457</v>
      </c>
      <c r="J1465" s="9">
        <v>111</v>
      </c>
      <c r="K1465" s="9" t="s">
        <v>7476</v>
      </c>
      <c r="L1465" s="9" t="s">
        <v>7510</v>
      </c>
      <c r="M1465" s="9">
        <v>573.65</v>
      </c>
      <c r="N1465" s="9">
        <v>289.61</v>
      </c>
      <c r="O1465" s="9">
        <v>3</v>
      </c>
      <c r="P1465" s="9">
        <v>0.2</v>
      </c>
      <c r="Q1465" s="9">
        <v>334</v>
      </c>
      <c r="R1465" s="9">
        <v>5</v>
      </c>
    </row>
    <row r="1466" spans="1:18" x14ac:dyDescent="0.3">
      <c r="A1466" s="9">
        <v>2040</v>
      </c>
      <c r="B1466" s="9" t="s">
        <v>1482</v>
      </c>
      <c r="C1466" s="9">
        <v>35</v>
      </c>
      <c r="D1466" s="9" t="s">
        <v>5021</v>
      </c>
      <c r="E1466" s="9" t="s">
        <v>5285</v>
      </c>
      <c r="F1466" s="9">
        <v>1</v>
      </c>
      <c r="G1466" s="9">
        <v>10743</v>
      </c>
      <c r="H1466" s="9" t="s">
        <v>5285</v>
      </c>
      <c r="I1466" s="9" t="s">
        <v>7456</v>
      </c>
      <c r="J1466" s="9">
        <v>138</v>
      </c>
      <c r="K1466" s="9" t="s">
        <v>7464</v>
      </c>
      <c r="L1466" s="9" t="s">
        <v>7507</v>
      </c>
      <c r="M1466" s="9">
        <v>952.91</v>
      </c>
      <c r="N1466" s="9">
        <v>565.24</v>
      </c>
      <c r="O1466" s="9">
        <v>3</v>
      </c>
      <c r="P1466" s="9"/>
      <c r="Q1466" s="9">
        <v>935</v>
      </c>
      <c r="R1466" s="9">
        <v>5</v>
      </c>
    </row>
    <row r="1467" spans="1:18" x14ac:dyDescent="0.3">
      <c r="A1467" s="9">
        <v>2240</v>
      </c>
      <c r="B1467" s="9" t="s">
        <v>1483</v>
      </c>
      <c r="C1467" s="9">
        <v>46</v>
      </c>
      <c r="D1467" s="9" t="s">
        <v>5020</v>
      </c>
      <c r="E1467" s="9" t="s">
        <v>6205</v>
      </c>
      <c r="F1467" s="9">
        <v>1</v>
      </c>
      <c r="G1467" s="9">
        <v>12470</v>
      </c>
      <c r="H1467" s="9" t="s">
        <v>6205</v>
      </c>
      <c r="I1467" s="9" t="s">
        <v>7457</v>
      </c>
      <c r="J1467" s="9">
        <v>102</v>
      </c>
      <c r="K1467" s="9" t="s">
        <v>7494</v>
      </c>
      <c r="L1467" s="9" t="s">
        <v>7507</v>
      </c>
      <c r="M1467" s="9">
        <v>384.68</v>
      </c>
      <c r="N1467" s="9">
        <v>202.58</v>
      </c>
      <c r="O1467" s="9">
        <v>1</v>
      </c>
      <c r="P1467" s="9"/>
      <c r="Q1467" s="9">
        <v>1012</v>
      </c>
      <c r="R1467" s="9">
        <v>3</v>
      </c>
    </row>
    <row r="1468" spans="1:18" x14ac:dyDescent="0.3">
      <c r="A1468" s="9">
        <v>1060</v>
      </c>
      <c r="B1468" s="9" t="s">
        <v>1484</v>
      </c>
      <c r="C1468" s="9">
        <v>31</v>
      </c>
      <c r="D1468" s="9" t="s">
        <v>5023</v>
      </c>
      <c r="E1468" s="9" t="s">
        <v>5778</v>
      </c>
      <c r="F1468" s="9">
        <v>0</v>
      </c>
      <c r="G1468" s="9">
        <v>13248</v>
      </c>
      <c r="H1468" s="9" t="s">
        <v>5778</v>
      </c>
      <c r="I1468" s="9" t="s">
        <v>7455</v>
      </c>
      <c r="J1468" s="9">
        <v>133</v>
      </c>
      <c r="K1468" s="9" t="s">
        <v>7498</v>
      </c>
      <c r="L1468" s="9" t="s">
        <v>7508</v>
      </c>
      <c r="M1468" s="9">
        <v>1384.48</v>
      </c>
      <c r="N1468" s="9">
        <v>890.88</v>
      </c>
      <c r="O1468" s="9">
        <v>2</v>
      </c>
      <c r="P1468" s="9"/>
      <c r="Q1468" s="9">
        <v>688</v>
      </c>
      <c r="R1468" s="9">
        <v>6</v>
      </c>
    </row>
    <row r="1469" spans="1:18" x14ac:dyDescent="0.3">
      <c r="A1469" s="9">
        <v>1938</v>
      </c>
      <c r="B1469" s="9" t="s">
        <v>1485</v>
      </c>
      <c r="C1469" s="9">
        <v>53</v>
      </c>
      <c r="D1469" s="9" t="s">
        <v>5022</v>
      </c>
      <c r="E1469" s="9" t="s">
        <v>6206</v>
      </c>
      <c r="F1469" s="9">
        <v>1</v>
      </c>
      <c r="G1469" s="9">
        <v>10852</v>
      </c>
      <c r="H1469" s="9" t="s">
        <v>6206</v>
      </c>
      <c r="I1469" s="9" t="s">
        <v>7457</v>
      </c>
      <c r="J1469" s="9">
        <v>143</v>
      </c>
      <c r="K1469" s="9" t="s">
        <v>7475</v>
      </c>
      <c r="L1469" s="9" t="s">
        <v>7510</v>
      </c>
      <c r="M1469" s="9">
        <v>883.62</v>
      </c>
      <c r="N1469" s="9">
        <v>467.85</v>
      </c>
      <c r="O1469" s="9">
        <v>4</v>
      </c>
      <c r="P1469" s="9"/>
      <c r="Q1469" s="9">
        <v>1439</v>
      </c>
      <c r="R1469" s="9">
        <v>4</v>
      </c>
    </row>
    <row r="1470" spans="1:18" x14ac:dyDescent="0.3">
      <c r="A1470" s="9">
        <v>1041</v>
      </c>
      <c r="B1470" s="9" t="s">
        <v>1486</v>
      </c>
      <c r="C1470" s="9">
        <v>41</v>
      </c>
      <c r="D1470" s="9" t="s">
        <v>5020</v>
      </c>
      <c r="E1470" s="9" t="s">
        <v>6207</v>
      </c>
      <c r="F1470" s="9">
        <v>1</v>
      </c>
      <c r="G1470" s="9">
        <v>11770</v>
      </c>
      <c r="H1470" s="9" t="s">
        <v>6207</v>
      </c>
      <c r="I1470" s="9" t="s">
        <v>7456</v>
      </c>
      <c r="J1470" s="9">
        <v>131</v>
      </c>
      <c r="K1470" s="9" t="s">
        <v>7504</v>
      </c>
      <c r="L1470" s="9" t="s">
        <v>7507</v>
      </c>
      <c r="M1470" s="9">
        <v>1384.02</v>
      </c>
      <c r="N1470" s="9">
        <v>791.25</v>
      </c>
      <c r="O1470" s="9">
        <v>4</v>
      </c>
      <c r="P1470" s="9">
        <v>0.05</v>
      </c>
      <c r="Q1470" s="9">
        <v>1073</v>
      </c>
      <c r="R1470" s="9">
        <v>3</v>
      </c>
    </row>
    <row r="1471" spans="1:18" x14ac:dyDescent="0.3">
      <c r="A1471" s="9">
        <v>1024</v>
      </c>
      <c r="B1471" s="9" t="s">
        <v>1487</v>
      </c>
      <c r="C1471" s="9">
        <v>1</v>
      </c>
      <c r="D1471" s="9" t="s">
        <v>5019</v>
      </c>
      <c r="E1471" s="9" t="s">
        <v>5317</v>
      </c>
      <c r="F1471" s="9">
        <v>0</v>
      </c>
      <c r="G1471" s="9">
        <v>10830</v>
      </c>
      <c r="H1471" s="9" t="s">
        <v>5317</v>
      </c>
      <c r="I1471" s="9" t="s">
        <v>7456</v>
      </c>
      <c r="J1471" s="9">
        <v>148</v>
      </c>
      <c r="K1471" s="9" t="s">
        <v>7491</v>
      </c>
      <c r="L1471" s="9" t="s">
        <v>7507</v>
      </c>
      <c r="M1471" s="9">
        <v>117.29</v>
      </c>
      <c r="N1471" s="9">
        <v>58.21</v>
      </c>
      <c r="O1471" s="9">
        <v>3</v>
      </c>
      <c r="P1471" s="9"/>
      <c r="Q1471" s="9">
        <v>426</v>
      </c>
      <c r="R1471" s="9">
        <v>6</v>
      </c>
    </row>
    <row r="1472" spans="1:18" x14ac:dyDescent="0.3">
      <c r="A1472" s="9">
        <v>2062</v>
      </c>
      <c r="B1472" s="9" t="s">
        <v>1488</v>
      </c>
      <c r="C1472" s="9">
        <v>46</v>
      </c>
      <c r="D1472" s="9" t="s">
        <v>5020</v>
      </c>
      <c r="E1472" s="9" t="s">
        <v>6208</v>
      </c>
      <c r="F1472" s="9">
        <v>0</v>
      </c>
      <c r="G1472" s="9">
        <v>11561</v>
      </c>
      <c r="H1472" s="9" t="s">
        <v>6208</v>
      </c>
      <c r="I1472" s="9" t="s">
        <v>7455</v>
      </c>
      <c r="J1472" s="9">
        <v>135</v>
      </c>
      <c r="K1472" s="9" t="s">
        <v>7458</v>
      </c>
      <c r="L1472" s="9" t="s">
        <v>7510</v>
      </c>
      <c r="M1472" s="9">
        <v>546.79</v>
      </c>
      <c r="N1472" s="9">
        <v>334.2</v>
      </c>
      <c r="O1472" s="9">
        <v>3</v>
      </c>
      <c r="P1472" s="9">
        <v>0.05</v>
      </c>
      <c r="Q1472" s="9">
        <v>370</v>
      </c>
      <c r="R1472" s="9">
        <v>10</v>
      </c>
    </row>
    <row r="1473" spans="1:18" x14ac:dyDescent="0.3">
      <c r="A1473" s="9">
        <v>1130</v>
      </c>
      <c r="B1473" s="9" t="s">
        <v>1489</v>
      </c>
      <c r="C1473" s="9">
        <v>54</v>
      </c>
      <c r="D1473" s="9" t="s">
        <v>5020</v>
      </c>
      <c r="E1473" s="9" t="s">
        <v>5677</v>
      </c>
      <c r="F1473" s="9">
        <v>0</v>
      </c>
      <c r="G1473" s="9">
        <v>13337</v>
      </c>
      <c r="H1473" s="9" t="s">
        <v>5677</v>
      </c>
      <c r="I1473" s="9" t="s">
        <v>7455</v>
      </c>
      <c r="J1473" s="9">
        <v>137</v>
      </c>
      <c r="K1473" s="9" t="s">
        <v>7484</v>
      </c>
      <c r="L1473" s="9" t="s">
        <v>7509</v>
      </c>
      <c r="M1473" s="9">
        <v>83.07</v>
      </c>
      <c r="N1473" s="9">
        <v>49.54</v>
      </c>
      <c r="O1473" s="9">
        <v>5</v>
      </c>
      <c r="P1473" s="9"/>
      <c r="Q1473" s="9">
        <v>398</v>
      </c>
      <c r="R1473" s="9">
        <v>4</v>
      </c>
    </row>
    <row r="1474" spans="1:18" x14ac:dyDescent="0.3">
      <c r="A1474" s="9">
        <v>2252</v>
      </c>
      <c r="B1474" s="9" t="s">
        <v>1490</v>
      </c>
      <c r="C1474" s="9">
        <v>22</v>
      </c>
      <c r="D1474" s="9" t="s">
        <v>5021</v>
      </c>
      <c r="E1474" s="9" t="s">
        <v>5773</v>
      </c>
      <c r="F1474" s="9">
        <v>0</v>
      </c>
      <c r="G1474" s="9">
        <v>10972</v>
      </c>
      <c r="H1474" s="9" t="s">
        <v>5773</v>
      </c>
      <c r="I1474" s="9" t="s">
        <v>7455</v>
      </c>
      <c r="J1474" s="9">
        <v>147</v>
      </c>
      <c r="K1474" s="9" t="s">
        <v>7474</v>
      </c>
      <c r="L1474" s="9" t="s">
        <v>7508</v>
      </c>
      <c r="M1474" s="9">
        <v>444.77</v>
      </c>
      <c r="N1474" s="9">
        <v>230.88</v>
      </c>
      <c r="O1474" s="9">
        <v>5</v>
      </c>
      <c r="P1474" s="9"/>
      <c r="Q1474" s="9">
        <v>581</v>
      </c>
      <c r="R1474" s="9">
        <v>7</v>
      </c>
    </row>
    <row r="1475" spans="1:18" x14ac:dyDescent="0.3">
      <c r="A1475" s="9">
        <v>1107</v>
      </c>
      <c r="B1475" s="9" t="s">
        <v>1491</v>
      </c>
      <c r="C1475" s="9">
        <v>46</v>
      </c>
      <c r="D1475" s="9" t="s">
        <v>5019</v>
      </c>
      <c r="E1475" s="9" t="s">
        <v>6209</v>
      </c>
      <c r="F1475" s="9">
        <v>0</v>
      </c>
      <c r="G1475" s="9">
        <v>13945</v>
      </c>
      <c r="H1475" s="9" t="s">
        <v>6209</v>
      </c>
      <c r="I1475" s="9" t="s">
        <v>7455</v>
      </c>
      <c r="J1475" s="9">
        <v>147</v>
      </c>
      <c r="K1475" s="9" t="s">
        <v>7474</v>
      </c>
      <c r="L1475" s="9" t="s">
        <v>7507</v>
      </c>
      <c r="M1475" s="9">
        <v>1299.9100000000001</v>
      </c>
      <c r="N1475" s="9"/>
      <c r="O1475" s="9">
        <v>2</v>
      </c>
      <c r="P1475" s="9">
        <v>0.1</v>
      </c>
      <c r="Q1475" s="9">
        <v>513</v>
      </c>
      <c r="R1475" s="9">
        <v>2</v>
      </c>
    </row>
    <row r="1476" spans="1:18" x14ac:dyDescent="0.3">
      <c r="A1476" s="9">
        <v>1171</v>
      </c>
      <c r="B1476" s="9" t="s">
        <v>1492</v>
      </c>
      <c r="C1476" s="9">
        <v>67</v>
      </c>
      <c r="D1476" s="9" t="s">
        <v>5020</v>
      </c>
      <c r="E1476" s="9" t="s">
        <v>5024</v>
      </c>
      <c r="F1476" s="9">
        <v>0</v>
      </c>
      <c r="G1476" s="9">
        <v>12676</v>
      </c>
      <c r="H1476" s="9" t="s">
        <v>5024</v>
      </c>
      <c r="I1476" s="9" t="s">
        <v>7456</v>
      </c>
      <c r="J1476" s="9">
        <v>136</v>
      </c>
      <c r="K1476" s="9" t="s">
        <v>7503</v>
      </c>
      <c r="L1476" s="9" t="s">
        <v>7507</v>
      </c>
      <c r="M1476" s="9">
        <v>103.08</v>
      </c>
      <c r="N1476" s="9">
        <v>60.22</v>
      </c>
      <c r="O1476" s="9">
        <v>5</v>
      </c>
      <c r="P1476" s="9">
        <v>0.2</v>
      </c>
      <c r="Q1476" s="9">
        <v>394</v>
      </c>
      <c r="R1476" s="9">
        <v>2</v>
      </c>
    </row>
    <row r="1477" spans="1:18" x14ac:dyDescent="0.3">
      <c r="A1477" s="9">
        <v>2458</v>
      </c>
      <c r="B1477" s="9" t="s">
        <v>1493</v>
      </c>
      <c r="C1477" s="9">
        <v>41</v>
      </c>
      <c r="D1477" s="9" t="s">
        <v>5023</v>
      </c>
      <c r="E1477" s="9" t="s">
        <v>6210</v>
      </c>
      <c r="F1477" s="9">
        <v>0</v>
      </c>
      <c r="G1477" s="9">
        <v>12617</v>
      </c>
      <c r="H1477" s="9" t="s">
        <v>6210</v>
      </c>
      <c r="I1477" s="9" t="s">
        <v>7456</v>
      </c>
      <c r="J1477" s="9">
        <v>123</v>
      </c>
      <c r="K1477" s="9" t="s">
        <v>7502</v>
      </c>
      <c r="L1477" s="9" t="s">
        <v>7510</v>
      </c>
      <c r="M1477" s="9">
        <v>682.41</v>
      </c>
      <c r="N1477" s="9">
        <v>466.05</v>
      </c>
      <c r="O1477" s="9">
        <v>4</v>
      </c>
      <c r="P1477" s="9"/>
      <c r="Q1477" s="9">
        <v>547</v>
      </c>
      <c r="R1477" s="9">
        <v>5</v>
      </c>
    </row>
    <row r="1478" spans="1:18" x14ac:dyDescent="0.3">
      <c r="A1478" s="9">
        <v>1101</v>
      </c>
      <c r="B1478" s="9" t="s">
        <v>1494</v>
      </c>
      <c r="C1478" s="9">
        <v>57</v>
      </c>
      <c r="D1478" s="9" t="s">
        <v>5019</v>
      </c>
      <c r="E1478" s="9" t="s">
        <v>6211</v>
      </c>
      <c r="F1478" s="9">
        <v>0</v>
      </c>
      <c r="G1478" s="9">
        <v>11293</v>
      </c>
      <c r="H1478" s="9" t="s">
        <v>6211</v>
      </c>
      <c r="I1478" s="9" t="s">
        <v>7456</v>
      </c>
      <c r="J1478" s="9">
        <v>136</v>
      </c>
      <c r="K1478" s="9" t="s">
        <v>7503</v>
      </c>
      <c r="L1478" s="9" t="s">
        <v>7507</v>
      </c>
      <c r="M1478" s="9">
        <v>220.47</v>
      </c>
      <c r="N1478" s="9">
        <v>96.96</v>
      </c>
      <c r="O1478" s="9">
        <v>5</v>
      </c>
      <c r="P1478" s="9">
        <v>0.2</v>
      </c>
      <c r="Q1478" s="9">
        <v>502</v>
      </c>
      <c r="R1478" s="9">
        <v>3</v>
      </c>
    </row>
    <row r="1479" spans="1:18" x14ac:dyDescent="0.3">
      <c r="A1479" s="9">
        <v>1865</v>
      </c>
      <c r="B1479" s="9" t="s">
        <v>1495</v>
      </c>
      <c r="C1479" s="9">
        <v>33</v>
      </c>
      <c r="D1479" s="9" t="s">
        <v>5023</v>
      </c>
      <c r="E1479" s="9" t="s">
        <v>5302</v>
      </c>
      <c r="F1479" s="9">
        <v>1</v>
      </c>
      <c r="G1479" s="9">
        <v>11352</v>
      </c>
      <c r="H1479" s="9" t="s">
        <v>5302</v>
      </c>
      <c r="I1479" s="9" t="s">
        <v>7457</v>
      </c>
      <c r="J1479" s="9">
        <v>140</v>
      </c>
      <c r="K1479" s="9" t="s">
        <v>7468</v>
      </c>
      <c r="L1479" s="9" t="s">
        <v>7508</v>
      </c>
      <c r="M1479" s="9">
        <v>654.41999999999996</v>
      </c>
      <c r="N1479" s="9">
        <v>418.66</v>
      </c>
      <c r="O1479" s="9">
        <v>1</v>
      </c>
      <c r="P1479" s="9"/>
      <c r="Q1479" s="9">
        <v>907</v>
      </c>
      <c r="R1479" s="9">
        <v>4</v>
      </c>
    </row>
    <row r="1480" spans="1:18" x14ac:dyDescent="0.3">
      <c r="A1480" s="9">
        <v>1523</v>
      </c>
      <c r="B1480" s="9" t="s">
        <v>1496</v>
      </c>
      <c r="C1480" s="9">
        <v>39</v>
      </c>
      <c r="D1480" s="9" t="s">
        <v>5022</v>
      </c>
      <c r="E1480" s="9" t="s">
        <v>5427</v>
      </c>
      <c r="F1480" s="9">
        <v>0</v>
      </c>
      <c r="G1480" s="9">
        <v>13526</v>
      </c>
      <c r="H1480" s="9" t="s">
        <v>5427</v>
      </c>
      <c r="I1480" s="9" t="s">
        <v>7457</v>
      </c>
      <c r="J1480" s="9">
        <v>139</v>
      </c>
      <c r="K1480" s="9" t="s">
        <v>7486</v>
      </c>
      <c r="L1480" s="9" t="s">
        <v>7507</v>
      </c>
      <c r="M1480" s="9">
        <v>1266.33</v>
      </c>
      <c r="N1480" s="9">
        <v>712.81</v>
      </c>
      <c r="O1480" s="9">
        <v>1</v>
      </c>
      <c r="P1480" s="9"/>
      <c r="Q1480" s="9">
        <v>621</v>
      </c>
      <c r="R1480" s="9">
        <v>3</v>
      </c>
    </row>
    <row r="1481" spans="1:18" x14ac:dyDescent="0.3">
      <c r="A1481" s="9">
        <v>1274</v>
      </c>
      <c r="B1481" s="9" t="s">
        <v>1497</v>
      </c>
      <c r="C1481" s="9">
        <v>36</v>
      </c>
      <c r="D1481" s="9" t="s">
        <v>5022</v>
      </c>
      <c r="E1481" s="9" t="s">
        <v>5798</v>
      </c>
      <c r="F1481" s="9">
        <v>1</v>
      </c>
      <c r="G1481" s="9">
        <v>11318</v>
      </c>
      <c r="H1481" s="9" t="s">
        <v>5798</v>
      </c>
      <c r="I1481" s="9" t="s">
        <v>7455</v>
      </c>
      <c r="J1481" s="9">
        <v>126</v>
      </c>
      <c r="K1481" s="9" t="s">
        <v>7469</v>
      </c>
      <c r="L1481" s="9" t="s">
        <v>7509</v>
      </c>
      <c r="M1481" s="9">
        <v>953.45</v>
      </c>
      <c r="N1481" s="9">
        <v>531.71</v>
      </c>
      <c r="O1481" s="9">
        <v>3</v>
      </c>
      <c r="P1481" s="9">
        <v>0.1</v>
      </c>
      <c r="Q1481" s="9">
        <v>658</v>
      </c>
      <c r="R1481" s="9">
        <v>2</v>
      </c>
    </row>
    <row r="1482" spans="1:18" x14ac:dyDescent="0.3">
      <c r="A1482" s="9">
        <v>2067</v>
      </c>
      <c r="B1482" s="9" t="s">
        <v>1498</v>
      </c>
      <c r="C1482" s="9">
        <v>34</v>
      </c>
      <c r="D1482" s="9" t="s">
        <v>5018</v>
      </c>
      <c r="E1482" s="9" t="s">
        <v>5215</v>
      </c>
      <c r="F1482" s="9">
        <v>1</v>
      </c>
      <c r="G1482" s="9">
        <v>10121</v>
      </c>
      <c r="H1482" s="9" t="s">
        <v>5215</v>
      </c>
      <c r="I1482" s="9" t="s">
        <v>7455</v>
      </c>
      <c r="J1482" s="9">
        <v>125</v>
      </c>
      <c r="K1482" s="9" t="s">
        <v>7479</v>
      </c>
      <c r="L1482" s="9" t="s">
        <v>7508</v>
      </c>
      <c r="M1482" s="9">
        <v>1118.3</v>
      </c>
      <c r="N1482" s="9">
        <v>769.96</v>
      </c>
      <c r="O1482" s="9">
        <v>3</v>
      </c>
      <c r="P1482" s="9"/>
      <c r="Q1482" s="9">
        <v>1223</v>
      </c>
      <c r="R1482" s="9">
        <v>5</v>
      </c>
    </row>
    <row r="1483" spans="1:18" x14ac:dyDescent="0.3">
      <c r="A1483" s="9">
        <v>1816</v>
      </c>
      <c r="B1483" s="9" t="s">
        <v>1499</v>
      </c>
      <c r="C1483" s="9">
        <v>37</v>
      </c>
      <c r="D1483" s="9" t="s">
        <v>5022</v>
      </c>
      <c r="E1483" s="9" t="s">
        <v>6212</v>
      </c>
      <c r="F1483" s="9">
        <v>0</v>
      </c>
      <c r="G1483" s="9">
        <v>10158</v>
      </c>
      <c r="H1483" s="9" t="s">
        <v>6212</v>
      </c>
      <c r="I1483" s="9" t="s">
        <v>7455</v>
      </c>
      <c r="J1483" s="9">
        <v>117</v>
      </c>
      <c r="K1483" s="9" t="s">
        <v>7483</v>
      </c>
      <c r="L1483" s="9" t="s">
        <v>7509</v>
      </c>
      <c r="M1483" s="9">
        <v>556.20000000000005</v>
      </c>
      <c r="N1483" s="9">
        <v>323.58</v>
      </c>
      <c r="O1483" s="9">
        <v>2</v>
      </c>
      <c r="P1483" s="9"/>
      <c r="Q1483" s="9">
        <v>550</v>
      </c>
      <c r="R1483" s="9">
        <v>6</v>
      </c>
    </row>
    <row r="1484" spans="1:18" x14ac:dyDescent="0.3">
      <c r="A1484" s="9">
        <v>1956</v>
      </c>
      <c r="B1484" s="9" t="s">
        <v>1500</v>
      </c>
      <c r="C1484" s="9">
        <v>15</v>
      </c>
      <c r="D1484" s="9" t="s">
        <v>5020</v>
      </c>
      <c r="E1484" s="9" t="s">
        <v>6213</v>
      </c>
      <c r="F1484" s="9">
        <v>0</v>
      </c>
      <c r="G1484" s="9">
        <v>13249</v>
      </c>
      <c r="H1484" s="9" t="s">
        <v>6213</v>
      </c>
      <c r="I1484" s="9" t="s">
        <v>7456</v>
      </c>
      <c r="J1484" s="9">
        <v>115</v>
      </c>
      <c r="K1484" s="9" t="s">
        <v>7481</v>
      </c>
      <c r="L1484" s="9" t="s">
        <v>7510</v>
      </c>
      <c r="M1484" s="9">
        <v>1419.38</v>
      </c>
      <c r="N1484" s="9">
        <v>921.4</v>
      </c>
      <c r="O1484" s="9">
        <v>1</v>
      </c>
      <c r="P1484" s="9"/>
      <c r="Q1484" s="9">
        <v>335</v>
      </c>
      <c r="R1484" s="9">
        <v>7</v>
      </c>
    </row>
    <row r="1485" spans="1:18" x14ac:dyDescent="0.3">
      <c r="A1485" s="9">
        <v>2040</v>
      </c>
      <c r="B1485" s="9" t="s">
        <v>1501</v>
      </c>
      <c r="C1485" s="9">
        <v>35</v>
      </c>
      <c r="D1485" s="9" t="s">
        <v>5019</v>
      </c>
      <c r="E1485" s="9" t="s">
        <v>5344</v>
      </c>
      <c r="F1485" s="9">
        <v>1</v>
      </c>
      <c r="G1485" s="9">
        <v>13727</v>
      </c>
      <c r="H1485" s="9" t="s">
        <v>5344</v>
      </c>
      <c r="I1485" s="9" t="s">
        <v>7457</v>
      </c>
      <c r="J1485" s="9">
        <v>137</v>
      </c>
      <c r="K1485" s="9" t="s">
        <v>7484</v>
      </c>
      <c r="L1485" s="9" t="s">
        <v>7508</v>
      </c>
      <c r="M1485" s="9">
        <v>1078.43</v>
      </c>
      <c r="N1485" s="9">
        <v>597.82000000000005</v>
      </c>
      <c r="O1485" s="9">
        <v>2</v>
      </c>
      <c r="P1485" s="9"/>
      <c r="Q1485" s="9">
        <v>935</v>
      </c>
      <c r="R1485" s="9">
        <v>5</v>
      </c>
    </row>
    <row r="1486" spans="1:18" x14ac:dyDescent="0.3">
      <c r="A1486" s="9">
        <v>1329</v>
      </c>
      <c r="B1486" s="9" t="s">
        <v>1502</v>
      </c>
      <c r="C1486" s="9">
        <v>60</v>
      </c>
      <c r="D1486" s="9" t="s">
        <v>5022</v>
      </c>
      <c r="E1486" s="9" t="s">
        <v>5527</v>
      </c>
      <c r="F1486" s="9">
        <v>0</v>
      </c>
      <c r="G1486" s="9">
        <v>13399</v>
      </c>
      <c r="H1486" s="9" t="s">
        <v>5527</v>
      </c>
      <c r="I1486" s="9" t="s">
        <v>7455</v>
      </c>
      <c r="J1486" s="9">
        <v>145</v>
      </c>
      <c r="K1486" s="9" t="s">
        <v>7470</v>
      </c>
      <c r="L1486" s="9" t="s">
        <v>7507</v>
      </c>
      <c r="M1486" s="9">
        <v>661.61</v>
      </c>
      <c r="N1486" s="9">
        <v>314.24</v>
      </c>
      <c r="O1486" s="9">
        <v>2</v>
      </c>
      <c r="P1486" s="9"/>
      <c r="Q1486" s="9">
        <v>493</v>
      </c>
      <c r="R1486" s="9">
        <v>3</v>
      </c>
    </row>
    <row r="1487" spans="1:18" x14ac:dyDescent="0.3">
      <c r="A1487" s="9">
        <v>1011</v>
      </c>
      <c r="B1487" s="9" t="s">
        <v>1503</v>
      </c>
      <c r="C1487" s="9">
        <v>25</v>
      </c>
      <c r="D1487" s="9" t="s">
        <v>5023</v>
      </c>
      <c r="E1487" s="9" t="s">
        <v>6214</v>
      </c>
      <c r="F1487" s="9">
        <v>0</v>
      </c>
      <c r="G1487" s="9">
        <v>13951</v>
      </c>
      <c r="H1487" s="9" t="s">
        <v>6214</v>
      </c>
      <c r="I1487" s="9" t="s">
        <v>7455</v>
      </c>
      <c r="J1487" s="9">
        <v>104</v>
      </c>
      <c r="K1487" s="9" t="s">
        <v>7499</v>
      </c>
      <c r="L1487" s="9" t="s">
        <v>7508</v>
      </c>
      <c r="M1487" s="9">
        <v>668.37</v>
      </c>
      <c r="N1487" s="9">
        <v>406.6</v>
      </c>
      <c r="O1487" s="9">
        <v>5</v>
      </c>
      <c r="P1487" s="9"/>
      <c r="Q1487" s="9">
        <v>588</v>
      </c>
      <c r="R1487" s="9">
        <v>5</v>
      </c>
    </row>
    <row r="1488" spans="1:18" x14ac:dyDescent="0.3">
      <c r="A1488" s="9">
        <v>2341</v>
      </c>
      <c r="B1488" s="9" t="s">
        <v>1504</v>
      </c>
      <c r="C1488" s="9">
        <v>24</v>
      </c>
      <c r="D1488" s="9" t="s">
        <v>5020</v>
      </c>
      <c r="E1488" s="9" t="s">
        <v>6215</v>
      </c>
      <c r="F1488" s="9">
        <v>0</v>
      </c>
      <c r="G1488" s="9">
        <v>10306</v>
      </c>
      <c r="H1488" s="9" t="s">
        <v>6215</v>
      </c>
      <c r="I1488" s="9" t="s">
        <v>7456</v>
      </c>
      <c r="J1488" s="9">
        <v>122</v>
      </c>
      <c r="K1488" s="9" t="s">
        <v>7465</v>
      </c>
      <c r="L1488" s="9" t="s">
        <v>7508</v>
      </c>
      <c r="M1488" s="9">
        <v>1382.09</v>
      </c>
      <c r="N1488" s="9">
        <v>935.61</v>
      </c>
      <c r="O1488" s="9">
        <v>3</v>
      </c>
      <c r="P1488" s="9">
        <v>0.05</v>
      </c>
      <c r="Q1488" s="9">
        <v>627</v>
      </c>
      <c r="R1488" s="9">
        <v>7</v>
      </c>
    </row>
    <row r="1489" spans="1:18" x14ac:dyDescent="0.3">
      <c r="A1489" s="9">
        <v>1215</v>
      </c>
      <c r="B1489" s="9" t="s">
        <v>1505</v>
      </c>
      <c r="C1489" s="9">
        <v>40</v>
      </c>
      <c r="D1489" s="9" t="s">
        <v>5022</v>
      </c>
      <c r="E1489" s="9" t="s">
        <v>6216</v>
      </c>
      <c r="F1489" s="9">
        <v>0</v>
      </c>
      <c r="G1489" s="9">
        <v>13982</v>
      </c>
      <c r="H1489" s="9" t="s">
        <v>6216</v>
      </c>
      <c r="I1489" s="9" t="s">
        <v>7457</v>
      </c>
      <c r="J1489" s="9">
        <v>117</v>
      </c>
      <c r="K1489" s="9" t="s">
        <v>7483</v>
      </c>
      <c r="L1489" s="9" t="s">
        <v>7508</v>
      </c>
      <c r="M1489" s="9">
        <v>885.79</v>
      </c>
      <c r="N1489" s="9">
        <v>577.86</v>
      </c>
      <c r="O1489" s="9">
        <v>2</v>
      </c>
      <c r="P1489" s="9"/>
      <c r="Q1489" s="9">
        <v>511</v>
      </c>
      <c r="R1489" s="9">
        <v>5</v>
      </c>
    </row>
    <row r="1490" spans="1:18" x14ac:dyDescent="0.3">
      <c r="A1490" s="9">
        <v>1338</v>
      </c>
      <c r="B1490" s="9" t="s">
        <v>1506</v>
      </c>
      <c r="C1490" s="9">
        <v>41</v>
      </c>
      <c r="D1490" s="9" t="s">
        <v>5021</v>
      </c>
      <c r="E1490" s="9" t="s">
        <v>6217</v>
      </c>
      <c r="F1490" s="9">
        <v>0</v>
      </c>
      <c r="G1490" s="9">
        <v>11112</v>
      </c>
      <c r="H1490" s="9" t="s">
        <v>6217</v>
      </c>
      <c r="I1490" s="9" t="s">
        <v>7455</v>
      </c>
      <c r="J1490" s="9">
        <v>122</v>
      </c>
      <c r="K1490" s="9" t="s">
        <v>7465</v>
      </c>
      <c r="L1490" s="9" t="s">
        <v>7509</v>
      </c>
      <c r="M1490" s="9">
        <v>1074.25</v>
      </c>
      <c r="N1490" s="9">
        <v>493.63</v>
      </c>
      <c r="O1490" s="9">
        <v>2</v>
      </c>
      <c r="P1490" s="9"/>
      <c r="Q1490" s="9">
        <v>460</v>
      </c>
      <c r="R1490" s="9">
        <v>5</v>
      </c>
    </row>
    <row r="1491" spans="1:18" x14ac:dyDescent="0.3">
      <c r="A1491" s="9">
        <v>1660</v>
      </c>
      <c r="B1491" s="9" t="s">
        <v>1507</v>
      </c>
      <c r="C1491" s="9">
        <v>45</v>
      </c>
      <c r="D1491" s="9" t="s">
        <v>5023</v>
      </c>
      <c r="E1491" s="9" t="s">
        <v>5482</v>
      </c>
      <c r="F1491" s="9">
        <v>0</v>
      </c>
      <c r="G1491" s="9">
        <v>10750</v>
      </c>
      <c r="H1491" s="9" t="s">
        <v>5482</v>
      </c>
      <c r="I1491" s="9" t="s">
        <v>7455</v>
      </c>
      <c r="J1491" s="9">
        <v>117</v>
      </c>
      <c r="K1491" s="9" t="s">
        <v>7483</v>
      </c>
      <c r="L1491" s="9" t="s">
        <v>7510</v>
      </c>
      <c r="M1491" s="9">
        <v>654.70000000000005</v>
      </c>
      <c r="N1491" s="9">
        <v>324.12</v>
      </c>
      <c r="O1491" s="9">
        <v>3</v>
      </c>
      <c r="P1491" s="9">
        <v>0.1</v>
      </c>
      <c r="Q1491" s="9">
        <v>441</v>
      </c>
      <c r="R1491" s="9">
        <v>8</v>
      </c>
    </row>
    <row r="1492" spans="1:18" x14ac:dyDescent="0.3">
      <c r="A1492" s="9">
        <v>2104</v>
      </c>
      <c r="B1492" s="9" t="s">
        <v>1508</v>
      </c>
      <c r="C1492" s="9">
        <v>38</v>
      </c>
      <c r="D1492" s="9" t="s">
        <v>5023</v>
      </c>
      <c r="E1492" s="9" t="s">
        <v>6218</v>
      </c>
      <c r="F1492" s="9">
        <v>1</v>
      </c>
      <c r="G1492" s="9">
        <v>11061</v>
      </c>
      <c r="H1492" s="9" t="s">
        <v>6218</v>
      </c>
      <c r="I1492" s="9" t="s">
        <v>7455</v>
      </c>
      <c r="J1492" s="9">
        <v>114</v>
      </c>
      <c r="K1492" s="9" t="s">
        <v>7463</v>
      </c>
      <c r="L1492" s="9" t="s">
        <v>7508</v>
      </c>
      <c r="M1492" s="9">
        <v>374.35</v>
      </c>
      <c r="N1492" s="9">
        <v>207.79</v>
      </c>
      <c r="O1492" s="9">
        <v>3</v>
      </c>
      <c r="P1492" s="9"/>
      <c r="Q1492" s="9">
        <v>735</v>
      </c>
      <c r="R1492" s="9">
        <v>5</v>
      </c>
    </row>
    <row r="1493" spans="1:18" x14ac:dyDescent="0.3">
      <c r="A1493" s="9">
        <v>1373</v>
      </c>
      <c r="B1493" s="9" t="s">
        <v>1509</v>
      </c>
      <c r="C1493" s="9">
        <v>-5</v>
      </c>
      <c r="D1493" s="9" t="s">
        <v>5018</v>
      </c>
      <c r="E1493" s="9" t="s">
        <v>6219</v>
      </c>
      <c r="F1493" s="9">
        <v>1</v>
      </c>
      <c r="G1493" s="9">
        <v>11896</v>
      </c>
      <c r="H1493" s="9" t="s">
        <v>6219</v>
      </c>
      <c r="I1493" s="9" t="s">
        <v>7455</v>
      </c>
      <c r="J1493" s="9">
        <v>114</v>
      </c>
      <c r="K1493" s="9" t="s">
        <v>7463</v>
      </c>
      <c r="L1493" s="9" t="s">
        <v>7507</v>
      </c>
      <c r="M1493" s="9">
        <v>1099.1600000000001</v>
      </c>
      <c r="N1493" s="9">
        <v>628.15</v>
      </c>
      <c r="O1493" s="9">
        <v>1</v>
      </c>
      <c r="P1493" s="9">
        <v>0.05</v>
      </c>
      <c r="Q1493" s="9">
        <v>607</v>
      </c>
      <c r="R1493" s="9">
        <v>3</v>
      </c>
    </row>
    <row r="1494" spans="1:18" x14ac:dyDescent="0.3">
      <c r="A1494" s="9">
        <v>1975</v>
      </c>
      <c r="B1494" s="9" t="s">
        <v>1510</v>
      </c>
      <c r="C1494" s="9">
        <v>34</v>
      </c>
      <c r="D1494" s="9" t="s">
        <v>5021</v>
      </c>
      <c r="E1494" s="9" t="s">
        <v>6014</v>
      </c>
      <c r="F1494" s="9">
        <v>1</v>
      </c>
      <c r="G1494" s="9">
        <v>10590</v>
      </c>
      <c r="H1494" s="9" t="s">
        <v>6014</v>
      </c>
      <c r="I1494" s="9" t="s">
        <v>7457</v>
      </c>
      <c r="J1494" s="9">
        <v>117</v>
      </c>
      <c r="K1494" s="9" t="s">
        <v>7483</v>
      </c>
      <c r="L1494" s="9" t="s">
        <v>7508</v>
      </c>
      <c r="M1494" s="9">
        <v>931.34</v>
      </c>
      <c r="N1494" s="9"/>
      <c r="O1494" s="9">
        <v>3</v>
      </c>
      <c r="P1494" s="9">
        <v>0.2</v>
      </c>
      <c r="Q1494" s="9">
        <v>1509</v>
      </c>
      <c r="R1494" s="9">
        <v>2</v>
      </c>
    </row>
    <row r="1495" spans="1:18" x14ac:dyDescent="0.3">
      <c r="A1495" s="9">
        <v>1709</v>
      </c>
      <c r="B1495" s="9" t="s">
        <v>1511</v>
      </c>
      <c r="C1495" s="9">
        <v>20</v>
      </c>
      <c r="D1495" s="9" t="s">
        <v>5018</v>
      </c>
      <c r="E1495" s="9" t="s">
        <v>5615</v>
      </c>
      <c r="F1495" s="9">
        <v>0</v>
      </c>
      <c r="G1495" s="9">
        <v>11880</v>
      </c>
      <c r="H1495" s="9" t="s">
        <v>5615</v>
      </c>
      <c r="I1495" s="9" t="s">
        <v>7457</v>
      </c>
      <c r="J1495" s="9">
        <v>108</v>
      </c>
      <c r="K1495" s="9" t="s">
        <v>7496</v>
      </c>
      <c r="L1495" s="9" t="s">
        <v>7508</v>
      </c>
      <c r="M1495" s="9">
        <v>776.95</v>
      </c>
      <c r="N1495" s="9">
        <v>364.39</v>
      </c>
      <c r="O1495" s="9">
        <v>5</v>
      </c>
      <c r="P1495" s="9">
        <v>0.1</v>
      </c>
      <c r="Q1495" s="9">
        <v>677</v>
      </c>
      <c r="R1495" s="9">
        <v>5</v>
      </c>
    </row>
    <row r="1496" spans="1:18" x14ac:dyDescent="0.3">
      <c r="A1496" s="9">
        <v>2223</v>
      </c>
      <c r="B1496" s="9" t="s">
        <v>1512</v>
      </c>
      <c r="C1496" s="9">
        <v>38</v>
      </c>
      <c r="D1496" s="9" t="s">
        <v>5022</v>
      </c>
      <c r="E1496" s="9" t="s">
        <v>6220</v>
      </c>
      <c r="F1496" s="9">
        <v>1</v>
      </c>
      <c r="G1496" s="9">
        <v>13910</v>
      </c>
      <c r="H1496" s="9" t="s">
        <v>6220</v>
      </c>
      <c r="I1496" s="9" t="s">
        <v>7455</v>
      </c>
      <c r="J1496" s="9">
        <v>134</v>
      </c>
      <c r="K1496" s="9" t="s">
        <v>7482</v>
      </c>
      <c r="L1496" s="9" t="s">
        <v>7510</v>
      </c>
      <c r="M1496" s="9">
        <v>954.83</v>
      </c>
      <c r="N1496" s="9">
        <v>599.29999999999995</v>
      </c>
      <c r="O1496" s="9">
        <v>1</v>
      </c>
      <c r="P1496" s="9"/>
      <c r="Q1496" s="9">
        <v>1337</v>
      </c>
      <c r="R1496" s="9">
        <v>2</v>
      </c>
    </row>
    <row r="1497" spans="1:18" x14ac:dyDescent="0.3">
      <c r="A1497" s="9">
        <v>1465</v>
      </c>
      <c r="B1497" s="9" t="s">
        <v>1513</v>
      </c>
      <c r="C1497" s="9">
        <v>50</v>
      </c>
      <c r="D1497" s="9" t="s">
        <v>5021</v>
      </c>
      <c r="E1497" s="9" t="s">
        <v>6221</v>
      </c>
      <c r="F1497" s="9">
        <v>1</v>
      </c>
      <c r="G1497" s="9">
        <v>10345</v>
      </c>
      <c r="H1497" s="9" t="s">
        <v>6221</v>
      </c>
      <c r="I1497" s="9" t="s">
        <v>7456</v>
      </c>
      <c r="J1497" s="9">
        <v>126</v>
      </c>
      <c r="K1497" s="9" t="s">
        <v>7469</v>
      </c>
      <c r="L1497" s="9" t="s">
        <v>7507</v>
      </c>
      <c r="M1497" s="9">
        <v>352.01</v>
      </c>
      <c r="N1497" s="9">
        <v>217.93</v>
      </c>
      <c r="O1497" s="9">
        <v>2</v>
      </c>
      <c r="P1497" s="9"/>
      <c r="Q1497" s="9">
        <v>1561</v>
      </c>
      <c r="R1497" s="9">
        <v>1</v>
      </c>
    </row>
    <row r="1498" spans="1:18" x14ac:dyDescent="0.3">
      <c r="A1498" s="9">
        <v>2112</v>
      </c>
      <c r="B1498" s="9" t="s">
        <v>1514</v>
      </c>
      <c r="C1498" s="9">
        <v>47</v>
      </c>
      <c r="D1498" s="9" t="s">
        <v>5023</v>
      </c>
      <c r="E1498" s="9" t="s">
        <v>6187</v>
      </c>
      <c r="F1498" s="9">
        <v>0</v>
      </c>
      <c r="G1498" s="9">
        <v>13323</v>
      </c>
      <c r="H1498" s="9" t="s">
        <v>6187</v>
      </c>
      <c r="I1498" s="9" t="s">
        <v>7455</v>
      </c>
      <c r="J1498" s="9">
        <v>145</v>
      </c>
      <c r="K1498" s="9" t="s">
        <v>7470</v>
      </c>
      <c r="L1498" s="9" t="s">
        <v>7507</v>
      </c>
      <c r="M1498" s="9">
        <v>1201.21</v>
      </c>
      <c r="N1498" s="9">
        <v>782.9</v>
      </c>
      <c r="O1498" s="9">
        <v>5</v>
      </c>
      <c r="P1498" s="9"/>
      <c r="Q1498" s="9">
        <v>721</v>
      </c>
      <c r="R1498" s="9">
        <v>4</v>
      </c>
    </row>
    <row r="1499" spans="1:18" x14ac:dyDescent="0.3">
      <c r="A1499" s="9">
        <v>2291</v>
      </c>
      <c r="B1499" s="9" t="s">
        <v>1515</v>
      </c>
      <c r="C1499" s="9">
        <v>13</v>
      </c>
      <c r="D1499" s="9" t="s">
        <v>5018</v>
      </c>
      <c r="E1499" s="9" t="s">
        <v>6222</v>
      </c>
      <c r="F1499" s="9">
        <v>0</v>
      </c>
      <c r="G1499" s="9">
        <v>13911</v>
      </c>
      <c r="H1499" s="9" t="s">
        <v>6222</v>
      </c>
      <c r="I1499" s="9" t="s">
        <v>7456</v>
      </c>
      <c r="J1499" s="9">
        <v>130</v>
      </c>
      <c r="K1499" s="9" t="s">
        <v>7487</v>
      </c>
      <c r="L1499" s="9" t="s">
        <v>7512</v>
      </c>
      <c r="M1499" s="9">
        <v>1424.84</v>
      </c>
      <c r="N1499" s="9"/>
      <c r="O1499" s="9">
        <v>5</v>
      </c>
      <c r="P1499" s="9"/>
      <c r="Q1499" s="9">
        <v>586</v>
      </c>
      <c r="R1499" s="9">
        <v>6</v>
      </c>
    </row>
    <row r="1500" spans="1:18" x14ac:dyDescent="0.3">
      <c r="A1500" s="9">
        <v>1488</v>
      </c>
      <c r="B1500" s="9" t="s">
        <v>1516</v>
      </c>
      <c r="C1500" s="9">
        <v>43</v>
      </c>
      <c r="D1500" s="9" t="s">
        <v>5020</v>
      </c>
      <c r="E1500" s="9" t="s">
        <v>6223</v>
      </c>
      <c r="F1500" s="9">
        <v>1</v>
      </c>
      <c r="G1500" s="9">
        <v>10148</v>
      </c>
      <c r="H1500" s="9" t="s">
        <v>6223</v>
      </c>
      <c r="I1500" s="9" t="s">
        <v>7455</v>
      </c>
      <c r="J1500" s="9">
        <v>122</v>
      </c>
      <c r="K1500" s="9" t="s">
        <v>7465</v>
      </c>
      <c r="L1500" s="9" t="s">
        <v>7507</v>
      </c>
      <c r="M1500" s="9">
        <v>1342.1</v>
      </c>
      <c r="N1500" s="9">
        <v>660.96</v>
      </c>
      <c r="O1500" s="9">
        <v>1</v>
      </c>
      <c r="P1500" s="9"/>
      <c r="Q1500" s="9">
        <v>756</v>
      </c>
      <c r="R1500" s="9">
        <v>6</v>
      </c>
    </row>
    <row r="1501" spans="1:18" x14ac:dyDescent="0.3">
      <c r="A1501" s="9">
        <v>1046</v>
      </c>
      <c r="B1501" s="9" t="s">
        <v>1517</v>
      </c>
      <c r="C1501" s="9">
        <v>26</v>
      </c>
      <c r="D1501" s="9" t="s">
        <v>5021</v>
      </c>
      <c r="E1501" s="9" t="s">
        <v>6224</v>
      </c>
      <c r="F1501" s="9">
        <v>1</v>
      </c>
      <c r="G1501" s="9">
        <v>11039</v>
      </c>
      <c r="H1501" s="9" t="s">
        <v>6224</v>
      </c>
      <c r="I1501" s="9" t="s">
        <v>7455</v>
      </c>
      <c r="J1501" s="9">
        <v>116</v>
      </c>
      <c r="K1501" s="9" t="s">
        <v>7480</v>
      </c>
      <c r="L1501" s="9" t="s">
        <v>7507</v>
      </c>
      <c r="M1501" s="9">
        <v>516.08000000000004</v>
      </c>
      <c r="N1501" s="9">
        <v>339.52</v>
      </c>
      <c r="O1501" s="9">
        <v>2</v>
      </c>
      <c r="P1501" s="9"/>
      <c r="Q1501" s="9">
        <v>1273</v>
      </c>
      <c r="R1501" s="9">
        <v>5</v>
      </c>
    </row>
    <row r="1502" spans="1:18" x14ac:dyDescent="0.3">
      <c r="A1502" s="9">
        <v>2311</v>
      </c>
      <c r="B1502" s="9" t="s">
        <v>1518</v>
      </c>
      <c r="C1502" s="9">
        <v>60</v>
      </c>
      <c r="D1502" s="9" t="s">
        <v>5023</v>
      </c>
      <c r="E1502" s="9" t="s">
        <v>6225</v>
      </c>
      <c r="F1502" s="9">
        <v>0</v>
      </c>
      <c r="G1502" s="9">
        <v>11390</v>
      </c>
      <c r="H1502" s="9" t="s">
        <v>6225</v>
      </c>
      <c r="I1502" s="9" t="s">
        <v>7456</v>
      </c>
      <c r="J1502" s="9">
        <v>130</v>
      </c>
      <c r="K1502" s="9" t="s">
        <v>7487</v>
      </c>
      <c r="L1502" s="9" t="s">
        <v>7507</v>
      </c>
      <c r="M1502" s="9">
        <v>638.71</v>
      </c>
      <c r="N1502" s="9">
        <v>383.1</v>
      </c>
      <c r="O1502" s="9">
        <v>1</v>
      </c>
      <c r="P1502" s="9"/>
      <c r="Q1502" s="9">
        <v>474</v>
      </c>
      <c r="R1502" s="9">
        <v>6</v>
      </c>
    </row>
    <row r="1503" spans="1:18" x14ac:dyDescent="0.3">
      <c r="A1503" s="9">
        <v>1777</v>
      </c>
      <c r="B1503" s="9" t="s">
        <v>1519</v>
      </c>
      <c r="C1503" s="9">
        <v>44</v>
      </c>
      <c r="D1503" s="9" t="s">
        <v>5019</v>
      </c>
      <c r="E1503" s="9" t="s">
        <v>5927</v>
      </c>
      <c r="F1503" s="9">
        <v>0</v>
      </c>
      <c r="G1503" s="9">
        <v>12882</v>
      </c>
      <c r="H1503" s="9" t="s">
        <v>5927</v>
      </c>
      <c r="I1503" s="9" t="s">
        <v>7455</v>
      </c>
      <c r="J1503" s="9">
        <v>116</v>
      </c>
      <c r="K1503" s="9" t="s">
        <v>7480</v>
      </c>
      <c r="L1503" s="9" t="s">
        <v>7508</v>
      </c>
      <c r="M1503" s="9">
        <v>1222.18</v>
      </c>
      <c r="N1503" s="9">
        <v>840.04</v>
      </c>
      <c r="O1503" s="9">
        <v>4</v>
      </c>
      <c r="P1503" s="9"/>
      <c r="Q1503" s="9">
        <v>448</v>
      </c>
      <c r="R1503" s="9">
        <v>4</v>
      </c>
    </row>
    <row r="1504" spans="1:18" x14ac:dyDescent="0.3">
      <c r="A1504" s="9">
        <v>2039</v>
      </c>
      <c r="B1504" s="9" t="s">
        <v>1520</v>
      </c>
      <c r="C1504" s="9">
        <v>53</v>
      </c>
      <c r="D1504" s="9" t="s">
        <v>5021</v>
      </c>
      <c r="E1504" s="9" t="s">
        <v>6226</v>
      </c>
      <c r="F1504" s="9">
        <v>0</v>
      </c>
      <c r="G1504" s="9">
        <v>13904</v>
      </c>
      <c r="H1504" s="9" t="s">
        <v>6226</v>
      </c>
      <c r="I1504" s="9" t="s">
        <v>7457</v>
      </c>
      <c r="J1504" s="9">
        <v>138</v>
      </c>
      <c r="K1504" s="9" t="s">
        <v>7464</v>
      </c>
      <c r="L1504" s="9" t="s">
        <v>7509</v>
      </c>
      <c r="M1504" s="9">
        <v>912.92</v>
      </c>
      <c r="N1504" s="9">
        <v>439.68</v>
      </c>
      <c r="O1504" s="9">
        <v>4</v>
      </c>
      <c r="P1504" s="9"/>
      <c r="Q1504" s="9">
        <v>738</v>
      </c>
      <c r="R1504" s="9">
        <v>4</v>
      </c>
    </row>
    <row r="1505" spans="1:18" x14ac:dyDescent="0.3">
      <c r="A1505" s="9">
        <v>1710</v>
      </c>
      <c r="B1505" s="9" t="s">
        <v>1521</v>
      </c>
      <c r="C1505" s="9">
        <v>40</v>
      </c>
      <c r="D1505" s="9" t="s">
        <v>5021</v>
      </c>
      <c r="E1505" s="9" t="s">
        <v>5305</v>
      </c>
      <c r="F1505" s="9">
        <v>1</v>
      </c>
      <c r="G1505" s="9">
        <v>10780</v>
      </c>
      <c r="H1505" s="9" t="s">
        <v>5305</v>
      </c>
      <c r="I1505" s="9" t="s">
        <v>7456</v>
      </c>
      <c r="J1505" s="9">
        <v>124</v>
      </c>
      <c r="K1505" s="9" t="s">
        <v>7497</v>
      </c>
      <c r="L1505" s="9" t="s">
        <v>7507</v>
      </c>
      <c r="M1505" s="9">
        <v>844.48</v>
      </c>
      <c r="N1505" s="9">
        <v>406.11</v>
      </c>
      <c r="O1505" s="9">
        <v>1</v>
      </c>
      <c r="P1505" s="9">
        <v>0.1</v>
      </c>
      <c r="Q1505" s="9">
        <v>568</v>
      </c>
      <c r="R1505" s="9">
        <v>2</v>
      </c>
    </row>
    <row r="1506" spans="1:18" x14ac:dyDescent="0.3">
      <c r="A1506" s="9">
        <v>1400</v>
      </c>
      <c r="B1506" s="9" t="s">
        <v>1522</v>
      </c>
      <c r="C1506" s="9">
        <v>39</v>
      </c>
      <c r="D1506" s="9" t="s">
        <v>5022</v>
      </c>
      <c r="E1506" s="9" t="s">
        <v>6227</v>
      </c>
      <c r="F1506" s="9">
        <v>0</v>
      </c>
      <c r="G1506" s="9">
        <v>10117</v>
      </c>
      <c r="H1506" s="9" t="s">
        <v>6227</v>
      </c>
      <c r="I1506" s="9" t="s">
        <v>7457</v>
      </c>
      <c r="J1506" s="9">
        <v>136</v>
      </c>
      <c r="K1506" s="9" t="s">
        <v>7503</v>
      </c>
      <c r="L1506" s="9" t="s">
        <v>7507</v>
      </c>
      <c r="M1506" s="9">
        <v>1393.63</v>
      </c>
      <c r="N1506" s="9">
        <v>851.91</v>
      </c>
      <c r="O1506" s="9">
        <v>2</v>
      </c>
      <c r="P1506" s="9"/>
      <c r="Q1506" s="9">
        <v>438</v>
      </c>
      <c r="R1506" s="9">
        <v>9</v>
      </c>
    </row>
    <row r="1507" spans="1:18" x14ac:dyDescent="0.3">
      <c r="A1507" s="9">
        <v>1980</v>
      </c>
      <c r="B1507" s="9" t="s">
        <v>1523</v>
      </c>
      <c r="C1507" s="9">
        <v>62</v>
      </c>
      <c r="D1507" s="9" t="s">
        <v>5020</v>
      </c>
      <c r="E1507" s="9" t="s">
        <v>5258</v>
      </c>
      <c r="F1507" s="9">
        <v>1</v>
      </c>
      <c r="G1507" s="9">
        <v>10703</v>
      </c>
      <c r="H1507" s="9" t="s">
        <v>5258</v>
      </c>
      <c r="I1507" s="9" t="s">
        <v>7456</v>
      </c>
      <c r="J1507" s="9">
        <v>135</v>
      </c>
      <c r="K1507" s="9" t="s">
        <v>7458</v>
      </c>
      <c r="L1507" s="9" t="s">
        <v>7507</v>
      </c>
      <c r="M1507" s="9">
        <v>827.24</v>
      </c>
      <c r="N1507" s="9">
        <v>561.29999999999995</v>
      </c>
      <c r="O1507" s="9">
        <v>2</v>
      </c>
      <c r="P1507" s="9"/>
      <c r="Q1507" s="9">
        <v>1055</v>
      </c>
      <c r="R1507" s="9">
        <v>4</v>
      </c>
    </row>
    <row r="1508" spans="1:18" x14ac:dyDescent="0.3">
      <c r="A1508" s="9">
        <v>2109</v>
      </c>
      <c r="B1508" s="9" t="s">
        <v>1524</v>
      </c>
      <c r="C1508" s="9">
        <v>54</v>
      </c>
      <c r="D1508" s="9" t="s">
        <v>5022</v>
      </c>
      <c r="E1508" s="9" t="s">
        <v>6228</v>
      </c>
      <c r="F1508" s="9">
        <v>0</v>
      </c>
      <c r="G1508" s="9">
        <v>12364</v>
      </c>
      <c r="H1508" s="9" t="s">
        <v>6228</v>
      </c>
      <c r="I1508" s="9" t="s">
        <v>7457</v>
      </c>
      <c r="J1508" s="9">
        <v>106</v>
      </c>
      <c r="K1508" s="9" t="s">
        <v>7477</v>
      </c>
      <c r="L1508" s="9" t="s">
        <v>7508</v>
      </c>
      <c r="M1508" s="9">
        <v>796.66</v>
      </c>
      <c r="N1508" s="9">
        <v>515.73</v>
      </c>
      <c r="O1508" s="9">
        <v>3</v>
      </c>
      <c r="P1508" s="9"/>
      <c r="Q1508" s="9">
        <v>622</v>
      </c>
      <c r="R1508" s="9">
        <v>5</v>
      </c>
    </row>
    <row r="1509" spans="1:18" x14ac:dyDescent="0.3">
      <c r="A1509" s="9">
        <v>1249</v>
      </c>
      <c r="B1509" s="9" t="s">
        <v>1525</v>
      </c>
      <c r="C1509" s="9">
        <v>41</v>
      </c>
      <c r="D1509" s="9" t="s">
        <v>5021</v>
      </c>
      <c r="E1509" s="9" t="s">
        <v>5200</v>
      </c>
      <c r="F1509" s="9">
        <v>0</v>
      </c>
      <c r="G1509" s="9">
        <v>10287</v>
      </c>
      <c r="H1509" s="9" t="s">
        <v>5200</v>
      </c>
      <c r="I1509" s="9" t="s">
        <v>7455</v>
      </c>
      <c r="J1509" s="9">
        <v>104</v>
      </c>
      <c r="K1509" s="9" t="s">
        <v>7499</v>
      </c>
      <c r="L1509" s="9" t="s">
        <v>7508</v>
      </c>
      <c r="M1509" s="9">
        <v>110.93</v>
      </c>
      <c r="N1509" s="9">
        <v>68.569999999999993</v>
      </c>
      <c r="O1509" s="9">
        <v>5</v>
      </c>
      <c r="P1509" s="9"/>
      <c r="Q1509" s="9">
        <v>401</v>
      </c>
      <c r="R1509" s="9">
        <v>4</v>
      </c>
    </row>
    <row r="1510" spans="1:18" x14ac:dyDescent="0.3">
      <c r="A1510" s="9">
        <v>1390</v>
      </c>
      <c r="B1510" s="9" t="s">
        <v>1526</v>
      </c>
      <c r="C1510" s="9">
        <v>37</v>
      </c>
      <c r="D1510" s="9" t="s">
        <v>5021</v>
      </c>
      <c r="E1510" s="9" t="s">
        <v>6229</v>
      </c>
      <c r="F1510" s="9">
        <v>0</v>
      </c>
      <c r="G1510" s="9">
        <v>12955</v>
      </c>
      <c r="H1510" s="9" t="s">
        <v>6229</v>
      </c>
      <c r="I1510" s="9" t="s">
        <v>7455</v>
      </c>
      <c r="J1510" s="9">
        <v>118</v>
      </c>
      <c r="K1510" s="9" t="s">
        <v>7501</v>
      </c>
      <c r="L1510" s="9" t="s">
        <v>7509</v>
      </c>
      <c r="M1510" s="9">
        <v>150.65</v>
      </c>
      <c r="N1510" s="9">
        <v>77.760000000000005</v>
      </c>
      <c r="O1510" s="9">
        <v>1</v>
      </c>
      <c r="P1510" s="9"/>
      <c r="Q1510" s="9">
        <v>559</v>
      </c>
      <c r="R1510" s="9">
        <v>5</v>
      </c>
    </row>
    <row r="1511" spans="1:18" x14ac:dyDescent="0.3">
      <c r="A1511" s="9">
        <v>1334</v>
      </c>
      <c r="B1511" s="9" t="s">
        <v>1527</v>
      </c>
      <c r="C1511" s="9">
        <v>14</v>
      </c>
      <c r="D1511" s="9" t="s">
        <v>5020</v>
      </c>
      <c r="E1511" s="9" t="s">
        <v>6230</v>
      </c>
      <c r="F1511" s="9">
        <v>0</v>
      </c>
      <c r="G1511" s="9">
        <v>11374</v>
      </c>
      <c r="H1511" s="9" t="s">
        <v>6230</v>
      </c>
      <c r="I1511" s="9" t="s">
        <v>7456</v>
      </c>
      <c r="J1511" s="9">
        <v>106</v>
      </c>
      <c r="K1511" s="9" t="s">
        <v>7477</v>
      </c>
      <c r="L1511" s="9" t="s">
        <v>7510</v>
      </c>
      <c r="M1511" s="9">
        <v>60.76</v>
      </c>
      <c r="N1511" s="9">
        <v>37.39</v>
      </c>
      <c r="O1511" s="9">
        <v>5</v>
      </c>
      <c r="P1511" s="9"/>
      <c r="Q1511" s="9">
        <v>853</v>
      </c>
      <c r="R1511" s="9">
        <v>4</v>
      </c>
    </row>
    <row r="1512" spans="1:18" x14ac:dyDescent="0.3">
      <c r="A1512" s="9">
        <v>1628</v>
      </c>
      <c r="B1512" s="9" t="s">
        <v>1528</v>
      </c>
      <c r="C1512" s="9">
        <v>44</v>
      </c>
      <c r="D1512" s="9" t="s">
        <v>5020</v>
      </c>
      <c r="E1512" s="9" t="s">
        <v>5316</v>
      </c>
      <c r="F1512" s="9">
        <v>0</v>
      </c>
      <c r="G1512" s="9">
        <v>12344</v>
      </c>
      <c r="H1512" s="9" t="s">
        <v>5316</v>
      </c>
      <c r="I1512" s="9" t="s">
        <v>7457</v>
      </c>
      <c r="J1512" s="9">
        <v>126</v>
      </c>
      <c r="K1512" s="9" t="s">
        <v>7469</v>
      </c>
      <c r="L1512" s="9" t="s">
        <v>7511</v>
      </c>
      <c r="M1512" s="9">
        <v>1374.2</v>
      </c>
      <c r="N1512" s="9">
        <v>879.94</v>
      </c>
      <c r="O1512" s="9">
        <v>5</v>
      </c>
      <c r="P1512" s="9"/>
      <c r="Q1512" s="9">
        <v>344</v>
      </c>
      <c r="R1512" s="9">
        <v>6</v>
      </c>
    </row>
    <row r="1513" spans="1:18" x14ac:dyDescent="0.3">
      <c r="A1513" s="9">
        <v>1136</v>
      </c>
      <c r="B1513" s="9" t="s">
        <v>1529</v>
      </c>
      <c r="C1513" s="9">
        <v>38</v>
      </c>
      <c r="D1513" s="9" t="s">
        <v>5018</v>
      </c>
      <c r="E1513" s="9" t="s">
        <v>6231</v>
      </c>
      <c r="F1513" s="9">
        <v>0</v>
      </c>
      <c r="G1513" s="9">
        <v>13265</v>
      </c>
      <c r="H1513" s="9" t="s">
        <v>6231</v>
      </c>
      <c r="I1513" s="9" t="s">
        <v>7455</v>
      </c>
      <c r="J1513" s="9">
        <v>137</v>
      </c>
      <c r="K1513" s="9" t="s">
        <v>7484</v>
      </c>
      <c r="L1513" s="9" t="s">
        <v>7508</v>
      </c>
      <c r="M1513" s="9">
        <v>642.16</v>
      </c>
      <c r="N1513" s="9">
        <v>401.98</v>
      </c>
      <c r="O1513" s="9">
        <v>4</v>
      </c>
      <c r="P1513" s="9">
        <v>0.1</v>
      </c>
      <c r="Q1513" s="9">
        <v>343</v>
      </c>
      <c r="R1513" s="9">
        <v>6</v>
      </c>
    </row>
    <row r="1514" spans="1:18" x14ac:dyDescent="0.3">
      <c r="A1514" s="9">
        <v>1882</v>
      </c>
      <c r="B1514" s="9" t="s">
        <v>1530</v>
      </c>
      <c r="C1514" s="9">
        <v>48</v>
      </c>
      <c r="D1514" s="9" t="s">
        <v>5023</v>
      </c>
      <c r="E1514" s="9" t="s">
        <v>5832</v>
      </c>
      <c r="F1514" s="9">
        <v>0</v>
      </c>
      <c r="G1514" s="9">
        <v>12024</v>
      </c>
      <c r="H1514" s="9" t="s">
        <v>5832</v>
      </c>
      <c r="I1514" s="9" t="s">
        <v>7457</v>
      </c>
      <c r="J1514" s="9">
        <v>127</v>
      </c>
      <c r="K1514" s="9" t="s">
        <v>7489</v>
      </c>
      <c r="L1514" s="9" t="s">
        <v>7507</v>
      </c>
      <c r="M1514" s="9">
        <v>729.41</v>
      </c>
      <c r="N1514" s="9">
        <v>439.87</v>
      </c>
      <c r="O1514" s="9">
        <v>4</v>
      </c>
      <c r="P1514" s="9"/>
      <c r="Q1514" s="9">
        <v>350</v>
      </c>
      <c r="R1514" s="9">
        <v>7</v>
      </c>
    </row>
    <row r="1515" spans="1:18" x14ac:dyDescent="0.3">
      <c r="A1515" s="9">
        <v>1687</v>
      </c>
      <c r="B1515" s="9" t="s">
        <v>1531</v>
      </c>
      <c r="C1515" s="9">
        <v>52</v>
      </c>
      <c r="D1515" s="9" t="s">
        <v>5023</v>
      </c>
      <c r="E1515" s="9" t="s">
        <v>6232</v>
      </c>
      <c r="F1515" s="9">
        <v>0</v>
      </c>
      <c r="G1515" s="9">
        <v>13463</v>
      </c>
      <c r="H1515" s="9" t="s">
        <v>6232</v>
      </c>
      <c r="I1515" s="9" t="s">
        <v>7457</v>
      </c>
      <c r="J1515" s="9">
        <v>141</v>
      </c>
      <c r="K1515" s="9" t="s">
        <v>7490</v>
      </c>
      <c r="L1515" s="9" t="s">
        <v>7507</v>
      </c>
      <c r="M1515" s="9">
        <v>1275.81</v>
      </c>
      <c r="N1515" s="9">
        <v>528.36</v>
      </c>
      <c r="O1515" s="9">
        <v>1</v>
      </c>
      <c r="P1515" s="9"/>
      <c r="Q1515" s="9">
        <v>562</v>
      </c>
      <c r="R1515" s="9">
        <v>5</v>
      </c>
    </row>
    <row r="1516" spans="1:18" x14ac:dyDescent="0.3">
      <c r="A1516" s="9">
        <v>1826</v>
      </c>
      <c r="B1516" s="9" t="s">
        <v>1532</v>
      </c>
      <c r="C1516" s="9">
        <v>58</v>
      </c>
      <c r="D1516" s="9" t="s">
        <v>5018</v>
      </c>
      <c r="E1516" s="9" t="s">
        <v>6233</v>
      </c>
      <c r="F1516" s="9">
        <v>0</v>
      </c>
      <c r="G1516" s="9">
        <v>10442</v>
      </c>
      <c r="H1516" s="9" t="s">
        <v>6233</v>
      </c>
      <c r="I1516" s="9" t="s">
        <v>7456</v>
      </c>
      <c r="J1516" s="9">
        <v>111</v>
      </c>
      <c r="K1516" s="9" t="s">
        <v>7476</v>
      </c>
      <c r="L1516" s="9" t="s">
        <v>7511</v>
      </c>
      <c r="M1516" s="9">
        <v>933.41</v>
      </c>
      <c r="N1516" s="9">
        <v>558.1</v>
      </c>
      <c r="O1516" s="9">
        <v>1</v>
      </c>
      <c r="P1516" s="9"/>
      <c r="Q1516" s="9">
        <v>750</v>
      </c>
      <c r="R1516" s="9">
        <v>2</v>
      </c>
    </row>
    <row r="1517" spans="1:18" x14ac:dyDescent="0.3">
      <c r="A1517" s="9">
        <v>1726</v>
      </c>
      <c r="B1517" s="9" t="s">
        <v>1533</v>
      </c>
      <c r="C1517" s="9">
        <v>45</v>
      </c>
      <c r="D1517" s="9" t="s">
        <v>5023</v>
      </c>
      <c r="E1517" s="9" t="s">
        <v>6234</v>
      </c>
      <c r="F1517" s="9">
        <v>0</v>
      </c>
      <c r="G1517" s="9">
        <v>13352</v>
      </c>
      <c r="H1517" s="9" t="s">
        <v>6234</v>
      </c>
      <c r="I1517" s="9" t="s">
        <v>7455</v>
      </c>
      <c r="J1517" s="9">
        <v>138</v>
      </c>
      <c r="K1517" s="9" t="s">
        <v>7464</v>
      </c>
      <c r="L1517" s="9" t="s">
        <v>7507</v>
      </c>
      <c r="M1517" s="9">
        <v>933.78</v>
      </c>
      <c r="N1517" s="9">
        <v>507.5</v>
      </c>
      <c r="O1517" s="9">
        <v>2</v>
      </c>
      <c r="P1517" s="9"/>
      <c r="Q1517" s="9">
        <v>417</v>
      </c>
      <c r="R1517" s="9">
        <v>7</v>
      </c>
    </row>
    <row r="1518" spans="1:18" x14ac:dyDescent="0.3">
      <c r="A1518" s="9">
        <v>1593</v>
      </c>
      <c r="B1518" s="9" t="s">
        <v>1534</v>
      </c>
      <c r="C1518" s="9">
        <v>24</v>
      </c>
      <c r="D1518" s="9" t="s">
        <v>5021</v>
      </c>
      <c r="E1518" s="9" t="s">
        <v>6235</v>
      </c>
      <c r="F1518" s="9">
        <v>0</v>
      </c>
      <c r="G1518" s="9">
        <v>10900</v>
      </c>
      <c r="H1518" s="9" t="s">
        <v>6235</v>
      </c>
      <c r="I1518" s="9" t="s">
        <v>7456</v>
      </c>
      <c r="J1518" s="9">
        <v>116</v>
      </c>
      <c r="K1518" s="9" t="s">
        <v>7480</v>
      </c>
      <c r="L1518" s="9" t="s">
        <v>7508</v>
      </c>
      <c r="M1518" s="9">
        <v>479.97</v>
      </c>
      <c r="N1518" s="9">
        <v>330.45</v>
      </c>
      <c r="O1518" s="9">
        <v>1</v>
      </c>
      <c r="P1518" s="9"/>
      <c r="Q1518" s="9">
        <v>506</v>
      </c>
      <c r="R1518" s="9">
        <v>5</v>
      </c>
    </row>
    <row r="1519" spans="1:18" x14ac:dyDescent="0.3">
      <c r="A1519" s="9">
        <v>2246</v>
      </c>
      <c r="B1519" s="9" t="s">
        <v>1535</v>
      </c>
      <c r="C1519" s="9">
        <v>7</v>
      </c>
      <c r="D1519" s="9" t="s">
        <v>5018</v>
      </c>
      <c r="E1519" s="9" t="s">
        <v>5787</v>
      </c>
      <c r="F1519" s="9">
        <v>0</v>
      </c>
      <c r="G1519" s="9">
        <v>10300</v>
      </c>
      <c r="H1519" s="9" t="s">
        <v>5787</v>
      </c>
      <c r="I1519" s="9" t="s">
        <v>7456</v>
      </c>
      <c r="J1519" s="9">
        <v>119</v>
      </c>
      <c r="K1519" s="9" t="s">
        <v>7459</v>
      </c>
      <c r="L1519" s="9" t="s">
        <v>7509</v>
      </c>
      <c r="M1519" s="9">
        <v>1259.17</v>
      </c>
      <c r="N1519" s="9">
        <v>733.03</v>
      </c>
      <c r="O1519" s="9">
        <v>2</v>
      </c>
      <c r="P1519" s="9"/>
      <c r="Q1519" s="9">
        <v>492</v>
      </c>
      <c r="R1519" s="9">
        <v>8</v>
      </c>
    </row>
    <row r="1520" spans="1:18" x14ac:dyDescent="0.3">
      <c r="A1520" s="9">
        <v>1989</v>
      </c>
      <c r="B1520" s="9" t="s">
        <v>1536</v>
      </c>
      <c r="C1520" s="9">
        <v>27</v>
      </c>
      <c r="D1520" s="9" t="s">
        <v>5018</v>
      </c>
      <c r="E1520" s="9" t="s">
        <v>5292</v>
      </c>
      <c r="F1520" s="9">
        <v>0</v>
      </c>
      <c r="G1520" s="9">
        <v>12945</v>
      </c>
      <c r="H1520" s="9" t="s">
        <v>5292</v>
      </c>
      <c r="I1520" s="9" t="s">
        <v>7455</v>
      </c>
      <c r="J1520" s="9">
        <v>143</v>
      </c>
      <c r="K1520" s="9" t="s">
        <v>7475</v>
      </c>
      <c r="L1520" s="9" t="s">
        <v>7510</v>
      </c>
      <c r="M1520" s="9">
        <v>290.45</v>
      </c>
      <c r="N1520" s="9">
        <v>169.18</v>
      </c>
      <c r="O1520" s="9">
        <v>2</v>
      </c>
      <c r="P1520" s="9">
        <v>0.2</v>
      </c>
      <c r="Q1520" s="9">
        <v>565</v>
      </c>
      <c r="R1520" s="9">
        <v>7</v>
      </c>
    </row>
    <row r="1521" spans="1:18" x14ac:dyDescent="0.3">
      <c r="A1521" s="9">
        <v>1371</v>
      </c>
      <c r="B1521" s="9" t="s">
        <v>1537</v>
      </c>
      <c r="C1521" s="9">
        <v>60</v>
      </c>
      <c r="D1521" s="9" t="s">
        <v>5023</v>
      </c>
      <c r="E1521" s="9" t="s">
        <v>5148</v>
      </c>
      <c r="F1521" s="9">
        <v>1</v>
      </c>
      <c r="G1521" s="9">
        <v>12473</v>
      </c>
      <c r="H1521" s="9" t="s">
        <v>5148</v>
      </c>
      <c r="I1521" s="9" t="s">
        <v>7457</v>
      </c>
      <c r="J1521" s="9">
        <v>115</v>
      </c>
      <c r="K1521" s="9" t="s">
        <v>7481</v>
      </c>
      <c r="L1521" s="9" t="s">
        <v>7508</v>
      </c>
      <c r="M1521" s="9">
        <v>127.07</v>
      </c>
      <c r="N1521" s="9">
        <v>88.72</v>
      </c>
      <c r="O1521" s="9">
        <v>1</v>
      </c>
      <c r="P1521" s="9"/>
      <c r="Q1521" s="9">
        <v>1086</v>
      </c>
      <c r="R1521" s="9">
        <v>1</v>
      </c>
    </row>
    <row r="1522" spans="1:18" x14ac:dyDescent="0.3">
      <c r="A1522" s="9">
        <v>1934</v>
      </c>
      <c r="B1522" s="9" t="s">
        <v>1538</v>
      </c>
      <c r="C1522" s="9">
        <v>67</v>
      </c>
      <c r="D1522" s="9" t="s">
        <v>5019</v>
      </c>
      <c r="E1522" s="9" t="s">
        <v>6236</v>
      </c>
      <c r="F1522" s="9">
        <v>1</v>
      </c>
      <c r="G1522" s="9">
        <v>10249</v>
      </c>
      <c r="H1522" s="9" t="s">
        <v>6236</v>
      </c>
      <c r="I1522" s="9" t="s">
        <v>7456</v>
      </c>
      <c r="J1522" s="9">
        <v>126</v>
      </c>
      <c r="K1522" s="9" t="s">
        <v>7469</v>
      </c>
      <c r="L1522" s="9" t="s">
        <v>7508</v>
      </c>
      <c r="M1522" s="9">
        <v>327.82</v>
      </c>
      <c r="N1522" s="9">
        <v>140.33000000000001</v>
      </c>
      <c r="O1522" s="9">
        <v>2</v>
      </c>
      <c r="P1522" s="9"/>
      <c r="Q1522" s="9">
        <v>776</v>
      </c>
      <c r="R1522" s="9">
        <v>2</v>
      </c>
    </row>
    <row r="1523" spans="1:18" x14ac:dyDescent="0.3">
      <c r="A1523" s="9">
        <v>1994</v>
      </c>
      <c r="B1523" s="9" t="s">
        <v>1539</v>
      </c>
      <c r="C1523" s="9">
        <v>36</v>
      </c>
      <c r="D1523" s="9" t="s">
        <v>5023</v>
      </c>
      <c r="E1523" s="9" t="s">
        <v>6237</v>
      </c>
      <c r="F1523" s="9">
        <v>0</v>
      </c>
      <c r="G1523" s="9">
        <v>11957</v>
      </c>
      <c r="H1523" s="9" t="s">
        <v>6237</v>
      </c>
      <c r="I1523" s="9" t="s">
        <v>7455</v>
      </c>
      <c r="J1523" s="9">
        <v>141</v>
      </c>
      <c r="K1523" s="9" t="s">
        <v>7490</v>
      </c>
      <c r="L1523" s="9" t="s">
        <v>7507</v>
      </c>
      <c r="M1523" s="9">
        <v>438.22</v>
      </c>
      <c r="N1523" s="9">
        <v>211.61</v>
      </c>
      <c r="O1523" s="9">
        <v>5</v>
      </c>
      <c r="P1523" s="9"/>
      <c r="Q1523" s="9">
        <v>338</v>
      </c>
      <c r="R1523" s="9">
        <v>3</v>
      </c>
    </row>
    <row r="1524" spans="1:18" x14ac:dyDescent="0.3">
      <c r="A1524" s="9">
        <v>1401</v>
      </c>
      <c r="B1524" s="9" t="s">
        <v>1540</v>
      </c>
      <c r="C1524" s="9">
        <v>18</v>
      </c>
      <c r="D1524" s="9" t="s">
        <v>5022</v>
      </c>
      <c r="E1524" s="9" t="s">
        <v>6238</v>
      </c>
      <c r="F1524" s="9">
        <v>1</v>
      </c>
      <c r="G1524" s="9">
        <v>11766</v>
      </c>
      <c r="H1524" s="9" t="s">
        <v>6238</v>
      </c>
      <c r="I1524" s="9" t="s">
        <v>7457</v>
      </c>
      <c r="J1524" s="9">
        <v>131</v>
      </c>
      <c r="K1524" s="9" t="s">
        <v>7504</v>
      </c>
      <c r="L1524" s="9" t="s">
        <v>7508</v>
      </c>
      <c r="M1524" s="9">
        <v>459.35</v>
      </c>
      <c r="N1524" s="9">
        <v>274.14999999999998</v>
      </c>
      <c r="O1524" s="9">
        <v>2</v>
      </c>
      <c r="P1524" s="9">
        <v>0.1</v>
      </c>
      <c r="Q1524" s="9">
        <v>1100</v>
      </c>
      <c r="R1524" s="9">
        <v>3</v>
      </c>
    </row>
    <row r="1525" spans="1:18" x14ac:dyDescent="0.3">
      <c r="A1525" s="9">
        <v>2466</v>
      </c>
      <c r="B1525" s="9" t="s">
        <v>1541</v>
      </c>
      <c r="C1525" s="9">
        <v>30</v>
      </c>
      <c r="D1525" s="9" t="s">
        <v>5019</v>
      </c>
      <c r="E1525" s="9" t="s">
        <v>6239</v>
      </c>
      <c r="F1525" s="9">
        <v>0</v>
      </c>
      <c r="G1525" s="9">
        <v>11538</v>
      </c>
      <c r="H1525" s="9" t="s">
        <v>6239</v>
      </c>
      <c r="I1525" s="9" t="s">
        <v>7457</v>
      </c>
      <c r="J1525" s="9">
        <v>119</v>
      </c>
      <c r="K1525" s="9" t="s">
        <v>7459</v>
      </c>
      <c r="L1525" s="9" t="s">
        <v>7508</v>
      </c>
      <c r="M1525" s="9">
        <v>1022.24</v>
      </c>
      <c r="N1525" s="9">
        <v>505.57</v>
      </c>
      <c r="O1525" s="9">
        <v>5</v>
      </c>
      <c r="P1525" s="9"/>
      <c r="Q1525" s="9">
        <v>657</v>
      </c>
      <c r="R1525" s="9">
        <v>5</v>
      </c>
    </row>
    <row r="1526" spans="1:18" x14ac:dyDescent="0.3">
      <c r="A1526" s="9">
        <v>1614</v>
      </c>
      <c r="B1526" s="9" t="s">
        <v>1542</v>
      </c>
      <c r="C1526" s="9">
        <v>57</v>
      </c>
      <c r="D1526" s="9" t="s">
        <v>5018</v>
      </c>
      <c r="E1526" s="9" t="s">
        <v>6240</v>
      </c>
      <c r="F1526" s="9">
        <v>0</v>
      </c>
      <c r="G1526" s="9">
        <v>10685</v>
      </c>
      <c r="H1526" s="9" t="s">
        <v>6240</v>
      </c>
      <c r="I1526" s="9" t="s">
        <v>7457</v>
      </c>
      <c r="J1526" s="9">
        <v>124</v>
      </c>
      <c r="K1526" s="9" t="s">
        <v>7497</v>
      </c>
      <c r="L1526" s="9" t="s">
        <v>7510</v>
      </c>
      <c r="M1526" s="9">
        <v>365.85</v>
      </c>
      <c r="N1526" s="9"/>
      <c r="O1526" s="9">
        <v>5</v>
      </c>
      <c r="P1526" s="9"/>
      <c r="Q1526" s="9">
        <v>627</v>
      </c>
      <c r="R1526" s="9">
        <v>2</v>
      </c>
    </row>
    <row r="1527" spans="1:18" x14ac:dyDescent="0.3">
      <c r="A1527" s="9">
        <v>2296</v>
      </c>
      <c r="B1527" s="9" t="s">
        <v>1543</v>
      </c>
      <c r="C1527" s="9">
        <v>31</v>
      </c>
      <c r="D1527" s="9" t="s">
        <v>5019</v>
      </c>
      <c r="E1527" s="9" t="s">
        <v>5795</v>
      </c>
      <c r="F1527" s="9">
        <v>0</v>
      </c>
      <c r="G1527" s="9">
        <v>12799</v>
      </c>
      <c r="H1527" s="9" t="s">
        <v>5795</v>
      </c>
      <c r="I1527" s="9" t="s">
        <v>7456</v>
      </c>
      <c r="J1527" s="9">
        <v>109</v>
      </c>
      <c r="K1527" s="9" t="s">
        <v>7466</v>
      </c>
      <c r="L1527" s="9" t="s">
        <v>7507</v>
      </c>
      <c r="M1527" s="9">
        <v>1031.1500000000001</v>
      </c>
      <c r="N1527" s="9">
        <v>688.6</v>
      </c>
      <c r="O1527" s="9">
        <v>5</v>
      </c>
      <c r="P1527" s="9">
        <v>0.1</v>
      </c>
      <c r="Q1527" s="9">
        <v>481</v>
      </c>
      <c r="R1527" s="9">
        <v>5</v>
      </c>
    </row>
    <row r="1528" spans="1:18" x14ac:dyDescent="0.3">
      <c r="A1528" s="9">
        <v>2182</v>
      </c>
      <c r="B1528" s="9" t="s">
        <v>1544</v>
      </c>
      <c r="C1528" s="9">
        <v>48</v>
      </c>
      <c r="D1528" s="9" t="s">
        <v>5021</v>
      </c>
      <c r="E1528" s="9" t="s">
        <v>6241</v>
      </c>
      <c r="F1528" s="9">
        <v>1</v>
      </c>
      <c r="G1528" s="9">
        <v>10997</v>
      </c>
      <c r="H1528" s="9" t="s">
        <v>6241</v>
      </c>
      <c r="I1528" s="9" t="s">
        <v>7456</v>
      </c>
      <c r="J1528" s="9">
        <v>123</v>
      </c>
      <c r="K1528" s="9" t="s">
        <v>7502</v>
      </c>
      <c r="L1528" s="9" t="s">
        <v>7508</v>
      </c>
      <c r="M1528" s="9">
        <v>182.14</v>
      </c>
      <c r="N1528" s="9">
        <v>104.51</v>
      </c>
      <c r="O1528" s="9">
        <v>3</v>
      </c>
      <c r="P1528" s="9">
        <v>0.2</v>
      </c>
      <c r="Q1528" s="9">
        <v>568</v>
      </c>
      <c r="R1528" s="9">
        <v>3</v>
      </c>
    </row>
    <row r="1529" spans="1:18" x14ac:dyDescent="0.3">
      <c r="A1529" s="9">
        <v>2175</v>
      </c>
      <c r="B1529" s="9" t="s">
        <v>1545</v>
      </c>
      <c r="C1529" s="9">
        <v>42</v>
      </c>
      <c r="D1529" s="9" t="s">
        <v>5020</v>
      </c>
      <c r="E1529" s="9" t="s">
        <v>5072</v>
      </c>
      <c r="F1529" s="9">
        <v>1</v>
      </c>
      <c r="G1529" s="9">
        <v>10405</v>
      </c>
      <c r="H1529" s="9" t="s">
        <v>5072</v>
      </c>
      <c r="I1529" s="9" t="s">
        <v>7455</v>
      </c>
      <c r="J1529" s="9">
        <v>104</v>
      </c>
      <c r="K1529" s="9" t="s">
        <v>7499</v>
      </c>
      <c r="L1529" s="9" t="s">
        <v>7507</v>
      </c>
      <c r="M1529" s="9">
        <v>263.44</v>
      </c>
      <c r="N1529" s="9">
        <v>113.51</v>
      </c>
      <c r="O1529" s="9">
        <v>3</v>
      </c>
      <c r="P1529" s="9"/>
      <c r="Q1529" s="9">
        <v>1739</v>
      </c>
      <c r="R1529" s="9">
        <v>1</v>
      </c>
    </row>
    <row r="1530" spans="1:18" x14ac:dyDescent="0.3">
      <c r="A1530" s="9">
        <v>1994</v>
      </c>
      <c r="B1530" s="9" t="s">
        <v>1546</v>
      </c>
      <c r="C1530" s="9">
        <v>50</v>
      </c>
      <c r="D1530" s="9" t="s">
        <v>5019</v>
      </c>
      <c r="E1530" s="9" t="s">
        <v>6242</v>
      </c>
      <c r="F1530" s="9">
        <v>0</v>
      </c>
      <c r="G1530" s="9">
        <v>13687</v>
      </c>
      <c r="H1530" s="9" t="s">
        <v>6242</v>
      </c>
      <c r="I1530" s="9" t="s">
        <v>7457</v>
      </c>
      <c r="J1530" s="9">
        <v>110</v>
      </c>
      <c r="K1530" s="9" t="s">
        <v>7493</v>
      </c>
      <c r="L1530" s="9" t="s">
        <v>7508</v>
      </c>
      <c r="M1530" s="9">
        <v>787.79</v>
      </c>
      <c r="N1530" s="9">
        <v>388.58</v>
      </c>
      <c r="O1530" s="9">
        <v>2</v>
      </c>
      <c r="P1530" s="9"/>
      <c r="Q1530" s="9">
        <v>338</v>
      </c>
      <c r="R1530" s="9">
        <v>3</v>
      </c>
    </row>
    <row r="1531" spans="1:18" x14ac:dyDescent="0.3">
      <c r="A1531" s="9">
        <v>1619</v>
      </c>
      <c r="B1531" s="9" t="s">
        <v>1547</v>
      </c>
      <c r="C1531" s="9">
        <v>67</v>
      </c>
      <c r="D1531" s="9" t="s">
        <v>5022</v>
      </c>
      <c r="E1531" s="9" t="s">
        <v>5554</v>
      </c>
      <c r="F1531" s="9">
        <v>0</v>
      </c>
      <c r="G1531" s="9">
        <v>12848</v>
      </c>
      <c r="H1531" s="9" t="s">
        <v>5554</v>
      </c>
      <c r="I1531" s="9" t="s">
        <v>7457</v>
      </c>
      <c r="J1531" s="9">
        <v>109</v>
      </c>
      <c r="K1531" s="9" t="s">
        <v>7466</v>
      </c>
      <c r="L1531" s="9" t="s">
        <v>7510</v>
      </c>
      <c r="M1531" s="9">
        <v>1386.75</v>
      </c>
      <c r="N1531" s="9">
        <v>586.34</v>
      </c>
      <c r="O1531" s="9">
        <v>1</v>
      </c>
      <c r="P1531" s="9"/>
      <c r="Q1531" s="9">
        <v>478</v>
      </c>
      <c r="R1531" s="9">
        <v>7</v>
      </c>
    </row>
    <row r="1532" spans="1:18" x14ac:dyDescent="0.3">
      <c r="A1532" s="9">
        <v>1187</v>
      </c>
      <c r="B1532" s="9" t="s">
        <v>1548</v>
      </c>
      <c r="C1532" s="9">
        <v>48</v>
      </c>
      <c r="D1532" s="9" t="s">
        <v>5020</v>
      </c>
      <c r="E1532" s="9" t="s">
        <v>6243</v>
      </c>
      <c r="F1532" s="9">
        <v>0</v>
      </c>
      <c r="G1532" s="9">
        <v>10243</v>
      </c>
      <c r="H1532" s="9" t="s">
        <v>6243</v>
      </c>
      <c r="I1532" s="9" t="s">
        <v>7455</v>
      </c>
      <c r="J1532" s="9">
        <v>119</v>
      </c>
      <c r="K1532" s="9" t="s">
        <v>7459</v>
      </c>
      <c r="L1532" s="9" t="s">
        <v>7507</v>
      </c>
      <c r="M1532" s="9">
        <v>1296.3699999999999</v>
      </c>
      <c r="N1532" s="9">
        <v>734.83</v>
      </c>
      <c r="O1532" s="9">
        <v>2</v>
      </c>
      <c r="P1532" s="9"/>
      <c r="Q1532" s="9">
        <v>346</v>
      </c>
      <c r="R1532" s="9">
        <v>6</v>
      </c>
    </row>
    <row r="1533" spans="1:18" x14ac:dyDescent="0.3">
      <c r="A1533" s="9">
        <v>2121</v>
      </c>
      <c r="B1533" s="9" t="s">
        <v>1549</v>
      </c>
      <c r="C1533" s="9">
        <v>42</v>
      </c>
      <c r="D1533" s="9" t="s">
        <v>5021</v>
      </c>
      <c r="E1533" s="9" t="s">
        <v>6244</v>
      </c>
      <c r="F1533" s="9">
        <v>1</v>
      </c>
      <c r="G1533" s="9">
        <v>13871</v>
      </c>
      <c r="H1533" s="9" t="s">
        <v>6244</v>
      </c>
      <c r="I1533" s="9" t="s">
        <v>7457</v>
      </c>
      <c r="J1533" s="9">
        <v>115</v>
      </c>
      <c r="K1533" s="9" t="s">
        <v>7481</v>
      </c>
      <c r="L1533" s="9" t="s">
        <v>7507</v>
      </c>
      <c r="M1533" s="9">
        <v>1454.69</v>
      </c>
      <c r="N1533" s="9">
        <v>657.49</v>
      </c>
      <c r="O1533" s="9">
        <v>3</v>
      </c>
      <c r="P1533" s="9"/>
      <c r="Q1533" s="9">
        <v>1210</v>
      </c>
      <c r="R1533" s="9">
        <v>1</v>
      </c>
    </row>
    <row r="1534" spans="1:18" x14ac:dyDescent="0.3">
      <c r="A1534" s="9">
        <v>1130</v>
      </c>
      <c r="B1534" s="9" t="s">
        <v>1550</v>
      </c>
      <c r="C1534" s="9">
        <v>68</v>
      </c>
      <c r="D1534" s="9" t="s">
        <v>5022</v>
      </c>
      <c r="E1534" s="9" t="s">
        <v>6245</v>
      </c>
      <c r="F1534" s="9">
        <v>0</v>
      </c>
      <c r="G1534" s="9">
        <v>12414</v>
      </c>
      <c r="H1534" s="9" t="s">
        <v>6245</v>
      </c>
      <c r="I1534" s="9" t="s">
        <v>7457</v>
      </c>
      <c r="J1534" s="9">
        <v>134</v>
      </c>
      <c r="K1534" s="9" t="s">
        <v>7482</v>
      </c>
      <c r="L1534" s="9" t="s">
        <v>7510</v>
      </c>
      <c r="M1534" s="9">
        <v>993.19</v>
      </c>
      <c r="N1534" s="9">
        <v>652.66</v>
      </c>
      <c r="O1534" s="9">
        <v>4</v>
      </c>
      <c r="P1534" s="9">
        <v>0.05</v>
      </c>
      <c r="Q1534" s="9">
        <v>398</v>
      </c>
      <c r="R1534" s="9">
        <v>4</v>
      </c>
    </row>
    <row r="1535" spans="1:18" x14ac:dyDescent="0.3">
      <c r="A1535" s="9">
        <v>1804</v>
      </c>
      <c r="B1535" s="9" t="s">
        <v>1551</v>
      </c>
      <c r="C1535" s="9">
        <v>45</v>
      </c>
      <c r="D1535" s="9" t="s">
        <v>5020</v>
      </c>
      <c r="E1535" s="9" t="s">
        <v>6246</v>
      </c>
      <c r="F1535" s="9">
        <v>0</v>
      </c>
      <c r="G1535" s="9">
        <v>13856</v>
      </c>
      <c r="H1535" s="9" t="s">
        <v>6246</v>
      </c>
      <c r="I1535" s="9" t="s">
        <v>7455</v>
      </c>
      <c r="J1535" s="9">
        <v>142</v>
      </c>
      <c r="K1535" s="9" t="s">
        <v>7500</v>
      </c>
      <c r="L1535" s="9" t="s">
        <v>7509</v>
      </c>
      <c r="M1535" s="9">
        <v>1029.93</v>
      </c>
      <c r="N1535" s="9">
        <v>590.35</v>
      </c>
      <c r="O1535" s="9">
        <v>4</v>
      </c>
      <c r="P1535" s="9">
        <v>0.1</v>
      </c>
      <c r="Q1535" s="9">
        <v>375</v>
      </c>
      <c r="R1535" s="9">
        <v>6</v>
      </c>
    </row>
    <row r="1536" spans="1:18" x14ac:dyDescent="0.3">
      <c r="A1536" s="9">
        <v>2194</v>
      </c>
      <c r="B1536" s="9" t="s">
        <v>1552</v>
      </c>
      <c r="C1536" s="9">
        <v>28</v>
      </c>
      <c r="D1536" s="9" t="s">
        <v>5021</v>
      </c>
      <c r="E1536" s="9" t="s">
        <v>5698</v>
      </c>
      <c r="F1536" s="9">
        <v>0</v>
      </c>
      <c r="G1536" s="9">
        <v>12167</v>
      </c>
      <c r="H1536" s="9" t="s">
        <v>5698</v>
      </c>
      <c r="I1536" s="9" t="s">
        <v>7455</v>
      </c>
      <c r="J1536" s="9">
        <v>119</v>
      </c>
      <c r="K1536" s="9" t="s">
        <v>7459</v>
      </c>
      <c r="L1536" s="9" t="s">
        <v>7508</v>
      </c>
      <c r="M1536" s="9">
        <v>956.28</v>
      </c>
      <c r="N1536" s="9">
        <v>399.55</v>
      </c>
      <c r="O1536" s="9">
        <v>2</v>
      </c>
      <c r="P1536" s="9"/>
      <c r="Q1536" s="9">
        <v>515</v>
      </c>
      <c r="R1536" s="9">
        <v>2</v>
      </c>
    </row>
    <row r="1537" spans="1:18" x14ac:dyDescent="0.3">
      <c r="A1537" s="9">
        <v>1935</v>
      </c>
      <c r="B1537" s="9" t="s">
        <v>1553</v>
      </c>
      <c r="C1537" s="9">
        <v>50</v>
      </c>
      <c r="D1537" s="9" t="s">
        <v>5020</v>
      </c>
      <c r="E1537" s="9" t="s">
        <v>6247</v>
      </c>
      <c r="F1537" s="9">
        <v>0</v>
      </c>
      <c r="G1537" s="9">
        <v>12897</v>
      </c>
      <c r="H1537" s="9" t="s">
        <v>6247</v>
      </c>
      <c r="I1537" s="9" t="s">
        <v>7456</v>
      </c>
      <c r="J1537" s="9">
        <v>149</v>
      </c>
      <c r="K1537" s="9" t="s">
        <v>7467</v>
      </c>
      <c r="L1537" s="9" t="s">
        <v>7508</v>
      </c>
      <c r="M1537" s="9">
        <v>953.09</v>
      </c>
      <c r="N1537" s="9">
        <v>467.26</v>
      </c>
      <c r="O1537" s="9">
        <v>3</v>
      </c>
      <c r="P1537" s="9">
        <v>0.05</v>
      </c>
      <c r="Q1537" s="9">
        <v>468</v>
      </c>
      <c r="R1537" s="9">
        <v>9</v>
      </c>
    </row>
    <row r="1538" spans="1:18" x14ac:dyDescent="0.3">
      <c r="A1538" s="9">
        <v>1985</v>
      </c>
      <c r="B1538" s="9" t="s">
        <v>1554</v>
      </c>
      <c r="C1538" s="9">
        <v>46</v>
      </c>
      <c r="D1538" s="9" t="s">
        <v>5020</v>
      </c>
      <c r="E1538" s="9" t="s">
        <v>6248</v>
      </c>
      <c r="F1538" s="9">
        <v>0</v>
      </c>
      <c r="G1538" s="9">
        <v>13511</v>
      </c>
      <c r="H1538" s="9" t="s">
        <v>6248</v>
      </c>
      <c r="I1538" s="9" t="s">
        <v>7456</v>
      </c>
      <c r="J1538" s="9">
        <v>121</v>
      </c>
      <c r="K1538" s="9" t="s">
        <v>7495</v>
      </c>
      <c r="L1538" s="9" t="s">
        <v>7511</v>
      </c>
      <c r="M1538" s="9">
        <v>263.32</v>
      </c>
      <c r="N1538" s="9">
        <v>154.02000000000001</v>
      </c>
      <c r="O1538" s="9">
        <v>5</v>
      </c>
      <c r="P1538" s="9">
        <v>0.2</v>
      </c>
      <c r="Q1538" s="9">
        <v>332</v>
      </c>
      <c r="R1538" s="9">
        <v>3</v>
      </c>
    </row>
    <row r="1539" spans="1:18" x14ac:dyDescent="0.3">
      <c r="A1539" s="9">
        <v>1182</v>
      </c>
      <c r="B1539" s="9" t="s">
        <v>1555</v>
      </c>
      <c r="C1539" s="9">
        <v>35</v>
      </c>
      <c r="D1539" s="9" t="s">
        <v>5023</v>
      </c>
      <c r="E1539" s="9" t="s">
        <v>6249</v>
      </c>
      <c r="F1539" s="9">
        <v>0</v>
      </c>
      <c r="G1539" s="9">
        <v>13842</v>
      </c>
      <c r="H1539" s="9" t="s">
        <v>6249</v>
      </c>
      <c r="I1539" s="9" t="s">
        <v>7456</v>
      </c>
      <c r="J1539" s="9">
        <v>134</v>
      </c>
      <c r="K1539" s="9" t="s">
        <v>7482</v>
      </c>
      <c r="L1539" s="9" t="s">
        <v>7507</v>
      </c>
      <c r="M1539" s="9">
        <v>838.42</v>
      </c>
      <c r="N1539" s="9">
        <v>419.75</v>
      </c>
      <c r="O1539" s="9">
        <v>3</v>
      </c>
      <c r="P1539" s="9">
        <v>0.2</v>
      </c>
      <c r="Q1539" s="9">
        <v>530</v>
      </c>
      <c r="R1539" s="9">
        <v>7</v>
      </c>
    </row>
    <row r="1540" spans="1:18" x14ac:dyDescent="0.3">
      <c r="A1540" s="9">
        <v>1982</v>
      </c>
      <c r="B1540" s="9" t="s">
        <v>1556</v>
      </c>
      <c r="C1540" s="9">
        <v>32</v>
      </c>
      <c r="D1540" s="9" t="s">
        <v>5022</v>
      </c>
      <c r="E1540" s="9" t="s">
        <v>6250</v>
      </c>
      <c r="F1540" s="9">
        <v>1</v>
      </c>
      <c r="G1540" s="9">
        <v>13575</v>
      </c>
      <c r="H1540" s="9" t="s">
        <v>6250</v>
      </c>
      <c r="I1540" s="9" t="s">
        <v>7455</v>
      </c>
      <c r="J1540" s="9">
        <v>117</v>
      </c>
      <c r="K1540" s="9" t="s">
        <v>7483</v>
      </c>
      <c r="L1540" s="9" t="s">
        <v>7507</v>
      </c>
      <c r="M1540" s="9">
        <v>609.79999999999995</v>
      </c>
      <c r="N1540" s="9">
        <v>337.8</v>
      </c>
      <c r="O1540" s="9">
        <v>2</v>
      </c>
      <c r="P1540" s="9">
        <v>0.05</v>
      </c>
      <c r="Q1540" s="9">
        <v>605</v>
      </c>
      <c r="R1540" s="9">
        <v>4</v>
      </c>
    </row>
    <row r="1541" spans="1:18" x14ac:dyDescent="0.3">
      <c r="A1541" s="9">
        <v>1363</v>
      </c>
      <c r="B1541" s="9" t="s">
        <v>1557</v>
      </c>
      <c r="C1541" s="9">
        <v>35</v>
      </c>
      <c r="D1541" s="9" t="s">
        <v>5022</v>
      </c>
      <c r="E1541" s="9" t="s">
        <v>6251</v>
      </c>
      <c r="F1541" s="9">
        <v>1</v>
      </c>
      <c r="G1541" s="9">
        <v>11605</v>
      </c>
      <c r="H1541" s="9" t="s">
        <v>6251</v>
      </c>
      <c r="I1541" s="9" t="s">
        <v>7456</v>
      </c>
      <c r="J1541" s="9">
        <v>118</v>
      </c>
      <c r="K1541" s="9" t="s">
        <v>7501</v>
      </c>
      <c r="L1541" s="9" t="s">
        <v>7510</v>
      </c>
      <c r="M1541" s="9">
        <v>691.68</v>
      </c>
      <c r="N1541" s="9">
        <v>465.37</v>
      </c>
      <c r="O1541" s="9">
        <v>3</v>
      </c>
      <c r="P1541" s="9"/>
      <c r="Q1541" s="9">
        <v>422</v>
      </c>
      <c r="R1541" s="9">
        <v>3</v>
      </c>
    </row>
    <row r="1542" spans="1:18" x14ac:dyDescent="0.3">
      <c r="A1542" s="9">
        <v>1038</v>
      </c>
      <c r="B1542" s="9" t="s">
        <v>1558</v>
      </c>
      <c r="C1542" s="9">
        <v>32</v>
      </c>
      <c r="D1542" s="9" t="s">
        <v>5019</v>
      </c>
      <c r="E1542" s="9" t="s">
        <v>5715</v>
      </c>
      <c r="F1542" s="9">
        <v>0</v>
      </c>
      <c r="G1542" s="9">
        <v>10432</v>
      </c>
      <c r="H1542" s="9" t="s">
        <v>5715</v>
      </c>
      <c r="I1542" s="9" t="s">
        <v>7457</v>
      </c>
      <c r="J1542" s="9">
        <v>117</v>
      </c>
      <c r="K1542" s="9" t="s">
        <v>7483</v>
      </c>
      <c r="L1542" s="9" t="s">
        <v>7510</v>
      </c>
      <c r="M1542" s="9">
        <v>809.22</v>
      </c>
      <c r="N1542" s="9">
        <v>408.66</v>
      </c>
      <c r="O1542" s="9">
        <v>4</v>
      </c>
      <c r="P1542" s="9"/>
      <c r="Q1542" s="9">
        <v>461</v>
      </c>
      <c r="R1542" s="9">
        <v>5</v>
      </c>
    </row>
    <row r="1543" spans="1:18" x14ac:dyDescent="0.3">
      <c r="A1543" s="9">
        <v>1496</v>
      </c>
      <c r="B1543" s="9" t="s">
        <v>1559</v>
      </c>
      <c r="C1543" s="9">
        <v>36</v>
      </c>
      <c r="D1543" s="9" t="s">
        <v>5022</v>
      </c>
      <c r="E1543" s="9" t="s">
        <v>6252</v>
      </c>
      <c r="F1543" s="9">
        <v>0</v>
      </c>
      <c r="G1543" s="9">
        <v>10182</v>
      </c>
      <c r="H1543" s="9" t="s">
        <v>6252</v>
      </c>
      <c r="I1543" s="9" t="s">
        <v>7456</v>
      </c>
      <c r="J1543" s="9">
        <v>102</v>
      </c>
      <c r="K1543" s="9" t="s">
        <v>7494</v>
      </c>
      <c r="L1543" s="9" t="s">
        <v>7510</v>
      </c>
      <c r="M1543" s="9">
        <v>236.17</v>
      </c>
      <c r="N1543" s="9">
        <v>118.26</v>
      </c>
      <c r="O1543" s="9">
        <v>5</v>
      </c>
      <c r="P1543" s="9"/>
      <c r="Q1543" s="9">
        <v>351</v>
      </c>
      <c r="R1543" s="9">
        <v>5</v>
      </c>
    </row>
    <row r="1544" spans="1:18" x14ac:dyDescent="0.3">
      <c r="A1544" s="9">
        <v>2372</v>
      </c>
      <c r="B1544" s="9" t="s">
        <v>1560</v>
      </c>
      <c r="C1544" s="9">
        <v>27</v>
      </c>
      <c r="D1544" s="9" t="s">
        <v>5022</v>
      </c>
      <c r="E1544" s="9" t="s">
        <v>6253</v>
      </c>
      <c r="F1544" s="9">
        <v>0</v>
      </c>
      <c r="G1544" s="9">
        <v>11484</v>
      </c>
      <c r="H1544" s="9" t="s">
        <v>6253</v>
      </c>
      <c r="I1544" s="9" t="s">
        <v>7456</v>
      </c>
      <c r="J1544" s="9">
        <v>101</v>
      </c>
      <c r="K1544" s="9" t="s">
        <v>7478</v>
      </c>
      <c r="L1544" s="9" t="s">
        <v>7509</v>
      </c>
      <c r="M1544" s="9">
        <v>571.26</v>
      </c>
      <c r="N1544" s="9">
        <v>368.99</v>
      </c>
      <c r="O1544" s="9">
        <v>2</v>
      </c>
      <c r="P1544" s="9"/>
      <c r="Q1544" s="9">
        <v>369</v>
      </c>
      <c r="R1544" s="9">
        <v>7</v>
      </c>
    </row>
    <row r="1545" spans="1:18" x14ac:dyDescent="0.3">
      <c r="A1545" s="9">
        <v>1981</v>
      </c>
      <c r="B1545" s="9" t="s">
        <v>1561</v>
      </c>
      <c r="C1545" s="9">
        <v>45</v>
      </c>
      <c r="D1545" s="9" t="s">
        <v>5020</v>
      </c>
      <c r="E1545" s="9" t="s">
        <v>6072</v>
      </c>
      <c r="F1545" s="9">
        <v>0</v>
      </c>
      <c r="G1545" s="9">
        <v>12806</v>
      </c>
      <c r="H1545" s="9" t="s">
        <v>6072</v>
      </c>
      <c r="I1545" s="9" t="s">
        <v>7456</v>
      </c>
      <c r="J1545" s="9">
        <v>143</v>
      </c>
      <c r="K1545" s="9" t="s">
        <v>7475</v>
      </c>
      <c r="L1545" s="9" t="s">
        <v>7509</v>
      </c>
      <c r="M1545" s="9">
        <v>142</v>
      </c>
      <c r="N1545" s="9"/>
      <c r="O1545" s="9">
        <v>2</v>
      </c>
      <c r="P1545" s="9"/>
      <c r="Q1545" s="9">
        <v>413</v>
      </c>
      <c r="R1545" s="9">
        <v>4</v>
      </c>
    </row>
    <row r="1546" spans="1:18" x14ac:dyDescent="0.3">
      <c r="A1546" s="9">
        <v>1920</v>
      </c>
      <c r="B1546" s="9" t="s">
        <v>1562</v>
      </c>
      <c r="C1546" s="9">
        <v>44</v>
      </c>
      <c r="D1546" s="9" t="s">
        <v>5018</v>
      </c>
      <c r="E1546" s="9" t="s">
        <v>6254</v>
      </c>
      <c r="F1546" s="9">
        <v>0</v>
      </c>
      <c r="G1546" s="9">
        <v>11141</v>
      </c>
      <c r="H1546" s="9" t="s">
        <v>6254</v>
      </c>
      <c r="I1546" s="9" t="s">
        <v>7455</v>
      </c>
      <c r="J1546" s="9">
        <v>110</v>
      </c>
      <c r="K1546" s="9" t="s">
        <v>7493</v>
      </c>
      <c r="L1546" s="9" t="s">
        <v>7507</v>
      </c>
      <c r="M1546" s="9">
        <v>1470.52</v>
      </c>
      <c r="N1546" s="9">
        <v>622.6</v>
      </c>
      <c r="O1546" s="9">
        <v>1</v>
      </c>
      <c r="P1546" s="9"/>
      <c r="Q1546" s="9">
        <v>547</v>
      </c>
      <c r="R1546" s="9">
        <v>7</v>
      </c>
    </row>
    <row r="1547" spans="1:18" x14ac:dyDescent="0.3">
      <c r="A1547" s="9">
        <v>2420</v>
      </c>
      <c r="B1547" s="9" t="s">
        <v>1563</v>
      </c>
      <c r="C1547" s="9">
        <v>45</v>
      </c>
      <c r="D1547" s="9" t="s">
        <v>5023</v>
      </c>
      <c r="E1547" s="9" t="s">
        <v>6255</v>
      </c>
      <c r="F1547" s="9">
        <v>0</v>
      </c>
      <c r="G1547" s="9">
        <v>10030</v>
      </c>
      <c r="H1547" s="9" t="s">
        <v>6255</v>
      </c>
      <c r="I1547" s="9" t="s">
        <v>7457</v>
      </c>
      <c r="J1547" s="9">
        <v>137</v>
      </c>
      <c r="K1547" s="9" t="s">
        <v>7484</v>
      </c>
      <c r="L1547" s="9" t="s">
        <v>7510</v>
      </c>
      <c r="M1547" s="9">
        <v>221.87</v>
      </c>
      <c r="N1547" s="9"/>
      <c r="O1547" s="9">
        <v>5</v>
      </c>
      <c r="P1547" s="9"/>
      <c r="Q1547" s="9">
        <v>1007</v>
      </c>
      <c r="R1547" s="9">
        <v>2</v>
      </c>
    </row>
    <row r="1548" spans="1:18" x14ac:dyDescent="0.3">
      <c r="A1548" s="9">
        <v>1721</v>
      </c>
      <c r="B1548" s="9" t="s">
        <v>1564</v>
      </c>
      <c r="C1548" s="9">
        <v>39</v>
      </c>
      <c r="D1548" s="9" t="s">
        <v>5019</v>
      </c>
      <c r="E1548" s="9" t="s">
        <v>5546</v>
      </c>
      <c r="F1548" s="9">
        <v>1</v>
      </c>
      <c r="G1548" s="9">
        <v>13024</v>
      </c>
      <c r="H1548" s="9" t="s">
        <v>5546</v>
      </c>
      <c r="I1548" s="9" t="s">
        <v>7455</v>
      </c>
      <c r="J1548" s="9">
        <v>148</v>
      </c>
      <c r="K1548" s="9" t="s">
        <v>7491</v>
      </c>
      <c r="L1548" s="9" t="s">
        <v>7507</v>
      </c>
      <c r="M1548" s="9">
        <v>424.86</v>
      </c>
      <c r="N1548" s="9">
        <v>290.88</v>
      </c>
      <c r="O1548" s="9">
        <v>2</v>
      </c>
      <c r="P1548" s="9"/>
      <c r="Q1548" s="9">
        <v>1168</v>
      </c>
      <c r="R1548" s="9">
        <v>1</v>
      </c>
    </row>
    <row r="1549" spans="1:18" x14ac:dyDescent="0.3">
      <c r="A1549" s="9">
        <v>2184</v>
      </c>
      <c r="B1549" s="9" t="s">
        <v>1565</v>
      </c>
      <c r="C1549" s="9">
        <v>37</v>
      </c>
      <c r="D1549" s="9" t="s">
        <v>5023</v>
      </c>
      <c r="E1549" s="9" t="s">
        <v>6256</v>
      </c>
      <c r="F1549" s="9">
        <v>0</v>
      </c>
      <c r="G1549" s="9">
        <v>11172</v>
      </c>
      <c r="H1549" s="9" t="s">
        <v>6256</v>
      </c>
      <c r="I1549" s="9" t="s">
        <v>7457</v>
      </c>
      <c r="J1549" s="9">
        <v>105</v>
      </c>
      <c r="K1549" s="9" t="s">
        <v>7461</v>
      </c>
      <c r="L1549" s="9" t="s">
        <v>7509</v>
      </c>
      <c r="M1549" s="9">
        <v>1342.37</v>
      </c>
      <c r="N1549" s="9">
        <v>912.8</v>
      </c>
      <c r="O1549" s="9">
        <v>3</v>
      </c>
      <c r="P1549" s="9"/>
      <c r="Q1549" s="9">
        <v>338</v>
      </c>
      <c r="R1549" s="9">
        <v>9</v>
      </c>
    </row>
    <row r="1550" spans="1:18" x14ac:dyDescent="0.3">
      <c r="A1550" s="9">
        <v>1015</v>
      </c>
      <c r="B1550" s="9" t="s">
        <v>1566</v>
      </c>
      <c r="C1550" s="9">
        <v>61</v>
      </c>
      <c r="D1550" s="9" t="s">
        <v>5019</v>
      </c>
      <c r="E1550" s="9" t="s">
        <v>6257</v>
      </c>
      <c r="F1550" s="9">
        <v>1</v>
      </c>
      <c r="G1550" s="9">
        <v>12575</v>
      </c>
      <c r="H1550" s="9" t="s">
        <v>6257</v>
      </c>
      <c r="I1550" s="9" t="s">
        <v>7456</v>
      </c>
      <c r="J1550" s="9">
        <v>112</v>
      </c>
      <c r="K1550" s="9" t="s">
        <v>7492</v>
      </c>
      <c r="L1550" s="9" t="s">
        <v>7508</v>
      </c>
      <c r="M1550" s="9">
        <v>749.93</v>
      </c>
      <c r="N1550" s="9">
        <v>350.55</v>
      </c>
      <c r="O1550" s="9">
        <v>3</v>
      </c>
      <c r="P1550" s="9"/>
      <c r="Q1550" s="9">
        <v>1524</v>
      </c>
      <c r="R1550" s="9">
        <v>1</v>
      </c>
    </row>
    <row r="1551" spans="1:18" x14ac:dyDescent="0.3">
      <c r="A1551" s="9">
        <v>1492</v>
      </c>
      <c r="B1551" s="9" t="s">
        <v>1567</v>
      </c>
      <c r="C1551" s="9">
        <v>41</v>
      </c>
      <c r="D1551" s="9" t="s">
        <v>5021</v>
      </c>
      <c r="E1551" s="9" t="s">
        <v>6258</v>
      </c>
      <c r="F1551" s="9">
        <v>0</v>
      </c>
      <c r="G1551" s="9">
        <v>11296</v>
      </c>
      <c r="H1551" s="9" t="s">
        <v>6258</v>
      </c>
      <c r="I1551" s="9" t="s">
        <v>7456</v>
      </c>
      <c r="J1551" s="9">
        <v>136</v>
      </c>
      <c r="K1551" s="9" t="s">
        <v>7503</v>
      </c>
      <c r="L1551" s="9" t="s">
        <v>7507</v>
      </c>
      <c r="M1551" s="9">
        <v>246.67</v>
      </c>
      <c r="N1551" s="9">
        <v>139.63</v>
      </c>
      <c r="O1551" s="9">
        <v>3</v>
      </c>
      <c r="P1551" s="9"/>
      <c r="Q1551" s="9">
        <v>425</v>
      </c>
      <c r="R1551" s="9">
        <v>4</v>
      </c>
    </row>
    <row r="1552" spans="1:18" x14ac:dyDescent="0.3">
      <c r="A1552" s="9">
        <v>2449</v>
      </c>
      <c r="B1552" s="9" t="s">
        <v>1568</v>
      </c>
      <c r="C1552" s="9">
        <v>58</v>
      </c>
      <c r="D1552" s="9" t="s">
        <v>5020</v>
      </c>
      <c r="E1552" s="9" t="s">
        <v>5838</v>
      </c>
      <c r="F1552" s="9">
        <v>1</v>
      </c>
      <c r="G1552" s="9">
        <v>12911</v>
      </c>
      <c r="H1552" s="9" t="s">
        <v>5838</v>
      </c>
      <c r="I1552" s="9" t="s">
        <v>7457</v>
      </c>
      <c r="J1552" s="9">
        <v>131</v>
      </c>
      <c r="K1552" s="9" t="s">
        <v>7504</v>
      </c>
      <c r="L1552" s="9" t="s">
        <v>7509</v>
      </c>
      <c r="M1552" s="9">
        <v>607.13</v>
      </c>
      <c r="N1552" s="9">
        <v>267.87</v>
      </c>
      <c r="O1552" s="9">
        <v>3</v>
      </c>
      <c r="P1552" s="9"/>
      <c r="Q1552" s="9">
        <v>879</v>
      </c>
      <c r="R1552" s="9">
        <v>5</v>
      </c>
    </row>
    <row r="1553" spans="1:18" x14ac:dyDescent="0.3">
      <c r="A1553" s="9">
        <v>2131</v>
      </c>
      <c r="B1553" s="9" t="s">
        <v>1569</v>
      </c>
      <c r="C1553" s="9">
        <v>25</v>
      </c>
      <c r="D1553" s="9" t="s">
        <v>5022</v>
      </c>
      <c r="E1553" s="9" t="s">
        <v>6259</v>
      </c>
      <c r="F1553" s="9">
        <v>0</v>
      </c>
      <c r="G1553" s="9">
        <v>13456</v>
      </c>
      <c r="H1553" s="9" t="s">
        <v>6259</v>
      </c>
      <c r="I1553" s="9" t="s">
        <v>7455</v>
      </c>
      <c r="J1553" s="9">
        <v>138</v>
      </c>
      <c r="K1553" s="9" t="s">
        <v>7464</v>
      </c>
      <c r="L1553" s="9" t="s">
        <v>7510</v>
      </c>
      <c r="M1553" s="9">
        <v>218.01</v>
      </c>
      <c r="N1553" s="9">
        <v>131.33000000000001</v>
      </c>
      <c r="O1553" s="9">
        <v>2</v>
      </c>
      <c r="P1553" s="9"/>
      <c r="Q1553" s="9">
        <v>611</v>
      </c>
      <c r="R1553" s="9">
        <v>4</v>
      </c>
    </row>
    <row r="1554" spans="1:18" x14ac:dyDescent="0.3">
      <c r="A1554" s="9">
        <v>1893</v>
      </c>
      <c r="B1554" s="9" t="s">
        <v>1570</v>
      </c>
      <c r="C1554" s="9">
        <v>48</v>
      </c>
      <c r="D1554" s="9" t="s">
        <v>5022</v>
      </c>
      <c r="E1554" s="9" t="s">
        <v>6260</v>
      </c>
      <c r="F1554" s="9">
        <v>0</v>
      </c>
      <c r="G1554" s="9">
        <v>11903</v>
      </c>
      <c r="H1554" s="9" t="s">
        <v>6260</v>
      </c>
      <c r="I1554" s="9" t="s">
        <v>7455</v>
      </c>
      <c r="J1554" s="9">
        <v>109</v>
      </c>
      <c r="K1554" s="9" t="s">
        <v>7466</v>
      </c>
      <c r="L1554" s="9" t="s">
        <v>7508</v>
      </c>
      <c r="M1554" s="9">
        <v>340.31</v>
      </c>
      <c r="N1554" s="9">
        <v>155.04</v>
      </c>
      <c r="O1554" s="9">
        <v>4</v>
      </c>
      <c r="P1554" s="9">
        <v>0.2</v>
      </c>
      <c r="Q1554" s="9">
        <v>549</v>
      </c>
      <c r="R1554" s="9">
        <v>1</v>
      </c>
    </row>
    <row r="1555" spans="1:18" x14ac:dyDescent="0.3">
      <c r="A1555" s="9">
        <v>2473</v>
      </c>
      <c r="B1555" s="9" t="s">
        <v>1571</v>
      </c>
      <c r="C1555" s="9">
        <v>28</v>
      </c>
      <c r="D1555" s="9" t="s">
        <v>5018</v>
      </c>
      <c r="E1555" s="9" t="s">
        <v>6261</v>
      </c>
      <c r="F1555" s="9">
        <v>0</v>
      </c>
      <c r="G1555" s="9">
        <v>10101</v>
      </c>
      <c r="H1555" s="9" t="s">
        <v>6261</v>
      </c>
      <c r="I1555" s="9" t="s">
        <v>7456</v>
      </c>
      <c r="J1555" s="9">
        <v>144</v>
      </c>
      <c r="K1555" s="9" t="s">
        <v>7462</v>
      </c>
      <c r="L1555" s="9" t="s">
        <v>7508</v>
      </c>
      <c r="M1555" s="9">
        <v>125.44</v>
      </c>
      <c r="N1555" s="9">
        <v>52.05</v>
      </c>
      <c r="O1555" s="9">
        <v>5</v>
      </c>
      <c r="P1555" s="9"/>
      <c r="Q1555" s="9">
        <v>391</v>
      </c>
      <c r="R1555" s="9">
        <v>7</v>
      </c>
    </row>
    <row r="1556" spans="1:18" x14ac:dyDescent="0.3">
      <c r="A1556" s="9">
        <v>1310</v>
      </c>
      <c r="B1556" s="9" t="s">
        <v>1572</v>
      </c>
      <c r="C1556" s="9">
        <v>150</v>
      </c>
      <c r="D1556" s="9" t="s">
        <v>5023</v>
      </c>
      <c r="E1556" s="9" t="s">
        <v>6262</v>
      </c>
      <c r="F1556" s="9">
        <v>0</v>
      </c>
      <c r="G1556" s="9">
        <v>11095</v>
      </c>
      <c r="H1556" s="9" t="s">
        <v>6262</v>
      </c>
      <c r="I1556" s="9" t="s">
        <v>7457</v>
      </c>
      <c r="J1556" s="9">
        <v>126</v>
      </c>
      <c r="K1556" s="9" t="s">
        <v>7469</v>
      </c>
      <c r="L1556" s="9" t="s">
        <v>7508</v>
      </c>
      <c r="M1556" s="9">
        <v>685.43</v>
      </c>
      <c r="N1556" s="9">
        <v>443.79</v>
      </c>
      <c r="O1556" s="9">
        <v>3</v>
      </c>
      <c r="P1556" s="9"/>
      <c r="Q1556" s="9">
        <v>450</v>
      </c>
      <c r="R1556" s="9">
        <v>5</v>
      </c>
    </row>
    <row r="1557" spans="1:18" x14ac:dyDescent="0.3">
      <c r="A1557" s="9">
        <v>1738</v>
      </c>
      <c r="B1557" s="9" t="s">
        <v>1573</v>
      </c>
      <c r="C1557" s="9">
        <v>33</v>
      </c>
      <c r="D1557" s="9" t="s">
        <v>5023</v>
      </c>
      <c r="E1557" s="9" t="s">
        <v>6263</v>
      </c>
      <c r="F1557" s="9">
        <v>0</v>
      </c>
      <c r="G1557" s="9">
        <v>11728</v>
      </c>
      <c r="H1557" s="9" t="s">
        <v>6263</v>
      </c>
      <c r="I1557" s="9" t="s">
        <v>7457</v>
      </c>
      <c r="J1557" s="9">
        <v>115</v>
      </c>
      <c r="K1557" s="9" t="s">
        <v>7481</v>
      </c>
      <c r="L1557" s="9" t="s">
        <v>7510</v>
      </c>
      <c r="M1557" s="9">
        <v>1219.6199999999999</v>
      </c>
      <c r="N1557" s="9">
        <v>606.91</v>
      </c>
      <c r="O1557" s="9">
        <v>2</v>
      </c>
      <c r="P1557" s="9"/>
      <c r="Q1557" s="9">
        <v>704</v>
      </c>
      <c r="R1557" s="9">
        <v>3</v>
      </c>
    </row>
    <row r="1558" spans="1:18" x14ac:dyDescent="0.3">
      <c r="A1558" s="9">
        <v>2193</v>
      </c>
      <c r="B1558" s="9" t="s">
        <v>1574</v>
      </c>
      <c r="C1558" s="9">
        <v>32</v>
      </c>
      <c r="D1558" s="9" t="s">
        <v>5023</v>
      </c>
      <c r="E1558" s="9" t="s">
        <v>6253</v>
      </c>
      <c r="F1558" s="9">
        <v>1</v>
      </c>
      <c r="G1558" s="9">
        <v>13905</v>
      </c>
      <c r="H1558" s="9" t="s">
        <v>6253</v>
      </c>
      <c r="I1558" s="9" t="s">
        <v>7457</v>
      </c>
      <c r="J1558" s="9">
        <v>116</v>
      </c>
      <c r="K1558" s="9" t="s">
        <v>7480</v>
      </c>
      <c r="L1558" s="9" t="s">
        <v>7508</v>
      </c>
      <c r="M1558" s="9">
        <v>899.66</v>
      </c>
      <c r="N1558" s="9">
        <v>389.15</v>
      </c>
      <c r="O1558" s="9">
        <v>2</v>
      </c>
      <c r="P1558" s="9"/>
      <c r="Q1558" s="9">
        <v>369</v>
      </c>
      <c r="R1558" s="9">
        <v>2</v>
      </c>
    </row>
    <row r="1559" spans="1:18" x14ac:dyDescent="0.3">
      <c r="A1559" s="9">
        <v>1545</v>
      </c>
      <c r="B1559" s="9" t="s">
        <v>1575</v>
      </c>
      <c r="C1559" s="9">
        <v>32</v>
      </c>
      <c r="D1559" s="9" t="s">
        <v>5022</v>
      </c>
      <c r="E1559" s="9" t="s">
        <v>6264</v>
      </c>
      <c r="F1559" s="9">
        <v>0</v>
      </c>
      <c r="G1559" s="9">
        <v>12670</v>
      </c>
      <c r="H1559" s="9" t="s">
        <v>6264</v>
      </c>
      <c r="I1559" s="9" t="s">
        <v>7457</v>
      </c>
      <c r="J1559" s="9">
        <v>113</v>
      </c>
      <c r="K1559" s="9" t="s">
        <v>7460</v>
      </c>
      <c r="L1559" s="9" t="s">
        <v>7509</v>
      </c>
      <c r="M1559" s="9">
        <v>929.2</v>
      </c>
      <c r="N1559" s="9">
        <v>604.14</v>
      </c>
      <c r="O1559" s="9">
        <v>3</v>
      </c>
      <c r="P1559" s="9"/>
      <c r="Q1559" s="9">
        <v>696</v>
      </c>
      <c r="R1559" s="9">
        <v>6</v>
      </c>
    </row>
    <row r="1560" spans="1:18" x14ac:dyDescent="0.3">
      <c r="A1560" s="9">
        <v>1413</v>
      </c>
      <c r="B1560" s="9" t="s">
        <v>1576</v>
      </c>
      <c r="C1560" s="9">
        <v>58</v>
      </c>
      <c r="D1560" s="9" t="s">
        <v>5023</v>
      </c>
      <c r="E1560" s="9" t="s">
        <v>6037</v>
      </c>
      <c r="F1560" s="9">
        <v>0</v>
      </c>
      <c r="G1560" s="9">
        <v>12852</v>
      </c>
      <c r="H1560" s="9" t="s">
        <v>6037</v>
      </c>
      <c r="I1560" s="9" t="s">
        <v>7456</v>
      </c>
      <c r="J1560" s="9">
        <v>125</v>
      </c>
      <c r="K1560" s="9" t="s">
        <v>7479</v>
      </c>
      <c r="L1560" s="9" t="s">
        <v>7507</v>
      </c>
      <c r="M1560" s="9">
        <v>340.85</v>
      </c>
      <c r="N1560" s="9">
        <v>214.3</v>
      </c>
      <c r="O1560" s="9">
        <v>1</v>
      </c>
      <c r="P1560" s="9"/>
      <c r="Q1560" s="9">
        <v>948</v>
      </c>
      <c r="R1560" s="9">
        <v>7</v>
      </c>
    </row>
    <row r="1561" spans="1:18" x14ac:dyDescent="0.3">
      <c r="A1561" s="9">
        <v>1250</v>
      </c>
      <c r="B1561" s="9" t="s">
        <v>1577</v>
      </c>
      <c r="C1561" s="9">
        <v>40</v>
      </c>
      <c r="D1561" s="9" t="s">
        <v>5020</v>
      </c>
      <c r="E1561" s="9" t="s">
        <v>6265</v>
      </c>
      <c r="F1561" s="9">
        <v>0</v>
      </c>
      <c r="G1561" s="9">
        <v>12455</v>
      </c>
      <c r="H1561" s="9" t="s">
        <v>6265</v>
      </c>
      <c r="I1561" s="9" t="s">
        <v>7455</v>
      </c>
      <c r="J1561" s="9">
        <v>130</v>
      </c>
      <c r="K1561" s="9" t="s">
        <v>7487</v>
      </c>
      <c r="L1561" s="9" t="s">
        <v>7508</v>
      </c>
      <c r="M1561" s="9">
        <v>548.65</v>
      </c>
      <c r="N1561" s="9">
        <v>332</v>
      </c>
      <c r="O1561" s="9">
        <v>2</v>
      </c>
      <c r="P1561" s="9">
        <v>0.2</v>
      </c>
      <c r="Q1561" s="9">
        <v>471</v>
      </c>
      <c r="R1561" s="9">
        <v>3</v>
      </c>
    </row>
    <row r="1562" spans="1:18" x14ac:dyDescent="0.3">
      <c r="A1562" s="9">
        <v>1758</v>
      </c>
      <c r="B1562" s="9" t="s">
        <v>1578</v>
      </c>
      <c r="C1562" s="9">
        <v>150</v>
      </c>
      <c r="D1562" s="9" t="s">
        <v>5019</v>
      </c>
      <c r="E1562" s="9" t="s">
        <v>6266</v>
      </c>
      <c r="F1562" s="9">
        <v>0</v>
      </c>
      <c r="G1562" s="9">
        <v>13418</v>
      </c>
      <c r="H1562" s="9" t="s">
        <v>6266</v>
      </c>
      <c r="I1562" s="9" t="s">
        <v>7456</v>
      </c>
      <c r="J1562" s="9">
        <v>107</v>
      </c>
      <c r="K1562" s="9" t="s">
        <v>7485</v>
      </c>
      <c r="L1562" s="9" t="s">
        <v>7508</v>
      </c>
      <c r="M1562" s="9">
        <v>1275.5999999999999</v>
      </c>
      <c r="N1562" s="9">
        <v>858.96</v>
      </c>
      <c r="O1562" s="9">
        <v>5</v>
      </c>
      <c r="P1562" s="9">
        <v>0.1</v>
      </c>
      <c r="Q1562" s="9">
        <v>475</v>
      </c>
      <c r="R1562" s="9">
        <v>7</v>
      </c>
    </row>
    <row r="1563" spans="1:18" x14ac:dyDescent="0.3">
      <c r="A1563" s="9">
        <v>2164</v>
      </c>
      <c r="B1563" s="9" t="s">
        <v>1579</v>
      </c>
      <c r="C1563" s="9">
        <v>33</v>
      </c>
      <c r="D1563" s="9" t="s">
        <v>5022</v>
      </c>
      <c r="E1563" s="9" t="s">
        <v>6267</v>
      </c>
      <c r="F1563" s="9">
        <v>0</v>
      </c>
      <c r="G1563" s="9">
        <v>13923</v>
      </c>
      <c r="H1563" s="9" t="s">
        <v>6267</v>
      </c>
      <c r="I1563" s="9" t="s">
        <v>7457</v>
      </c>
      <c r="J1563" s="9">
        <v>104</v>
      </c>
      <c r="K1563" s="9" t="s">
        <v>7499</v>
      </c>
      <c r="L1563" s="9" t="s">
        <v>7509</v>
      </c>
      <c r="M1563" s="9">
        <v>177.39</v>
      </c>
      <c r="N1563" s="9">
        <v>96.99</v>
      </c>
      <c r="O1563" s="9">
        <v>5</v>
      </c>
      <c r="P1563" s="9"/>
      <c r="Q1563" s="9">
        <v>674</v>
      </c>
      <c r="R1563" s="9">
        <v>5</v>
      </c>
    </row>
    <row r="1564" spans="1:18" x14ac:dyDescent="0.3">
      <c r="A1564" s="9">
        <v>2297</v>
      </c>
      <c r="B1564" s="9" t="s">
        <v>1580</v>
      </c>
      <c r="C1564" s="9">
        <v>52</v>
      </c>
      <c r="D1564" s="9" t="s">
        <v>5020</v>
      </c>
      <c r="E1564" s="9" t="s">
        <v>6268</v>
      </c>
      <c r="F1564" s="9">
        <v>0</v>
      </c>
      <c r="G1564" s="9">
        <v>11390</v>
      </c>
      <c r="H1564" s="9" t="s">
        <v>6268</v>
      </c>
      <c r="I1564" s="9" t="s">
        <v>7455</v>
      </c>
      <c r="J1564" s="9">
        <v>143</v>
      </c>
      <c r="K1564" s="9" t="s">
        <v>7475</v>
      </c>
      <c r="L1564" s="9" t="s">
        <v>7510</v>
      </c>
      <c r="M1564" s="9">
        <v>1294</v>
      </c>
      <c r="N1564" s="9">
        <v>567.30999999999995</v>
      </c>
      <c r="O1564" s="9">
        <v>1</v>
      </c>
      <c r="P1564" s="9"/>
      <c r="Q1564" s="9">
        <v>887</v>
      </c>
      <c r="R1564" s="9">
        <v>3</v>
      </c>
    </row>
    <row r="1565" spans="1:18" x14ac:dyDescent="0.3">
      <c r="A1565" s="9">
        <v>2439</v>
      </c>
      <c r="B1565" s="9" t="s">
        <v>1581</v>
      </c>
      <c r="C1565" s="9">
        <v>45</v>
      </c>
      <c r="D1565" s="9" t="s">
        <v>5021</v>
      </c>
      <c r="E1565" s="9" t="s">
        <v>5417</v>
      </c>
      <c r="F1565" s="9">
        <v>1</v>
      </c>
      <c r="G1565" s="9">
        <v>10829</v>
      </c>
      <c r="H1565" s="9" t="s">
        <v>5417</v>
      </c>
      <c r="I1565" s="9" t="s">
        <v>7456</v>
      </c>
      <c r="J1565" s="9">
        <v>140</v>
      </c>
      <c r="K1565" s="9" t="s">
        <v>7468</v>
      </c>
      <c r="L1565" s="9" t="s">
        <v>7508</v>
      </c>
      <c r="M1565" s="9">
        <v>751.35</v>
      </c>
      <c r="N1565" s="9">
        <v>314.37</v>
      </c>
      <c r="O1565" s="9">
        <v>2</v>
      </c>
      <c r="P1565" s="9"/>
      <c r="Q1565" s="9">
        <v>452</v>
      </c>
      <c r="R1565" s="9">
        <v>5</v>
      </c>
    </row>
    <row r="1566" spans="1:18" x14ac:dyDescent="0.3">
      <c r="A1566" s="9">
        <v>2062</v>
      </c>
      <c r="B1566" s="9" t="s">
        <v>1582</v>
      </c>
      <c r="C1566" s="9">
        <v>35</v>
      </c>
      <c r="D1566" s="9" t="s">
        <v>5020</v>
      </c>
      <c r="E1566" s="9" t="s">
        <v>6269</v>
      </c>
      <c r="F1566" s="9">
        <v>0</v>
      </c>
      <c r="G1566" s="9">
        <v>12836</v>
      </c>
      <c r="H1566" s="9" t="s">
        <v>6269</v>
      </c>
      <c r="I1566" s="9" t="s">
        <v>7457</v>
      </c>
      <c r="J1566" s="9">
        <v>138</v>
      </c>
      <c r="K1566" s="9" t="s">
        <v>7464</v>
      </c>
      <c r="L1566" s="9" t="s">
        <v>7511</v>
      </c>
      <c r="M1566" s="9">
        <v>1263.8599999999999</v>
      </c>
      <c r="N1566" s="9">
        <v>626.28</v>
      </c>
      <c r="O1566" s="9">
        <v>1</v>
      </c>
      <c r="P1566" s="9"/>
      <c r="Q1566" s="9">
        <v>370</v>
      </c>
      <c r="R1566" s="9">
        <v>10</v>
      </c>
    </row>
    <row r="1567" spans="1:18" x14ac:dyDescent="0.3">
      <c r="A1567" s="9">
        <v>1813</v>
      </c>
      <c r="B1567" s="9" t="s">
        <v>1583</v>
      </c>
      <c r="C1567" s="9">
        <v>16</v>
      </c>
      <c r="D1567" s="9" t="s">
        <v>5020</v>
      </c>
      <c r="E1567" s="9" t="s">
        <v>6270</v>
      </c>
      <c r="F1567" s="9">
        <v>0</v>
      </c>
      <c r="G1567" s="9">
        <v>10617</v>
      </c>
      <c r="H1567" s="9" t="s">
        <v>6270</v>
      </c>
      <c r="I1567" s="9" t="s">
        <v>7456</v>
      </c>
      <c r="J1567" s="9">
        <v>130</v>
      </c>
      <c r="K1567" s="9" t="s">
        <v>7487</v>
      </c>
      <c r="L1567" s="9" t="s">
        <v>7509</v>
      </c>
      <c r="M1567" s="9">
        <v>511.11</v>
      </c>
      <c r="N1567" s="9">
        <v>217.76</v>
      </c>
      <c r="O1567" s="9">
        <v>2</v>
      </c>
      <c r="P1567" s="9">
        <v>0.1</v>
      </c>
      <c r="Q1567" s="9">
        <v>395</v>
      </c>
      <c r="R1567" s="9">
        <v>5</v>
      </c>
    </row>
    <row r="1568" spans="1:18" x14ac:dyDescent="0.3">
      <c r="A1568" s="9">
        <v>1028</v>
      </c>
      <c r="B1568" s="9" t="s">
        <v>1584</v>
      </c>
      <c r="C1568" s="9">
        <v>43</v>
      </c>
      <c r="D1568" s="9" t="s">
        <v>5021</v>
      </c>
      <c r="E1568" s="9" t="s">
        <v>6199</v>
      </c>
      <c r="F1568" s="9">
        <v>0</v>
      </c>
      <c r="G1568" s="9">
        <v>12596</v>
      </c>
      <c r="H1568" s="9" t="s">
        <v>6199</v>
      </c>
      <c r="I1568" s="9" t="s">
        <v>7457</v>
      </c>
      <c r="J1568" s="9">
        <v>110</v>
      </c>
      <c r="K1568" s="9" t="s">
        <v>7493</v>
      </c>
      <c r="L1568" s="9" t="s">
        <v>7510</v>
      </c>
      <c r="M1568" s="9">
        <v>541.32000000000005</v>
      </c>
      <c r="N1568" s="9">
        <v>303.49</v>
      </c>
      <c r="O1568" s="9">
        <v>2</v>
      </c>
      <c r="P1568" s="9"/>
      <c r="Q1568" s="9">
        <v>442</v>
      </c>
      <c r="R1568" s="9">
        <v>6</v>
      </c>
    </row>
    <row r="1569" spans="1:18" x14ac:dyDescent="0.3">
      <c r="A1569" s="9">
        <v>1957</v>
      </c>
      <c r="B1569" s="9" t="s">
        <v>1585</v>
      </c>
      <c r="C1569" s="9">
        <v>48</v>
      </c>
      <c r="D1569" s="9" t="s">
        <v>5020</v>
      </c>
      <c r="E1569" s="9" t="s">
        <v>5103</v>
      </c>
      <c r="F1569" s="9">
        <v>0</v>
      </c>
      <c r="G1569" s="9">
        <v>10290</v>
      </c>
      <c r="H1569" s="9" t="s">
        <v>5103</v>
      </c>
      <c r="I1569" s="9" t="s">
        <v>7456</v>
      </c>
      <c r="J1569" s="9">
        <v>130</v>
      </c>
      <c r="K1569" s="9" t="s">
        <v>7487</v>
      </c>
      <c r="L1569" s="9" t="s">
        <v>7510</v>
      </c>
      <c r="M1569" s="9">
        <v>1139.83</v>
      </c>
      <c r="N1569" s="9">
        <v>460.89</v>
      </c>
      <c r="O1569" s="9">
        <v>1</v>
      </c>
      <c r="P1569" s="9"/>
      <c r="Q1569" s="9">
        <v>390</v>
      </c>
      <c r="R1569" s="9">
        <v>7</v>
      </c>
    </row>
    <row r="1570" spans="1:18" x14ac:dyDescent="0.3">
      <c r="A1570" s="9">
        <v>1476</v>
      </c>
      <c r="B1570" s="9" t="s">
        <v>1586</v>
      </c>
      <c r="C1570" s="9">
        <v>25</v>
      </c>
      <c r="D1570" s="9" t="s">
        <v>5019</v>
      </c>
      <c r="E1570" s="9" t="s">
        <v>5705</v>
      </c>
      <c r="F1570" s="9">
        <v>0</v>
      </c>
      <c r="G1570" s="9">
        <v>12469</v>
      </c>
      <c r="H1570" s="9" t="s">
        <v>5705</v>
      </c>
      <c r="I1570" s="9" t="s">
        <v>7456</v>
      </c>
      <c r="J1570" s="9">
        <v>139</v>
      </c>
      <c r="K1570" s="9" t="s">
        <v>7486</v>
      </c>
      <c r="L1570" s="9" t="s">
        <v>7507</v>
      </c>
      <c r="M1570" s="9">
        <v>1188.24</v>
      </c>
      <c r="N1570" s="9">
        <v>633.49</v>
      </c>
      <c r="O1570" s="9">
        <v>4</v>
      </c>
      <c r="P1570" s="9"/>
      <c r="Q1570" s="9">
        <v>609</v>
      </c>
      <c r="R1570" s="9">
        <v>4</v>
      </c>
    </row>
    <row r="1571" spans="1:18" x14ac:dyDescent="0.3">
      <c r="A1571" s="9">
        <v>1317</v>
      </c>
      <c r="B1571" s="9" t="s">
        <v>1587</v>
      </c>
      <c r="C1571" s="9">
        <v>35</v>
      </c>
      <c r="D1571" s="9" t="s">
        <v>5022</v>
      </c>
      <c r="E1571" s="9" t="s">
        <v>6271</v>
      </c>
      <c r="F1571" s="9">
        <v>0</v>
      </c>
      <c r="G1571" s="9">
        <v>10180</v>
      </c>
      <c r="H1571" s="9" t="s">
        <v>6271</v>
      </c>
      <c r="I1571" s="9" t="s">
        <v>7456</v>
      </c>
      <c r="J1571" s="9">
        <v>107</v>
      </c>
      <c r="K1571" s="9" t="s">
        <v>7485</v>
      </c>
      <c r="L1571" s="9" t="s">
        <v>7508</v>
      </c>
      <c r="M1571" s="9">
        <v>382.98</v>
      </c>
      <c r="N1571" s="9">
        <v>173.7</v>
      </c>
      <c r="O1571" s="9">
        <v>3</v>
      </c>
      <c r="P1571" s="9"/>
      <c r="Q1571" s="9">
        <v>377</v>
      </c>
      <c r="R1571" s="9">
        <v>6</v>
      </c>
    </row>
    <row r="1572" spans="1:18" x14ac:dyDescent="0.3">
      <c r="A1572" s="9">
        <v>1244</v>
      </c>
      <c r="B1572" s="9" t="s">
        <v>1588</v>
      </c>
      <c r="C1572" s="9">
        <v>200</v>
      </c>
      <c r="D1572" s="9" t="s">
        <v>5018</v>
      </c>
      <c r="E1572" s="9" t="s">
        <v>6272</v>
      </c>
      <c r="F1572" s="9">
        <v>0</v>
      </c>
      <c r="G1572" s="9">
        <v>12702</v>
      </c>
      <c r="H1572" s="9" t="s">
        <v>6272</v>
      </c>
      <c r="I1572" s="9" t="s">
        <v>7457</v>
      </c>
      <c r="J1572" s="9">
        <v>136</v>
      </c>
      <c r="K1572" s="9" t="s">
        <v>7503</v>
      </c>
      <c r="L1572" s="9" t="s">
        <v>7507</v>
      </c>
      <c r="M1572" s="9">
        <v>1460.66</v>
      </c>
      <c r="N1572" s="9">
        <v>745.64</v>
      </c>
      <c r="O1572" s="9">
        <v>3</v>
      </c>
      <c r="P1572" s="9">
        <v>0.1</v>
      </c>
      <c r="Q1572" s="9">
        <v>338</v>
      </c>
      <c r="R1572" s="9">
        <v>5</v>
      </c>
    </row>
    <row r="1573" spans="1:18" x14ac:dyDescent="0.3">
      <c r="A1573" s="9">
        <v>1747</v>
      </c>
      <c r="B1573" s="9" t="s">
        <v>1589</v>
      </c>
      <c r="C1573" s="9">
        <v>16</v>
      </c>
      <c r="D1573" s="9" t="s">
        <v>5021</v>
      </c>
      <c r="E1573" s="9" t="s">
        <v>5433</v>
      </c>
      <c r="F1573" s="9">
        <v>1</v>
      </c>
      <c r="G1573" s="9">
        <v>12161</v>
      </c>
      <c r="H1573" s="9" t="s">
        <v>5433</v>
      </c>
      <c r="I1573" s="9" t="s">
        <v>7455</v>
      </c>
      <c r="J1573" s="9">
        <v>135</v>
      </c>
      <c r="K1573" s="9" t="s">
        <v>7458</v>
      </c>
      <c r="L1573" s="9" t="s">
        <v>7509</v>
      </c>
      <c r="M1573" s="9">
        <v>172.51</v>
      </c>
      <c r="N1573" s="9">
        <v>103.94</v>
      </c>
      <c r="O1573" s="9">
        <v>3</v>
      </c>
      <c r="P1573" s="9"/>
      <c r="Q1573" s="9">
        <v>685</v>
      </c>
      <c r="R1573" s="9">
        <v>4</v>
      </c>
    </row>
    <row r="1574" spans="1:18" x14ac:dyDescent="0.3">
      <c r="A1574" s="9">
        <v>1696</v>
      </c>
      <c r="B1574" s="9" t="s">
        <v>1590</v>
      </c>
      <c r="C1574" s="9">
        <v>30</v>
      </c>
      <c r="D1574" s="9" t="s">
        <v>5022</v>
      </c>
      <c r="E1574" s="9" t="s">
        <v>5171</v>
      </c>
      <c r="F1574" s="9">
        <v>1</v>
      </c>
      <c r="G1574" s="9">
        <v>11261</v>
      </c>
      <c r="H1574" s="9" t="s">
        <v>5171</v>
      </c>
      <c r="I1574" s="9" t="s">
        <v>7455</v>
      </c>
      <c r="J1574" s="9">
        <v>124</v>
      </c>
      <c r="K1574" s="9" t="s">
        <v>7497</v>
      </c>
      <c r="L1574" s="9" t="s">
        <v>7508</v>
      </c>
      <c r="M1574" s="9">
        <v>149.33000000000001</v>
      </c>
      <c r="N1574" s="9"/>
      <c r="O1574" s="9">
        <v>1</v>
      </c>
      <c r="P1574" s="9"/>
      <c r="Q1574" s="9">
        <v>351</v>
      </c>
      <c r="R1574" s="9">
        <v>2</v>
      </c>
    </row>
    <row r="1575" spans="1:18" x14ac:dyDescent="0.3">
      <c r="A1575" s="9">
        <v>1271</v>
      </c>
      <c r="B1575" s="9" t="s">
        <v>1591</v>
      </c>
      <c r="C1575" s="9">
        <v>45</v>
      </c>
      <c r="D1575" s="9" t="s">
        <v>5023</v>
      </c>
      <c r="E1575" s="9" t="s">
        <v>5063</v>
      </c>
      <c r="F1575" s="9">
        <v>0</v>
      </c>
      <c r="G1575" s="9">
        <v>13165</v>
      </c>
      <c r="H1575" s="9" t="s">
        <v>5063</v>
      </c>
      <c r="I1575" s="9" t="s">
        <v>7457</v>
      </c>
      <c r="J1575" s="9">
        <v>139</v>
      </c>
      <c r="K1575" s="9" t="s">
        <v>7486</v>
      </c>
      <c r="L1575" s="9" t="s">
        <v>7509</v>
      </c>
      <c r="M1575" s="9">
        <v>913.48</v>
      </c>
      <c r="N1575" s="9">
        <v>458.93</v>
      </c>
      <c r="O1575" s="9">
        <v>2</v>
      </c>
      <c r="P1575" s="9"/>
      <c r="Q1575" s="9">
        <v>667</v>
      </c>
      <c r="R1575" s="9">
        <v>4</v>
      </c>
    </row>
    <row r="1576" spans="1:18" x14ac:dyDescent="0.3">
      <c r="A1576" s="9">
        <v>2463</v>
      </c>
      <c r="B1576" s="9" t="s">
        <v>1592</v>
      </c>
      <c r="C1576" s="9">
        <v>56</v>
      </c>
      <c r="D1576" s="9" t="s">
        <v>5019</v>
      </c>
      <c r="E1576" s="9" t="s">
        <v>5542</v>
      </c>
      <c r="F1576" s="9">
        <v>1</v>
      </c>
      <c r="G1576" s="9">
        <v>10259</v>
      </c>
      <c r="H1576" s="9" t="s">
        <v>5542</v>
      </c>
      <c r="I1576" s="9" t="s">
        <v>7455</v>
      </c>
      <c r="J1576" s="9">
        <v>136</v>
      </c>
      <c r="K1576" s="9" t="s">
        <v>7503</v>
      </c>
      <c r="L1576" s="9" t="s">
        <v>7509</v>
      </c>
      <c r="M1576" s="9">
        <v>1097.97</v>
      </c>
      <c r="N1576" s="9">
        <v>765.53</v>
      </c>
      <c r="O1576" s="9">
        <v>2</v>
      </c>
      <c r="P1576" s="9"/>
      <c r="Q1576" s="9">
        <v>728</v>
      </c>
      <c r="R1576" s="9">
        <v>4</v>
      </c>
    </row>
    <row r="1577" spans="1:18" x14ac:dyDescent="0.3">
      <c r="A1577" s="9">
        <v>2262</v>
      </c>
      <c r="B1577" s="9" t="s">
        <v>1593</v>
      </c>
      <c r="C1577" s="9">
        <v>72</v>
      </c>
      <c r="D1577" s="9" t="s">
        <v>5018</v>
      </c>
      <c r="E1577" s="9" t="s">
        <v>6273</v>
      </c>
      <c r="F1577" s="9">
        <v>1</v>
      </c>
      <c r="G1577" s="9">
        <v>13178</v>
      </c>
      <c r="H1577" s="9" t="s">
        <v>6273</v>
      </c>
      <c r="I1577" s="9" t="s">
        <v>7455</v>
      </c>
      <c r="J1577" s="9">
        <v>145</v>
      </c>
      <c r="K1577" s="9" t="s">
        <v>7470</v>
      </c>
      <c r="L1577" s="9" t="s">
        <v>7509</v>
      </c>
      <c r="M1577" s="9">
        <v>1443.28</v>
      </c>
      <c r="N1577" s="9">
        <v>888.55</v>
      </c>
      <c r="O1577" s="9">
        <v>5</v>
      </c>
      <c r="P1577" s="9"/>
      <c r="Q1577" s="9">
        <v>892</v>
      </c>
      <c r="R1577" s="9">
        <v>5</v>
      </c>
    </row>
    <row r="1578" spans="1:18" x14ac:dyDescent="0.3">
      <c r="A1578" s="9">
        <v>1376</v>
      </c>
      <c r="B1578" s="9" t="s">
        <v>1594</v>
      </c>
      <c r="C1578" s="9">
        <v>69</v>
      </c>
      <c r="D1578" s="9" t="s">
        <v>5019</v>
      </c>
      <c r="E1578" s="9" t="s">
        <v>6274</v>
      </c>
      <c r="F1578" s="9">
        <v>1</v>
      </c>
      <c r="G1578" s="9">
        <v>12291</v>
      </c>
      <c r="H1578" s="9" t="s">
        <v>6274</v>
      </c>
      <c r="I1578" s="9" t="s">
        <v>7456</v>
      </c>
      <c r="J1578" s="9">
        <v>120</v>
      </c>
      <c r="K1578" s="9" t="s">
        <v>7488</v>
      </c>
      <c r="L1578" s="9" t="s">
        <v>7510</v>
      </c>
      <c r="M1578" s="9">
        <v>637.16999999999996</v>
      </c>
      <c r="N1578" s="9">
        <v>353.09</v>
      </c>
      <c r="O1578" s="9">
        <v>2</v>
      </c>
      <c r="P1578" s="9"/>
      <c r="Q1578" s="9">
        <v>672</v>
      </c>
      <c r="R1578" s="9">
        <v>2</v>
      </c>
    </row>
    <row r="1579" spans="1:18" x14ac:dyDescent="0.3">
      <c r="A1579" s="9">
        <v>1265</v>
      </c>
      <c r="B1579" s="9" t="s">
        <v>1595</v>
      </c>
      <c r="C1579" s="9">
        <v>42</v>
      </c>
      <c r="D1579" s="9" t="s">
        <v>5019</v>
      </c>
      <c r="E1579" s="9" t="s">
        <v>6275</v>
      </c>
      <c r="F1579" s="9">
        <v>1</v>
      </c>
      <c r="G1579" s="9">
        <v>12470</v>
      </c>
      <c r="H1579" s="9" t="s">
        <v>6275</v>
      </c>
      <c r="I1579" s="9" t="s">
        <v>7456</v>
      </c>
      <c r="J1579" s="9">
        <v>149</v>
      </c>
      <c r="K1579" s="9" t="s">
        <v>7467</v>
      </c>
      <c r="L1579" s="9" t="s">
        <v>7510</v>
      </c>
      <c r="M1579" s="9">
        <v>86.67</v>
      </c>
      <c r="N1579" s="9">
        <v>49.73</v>
      </c>
      <c r="O1579" s="9">
        <v>4</v>
      </c>
      <c r="P1579" s="9"/>
      <c r="Q1579" s="9">
        <v>980</v>
      </c>
      <c r="R1579" s="9">
        <v>3</v>
      </c>
    </row>
    <row r="1580" spans="1:18" x14ac:dyDescent="0.3">
      <c r="A1580" s="9">
        <v>1925</v>
      </c>
      <c r="B1580" s="9" t="s">
        <v>1596</v>
      </c>
      <c r="C1580" s="9">
        <v>32</v>
      </c>
      <c r="D1580" s="9" t="s">
        <v>5023</v>
      </c>
      <c r="E1580" s="9" t="s">
        <v>6276</v>
      </c>
      <c r="F1580" s="9">
        <v>1</v>
      </c>
      <c r="G1580" s="9">
        <v>10334</v>
      </c>
      <c r="H1580" s="9" t="s">
        <v>6276</v>
      </c>
      <c r="I1580" s="9" t="s">
        <v>7457</v>
      </c>
      <c r="J1580" s="9">
        <v>132</v>
      </c>
      <c r="K1580" s="9" t="s">
        <v>7506</v>
      </c>
      <c r="L1580" s="9" t="s">
        <v>7508</v>
      </c>
      <c r="M1580" s="9">
        <v>924.2</v>
      </c>
      <c r="N1580" s="9">
        <v>541.63</v>
      </c>
      <c r="O1580" s="9">
        <v>3</v>
      </c>
      <c r="P1580" s="9"/>
      <c r="Q1580" s="9">
        <v>1133</v>
      </c>
      <c r="R1580" s="9">
        <v>3</v>
      </c>
    </row>
    <row r="1581" spans="1:18" x14ac:dyDescent="0.3">
      <c r="A1581" s="9">
        <v>1920</v>
      </c>
      <c r="B1581" s="9" t="s">
        <v>1597</v>
      </c>
      <c r="C1581" s="9">
        <v>53</v>
      </c>
      <c r="D1581" s="9" t="s">
        <v>5018</v>
      </c>
      <c r="E1581" s="9" t="s">
        <v>6277</v>
      </c>
      <c r="F1581" s="9">
        <v>0</v>
      </c>
      <c r="G1581" s="9">
        <v>11046</v>
      </c>
      <c r="H1581" s="9" t="s">
        <v>6277</v>
      </c>
      <c r="I1581" s="9" t="s">
        <v>7457</v>
      </c>
      <c r="J1581" s="9">
        <v>139</v>
      </c>
      <c r="K1581" s="9" t="s">
        <v>7486</v>
      </c>
      <c r="L1581" s="9" t="s">
        <v>7509</v>
      </c>
      <c r="M1581" s="9">
        <v>470.06</v>
      </c>
      <c r="N1581" s="9">
        <v>191.49</v>
      </c>
      <c r="O1581" s="9">
        <v>4</v>
      </c>
      <c r="P1581" s="9"/>
      <c r="Q1581" s="9">
        <v>547</v>
      </c>
      <c r="R1581" s="9">
        <v>7</v>
      </c>
    </row>
    <row r="1582" spans="1:18" x14ac:dyDescent="0.3">
      <c r="A1582" s="9">
        <v>2382</v>
      </c>
      <c r="B1582" s="9" t="s">
        <v>1598</v>
      </c>
      <c r="C1582" s="9">
        <v>31</v>
      </c>
      <c r="D1582" s="9" t="s">
        <v>5019</v>
      </c>
      <c r="E1582" s="9" t="s">
        <v>6278</v>
      </c>
      <c r="F1582" s="9">
        <v>1</v>
      </c>
      <c r="G1582" s="9">
        <v>11896</v>
      </c>
      <c r="H1582" s="9" t="s">
        <v>6278</v>
      </c>
      <c r="I1582" s="9" t="s">
        <v>7456</v>
      </c>
      <c r="J1582" s="9">
        <v>149</v>
      </c>
      <c r="K1582" s="9" t="s">
        <v>7467</v>
      </c>
      <c r="L1582" s="9" t="s">
        <v>7509</v>
      </c>
      <c r="M1582" s="9">
        <v>677.77</v>
      </c>
      <c r="N1582" s="9">
        <v>287.43</v>
      </c>
      <c r="O1582" s="9">
        <v>3</v>
      </c>
      <c r="P1582" s="9"/>
      <c r="Q1582" s="9">
        <v>907</v>
      </c>
      <c r="R1582" s="9">
        <v>6</v>
      </c>
    </row>
    <row r="1583" spans="1:18" x14ac:dyDescent="0.3">
      <c r="A1583" s="9">
        <v>1339</v>
      </c>
      <c r="B1583" s="9" t="s">
        <v>1599</v>
      </c>
      <c r="C1583" s="9">
        <v>28</v>
      </c>
      <c r="D1583" s="9" t="s">
        <v>5023</v>
      </c>
      <c r="E1583" s="9" t="s">
        <v>5644</v>
      </c>
      <c r="F1583" s="9">
        <v>0</v>
      </c>
      <c r="G1583" s="9">
        <v>10270</v>
      </c>
      <c r="H1583" s="9" t="s">
        <v>5644</v>
      </c>
      <c r="I1583" s="9" t="s">
        <v>7457</v>
      </c>
      <c r="J1583" s="9">
        <v>126</v>
      </c>
      <c r="K1583" s="9" t="s">
        <v>7469</v>
      </c>
      <c r="L1583" s="9" t="s">
        <v>7508</v>
      </c>
      <c r="M1583" s="9">
        <v>758.28</v>
      </c>
      <c r="N1583" s="9">
        <v>450.99</v>
      </c>
      <c r="O1583" s="9">
        <v>1</v>
      </c>
      <c r="P1583" s="9"/>
      <c r="Q1583" s="9">
        <v>976</v>
      </c>
      <c r="R1583" s="9">
        <v>2</v>
      </c>
    </row>
    <row r="1584" spans="1:18" x14ac:dyDescent="0.3">
      <c r="A1584" s="9">
        <v>1388</v>
      </c>
      <c r="B1584" s="9" t="s">
        <v>1600</v>
      </c>
      <c r="C1584" s="9">
        <v>35</v>
      </c>
      <c r="D1584" s="9" t="s">
        <v>5021</v>
      </c>
      <c r="E1584" s="9" t="s">
        <v>5073</v>
      </c>
      <c r="F1584" s="9">
        <v>1</v>
      </c>
      <c r="G1584" s="9">
        <v>13211</v>
      </c>
      <c r="H1584" s="9" t="s">
        <v>5073</v>
      </c>
      <c r="I1584" s="9" t="s">
        <v>7457</v>
      </c>
      <c r="J1584" s="9">
        <v>126</v>
      </c>
      <c r="K1584" s="9" t="s">
        <v>7469</v>
      </c>
      <c r="L1584" s="9" t="s">
        <v>7507</v>
      </c>
      <c r="M1584" s="9">
        <v>143.54</v>
      </c>
      <c r="N1584" s="9">
        <v>73.11</v>
      </c>
      <c r="O1584" s="9">
        <v>4</v>
      </c>
      <c r="P1584" s="9"/>
      <c r="Q1584" s="9">
        <v>333</v>
      </c>
      <c r="R1584" s="9">
        <v>2</v>
      </c>
    </row>
    <row r="1585" spans="1:18" x14ac:dyDescent="0.3">
      <c r="A1585" s="9">
        <v>1576</v>
      </c>
      <c r="B1585" s="9" t="s">
        <v>1601</v>
      </c>
      <c r="C1585" s="9">
        <v>33</v>
      </c>
      <c r="D1585" s="9" t="s">
        <v>5023</v>
      </c>
      <c r="E1585" s="9" t="s">
        <v>6279</v>
      </c>
      <c r="F1585" s="9">
        <v>1</v>
      </c>
      <c r="G1585" s="9">
        <v>13537</v>
      </c>
      <c r="H1585" s="9" t="s">
        <v>6279</v>
      </c>
      <c r="I1585" s="9" t="s">
        <v>7455</v>
      </c>
      <c r="J1585" s="9">
        <v>136</v>
      </c>
      <c r="K1585" s="9" t="s">
        <v>7503</v>
      </c>
      <c r="L1585" s="9" t="s">
        <v>7509</v>
      </c>
      <c r="M1585" s="9">
        <v>754.67</v>
      </c>
      <c r="N1585" s="9">
        <v>314.42</v>
      </c>
      <c r="O1585" s="9">
        <v>2</v>
      </c>
      <c r="P1585" s="9">
        <v>0.2</v>
      </c>
      <c r="Q1585" s="9">
        <v>1555</v>
      </c>
      <c r="R1585" s="9">
        <v>2</v>
      </c>
    </row>
    <row r="1586" spans="1:18" x14ac:dyDescent="0.3">
      <c r="A1586" s="9">
        <v>1002</v>
      </c>
      <c r="B1586" s="9" t="s">
        <v>1602</v>
      </c>
      <c r="C1586" s="9">
        <v>46</v>
      </c>
      <c r="D1586" s="9" t="s">
        <v>5020</v>
      </c>
      <c r="E1586" s="9" t="s">
        <v>6280</v>
      </c>
      <c r="F1586" s="9">
        <v>1</v>
      </c>
      <c r="G1586" s="9">
        <v>12501</v>
      </c>
      <c r="H1586" s="9" t="s">
        <v>6280</v>
      </c>
      <c r="I1586" s="9" t="s">
        <v>7457</v>
      </c>
      <c r="J1586" s="9">
        <v>143</v>
      </c>
      <c r="K1586" s="9" t="s">
        <v>7475</v>
      </c>
      <c r="L1586" s="9" t="s">
        <v>7510</v>
      </c>
      <c r="M1586" s="9">
        <v>668.16</v>
      </c>
      <c r="N1586" s="9">
        <v>326.89999999999998</v>
      </c>
      <c r="O1586" s="9">
        <v>3</v>
      </c>
      <c r="P1586" s="9"/>
      <c r="Q1586" s="9">
        <v>687</v>
      </c>
      <c r="R1586" s="9">
        <v>4</v>
      </c>
    </row>
    <row r="1587" spans="1:18" x14ac:dyDescent="0.3">
      <c r="A1587" s="9">
        <v>2452</v>
      </c>
      <c r="B1587" s="9" t="s">
        <v>1603</v>
      </c>
      <c r="C1587" s="9">
        <v>30</v>
      </c>
      <c r="D1587" s="9" t="s">
        <v>5022</v>
      </c>
      <c r="E1587" s="9" t="s">
        <v>6281</v>
      </c>
      <c r="F1587" s="9">
        <v>1</v>
      </c>
      <c r="G1587" s="9">
        <v>11407</v>
      </c>
      <c r="H1587" s="9" t="s">
        <v>6281</v>
      </c>
      <c r="I1587" s="9" t="s">
        <v>7457</v>
      </c>
      <c r="J1587" s="9">
        <v>135</v>
      </c>
      <c r="K1587" s="9" t="s">
        <v>7458</v>
      </c>
      <c r="L1587" s="9" t="s">
        <v>7507</v>
      </c>
      <c r="M1587" s="9">
        <v>1083.19</v>
      </c>
      <c r="N1587" s="9">
        <v>475.61</v>
      </c>
      <c r="O1587" s="9">
        <v>5</v>
      </c>
      <c r="P1587" s="9"/>
      <c r="Q1587" s="9">
        <v>528</v>
      </c>
      <c r="R1587" s="9">
        <v>4</v>
      </c>
    </row>
    <row r="1588" spans="1:18" x14ac:dyDescent="0.3">
      <c r="A1588" s="9">
        <v>2165</v>
      </c>
      <c r="B1588" s="9" t="s">
        <v>1604</v>
      </c>
      <c r="C1588" s="9">
        <v>41</v>
      </c>
      <c r="D1588" s="9" t="s">
        <v>5023</v>
      </c>
      <c r="E1588" s="9" t="s">
        <v>6282</v>
      </c>
      <c r="F1588" s="9">
        <v>1</v>
      </c>
      <c r="G1588" s="9">
        <v>12641</v>
      </c>
      <c r="H1588" s="9" t="s">
        <v>6282</v>
      </c>
      <c r="I1588" s="9" t="s">
        <v>7456</v>
      </c>
      <c r="J1588" s="9">
        <v>143</v>
      </c>
      <c r="K1588" s="9" t="s">
        <v>7475</v>
      </c>
      <c r="L1588" s="9" t="s">
        <v>7507</v>
      </c>
      <c r="M1588" s="9">
        <v>986.22</v>
      </c>
      <c r="N1588" s="9">
        <v>665.59</v>
      </c>
      <c r="O1588" s="9">
        <v>4</v>
      </c>
      <c r="P1588" s="9">
        <v>0.1</v>
      </c>
      <c r="Q1588" s="9">
        <v>1187</v>
      </c>
      <c r="R1588" s="9">
        <v>1</v>
      </c>
    </row>
    <row r="1589" spans="1:18" x14ac:dyDescent="0.3">
      <c r="A1589" s="9">
        <v>1375</v>
      </c>
      <c r="B1589" s="9" t="s">
        <v>1605</v>
      </c>
      <c r="C1589" s="9">
        <v>63</v>
      </c>
      <c r="D1589" s="9" t="s">
        <v>5023</v>
      </c>
      <c r="E1589" s="9" t="s">
        <v>6283</v>
      </c>
      <c r="F1589" s="9">
        <v>0</v>
      </c>
      <c r="G1589" s="9">
        <v>11400</v>
      </c>
      <c r="H1589" s="9" t="s">
        <v>6283</v>
      </c>
      <c r="I1589" s="9" t="s">
        <v>7457</v>
      </c>
      <c r="J1589" s="9">
        <v>135</v>
      </c>
      <c r="K1589" s="9" t="s">
        <v>7458</v>
      </c>
      <c r="L1589" s="9" t="s">
        <v>7507</v>
      </c>
      <c r="M1589" s="9">
        <v>318.56</v>
      </c>
      <c r="N1589" s="9">
        <v>146.82</v>
      </c>
      <c r="O1589" s="9">
        <v>1</v>
      </c>
      <c r="P1589" s="9"/>
      <c r="Q1589" s="9">
        <v>465</v>
      </c>
      <c r="R1589" s="9">
        <v>3</v>
      </c>
    </row>
    <row r="1590" spans="1:18" x14ac:dyDescent="0.3">
      <c r="A1590" s="9">
        <v>1323</v>
      </c>
      <c r="B1590" s="9" t="s">
        <v>1606</v>
      </c>
      <c r="C1590" s="9">
        <v>41</v>
      </c>
      <c r="D1590" s="9" t="s">
        <v>5023</v>
      </c>
      <c r="E1590" s="9" t="s">
        <v>6284</v>
      </c>
      <c r="F1590" s="9">
        <v>0</v>
      </c>
      <c r="G1590" s="9">
        <v>11009</v>
      </c>
      <c r="H1590" s="9" t="s">
        <v>6284</v>
      </c>
      <c r="I1590" s="9" t="s">
        <v>7456</v>
      </c>
      <c r="J1590" s="9">
        <v>112</v>
      </c>
      <c r="K1590" s="9" t="s">
        <v>7492</v>
      </c>
      <c r="L1590" s="9" t="s">
        <v>7507</v>
      </c>
      <c r="M1590" s="9">
        <v>348.9</v>
      </c>
      <c r="N1590" s="9">
        <v>154.6</v>
      </c>
      <c r="O1590" s="9">
        <v>5</v>
      </c>
      <c r="P1590" s="9">
        <v>0.05</v>
      </c>
      <c r="Q1590" s="9">
        <v>386</v>
      </c>
      <c r="R1590" s="9">
        <v>4</v>
      </c>
    </row>
    <row r="1591" spans="1:18" x14ac:dyDescent="0.3">
      <c r="A1591" s="9">
        <v>1145</v>
      </c>
      <c r="B1591" s="9" t="s">
        <v>1607</v>
      </c>
      <c r="C1591" s="9">
        <v>62</v>
      </c>
      <c r="D1591" s="9" t="s">
        <v>5019</v>
      </c>
      <c r="E1591" s="9" t="s">
        <v>6285</v>
      </c>
      <c r="F1591" s="9">
        <v>0</v>
      </c>
      <c r="G1591" s="9">
        <v>11461</v>
      </c>
      <c r="H1591" s="9" t="s">
        <v>6285</v>
      </c>
      <c r="I1591" s="9" t="s">
        <v>7457</v>
      </c>
      <c r="J1591" s="9">
        <v>133</v>
      </c>
      <c r="K1591" s="9" t="s">
        <v>7498</v>
      </c>
      <c r="L1591" s="9" t="s">
        <v>7507</v>
      </c>
      <c r="M1591" s="9">
        <v>413.96</v>
      </c>
      <c r="N1591" s="9"/>
      <c r="O1591" s="9">
        <v>1</v>
      </c>
      <c r="P1591" s="9">
        <v>0.1</v>
      </c>
      <c r="Q1591" s="9">
        <v>698</v>
      </c>
      <c r="R1591" s="9">
        <v>3</v>
      </c>
    </row>
    <row r="1592" spans="1:18" x14ac:dyDescent="0.3">
      <c r="A1592" s="9">
        <v>1292</v>
      </c>
      <c r="B1592" s="9" t="s">
        <v>1608</v>
      </c>
      <c r="C1592" s="9">
        <v>58</v>
      </c>
      <c r="D1592" s="9" t="s">
        <v>5018</v>
      </c>
      <c r="E1592" s="9" t="s">
        <v>5636</v>
      </c>
      <c r="F1592" s="9">
        <v>1</v>
      </c>
      <c r="G1592" s="9">
        <v>12903</v>
      </c>
      <c r="H1592" s="9" t="s">
        <v>5636</v>
      </c>
      <c r="I1592" s="9" t="s">
        <v>7455</v>
      </c>
      <c r="J1592" s="9">
        <v>136</v>
      </c>
      <c r="K1592" s="9" t="s">
        <v>7503</v>
      </c>
      <c r="L1592" s="9" t="s">
        <v>7507</v>
      </c>
      <c r="M1592" s="9">
        <v>309.48</v>
      </c>
      <c r="N1592" s="9">
        <v>172.25</v>
      </c>
      <c r="O1592" s="9">
        <v>3</v>
      </c>
      <c r="P1592" s="9"/>
      <c r="Q1592" s="9">
        <v>1515</v>
      </c>
      <c r="R1592" s="9">
        <v>2</v>
      </c>
    </row>
    <row r="1593" spans="1:18" x14ac:dyDescent="0.3">
      <c r="A1593" s="9">
        <v>1431</v>
      </c>
      <c r="B1593" s="9" t="s">
        <v>1609</v>
      </c>
      <c r="C1593" s="9">
        <v>48</v>
      </c>
      <c r="D1593" s="9" t="s">
        <v>5023</v>
      </c>
      <c r="E1593" s="9" t="s">
        <v>6286</v>
      </c>
      <c r="F1593" s="9">
        <v>1</v>
      </c>
      <c r="G1593" s="9">
        <v>13493</v>
      </c>
      <c r="H1593" s="9" t="s">
        <v>6286</v>
      </c>
      <c r="I1593" s="9" t="s">
        <v>7456</v>
      </c>
      <c r="J1593" s="9">
        <v>114</v>
      </c>
      <c r="K1593" s="9" t="s">
        <v>7463</v>
      </c>
      <c r="L1593" s="9" t="s">
        <v>7508</v>
      </c>
      <c r="M1593" s="9">
        <v>1002.96</v>
      </c>
      <c r="N1593" s="9">
        <v>574.48</v>
      </c>
      <c r="O1593" s="9">
        <v>4</v>
      </c>
      <c r="P1593" s="9">
        <v>0.2</v>
      </c>
      <c r="Q1593" s="9">
        <v>421</v>
      </c>
      <c r="R1593" s="9">
        <v>4</v>
      </c>
    </row>
    <row r="1594" spans="1:18" x14ac:dyDescent="0.3">
      <c r="A1594" s="9">
        <v>1704</v>
      </c>
      <c r="B1594" s="9" t="s">
        <v>1610</v>
      </c>
      <c r="C1594" s="9">
        <v>34</v>
      </c>
      <c r="D1594" s="9" t="s">
        <v>5023</v>
      </c>
      <c r="E1594" s="9" t="s">
        <v>6287</v>
      </c>
      <c r="F1594" s="9">
        <v>0</v>
      </c>
      <c r="G1594" s="9">
        <v>13227</v>
      </c>
      <c r="H1594" s="9" t="s">
        <v>6287</v>
      </c>
      <c r="I1594" s="9" t="s">
        <v>7457</v>
      </c>
      <c r="J1594" s="9">
        <v>133</v>
      </c>
      <c r="K1594" s="9" t="s">
        <v>7498</v>
      </c>
      <c r="L1594" s="9" t="s">
        <v>7508</v>
      </c>
      <c r="M1594" s="9">
        <v>1491.92</v>
      </c>
      <c r="N1594" s="9">
        <v>791.89</v>
      </c>
      <c r="O1594" s="9">
        <v>1</v>
      </c>
      <c r="P1594" s="9"/>
      <c r="Q1594" s="9">
        <v>856</v>
      </c>
      <c r="R1594" s="9">
        <v>2</v>
      </c>
    </row>
    <row r="1595" spans="1:18" x14ac:dyDescent="0.3">
      <c r="A1595" s="9">
        <v>1948</v>
      </c>
      <c r="B1595" s="9" t="s">
        <v>1611</v>
      </c>
      <c r="C1595" s="9">
        <v>55</v>
      </c>
      <c r="D1595" s="9" t="s">
        <v>5020</v>
      </c>
      <c r="E1595" s="9" t="s">
        <v>6288</v>
      </c>
      <c r="F1595" s="9">
        <v>1</v>
      </c>
      <c r="G1595" s="9">
        <v>13406</v>
      </c>
      <c r="H1595" s="9" t="s">
        <v>6288</v>
      </c>
      <c r="I1595" s="9" t="s">
        <v>7457</v>
      </c>
      <c r="J1595" s="9">
        <v>146</v>
      </c>
      <c r="K1595" s="9" t="s">
        <v>7505</v>
      </c>
      <c r="L1595" s="9" t="s">
        <v>7507</v>
      </c>
      <c r="M1595" s="9">
        <v>995.56</v>
      </c>
      <c r="N1595" s="9"/>
      <c r="O1595" s="9">
        <v>5</v>
      </c>
      <c r="P1595" s="9"/>
      <c r="Q1595" s="9">
        <v>673</v>
      </c>
      <c r="R1595" s="9">
        <v>2</v>
      </c>
    </row>
    <row r="1596" spans="1:18" x14ac:dyDescent="0.3">
      <c r="A1596" s="9">
        <v>1584</v>
      </c>
      <c r="B1596" s="9" t="s">
        <v>1612</v>
      </c>
      <c r="C1596" s="9">
        <v>36</v>
      </c>
      <c r="D1596" s="9" t="s">
        <v>5020</v>
      </c>
      <c r="E1596" s="9" t="s">
        <v>5944</v>
      </c>
      <c r="F1596" s="9">
        <v>0</v>
      </c>
      <c r="G1596" s="9">
        <v>13602</v>
      </c>
      <c r="H1596" s="9" t="s">
        <v>5944</v>
      </c>
      <c r="I1596" s="9" t="s">
        <v>7455</v>
      </c>
      <c r="J1596" s="9">
        <v>145</v>
      </c>
      <c r="K1596" s="9" t="s">
        <v>7470</v>
      </c>
      <c r="L1596" s="9" t="s">
        <v>7510</v>
      </c>
      <c r="M1596" s="9">
        <v>929.69</v>
      </c>
      <c r="N1596" s="9"/>
      <c r="O1596" s="9">
        <v>5</v>
      </c>
      <c r="P1596" s="9">
        <v>0.05</v>
      </c>
      <c r="Q1596" s="9">
        <v>594</v>
      </c>
      <c r="R1596" s="9">
        <v>2</v>
      </c>
    </row>
    <row r="1597" spans="1:18" x14ac:dyDescent="0.3">
      <c r="A1597" s="9">
        <v>1398</v>
      </c>
      <c r="B1597" s="9" t="s">
        <v>1613</v>
      </c>
      <c r="C1597" s="9">
        <v>39</v>
      </c>
      <c r="D1597" s="9" t="s">
        <v>5021</v>
      </c>
      <c r="E1597" s="9" t="s">
        <v>5863</v>
      </c>
      <c r="F1597" s="9">
        <v>0</v>
      </c>
      <c r="G1597" s="9">
        <v>11604</v>
      </c>
      <c r="H1597" s="9" t="s">
        <v>5863</v>
      </c>
      <c r="I1597" s="9" t="s">
        <v>7457</v>
      </c>
      <c r="J1597" s="9">
        <v>145</v>
      </c>
      <c r="K1597" s="9" t="s">
        <v>7470</v>
      </c>
      <c r="L1597" s="9" t="s">
        <v>7508</v>
      </c>
      <c r="M1597" s="9">
        <v>644.4</v>
      </c>
      <c r="N1597" s="9">
        <v>300.27999999999997</v>
      </c>
      <c r="O1597" s="9">
        <v>2</v>
      </c>
      <c r="P1597" s="9"/>
      <c r="Q1597" s="9">
        <v>677</v>
      </c>
      <c r="R1597" s="9">
        <v>6</v>
      </c>
    </row>
    <row r="1598" spans="1:18" x14ac:dyDescent="0.3">
      <c r="A1598" s="9">
        <v>1816</v>
      </c>
      <c r="B1598" s="9" t="s">
        <v>1614</v>
      </c>
      <c r="C1598" s="9">
        <v>44</v>
      </c>
      <c r="D1598" s="9" t="s">
        <v>5021</v>
      </c>
      <c r="E1598" s="9" t="s">
        <v>5793</v>
      </c>
      <c r="F1598" s="9">
        <v>0</v>
      </c>
      <c r="G1598" s="9">
        <v>10131</v>
      </c>
      <c r="H1598" s="9" t="s">
        <v>5793</v>
      </c>
      <c r="I1598" s="9" t="s">
        <v>7455</v>
      </c>
      <c r="J1598" s="9">
        <v>124</v>
      </c>
      <c r="K1598" s="9" t="s">
        <v>7497</v>
      </c>
      <c r="L1598" s="9" t="s">
        <v>7508</v>
      </c>
      <c r="M1598" s="9">
        <v>503.24</v>
      </c>
      <c r="N1598" s="9">
        <v>261.16000000000003</v>
      </c>
      <c r="O1598" s="9">
        <v>1</v>
      </c>
      <c r="P1598" s="9"/>
      <c r="Q1598" s="9">
        <v>550</v>
      </c>
      <c r="R1598" s="9">
        <v>6</v>
      </c>
    </row>
    <row r="1599" spans="1:18" x14ac:dyDescent="0.3">
      <c r="A1599" s="9">
        <v>2367</v>
      </c>
      <c r="B1599" s="9" t="s">
        <v>1615</v>
      </c>
      <c r="C1599" s="9">
        <v>-10</v>
      </c>
      <c r="D1599" s="9" t="s">
        <v>5020</v>
      </c>
      <c r="E1599" s="9" t="s">
        <v>5925</v>
      </c>
      <c r="F1599" s="9">
        <v>1</v>
      </c>
      <c r="G1599" s="9">
        <v>12815</v>
      </c>
      <c r="H1599" s="9" t="s">
        <v>5925</v>
      </c>
      <c r="I1599" s="9" t="s">
        <v>7456</v>
      </c>
      <c r="J1599" s="9">
        <v>115</v>
      </c>
      <c r="K1599" s="9" t="s">
        <v>7481</v>
      </c>
      <c r="L1599" s="9" t="s">
        <v>7507</v>
      </c>
      <c r="M1599" s="9">
        <v>1371.06</v>
      </c>
      <c r="N1599" s="9">
        <v>942.39</v>
      </c>
      <c r="O1599" s="9">
        <v>4</v>
      </c>
      <c r="P1599" s="9">
        <v>0.1</v>
      </c>
      <c r="Q1599" s="9">
        <v>825</v>
      </c>
      <c r="R1599" s="9">
        <v>7</v>
      </c>
    </row>
    <row r="1600" spans="1:18" x14ac:dyDescent="0.3">
      <c r="A1600" s="9">
        <v>1963</v>
      </c>
      <c r="B1600" s="9" t="s">
        <v>1616</v>
      </c>
      <c r="C1600" s="9">
        <v>29</v>
      </c>
      <c r="D1600" s="9" t="s">
        <v>5018</v>
      </c>
      <c r="E1600" s="9" t="s">
        <v>6289</v>
      </c>
      <c r="F1600" s="9">
        <v>0</v>
      </c>
      <c r="G1600" s="9">
        <v>11744</v>
      </c>
      <c r="H1600" s="9" t="s">
        <v>6289</v>
      </c>
      <c r="I1600" s="9" t="s">
        <v>7456</v>
      </c>
      <c r="J1600" s="9">
        <v>131</v>
      </c>
      <c r="K1600" s="9" t="s">
        <v>7504</v>
      </c>
      <c r="L1600" s="9" t="s">
        <v>7510</v>
      </c>
      <c r="M1600" s="9">
        <v>1455.05</v>
      </c>
      <c r="N1600" s="9">
        <v>664.95</v>
      </c>
      <c r="O1600" s="9">
        <v>4</v>
      </c>
      <c r="P1600" s="9">
        <v>0.2</v>
      </c>
      <c r="Q1600" s="9">
        <v>772</v>
      </c>
      <c r="R1600" s="9">
        <v>4</v>
      </c>
    </row>
    <row r="1601" spans="1:18" x14ac:dyDescent="0.3">
      <c r="A1601" s="9">
        <v>2163</v>
      </c>
      <c r="B1601" s="9" t="s">
        <v>1617</v>
      </c>
      <c r="C1601" s="9">
        <v>17</v>
      </c>
      <c r="D1601" s="9" t="s">
        <v>5021</v>
      </c>
      <c r="E1601" s="9" t="s">
        <v>6290</v>
      </c>
      <c r="F1601" s="9">
        <v>0</v>
      </c>
      <c r="G1601" s="9">
        <v>12548</v>
      </c>
      <c r="H1601" s="9" t="s">
        <v>6290</v>
      </c>
      <c r="I1601" s="9" t="s">
        <v>7457</v>
      </c>
      <c r="J1601" s="9">
        <v>117</v>
      </c>
      <c r="K1601" s="9" t="s">
        <v>7483</v>
      </c>
      <c r="L1601" s="9" t="s">
        <v>7507</v>
      </c>
      <c r="M1601" s="9">
        <v>770.33</v>
      </c>
      <c r="N1601" s="9">
        <v>376.02</v>
      </c>
      <c r="O1601" s="9">
        <v>2</v>
      </c>
      <c r="P1601" s="9"/>
      <c r="Q1601" s="9">
        <v>1064</v>
      </c>
      <c r="R1601" s="9">
        <v>2</v>
      </c>
    </row>
    <row r="1602" spans="1:18" x14ac:dyDescent="0.3">
      <c r="A1602" s="9">
        <v>1186</v>
      </c>
      <c r="B1602" s="9" t="s">
        <v>1618</v>
      </c>
      <c r="C1602" s="9">
        <v>54</v>
      </c>
      <c r="D1602" s="9" t="s">
        <v>5022</v>
      </c>
      <c r="E1602" s="9" t="s">
        <v>6221</v>
      </c>
      <c r="F1602" s="9">
        <v>0</v>
      </c>
      <c r="G1602" s="9">
        <v>11545</v>
      </c>
      <c r="H1602" s="9" t="s">
        <v>6221</v>
      </c>
      <c r="I1602" s="9" t="s">
        <v>7456</v>
      </c>
      <c r="J1602" s="9">
        <v>112</v>
      </c>
      <c r="K1602" s="9" t="s">
        <v>7492</v>
      </c>
      <c r="L1602" s="9" t="s">
        <v>7510</v>
      </c>
      <c r="M1602" s="9">
        <v>470.79</v>
      </c>
      <c r="N1602" s="9">
        <v>215.37</v>
      </c>
      <c r="O1602" s="9">
        <v>5</v>
      </c>
      <c r="P1602" s="9">
        <v>0.2</v>
      </c>
      <c r="Q1602" s="9">
        <v>378</v>
      </c>
      <c r="R1602" s="9">
        <v>4</v>
      </c>
    </row>
    <row r="1603" spans="1:18" x14ac:dyDescent="0.3">
      <c r="A1603" s="9">
        <v>1060</v>
      </c>
      <c r="B1603" s="9" t="s">
        <v>1619</v>
      </c>
      <c r="C1603" s="9">
        <v>48</v>
      </c>
      <c r="D1603" s="9" t="s">
        <v>5022</v>
      </c>
      <c r="E1603" s="9" t="s">
        <v>6291</v>
      </c>
      <c r="F1603" s="9">
        <v>0</v>
      </c>
      <c r="G1603" s="9">
        <v>13211</v>
      </c>
      <c r="H1603" s="9" t="s">
        <v>6291</v>
      </c>
      <c r="I1603" s="9" t="s">
        <v>7455</v>
      </c>
      <c r="J1603" s="9">
        <v>122</v>
      </c>
      <c r="K1603" s="9" t="s">
        <v>7465</v>
      </c>
      <c r="L1603" s="9" t="s">
        <v>7510</v>
      </c>
      <c r="M1603" s="9">
        <v>1166.68</v>
      </c>
      <c r="N1603" s="9">
        <v>473.85</v>
      </c>
      <c r="O1603" s="9">
        <v>1</v>
      </c>
      <c r="P1603" s="9"/>
      <c r="Q1603" s="9">
        <v>688</v>
      </c>
      <c r="R1603" s="9">
        <v>6</v>
      </c>
    </row>
    <row r="1604" spans="1:18" x14ac:dyDescent="0.3">
      <c r="A1604" s="9">
        <v>1938</v>
      </c>
      <c r="B1604" s="9" t="s">
        <v>1620</v>
      </c>
      <c r="C1604" s="9">
        <v>14</v>
      </c>
      <c r="D1604" s="9" t="s">
        <v>5018</v>
      </c>
      <c r="E1604" s="9" t="s">
        <v>5908</v>
      </c>
      <c r="F1604" s="9">
        <v>1</v>
      </c>
      <c r="G1604" s="9">
        <v>10134</v>
      </c>
      <c r="H1604" s="9" t="s">
        <v>5908</v>
      </c>
      <c r="I1604" s="9" t="s">
        <v>7455</v>
      </c>
      <c r="J1604" s="9">
        <v>123</v>
      </c>
      <c r="K1604" s="9" t="s">
        <v>7502</v>
      </c>
      <c r="L1604" s="9" t="s">
        <v>7511</v>
      </c>
      <c r="M1604" s="9">
        <v>242.06</v>
      </c>
      <c r="N1604" s="9">
        <v>116.42</v>
      </c>
      <c r="O1604" s="9">
        <v>5</v>
      </c>
      <c r="P1604" s="9"/>
      <c r="Q1604" s="9">
        <v>1439</v>
      </c>
      <c r="R1604" s="9">
        <v>4</v>
      </c>
    </row>
    <row r="1605" spans="1:18" x14ac:dyDescent="0.3">
      <c r="A1605" s="9">
        <v>2403</v>
      </c>
      <c r="B1605" s="9" t="s">
        <v>1621</v>
      </c>
      <c r="C1605" s="9">
        <v>28</v>
      </c>
      <c r="D1605" s="9" t="s">
        <v>5020</v>
      </c>
      <c r="E1605" s="9" t="s">
        <v>6292</v>
      </c>
      <c r="F1605" s="9">
        <v>0</v>
      </c>
      <c r="G1605" s="9">
        <v>10766</v>
      </c>
      <c r="H1605" s="9" t="s">
        <v>6292</v>
      </c>
      <c r="I1605" s="9" t="s">
        <v>7457</v>
      </c>
      <c r="J1605" s="9">
        <v>126</v>
      </c>
      <c r="K1605" s="9" t="s">
        <v>7469</v>
      </c>
      <c r="L1605" s="9" t="s">
        <v>7508</v>
      </c>
      <c r="M1605" s="9">
        <v>1160.0999999999999</v>
      </c>
      <c r="N1605" s="9">
        <v>480.21</v>
      </c>
      <c r="O1605" s="9">
        <v>1</v>
      </c>
      <c r="P1605" s="9"/>
      <c r="Q1605" s="9">
        <v>626</v>
      </c>
      <c r="R1605" s="9">
        <v>7</v>
      </c>
    </row>
    <row r="1606" spans="1:18" x14ac:dyDescent="0.3">
      <c r="A1606" s="9">
        <v>1709</v>
      </c>
      <c r="B1606" s="9" t="s">
        <v>1622</v>
      </c>
      <c r="C1606" s="9">
        <v>42</v>
      </c>
      <c r="D1606" s="9" t="s">
        <v>5021</v>
      </c>
      <c r="E1606" s="9" t="s">
        <v>6293</v>
      </c>
      <c r="F1606" s="9">
        <v>0</v>
      </c>
      <c r="G1606" s="9">
        <v>12859</v>
      </c>
      <c r="H1606" s="9" t="s">
        <v>6293</v>
      </c>
      <c r="I1606" s="9" t="s">
        <v>7455</v>
      </c>
      <c r="J1606" s="9">
        <v>114</v>
      </c>
      <c r="K1606" s="9" t="s">
        <v>7463</v>
      </c>
      <c r="L1606" s="9" t="s">
        <v>7507</v>
      </c>
      <c r="M1606" s="9">
        <v>1237.48</v>
      </c>
      <c r="N1606" s="9">
        <v>552.41999999999996</v>
      </c>
      <c r="O1606" s="9">
        <v>1</v>
      </c>
      <c r="P1606" s="9"/>
      <c r="Q1606" s="9">
        <v>677</v>
      </c>
      <c r="R1606" s="9">
        <v>5</v>
      </c>
    </row>
    <row r="1607" spans="1:18" x14ac:dyDescent="0.3">
      <c r="A1607" s="9">
        <v>1806</v>
      </c>
      <c r="B1607" s="9" t="s">
        <v>1623</v>
      </c>
      <c r="C1607" s="9">
        <v>46</v>
      </c>
      <c r="D1607" s="9" t="s">
        <v>5023</v>
      </c>
      <c r="E1607" s="9" t="s">
        <v>6294</v>
      </c>
      <c r="F1607" s="9">
        <v>0</v>
      </c>
      <c r="G1607" s="9">
        <v>13478</v>
      </c>
      <c r="H1607" s="9" t="s">
        <v>6294</v>
      </c>
      <c r="I1607" s="9" t="s">
        <v>7455</v>
      </c>
      <c r="J1607" s="9">
        <v>112</v>
      </c>
      <c r="K1607" s="9" t="s">
        <v>7492</v>
      </c>
      <c r="L1607" s="9" t="s">
        <v>7508</v>
      </c>
      <c r="M1607" s="9">
        <v>231.11</v>
      </c>
      <c r="N1607" s="9">
        <v>117.59</v>
      </c>
      <c r="O1607" s="9">
        <v>1</v>
      </c>
      <c r="P1607" s="9"/>
      <c r="Q1607" s="9">
        <v>632</v>
      </c>
      <c r="R1607" s="9">
        <v>4</v>
      </c>
    </row>
    <row r="1608" spans="1:18" x14ac:dyDescent="0.3">
      <c r="A1608" s="9">
        <v>2463</v>
      </c>
      <c r="B1608" s="9" t="s">
        <v>1624</v>
      </c>
      <c r="C1608" s="9">
        <v>17</v>
      </c>
      <c r="D1608" s="9" t="s">
        <v>5020</v>
      </c>
      <c r="E1608" s="9" t="s">
        <v>6295</v>
      </c>
      <c r="F1608" s="9">
        <v>1</v>
      </c>
      <c r="G1608" s="9">
        <v>10769</v>
      </c>
      <c r="H1608" s="9" t="s">
        <v>6295</v>
      </c>
      <c r="I1608" s="9" t="s">
        <v>7455</v>
      </c>
      <c r="J1608" s="9">
        <v>104</v>
      </c>
      <c r="K1608" s="9" t="s">
        <v>7499</v>
      </c>
      <c r="L1608" s="9" t="s">
        <v>7508</v>
      </c>
      <c r="M1608" s="9">
        <v>1466.45</v>
      </c>
      <c r="N1608" s="9">
        <v>595.70000000000005</v>
      </c>
      <c r="O1608" s="9">
        <v>5</v>
      </c>
      <c r="P1608" s="9"/>
      <c r="Q1608" s="9">
        <v>728</v>
      </c>
      <c r="R1608" s="9">
        <v>4</v>
      </c>
    </row>
    <row r="1609" spans="1:18" x14ac:dyDescent="0.3">
      <c r="A1609" s="9">
        <v>2342</v>
      </c>
      <c r="B1609" s="9" t="s">
        <v>1625</v>
      </c>
      <c r="C1609" s="9">
        <v>38</v>
      </c>
      <c r="D1609" s="9" t="s">
        <v>5021</v>
      </c>
      <c r="E1609" s="9" t="s">
        <v>5949</v>
      </c>
      <c r="F1609" s="9">
        <v>0</v>
      </c>
      <c r="G1609" s="9">
        <v>12141</v>
      </c>
      <c r="H1609" s="9" t="s">
        <v>5949</v>
      </c>
      <c r="I1609" s="9" t="s">
        <v>7457</v>
      </c>
      <c r="J1609" s="9">
        <v>146</v>
      </c>
      <c r="K1609" s="9" t="s">
        <v>7505</v>
      </c>
      <c r="L1609" s="9" t="s">
        <v>7510</v>
      </c>
      <c r="M1609" s="9">
        <v>1478.99</v>
      </c>
      <c r="N1609" s="9">
        <v>925.68</v>
      </c>
      <c r="O1609" s="9">
        <v>5</v>
      </c>
      <c r="P1609" s="9"/>
      <c r="Q1609" s="9">
        <v>334</v>
      </c>
      <c r="R1609" s="9">
        <v>4</v>
      </c>
    </row>
    <row r="1610" spans="1:18" x14ac:dyDescent="0.3">
      <c r="A1610" s="9">
        <v>2325</v>
      </c>
      <c r="B1610" s="9" t="s">
        <v>1626</v>
      </c>
      <c r="C1610" s="9">
        <v>48</v>
      </c>
      <c r="D1610" s="9" t="s">
        <v>5018</v>
      </c>
      <c r="E1610" s="9" t="s">
        <v>6207</v>
      </c>
      <c r="F1610" s="9">
        <v>0</v>
      </c>
      <c r="G1610" s="9">
        <v>11907</v>
      </c>
      <c r="H1610" s="9" t="s">
        <v>6207</v>
      </c>
      <c r="I1610" s="9" t="s">
        <v>7456</v>
      </c>
      <c r="J1610" s="9">
        <v>113</v>
      </c>
      <c r="K1610" s="9" t="s">
        <v>7460</v>
      </c>
      <c r="L1610" s="9" t="s">
        <v>7508</v>
      </c>
      <c r="M1610" s="9">
        <v>1408.24</v>
      </c>
      <c r="N1610" s="9">
        <v>899.41</v>
      </c>
      <c r="O1610" s="9">
        <v>5</v>
      </c>
      <c r="P1610" s="9"/>
      <c r="Q1610" s="9">
        <v>603</v>
      </c>
      <c r="R1610" s="9">
        <v>5</v>
      </c>
    </row>
    <row r="1611" spans="1:18" x14ac:dyDescent="0.3">
      <c r="A1611" s="9">
        <v>2367</v>
      </c>
      <c r="B1611" s="9" t="s">
        <v>1627</v>
      </c>
      <c r="C1611" s="9">
        <v>34</v>
      </c>
      <c r="D1611" s="9" t="s">
        <v>5022</v>
      </c>
      <c r="E1611" s="9" t="s">
        <v>6033</v>
      </c>
      <c r="F1611" s="9">
        <v>1</v>
      </c>
      <c r="G1611" s="9">
        <v>11264</v>
      </c>
      <c r="H1611" s="9" t="s">
        <v>6033</v>
      </c>
      <c r="I1611" s="9" t="s">
        <v>7455</v>
      </c>
      <c r="J1611" s="9">
        <v>118</v>
      </c>
      <c r="K1611" s="9" t="s">
        <v>7501</v>
      </c>
      <c r="L1611" s="9" t="s">
        <v>7509</v>
      </c>
      <c r="M1611" s="9">
        <v>769.25</v>
      </c>
      <c r="N1611" s="9">
        <v>402.64</v>
      </c>
      <c r="O1611" s="9">
        <v>3</v>
      </c>
      <c r="P1611" s="9">
        <v>0.2</v>
      </c>
      <c r="Q1611" s="9">
        <v>825</v>
      </c>
      <c r="R1611" s="9">
        <v>7</v>
      </c>
    </row>
    <row r="1612" spans="1:18" x14ac:dyDescent="0.3">
      <c r="A1612" s="9">
        <v>1010</v>
      </c>
      <c r="B1612" s="9" t="s">
        <v>1628</v>
      </c>
      <c r="C1612" s="9">
        <v>43</v>
      </c>
      <c r="D1612" s="9" t="s">
        <v>5018</v>
      </c>
      <c r="E1612" s="9" t="s">
        <v>6296</v>
      </c>
      <c r="F1612" s="9">
        <v>0</v>
      </c>
      <c r="G1612" s="9">
        <v>11772</v>
      </c>
      <c r="H1612" s="9" t="s">
        <v>6296</v>
      </c>
      <c r="I1612" s="9" t="s">
        <v>7456</v>
      </c>
      <c r="J1612" s="9">
        <v>143</v>
      </c>
      <c r="K1612" s="9" t="s">
        <v>7475</v>
      </c>
      <c r="L1612" s="9" t="s">
        <v>7507</v>
      </c>
      <c r="M1612" s="9">
        <v>406.81</v>
      </c>
      <c r="N1612" s="9">
        <v>282.89999999999998</v>
      </c>
      <c r="O1612" s="9">
        <v>5</v>
      </c>
      <c r="P1612" s="9"/>
      <c r="Q1612" s="9">
        <v>437</v>
      </c>
      <c r="R1612" s="9">
        <v>4</v>
      </c>
    </row>
    <row r="1613" spans="1:18" x14ac:dyDescent="0.3">
      <c r="A1613" s="9">
        <v>2085</v>
      </c>
      <c r="B1613" s="9" t="s">
        <v>1629</v>
      </c>
      <c r="C1613" s="9">
        <v>32</v>
      </c>
      <c r="D1613" s="9" t="s">
        <v>5021</v>
      </c>
      <c r="E1613" s="9" t="s">
        <v>6283</v>
      </c>
      <c r="F1613" s="9">
        <v>0</v>
      </c>
      <c r="G1613" s="9">
        <v>10164</v>
      </c>
      <c r="H1613" s="9" t="s">
        <v>6283</v>
      </c>
      <c r="I1613" s="9" t="s">
        <v>7456</v>
      </c>
      <c r="J1613" s="9">
        <v>128</v>
      </c>
      <c r="K1613" s="9" t="s">
        <v>7473</v>
      </c>
      <c r="L1613" s="9" t="s">
        <v>7508</v>
      </c>
      <c r="M1613" s="9">
        <v>893.91</v>
      </c>
      <c r="N1613" s="9">
        <v>539.65</v>
      </c>
      <c r="O1613" s="9">
        <v>2</v>
      </c>
      <c r="P1613" s="9"/>
      <c r="Q1613" s="9">
        <v>465</v>
      </c>
      <c r="R1613" s="9">
        <v>3</v>
      </c>
    </row>
    <row r="1614" spans="1:18" x14ac:dyDescent="0.3">
      <c r="A1614" s="9">
        <v>1225</v>
      </c>
      <c r="B1614" s="9" t="s">
        <v>1630</v>
      </c>
      <c r="C1614" s="9">
        <v>53</v>
      </c>
      <c r="D1614" s="9" t="s">
        <v>5018</v>
      </c>
      <c r="E1614" s="9" t="s">
        <v>6297</v>
      </c>
      <c r="F1614" s="9">
        <v>1</v>
      </c>
      <c r="G1614" s="9">
        <v>10324</v>
      </c>
      <c r="H1614" s="9" t="s">
        <v>6297</v>
      </c>
      <c r="I1614" s="9" t="s">
        <v>7457</v>
      </c>
      <c r="J1614" s="9">
        <v>138</v>
      </c>
      <c r="K1614" s="9" t="s">
        <v>7464</v>
      </c>
      <c r="L1614" s="9" t="s">
        <v>7507</v>
      </c>
      <c r="M1614" s="9">
        <v>658.9</v>
      </c>
      <c r="N1614" s="9">
        <v>410.57</v>
      </c>
      <c r="O1614" s="9">
        <v>3</v>
      </c>
      <c r="P1614" s="9">
        <v>0.05</v>
      </c>
      <c r="Q1614" s="9">
        <v>961</v>
      </c>
      <c r="R1614" s="9">
        <v>3</v>
      </c>
    </row>
    <row r="1615" spans="1:18" x14ac:dyDescent="0.3">
      <c r="A1615" s="9">
        <v>2176</v>
      </c>
      <c r="B1615" s="9" t="s">
        <v>1631</v>
      </c>
      <c r="C1615" s="9">
        <v>28</v>
      </c>
      <c r="D1615" s="9" t="s">
        <v>5021</v>
      </c>
      <c r="E1615" s="9" t="s">
        <v>6127</v>
      </c>
      <c r="F1615" s="9">
        <v>0</v>
      </c>
      <c r="G1615" s="9">
        <v>13731</v>
      </c>
      <c r="H1615" s="9" t="s">
        <v>6127</v>
      </c>
      <c r="I1615" s="9" t="s">
        <v>7457</v>
      </c>
      <c r="J1615" s="9">
        <v>141</v>
      </c>
      <c r="K1615" s="9" t="s">
        <v>7490</v>
      </c>
      <c r="L1615" s="9" t="s">
        <v>7508</v>
      </c>
      <c r="M1615" s="9">
        <v>348.63</v>
      </c>
      <c r="N1615" s="9">
        <v>159.56</v>
      </c>
      <c r="O1615" s="9">
        <v>1</v>
      </c>
      <c r="P1615" s="9"/>
      <c r="Q1615" s="9">
        <v>351</v>
      </c>
      <c r="R1615" s="9">
        <v>4</v>
      </c>
    </row>
    <row r="1616" spans="1:18" x14ac:dyDescent="0.3">
      <c r="A1616" s="9">
        <v>1563</v>
      </c>
      <c r="B1616" s="9" t="s">
        <v>1632</v>
      </c>
      <c r="C1616" s="9">
        <v>22</v>
      </c>
      <c r="D1616" s="9" t="s">
        <v>5021</v>
      </c>
      <c r="E1616" s="9" t="s">
        <v>6298</v>
      </c>
      <c r="F1616" s="9">
        <v>1</v>
      </c>
      <c r="G1616" s="9">
        <v>13289</v>
      </c>
      <c r="H1616" s="9" t="s">
        <v>6298</v>
      </c>
      <c r="I1616" s="9" t="s">
        <v>7456</v>
      </c>
      <c r="J1616" s="9">
        <v>144</v>
      </c>
      <c r="K1616" s="9" t="s">
        <v>7462</v>
      </c>
      <c r="L1616" s="9" t="s">
        <v>7507</v>
      </c>
      <c r="M1616" s="9">
        <v>664.33</v>
      </c>
      <c r="N1616" s="9">
        <v>432.63</v>
      </c>
      <c r="O1616" s="9">
        <v>4</v>
      </c>
      <c r="P1616" s="9">
        <v>0.1</v>
      </c>
      <c r="Q1616" s="9">
        <v>737</v>
      </c>
      <c r="R1616" s="9">
        <v>4</v>
      </c>
    </row>
    <row r="1617" spans="1:18" x14ac:dyDescent="0.3">
      <c r="A1617" s="9">
        <v>1771</v>
      </c>
      <c r="B1617" s="9" t="s">
        <v>1633</v>
      </c>
      <c r="C1617" s="9">
        <v>40</v>
      </c>
      <c r="D1617" s="9" t="s">
        <v>5018</v>
      </c>
      <c r="E1617" s="9" t="s">
        <v>6299</v>
      </c>
      <c r="F1617" s="9">
        <v>0</v>
      </c>
      <c r="G1617" s="9">
        <v>12987</v>
      </c>
      <c r="H1617" s="9" t="s">
        <v>6299</v>
      </c>
      <c r="I1617" s="9" t="s">
        <v>7457</v>
      </c>
      <c r="J1617" s="9">
        <v>119</v>
      </c>
      <c r="K1617" s="9" t="s">
        <v>7459</v>
      </c>
      <c r="L1617" s="9" t="s">
        <v>7507</v>
      </c>
      <c r="M1617" s="9">
        <v>1012.64</v>
      </c>
      <c r="N1617" s="9">
        <v>692.15</v>
      </c>
      <c r="O1617" s="9">
        <v>3</v>
      </c>
      <c r="P1617" s="9"/>
      <c r="Q1617" s="9">
        <v>623</v>
      </c>
      <c r="R1617" s="9">
        <v>4</v>
      </c>
    </row>
    <row r="1618" spans="1:18" x14ac:dyDescent="0.3">
      <c r="A1618" s="9">
        <v>2333</v>
      </c>
      <c r="B1618" s="9" t="s">
        <v>1634</v>
      </c>
      <c r="C1618" s="9">
        <v>18</v>
      </c>
      <c r="D1618" s="9" t="s">
        <v>5019</v>
      </c>
      <c r="E1618" s="9" t="s">
        <v>6300</v>
      </c>
      <c r="F1618" s="9">
        <v>0</v>
      </c>
      <c r="G1618" s="9">
        <v>10619</v>
      </c>
      <c r="H1618" s="9" t="s">
        <v>6300</v>
      </c>
      <c r="I1618" s="9" t="s">
        <v>7456</v>
      </c>
      <c r="J1618" s="9">
        <v>146</v>
      </c>
      <c r="K1618" s="9" t="s">
        <v>7505</v>
      </c>
      <c r="L1618" s="9" t="s">
        <v>7507</v>
      </c>
      <c r="M1618" s="9">
        <v>152.82</v>
      </c>
      <c r="N1618" s="9">
        <v>71.959999999999994</v>
      </c>
      <c r="O1618" s="9">
        <v>3</v>
      </c>
      <c r="P1618" s="9"/>
      <c r="Q1618" s="9">
        <v>339</v>
      </c>
      <c r="R1618" s="9">
        <v>3</v>
      </c>
    </row>
    <row r="1619" spans="1:18" x14ac:dyDescent="0.3">
      <c r="A1619" s="9">
        <v>1884</v>
      </c>
      <c r="B1619" s="9" t="s">
        <v>1635</v>
      </c>
      <c r="C1619" s="9">
        <v>8</v>
      </c>
      <c r="D1619" s="9" t="s">
        <v>5023</v>
      </c>
      <c r="E1619" s="9" t="s">
        <v>6301</v>
      </c>
      <c r="F1619" s="9">
        <v>0</v>
      </c>
      <c r="G1619" s="9">
        <v>10230</v>
      </c>
      <c r="H1619" s="9" t="s">
        <v>6301</v>
      </c>
      <c r="I1619" s="9" t="s">
        <v>7455</v>
      </c>
      <c r="J1619" s="9">
        <v>147</v>
      </c>
      <c r="K1619" s="9" t="s">
        <v>7474</v>
      </c>
      <c r="L1619" s="9" t="s">
        <v>7508</v>
      </c>
      <c r="M1619" s="9">
        <v>533.46</v>
      </c>
      <c r="N1619" s="9">
        <v>323.24</v>
      </c>
      <c r="O1619" s="9">
        <v>1</v>
      </c>
      <c r="P1619" s="9"/>
      <c r="Q1619" s="9">
        <v>531</v>
      </c>
      <c r="R1619" s="9">
        <v>2</v>
      </c>
    </row>
    <row r="1620" spans="1:18" x14ac:dyDescent="0.3">
      <c r="A1620" s="9">
        <v>2266</v>
      </c>
      <c r="B1620" s="9" t="s">
        <v>1636</v>
      </c>
      <c r="C1620" s="9">
        <v>56</v>
      </c>
      <c r="D1620" s="9" t="s">
        <v>5020</v>
      </c>
      <c r="E1620" s="9" t="s">
        <v>5654</v>
      </c>
      <c r="F1620" s="9">
        <v>1</v>
      </c>
      <c r="G1620" s="9">
        <v>12629</v>
      </c>
      <c r="H1620" s="9" t="s">
        <v>5654</v>
      </c>
      <c r="I1620" s="9" t="s">
        <v>7456</v>
      </c>
      <c r="J1620" s="9">
        <v>143</v>
      </c>
      <c r="K1620" s="9" t="s">
        <v>7475</v>
      </c>
      <c r="L1620" s="9" t="s">
        <v>7509</v>
      </c>
      <c r="M1620" s="9">
        <v>75.8</v>
      </c>
      <c r="N1620" s="9">
        <v>47.31</v>
      </c>
      <c r="O1620" s="9">
        <v>5</v>
      </c>
      <c r="P1620" s="9"/>
      <c r="Q1620" s="9">
        <v>1107</v>
      </c>
      <c r="R1620" s="9">
        <v>3</v>
      </c>
    </row>
    <row r="1621" spans="1:18" x14ac:dyDescent="0.3">
      <c r="A1621" s="9">
        <v>2389</v>
      </c>
      <c r="B1621" s="9" t="s">
        <v>1637</v>
      </c>
      <c r="C1621" s="9">
        <v>25</v>
      </c>
      <c r="D1621" s="9" t="s">
        <v>5022</v>
      </c>
      <c r="E1621" s="9" t="s">
        <v>5402</v>
      </c>
      <c r="F1621" s="9">
        <v>0</v>
      </c>
      <c r="G1621" s="9">
        <v>12780</v>
      </c>
      <c r="H1621" s="9" t="s">
        <v>5402</v>
      </c>
      <c r="I1621" s="9" t="s">
        <v>7456</v>
      </c>
      <c r="J1621" s="9">
        <v>138</v>
      </c>
      <c r="K1621" s="9" t="s">
        <v>7464</v>
      </c>
      <c r="L1621" s="9" t="s">
        <v>7507</v>
      </c>
      <c r="M1621" s="9">
        <v>1136.77</v>
      </c>
      <c r="N1621" s="9">
        <v>558.78</v>
      </c>
      <c r="O1621" s="9">
        <v>5</v>
      </c>
      <c r="P1621" s="9"/>
      <c r="Q1621" s="9">
        <v>694</v>
      </c>
      <c r="R1621" s="9">
        <v>3</v>
      </c>
    </row>
    <row r="1622" spans="1:18" x14ac:dyDescent="0.3">
      <c r="A1622" s="9">
        <v>2353</v>
      </c>
      <c r="B1622" s="9" t="s">
        <v>1638</v>
      </c>
      <c r="C1622" s="9">
        <v>19</v>
      </c>
      <c r="D1622" s="9" t="s">
        <v>5023</v>
      </c>
      <c r="E1622" s="9" t="s">
        <v>6302</v>
      </c>
      <c r="F1622" s="9">
        <v>1</v>
      </c>
      <c r="G1622" s="9">
        <v>13657</v>
      </c>
      <c r="H1622" s="9" t="s">
        <v>6302</v>
      </c>
      <c r="I1622" s="9" t="s">
        <v>7455</v>
      </c>
      <c r="J1622" s="9">
        <v>146</v>
      </c>
      <c r="K1622" s="9" t="s">
        <v>7505</v>
      </c>
      <c r="L1622" s="9" t="s">
        <v>7510</v>
      </c>
      <c r="M1622" s="9">
        <v>979</v>
      </c>
      <c r="N1622" s="9">
        <v>531.11</v>
      </c>
      <c r="O1622" s="9">
        <v>3</v>
      </c>
      <c r="P1622" s="9"/>
      <c r="Q1622" s="9">
        <v>644</v>
      </c>
      <c r="R1622" s="9">
        <v>3</v>
      </c>
    </row>
    <row r="1623" spans="1:18" x14ac:dyDescent="0.3">
      <c r="A1623" s="9">
        <v>2130</v>
      </c>
      <c r="B1623" s="9" t="s">
        <v>1639</v>
      </c>
      <c r="C1623" s="9">
        <v>27</v>
      </c>
      <c r="D1623" s="9" t="s">
        <v>5020</v>
      </c>
      <c r="E1623" s="9" t="s">
        <v>6303</v>
      </c>
      <c r="F1623" s="9">
        <v>0</v>
      </c>
      <c r="G1623" s="9">
        <v>11202</v>
      </c>
      <c r="H1623" s="9" t="s">
        <v>6303</v>
      </c>
      <c r="I1623" s="9" t="s">
        <v>7457</v>
      </c>
      <c r="J1623" s="9">
        <v>103</v>
      </c>
      <c r="K1623" s="9" t="s">
        <v>7472</v>
      </c>
      <c r="L1623" s="9" t="s">
        <v>7510</v>
      </c>
      <c r="M1623" s="9">
        <v>140.87</v>
      </c>
      <c r="N1623" s="9">
        <v>60.47</v>
      </c>
      <c r="O1623" s="9">
        <v>5</v>
      </c>
      <c r="P1623" s="9">
        <v>0.1</v>
      </c>
      <c r="Q1623" s="9">
        <v>349</v>
      </c>
      <c r="R1623" s="9">
        <v>4</v>
      </c>
    </row>
    <row r="1624" spans="1:18" x14ac:dyDescent="0.3">
      <c r="A1624" s="9">
        <v>1225</v>
      </c>
      <c r="B1624" s="9" t="s">
        <v>1640</v>
      </c>
      <c r="C1624" s="9">
        <v>27</v>
      </c>
      <c r="D1624" s="9" t="s">
        <v>5020</v>
      </c>
      <c r="E1624" s="9" t="s">
        <v>5133</v>
      </c>
      <c r="F1624" s="9">
        <v>1</v>
      </c>
      <c r="G1624" s="9">
        <v>13151</v>
      </c>
      <c r="H1624" s="9" t="s">
        <v>5133</v>
      </c>
      <c r="I1624" s="9" t="s">
        <v>7456</v>
      </c>
      <c r="J1624" s="9">
        <v>119</v>
      </c>
      <c r="K1624" s="9" t="s">
        <v>7459</v>
      </c>
      <c r="L1624" s="9" t="s">
        <v>7510</v>
      </c>
      <c r="M1624" s="9">
        <v>1448.87</v>
      </c>
      <c r="N1624" s="9">
        <v>654.79</v>
      </c>
      <c r="O1624" s="9">
        <v>3</v>
      </c>
      <c r="P1624" s="9"/>
      <c r="Q1624" s="9">
        <v>961</v>
      </c>
      <c r="R1624" s="9">
        <v>3</v>
      </c>
    </row>
    <row r="1625" spans="1:18" x14ac:dyDescent="0.3">
      <c r="A1625" s="9">
        <v>1824</v>
      </c>
      <c r="B1625" s="9" t="s">
        <v>1641</v>
      </c>
      <c r="C1625" s="9">
        <v>37</v>
      </c>
      <c r="D1625" s="9" t="s">
        <v>5022</v>
      </c>
      <c r="E1625" s="9" t="s">
        <v>5459</v>
      </c>
      <c r="F1625" s="9">
        <v>1</v>
      </c>
      <c r="G1625" s="9">
        <v>11377</v>
      </c>
      <c r="H1625" s="9" t="s">
        <v>5459</v>
      </c>
      <c r="I1625" s="9" t="s">
        <v>7457</v>
      </c>
      <c r="J1625" s="9">
        <v>120</v>
      </c>
      <c r="K1625" s="9" t="s">
        <v>7488</v>
      </c>
      <c r="L1625" s="9" t="s">
        <v>7511</v>
      </c>
      <c r="M1625" s="9">
        <v>82.8</v>
      </c>
      <c r="N1625" s="9">
        <v>34.65</v>
      </c>
      <c r="O1625" s="9">
        <v>4</v>
      </c>
      <c r="P1625" s="9"/>
      <c r="Q1625" s="9">
        <v>1125</v>
      </c>
      <c r="R1625" s="9">
        <v>5</v>
      </c>
    </row>
    <row r="1626" spans="1:18" x14ac:dyDescent="0.3">
      <c r="A1626" s="9">
        <v>1217</v>
      </c>
      <c r="B1626" s="9" t="s">
        <v>1642</v>
      </c>
      <c r="C1626" s="9">
        <v>23</v>
      </c>
      <c r="D1626" s="9" t="s">
        <v>5023</v>
      </c>
      <c r="E1626" s="9" t="s">
        <v>6304</v>
      </c>
      <c r="F1626" s="9">
        <v>0</v>
      </c>
      <c r="G1626" s="9">
        <v>12718</v>
      </c>
      <c r="H1626" s="9" t="s">
        <v>6304</v>
      </c>
      <c r="I1626" s="9" t="s">
        <v>7455</v>
      </c>
      <c r="J1626" s="9">
        <v>125</v>
      </c>
      <c r="K1626" s="9" t="s">
        <v>7479</v>
      </c>
      <c r="L1626" s="9" t="s">
        <v>7507</v>
      </c>
      <c r="M1626" s="9">
        <v>905.44</v>
      </c>
      <c r="N1626" s="9">
        <v>514.33000000000004</v>
      </c>
      <c r="O1626" s="9">
        <v>4</v>
      </c>
      <c r="P1626" s="9">
        <v>0.05</v>
      </c>
      <c r="Q1626" s="9">
        <v>483</v>
      </c>
      <c r="R1626" s="9">
        <v>5</v>
      </c>
    </row>
    <row r="1627" spans="1:18" x14ac:dyDescent="0.3">
      <c r="A1627" s="9">
        <v>1936</v>
      </c>
      <c r="B1627" s="9" t="s">
        <v>1643</v>
      </c>
      <c r="C1627" s="9">
        <v>47</v>
      </c>
      <c r="D1627" s="9" t="s">
        <v>5022</v>
      </c>
      <c r="E1627" s="9" t="s">
        <v>6305</v>
      </c>
      <c r="F1627" s="9">
        <v>0</v>
      </c>
      <c r="G1627" s="9">
        <v>11891</v>
      </c>
      <c r="H1627" s="9" t="s">
        <v>6305</v>
      </c>
      <c r="I1627" s="9" t="s">
        <v>7456</v>
      </c>
      <c r="J1627" s="9">
        <v>111</v>
      </c>
      <c r="K1627" s="9" t="s">
        <v>7476</v>
      </c>
      <c r="L1627" s="9" t="s">
        <v>7509</v>
      </c>
      <c r="M1627" s="9">
        <v>1175.73</v>
      </c>
      <c r="N1627" s="9">
        <v>690.83</v>
      </c>
      <c r="O1627" s="9">
        <v>1</v>
      </c>
      <c r="P1627" s="9"/>
      <c r="Q1627" s="9">
        <v>840</v>
      </c>
      <c r="R1627" s="9">
        <v>3</v>
      </c>
    </row>
    <row r="1628" spans="1:18" x14ac:dyDescent="0.3">
      <c r="A1628" s="9">
        <v>1752</v>
      </c>
      <c r="B1628" s="9" t="s">
        <v>1644</v>
      </c>
      <c r="C1628" s="9">
        <v>49</v>
      </c>
      <c r="D1628" s="9" t="s">
        <v>5021</v>
      </c>
      <c r="E1628" s="9" t="s">
        <v>6306</v>
      </c>
      <c r="F1628" s="9">
        <v>1</v>
      </c>
      <c r="G1628" s="9">
        <v>13752</v>
      </c>
      <c r="H1628" s="9" t="s">
        <v>6306</v>
      </c>
      <c r="I1628" s="9" t="s">
        <v>7456</v>
      </c>
      <c r="J1628" s="9">
        <v>117</v>
      </c>
      <c r="K1628" s="9" t="s">
        <v>7483</v>
      </c>
      <c r="L1628" s="9" t="s">
        <v>7507</v>
      </c>
      <c r="M1628" s="9">
        <v>1192.45</v>
      </c>
      <c r="N1628" s="9">
        <v>804.71</v>
      </c>
      <c r="O1628" s="9">
        <v>2</v>
      </c>
      <c r="P1628" s="9">
        <v>0.05</v>
      </c>
      <c r="Q1628" s="9">
        <v>482</v>
      </c>
      <c r="R1628" s="9">
        <v>4</v>
      </c>
    </row>
    <row r="1629" spans="1:18" x14ac:dyDescent="0.3">
      <c r="A1629" s="9">
        <v>1505</v>
      </c>
      <c r="B1629" s="9" t="s">
        <v>1645</v>
      </c>
      <c r="C1629" s="9">
        <v>20</v>
      </c>
      <c r="D1629" s="9" t="s">
        <v>5022</v>
      </c>
      <c r="E1629" s="9" t="s">
        <v>5469</v>
      </c>
      <c r="F1629" s="9">
        <v>1</v>
      </c>
      <c r="G1629" s="9">
        <v>13897</v>
      </c>
      <c r="H1629" s="9" t="s">
        <v>5469</v>
      </c>
      <c r="I1629" s="9" t="s">
        <v>7456</v>
      </c>
      <c r="J1629" s="9">
        <v>149</v>
      </c>
      <c r="K1629" s="9" t="s">
        <v>7467</v>
      </c>
      <c r="L1629" s="9" t="s">
        <v>7509</v>
      </c>
      <c r="M1629" s="9">
        <v>99.71</v>
      </c>
      <c r="N1629" s="9">
        <v>56.1</v>
      </c>
      <c r="O1629" s="9">
        <v>2</v>
      </c>
      <c r="P1629" s="9"/>
      <c r="Q1629" s="9">
        <v>1606</v>
      </c>
      <c r="R1629" s="9">
        <v>1</v>
      </c>
    </row>
    <row r="1630" spans="1:18" x14ac:dyDescent="0.3">
      <c r="A1630" s="9">
        <v>1258</v>
      </c>
      <c r="B1630" s="9" t="s">
        <v>1646</v>
      </c>
      <c r="C1630" s="9">
        <v>30</v>
      </c>
      <c r="D1630" s="9" t="s">
        <v>5018</v>
      </c>
      <c r="E1630" s="9" t="s">
        <v>6307</v>
      </c>
      <c r="F1630" s="9">
        <v>0</v>
      </c>
      <c r="G1630" s="9">
        <v>13972</v>
      </c>
      <c r="H1630" s="9" t="s">
        <v>6307</v>
      </c>
      <c r="I1630" s="9" t="s">
        <v>7456</v>
      </c>
      <c r="J1630" s="9">
        <v>135</v>
      </c>
      <c r="K1630" s="9" t="s">
        <v>7458</v>
      </c>
      <c r="L1630" s="9" t="s">
        <v>7507</v>
      </c>
      <c r="M1630" s="9">
        <v>1364.3</v>
      </c>
      <c r="N1630" s="9"/>
      <c r="O1630" s="9">
        <v>5</v>
      </c>
      <c r="P1630" s="9"/>
      <c r="Q1630" s="9">
        <v>536</v>
      </c>
      <c r="R1630" s="9">
        <v>3</v>
      </c>
    </row>
    <row r="1631" spans="1:18" x14ac:dyDescent="0.3">
      <c r="A1631" s="9">
        <v>1053</v>
      </c>
      <c r="B1631" s="9" t="s">
        <v>1647</v>
      </c>
      <c r="C1631" s="9">
        <v>32</v>
      </c>
      <c r="D1631" s="9" t="s">
        <v>5019</v>
      </c>
      <c r="E1631" s="9" t="s">
        <v>6291</v>
      </c>
      <c r="F1631" s="9">
        <v>0</v>
      </c>
      <c r="G1631" s="9">
        <v>13232</v>
      </c>
      <c r="H1631" s="9" t="s">
        <v>6291</v>
      </c>
      <c r="I1631" s="9" t="s">
        <v>7457</v>
      </c>
      <c r="J1631" s="9">
        <v>114</v>
      </c>
      <c r="K1631" s="9" t="s">
        <v>7463</v>
      </c>
      <c r="L1631" s="9" t="s">
        <v>7510</v>
      </c>
      <c r="M1631" s="9">
        <v>1381.75</v>
      </c>
      <c r="N1631" s="9">
        <v>577.35</v>
      </c>
      <c r="O1631" s="9">
        <v>2</v>
      </c>
      <c r="P1631" s="9"/>
      <c r="Q1631" s="9">
        <v>535</v>
      </c>
      <c r="R1631" s="9">
        <v>5</v>
      </c>
    </row>
    <row r="1632" spans="1:18" x14ac:dyDescent="0.3">
      <c r="A1632" s="9">
        <v>2070</v>
      </c>
      <c r="B1632" s="9" t="s">
        <v>1648</v>
      </c>
      <c r="C1632" s="9">
        <v>150</v>
      </c>
      <c r="D1632" s="9" t="s">
        <v>5019</v>
      </c>
      <c r="E1632" s="9" t="s">
        <v>6308</v>
      </c>
      <c r="F1632" s="9">
        <v>0</v>
      </c>
      <c r="G1632" s="9">
        <v>13498</v>
      </c>
      <c r="H1632" s="9" t="s">
        <v>6308</v>
      </c>
      <c r="I1632" s="9" t="s">
        <v>7457</v>
      </c>
      <c r="J1632" s="9">
        <v>139</v>
      </c>
      <c r="K1632" s="9" t="s">
        <v>7486</v>
      </c>
      <c r="L1632" s="9" t="s">
        <v>7507</v>
      </c>
      <c r="M1632" s="9">
        <v>864.02</v>
      </c>
      <c r="N1632" s="9">
        <v>574.99</v>
      </c>
      <c r="O1632" s="9">
        <v>4</v>
      </c>
      <c r="P1632" s="9"/>
      <c r="Q1632" s="9">
        <v>367</v>
      </c>
      <c r="R1632" s="9">
        <v>6</v>
      </c>
    </row>
    <row r="1633" spans="1:18" x14ac:dyDescent="0.3">
      <c r="A1633" s="9">
        <v>1726</v>
      </c>
      <c r="B1633" s="9" t="s">
        <v>1649</v>
      </c>
      <c r="C1633" s="9">
        <v>56</v>
      </c>
      <c r="D1633" s="9" t="s">
        <v>5019</v>
      </c>
      <c r="E1633" s="9" t="s">
        <v>5902</v>
      </c>
      <c r="F1633" s="9">
        <v>0</v>
      </c>
      <c r="G1633" s="9">
        <v>10402</v>
      </c>
      <c r="H1633" s="9" t="s">
        <v>5902</v>
      </c>
      <c r="I1633" s="9" t="s">
        <v>7455</v>
      </c>
      <c r="J1633" s="9">
        <v>119</v>
      </c>
      <c r="K1633" s="9" t="s">
        <v>7459</v>
      </c>
      <c r="L1633" s="9" t="s">
        <v>7509</v>
      </c>
      <c r="M1633" s="9">
        <v>749.02</v>
      </c>
      <c r="N1633" s="9">
        <v>407.21</v>
      </c>
      <c r="O1633" s="9">
        <v>1</v>
      </c>
      <c r="P1633" s="9"/>
      <c r="Q1633" s="9">
        <v>417</v>
      </c>
      <c r="R1633" s="9">
        <v>7</v>
      </c>
    </row>
    <row r="1634" spans="1:18" x14ac:dyDescent="0.3">
      <c r="A1634" s="9">
        <v>1688</v>
      </c>
      <c r="B1634" s="9" t="s">
        <v>1650</v>
      </c>
      <c r="C1634" s="9">
        <v>57</v>
      </c>
      <c r="D1634" s="9" t="s">
        <v>5023</v>
      </c>
      <c r="E1634" s="9" t="s">
        <v>5259</v>
      </c>
      <c r="F1634" s="9">
        <v>0</v>
      </c>
      <c r="G1634" s="9">
        <v>13103</v>
      </c>
      <c r="H1634" s="9" t="s">
        <v>5259</v>
      </c>
      <c r="I1634" s="9" t="s">
        <v>7457</v>
      </c>
      <c r="J1634" s="9">
        <v>103</v>
      </c>
      <c r="K1634" s="9" t="s">
        <v>7472</v>
      </c>
      <c r="L1634" s="9" t="s">
        <v>7507</v>
      </c>
      <c r="M1634" s="9">
        <v>115.06</v>
      </c>
      <c r="N1634" s="9">
        <v>71.47</v>
      </c>
      <c r="O1634" s="9">
        <v>4</v>
      </c>
      <c r="P1634" s="9">
        <v>0.2</v>
      </c>
      <c r="Q1634" s="9">
        <v>456</v>
      </c>
      <c r="R1634" s="9">
        <v>3</v>
      </c>
    </row>
    <row r="1635" spans="1:18" x14ac:dyDescent="0.3">
      <c r="A1635" s="9">
        <v>2122</v>
      </c>
      <c r="B1635" s="9" t="s">
        <v>1651</v>
      </c>
      <c r="C1635" s="9">
        <v>77</v>
      </c>
      <c r="D1635" s="9" t="s">
        <v>5023</v>
      </c>
      <c r="E1635" s="9" t="s">
        <v>5841</v>
      </c>
      <c r="F1635" s="9">
        <v>0</v>
      </c>
      <c r="G1635" s="9">
        <v>12168</v>
      </c>
      <c r="H1635" s="9" t="s">
        <v>5841</v>
      </c>
      <c r="I1635" s="9" t="s">
        <v>7456</v>
      </c>
      <c r="J1635" s="9">
        <v>134</v>
      </c>
      <c r="K1635" s="9" t="s">
        <v>7482</v>
      </c>
      <c r="L1635" s="9" t="s">
        <v>7508</v>
      </c>
      <c r="M1635" s="9">
        <v>864.83</v>
      </c>
      <c r="N1635" s="9">
        <v>349.73</v>
      </c>
      <c r="O1635" s="9">
        <v>3</v>
      </c>
      <c r="P1635" s="9"/>
      <c r="Q1635" s="9">
        <v>541</v>
      </c>
      <c r="R1635" s="9">
        <v>9</v>
      </c>
    </row>
    <row r="1636" spans="1:18" x14ac:dyDescent="0.3">
      <c r="A1636" s="9">
        <v>2043</v>
      </c>
      <c r="B1636" s="9" t="s">
        <v>1652</v>
      </c>
      <c r="C1636" s="9">
        <v>5</v>
      </c>
      <c r="D1636" s="9" t="s">
        <v>5021</v>
      </c>
      <c r="E1636" s="9" t="s">
        <v>6309</v>
      </c>
      <c r="F1636" s="9">
        <v>0</v>
      </c>
      <c r="G1636" s="9">
        <v>12774</v>
      </c>
      <c r="H1636" s="9" t="s">
        <v>6309</v>
      </c>
      <c r="I1636" s="9" t="s">
        <v>7455</v>
      </c>
      <c r="J1636" s="9">
        <v>149</v>
      </c>
      <c r="K1636" s="9" t="s">
        <v>7467</v>
      </c>
      <c r="L1636" s="9" t="s">
        <v>7507</v>
      </c>
      <c r="M1636" s="9">
        <v>643.6</v>
      </c>
      <c r="N1636" s="9">
        <v>351.69</v>
      </c>
      <c r="O1636" s="9">
        <v>5</v>
      </c>
      <c r="P1636" s="9"/>
      <c r="Q1636" s="9">
        <v>750</v>
      </c>
      <c r="R1636" s="9">
        <v>6</v>
      </c>
    </row>
    <row r="1637" spans="1:18" x14ac:dyDescent="0.3">
      <c r="A1637" s="9">
        <v>1418</v>
      </c>
      <c r="B1637" s="9" t="s">
        <v>1653</v>
      </c>
      <c r="C1637" s="9">
        <v>26</v>
      </c>
      <c r="D1637" s="9" t="s">
        <v>5019</v>
      </c>
      <c r="E1637" s="9" t="s">
        <v>6310</v>
      </c>
      <c r="F1637" s="9">
        <v>0</v>
      </c>
      <c r="G1637" s="9">
        <v>13586</v>
      </c>
      <c r="H1637" s="9" t="s">
        <v>6310</v>
      </c>
      <c r="I1637" s="9" t="s">
        <v>7456</v>
      </c>
      <c r="J1637" s="9">
        <v>141</v>
      </c>
      <c r="K1637" s="9" t="s">
        <v>7490</v>
      </c>
      <c r="L1637" s="9" t="s">
        <v>7510</v>
      </c>
      <c r="M1637" s="9">
        <v>1170.57</v>
      </c>
      <c r="N1637" s="9">
        <v>582.61</v>
      </c>
      <c r="O1637" s="9">
        <v>5</v>
      </c>
      <c r="P1637" s="9"/>
      <c r="Q1637" s="9">
        <v>485</v>
      </c>
      <c r="R1637" s="9">
        <v>4</v>
      </c>
    </row>
    <row r="1638" spans="1:18" x14ac:dyDescent="0.3">
      <c r="A1638" s="9">
        <v>1689</v>
      </c>
      <c r="B1638" s="9" t="s">
        <v>1654</v>
      </c>
      <c r="C1638" s="9">
        <v>67</v>
      </c>
      <c r="D1638" s="9" t="s">
        <v>5021</v>
      </c>
      <c r="E1638" s="9" t="s">
        <v>5436</v>
      </c>
      <c r="F1638" s="9">
        <v>0</v>
      </c>
      <c r="G1638" s="9">
        <v>10384</v>
      </c>
      <c r="H1638" s="9" t="s">
        <v>5436</v>
      </c>
      <c r="I1638" s="9" t="s">
        <v>7456</v>
      </c>
      <c r="J1638" s="9">
        <v>122</v>
      </c>
      <c r="K1638" s="9" t="s">
        <v>7465</v>
      </c>
      <c r="L1638" s="9" t="s">
        <v>7507</v>
      </c>
      <c r="M1638" s="9">
        <v>635.63</v>
      </c>
      <c r="N1638" s="9">
        <v>260.04000000000002</v>
      </c>
      <c r="O1638" s="9">
        <v>2</v>
      </c>
      <c r="P1638" s="9"/>
      <c r="Q1638" s="9">
        <v>679</v>
      </c>
      <c r="R1638" s="9">
        <v>7</v>
      </c>
    </row>
    <row r="1639" spans="1:18" x14ac:dyDescent="0.3">
      <c r="A1639" s="9">
        <v>1849</v>
      </c>
      <c r="B1639" s="9" t="s">
        <v>1655</v>
      </c>
      <c r="C1639" s="9">
        <v>12</v>
      </c>
      <c r="D1639" s="9" t="s">
        <v>5019</v>
      </c>
      <c r="E1639" s="9" t="s">
        <v>6311</v>
      </c>
      <c r="F1639" s="9">
        <v>0</v>
      </c>
      <c r="G1639" s="9">
        <v>11763</v>
      </c>
      <c r="H1639" s="9" t="s">
        <v>6311</v>
      </c>
      <c r="I1639" s="9" t="s">
        <v>7455</v>
      </c>
      <c r="J1639" s="9">
        <v>138</v>
      </c>
      <c r="K1639" s="9" t="s">
        <v>7464</v>
      </c>
      <c r="L1639" s="9" t="s">
        <v>7508</v>
      </c>
      <c r="M1639" s="9">
        <v>1041.19</v>
      </c>
      <c r="N1639" s="9">
        <v>658.76</v>
      </c>
      <c r="O1639" s="9">
        <v>3</v>
      </c>
      <c r="P1639" s="9"/>
      <c r="Q1639" s="9">
        <v>554</v>
      </c>
      <c r="R1639" s="9">
        <v>3</v>
      </c>
    </row>
    <row r="1640" spans="1:18" x14ac:dyDescent="0.3">
      <c r="A1640" s="9">
        <v>1061</v>
      </c>
      <c r="B1640" s="9" t="s">
        <v>1656</v>
      </c>
      <c r="C1640" s="9">
        <v>66</v>
      </c>
      <c r="D1640" s="9" t="s">
        <v>5023</v>
      </c>
      <c r="E1640" s="9" t="s">
        <v>6312</v>
      </c>
      <c r="F1640" s="9">
        <v>0</v>
      </c>
      <c r="G1640" s="9">
        <v>11448</v>
      </c>
      <c r="H1640" s="9" t="s">
        <v>6312</v>
      </c>
      <c r="I1640" s="9" t="s">
        <v>7456</v>
      </c>
      <c r="J1640" s="9">
        <v>127</v>
      </c>
      <c r="K1640" s="9" t="s">
        <v>7489</v>
      </c>
      <c r="L1640" s="9" t="s">
        <v>7508</v>
      </c>
      <c r="M1640" s="9">
        <v>197.04</v>
      </c>
      <c r="N1640" s="9">
        <v>109.13</v>
      </c>
      <c r="O1640" s="9">
        <v>2</v>
      </c>
      <c r="P1640" s="9"/>
      <c r="Q1640" s="9">
        <v>331</v>
      </c>
      <c r="R1640" s="9">
        <v>3</v>
      </c>
    </row>
    <row r="1641" spans="1:18" x14ac:dyDescent="0.3">
      <c r="A1641" s="9">
        <v>2168</v>
      </c>
      <c r="B1641" s="9" t="s">
        <v>1657</v>
      </c>
      <c r="C1641" s="9">
        <v>42</v>
      </c>
      <c r="D1641" s="9" t="s">
        <v>5018</v>
      </c>
      <c r="E1641" s="9" t="s">
        <v>5347</v>
      </c>
      <c r="F1641" s="9">
        <v>0</v>
      </c>
      <c r="G1641" s="9">
        <v>12523</v>
      </c>
      <c r="H1641" s="9" t="s">
        <v>5347</v>
      </c>
      <c r="I1641" s="9" t="s">
        <v>7456</v>
      </c>
      <c r="J1641" s="9">
        <v>121</v>
      </c>
      <c r="K1641" s="9" t="s">
        <v>7495</v>
      </c>
      <c r="L1641" s="9" t="s">
        <v>7508</v>
      </c>
      <c r="M1641" s="9">
        <v>242.78</v>
      </c>
      <c r="N1641" s="9"/>
      <c r="O1641" s="9">
        <v>2</v>
      </c>
      <c r="P1641" s="9"/>
      <c r="Q1641" s="9">
        <v>445</v>
      </c>
      <c r="R1641" s="9">
        <v>5</v>
      </c>
    </row>
    <row r="1642" spans="1:18" x14ac:dyDescent="0.3">
      <c r="A1642" s="9">
        <v>1215</v>
      </c>
      <c r="B1642" s="9" t="s">
        <v>1658</v>
      </c>
      <c r="C1642" s="9">
        <v>42</v>
      </c>
      <c r="D1642" s="9" t="s">
        <v>5018</v>
      </c>
      <c r="E1642" s="9" t="s">
        <v>5679</v>
      </c>
      <c r="F1642" s="9">
        <v>0</v>
      </c>
      <c r="G1642" s="9">
        <v>12607</v>
      </c>
      <c r="H1642" s="9" t="s">
        <v>5679</v>
      </c>
      <c r="I1642" s="9" t="s">
        <v>7455</v>
      </c>
      <c r="J1642" s="9">
        <v>141</v>
      </c>
      <c r="K1642" s="9" t="s">
        <v>7490</v>
      </c>
      <c r="L1642" s="9" t="s">
        <v>7509</v>
      </c>
      <c r="M1642" s="9">
        <v>252.58</v>
      </c>
      <c r="N1642" s="9">
        <v>162.09</v>
      </c>
      <c r="O1642" s="9">
        <v>2</v>
      </c>
      <c r="P1642" s="9"/>
      <c r="Q1642" s="9">
        <v>511</v>
      </c>
      <c r="R1642" s="9">
        <v>5</v>
      </c>
    </row>
    <row r="1643" spans="1:18" x14ac:dyDescent="0.3">
      <c r="A1643" s="9">
        <v>1002</v>
      </c>
      <c r="B1643" s="9" t="s">
        <v>1659</v>
      </c>
      <c r="C1643" s="9">
        <v>20</v>
      </c>
      <c r="D1643" s="9" t="s">
        <v>5018</v>
      </c>
      <c r="E1643" s="9" t="s">
        <v>5119</v>
      </c>
      <c r="F1643" s="9">
        <v>1</v>
      </c>
      <c r="G1643" s="9">
        <v>11190</v>
      </c>
      <c r="H1643" s="9" t="s">
        <v>5119</v>
      </c>
      <c r="I1643" s="9" t="s">
        <v>7457</v>
      </c>
      <c r="J1643" s="9">
        <v>131</v>
      </c>
      <c r="K1643" s="9" t="s">
        <v>7504</v>
      </c>
      <c r="L1643" s="9" t="s">
        <v>7508</v>
      </c>
      <c r="M1643" s="9">
        <v>116.01</v>
      </c>
      <c r="N1643" s="9">
        <v>61.96</v>
      </c>
      <c r="O1643" s="9">
        <v>3</v>
      </c>
      <c r="P1643" s="9">
        <v>0.1</v>
      </c>
      <c r="Q1643" s="9">
        <v>687</v>
      </c>
      <c r="R1643" s="9">
        <v>4</v>
      </c>
    </row>
    <row r="1644" spans="1:18" x14ac:dyDescent="0.3">
      <c r="A1644" s="9">
        <v>1159</v>
      </c>
      <c r="B1644" s="9" t="s">
        <v>1660</v>
      </c>
      <c r="C1644" s="9">
        <v>33</v>
      </c>
      <c r="D1644" s="9" t="s">
        <v>5022</v>
      </c>
      <c r="E1644" s="9" t="s">
        <v>6313</v>
      </c>
      <c r="F1644" s="9">
        <v>0</v>
      </c>
      <c r="G1644" s="9">
        <v>10388</v>
      </c>
      <c r="H1644" s="9" t="s">
        <v>6313</v>
      </c>
      <c r="I1644" s="9" t="s">
        <v>7455</v>
      </c>
      <c r="J1644" s="9">
        <v>127</v>
      </c>
      <c r="K1644" s="9" t="s">
        <v>7489</v>
      </c>
      <c r="L1644" s="9" t="s">
        <v>7509</v>
      </c>
      <c r="M1644" s="9">
        <v>834.93</v>
      </c>
      <c r="N1644" s="9">
        <v>334.85</v>
      </c>
      <c r="O1644" s="9">
        <v>2</v>
      </c>
      <c r="P1644" s="9"/>
      <c r="Q1644" s="9">
        <v>546</v>
      </c>
      <c r="R1644" s="9">
        <v>6</v>
      </c>
    </row>
    <row r="1645" spans="1:18" x14ac:dyDescent="0.3">
      <c r="A1645" s="9">
        <v>1780</v>
      </c>
      <c r="B1645" s="9" t="s">
        <v>1661</v>
      </c>
      <c r="C1645" s="9">
        <v>66</v>
      </c>
      <c r="D1645" s="9" t="s">
        <v>5018</v>
      </c>
      <c r="E1645" s="9" t="s">
        <v>5193</v>
      </c>
      <c r="F1645" s="9">
        <v>0</v>
      </c>
      <c r="G1645" s="9">
        <v>13404</v>
      </c>
      <c r="H1645" s="9" t="s">
        <v>5193</v>
      </c>
      <c r="I1645" s="9" t="s">
        <v>7455</v>
      </c>
      <c r="J1645" s="9">
        <v>137</v>
      </c>
      <c r="K1645" s="9" t="s">
        <v>7484</v>
      </c>
      <c r="L1645" s="9" t="s">
        <v>7508</v>
      </c>
      <c r="M1645" s="9">
        <v>1201.25</v>
      </c>
      <c r="N1645" s="9">
        <v>820.86</v>
      </c>
      <c r="O1645" s="9">
        <v>5</v>
      </c>
      <c r="P1645" s="9"/>
      <c r="Q1645" s="9">
        <v>438</v>
      </c>
      <c r="R1645" s="9">
        <v>6</v>
      </c>
    </row>
    <row r="1646" spans="1:18" x14ac:dyDescent="0.3">
      <c r="A1646" s="9">
        <v>2143</v>
      </c>
      <c r="B1646" s="9" t="s">
        <v>1662</v>
      </c>
      <c r="C1646" s="9">
        <v>39</v>
      </c>
      <c r="D1646" s="9" t="s">
        <v>5020</v>
      </c>
      <c r="E1646" s="9" t="s">
        <v>6314</v>
      </c>
      <c r="F1646" s="9">
        <v>0</v>
      </c>
      <c r="G1646" s="9">
        <v>11546</v>
      </c>
      <c r="H1646" s="9" t="s">
        <v>6314</v>
      </c>
      <c r="I1646" s="9" t="s">
        <v>7455</v>
      </c>
      <c r="J1646" s="9">
        <v>102</v>
      </c>
      <c r="K1646" s="9" t="s">
        <v>7494</v>
      </c>
      <c r="L1646" s="9" t="s">
        <v>7509</v>
      </c>
      <c r="M1646" s="9">
        <v>935.1</v>
      </c>
      <c r="N1646" s="9">
        <v>445.77</v>
      </c>
      <c r="O1646" s="9">
        <v>2</v>
      </c>
      <c r="P1646" s="9">
        <v>0.1</v>
      </c>
      <c r="Q1646" s="9">
        <v>370</v>
      </c>
      <c r="R1646" s="9">
        <v>7</v>
      </c>
    </row>
    <row r="1647" spans="1:18" x14ac:dyDescent="0.3">
      <c r="A1647" s="9">
        <v>1892</v>
      </c>
      <c r="B1647" s="9" t="s">
        <v>1663</v>
      </c>
      <c r="C1647" s="9">
        <v>33</v>
      </c>
      <c r="D1647" s="9" t="s">
        <v>5019</v>
      </c>
      <c r="E1647" s="9" t="s">
        <v>5954</v>
      </c>
      <c r="F1647" s="9">
        <v>0</v>
      </c>
      <c r="G1647" s="9">
        <v>11773</v>
      </c>
      <c r="H1647" s="9" t="s">
        <v>5954</v>
      </c>
      <c r="I1647" s="9" t="s">
        <v>7457</v>
      </c>
      <c r="J1647" s="9">
        <v>147</v>
      </c>
      <c r="K1647" s="9" t="s">
        <v>7474</v>
      </c>
      <c r="L1647" s="9" t="s">
        <v>7508</v>
      </c>
      <c r="M1647" s="9">
        <v>883.68</v>
      </c>
      <c r="N1647" s="9">
        <v>573.66</v>
      </c>
      <c r="O1647" s="9">
        <v>3</v>
      </c>
      <c r="P1647" s="9">
        <v>0.2</v>
      </c>
      <c r="Q1647" s="9">
        <v>407</v>
      </c>
      <c r="R1647" s="9">
        <v>4</v>
      </c>
    </row>
    <row r="1648" spans="1:18" x14ac:dyDescent="0.3">
      <c r="A1648" s="9">
        <v>2112</v>
      </c>
      <c r="B1648" s="9" t="s">
        <v>1664</v>
      </c>
      <c r="C1648" s="9">
        <v>46</v>
      </c>
      <c r="D1648" s="9" t="s">
        <v>5018</v>
      </c>
      <c r="E1648" s="9" t="s">
        <v>6013</v>
      </c>
      <c r="F1648" s="9">
        <v>0</v>
      </c>
      <c r="G1648" s="9">
        <v>10789</v>
      </c>
      <c r="H1648" s="9" t="s">
        <v>6013</v>
      </c>
      <c r="I1648" s="9" t="s">
        <v>7455</v>
      </c>
      <c r="J1648" s="9">
        <v>109</v>
      </c>
      <c r="K1648" s="9" t="s">
        <v>7466</v>
      </c>
      <c r="L1648" s="9" t="s">
        <v>7508</v>
      </c>
      <c r="M1648" s="9">
        <v>1036.9000000000001</v>
      </c>
      <c r="N1648" s="9">
        <v>668.72</v>
      </c>
      <c r="O1648" s="9">
        <v>3</v>
      </c>
      <c r="P1648" s="9"/>
      <c r="Q1648" s="9">
        <v>721</v>
      </c>
      <c r="R1648" s="9">
        <v>4</v>
      </c>
    </row>
    <row r="1649" spans="1:18" x14ac:dyDescent="0.3">
      <c r="A1649" s="9">
        <v>1328</v>
      </c>
      <c r="B1649" s="9" t="s">
        <v>1665</v>
      </c>
      <c r="C1649" s="9">
        <v>37</v>
      </c>
      <c r="D1649" s="9" t="s">
        <v>5020</v>
      </c>
      <c r="E1649" s="9" t="s">
        <v>5663</v>
      </c>
      <c r="F1649" s="9">
        <v>0</v>
      </c>
      <c r="G1649" s="9">
        <v>12800</v>
      </c>
      <c r="H1649" s="9" t="s">
        <v>5663</v>
      </c>
      <c r="I1649" s="9" t="s">
        <v>7457</v>
      </c>
      <c r="J1649" s="9">
        <v>119</v>
      </c>
      <c r="K1649" s="9" t="s">
        <v>7459</v>
      </c>
      <c r="L1649" s="9" t="s">
        <v>7507</v>
      </c>
      <c r="M1649" s="9">
        <v>542.49</v>
      </c>
      <c r="N1649" s="9">
        <v>243.42</v>
      </c>
      <c r="O1649" s="9">
        <v>4</v>
      </c>
      <c r="P1649" s="9">
        <v>0.1</v>
      </c>
      <c r="Q1649" s="9">
        <v>732</v>
      </c>
      <c r="R1649" s="9">
        <v>4</v>
      </c>
    </row>
    <row r="1650" spans="1:18" x14ac:dyDescent="0.3">
      <c r="A1650" s="9">
        <v>1579</v>
      </c>
      <c r="B1650" s="9" t="s">
        <v>1666</v>
      </c>
      <c r="C1650" s="9">
        <v>45</v>
      </c>
      <c r="D1650" s="9" t="s">
        <v>5020</v>
      </c>
      <c r="E1650" s="9" t="s">
        <v>6315</v>
      </c>
      <c r="F1650" s="9">
        <v>1</v>
      </c>
      <c r="G1650" s="9">
        <v>11494</v>
      </c>
      <c r="H1650" s="9" t="s">
        <v>6315</v>
      </c>
      <c r="I1650" s="9" t="s">
        <v>7456</v>
      </c>
      <c r="J1650" s="9">
        <v>142</v>
      </c>
      <c r="K1650" s="9" t="s">
        <v>7500</v>
      </c>
      <c r="L1650" s="9" t="s">
        <v>7508</v>
      </c>
      <c r="M1650" s="9">
        <v>574.83000000000004</v>
      </c>
      <c r="N1650" s="9">
        <v>311.67</v>
      </c>
      <c r="O1650" s="9">
        <v>2</v>
      </c>
      <c r="P1650" s="9"/>
      <c r="Q1650" s="9">
        <v>1205</v>
      </c>
      <c r="R1650" s="9">
        <v>2</v>
      </c>
    </row>
    <row r="1651" spans="1:18" x14ac:dyDescent="0.3">
      <c r="A1651" s="9">
        <v>2380</v>
      </c>
      <c r="B1651" s="9" t="s">
        <v>1667</v>
      </c>
      <c r="C1651" s="9">
        <v>27</v>
      </c>
      <c r="D1651" s="9" t="s">
        <v>5020</v>
      </c>
      <c r="E1651" s="9" t="s">
        <v>6316</v>
      </c>
      <c r="F1651" s="9">
        <v>1</v>
      </c>
      <c r="G1651" s="9">
        <v>12751</v>
      </c>
      <c r="H1651" s="9" t="s">
        <v>6316</v>
      </c>
      <c r="I1651" s="9" t="s">
        <v>7455</v>
      </c>
      <c r="J1651" s="9">
        <v>136</v>
      </c>
      <c r="K1651" s="9" t="s">
        <v>7503</v>
      </c>
      <c r="L1651" s="9" t="s">
        <v>7507</v>
      </c>
      <c r="M1651" s="9">
        <v>505.69</v>
      </c>
      <c r="N1651" s="9">
        <v>208.37</v>
      </c>
      <c r="O1651" s="9">
        <v>3</v>
      </c>
      <c r="P1651" s="9"/>
      <c r="Q1651" s="9">
        <v>1268</v>
      </c>
      <c r="R1651" s="9">
        <v>3</v>
      </c>
    </row>
    <row r="1652" spans="1:18" x14ac:dyDescent="0.3">
      <c r="A1652" s="9">
        <v>2290</v>
      </c>
      <c r="B1652" s="9" t="s">
        <v>1668</v>
      </c>
      <c r="C1652" s="9">
        <v>38</v>
      </c>
      <c r="D1652" s="9" t="s">
        <v>5021</v>
      </c>
      <c r="E1652" s="9" t="s">
        <v>5807</v>
      </c>
      <c r="F1652" s="9">
        <v>0</v>
      </c>
      <c r="G1652" s="9">
        <v>11547</v>
      </c>
      <c r="H1652" s="9" t="s">
        <v>5807</v>
      </c>
      <c r="I1652" s="9" t="s">
        <v>7456</v>
      </c>
      <c r="J1652" s="9">
        <v>110</v>
      </c>
      <c r="K1652" s="9" t="s">
        <v>7493</v>
      </c>
      <c r="L1652" s="9" t="s">
        <v>7508</v>
      </c>
      <c r="M1652" s="9">
        <v>1082.56</v>
      </c>
      <c r="N1652" s="9">
        <v>548.16999999999996</v>
      </c>
      <c r="O1652" s="9">
        <v>2</v>
      </c>
      <c r="P1652" s="9">
        <v>0.1</v>
      </c>
      <c r="Q1652" s="9">
        <v>388</v>
      </c>
      <c r="R1652" s="9">
        <v>2</v>
      </c>
    </row>
    <row r="1653" spans="1:18" x14ac:dyDescent="0.3">
      <c r="A1653" s="9">
        <v>1951</v>
      </c>
      <c r="B1653" s="9" t="s">
        <v>1669</v>
      </c>
      <c r="C1653" s="9">
        <v>30</v>
      </c>
      <c r="D1653" s="9" t="s">
        <v>5021</v>
      </c>
      <c r="E1653" s="9" t="s">
        <v>6317</v>
      </c>
      <c r="F1653" s="9">
        <v>0</v>
      </c>
      <c r="G1653" s="9">
        <v>12100</v>
      </c>
      <c r="H1653" s="9" t="s">
        <v>6317</v>
      </c>
      <c r="I1653" s="9" t="s">
        <v>7456</v>
      </c>
      <c r="J1653" s="9">
        <v>140</v>
      </c>
      <c r="K1653" s="9" t="s">
        <v>7468</v>
      </c>
      <c r="L1653" s="9" t="s">
        <v>7508</v>
      </c>
      <c r="M1653" s="9">
        <v>284.38</v>
      </c>
      <c r="N1653" s="9">
        <v>176.11</v>
      </c>
      <c r="O1653" s="9">
        <v>1</v>
      </c>
      <c r="P1653" s="9">
        <v>0.2</v>
      </c>
      <c r="Q1653" s="9">
        <v>702</v>
      </c>
      <c r="R1653" s="9">
        <v>5</v>
      </c>
    </row>
    <row r="1654" spans="1:18" x14ac:dyDescent="0.3">
      <c r="A1654" s="9">
        <v>2346</v>
      </c>
      <c r="B1654" s="9" t="s">
        <v>1670</v>
      </c>
      <c r="C1654" s="9">
        <v>12</v>
      </c>
      <c r="D1654" s="9" t="s">
        <v>5020</v>
      </c>
      <c r="E1654" s="9" t="s">
        <v>6318</v>
      </c>
      <c r="F1654" s="9">
        <v>0</v>
      </c>
      <c r="G1654" s="9">
        <v>12614</v>
      </c>
      <c r="H1654" s="9" t="s">
        <v>6318</v>
      </c>
      <c r="I1654" s="9" t="s">
        <v>7457</v>
      </c>
      <c r="J1654" s="9">
        <v>145</v>
      </c>
      <c r="K1654" s="9" t="s">
        <v>7470</v>
      </c>
      <c r="L1654" s="9" t="s">
        <v>7507</v>
      </c>
      <c r="M1654" s="9">
        <v>68.89</v>
      </c>
      <c r="N1654" s="9">
        <v>32.46</v>
      </c>
      <c r="O1654" s="9">
        <v>5</v>
      </c>
      <c r="P1654" s="9"/>
      <c r="Q1654" s="9">
        <v>361</v>
      </c>
      <c r="R1654" s="9">
        <v>5</v>
      </c>
    </row>
    <row r="1655" spans="1:18" x14ac:dyDescent="0.3">
      <c r="A1655" s="9">
        <v>1634</v>
      </c>
      <c r="B1655" s="9" t="s">
        <v>1671</v>
      </c>
      <c r="C1655" s="9">
        <v>47</v>
      </c>
      <c r="D1655" s="9" t="s">
        <v>5022</v>
      </c>
      <c r="E1655" s="9" t="s">
        <v>6319</v>
      </c>
      <c r="F1655" s="9">
        <v>0</v>
      </c>
      <c r="G1655" s="9">
        <v>10820</v>
      </c>
      <c r="H1655" s="9" t="s">
        <v>6319</v>
      </c>
      <c r="I1655" s="9" t="s">
        <v>7456</v>
      </c>
      <c r="J1655" s="9">
        <v>139</v>
      </c>
      <c r="K1655" s="9" t="s">
        <v>7486</v>
      </c>
      <c r="L1655" s="9" t="s">
        <v>7507</v>
      </c>
      <c r="M1655" s="9">
        <v>914.48</v>
      </c>
      <c r="N1655" s="9">
        <v>397.93</v>
      </c>
      <c r="O1655" s="9">
        <v>5</v>
      </c>
      <c r="P1655" s="9"/>
      <c r="Q1655" s="9">
        <v>749</v>
      </c>
      <c r="R1655" s="9">
        <v>3</v>
      </c>
    </row>
    <row r="1656" spans="1:18" x14ac:dyDescent="0.3">
      <c r="A1656" s="9">
        <v>1987</v>
      </c>
      <c r="B1656" s="9" t="s">
        <v>1672</v>
      </c>
      <c r="C1656" s="9">
        <v>21</v>
      </c>
      <c r="D1656" s="9" t="s">
        <v>5018</v>
      </c>
      <c r="E1656" s="9" t="s">
        <v>5653</v>
      </c>
      <c r="F1656" s="9">
        <v>0</v>
      </c>
      <c r="G1656" s="9">
        <v>11044</v>
      </c>
      <c r="H1656" s="9" t="s">
        <v>5653</v>
      </c>
      <c r="I1656" s="9" t="s">
        <v>7456</v>
      </c>
      <c r="J1656" s="9">
        <v>107</v>
      </c>
      <c r="K1656" s="9" t="s">
        <v>7485</v>
      </c>
      <c r="L1656" s="9" t="s">
        <v>7509</v>
      </c>
      <c r="M1656" s="9">
        <v>1416.45</v>
      </c>
      <c r="N1656" s="9"/>
      <c r="O1656" s="9">
        <v>2</v>
      </c>
      <c r="P1656" s="9"/>
      <c r="Q1656" s="9">
        <v>558</v>
      </c>
      <c r="R1656" s="9">
        <v>6</v>
      </c>
    </row>
    <row r="1657" spans="1:18" x14ac:dyDescent="0.3">
      <c r="A1657" s="9">
        <v>2218</v>
      </c>
      <c r="B1657" s="9" t="s">
        <v>1673</v>
      </c>
      <c r="C1657" s="9">
        <v>37</v>
      </c>
      <c r="D1657" s="9" t="s">
        <v>5019</v>
      </c>
      <c r="E1657" s="9" t="s">
        <v>6320</v>
      </c>
      <c r="F1657" s="9">
        <v>0</v>
      </c>
      <c r="G1657" s="9">
        <v>11042</v>
      </c>
      <c r="H1657" s="9" t="s">
        <v>6320</v>
      </c>
      <c r="I1657" s="9" t="s">
        <v>7455</v>
      </c>
      <c r="J1657" s="9">
        <v>104</v>
      </c>
      <c r="K1657" s="9" t="s">
        <v>7499</v>
      </c>
      <c r="L1657" s="9" t="s">
        <v>7510</v>
      </c>
      <c r="M1657" s="9">
        <v>933.64</v>
      </c>
      <c r="N1657" s="9"/>
      <c r="O1657" s="9">
        <v>5</v>
      </c>
      <c r="P1657" s="9"/>
      <c r="Q1657" s="9">
        <v>505</v>
      </c>
      <c r="R1657" s="9">
        <v>4</v>
      </c>
    </row>
    <row r="1658" spans="1:18" x14ac:dyDescent="0.3">
      <c r="A1658" s="9">
        <v>1920</v>
      </c>
      <c r="B1658" s="9" t="s">
        <v>1674</v>
      </c>
      <c r="C1658" s="9">
        <v>53</v>
      </c>
      <c r="D1658" s="9" t="s">
        <v>5022</v>
      </c>
      <c r="E1658" s="9" t="s">
        <v>6089</v>
      </c>
      <c r="F1658" s="9">
        <v>0</v>
      </c>
      <c r="G1658" s="9">
        <v>11879</v>
      </c>
      <c r="H1658" s="9" t="s">
        <v>6089</v>
      </c>
      <c r="I1658" s="9" t="s">
        <v>7456</v>
      </c>
      <c r="J1658" s="9">
        <v>115</v>
      </c>
      <c r="K1658" s="9" t="s">
        <v>7481</v>
      </c>
      <c r="L1658" s="9" t="s">
        <v>7507</v>
      </c>
      <c r="M1658" s="9">
        <v>1185.24</v>
      </c>
      <c r="N1658" s="9">
        <v>714.4</v>
      </c>
      <c r="O1658" s="9">
        <v>5</v>
      </c>
      <c r="P1658" s="9">
        <v>0.05</v>
      </c>
      <c r="Q1658" s="9">
        <v>547</v>
      </c>
      <c r="R1658" s="9">
        <v>7</v>
      </c>
    </row>
    <row r="1659" spans="1:18" x14ac:dyDescent="0.3">
      <c r="A1659" s="9">
        <v>1737</v>
      </c>
      <c r="B1659" s="9" t="s">
        <v>1675</v>
      </c>
      <c r="C1659" s="9">
        <v>17</v>
      </c>
      <c r="D1659" s="9" t="s">
        <v>5023</v>
      </c>
      <c r="E1659" s="9" t="s">
        <v>5733</v>
      </c>
      <c r="F1659" s="9">
        <v>0</v>
      </c>
      <c r="G1659" s="9">
        <v>10861</v>
      </c>
      <c r="H1659" s="9" t="s">
        <v>5733</v>
      </c>
      <c r="I1659" s="9" t="s">
        <v>7455</v>
      </c>
      <c r="J1659" s="9">
        <v>112</v>
      </c>
      <c r="K1659" s="9" t="s">
        <v>7492</v>
      </c>
      <c r="L1659" s="9" t="s">
        <v>7512</v>
      </c>
      <c r="M1659" s="9">
        <v>1025.55</v>
      </c>
      <c r="N1659" s="9">
        <v>643.78</v>
      </c>
      <c r="O1659" s="9">
        <v>1</v>
      </c>
      <c r="P1659" s="9"/>
      <c r="Q1659" s="9">
        <v>485</v>
      </c>
      <c r="R1659" s="9">
        <v>4</v>
      </c>
    </row>
    <row r="1660" spans="1:18" x14ac:dyDescent="0.3">
      <c r="A1660" s="9">
        <v>2355</v>
      </c>
      <c r="B1660" s="9" t="s">
        <v>1676</v>
      </c>
      <c r="C1660" s="9">
        <v>49</v>
      </c>
      <c r="D1660" s="9" t="s">
        <v>5021</v>
      </c>
      <c r="E1660" s="9" t="s">
        <v>5969</v>
      </c>
      <c r="F1660" s="9">
        <v>0</v>
      </c>
      <c r="G1660" s="9">
        <v>11479</v>
      </c>
      <c r="H1660" s="9" t="s">
        <v>5969</v>
      </c>
      <c r="I1660" s="9" t="s">
        <v>7456</v>
      </c>
      <c r="J1660" s="9">
        <v>148</v>
      </c>
      <c r="K1660" s="9" t="s">
        <v>7491</v>
      </c>
      <c r="L1660" s="9" t="s">
        <v>7508</v>
      </c>
      <c r="M1660" s="9">
        <v>771.28</v>
      </c>
      <c r="N1660" s="9">
        <v>469.51</v>
      </c>
      <c r="O1660" s="9">
        <v>5</v>
      </c>
      <c r="P1660" s="9"/>
      <c r="Q1660" s="9">
        <v>481</v>
      </c>
      <c r="R1660" s="9">
        <v>4</v>
      </c>
    </row>
    <row r="1661" spans="1:18" x14ac:dyDescent="0.3">
      <c r="A1661" s="9">
        <v>1169</v>
      </c>
      <c r="B1661" s="9" t="s">
        <v>1677</v>
      </c>
      <c r="C1661" s="9">
        <v>35</v>
      </c>
      <c r="D1661" s="9" t="s">
        <v>5018</v>
      </c>
      <c r="E1661" s="9" t="s">
        <v>5958</v>
      </c>
      <c r="F1661" s="9">
        <v>0</v>
      </c>
      <c r="G1661" s="9">
        <v>12369</v>
      </c>
      <c r="H1661" s="9" t="s">
        <v>5958</v>
      </c>
      <c r="I1661" s="9" t="s">
        <v>7457</v>
      </c>
      <c r="J1661" s="9">
        <v>106</v>
      </c>
      <c r="K1661" s="9" t="s">
        <v>7477</v>
      </c>
      <c r="L1661" s="9" t="s">
        <v>7507</v>
      </c>
      <c r="M1661" s="9">
        <v>1091.67</v>
      </c>
      <c r="N1661" s="9">
        <v>713.54</v>
      </c>
      <c r="O1661" s="9">
        <v>5</v>
      </c>
      <c r="P1661" s="9"/>
      <c r="Q1661" s="9">
        <v>767</v>
      </c>
      <c r="R1661" s="9">
        <v>5</v>
      </c>
    </row>
    <row r="1662" spans="1:18" x14ac:dyDescent="0.3">
      <c r="A1662" s="9">
        <v>1520</v>
      </c>
      <c r="B1662" s="9" t="s">
        <v>1678</v>
      </c>
      <c r="C1662" s="9">
        <v>25</v>
      </c>
      <c r="D1662" s="9" t="s">
        <v>5018</v>
      </c>
      <c r="E1662" s="9" t="s">
        <v>5483</v>
      </c>
      <c r="F1662" s="9">
        <v>0</v>
      </c>
      <c r="G1662" s="9">
        <v>12874</v>
      </c>
      <c r="H1662" s="9" t="s">
        <v>5483</v>
      </c>
      <c r="I1662" s="9" t="s">
        <v>7456</v>
      </c>
      <c r="J1662" s="9">
        <v>109</v>
      </c>
      <c r="K1662" s="9" t="s">
        <v>7466</v>
      </c>
      <c r="L1662" s="9" t="s">
        <v>7507</v>
      </c>
      <c r="M1662" s="9">
        <v>1244.95</v>
      </c>
      <c r="N1662" s="9">
        <v>581.23</v>
      </c>
      <c r="O1662" s="9">
        <v>3</v>
      </c>
      <c r="P1662" s="9">
        <v>0.1</v>
      </c>
      <c r="Q1662" s="9">
        <v>365</v>
      </c>
      <c r="R1662" s="9">
        <v>6</v>
      </c>
    </row>
    <row r="1663" spans="1:18" x14ac:dyDescent="0.3">
      <c r="A1663" s="9">
        <v>2486</v>
      </c>
      <c r="B1663" s="9" t="s">
        <v>1679</v>
      </c>
      <c r="C1663" s="9">
        <v>70</v>
      </c>
      <c r="D1663" s="9" t="s">
        <v>5023</v>
      </c>
      <c r="E1663" s="9" t="s">
        <v>6321</v>
      </c>
      <c r="F1663" s="9">
        <v>0</v>
      </c>
      <c r="G1663" s="9">
        <v>12480</v>
      </c>
      <c r="H1663" s="9" t="s">
        <v>6321</v>
      </c>
      <c r="I1663" s="9" t="s">
        <v>7457</v>
      </c>
      <c r="J1663" s="9">
        <v>135</v>
      </c>
      <c r="K1663" s="9" t="s">
        <v>7458</v>
      </c>
      <c r="L1663" s="9" t="s">
        <v>7508</v>
      </c>
      <c r="M1663" s="9">
        <v>375.86</v>
      </c>
      <c r="N1663" s="9">
        <v>214.59</v>
      </c>
      <c r="O1663" s="9">
        <v>5</v>
      </c>
      <c r="P1663" s="9"/>
      <c r="Q1663" s="9">
        <v>345</v>
      </c>
      <c r="R1663" s="9">
        <v>4</v>
      </c>
    </row>
    <row r="1664" spans="1:18" x14ac:dyDescent="0.3">
      <c r="A1664" s="9">
        <v>1039</v>
      </c>
      <c r="B1664" s="9" t="s">
        <v>1680</v>
      </c>
      <c r="C1664" s="9">
        <v>39</v>
      </c>
      <c r="D1664" s="9" t="s">
        <v>5023</v>
      </c>
      <c r="E1664" s="9" t="s">
        <v>6261</v>
      </c>
      <c r="F1664" s="9">
        <v>0</v>
      </c>
      <c r="G1664" s="9">
        <v>13130</v>
      </c>
      <c r="H1664" s="9" t="s">
        <v>6261</v>
      </c>
      <c r="I1664" s="9" t="s">
        <v>7455</v>
      </c>
      <c r="J1664" s="9">
        <v>108</v>
      </c>
      <c r="K1664" s="9" t="s">
        <v>7496</v>
      </c>
      <c r="L1664" s="9" t="s">
        <v>7508</v>
      </c>
      <c r="M1664" s="9">
        <v>537.39</v>
      </c>
      <c r="N1664" s="9">
        <v>273.01</v>
      </c>
      <c r="O1664" s="9">
        <v>2</v>
      </c>
      <c r="P1664" s="9"/>
      <c r="Q1664" s="9">
        <v>531</v>
      </c>
      <c r="R1664" s="9">
        <v>5</v>
      </c>
    </row>
    <row r="1665" spans="1:18" x14ac:dyDescent="0.3">
      <c r="A1665" s="9">
        <v>2284</v>
      </c>
      <c r="B1665" s="9" t="s">
        <v>1681</v>
      </c>
      <c r="C1665" s="9">
        <v>31</v>
      </c>
      <c r="D1665" s="9" t="s">
        <v>5018</v>
      </c>
      <c r="E1665" s="9" t="s">
        <v>6322</v>
      </c>
      <c r="F1665" s="9">
        <v>0</v>
      </c>
      <c r="G1665" s="9">
        <v>13222</v>
      </c>
      <c r="H1665" s="9" t="s">
        <v>6322</v>
      </c>
      <c r="I1665" s="9" t="s">
        <v>7455</v>
      </c>
      <c r="J1665" s="9">
        <v>107</v>
      </c>
      <c r="K1665" s="9" t="s">
        <v>7485</v>
      </c>
      <c r="L1665" s="9" t="s">
        <v>7508</v>
      </c>
      <c r="M1665" s="9">
        <v>374.4</v>
      </c>
      <c r="N1665" s="9">
        <v>257.82</v>
      </c>
      <c r="O1665" s="9">
        <v>5</v>
      </c>
      <c r="P1665" s="9">
        <v>0.2</v>
      </c>
      <c r="Q1665" s="9">
        <v>490</v>
      </c>
      <c r="R1665" s="9">
        <v>4</v>
      </c>
    </row>
    <row r="1666" spans="1:18" x14ac:dyDescent="0.3">
      <c r="A1666" s="9">
        <v>2418</v>
      </c>
      <c r="B1666" s="9" t="s">
        <v>1682</v>
      </c>
      <c r="C1666" s="9">
        <v>28</v>
      </c>
      <c r="D1666" s="9" t="s">
        <v>5023</v>
      </c>
      <c r="E1666" s="9" t="s">
        <v>5928</v>
      </c>
      <c r="F1666" s="9">
        <v>1</v>
      </c>
      <c r="G1666" s="9">
        <v>11794</v>
      </c>
      <c r="H1666" s="9" t="s">
        <v>5928</v>
      </c>
      <c r="I1666" s="9" t="s">
        <v>7456</v>
      </c>
      <c r="J1666" s="9">
        <v>104</v>
      </c>
      <c r="K1666" s="9" t="s">
        <v>7499</v>
      </c>
      <c r="L1666" s="9" t="s">
        <v>7508</v>
      </c>
      <c r="M1666" s="9">
        <v>705.65</v>
      </c>
      <c r="N1666" s="9">
        <v>375.46</v>
      </c>
      <c r="O1666" s="9">
        <v>2</v>
      </c>
      <c r="P1666" s="9"/>
      <c r="Q1666" s="9">
        <v>1339</v>
      </c>
      <c r="R1666" s="9">
        <v>3</v>
      </c>
    </row>
    <row r="1667" spans="1:18" x14ac:dyDescent="0.3">
      <c r="A1667" s="9">
        <v>1954</v>
      </c>
      <c r="B1667" s="9" t="s">
        <v>1683</v>
      </c>
      <c r="C1667" s="9">
        <v>53</v>
      </c>
      <c r="D1667" s="9" t="s">
        <v>5018</v>
      </c>
      <c r="E1667" s="9" t="s">
        <v>6266</v>
      </c>
      <c r="F1667" s="9">
        <v>0</v>
      </c>
      <c r="G1667" s="9">
        <v>11463</v>
      </c>
      <c r="H1667" s="9" t="s">
        <v>6266</v>
      </c>
      <c r="I1667" s="9" t="s">
        <v>7456</v>
      </c>
      <c r="J1667" s="9">
        <v>113</v>
      </c>
      <c r="K1667" s="9" t="s">
        <v>7460</v>
      </c>
      <c r="L1667" s="9" t="s">
        <v>7510</v>
      </c>
      <c r="M1667" s="9">
        <v>1333.34</v>
      </c>
      <c r="N1667" s="9">
        <v>917.22</v>
      </c>
      <c r="O1667" s="9">
        <v>5</v>
      </c>
      <c r="P1667" s="9">
        <v>0.1</v>
      </c>
      <c r="Q1667" s="9">
        <v>741</v>
      </c>
      <c r="R1667" s="9">
        <v>5</v>
      </c>
    </row>
    <row r="1668" spans="1:18" x14ac:dyDescent="0.3">
      <c r="A1668" s="9">
        <v>2249</v>
      </c>
      <c r="B1668" s="9" t="s">
        <v>1684</v>
      </c>
      <c r="C1668" s="9">
        <v>30</v>
      </c>
      <c r="D1668" s="9" t="s">
        <v>5022</v>
      </c>
      <c r="E1668" s="9" t="s">
        <v>6323</v>
      </c>
      <c r="F1668" s="9">
        <v>0</v>
      </c>
      <c r="G1668" s="9">
        <v>11907</v>
      </c>
      <c r="H1668" s="9" t="s">
        <v>6323</v>
      </c>
      <c r="I1668" s="9" t="s">
        <v>7455</v>
      </c>
      <c r="J1668" s="9">
        <v>119</v>
      </c>
      <c r="K1668" s="9" t="s">
        <v>7459</v>
      </c>
      <c r="L1668" s="9" t="s">
        <v>7507</v>
      </c>
      <c r="M1668" s="9">
        <v>550.54999999999995</v>
      </c>
      <c r="N1668" s="9">
        <v>347.24</v>
      </c>
      <c r="O1668" s="9">
        <v>2</v>
      </c>
      <c r="P1668" s="9"/>
      <c r="Q1668" s="9">
        <v>328</v>
      </c>
      <c r="R1668" s="9">
        <v>6</v>
      </c>
    </row>
    <row r="1669" spans="1:18" x14ac:dyDescent="0.3">
      <c r="A1669" s="9">
        <v>1983</v>
      </c>
      <c r="B1669" s="9" t="s">
        <v>1685</v>
      </c>
      <c r="C1669" s="9">
        <v>51</v>
      </c>
      <c r="D1669" s="9" t="s">
        <v>5023</v>
      </c>
      <c r="E1669" s="9" t="s">
        <v>6324</v>
      </c>
      <c r="F1669" s="9">
        <v>0</v>
      </c>
      <c r="G1669" s="9">
        <v>12105</v>
      </c>
      <c r="H1669" s="9" t="s">
        <v>6324</v>
      </c>
      <c r="I1669" s="9" t="s">
        <v>7455</v>
      </c>
      <c r="J1669" s="9">
        <v>107</v>
      </c>
      <c r="K1669" s="9" t="s">
        <v>7485</v>
      </c>
      <c r="L1669" s="9" t="s">
        <v>7508</v>
      </c>
      <c r="M1669" s="9">
        <v>592.98</v>
      </c>
      <c r="N1669" s="9">
        <v>365</v>
      </c>
      <c r="O1669" s="9">
        <v>5</v>
      </c>
      <c r="P1669" s="9"/>
      <c r="Q1669" s="9">
        <v>355</v>
      </c>
      <c r="R1669" s="9">
        <v>5</v>
      </c>
    </row>
    <row r="1670" spans="1:18" x14ac:dyDescent="0.3">
      <c r="A1670" s="9">
        <v>2147</v>
      </c>
      <c r="B1670" s="9" t="s">
        <v>1686</v>
      </c>
      <c r="C1670" s="9">
        <v>39</v>
      </c>
      <c r="D1670" s="9" t="s">
        <v>5022</v>
      </c>
      <c r="E1670" s="9" t="s">
        <v>6325</v>
      </c>
      <c r="F1670" s="9">
        <v>0</v>
      </c>
      <c r="G1670" s="9">
        <v>13065</v>
      </c>
      <c r="H1670" s="9" t="s">
        <v>6325</v>
      </c>
      <c r="I1670" s="9" t="s">
        <v>7455</v>
      </c>
      <c r="J1670" s="9">
        <v>110</v>
      </c>
      <c r="K1670" s="9" t="s">
        <v>7493</v>
      </c>
      <c r="L1670" s="9" t="s">
        <v>7508</v>
      </c>
      <c r="M1670" s="9">
        <v>1297.53</v>
      </c>
      <c r="N1670" s="9">
        <v>710.36</v>
      </c>
      <c r="O1670" s="9">
        <v>2</v>
      </c>
      <c r="P1670" s="9"/>
      <c r="Q1670" s="9">
        <v>654</v>
      </c>
      <c r="R1670" s="9">
        <v>6</v>
      </c>
    </row>
    <row r="1671" spans="1:18" x14ac:dyDescent="0.3">
      <c r="A1671" s="9">
        <v>1974</v>
      </c>
      <c r="B1671" s="9" t="s">
        <v>1687</v>
      </c>
      <c r="C1671" s="9">
        <v>56</v>
      </c>
      <c r="D1671" s="9" t="s">
        <v>5022</v>
      </c>
      <c r="E1671" s="9" t="s">
        <v>6268</v>
      </c>
      <c r="F1671" s="9">
        <v>0</v>
      </c>
      <c r="G1671" s="9">
        <v>13799</v>
      </c>
      <c r="H1671" s="9" t="s">
        <v>6268</v>
      </c>
      <c r="I1671" s="9" t="s">
        <v>7457</v>
      </c>
      <c r="J1671" s="9">
        <v>125</v>
      </c>
      <c r="K1671" s="9" t="s">
        <v>7479</v>
      </c>
      <c r="L1671" s="9" t="s">
        <v>7510</v>
      </c>
      <c r="M1671" s="9">
        <v>797.29</v>
      </c>
      <c r="N1671" s="9">
        <v>424.97</v>
      </c>
      <c r="O1671" s="9">
        <v>5</v>
      </c>
      <c r="P1671" s="9"/>
      <c r="Q1671" s="9">
        <v>898</v>
      </c>
      <c r="R1671" s="9">
        <v>3</v>
      </c>
    </row>
    <row r="1672" spans="1:18" x14ac:dyDescent="0.3">
      <c r="A1672" s="9">
        <v>1037</v>
      </c>
      <c r="B1672" s="9" t="s">
        <v>1688</v>
      </c>
      <c r="C1672" s="9">
        <v>24</v>
      </c>
      <c r="D1672" s="9" t="s">
        <v>5023</v>
      </c>
      <c r="E1672" s="9" t="s">
        <v>6326</v>
      </c>
      <c r="F1672" s="9">
        <v>0</v>
      </c>
      <c r="G1672" s="9">
        <v>13645</v>
      </c>
      <c r="H1672" s="9" t="s">
        <v>6326</v>
      </c>
      <c r="I1672" s="9" t="s">
        <v>7456</v>
      </c>
      <c r="J1672" s="9">
        <v>144</v>
      </c>
      <c r="K1672" s="9" t="s">
        <v>7462</v>
      </c>
      <c r="L1672" s="9" t="s">
        <v>7507</v>
      </c>
      <c r="M1672" s="9">
        <v>826.4</v>
      </c>
      <c r="N1672" s="9">
        <v>461.1</v>
      </c>
      <c r="O1672" s="9">
        <v>1</v>
      </c>
      <c r="P1672" s="9"/>
      <c r="Q1672" s="9">
        <v>450</v>
      </c>
      <c r="R1672" s="9">
        <v>3</v>
      </c>
    </row>
    <row r="1673" spans="1:18" x14ac:dyDescent="0.3">
      <c r="A1673" s="9">
        <v>1327</v>
      </c>
      <c r="B1673" s="9" t="s">
        <v>1689</v>
      </c>
      <c r="C1673" s="9">
        <v>26</v>
      </c>
      <c r="D1673" s="9" t="s">
        <v>5018</v>
      </c>
      <c r="E1673" s="9" t="s">
        <v>6327</v>
      </c>
      <c r="F1673" s="9">
        <v>0</v>
      </c>
      <c r="G1673" s="9">
        <v>13729</v>
      </c>
      <c r="H1673" s="9" t="s">
        <v>6327</v>
      </c>
      <c r="I1673" s="9" t="s">
        <v>7455</v>
      </c>
      <c r="J1673" s="9">
        <v>135</v>
      </c>
      <c r="K1673" s="9" t="s">
        <v>7458</v>
      </c>
      <c r="L1673" s="9" t="s">
        <v>7509</v>
      </c>
      <c r="M1673" s="9">
        <v>1298.1600000000001</v>
      </c>
      <c r="N1673" s="9">
        <v>633.62</v>
      </c>
      <c r="O1673" s="9">
        <v>3</v>
      </c>
      <c r="P1673" s="9"/>
      <c r="Q1673" s="9">
        <v>959</v>
      </c>
      <c r="R1673" s="9">
        <v>3</v>
      </c>
    </row>
    <row r="1674" spans="1:18" x14ac:dyDescent="0.3">
      <c r="A1674" s="9">
        <v>2274</v>
      </c>
      <c r="B1674" s="9" t="s">
        <v>1690</v>
      </c>
      <c r="C1674" s="9">
        <v>35</v>
      </c>
      <c r="D1674" s="9" t="s">
        <v>5020</v>
      </c>
      <c r="E1674" s="9" t="s">
        <v>6328</v>
      </c>
      <c r="F1674" s="9">
        <v>0</v>
      </c>
      <c r="G1674" s="9">
        <v>13965</v>
      </c>
      <c r="H1674" s="9" t="s">
        <v>6328</v>
      </c>
      <c r="I1674" s="9" t="s">
        <v>7455</v>
      </c>
      <c r="J1674" s="9">
        <v>125</v>
      </c>
      <c r="K1674" s="9" t="s">
        <v>7479</v>
      </c>
      <c r="L1674" s="9" t="s">
        <v>7507</v>
      </c>
      <c r="M1674" s="9">
        <v>761.26</v>
      </c>
      <c r="N1674" s="9">
        <v>511.07</v>
      </c>
      <c r="O1674" s="9">
        <v>3</v>
      </c>
      <c r="P1674" s="9"/>
      <c r="Q1674" s="9">
        <v>467</v>
      </c>
      <c r="R1674" s="9">
        <v>5</v>
      </c>
    </row>
    <row r="1675" spans="1:18" x14ac:dyDescent="0.3">
      <c r="A1675" s="9">
        <v>2199</v>
      </c>
      <c r="B1675" s="9" t="s">
        <v>1691</v>
      </c>
      <c r="C1675" s="9">
        <v>37</v>
      </c>
      <c r="D1675" s="9" t="s">
        <v>5018</v>
      </c>
      <c r="E1675" s="9" t="s">
        <v>6329</v>
      </c>
      <c r="F1675" s="9">
        <v>0</v>
      </c>
      <c r="G1675" s="9">
        <v>10750</v>
      </c>
      <c r="H1675" s="9" t="s">
        <v>6329</v>
      </c>
      <c r="I1675" s="9" t="s">
        <v>7456</v>
      </c>
      <c r="J1675" s="9">
        <v>129</v>
      </c>
      <c r="K1675" s="9" t="s">
        <v>7471</v>
      </c>
      <c r="L1675" s="9" t="s">
        <v>7509</v>
      </c>
      <c r="M1675" s="9">
        <v>1038.26</v>
      </c>
      <c r="N1675" s="9">
        <v>662.72</v>
      </c>
      <c r="O1675" s="9">
        <v>3</v>
      </c>
      <c r="P1675" s="9"/>
      <c r="Q1675" s="9">
        <v>726</v>
      </c>
      <c r="R1675" s="9">
        <v>3</v>
      </c>
    </row>
    <row r="1676" spans="1:18" x14ac:dyDescent="0.3">
      <c r="A1676" s="9">
        <v>1913</v>
      </c>
      <c r="B1676" s="9" t="s">
        <v>1692</v>
      </c>
      <c r="C1676" s="9">
        <v>34</v>
      </c>
      <c r="D1676" s="9" t="s">
        <v>5019</v>
      </c>
      <c r="E1676" s="9" t="s">
        <v>6330</v>
      </c>
      <c r="F1676" s="9">
        <v>0</v>
      </c>
      <c r="G1676" s="9">
        <v>11316</v>
      </c>
      <c r="H1676" s="9" t="s">
        <v>6330</v>
      </c>
      <c r="I1676" s="9" t="s">
        <v>7456</v>
      </c>
      <c r="J1676" s="9">
        <v>112</v>
      </c>
      <c r="K1676" s="9" t="s">
        <v>7492</v>
      </c>
      <c r="L1676" s="9" t="s">
        <v>7510</v>
      </c>
      <c r="M1676" s="9">
        <v>174.18</v>
      </c>
      <c r="N1676" s="9">
        <v>111.55</v>
      </c>
      <c r="O1676" s="9">
        <v>3</v>
      </c>
      <c r="P1676" s="9"/>
      <c r="Q1676" s="9">
        <v>350</v>
      </c>
      <c r="R1676" s="9">
        <v>4</v>
      </c>
    </row>
    <row r="1677" spans="1:18" x14ac:dyDescent="0.3">
      <c r="A1677" s="9">
        <v>1453</v>
      </c>
      <c r="B1677" s="9" t="s">
        <v>1693</v>
      </c>
      <c r="C1677" s="9">
        <v>79</v>
      </c>
      <c r="D1677" s="9" t="s">
        <v>5023</v>
      </c>
      <c r="E1677" s="9" t="s">
        <v>5122</v>
      </c>
      <c r="F1677" s="9">
        <v>0</v>
      </c>
      <c r="G1677" s="9">
        <v>10181</v>
      </c>
      <c r="H1677" s="9" t="s">
        <v>5122</v>
      </c>
      <c r="I1677" s="9" t="s">
        <v>7457</v>
      </c>
      <c r="J1677" s="9">
        <v>147</v>
      </c>
      <c r="K1677" s="9" t="s">
        <v>7474</v>
      </c>
      <c r="L1677" s="9" t="s">
        <v>7508</v>
      </c>
      <c r="M1677" s="9">
        <v>309.02</v>
      </c>
      <c r="N1677" s="9">
        <v>163.76</v>
      </c>
      <c r="O1677" s="9">
        <v>1</v>
      </c>
      <c r="P1677" s="9"/>
      <c r="Q1677" s="9">
        <v>622</v>
      </c>
      <c r="R1677" s="9">
        <v>4</v>
      </c>
    </row>
    <row r="1678" spans="1:18" x14ac:dyDescent="0.3">
      <c r="A1678" s="9">
        <v>1036</v>
      </c>
      <c r="B1678" s="9" t="s">
        <v>1694</v>
      </c>
      <c r="C1678" s="9">
        <v>70</v>
      </c>
      <c r="D1678" s="9" t="s">
        <v>5021</v>
      </c>
      <c r="E1678" s="9" t="s">
        <v>6331</v>
      </c>
      <c r="F1678" s="9">
        <v>1</v>
      </c>
      <c r="G1678" s="9">
        <v>11904</v>
      </c>
      <c r="H1678" s="9" t="s">
        <v>6331</v>
      </c>
      <c r="I1678" s="9" t="s">
        <v>7455</v>
      </c>
      <c r="J1678" s="9">
        <v>140</v>
      </c>
      <c r="K1678" s="9" t="s">
        <v>7468</v>
      </c>
      <c r="L1678" s="9" t="s">
        <v>7510</v>
      </c>
      <c r="M1678" s="9">
        <v>636.35</v>
      </c>
      <c r="N1678" s="9">
        <v>268.11</v>
      </c>
      <c r="O1678" s="9">
        <v>1</v>
      </c>
      <c r="P1678" s="9"/>
      <c r="Q1678" s="9">
        <v>567</v>
      </c>
      <c r="R1678" s="9">
        <v>3</v>
      </c>
    </row>
    <row r="1679" spans="1:18" x14ac:dyDescent="0.3">
      <c r="A1679" s="9">
        <v>2339</v>
      </c>
      <c r="B1679" s="9" t="s">
        <v>1695</v>
      </c>
      <c r="C1679" s="9">
        <v>44</v>
      </c>
      <c r="D1679" s="9" t="s">
        <v>5023</v>
      </c>
      <c r="E1679" s="9" t="s">
        <v>6332</v>
      </c>
      <c r="F1679" s="9">
        <v>0</v>
      </c>
      <c r="G1679" s="9">
        <v>12654</v>
      </c>
      <c r="H1679" s="9" t="s">
        <v>6332</v>
      </c>
      <c r="I1679" s="9" t="s">
        <v>7456</v>
      </c>
      <c r="J1679" s="9">
        <v>112</v>
      </c>
      <c r="K1679" s="9" t="s">
        <v>7492</v>
      </c>
      <c r="L1679" s="9" t="s">
        <v>7507</v>
      </c>
      <c r="M1679" s="9">
        <v>767.52</v>
      </c>
      <c r="N1679" s="9">
        <v>464.29</v>
      </c>
      <c r="O1679" s="9">
        <v>5</v>
      </c>
      <c r="P1679" s="9"/>
      <c r="Q1679" s="9">
        <v>606</v>
      </c>
      <c r="R1679" s="9">
        <v>3</v>
      </c>
    </row>
    <row r="1680" spans="1:18" x14ac:dyDescent="0.3">
      <c r="A1680" s="9">
        <v>1972</v>
      </c>
      <c r="B1680" s="9" t="s">
        <v>1696</v>
      </c>
      <c r="C1680" s="9">
        <v>46</v>
      </c>
      <c r="D1680" s="9" t="s">
        <v>5019</v>
      </c>
      <c r="E1680" s="9" t="s">
        <v>5555</v>
      </c>
      <c r="F1680" s="9">
        <v>1</v>
      </c>
      <c r="G1680" s="9">
        <v>13149</v>
      </c>
      <c r="H1680" s="9" t="s">
        <v>5555</v>
      </c>
      <c r="I1680" s="9" t="s">
        <v>7457</v>
      </c>
      <c r="J1680" s="9">
        <v>106</v>
      </c>
      <c r="K1680" s="9" t="s">
        <v>7477</v>
      </c>
      <c r="L1680" s="9" t="s">
        <v>7508</v>
      </c>
      <c r="M1680" s="9">
        <v>1450.31</v>
      </c>
      <c r="N1680" s="9">
        <v>743.03</v>
      </c>
      <c r="O1680" s="9">
        <v>1</v>
      </c>
      <c r="P1680" s="9"/>
      <c r="Q1680" s="9">
        <v>1335</v>
      </c>
      <c r="R1680" s="9">
        <v>5</v>
      </c>
    </row>
    <row r="1681" spans="1:18" x14ac:dyDescent="0.3">
      <c r="A1681" s="9">
        <v>1795</v>
      </c>
      <c r="B1681" s="9" t="s">
        <v>1697</v>
      </c>
      <c r="C1681" s="9">
        <v>36</v>
      </c>
      <c r="D1681" s="9" t="s">
        <v>5022</v>
      </c>
      <c r="E1681" s="9" t="s">
        <v>6231</v>
      </c>
      <c r="F1681" s="9">
        <v>1</v>
      </c>
      <c r="G1681" s="9">
        <v>10960</v>
      </c>
      <c r="H1681" s="9" t="s">
        <v>6231</v>
      </c>
      <c r="I1681" s="9" t="s">
        <v>7455</v>
      </c>
      <c r="J1681" s="9">
        <v>110</v>
      </c>
      <c r="K1681" s="9" t="s">
        <v>7493</v>
      </c>
      <c r="L1681" s="9" t="s">
        <v>7507</v>
      </c>
      <c r="M1681" s="9">
        <v>1457.44</v>
      </c>
      <c r="N1681" s="9">
        <v>963.56</v>
      </c>
      <c r="O1681" s="9">
        <v>3</v>
      </c>
      <c r="P1681" s="9"/>
      <c r="Q1681" s="9">
        <v>1462</v>
      </c>
      <c r="R1681" s="9">
        <v>3</v>
      </c>
    </row>
    <row r="1682" spans="1:18" x14ac:dyDescent="0.3">
      <c r="A1682" s="9">
        <v>1972</v>
      </c>
      <c r="B1682" s="9" t="s">
        <v>1698</v>
      </c>
      <c r="C1682" s="9">
        <v>24</v>
      </c>
      <c r="D1682" s="9" t="s">
        <v>5021</v>
      </c>
      <c r="E1682" s="9" t="s">
        <v>6333</v>
      </c>
      <c r="F1682" s="9">
        <v>1</v>
      </c>
      <c r="G1682" s="9">
        <v>13725</v>
      </c>
      <c r="H1682" s="9" t="s">
        <v>6333</v>
      </c>
      <c r="I1682" s="9" t="s">
        <v>7457</v>
      </c>
      <c r="J1682" s="9">
        <v>102</v>
      </c>
      <c r="K1682" s="9" t="s">
        <v>7494</v>
      </c>
      <c r="L1682" s="9" t="s">
        <v>7509</v>
      </c>
      <c r="M1682" s="9">
        <v>1284.24</v>
      </c>
      <c r="N1682" s="9">
        <v>814.34</v>
      </c>
      <c r="O1682" s="9">
        <v>4</v>
      </c>
      <c r="P1682" s="9"/>
      <c r="Q1682" s="9">
        <v>1335</v>
      </c>
      <c r="R1682" s="9">
        <v>5</v>
      </c>
    </row>
    <row r="1683" spans="1:18" x14ac:dyDescent="0.3">
      <c r="A1683" s="9">
        <v>1592</v>
      </c>
      <c r="B1683" s="9" t="s">
        <v>1699</v>
      </c>
      <c r="C1683" s="9">
        <v>37</v>
      </c>
      <c r="D1683" s="9" t="s">
        <v>5021</v>
      </c>
      <c r="E1683" s="9" t="s">
        <v>6327</v>
      </c>
      <c r="F1683" s="9">
        <v>0</v>
      </c>
      <c r="G1683" s="9">
        <v>10104</v>
      </c>
      <c r="H1683" s="9" t="s">
        <v>6327</v>
      </c>
      <c r="I1683" s="9" t="s">
        <v>7456</v>
      </c>
      <c r="J1683" s="9">
        <v>145</v>
      </c>
      <c r="K1683" s="9" t="s">
        <v>7470</v>
      </c>
      <c r="L1683" s="9" t="s">
        <v>7507</v>
      </c>
      <c r="M1683" s="9">
        <v>507.62</v>
      </c>
      <c r="N1683" s="9"/>
      <c r="O1683" s="9">
        <v>5</v>
      </c>
      <c r="P1683" s="9"/>
      <c r="Q1683" s="9">
        <v>569</v>
      </c>
      <c r="R1683" s="9">
        <v>6</v>
      </c>
    </row>
    <row r="1684" spans="1:18" x14ac:dyDescent="0.3">
      <c r="A1684" s="9">
        <v>2137</v>
      </c>
      <c r="B1684" s="9" t="s">
        <v>1700</v>
      </c>
      <c r="C1684" s="9">
        <v>51</v>
      </c>
      <c r="D1684" s="9" t="s">
        <v>5018</v>
      </c>
      <c r="E1684" s="9" t="s">
        <v>6334</v>
      </c>
      <c r="F1684" s="9">
        <v>0</v>
      </c>
      <c r="G1684" s="9">
        <v>11284</v>
      </c>
      <c r="H1684" s="9" t="s">
        <v>6334</v>
      </c>
      <c r="I1684" s="9" t="s">
        <v>7457</v>
      </c>
      <c r="J1684" s="9">
        <v>125</v>
      </c>
      <c r="K1684" s="9" t="s">
        <v>7479</v>
      </c>
      <c r="L1684" s="9" t="s">
        <v>7510</v>
      </c>
      <c r="M1684" s="9">
        <v>1447.84</v>
      </c>
      <c r="N1684" s="9">
        <v>840.49</v>
      </c>
      <c r="O1684" s="9">
        <v>2</v>
      </c>
      <c r="P1684" s="9"/>
      <c r="Q1684" s="9">
        <v>386</v>
      </c>
      <c r="R1684" s="9">
        <v>2</v>
      </c>
    </row>
    <row r="1685" spans="1:18" x14ac:dyDescent="0.3">
      <c r="A1685" s="9">
        <v>2063</v>
      </c>
      <c r="B1685" s="9" t="s">
        <v>1701</v>
      </c>
      <c r="C1685" s="9">
        <v>59</v>
      </c>
      <c r="D1685" s="9" t="s">
        <v>5020</v>
      </c>
      <c r="E1685" s="9" t="s">
        <v>6335</v>
      </c>
      <c r="F1685" s="9">
        <v>0</v>
      </c>
      <c r="G1685" s="9">
        <v>12654</v>
      </c>
      <c r="H1685" s="9" t="s">
        <v>6335</v>
      </c>
      <c r="I1685" s="9" t="s">
        <v>7455</v>
      </c>
      <c r="J1685" s="9">
        <v>107</v>
      </c>
      <c r="K1685" s="9" t="s">
        <v>7485</v>
      </c>
      <c r="L1685" s="9" t="s">
        <v>7510</v>
      </c>
      <c r="M1685" s="9">
        <v>1049.54</v>
      </c>
      <c r="N1685" s="9">
        <v>637.77</v>
      </c>
      <c r="O1685" s="9">
        <v>3</v>
      </c>
      <c r="P1685" s="9"/>
      <c r="Q1685" s="9">
        <v>584</v>
      </c>
      <c r="R1685" s="9">
        <v>4</v>
      </c>
    </row>
    <row r="1686" spans="1:18" x14ac:dyDescent="0.3">
      <c r="A1686" s="9">
        <v>2324</v>
      </c>
      <c r="B1686" s="9" t="s">
        <v>1702</v>
      </c>
      <c r="C1686" s="9">
        <v>54</v>
      </c>
      <c r="D1686" s="9" t="s">
        <v>5018</v>
      </c>
      <c r="E1686" s="9" t="s">
        <v>6336</v>
      </c>
      <c r="F1686" s="9">
        <v>0</v>
      </c>
      <c r="G1686" s="9">
        <v>13294</v>
      </c>
      <c r="H1686" s="9" t="s">
        <v>6336</v>
      </c>
      <c r="I1686" s="9" t="s">
        <v>7456</v>
      </c>
      <c r="J1686" s="9">
        <v>140</v>
      </c>
      <c r="K1686" s="9" t="s">
        <v>7468</v>
      </c>
      <c r="L1686" s="9" t="s">
        <v>7510</v>
      </c>
      <c r="M1686" s="9">
        <v>619.76</v>
      </c>
      <c r="N1686" s="9">
        <v>353.54</v>
      </c>
      <c r="O1686" s="9">
        <v>3</v>
      </c>
      <c r="P1686" s="9">
        <v>0.05</v>
      </c>
      <c r="Q1686" s="9">
        <v>354</v>
      </c>
      <c r="R1686" s="9">
        <v>7</v>
      </c>
    </row>
    <row r="1687" spans="1:18" x14ac:dyDescent="0.3">
      <c r="A1687" s="9">
        <v>1223</v>
      </c>
      <c r="B1687" s="9" t="s">
        <v>1703</v>
      </c>
      <c r="C1687" s="9">
        <v>17</v>
      </c>
      <c r="D1687" s="9" t="s">
        <v>5021</v>
      </c>
      <c r="E1687" s="9" t="s">
        <v>6337</v>
      </c>
      <c r="F1687" s="9">
        <v>1</v>
      </c>
      <c r="G1687" s="9">
        <v>10989</v>
      </c>
      <c r="H1687" s="9" t="s">
        <v>6337</v>
      </c>
      <c r="I1687" s="9" t="s">
        <v>7455</v>
      </c>
      <c r="J1687" s="9">
        <v>123</v>
      </c>
      <c r="K1687" s="9" t="s">
        <v>7502</v>
      </c>
      <c r="L1687" s="9" t="s">
        <v>7508</v>
      </c>
      <c r="M1687" s="9">
        <v>1067.43</v>
      </c>
      <c r="N1687" s="9">
        <v>591.58000000000004</v>
      </c>
      <c r="O1687" s="9">
        <v>3</v>
      </c>
      <c r="P1687" s="9"/>
      <c r="Q1687" s="9">
        <v>1660</v>
      </c>
      <c r="R1687" s="9">
        <v>2</v>
      </c>
    </row>
    <row r="1688" spans="1:18" x14ac:dyDescent="0.3">
      <c r="A1688" s="9">
        <v>1317</v>
      </c>
      <c r="B1688" s="9" t="s">
        <v>1704</v>
      </c>
      <c r="C1688" s="9">
        <v>35</v>
      </c>
      <c r="D1688" s="9" t="s">
        <v>5021</v>
      </c>
      <c r="E1688" s="9" t="s">
        <v>5917</v>
      </c>
      <c r="F1688" s="9">
        <v>0</v>
      </c>
      <c r="G1688" s="9">
        <v>10483</v>
      </c>
      <c r="H1688" s="9" t="s">
        <v>5917</v>
      </c>
      <c r="I1688" s="9" t="s">
        <v>7457</v>
      </c>
      <c r="J1688" s="9">
        <v>148</v>
      </c>
      <c r="K1688" s="9" t="s">
        <v>7491</v>
      </c>
      <c r="L1688" s="9" t="s">
        <v>7507</v>
      </c>
      <c r="M1688" s="9">
        <v>73.959999999999994</v>
      </c>
      <c r="N1688" s="9">
        <v>34.64</v>
      </c>
      <c r="O1688" s="9">
        <v>1</v>
      </c>
      <c r="P1688" s="9"/>
      <c r="Q1688" s="9">
        <v>377</v>
      </c>
      <c r="R1688" s="9">
        <v>6</v>
      </c>
    </row>
    <row r="1689" spans="1:18" x14ac:dyDescent="0.3">
      <c r="A1689" s="9">
        <v>1348</v>
      </c>
      <c r="B1689" s="9" t="s">
        <v>1705</v>
      </c>
      <c r="C1689" s="9">
        <v>17</v>
      </c>
      <c r="D1689" s="9" t="s">
        <v>5020</v>
      </c>
      <c r="E1689" s="9" t="s">
        <v>5299</v>
      </c>
      <c r="F1689" s="9">
        <v>1</v>
      </c>
      <c r="G1689" s="9">
        <v>11725</v>
      </c>
      <c r="H1689" s="9" t="s">
        <v>5299</v>
      </c>
      <c r="I1689" s="9" t="s">
        <v>7457</v>
      </c>
      <c r="J1689" s="9">
        <v>111</v>
      </c>
      <c r="K1689" s="9" t="s">
        <v>7476</v>
      </c>
      <c r="L1689" s="9" t="s">
        <v>7508</v>
      </c>
      <c r="M1689" s="9">
        <v>261.92</v>
      </c>
      <c r="N1689" s="9"/>
      <c r="O1689" s="9">
        <v>2</v>
      </c>
      <c r="P1689" s="9"/>
      <c r="Q1689" s="9">
        <v>906</v>
      </c>
      <c r="R1689" s="9">
        <v>3</v>
      </c>
    </row>
    <row r="1690" spans="1:18" x14ac:dyDescent="0.3">
      <c r="A1690" s="9">
        <v>1114</v>
      </c>
      <c r="B1690" s="9" t="s">
        <v>1706</v>
      </c>
      <c r="C1690" s="9">
        <v>150</v>
      </c>
      <c r="D1690" s="9" t="s">
        <v>5023</v>
      </c>
      <c r="E1690" s="9" t="s">
        <v>5322</v>
      </c>
      <c r="F1690" s="9">
        <v>0</v>
      </c>
      <c r="G1690" s="9">
        <v>12176</v>
      </c>
      <c r="H1690" s="9" t="s">
        <v>5322</v>
      </c>
      <c r="I1690" s="9" t="s">
        <v>7457</v>
      </c>
      <c r="J1690" s="9">
        <v>136</v>
      </c>
      <c r="K1690" s="9" t="s">
        <v>7503</v>
      </c>
      <c r="L1690" s="9" t="s">
        <v>7507</v>
      </c>
      <c r="M1690" s="9">
        <v>1253.04</v>
      </c>
      <c r="N1690" s="9">
        <v>789.92</v>
      </c>
      <c r="O1690" s="9">
        <v>5</v>
      </c>
      <c r="P1690" s="9">
        <v>0.2</v>
      </c>
      <c r="Q1690" s="9">
        <v>467</v>
      </c>
      <c r="R1690" s="9">
        <v>3</v>
      </c>
    </row>
    <row r="1691" spans="1:18" x14ac:dyDescent="0.3">
      <c r="A1691" s="9">
        <v>1697</v>
      </c>
      <c r="B1691" s="9" t="s">
        <v>1707</v>
      </c>
      <c r="C1691" s="9">
        <v>33</v>
      </c>
      <c r="D1691" s="9" t="s">
        <v>5020</v>
      </c>
      <c r="E1691" s="9" t="s">
        <v>6338</v>
      </c>
      <c r="F1691" s="9">
        <v>0</v>
      </c>
      <c r="G1691" s="9">
        <v>12366</v>
      </c>
      <c r="H1691" s="9" t="s">
        <v>6338</v>
      </c>
      <c r="I1691" s="9" t="s">
        <v>7456</v>
      </c>
      <c r="J1691" s="9">
        <v>149</v>
      </c>
      <c r="K1691" s="9" t="s">
        <v>7467</v>
      </c>
      <c r="L1691" s="9" t="s">
        <v>7509</v>
      </c>
      <c r="M1691" s="9">
        <v>986.08</v>
      </c>
      <c r="N1691" s="9">
        <v>399.96</v>
      </c>
      <c r="O1691" s="9">
        <v>3</v>
      </c>
      <c r="P1691" s="9"/>
      <c r="Q1691" s="9">
        <v>393</v>
      </c>
      <c r="R1691" s="9">
        <v>5</v>
      </c>
    </row>
    <row r="1692" spans="1:18" x14ac:dyDescent="0.3">
      <c r="A1692" s="9">
        <v>2346</v>
      </c>
      <c r="B1692" s="9" t="s">
        <v>1708</v>
      </c>
      <c r="C1692" s="9">
        <v>39</v>
      </c>
      <c r="D1692" s="9" t="s">
        <v>5022</v>
      </c>
      <c r="E1692" s="9" t="s">
        <v>5261</v>
      </c>
      <c r="F1692" s="9">
        <v>0</v>
      </c>
      <c r="G1692" s="9">
        <v>10706</v>
      </c>
      <c r="H1692" s="9" t="s">
        <v>5261</v>
      </c>
      <c r="I1692" s="9" t="s">
        <v>7457</v>
      </c>
      <c r="J1692" s="9">
        <v>148</v>
      </c>
      <c r="K1692" s="9" t="s">
        <v>7491</v>
      </c>
      <c r="L1692" s="9" t="s">
        <v>7507</v>
      </c>
      <c r="M1692" s="9">
        <v>578.08000000000004</v>
      </c>
      <c r="N1692" s="9">
        <v>366.31</v>
      </c>
      <c r="O1692" s="9">
        <v>2</v>
      </c>
      <c r="P1692" s="9"/>
      <c r="Q1692" s="9">
        <v>361</v>
      </c>
      <c r="R1692" s="9">
        <v>5</v>
      </c>
    </row>
    <row r="1693" spans="1:18" x14ac:dyDescent="0.3">
      <c r="A1693" s="9">
        <v>2063</v>
      </c>
      <c r="B1693" s="9" t="s">
        <v>1709</v>
      </c>
      <c r="C1693" s="9">
        <v>47</v>
      </c>
      <c r="D1693" s="9" t="s">
        <v>5018</v>
      </c>
      <c r="E1693" s="9" t="s">
        <v>5712</v>
      </c>
      <c r="F1693" s="9">
        <v>0</v>
      </c>
      <c r="G1693" s="9">
        <v>12556</v>
      </c>
      <c r="H1693" s="9" t="s">
        <v>5712</v>
      </c>
      <c r="I1693" s="9" t="s">
        <v>7456</v>
      </c>
      <c r="J1693" s="9">
        <v>123</v>
      </c>
      <c r="K1693" s="9" t="s">
        <v>7502</v>
      </c>
      <c r="L1693" s="9" t="s">
        <v>7507</v>
      </c>
      <c r="M1693" s="9">
        <v>775.97</v>
      </c>
      <c r="N1693" s="9"/>
      <c r="O1693" s="9">
        <v>4</v>
      </c>
      <c r="P1693" s="9">
        <v>0.2</v>
      </c>
      <c r="Q1693" s="9">
        <v>584</v>
      </c>
      <c r="R1693" s="9">
        <v>4</v>
      </c>
    </row>
    <row r="1694" spans="1:18" x14ac:dyDescent="0.3">
      <c r="A1694" s="9">
        <v>1039</v>
      </c>
      <c r="B1694" s="9" t="s">
        <v>1710</v>
      </c>
      <c r="C1694" s="9">
        <v>81</v>
      </c>
      <c r="D1694" s="9" t="s">
        <v>5023</v>
      </c>
      <c r="E1694" s="9" t="s">
        <v>5549</v>
      </c>
      <c r="F1694" s="9">
        <v>0</v>
      </c>
      <c r="G1694" s="9">
        <v>10019</v>
      </c>
      <c r="H1694" s="9" t="s">
        <v>5549</v>
      </c>
      <c r="I1694" s="9" t="s">
        <v>7457</v>
      </c>
      <c r="J1694" s="9">
        <v>143</v>
      </c>
      <c r="K1694" s="9" t="s">
        <v>7475</v>
      </c>
      <c r="L1694" s="9" t="s">
        <v>7507</v>
      </c>
      <c r="M1694" s="9">
        <v>1362.46</v>
      </c>
      <c r="N1694" s="9">
        <v>927.65</v>
      </c>
      <c r="O1694" s="9">
        <v>1</v>
      </c>
      <c r="P1694" s="9"/>
      <c r="Q1694" s="9">
        <v>531</v>
      </c>
      <c r="R1694" s="9">
        <v>5</v>
      </c>
    </row>
    <row r="1695" spans="1:18" x14ac:dyDescent="0.3">
      <c r="A1695" s="9">
        <v>2312</v>
      </c>
      <c r="B1695" s="9" t="s">
        <v>1711</v>
      </c>
      <c r="C1695" s="9">
        <v>44</v>
      </c>
      <c r="D1695" s="9" t="s">
        <v>5018</v>
      </c>
      <c r="E1695" s="9" t="s">
        <v>6339</v>
      </c>
      <c r="F1695" s="9">
        <v>0</v>
      </c>
      <c r="G1695" s="9">
        <v>13882</v>
      </c>
      <c r="H1695" s="9" t="s">
        <v>6339</v>
      </c>
      <c r="I1695" s="9" t="s">
        <v>7457</v>
      </c>
      <c r="J1695" s="9">
        <v>107</v>
      </c>
      <c r="K1695" s="9" t="s">
        <v>7485</v>
      </c>
      <c r="L1695" s="9" t="s">
        <v>7507</v>
      </c>
      <c r="M1695" s="9">
        <v>965.79</v>
      </c>
      <c r="N1695" s="9">
        <v>675.28</v>
      </c>
      <c r="O1695" s="9">
        <v>3</v>
      </c>
      <c r="P1695" s="9"/>
      <c r="Q1695" s="9">
        <v>622</v>
      </c>
      <c r="R1695" s="9">
        <v>7</v>
      </c>
    </row>
    <row r="1696" spans="1:18" x14ac:dyDescent="0.3">
      <c r="A1696" s="9">
        <v>2285</v>
      </c>
      <c r="B1696" s="9" t="s">
        <v>1712</v>
      </c>
      <c r="C1696" s="9">
        <v>36</v>
      </c>
      <c r="D1696" s="9" t="s">
        <v>5020</v>
      </c>
      <c r="E1696" s="9" t="s">
        <v>6316</v>
      </c>
      <c r="F1696" s="9">
        <v>1</v>
      </c>
      <c r="G1696" s="9">
        <v>10751</v>
      </c>
      <c r="H1696" s="9" t="s">
        <v>6316</v>
      </c>
      <c r="I1696" s="9" t="s">
        <v>7456</v>
      </c>
      <c r="J1696" s="9">
        <v>127</v>
      </c>
      <c r="K1696" s="9" t="s">
        <v>7489</v>
      </c>
      <c r="L1696" s="9" t="s">
        <v>7509</v>
      </c>
      <c r="M1696" s="9">
        <v>627.32000000000005</v>
      </c>
      <c r="N1696" s="9">
        <v>375.79</v>
      </c>
      <c r="O1696" s="9">
        <v>2</v>
      </c>
      <c r="P1696" s="9"/>
      <c r="Q1696" s="9">
        <v>494</v>
      </c>
      <c r="R1696" s="9">
        <v>2</v>
      </c>
    </row>
    <row r="1697" spans="1:18" x14ac:dyDescent="0.3">
      <c r="A1697" s="9">
        <v>1215</v>
      </c>
      <c r="B1697" s="9" t="s">
        <v>1713</v>
      </c>
      <c r="C1697" s="9">
        <v>21</v>
      </c>
      <c r="D1697" s="9" t="s">
        <v>5023</v>
      </c>
      <c r="E1697" s="9" t="s">
        <v>6340</v>
      </c>
      <c r="F1697" s="9">
        <v>0</v>
      </c>
      <c r="G1697" s="9">
        <v>10234</v>
      </c>
      <c r="H1697" s="9" t="s">
        <v>6340</v>
      </c>
      <c r="I1697" s="9" t="s">
        <v>7456</v>
      </c>
      <c r="J1697" s="9">
        <v>113</v>
      </c>
      <c r="K1697" s="9" t="s">
        <v>7460</v>
      </c>
      <c r="L1697" s="9" t="s">
        <v>7508</v>
      </c>
      <c r="M1697" s="9">
        <v>224.47</v>
      </c>
      <c r="N1697" s="9">
        <v>117.55</v>
      </c>
      <c r="O1697" s="9">
        <v>2</v>
      </c>
      <c r="P1697" s="9"/>
      <c r="Q1697" s="9">
        <v>511</v>
      </c>
      <c r="R1697" s="9">
        <v>5</v>
      </c>
    </row>
    <row r="1698" spans="1:18" x14ac:dyDescent="0.3">
      <c r="A1698" s="9">
        <v>2170</v>
      </c>
      <c r="B1698" s="9" t="s">
        <v>1714</v>
      </c>
      <c r="C1698" s="9">
        <v>61</v>
      </c>
      <c r="D1698" s="9" t="s">
        <v>5020</v>
      </c>
      <c r="E1698" s="9" t="s">
        <v>6341</v>
      </c>
      <c r="F1698" s="9">
        <v>0</v>
      </c>
      <c r="G1698" s="9">
        <v>11620</v>
      </c>
      <c r="H1698" s="9" t="s">
        <v>6341</v>
      </c>
      <c r="I1698" s="9" t="s">
        <v>7456</v>
      </c>
      <c r="J1698" s="9">
        <v>117</v>
      </c>
      <c r="K1698" s="9" t="s">
        <v>7483</v>
      </c>
      <c r="L1698" s="9" t="s">
        <v>7510</v>
      </c>
      <c r="M1698" s="9">
        <v>475.93</v>
      </c>
      <c r="N1698" s="9">
        <v>258.2</v>
      </c>
      <c r="O1698" s="9">
        <v>3</v>
      </c>
      <c r="P1698" s="9"/>
      <c r="Q1698" s="9">
        <v>778</v>
      </c>
      <c r="R1698" s="9">
        <v>4</v>
      </c>
    </row>
    <row r="1699" spans="1:18" x14ac:dyDescent="0.3">
      <c r="A1699" s="9">
        <v>1335</v>
      </c>
      <c r="B1699" s="9" t="s">
        <v>1715</v>
      </c>
      <c r="C1699" s="9">
        <v>37</v>
      </c>
      <c r="D1699" s="9" t="s">
        <v>5022</v>
      </c>
      <c r="E1699" s="9" t="s">
        <v>5851</v>
      </c>
      <c r="F1699" s="9">
        <v>0</v>
      </c>
      <c r="G1699" s="9">
        <v>10605</v>
      </c>
      <c r="H1699" s="9" t="s">
        <v>5851</v>
      </c>
      <c r="I1699" s="9" t="s">
        <v>7455</v>
      </c>
      <c r="J1699" s="9">
        <v>132</v>
      </c>
      <c r="K1699" s="9" t="s">
        <v>7506</v>
      </c>
      <c r="L1699" s="9" t="s">
        <v>7507</v>
      </c>
      <c r="M1699" s="9">
        <v>1468.59</v>
      </c>
      <c r="N1699" s="9">
        <v>677.41</v>
      </c>
      <c r="O1699" s="9">
        <v>2</v>
      </c>
      <c r="P1699" s="9"/>
      <c r="Q1699" s="9">
        <v>516</v>
      </c>
      <c r="R1699" s="9">
        <v>6</v>
      </c>
    </row>
    <row r="1700" spans="1:18" x14ac:dyDescent="0.3">
      <c r="A1700" s="9">
        <v>2191</v>
      </c>
      <c r="B1700" s="9" t="s">
        <v>1716</v>
      </c>
      <c r="C1700" s="9">
        <v>64</v>
      </c>
      <c r="D1700" s="9" t="s">
        <v>5019</v>
      </c>
      <c r="E1700" s="9" t="s">
        <v>6025</v>
      </c>
      <c r="F1700" s="9">
        <v>0</v>
      </c>
      <c r="G1700" s="9">
        <v>10553</v>
      </c>
      <c r="H1700" s="9" t="s">
        <v>6025</v>
      </c>
      <c r="I1700" s="9" t="s">
        <v>7457</v>
      </c>
      <c r="J1700" s="9">
        <v>126</v>
      </c>
      <c r="K1700" s="9" t="s">
        <v>7469</v>
      </c>
      <c r="L1700" s="9" t="s">
        <v>7510</v>
      </c>
      <c r="M1700" s="9">
        <v>684.18</v>
      </c>
      <c r="N1700" s="9">
        <v>294.04000000000002</v>
      </c>
      <c r="O1700" s="9">
        <v>2</v>
      </c>
      <c r="P1700" s="9">
        <v>0.05</v>
      </c>
      <c r="Q1700" s="9">
        <v>402</v>
      </c>
      <c r="R1700" s="9">
        <v>6</v>
      </c>
    </row>
    <row r="1701" spans="1:18" x14ac:dyDescent="0.3">
      <c r="A1701" s="9">
        <v>1091</v>
      </c>
      <c r="B1701" s="9" t="s">
        <v>1717</v>
      </c>
      <c r="C1701" s="9">
        <v>56</v>
      </c>
      <c r="D1701" s="9" t="s">
        <v>5021</v>
      </c>
      <c r="E1701" s="9" t="s">
        <v>5542</v>
      </c>
      <c r="F1701" s="9">
        <v>0</v>
      </c>
      <c r="G1701" s="9">
        <v>11899</v>
      </c>
      <c r="H1701" s="9" t="s">
        <v>5542</v>
      </c>
      <c r="I1701" s="9" t="s">
        <v>7455</v>
      </c>
      <c r="J1701" s="9">
        <v>122</v>
      </c>
      <c r="K1701" s="9" t="s">
        <v>7465</v>
      </c>
      <c r="L1701" s="9" t="s">
        <v>7510</v>
      </c>
      <c r="M1701" s="9">
        <v>734.17</v>
      </c>
      <c r="N1701" s="9">
        <v>421.14</v>
      </c>
      <c r="O1701" s="9">
        <v>5</v>
      </c>
      <c r="P1701" s="9"/>
      <c r="Q1701" s="9">
        <v>551</v>
      </c>
      <c r="R1701" s="9">
        <v>6</v>
      </c>
    </row>
    <row r="1702" spans="1:18" x14ac:dyDescent="0.3">
      <c r="A1702" s="9">
        <v>1352</v>
      </c>
      <c r="B1702" s="9" t="s">
        <v>1718</v>
      </c>
      <c r="C1702" s="9">
        <v>33</v>
      </c>
      <c r="D1702" s="9" t="s">
        <v>5023</v>
      </c>
      <c r="E1702" s="9" t="s">
        <v>6342</v>
      </c>
      <c r="F1702" s="9">
        <v>1</v>
      </c>
      <c r="G1702" s="9">
        <v>13421</v>
      </c>
      <c r="H1702" s="9" t="s">
        <v>6342</v>
      </c>
      <c r="I1702" s="9" t="s">
        <v>7457</v>
      </c>
      <c r="J1702" s="9">
        <v>113</v>
      </c>
      <c r="K1702" s="9" t="s">
        <v>7460</v>
      </c>
      <c r="L1702" s="9" t="s">
        <v>7510</v>
      </c>
      <c r="M1702" s="9">
        <v>772.97</v>
      </c>
      <c r="N1702" s="9">
        <v>495.98</v>
      </c>
      <c r="O1702" s="9">
        <v>1</v>
      </c>
      <c r="P1702" s="9">
        <v>0.1</v>
      </c>
      <c r="Q1702" s="9">
        <v>447</v>
      </c>
      <c r="R1702" s="9">
        <v>4</v>
      </c>
    </row>
    <row r="1703" spans="1:18" x14ac:dyDescent="0.3">
      <c r="A1703" s="9">
        <v>1570</v>
      </c>
      <c r="B1703" s="9" t="s">
        <v>1719</v>
      </c>
      <c r="C1703" s="9">
        <v>19</v>
      </c>
      <c r="D1703" s="9" t="s">
        <v>5021</v>
      </c>
      <c r="E1703" s="9" t="s">
        <v>6343</v>
      </c>
      <c r="F1703" s="9">
        <v>0</v>
      </c>
      <c r="G1703" s="9">
        <v>12500</v>
      </c>
      <c r="H1703" s="9" t="s">
        <v>6343</v>
      </c>
      <c r="I1703" s="9" t="s">
        <v>7457</v>
      </c>
      <c r="J1703" s="9">
        <v>112</v>
      </c>
      <c r="K1703" s="9" t="s">
        <v>7492</v>
      </c>
      <c r="L1703" s="9" t="s">
        <v>7510</v>
      </c>
      <c r="M1703" s="9">
        <v>1331.95</v>
      </c>
      <c r="N1703" s="9">
        <v>637.38</v>
      </c>
      <c r="O1703" s="9">
        <v>5</v>
      </c>
      <c r="P1703" s="9">
        <v>0.05</v>
      </c>
      <c r="Q1703" s="9">
        <v>803</v>
      </c>
      <c r="R1703" s="9">
        <v>3</v>
      </c>
    </row>
    <row r="1704" spans="1:18" x14ac:dyDescent="0.3">
      <c r="A1704" s="9">
        <v>1815</v>
      </c>
      <c r="B1704" s="9" t="s">
        <v>1720</v>
      </c>
      <c r="C1704" s="9">
        <v>44</v>
      </c>
      <c r="D1704" s="9" t="s">
        <v>5019</v>
      </c>
      <c r="E1704" s="9" t="s">
        <v>6126</v>
      </c>
      <c r="F1704" s="9">
        <v>1</v>
      </c>
      <c r="G1704" s="9">
        <v>10585</v>
      </c>
      <c r="H1704" s="9" t="s">
        <v>6126</v>
      </c>
      <c r="I1704" s="9" t="s">
        <v>7457</v>
      </c>
      <c r="J1704" s="9">
        <v>107</v>
      </c>
      <c r="K1704" s="9" t="s">
        <v>7485</v>
      </c>
      <c r="L1704" s="9" t="s">
        <v>7507</v>
      </c>
      <c r="M1704" s="9">
        <v>925.7</v>
      </c>
      <c r="N1704" s="9">
        <v>486.82</v>
      </c>
      <c r="O1704" s="9">
        <v>1</v>
      </c>
      <c r="P1704" s="9"/>
      <c r="Q1704" s="9">
        <v>439</v>
      </c>
      <c r="R1704" s="9">
        <v>6</v>
      </c>
    </row>
    <row r="1705" spans="1:18" x14ac:dyDescent="0.3">
      <c r="A1705" s="9">
        <v>1780</v>
      </c>
      <c r="B1705" s="9" t="s">
        <v>1721</v>
      </c>
      <c r="C1705" s="9">
        <v>30</v>
      </c>
      <c r="D1705" s="9" t="s">
        <v>5023</v>
      </c>
      <c r="E1705" s="9" t="s">
        <v>6344</v>
      </c>
      <c r="F1705" s="9">
        <v>0</v>
      </c>
      <c r="G1705" s="9">
        <v>10983</v>
      </c>
      <c r="H1705" s="9" t="s">
        <v>6344</v>
      </c>
      <c r="I1705" s="9" t="s">
        <v>7457</v>
      </c>
      <c r="J1705" s="9">
        <v>101</v>
      </c>
      <c r="K1705" s="9" t="s">
        <v>7478</v>
      </c>
      <c r="L1705" s="9" t="s">
        <v>7510</v>
      </c>
      <c r="M1705" s="9">
        <v>1055.83</v>
      </c>
      <c r="N1705" s="9">
        <v>598.05999999999995</v>
      </c>
      <c r="O1705" s="9">
        <v>1</v>
      </c>
      <c r="P1705" s="9"/>
      <c r="Q1705" s="9">
        <v>438</v>
      </c>
      <c r="R1705" s="9">
        <v>6</v>
      </c>
    </row>
    <row r="1706" spans="1:18" x14ac:dyDescent="0.3">
      <c r="A1706" s="9">
        <v>1362</v>
      </c>
      <c r="B1706" s="9" t="s">
        <v>1722</v>
      </c>
      <c r="C1706" s="9">
        <v>40</v>
      </c>
      <c r="D1706" s="9" t="s">
        <v>5021</v>
      </c>
      <c r="E1706" s="9" t="s">
        <v>6345</v>
      </c>
      <c r="F1706" s="9">
        <v>1</v>
      </c>
      <c r="G1706" s="9">
        <v>13948</v>
      </c>
      <c r="H1706" s="9" t="s">
        <v>6345</v>
      </c>
      <c r="I1706" s="9" t="s">
        <v>7455</v>
      </c>
      <c r="J1706" s="9">
        <v>133</v>
      </c>
      <c r="K1706" s="9" t="s">
        <v>7498</v>
      </c>
      <c r="L1706" s="9" t="s">
        <v>7507</v>
      </c>
      <c r="M1706" s="9">
        <v>614.65</v>
      </c>
      <c r="N1706" s="9"/>
      <c r="O1706" s="9">
        <v>5</v>
      </c>
      <c r="P1706" s="9"/>
      <c r="Q1706" s="9">
        <v>399</v>
      </c>
      <c r="R1706" s="9">
        <v>7</v>
      </c>
    </row>
    <row r="1707" spans="1:18" x14ac:dyDescent="0.3">
      <c r="A1707" s="9">
        <v>1556</v>
      </c>
      <c r="B1707" s="9" t="s">
        <v>1723</v>
      </c>
      <c r="C1707" s="9">
        <v>55</v>
      </c>
      <c r="D1707" s="9" t="s">
        <v>5021</v>
      </c>
      <c r="E1707" s="9" t="s">
        <v>6346</v>
      </c>
      <c r="F1707" s="9">
        <v>0</v>
      </c>
      <c r="G1707" s="9">
        <v>13580</v>
      </c>
      <c r="H1707" s="9" t="s">
        <v>6346</v>
      </c>
      <c r="I1707" s="9" t="s">
        <v>7457</v>
      </c>
      <c r="J1707" s="9">
        <v>114</v>
      </c>
      <c r="K1707" s="9" t="s">
        <v>7463</v>
      </c>
      <c r="L1707" s="9" t="s">
        <v>7509</v>
      </c>
      <c r="M1707" s="9">
        <v>92.18</v>
      </c>
      <c r="N1707" s="9">
        <v>40.71</v>
      </c>
      <c r="O1707" s="9">
        <v>3</v>
      </c>
      <c r="P1707" s="9"/>
      <c r="Q1707" s="9">
        <v>354</v>
      </c>
      <c r="R1707" s="9">
        <v>5</v>
      </c>
    </row>
    <row r="1708" spans="1:18" x14ac:dyDescent="0.3">
      <c r="A1708" s="9">
        <v>2368</v>
      </c>
      <c r="B1708" s="9" t="s">
        <v>1724</v>
      </c>
      <c r="C1708" s="9">
        <v>15</v>
      </c>
      <c r="D1708" s="9" t="s">
        <v>5023</v>
      </c>
      <c r="E1708" s="9" t="s">
        <v>6347</v>
      </c>
      <c r="F1708" s="9">
        <v>0</v>
      </c>
      <c r="G1708" s="9">
        <v>11650</v>
      </c>
      <c r="H1708" s="9" t="s">
        <v>6347</v>
      </c>
      <c r="I1708" s="9" t="s">
        <v>7455</v>
      </c>
      <c r="J1708" s="9">
        <v>147</v>
      </c>
      <c r="K1708" s="9" t="s">
        <v>7474</v>
      </c>
      <c r="L1708" s="9" t="s">
        <v>7508</v>
      </c>
      <c r="M1708" s="9">
        <v>1399.91</v>
      </c>
      <c r="N1708" s="9">
        <v>659.45</v>
      </c>
      <c r="O1708" s="9">
        <v>2</v>
      </c>
      <c r="P1708" s="9"/>
      <c r="Q1708" s="9">
        <v>748</v>
      </c>
      <c r="R1708" s="9">
        <v>4</v>
      </c>
    </row>
    <row r="1709" spans="1:18" x14ac:dyDescent="0.3">
      <c r="A1709" s="9">
        <v>2193</v>
      </c>
      <c r="B1709" s="9" t="s">
        <v>1725</v>
      </c>
      <c r="C1709" s="9">
        <v>43</v>
      </c>
      <c r="D1709" s="9" t="s">
        <v>5021</v>
      </c>
      <c r="E1709" s="9" t="s">
        <v>6348</v>
      </c>
      <c r="F1709" s="9">
        <v>1</v>
      </c>
      <c r="G1709" s="9">
        <v>10422</v>
      </c>
      <c r="H1709" s="9" t="s">
        <v>6348</v>
      </c>
      <c r="I1709" s="9" t="s">
        <v>7456</v>
      </c>
      <c r="J1709" s="9">
        <v>143</v>
      </c>
      <c r="K1709" s="9" t="s">
        <v>7475</v>
      </c>
      <c r="L1709" s="9" t="s">
        <v>7508</v>
      </c>
      <c r="M1709" s="9">
        <v>1426.24</v>
      </c>
      <c r="N1709" s="9">
        <v>963.51</v>
      </c>
      <c r="O1709" s="9">
        <v>4</v>
      </c>
      <c r="P1709" s="9"/>
      <c r="Q1709" s="9">
        <v>369</v>
      </c>
      <c r="R1709" s="9">
        <v>2</v>
      </c>
    </row>
    <row r="1710" spans="1:18" x14ac:dyDescent="0.3">
      <c r="A1710" s="9">
        <v>1355</v>
      </c>
      <c r="B1710" s="9" t="s">
        <v>1726</v>
      </c>
      <c r="C1710" s="9">
        <v>51</v>
      </c>
      <c r="D1710" s="9" t="s">
        <v>5021</v>
      </c>
      <c r="E1710" s="9" t="s">
        <v>5449</v>
      </c>
      <c r="F1710" s="9">
        <v>0</v>
      </c>
      <c r="G1710" s="9">
        <v>13261</v>
      </c>
      <c r="H1710" s="9" t="s">
        <v>5449</v>
      </c>
      <c r="I1710" s="9" t="s">
        <v>7455</v>
      </c>
      <c r="J1710" s="9">
        <v>141</v>
      </c>
      <c r="K1710" s="9" t="s">
        <v>7490</v>
      </c>
      <c r="L1710" s="9" t="s">
        <v>7507</v>
      </c>
      <c r="M1710" s="9">
        <v>1426.27</v>
      </c>
      <c r="N1710" s="9">
        <v>587.41999999999996</v>
      </c>
      <c r="O1710" s="9">
        <v>5</v>
      </c>
      <c r="P1710" s="9">
        <v>0.05</v>
      </c>
      <c r="Q1710" s="9">
        <v>722</v>
      </c>
      <c r="R1710" s="9">
        <v>5</v>
      </c>
    </row>
    <row r="1711" spans="1:18" x14ac:dyDescent="0.3">
      <c r="A1711" s="9">
        <v>1190</v>
      </c>
      <c r="B1711" s="9" t="s">
        <v>1727</v>
      </c>
      <c r="C1711" s="9">
        <v>52</v>
      </c>
      <c r="D1711" s="9" t="s">
        <v>5023</v>
      </c>
      <c r="E1711" s="9" t="s">
        <v>5834</v>
      </c>
      <c r="F1711" s="9">
        <v>0</v>
      </c>
      <c r="G1711" s="9">
        <v>13196</v>
      </c>
      <c r="H1711" s="9" t="s">
        <v>5834</v>
      </c>
      <c r="I1711" s="9" t="s">
        <v>7457</v>
      </c>
      <c r="J1711" s="9">
        <v>117</v>
      </c>
      <c r="K1711" s="9" t="s">
        <v>7483</v>
      </c>
      <c r="L1711" s="9" t="s">
        <v>7507</v>
      </c>
      <c r="M1711" s="9">
        <v>1418.35</v>
      </c>
      <c r="N1711" s="9">
        <v>846.52</v>
      </c>
      <c r="O1711" s="9">
        <v>5</v>
      </c>
      <c r="P1711" s="9"/>
      <c r="Q1711" s="9">
        <v>670</v>
      </c>
      <c r="R1711" s="9">
        <v>3</v>
      </c>
    </row>
    <row r="1712" spans="1:18" x14ac:dyDescent="0.3">
      <c r="A1712" s="9">
        <v>1421</v>
      </c>
      <c r="B1712" s="9" t="s">
        <v>1728</v>
      </c>
      <c r="C1712" s="9">
        <v>19</v>
      </c>
      <c r="D1712" s="9" t="s">
        <v>5021</v>
      </c>
      <c r="E1712" s="9" t="s">
        <v>5247</v>
      </c>
      <c r="F1712" s="9">
        <v>0</v>
      </c>
      <c r="G1712" s="9">
        <v>12053</v>
      </c>
      <c r="H1712" s="9" t="s">
        <v>5247</v>
      </c>
      <c r="I1712" s="9" t="s">
        <v>7455</v>
      </c>
      <c r="J1712" s="9">
        <v>104</v>
      </c>
      <c r="K1712" s="9" t="s">
        <v>7499</v>
      </c>
      <c r="L1712" s="9" t="s">
        <v>7508</v>
      </c>
      <c r="M1712" s="9">
        <v>1232.0999999999999</v>
      </c>
      <c r="N1712" s="9">
        <v>729.23</v>
      </c>
      <c r="O1712" s="9">
        <v>3</v>
      </c>
      <c r="P1712" s="9"/>
      <c r="Q1712" s="9">
        <v>352</v>
      </c>
      <c r="R1712" s="9">
        <v>4</v>
      </c>
    </row>
    <row r="1713" spans="1:18" x14ac:dyDescent="0.3">
      <c r="A1713" s="9">
        <v>1699</v>
      </c>
      <c r="B1713" s="9" t="s">
        <v>1729</v>
      </c>
      <c r="C1713" s="9">
        <v>46</v>
      </c>
      <c r="D1713" s="9" t="s">
        <v>5021</v>
      </c>
      <c r="E1713" s="9" t="s">
        <v>6349</v>
      </c>
      <c r="F1713" s="9">
        <v>0</v>
      </c>
      <c r="G1713" s="9">
        <v>10457</v>
      </c>
      <c r="H1713" s="9" t="s">
        <v>6349</v>
      </c>
      <c r="I1713" s="9" t="s">
        <v>7455</v>
      </c>
      <c r="J1713" s="9">
        <v>139</v>
      </c>
      <c r="K1713" s="9" t="s">
        <v>7486</v>
      </c>
      <c r="L1713" s="9" t="s">
        <v>7510</v>
      </c>
      <c r="M1713" s="9">
        <v>1042.6600000000001</v>
      </c>
      <c r="N1713" s="9">
        <v>536.95000000000005</v>
      </c>
      <c r="O1713" s="9">
        <v>2</v>
      </c>
      <c r="P1713" s="9">
        <v>0.1</v>
      </c>
      <c r="Q1713" s="9">
        <v>433</v>
      </c>
      <c r="R1713" s="9">
        <v>9</v>
      </c>
    </row>
    <row r="1714" spans="1:18" x14ac:dyDescent="0.3">
      <c r="A1714" s="9">
        <v>1006</v>
      </c>
      <c r="B1714" s="9" t="s">
        <v>1730</v>
      </c>
      <c r="C1714" s="9">
        <v>58</v>
      </c>
      <c r="D1714" s="9" t="s">
        <v>5018</v>
      </c>
      <c r="E1714" s="9" t="s">
        <v>6350</v>
      </c>
      <c r="F1714" s="9">
        <v>1</v>
      </c>
      <c r="G1714" s="9">
        <v>11914</v>
      </c>
      <c r="H1714" s="9" t="s">
        <v>6350</v>
      </c>
      <c r="I1714" s="9" t="s">
        <v>7456</v>
      </c>
      <c r="J1714" s="9">
        <v>101</v>
      </c>
      <c r="K1714" s="9" t="s">
        <v>7478</v>
      </c>
      <c r="L1714" s="9" t="s">
        <v>7507</v>
      </c>
      <c r="M1714" s="9">
        <v>1274.54</v>
      </c>
      <c r="N1714" s="9">
        <v>688.82</v>
      </c>
      <c r="O1714" s="9">
        <v>5</v>
      </c>
      <c r="P1714" s="9"/>
      <c r="Q1714" s="9">
        <v>586</v>
      </c>
      <c r="R1714" s="9">
        <v>4</v>
      </c>
    </row>
    <row r="1715" spans="1:18" x14ac:dyDescent="0.3">
      <c r="A1715" s="9">
        <v>1132</v>
      </c>
      <c r="B1715" s="9" t="s">
        <v>1731</v>
      </c>
      <c r="C1715" s="9">
        <v>45</v>
      </c>
      <c r="D1715" s="9" t="s">
        <v>5022</v>
      </c>
      <c r="E1715" s="9" t="s">
        <v>6351</v>
      </c>
      <c r="F1715" s="9">
        <v>0</v>
      </c>
      <c r="G1715" s="9">
        <v>12601</v>
      </c>
      <c r="H1715" s="9" t="s">
        <v>6351</v>
      </c>
      <c r="I1715" s="9" t="s">
        <v>7456</v>
      </c>
      <c r="J1715" s="9">
        <v>141</v>
      </c>
      <c r="K1715" s="9" t="s">
        <v>7490</v>
      </c>
      <c r="L1715" s="9" t="s">
        <v>7510</v>
      </c>
      <c r="M1715" s="9">
        <v>920.79</v>
      </c>
      <c r="N1715" s="9">
        <v>604.48</v>
      </c>
      <c r="O1715" s="9">
        <v>4</v>
      </c>
      <c r="P1715" s="9"/>
      <c r="Q1715" s="9">
        <v>730</v>
      </c>
      <c r="R1715" s="9">
        <v>3</v>
      </c>
    </row>
    <row r="1716" spans="1:18" x14ac:dyDescent="0.3">
      <c r="A1716" s="9">
        <v>1556</v>
      </c>
      <c r="B1716" s="9" t="s">
        <v>1732</v>
      </c>
      <c r="C1716" s="9">
        <v>38</v>
      </c>
      <c r="D1716" s="9" t="s">
        <v>5018</v>
      </c>
      <c r="E1716" s="9" t="s">
        <v>6352</v>
      </c>
      <c r="F1716" s="9">
        <v>0</v>
      </c>
      <c r="G1716" s="9">
        <v>13641</v>
      </c>
      <c r="H1716" s="9" t="s">
        <v>6352</v>
      </c>
      <c r="I1716" s="9" t="s">
        <v>7456</v>
      </c>
      <c r="J1716" s="9">
        <v>145</v>
      </c>
      <c r="K1716" s="9" t="s">
        <v>7470</v>
      </c>
      <c r="L1716" s="9" t="s">
        <v>7507</v>
      </c>
      <c r="M1716" s="9">
        <v>244.84</v>
      </c>
      <c r="N1716" s="9">
        <v>110.05</v>
      </c>
      <c r="O1716" s="9">
        <v>2</v>
      </c>
      <c r="P1716" s="9"/>
      <c r="Q1716" s="9">
        <v>354</v>
      </c>
      <c r="R1716" s="9">
        <v>5</v>
      </c>
    </row>
    <row r="1717" spans="1:18" x14ac:dyDescent="0.3">
      <c r="A1717" s="9">
        <v>1825</v>
      </c>
      <c r="B1717" s="9" t="s">
        <v>1733</v>
      </c>
      <c r="C1717" s="9">
        <v>57</v>
      </c>
      <c r="D1717" s="9" t="s">
        <v>5019</v>
      </c>
      <c r="E1717" s="9" t="s">
        <v>5364</v>
      </c>
      <c r="F1717" s="9">
        <v>1</v>
      </c>
      <c r="G1717" s="9">
        <v>12569</v>
      </c>
      <c r="H1717" s="9" t="s">
        <v>5364</v>
      </c>
      <c r="I1717" s="9" t="s">
        <v>7457</v>
      </c>
      <c r="J1717" s="9">
        <v>124</v>
      </c>
      <c r="K1717" s="9" t="s">
        <v>7497</v>
      </c>
      <c r="L1717" s="9" t="s">
        <v>7507</v>
      </c>
      <c r="M1717" s="9">
        <v>617.27</v>
      </c>
      <c r="N1717" s="9">
        <v>289.79000000000002</v>
      </c>
      <c r="O1717" s="9">
        <v>5</v>
      </c>
      <c r="P1717" s="9"/>
      <c r="Q1717" s="9">
        <v>1185</v>
      </c>
      <c r="R1717" s="9">
        <v>3</v>
      </c>
    </row>
    <row r="1718" spans="1:18" x14ac:dyDescent="0.3">
      <c r="A1718" s="9">
        <v>1760</v>
      </c>
      <c r="B1718" s="9" t="s">
        <v>1734</v>
      </c>
      <c r="C1718" s="9">
        <v>29</v>
      </c>
      <c r="D1718" s="9" t="s">
        <v>5018</v>
      </c>
      <c r="E1718" s="9" t="s">
        <v>6244</v>
      </c>
      <c r="F1718" s="9">
        <v>0</v>
      </c>
      <c r="G1718" s="9">
        <v>13160</v>
      </c>
      <c r="H1718" s="9" t="s">
        <v>6244</v>
      </c>
      <c r="I1718" s="9" t="s">
        <v>7455</v>
      </c>
      <c r="J1718" s="9">
        <v>134</v>
      </c>
      <c r="K1718" s="9" t="s">
        <v>7482</v>
      </c>
      <c r="L1718" s="9" t="s">
        <v>7509</v>
      </c>
      <c r="M1718" s="9">
        <v>1458.38</v>
      </c>
      <c r="N1718" s="9">
        <v>807.51</v>
      </c>
      <c r="O1718" s="9">
        <v>5</v>
      </c>
      <c r="P1718" s="9"/>
      <c r="Q1718" s="9">
        <v>633</v>
      </c>
      <c r="R1718" s="9">
        <v>6</v>
      </c>
    </row>
    <row r="1719" spans="1:18" x14ac:dyDescent="0.3">
      <c r="A1719" s="9">
        <v>2054</v>
      </c>
      <c r="B1719" s="9" t="s">
        <v>1735</v>
      </c>
      <c r="C1719" s="9">
        <v>150</v>
      </c>
      <c r="D1719" s="9" t="s">
        <v>5018</v>
      </c>
      <c r="E1719" s="9" t="s">
        <v>5129</v>
      </c>
      <c r="F1719" s="9">
        <v>1</v>
      </c>
      <c r="G1719" s="9">
        <v>10845</v>
      </c>
      <c r="H1719" s="9" t="s">
        <v>5129</v>
      </c>
      <c r="I1719" s="9" t="s">
        <v>7455</v>
      </c>
      <c r="J1719" s="9">
        <v>134</v>
      </c>
      <c r="K1719" s="9" t="s">
        <v>7482</v>
      </c>
      <c r="L1719" s="9" t="s">
        <v>7509</v>
      </c>
      <c r="M1719" s="9">
        <v>559.15</v>
      </c>
      <c r="N1719" s="9">
        <v>292.39</v>
      </c>
      <c r="O1719" s="9">
        <v>1</v>
      </c>
      <c r="P1719" s="9">
        <v>0.2</v>
      </c>
      <c r="Q1719" s="9">
        <v>1160</v>
      </c>
      <c r="R1719" s="9">
        <v>2</v>
      </c>
    </row>
    <row r="1720" spans="1:18" x14ac:dyDescent="0.3">
      <c r="A1720" s="9">
        <v>1534</v>
      </c>
      <c r="B1720" s="9" t="s">
        <v>1736</v>
      </c>
      <c r="C1720" s="9">
        <v>36</v>
      </c>
      <c r="D1720" s="9" t="s">
        <v>5019</v>
      </c>
      <c r="E1720" s="9" t="s">
        <v>6353</v>
      </c>
      <c r="F1720" s="9">
        <v>1</v>
      </c>
      <c r="G1720" s="9">
        <v>13182</v>
      </c>
      <c r="H1720" s="9" t="s">
        <v>6353</v>
      </c>
      <c r="I1720" s="9" t="s">
        <v>7456</v>
      </c>
      <c r="J1720" s="9">
        <v>124</v>
      </c>
      <c r="K1720" s="9" t="s">
        <v>7497</v>
      </c>
      <c r="L1720" s="9" t="s">
        <v>7508</v>
      </c>
      <c r="M1720" s="9">
        <v>1308.3499999999999</v>
      </c>
      <c r="N1720" s="9">
        <v>748.78</v>
      </c>
      <c r="O1720" s="9">
        <v>1</v>
      </c>
      <c r="P1720" s="9"/>
      <c r="Q1720" s="9">
        <v>1546</v>
      </c>
      <c r="R1720" s="9">
        <v>1</v>
      </c>
    </row>
    <row r="1721" spans="1:18" x14ac:dyDescent="0.3">
      <c r="A1721" s="9">
        <v>1425</v>
      </c>
      <c r="B1721" s="9" t="s">
        <v>1737</v>
      </c>
      <c r="C1721" s="9">
        <v>48</v>
      </c>
      <c r="D1721" s="9" t="s">
        <v>5021</v>
      </c>
      <c r="E1721" s="9" t="s">
        <v>6354</v>
      </c>
      <c r="F1721" s="9">
        <v>1</v>
      </c>
      <c r="G1721" s="9">
        <v>10550</v>
      </c>
      <c r="H1721" s="9" t="s">
        <v>6354</v>
      </c>
      <c r="I1721" s="9" t="s">
        <v>7457</v>
      </c>
      <c r="J1721" s="9">
        <v>115</v>
      </c>
      <c r="K1721" s="9" t="s">
        <v>7481</v>
      </c>
      <c r="L1721" s="9" t="s">
        <v>7509</v>
      </c>
      <c r="M1721" s="9">
        <v>185.16</v>
      </c>
      <c r="N1721" s="9">
        <v>125.21</v>
      </c>
      <c r="O1721" s="9">
        <v>5</v>
      </c>
      <c r="P1721" s="9"/>
      <c r="Q1721" s="9">
        <v>1304</v>
      </c>
      <c r="R1721" s="9">
        <v>1</v>
      </c>
    </row>
    <row r="1722" spans="1:18" x14ac:dyDescent="0.3">
      <c r="A1722" s="9">
        <v>2417</v>
      </c>
      <c r="B1722" s="9" t="s">
        <v>1738</v>
      </c>
      <c r="C1722" s="9">
        <v>55</v>
      </c>
      <c r="D1722" s="9" t="s">
        <v>5021</v>
      </c>
      <c r="E1722" s="9" t="s">
        <v>5091</v>
      </c>
      <c r="F1722" s="9">
        <v>0</v>
      </c>
      <c r="G1722" s="9">
        <v>11420</v>
      </c>
      <c r="H1722" s="9" t="s">
        <v>5091</v>
      </c>
      <c r="I1722" s="9" t="s">
        <v>7457</v>
      </c>
      <c r="J1722" s="9">
        <v>117</v>
      </c>
      <c r="K1722" s="9" t="s">
        <v>7483</v>
      </c>
      <c r="L1722" s="9" t="s">
        <v>7509</v>
      </c>
      <c r="M1722" s="9">
        <v>534.57000000000005</v>
      </c>
      <c r="N1722" s="9">
        <v>360.9</v>
      </c>
      <c r="O1722" s="9">
        <v>3</v>
      </c>
      <c r="P1722" s="9"/>
      <c r="Q1722" s="9">
        <v>1003</v>
      </c>
      <c r="R1722" s="9">
        <v>4</v>
      </c>
    </row>
    <row r="1723" spans="1:18" x14ac:dyDescent="0.3">
      <c r="A1723" s="9">
        <v>1671</v>
      </c>
      <c r="B1723" s="9" t="s">
        <v>1739</v>
      </c>
      <c r="C1723" s="9">
        <v>47</v>
      </c>
      <c r="D1723" s="9" t="s">
        <v>5018</v>
      </c>
      <c r="E1723" s="9" t="s">
        <v>6170</v>
      </c>
      <c r="F1723" s="9">
        <v>0</v>
      </c>
      <c r="G1723" s="9">
        <v>11994</v>
      </c>
      <c r="H1723" s="9" t="s">
        <v>6170</v>
      </c>
      <c r="I1723" s="9" t="s">
        <v>7457</v>
      </c>
      <c r="J1723" s="9">
        <v>113</v>
      </c>
      <c r="K1723" s="9" t="s">
        <v>7460</v>
      </c>
      <c r="L1723" s="9" t="s">
        <v>7508</v>
      </c>
      <c r="M1723" s="9">
        <v>558.88</v>
      </c>
      <c r="N1723" s="9">
        <v>262.12</v>
      </c>
      <c r="O1723" s="9">
        <v>1</v>
      </c>
      <c r="P1723" s="9"/>
      <c r="Q1723" s="9">
        <v>716</v>
      </c>
      <c r="R1723" s="9">
        <v>8</v>
      </c>
    </row>
    <row r="1724" spans="1:18" x14ac:dyDescent="0.3">
      <c r="A1724" s="9">
        <v>1362</v>
      </c>
      <c r="B1724" s="9" t="s">
        <v>1740</v>
      </c>
      <c r="C1724" s="9">
        <v>52</v>
      </c>
      <c r="D1724" s="9" t="s">
        <v>5019</v>
      </c>
      <c r="E1724" s="9" t="s">
        <v>5350</v>
      </c>
      <c r="F1724" s="9">
        <v>1</v>
      </c>
      <c r="G1724" s="9">
        <v>13750</v>
      </c>
      <c r="H1724" s="9" t="s">
        <v>5350</v>
      </c>
      <c r="I1724" s="9" t="s">
        <v>7456</v>
      </c>
      <c r="J1724" s="9">
        <v>107</v>
      </c>
      <c r="K1724" s="9" t="s">
        <v>7485</v>
      </c>
      <c r="L1724" s="9" t="s">
        <v>7510</v>
      </c>
      <c r="M1724" s="9">
        <v>124.82</v>
      </c>
      <c r="N1724" s="9">
        <v>61.24</v>
      </c>
      <c r="O1724" s="9">
        <v>5</v>
      </c>
      <c r="P1724" s="9"/>
      <c r="Q1724" s="9">
        <v>399</v>
      </c>
      <c r="R1724" s="9">
        <v>7</v>
      </c>
    </row>
    <row r="1725" spans="1:18" x14ac:dyDescent="0.3">
      <c r="A1725" s="9">
        <v>2460</v>
      </c>
      <c r="B1725" s="9" t="s">
        <v>1741</v>
      </c>
      <c r="C1725" s="9">
        <v>55</v>
      </c>
      <c r="D1725" s="9" t="s">
        <v>5021</v>
      </c>
      <c r="E1725" s="9" t="s">
        <v>6355</v>
      </c>
      <c r="F1725" s="9">
        <v>0</v>
      </c>
      <c r="G1725" s="9">
        <v>12058</v>
      </c>
      <c r="H1725" s="9" t="s">
        <v>6355</v>
      </c>
      <c r="I1725" s="9" t="s">
        <v>7457</v>
      </c>
      <c r="J1725" s="9">
        <v>109</v>
      </c>
      <c r="K1725" s="9" t="s">
        <v>7466</v>
      </c>
      <c r="L1725" s="9" t="s">
        <v>7509</v>
      </c>
      <c r="M1725" s="9">
        <v>222.69</v>
      </c>
      <c r="N1725" s="9">
        <v>99.9</v>
      </c>
      <c r="O1725" s="9">
        <v>2</v>
      </c>
      <c r="P1725" s="9"/>
      <c r="Q1725" s="9">
        <v>949</v>
      </c>
      <c r="R1725" s="9">
        <v>6</v>
      </c>
    </row>
    <row r="1726" spans="1:18" x14ac:dyDescent="0.3">
      <c r="A1726" s="9">
        <v>1081</v>
      </c>
      <c r="B1726" s="9" t="s">
        <v>1742</v>
      </c>
      <c r="C1726" s="9">
        <v>34</v>
      </c>
      <c r="D1726" s="9" t="s">
        <v>5020</v>
      </c>
      <c r="E1726" s="9" t="s">
        <v>6356</v>
      </c>
      <c r="F1726" s="9">
        <v>1</v>
      </c>
      <c r="G1726" s="9">
        <v>11645</v>
      </c>
      <c r="H1726" s="9" t="s">
        <v>6356</v>
      </c>
      <c r="I1726" s="9" t="s">
        <v>7457</v>
      </c>
      <c r="J1726" s="9">
        <v>144</v>
      </c>
      <c r="K1726" s="9" t="s">
        <v>7462</v>
      </c>
      <c r="L1726" s="9" t="s">
        <v>7510</v>
      </c>
      <c r="M1726" s="9">
        <v>330.09</v>
      </c>
      <c r="N1726" s="9">
        <v>223.91</v>
      </c>
      <c r="O1726" s="9">
        <v>4</v>
      </c>
      <c r="P1726" s="9"/>
      <c r="Q1726" s="9">
        <v>809</v>
      </c>
      <c r="R1726" s="9">
        <v>4</v>
      </c>
    </row>
    <row r="1727" spans="1:18" x14ac:dyDescent="0.3">
      <c r="A1727" s="9">
        <v>1355</v>
      </c>
      <c r="B1727" s="9" t="s">
        <v>1743</v>
      </c>
      <c r="C1727" s="9">
        <v>37</v>
      </c>
      <c r="D1727" s="9" t="s">
        <v>5023</v>
      </c>
      <c r="E1727" s="9" t="s">
        <v>6270</v>
      </c>
      <c r="F1727" s="9">
        <v>0</v>
      </c>
      <c r="G1727" s="9">
        <v>10496</v>
      </c>
      <c r="H1727" s="9" t="s">
        <v>6270</v>
      </c>
      <c r="I1727" s="9" t="s">
        <v>7457</v>
      </c>
      <c r="J1727" s="9">
        <v>135</v>
      </c>
      <c r="K1727" s="9" t="s">
        <v>7458</v>
      </c>
      <c r="L1727" s="9" t="s">
        <v>7508</v>
      </c>
      <c r="M1727" s="9">
        <v>1264.83</v>
      </c>
      <c r="N1727" s="9">
        <v>656.9</v>
      </c>
      <c r="O1727" s="9">
        <v>1</v>
      </c>
      <c r="P1727" s="9"/>
      <c r="Q1727" s="9">
        <v>722</v>
      </c>
      <c r="R1727" s="9">
        <v>5</v>
      </c>
    </row>
    <row r="1728" spans="1:18" x14ac:dyDescent="0.3">
      <c r="A1728" s="9">
        <v>2281</v>
      </c>
      <c r="B1728" s="9" t="s">
        <v>1744</v>
      </c>
      <c r="C1728" s="9">
        <v>59</v>
      </c>
      <c r="D1728" s="9" t="s">
        <v>5023</v>
      </c>
      <c r="E1728" s="9" t="s">
        <v>6357</v>
      </c>
      <c r="F1728" s="9">
        <v>1</v>
      </c>
      <c r="G1728" s="9">
        <v>13087</v>
      </c>
      <c r="H1728" s="9" t="s">
        <v>6357</v>
      </c>
      <c r="I1728" s="9" t="s">
        <v>7456</v>
      </c>
      <c r="J1728" s="9">
        <v>123</v>
      </c>
      <c r="K1728" s="9" t="s">
        <v>7502</v>
      </c>
      <c r="L1728" s="9" t="s">
        <v>7507</v>
      </c>
      <c r="M1728" s="9">
        <v>141.93</v>
      </c>
      <c r="N1728" s="9">
        <v>75.92</v>
      </c>
      <c r="O1728" s="9">
        <v>5</v>
      </c>
      <c r="P1728" s="9"/>
      <c r="Q1728" s="9">
        <v>1468</v>
      </c>
      <c r="R1728" s="9">
        <v>2</v>
      </c>
    </row>
    <row r="1729" spans="1:18" x14ac:dyDescent="0.3">
      <c r="A1729" s="9">
        <v>1588</v>
      </c>
      <c r="B1729" s="9" t="s">
        <v>1745</v>
      </c>
      <c r="C1729" s="9">
        <v>21</v>
      </c>
      <c r="D1729" s="9" t="s">
        <v>5022</v>
      </c>
      <c r="E1729" s="9" t="s">
        <v>6358</v>
      </c>
      <c r="F1729" s="9">
        <v>0</v>
      </c>
      <c r="G1729" s="9">
        <v>13104</v>
      </c>
      <c r="H1729" s="9" t="s">
        <v>6358</v>
      </c>
      <c r="I1729" s="9" t="s">
        <v>7456</v>
      </c>
      <c r="J1729" s="9">
        <v>147</v>
      </c>
      <c r="K1729" s="9" t="s">
        <v>7474</v>
      </c>
      <c r="L1729" s="9" t="s">
        <v>7510</v>
      </c>
      <c r="M1729" s="9">
        <v>483.12</v>
      </c>
      <c r="N1729" s="9">
        <v>309.58</v>
      </c>
      <c r="O1729" s="9">
        <v>1</v>
      </c>
      <c r="P1729" s="9">
        <v>0.2</v>
      </c>
      <c r="Q1729" s="9">
        <v>397</v>
      </c>
      <c r="R1729" s="9">
        <v>5</v>
      </c>
    </row>
    <row r="1730" spans="1:18" x14ac:dyDescent="0.3">
      <c r="A1730" s="9">
        <v>1294</v>
      </c>
      <c r="B1730" s="9" t="s">
        <v>1746</v>
      </c>
      <c r="C1730" s="9">
        <v>46</v>
      </c>
      <c r="D1730" s="9" t="s">
        <v>5023</v>
      </c>
      <c r="E1730" s="9" t="s">
        <v>5066</v>
      </c>
      <c r="F1730" s="9">
        <v>0</v>
      </c>
      <c r="G1730" s="9">
        <v>12792</v>
      </c>
      <c r="H1730" s="9" t="s">
        <v>5066</v>
      </c>
      <c r="I1730" s="9" t="s">
        <v>7455</v>
      </c>
      <c r="J1730" s="9">
        <v>139</v>
      </c>
      <c r="K1730" s="9" t="s">
        <v>7486</v>
      </c>
      <c r="L1730" s="9" t="s">
        <v>7508</v>
      </c>
      <c r="M1730" s="9">
        <v>64.75</v>
      </c>
      <c r="N1730" s="9"/>
      <c r="O1730" s="9">
        <v>2</v>
      </c>
      <c r="P1730" s="9"/>
      <c r="Q1730" s="9">
        <v>511</v>
      </c>
      <c r="R1730" s="9">
        <v>5</v>
      </c>
    </row>
    <row r="1731" spans="1:18" x14ac:dyDescent="0.3">
      <c r="A1731" s="9">
        <v>2247</v>
      </c>
      <c r="B1731" s="9" t="s">
        <v>1747</v>
      </c>
      <c r="C1731" s="9">
        <v>29</v>
      </c>
      <c r="D1731" s="9" t="s">
        <v>5018</v>
      </c>
      <c r="E1731" s="9" t="s">
        <v>6359</v>
      </c>
      <c r="F1731" s="9">
        <v>0</v>
      </c>
      <c r="G1731" s="9">
        <v>12536</v>
      </c>
      <c r="H1731" s="9" t="s">
        <v>6359</v>
      </c>
      <c r="I1731" s="9" t="s">
        <v>7455</v>
      </c>
      <c r="J1731" s="9">
        <v>123</v>
      </c>
      <c r="K1731" s="9" t="s">
        <v>7502</v>
      </c>
      <c r="L1731" s="9" t="s">
        <v>7510</v>
      </c>
      <c r="M1731" s="9">
        <v>1058.6600000000001</v>
      </c>
      <c r="N1731" s="9">
        <v>461.5</v>
      </c>
      <c r="O1731" s="9">
        <v>3</v>
      </c>
      <c r="P1731" s="9"/>
      <c r="Q1731" s="9">
        <v>516</v>
      </c>
      <c r="R1731" s="9">
        <v>3</v>
      </c>
    </row>
    <row r="1732" spans="1:18" x14ac:dyDescent="0.3">
      <c r="A1732" s="9">
        <v>2069</v>
      </c>
      <c r="B1732" s="9" t="s">
        <v>1748</v>
      </c>
      <c r="C1732" s="9">
        <v>56</v>
      </c>
      <c r="D1732" s="9" t="s">
        <v>5023</v>
      </c>
      <c r="E1732" s="9" t="s">
        <v>6360</v>
      </c>
      <c r="F1732" s="9">
        <v>0</v>
      </c>
      <c r="G1732" s="9">
        <v>13259</v>
      </c>
      <c r="H1732" s="9" t="s">
        <v>6360</v>
      </c>
      <c r="I1732" s="9" t="s">
        <v>7455</v>
      </c>
      <c r="J1732" s="9">
        <v>126</v>
      </c>
      <c r="K1732" s="9" t="s">
        <v>7469</v>
      </c>
      <c r="L1732" s="9" t="s">
        <v>7508</v>
      </c>
      <c r="M1732" s="9">
        <v>949.44</v>
      </c>
      <c r="N1732" s="9">
        <v>504.49</v>
      </c>
      <c r="O1732" s="9">
        <v>5</v>
      </c>
      <c r="P1732" s="9"/>
      <c r="Q1732" s="9">
        <v>386</v>
      </c>
      <c r="R1732" s="9">
        <v>4</v>
      </c>
    </row>
    <row r="1733" spans="1:18" x14ac:dyDescent="0.3">
      <c r="A1733" s="9">
        <v>2136</v>
      </c>
      <c r="B1733" s="9" t="s">
        <v>1749</v>
      </c>
      <c r="C1733" s="9">
        <v>39</v>
      </c>
      <c r="D1733" s="9" t="s">
        <v>5023</v>
      </c>
      <c r="E1733" s="9" t="s">
        <v>5245</v>
      </c>
      <c r="F1733" s="9">
        <v>0</v>
      </c>
      <c r="G1733" s="9">
        <v>12783</v>
      </c>
      <c r="H1733" s="9" t="s">
        <v>5245</v>
      </c>
      <c r="I1733" s="9" t="s">
        <v>7456</v>
      </c>
      <c r="J1733" s="9">
        <v>101</v>
      </c>
      <c r="K1733" s="9" t="s">
        <v>7478</v>
      </c>
      <c r="L1733" s="9" t="s">
        <v>7508</v>
      </c>
      <c r="M1733" s="9">
        <v>985.22</v>
      </c>
      <c r="N1733" s="9">
        <v>580.45000000000005</v>
      </c>
      <c r="O1733" s="9">
        <v>2</v>
      </c>
      <c r="P1733" s="9"/>
      <c r="Q1733" s="9">
        <v>428</v>
      </c>
      <c r="R1733" s="9">
        <v>7</v>
      </c>
    </row>
    <row r="1734" spans="1:18" x14ac:dyDescent="0.3">
      <c r="A1734" s="9">
        <v>2256</v>
      </c>
      <c r="B1734" s="9" t="s">
        <v>1750</v>
      </c>
      <c r="C1734" s="9">
        <v>40</v>
      </c>
      <c r="D1734" s="9" t="s">
        <v>5020</v>
      </c>
      <c r="E1734" s="9" t="s">
        <v>6361</v>
      </c>
      <c r="F1734" s="9">
        <v>0</v>
      </c>
      <c r="G1734" s="9">
        <v>13642</v>
      </c>
      <c r="H1734" s="9" t="s">
        <v>6361</v>
      </c>
      <c r="I1734" s="9" t="s">
        <v>7455</v>
      </c>
      <c r="J1734" s="9">
        <v>114</v>
      </c>
      <c r="K1734" s="9" t="s">
        <v>7463</v>
      </c>
      <c r="L1734" s="9" t="s">
        <v>7507</v>
      </c>
      <c r="M1734" s="9">
        <v>592.86</v>
      </c>
      <c r="N1734" s="9">
        <v>365.06</v>
      </c>
      <c r="O1734" s="9">
        <v>4</v>
      </c>
      <c r="P1734" s="9">
        <v>0.05</v>
      </c>
      <c r="Q1734" s="9">
        <v>329</v>
      </c>
      <c r="R1734" s="9">
        <v>8</v>
      </c>
    </row>
    <row r="1735" spans="1:18" x14ac:dyDescent="0.3">
      <c r="A1735" s="9">
        <v>1016</v>
      </c>
      <c r="B1735" s="9" t="s">
        <v>1751</v>
      </c>
      <c r="C1735" s="9">
        <v>65</v>
      </c>
      <c r="D1735" s="9" t="s">
        <v>5021</v>
      </c>
      <c r="E1735" s="9" t="s">
        <v>5600</v>
      </c>
      <c r="F1735" s="9">
        <v>1</v>
      </c>
      <c r="G1735" s="9">
        <v>12505</v>
      </c>
      <c r="H1735" s="9" t="s">
        <v>5600</v>
      </c>
      <c r="I1735" s="9" t="s">
        <v>7457</v>
      </c>
      <c r="J1735" s="9">
        <v>132</v>
      </c>
      <c r="K1735" s="9" t="s">
        <v>7506</v>
      </c>
      <c r="L1735" s="9" t="s">
        <v>7510</v>
      </c>
      <c r="M1735" s="9">
        <v>351.99</v>
      </c>
      <c r="N1735" s="9">
        <v>208.94</v>
      </c>
      <c r="O1735" s="9">
        <v>5</v>
      </c>
      <c r="P1735" s="9"/>
      <c r="Q1735" s="9">
        <v>683</v>
      </c>
      <c r="R1735" s="9">
        <v>6</v>
      </c>
    </row>
    <row r="1736" spans="1:18" x14ac:dyDescent="0.3">
      <c r="A1736" s="9">
        <v>1359</v>
      </c>
      <c r="B1736" s="9" t="s">
        <v>1752</v>
      </c>
      <c r="C1736" s="9">
        <v>23</v>
      </c>
      <c r="D1736" s="9" t="s">
        <v>5020</v>
      </c>
      <c r="E1736" s="9" t="s">
        <v>5768</v>
      </c>
      <c r="F1736" s="9">
        <v>0</v>
      </c>
      <c r="G1736" s="9">
        <v>13122</v>
      </c>
      <c r="H1736" s="9" t="s">
        <v>5768</v>
      </c>
      <c r="I1736" s="9" t="s">
        <v>7456</v>
      </c>
      <c r="J1736" s="9">
        <v>148</v>
      </c>
      <c r="K1736" s="9" t="s">
        <v>7491</v>
      </c>
      <c r="L1736" s="9" t="s">
        <v>7507</v>
      </c>
      <c r="M1736" s="9">
        <v>1094.46</v>
      </c>
      <c r="N1736" s="9">
        <v>476.92</v>
      </c>
      <c r="O1736" s="9">
        <v>4</v>
      </c>
      <c r="P1736" s="9">
        <v>0.2</v>
      </c>
      <c r="Q1736" s="9">
        <v>459</v>
      </c>
      <c r="R1736" s="9">
        <v>4</v>
      </c>
    </row>
    <row r="1737" spans="1:18" x14ac:dyDescent="0.3">
      <c r="A1737" s="9">
        <v>2246</v>
      </c>
      <c r="B1737" s="9" t="s">
        <v>1753</v>
      </c>
      <c r="C1737" s="9">
        <v>43</v>
      </c>
      <c r="D1737" s="9" t="s">
        <v>5018</v>
      </c>
      <c r="E1737" s="9" t="s">
        <v>6362</v>
      </c>
      <c r="F1737" s="9">
        <v>0</v>
      </c>
      <c r="G1737" s="9">
        <v>13342</v>
      </c>
      <c r="H1737" s="9" t="s">
        <v>6362</v>
      </c>
      <c r="I1737" s="9" t="s">
        <v>7456</v>
      </c>
      <c r="J1737" s="9">
        <v>110</v>
      </c>
      <c r="K1737" s="9" t="s">
        <v>7493</v>
      </c>
      <c r="L1737" s="9" t="s">
        <v>7507</v>
      </c>
      <c r="M1737" s="9">
        <v>1226.1199999999999</v>
      </c>
      <c r="N1737" s="9">
        <v>602.4</v>
      </c>
      <c r="O1737" s="9">
        <v>3</v>
      </c>
      <c r="P1737" s="9">
        <v>0.05</v>
      </c>
      <c r="Q1737" s="9">
        <v>492</v>
      </c>
      <c r="R1737" s="9">
        <v>8</v>
      </c>
    </row>
    <row r="1738" spans="1:18" x14ac:dyDescent="0.3">
      <c r="A1738" s="9">
        <v>1865</v>
      </c>
      <c r="B1738" s="9" t="s">
        <v>1754</v>
      </c>
      <c r="C1738" s="9">
        <v>37</v>
      </c>
      <c r="D1738" s="9" t="s">
        <v>5023</v>
      </c>
      <c r="E1738" s="9" t="s">
        <v>6363</v>
      </c>
      <c r="F1738" s="9">
        <v>1</v>
      </c>
      <c r="G1738" s="9">
        <v>12511</v>
      </c>
      <c r="H1738" s="9" t="s">
        <v>6363</v>
      </c>
      <c r="I1738" s="9" t="s">
        <v>7455</v>
      </c>
      <c r="J1738" s="9">
        <v>101</v>
      </c>
      <c r="K1738" s="9" t="s">
        <v>7478</v>
      </c>
      <c r="L1738" s="9" t="s">
        <v>7510</v>
      </c>
      <c r="M1738" s="9">
        <v>250.97</v>
      </c>
      <c r="N1738" s="9"/>
      <c r="O1738" s="9">
        <v>5</v>
      </c>
      <c r="P1738" s="9"/>
      <c r="Q1738" s="9">
        <v>907</v>
      </c>
      <c r="R1738" s="9">
        <v>4</v>
      </c>
    </row>
    <row r="1739" spans="1:18" x14ac:dyDescent="0.3">
      <c r="A1739" s="9">
        <v>1699</v>
      </c>
      <c r="B1739" s="9" t="s">
        <v>1755</v>
      </c>
      <c r="C1739" s="9">
        <v>47</v>
      </c>
      <c r="D1739" s="9" t="s">
        <v>5021</v>
      </c>
      <c r="E1739" s="9" t="s">
        <v>6364</v>
      </c>
      <c r="F1739" s="9">
        <v>0</v>
      </c>
      <c r="G1739" s="9">
        <v>12090</v>
      </c>
      <c r="H1739" s="9" t="s">
        <v>6364</v>
      </c>
      <c r="I1739" s="9" t="s">
        <v>7457</v>
      </c>
      <c r="J1739" s="9">
        <v>105</v>
      </c>
      <c r="K1739" s="9" t="s">
        <v>7461</v>
      </c>
      <c r="L1739" s="9" t="s">
        <v>7510</v>
      </c>
      <c r="M1739" s="9">
        <v>755.9</v>
      </c>
      <c r="N1739" s="9">
        <v>501.96</v>
      </c>
      <c r="O1739" s="9">
        <v>5</v>
      </c>
      <c r="P1739" s="9">
        <v>0.1</v>
      </c>
      <c r="Q1739" s="9">
        <v>433</v>
      </c>
      <c r="R1739" s="9">
        <v>9</v>
      </c>
    </row>
    <row r="1740" spans="1:18" x14ac:dyDescent="0.3">
      <c r="A1740" s="9">
        <v>1447</v>
      </c>
      <c r="B1740" s="9" t="s">
        <v>1756</v>
      </c>
      <c r="C1740" s="9">
        <v>68</v>
      </c>
      <c r="D1740" s="9" t="s">
        <v>5022</v>
      </c>
      <c r="E1740" s="9" t="s">
        <v>6365</v>
      </c>
      <c r="F1740" s="9">
        <v>1</v>
      </c>
      <c r="G1740" s="9">
        <v>10538</v>
      </c>
      <c r="H1740" s="9" t="s">
        <v>6365</v>
      </c>
      <c r="I1740" s="9" t="s">
        <v>7457</v>
      </c>
      <c r="J1740" s="9">
        <v>103</v>
      </c>
      <c r="K1740" s="9" t="s">
        <v>7472</v>
      </c>
      <c r="L1740" s="9" t="s">
        <v>7508</v>
      </c>
      <c r="M1740" s="9">
        <v>410.64</v>
      </c>
      <c r="N1740" s="9">
        <v>170.07</v>
      </c>
      <c r="O1740" s="9">
        <v>2</v>
      </c>
      <c r="P1740" s="9">
        <v>0.05</v>
      </c>
      <c r="Q1740" s="9">
        <v>1024</v>
      </c>
      <c r="R1740" s="9">
        <v>2</v>
      </c>
    </row>
    <row r="1741" spans="1:18" x14ac:dyDescent="0.3">
      <c r="A1741" s="9">
        <v>1855</v>
      </c>
      <c r="B1741" s="9" t="s">
        <v>1757</v>
      </c>
      <c r="C1741" s="9">
        <v>30</v>
      </c>
      <c r="D1741" s="9" t="s">
        <v>5022</v>
      </c>
      <c r="E1741" s="9" t="s">
        <v>6366</v>
      </c>
      <c r="F1741" s="9">
        <v>0</v>
      </c>
      <c r="G1741" s="9">
        <v>10567</v>
      </c>
      <c r="H1741" s="9" t="s">
        <v>6366</v>
      </c>
      <c r="I1741" s="9" t="s">
        <v>7456</v>
      </c>
      <c r="J1741" s="9">
        <v>149</v>
      </c>
      <c r="K1741" s="9" t="s">
        <v>7467</v>
      </c>
      <c r="L1741" s="9" t="s">
        <v>7510</v>
      </c>
      <c r="M1741" s="9">
        <v>293.75</v>
      </c>
      <c r="N1741" s="9">
        <v>121.22</v>
      </c>
      <c r="O1741" s="9">
        <v>1</v>
      </c>
      <c r="P1741" s="9"/>
      <c r="Q1741" s="9">
        <v>805</v>
      </c>
      <c r="R1741" s="9">
        <v>5</v>
      </c>
    </row>
    <row r="1742" spans="1:18" x14ac:dyDescent="0.3">
      <c r="A1742" s="9">
        <v>1364</v>
      </c>
      <c r="B1742" s="9" t="s">
        <v>1758</v>
      </c>
      <c r="C1742" s="9">
        <v>22</v>
      </c>
      <c r="D1742" s="9" t="s">
        <v>5023</v>
      </c>
      <c r="E1742" s="9" t="s">
        <v>6367</v>
      </c>
      <c r="F1742" s="9">
        <v>0</v>
      </c>
      <c r="G1742" s="9">
        <v>10120</v>
      </c>
      <c r="H1742" s="9" t="s">
        <v>6367</v>
      </c>
      <c r="I1742" s="9" t="s">
        <v>7456</v>
      </c>
      <c r="J1742" s="9">
        <v>127</v>
      </c>
      <c r="K1742" s="9" t="s">
        <v>7489</v>
      </c>
      <c r="L1742" s="9" t="s">
        <v>7508</v>
      </c>
      <c r="M1742" s="9">
        <v>1114.77</v>
      </c>
      <c r="N1742" s="9">
        <v>661.08</v>
      </c>
      <c r="O1742" s="9">
        <v>5</v>
      </c>
      <c r="P1742" s="9"/>
      <c r="Q1742" s="9">
        <v>1042</v>
      </c>
      <c r="R1742" s="9">
        <v>6</v>
      </c>
    </row>
    <row r="1743" spans="1:18" x14ac:dyDescent="0.3">
      <c r="A1743" s="9">
        <v>1674</v>
      </c>
      <c r="B1743" s="9" t="s">
        <v>1759</v>
      </c>
      <c r="C1743" s="9">
        <v>27</v>
      </c>
      <c r="D1743" s="9" t="s">
        <v>5023</v>
      </c>
      <c r="E1743" s="9" t="s">
        <v>5747</v>
      </c>
      <c r="F1743" s="9">
        <v>1</v>
      </c>
      <c r="G1743" s="9">
        <v>12672</v>
      </c>
      <c r="H1743" s="9" t="s">
        <v>5747</v>
      </c>
      <c r="I1743" s="9" t="s">
        <v>7455</v>
      </c>
      <c r="J1743" s="9">
        <v>122</v>
      </c>
      <c r="K1743" s="9" t="s">
        <v>7465</v>
      </c>
      <c r="L1743" s="9" t="s">
        <v>7508</v>
      </c>
      <c r="M1743" s="9">
        <v>830.24</v>
      </c>
      <c r="N1743" s="9">
        <v>468.6</v>
      </c>
      <c r="O1743" s="9">
        <v>3</v>
      </c>
      <c r="P1743" s="9"/>
      <c r="Q1743" s="9">
        <v>801</v>
      </c>
      <c r="R1743" s="9">
        <v>2</v>
      </c>
    </row>
    <row r="1744" spans="1:18" x14ac:dyDescent="0.3">
      <c r="A1744" s="9">
        <v>2007</v>
      </c>
      <c r="B1744" s="9" t="s">
        <v>1760</v>
      </c>
      <c r="C1744" s="9">
        <v>36</v>
      </c>
      <c r="D1744" s="9" t="s">
        <v>5022</v>
      </c>
      <c r="E1744" s="9" t="s">
        <v>6368</v>
      </c>
      <c r="F1744" s="9">
        <v>0</v>
      </c>
      <c r="G1744" s="9">
        <v>10315</v>
      </c>
      <c r="H1744" s="9" t="s">
        <v>6368</v>
      </c>
      <c r="I1744" s="9" t="s">
        <v>7457</v>
      </c>
      <c r="J1744" s="9">
        <v>118</v>
      </c>
      <c r="K1744" s="9" t="s">
        <v>7501</v>
      </c>
      <c r="L1744" s="9" t="s">
        <v>7508</v>
      </c>
      <c r="M1744" s="9">
        <v>363.47</v>
      </c>
      <c r="N1744" s="9">
        <v>162.33000000000001</v>
      </c>
      <c r="O1744" s="9">
        <v>5</v>
      </c>
      <c r="P1744" s="9"/>
      <c r="Q1744" s="9">
        <v>580</v>
      </c>
      <c r="R1744" s="9">
        <v>5</v>
      </c>
    </row>
    <row r="1745" spans="1:18" x14ac:dyDescent="0.3">
      <c r="A1745" s="9">
        <v>2349</v>
      </c>
      <c r="B1745" s="9" t="s">
        <v>1761</v>
      </c>
      <c r="C1745" s="9">
        <v>40</v>
      </c>
      <c r="D1745" s="9" t="s">
        <v>5022</v>
      </c>
      <c r="E1745" s="9" t="s">
        <v>6369</v>
      </c>
      <c r="F1745" s="9">
        <v>1</v>
      </c>
      <c r="G1745" s="9">
        <v>13069</v>
      </c>
      <c r="H1745" s="9" t="s">
        <v>6369</v>
      </c>
      <c r="I1745" s="9" t="s">
        <v>7456</v>
      </c>
      <c r="J1745" s="9">
        <v>116</v>
      </c>
      <c r="K1745" s="9" t="s">
        <v>7480</v>
      </c>
      <c r="L1745" s="9" t="s">
        <v>7508</v>
      </c>
      <c r="M1745" s="9">
        <v>499.5</v>
      </c>
      <c r="N1745" s="9">
        <v>281.95999999999998</v>
      </c>
      <c r="O1745" s="9">
        <v>5</v>
      </c>
      <c r="P1745" s="9"/>
      <c r="Q1745" s="9">
        <v>535</v>
      </c>
      <c r="R1745" s="9">
        <v>5</v>
      </c>
    </row>
    <row r="1746" spans="1:18" x14ac:dyDescent="0.3">
      <c r="A1746" s="9">
        <v>1466</v>
      </c>
      <c r="B1746" s="9" t="s">
        <v>1762</v>
      </c>
      <c r="C1746" s="9">
        <v>41</v>
      </c>
      <c r="D1746" s="9" t="s">
        <v>5018</v>
      </c>
      <c r="E1746" s="9" t="s">
        <v>5718</v>
      </c>
      <c r="F1746" s="9">
        <v>0</v>
      </c>
      <c r="G1746" s="9">
        <v>11138</v>
      </c>
      <c r="H1746" s="9" t="s">
        <v>5718</v>
      </c>
      <c r="I1746" s="9" t="s">
        <v>7457</v>
      </c>
      <c r="J1746" s="9">
        <v>102</v>
      </c>
      <c r="K1746" s="9" t="s">
        <v>7494</v>
      </c>
      <c r="L1746" s="9" t="s">
        <v>7508</v>
      </c>
      <c r="M1746" s="9">
        <v>1451.65</v>
      </c>
      <c r="N1746" s="9">
        <v>1005.04</v>
      </c>
      <c r="O1746" s="9">
        <v>5</v>
      </c>
      <c r="P1746" s="9"/>
      <c r="Q1746" s="9">
        <v>442</v>
      </c>
      <c r="R1746" s="9">
        <v>4</v>
      </c>
    </row>
    <row r="1747" spans="1:18" x14ac:dyDescent="0.3">
      <c r="A1747" s="9">
        <v>1413</v>
      </c>
      <c r="B1747" s="9" t="s">
        <v>1763</v>
      </c>
      <c r="C1747" s="9">
        <v>67</v>
      </c>
      <c r="D1747" s="9" t="s">
        <v>5023</v>
      </c>
      <c r="E1747" s="9" t="s">
        <v>6370</v>
      </c>
      <c r="F1747" s="9">
        <v>0</v>
      </c>
      <c r="G1747" s="9">
        <v>10620</v>
      </c>
      <c r="H1747" s="9" t="s">
        <v>6370</v>
      </c>
      <c r="I1747" s="9" t="s">
        <v>7456</v>
      </c>
      <c r="J1747" s="9">
        <v>147</v>
      </c>
      <c r="K1747" s="9" t="s">
        <v>7474</v>
      </c>
      <c r="L1747" s="9" t="s">
        <v>7508</v>
      </c>
      <c r="M1747" s="9">
        <v>1280.5899999999999</v>
      </c>
      <c r="N1747" s="9">
        <v>754.61</v>
      </c>
      <c r="O1747" s="9">
        <v>5</v>
      </c>
      <c r="P1747" s="9"/>
      <c r="Q1747" s="9">
        <v>948</v>
      </c>
      <c r="R1747" s="9">
        <v>7</v>
      </c>
    </row>
    <row r="1748" spans="1:18" x14ac:dyDescent="0.3">
      <c r="A1748" s="9">
        <v>2478</v>
      </c>
      <c r="B1748" s="9" t="s">
        <v>1764</v>
      </c>
      <c r="C1748" s="9">
        <v>64</v>
      </c>
      <c r="D1748" s="9" t="s">
        <v>5022</v>
      </c>
      <c r="E1748" s="9" t="s">
        <v>6371</v>
      </c>
      <c r="F1748" s="9">
        <v>0</v>
      </c>
      <c r="G1748" s="9">
        <v>10453</v>
      </c>
      <c r="H1748" s="9" t="s">
        <v>6371</v>
      </c>
      <c r="I1748" s="9" t="s">
        <v>7455</v>
      </c>
      <c r="J1748" s="9">
        <v>113</v>
      </c>
      <c r="K1748" s="9" t="s">
        <v>7460</v>
      </c>
      <c r="L1748" s="9" t="s">
        <v>7510</v>
      </c>
      <c r="M1748" s="9">
        <v>1325.92</v>
      </c>
      <c r="N1748" s="9">
        <v>709.03</v>
      </c>
      <c r="O1748" s="9">
        <v>3</v>
      </c>
      <c r="P1748" s="9"/>
      <c r="Q1748" s="9">
        <v>653</v>
      </c>
      <c r="R1748" s="9">
        <v>5</v>
      </c>
    </row>
    <row r="1749" spans="1:18" x14ac:dyDescent="0.3">
      <c r="A1749" s="9">
        <v>1585</v>
      </c>
      <c r="B1749" s="9" t="s">
        <v>1765</v>
      </c>
      <c r="C1749" s="9">
        <v>59</v>
      </c>
      <c r="D1749" s="9" t="s">
        <v>5019</v>
      </c>
      <c r="E1749" s="9" t="s">
        <v>5668</v>
      </c>
      <c r="F1749" s="9">
        <v>1</v>
      </c>
      <c r="G1749" s="9">
        <v>12734</v>
      </c>
      <c r="H1749" s="9" t="s">
        <v>5668</v>
      </c>
      <c r="I1749" s="9" t="s">
        <v>7456</v>
      </c>
      <c r="J1749" s="9">
        <v>145</v>
      </c>
      <c r="K1749" s="9" t="s">
        <v>7470</v>
      </c>
      <c r="L1749" s="9" t="s">
        <v>7510</v>
      </c>
      <c r="M1749" s="9">
        <v>717.02</v>
      </c>
      <c r="N1749" s="9">
        <v>464.82</v>
      </c>
      <c r="O1749" s="9">
        <v>2</v>
      </c>
      <c r="P1749" s="9">
        <v>0.2</v>
      </c>
      <c r="Q1749" s="9">
        <v>999</v>
      </c>
      <c r="R1749" s="9">
        <v>2</v>
      </c>
    </row>
    <row r="1750" spans="1:18" x14ac:dyDescent="0.3">
      <c r="A1750" s="9">
        <v>2256</v>
      </c>
      <c r="B1750" s="9" t="s">
        <v>1766</v>
      </c>
      <c r="C1750" s="9">
        <v>77</v>
      </c>
      <c r="D1750" s="9" t="s">
        <v>5022</v>
      </c>
      <c r="E1750" s="9" t="s">
        <v>5987</v>
      </c>
      <c r="F1750" s="9">
        <v>0</v>
      </c>
      <c r="G1750" s="9">
        <v>12671</v>
      </c>
      <c r="H1750" s="9" t="s">
        <v>5987</v>
      </c>
      <c r="I1750" s="9" t="s">
        <v>7456</v>
      </c>
      <c r="J1750" s="9">
        <v>116</v>
      </c>
      <c r="K1750" s="9" t="s">
        <v>7480</v>
      </c>
      <c r="L1750" s="9" t="s">
        <v>7509</v>
      </c>
      <c r="M1750" s="9">
        <v>954.52</v>
      </c>
      <c r="N1750" s="9"/>
      <c r="O1750" s="9">
        <v>1</v>
      </c>
      <c r="P1750" s="9"/>
      <c r="Q1750" s="9">
        <v>329</v>
      </c>
      <c r="R1750" s="9">
        <v>8</v>
      </c>
    </row>
    <row r="1751" spans="1:18" x14ac:dyDescent="0.3">
      <c r="A1751" s="9">
        <v>2247</v>
      </c>
      <c r="B1751" s="9" t="s">
        <v>1767</v>
      </c>
      <c r="C1751" s="9">
        <v>52</v>
      </c>
      <c r="D1751" s="9" t="s">
        <v>5021</v>
      </c>
      <c r="E1751" s="9" t="s">
        <v>6372</v>
      </c>
      <c r="F1751" s="9">
        <v>0</v>
      </c>
      <c r="G1751" s="9">
        <v>10611</v>
      </c>
      <c r="H1751" s="9" t="s">
        <v>6372</v>
      </c>
      <c r="I1751" s="9" t="s">
        <v>7456</v>
      </c>
      <c r="J1751" s="9">
        <v>108</v>
      </c>
      <c r="K1751" s="9" t="s">
        <v>7496</v>
      </c>
      <c r="L1751" s="9" t="s">
        <v>7510</v>
      </c>
      <c r="M1751" s="9">
        <v>596.30999999999995</v>
      </c>
      <c r="N1751" s="9">
        <v>312.64</v>
      </c>
      <c r="O1751" s="9">
        <v>3</v>
      </c>
      <c r="P1751" s="9"/>
      <c r="Q1751" s="9">
        <v>516</v>
      </c>
      <c r="R1751" s="9">
        <v>3</v>
      </c>
    </row>
    <row r="1752" spans="1:18" x14ac:dyDescent="0.3">
      <c r="A1752" s="9">
        <v>1993</v>
      </c>
      <c r="B1752" s="9" t="s">
        <v>1768</v>
      </c>
      <c r="C1752" s="9">
        <v>56</v>
      </c>
      <c r="D1752" s="9" t="s">
        <v>5021</v>
      </c>
      <c r="E1752" s="9" t="s">
        <v>6373</v>
      </c>
      <c r="F1752" s="9">
        <v>0</v>
      </c>
      <c r="G1752" s="9">
        <v>11543</v>
      </c>
      <c r="H1752" s="9" t="s">
        <v>6373</v>
      </c>
      <c r="I1752" s="9" t="s">
        <v>7455</v>
      </c>
      <c r="J1752" s="9">
        <v>143</v>
      </c>
      <c r="K1752" s="9" t="s">
        <v>7475</v>
      </c>
      <c r="L1752" s="9" t="s">
        <v>7507</v>
      </c>
      <c r="M1752" s="9">
        <v>162.68</v>
      </c>
      <c r="N1752" s="9">
        <v>90.83</v>
      </c>
      <c r="O1752" s="9">
        <v>3</v>
      </c>
      <c r="P1752" s="9"/>
      <c r="Q1752" s="9">
        <v>510</v>
      </c>
      <c r="R1752" s="9">
        <v>4</v>
      </c>
    </row>
    <row r="1753" spans="1:18" x14ac:dyDescent="0.3">
      <c r="A1753" s="9">
        <v>2435</v>
      </c>
      <c r="B1753" s="9" t="s">
        <v>1769</v>
      </c>
      <c r="C1753" s="9">
        <v>52</v>
      </c>
      <c r="D1753" s="9" t="s">
        <v>5019</v>
      </c>
      <c r="E1753" s="9" t="s">
        <v>5091</v>
      </c>
      <c r="F1753" s="9">
        <v>0</v>
      </c>
      <c r="G1753" s="9">
        <v>10958</v>
      </c>
      <c r="H1753" s="9" t="s">
        <v>5091</v>
      </c>
      <c r="I1753" s="9" t="s">
        <v>7455</v>
      </c>
      <c r="J1753" s="9">
        <v>108</v>
      </c>
      <c r="K1753" s="9" t="s">
        <v>7496</v>
      </c>
      <c r="L1753" s="9" t="s">
        <v>7511</v>
      </c>
      <c r="M1753" s="9">
        <v>631.54999999999995</v>
      </c>
      <c r="N1753" s="9">
        <v>348.21</v>
      </c>
      <c r="O1753" s="9">
        <v>4</v>
      </c>
      <c r="P1753" s="9"/>
      <c r="Q1753" s="9">
        <v>709</v>
      </c>
      <c r="R1753" s="9">
        <v>3</v>
      </c>
    </row>
    <row r="1754" spans="1:18" x14ac:dyDescent="0.3">
      <c r="A1754" s="9">
        <v>1571</v>
      </c>
      <c r="B1754" s="9" t="s">
        <v>1770</v>
      </c>
      <c r="C1754" s="9">
        <v>49</v>
      </c>
      <c r="D1754" s="9" t="s">
        <v>5018</v>
      </c>
      <c r="E1754" s="9" t="s">
        <v>5902</v>
      </c>
      <c r="F1754" s="9">
        <v>0</v>
      </c>
      <c r="G1754" s="9">
        <v>12008</v>
      </c>
      <c r="H1754" s="9" t="s">
        <v>5902</v>
      </c>
      <c r="I1754" s="9" t="s">
        <v>7455</v>
      </c>
      <c r="J1754" s="9">
        <v>110</v>
      </c>
      <c r="K1754" s="9" t="s">
        <v>7493</v>
      </c>
      <c r="L1754" s="9" t="s">
        <v>7510</v>
      </c>
      <c r="M1754" s="9">
        <v>911.27</v>
      </c>
      <c r="N1754" s="9">
        <v>616.28</v>
      </c>
      <c r="O1754" s="9">
        <v>1</v>
      </c>
      <c r="P1754" s="9">
        <v>0.2</v>
      </c>
      <c r="Q1754" s="9">
        <v>653</v>
      </c>
      <c r="R1754" s="9">
        <v>2</v>
      </c>
    </row>
    <row r="1755" spans="1:18" x14ac:dyDescent="0.3">
      <c r="A1755" s="9">
        <v>1334</v>
      </c>
      <c r="B1755" s="9" t="s">
        <v>1771</v>
      </c>
      <c r="C1755" s="9">
        <v>45</v>
      </c>
      <c r="D1755" s="9" t="s">
        <v>5023</v>
      </c>
      <c r="E1755" s="9" t="s">
        <v>6374</v>
      </c>
      <c r="F1755" s="9">
        <v>0</v>
      </c>
      <c r="G1755" s="9">
        <v>10646</v>
      </c>
      <c r="H1755" s="9" t="s">
        <v>6374</v>
      </c>
      <c r="I1755" s="9" t="s">
        <v>7456</v>
      </c>
      <c r="J1755" s="9">
        <v>133</v>
      </c>
      <c r="K1755" s="9" t="s">
        <v>7498</v>
      </c>
      <c r="L1755" s="9" t="s">
        <v>7507</v>
      </c>
      <c r="M1755" s="9">
        <v>466.36</v>
      </c>
      <c r="N1755" s="9">
        <v>227.49</v>
      </c>
      <c r="O1755" s="9">
        <v>2</v>
      </c>
      <c r="P1755" s="9"/>
      <c r="Q1755" s="9">
        <v>853</v>
      </c>
      <c r="R1755" s="9">
        <v>4</v>
      </c>
    </row>
    <row r="1756" spans="1:18" x14ac:dyDescent="0.3">
      <c r="A1756" s="9">
        <v>2245</v>
      </c>
      <c r="B1756" s="9" t="s">
        <v>1772</v>
      </c>
      <c r="C1756" s="9">
        <v>34</v>
      </c>
      <c r="D1756" s="9" t="s">
        <v>5023</v>
      </c>
      <c r="E1756" s="9" t="s">
        <v>5933</v>
      </c>
      <c r="F1756" s="9">
        <v>1</v>
      </c>
      <c r="G1756" s="9">
        <v>10762</v>
      </c>
      <c r="H1756" s="9" t="s">
        <v>5933</v>
      </c>
      <c r="I1756" s="9" t="s">
        <v>7456</v>
      </c>
      <c r="J1756" s="9">
        <v>131</v>
      </c>
      <c r="K1756" s="9" t="s">
        <v>7504</v>
      </c>
      <c r="L1756" s="9" t="s">
        <v>7510</v>
      </c>
      <c r="M1756" s="9">
        <v>1279.53</v>
      </c>
      <c r="N1756" s="9">
        <v>533.5</v>
      </c>
      <c r="O1756" s="9">
        <v>2</v>
      </c>
      <c r="P1756" s="9">
        <v>0.05</v>
      </c>
      <c r="Q1756" s="9">
        <v>576</v>
      </c>
      <c r="R1756" s="9">
        <v>4</v>
      </c>
    </row>
    <row r="1757" spans="1:18" x14ac:dyDescent="0.3">
      <c r="A1757" s="9">
        <v>1036</v>
      </c>
      <c r="B1757" s="9" t="s">
        <v>1773</v>
      </c>
      <c r="C1757" s="9">
        <v>21</v>
      </c>
      <c r="D1757" s="9" t="s">
        <v>5022</v>
      </c>
      <c r="E1757" s="9" t="s">
        <v>6264</v>
      </c>
      <c r="F1757" s="9">
        <v>1</v>
      </c>
      <c r="G1757" s="9">
        <v>11360</v>
      </c>
      <c r="H1757" s="9" t="s">
        <v>6264</v>
      </c>
      <c r="I1757" s="9" t="s">
        <v>7457</v>
      </c>
      <c r="J1757" s="9">
        <v>112</v>
      </c>
      <c r="K1757" s="9" t="s">
        <v>7492</v>
      </c>
      <c r="L1757" s="9" t="s">
        <v>7508</v>
      </c>
      <c r="M1757" s="9">
        <v>269.10000000000002</v>
      </c>
      <c r="N1757" s="9">
        <v>181.62</v>
      </c>
      <c r="O1757" s="9">
        <v>4</v>
      </c>
      <c r="P1757" s="9"/>
      <c r="Q1757" s="9">
        <v>567</v>
      </c>
      <c r="R1757" s="9">
        <v>3</v>
      </c>
    </row>
    <row r="1758" spans="1:18" x14ac:dyDescent="0.3">
      <c r="A1758" s="9">
        <v>1988</v>
      </c>
      <c r="B1758" s="9" t="s">
        <v>1774</v>
      </c>
      <c r="C1758" s="9">
        <v>38</v>
      </c>
      <c r="D1758" s="9" t="s">
        <v>5021</v>
      </c>
      <c r="E1758" s="9" t="s">
        <v>6375</v>
      </c>
      <c r="F1758" s="9">
        <v>1</v>
      </c>
      <c r="G1758" s="9">
        <v>10239</v>
      </c>
      <c r="H1758" s="9" t="s">
        <v>6375</v>
      </c>
      <c r="I1758" s="9" t="s">
        <v>7455</v>
      </c>
      <c r="J1758" s="9">
        <v>109</v>
      </c>
      <c r="K1758" s="9" t="s">
        <v>7466</v>
      </c>
      <c r="L1758" s="9" t="s">
        <v>7511</v>
      </c>
      <c r="M1758" s="9">
        <v>582.34</v>
      </c>
      <c r="N1758" s="9">
        <v>270.86</v>
      </c>
      <c r="O1758" s="9">
        <v>4</v>
      </c>
      <c r="P1758" s="9">
        <v>0.1</v>
      </c>
      <c r="Q1758" s="9">
        <v>612</v>
      </c>
      <c r="R1758" s="9">
        <v>3</v>
      </c>
    </row>
    <row r="1759" spans="1:18" x14ac:dyDescent="0.3">
      <c r="A1759" s="9">
        <v>1277</v>
      </c>
      <c r="B1759" s="9" t="s">
        <v>1775</v>
      </c>
      <c r="C1759" s="9">
        <v>48</v>
      </c>
      <c r="D1759" s="9" t="s">
        <v>5018</v>
      </c>
      <c r="E1759" s="9" t="s">
        <v>6334</v>
      </c>
      <c r="F1759" s="9">
        <v>0</v>
      </c>
      <c r="G1759" s="9">
        <v>12781</v>
      </c>
      <c r="H1759" s="9" t="s">
        <v>6334</v>
      </c>
      <c r="I1759" s="9" t="s">
        <v>7455</v>
      </c>
      <c r="J1759" s="9">
        <v>137</v>
      </c>
      <c r="K1759" s="9" t="s">
        <v>7484</v>
      </c>
      <c r="L1759" s="9" t="s">
        <v>7508</v>
      </c>
      <c r="M1759" s="9">
        <v>231.11</v>
      </c>
      <c r="N1759" s="9">
        <v>118.72</v>
      </c>
      <c r="O1759" s="9">
        <v>3</v>
      </c>
      <c r="P1759" s="9">
        <v>0.1</v>
      </c>
      <c r="Q1759" s="9">
        <v>562</v>
      </c>
      <c r="R1759" s="9">
        <v>3</v>
      </c>
    </row>
    <row r="1760" spans="1:18" x14ac:dyDescent="0.3">
      <c r="A1760" s="9">
        <v>2219</v>
      </c>
      <c r="B1760" s="9" t="s">
        <v>1776</v>
      </c>
      <c r="C1760" s="9">
        <v>41</v>
      </c>
      <c r="D1760" s="9" t="s">
        <v>5018</v>
      </c>
      <c r="E1760" s="9" t="s">
        <v>5475</v>
      </c>
      <c r="F1760" s="9">
        <v>0</v>
      </c>
      <c r="G1760" s="9">
        <v>11409</v>
      </c>
      <c r="H1760" s="9" t="s">
        <v>5475</v>
      </c>
      <c r="I1760" s="9" t="s">
        <v>7456</v>
      </c>
      <c r="J1760" s="9">
        <v>109</v>
      </c>
      <c r="K1760" s="9" t="s">
        <v>7466</v>
      </c>
      <c r="L1760" s="9" t="s">
        <v>7511</v>
      </c>
      <c r="M1760" s="9">
        <v>637.01</v>
      </c>
      <c r="N1760" s="9">
        <v>356.26</v>
      </c>
      <c r="O1760" s="9">
        <v>2</v>
      </c>
      <c r="P1760" s="9">
        <v>0.2</v>
      </c>
      <c r="Q1760" s="9">
        <v>528</v>
      </c>
      <c r="R1760" s="9">
        <v>5</v>
      </c>
    </row>
    <row r="1761" spans="1:18" x14ac:dyDescent="0.3">
      <c r="A1761" s="9">
        <v>1915</v>
      </c>
      <c r="B1761" s="9" t="s">
        <v>1777</v>
      </c>
      <c r="C1761" s="9">
        <v>24</v>
      </c>
      <c r="D1761" s="9" t="s">
        <v>5018</v>
      </c>
      <c r="E1761" s="9" t="s">
        <v>5227</v>
      </c>
      <c r="F1761" s="9">
        <v>0</v>
      </c>
      <c r="G1761" s="9">
        <v>11168</v>
      </c>
      <c r="H1761" s="9" t="s">
        <v>5227</v>
      </c>
      <c r="I1761" s="9" t="s">
        <v>7455</v>
      </c>
      <c r="J1761" s="9">
        <v>148</v>
      </c>
      <c r="K1761" s="9" t="s">
        <v>7491</v>
      </c>
      <c r="L1761" s="9" t="s">
        <v>7512</v>
      </c>
      <c r="M1761" s="9">
        <v>107.51</v>
      </c>
      <c r="N1761" s="9">
        <v>74.48</v>
      </c>
      <c r="O1761" s="9">
        <v>2</v>
      </c>
      <c r="P1761" s="9"/>
      <c r="Q1761" s="9">
        <v>415</v>
      </c>
      <c r="R1761" s="9">
        <v>2</v>
      </c>
    </row>
    <row r="1762" spans="1:18" x14ac:dyDescent="0.3">
      <c r="A1762" s="9">
        <v>1483</v>
      </c>
      <c r="B1762" s="9" t="s">
        <v>1778</v>
      </c>
      <c r="C1762" s="9">
        <v>37</v>
      </c>
      <c r="D1762" s="9" t="s">
        <v>5022</v>
      </c>
      <c r="E1762" s="9" t="s">
        <v>5148</v>
      </c>
      <c r="F1762" s="9">
        <v>1</v>
      </c>
      <c r="G1762" s="9">
        <v>12424</v>
      </c>
      <c r="H1762" s="9" t="s">
        <v>5148</v>
      </c>
      <c r="I1762" s="9" t="s">
        <v>7457</v>
      </c>
      <c r="J1762" s="9">
        <v>118</v>
      </c>
      <c r="K1762" s="9" t="s">
        <v>7501</v>
      </c>
      <c r="L1762" s="9" t="s">
        <v>7508</v>
      </c>
      <c r="M1762" s="9">
        <v>445.2</v>
      </c>
      <c r="N1762" s="9">
        <v>249.57</v>
      </c>
      <c r="O1762" s="9">
        <v>2</v>
      </c>
      <c r="P1762" s="9"/>
      <c r="Q1762" s="9">
        <v>938</v>
      </c>
      <c r="R1762" s="9">
        <v>2</v>
      </c>
    </row>
    <row r="1763" spans="1:18" x14ac:dyDescent="0.3">
      <c r="A1763" s="9">
        <v>2265</v>
      </c>
      <c r="B1763" s="9" t="s">
        <v>1779</v>
      </c>
      <c r="C1763" s="9">
        <v>36</v>
      </c>
      <c r="D1763" s="9" t="s">
        <v>5023</v>
      </c>
      <c r="E1763" s="9" t="s">
        <v>5962</v>
      </c>
      <c r="F1763" s="9">
        <v>1</v>
      </c>
      <c r="G1763" s="9">
        <v>12051</v>
      </c>
      <c r="H1763" s="9" t="s">
        <v>5962</v>
      </c>
      <c r="I1763" s="9" t="s">
        <v>7455</v>
      </c>
      <c r="J1763" s="9">
        <v>130</v>
      </c>
      <c r="K1763" s="9" t="s">
        <v>7487</v>
      </c>
      <c r="L1763" s="9" t="s">
        <v>7509</v>
      </c>
      <c r="M1763" s="9">
        <v>631.07000000000005</v>
      </c>
      <c r="N1763" s="9">
        <v>337.2</v>
      </c>
      <c r="O1763" s="9">
        <v>3</v>
      </c>
      <c r="P1763" s="9"/>
      <c r="Q1763" s="9">
        <v>365</v>
      </c>
      <c r="R1763" s="9">
        <v>3</v>
      </c>
    </row>
    <row r="1764" spans="1:18" x14ac:dyDescent="0.3">
      <c r="A1764" s="9">
        <v>2347</v>
      </c>
      <c r="B1764" s="9" t="s">
        <v>1780</v>
      </c>
      <c r="C1764" s="9">
        <v>39</v>
      </c>
      <c r="D1764" s="9" t="s">
        <v>5018</v>
      </c>
      <c r="E1764" s="9" t="s">
        <v>6376</v>
      </c>
      <c r="F1764" s="9">
        <v>0</v>
      </c>
      <c r="G1764" s="9">
        <v>12841</v>
      </c>
      <c r="H1764" s="9" t="s">
        <v>6376</v>
      </c>
      <c r="I1764" s="9" t="s">
        <v>7455</v>
      </c>
      <c r="J1764" s="9">
        <v>132</v>
      </c>
      <c r="K1764" s="9" t="s">
        <v>7506</v>
      </c>
      <c r="L1764" s="9" t="s">
        <v>7509</v>
      </c>
      <c r="M1764" s="9">
        <v>743.34</v>
      </c>
      <c r="N1764" s="9"/>
      <c r="O1764" s="9">
        <v>2</v>
      </c>
      <c r="P1764" s="9"/>
      <c r="Q1764" s="9">
        <v>502</v>
      </c>
      <c r="R1764" s="9">
        <v>5</v>
      </c>
    </row>
    <row r="1765" spans="1:18" x14ac:dyDescent="0.3">
      <c r="A1765" s="9">
        <v>1730</v>
      </c>
      <c r="B1765" s="9" t="s">
        <v>1781</v>
      </c>
      <c r="C1765" s="9">
        <v>47</v>
      </c>
      <c r="D1765" s="9" t="s">
        <v>5022</v>
      </c>
      <c r="E1765" s="9" t="s">
        <v>5743</v>
      </c>
      <c r="F1765" s="9">
        <v>1</v>
      </c>
      <c r="G1765" s="9">
        <v>12893</v>
      </c>
      <c r="H1765" s="9" t="s">
        <v>5743</v>
      </c>
      <c r="I1765" s="9" t="s">
        <v>7455</v>
      </c>
      <c r="J1765" s="9">
        <v>140</v>
      </c>
      <c r="K1765" s="9" t="s">
        <v>7468</v>
      </c>
      <c r="L1765" s="9" t="s">
        <v>7510</v>
      </c>
      <c r="M1765" s="9">
        <v>838.36</v>
      </c>
      <c r="N1765" s="9">
        <v>579.51</v>
      </c>
      <c r="O1765" s="9">
        <v>5</v>
      </c>
      <c r="P1765" s="9"/>
      <c r="Q1765" s="9">
        <v>678</v>
      </c>
      <c r="R1765" s="9">
        <v>2</v>
      </c>
    </row>
    <row r="1766" spans="1:18" x14ac:dyDescent="0.3">
      <c r="A1766" s="9">
        <v>1191</v>
      </c>
      <c r="B1766" s="9" t="s">
        <v>1782</v>
      </c>
      <c r="C1766" s="9">
        <v>50</v>
      </c>
      <c r="D1766" s="9" t="s">
        <v>5022</v>
      </c>
      <c r="E1766" s="9" t="s">
        <v>6377</v>
      </c>
      <c r="F1766" s="9">
        <v>0</v>
      </c>
      <c r="G1766" s="9">
        <v>13399</v>
      </c>
      <c r="H1766" s="9" t="s">
        <v>6377</v>
      </c>
      <c r="I1766" s="9" t="s">
        <v>7457</v>
      </c>
      <c r="J1766" s="9">
        <v>123</v>
      </c>
      <c r="K1766" s="9" t="s">
        <v>7502</v>
      </c>
      <c r="L1766" s="9" t="s">
        <v>7507</v>
      </c>
      <c r="M1766" s="9">
        <v>448.74</v>
      </c>
      <c r="N1766" s="9">
        <v>289.61</v>
      </c>
      <c r="O1766" s="9">
        <v>4</v>
      </c>
      <c r="P1766" s="9"/>
      <c r="Q1766" s="9">
        <v>692</v>
      </c>
      <c r="R1766" s="9">
        <v>4</v>
      </c>
    </row>
    <row r="1767" spans="1:18" x14ac:dyDescent="0.3">
      <c r="A1767" s="9">
        <v>2040</v>
      </c>
      <c r="B1767" s="9" t="s">
        <v>1783</v>
      </c>
      <c r="C1767" s="9">
        <v>32</v>
      </c>
      <c r="D1767" s="9" t="s">
        <v>5019</v>
      </c>
      <c r="E1767" s="9" t="s">
        <v>5757</v>
      </c>
      <c r="F1767" s="9">
        <v>1</v>
      </c>
      <c r="G1767" s="9">
        <v>10196</v>
      </c>
      <c r="H1767" s="9" t="s">
        <v>5757</v>
      </c>
      <c r="I1767" s="9" t="s">
        <v>7457</v>
      </c>
      <c r="J1767" s="9">
        <v>111</v>
      </c>
      <c r="K1767" s="9" t="s">
        <v>7476</v>
      </c>
      <c r="L1767" s="9" t="s">
        <v>7508</v>
      </c>
      <c r="M1767" s="9">
        <v>808.41</v>
      </c>
      <c r="N1767" s="9">
        <v>364.34</v>
      </c>
      <c r="O1767" s="9">
        <v>4</v>
      </c>
      <c r="P1767" s="9">
        <v>0.05</v>
      </c>
      <c r="Q1767" s="9">
        <v>935</v>
      </c>
      <c r="R1767" s="9">
        <v>5</v>
      </c>
    </row>
    <row r="1768" spans="1:18" x14ac:dyDescent="0.3">
      <c r="A1768" s="9">
        <v>1523</v>
      </c>
      <c r="B1768" s="9" t="s">
        <v>1784</v>
      </c>
      <c r="C1768" s="9">
        <v>54</v>
      </c>
      <c r="D1768" s="9" t="s">
        <v>5020</v>
      </c>
      <c r="E1768" s="9" t="s">
        <v>6378</v>
      </c>
      <c r="F1768" s="9">
        <v>0</v>
      </c>
      <c r="G1768" s="9">
        <v>12436</v>
      </c>
      <c r="H1768" s="9" t="s">
        <v>6378</v>
      </c>
      <c r="I1768" s="9" t="s">
        <v>7455</v>
      </c>
      <c r="J1768" s="9">
        <v>120</v>
      </c>
      <c r="K1768" s="9" t="s">
        <v>7488</v>
      </c>
      <c r="L1768" s="9" t="s">
        <v>7510</v>
      </c>
      <c r="M1768" s="9">
        <v>788.06</v>
      </c>
      <c r="N1768" s="9">
        <v>505.13</v>
      </c>
      <c r="O1768" s="9">
        <v>4</v>
      </c>
      <c r="P1768" s="9"/>
      <c r="Q1768" s="9">
        <v>621</v>
      </c>
      <c r="R1768" s="9">
        <v>3</v>
      </c>
    </row>
    <row r="1769" spans="1:18" x14ac:dyDescent="0.3">
      <c r="A1769" s="9">
        <v>1917</v>
      </c>
      <c r="B1769" s="9" t="s">
        <v>1785</v>
      </c>
      <c r="C1769" s="9">
        <v>56</v>
      </c>
      <c r="D1769" s="9" t="s">
        <v>5018</v>
      </c>
      <c r="E1769" s="9" t="s">
        <v>5853</v>
      </c>
      <c r="F1769" s="9">
        <v>0</v>
      </c>
      <c r="G1769" s="9">
        <v>13711</v>
      </c>
      <c r="H1769" s="9" t="s">
        <v>5853</v>
      </c>
      <c r="I1769" s="9" t="s">
        <v>7457</v>
      </c>
      <c r="J1769" s="9">
        <v>119</v>
      </c>
      <c r="K1769" s="9" t="s">
        <v>7459</v>
      </c>
      <c r="L1769" s="9" t="s">
        <v>7510</v>
      </c>
      <c r="M1769" s="9">
        <v>508.46</v>
      </c>
      <c r="N1769" s="9">
        <v>331.68</v>
      </c>
      <c r="O1769" s="9">
        <v>4</v>
      </c>
      <c r="P1769" s="9">
        <v>0.1</v>
      </c>
      <c r="Q1769" s="9">
        <v>1007</v>
      </c>
      <c r="R1769" s="9">
        <v>4</v>
      </c>
    </row>
    <row r="1770" spans="1:18" x14ac:dyDescent="0.3">
      <c r="A1770" s="9">
        <v>1400</v>
      </c>
      <c r="B1770" s="9" t="s">
        <v>1786</v>
      </c>
      <c r="C1770" s="9">
        <v>44</v>
      </c>
      <c r="D1770" s="9" t="s">
        <v>5020</v>
      </c>
      <c r="E1770" s="9" t="s">
        <v>6379</v>
      </c>
      <c r="F1770" s="9">
        <v>0</v>
      </c>
      <c r="G1770" s="9">
        <v>10260</v>
      </c>
      <c r="H1770" s="9" t="s">
        <v>6379</v>
      </c>
      <c r="I1770" s="9" t="s">
        <v>7456</v>
      </c>
      <c r="J1770" s="9">
        <v>136</v>
      </c>
      <c r="K1770" s="9" t="s">
        <v>7503</v>
      </c>
      <c r="L1770" s="9" t="s">
        <v>7508</v>
      </c>
      <c r="M1770" s="9">
        <v>1253.79</v>
      </c>
      <c r="N1770" s="9">
        <v>761.31</v>
      </c>
      <c r="O1770" s="9">
        <v>5</v>
      </c>
      <c r="P1770" s="9"/>
      <c r="Q1770" s="9">
        <v>438</v>
      </c>
      <c r="R1770" s="9">
        <v>9</v>
      </c>
    </row>
    <row r="1771" spans="1:18" x14ac:dyDescent="0.3">
      <c r="A1771" s="9">
        <v>1885</v>
      </c>
      <c r="B1771" s="9" t="s">
        <v>1787</v>
      </c>
      <c r="C1771" s="9">
        <v>49</v>
      </c>
      <c r="D1771" s="9" t="s">
        <v>5023</v>
      </c>
      <c r="E1771" s="9" t="s">
        <v>6380</v>
      </c>
      <c r="F1771" s="9">
        <v>1</v>
      </c>
      <c r="G1771" s="9">
        <v>12650</v>
      </c>
      <c r="H1771" s="9" t="s">
        <v>6380</v>
      </c>
      <c r="I1771" s="9" t="s">
        <v>7455</v>
      </c>
      <c r="J1771" s="9">
        <v>126</v>
      </c>
      <c r="K1771" s="9" t="s">
        <v>7469</v>
      </c>
      <c r="L1771" s="9" t="s">
        <v>7509</v>
      </c>
      <c r="M1771" s="9">
        <v>841.18</v>
      </c>
      <c r="N1771" s="9">
        <v>502.33</v>
      </c>
      <c r="O1771" s="9">
        <v>1</v>
      </c>
      <c r="P1771" s="9"/>
      <c r="Q1771" s="9">
        <v>356</v>
      </c>
      <c r="R1771" s="9">
        <v>4</v>
      </c>
    </row>
    <row r="1772" spans="1:18" x14ac:dyDescent="0.3">
      <c r="A1772" s="9">
        <v>1704</v>
      </c>
      <c r="B1772" s="9" t="s">
        <v>1788</v>
      </c>
      <c r="C1772" s="9">
        <v>54</v>
      </c>
      <c r="D1772" s="9" t="s">
        <v>5022</v>
      </c>
      <c r="E1772" s="9" t="s">
        <v>5368</v>
      </c>
      <c r="F1772" s="9">
        <v>0</v>
      </c>
      <c r="G1772" s="9">
        <v>13908</v>
      </c>
      <c r="H1772" s="9" t="s">
        <v>5368</v>
      </c>
      <c r="I1772" s="9" t="s">
        <v>7457</v>
      </c>
      <c r="J1772" s="9">
        <v>110</v>
      </c>
      <c r="K1772" s="9" t="s">
        <v>7493</v>
      </c>
      <c r="L1772" s="9" t="s">
        <v>7508</v>
      </c>
      <c r="M1772" s="9">
        <v>531.79</v>
      </c>
      <c r="N1772" s="9">
        <v>283.05</v>
      </c>
      <c r="O1772" s="9">
        <v>2</v>
      </c>
      <c r="P1772" s="9"/>
      <c r="Q1772" s="9">
        <v>856</v>
      </c>
      <c r="R1772" s="9">
        <v>2</v>
      </c>
    </row>
    <row r="1773" spans="1:18" x14ac:dyDescent="0.3">
      <c r="A1773" s="9">
        <v>1021</v>
      </c>
      <c r="B1773" s="9" t="s">
        <v>1789</v>
      </c>
      <c r="C1773" s="9">
        <v>23</v>
      </c>
      <c r="D1773" s="9" t="s">
        <v>5018</v>
      </c>
      <c r="E1773" s="9" t="s">
        <v>6381</v>
      </c>
      <c r="F1773" s="9">
        <v>0</v>
      </c>
      <c r="G1773" s="9">
        <v>11794</v>
      </c>
      <c r="H1773" s="9" t="s">
        <v>6381</v>
      </c>
      <c r="I1773" s="9" t="s">
        <v>7457</v>
      </c>
      <c r="J1773" s="9">
        <v>124</v>
      </c>
      <c r="K1773" s="9" t="s">
        <v>7497</v>
      </c>
      <c r="L1773" s="9" t="s">
        <v>7507</v>
      </c>
      <c r="M1773" s="9">
        <v>1423.64</v>
      </c>
      <c r="N1773" s="9">
        <v>843.52</v>
      </c>
      <c r="O1773" s="9">
        <v>4</v>
      </c>
      <c r="P1773" s="9"/>
      <c r="Q1773" s="9">
        <v>908</v>
      </c>
      <c r="R1773" s="9">
        <v>6</v>
      </c>
    </row>
    <row r="1774" spans="1:18" x14ac:dyDescent="0.3">
      <c r="A1774" s="9">
        <v>1473</v>
      </c>
      <c r="B1774" s="9" t="s">
        <v>1790</v>
      </c>
      <c r="C1774" s="9">
        <v>55</v>
      </c>
      <c r="D1774" s="9" t="s">
        <v>5021</v>
      </c>
      <c r="E1774" s="9" t="s">
        <v>6382</v>
      </c>
      <c r="F1774" s="9">
        <v>1</v>
      </c>
      <c r="G1774" s="9">
        <v>11957</v>
      </c>
      <c r="H1774" s="9" t="s">
        <v>6382</v>
      </c>
      <c r="I1774" s="9" t="s">
        <v>7457</v>
      </c>
      <c r="J1774" s="9">
        <v>113</v>
      </c>
      <c r="K1774" s="9" t="s">
        <v>7460</v>
      </c>
      <c r="L1774" s="9" t="s">
        <v>7507</v>
      </c>
      <c r="M1774" s="9">
        <v>1275.4100000000001</v>
      </c>
      <c r="N1774" s="9">
        <v>792.38</v>
      </c>
      <c r="O1774" s="9">
        <v>2</v>
      </c>
      <c r="P1774" s="9"/>
      <c r="Q1774" s="9">
        <v>1111</v>
      </c>
      <c r="R1774" s="9">
        <v>3</v>
      </c>
    </row>
    <row r="1775" spans="1:18" x14ac:dyDescent="0.3">
      <c r="A1775" s="9">
        <v>2143</v>
      </c>
      <c r="B1775" s="9" t="s">
        <v>1791</v>
      </c>
      <c r="C1775" s="9">
        <v>28</v>
      </c>
      <c r="D1775" s="9" t="s">
        <v>5023</v>
      </c>
      <c r="E1775" s="9" t="s">
        <v>5795</v>
      </c>
      <c r="F1775" s="9">
        <v>0</v>
      </c>
      <c r="G1775" s="9">
        <v>10093</v>
      </c>
      <c r="H1775" s="9" t="s">
        <v>5795</v>
      </c>
      <c r="I1775" s="9" t="s">
        <v>7456</v>
      </c>
      <c r="J1775" s="9">
        <v>146</v>
      </c>
      <c r="K1775" s="9" t="s">
        <v>7505</v>
      </c>
      <c r="L1775" s="9" t="s">
        <v>7508</v>
      </c>
      <c r="M1775" s="9">
        <v>1474.75</v>
      </c>
      <c r="N1775" s="9">
        <v>644.24</v>
      </c>
      <c r="O1775" s="9">
        <v>2</v>
      </c>
      <c r="P1775" s="9">
        <v>0.1</v>
      </c>
      <c r="Q1775" s="9">
        <v>370</v>
      </c>
      <c r="R1775" s="9">
        <v>7</v>
      </c>
    </row>
    <row r="1776" spans="1:18" x14ac:dyDescent="0.3">
      <c r="A1776" s="9">
        <v>1209</v>
      </c>
      <c r="B1776" s="9" t="s">
        <v>1792</v>
      </c>
      <c r="C1776" s="9">
        <v>29</v>
      </c>
      <c r="D1776" s="9" t="s">
        <v>5019</v>
      </c>
      <c r="E1776" s="9" t="s">
        <v>6383</v>
      </c>
      <c r="F1776" s="9">
        <v>0</v>
      </c>
      <c r="G1776" s="9">
        <v>11280</v>
      </c>
      <c r="H1776" s="9" t="s">
        <v>6383</v>
      </c>
      <c r="I1776" s="9" t="s">
        <v>7457</v>
      </c>
      <c r="J1776" s="9">
        <v>134</v>
      </c>
      <c r="K1776" s="9" t="s">
        <v>7482</v>
      </c>
      <c r="L1776" s="9" t="s">
        <v>7510</v>
      </c>
      <c r="M1776" s="9">
        <v>1053.74</v>
      </c>
      <c r="N1776" s="9">
        <v>502.84</v>
      </c>
      <c r="O1776" s="9">
        <v>5</v>
      </c>
      <c r="P1776" s="9"/>
      <c r="Q1776" s="9">
        <v>649</v>
      </c>
      <c r="R1776" s="9">
        <v>5</v>
      </c>
    </row>
    <row r="1777" spans="1:18" x14ac:dyDescent="0.3">
      <c r="A1777" s="9">
        <v>1305</v>
      </c>
      <c r="B1777" s="9" t="s">
        <v>1793</v>
      </c>
      <c r="C1777" s="9">
        <v>42</v>
      </c>
      <c r="D1777" s="9" t="s">
        <v>5019</v>
      </c>
      <c r="E1777" s="9" t="s">
        <v>6384</v>
      </c>
      <c r="F1777" s="9">
        <v>1</v>
      </c>
      <c r="G1777" s="9">
        <v>10135</v>
      </c>
      <c r="H1777" s="9" t="s">
        <v>6384</v>
      </c>
      <c r="I1777" s="9" t="s">
        <v>7456</v>
      </c>
      <c r="J1777" s="9">
        <v>129</v>
      </c>
      <c r="K1777" s="9" t="s">
        <v>7471</v>
      </c>
      <c r="L1777" s="9" t="s">
        <v>7508</v>
      </c>
      <c r="M1777" s="9">
        <v>598.41999999999996</v>
      </c>
      <c r="N1777" s="9">
        <v>274.20999999999998</v>
      </c>
      <c r="O1777" s="9">
        <v>2</v>
      </c>
      <c r="P1777" s="9">
        <v>0.1</v>
      </c>
      <c r="Q1777" s="9">
        <v>1043</v>
      </c>
      <c r="R1777" s="9">
        <v>2</v>
      </c>
    </row>
    <row r="1778" spans="1:18" x14ac:dyDescent="0.3">
      <c r="A1778" s="9">
        <v>2293</v>
      </c>
      <c r="B1778" s="9" t="s">
        <v>1794</v>
      </c>
      <c r="C1778" s="9">
        <v>7</v>
      </c>
      <c r="D1778" s="9" t="s">
        <v>5020</v>
      </c>
      <c r="E1778" s="9" t="s">
        <v>6385</v>
      </c>
      <c r="F1778" s="9">
        <v>1</v>
      </c>
      <c r="G1778" s="9">
        <v>12572</v>
      </c>
      <c r="H1778" s="9" t="s">
        <v>6385</v>
      </c>
      <c r="I1778" s="9" t="s">
        <v>7456</v>
      </c>
      <c r="J1778" s="9">
        <v>136</v>
      </c>
      <c r="K1778" s="9" t="s">
        <v>7503</v>
      </c>
      <c r="L1778" s="9" t="s">
        <v>7507</v>
      </c>
      <c r="M1778" s="9">
        <v>457.25</v>
      </c>
      <c r="N1778" s="9">
        <v>298.29000000000002</v>
      </c>
      <c r="O1778" s="9">
        <v>4</v>
      </c>
      <c r="P1778" s="9">
        <v>0.1</v>
      </c>
      <c r="Q1778" s="9">
        <v>1525</v>
      </c>
      <c r="R1778" s="9">
        <v>2</v>
      </c>
    </row>
    <row r="1779" spans="1:18" x14ac:dyDescent="0.3">
      <c r="A1779" s="9">
        <v>1703</v>
      </c>
      <c r="B1779" s="9" t="s">
        <v>1795</v>
      </c>
      <c r="C1779" s="9">
        <v>42</v>
      </c>
      <c r="D1779" s="9" t="s">
        <v>5022</v>
      </c>
      <c r="E1779" s="9" t="s">
        <v>6386</v>
      </c>
      <c r="F1779" s="9">
        <v>0</v>
      </c>
      <c r="G1779" s="9">
        <v>12003</v>
      </c>
      <c r="H1779" s="9" t="s">
        <v>6386</v>
      </c>
      <c r="I1779" s="9" t="s">
        <v>7457</v>
      </c>
      <c r="J1779" s="9">
        <v>107</v>
      </c>
      <c r="K1779" s="9" t="s">
        <v>7485</v>
      </c>
      <c r="L1779" s="9" t="s">
        <v>7508</v>
      </c>
      <c r="M1779" s="9">
        <v>1011.81</v>
      </c>
      <c r="N1779" s="9">
        <v>611.13</v>
      </c>
      <c r="O1779" s="9">
        <v>2</v>
      </c>
      <c r="P1779" s="9"/>
      <c r="Q1779" s="9">
        <v>681</v>
      </c>
      <c r="R1779" s="9">
        <v>6</v>
      </c>
    </row>
    <row r="1780" spans="1:18" x14ac:dyDescent="0.3">
      <c r="A1780" s="9">
        <v>1686</v>
      </c>
      <c r="B1780" s="9" t="s">
        <v>1796</v>
      </c>
      <c r="C1780" s="9">
        <v>54</v>
      </c>
      <c r="D1780" s="9" t="s">
        <v>5020</v>
      </c>
      <c r="E1780" s="9" t="s">
        <v>6261</v>
      </c>
      <c r="F1780" s="9">
        <v>0</v>
      </c>
      <c r="G1780" s="9">
        <v>13781</v>
      </c>
      <c r="H1780" s="9" t="s">
        <v>6261</v>
      </c>
      <c r="I1780" s="9" t="s">
        <v>7456</v>
      </c>
      <c r="J1780" s="9">
        <v>130</v>
      </c>
      <c r="K1780" s="9" t="s">
        <v>7487</v>
      </c>
      <c r="L1780" s="9" t="s">
        <v>7509</v>
      </c>
      <c r="M1780" s="9">
        <v>1472.18</v>
      </c>
      <c r="N1780" s="9">
        <v>787.96</v>
      </c>
      <c r="O1780" s="9">
        <v>5</v>
      </c>
      <c r="P1780" s="9">
        <v>0.2</v>
      </c>
      <c r="Q1780" s="9">
        <v>531</v>
      </c>
      <c r="R1780" s="9">
        <v>4</v>
      </c>
    </row>
    <row r="1781" spans="1:18" x14ac:dyDescent="0.3">
      <c r="A1781" s="9">
        <v>1284</v>
      </c>
      <c r="B1781" s="9" t="s">
        <v>1797</v>
      </c>
      <c r="C1781" s="9">
        <v>15</v>
      </c>
      <c r="D1781" s="9" t="s">
        <v>5021</v>
      </c>
      <c r="E1781" s="9" t="s">
        <v>6387</v>
      </c>
      <c r="F1781" s="9">
        <v>0</v>
      </c>
      <c r="G1781" s="9">
        <v>12545</v>
      </c>
      <c r="H1781" s="9" t="s">
        <v>6387</v>
      </c>
      <c r="I1781" s="9" t="s">
        <v>7457</v>
      </c>
      <c r="J1781" s="9">
        <v>117</v>
      </c>
      <c r="K1781" s="9" t="s">
        <v>7483</v>
      </c>
      <c r="L1781" s="9" t="s">
        <v>7508</v>
      </c>
      <c r="M1781" s="9">
        <v>958.74</v>
      </c>
      <c r="N1781" s="9">
        <v>621.09</v>
      </c>
      <c r="O1781" s="9">
        <v>4</v>
      </c>
      <c r="P1781" s="9">
        <v>0.1</v>
      </c>
      <c r="Q1781" s="9">
        <v>647</v>
      </c>
      <c r="R1781" s="9">
        <v>4</v>
      </c>
    </row>
    <row r="1782" spans="1:18" x14ac:dyDescent="0.3">
      <c r="A1782" s="9">
        <v>1715</v>
      </c>
      <c r="B1782" s="9" t="s">
        <v>1798</v>
      </c>
      <c r="C1782" s="9">
        <v>56</v>
      </c>
      <c r="D1782" s="9" t="s">
        <v>5021</v>
      </c>
      <c r="E1782" s="9" t="s">
        <v>6266</v>
      </c>
      <c r="F1782" s="9">
        <v>0</v>
      </c>
      <c r="G1782" s="9">
        <v>11201</v>
      </c>
      <c r="H1782" s="9" t="s">
        <v>6266</v>
      </c>
      <c r="I1782" s="9" t="s">
        <v>7457</v>
      </c>
      <c r="J1782" s="9">
        <v>148</v>
      </c>
      <c r="K1782" s="9" t="s">
        <v>7491</v>
      </c>
      <c r="L1782" s="9" t="s">
        <v>7510</v>
      </c>
      <c r="M1782" s="9">
        <v>1328.34</v>
      </c>
      <c r="N1782" s="9">
        <v>816.97</v>
      </c>
      <c r="O1782" s="9">
        <v>5</v>
      </c>
      <c r="P1782" s="9">
        <v>0.2</v>
      </c>
      <c r="Q1782" s="9">
        <v>518</v>
      </c>
      <c r="R1782" s="9">
        <v>5</v>
      </c>
    </row>
    <row r="1783" spans="1:18" x14ac:dyDescent="0.3">
      <c r="A1783" s="9">
        <v>1762</v>
      </c>
      <c r="B1783" s="9" t="s">
        <v>1799</v>
      </c>
      <c r="C1783" s="9">
        <v>29</v>
      </c>
      <c r="D1783" s="9" t="s">
        <v>5019</v>
      </c>
      <c r="E1783" s="9" t="s">
        <v>6388</v>
      </c>
      <c r="F1783" s="9">
        <v>1</v>
      </c>
      <c r="G1783" s="9">
        <v>12159</v>
      </c>
      <c r="H1783" s="9" t="s">
        <v>6388</v>
      </c>
      <c r="I1783" s="9" t="s">
        <v>7457</v>
      </c>
      <c r="J1783" s="9">
        <v>113</v>
      </c>
      <c r="K1783" s="9" t="s">
        <v>7460</v>
      </c>
      <c r="L1783" s="9" t="s">
        <v>7509</v>
      </c>
      <c r="M1783" s="9">
        <v>527.20000000000005</v>
      </c>
      <c r="N1783" s="9">
        <v>355.37</v>
      </c>
      <c r="O1783" s="9">
        <v>3</v>
      </c>
      <c r="P1783" s="9">
        <v>0.1</v>
      </c>
      <c r="Q1783" s="9">
        <v>783</v>
      </c>
      <c r="R1783" s="9">
        <v>7</v>
      </c>
    </row>
    <row r="1784" spans="1:18" x14ac:dyDescent="0.3">
      <c r="A1784" s="9">
        <v>2250</v>
      </c>
      <c r="B1784" s="9" t="s">
        <v>1800</v>
      </c>
      <c r="C1784" s="9">
        <v>43</v>
      </c>
      <c r="D1784" s="9" t="s">
        <v>5018</v>
      </c>
      <c r="E1784" s="9" t="s">
        <v>6389</v>
      </c>
      <c r="F1784" s="9">
        <v>0</v>
      </c>
      <c r="G1784" s="9">
        <v>11287</v>
      </c>
      <c r="H1784" s="9" t="s">
        <v>6389</v>
      </c>
      <c r="I1784" s="9" t="s">
        <v>7455</v>
      </c>
      <c r="J1784" s="9">
        <v>124</v>
      </c>
      <c r="K1784" s="9" t="s">
        <v>7497</v>
      </c>
      <c r="L1784" s="9" t="s">
        <v>7507</v>
      </c>
      <c r="M1784" s="9">
        <v>640.08000000000004</v>
      </c>
      <c r="N1784" s="9">
        <v>270.77999999999997</v>
      </c>
      <c r="O1784" s="9">
        <v>1</v>
      </c>
      <c r="P1784" s="9">
        <v>0.1</v>
      </c>
      <c r="Q1784" s="9">
        <v>625</v>
      </c>
      <c r="R1784" s="9">
        <v>5</v>
      </c>
    </row>
    <row r="1785" spans="1:18" x14ac:dyDescent="0.3">
      <c r="A1785" s="9">
        <v>1947</v>
      </c>
      <c r="B1785" s="9" t="s">
        <v>1801</v>
      </c>
      <c r="C1785" s="9">
        <v>31</v>
      </c>
      <c r="D1785" s="9" t="s">
        <v>5019</v>
      </c>
      <c r="E1785" s="9" t="s">
        <v>6390</v>
      </c>
      <c r="F1785" s="9">
        <v>1</v>
      </c>
      <c r="G1785" s="9">
        <v>13485</v>
      </c>
      <c r="H1785" s="9" t="s">
        <v>6390</v>
      </c>
      <c r="I1785" s="9" t="s">
        <v>7456</v>
      </c>
      <c r="J1785" s="9">
        <v>131</v>
      </c>
      <c r="K1785" s="9" t="s">
        <v>7504</v>
      </c>
      <c r="L1785" s="9" t="s">
        <v>7508</v>
      </c>
      <c r="M1785" s="9">
        <v>1364.1</v>
      </c>
      <c r="N1785" s="9">
        <v>754</v>
      </c>
      <c r="O1785" s="9">
        <v>2</v>
      </c>
      <c r="P1785" s="9"/>
      <c r="Q1785" s="9">
        <v>450</v>
      </c>
      <c r="R1785" s="9">
        <v>4</v>
      </c>
    </row>
    <row r="1786" spans="1:18" x14ac:dyDescent="0.3">
      <c r="A1786" s="9">
        <v>1380</v>
      </c>
      <c r="B1786" s="9" t="s">
        <v>1802</v>
      </c>
      <c r="C1786" s="9">
        <v>48</v>
      </c>
      <c r="D1786" s="9" t="s">
        <v>5019</v>
      </c>
      <c r="E1786" s="9" t="s">
        <v>6391</v>
      </c>
      <c r="F1786" s="9">
        <v>1</v>
      </c>
      <c r="G1786" s="9">
        <v>10368</v>
      </c>
      <c r="H1786" s="9" t="s">
        <v>6391</v>
      </c>
      <c r="I1786" s="9" t="s">
        <v>7456</v>
      </c>
      <c r="J1786" s="9">
        <v>127</v>
      </c>
      <c r="K1786" s="9" t="s">
        <v>7489</v>
      </c>
      <c r="L1786" s="9" t="s">
        <v>7510</v>
      </c>
      <c r="M1786" s="9">
        <v>1147.46</v>
      </c>
      <c r="N1786" s="9">
        <v>702.27</v>
      </c>
      <c r="O1786" s="9">
        <v>2</v>
      </c>
      <c r="P1786" s="9"/>
      <c r="Q1786" s="9">
        <v>383</v>
      </c>
      <c r="R1786" s="9">
        <v>4</v>
      </c>
    </row>
    <row r="1787" spans="1:18" x14ac:dyDescent="0.3">
      <c r="A1787" s="9">
        <v>1459</v>
      </c>
      <c r="B1787" s="9" t="s">
        <v>1803</v>
      </c>
      <c r="C1787" s="9">
        <v>55</v>
      </c>
      <c r="D1787" s="9" t="s">
        <v>5021</v>
      </c>
      <c r="E1787" s="9" t="s">
        <v>6392</v>
      </c>
      <c r="F1787" s="9">
        <v>0</v>
      </c>
      <c r="G1787" s="9">
        <v>10935</v>
      </c>
      <c r="H1787" s="9" t="s">
        <v>6392</v>
      </c>
      <c r="I1787" s="9" t="s">
        <v>7457</v>
      </c>
      <c r="J1787" s="9">
        <v>121</v>
      </c>
      <c r="K1787" s="9" t="s">
        <v>7495</v>
      </c>
      <c r="L1787" s="9" t="s">
        <v>7510</v>
      </c>
      <c r="M1787" s="9">
        <v>1473.04</v>
      </c>
      <c r="N1787" s="9">
        <v>680.91</v>
      </c>
      <c r="O1787" s="9">
        <v>2</v>
      </c>
      <c r="P1787" s="9">
        <v>0.2</v>
      </c>
      <c r="Q1787" s="9">
        <v>338</v>
      </c>
      <c r="R1787" s="9">
        <v>6</v>
      </c>
    </row>
    <row r="1788" spans="1:18" x14ac:dyDescent="0.3">
      <c r="A1788" s="9">
        <v>2030</v>
      </c>
      <c r="B1788" s="9" t="s">
        <v>1804</v>
      </c>
      <c r="C1788" s="9">
        <v>49</v>
      </c>
      <c r="D1788" s="9" t="s">
        <v>5020</v>
      </c>
      <c r="E1788" s="9" t="s">
        <v>5370</v>
      </c>
      <c r="F1788" s="9">
        <v>0</v>
      </c>
      <c r="G1788" s="9">
        <v>13662</v>
      </c>
      <c r="H1788" s="9" t="s">
        <v>5370</v>
      </c>
      <c r="I1788" s="9" t="s">
        <v>7456</v>
      </c>
      <c r="J1788" s="9">
        <v>144</v>
      </c>
      <c r="K1788" s="9" t="s">
        <v>7462</v>
      </c>
      <c r="L1788" s="9" t="s">
        <v>7507</v>
      </c>
      <c r="M1788" s="9">
        <v>1173.4100000000001</v>
      </c>
      <c r="N1788" s="9">
        <v>584.52</v>
      </c>
      <c r="O1788" s="9">
        <v>3</v>
      </c>
      <c r="P1788" s="9">
        <v>0.05</v>
      </c>
      <c r="Q1788" s="9">
        <v>441</v>
      </c>
      <c r="R1788" s="9">
        <v>5</v>
      </c>
    </row>
    <row r="1789" spans="1:18" x14ac:dyDescent="0.3">
      <c r="A1789" s="9">
        <v>1028</v>
      </c>
      <c r="B1789" s="9" t="s">
        <v>1805</v>
      </c>
      <c r="C1789" s="9">
        <v>39</v>
      </c>
      <c r="D1789" s="9" t="s">
        <v>5021</v>
      </c>
      <c r="E1789" s="9" t="s">
        <v>5582</v>
      </c>
      <c r="F1789" s="9">
        <v>0</v>
      </c>
      <c r="G1789" s="9">
        <v>13449</v>
      </c>
      <c r="H1789" s="9" t="s">
        <v>5582</v>
      </c>
      <c r="I1789" s="9" t="s">
        <v>7457</v>
      </c>
      <c r="J1789" s="9">
        <v>101</v>
      </c>
      <c r="K1789" s="9" t="s">
        <v>7478</v>
      </c>
      <c r="L1789" s="9" t="s">
        <v>7508</v>
      </c>
      <c r="M1789" s="9">
        <v>700.35</v>
      </c>
      <c r="N1789" s="9">
        <v>368.17</v>
      </c>
      <c r="O1789" s="9">
        <v>1</v>
      </c>
      <c r="P1789" s="9"/>
      <c r="Q1789" s="9">
        <v>442</v>
      </c>
      <c r="R1789" s="9">
        <v>6</v>
      </c>
    </row>
    <row r="1790" spans="1:18" x14ac:dyDescent="0.3">
      <c r="A1790" s="9">
        <v>1906</v>
      </c>
      <c r="B1790" s="9" t="s">
        <v>1806</v>
      </c>
      <c r="C1790" s="9">
        <v>32</v>
      </c>
      <c r="D1790" s="9" t="s">
        <v>5022</v>
      </c>
      <c r="E1790" s="9" t="s">
        <v>6393</v>
      </c>
      <c r="F1790" s="9">
        <v>0</v>
      </c>
      <c r="G1790" s="9">
        <v>10767</v>
      </c>
      <c r="H1790" s="9" t="s">
        <v>6393</v>
      </c>
      <c r="I1790" s="9" t="s">
        <v>7456</v>
      </c>
      <c r="J1790" s="9">
        <v>115</v>
      </c>
      <c r="K1790" s="9" t="s">
        <v>7481</v>
      </c>
      <c r="L1790" s="9" t="s">
        <v>7510</v>
      </c>
      <c r="M1790" s="9">
        <v>820.05</v>
      </c>
      <c r="N1790" s="9">
        <v>523.44000000000005</v>
      </c>
      <c r="O1790" s="9">
        <v>5</v>
      </c>
      <c r="P1790" s="9"/>
      <c r="Q1790" s="9">
        <v>479</v>
      </c>
      <c r="R1790" s="9">
        <v>2</v>
      </c>
    </row>
    <row r="1791" spans="1:18" x14ac:dyDescent="0.3">
      <c r="A1791" s="9">
        <v>2056</v>
      </c>
      <c r="B1791" s="9" t="s">
        <v>1807</v>
      </c>
      <c r="C1791" s="9">
        <v>38</v>
      </c>
      <c r="D1791" s="9" t="s">
        <v>5021</v>
      </c>
      <c r="E1791" s="9" t="s">
        <v>5455</v>
      </c>
      <c r="F1791" s="9">
        <v>0</v>
      </c>
      <c r="G1791" s="9">
        <v>12633</v>
      </c>
      <c r="H1791" s="9" t="s">
        <v>5455</v>
      </c>
      <c r="I1791" s="9" t="s">
        <v>7456</v>
      </c>
      <c r="J1791" s="9">
        <v>103</v>
      </c>
      <c r="K1791" s="9" t="s">
        <v>7472</v>
      </c>
      <c r="L1791" s="9" t="s">
        <v>7509</v>
      </c>
      <c r="M1791" s="9">
        <v>1355.75</v>
      </c>
      <c r="N1791" s="9">
        <v>743.05</v>
      </c>
      <c r="O1791" s="9">
        <v>3</v>
      </c>
      <c r="P1791" s="9"/>
      <c r="Q1791" s="9">
        <v>1028</v>
      </c>
      <c r="R1791" s="9">
        <v>4</v>
      </c>
    </row>
    <row r="1792" spans="1:18" x14ac:dyDescent="0.3">
      <c r="A1792" s="9">
        <v>1878</v>
      </c>
      <c r="B1792" s="9" t="s">
        <v>1808</v>
      </c>
      <c r="C1792" s="9">
        <v>49</v>
      </c>
      <c r="D1792" s="9" t="s">
        <v>5021</v>
      </c>
      <c r="E1792" s="9" t="s">
        <v>6394</v>
      </c>
      <c r="F1792" s="9">
        <v>1</v>
      </c>
      <c r="G1792" s="9">
        <v>13454</v>
      </c>
      <c r="H1792" s="9" t="s">
        <v>6394</v>
      </c>
      <c r="I1792" s="9" t="s">
        <v>7457</v>
      </c>
      <c r="J1792" s="9">
        <v>106</v>
      </c>
      <c r="K1792" s="9" t="s">
        <v>7477</v>
      </c>
      <c r="L1792" s="9" t="s">
        <v>7508</v>
      </c>
      <c r="M1792" s="9">
        <v>849.89</v>
      </c>
      <c r="N1792" s="9">
        <v>465.62</v>
      </c>
      <c r="O1792" s="9">
        <v>3</v>
      </c>
      <c r="P1792" s="9"/>
      <c r="Q1792" s="9">
        <v>881</v>
      </c>
      <c r="R1792" s="9">
        <v>3</v>
      </c>
    </row>
    <row r="1793" spans="1:18" x14ac:dyDescent="0.3">
      <c r="A1793" s="9">
        <v>1078</v>
      </c>
      <c r="B1793" s="9" t="s">
        <v>1809</v>
      </c>
      <c r="C1793" s="9">
        <v>50</v>
      </c>
      <c r="D1793" s="9" t="s">
        <v>5019</v>
      </c>
      <c r="E1793" s="9" t="s">
        <v>5708</v>
      </c>
      <c r="F1793" s="9">
        <v>1</v>
      </c>
      <c r="G1793" s="9">
        <v>10672</v>
      </c>
      <c r="H1793" s="9" t="s">
        <v>5708</v>
      </c>
      <c r="I1793" s="9" t="s">
        <v>7457</v>
      </c>
      <c r="J1793" s="9">
        <v>114</v>
      </c>
      <c r="K1793" s="9" t="s">
        <v>7463</v>
      </c>
      <c r="L1793" s="9" t="s">
        <v>7507</v>
      </c>
      <c r="M1793" s="9">
        <v>420.33</v>
      </c>
      <c r="N1793" s="9">
        <v>222.47</v>
      </c>
      <c r="O1793" s="9">
        <v>4</v>
      </c>
      <c r="P1793" s="9"/>
      <c r="Q1793" s="9">
        <v>1187</v>
      </c>
      <c r="R1793" s="9">
        <v>3</v>
      </c>
    </row>
    <row r="1794" spans="1:18" x14ac:dyDescent="0.3">
      <c r="A1794" s="9">
        <v>1946</v>
      </c>
      <c r="B1794" s="9" t="s">
        <v>1810</v>
      </c>
      <c r="C1794" s="9">
        <v>48</v>
      </c>
      <c r="D1794" s="9" t="s">
        <v>5018</v>
      </c>
      <c r="E1794" s="9" t="s">
        <v>6395</v>
      </c>
      <c r="F1794" s="9">
        <v>0</v>
      </c>
      <c r="G1794" s="9">
        <v>10510</v>
      </c>
      <c r="H1794" s="9" t="s">
        <v>6395</v>
      </c>
      <c r="I1794" s="9" t="s">
        <v>7457</v>
      </c>
      <c r="J1794" s="9">
        <v>138</v>
      </c>
      <c r="K1794" s="9" t="s">
        <v>7464</v>
      </c>
      <c r="L1794" s="9" t="s">
        <v>7509</v>
      </c>
      <c r="M1794" s="9">
        <v>681.65</v>
      </c>
      <c r="N1794" s="9">
        <v>319.41000000000003</v>
      </c>
      <c r="O1794" s="9">
        <v>3</v>
      </c>
      <c r="P1794" s="9"/>
      <c r="Q1794" s="9">
        <v>380</v>
      </c>
      <c r="R1794" s="9">
        <v>9</v>
      </c>
    </row>
    <row r="1795" spans="1:18" x14ac:dyDescent="0.3">
      <c r="A1795" s="9">
        <v>1458</v>
      </c>
      <c r="B1795" s="9" t="s">
        <v>1811</v>
      </c>
      <c r="C1795" s="9">
        <v>20</v>
      </c>
      <c r="D1795" s="9" t="s">
        <v>5019</v>
      </c>
      <c r="E1795" s="9" t="s">
        <v>6396</v>
      </c>
      <c r="F1795" s="9">
        <v>1</v>
      </c>
      <c r="G1795" s="9">
        <v>10712</v>
      </c>
      <c r="H1795" s="9" t="s">
        <v>6396</v>
      </c>
      <c r="I1795" s="9" t="s">
        <v>7456</v>
      </c>
      <c r="J1795" s="9">
        <v>133</v>
      </c>
      <c r="K1795" s="9" t="s">
        <v>7498</v>
      </c>
      <c r="L1795" s="9" t="s">
        <v>7508</v>
      </c>
      <c r="M1795" s="9">
        <v>798.66</v>
      </c>
      <c r="N1795" s="9">
        <v>540.63</v>
      </c>
      <c r="O1795" s="9">
        <v>3</v>
      </c>
      <c r="P1795" s="9">
        <v>0.05</v>
      </c>
      <c r="Q1795" s="9">
        <v>415</v>
      </c>
      <c r="R1795" s="9">
        <v>5</v>
      </c>
    </row>
    <row r="1796" spans="1:18" x14ac:dyDescent="0.3">
      <c r="A1796" s="9">
        <v>1569</v>
      </c>
      <c r="B1796" s="9" t="s">
        <v>1812</v>
      </c>
      <c r="C1796" s="9">
        <v>39</v>
      </c>
      <c r="D1796" s="9" t="s">
        <v>5023</v>
      </c>
      <c r="E1796" s="9" t="s">
        <v>6397</v>
      </c>
      <c r="F1796" s="9">
        <v>0</v>
      </c>
      <c r="G1796" s="9">
        <v>13952</v>
      </c>
      <c r="H1796" s="9" t="s">
        <v>6397</v>
      </c>
      <c r="I1796" s="9" t="s">
        <v>7455</v>
      </c>
      <c r="J1796" s="9">
        <v>138</v>
      </c>
      <c r="K1796" s="9" t="s">
        <v>7464</v>
      </c>
      <c r="L1796" s="9" t="s">
        <v>7510</v>
      </c>
      <c r="M1796" s="9">
        <v>190.24</v>
      </c>
      <c r="N1796" s="9">
        <v>94.23</v>
      </c>
      <c r="O1796" s="9">
        <v>2</v>
      </c>
      <c r="P1796" s="9"/>
      <c r="Q1796" s="9">
        <v>594</v>
      </c>
      <c r="R1796" s="9">
        <v>4</v>
      </c>
    </row>
    <row r="1797" spans="1:18" x14ac:dyDescent="0.3">
      <c r="A1797" s="9">
        <v>2453</v>
      </c>
      <c r="B1797" s="9" t="s">
        <v>1813</v>
      </c>
      <c r="C1797" s="9">
        <v>30</v>
      </c>
      <c r="D1797" s="9" t="s">
        <v>5021</v>
      </c>
      <c r="E1797" s="9" t="s">
        <v>5749</v>
      </c>
      <c r="F1797" s="9">
        <v>1</v>
      </c>
      <c r="G1797" s="9">
        <v>10819</v>
      </c>
      <c r="H1797" s="9" t="s">
        <v>5749</v>
      </c>
      <c r="I1797" s="9" t="s">
        <v>7455</v>
      </c>
      <c r="J1797" s="9">
        <v>108</v>
      </c>
      <c r="K1797" s="9" t="s">
        <v>7496</v>
      </c>
      <c r="L1797" s="9" t="s">
        <v>7507</v>
      </c>
      <c r="M1797" s="9">
        <v>1128.46</v>
      </c>
      <c r="N1797" s="9">
        <v>643.49</v>
      </c>
      <c r="O1797" s="9">
        <v>4</v>
      </c>
      <c r="P1797" s="9"/>
      <c r="Q1797" s="9">
        <v>1032</v>
      </c>
      <c r="R1797" s="9">
        <v>2</v>
      </c>
    </row>
    <row r="1798" spans="1:18" x14ac:dyDescent="0.3">
      <c r="A1798" s="9">
        <v>1737</v>
      </c>
      <c r="B1798" s="9" t="s">
        <v>1814</v>
      </c>
      <c r="C1798" s="9">
        <v>49</v>
      </c>
      <c r="D1798" s="9" t="s">
        <v>5021</v>
      </c>
      <c r="E1798" s="9" t="s">
        <v>5134</v>
      </c>
      <c r="F1798" s="9">
        <v>0</v>
      </c>
      <c r="G1798" s="9">
        <v>12424</v>
      </c>
      <c r="H1798" s="9" t="s">
        <v>5134</v>
      </c>
      <c r="I1798" s="9" t="s">
        <v>7456</v>
      </c>
      <c r="J1798" s="9">
        <v>126</v>
      </c>
      <c r="K1798" s="9" t="s">
        <v>7469</v>
      </c>
      <c r="L1798" s="9" t="s">
        <v>7507</v>
      </c>
      <c r="M1798" s="9">
        <v>208.56</v>
      </c>
      <c r="N1798" s="9">
        <v>92.73</v>
      </c>
      <c r="O1798" s="9">
        <v>5</v>
      </c>
      <c r="P1798" s="9">
        <v>0.05</v>
      </c>
      <c r="Q1798" s="9">
        <v>485</v>
      </c>
      <c r="R1798" s="9">
        <v>4</v>
      </c>
    </row>
    <row r="1799" spans="1:18" x14ac:dyDescent="0.3">
      <c r="A1799" s="9">
        <v>2308</v>
      </c>
      <c r="B1799" s="9" t="s">
        <v>1815</v>
      </c>
      <c r="C1799" s="9">
        <v>28</v>
      </c>
      <c r="D1799" s="9" t="s">
        <v>5023</v>
      </c>
      <c r="E1799" s="9" t="s">
        <v>5298</v>
      </c>
      <c r="F1799" s="9">
        <v>1</v>
      </c>
      <c r="G1799" s="9">
        <v>10544</v>
      </c>
      <c r="H1799" s="9" t="s">
        <v>5298</v>
      </c>
      <c r="I1799" s="9" t="s">
        <v>7456</v>
      </c>
      <c r="J1799" s="9">
        <v>115</v>
      </c>
      <c r="K1799" s="9" t="s">
        <v>7481</v>
      </c>
      <c r="L1799" s="9" t="s">
        <v>7508</v>
      </c>
      <c r="M1799" s="9">
        <v>637.13</v>
      </c>
      <c r="N1799" s="9">
        <v>337.85</v>
      </c>
      <c r="O1799" s="9">
        <v>1</v>
      </c>
      <c r="P1799" s="9">
        <v>0.05</v>
      </c>
      <c r="Q1799" s="9">
        <v>456</v>
      </c>
      <c r="R1799" s="9">
        <v>4</v>
      </c>
    </row>
    <row r="1800" spans="1:18" x14ac:dyDescent="0.3">
      <c r="A1800" s="9">
        <v>1515</v>
      </c>
      <c r="B1800" s="9" t="s">
        <v>1816</v>
      </c>
      <c r="C1800" s="9">
        <v>46</v>
      </c>
      <c r="D1800" s="9" t="s">
        <v>5021</v>
      </c>
      <c r="E1800" s="9" t="s">
        <v>5461</v>
      </c>
      <c r="F1800" s="9">
        <v>0</v>
      </c>
      <c r="G1800" s="9">
        <v>12120</v>
      </c>
      <c r="H1800" s="9" t="s">
        <v>5461</v>
      </c>
      <c r="I1800" s="9" t="s">
        <v>7457</v>
      </c>
      <c r="J1800" s="9">
        <v>114</v>
      </c>
      <c r="K1800" s="9" t="s">
        <v>7463</v>
      </c>
      <c r="L1800" s="9" t="s">
        <v>7507</v>
      </c>
      <c r="M1800" s="9">
        <v>1216.7</v>
      </c>
      <c r="N1800" s="9">
        <v>816.58</v>
      </c>
      <c r="O1800" s="9">
        <v>5</v>
      </c>
      <c r="P1800" s="9"/>
      <c r="Q1800" s="9">
        <v>514</v>
      </c>
      <c r="R1800" s="9">
        <v>7</v>
      </c>
    </row>
    <row r="1801" spans="1:18" x14ac:dyDescent="0.3">
      <c r="A1801" s="9">
        <v>2122</v>
      </c>
      <c r="B1801" s="9" t="s">
        <v>1817</v>
      </c>
      <c r="C1801" s="9">
        <v>35</v>
      </c>
      <c r="D1801" s="9" t="s">
        <v>5021</v>
      </c>
      <c r="E1801" s="9" t="s">
        <v>6398</v>
      </c>
      <c r="F1801" s="9">
        <v>0</v>
      </c>
      <c r="G1801" s="9">
        <v>13021</v>
      </c>
      <c r="H1801" s="9" t="s">
        <v>6398</v>
      </c>
      <c r="I1801" s="9" t="s">
        <v>7457</v>
      </c>
      <c r="J1801" s="9">
        <v>148</v>
      </c>
      <c r="K1801" s="9" t="s">
        <v>7491</v>
      </c>
      <c r="L1801" s="9" t="s">
        <v>7509</v>
      </c>
      <c r="M1801" s="9">
        <v>727.98</v>
      </c>
      <c r="N1801" s="9">
        <v>508.6</v>
      </c>
      <c r="O1801" s="9">
        <v>4</v>
      </c>
      <c r="P1801" s="9"/>
      <c r="Q1801" s="9">
        <v>541</v>
      </c>
      <c r="R1801" s="9">
        <v>9</v>
      </c>
    </row>
    <row r="1802" spans="1:18" x14ac:dyDescent="0.3">
      <c r="A1802" s="9">
        <v>1396</v>
      </c>
      <c r="B1802" s="9" t="s">
        <v>1818</v>
      </c>
      <c r="C1802" s="9">
        <v>11</v>
      </c>
      <c r="D1802" s="9" t="s">
        <v>5022</v>
      </c>
      <c r="E1802" s="9" t="s">
        <v>6399</v>
      </c>
      <c r="F1802" s="9">
        <v>0</v>
      </c>
      <c r="G1802" s="9">
        <v>10503</v>
      </c>
      <c r="H1802" s="9" t="s">
        <v>6399</v>
      </c>
      <c r="I1802" s="9" t="s">
        <v>7457</v>
      </c>
      <c r="J1802" s="9">
        <v>120</v>
      </c>
      <c r="K1802" s="9" t="s">
        <v>7488</v>
      </c>
      <c r="L1802" s="9" t="s">
        <v>7508</v>
      </c>
      <c r="M1802" s="9">
        <v>1270.92</v>
      </c>
      <c r="N1802" s="9">
        <v>646.29999999999995</v>
      </c>
      <c r="O1802" s="9">
        <v>2</v>
      </c>
      <c r="P1802" s="9"/>
      <c r="Q1802" s="9">
        <v>384</v>
      </c>
      <c r="R1802" s="9">
        <v>7</v>
      </c>
    </row>
    <row r="1803" spans="1:18" x14ac:dyDescent="0.3">
      <c r="A1803" s="9">
        <v>1038</v>
      </c>
      <c r="B1803" s="9" t="s">
        <v>1819</v>
      </c>
      <c r="C1803" s="9">
        <v>53</v>
      </c>
      <c r="D1803" s="9" t="s">
        <v>5021</v>
      </c>
      <c r="E1803" s="9" t="s">
        <v>6173</v>
      </c>
      <c r="F1803" s="9">
        <v>0</v>
      </c>
      <c r="G1803" s="9">
        <v>13423</v>
      </c>
      <c r="H1803" s="9" t="s">
        <v>6173</v>
      </c>
      <c r="I1803" s="9" t="s">
        <v>7456</v>
      </c>
      <c r="J1803" s="9">
        <v>148</v>
      </c>
      <c r="K1803" s="9" t="s">
        <v>7491</v>
      </c>
      <c r="L1803" s="9" t="s">
        <v>7509</v>
      </c>
      <c r="M1803" s="9">
        <v>545.73</v>
      </c>
      <c r="N1803" s="9">
        <v>243.5</v>
      </c>
      <c r="O1803" s="9">
        <v>1</v>
      </c>
      <c r="P1803" s="9">
        <v>0.05</v>
      </c>
      <c r="Q1803" s="9">
        <v>461</v>
      </c>
      <c r="R1803" s="9">
        <v>5</v>
      </c>
    </row>
    <row r="1804" spans="1:18" x14ac:dyDescent="0.3">
      <c r="A1804" s="9">
        <v>2294</v>
      </c>
      <c r="B1804" s="9" t="s">
        <v>1820</v>
      </c>
      <c r="C1804" s="9">
        <v>39</v>
      </c>
      <c r="D1804" s="9" t="s">
        <v>5023</v>
      </c>
      <c r="E1804" s="9" t="s">
        <v>6400</v>
      </c>
      <c r="F1804" s="9">
        <v>0</v>
      </c>
      <c r="G1804" s="9">
        <v>10804</v>
      </c>
      <c r="H1804" s="9" t="s">
        <v>6400</v>
      </c>
      <c r="I1804" s="9" t="s">
        <v>7457</v>
      </c>
      <c r="J1804" s="9">
        <v>119</v>
      </c>
      <c r="K1804" s="9" t="s">
        <v>7459</v>
      </c>
      <c r="L1804" s="9" t="s">
        <v>7507</v>
      </c>
      <c r="M1804" s="9">
        <v>1438.57</v>
      </c>
      <c r="N1804" s="9">
        <v>711.14</v>
      </c>
      <c r="O1804" s="9">
        <v>5</v>
      </c>
      <c r="P1804" s="9"/>
      <c r="Q1804" s="9">
        <v>673</v>
      </c>
      <c r="R1804" s="9">
        <v>5</v>
      </c>
    </row>
    <row r="1805" spans="1:18" x14ac:dyDescent="0.3">
      <c r="A1805" s="9">
        <v>1886</v>
      </c>
      <c r="B1805" s="9" t="s">
        <v>1821</v>
      </c>
      <c r="C1805" s="9">
        <v>59</v>
      </c>
      <c r="D1805" s="9" t="s">
        <v>5019</v>
      </c>
      <c r="E1805" s="9" t="s">
        <v>6136</v>
      </c>
      <c r="F1805" s="9">
        <v>1</v>
      </c>
      <c r="G1805" s="9">
        <v>10709</v>
      </c>
      <c r="H1805" s="9" t="s">
        <v>6136</v>
      </c>
      <c r="I1805" s="9" t="s">
        <v>7457</v>
      </c>
      <c r="J1805" s="9">
        <v>133</v>
      </c>
      <c r="K1805" s="9" t="s">
        <v>7498</v>
      </c>
      <c r="L1805" s="9" t="s">
        <v>7507</v>
      </c>
      <c r="M1805" s="9">
        <v>353.73</v>
      </c>
      <c r="N1805" s="9">
        <v>176.22</v>
      </c>
      <c r="O1805" s="9">
        <v>1</v>
      </c>
      <c r="P1805" s="9"/>
      <c r="Q1805" s="9">
        <v>641</v>
      </c>
      <c r="R1805" s="9">
        <v>4</v>
      </c>
    </row>
    <row r="1806" spans="1:18" x14ac:dyDescent="0.3">
      <c r="A1806" s="9">
        <v>1796</v>
      </c>
      <c r="B1806" s="9" t="s">
        <v>1822</v>
      </c>
      <c r="C1806" s="9">
        <v>15</v>
      </c>
      <c r="D1806" s="9" t="s">
        <v>5021</v>
      </c>
      <c r="E1806" s="9" t="s">
        <v>6401</v>
      </c>
      <c r="F1806" s="9">
        <v>0</v>
      </c>
      <c r="G1806" s="9">
        <v>12372</v>
      </c>
      <c r="H1806" s="9" t="s">
        <v>6401</v>
      </c>
      <c r="I1806" s="9" t="s">
        <v>7456</v>
      </c>
      <c r="J1806" s="9">
        <v>136</v>
      </c>
      <c r="K1806" s="9" t="s">
        <v>7503</v>
      </c>
      <c r="L1806" s="9" t="s">
        <v>7507</v>
      </c>
      <c r="M1806" s="9">
        <v>105.48</v>
      </c>
      <c r="N1806" s="9">
        <v>62.59</v>
      </c>
      <c r="O1806" s="9">
        <v>1</v>
      </c>
      <c r="P1806" s="9">
        <v>0.1</v>
      </c>
      <c r="Q1806" s="9">
        <v>788</v>
      </c>
      <c r="R1806" s="9">
        <v>5</v>
      </c>
    </row>
    <row r="1807" spans="1:18" x14ac:dyDescent="0.3">
      <c r="A1807" s="9">
        <v>1156</v>
      </c>
      <c r="B1807" s="9" t="s">
        <v>1823</v>
      </c>
      <c r="C1807" s="9">
        <v>-10</v>
      </c>
      <c r="D1807" s="9" t="s">
        <v>5018</v>
      </c>
      <c r="E1807" s="9" t="s">
        <v>6129</v>
      </c>
      <c r="F1807" s="9">
        <v>0</v>
      </c>
      <c r="G1807" s="9">
        <v>10387</v>
      </c>
      <c r="H1807" s="9" t="s">
        <v>6129</v>
      </c>
      <c r="I1807" s="9" t="s">
        <v>7455</v>
      </c>
      <c r="J1807" s="9">
        <v>124</v>
      </c>
      <c r="K1807" s="9" t="s">
        <v>7497</v>
      </c>
      <c r="L1807" s="9" t="s">
        <v>7511</v>
      </c>
      <c r="M1807" s="9">
        <v>1315.02</v>
      </c>
      <c r="N1807" s="9">
        <v>721.74</v>
      </c>
      <c r="O1807" s="9">
        <v>1</v>
      </c>
      <c r="P1807" s="9">
        <v>0.2</v>
      </c>
      <c r="Q1807" s="9">
        <v>433</v>
      </c>
      <c r="R1807" s="9">
        <v>3</v>
      </c>
    </row>
    <row r="1808" spans="1:18" x14ac:dyDescent="0.3">
      <c r="A1808" s="9">
        <v>2098</v>
      </c>
      <c r="B1808" s="9" t="s">
        <v>1824</v>
      </c>
      <c r="C1808" s="9">
        <v>36</v>
      </c>
      <c r="D1808" s="9" t="s">
        <v>5023</v>
      </c>
      <c r="E1808" s="9" t="s">
        <v>6402</v>
      </c>
      <c r="F1808" s="9">
        <v>0</v>
      </c>
      <c r="G1808" s="9">
        <v>12875</v>
      </c>
      <c r="H1808" s="9" t="s">
        <v>6402</v>
      </c>
      <c r="I1808" s="9" t="s">
        <v>7457</v>
      </c>
      <c r="J1808" s="9">
        <v>110</v>
      </c>
      <c r="K1808" s="9" t="s">
        <v>7493</v>
      </c>
      <c r="L1808" s="9" t="s">
        <v>7507</v>
      </c>
      <c r="M1808" s="9">
        <v>1140.69</v>
      </c>
      <c r="N1808" s="9">
        <v>719.25</v>
      </c>
      <c r="O1808" s="9">
        <v>3</v>
      </c>
      <c r="P1808" s="9"/>
      <c r="Q1808" s="9">
        <v>469</v>
      </c>
      <c r="R1808" s="9">
        <v>6</v>
      </c>
    </row>
    <row r="1809" spans="1:18" x14ac:dyDescent="0.3">
      <c r="A1809" s="9">
        <v>1883</v>
      </c>
      <c r="B1809" s="9" t="s">
        <v>1825</v>
      </c>
      <c r="C1809" s="9">
        <v>44</v>
      </c>
      <c r="D1809" s="9" t="s">
        <v>5020</v>
      </c>
      <c r="E1809" s="9" t="s">
        <v>5137</v>
      </c>
      <c r="F1809" s="9">
        <v>0</v>
      </c>
      <c r="G1809" s="9">
        <v>10239</v>
      </c>
      <c r="H1809" s="9" t="s">
        <v>5137</v>
      </c>
      <c r="I1809" s="9" t="s">
        <v>7455</v>
      </c>
      <c r="J1809" s="9">
        <v>134</v>
      </c>
      <c r="K1809" s="9" t="s">
        <v>7482</v>
      </c>
      <c r="L1809" s="9" t="s">
        <v>7508</v>
      </c>
      <c r="M1809" s="9">
        <v>386.38</v>
      </c>
      <c r="N1809" s="9">
        <v>235.84</v>
      </c>
      <c r="O1809" s="9">
        <v>4</v>
      </c>
      <c r="P1809" s="9"/>
      <c r="Q1809" s="9">
        <v>348</v>
      </c>
      <c r="R1809" s="9">
        <v>5</v>
      </c>
    </row>
    <row r="1810" spans="1:18" x14ac:dyDescent="0.3">
      <c r="A1810" s="9">
        <v>2153</v>
      </c>
      <c r="B1810" s="9" t="s">
        <v>1826</v>
      </c>
      <c r="C1810" s="9">
        <v>20</v>
      </c>
      <c r="D1810" s="9" t="s">
        <v>5022</v>
      </c>
      <c r="E1810" s="9" t="s">
        <v>5746</v>
      </c>
      <c r="F1810" s="9">
        <v>0</v>
      </c>
      <c r="G1810" s="9">
        <v>13023</v>
      </c>
      <c r="H1810" s="9" t="s">
        <v>5746</v>
      </c>
      <c r="I1810" s="9" t="s">
        <v>7457</v>
      </c>
      <c r="J1810" s="9">
        <v>136</v>
      </c>
      <c r="K1810" s="9" t="s">
        <v>7503</v>
      </c>
      <c r="L1810" s="9" t="s">
        <v>7510</v>
      </c>
      <c r="M1810" s="9">
        <v>1477.88</v>
      </c>
      <c r="N1810" s="9">
        <v>702.57</v>
      </c>
      <c r="O1810" s="9">
        <v>4</v>
      </c>
      <c r="P1810" s="9"/>
      <c r="Q1810" s="9">
        <v>367</v>
      </c>
      <c r="R1810" s="9">
        <v>5</v>
      </c>
    </row>
    <row r="1811" spans="1:18" x14ac:dyDescent="0.3">
      <c r="A1811" s="9">
        <v>1973</v>
      </c>
      <c r="B1811" s="9" t="s">
        <v>1827</v>
      </c>
      <c r="C1811" s="9">
        <v>48</v>
      </c>
      <c r="D1811" s="9" t="s">
        <v>5023</v>
      </c>
      <c r="E1811" s="9" t="s">
        <v>6403</v>
      </c>
      <c r="F1811" s="9">
        <v>0</v>
      </c>
      <c r="G1811" s="9">
        <v>11097</v>
      </c>
      <c r="H1811" s="9" t="s">
        <v>6403</v>
      </c>
      <c r="I1811" s="9" t="s">
        <v>7457</v>
      </c>
      <c r="J1811" s="9">
        <v>147</v>
      </c>
      <c r="K1811" s="9" t="s">
        <v>7474</v>
      </c>
      <c r="L1811" s="9" t="s">
        <v>7508</v>
      </c>
      <c r="M1811" s="9">
        <v>778.31</v>
      </c>
      <c r="N1811" s="9">
        <v>494.44</v>
      </c>
      <c r="O1811" s="9">
        <v>2</v>
      </c>
      <c r="P1811" s="9"/>
      <c r="Q1811" s="9">
        <v>548</v>
      </c>
      <c r="R1811" s="9">
        <v>6</v>
      </c>
    </row>
    <row r="1812" spans="1:18" x14ac:dyDescent="0.3">
      <c r="A1812" s="9">
        <v>2107</v>
      </c>
      <c r="B1812" s="9" t="s">
        <v>1828</v>
      </c>
      <c r="C1812" s="9">
        <v>68</v>
      </c>
      <c r="D1812" s="9" t="s">
        <v>5019</v>
      </c>
      <c r="E1812" s="9" t="s">
        <v>6404</v>
      </c>
      <c r="F1812" s="9">
        <v>0</v>
      </c>
      <c r="G1812" s="9">
        <v>12078</v>
      </c>
      <c r="H1812" s="9" t="s">
        <v>6404</v>
      </c>
      <c r="I1812" s="9" t="s">
        <v>7457</v>
      </c>
      <c r="J1812" s="9">
        <v>136</v>
      </c>
      <c r="K1812" s="9" t="s">
        <v>7503</v>
      </c>
      <c r="L1812" s="9" t="s">
        <v>7510</v>
      </c>
      <c r="M1812" s="9">
        <v>1429.04</v>
      </c>
      <c r="N1812" s="9">
        <v>934.93</v>
      </c>
      <c r="O1812" s="9">
        <v>5</v>
      </c>
      <c r="P1812" s="9"/>
      <c r="Q1812" s="9">
        <v>351</v>
      </c>
      <c r="R1812" s="9">
        <v>10</v>
      </c>
    </row>
    <row r="1813" spans="1:18" x14ac:dyDescent="0.3">
      <c r="A1813" s="9">
        <v>2045</v>
      </c>
      <c r="B1813" s="9" t="s">
        <v>1829</v>
      </c>
      <c r="C1813" s="9">
        <v>47</v>
      </c>
      <c r="D1813" s="9" t="s">
        <v>5023</v>
      </c>
      <c r="E1813" s="9" t="s">
        <v>6405</v>
      </c>
      <c r="F1813" s="9">
        <v>0</v>
      </c>
      <c r="G1813" s="9">
        <v>12526</v>
      </c>
      <c r="H1813" s="9" t="s">
        <v>6405</v>
      </c>
      <c r="I1813" s="9" t="s">
        <v>7456</v>
      </c>
      <c r="J1813" s="9">
        <v>116</v>
      </c>
      <c r="K1813" s="9" t="s">
        <v>7480</v>
      </c>
      <c r="L1813" s="9" t="s">
        <v>7507</v>
      </c>
      <c r="M1813" s="9">
        <v>782.29</v>
      </c>
      <c r="N1813" s="9">
        <v>453.35</v>
      </c>
      <c r="O1813" s="9">
        <v>2</v>
      </c>
      <c r="P1813" s="9"/>
      <c r="Q1813" s="9">
        <v>331</v>
      </c>
      <c r="R1813" s="9">
        <v>5</v>
      </c>
    </row>
    <row r="1814" spans="1:18" x14ac:dyDescent="0.3">
      <c r="A1814" s="9">
        <v>2482</v>
      </c>
      <c r="B1814" s="9" t="s">
        <v>1830</v>
      </c>
      <c r="C1814" s="9">
        <v>41</v>
      </c>
      <c r="D1814" s="9" t="s">
        <v>5020</v>
      </c>
      <c r="E1814" s="9" t="s">
        <v>5373</v>
      </c>
      <c r="F1814" s="9">
        <v>0</v>
      </c>
      <c r="G1814" s="9">
        <v>13085</v>
      </c>
      <c r="H1814" s="9" t="s">
        <v>5373</v>
      </c>
      <c r="I1814" s="9" t="s">
        <v>7456</v>
      </c>
      <c r="J1814" s="9">
        <v>115</v>
      </c>
      <c r="K1814" s="9" t="s">
        <v>7481</v>
      </c>
      <c r="L1814" s="9" t="s">
        <v>7508</v>
      </c>
      <c r="M1814" s="9">
        <v>734.22</v>
      </c>
      <c r="N1814" s="9"/>
      <c r="O1814" s="9">
        <v>5</v>
      </c>
      <c r="P1814" s="9"/>
      <c r="Q1814" s="9">
        <v>618</v>
      </c>
      <c r="R1814" s="9">
        <v>5</v>
      </c>
    </row>
    <row r="1815" spans="1:18" x14ac:dyDescent="0.3">
      <c r="A1815" s="9">
        <v>1848</v>
      </c>
      <c r="B1815" s="9" t="s">
        <v>1831</v>
      </c>
      <c r="C1815" s="9">
        <v>19</v>
      </c>
      <c r="D1815" s="9" t="s">
        <v>5022</v>
      </c>
      <c r="E1815" s="9" t="s">
        <v>6406</v>
      </c>
      <c r="F1815" s="9">
        <v>0</v>
      </c>
      <c r="G1815" s="9">
        <v>12764</v>
      </c>
      <c r="H1815" s="9" t="s">
        <v>6406</v>
      </c>
      <c r="I1815" s="9" t="s">
        <v>7457</v>
      </c>
      <c r="J1815" s="9">
        <v>118</v>
      </c>
      <c r="K1815" s="9" t="s">
        <v>7501</v>
      </c>
      <c r="L1815" s="9" t="s">
        <v>7509</v>
      </c>
      <c r="M1815" s="9">
        <v>701.25</v>
      </c>
      <c r="N1815" s="9">
        <v>445.21</v>
      </c>
      <c r="O1815" s="9">
        <v>1</v>
      </c>
      <c r="P1815" s="9"/>
      <c r="Q1815" s="9">
        <v>421</v>
      </c>
      <c r="R1815" s="9">
        <v>3</v>
      </c>
    </row>
    <row r="1816" spans="1:18" x14ac:dyDescent="0.3">
      <c r="A1816" s="9">
        <v>2405</v>
      </c>
      <c r="B1816" s="9" t="s">
        <v>1832</v>
      </c>
      <c r="C1816" s="9">
        <v>28</v>
      </c>
      <c r="D1816" s="9" t="s">
        <v>5018</v>
      </c>
      <c r="E1816" s="9" t="s">
        <v>5621</v>
      </c>
      <c r="F1816" s="9">
        <v>0</v>
      </c>
      <c r="G1816" s="9">
        <v>11339</v>
      </c>
      <c r="H1816" s="9" t="s">
        <v>5621</v>
      </c>
      <c r="I1816" s="9" t="s">
        <v>7457</v>
      </c>
      <c r="J1816" s="9">
        <v>107</v>
      </c>
      <c r="K1816" s="9" t="s">
        <v>7485</v>
      </c>
      <c r="L1816" s="9" t="s">
        <v>7510</v>
      </c>
      <c r="M1816" s="9">
        <v>535.57000000000005</v>
      </c>
      <c r="N1816" s="9">
        <v>309.89</v>
      </c>
      <c r="O1816" s="9">
        <v>5</v>
      </c>
      <c r="P1816" s="9">
        <v>0.1</v>
      </c>
      <c r="Q1816" s="9">
        <v>692</v>
      </c>
      <c r="R1816" s="9">
        <v>6</v>
      </c>
    </row>
    <row r="1817" spans="1:18" x14ac:dyDescent="0.3">
      <c r="A1817" s="9">
        <v>1747</v>
      </c>
      <c r="B1817" s="9" t="s">
        <v>1833</v>
      </c>
      <c r="C1817" s="9">
        <v>39</v>
      </c>
      <c r="D1817" s="9" t="s">
        <v>5020</v>
      </c>
      <c r="E1817" s="9" t="s">
        <v>6407</v>
      </c>
      <c r="F1817" s="9">
        <v>1</v>
      </c>
      <c r="G1817" s="9">
        <v>10067</v>
      </c>
      <c r="H1817" s="9" t="s">
        <v>6407</v>
      </c>
      <c r="I1817" s="9" t="s">
        <v>7456</v>
      </c>
      <c r="J1817" s="9">
        <v>147</v>
      </c>
      <c r="K1817" s="9" t="s">
        <v>7474</v>
      </c>
      <c r="L1817" s="9" t="s">
        <v>7511</v>
      </c>
      <c r="M1817" s="9">
        <v>823.87</v>
      </c>
      <c r="N1817" s="9">
        <v>553.52</v>
      </c>
      <c r="O1817" s="9">
        <v>5</v>
      </c>
      <c r="P1817" s="9"/>
      <c r="Q1817" s="9">
        <v>685</v>
      </c>
      <c r="R1817" s="9">
        <v>4</v>
      </c>
    </row>
    <row r="1818" spans="1:18" x14ac:dyDescent="0.3">
      <c r="A1818" s="9">
        <v>2463</v>
      </c>
      <c r="B1818" s="9" t="s">
        <v>1834</v>
      </c>
      <c r="C1818" s="9">
        <v>32</v>
      </c>
      <c r="D1818" s="9" t="s">
        <v>5023</v>
      </c>
      <c r="E1818" s="9" t="s">
        <v>6408</v>
      </c>
      <c r="F1818" s="9">
        <v>1</v>
      </c>
      <c r="G1818" s="9">
        <v>13711</v>
      </c>
      <c r="H1818" s="9" t="s">
        <v>6408</v>
      </c>
      <c r="I1818" s="9" t="s">
        <v>7456</v>
      </c>
      <c r="J1818" s="9">
        <v>122</v>
      </c>
      <c r="K1818" s="9" t="s">
        <v>7465</v>
      </c>
      <c r="L1818" s="9" t="s">
        <v>7510</v>
      </c>
      <c r="M1818" s="9">
        <v>706.2</v>
      </c>
      <c r="N1818" s="9">
        <v>409.67</v>
      </c>
      <c r="O1818" s="9">
        <v>1</v>
      </c>
      <c r="P1818" s="9"/>
      <c r="Q1818" s="9">
        <v>728</v>
      </c>
      <c r="R1818" s="9">
        <v>4</v>
      </c>
    </row>
    <row r="1819" spans="1:18" x14ac:dyDescent="0.3">
      <c r="A1819" s="9">
        <v>1988</v>
      </c>
      <c r="B1819" s="9" t="s">
        <v>1835</v>
      </c>
      <c r="C1819" s="9">
        <v>55</v>
      </c>
      <c r="D1819" s="9" t="s">
        <v>5020</v>
      </c>
      <c r="E1819" s="9" t="s">
        <v>5549</v>
      </c>
      <c r="F1819" s="9">
        <v>1</v>
      </c>
      <c r="G1819" s="9">
        <v>13053</v>
      </c>
      <c r="H1819" s="9" t="s">
        <v>5549</v>
      </c>
      <c r="I1819" s="9" t="s">
        <v>7455</v>
      </c>
      <c r="J1819" s="9">
        <v>132</v>
      </c>
      <c r="K1819" s="9" t="s">
        <v>7506</v>
      </c>
      <c r="L1819" s="9" t="s">
        <v>7507</v>
      </c>
      <c r="M1819" s="9">
        <v>103.28</v>
      </c>
      <c r="N1819" s="9">
        <v>57.46</v>
      </c>
      <c r="O1819" s="9">
        <v>2</v>
      </c>
      <c r="P1819" s="9">
        <v>0.2</v>
      </c>
      <c r="Q1819" s="9">
        <v>612</v>
      </c>
      <c r="R1819" s="9">
        <v>3</v>
      </c>
    </row>
    <row r="1820" spans="1:18" x14ac:dyDescent="0.3">
      <c r="A1820" s="9">
        <v>1020</v>
      </c>
      <c r="B1820" s="9" t="s">
        <v>1836</v>
      </c>
      <c r="C1820" s="9">
        <v>48</v>
      </c>
      <c r="D1820" s="9" t="s">
        <v>5023</v>
      </c>
      <c r="E1820" s="9" t="s">
        <v>6409</v>
      </c>
      <c r="F1820" s="9">
        <v>0</v>
      </c>
      <c r="G1820" s="9">
        <v>12585</v>
      </c>
      <c r="H1820" s="9" t="s">
        <v>6409</v>
      </c>
      <c r="I1820" s="9" t="s">
        <v>7456</v>
      </c>
      <c r="J1820" s="9">
        <v>143</v>
      </c>
      <c r="K1820" s="9" t="s">
        <v>7475</v>
      </c>
      <c r="L1820" s="9" t="s">
        <v>7508</v>
      </c>
      <c r="M1820" s="9">
        <v>427.63</v>
      </c>
      <c r="N1820" s="9">
        <v>216.76</v>
      </c>
      <c r="O1820" s="9">
        <v>5</v>
      </c>
      <c r="P1820" s="9"/>
      <c r="Q1820" s="9">
        <v>534</v>
      </c>
      <c r="R1820" s="9">
        <v>7</v>
      </c>
    </row>
    <row r="1821" spans="1:18" x14ac:dyDescent="0.3">
      <c r="A1821" s="9">
        <v>1302</v>
      </c>
      <c r="B1821" s="9" t="s">
        <v>1837</v>
      </c>
      <c r="C1821" s="9">
        <v>80</v>
      </c>
      <c r="D1821" s="9" t="s">
        <v>5018</v>
      </c>
      <c r="E1821" s="9" t="s">
        <v>6410</v>
      </c>
      <c r="F1821" s="9">
        <v>0</v>
      </c>
      <c r="G1821" s="9">
        <v>11943</v>
      </c>
      <c r="H1821" s="9" t="s">
        <v>6410</v>
      </c>
      <c r="I1821" s="9" t="s">
        <v>7457</v>
      </c>
      <c r="J1821" s="9">
        <v>119</v>
      </c>
      <c r="K1821" s="9" t="s">
        <v>7459</v>
      </c>
      <c r="L1821" s="9" t="s">
        <v>7510</v>
      </c>
      <c r="M1821" s="9">
        <v>359.03</v>
      </c>
      <c r="N1821" s="9">
        <v>238.7</v>
      </c>
      <c r="O1821" s="9">
        <v>2</v>
      </c>
      <c r="P1821" s="9">
        <v>0.2</v>
      </c>
      <c r="Q1821" s="9">
        <v>407</v>
      </c>
      <c r="R1821" s="9">
        <v>4</v>
      </c>
    </row>
    <row r="1822" spans="1:18" x14ac:dyDescent="0.3">
      <c r="A1822" s="9">
        <v>1868</v>
      </c>
      <c r="B1822" s="9" t="s">
        <v>1838</v>
      </c>
      <c r="C1822" s="9">
        <v>25</v>
      </c>
      <c r="D1822" s="9" t="s">
        <v>5018</v>
      </c>
      <c r="E1822" s="9" t="s">
        <v>5620</v>
      </c>
      <c r="F1822" s="9">
        <v>0</v>
      </c>
      <c r="G1822" s="9">
        <v>11719</v>
      </c>
      <c r="H1822" s="9" t="s">
        <v>5620</v>
      </c>
      <c r="I1822" s="9" t="s">
        <v>7456</v>
      </c>
      <c r="J1822" s="9">
        <v>140</v>
      </c>
      <c r="K1822" s="9" t="s">
        <v>7468</v>
      </c>
      <c r="L1822" s="9" t="s">
        <v>7508</v>
      </c>
      <c r="M1822" s="9">
        <v>1307.78</v>
      </c>
      <c r="N1822" s="9">
        <v>571.26</v>
      </c>
      <c r="O1822" s="9">
        <v>2</v>
      </c>
      <c r="P1822" s="9"/>
      <c r="Q1822" s="9">
        <v>470</v>
      </c>
      <c r="R1822" s="9">
        <v>4</v>
      </c>
    </row>
    <row r="1823" spans="1:18" x14ac:dyDescent="0.3">
      <c r="A1823" s="9">
        <v>1083</v>
      </c>
      <c r="B1823" s="9" t="s">
        <v>1839</v>
      </c>
      <c r="C1823" s="9">
        <v>40</v>
      </c>
      <c r="D1823" s="9" t="s">
        <v>5019</v>
      </c>
      <c r="E1823" s="9" t="s">
        <v>6411</v>
      </c>
      <c r="F1823" s="9">
        <v>1</v>
      </c>
      <c r="G1823" s="9">
        <v>11672</v>
      </c>
      <c r="H1823" s="9" t="s">
        <v>6411</v>
      </c>
      <c r="I1823" s="9" t="s">
        <v>7455</v>
      </c>
      <c r="J1823" s="9">
        <v>101</v>
      </c>
      <c r="K1823" s="9" t="s">
        <v>7478</v>
      </c>
      <c r="L1823" s="9" t="s">
        <v>7510</v>
      </c>
      <c r="M1823" s="9">
        <v>918.36</v>
      </c>
      <c r="N1823" s="9"/>
      <c r="O1823" s="9">
        <v>4</v>
      </c>
      <c r="P1823" s="9"/>
      <c r="Q1823" s="9">
        <v>616</v>
      </c>
      <c r="R1823" s="9">
        <v>2</v>
      </c>
    </row>
    <row r="1824" spans="1:18" x14ac:dyDescent="0.3">
      <c r="A1824" s="9">
        <v>2476</v>
      </c>
      <c r="B1824" s="9" t="s">
        <v>1840</v>
      </c>
      <c r="C1824" s="9">
        <v>19</v>
      </c>
      <c r="D1824" s="9" t="s">
        <v>5018</v>
      </c>
      <c r="E1824" s="9" t="s">
        <v>6412</v>
      </c>
      <c r="F1824" s="9">
        <v>0</v>
      </c>
      <c r="G1824" s="9">
        <v>10290</v>
      </c>
      <c r="H1824" s="9" t="s">
        <v>6412</v>
      </c>
      <c r="I1824" s="9" t="s">
        <v>7455</v>
      </c>
      <c r="J1824" s="9">
        <v>135</v>
      </c>
      <c r="K1824" s="9" t="s">
        <v>7458</v>
      </c>
      <c r="L1824" s="9" t="s">
        <v>7510</v>
      </c>
      <c r="M1824" s="9">
        <v>1157.3399999999999</v>
      </c>
      <c r="N1824" s="9">
        <v>649.53</v>
      </c>
      <c r="O1824" s="9">
        <v>1</v>
      </c>
      <c r="P1824" s="9"/>
      <c r="Q1824" s="9">
        <v>728</v>
      </c>
      <c r="R1824" s="9">
        <v>3</v>
      </c>
    </row>
    <row r="1825" spans="1:18" x14ac:dyDescent="0.3">
      <c r="A1825" s="9">
        <v>2410</v>
      </c>
      <c r="B1825" s="9" t="s">
        <v>1841</v>
      </c>
      <c r="C1825" s="9">
        <v>6</v>
      </c>
      <c r="D1825" s="9" t="s">
        <v>5021</v>
      </c>
      <c r="E1825" s="9" t="s">
        <v>5654</v>
      </c>
      <c r="F1825" s="9">
        <v>1</v>
      </c>
      <c r="G1825" s="9">
        <v>13689</v>
      </c>
      <c r="H1825" s="9" t="s">
        <v>5654</v>
      </c>
      <c r="I1825" s="9" t="s">
        <v>7457</v>
      </c>
      <c r="J1825" s="9">
        <v>105</v>
      </c>
      <c r="K1825" s="9" t="s">
        <v>7461</v>
      </c>
      <c r="L1825" s="9" t="s">
        <v>7507</v>
      </c>
      <c r="M1825" s="9">
        <v>1437.4</v>
      </c>
      <c r="N1825" s="9">
        <v>814.18</v>
      </c>
      <c r="O1825" s="9">
        <v>1</v>
      </c>
      <c r="P1825" s="9"/>
      <c r="Q1825" s="9">
        <v>476</v>
      </c>
      <c r="R1825" s="9">
        <v>3</v>
      </c>
    </row>
    <row r="1826" spans="1:18" x14ac:dyDescent="0.3">
      <c r="A1826" s="9">
        <v>2280</v>
      </c>
      <c r="B1826" s="9" t="s">
        <v>1842</v>
      </c>
      <c r="C1826" s="9">
        <v>50</v>
      </c>
      <c r="D1826" s="9" t="s">
        <v>5020</v>
      </c>
      <c r="E1826" s="9" t="s">
        <v>5188</v>
      </c>
      <c r="F1826" s="9">
        <v>1</v>
      </c>
      <c r="G1826" s="9">
        <v>10974</v>
      </c>
      <c r="H1826" s="9" t="s">
        <v>5188</v>
      </c>
      <c r="I1826" s="9" t="s">
        <v>7456</v>
      </c>
      <c r="J1826" s="9">
        <v>112</v>
      </c>
      <c r="K1826" s="9" t="s">
        <v>7492</v>
      </c>
      <c r="L1826" s="9" t="s">
        <v>7510</v>
      </c>
      <c r="M1826" s="9">
        <v>983.86</v>
      </c>
      <c r="N1826" s="9">
        <v>585.95000000000005</v>
      </c>
      <c r="O1826" s="9">
        <v>3</v>
      </c>
      <c r="P1826" s="9"/>
      <c r="Q1826" s="9">
        <v>605</v>
      </c>
      <c r="R1826" s="9">
        <v>3</v>
      </c>
    </row>
    <row r="1827" spans="1:18" x14ac:dyDescent="0.3">
      <c r="A1827" s="9">
        <v>1569</v>
      </c>
      <c r="B1827" s="9" t="s">
        <v>1843</v>
      </c>
      <c r="C1827" s="9">
        <v>47</v>
      </c>
      <c r="D1827" s="9" t="s">
        <v>5020</v>
      </c>
      <c r="E1827" s="9" t="s">
        <v>6098</v>
      </c>
      <c r="F1827" s="9">
        <v>0</v>
      </c>
      <c r="G1827" s="9">
        <v>12071</v>
      </c>
      <c r="H1827" s="9" t="s">
        <v>6098</v>
      </c>
      <c r="I1827" s="9" t="s">
        <v>7455</v>
      </c>
      <c r="J1827" s="9">
        <v>112</v>
      </c>
      <c r="K1827" s="9" t="s">
        <v>7492</v>
      </c>
      <c r="L1827" s="9" t="s">
        <v>7509</v>
      </c>
      <c r="M1827" s="9">
        <v>1474.78</v>
      </c>
      <c r="N1827" s="9">
        <v>813.69</v>
      </c>
      <c r="O1827" s="9">
        <v>2</v>
      </c>
      <c r="P1827" s="9"/>
      <c r="Q1827" s="9">
        <v>594</v>
      </c>
      <c r="R1827" s="9">
        <v>4</v>
      </c>
    </row>
    <row r="1828" spans="1:18" x14ac:dyDescent="0.3">
      <c r="A1828" s="9">
        <v>1933</v>
      </c>
      <c r="B1828" s="9" t="s">
        <v>1844</v>
      </c>
      <c r="C1828" s="9">
        <v>27</v>
      </c>
      <c r="D1828" s="9" t="s">
        <v>5023</v>
      </c>
      <c r="E1828" s="9" t="s">
        <v>6381</v>
      </c>
      <c r="F1828" s="9">
        <v>0</v>
      </c>
      <c r="G1828" s="9">
        <v>10414</v>
      </c>
      <c r="H1828" s="9" t="s">
        <v>6381</v>
      </c>
      <c r="I1828" s="9" t="s">
        <v>7455</v>
      </c>
      <c r="J1828" s="9">
        <v>121</v>
      </c>
      <c r="K1828" s="9" t="s">
        <v>7495</v>
      </c>
      <c r="L1828" s="9" t="s">
        <v>7510</v>
      </c>
      <c r="M1828" s="9">
        <v>502.06</v>
      </c>
      <c r="N1828" s="9">
        <v>239.51</v>
      </c>
      <c r="O1828" s="9">
        <v>3</v>
      </c>
      <c r="P1828" s="9"/>
      <c r="Q1828" s="9">
        <v>529</v>
      </c>
      <c r="R1828" s="9">
        <v>6</v>
      </c>
    </row>
    <row r="1829" spans="1:18" x14ac:dyDescent="0.3">
      <c r="A1829" s="9">
        <v>2185</v>
      </c>
      <c r="B1829" s="9" t="s">
        <v>1845</v>
      </c>
      <c r="C1829" s="9">
        <v>41</v>
      </c>
      <c r="D1829" s="9" t="s">
        <v>5018</v>
      </c>
      <c r="E1829" s="9" t="s">
        <v>6413</v>
      </c>
      <c r="F1829" s="9">
        <v>1</v>
      </c>
      <c r="G1829" s="9">
        <v>10850</v>
      </c>
      <c r="H1829" s="9" t="s">
        <v>6413</v>
      </c>
      <c r="I1829" s="9" t="s">
        <v>7455</v>
      </c>
      <c r="J1829" s="9">
        <v>119</v>
      </c>
      <c r="K1829" s="9" t="s">
        <v>7459</v>
      </c>
      <c r="L1829" s="9" t="s">
        <v>7510</v>
      </c>
      <c r="M1829" s="9">
        <v>320.08999999999997</v>
      </c>
      <c r="N1829" s="9">
        <v>210.33</v>
      </c>
      <c r="O1829" s="9">
        <v>1</v>
      </c>
      <c r="P1829" s="9"/>
      <c r="Q1829" s="9">
        <v>882</v>
      </c>
      <c r="R1829" s="9">
        <v>3</v>
      </c>
    </row>
    <row r="1830" spans="1:18" x14ac:dyDescent="0.3">
      <c r="A1830" s="9">
        <v>2186</v>
      </c>
      <c r="B1830" s="9" t="s">
        <v>1846</v>
      </c>
      <c r="C1830" s="9">
        <v>30</v>
      </c>
      <c r="D1830" s="9" t="s">
        <v>5019</v>
      </c>
      <c r="E1830" s="9" t="s">
        <v>6239</v>
      </c>
      <c r="F1830" s="9">
        <v>0</v>
      </c>
      <c r="G1830" s="9">
        <v>13009</v>
      </c>
      <c r="H1830" s="9" t="s">
        <v>6239</v>
      </c>
      <c r="I1830" s="9" t="s">
        <v>7457</v>
      </c>
      <c r="J1830" s="9">
        <v>109</v>
      </c>
      <c r="K1830" s="9" t="s">
        <v>7466</v>
      </c>
      <c r="L1830" s="9" t="s">
        <v>7510</v>
      </c>
      <c r="M1830" s="9">
        <v>634.79999999999995</v>
      </c>
      <c r="N1830" s="9">
        <v>379.14</v>
      </c>
      <c r="O1830" s="9">
        <v>1</v>
      </c>
      <c r="P1830" s="9"/>
      <c r="Q1830" s="9">
        <v>338</v>
      </c>
      <c r="R1830" s="9">
        <v>5</v>
      </c>
    </row>
    <row r="1831" spans="1:18" x14ac:dyDescent="0.3">
      <c r="A1831" s="9">
        <v>2008</v>
      </c>
      <c r="B1831" s="9" t="s">
        <v>1847</v>
      </c>
      <c r="C1831" s="9">
        <v>32</v>
      </c>
      <c r="D1831" s="9" t="s">
        <v>5019</v>
      </c>
      <c r="E1831" s="9" t="s">
        <v>6414</v>
      </c>
      <c r="F1831" s="9">
        <v>1</v>
      </c>
      <c r="G1831" s="9">
        <v>13777</v>
      </c>
      <c r="H1831" s="9" t="s">
        <v>6414</v>
      </c>
      <c r="I1831" s="9" t="s">
        <v>7455</v>
      </c>
      <c r="J1831" s="9">
        <v>143</v>
      </c>
      <c r="K1831" s="9" t="s">
        <v>7475</v>
      </c>
      <c r="L1831" s="9" t="s">
        <v>7507</v>
      </c>
      <c r="M1831" s="9">
        <v>732.66</v>
      </c>
      <c r="N1831" s="9">
        <v>481.69</v>
      </c>
      <c r="O1831" s="9">
        <v>3</v>
      </c>
      <c r="P1831" s="9"/>
      <c r="Q1831" s="9">
        <v>391</v>
      </c>
      <c r="R1831" s="9">
        <v>5</v>
      </c>
    </row>
    <row r="1832" spans="1:18" x14ac:dyDescent="0.3">
      <c r="A1832" s="9">
        <v>1792</v>
      </c>
      <c r="B1832" s="9" t="s">
        <v>1848</v>
      </c>
      <c r="C1832" s="9">
        <v>35</v>
      </c>
      <c r="D1832" s="9" t="s">
        <v>5019</v>
      </c>
      <c r="E1832" s="9" t="s">
        <v>5340</v>
      </c>
      <c r="F1832" s="9">
        <v>1</v>
      </c>
      <c r="G1832" s="9">
        <v>12728</v>
      </c>
      <c r="H1832" s="9" t="s">
        <v>5340</v>
      </c>
      <c r="I1832" s="9" t="s">
        <v>7456</v>
      </c>
      <c r="J1832" s="9">
        <v>149</v>
      </c>
      <c r="K1832" s="9" t="s">
        <v>7467</v>
      </c>
      <c r="L1832" s="9" t="s">
        <v>7508</v>
      </c>
      <c r="M1832" s="9">
        <v>1348.27</v>
      </c>
      <c r="N1832" s="9">
        <v>650.96</v>
      </c>
      <c r="O1832" s="9">
        <v>1</v>
      </c>
      <c r="P1832" s="9"/>
      <c r="Q1832" s="9">
        <v>948</v>
      </c>
      <c r="R1832" s="9">
        <v>4</v>
      </c>
    </row>
    <row r="1833" spans="1:18" x14ac:dyDescent="0.3">
      <c r="A1833" s="9">
        <v>1791</v>
      </c>
      <c r="B1833" s="9" t="s">
        <v>1849</v>
      </c>
      <c r="C1833" s="9">
        <v>26</v>
      </c>
      <c r="D1833" s="9" t="s">
        <v>5022</v>
      </c>
      <c r="E1833" s="9" t="s">
        <v>5709</v>
      </c>
      <c r="F1833" s="9">
        <v>1</v>
      </c>
      <c r="G1833" s="9">
        <v>13107</v>
      </c>
      <c r="H1833" s="9" t="s">
        <v>5709</v>
      </c>
      <c r="I1833" s="9" t="s">
        <v>7457</v>
      </c>
      <c r="J1833" s="9">
        <v>148</v>
      </c>
      <c r="K1833" s="9" t="s">
        <v>7491</v>
      </c>
      <c r="L1833" s="9" t="s">
        <v>7508</v>
      </c>
      <c r="M1833" s="9">
        <v>861.91</v>
      </c>
      <c r="N1833" s="9">
        <v>509.49</v>
      </c>
      <c r="O1833" s="9">
        <v>1</v>
      </c>
      <c r="P1833" s="9">
        <v>0.2</v>
      </c>
      <c r="Q1833" s="9">
        <v>648</v>
      </c>
      <c r="R1833" s="9">
        <v>4</v>
      </c>
    </row>
    <row r="1834" spans="1:18" x14ac:dyDescent="0.3">
      <c r="A1834" s="9">
        <v>2294</v>
      </c>
      <c r="B1834" s="9" t="s">
        <v>1850</v>
      </c>
      <c r="C1834" s="9">
        <v>29</v>
      </c>
      <c r="D1834" s="9" t="s">
        <v>5021</v>
      </c>
      <c r="E1834" s="9" t="s">
        <v>5541</v>
      </c>
      <c r="F1834" s="9">
        <v>0</v>
      </c>
      <c r="G1834" s="9">
        <v>12148</v>
      </c>
      <c r="H1834" s="9" t="s">
        <v>5541</v>
      </c>
      <c r="I1834" s="9" t="s">
        <v>7456</v>
      </c>
      <c r="J1834" s="9">
        <v>136</v>
      </c>
      <c r="K1834" s="9" t="s">
        <v>7503</v>
      </c>
      <c r="L1834" s="9" t="s">
        <v>7507</v>
      </c>
      <c r="M1834" s="9">
        <v>473.66</v>
      </c>
      <c r="N1834" s="9">
        <v>290.95</v>
      </c>
      <c r="O1834" s="9">
        <v>4</v>
      </c>
      <c r="P1834" s="9"/>
      <c r="Q1834" s="9">
        <v>673</v>
      </c>
      <c r="R1834" s="9">
        <v>5</v>
      </c>
    </row>
    <row r="1835" spans="1:18" x14ac:dyDescent="0.3">
      <c r="A1835" s="9">
        <v>1491</v>
      </c>
      <c r="B1835" s="9" t="s">
        <v>1851</v>
      </c>
      <c r="C1835" s="9">
        <v>29</v>
      </c>
      <c r="D1835" s="9" t="s">
        <v>5018</v>
      </c>
      <c r="E1835" s="9" t="s">
        <v>6415</v>
      </c>
      <c r="F1835" s="9">
        <v>1</v>
      </c>
      <c r="G1835" s="9">
        <v>10545</v>
      </c>
      <c r="H1835" s="9" t="s">
        <v>6415</v>
      </c>
      <c r="I1835" s="9" t="s">
        <v>7456</v>
      </c>
      <c r="J1835" s="9">
        <v>142</v>
      </c>
      <c r="K1835" s="9" t="s">
        <v>7500</v>
      </c>
      <c r="L1835" s="9" t="s">
        <v>7509</v>
      </c>
      <c r="M1835" s="9">
        <v>1126.82</v>
      </c>
      <c r="N1835" s="9">
        <v>580.34</v>
      </c>
      <c r="O1835" s="9">
        <v>5</v>
      </c>
      <c r="P1835" s="9">
        <v>0.2</v>
      </c>
      <c r="Q1835" s="9">
        <v>1670</v>
      </c>
      <c r="R1835" s="9">
        <v>3</v>
      </c>
    </row>
    <row r="1836" spans="1:18" x14ac:dyDescent="0.3">
      <c r="A1836" s="9">
        <v>1207</v>
      </c>
      <c r="B1836" s="9" t="s">
        <v>1852</v>
      </c>
      <c r="C1836" s="9">
        <v>46</v>
      </c>
      <c r="D1836" s="9" t="s">
        <v>5019</v>
      </c>
      <c r="E1836" s="9" t="s">
        <v>6203</v>
      </c>
      <c r="F1836" s="9">
        <v>0</v>
      </c>
      <c r="G1836" s="9">
        <v>13960</v>
      </c>
      <c r="H1836" s="9" t="s">
        <v>6203</v>
      </c>
      <c r="I1836" s="9" t="s">
        <v>7455</v>
      </c>
      <c r="J1836" s="9">
        <v>147</v>
      </c>
      <c r="K1836" s="9" t="s">
        <v>7474</v>
      </c>
      <c r="L1836" s="9" t="s">
        <v>7509</v>
      </c>
      <c r="M1836" s="9">
        <v>783.46</v>
      </c>
      <c r="N1836" s="9">
        <v>504.29</v>
      </c>
      <c r="O1836" s="9">
        <v>4</v>
      </c>
      <c r="P1836" s="9"/>
      <c r="Q1836" s="9">
        <v>336</v>
      </c>
      <c r="R1836" s="9">
        <v>5</v>
      </c>
    </row>
    <row r="1837" spans="1:18" x14ac:dyDescent="0.3">
      <c r="A1837" s="9">
        <v>2083</v>
      </c>
      <c r="B1837" s="9" t="s">
        <v>1853</v>
      </c>
      <c r="C1837" s="9">
        <v>-1</v>
      </c>
      <c r="D1837" s="9" t="s">
        <v>5021</v>
      </c>
      <c r="E1837" s="9" t="s">
        <v>6139</v>
      </c>
      <c r="F1837" s="9">
        <v>0</v>
      </c>
      <c r="G1837" s="9">
        <v>12086</v>
      </c>
      <c r="H1837" s="9" t="s">
        <v>6139</v>
      </c>
      <c r="I1837" s="9" t="s">
        <v>7457</v>
      </c>
      <c r="J1837" s="9">
        <v>132</v>
      </c>
      <c r="K1837" s="9" t="s">
        <v>7506</v>
      </c>
      <c r="L1837" s="9" t="s">
        <v>7507</v>
      </c>
      <c r="M1837" s="9">
        <v>285.08999999999997</v>
      </c>
      <c r="N1837" s="9">
        <v>114.25</v>
      </c>
      <c r="O1837" s="9">
        <v>5</v>
      </c>
      <c r="P1837" s="9"/>
      <c r="Q1837" s="9">
        <v>435</v>
      </c>
      <c r="R1837" s="9">
        <v>3</v>
      </c>
    </row>
    <row r="1838" spans="1:18" x14ac:dyDescent="0.3">
      <c r="A1838" s="9">
        <v>1429</v>
      </c>
      <c r="B1838" s="9" t="s">
        <v>1854</v>
      </c>
      <c r="C1838" s="9">
        <v>36</v>
      </c>
      <c r="D1838" s="9" t="s">
        <v>5020</v>
      </c>
      <c r="E1838" s="9" t="s">
        <v>6416</v>
      </c>
      <c r="F1838" s="9">
        <v>0</v>
      </c>
      <c r="G1838" s="9">
        <v>12258</v>
      </c>
      <c r="H1838" s="9" t="s">
        <v>6416</v>
      </c>
      <c r="I1838" s="9" t="s">
        <v>7457</v>
      </c>
      <c r="J1838" s="9">
        <v>135</v>
      </c>
      <c r="K1838" s="9" t="s">
        <v>7458</v>
      </c>
      <c r="L1838" s="9" t="s">
        <v>7508</v>
      </c>
      <c r="M1838" s="9">
        <v>886.39</v>
      </c>
      <c r="N1838" s="9">
        <v>512.76</v>
      </c>
      <c r="O1838" s="9">
        <v>4</v>
      </c>
      <c r="P1838" s="9"/>
      <c r="Q1838" s="9">
        <v>568</v>
      </c>
      <c r="R1838" s="9">
        <v>1</v>
      </c>
    </row>
    <row r="1839" spans="1:18" x14ac:dyDescent="0.3">
      <c r="A1839" s="9">
        <v>1984</v>
      </c>
      <c r="B1839" s="9" t="s">
        <v>1855</v>
      </c>
      <c r="C1839" s="9">
        <v>23</v>
      </c>
      <c r="D1839" s="9" t="s">
        <v>5023</v>
      </c>
      <c r="E1839" s="9" t="s">
        <v>6417</v>
      </c>
      <c r="F1839" s="9">
        <v>0</v>
      </c>
      <c r="G1839" s="9">
        <v>10741</v>
      </c>
      <c r="H1839" s="9" t="s">
        <v>6417</v>
      </c>
      <c r="I1839" s="9" t="s">
        <v>7456</v>
      </c>
      <c r="J1839" s="9">
        <v>131</v>
      </c>
      <c r="K1839" s="9" t="s">
        <v>7504</v>
      </c>
      <c r="L1839" s="9" t="s">
        <v>7509</v>
      </c>
      <c r="M1839" s="9">
        <v>1371.52</v>
      </c>
      <c r="N1839" s="9">
        <v>801.06</v>
      </c>
      <c r="O1839" s="9">
        <v>4</v>
      </c>
      <c r="P1839" s="9">
        <v>0.1</v>
      </c>
      <c r="Q1839" s="9">
        <v>611</v>
      </c>
      <c r="R1839" s="9">
        <v>4</v>
      </c>
    </row>
    <row r="1840" spans="1:18" x14ac:dyDescent="0.3">
      <c r="A1840" s="9">
        <v>2332</v>
      </c>
      <c r="B1840" s="9" t="s">
        <v>1856</v>
      </c>
      <c r="C1840" s="9">
        <v>24</v>
      </c>
      <c r="D1840" s="9" t="s">
        <v>5018</v>
      </c>
      <c r="E1840" s="9" t="s">
        <v>5520</v>
      </c>
      <c r="F1840" s="9">
        <v>0</v>
      </c>
      <c r="G1840" s="9">
        <v>11814</v>
      </c>
      <c r="H1840" s="9" t="s">
        <v>5520</v>
      </c>
      <c r="I1840" s="9" t="s">
        <v>7457</v>
      </c>
      <c r="J1840" s="9">
        <v>132</v>
      </c>
      <c r="K1840" s="9" t="s">
        <v>7506</v>
      </c>
      <c r="L1840" s="9" t="s">
        <v>7507</v>
      </c>
      <c r="M1840" s="9">
        <v>1271.8</v>
      </c>
      <c r="N1840" s="9">
        <v>712.4</v>
      </c>
      <c r="O1840" s="9">
        <v>2</v>
      </c>
      <c r="P1840" s="9">
        <v>0.05</v>
      </c>
      <c r="Q1840" s="9">
        <v>789</v>
      </c>
      <c r="R1840" s="9">
        <v>4</v>
      </c>
    </row>
    <row r="1841" spans="1:18" x14ac:dyDescent="0.3">
      <c r="A1841" s="9">
        <v>1519</v>
      </c>
      <c r="B1841" s="9" t="s">
        <v>1857</v>
      </c>
      <c r="C1841" s="9">
        <v>32</v>
      </c>
      <c r="D1841" s="9" t="s">
        <v>5018</v>
      </c>
      <c r="E1841" s="9" t="s">
        <v>6418</v>
      </c>
      <c r="F1841" s="9">
        <v>0</v>
      </c>
      <c r="G1841" s="9">
        <v>10591</v>
      </c>
      <c r="H1841" s="9" t="s">
        <v>6418</v>
      </c>
      <c r="I1841" s="9" t="s">
        <v>7457</v>
      </c>
      <c r="J1841" s="9">
        <v>137</v>
      </c>
      <c r="K1841" s="9" t="s">
        <v>7484</v>
      </c>
      <c r="L1841" s="9" t="s">
        <v>7508</v>
      </c>
      <c r="M1841" s="9">
        <v>900.87</v>
      </c>
      <c r="N1841" s="9">
        <v>530.63</v>
      </c>
      <c r="O1841" s="9">
        <v>3</v>
      </c>
      <c r="P1841" s="9">
        <v>0.1</v>
      </c>
      <c r="Q1841" s="9">
        <v>611</v>
      </c>
      <c r="R1841" s="9">
        <v>6</v>
      </c>
    </row>
    <row r="1842" spans="1:18" x14ac:dyDescent="0.3">
      <c r="A1842" s="9">
        <v>1590</v>
      </c>
      <c r="B1842" s="9" t="s">
        <v>1858</v>
      </c>
      <c r="C1842" s="9">
        <v>39</v>
      </c>
      <c r="D1842" s="9" t="s">
        <v>5022</v>
      </c>
      <c r="E1842" s="9" t="s">
        <v>5296</v>
      </c>
      <c r="F1842" s="9">
        <v>1</v>
      </c>
      <c r="G1842" s="9">
        <v>10749</v>
      </c>
      <c r="H1842" s="9" t="s">
        <v>5296</v>
      </c>
      <c r="I1842" s="9" t="s">
        <v>7457</v>
      </c>
      <c r="J1842" s="9">
        <v>132</v>
      </c>
      <c r="K1842" s="9" t="s">
        <v>7506</v>
      </c>
      <c r="L1842" s="9" t="s">
        <v>7512</v>
      </c>
      <c r="M1842" s="9">
        <v>596.77</v>
      </c>
      <c r="N1842" s="9">
        <v>268.64999999999998</v>
      </c>
      <c r="O1842" s="9">
        <v>4</v>
      </c>
      <c r="P1842" s="9"/>
      <c r="Q1842" s="9">
        <v>880</v>
      </c>
      <c r="R1842" s="9">
        <v>1</v>
      </c>
    </row>
    <row r="1843" spans="1:18" x14ac:dyDescent="0.3">
      <c r="A1843" s="9">
        <v>2050</v>
      </c>
      <c r="B1843" s="9" t="s">
        <v>1859</v>
      </c>
      <c r="C1843" s="9">
        <v>36</v>
      </c>
      <c r="D1843" s="9" t="s">
        <v>5020</v>
      </c>
      <c r="E1843" s="9" t="s">
        <v>6419</v>
      </c>
      <c r="F1843" s="9">
        <v>1</v>
      </c>
      <c r="G1843" s="9">
        <v>12219</v>
      </c>
      <c r="H1843" s="9" t="s">
        <v>6419</v>
      </c>
      <c r="I1843" s="9" t="s">
        <v>7457</v>
      </c>
      <c r="J1843" s="9">
        <v>143</v>
      </c>
      <c r="K1843" s="9" t="s">
        <v>7475</v>
      </c>
      <c r="L1843" s="9" t="s">
        <v>7509</v>
      </c>
      <c r="M1843" s="9">
        <v>176.12</v>
      </c>
      <c r="N1843" s="9"/>
      <c r="O1843" s="9">
        <v>2</v>
      </c>
      <c r="P1843" s="9">
        <v>0.1</v>
      </c>
      <c r="Q1843" s="9">
        <v>639</v>
      </c>
      <c r="R1843" s="9">
        <v>2</v>
      </c>
    </row>
    <row r="1844" spans="1:18" x14ac:dyDescent="0.3">
      <c r="A1844" s="9">
        <v>1198</v>
      </c>
      <c r="B1844" s="9" t="s">
        <v>1860</v>
      </c>
      <c r="C1844" s="9">
        <v>24</v>
      </c>
      <c r="D1844" s="9" t="s">
        <v>5018</v>
      </c>
      <c r="E1844" s="9" t="s">
        <v>5527</v>
      </c>
      <c r="F1844" s="9">
        <v>1</v>
      </c>
      <c r="G1844" s="9">
        <v>10837</v>
      </c>
      <c r="H1844" s="9" t="s">
        <v>5527</v>
      </c>
      <c r="I1844" s="9" t="s">
        <v>7455</v>
      </c>
      <c r="J1844" s="9">
        <v>137</v>
      </c>
      <c r="K1844" s="9" t="s">
        <v>7484</v>
      </c>
      <c r="L1844" s="9" t="s">
        <v>7507</v>
      </c>
      <c r="M1844" s="9">
        <v>730.99</v>
      </c>
      <c r="N1844" s="9">
        <v>366.03</v>
      </c>
      <c r="O1844" s="9">
        <v>4</v>
      </c>
      <c r="P1844" s="9"/>
      <c r="Q1844" s="9">
        <v>689</v>
      </c>
      <c r="R1844" s="9">
        <v>3</v>
      </c>
    </row>
    <row r="1845" spans="1:18" x14ac:dyDescent="0.3">
      <c r="A1845" s="9">
        <v>1386</v>
      </c>
      <c r="B1845" s="9" t="s">
        <v>1861</v>
      </c>
      <c r="C1845" s="9">
        <v>50</v>
      </c>
      <c r="D1845" s="9" t="s">
        <v>5022</v>
      </c>
      <c r="E1845" s="9" t="s">
        <v>5734</v>
      </c>
      <c r="F1845" s="9">
        <v>0</v>
      </c>
      <c r="G1845" s="9">
        <v>12489</v>
      </c>
      <c r="H1845" s="9" t="s">
        <v>5734</v>
      </c>
      <c r="I1845" s="9" t="s">
        <v>7456</v>
      </c>
      <c r="J1845" s="9">
        <v>139</v>
      </c>
      <c r="K1845" s="9" t="s">
        <v>7486</v>
      </c>
      <c r="L1845" s="9" t="s">
        <v>7508</v>
      </c>
      <c r="M1845" s="9">
        <v>1140.52</v>
      </c>
      <c r="N1845" s="9">
        <v>610.88</v>
      </c>
      <c r="O1845" s="9">
        <v>3</v>
      </c>
      <c r="P1845" s="9"/>
      <c r="Q1845" s="9">
        <v>721</v>
      </c>
      <c r="R1845" s="9">
        <v>7</v>
      </c>
    </row>
    <row r="1846" spans="1:18" x14ac:dyDescent="0.3">
      <c r="A1846" s="9">
        <v>1348</v>
      </c>
      <c r="B1846" s="9" t="s">
        <v>1862</v>
      </c>
      <c r="C1846" s="9">
        <v>26</v>
      </c>
      <c r="D1846" s="9" t="s">
        <v>5022</v>
      </c>
      <c r="E1846" s="9" t="s">
        <v>6420</v>
      </c>
      <c r="F1846" s="9">
        <v>1</v>
      </c>
      <c r="G1846" s="9">
        <v>13130</v>
      </c>
      <c r="H1846" s="9" t="s">
        <v>6420</v>
      </c>
      <c r="I1846" s="9" t="s">
        <v>7456</v>
      </c>
      <c r="J1846" s="9">
        <v>138</v>
      </c>
      <c r="K1846" s="9" t="s">
        <v>7464</v>
      </c>
      <c r="L1846" s="9" t="s">
        <v>7509</v>
      </c>
      <c r="M1846" s="9">
        <v>572.4</v>
      </c>
      <c r="N1846" s="9">
        <v>286.16000000000003</v>
      </c>
      <c r="O1846" s="9">
        <v>2</v>
      </c>
      <c r="P1846" s="9"/>
      <c r="Q1846" s="9">
        <v>906</v>
      </c>
      <c r="R1846" s="9">
        <v>3</v>
      </c>
    </row>
    <row r="1847" spans="1:18" x14ac:dyDescent="0.3">
      <c r="A1847" s="9">
        <v>1959</v>
      </c>
      <c r="B1847" s="9" t="s">
        <v>1863</v>
      </c>
      <c r="C1847" s="9">
        <v>28</v>
      </c>
      <c r="D1847" s="9" t="s">
        <v>5022</v>
      </c>
      <c r="E1847" s="9" t="s">
        <v>6421</v>
      </c>
      <c r="F1847" s="9">
        <v>0</v>
      </c>
      <c r="G1847" s="9">
        <v>13481</v>
      </c>
      <c r="H1847" s="9" t="s">
        <v>6421</v>
      </c>
      <c r="I1847" s="9" t="s">
        <v>7457</v>
      </c>
      <c r="J1847" s="9">
        <v>130</v>
      </c>
      <c r="K1847" s="9" t="s">
        <v>7487</v>
      </c>
      <c r="L1847" s="9" t="s">
        <v>7507</v>
      </c>
      <c r="M1847" s="9">
        <v>391.4</v>
      </c>
      <c r="N1847" s="9">
        <v>212.21</v>
      </c>
      <c r="O1847" s="9">
        <v>5</v>
      </c>
      <c r="P1847" s="9"/>
      <c r="Q1847" s="9">
        <v>657</v>
      </c>
      <c r="R1847" s="9">
        <v>3</v>
      </c>
    </row>
    <row r="1848" spans="1:18" x14ac:dyDescent="0.3">
      <c r="A1848" s="9">
        <v>1692</v>
      </c>
      <c r="B1848" s="9" t="s">
        <v>1864</v>
      </c>
      <c r="C1848" s="9">
        <v>44</v>
      </c>
      <c r="D1848" s="9" t="s">
        <v>5018</v>
      </c>
      <c r="E1848" s="9" t="s">
        <v>5696</v>
      </c>
      <c r="F1848" s="9">
        <v>0</v>
      </c>
      <c r="G1848" s="9">
        <v>10533</v>
      </c>
      <c r="H1848" s="9" t="s">
        <v>5696</v>
      </c>
      <c r="I1848" s="9" t="s">
        <v>7457</v>
      </c>
      <c r="J1848" s="9">
        <v>132</v>
      </c>
      <c r="K1848" s="9" t="s">
        <v>7506</v>
      </c>
      <c r="L1848" s="9" t="s">
        <v>7509</v>
      </c>
      <c r="M1848" s="9">
        <v>1400.5</v>
      </c>
      <c r="N1848" s="9">
        <v>821.35</v>
      </c>
      <c r="O1848" s="9">
        <v>3</v>
      </c>
      <c r="P1848" s="9">
        <v>0.05</v>
      </c>
      <c r="Q1848" s="9">
        <v>493</v>
      </c>
      <c r="R1848" s="9">
        <v>4</v>
      </c>
    </row>
    <row r="1849" spans="1:18" x14ac:dyDescent="0.3">
      <c r="A1849" s="9">
        <v>1377</v>
      </c>
      <c r="B1849" s="9" t="s">
        <v>1865</v>
      </c>
      <c r="C1849" s="9">
        <v>44</v>
      </c>
      <c r="D1849" s="9" t="s">
        <v>5018</v>
      </c>
      <c r="E1849" s="9" t="s">
        <v>6422</v>
      </c>
      <c r="F1849" s="9">
        <v>1</v>
      </c>
      <c r="G1849" s="9">
        <v>10364</v>
      </c>
      <c r="H1849" s="9" t="s">
        <v>6422</v>
      </c>
      <c r="I1849" s="9" t="s">
        <v>7456</v>
      </c>
      <c r="J1849" s="9">
        <v>145</v>
      </c>
      <c r="K1849" s="9" t="s">
        <v>7470</v>
      </c>
      <c r="L1849" s="9" t="s">
        <v>7508</v>
      </c>
      <c r="M1849" s="9">
        <v>1241.26</v>
      </c>
      <c r="N1849" s="9">
        <v>808.68</v>
      </c>
      <c r="O1849" s="9">
        <v>1</v>
      </c>
      <c r="P1849" s="9"/>
      <c r="Q1849" s="9">
        <v>847</v>
      </c>
      <c r="R1849" s="9">
        <v>3</v>
      </c>
    </row>
    <row r="1850" spans="1:18" x14ac:dyDescent="0.3">
      <c r="A1850" s="9">
        <v>1898</v>
      </c>
      <c r="B1850" s="9" t="s">
        <v>1866</v>
      </c>
      <c r="C1850" s="9">
        <v>30</v>
      </c>
      <c r="D1850" s="9" t="s">
        <v>5018</v>
      </c>
      <c r="E1850" s="9" t="s">
        <v>6423</v>
      </c>
      <c r="F1850" s="9">
        <v>0</v>
      </c>
      <c r="G1850" s="9">
        <v>10366</v>
      </c>
      <c r="H1850" s="9" t="s">
        <v>6423</v>
      </c>
      <c r="I1850" s="9" t="s">
        <v>7456</v>
      </c>
      <c r="J1850" s="9">
        <v>102</v>
      </c>
      <c r="K1850" s="9" t="s">
        <v>7494</v>
      </c>
      <c r="L1850" s="9" t="s">
        <v>7510</v>
      </c>
      <c r="M1850" s="9">
        <v>975.5</v>
      </c>
      <c r="N1850" s="9">
        <v>531.67999999999995</v>
      </c>
      <c r="O1850" s="9">
        <v>2</v>
      </c>
      <c r="P1850" s="9"/>
      <c r="Q1850" s="9">
        <v>599</v>
      </c>
      <c r="R1850" s="9">
        <v>7</v>
      </c>
    </row>
    <row r="1851" spans="1:18" x14ac:dyDescent="0.3">
      <c r="A1851" s="9">
        <v>1915</v>
      </c>
      <c r="B1851" s="9" t="s">
        <v>1867</v>
      </c>
      <c r="C1851" s="9">
        <v>-4</v>
      </c>
      <c r="D1851" s="9" t="s">
        <v>5021</v>
      </c>
      <c r="E1851" s="9" t="s">
        <v>6424</v>
      </c>
      <c r="F1851" s="9">
        <v>0</v>
      </c>
      <c r="G1851" s="9">
        <v>13415</v>
      </c>
      <c r="H1851" s="9" t="s">
        <v>6424</v>
      </c>
      <c r="I1851" s="9" t="s">
        <v>7455</v>
      </c>
      <c r="J1851" s="9">
        <v>111</v>
      </c>
      <c r="K1851" s="9" t="s">
        <v>7476</v>
      </c>
      <c r="L1851" s="9" t="s">
        <v>7509</v>
      </c>
      <c r="M1851" s="9">
        <v>248.34</v>
      </c>
      <c r="N1851" s="9">
        <v>123.42</v>
      </c>
      <c r="O1851" s="9">
        <v>1</v>
      </c>
      <c r="P1851" s="9"/>
      <c r="Q1851" s="9">
        <v>415</v>
      </c>
      <c r="R1851" s="9">
        <v>2</v>
      </c>
    </row>
    <row r="1852" spans="1:18" x14ac:dyDescent="0.3">
      <c r="A1852" s="9">
        <v>1526</v>
      </c>
      <c r="B1852" s="9" t="s">
        <v>1868</v>
      </c>
      <c r="C1852" s="9">
        <v>26</v>
      </c>
      <c r="D1852" s="9" t="s">
        <v>5022</v>
      </c>
      <c r="E1852" s="9" t="s">
        <v>6425</v>
      </c>
      <c r="F1852" s="9">
        <v>1</v>
      </c>
      <c r="G1852" s="9">
        <v>11773</v>
      </c>
      <c r="H1852" s="9" t="s">
        <v>6425</v>
      </c>
      <c r="I1852" s="9" t="s">
        <v>7457</v>
      </c>
      <c r="J1852" s="9">
        <v>120</v>
      </c>
      <c r="K1852" s="9" t="s">
        <v>7488</v>
      </c>
      <c r="L1852" s="9" t="s">
        <v>7508</v>
      </c>
      <c r="M1852" s="9">
        <v>260.12</v>
      </c>
      <c r="N1852" s="9">
        <v>142.13</v>
      </c>
      <c r="O1852" s="9">
        <v>2</v>
      </c>
      <c r="P1852" s="9">
        <v>0.2</v>
      </c>
      <c r="Q1852" s="9">
        <v>853</v>
      </c>
      <c r="R1852" s="9">
        <v>2</v>
      </c>
    </row>
    <row r="1853" spans="1:18" x14ac:dyDescent="0.3">
      <c r="A1853" s="9">
        <v>2176</v>
      </c>
      <c r="B1853" s="9" t="s">
        <v>1869</v>
      </c>
      <c r="C1853" s="9">
        <v>42</v>
      </c>
      <c r="D1853" s="9" t="s">
        <v>5021</v>
      </c>
      <c r="E1853" s="9" t="s">
        <v>6426</v>
      </c>
      <c r="F1853" s="9">
        <v>0</v>
      </c>
      <c r="G1853" s="9">
        <v>12343</v>
      </c>
      <c r="H1853" s="9" t="s">
        <v>6426</v>
      </c>
      <c r="I1853" s="9" t="s">
        <v>7456</v>
      </c>
      <c r="J1853" s="9">
        <v>137</v>
      </c>
      <c r="K1853" s="9" t="s">
        <v>7484</v>
      </c>
      <c r="L1853" s="9" t="s">
        <v>7512</v>
      </c>
      <c r="M1853" s="9">
        <v>199.67</v>
      </c>
      <c r="N1853" s="9">
        <v>121.13</v>
      </c>
      <c r="O1853" s="9">
        <v>5</v>
      </c>
      <c r="P1853" s="9"/>
      <c r="Q1853" s="9">
        <v>351</v>
      </c>
      <c r="R1853" s="9">
        <v>4</v>
      </c>
    </row>
    <row r="1854" spans="1:18" x14ac:dyDescent="0.3">
      <c r="A1854" s="9">
        <v>1733</v>
      </c>
      <c r="B1854" s="9" t="s">
        <v>1870</v>
      </c>
      <c r="C1854" s="9">
        <v>50</v>
      </c>
      <c r="D1854" s="9" t="s">
        <v>5023</v>
      </c>
      <c r="E1854" s="9" t="s">
        <v>5632</v>
      </c>
      <c r="F1854" s="9">
        <v>1</v>
      </c>
      <c r="G1854" s="9">
        <v>13412</v>
      </c>
      <c r="H1854" s="9" t="s">
        <v>5632</v>
      </c>
      <c r="I1854" s="9" t="s">
        <v>7455</v>
      </c>
      <c r="J1854" s="9">
        <v>109</v>
      </c>
      <c r="K1854" s="9" t="s">
        <v>7466</v>
      </c>
      <c r="L1854" s="9" t="s">
        <v>7510</v>
      </c>
      <c r="M1854" s="9">
        <v>943.63</v>
      </c>
      <c r="N1854" s="9">
        <v>475.6</v>
      </c>
      <c r="O1854" s="9">
        <v>2</v>
      </c>
      <c r="P1854" s="9"/>
      <c r="Q1854" s="9">
        <v>1399</v>
      </c>
      <c r="R1854" s="9">
        <v>2</v>
      </c>
    </row>
    <row r="1855" spans="1:18" x14ac:dyDescent="0.3">
      <c r="A1855" s="9">
        <v>1205</v>
      </c>
      <c r="B1855" s="9" t="s">
        <v>1871</v>
      </c>
      <c r="C1855" s="9">
        <v>38</v>
      </c>
      <c r="D1855" s="9" t="s">
        <v>5018</v>
      </c>
      <c r="E1855" s="9" t="s">
        <v>6427</v>
      </c>
      <c r="F1855" s="9">
        <v>0</v>
      </c>
      <c r="G1855" s="9">
        <v>12653</v>
      </c>
      <c r="H1855" s="9" t="s">
        <v>6427</v>
      </c>
      <c r="I1855" s="9" t="s">
        <v>7455</v>
      </c>
      <c r="J1855" s="9">
        <v>138</v>
      </c>
      <c r="K1855" s="9" t="s">
        <v>7464</v>
      </c>
      <c r="L1855" s="9" t="s">
        <v>7510</v>
      </c>
      <c r="M1855" s="9">
        <v>217.57</v>
      </c>
      <c r="N1855" s="9">
        <v>114.07</v>
      </c>
      <c r="O1855" s="9">
        <v>4</v>
      </c>
      <c r="P1855" s="9"/>
      <c r="Q1855" s="9">
        <v>417</v>
      </c>
      <c r="R1855" s="9">
        <v>5</v>
      </c>
    </row>
    <row r="1856" spans="1:18" x14ac:dyDescent="0.3">
      <c r="A1856" s="9">
        <v>1454</v>
      </c>
      <c r="B1856" s="9" t="s">
        <v>1872</v>
      </c>
      <c r="C1856" s="9">
        <v>32</v>
      </c>
      <c r="D1856" s="9" t="s">
        <v>5020</v>
      </c>
      <c r="E1856" s="9" t="s">
        <v>5871</v>
      </c>
      <c r="F1856" s="9">
        <v>0</v>
      </c>
      <c r="G1856" s="9">
        <v>12803</v>
      </c>
      <c r="H1856" s="9" t="s">
        <v>5871</v>
      </c>
      <c r="I1856" s="9" t="s">
        <v>7457</v>
      </c>
      <c r="J1856" s="9">
        <v>149</v>
      </c>
      <c r="K1856" s="9" t="s">
        <v>7467</v>
      </c>
      <c r="L1856" s="9" t="s">
        <v>7509</v>
      </c>
      <c r="M1856" s="9">
        <v>1271.81</v>
      </c>
      <c r="N1856" s="9">
        <v>723.47</v>
      </c>
      <c r="O1856" s="9">
        <v>1</v>
      </c>
      <c r="P1856" s="9">
        <v>0.05</v>
      </c>
      <c r="Q1856" s="9">
        <v>561</v>
      </c>
      <c r="R1856" s="9">
        <v>7</v>
      </c>
    </row>
    <row r="1857" spans="1:18" x14ac:dyDescent="0.3">
      <c r="A1857" s="9">
        <v>2296</v>
      </c>
      <c r="B1857" s="9" t="s">
        <v>1873</v>
      </c>
      <c r="C1857" s="9">
        <v>74</v>
      </c>
      <c r="D1857" s="9" t="s">
        <v>5019</v>
      </c>
      <c r="E1857" s="9" t="s">
        <v>6428</v>
      </c>
      <c r="F1857" s="9">
        <v>0</v>
      </c>
      <c r="G1857" s="9">
        <v>12570</v>
      </c>
      <c r="H1857" s="9" t="s">
        <v>6428</v>
      </c>
      <c r="I1857" s="9" t="s">
        <v>7455</v>
      </c>
      <c r="J1857" s="9">
        <v>119</v>
      </c>
      <c r="K1857" s="9" t="s">
        <v>7459</v>
      </c>
      <c r="L1857" s="9" t="s">
        <v>7507</v>
      </c>
      <c r="M1857" s="9">
        <v>1489.8</v>
      </c>
      <c r="N1857" s="9">
        <v>727.32</v>
      </c>
      <c r="O1857" s="9">
        <v>1</v>
      </c>
      <c r="P1857" s="9">
        <v>0.2</v>
      </c>
      <c r="Q1857" s="9">
        <v>481</v>
      </c>
      <c r="R1857" s="9">
        <v>5</v>
      </c>
    </row>
    <row r="1858" spans="1:18" x14ac:dyDescent="0.3">
      <c r="A1858" s="9">
        <v>2259</v>
      </c>
      <c r="B1858" s="9" t="s">
        <v>1874</v>
      </c>
      <c r="C1858" s="9">
        <v>34</v>
      </c>
      <c r="D1858" s="9" t="s">
        <v>5023</v>
      </c>
      <c r="E1858" s="9" t="s">
        <v>6429</v>
      </c>
      <c r="F1858" s="9">
        <v>0</v>
      </c>
      <c r="G1858" s="9">
        <v>11652</v>
      </c>
      <c r="H1858" s="9" t="s">
        <v>6429</v>
      </c>
      <c r="I1858" s="9" t="s">
        <v>7455</v>
      </c>
      <c r="J1858" s="9">
        <v>140</v>
      </c>
      <c r="K1858" s="9" t="s">
        <v>7468</v>
      </c>
      <c r="L1858" s="9" t="s">
        <v>7509</v>
      </c>
      <c r="M1858" s="9">
        <v>581.20000000000005</v>
      </c>
      <c r="N1858" s="9">
        <v>268.94</v>
      </c>
      <c r="O1858" s="9">
        <v>2</v>
      </c>
      <c r="P1858" s="9"/>
      <c r="Q1858" s="9">
        <v>413</v>
      </c>
      <c r="R1858" s="9">
        <v>2</v>
      </c>
    </row>
    <row r="1859" spans="1:18" x14ac:dyDescent="0.3">
      <c r="A1859" s="9">
        <v>1520</v>
      </c>
      <c r="B1859" s="9" t="s">
        <v>1875</v>
      </c>
      <c r="C1859" s="9">
        <v>49</v>
      </c>
      <c r="D1859" s="9" t="s">
        <v>5019</v>
      </c>
      <c r="E1859" s="9" t="s">
        <v>6430</v>
      </c>
      <c r="F1859" s="9">
        <v>0</v>
      </c>
      <c r="G1859" s="9">
        <v>10264</v>
      </c>
      <c r="H1859" s="9" t="s">
        <v>6430</v>
      </c>
      <c r="I1859" s="9" t="s">
        <v>7455</v>
      </c>
      <c r="J1859" s="9">
        <v>107</v>
      </c>
      <c r="K1859" s="9" t="s">
        <v>7485</v>
      </c>
      <c r="L1859" s="9" t="s">
        <v>7508</v>
      </c>
      <c r="M1859" s="9">
        <v>707.82</v>
      </c>
      <c r="N1859" s="9">
        <v>312.94</v>
      </c>
      <c r="O1859" s="9">
        <v>4</v>
      </c>
      <c r="P1859" s="9"/>
      <c r="Q1859" s="9">
        <v>365</v>
      </c>
      <c r="R1859" s="9">
        <v>6</v>
      </c>
    </row>
    <row r="1860" spans="1:18" x14ac:dyDescent="0.3">
      <c r="A1860" s="9">
        <v>2016</v>
      </c>
      <c r="B1860" s="9" t="s">
        <v>1876</v>
      </c>
      <c r="C1860" s="9">
        <v>19</v>
      </c>
      <c r="D1860" s="9" t="s">
        <v>5019</v>
      </c>
      <c r="E1860" s="9" t="s">
        <v>6431</v>
      </c>
      <c r="F1860" s="9">
        <v>0</v>
      </c>
      <c r="G1860" s="9">
        <v>13595</v>
      </c>
      <c r="H1860" s="9" t="s">
        <v>6431</v>
      </c>
      <c r="I1860" s="9" t="s">
        <v>7455</v>
      </c>
      <c r="J1860" s="9">
        <v>105</v>
      </c>
      <c r="K1860" s="9" t="s">
        <v>7461</v>
      </c>
      <c r="L1860" s="9" t="s">
        <v>7507</v>
      </c>
      <c r="M1860" s="9">
        <v>1081.92</v>
      </c>
      <c r="N1860" s="9">
        <v>547.22</v>
      </c>
      <c r="O1860" s="9">
        <v>4</v>
      </c>
      <c r="P1860" s="9">
        <v>0.1</v>
      </c>
      <c r="Q1860" s="9">
        <v>478</v>
      </c>
      <c r="R1860" s="9">
        <v>6</v>
      </c>
    </row>
    <row r="1861" spans="1:18" x14ac:dyDescent="0.3">
      <c r="A1861" s="9">
        <v>1955</v>
      </c>
      <c r="B1861" s="9" t="s">
        <v>1877</v>
      </c>
      <c r="C1861" s="9">
        <v>23</v>
      </c>
      <c r="D1861" s="9" t="s">
        <v>5018</v>
      </c>
      <c r="E1861" s="9" t="s">
        <v>6432</v>
      </c>
      <c r="F1861" s="9">
        <v>0</v>
      </c>
      <c r="G1861" s="9">
        <v>13737</v>
      </c>
      <c r="H1861" s="9" t="s">
        <v>6432</v>
      </c>
      <c r="I1861" s="9" t="s">
        <v>7455</v>
      </c>
      <c r="J1861" s="9">
        <v>147</v>
      </c>
      <c r="K1861" s="9" t="s">
        <v>7474</v>
      </c>
      <c r="L1861" s="9" t="s">
        <v>7508</v>
      </c>
      <c r="M1861" s="9">
        <v>1408.87</v>
      </c>
      <c r="N1861" s="9">
        <v>583.98</v>
      </c>
      <c r="O1861" s="9">
        <v>2</v>
      </c>
      <c r="P1861" s="9">
        <v>0.2</v>
      </c>
      <c r="Q1861" s="9">
        <v>371</v>
      </c>
      <c r="R1861" s="9">
        <v>6</v>
      </c>
    </row>
    <row r="1862" spans="1:18" x14ac:dyDescent="0.3">
      <c r="A1862" s="9">
        <v>1725</v>
      </c>
      <c r="B1862" s="9" t="s">
        <v>1878</v>
      </c>
      <c r="C1862" s="9">
        <v>49</v>
      </c>
      <c r="D1862" s="9" t="s">
        <v>5020</v>
      </c>
      <c r="E1862" s="9" t="s">
        <v>5283</v>
      </c>
      <c r="F1862" s="9">
        <v>0</v>
      </c>
      <c r="G1862" s="9">
        <v>11061</v>
      </c>
      <c r="H1862" s="9" t="s">
        <v>5283</v>
      </c>
      <c r="I1862" s="9" t="s">
        <v>7457</v>
      </c>
      <c r="J1862" s="9">
        <v>142</v>
      </c>
      <c r="K1862" s="9" t="s">
        <v>7500</v>
      </c>
      <c r="L1862" s="9" t="s">
        <v>7508</v>
      </c>
      <c r="M1862" s="9">
        <v>1346.44</v>
      </c>
      <c r="N1862" s="9">
        <v>774.26</v>
      </c>
      <c r="O1862" s="9">
        <v>3</v>
      </c>
      <c r="P1862" s="9"/>
      <c r="Q1862" s="9">
        <v>504</v>
      </c>
      <c r="R1862" s="9">
        <v>9</v>
      </c>
    </row>
    <row r="1863" spans="1:18" x14ac:dyDescent="0.3">
      <c r="A1863" s="9">
        <v>2013</v>
      </c>
      <c r="B1863" s="9" t="s">
        <v>1879</v>
      </c>
      <c r="C1863" s="9">
        <v>55</v>
      </c>
      <c r="D1863" s="9" t="s">
        <v>5019</v>
      </c>
      <c r="E1863" s="9" t="s">
        <v>6433</v>
      </c>
      <c r="F1863" s="9">
        <v>0</v>
      </c>
      <c r="G1863" s="9">
        <v>12034</v>
      </c>
      <c r="H1863" s="9" t="s">
        <v>6433</v>
      </c>
      <c r="I1863" s="9" t="s">
        <v>7457</v>
      </c>
      <c r="J1863" s="9">
        <v>124</v>
      </c>
      <c r="K1863" s="9" t="s">
        <v>7497</v>
      </c>
      <c r="L1863" s="9" t="s">
        <v>7507</v>
      </c>
      <c r="M1863" s="9">
        <v>133.51</v>
      </c>
      <c r="N1863" s="9">
        <v>60.45</v>
      </c>
      <c r="O1863" s="9">
        <v>5</v>
      </c>
      <c r="P1863" s="9"/>
      <c r="Q1863" s="9">
        <v>409</v>
      </c>
      <c r="R1863" s="9">
        <v>5</v>
      </c>
    </row>
    <row r="1864" spans="1:18" x14ac:dyDescent="0.3">
      <c r="A1864" s="9">
        <v>1500</v>
      </c>
      <c r="B1864" s="9" t="s">
        <v>1880</v>
      </c>
      <c r="C1864" s="9">
        <v>34</v>
      </c>
      <c r="D1864" s="9" t="s">
        <v>5022</v>
      </c>
      <c r="E1864" s="9" t="s">
        <v>6434</v>
      </c>
      <c r="F1864" s="9">
        <v>0</v>
      </c>
      <c r="G1864" s="9">
        <v>13202</v>
      </c>
      <c r="H1864" s="9" t="s">
        <v>6434</v>
      </c>
      <c r="I1864" s="9" t="s">
        <v>7457</v>
      </c>
      <c r="J1864" s="9">
        <v>148</v>
      </c>
      <c r="K1864" s="9" t="s">
        <v>7491</v>
      </c>
      <c r="L1864" s="9" t="s">
        <v>7510</v>
      </c>
      <c r="M1864" s="9">
        <v>295.14999999999998</v>
      </c>
      <c r="N1864" s="9">
        <v>151.47999999999999</v>
      </c>
      <c r="O1864" s="9">
        <v>2</v>
      </c>
      <c r="P1864" s="9">
        <v>0.05</v>
      </c>
      <c r="Q1864" s="9">
        <v>570</v>
      </c>
      <c r="R1864" s="9">
        <v>3</v>
      </c>
    </row>
    <row r="1865" spans="1:18" x14ac:dyDescent="0.3">
      <c r="A1865" s="9">
        <v>1116</v>
      </c>
      <c r="B1865" s="9" t="s">
        <v>1881</v>
      </c>
      <c r="C1865" s="9">
        <v>12</v>
      </c>
      <c r="D1865" s="9" t="s">
        <v>5019</v>
      </c>
      <c r="E1865" s="9" t="s">
        <v>6435</v>
      </c>
      <c r="F1865" s="9">
        <v>0</v>
      </c>
      <c r="G1865" s="9">
        <v>10381</v>
      </c>
      <c r="H1865" s="9" t="s">
        <v>6435</v>
      </c>
      <c r="I1865" s="9" t="s">
        <v>7457</v>
      </c>
      <c r="J1865" s="9">
        <v>141</v>
      </c>
      <c r="K1865" s="9" t="s">
        <v>7490</v>
      </c>
      <c r="L1865" s="9" t="s">
        <v>7508</v>
      </c>
      <c r="M1865" s="9">
        <v>1144.17</v>
      </c>
      <c r="N1865" s="9">
        <v>550.08000000000004</v>
      </c>
      <c r="O1865" s="9">
        <v>4</v>
      </c>
      <c r="P1865" s="9"/>
      <c r="Q1865" s="9">
        <v>1071</v>
      </c>
      <c r="R1865" s="9">
        <v>3</v>
      </c>
    </row>
    <row r="1866" spans="1:18" x14ac:dyDescent="0.3">
      <c r="A1866" s="9">
        <v>1385</v>
      </c>
      <c r="B1866" s="9" t="s">
        <v>1882</v>
      </c>
      <c r="C1866" s="9">
        <v>37</v>
      </c>
      <c r="D1866" s="9" t="s">
        <v>5023</v>
      </c>
      <c r="E1866" s="9" t="s">
        <v>6436</v>
      </c>
      <c r="F1866" s="9">
        <v>0</v>
      </c>
      <c r="G1866" s="9">
        <v>13296</v>
      </c>
      <c r="H1866" s="9" t="s">
        <v>6436</v>
      </c>
      <c r="I1866" s="9" t="s">
        <v>7456</v>
      </c>
      <c r="J1866" s="9">
        <v>107</v>
      </c>
      <c r="K1866" s="9" t="s">
        <v>7485</v>
      </c>
      <c r="L1866" s="9" t="s">
        <v>7509</v>
      </c>
      <c r="M1866" s="9">
        <v>1048.9000000000001</v>
      </c>
      <c r="N1866" s="9">
        <v>617.91999999999996</v>
      </c>
      <c r="O1866" s="9">
        <v>5</v>
      </c>
      <c r="P1866" s="9"/>
      <c r="Q1866" s="9">
        <v>378</v>
      </c>
      <c r="R1866" s="9">
        <v>6</v>
      </c>
    </row>
    <row r="1867" spans="1:18" x14ac:dyDescent="0.3">
      <c r="A1867" s="9">
        <v>2367</v>
      </c>
      <c r="B1867" s="9" t="s">
        <v>1883</v>
      </c>
      <c r="C1867" s="9">
        <v>42</v>
      </c>
      <c r="D1867" s="9" t="s">
        <v>5020</v>
      </c>
      <c r="E1867" s="9" t="s">
        <v>6437</v>
      </c>
      <c r="F1867" s="9">
        <v>1</v>
      </c>
      <c r="G1867" s="9">
        <v>11166</v>
      </c>
      <c r="H1867" s="9" t="s">
        <v>6437</v>
      </c>
      <c r="I1867" s="9" t="s">
        <v>7457</v>
      </c>
      <c r="J1867" s="9">
        <v>111</v>
      </c>
      <c r="K1867" s="9" t="s">
        <v>7476</v>
      </c>
      <c r="L1867" s="9" t="s">
        <v>7510</v>
      </c>
      <c r="M1867" s="9">
        <v>243.17</v>
      </c>
      <c r="N1867" s="9">
        <v>159.30000000000001</v>
      </c>
      <c r="O1867" s="9">
        <v>2</v>
      </c>
      <c r="P1867" s="9"/>
      <c r="Q1867" s="9">
        <v>825</v>
      </c>
      <c r="R1867" s="9">
        <v>7</v>
      </c>
    </row>
    <row r="1868" spans="1:18" x14ac:dyDescent="0.3">
      <c r="A1868" s="9">
        <v>1583</v>
      </c>
      <c r="B1868" s="9" t="s">
        <v>1884</v>
      </c>
      <c r="C1868" s="9">
        <v>41</v>
      </c>
      <c r="D1868" s="9" t="s">
        <v>5020</v>
      </c>
      <c r="E1868" s="9" t="s">
        <v>6438</v>
      </c>
      <c r="F1868" s="9">
        <v>1</v>
      </c>
      <c r="G1868" s="9">
        <v>12478</v>
      </c>
      <c r="H1868" s="9" t="s">
        <v>6438</v>
      </c>
      <c r="I1868" s="9" t="s">
        <v>7457</v>
      </c>
      <c r="J1868" s="9">
        <v>109</v>
      </c>
      <c r="K1868" s="9" t="s">
        <v>7466</v>
      </c>
      <c r="L1868" s="9" t="s">
        <v>7510</v>
      </c>
      <c r="M1868" s="9">
        <v>777.99</v>
      </c>
      <c r="N1868" s="9">
        <v>459.01</v>
      </c>
      <c r="O1868" s="9">
        <v>5</v>
      </c>
      <c r="P1868" s="9"/>
      <c r="Q1868" s="9">
        <v>603</v>
      </c>
      <c r="R1868" s="9">
        <v>3</v>
      </c>
    </row>
    <row r="1869" spans="1:18" x14ac:dyDescent="0.3">
      <c r="A1869" s="9">
        <v>1394</v>
      </c>
      <c r="B1869" s="9" t="s">
        <v>1885</v>
      </c>
      <c r="C1869" s="9">
        <v>31</v>
      </c>
      <c r="D1869" s="9" t="s">
        <v>5019</v>
      </c>
      <c r="E1869" s="9" t="s">
        <v>6439</v>
      </c>
      <c r="F1869" s="9">
        <v>0</v>
      </c>
      <c r="G1869" s="9">
        <v>10388</v>
      </c>
      <c r="H1869" s="9" t="s">
        <v>6439</v>
      </c>
      <c r="I1869" s="9" t="s">
        <v>7457</v>
      </c>
      <c r="J1869" s="9">
        <v>149</v>
      </c>
      <c r="K1869" s="9" t="s">
        <v>7467</v>
      </c>
      <c r="L1869" s="9" t="s">
        <v>7507</v>
      </c>
      <c r="M1869" s="9">
        <v>1182.18</v>
      </c>
      <c r="N1869" s="9">
        <v>665.27</v>
      </c>
      <c r="O1869" s="9">
        <v>3</v>
      </c>
      <c r="P1869" s="9"/>
      <c r="Q1869" s="9">
        <v>510</v>
      </c>
      <c r="R1869" s="9">
        <v>5</v>
      </c>
    </row>
    <row r="1870" spans="1:18" x14ac:dyDescent="0.3">
      <c r="A1870" s="9">
        <v>2087</v>
      </c>
      <c r="B1870" s="9" t="s">
        <v>1886</v>
      </c>
      <c r="C1870" s="9">
        <v>37</v>
      </c>
      <c r="D1870" s="9" t="s">
        <v>5020</v>
      </c>
      <c r="E1870" s="9" t="s">
        <v>5869</v>
      </c>
      <c r="F1870" s="9">
        <v>0</v>
      </c>
      <c r="G1870" s="9">
        <v>12101</v>
      </c>
      <c r="H1870" s="9" t="s">
        <v>5869</v>
      </c>
      <c r="I1870" s="9" t="s">
        <v>7455</v>
      </c>
      <c r="J1870" s="9">
        <v>130</v>
      </c>
      <c r="K1870" s="9" t="s">
        <v>7487</v>
      </c>
      <c r="L1870" s="9" t="s">
        <v>7509</v>
      </c>
      <c r="M1870" s="9">
        <v>367.23</v>
      </c>
      <c r="N1870" s="9">
        <v>220.6</v>
      </c>
      <c r="O1870" s="9">
        <v>4</v>
      </c>
      <c r="P1870" s="9">
        <v>0.2</v>
      </c>
      <c r="Q1870" s="9">
        <v>757</v>
      </c>
      <c r="R1870" s="9">
        <v>1</v>
      </c>
    </row>
    <row r="1871" spans="1:18" x14ac:dyDescent="0.3">
      <c r="A1871" s="9">
        <v>1720</v>
      </c>
      <c r="B1871" s="9" t="s">
        <v>1887</v>
      </c>
      <c r="C1871" s="9">
        <v>28</v>
      </c>
      <c r="D1871" s="9" t="s">
        <v>5023</v>
      </c>
      <c r="E1871" s="9" t="s">
        <v>6084</v>
      </c>
      <c r="F1871" s="9">
        <v>0</v>
      </c>
      <c r="G1871" s="9">
        <v>12071</v>
      </c>
      <c r="H1871" s="9" t="s">
        <v>6084</v>
      </c>
      <c r="I1871" s="9" t="s">
        <v>7455</v>
      </c>
      <c r="J1871" s="9">
        <v>141</v>
      </c>
      <c r="K1871" s="9" t="s">
        <v>7490</v>
      </c>
      <c r="L1871" s="9" t="s">
        <v>7509</v>
      </c>
      <c r="M1871" s="9">
        <v>1313.37</v>
      </c>
      <c r="N1871" s="9">
        <v>537.16</v>
      </c>
      <c r="O1871" s="9">
        <v>3</v>
      </c>
      <c r="P1871" s="9"/>
      <c r="Q1871" s="9">
        <v>579</v>
      </c>
      <c r="R1871" s="9">
        <v>4</v>
      </c>
    </row>
    <row r="1872" spans="1:18" x14ac:dyDescent="0.3">
      <c r="A1872" s="9">
        <v>1071</v>
      </c>
      <c r="B1872" s="9" t="s">
        <v>1888</v>
      </c>
      <c r="C1872" s="9">
        <v>23</v>
      </c>
      <c r="D1872" s="9" t="s">
        <v>5023</v>
      </c>
      <c r="E1872" s="9" t="s">
        <v>6440</v>
      </c>
      <c r="F1872" s="9">
        <v>1</v>
      </c>
      <c r="G1872" s="9">
        <v>10394</v>
      </c>
      <c r="H1872" s="9" t="s">
        <v>6440</v>
      </c>
      <c r="I1872" s="9" t="s">
        <v>7455</v>
      </c>
      <c r="J1872" s="9">
        <v>103</v>
      </c>
      <c r="K1872" s="9" t="s">
        <v>7472</v>
      </c>
      <c r="L1872" s="9" t="s">
        <v>7510</v>
      </c>
      <c r="M1872" s="9">
        <v>126.81</v>
      </c>
      <c r="N1872" s="9">
        <v>55.4</v>
      </c>
      <c r="O1872" s="9">
        <v>3</v>
      </c>
      <c r="P1872" s="9">
        <v>0.1</v>
      </c>
      <c r="Q1872" s="9">
        <v>1502</v>
      </c>
      <c r="R1872" s="9">
        <v>1</v>
      </c>
    </row>
    <row r="1873" spans="1:18" x14ac:dyDescent="0.3">
      <c r="A1873" s="9">
        <v>1273</v>
      </c>
      <c r="B1873" s="9" t="s">
        <v>1889</v>
      </c>
      <c r="C1873" s="9">
        <v>51</v>
      </c>
      <c r="D1873" s="9" t="s">
        <v>5023</v>
      </c>
      <c r="E1873" s="9" t="s">
        <v>5511</v>
      </c>
      <c r="F1873" s="9">
        <v>0</v>
      </c>
      <c r="G1873" s="9">
        <v>12680</v>
      </c>
      <c r="H1873" s="9" t="s">
        <v>5511</v>
      </c>
      <c r="I1873" s="9" t="s">
        <v>7457</v>
      </c>
      <c r="J1873" s="9">
        <v>122</v>
      </c>
      <c r="K1873" s="9" t="s">
        <v>7465</v>
      </c>
      <c r="L1873" s="9" t="s">
        <v>7508</v>
      </c>
      <c r="M1873" s="9">
        <v>1184.18</v>
      </c>
      <c r="N1873" s="9">
        <v>507.4</v>
      </c>
      <c r="O1873" s="9">
        <v>4</v>
      </c>
      <c r="P1873" s="9">
        <v>0.1</v>
      </c>
      <c r="Q1873" s="9">
        <v>746</v>
      </c>
      <c r="R1873" s="9">
        <v>4</v>
      </c>
    </row>
    <row r="1874" spans="1:18" x14ac:dyDescent="0.3">
      <c r="A1874" s="9">
        <v>2343</v>
      </c>
      <c r="B1874" s="9" t="s">
        <v>1890</v>
      </c>
      <c r="C1874" s="9">
        <v>41</v>
      </c>
      <c r="D1874" s="9" t="s">
        <v>5022</v>
      </c>
      <c r="E1874" s="9" t="s">
        <v>6441</v>
      </c>
      <c r="F1874" s="9">
        <v>0</v>
      </c>
      <c r="G1874" s="9">
        <v>12166</v>
      </c>
      <c r="H1874" s="9" t="s">
        <v>6441</v>
      </c>
      <c r="I1874" s="9" t="s">
        <v>7456</v>
      </c>
      <c r="J1874" s="9">
        <v>140</v>
      </c>
      <c r="K1874" s="9" t="s">
        <v>7468</v>
      </c>
      <c r="L1874" s="9" t="s">
        <v>7508</v>
      </c>
      <c r="M1874" s="9">
        <v>942.94</v>
      </c>
      <c r="N1874" s="9">
        <v>404.95</v>
      </c>
      <c r="O1874" s="9">
        <v>3</v>
      </c>
      <c r="P1874" s="9"/>
      <c r="Q1874" s="9">
        <v>451</v>
      </c>
      <c r="R1874" s="9">
        <v>5</v>
      </c>
    </row>
    <row r="1875" spans="1:18" x14ac:dyDescent="0.3">
      <c r="A1875" s="9">
        <v>1337</v>
      </c>
      <c r="B1875" s="9" t="s">
        <v>1891</v>
      </c>
      <c r="C1875" s="9">
        <v>37</v>
      </c>
      <c r="D1875" s="9" t="s">
        <v>5018</v>
      </c>
      <c r="E1875" s="9" t="s">
        <v>6015</v>
      </c>
      <c r="F1875" s="9">
        <v>0</v>
      </c>
      <c r="G1875" s="9">
        <v>13744</v>
      </c>
      <c r="H1875" s="9" t="s">
        <v>6015</v>
      </c>
      <c r="I1875" s="9" t="s">
        <v>7456</v>
      </c>
      <c r="J1875" s="9">
        <v>120</v>
      </c>
      <c r="K1875" s="9" t="s">
        <v>7488</v>
      </c>
      <c r="L1875" s="9" t="s">
        <v>7509</v>
      </c>
      <c r="M1875" s="9">
        <v>507.04</v>
      </c>
      <c r="N1875" s="9">
        <v>242.44</v>
      </c>
      <c r="O1875" s="9">
        <v>2</v>
      </c>
      <c r="P1875" s="9">
        <v>0.1</v>
      </c>
      <c r="Q1875" s="9">
        <v>352</v>
      </c>
      <c r="R1875" s="9">
        <v>8</v>
      </c>
    </row>
    <row r="1876" spans="1:18" x14ac:dyDescent="0.3">
      <c r="A1876" s="9">
        <v>2389</v>
      </c>
      <c r="B1876" s="9" t="s">
        <v>1892</v>
      </c>
      <c r="C1876" s="9">
        <v>32</v>
      </c>
      <c r="D1876" s="9" t="s">
        <v>5019</v>
      </c>
      <c r="E1876" s="9" t="s">
        <v>6442</v>
      </c>
      <c r="F1876" s="9">
        <v>0</v>
      </c>
      <c r="G1876" s="9">
        <v>10982</v>
      </c>
      <c r="H1876" s="9" t="s">
        <v>6442</v>
      </c>
      <c r="I1876" s="9" t="s">
        <v>7457</v>
      </c>
      <c r="J1876" s="9">
        <v>132</v>
      </c>
      <c r="K1876" s="9" t="s">
        <v>7506</v>
      </c>
      <c r="L1876" s="9" t="s">
        <v>7510</v>
      </c>
      <c r="M1876" s="9">
        <v>1095.3499999999999</v>
      </c>
      <c r="N1876" s="9">
        <v>612.98</v>
      </c>
      <c r="O1876" s="9">
        <v>2</v>
      </c>
      <c r="P1876" s="9"/>
      <c r="Q1876" s="9">
        <v>694</v>
      </c>
      <c r="R1876" s="9">
        <v>3</v>
      </c>
    </row>
    <row r="1877" spans="1:18" x14ac:dyDescent="0.3">
      <c r="A1877" s="9">
        <v>1606</v>
      </c>
      <c r="B1877" s="9" t="s">
        <v>1893</v>
      </c>
      <c r="C1877" s="9">
        <v>200</v>
      </c>
      <c r="D1877" s="9" t="s">
        <v>5020</v>
      </c>
      <c r="E1877" s="9" t="s">
        <v>6443</v>
      </c>
      <c r="F1877" s="9">
        <v>1</v>
      </c>
      <c r="G1877" s="9">
        <v>13657</v>
      </c>
      <c r="H1877" s="9" t="s">
        <v>6443</v>
      </c>
      <c r="I1877" s="9" t="s">
        <v>7456</v>
      </c>
      <c r="J1877" s="9">
        <v>148</v>
      </c>
      <c r="K1877" s="9" t="s">
        <v>7491</v>
      </c>
      <c r="L1877" s="9" t="s">
        <v>7510</v>
      </c>
      <c r="M1877" s="9">
        <v>1184.43</v>
      </c>
      <c r="N1877" s="9">
        <v>514.52</v>
      </c>
      <c r="O1877" s="9">
        <v>5</v>
      </c>
      <c r="P1877" s="9"/>
      <c r="Q1877" s="9">
        <v>559</v>
      </c>
      <c r="R1877" s="9">
        <v>2</v>
      </c>
    </row>
    <row r="1878" spans="1:18" x14ac:dyDescent="0.3">
      <c r="A1878" s="9">
        <v>1165</v>
      </c>
      <c r="B1878" s="9" t="s">
        <v>1894</v>
      </c>
      <c r="C1878" s="9">
        <v>42</v>
      </c>
      <c r="D1878" s="9" t="s">
        <v>5023</v>
      </c>
      <c r="E1878" s="9" t="s">
        <v>5241</v>
      </c>
      <c r="F1878" s="9">
        <v>0</v>
      </c>
      <c r="G1878" s="9">
        <v>13256</v>
      </c>
      <c r="H1878" s="9" t="s">
        <v>5241</v>
      </c>
      <c r="I1878" s="9" t="s">
        <v>7456</v>
      </c>
      <c r="J1878" s="9">
        <v>107</v>
      </c>
      <c r="K1878" s="9" t="s">
        <v>7485</v>
      </c>
      <c r="L1878" s="9" t="s">
        <v>7510</v>
      </c>
      <c r="M1878" s="9">
        <v>1404.15</v>
      </c>
      <c r="N1878" s="9">
        <v>955.57</v>
      </c>
      <c r="O1878" s="9">
        <v>2</v>
      </c>
      <c r="P1878" s="9"/>
      <c r="Q1878" s="9">
        <v>390</v>
      </c>
      <c r="R1878" s="9">
        <v>4</v>
      </c>
    </row>
    <row r="1879" spans="1:18" x14ac:dyDescent="0.3">
      <c r="A1879" s="9">
        <v>1010</v>
      </c>
      <c r="B1879" s="9" t="s">
        <v>1895</v>
      </c>
      <c r="C1879" s="9">
        <v>65</v>
      </c>
      <c r="D1879" s="9" t="s">
        <v>5019</v>
      </c>
      <c r="E1879" s="9" t="s">
        <v>5667</v>
      </c>
      <c r="F1879" s="9">
        <v>0</v>
      </c>
      <c r="G1879" s="9">
        <v>12239</v>
      </c>
      <c r="H1879" s="9" t="s">
        <v>5667</v>
      </c>
      <c r="I1879" s="9" t="s">
        <v>7457</v>
      </c>
      <c r="J1879" s="9">
        <v>107</v>
      </c>
      <c r="K1879" s="9" t="s">
        <v>7485</v>
      </c>
      <c r="L1879" s="9" t="s">
        <v>7507</v>
      </c>
      <c r="M1879" s="9">
        <v>583.27</v>
      </c>
      <c r="N1879" s="9">
        <v>382.79</v>
      </c>
      <c r="O1879" s="9">
        <v>2</v>
      </c>
      <c r="P1879" s="9"/>
      <c r="Q1879" s="9">
        <v>437</v>
      </c>
      <c r="R1879" s="9">
        <v>4</v>
      </c>
    </row>
    <row r="1880" spans="1:18" x14ac:dyDescent="0.3">
      <c r="A1880" s="9">
        <v>2324</v>
      </c>
      <c r="B1880" s="9" t="s">
        <v>1896</v>
      </c>
      <c r="C1880" s="9">
        <v>49</v>
      </c>
      <c r="D1880" s="9" t="s">
        <v>5019</v>
      </c>
      <c r="E1880" s="9" t="s">
        <v>5923</v>
      </c>
      <c r="F1880" s="9">
        <v>0</v>
      </c>
      <c r="G1880" s="9">
        <v>11962</v>
      </c>
      <c r="H1880" s="9" t="s">
        <v>5923</v>
      </c>
      <c r="I1880" s="9" t="s">
        <v>7455</v>
      </c>
      <c r="J1880" s="9">
        <v>120</v>
      </c>
      <c r="K1880" s="9" t="s">
        <v>7488</v>
      </c>
      <c r="L1880" s="9" t="s">
        <v>7509</v>
      </c>
      <c r="M1880" s="9">
        <v>1044.72</v>
      </c>
      <c r="N1880" s="9">
        <v>722.42</v>
      </c>
      <c r="O1880" s="9">
        <v>5</v>
      </c>
      <c r="P1880" s="9"/>
      <c r="Q1880" s="9">
        <v>354</v>
      </c>
      <c r="R1880" s="9">
        <v>7</v>
      </c>
    </row>
    <row r="1881" spans="1:18" x14ac:dyDescent="0.3">
      <c r="A1881" s="9">
        <v>1728</v>
      </c>
      <c r="B1881" s="9" t="s">
        <v>1897</v>
      </c>
      <c r="C1881" s="9">
        <v>30</v>
      </c>
      <c r="D1881" s="9" t="s">
        <v>5018</v>
      </c>
      <c r="E1881" s="9" t="s">
        <v>6444</v>
      </c>
      <c r="F1881" s="9">
        <v>0</v>
      </c>
      <c r="G1881" s="9">
        <v>13803</v>
      </c>
      <c r="H1881" s="9" t="s">
        <v>6444</v>
      </c>
      <c r="I1881" s="9" t="s">
        <v>7456</v>
      </c>
      <c r="J1881" s="9">
        <v>125</v>
      </c>
      <c r="K1881" s="9" t="s">
        <v>7479</v>
      </c>
      <c r="L1881" s="9" t="s">
        <v>7509</v>
      </c>
      <c r="M1881" s="9">
        <v>923.79</v>
      </c>
      <c r="N1881" s="9">
        <v>381.29</v>
      </c>
      <c r="O1881" s="9">
        <v>1</v>
      </c>
      <c r="P1881" s="9"/>
      <c r="Q1881" s="9">
        <v>789</v>
      </c>
      <c r="R1881" s="9">
        <v>4</v>
      </c>
    </row>
    <row r="1882" spans="1:18" x14ac:dyDescent="0.3">
      <c r="A1882" s="9">
        <v>1800</v>
      </c>
      <c r="B1882" s="9" t="s">
        <v>1898</v>
      </c>
      <c r="C1882" s="9">
        <v>30</v>
      </c>
      <c r="D1882" s="9" t="s">
        <v>5022</v>
      </c>
      <c r="E1882" s="9" t="s">
        <v>6445</v>
      </c>
      <c r="F1882" s="9">
        <v>0</v>
      </c>
      <c r="G1882" s="9">
        <v>12534</v>
      </c>
      <c r="H1882" s="9" t="s">
        <v>6445</v>
      </c>
      <c r="I1882" s="9" t="s">
        <v>7455</v>
      </c>
      <c r="J1882" s="9">
        <v>145</v>
      </c>
      <c r="K1882" s="9" t="s">
        <v>7470</v>
      </c>
      <c r="L1882" s="9" t="s">
        <v>7508</v>
      </c>
      <c r="M1882" s="9">
        <v>811.55</v>
      </c>
      <c r="N1882" s="9">
        <v>531.91</v>
      </c>
      <c r="O1882" s="9">
        <v>4</v>
      </c>
      <c r="P1882" s="9"/>
      <c r="Q1882" s="9">
        <v>484</v>
      </c>
      <c r="R1882" s="9">
        <v>4</v>
      </c>
    </row>
    <row r="1883" spans="1:18" x14ac:dyDescent="0.3">
      <c r="A1883" s="9">
        <v>1101</v>
      </c>
      <c r="B1883" s="9" t="s">
        <v>1899</v>
      </c>
      <c r="C1883" s="9">
        <v>27</v>
      </c>
      <c r="D1883" s="9" t="s">
        <v>5020</v>
      </c>
      <c r="E1883" s="9" t="s">
        <v>6446</v>
      </c>
      <c r="F1883" s="9">
        <v>0</v>
      </c>
      <c r="G1883" s="9">
        <v>12680</v>
      </c>
      <c r="H1883" s="9" t="s">
        <v>6446</v>
      </c>
      <c r="I1883" s="9" t="s">
        <v>7457</v>
      </c>
      <c r="J1883" s="9">
        <v>135</v>
      </c>
      <c r="K1883" s="9" t="s">
        <v>7458</v>
      </c>
      <c r="L1883" s="9" t="s">
        <v>7508</v>
      </c>
      <c r="M1883" s="9">
        <v>1341.1</v>
      </c>
      <c r="N1883" s="9">
        <v>859.81</v>
      </c>
      <c r="O1883" s="9">
        <v>2</v>
      </c>
      <c r="P1883" s="9"/>
      <c r="Q1883" s="9">
        <v>502</v>
      </c>
      <c r="R1883" s="9">
        <v>3</v>
      </c>
    </row>
    <row r="1884" spans="1:18" x14ac:dyDescent="0.3">
      <c r="A1884" s="9">
        <v>2448</v>
      </c>
      <c r="B1884" s="9" t="s">
        <v>1900</v>
      </c>
      <c r="C1884" s="9">
        <v>36</v>
      </c>
      <c r="D1884" s="9" t="s">
        <v>5022</v>
      </c>
      <c r="E1884" s="9" t="s">
        <v>6447</v>
      </c>
      <c r="F1884" s="9">
        <v>1</v>
      </c>
      <c r="G1884" s="9">
        <v>10720</v>
      </c>
      <c r="H1884" s="9" t="s">
        <v>6447</v>
      </c>
      <c r="I1884" s="9" t="s">
        <v>7455</v>
      </c>
      <c r="J1884" s="9">
        <v>144</v>
      </c>
      <c r="K1884" s="9" t="s">
        <v>7462</v>
      </c>
      <c r="L1884" s="9" t="s">
        <v>7509</v>
      </c>
      <c r="M1884" s="9">
        <v>54.59</v>
      </c>
      <c r="N1884" s="9">
        <v>36.61</v>
      </c>
      <c r="O1884" s="9">
        <v>5</v>
      </c>
      <c r="P1884" s="9">
        <v>0.2</v>
      </c>
      <c r="Q1884" s="9">
        <v>1142</v>
      </c>
      <c r="R1884" s="9">
        <v>1</v>
      </c>
    </row>
    <row r="1885" spans="1:18" x14ac:dyDescent="0.3">
      <c r="A1885" s="9">
        <v>2415</v>
      </c>
      <c r="B1885" s="9" t="s">
        <v>1901</v>
      </c>
      <c r="C1885" s="9">
        <v>27</v>
      </c>
      <c r="D1885" s="9" t="s">
        <v>5020</v>
      </c>
      <c r="E1885" s="9" t="s">
        <v>6448</v>
      </c>
      <c r="F1885" s="9">
        <v>0</v>
      </c>
      <c r="G1885" s="9">
        <v>12431</v>
      </c>
      <c r="H1885" s="9" t="s">
        <v>6448</v>
      </c>
      <c r="I1885" s="9" t="s">
        <v>7456</v>
      </c>
      <c r="J1885" s="9">
        <v>124</v>
      </c>
      <c r="K1885" s="9" t="s">
        <v>7497</v>
      </c>
      <c r="L1885" s="9" t="s">
        <v>7509</v>
      </c>
      <c r="M1885" s="9">
        <v>459.06</v>
      </c>
      <c r="N1885" s="9">
        <v>256.33</v>
      </c>
      <c r="O1885" s="9">
        <v>3</v>
      </c>
      <c r="P1885" s="9">
        <v>0.2</v>
      </c>
      <c r="Q1885" s="9">
        <v>327</v>
      </c>
      <c r="R1885" s="9">
        <v>6</v>
      </c>
    </row>
    <row r="1886" spans="1:18" x14ac:dyDescent="0.3">
      <c r="A1886" s="9">
        <v>1778</v>
      </c>
      <c r="B1886" s="9" t="s">
        <v>1902</v>
      </c>
      <c r="C1886" s="9">
        <v>47</v>
      </c>
      <c r="D1886" s="9" t="s">
        <v>5023</v>
      </c>
      <c r="E1886" s="9" t="s">
        <v>5952</v>
      </c>
      <c r="F1886" s="9">
        <v>1</v>
      </c>
      <c r="G1886" s="9">
        <v>12859</v>
      </c>
      <c r="H1886" s="9" t="s">
        <v>5952</v>
      </c>
      <c r="I1886" s="9" t="s">
        <v>7455</v>
      </c>
      <c r="J1886" s="9">
        <v>140</v>
      </c>
      <c r="K1886" s="9" t="s">
        <v>7468</v>
      </c>
      <c r="L1886" s="9" t="s">
        <v>7508</v>
      </c>
      <c r="M1886" s="9">
        <v>830.5</v>
      </c>
      <c r="N1886" s="9">
        <v>528.5</v>
      </c>
      <c r="O1886" s="9">
        <v>3</v>
      </c>
      <c r="P1886" s="9"/>
      <c r="Q1886" s="9">
        <v>1039</v>
      </c>
      <c r="R1886" s="9">
        <v>5</v>
      </c>
    </row>
    <row r="1887" spans="1:18" x14ac:dyDescent="0.3">
      <c r="A1887" s="9">
        <v>1213</v>
      </c>
      <c r="B1887" s="9" t="s">
        <v>1903</v>
      </c>
      <c r="C1887" s="9">
        <v>0</v>
      </c>
      <c r="D1887" s="9" t="s">
        <v>5023</v>
      </c>
      <c r="E1887" s="9" t="s">
        <v>6449</v>
      </c>
      <c r="F1887" s="9">
        <v>0</v>
      </c>
      <c r="G1887" s="9">
        <v>12393</v>
      </c>
      <c r="H1887" s="9" t="s">
        <v>6449</v>
      </c>
      <c r="I1887" s="9" t="s">
        <v>7455</v>
      </c>
      <c r="J1887" s="9">
        <v>113</v>
      </c>
      <c r="K1887" s="9" t="s">
        <v>7460</v>
      </c>
      <c r="L1887" s="9" t="s">
        <v>7509</v>
      </c>
      <c r="M1887" s="9">
        <v>308.52999999999997</v>
      </c>
      <c r="N1887" s="9">
        <v>128.16</v>
      </c>
      <c r="O1887" s="9">
        <v>2</v>
      </c>
      <c r="P1887" s="9"/>
      <c r="Q1887" s="9">
        <v>610</v>
      </c>
      <c r="R1887" s="9">
        <v>4</v>
      </c>
    </row>
    <row r="1888" spans="1:18" x14ac:dyDescent="0.3">
      <c r="A1888" s="9">
        <v>2111</v>
      </c>
      <c r="B1888" s="9" t="s">
        <v>1904</v>
      </c>
      <c r="C1888" s="9">
        <v>48</v>
      </c>
      <c r="D1888" s="9" t="s">
        <v>5019</v>
      </c>
      <c r="E1888" s="9" t="s">
        <v>5865</v>
      </c>
      <c r="F1888" s="9">
        <v>0</v>
      </c>
      <c r="G1888" s="9">
        <v>10472</v>
      </c>
      <c r="H1888" s="9" t="s">
        <v>5865</v>
      </c>
      <c r="I1888" s="9" t="s">
        <v>7455</v>
      </c>
      <c r="J1888" s="9">
        <v>148</v>
      </c>
      <c r="K1888" s="9" t="s">
        <v>7491</v>
      </c>
      <c r="L1888" s="9" t="s">
        <v>7508</v>
      </c>
      <c r="M1888" s="9">
        <v>1366.41</v>
      </c>
      <c r="N1888" s="9">
        <v>577.66999999999996</v>
      </c>
      <c r="O1888" s="9">
        <v>4</v>
      </c>
      <c r="P1888" s="9"/>
      <c r="Q1888" s="9">
        <v>648</v>
      </c>
      <c r="R1888" s="9">
        <v>4</v>
      </c>
    </row>
    <row r="1889" spans="1:18" x14ac:dyDescent="0.3">
      <c r="A1889" s="9">
        <v>1400</v>
      </c>
      <c r="B1889" s="9" t="s">
        <v>1905</v>
      </c>
      <c r="C1889" s="9">
        <v>44</v>
      </c>
      <c r="D1889" s="9" t="s">
        <v>5020</v>
      </c>
      <c r="E1889" s="9" t="s">
        <v>6344</v>
      </c>
      <c r="F1889" s="9">
        <v>0</v>
      </c>
      <c r="G1889" s="9">
        <v>12723</v>
      </c>
      <c r="H1889" s="9" t="s">
        <v>6344</v>
      </c>
      <c r="I1889" s="9" t="s">
        <v>7457</v>
      </c>
      <c r="J1889" s="9">
        <v>139</v>
      </c>
      <c r="K1889" s="9" t="s">
        <v>7486</v>
      </c>
      <c r="L1889" s="9" t="s">
        <v>7509</v>
      </c>
      <c r="M1889" s="9">
        <v>989.01</v>
      </c>
      <c r="N1889" s="9">
        <v>430.77</v>
      </c>
      <c r="O1889" s="9">
        <v>5</v>
      </c>
      <c r="P1889" s="9"/>
      <c r="Q1889" s="9">
        <v>438</v>
      </c>
      <c r="R1889" s="9">
        <v>9</v>
      </c>
    </row>
    <row r="1890" spans="1:18" x14ac:dyDescent="0.3">
      <c r="A1890" s="9">
        <v>1587</v>
      </c>
      <c r="B1890" s="9" t="s">
        <v>1906</v>
      </c>
      <c r="C1890" s="9">
        <v>58</v>
      </c>
      <c r="D1890" s="9" t="s">
        <v>5020</v>
      </c>
      <c r="E1890" s="9" t="s">
        <v>6450</v>
      </c>
      <c r="F1890" s="9">
        <v>0</v>
      </c>
      <c r="G1890" s="9">
        <v>11803</v>
      </c>
      <c r="H1890" s="9" t="s">
        <v>6450</v>
      </c>
      <c r="I1890" s="9" t="s">
        <v>7457</v>
      </c>
      <c r="J1890" s="9">
        <v>104</v>
      </c>
      <c r="K1890" s="9" t="s">
        <v>7499</v>
      </c>
      <c r="L1890" s="9" t="s">
        <v>7507</v>
      </c>
      <c r="M1890" s="9">
        <v>742.93</v>
      </c>
      <c r="N1890" s="9">
        <v>501.06</v>
      </c>
      <c r="O1890" s="9">
        <v>5</v>
      </c>
      <c r="P1890" s="9">
        <v>0.1</v>
      </c>
      <c r="Q1890" s="9">
        <v>427</v>
      </c>
      <c r="R1890" s="9">
        <v>8</v>
      </c>
    </row>
    <row r="1891" spans="1:18" x14ac:dyDescent="0.3">
      <c r="A1891" s="9">
        <v>1888</v>
      </c>
      <c r="B1891" s="9" t="s">
        <v>1907</v>
      </c>
      <c r="C1891" s="9">
        <v>53</v>
      </c>
      <c r="D1891" s="9" t="s">
        <v>5022</v>
      </c>
      <c r="E1891" s="9" t="s">
        <v>5556</v>
      </c>
      <c r="F1891" s="9">
        <v>1</v>
      </c>
      <c r="G1891" s="9">
        <v>11975</v>
      </c>
      <c r="H1891" s="9" t="s">
        <v>5556</v>
      </c>
      <c r="I1891" s="9" t="s">
        <v>7457</v>
      </c>
      <c r="J1891" s="9">
        <v>112</v>
      </c>
      <c r="K1891" s="9" t="s">
        <v>7492</v>
      </c>
      <c r="L1891" s="9" t="s">
        <v>7507</v>
      </c>
      <c r="M1891" s="9">
        <v>1231.32</v>
      </c>
      <c r="N1891" s="9">
        <v>515.12</v>
      </c>
      <c r="O1891" s="9">
        <v>5</v>
      </c>
      <c r="P1891" s="9">
        <v>0.2</v>
      </c>
      <c r="Q1891" s="9">
        <v>1062</v>
      </c>
      <c r="R1891" s="9">
        <v>4</v>
      </c>
    </row>
    <row r="1892" spans="1:18" x14ac:dyDescent="0.3">
      <c r="A1892" s="9">
        <v>2069</v>
      </c>
      <c r="B1892" s="9" t="s">
        <v>1908</v>
      </c>
      <c r="C1892" s="9">
        <v>29</v>
      </c>
      <c r="D1892" s="9" t="s">
        <v>5023</v>
      </c>
      <c r="E1892" s="9" t="s">
        <v>5691</v>
      </c>
      <c r="F1892" s="9">
        <v>0</v>
      </c>
      <c r="G1892" s="9">
        <v>12050</v>
      </c>
      <c r="H1892" s="9" t="s">
        <v>5691</v>
      </c>
      <c r="I1892" s="9" t="s">
        <v>7457</v>
      </c>
      <c r="J1892" s="9">
        <v>117</v>
      </c>
      <c r="K1892" s="9" t="s">
        <v>7483</v>
      </c>
      <c r="L1892" s="9" t="s">
        <v>7510</v>
      </c>
      <c r="M1892" s="9">
        <v>703.78</v>
      </c>
      <c r="N1892" s="9">
        <v>302.66000000000003</v>
      </c>
      <c r="O1892" s="9">
        <v>5</v>
      </c>
      <c r="P1892" s="9"/>
      <c r="Q1892" s="9">
        <v>386</v>
      </c>
      <c r="R1892" s="9">
        <v>4</v>
      </c>
    </row>
    <row r="1893" spans="1:18" x14ac:dyDescent="0.3">
      <c r="A1893" s="9">
        <v>2486</v>
      </c>
      <c r="B1893" s="9" t="s">
        <v>1909</v>
      </c>
      <c r="C1893" s="9">
        <v>51</v>
      </c>
      <c r="D1893" s="9" t="s">
        <v>5021</v>
      </c>
      <c r="E1893" s="9" t="s">
        <v>6451</v>
      </c>
      <c r="F1893" s="9">
        <v>0</v>
      </c>
      <c r="G1893" s="9">
        <v>13121</v>
      </c>
      <c r="H1893" s="9" t="s">
        <v>6451</v>
      </c>
      <c r="I1893" s="9" t="s">
        <v>7455</v>
      </c>
      <c r="J1893" s="9">
        <v>101</v>
      </c>
      <c r="K1893" s="9" t="s">
        <v>7478</v>
      </c>
      <c r="L1893" s="9" t="s">
        <v>7509</v>
      </c>
      <c r="M1893" s="9">
        <v>860.05</v>
      </c>
      <c r="N1893" s="9">
        <v>584.08000000000004</v>
      </c>
      <c r="O1893" s="9">
        <v>5</v>
      </c>
      <c r="P1893" s="9"/>
      <c r="Q1893" s="9">
        <v>345</v>
      </c>
      <c r="R1893" s="9">
        <v>4</v>
      </c>
    </row>
    <row r="1894" spans="1:18" x14ac:dyDescent="0.3">
      <c r="A1894" s="9">
        <v>1591</v>
      </c>
      <c r="B1894" s="9" t="s">
        <v>1910</v>
      </c>
      <c r="C1894" s="9">
        <v>37</v>
      </c>
      <c r="D1894" s="9" t="s">
        <v>5019</v>
      </c>
      <c r="E1894" s="9" t="s">
        <v>6304</v>
      </c>
      <c r="F1894" s="9">
        <v>0</v>
      </c>
      <c r="G1894" s="9">
        <v>10924</v>
      </c>
      <c r="H1894" s="9" t="s">
        <v>6304</v>
      </c>
      <c r="I1894" s="9" t="s">
        <v>7456</v>
      </c>
      <c r="J1894" s="9">
        <v>117</v>
      </c>
      <c r="K1894" s="9" t="s">
        <v>7483</v>
      </c>
      <c r="L1894" s="9" t="s">
        <v>7508</v>
      </c>
      <c r="M1894" s="9">
        <v>53.99</v>
      </c>
      <c r="N1894" s="9">
        <v>23.34</v>
      </c>
      <c r="O1894" s="9">
        <v>4</v>
      </c>
      <c r="P1894" s="9"/>
      <c r="Q1894" s="9">
        <v>483</v>
      </c>
      <c r="R1894" s="9">
        <v>2</v>
      </c>
    </row>
    <row r="1895" spans="1:18" x14ac:dyDescent="0.3">
      <c r="A1895" s="9">
        <v>2333</v>
      </c>
      <c r="B1895" s="9" t="s">
        <v>1911</v>
      </c>
      <c r="C1895" s="9">
        <v>10</v>
      </c>
      <c r="D1895" s="9" t="s">
        <v>5020</v>
      </c>
      <c r="E1895" s="9" t="s">
        <v>6452</v>
      </c>
      <c r="F1895" s="9">
        <v>0</v>
      </c>
      <c r="G1895" s="9">
        <v>10875</v>
      </c>
      <c r="H1895" s="9" t="s">
        <v>6452</v>
      </c>
      <c r="I1895" s="9" t="s">
        <v>7455</v>
      </c>
      <c r="J1895" s="9">
        <v>102</v>
      </c>
      <c r="K1895" s="9" t="s">
        <v>7494</v>
      </c>
      <c r="L1895" s="9" t="s">
        <v>7509</v>
      </c>
      <c r="M1895" s="9">
        <v>580.27</v>
      </c>
      <c r="N1895" s="9">
        <v>383.52</v>
      </c>
      <c r="O1895" s="9">
        <v>5</v>
      </c>
      <c r="P1895" s="9"/>
      <c r="Q1895" s="9">
        <v>339</v>
      </c>
      <c r="R1895" s="9">
        <v>3</v>
      </c>
    </row>
    <row r="1896" spans="1:18" x14ac:dyDescent="0.3">
      <c r="A1896" s="9">
        <v>2109</v>
      </c>
      <c r="B1896" s="9" t="s">
        <v>1912</v>
      </c>
      <c r="C1896" s="9">
        <v>200</v>
      </c>
      <c r="D1896" s="9" t="s">
        <v>5018</v>
      </c>
      <c r="E1896" s="9" t="s">
        <v>6453</v>
      </c>
      <c r="F1896" s="9">
        <v>0</v>
      </c>
      <c r="G1896" s="9">
        <v>13575</v>
      </c>
      <c r="H1896" s="9" t="s">
        <v>6453</v>
      </c>
      <c r="I1896" s="9" t="s">
        <v>7455</v>
      </c>
      <c r="J1896" s="9">
        <v>106</v>
      </c>
      <c r="K1896" s="9" t="s">
        <v>7477</v>
      </c>
      <c r="L1896" s="9" t="s">
        <v>7509</v>
      </c>
      <c r="M1896" s="9">
        <v>251.25</v>
      </c>
      <c r="N1896" s="9">
        <v>159.99</v>
      </c>
      <c r="O1896" s="9">
        <v>4</v>
      </c>
      <c r="P1896" s="9">
        <v>0.1</v>
      </c>
      <c r="Q1896" s="9">
        <v>622</v>
      </c>
      <c r="R1896" s="9">
        <v>5</v>
      </c>
    </row>
    <row r="1897" spans="1:18" x14ac:dyDescent="0.3">
      <c r="A1897" s="9">
        <v>1091</v>
      </c>
      <c r="B1897" s="9" t="s">
        <v>1913</v>
      </c>
      <c r="C1897" s="9">
        <v>30</v>
      </c>
      <c r="D1897" s="9" t="s">
        <v>5018</v>
      </c>
      <c r="E1897" s="9" t="s">
        <v>6383</v>
      </c>
      <c r="F1897" s="9">
        <v>0</v>
      </c>
      <c r="G1897" s="9">
        <v>13031</v>
      </c>
      <c r="H1897" s="9" t="s">
        <v>6383</v>
      </c>
      <c r="I1897" s="9" t="s">
        <v>7455</v>
      </c>
      <c r="J1897" s="9">
        <v>144</v>
      </c>
      <c r="K1897" s="9" t="s">
        <v>7462</v>
      </c>
      <c r="L1897" s="9" t="s">
        <v>7510</v>
      </c>
      <c r="M1897" s="9">
        <v>1050.05</v>
      </c>
      <c r="N1897" s="9">
        <v>432.71</v>
      </c>
      <c r="O1897" s="9">
        <v>4</v>
      </c>
      <c r="P1897" s="9"/>
      <c r="Q1897" s="9">
        <v>551</v>
      </c>
      <c r="R1897" s="9">
        <v>6</v>
      </c>
    </row>
    <row r="1898" spans="1:18" x14ac:dyDescent="0.3">
      <c r="A1898" s="9">
        <v>1672</v>
      </c>
      <c r="B1898" s="9" t="s">
        <v>1914</v>
      </c>
      <c r="C1898" s="9">
        <v>40</v>
      </c>
      <c r="D1898" s="9" t="s">
        <v>5021</v>
      </c>
      <c r="E1898" s="9" t="s">
        <v>6454</v>
      </c>
      <c r="F1898" s="9">
        <v>1</v>
      </c>
      <c r="G1898" s="9">
        <v>13282</v>
      </c>
      <c r="H1898" s="9" t="s">
        <v>6454</v>
      </c>
      <c r="I1898" s="9" t="s">
        <v>7456</v>
      </c>
      <c r="J1898" s="9">
        <v>111</v>
      </c>
      <c r="K1898" s="9" t="s">
        <v>7476</v>
      </c>
      <c r="L1898" s="9" t="s">
        <v>7508</v>
      </c>
      <c r="M1898" s="9">
        <v>744.59</v>
      </c>
      <c r="N1898" s="9">
        <v>302.72000000000003</v>
      </c>
      <c r="O1898" s="9">
        <v>4</v>
      </c>
      <c r="P1898" s="9">
        <v>0.05</v>
      </c>
      <c r="Q1898" s="9">
        <v>1196</v>
      </c>
      <c r="R1898" s="9">
        <v>3</v>
      </c>
    </row>
    <row r="1899" spans="1:18" x14ac:dyDescent="0.3">
      <c r="A1899" s="9">
        <v>1713</v>
      </c>
      <c r="B1899" s="9" t="s">
        <v>1915</v>
      </c>
      <c r="C1899" s="9">
        <v>64</v>
      </c>
      <c r="D1899" s="9" t="s">
        <v>5023</v>
      </c>
      <c r="E1899" s="9" t="s">
        <v>6455</v>
      </c>
      <c r="F1899" s="9">
        <v>0</v>
      </c>
      <c r="G1899" s="9">
        <v>10972</v>
      </c>
      <c r="H1899" s="9" t="s">
        <v>6455</v>
      </c>
      <c r="I1899" s="9" t="s">
        <v>7456</v>
      </c>
      <c r="J1899" s="9">
        <v>143</v>
      </c>
      <c r="K1899" s="9" t="s">
        <v>7475</v>
      </c>
      <c r="L1899" s="9" t="s">
        <v>7509</v>
      </c>
      <c r="M1899" s="9">
        <v>487.55</v>
      </c>
      <c r="N1899" s="9">
        <v>273.18</v>
      </c>
      <c r="O1899" s="9">
        <v>3</v>
      </c>
      <c r="P1899" s="9"/>
      <c r="Q1899" s="9">
        <v>522</v>
      </c>
      <c r="R1899" s="9">
        <v>8</v>
      </c>
    </row>
    <row r="1900" spans="1:18" x14ac:dyDescent="0.3">
      <c r="A1900" s="9">
        <v>1935</v>
      </c>
      <c r="B1900" s="9" t="s">
        <v>1916</v>
      </c>
      <c r="C1900" s="9">
        <v>43</v>
      </c>
      <c r="D1900" s="9" t="s">
        <v>5023</v>
      </c>
      <c r="E1900" s="9" t="s">
        <v>5558</v>
      </c>
      <c r="F1900" s="9">
        <v>0</v>
      </c>
      <c r="G1900" s="9">
        <v>13599</v>
      </c>
      <c r="H1900" s="9" t="s">
        <v>5558</v>
      </c>
      <c r="I1900" s="9" t="s">
        <v>7456</v>
      </c>
      <c r="J1900" s="9">
        <v>118</v>
      </c>
      <c r="K1900" s="9" t="s">
        <v>7501</v>
      </c>
      <c r="L1900" s="9" t="s">
        <v>7508</v>
      </c>
      <c r="M1900" s="9">
        <v>728.36</v>
      </c>
      <c r="N1900" s="9">
        <v>509.23</v>
      </c>
      <c r="O1900" s="9">
        <v>1</v>
      </c>
      <c r="P1900" s="9"/>
      <c r="Q1900" s="9">
        <v>468</v>
      </c>
      <c r="R1900" s="9">
        <v>9</v>
      </c>
    </row>
    <row r="1901" spans="1:18" x14ac:dyDescent="0.3">
      <c r="A1901" s="9">
        <v>1241</v>
      </c>
      <c r="B1901" s="9" t="s">
        <v>1917</v>
      </c>
      <c r="C1901" s="9">
        <v>24</v>
      </c>
      <c r="D1901" s="9" t="s">
        <v>5023</v>
      </c>
      <c r="E1901" s="9" t="s">
        <v>6456</v>
      </c>
      <c r="F1901" s="9">
        <v>0</v>
      </c>
      <c r="G1901" s="9">
        <v>13751</v>
      </c>
      <c r="H1901" s="9" t="s">
        <v>6456</v>
      </c>
      <c r="I1901" s="9" t="s">
        <v>7455</v>
      </c>
      <c r="J1901" s="9">
        <v>140</v>
      </c>
      <c r="K1901" s="9" t="s">
        <v>7468</v>
      </c>
      <c r="L1901" s="9" t="s">
        <v>7509</v>
      </c>
      <c r="M1901" s="9">
        <v>353.96</v>
      </c>
      <c r="N1901" s="9">
        <v>234.91</v>
      </c>
      <c r="O1901" s="9">
        <v>2</v>
      </c>
      <c r="P1901" s="9"/>
      <c r="Q1901" s="9">
        <v>482</v>
      </c>
      <c r="R1901" s="9">
        <v>7</v>
      </c>
    </row>
    <row r="1902" spans="1:18" x14ac:dyDescent="0.3">
      <c r="A1902" s="9">
        <v>1001</v>
      </c>
      <c r="B1902" s="9" t="s">
        <v>1918</v>
      </c>
      <c r="C1902" s="9">
        <v>54</v>
      </c>
      <c r="D1902" s="9" t="s">
        <v>5022</v>
      </c>
      <c r="E1902" s="9" t="s">
        <v>5476</v>
      </c>
      <c r="F1902" s="9">
        <v>0</v>
      </c>
      <c r="G1902" s="9">
        <v>13354</v>
      </c>
      <c r="H1902" s="9" t="s">
        <v>5476</v>
      </c>
      <c r="I1902" s="9" t="s">
        <v>7457</v>
      </c>
      <c r="J1902" s="9">
        <v>125</v>
      </c>
      <c r="K1902" s="9" t="s">
        <v>7479</v>
      </c>
      <c r="L1902" s="9" t="s">
        <v>7510</v>
      </c>
      <c r="M1902" s="9">
        <v>1391.38</v>
      </c>
      <c r="N1902" s="9">
        <v>685.96</v>
      </c>
      <c r="O1902" s="9">
        <v>3</v>
      </c>
      <c r="P1902" s="9"/>
      <c r="Q1902" s="9">
        <v>585</v>
      </c>
      <c r="R1902" s="9">
        <v>5</v>
      </c>
    </row>
    <row r="1903" spans="1:18" x14ac:dyDescent="0.3">
      <c r="A1903" s="9">
        <v>1224</v>
      </c>
      <c r="B1903" s="9" t="s">
        <v>1919</v>
      </c>
      <c r="C1903" s="9">
        <v>45</v>
      </c>
      <c r="D1903" s="9" t="s">
        <v>5018</v>
      </c>
      <c r="E1903" s="9" t="s">
        <v>5564</v>
      </c>
      <c r="F1903" s="9">
        <v>0</v>
      </c>
      <c r="G1903" s="9">
        <v>10378</v>
      </c>
      <c r="H1903" s="9" t="s">
        <v>5564</v>
      </c>
      <c r="I1903" s="9" t="s">
        <v>7457</v>
      </c>
      <c r="J1903" s="9">
        <v>139</v>
      </c>
      <c r="K1903" s="9" t="s">
        <v>7486</v>
      </c>
      <c r="L1903" s="9" t="s">
        <v>7508</v>
      </c>
      <c r="M1903" s="9">
        <v>128.26</v>
      </c>
      <c r="N1903" s="9">
        <v>66.17</v>
      </c>
      <c r="O1903" s="9">
        <v>1</v>
      </c>
      <c r="P1903" s="9">
        <v>0.05</v>
      </c>
      <c r="Q1903" s="9">
        <v>501</v>
      </c>
      <c r="R1903" s="9">
        <v>3</v>
      </c>
    </row>
    <row r="1904" spans="1:18" x14ac:dyDescent="0.3">
      <c r="A1904" s="9">
        <v>1800</v>
      </c>
      <c r="B1904" s="9" t="s">
        <v>1920</v>
      </c>
      <c r="C1904" s="9">
        <v>22</v>
      </c>
      <c r="D1904" s="9" t="s">
        <v>5023</v>
      </c>
      <c r="E1904" s="9" t="s">
        <v>5583</v>
      </c>
      <c r="F1904" s="9">
        <v>0</v>
      </c>
      <c r="G1904" s="9">
        <v>13397</v>
      </c>
      <c r="H1904" s="9" t="s">
        <v>5583</v>
      </c>
      <c r="I1904" s="9" t="s">
        <v>7455</v>
      </c>
      <c r="J1904" s="9">
        <v>128</v>
      </c>
      <c r="K1904" s="9" t="s">
        <v>7473</v>
      </c>
      <c r="L1904" s="9" t="s">
        <v>7509</v>
      </c>
      <c r="M1904" s="9">
        <v>1304.8499999999999</v>
      </c>
      <c r="N1904" s="9">
        <v>673.79</v>
      </c>
      <c r="O1904" s="9">
        <v>3</v>
      </c>
      <c r="P1904" s="9">
        <v>0.1</v>
      </c>
      <c r="Q1904" s="9">
        <v>484</v>
      </c>
      <c r="R1904" s="9">
        <v>4</v>
      </c>
    </row>
    <row r="1905" spans="1:18" x14ac:dyDescent="0.3">
      <c r="A1905" s="9">
        <v>1588</v>
      </c>
      <c r="B1905" s="9" t="s">
        <v>1921</v>
      </c>
      <c r="C1905" s="9">
        <v>15</v>
      </c>
      <c r="D1905" s="9" t="s">
        <v>5018</v>
      </c>
      <c r="E1905" s="9" t="s">
        <v>6457</v>
      </c>
      <c r="F1905" s="9">
        <v>0</v>
      </c>
      <c r="G1905" s="9">
        <v>11321</v>
      </c>
      <c r="H1905" s="9" t="s">
        <v>6457</v>
      </c>
      <c r="I1905" s="9" t="s">
        <v>7457</v>
      </c>
      <c r="J1905" s="9">
        <v>146</v>
      </c>
      <c r="K1905" s="9" t="s">
        <v>7505</v>
      </c>
      <c r="L1905" s="9" t="s">
        <v>7507</v>
      </c>
      <c r="M1905" s="9">
        <v>791.47</v>
      </c>
      <c r="N1905" s="9">
        <v>490.91</v>
      </c>
      <c r="O1905" s="9">
        <v>4</v>
      </c>
      <c r="P1905" s="9">
        <v>0.05</v>
      </c>
      <c r="Q1905" s="9">
        <v>397</v>
      </c>
      <c r="R1905" s="9">
        <v>5</v>
      </c>
    </row>
    <row r="1906" spans="1:18" x14ac:dyDescent="0.3">
      <c r="A1906" s="9">
        <v>1115</v>
      </c>
      <c r="B1906" s="9" t="s">
        <v>1922</v>
      </c>
      <c r="C1906" s="9">
        <v>200</v>
      </c>
      <c r="D1906" s="9" t="s">
        <v>5021</v>
      </c>
      <c r="E1906" s="9" t="s">
        <v>5957</v>
      </c>
      <c r="F1906" s="9">
        <v>0</v>
      </c>
      <c r="G1906" s="9">
        <v>13768</v>
      </c>
      <c r="H1906" s="9" t="s">
        <v>5957</v>
      </c>
      <c r="I1906" s="9" t="s">
        <v>7457</v>
      </c>
      <c r="J1906" s="9">
        <v>116</v>
      </c>
      <c r="K1906" s="9" t="s">
        <v>7480</v>
      </c>
      <c r="L1906" s="9" t="s">
        <v>7508</v>
      </c>
      <c r="M1906" s="9">
        <v>947.47</v>
      </c>
      <c r="N1906" s="9">
        <v>475.95</v>
      </c>
      <c r="O1906" s="9">
        <v>4</v>
      </c>
      <c r="P1906" s="9"/>
      <c r="Q1906" s="9">
        <v>471</v>
      </c>
      <c r="R1906" s="9">
        <v>5</v>
      </c>
    </row>
    <row r="1907" spans="1:18" x14ac:dyDescent="0.3">
      <c r="A1907" s="9">
        <v>1917</v>
      </c>
      <c r="B1907" s="9" t="s">
        <v>1923</v>
      </c>
      <c r="C1907" s="9">
        <v>52</v>
      </c>
      <c r="D1907" s="9" t="s">
        <v>5019</v>
      </c>
      <c r="E1907" s="9" t="s">
        <v>6458</v>
      </c>
      <c r="F1907" s="9">
        <v>0</v>
      </c>
      <c r="G1907" s="9">
        <v>12185</v>
      </c>
      <c r="H1907" s="9" t="s">
        <v>6458</v>
      </c>
      <c r="I1907" s="9" t="s">
        <v>7455</v>
      </c>
      <c r="J1907" s="9">
        <v>112</v>
      </c>
      <c r="K1907" s="9" t="s">
        <v>7492</v>
      </c>
      <c r="L1907" s="9" t="s">
        <v>7510</v>
      </c>
      <c r="M1907" s="9">
        <v>488.78</v>
      </c>
      <c r="N1907" s="9">
        <v>217.18</v>
      </c>
      <c r="O1907" s="9">
        <v>5</v>
      </c>
      <c r="P1907" s="9">
        <v>0.05</v>
      </c>
      <c r="Q1907" s="9">
        <v>1007</v>
      </c>
      <c r="R1907" s="9">
        <v>4</v>
      </c>
    </row>
    <row r="1908" spans="1:18" x14ac:dyDescent="0.3">
      <c r="A1908" s="9">
        <v>2126</v>
      </c>
      <c r="B1908" s="9" t="s">
        <v>1924</v>
      </c>
      <c r="C1908" s="9">
        <v>35</v>
      </c>
      <c r="D1908" s="9" t="s">
        <v>5022</v>
      </c>
      <c r="E1908" s="9" t="s">
        <v>6459</v>
      </c>
      <c r="F1908" s="9">
        <v>0</v>
      </c>
      <c r="G1908" s="9">
        <v>10124</v>
      </c>
      <c r="H1908" s="9" t="s">
        <v>6459</v>
      </c>
      <c r="I1908" s="9" t="s">
        <v>7455</v>
      </c>
      <c r="J1908" s="9">
        <v>141</v>
      </c>
      <c r="K1908" s="9" t="s">
        <v>7490</v>
      </c>
      <c r="L1908" s="9" t="s">
        <v>7507</v>
      </c>
      <c r="M1908" s="9">
        <v>1451.71</v>
      </c>
      <c r="N1908" s="9">
        <v>906.06</v>
      </c>
      <c r="O1908" s="9">
        <v>4</v>
      </c>
      <c r="P1908" s="9"/>
      <c r="Q1908" s="9">
        <v>518</v>
      </c>
      <c r="R1908" s="9">
        <v>4</v>
      </c>
    </row>
    <row r="1909" spans="1:18" x14ac:dyDescent="0.3">
      <c r="A1909" s="9">
        <v>1193</v>
      </c>
      <c r="B1909" s="9" t="s">
        <v>1925</v>
      </c>
      <c r="C1909" s="9">
        <v>41</v>
      </c>
      <c r="D1909" s="9" t="s">
        <v>5020</v>
      </c>
      <c r="E1909" s="9" t="s">
        <v>5910</v>
      </c>
      <c r="F1909" s="9">
        <v>0</v>
      </c>
      <c r="G1909" s="9">
        <v>12981</v>
      </c>
      <c r="H1909" s="9" t="s">
        <v>5910</v>
      </c>
      <c r="I1909" s="9" t="s">
        <v>7457</v>
      </c>
      <c r="J1909" s="9">
        <v>129</v>
      </c>
      <c r="K1909" s="9" t="s">
        <v>7471</v>
      </c>
      <c r="L1909" s="9" t="s">
        <v>7508</v>
      </c>
      <c r="M1909" s="9">
        <v>458.68</v>
      </c>
      <c r="N1909" s="9">
        <v>246.5</v>
      </c>
      <c r="O1909" s="9">
        <v>3</v>
      </c>
      <c r="P1909" s="9"/>
      <c r="Q1909" s="9">
        <v>405</v>
      </c>
      <c r="R1909" s="9">
        <v>7</v>
      </c>
    </row>
    <row r="1910" spans="1:18" x14ac:dyDescent="0.3">
      <c r="A1910" s="9">
        <v>2189</v>
      </c>
      <c r="B1910" s="9" t="s">
        <v>1926</v>
      </c>
      <c r="C1910" s="9">
        <v>19</v>
      </c>
      <c r="D1910" s="9" t="s">
        <v>5021</v>
      </c>
      <c r="E1910" s="9" t="s">
        <v>5504</v>
      </c>
      <c r="F1910" s="9">
        <v>0</v>
      </c>
      <c r="G1910" s="9">
        <v>13463</v>
      </c>
      <c r="H1910" s="9" t="s">
        <v>5504</v>
      </c>
      <c r="I1910" s="9" t="s">
        <v>7455</v>
      </c>
      <c r="J1910" s="9">
        <v>123</v>
      </c>
      <c r="K1910" s="9" t="s">
        <v>7502</v>
      </c>
      <c r="L1910" s="9" t="s">
        <v>7508</v>
      </c>
      <c r="M1910" s="9">
        <v>903.87</v>
      </c>
      <c r="N1910" s="9">
        <v>382.37</v>
      </c>
      <c r="O1910" s="9">
        <v>2</v>
      </c>
      <c r="P1910" s="9"/>
      <c r="Q1910" s="9">
        <v>376</v>
      </c>
      <c r="R1910" s="9">
        <v>3</v>
      </c>
    </row>
    <row r="1911" spans="1:18" x14ac:dyDescent="0.3">
      <c r="A1911" s="9">
        <v>1870</v>
      </c>
      <c r="B1911" s="9" t="s">
        <v>1927</v>
      </c>
      <c r="C1911" s="9">
        <v>52</v>
      </c>
      <c r="D1911" s="9" t="s">
        <v>5018</v>
      </c>
      <c r="E1911" s="9" t="s">
        <v>5555</v>
      </c>
      <c r="F1911" s="9">
        <v>0</v>
      </c>
      <c r="G1911" s="9">
        <v>11425</v>
      </c>
      <c r="H1911" s="9" t="s">
        <v>5555</v>
      </c>
      <c r="I1911" s="9" t="s">
        <v>7457</v>
      </c>
      <c r="J1911" s="9">
        <v>121</v>
      </c>
      <c r="K1911" s="9" t="s">
        <v>7495</v>
      </c>
      <c r="L1911" s="9" t="s">
        <v>7508</v>
      </c>
      <c r="M1911" s="9">
        <v>1490.45</v>
      </c>
      <c r="N1911" s="9">
        <v>949.44</v>
      </c>
      <c r="O1911" s="9">
        <v>4</v>
      </c>
      <c r="P1911" s="9"/>
      <c r="Q1911" s="9">
        <v>694</v>
      </c>
      <c r="R1911" s="9">
        <v>4</v>
      </c>
    </row>
    <row r="1912" spans="1:18" x14ac:dyDescent="0.3">
      <c r="A1912" s="9">
        <v>1089</v>
      </c>
      <c r="B1912" s="9" t="s">
        <v>1928</v>
      </c>
      <c r="C1912" s="9">
        <v>-10</v>
      </c>
      <c r="D1912" s="9" t="s">
        <v>5021</v>
      </c>
      <c r="E1912" s="9" t="s">
        <v>6460</v>
      </c>
      <c r="F1912" s="9">
        <v>0</v>
      </c>
      <c r="G1912" s="9">
        <v>10479</v>
      </c>
      <c r="H1912" s="9" t="s">
        <v>6460</v>
      </c>
      <c r="I1912" s="9" t="s">
        <v>7456</v>
      </c>
      <c r="J1912" s="9">
        <v>116</v>
      </c>
      <c r="K1912" s="9" t="s">
        <v>7480</v>
      </c>
      <c r="L1912" s="9" t="s">
        <v>7508</v>
      </c>
      <c r="M1912" s="9">
        <v>1327.59</v>
      </c>
      <c r="N1912" s="9">
        <v>764.15</v>
      </c>
      <c r="O1912" s="9">
        <v>1</v>
      </c>
      <c r="P1912" s="9">
        <v>0.1</v>
      </c>
      <c r="Q1912" s="9">
        <v>354</v>
      </c>
      <c r="R1912" s="9">
        <v>5</v>
      </c>
    </row>
    <row r="1913" spans="1:18" x14ac:dyDescent="0.3">
      <c r="A1913" s="9">
        <v>1121</v>
      </c>
      <c r="B1913" s="9" t="s">
        <v>1929</v>
      </c>
      <c r="C1913" s="9">
        <v>30</v>
      </c>
      <c r="D1913" s="9" t="s">
        <v>5020</v>
      </c>
      <c r="E1913" s="9" t="s">
        <v>5600</v>
      </c>
      <c r="F1913" s="9">
        <v>0</v>
      </c>
      <c r="G1913" s="9">
        <v>13472</v>
      </c>
      <c r="H1913" s="9" t="s">
        <v>5600</v>
      </c>
      <c r="I1913" s="9" t="s">
        <v>7456</v>
      </c>
      <c r="J1913" s="9">
        <v>148</v>
      </c>
      <c r="K1913" s="9" t="s">
        <v>7491</v>
      </c>
      <c r="L1913" s="9" t="s">
        <v>7509</v>
      </c>
      <c r="M1913" s="9">
        <v>827.68</v>
      </c>
      <c r="N1913" s="9">
        <v>452.58</v>
      </c>
      <c r="O1913" s="9">
        <v>3</v>
      </c>
      <c r="P1913" s="9"/>
      <c r="Q1913" s="9">
        <v>448</v>
      </c>
      <c r="R1913" s="9">
        <v>5</v>
      </c>
    </row>
    <row r="1914" spans="1:18" x14ac:dyDescent="0.3">
      <c r="A1914" s="9">
        <v>1142</v>
      </c>
      <c r="B1914" s="9" t="s">
        <v>1930</v>
      </c>
      <c r="C1914" s="9">
        <v>46</v>
      </c>
      <c r="D1914" s="9" t="s">
        <v>5022</v>
      </c>
      <c r="E1914" s="9" t="s">
        <v>6461</v>
      </c>
      <c r="F1914" s="9">
        <v>0</v>
      </c>
      <c r="G1914" s="9">
        <v>12617</v>
      </c>
      <c r="H1914" s="9" t="s">
        <v>6461</v>
      </c>
      <c r="I1914" s="9" t="s">
        <v>7455</v>
      </c>
      <c r="J1914" s="9">
        <v>141</v>
      </c>
      <c r="K1914" s="9" t="s">
        <v>7490</v>
      </c>
      <c r="L1914" s="9" t="s">
        <v>7509</v>
      </c>
      <c r="M1914" s="9">
        <v>1486.04</v>
      </c>
      <c r="N1914" s="9">
        <v>894.6</v>
      </c>
      <c r="O1914" s="9">
        <v>1</v>
      </c>
      <c r="P1914" s="9"/>
      <c r="Q1914" s="9">
        <v>368</v>
      </c>
      <c r="R1914" s="9">
        <v>5</v>
      </c>
    </row>
    <row r="1915" spans="1:18" x14ac:dyDescent="0.3">
      <c r="A1915" s="9">
        <v>1993</v>
      </c>
      <c r="B1915" s="9" t="s">
        <v>1931</v>
      </c>
      <c r="C1915" s="9">
        <v>200</v>
      </c>
      <c r="D1915" s="9" t="s">
        <v>5019</v>
      </c>
      <c r="E1915" s="9" t="s">
        <v>6246</v>
      </c>
      <c r="F1915" s="9">
        <v>0</v>
      </c>
      <c r="G1915" s="9">
        <v>11385</v>
      </c>
      <c r="H1915" s="9" t="s">
        <v>6246</v>
      </c>
      <c r="I1915" s="9" t="s">
        <v>7457</v>
      </c>
      <c r="J1915" s="9">
        <v>145</v>
      </c>
      <c r="K1915" s="9" t="s">
        <v>7470</v>
      </c>
      <c r="L1915" s="9" t="s">
        <v>7508</v>
      </c>
      <c r="M1915" s="9">
        <v>1066.99</v>
      </c>
      <c r="N1915" s="9">
        <v>588.55999999999995</v>
      </c>
      <c r="O1915" s="9">
        <v>5</v>
      </c>
      <c r="P1915" s="9"/>
      <c r="Q1915" s="9">
        <v>510</v>
      </c>
      <c r="R1915" s="9">
        <v>4</v>
      </c>
    </row>
    <row r="1916" spans="1:18" x14ac:dyDescent="0.3">
      <c r="A1916" s="9">
        <v>1105</v>
      </c>
      <c r="B1916" s="9" t="s">
        <v>1932</v>
      </c>
      <c r="C1916" s="9">
        <v>49</v>
      </c>
      <c r="D1916" s="9" t="s">
        <v>5020</v>
      </c>
      <c r="E1916" s="9" t="s">
        <v>5482</v>
      </c>
      <c r="F1916" s="9">
        <v>1</v>
      </c>
      <c r="G1916" s="9">
        <v>12113</v>
      </c>
      <c r="H1916" s="9" t="s">
        <v>5482</v>
      </c>
      <c r="I1916" s="9" t="s">
        <v>7456</v>
      </c>
      <c r="J1916" s="9">
        <v>126</v>
      </c>
      <c r="K1916" s="9" t="s">
        <v>7469</v>
      </c>
      <c r="L1916" s="9" t="s">
        <v>7510</v>
      </c>
      <c r="M1916" s="9">
        <v>352.62</v>
      </c>
      <c r="N1916" s="9">
        <v>209.64</v>
      </c>
      <c r="O1916" s="9">
        <v>5</v>
      </c>
      <c r="P1916" s="9"/>
      <c r="Q1916" s="9">
        <v>916</v>
      </c>
      <c r="R1916" s="9">
        <v>2</v>
      </c>
    </row>
    <row r="1917" spans="1:18" x14ac:dyDescent="0.3">
      <c r="A1917" s="9">
        <v>1886</v>
      </c>
      <c r="B1917" s="9" t="s">
        <v>1933</v>
      </c>
      <c r="C1917" s="9">
        <v>26</v>
      </c>
      <c r="D1917" s="9" t="s">
        <v>5022</v>
      </c>
      <c r="E1917" s="9" t="s">
        <v>6462</v>
      </c>
      <c r="F1917" s="9">
        <v>1</v>
      </c>
      <c r="G1917" s="9">
        <v>13499</v>
      </c>
      <c r="H1917" s="9" t="s">
        <v>6462</v>
      </c>
      <c r="I1917" s="9" t="s">
        <v>7455</v>
      </c>
      <c r="J1917" s="9">
        <v>137</v>
      </c>
      <c r="K1917" s="9" t="s">
        <v>7484</v>
      </c>
      <c r="L1917" s="9" t="s">
        <v>7509</v>
      </c>
      <c r="M1917" s="9">
        <v>638.11</v>
      </c>
      <c r="N1917" s="9">
        <v>421.31</v>
      </c>
      <c r="O1917" s="9">
        <v>2</v>
      </c>
      <c r="P1917" s="9"/>
      <c r="Q1917" s="9">
        <v>641</v>
      </c>
      <c r="R1917" s="9">
        <v>4</v>
      </c>
    </row>
    <row r="1918" spans="1:18" x14ac:dyDescent="0.3">
      <c r="A1918" s="9">
        <v>1427</v>
      </c>
      <c r="B1918" s="9" t="s">
        <v>1934</v>
      </c>
      <c r="C1918" s="9">
        <v>21</v>
      </c>
      <c r="D1918" s="9" t="s">
        <v>5018</v>
      </c>
      <c r="E1918" s="9" t="s">
        <v>5101</v>
      </c>
      <c r="F1918" s="9">
        <v>0</v>
      </c>
      <c r="G1918" s="9">
        <v>12899</v>
      </c>
      <c r="H1918" s="9" t="s">
        <v>5101</v>
      </c>
      <c r="I1918" s="9" t="s">
        <v>7456</v>
      </c>
      <c r="J1918" s="9">
        <v>122</v>
      </c>
      <c r="K1918" s="9" t="s">
        <v>7465</v>
      </c>
      <c r="L1918" s="9" t="s">
        <v>7508</v>
      </c>
      <c r="M1918" s="9">
        <v>535.02</v>
      </c>
      <c r="N1918" s="9">
        <v>312.48</v>
      </c>
      <c r="O1918" s="9">
        <v>3</v>
      </c>
      <c r="P1918" s="9"/>
      <c r="Q1918" s="9">
        <v>441</v>
      </c>
      <c r="R1918" s="9">
        <v>4</v>
      </c>
    </row>
    <row r="1919" spans="1:18" x14ac:dyDescent="0.3">
      <c r="A1919" s="9">
        <v>2328</v>
      </c>
      <c r="B1919" s="9" t="s">
        <v>1935</v>
      </c>
      <c r="C1919" s="9">
        <v>-5</v>
      </c>
      <c r="D1919" s="9" t="s">
        <v>5020</v>
      </c>
      <c r="E1919" s="9" t="s">
        <v>6463</v>
      </c>
      <c r="F1919" s="9">
        <v>0</v>
      </c>
      <c r="G1919" s="9">
        <v>13785</v>
      </c>
      <c r="H1919" s="9" t="s">
        <v>6463</v>
      </c>
      <c r="I1919" s="9" t="s">
        <v>7456</v>
      </c>
      <c r="J1919" s="9">
        <v>110</v>
      </c>
      <c r="K1919" s="9" t="s">
        <v>7493</v>
      </c>
      <c r="L1919" s="9" t="s">
        <v>7508</v>
      </c>
      <c r="M1919" s="9">
        <v>548.82000000000005</v>
      </c>
      <c r="N1919" s="9">
        <v>328.13</v>
      </c>
      <c r="O1919" s="9">
        <v>2</v>
      </c>
      <c r="P1919" s="9">
        <v>0.05</v>
      </c>
      <c r="Q1919" s="9">
        <v>388</v>
      </c>
      <c r="R1919" s="9">
        <v>3</v>
      </c>
    </row>
    <row r="1920" spans="1:18" x14ac:dyDescent="0.3">
      <c r="A1920" s="9">
        <v>1316</v>
      </c>
      <c r="B1920" s="9" t="s">
        <v>1936</v>
      </c>
      <c r="C1920" s="9">
        <v>42</v>
      </c>
      <c r="D1920" s="9" t="s">
        <v>5021</v>
      </c>
      <c r="E1920" s="9" t="s">
        <v>6464</v>
      </c>
      <c r="F1920" s="9">
        <v>1</v>
      </c>
      <c r="G1920" s="9">
        <v>13592</v>
      </c>
      <c r="H1920" s="9" t="s">
        <v>6464</v>
      </c>
      <c r="I1920" s="9" t="s">
        <v>7455</v>
      </c>
      <c r="J1920" s="9">
        <v>107</v>
      </c>
      <c r="K1920" s="9" t="s">
        <v>7485</v>
      </c>
      <c r="L1920" s="9" t="s">
        <v>7510</v>
      </c>
      <c r="M1920" s="9">
        <v>1152.6600000000001</v>
      </c>
      <c r="N1920" s="9">
        <v>673.33</v>
      </c>
      <c r="O1920" s="9">
        <v>1</v>
      </c>
      <c r="P1920" s="9"/>
      <c r="Q1920" s="9">
        <v>424</v>
      </c>
      <c r="R1920" s="9">
        <v>2</v>
      </c>
    </row>
    <row r="1921" spans="1:18" x14ac:dyDescent="0.3">
      <c r="A1921" s="9">
        <v>1634</v>
      </c>
      <c r="B1921" s="9" t="s">
        <v>1937</v>
      </c>
      <c r="C1921" s="9">
        <v>47</v>
      </c>
      <c r="D1921" s="9" t="s">
        <v>5023</v>
      </c>
      <c r="E1921" s="9" t="s">
        <v>6465</v>
      </c>
      <c r="F1921" s="9">
        <v>0</v>
      </c>
      <c r="G1921" s="9">
        <v>10431</v>
      </c>
      <c r="H1921" s="9" t="s">
        <v>6465</v>
      </c>
      <c r="I1921" s="9" t="s">
        <v>7456</v>
      </c>
      <c r="J1921" s="9">
        <v>109</v>
      </c>
      <c r="K1921" s="9" t="s">
        <v>7466</v>
      </c>
      <c r="L1921" s="9" t="s">
        <v>7510</v>
      </c>
      <c r="M1921" s="9">
        <v>897.18</v>
      </c>
      <c r="N1921" s="9">
        <v>501.84</v>
      </c>
      <c r="O1921" s="9">
        <v>2</v>
      </c>
      <c r="P1921" s="9">
        <v>0.1</v>
      </c>
      <c r="Q1921" s="9">
        <v>749</v>
      </c>
      <c r="R1921" s="9">
        <v>3</v>
      </c>
    </row>
    <row r="1922" spans="1:18" x14ac:dyDescent="0.3">
      <c r="A1922" s="9">
        <v>1008</v>
      </c>
      <c r="B1922" s="9" t="s">
        <v>1938</v>
      </c>
      <c r="C1922" s="9">
        <v>55</v>
      </c>
      <c r="D1922" s="9" t="s">
        <v>5021</v>
      </c>
      <c r="E1922" s="9" t="s">
        <v>5561</v>
      </c>
      <c r="F1922" s="9">
        <v>0</v>
      </c>
      <c r="G1922" s="9">
        <v>11958</v>
      </c>
      <c r="H1922" s="9" t="s">
        <v>5561</v>
      </c>
      <c r="I1922" s="9" t="s">
        <v>7455</v>
      </c>
      <c r="J1922" s="9">
        <v>125</v>
      </c>
      <c r="K1922" s="9" t="s">
        <v>7479</v>
      </c>
      <c r="L1922" s="9" t="s">
        <v>7510</v>
      </c>
      <c r="M1922" s="9">
        <v>105.23</v>
      </c>
      <c r="N1922" s="9">
        <v>47.52</v>
      </c>
      <c r="O1922" s="9">
        <v>1</v>
      </c>
      <c r="P1922" s="9"/>
      <c r="Q1922" s="9">
        <v>504</v>
      </c>
      <c r="R1922" s="9">
        <v>2</v>
      </c>
    </row>
    <row r="1923" spans="1:18" x14ac:dyDescent="0.3">
      <c r="A1923" s="9">
        <v>1773</v>
      </c>
      <c r="B1923" s="9" t="s">
        <v>1939</v>
      </c>
      <c r="C1923" s="9">
        <v>0</v>
      </c>
      <c r="D1923" s="9" t="s">
        <v>5018</v>
      </c>
      <c r="E1923" s="9" t="s">
        <v>6466</v>
      </c>
      <c r="F1923" s="9">
        <v>0</v>
      </c>
      <c r="G1923" s="9">
        <v>13176</v>
      </c>
      <c r="H1923" s="9" t="s">
        <v>6466</v>
      </c>
      <c r="I1923" s="9" t="s">
        <v>7455</v>
      </c>
      <c r="J1923" s="9">
        <v>146</v>
      </c>
      <c r="K1923" s="9" t="s">
        <v>7505</v>
      </c>
      <c r="L1923" s="9" t="s">
        <v>7507</v>
      </c>
      <c r="M1923" s="9">
        <v>1322.3</v>
      </c>
      <c r="N1923" s="9">
        <v>662.08</v>
      </c>
      <c r="O1923" s="9">
        <v>2</v>
      </c>
      <c r="P1923" s="9"/>
      <c r="Q1923" s="9">
        <v>504</v>
      </c>
      <c r="R1923" s="9">
        <v>3</v>
      </c>
    </row>
    <row r="1924" spans="1:18" x14ac:dyDescent="0.3">
      <c r="A1924" s="9">
        <v>2096</v>
      </c>
      <c r="B1924" s="9" t="s">
        <v>1940</v>
      </c>
      <c r="C1924" s="9">
        <v>49</v>
      </c>
      <c r="D1924" s="9" t="s">
        <v>5019</v>
      </c>
      <c r="E1924" s="9" t="s">
        <v>5509</v>
      </c>
      <c r="F1924" s="9">
        <v>0</v>
      </c>
      <c r="G1924" s="9">
        <v>11112</v>
      </c>
      <c r="H1924" s="9" t="s">
        <v>5509</v>
      </c>
      <c r="I1924" s="9" t="s">
        <v>7456</v>
      </c>
      <c r="J1924" s="9">
        <v>115</v>
      </c>
      <c r="K1924" s="9" t="s">
        <v>7481</v>
      </c>
      <c r="L1924" s="9" t="s">
        <v>7508</v>
      </c>
      <c r="M1924" s="9">
        <v>480.35</v>
      </c>
      <c r="N1924" s="9">
        <v>292.02</v>
      </c>
      <c r="O1924" s="9">
        <v>5</v>
      </c>
      <c r="P1924" s="9"/>
      <c r="Q1924" s="9">
        <v>454</v>
      </c>
      <c r="R1924" s="9">
        <v>6</v>
      </c>
    </row>
    <row r="1925" spans="1:18" x14ac:dyDescent="0.3">
      <c r="A1925" s="9">
        <v>2382</v>
      </c>
      <c r="B1925" s="9" t="s">
        <v>1941</v>
      </c>
      <c r="C1925" s="9">
        <v>28</v>
      </c>
      <c r="D1925" s="9" t="s">
        <v>5020</v>
      </c>
      <c r="E1925" s="9" t="s">
        <v>5277</v>
      </c>
      <c r="F1925" s="9">
        <v>1</v>
      </c>
      <c r="G1925" s="9">
        <v>10600</v>
      </c>
      <c r="H1925" s="9" t="s">
        <v>5277</v>
      </c>
      <c r="I1925" s="9" t="s">
        <v>7456</v>
      </c>
      <c r="J1925" s="9">
        <v>113</v>
      </c>
      <c r="K1925" s="9" t="s">
        <v>7460</v>
      </c>
      <c r="L1925" s="9" t="s">
        <v>7510</v>
      </c>
      <c r="M1925" s="9">
        <v>1495.76</v>
      </c>
      <c r="N1925" s="9">
        <v>789.23</v>
      </c>
      <c r="O1925" s="9">
        <v>3</v>
      </c>
      <c r="P1925" s="9">
        <v>0.05</v>
      </c>
      <c r="Q1925" s="9">
        <v>907</v>
      </c>
      <c r="R1925" s="9">
        <v>6</v>
      </c>
    </row>
    <row r="1926" spans="1:18" x14ac:dyDescent="0.3">
      <c r="A1926" s="9">
        <v>1222</v>
      </c>
      <c r="B1926" s="9" t="s">
        <v>1942</v>
      </c>
      <c r="C1926" s="9">
        <v>30</v>
      </c>
      <c r="D1926" s="9" t="s">
        <v>5019</v>
      </c>
      <c r="E1926" s="9" t="s">
        <v>6467</v>
      </c>
      <c r="F1926" s="9">
        <v>1</v>
      </c>
      <c r="G1926" s="9">
        <v>10855</v>
      </c>
      <c r="H1926" s="9" t="s">
        <v>6467</v>
      </c>
      <c r="I1926" s="9" t="s">
        <v>7457</v>
      </c>
      <c r="J1926" s="9">
        <v>142</v>
      </c>
      <c r="K1926" s="9" t="s">
        <v>7500</v>
      </c>
      <c r="L1926" s="9" t="s">
        <v>7508</v>
      </c>
      <c r="M1926" s="9">
        <v>1433.58</v>
      </c>
      <c r="N1926" s="9">
        <v>748.1</v>
      </c>
      <c r="O1926" s="9">
        <v>2</v>
      </c>
      <c r="P1926" s="9"/>
      <c r="Q1926" s="9">
        <v>786</v>
      </c>
      <c r="R1926" s="9">
        <v>2</v>
      </c>
    </row>
    <row r="1927" spans="1:18" x14ac:dyDescent="0.3">
      <c r="A1927" s="9">
        <v>2439</v>
      </c>
      <c r="B1927" s="9" t="s">
        <v>1943</v>
      </c>
      <c r="C1927" s="9">
        <v>46</v>
      </c>
      <c r="D1927" s="9" t="s">
        <v>5018</v>
      </c>
      <c r="E1927" s="9" t="s">
        <v>5148</v>
      </c>
      <c r="F1927" s="9">
        <v>1</v>
      </c>
      <c r="G1927" s="9">
        <v>12053</v>
      </c>
      <c r="H1927" s="9" t="s">
        <v>5148</v>
      </c>
      <c r="I1927" s="9" t="s">
        <v>7456</v>
      </c>
      <c r="J1927" s="9">
        <v>146</v>
      </c>
      <c r="K1927" s="9" t="s">
        <v>7505</v>
      </c>
      <c r="L1927" s="9" t="s">
        <v>7509</v>
      </c>
      <c r="M1927" s="9">
        <v>1413.77</v>
      </c>
      <c r="N1927" s="9">
        <v>887.54</v>
      </c>
      <c r="O1927" s="9">
        <v>1</v>
      </c>
      <c r="P1927" s="9"/>
      <c r="Q1927" s="9">
        <v>452</v>
      </c>
      <c r="R1927" s="9">
        <v>5</v>
      </c>
    </row>
    <row r="1928" spans="1:18" x14ac:dyDescent="0.3">
      <c r="A1928" s="9">
        <v>1552</v>
      </c>
      <c r="B1928" s="9" t="s">
        <v>1944</v>
      </c>
      <c r="C1928" s="9">
        <v>34</v>
      </c>
      <c r="D1928" s="9" t="s">
        <v>5020</v>
      </c>
      <c r="E1928" s="9" t="s">
        <v>6468</v>
      </c>
      <c r="F1928" s="9">
        <v>0</v>
      </c>
      <c r="G1928" s="9">
        <v>10157</v>
      </c>
      <c r="H1928" s="9" t="s">
        <v>6468</v>
      </c>
      <c r="I1928" s="9" t="s">
        <v>7457</v>
      </c>
      <c r="J1928" s="9">
        <v>126</v>
      </c>
      <c r="K1928" s="9" t="s">
        <v>7469</v>
      </c>
      <c r="L1928" s="9" t="s">
        <v>7508</v>
      </c>
      <c r="M1928" s="9">
        <v>1226.1400000000001</v>
      </c>
      <c r="N1928" s="9">
        <v>492.5</v>
      </c>
      <c r="O1928" s="9">
        <v>3</v>
      </c>
      <c r="P1928" s="9">
        <v>0.2</v>
      </c>
      <c r="Q1928" s="9">
        <v>402</v>
      </c>
      <c r="R1928" s="9">
        <v>5</v>
      </c>
    </row>
    <row r="1929" spans="1:18" x14ac:dyDescent="0.3">
      <c r="A1929" s="9">
        <v>2393</v>
      </c>
      <c r="B1929" s="9" t="s">
        <v>1945</v>
      </c>
      <c r="C1929" s="9">
        <v>48</v>
      </c>
      <c r="D1929" s="9" t="s">
        <v>5022</v>
      </c>
      <c r="E1929" s="9" t="s">
        <v>6198</v>
      </c>
      <c r="F1929" s="9">
        <v>1</v>
      </c>
      <c r="G1929" s="9">
        <v>13450</v>
      </c>
      <c r="H1929" s="9" t="s">
        <v>6198</v>
      </c>
      <c r="I1929" s="9" t="s">
        <v>7455</v>
      </c>
      <c r="J1929" s="9">
        <v>121</v>
      </c>
      <c r="K1929" s="9" t="s">
        <v>7495</v>
      </c>
      <c r="L1929" s="9" t="s">
        <v>7508</v>
      </c>
      <c r="M1929" s="9">
        <v>369.89</v>
      </c>
      <c r="N1929" s="9">
        <v>223.3</v>
      </c>
      <c r="O1929" s="9">
        <v>5</v>
      </c>
      <c r="P1929" s="9"/>
      <c r="Q1929" s="9">
        <v>1085</v>
      </c>
      <c r="R1929" s="9">
        <v>2</v>
      </c>
    </row>
    <row r="1930" spans="1:18" x14ac:dyDescent="0.3">
      <c r="A1930" s="9">
        <v>1715</v>
      </c>
      <c r="B1930" s="9" t="s">
        <v>1946</v>
      </c>
      <c r="C1930" s="9">
        <v>39</v>
      </c>
      <c r="D1930" s="9" t="s">
        <v>5022</v>
      </c>
      <c r="E1930" s="9" t="s">
        <v>6317</v>
      </c>
      <c r="F1930" s="9">
        <v>0</v>
      </c>
      <c r="G1930" s="9">
        <v>12377</v>
      </c>
      <c r="H1930" s="9" t="s">
        <v>6317</v>
      </c>
      <c r="I1930" s="9" t="s">
        <v>7456</v>
      </c>
      <c r="J1930" s="9">
        <v>123</v>
      </c>
      <c r="K1930" s="9" t="s">
        <v>7502</v>
      </c>
      <c r="L1930" s="9" t="s">
        <v>7507</v>
      </c>
      <c r="M1930" s="9">
        <v>822.32</v>
      </c>
      <c r="N1930" s="9">
        <v>449.62</v>
      </c>
      <c r="O1930" s="9">
        <v>5</v>
      </c>
      <c r="P1930" s="9">
        <v>0.2</v>
      </c>
      <c r="Q1930" s="9">
        <v>518</v>
      </c>
      <c r="R1930" s="9">
        <v>5</v>
      </c>
    </row>
    <row r="1931" spans="1:18" x14ac:dyDescent="0.3">
      <c r="A1931" s="9">
        <v>2287</v>
      </c>
      <c r="B1931" s="9" t="s">
        <v>1947</v>
      </c>
      <c r="C1931" s="9">
        <v>42</v>
      </c>
      <c r="D1931" s="9" t="s">
        <v>5021</v>
      </c>
      <c r="E1931" s="9" t="s">
        <v>6469</v>
      </c>
      <c r="F1931" s="9">
        <v>1</v>
      </c>
      <c r="G1931" s="9">
        <v>11126</v>
      </c>
      <c r="H1931" s="9" t="s">
        <v>6469</v>
      </c>
      <c r="I1931" s="9" t="s">
        <v>7456</v>
      </c>
      <c r="J1931" s="9">
        <v>144</v>
      </c>
      <c r="K1931" s="9" t="s">
        <v>7462</v>
      </c>
      <c r="L1931" s="9" t="s">
        <v>7509</v>
      </c>
      <c r="M1931" s="9">
        <v>375.24</v>
      </c>
      <c r="N1931" s="9"/>
      <c r="O1931" s="9">
        <v>4</v>
      </c>
      <c r="P1931" s="9"/>
      <c r="Q1931" s="9">
        <v>1131</v>
      </c>
      <c r="R1931" s="9">
        <v>5</v>
      </c>
    </row>
    <row r="1932" spans="1:18" x14ac:dyDescent="0.3">
      <c r="A1932" s="9">
        <v>2341</v>
      </c>
      <c r="B1932" s="9" t="s">
        <v>1948</v>
      </c>
      <c r="C1932" s="9">
        <v>32</v>
      </c>
      <c r="D1932" s="9" t="s">
        <v>5021</v>
      </c>
      <c r="E1932" s="9" t="s">
        <v>5638</v>
      </c>
      <c r="F1932" s="9">
        <v>0</v>
      </c>
      <c r="G1932" s="9">
        <v>10222</v>
      </c>
      <c r="H1932" s="9" t="s">
        <v>5638</v>
      </c>
      <c r="I1932" s="9" t="s">
        <v>7455</v>
      </c>
      <c r="J1932" s="9">
        <v>128</v>
      </c>
      <c r="K1932" s="9" t="s">
        <v>7473</v>
      </c>
      <c r="L1932" s="9" t="s">
        <v>7511</v>
      </c>
      <c r="M1932" s="9">
        <v>426.53</v>
      </c>
      <c r="N1932" s="9">
        <v>214.19</v>
      </c>
      <c r="O1932" s="9">
        <v>3</v>
      </c>
      <c r="P1932" s="9">
        <v>0.05</v>
      </c>
      <c r="Q1932" s="9">
        <v>627</v>
      </c>
      <c r="R1932" s="9">
        <v>7</v>
      </c>
    </row>
    <row r="1933" spans="1:18" x14ac:dyDescent="0.3">
      <c r="A1933" s="9">
        <v>2107</v>
      </c>
      <c r="B1933" s="9" t="s">
        <v>1949</v>
      </c>
      <c r="C1933" s="9">
        <v>24</v>
      </c>
      <c r="D1933" s="9" t="s">
        <v>5018</v>
      </c>
      <c r="E1933" s="9" t="s">
        <v>6470</v>
      </c>
      <c r="F1933" s="9">
        <v>0</v>
      </c>
      <c r="G1933" s="9">
        <v>12449</v>
      </c>
      <c r="H1933" s="9" t="s">
        <v>6470</v>
      </c>
      <c r="I1933" s="9" t="s">
        <v>7456</v>
      </c>
      <c r="J1933" s="9">
        <v>138</v>
      </c>
      <c r="K1933" s="9" t="s">
        <v>7464</v>
      </c>
      <c r="L1933" s="9" t="s">
        <v>7507</v>
      </c>
      <c r="M1933" s="9">
        <v>935.88</v>
      </c>
      <c r="N1933" s="9">
        <v>422.89</v>
      </c>
      <c r="O1933" s="9">
        <v>2</v>
      </c>
      <c r="P1933" s="9"/>
      <c r="Q1933" s="9">
        <v>351</v>
      </c>
      <c r="R1933" s="9">
        <v>10</v>
      </c>
    </row>
    <row r="1934" spans="1:18" x14ac:dyDescent="0.3">
      <c r="A1934" s="9">
        <v>2341</v>
      </c>
      <c r="B1934" s="9" t="s">
        <v>1950</v>
      </c>
      <c r="C1934" s="9">
        <v>28</v>
      </c>
      <c r="D1934" s="9" t="s">
        <v>5022</v>
      </c>
      <c r="E1934" s="9" t="s">
        <v>5212</v>
      </c>
      <c r="F1934" s="9">
        <v>0</v>
      </c>
      <c r="G1934" s="9">
        <v>11706</v>
      </c>
      <c r="H1934" s="9" t="s">
        <v>5212</v>
      </c>
      <c r="I1934" s="9" t="s">
        <v>7457</v>
      </c>
      <c r="J1934" s="9">
        <v>112</v>
      </c>
      <c r="K1934" s="9" t="s">
        <v>7492</v>
      </c>
      <c r="L1934" s="9" t="s">
        <v>7510</v>
      </c>
      <c r="M1934" s="9">
        <v>109.21</v>
      </c>
      <c r="N1934" s="9">
        <v>54.64</v>
      </c>
      <c r="O1934" s="9">
        <v>5</v>
      </c>
      <c r="P1934" s="9"/>
      <c r="Q1934" s="9">
        <v>627</v>
      </c>
      <c r="R1934" s="9">
        <v>7</v>
      </c>
    </row>
    <row r="1935" spans="1:18" x14ac:dyDescent="0.3">
      <c r="A1935" s="9">
        <v>1110</v>
      </c>
      <c r="B1935" s="9" t="s">
        <v>1951</v>
      </c>
      <c r="C1935" s="9">
        <v>38</v>
      </c>
      <c r="D1935" s="9" t="s">
        <v>5020</v>
      </c>
      <c r="E1935" s="9" t="s">
        <v>6471</v>
      </c>
      <c r="F1935" s="9">
        <v>0</v>
      </c>
      <c r="G1935" s="9">
        <v>10544</v>
      </c>
      <c r="H1935" s="9" t="s">
        <v>6471</v>
      </c>
      <c r="I1935" s="9" t="s">
        <v>7456</v>
      </c>
      <c r="J1935" s="9">
        <v>124</v>
      </c>
      <c r="K1935" s="9" t="s">
        <v>7497</v>
      </c>
      <c r="L1935" s="9" t="s">
        <v>7510</v>
      </c>
      <c r="M1935" s="9">
        <v>1455.71</v>
      </c>
      <c r="N1935" s="9">
        <v>753.22</v>
      </c>
      <c r="O1935" s="9">
        <v>2</v>
      </c>
      <c r="P1935" s="9"/>
      <c r="Q1935" s="9">
        <v>675</v>
      </c>
      <c r="R1935" s="9">
        <v>6</v>
      </c>
    </row>
    <row r="1936" spans="1:18" x14ac:dyDescent="0.3">
      <c r="A1936" s="9">
        <v>1250</v>
      </c>
      <c r="B1936" s="9" t="s">
        <v>1952</v>
      </c>
      <c r="C1936" s="9">
        <v>67</v>
      </c>
      <c r="D1936" s="9" t="s">
        <v>5022</v>
      </c>
      <c r="E1936" s="9" t="s">
        <v>6472</v>
      </c>
      <c r="F1936" s="9">
        <v>0</v>
      </c>
      <c r="G1936" s="9">
        <v>12556</v>
      </c>
      <c r="H1936" s="9" t="s">
        <v>6472</v>
      </c>
      <c r="I1936" s="9" t="s">
        <v>7457</v>
      </c>
      <c r="J1936" s="9">
        <v>113</v>
      </c>
      <c r="K1936" s="9" t="s">
        <v>7460</v>
      </c>
      <c r="L1936" s="9" t="s">
        <v>7508</v>
      </c>
      <c r="M1936" s="9">
        <v>1382.08</v>
      </c>
      <c r="N1936" s="9">
        <v>734.21</v>
      </c>
      <c r="O1936" s="9">
        <v>2</v>
      </c>
      <c r="P1936" s="9"/>
      <c r="Q1936" s="9">
        <v>471</v>
      </c>
      <c r="R1936" s="9">
        <v>3</v>
      </c>
    </row>
    <row r="1937" spans="1:18" x14ac:dyDescent="0.3">
      <c r="A1937" s="9">
        <v>1382</v>
      </c>
      <c r="B1937" s="9" t="s">
        <v>1953</v>
      </c>
      <c r="C1937" s="9">
        <v>62</v>
      </c>
      <c r="D1937" s="9" t="s">
        <v>5021</v>
      </c>
      <c r="E1937" s="9" t="s">
        <v>6353</v>
      </c>
      <c r="F1937" s="9">
        <v>0</v>
      </c>
      <c r="G1937" s="9">
        <v>13764</v>
      </c>
      <c r="H1937" s="9" t="s">
        <v>6353</v>
      </c>
      <c r="I1937" s="9" t="s">
        <v>7456</v>
      </c>
      <c r="J1937" s="9">
        <v>140</v>
      </c>
      <c r="K1937" s="9" t="s">
        <v>7468</v>
      </c>
      <c r="L1937" s="9" t="s">
        <v>7507</v>
      </c>
      <c r="M1937" s="9">
        <v>602.11</v>
      </c>
      <c r="N1937" s="9">
        <v>362.28</v>
      </c>
      <c r="O1937" s="9">
        <v>1</v>
      </c>
      <c r="P1937" s="9">
        <v>0.05</v>
      </c>
      <c r="Q1937" s="9">
        <v>780</v>
      </c>
      <c r="R1937" s="9">
        <v>4</v>
      </c>
    </row>
    <row r="1938" spans="1:18" x14ac:dyDescent="0.3">
      <c r="A1938" s="9">
        <v>1006</v>
      </c>
      <c r="B1938" s="9" t="s">
        <v>1954</v>
      </c>
      <c r="C1938" s="9">
        <v>30</v>
      </c>
      <c r="D1938" s="9" t="s">
        <v>5018</v>
      </c>
      <c r="E1938" s="9" t="s">
        <v>5325</v>
      </c>
      <c r="F1938" s="9">
        <v>1</v>
      </c>
      <c r="G1938" s="9">
        <v>12231</v>
      </c>
      <c r="H1938" s="9" t="s">
        <v>5325</v>
      </c>
      <c r="I1938" s="9" t="s">
        <v>7456</v>
      </c>
      <c r="J1938" s="9">
        <v>148</v>
      </c>
      <c r="K1938" s="9" t="s">
        <v>7491</v>
      </c>
      <c r="L1938" s="9" t="s">
        <v>7510</v>
      </c>
      <c r="M1938" s="9">
        <v>797.36</v>
      </c>
      <c r="N1938" s="9">
        <v>427.44</v>
      </c>
      <c r="O1938" s="9">
        <v>2</v>
      </c>
      <c r="P1938" s="9">
        <v>0.1</v>
      </c>
      <c r="Q1938" s="9">
        <v>586</v>
      </c>
      <c r="R1938" s="9">
        <v>4</v>
      </c>
    </row>
    <row r="1939" spans="1:18" x14ac:dyDescent="0.3">
      <c r="A1939" s="9">
        <v>1458</v>
      </c>
      <c r="B1939" s="9" t="s">
        <v>1955</v>
      </c>
      <c r="C1939" s="9">
        <v>40</v>
      </c>
      <c r="D1939" s="9" t="s">
        <v>5022</v>
      </c>
      <c r="E1939" s="9" t="s">
        <v>6473</v>
      </c>
      <c r="F1939" s="9">
        <v>1</v>
      </c>
      <c r="G1939" s="9">
        <v>12962</v>
      </c>
      <c r="H1939" s="9" t="s">
        <v>6473</v>
      </c>
      <c r="I1939" s="9" t="s">
        <v>7455</v>
      </c>
      <c r="J1939" s="9">
        <v>102</v>
      </c>
      <c r="K1939" s="9" t="s">
        <v>7494</v>
      </c>
      <c r="L1939" s="9" t="s">
        <v>7512</v>
      </c>
      <c r="M1939" s="9">
        <v>725.87</v>
      </c>
      <c r="N1939" s="9"/>
      <c r="O1939" s="9">
        <v>4</v>
      </c>
      <c r="P1939" s="9"/>
      <c r="Q1939" s="9">
        <v>415</v>
      </c>
      <c r="R1939" s="9">
        <v>5</v>
      </c>
    </row>
    <row r="1940" spans="1:18" x14ac:dyDescent="0.3">
      <c r="A1940" s="9">
        <v>2107</v>
      </c>
      <c r="B1940" s="9" t="s">
        <v>1956</v>
      </c>
      <c r="C1940" s="9">
        <v>35</v>
      </c>
      <c r="D1940" s="9" t="s">
        <v>5018</v>
      </c>
      <c r="E1940" s="9" t="s">
        <v>6474</v>
      </c>
      <c r="F1940" s="9">
        <v>0</v>
      </c>
      <c r="G1940" s="9">
        <v>13158</v>
      </c>
      <c r="H1940" s="9" t="s">
        <v>6474</v>
      </c>
      <c r="I1940" s="9" t="s">
        <v>7457</v>
      </c>
      <c r="J1940" s="9">
        <v>139</v>
      </c>
      <c r="K1940" s="9" t="s">
        <v>7486</v>
      </c>
      <c r="L1940" s="9" t="s">
        <v>7507</v>
      </c>
      <c r="M1940" s="9">
        <v>1329.19</v>
      </c>
      <c r="N1940" s="9">
        <v>786.78</v>
      </c>
      <c r="O1940" s="9">
        <v>3</v>
      </c>
      <c r="P1940" s="9"/>
      <c r="Q1940" s="9">
        <v>351</v>
      </c>
      <c r="R1940" s="9">
        <v>10</v>
      </c>
    </row>
    <row r="1941" spans="1:18" x14ac:dyDescent="0.3">
      <c r="A1941" s="9">
        <v>1207</v>
      </c>
      <c r="B1941" s="9" t="s">
        <v>1957</v>
      </c>
      <c r="C1941" s="9">
        <v>41</v>
      </c>
      <c r="D1941" s="9" t="s">
        <v>5022</v>
      </c>
      <c r="E1941" s="9" t="s">
        <v>6475</v>
      </c>
      <c r="F1941" s="9">
        <v>0</v>
      </c>
      <c r="G1941" s="9">
        <v>12628</v>
      </c>
      <c r="H1941" s="9" t="s">
        <v>6475</v>
      </c>
      <c r="I1941" s="9" t="s">
        <v>7455</v>
      </c>
      <c r="J1941" s="9">
        <v>112</v>
      </c>
      <c r="K1941" s="9" t="s">
        <v>7492</v>
      </c>
      <c r="L1941" s="9" t="s">
        <v>7510</v>
      </c>
      <c r="M1941" s="9">
        <v>1048.47</v>
      </c>
      <c r="N1941" s="9">
        <v>479.02</v>
      </c>
      <c r="O1941" s="9">
        <v>3</v>
      </c>
      <c r="P1941" s="9"/>
      <c r="Q1941" s="9">
        <v>336</v>
      </c>
      <c r="R1941" s="9">
        <v>5</v>
      </c>
    </row>
    <row r="1942" spans="1:18" x14ac:dyDescent="0.3">
      <c r="A1942" s="9">
        <v>1899</v>
      </c>
      <c r="B1942" s="9" t="s">
        <v>1958</v>
      </c>
      <c r="C1942" s="9">
        <v>43</v>
      </c>
      <c r="D1942" s="9" t="s">
        <v>5019</v>
      </c>
      <c r="E1942" s="9" t="s">
        <v>5188</v>
      </c>
      <c r="F1942" s="9">
        <v>0</v>
      </c>
      <c r="G1942" s="9">
        <v>13451</v>
      </c>
      <c r="H1942" s="9" t="s">
        <v>5188</v>
      </c>
      <c r="I1942" s="9" t="s">
        <v>7455</v>
      </c>
      <c r="J1942" s="9">
        <v>139</v>
      </c>
      <c r="K1942" s="9" t="s">
        <v>7486</v>
      </c>
      <c r="L1942" s="9" t="s">
        <v>7509</v>
      </c>
      <c r="M1942" s="9">
        <v>453.26</v>
      </c>
      <c r="N1942" s="9">
        <v>218.99</v>
      </c>
      <c r="O1942" s="9">
        <v>1</v>
      </c>
      <c r="P1942" s="9"/>
      <c r="Q1942" s="9">
        <v>788</v>
      </c>
      <c r="R1942" s="9">
        <v>5</v>
      </c>
    </row>
    <row r="1943" spans="1:18" x14ac:dyDescent="0.3">
      <c r="A1943" s="9">
        <v>2413</v>
      </c>
      <c r="B1943" s="9" t="s">
        <v>1959</v>
      </c>
      <c r="C1943" s="9">
        <v>47</v>
      </c>
      <c r="D1943" s="9" t="s">
        <v>5022</v>
      </c>
      <c r="E1943" s="9" t="s">
        <v>5919</v>
      </c>
      <c r="F1943" s="9">
        <v>0</v>
      </c>
      <c r="G1943" s="9">
        <v>10537</v>
      </c>
      <c r="H1943" s="9" t="s">
        <v>5919</v>
      </c>
      <c r="I1943" s="9" t="s">
        <v>7455</v>
      </c>
      <c r="J1943" s="9">
        <v>114</v>
      </c>
      <c r="K1943" s="9" t="s">
        <v>7463</v>
      </c>
      <c r="L1943" s="9" t="s">
        <v>7507</v>
      </c>
      <c r="M1943" s="9">
        <v>697.92</v>
      </c>
      <c r="N1943" s="9">
        <v>295.76</v>
      </c>
      <c r="O1943" s="9">
        <v>4</v>
      </c>
      <c r="P1943" s="9"/>
      <c r="Q1943" s="9">
        <v>526</v>
      </c>
      <c r="R1943" s="9">
        <v>4</v>
      </c>
    </row>
    <row r="1944" spans="1:18" x14ac:dyDescent="0.3">
      <c r="A1944" s="9">
        <v>2337</v>
      </c>
      <c r="B1944" s="9" t="s">
        <v>1960</v>
      </c>
      <c r="C1944" s="9">
        <v>-3</v>
      </c>
      <c r="D1944" s="9" t="s">
        <v>5021</v>
      </c>
      <c r="E1944" s="9" t="s">
        <v>6465</v>
      </c>
      <c r="F1944" s="9">
        <v>0</v>
      </c>
      <c r="G1944" s="9">
        <v>11436</v>
      </c>
      <c r="H1944" s="9" t="s">
        <v>6465</v>
      </c>
      <c r="I1944" s="9" t="s">
        <v>7457</v>
      </c>
      <c r="J1944" s="9">
        <v>130</v>
      </c>
      <c r="K1944" s="9" t="s">
        <v>7487</v>
      </c>
      <c r="L1944" s="9" t="s">
        <v>7508</v>
      </c>
      <c r="M1944" s="9">
        <v>672</v>
      </c>
      <c r="N1944" s="9">
        <v>459.46</v>
      </c>
      <c r="O1944" s="9">
        <v>4</v>
      </c>
      <c r="P1944" s="9"/>
      <c r="Q1944" s="9">
        <v>388</v>
      </c>
      <c r="R1944" s="9">
        <v>7</v>
      </c>
    </row>
    <row r="1945" spans="1:18" x14ac:dyDescent="0.3">
      <c r="A1945" s="9">
        <v>1021</v>
      </c>
      <c r="B1945" s="9" t="s">
        <v>1961</v>
      </c>
      <c r="C1945" s="9">
        <v>45</v>
      </c>
      <c r="D1945" s="9" t="s">
        <v>5020</v>
      </c>
      <c r="E1945" s="9" t="s">
        <v>6476</v>
      </c>
      <c r="F1945" s="9">
        <v>0</v>
      </c>
      <c r="G1945" s="9">
        <v>13991</v>
      </c>
      <c r="H1945" s="9" t="s">
        <v>6476</v>
      </c>
      <c r="I1945" s="9" t="s">
        <v>7455</v>
      </c>
      <c r="J1945" s="9">
        <v>141</v>
      </c>
      <c r="K1945" s="9" t="s">
        <v>7490</v>
      </c>
      <c r="L1945" s="9" t="s">
        <v>7508</v>
      </c>
      <c r="M1945" s="9">
        <v>1441.04</v>
      </c>
      <c r="N1945" s="9">
        <v>959.68</v>
      </c>
      <c r="O1945" s="9">
        <v>3</v>
      </c>
      <c r="P1945" s="9"/>
      <c r="Q1945" s="9">
        <v>908</v>
      </c>
      <c r="R1945" s="9">
        <v>6</v>
      </c>
    </row>
    <row r="1946" spans="1:18" x14ac:dyDescent="0.3">
      <c r="A1946" s="9">
        <v>1409</v>
      </c>
      <c r="B1946" s="9" t="s">
        <v>1962</v>
      </c>
      <c r="C1946" s="9">
        <v>34</v>
      </c>
      <c r="D1946" s="9" t="s">
        <v>5021</v>
      </c>
      <c r="E1946" s="9" t="s">
        <v>6477</v>
      </c>
      <c r="F1946" s="9">
        <v>0</v>
      </c>
      <c r="G1946" s="9">
        <v>12565</v>
      </c>
      <c r="H1946" s="9" t="s">
        <v>6477</v>
      </c>
      <c r="I1946" s="9" t="s">
        <v>7457</v>
      </c>
      <c r="J1946" s="9">
        <v>143</v>
      </c>
      <c r="K1946" s="9" t="s">
        <v>7475</v>
      </c>
      <c r="L1946" s="9" t="s">
        <v>7509</v>
      </c>
      <c r="M1946" s="9">
        <v>304.2</v>
      </c>
      <c r="N1946" s="9">
        <v>129.41999999999999</v>
      </c>
      <c r="O1946" s="9">
        <v>4</v>
      </c>
      <c r="P1946" s="9"/>
      <c r="Q1946" s="9">
        <v>472</v>
      </c>
      <c r="R1946" s="9">
        <v>1</v>
      </c>
    </row>
    <row r="1947" spans="1:18" x14ac:dyDescent="0.3">
      <c r="A1947" s="9">
        <v>1894</v>
      </c>
      <c r="B1947" s="9" t="s">
        <v>1963</v>
      </c>
      <c r="C1947" s="9">
        <v>29</v>
      </c>
      <c r="D1947" s="9" t="s">
        <v>5021</v>
      </c>
      <c r="E1947" s="9" t="s">
        <v>5064</v>
      </c>
      <c r="F1947" s="9">
        <v>0</v>
      </c>
      <c r="G1947" s="9">
        <v>12815</v>
      </c>
      <c r="H1947" s="9" t="s">
        <v>5064</v>
      </c>
      <c r="I1947" s="9" t="s">
        <v>7457</v>
      </c>
      <c r="J1947" s="9">
        <v>148</v>
      </c>
      <c r="K1947" s="9" t="s">
        <v>7491</v>
      </c>
      <c r="L1947" s="9" t="s">
        <v>7510</v>
      </c>
      <c r="M1947" s="9">
        <v>179.89</v>
      </c>
      <c r="N1947" s="9">
        <v>102.94</v>
      </c>
      <c r="O1947" s="9">
        <v>5</v>
      </c>
      <c r="P1947" s="9"/>
      <c r="Q1947" s="9">
        <v>742</v>
      </c>
      <c r="R1947" s="9">
        <v>6</v>
      </c>
    </row>
    <row r="1948" spans="1:18" x14ac:dyDescent="0.3">
      <c r="A1948" s="9">
        <v>1514</v>
      </c>
      <c r="B1948" s="9" t="s">
        <v>1964</v>
      </c>
      <c r="C1948" s="9">
        <v>51</v>
      </c>
      <c r="D1948" s="9" t="s">
        <v>5021</v>
      </c>
      <c r="E1948" s="9" t="s">
        <v>6334</v>
      </c>
      <c r="F1948" s="9">
        <v>0</v>
      </c>
      <c r="G1948" s="9">
        <v>13765</v>
      </c>
      <c r="H1948" s="9" t="s">
        <v>6334</v>
      </c>
      <c r="I1948" s="9" t="s">
        <v>7456</v>
      </c>
      <c r="J1948" s="9">
        <v>119</v>
      </c>
      <c r="K1948" s="9" t="s">
        <v>7459</v>
      </c>
      <c r="L1948" s="9" t="s">
        <v>7510</v>
      </c>
      <c r="M1948" s="9">
        <v>1326.9</v>
      </c>
      <c r="N1948" s="9">
        <v>913.07</v>
      </c>
      <c r="O1948" s="9">
        <v>2</v>
      </c>
      <c r="P1948" s="9"/>
      <c r="Q1948" s="9">
        <v>562</v>
      </c>
      <c r="R1948" s="9">
        <v>5</v>
      </c>
    </row>
    <row r="1949" spans="1:18" x14ac:dyDescent="0.3">
      <c r="A1949" s="9">
        <v>2150</v>
      </c>
      <c r="B1949" s="9" t="s">
        <v>1965</v>
      </c>
      <c r="C1949" s="9">
        <v>62</v>
      </c>
      <c r="D1949" s="9" t="s">
        <v>5018</v>
      </c>
      <c r="E1949" s="9" t="s">
        <v>6478</v>
      </c>
      <c r="F1949" s="9">
        <v>0</v>
      </c>
      <c r="G1949" s="9">
        <v>12342</v>
      </c>
      <c r="H1949" s="9" t="s">
        <v>6478</v>
      </c>
      <c r="I1949" s="9" t="s">
        <v>7457</v>
      </c>
      <c r="J1949" s="9">
        <v>131</v>
      </c>
      <c r="K1949" s="9" t="s">
        <v>7504</v>
      </c>
      <c r="L1949" s="9" t="s">
        <v>7507</v>
      </c>
      <c r="M1949" s="9">
        <v>1350.19</v>
      </c>
      <c r="N1949" s="9">
        <v>842.71</v>
      </c>
      <c r="O1949" s="9">
        <v>2</v>
      </c>
      <c r="P1949" s="9"/>
      <c r="Q1949" s="9">
        <v>696</v>
      </c>
      <c r="R1949" s="9">
        <v>7</v>
      </c>
    </row>
    <row r="1950" spans="1:18" x14ac:dyDescent="0.3">
      <c r="A1950" s="9">
        <v>1808</v>
      </c>
      <c r="B1950" s="9" t="s">
        <v>1966</v>
      </c>
      <c r="C1950" s="9">
        <v>50</v>
      </c>
      <c r="D1950" s="9" t="s">
        <v>5023</v>
      </c>
      <c r="E1950" s="9" t="s">
        <v>6265</v>
      </c>
      <c r="F1950" s="9">
        <v>0</v>
      </c>
      <c r="G1950" s="9">
        <v>13062</v>
      </c>
      <c r="H1950" s="9" t="s">
        <v>6265</v>
      </c>
      <c r="I1950" s="9" t="s">
        <v>7457</v>
      </c>
      <c r="J1950" s="9">
        <v>143</v>
      </c>
      <c r="K1950" s="9" t="s">
        <v>7475</v>
      </c>
      <c r="L1950" s="9" t="s">
        <v>7509</v>
      </c>
      <c r="M1950" s="9">
        <v>1314.02</v>
      </c>
      <c r="N1950" s="9">
        <v>719.48</v>
      </c>
      <c r="O1950" s="9">
        <v>3</v>
      </c>
      <c r="P1950" s="9"/>
      <c r="Q1950" s="9">
        <v>603</v>
      </c>
      <c r="R1950" s="9">
        <v>2</v>
      </c>
    </row>
    <row r="1951" spans="1:18" x14ac:dyDescent="0.3">
      <c r="A1951" s="9">
        <v>1873</v>
      </c>
      <c r="B1951" s="9" t="s">
        <v>1967</v>
      </c>
      <c r="C1951" s="9">
        <v>32</v>
      </c>
      <c r="D1951" s="9" t="s">
        <v>5023</v>
      </c>
      <c r="E1951" s="9" t="s">
        <v>6461</v>
      </c>
      <c r="F1951" s="9">
        <v>1</v>
      </c>
      <c r="G1951" s="9">
        <v>10259</v>
      </c>
      <c r="H1951" s="9" t="s">
        <v>6461</v>
      </c>
      <c r="I1951" s="9" t="s">
        <v>7456</v>
      </c>
      <c r="J1951" s="9">
        <v>143</v>
      </c>
      <c r="K1951" s="9" t="s">
        <v>7475</v>
      </c>
      <c r="L1951" s="9" t="s">
        <v>7510</v>
      </c>
      <c r="M1951" s="9">
        <v>790.92</v>
      </c>
      <c r="N1951" s="9">
        <v>373.58</v>
      </c>
      <c r="O1951" s="9">
        <v>3</v>
      </c>
      <c r="P1951" s="9">
        <v>0.1</v>
      </c>
      <c r="Q1951" s="9">
        <v>727</v>
      </c>
      <c r="R1951" s="9">
        <v>3</v>
      </c>
    </row>
    <row r="1952" spans="1:18" x14ac:dyDescent="0.3">
      <c r="A1952" s="9">
        <v>1013</v>
      </c>
      <c r="B1952" s="9" t="s">
        <v>1968</v>
      </c>
      <c r="C1952" s="9">
        <v>23</v>
      </c>
      <c r="D1952" s="9" t="s">
        <v>5019</v>
      </c>
      <c r="E1952" s="9" t="s">
        <v>5997</v>
      </c>
      <c r="F1952" s="9">
        <v>0</v>
      </c>
      <c r="G1952" s="9">
        <v>13455</v>
      </c>
      <c r="H1952" s="9" t="s">
        <v>5997</v>
      </c>
      <c r="I1952" s="9" t="s">
        <v>7455</v>
      </c>
      <c r="J1952" s="9">
        <v>125</v>
      </c>
      <c r="K1952" s="9" t="s">
        <v>7479</v>
      </c>
      <c r="L1952" s="9" t="s">
        <v>7508</v>
      </c>
      <c r="M1952" s="9">
        <v>1006.63</v>
      </c>
      <c r="N1952" s="9">
        <v>486.92</v>
      </c>
      <c r="O1952" s="9">
        <v>4</v>
      </c>
      <c r="P1952" s="9"/>
      <c r="Q1952" s="9">
        <v>867</v>
      </c>
      <c r="R1952" s="9">
        <v>3</v>
      </c>
    </row>
    <row r="1953" spans="1:18" x14ac:dyDescent="0.3">
      <c r="A1953" s="9">
        <v>1970</v>
      </c>
      <c r="B1953" s="9" t="s">
        <v>1969</v>
      </c>
      <c r="C1953" s="9">
        <v>-5</v>
      </c>
      <c r="D1953" s="9" t="s">
        <v>5021</v>
      </c>
      <c r="E1953" s="9" t="s">
        <v>6479</v>
      </c>
      <c r="F1953" s="9">
        <v>0</v>
      </c>
      <c r="G1953" s="9">
        <v>10825</v>
      </c>
      <c r="H1953" s="9" t="s">
        <v>6479</v>
      </c>
      <c r="I1953" s="9" t="s">
        <v>7456</v>
      </c>
      <c r="J1953" s="9">
        <v>104</v>
      </c>
      <c r="K1953" s="9" t="s">
        <v>7499</v>
      </c>
      <c r="L1953" s="9" t="s">
        <v>7509</v>
      </c>
      <c r="M1953" s="9">
        <v>866.88</v>
      </c>
      <c r="N1953" s="9">
        <v>538.22</v>
      </c>
      <c r="O1953" s="9">
        <v>1</v>
      </c>
      <c r="P1953" s="9"/>
      <c r="Q1953" s="9">
        <v>448</v>
      </c>
      <c r="R1953" s="9">
        <v>4</v>
      </c>
    </row>
    <row r="1954" spans="1:18" x14ac:dyDescent="0.3">
      <c r="A1954" s="9">
        <v>1977</v>
      </c>
      <c r="B1954" s="9" t="s">
        <v>1970</v>
      </c>
      <c r="C1954" s="9">
        <v>42</v>
      </c>
      <c r="D1954" s="9" t="s">
        <v>5023</v>
      </c>
      <c r="E1954" s="9" t="s">
        <v>6480</v>
      </c>
      <c r="F1954" s="9">
        <v>1</v>
      </c>
      <c r="G1954" s="9">
        <v>13375</v>
      </c>
      <c r="H1954" s="9" t="s">
        <v>6480</v>
      </c>
      <c r="I1954" s="9" t="s">
        <v>7456</v>
      </c>
      <c r="J1954" s="9">
        <v>113</v>
      </c>
      <c r="K1954" s="9" t="s">
        <v>7460</v>
      </c>
      <c r="L1954" s="9" t="s">
        <v>7508</v>
      </c>
      <c r="M1954" s="9">
        <v>150.69999999999999</v>
      </c>
      <c r="N1954" s="9">
        <v>95.57</v>
      </c>
      <c r="O1954" s="9">
        <v>3</v>
      </c>
      <c r="P1954" s="9">
        <v>0.05</v>
      </c>
      <c r="Q1954" s="9">
        <v>966</v>
      </c>
      <c r="R1954" s="9">
        <v>3</v>
      </c>
    </row>
    <row r="1955" spans="1:18" x14ac:dyDescent="0.3">
      <c r="A1955" s="9">
        <v>2013</v>
      </c>
      <c r="B1955" s="9" t="s">
        <v>1971</v>
      </c>
      <c r="C1955" s="9">
        <v>48</v>
      </c>
      <c r="D1955" s="9" t="s">
        <v>5019</v>
      </c>
      <c r="E1955" s="9" t="s">
        <v>6481</v>
      </c>
      <c r="F1955" s="9">
        <v>0</v>
      </c>
      <c r="G1955" s="9">
        <v>10315</v>
      </c>
      <c r="H1955" s="9" t="s">
        <v>6481</v>
      </c>
      <c r="I1955" s="9" t="s">
        <v>7456</v>
      </c>
      <c r="J1955" s="9">
        <v>136</v>
      </c>
      <c r="K1955" s="9" t="s">
        <v>7503</v>
      </c>
      <c r="L1955" s="9" t="s">
        <v>7509</v>
      </c>
      <c r="M1955" s="9">
        <v>913.96</v>
      </c>
      <c r="N1955" s="9">
        <v>510.55</v>
      </c>
      <c r="O1955" s="9">
        <v>3</v>
      </c>
      <c r="P1955" s="9"/>
      <c r="Q1955" s="9">
        <v>409</v>
      </c>
      <c r="R1955" s="9">
        <v>5</v>
      </c>
    </row>
    <row r="1956" spans="1:18" x14ac:dyDescent="0.3">
      <c r="A1956" s="9">
        <v>2035</v>
      </c>
      <c r="B1956" s="9" t="s">
        <v>1972</v>
      </c>
      <c r="C1956" s="9">
        <v>38</v>
      </c>
      <c r="D1956" s="9" t="s">
        <v>5018</v>
      </c>
      <c r="E1956" s="9" t="s">
        <v>6403</v>
      </c>
      <c r="F1956" s="9">
        <v>0</v>
      </c>
      <c r="G1956" s="9">
        <v>10745</v>
      </c>
      <c r="H1956" s="9" t="s">
        <v>6403</v>
      </c>
      <c r="I1956" s="9" t="s">
        <v>7457</v>
      </c>
      <c r="J1956" s="9">
        <v>142</v>
      </c>
      <c r="K1956" s="9" t="s">
        <v>7500</v>
      </c>
      <c r="L1956" s="9" t="s">
        <v>7507</v>
      </c>
      <c r="M1956" s="9">
        <v>69.739999999999995</v>
      </c>
      <c r="N1956" s="9">
        <v>30.43</v>
      </c>
      <c r="O1956" s="9">
        <v>3</v>
      </c>
      <c r="P1956" s="9"/>
      <c r="Q1956" s="9">
        <v>548</v>
      </c>
      <c r="R1956" s="9">
        <v>8</v>
      </c>
    </row>
    <row r="1957" spans="1:18" x14ac:dyDescent="0.3">
      <c r="A1957" s="9">
        <v>1086</v>
      </c>
      <c r="B1957" s="9" t="s">
        <v>1973</v>
      </c>
      <c r="C1957" s="9">
        <v>54</v>
      </c>
      <c r="D1957" s="9" t="s">
        <v>5021</v>
      </c>
      <c r="E1957" s="9" t="s">
        <v>5909</v>
      </c>
      <c r="F1957" s="9">
        <v>0</v>
      </c>
      <c r="G1957" s="9">
        <v>13865</v>
      </c>
      <c r="H1957" s="9" t="s">
        <v>5909</v>
      </c>
      <c r="I1957" s="9" t="s">
        <v>7456</v>
      </c>
      <c r="J1957" s="9">
        <v>137</v>
      </c>
      <c r="K1957" s="9" t="s">
        <v>7484</v>
      </c>
      <c r="L1957" s="9" t="s">
        <v>7510</v>
      </c>
      <c r="M1957" s="9">
        <v>521.23</v>
      </c>
      <c r="N1957" s="9">
        <v>354.52</v>
      </c>
      <c r="O1957" s="9">
        <v>4</v>
      </c>
      <c r="P1957" s="9"/>
      <c r="Q1957" s="9">
        <v>875</v>
      </c>
      <c r="R1957" s="9">
        <v>5</v>
      </c>
    </row>
    <row r="1958" spans="1:18" x14ac:dyDescent="0.3">
      <c r="A1958" s="9">
        <v>1908</v>
      </c>
      <c r="B1958" s="9" t="s">
        <v>1974</v>
      </c>
      <c r="C1958" s="9">
        <v>20</v>
      </c>
      <c r="D1958" s="9" t="s">
        <v>5020</v>
      </c>
      <c r="E1958" s="9" t="s">
        <v>5171</v>
      </c>
      <c r="F1958" s="9">
        <v>0</v>
      </c>
      <c r="G1958" s="9">
        <v>10718</v>
      </c>
      <c r="H1958" s="9" t="s">
        <v>5171</v>
      </c>
      <c r="I1958" s="9" t="s">
        <v>7457</v>
      </c>
      <c r="J1958" s="9">
        <v>103</v>
      </c>
      <c r="K1958" s="9" t="s">
        <v>7472</v>
      </c>
      <c r="L1958" s="9" t="s">
        <v>7510</v>
      </c>
      <c r="M1958" s="9">
        <v>1401.82</v>
      </c>
      <c r="N1958" s="9">
        <v>915.99</v>
      </c>
      <c r="O1958" s="9">
        <v>5</v>
      </c>
      <c r="P1958" s="9"/>
      <c r="Q1958" s="9">
        <v>351</v>
      </c>
      <c r="R1958" s="9">
        <v>4</v>
      </c>
    </row>
    <row r="1959" spans="1:18" x14ac:dyDescent="0.3">
      <c r="A1959" s="9">
        <v>2324</v>
      </c>
      <c r="B1959" s="9" t="s">
        <v>1975</v>
      </c>
      <c r="C1959" s="9">
        <v>37</v>
      </c>
      <c r="D1959" s="9" t="s">
        <v>5018</v>
      </c>
      <c r="E1959" s="9" t="s">
        <v>5921</v>
      </c>
      <c r="F1959" s="9">
        <v>0</v>
      </c>
      <c r="G1959" s="9">
        <v>11100</v>
      </c>
      <c r="H1959" s="9" t="s">
        <v>5921</v>
      </c>
      <c r="I1959" s="9" t="s">
        <v>7457</v>
      </c>
      <c r="J1959" s="9">
        <v>116</v>
      </c>
      <c r="K1959" s="9" t="s">
        <v>7480</v>
      </c>
      <c r="L1959" s="9" t="s">
        <v>7510</v>
      </c>
      <c r="M1959" s="9">
        <v>490.87</v>
      </c>
      <c r="N1959" s="9">
        <v>217.04</v>
      </c>
      <c r="O1959" s="9">
        <v>3</v>
      </c>
      <c r="P1959" s="9"/>
      <c r="Q1959" s="9">
        <v>354</v>
      </c>
      <c r="R1959" s="9">
        <v>7</v>
      </c>
    </row>
    <row r="1960" spans="1:18" x14ac:dyDescent="0.3">
      <c r="A1960" s="9">
        <v>2266</v>
      </c>
      <c r="B1960" s="9" t="s">
        <v>1976</v>
      </c>
      <c r="C1960" s="9">
        <v>-10</v>
      </c>
      <c r="D1960" s="9" t="s">
        <v>5019</v>
      </c>
      <c r="E1960" s="9" t="s">
        <v>6482</v>
      </c>
      <c r="F1960" s="9">
        <v>1</v>
      </c>
      <c r="G1960" s="9">
        <v>12727</v>
      </c>
      <c r="H1960" s="9" t="s">
        <v>6482</v>
      </c>
      <c r="I1960" s="9" t="s">
        <v>7457</v>
      </c>
      <c r="J1960" s="9">
        <v>126</v>
      </c>
      <c r="K1960" s="9" t="s">
        <v>7469</v>
      </c>
      <c r="L1960" s="9" t="s">
        <v>7508</v>
      </c>
      <c r="M1960" s="9">
        <v>1412.75</v>
      </c>
      <c r="N1960" s="9">
        <v>589.14</v>
      </c>
      <c r="O1960" s="9">
        <v>5</v>
      </c>
      <c r="P1960" s="9"/>
      <c r="Q1960" s="9">
        <v>1107</v>
      </c>
      <c r="R1960" s="9">
        <v>3</v>
      </c>
    </row>
    <row r="1961" spans="1:18" x14ac:dyDescent="0.3">
      <c r="A1961" s="9">
        <v>1121</v>
      </c>
      <c r="B1961" s="9" t="s">
        <v>1977</v>
      </c>
      <c r="C1961" s="9">
        <v>38</v>
      </c>
      <c r="D1961" s="9" t="s">
        <v>5018</v>
      </c>
      <c r="E1961" s="9" t="s">
        <v>5278</v>
      </c>
      <c r="F1961" s="9">
        <v>0</v>
      </c>
      <c r="G1961" s="9">
        <v>12901</v>
      </c>
      <c r="H1961" s="9" t="s">
        <v>5278</v>
      </c>
      <c r="I1961" s="9" t="s">
        <v>7457</v>
      </c>
      <c r="J1961" s="9">
        <v>140</v>
      </c>
      <c r="K1961" s="9" t="s">
        <v>7468</v>
      </c>
      <c r="L1961" s="9" t="s">
        <v>7510</v>
      </c>
      <c r="M1961" s="9">
        <v>412.69</v>
      </c>
      <c r="N1961" s="9">
        <v>231.42</v>
      </c>
      <c r="O1961" s="9">
        <v>4</v>
      </c>
      <c r="P1961" s="9">
        <v>0.05</v>
      </c>
      <c r="Q1961" s="9">
        <v>448</v>
      </c>
      <c r="R1961" s="9">
        <v>5</v>
      </c>
    </row>
    <row r="1962" spans="1:18" x14ac:dyDescent="0.3">
      <c r="A1962" s="9">
        <v>2170</v>
      </c>
      <c r="B1962" s="9" t="s">
        <v>1978</v>
      </c>
      <c r="C1962" s="9">
        <v>57</v>
      </c>
      <c r="D1962" s="9" t="s">
        <v>5020</v>
      </c>
      <c r="E1962" s="9" t="s">
        <v>5450</v>
      </c>
      <c r="F1962" s="9">
        <v>0</v>
      </c>
      <c r="G1962" s="9">
        <v>13450</v>
      </c>
      <c r="H1962" s="9" t="s">
        <v>5450</v>
      </c>
      <c r="I1962" s="9" t="s">
        <v>7455</v>
      </c>
      <c r="J1962" s="9">
        <v>139</v>
      </c>
      <c r="K1962" s="9" t="s">
        <v>7486</v>
      </c>
      <c r="L1962" s="9" t="s">
        <v>7511</v>
      </c>
      <c r="M1962" s="9">
        <v>506.12</v>
      </c>
      <c r="N1962" s="9">
        <v>245.59</v>
      </c>
      <c r="O1962" s="9">
        <v>1</v>
      </c>
      <c r="P1962" s="9"/>
      <c r="Q1962" s="9">
        <v>778</v>
      </c>
      <c r="R1962" s="9">
        <v>4</v>
      </c>
    </row>
    <row r="1963" spans="1:18" x14ac:dyDescent="0.3">
      <c r="A1963" s="9">
        <v>1749</v>
      </c>
      <c r="B1963" s="9" t="s">
        <v>1979</v>
      </c>
      <c r="C1963" s="9">
        <v>38</v>
      </c>
      <c r="D1963" s="9" t="s">
        <v>5018</v>
      </c>
      <c r="E1963" s="9" t="s">
        <v>6483</v>
      </c>
      <c r="F1963" s="9">
        <v>0</v>
      </c>
      <c r="G1963" s="9">
        <v>10460</v>
      </c>
      <c r="H1963" s="9" t="s">
        <v>6483</v>
      </c>
      <c r="I1963" s="9" t="s">
        <v>7457</v>
      </c>
      <c r="J1963" s="9">
        <v>119</v>
      </c>
      <c r="K1963" s="9" t="s">
        <v>7459</v>
      </c>
      <c r="L1963" s="9" t="s">
        <v>7508</v>
      </c>
      <c r="M1963" s="9">
        <v>961.19</v>
      </c>
      <c r="N1963" s="9">
        <v>466.15</v>
      </c>
      <c r="O1963" s="9">
        <v>2</v>
      </c>
      <c r="P1963" s="9"/>
      <c r="Q1963" s="9">
        <v>442</v>
      </c>
      <c r="R1963" s="9">
        <v>3</v>
      </c>
    </row>
    <row r="1964" spans="1:18" x14ac:dyDescent="0.3">
      <c r="A1964" s="9">
        <v>2379</v>
      </c>
      <c r="B1964" s="9" t="s">
        <v>1980</v>
      </c>
      <c r="C1964" s="9">
        <v>35</v>
      </c>
      <c r="D1964" s="9" t="s">
        <v>5019</v>
      </c>
      <c r="E1964" s="9" t="s">
        <v>5605</v>
      </c>
      <c r="F1964" s="9">
        <v>0</v>
      </c>
      <c r="G1964" s="9">
        <v>13127</v>
      </c>
      <c r="H1964" s="9" t="s">
        <v>5605</v>
      </c>
      <c r="I1964" s="9" t="s">
        <v>7457</v>
      </c>
      <c r="J1964" s="9">
        <v>146</v>
      </c>
      <c r="K1964" s="9" t="s">
        <v>7505</v>
      </c>
      <c r="L1964" s="9" t="s">
        <v>7507</v>
      </c>
      <c r="M1964" s="9">
        <v>1154.3599999999999</v>
      </c>
      <c r="N1964" s="9">
        <v>491.95</v>
      </c>
      <c r="O1964" s="9">
        <v>2</v>
      </c>
      <c r="P1964" s="9">
        <v>0.05</v>
      </c>
      <c r="Q1964" s="9">
        <v>354</v>
      </c>
      <c r="R1964" s="9">
        <v>3</v>
      </c>
    </row>
    <row r="1965" spans="1:18" x14ac:dyDescent="0.3">
      <c r="A1965" s="9">
        <v>1684</v>
      </c>
      <c r="B1965" s="9" t="s">
        <v>1981</v>
      </c>
      <c r="C1965" s="9">
        <v>25</v>
      </c>
      <c r="D1965" s="9" t="s">
        <v>5020</v>
      </c>
      <c r="E1965" s="9" t="s">
        <v>6484</v>
      </c>
      <c r="F1965" s="9">
        <v>0</v>
      </c>
      <c r="G1965" s="9">
        <v>12854</v>
      </c>
      <c r="H1965" s="9" t="s">
        <v>6484</v>
      </c>
      <c r="I1965" s="9" t="s">
        <v>7456</v>
      </c>
      <c r="J1965" s="9">
        <v>115</v>
      </c>
      <c r="K1965" s="9" t="s">
        <v>7481</v>
      </c>
      <c r="L1965" s="9" t="s">
        <v>7508</v>
      </c>
      <c r="M1965" s="9">
        <v>777.01</v>
      </c>
      <c r="N1965" s="9">
        <v>533.04</v>
      </c>
      <c r="O1965" s="9">
        <v>2</v>
      </c>
      <c r="P1965" s="9"/>
      <c r="Q1965" s="9">
        <v>367</v>
      </c>
      <c r="R1965" s="9">
        <v>7</v>
      </c>
    </row>
    <row r="1966" spans="1:18" x14ac:dyDescent="0.3">
      <c r="A1966" s="9">
        <v>1308</v>
      </c>
      <c r="B1966" s="9" t="s">
        <v>1982</v>
      </c>
      <c r="C1966" s="9">
        <v>59</v>
      </c>
      <c r="D1966" s="9" t="s">
        <v>5020</v>
      </c>
      <c r="E1966" s="9" t="s">
        <v>6485</v>
      </c>
      <c r="F1966" s="9">
        <v>0</v>
      </c>
      <c r="G1966" s="9">
        <v>11104</v>
      </c>
      <c r="H1966" s="9" t="s">
        <v>6485</v>
      </c>
      <c r="I1966" s="9" t="s">
        <v>7456</v>
      </c>
      <c r="J1966" s="9">
        <v>132</v>
      </c>
      <c r="K1966" s="9" t="s">
        <v>7506</v>
      </c>
      <c r="L1966" s="9" t="s">
        <v>7507</v>
      </c>
      <c r="M1966" s="9">
        <v>1329.07</v>
      </c>
      <c r="N1966" s="9">
        <v>862.63</v>
      </c>
      <c r="O1966" s="9">
        <v>2</v>
      </c>
      <c r="P1966" s="9"/>
      <c r="Q1966" s="9">
        <v>918</v>
      </c>
      <c r="R1966" s="9">
        <v>1</v>
      </c>
    </row>
    <row r="1967" spans="1:18" x14ac:dyDescent="0.3">
      <c r="A1967" s="9">
        <v>1694</v>
      </c>
      <c r="B1967" s="9" t="s">
        <v>1983</v>
      </c>
      <c r="C1967" s="9">
        <v>18</v>
      </c>
      <c r="D1967" s="9" t="s">
        <v>5018</v>
      </c>
      <c r="E1967" s="9" t="s">
        <v>6486</v>
      </c>
      <c r="F1967" s="9">
        <v>0</v>
      </c>
      <c r="G1967" s="9">
        <v>11702</v>
      </c>
      <c r="H1967" s="9" t="s">
        <v>6486</v>
      </c>
      <c r="I1967" s="9" t="s">
        <v>7457</v>
      </c>
      <c r="J1967" s="9">
        <v>149</v>
      </c>
      <c r="K1967" s="9" t="s">
        <v>7467</v>
      </c>
      <c r="L1967" s="9" t="s">
        <v>7508</v>
      </c>
      <c r="M1967" s="9">
        <v>108.35</v>
      </c>
      <c r="N1967" s="9">
        <v>47.04</v>
      </c>
      <c r="O1967" s="9">
        <v>4</v>
      </c>
      <c r="P1967" s="9"/>
      <c r="Q1967" s="9">
        <v>577</v>
      </c>
      <c r="R1967" s="9">
        <v>3</v>
      </c>
    </row>
    <row r="1968" spans="1:18" x14ac:dyDescent="0.3">
      <c r="A1968" s="9">
        <v>1287</v>
      </c>
      <c r="B1968" s="9" t="s">
        <v>1984</v>
      </c>
      <c r="C1968" s="9">
        <v>31</v>
      </c>
      <c r="D1968" s="9" t="s">
        <v>5020</v>
      </c>
      <c r="E1968" s="9" t="s">
        <v>5389</v>
      </c>
      <c r="F1968" s="9">
        <v>1</v>
      </c>
      <c r="G1968" s="9">
        <v>13247</v>
      </c>
      <c r="H1968" s="9" t="s">
        <v>5389</v>
      </c>
      <c r="I1968" s="9" t="s">
        <v>7455</v>
      </c>
      <c r="J1968" s="9">
        <v>121</v>
      </c>
      <c r="K1968" s="9" t="s">
        <v>7495</v>
      </c>
      <c r="L1968" s="9" t="s">
        <v>7510</v>
      </c>
      <c r="M1968" s="9">
        <v>1387.18</v>
      </c>
      <c r="N1968" s="9">
        <v>919.67</v>
      </c>
      <c r="O1968" s="9">
        <v>2</v>
      </c>
      <c r="P1968" s="9"/>
      <c r="Q1968" s="9">
        <v>588</v>
      </c>
      <c r="R1968" s="9">
        <v>2</v>
      </c>
    </row>
    <row r="1969" spans="1:18" x14ac:dyDescent="0.3">
      <c r="A1969" s="9">
        <v>1306</v>
      </c>
      <c r="B1969" s="9" t="s">
        <v>1985</v>
      </c>
      <c r="C1969" s="9">
        <v>65</v>
      </c>
      <c r="D1969" s="9" t="s">
        <v>5018</v>
      </c>
      <c r="E1969" s="9" t="s">
        <v>6401</v>
      </c>
      <c r="F1969" s="9">
        <v>0</v>
      </c>
      <c r="G1969" s="9">
        <v>12840</v>
      </c>
      <c r="H1969" s="9" t="s">
        <v>6401</v>
      </c>
      <c r="I1969" s="9" t="s">
        <v>7455</v>
      </c>
      <c r="J1969" s="9">
        <v>101</v>
      </c>
      <c r="K1969" s="9" t="s">
        <v>7478</v>
      </c>
      <c r="L1969" s="9" t="s">
        <v>7507</v>
      </c>
      <c r="M1969" s="9">
        <v>334.65</v>
      </c>
      <c r="N1969" s="9">
        <v>202.43</v>
      </c>
      <c r="O1969" s="9">
        <v>4</v>
      </c>
      <c r="P1969" s="9">
        <v>0.05</v>
      </c>
      <c r="Q1969" s="9">
        <v>581</v>
      </c>
      <c r="R1969" s="9">
        <v>4</v>
      </c>
    </row>
    <row r="1970" spans="1:18" x14ac:dyDescent="0.3">
      <c r="A1970" s="9">
        <v>1913</v>
      </c>
      <c r="B1970" s="9" t="s">
        <v>1986</v>
      </c>
      <c r="C1970" s="9">
        <v>47</v>
      </c>
      <c r="D1970" s="9" t="s">
        <v>5021</v>
      </c>
      <c r="E1970" s="9" t="s">
        <v>6487</v>
      </c>
      <c r="F1970" s="9">
        <v>0</v>
      </c>
      <c r="G1970" s="9">
        <v>12977</v>
      </c>
      <c r="H1970" s="9" t="s">
        <v>6487</v>
      </c>
      <c r="I1970" s="9" t="s">
        <v>7456</v>
      </c>
      <c r="J1970" s="9">
        <v>106</v>
      </c>
      <c r="K1970" s="9" t="s">
        <v>7477</v>
      </c>
      <c r="L1970" s="9" t="s">
        <v>7510</v>
      </c>
      <c r="M1970" s="9">
        <v>1332.15</v>
      </c>
      <c r="N1970" s="9">
        <v>662.92</v>
      </c>
      <c r="O1970" s="9">
        <v>1</v>
      </c>
      <c r="P1970" s="9">
        <v>0.05</v>
      </c>
      <c r="Q1970" s="9">
        <v>350</v>
      </c>
      <c r="R1970" s="9">
        <v>4</v>
      </c>
    </row>
    <row r="1971" spans="1:18" x14ac:dyDescent="0.3">
      <c r="A1971" s="9">
        <v>1661</v>
      </c>
      <c r="B1971" s="9" t="s">
        <v>1987</v>
      </c>
      <c r="C1971" s="9">
        <v>39</v>
      </c>
      <c r="D1971" s="9" t="s">
        <v>5020</v>
      </c>
      <c r="E1971" s="9" t="s">
        <v>5672</v>
      </c>
      <c r="F1971" s="9">
        <v>0</v>
      </c>
      <c r="G1971" s="9">
        <v>11406</v>
      </c>
      <c r="H1971" s="9" t="s">
        <v>5672</v>
      </c>
      <c r="I1971" s="9" t="s">
        <v>7455</v>
      </c>
      <c r="J1971" s="9">
        <v>127</v>
      </c>
      <c r="K1971" s="9" t="s">
        <v>7489</v>
      </c>
      <c r="L1971" s="9" t="s">
        <v>7508</v>
      </c>
      <c r="M1971" s="9">
        <v>631.25</v>
      </c>
      <c r="N1971" s="9"/>
      <c r="O1971" s="9">
        <v>3</v>
      </c>
      <c r="P1971" s="9"/>
      <c r="Q1971" s="9">
        <v>356</v>
      </c>
      <c r="R1971" s="9">
        <v>10</v>
      </c>
    </row>
    <row r="1972" spans="1:18" x14ac:dyDescent="0.3">
      <c r="A1972" s="9">
        <v>1548</v>
      </c>
      <c r="B1972" s="9" t="s">
        <v>1988</v>
      </c>
      <c r="C1972" s="9">
        <v>40</v>
      </c>
      <c r="D1972" s="9" t="s">
        <v>5018</v>
      </c>
      <c r="E1972" s="9" t="s">
        <v>5619</v>
      </c>
      <c r="F1972" s="9">
        <v>1</v>
      </c>
      <c r="G1972" s="9">
        <v>12196</v>
      </c>
      <c r="H1972" s="9" t="s">
        <v>5619</v>
      </c>
      <c r="I1972" s="9" t="s">
        <v>7456</v>
      </c>
      <c r="J1972" s="9">
        <v>123</v>
      </c>
      <c r="K1972" s="9" t="s">
        <v>7502</v>
      </c>
      <c r="L1972" s="9" t="s">
        <v>7507</v>
      </c>
      <c r="M1972" s="9">
        <v>1257.5</v>
      </c>
      <c r="N1972" s="9">
        <v>728.6</v>
      </c>
      <c r="O1972" s="9">
        <v>3</v>
      </c>
      <c r="P1972" s="9">
        <v>0.1</v>
      </c>
      <c r="Q1972" s="9">
        <v>1299</v>
      </c>
      <c r="R1972" s="9">
        <v>2</v>
      </c>
    </row>
    <row r="1973" spans="1:18" x14ac:dyDescent="0.3">
      <c r="A1973" s="9">
        <v>2375</v>
      </c>
      <c r="B1973" s="9" t="s">
        <v>1989</v>
      </c>
      <c r="C1973" s="9">
        <v>25</v>
      </c>
      <c r="D1973" s="9" t="s">
        <v>5021</v>
      </c>
      <c r="E1973" s="9" t="s">
        <v>5521</v>
      </c>
      <c r="F1973" s="9">
        <v>0</v>
      </c>
      <c r="G1973" s="9">
        <v>12815</v>
      </c>
      <c r="H1973" s="9" t="s">
        <v>5521</v>
      </c>
      <c r="I1973" s="9" t="s">
        <v>7455</v>
      </c>
      <c r="J1973" s="9">
        <v>147</v>
      </c>
      <c r="K1973" s="9" t="s">
        <v>7474</v>
      </c>
      <c r="L1973" s="9" t="s">
        <v>7509</v>
      </c>
      <c r="M1973" s="9">
        <v>1023.92</v>
      </c>
      <c r="N1973" s="9">
        <v>670.26</v>
      </c>
      <c r="O1973" s="9">
        <v>3</v>
      </c>
      <c r="P1973" s="9"/>
      <c r="Q1973" s="9">
        <v>370</v>
      </c>
      <c r="R1973" s="9">
        <v>5</v>
      </c>
    </row>
    <row r="1974" spans="1:18" x14ac:dyDescent="0.3">
      <c r="A1974" s="9">
        <v>1311</v>
      </c>
      <c r="B1974" s="9" t="s">
        <v>1990</v>
      </c>
      <c r="C1974" s="9">
        <v>38</v>
      </c>
      <c r="D1974" s="9" t="s">
        <v>5020</v>
      </c>
      <c r="E1974" s="9" t="s">
        <v>6488</v>
      </c>
      <c r="F1974" s="9">
        <v>0</v>
      </c>
      <c r="G1974" s="9">
        <v>13352</v>
      </c>
      <c r="H1974" s="9" t="s">
        <v>6488</v>
      </c>
      <c r="I1974" s="9" t="s">
        <v>7455</v>
      </c>
      <c r="J1974" s="9">
        <v>131</v>
      </c>
      <c r="K1974" s="9" t="s">
        <v>7504</v>
      </c>
      <c r="L1974" s="9" t="s">
        <v>7509</v>
      </c>
      <c r="M1974" s="9">
        <v>305.12</v>
      </c>
      <c r="N1974" s="9">
        <v>165</v>
      </c>
      <c r="O1974" s="9">
        <v>4</v>
      </c>
      <c r="P1974" s="9"/>
      <c r="Q1974" s="9">
        <v>867</v>
      </c>
      <c r="R1974" s="9">
        <v>3</v>
      </c>
    </row>
    <row r="1975" spans="1:18" x14ac:dyDescent="0.3">
      <c r="A1975" s="9">
        <v>1872</v>
      </c>
      <c r="B1975" s="9" t="s">
        <v>1991</v>
      </c>
      <c r="C1975" s="9">
        <v>34</v>
      </c>
      <c r="D1975" s="9" t="s">
        <v>5021</v>
      </c>
      <c r="E1975" s="9" t="s">
        <v>5826</v>
      </c>
      <c r="F1975" s="9">
        <v>0</v>
      </c>
      <c r="G1975" s="9">
        <v>12392</v>
      </c>
      <c r="H1975" s="9" t="s">
        <v>5826</v>
      </c>
      <c r="I1975" s="9" t="s">
        <v>7455</v>
      </c>
      <c r="J1975" s="9">
        <v>112</v>
      </c>
      <c r="K1975" s="9" t="s">
        <v>7492</v>
      </c>
      <c r="L1975" s="9" t="s">
        <v>7508</v>
      </c>
      <c r="M1975" s="9">
        <v>1381.17</v>
      </c>
      <c r="N1975" s="9">
        <v>759.91</v>
      </c>
      <c r="O1975" s="9">
        <v>4</v>
      </c>
      <c r="P1975" s="9"/>
      <c r="Q1975" s="9">
        <v>403</v>
      </c>
      <c r="R1975" s="9">
        <v>5</v>
      </c>
    </row>
    <row r="1976" spans="1:18" x14ac:dyDescent="0.3">
      <c r="A1976" s="9">
        <v>2082</v>
      </c>
      <c r="B1976" s="9" t="s">
        <v>1992</v>
      </c>
      <c r="C1976" s="9">
        <v>42</v>
      </c>
      <c r="D1976" s="9" t="s">
        <v>5022</v>
      </c>
      <c r="E1976" s="9" t="s">
        <v>6489</v>
      </c>
      <c r="F1976" s="9">
        <v>0</v>
      </c>
      <c r="G1976" s="9">
        <v>11813</v>
      </c>
      <c r="H1976" s="9" t="s">
        <v>6489</v>
      </c>
      <c r="I1976" s="9" t="s">
        <v>7456</v>
      </c>
      <c r="J1976" s="9">
        <v>121</v>
      </c>
      <c r="K1976" s="9" t="s">
        <v>7495</v>
      </c>
      <c r="L1976" s="9" t="s">
        <v>7507</v>
      </c>
      <c r="M1976" s="9">
        <v>406</v>
      </c>
      <c r="N1976" s="9">
        <v>197.85</v>
      </c>
      <c r="O1976" s="9">
        <v>4</v>
      </c>
      <c r="P1976" s="9"/>
      <c r="Q1976" s="9">
        <v>398</v>
      </c>
      <c r="R1976" s="9">
        <v>8</v>
      </c>
    </row>
    <row r="1977" spans="1:18" x14ac:dyDescent="0.3">
      <c r="A1977" s="9">
        <v>1923</v>
      </c>
      <c r="B1977" s="9" t="s">
        <v>1993</v>
      </c>
      <c r="C1977" s="9">
        <v>17</v>
      </c>
      <c r="D1977" s="9" t="s">
        <v>5020</v>
      </c>
      <c r="E1977" s="9" t="s">
        <v>6490</v>
      </c>
      <c r="F1977" s="9">
        <v>1</v>
      </c>
      <c r="G1977" s="9">
        <v>11814</v>
      </c>
      <c r="H1977" s="9" t="s">
        <v>6490</v>
      </c>
      <c r="I1977" s="9" t="s">
        <v>7456</v>
      </c>
      <c r="J1977" s="9">
        <v>102</v>
      </c>
      <c r="K1977" s="9" t="s">
        <v>7494</v>
      </c>
      <c r="L1977" s="9" t="s">
        <v>7509</v>
      </c>
      <c r="M1977" s="9">
        <v>404</v>
      </c>
      <c r="N1977" s="9">
        <v>208.59</v>
      </c>
      <c r="O1977" s="9">
        <v>1</v>
      </c>
      <c r="P1977" s="9"/>
      <c r="Q1977" s="9">
        <v>438</v>
      </c>
      <c r="R1977" s="9">
        <v>3</v>
      </c>
    </row>
    <row r="1978" spans="1:18" x14ac:dyDescent="0.3">
      <c r="A1978" s="9">
        <v>1754</v>
      </c>
      <c r="B1978" s="9" t="s">
        <v>1994</v>
      </c>
      <c r="C1978" s="9">
        <v>45</v>
      </c>
      <c r="D1978" s="9" t="s">
        <v>5022</v>
      </c>
      <c r="E1978" s="9" t="s">
        <v>6491</v>
      </c>
      <c r="F1978" s="9">
        <v>0</v>
      </c>
      <c r="G1978" s="9">
        <v>13480</v>
      </c>
      <c r="H1978" s="9" t="s">
        <v>6491</v>
      </c>
      <c r="I1978" s="9" t="s">
        <v>7457</v>
      </c>
      <c r="J1978" s="9">
        <v>105</v>
      </c>
      <c r="K1978" s="9" t="s">
        <v>7461</v>
      </c>
      <c r="L1978" s="9" t="s">
        <v>7510</v>
      </c>
      <c r="M1978" s="9">
        <v>1230.56</v>
      </c>
      <c r="N1978" s="9">
        <v>701.82</v>
      </c>
      <c r="O1978" s="9">
        <v>5</v>
      </c>
      <c r="P1978" s="9"/>
      <c r="Q1978" s="9">
        <v>659</v>
      </c>
      <c r="R1978" s="9">
        <v>3</v>
      </c>
    </row>
    <row r="1979" spans="1:18" x14ac:dyDescent="0.3">
      <c r="A1979" s="9">
        <v>1034</v>
      </c>
      <c r="B1979" s="9" t="s">
        <v>1995</v>
      </c>
      <c r="C1979" s="9">
        <v>55</v>
      </c>
      <c r="D1979" s="9" t="s">
        <v>5019</v>
      </c>
      <c r="E1979" s="9" t="s">
        <v>5845</v>
      </c>
      <c r="F1979" s="9">
        <v>0</v>
      </c>
      <c r="G1979" s="9">
        <v>11741</v>
      </c>
      <c r="H1979" s="9" t="s">
        <v>5845</v>
      </c>
      <c r="I1979" s="9" t="s">
        <v>7457</v>
      </c>
      <c r="J1979" s="9">
        <v>109</v>
      </c>
      <c r="K1979" s="9" t="s">
        <v>7466</v>
      </c>
      <c r="L1979" s="9" t="s">
        <v>7510</v>
      </c>
      <c r="M1979" s="9">
        <v>203.52</v>
      </c>
      <c r="N1979" s="9">
        <v>139.22999999999999</v>
      </c>
      <c r="O1979" s="9">
        <v>4</v>
      </c>
      <c r="P1979" s="9"/>
      <c r="Q1979" s="9">
        <v>763</v>
      </c>
      <c r="R1979" s="9">
        <v>3</v>
      </c>
    </row>
    <row r="1980" spans="1:18" x14ac:dyDescent="0.3">
      <c r="A1980" s="9">
        <v>1444</v>
      </c>
      <c r="B1980" s="9" t="s">
        <v>1996</v>
      </c>
      <c r="C1980" s="9">
        <v>36</v>
      </c>
      <c r="D1980" s="9" t="s">
        <v>5019</v>
      </c>
      <c r="E1980" s="9" t="s">
        <v>5682</v>
      </c>
      <c r="F1980" s="9">
        <v>0</v>
      </c>
      <c r="G1980" s="9">
        <v>10973</v>
      </c>
      <c r="H1980" s="9" t="s">
        <v>5682</v>
      </c>
      <c r="I1980" s="9" t="s">
        <v>7455</v>
      </c>
      <c r="J1980" s="9">
        <v>120</v>
      </c>
      <c r="K1980" s="9" t="s">
        <v>7488</v>
      </c>
      <c r="L1980" s="9" t="s">
        <v>7508</v>
      </c>
      <c r="M1980" s="9">
        <v>371.95</v>
      </c>
      <c r="N1980" s="9">
        <v>215.74</v>
      </c>
      <c r="O1980" s="9">
        <v>4</v>
      </c>
      <c r="P1980" s="9">
        <v>0.2</v>
      </c>
      <c r="Q1980" s="9">
        <v>688</v>
      </c>
      <c r="R1980" s="9">
        <v>7</v>
      </c>
    </row>
    <row r="1981" spans="1:18" x14ac:dyDescent="0.3">
      <c r="A1981" s="9">
        <v>1092</v>
      </c>
      <c r="B1981" s="9" t="s">
        <v>1997</v>
      </c>
      <c r="C1981" s="9">
        <v>49</v>
      </c>
      <c r="D1981" s="9" t="s">
        <v>5018</v>
      </c>
      <c r="E1981" s="9" t="s">
        <v>5408</v>
      </c>
      <c r="F1981" s="9">
        <v>1</v>
      </c>
      <c r="G1981" s="9">
        <v>10921</v>
      </c>
      <c r="H1981" s="9" t="s">
        <v>5408</v>
      </c>
      <c r="I1981" s="9" t="s">
        <v>7455</v>
      </c>
      <c r="J1981" s="9">
        <v>146</v>
      </c>
      <c r="K1981" s="9" t="s">
        <v>7505</v>
      </c>
      <c r="L1981" s="9" t="s">
        <v>7510</v>
      </c>
      <c r="M1981" s="9">
        <v>780.33</v>
      </c>
      <c r="N1981" s="9">
        <v>346.63</v>
      </c>
      <c r="O1981" s="9">
        <v>3</v>
      </c>
      <c r="P1981" s="9">
        <v>0.05</v>
      </c>
      <c r="Q1981" s="9">
        <v>822</v>
      </c>
      <c r="R1981" s="9">
        <v>5</v>
      </c>
    </row>
    <row r="1982" spans="1:18" x14ac:dyDescent="0.3">
      <c r="A1982" s="9">
        <v>2230</v>
      </c>
      <c r="B1982" s="9" t="s">
        <v>1998</v>
      </c>
      <c r="C1982" s="9">
        <v>44</v>
      </c>
      <c r="D1982" s="9" t="s">
        <v>5023</v>
      </c>
      <c r="E1982" s="9" t="s">
        <v>6492</v>
      </c>
      <c r="F1982" s="9">
        <v>0</v>
      </c>
      <c r="G1982" s="9">
        <v>10029</v>
      </c>
      <c r="H1982" s="9" t="s">
        <v>6492</v>
      </c>
      <c r="I1982" s="9" t="s">
        <v>7455</v>
      </c>
      <c r="J1982" s="9">
        <v>118</v>
      </c>
      <c r="K1982" s="9" t="s">
        <v>7501</v>
      </c>
      <c r="L1982" s="9" t="s">
        <v>7510</v>
      </c>
      <c r="M1982" s="9">
        <v>1254.19</v>
      </c>
      <c r="N1982" s="9">
        <v>504.31</v>
      </c>
      <c r="O1982" s="9">
        <v>2</v>
      </c>
      <c r="P1982" s="9"/>
      <c r="Q1982" s="9">
        <v>526</v>
      </c>
      <c r="R1982" s="9">
        <v>7</v>
      </c>
    </row>
    <row r="1983" spans="1:18" x14ac:dyDescent="0.3">
      <c r="A1983" s="9">
        <v>1352</v>
      </c>
      <c r="B1983" s="9" t="s">
        <v>1999</v>
      </c>
      <c r="C1983" s="9">
        <v>30</v>
      </c>
      <c r="D1983" s="9" t="s">
        <v>5022</v>
      </c>
      <c r="E1983" s="9" t="s">
        <v>6493</v>
      </c>
      <c r="F1983" s="9">
        <v>1</v>
      </c>
      <c r="G1983" s="9">
        <v>12777</v>
      </c>
      <c r="H1983" s="9" t="s">
        <v>6493</v>
      </c>
      <c r="I1983" s="9" t="s">
        <v>7456</v>
      </c>
      <c r="J1983" s="9">
        <v>122</v>
      </c>
      <c r="K1983" s="9" t="s">
        <v>7465</v>
      </c>
      <c r="L1983" s="9" t="s">
        <v>7510</v>
      </c>
      <c r="M1983" s="9">
        <v>263.85000000000002</v>
      </c>
      <c r="N1983" s="9">
        <v>172.9</v>
      </c>
      <c r="O1983" s="9">
        <v>2</v>
      </c>
      <c r="P1983" s="9"/>
      <c r="Q1983" s="9">
        <v>447</v>
      </c>
      <c r="R1983" s="9">
        <v>4</v>
      </c>
    </row>
    <row r="1984" spans="1:18" x14ac:dyDescent="0.3">
      <c r="A1984" s="9">
        <v>1902</v>
      </c>
      <c r="B1984" s="9" t="s">
        <v>2000</v>
      </c>
      <c r="C1984" s="9">
        <v>24</v>
      </c>
      <c r="D1984" s="9" t="s">
        <v>5022</v>
      </c>
      <c r="E1984" s="9" t="s">
        <v>5222</v>
      </c>
      <c r="F1984" s="9">
        <v>0</v>
      </c>
      <c r="G1984" s="9">
        <v>13493</v>
      </c>
      <c r="H1984" s="9" t="s">
        <v>5222</v>
      </c>
      <c r="I1984" s="9" t="s">
        <v>7455</v>
      </c>
      <c r="J1984" s="9">
        <v>108</v>
      </c>
      <c r="K1984" s="9" t="s">
        <v>7496</v>
      </c>
      <c r="L1984" s="9" t="s">
        <v>7509</v>
      </c>
      <c r="M1984" s="9">
        <v>844.12</v>
      </c>
      <c r="N1984" s="9"/>
      <c r="O1984" s="9">
        <v>1</v>
      </c>
      <c r="P1984" s="9"/>
      <c r="Q1984" s="9">
        <v>416</v>
      </c>
      <c r="R1984" s="9">
        <v>5</v>
      </c>
    </row>
    <row r="1985" spans="1:18" x14ac:dyDescent="0.3">
      <c r="A1985" s="9">
        <v>2355</v>
      </c>
      <c r="B1985" s="9" t="s">
        <v>2001</v>
      </c>
      <c r="C1985" s="9">
        <v>26</v>
      </c>
      <c r="D1985" s="9" t="s">
        <v>5019</v>
      </c>
      <c r="E1985" s="9" t="s">
        <v>6494</v>
      </c>
      <c r="F1985" s="9">
        <v>0</v>
      </c>
      <c r="G1985" s="9">
        <v>10981</v>
      </c>
      <c r="H1985" s="9" t="s">
        <v>6494</v>
      </c>
      <c r="I1985" s="9" t="s">
        <v>7457</v>
      </c>
      <c r="J1985" s="9">
        <v>134</v>
      </c>
      <c r="K1985" s="9" t="s">
        <v>7482</v>
      </c>
      <c r="L1985" s="9" t="s">
        <v>7507</v>
      </c>
      <c r="M1985" s="9">
        <v>1081.3</v>
      </c>
      <c r="N1985" s="9">
        <v>534.69000000000005</v>
      </c>
      <c r="O1985" s="9">
        <v>2</v>
      </c>
      <c r="P1985" s="9">
        <v>0.2</v>
      </c>
      <c r="Q1985" s="9">
        <v>481</v>
      </c>
      <c r="R1985" s="9">
        <v>4</v>
      </c>
    </row>
    <row r="1986" spans="1:18" x14ac:dyDescent="0.3">
      <c r="A1986" s="9">
        <v>1861</v>
      </c>
      <c r="B1986" s="9" t="s">
        <v>2002</v>
      </c>
      <c r="C1986" s="9">
        <v>44</v>
      </c>
      <c r="D1986" s="9" t="s">
        <v>5022</v>
      </c>
      <c r="E1986" s="9" t="s">
        <v>6495</v>
      </c>
      <c r="F1986" s="9">
        <v>0</v>
      </c>
      <c r="G1986" s="9">
        <v>10230</v>
      </c>
      <c r="H1986" s="9" t="s">
        <v>6495</v>
      </c>
      <c r="I1986" s="9" t="s">
        <v>7455</v>
      </c>
      <c r="J1986" s="9">
        <v>109</v>
      </c>
      <c r="K1986" s="9" t="s">
        <v>7466</v>
      </c>
      <c r="L1986" s="9" t="s">
        <v>7508</v>
      </c>
      <c r="M1986" s="9">
        <v>1297.8599999999999</v>
      </c>
      <c r="N1986" s="9">
        <v>830.92</v>
      </c>
      <c r="O1986" s="9">
        <v>5</v>
      </c>
      <c r="P1986" s="9">
        <v>0.2</v>
      </c>
      <c r="Q1986" s="9">
        <v>746</v>
      </c>
      <c r="R1986" s="9">
        <v>3</v>
      </c>
    </row>
    <row r="1987" spans="1:18" x14ac:dyDescent="0.3">
      <c r="A1987" s="9">
        <v>1158</v>
      </c>
      <c r="B1987" s="9" t="s">
        <v>2003</v>
      </c>
      <c r="C1987" s="9">
        <v>39</v>
      </c>
      <c r="D1987" s="9" t="s">
        <v>5023</v>
      </c>
      <c r="E1987" s="9" t="s">
        <v>5474</v>
      </c>
      <c r="F1987" s="9">
        <v>0</v>
      </c>
      <c r="G1987" s="9">
        <v>13430</v>
      </c>
      <c r="H1987" s="9" t="s">
        <v>5474</v>
      </c>
      <c r="I1987" s="9" t="s">
        <v>7457</v>
      </c>
      <c r="J1987" s="9">
        <v>107</v>
      </c>
      <c r="K1987" s="9" t="s">
        <v>7485</v>
      </c>
      <c r="L1987" s="9" t="s">
        <v>7507</v>
      </c>
      <c r="M1987" s="9">
        <v>1406.57</v>
      </c>
      <c r="N1987" s="9">
        <v>961.54</v>
      </c>
      <c r="O1987" s="9">
        <v>3</v>
      </c>
      <c r="P1987" s="9"/>
      <c r="Q1987" s="9">
        <v>393</v>
      </c>
      <c r="R1987" s="9">
        <v>4</v>
      </c>
    </row>
    <row r="1988" spans="1:18" x14ac:dyDescent="0.3">
      <c r="A1988" s="9">
        <v>1956</v>
      </c>
      <c r="B1988" s="9" t="s">
        <v>2004</v>
      </c>
      <c r="C1988" s="9">
        <v>59</v>
      </c>
      <c r="D1988" s="9" t="s">
        <v>5021</v>
      </c>
      <c r="E1988" s="9" t="s">
        <v>6496</v>
      </c>
      <c r="F1988" s="9">
        <v>0</v>
      </c>
      <c r="G1988" s="9">
        <v>11185</v>
      </c>
      <c r="H1988" s="9" t="s">
        <v>6496</v>
      </c>
      <c r="I1988" s="9" t="s">
        <v>7455</v>
      </c>
      <c r="J1988" s="9">
        <v>130</v>
      </c>
      <c r="K1988" s="9" t="s">
        <v>7487</v>
      </c>
      <c r="L1988" s="9" t="s">
        <v>7507</v>
      </c>
      <c r="M1988" s="9">
        <v>1187.73</v>
      </c>
      <c r="N1988" s="9">
        <v>741.63</v>
      </c>
      <c r="O1988" s="9">
        <v>1</v>
      </c>
      <c r="P1988" s="9"/>
      <c r="Q1988" s="9">
        <v>335</v>
      </c>
      <c r="R1988" s="9">
        <v>7</v>
      </c>
    </row>
    <row r="1989" spans="1:18" x14ac:dyDescent="0.3">
      <c r="A1989" s="9">
        <v>1023</v>
      </c>
      <c r="B1989" s="9" t="s">
        <v>2005</v>
      </c>
      <c r="C1989" s="9">
        <v>51</v>
      </c>
      <c r="D1989" s="9" t="s">
        <v>5021</v>
      </c>
      <c r="E1989" s="9" t="s">
        <v>5631</v>
      </c>
      <c r="F1989" s="9">
        <v>1</v>
      </c>
      <c r="G1989" s="9">
        <v>12776</v>
      </c>
      <c r="H1989" s="9" t="s">
        <v>5631</v>
      </c>
      <c r="I1989" s="9" t="s">
        <v>7455</v>
      </c>
      <c r="J1989" s="9">
        <v>118</v>
      </c>
      <c r="K1989" s="9" t="s">
        <v>7501</v>
      </c>
      <c r="L1989" s="9" t="s">
        <v>7507</v>
      </c>
      <c r="M1989" s="9">
        <v>996.6</v>
      </c>
      <c r="N1989" s="9">
        <v>450.62</v>
      </c>
      <c r="O1989" s="9">
        <v>2</v>
      </c>
      <c r="P1989" s="9"/>
      <c r="Q1989" s="9">
        <v>1544</v>
      </c>
      <c r="R1989" s="9">
        <v>1</v>
      </c>
    </row>
    <row r="1990" spans="1:18" x14ac:dyDescent="0.3">
      <c r="A1990" s="9">
        <v>1403</v>
      </c>
      <c r="B1990" s="9" t="s">
        <v>2006</v>
      </c>
      <c r="C1990" s="9">
        <v>51</v>
      </c>
      <c r="D1990" s="9" t="s">
        <v>5023</v>
      </c>
      <c r="E1990" s="9" t="s">
        <v>5926</v>
      </c>
      <c r="F1990" s="9">
        <v>1</v>
      </c>
      <c r="G1990" s="9">
        <v>11251</v>
      </c>
      <c r="H1990" s="9" t="s">
        <v>5926</v>
      </c>
      <c r="I1990" s="9" t="s">
        <v>7455</v>
      </c>
      <c r="J1990" s="9">
        <v>127</v>
      </c>
      <c r="K1990" s="9" t="s">
        <v>7489</v>
      </c>
      <c r="L1990" s="9" t="s">
        <v>7509</v>
      </c>
      <c r="M1990" s="9">
        <v>678.75</v>
      </c>
      <c r="N1990" s="9">
        <v>351.19</v>
      </c>
      <c r="O1990" s="9">
        <v>2</v>
      </c>
      <c r="P1990" s="9"/>
      <c r="Q1990" s="9">
        <v>1302</v>
      </c>
      <c r="R1990" s="9">
        <v>5</v>
      </c>
    </row>
    <row r="1991" spans="1:18" x14ac:dyDescent="0.3">
      <c r="A1991" s="9">
        <v>1804</v>
      </c>
      <c r="B1991" s="9" t="s">
        <v>2007</v>
      </c>
      <c r="C1991" s="9">
        <v>43</v>
      </c>
      <c r="D1991" s="9" t="s">
        <v>5022</v>
      </c>
      <c r="E1991" s="9" t="s">
        <v>6497</v>
      </c>
      <c r="F1991" s="9">
        <v>0</v>
      </c>
      <c r="G1991" s="9">
        <v>13916</v>
      </c>
      <c r="H1991" s="9" t="s">
        <v>6497</v>
      </c>
      <c r="I1991" s="9" t="s">
        <v>7457</v>
      </c>
      <c r="J1991" s="9">
        <v>116</v>
      </c>
      <c r="K1991" s="9" t="s">
        <v>7480</v>
      </c>
      <c r="L1991" s="9" t="s">
        <v>7510</v>
      </c>
      <c r="M1991" s="9">
        <v>212.56</v>
      </c>
      <c r="N1991" s="9">
        <v>133.44999999999999</v>
      </c>
      <c r="O1991" s="9">
        <v>3</v>
      </c>
      <c r="P1991" s="9"/>
      <c r="Q1991" s="9">
        <v>375</v>
      </c>
      <c r="R1991" s="9">
        <v>6</v>
      </c>
    </row>
    <row r="1992" spans="1:18" x14ac:dyDescent="0.3">
      <c r="A1992" s="9">
        <v>1515</v>
      </c>
      <c r="B1992" s="9" t="s">
        <v>2008</v>
      </c>
      <c r="C1992" s="9">
        <v>25</v>
      </c>
      <c r="D1992" s="9" t="s">
        <v>5022</v>
      </c>
      <c r="E1992" s="9" t="s">
        <v>5486</v>
      </c>
      <c r="F1992" s="9">
        <v>0</v>
      </c>
      <c r="G1992" s="9">
        <v>11244</v>
      </c>
      <c r="H1992" s="9" t="s">
        <v>5486</v>
      </c>
      <c r="I1992" s="9" t="s">
        <v>7457</v>
      </c>
      <c r="J1992" s="9">
        <v>121</v>
      </c>
      <c r="K1992" s="9" t="s">
        <v>7495</v>
      </c>
      <c r="L1992" s="9" t="s">
        <v>7508</v>
      </c>
      <c r="M1992" s="9">
        <v>1079.1199999999999</v>
      </c>
      <c r="N1992" s="9">
        <v>725.25</v>
      </c>
      <c r="O1992" s="9">
        <v>1</v>
      </c>
      <c r="P1992" s="9"/>
      <c r="Q1992" s="9">
        <v>514</v>
      </c>
      <c r="R1992" s="9">
        <v>7</v>
      </c>
    </row>
    <row r="1993" spans="1:18" x14ac:dyDescent="0.3">
      <c r="A1993" s="9">
        <v>1731</v>
      </c>
      <c r="B1993" s="9" t="s">
        <v>2009</v>
      </c>
      <c r="C1993" s="9">
        <v>44</v>
      </c>
      <c r="D1993" s="9" t="s">
        <v>5022</v>
      </c>
      <c r="E1993" s="9" t="s">
        <v>6498</v>
      </c>
      <c r="F1993" s="9">
        <v>0</v>
      </c>
      <c r="G1993" s="9">
        <v>12793</v>
      </c>
      <c r="H1993" s="9" t="s">
        <v>6498</v>
      </c>
      <c r="I1993" s="9" t="s">
        <v>7456</v>
      </c>
      <c r="J1993" s="9">
        <v>105</v>
      </c>
      <c r="K1993" s="9" t="s">
        <v>7461</v>
      </c>
      <c r="L1993" s="9" t="s">
        <v>7507</v>
      </c>
      <c r="M1993" s="9">
        <v>1489.47</v>
      </c>
      <c r="N1993" s="9">
        <v>1042</v>
      </c>
      <c r="O1993" s="9">
        <v>3</v>
      </c>
      <c r="P1993" s="9"/>
      <c r="Q1993" s="9">
        <v>656</v>
      </c>
      <c r="R1993" s="9">
        <v>4</v>
      </c>
    </row>
    <row r="1994" spans="1:18" x14ac:dyDescent="0.3">
      <c r="A1994" s="9">
        <v>2387</v>
      </c>
      <c r="B1994" s="9" t="s">
        <v>2010</v>
      </c>
      <c r="C1994" s="9">
        <v>40</v>
      </c>
      <c r="D1994" s="9" t="s">
        <v>5018</v>
      </c>
      <c r="E1994" s="9" t="s">
        <v>6499</v>
      </c>
      <c r="F1994" s="9">
        <v>1</v>
      </c>
      <c r="G1994" s="9">
        <v>11096</v>
      </c>
      <c r="H1994" s="9" t="s">
        <v>6499</v>
      </c>
      <c r="I1994" s="9" t="s">
        <v>7457</v>
      </c>
      <c r="J1994" s="9">
        <v>129</v>
      </c>
      <c r="K1994" s="9" t="s">
        <v>7471</v>
      </c>
      <c r="L1994" s="9" t="s">
        <v>7510</v>
      </c>
      <c r="M1994" s="9">
        <v>1118.3</v>
      </c>
      <c r="N1994" s="9">
        <v>618.94000000000005</v>
      </c>
      <c r="O1994" s="9">
        <v>1</v>
      </c>
      <c r="P1994" s="9"/>
      <c r="Q1994" s="9">
        <v>887</v>
      </c>
      <c r="R1994" s="9">
        <v>6</v>
      </c>
    </row>
    <row r="1995" spans="1:18" x14ac:dyDescent="0.3">
      <c r="A1995" s="9">
        <v>2405</v>
      </c>
      <c r="B1995" s="9" t="s">
        <v>2011</v>
      </c>
      <c r="C1995" s="9">
        <v>22</v>
      </c>
      <c r="D1995" s="9" t="s">
        <v>5020</v>
      </c>
      <c r="E1995" s="9" t="s">
        <v>5527</v>
      </c>
      <c r="F1995" s="9">
        <v>0</v>
      </c>
      <c r="G1995" s="9">
        <v>10398</v>
      </c>
      <c r="H1995" s="9" t="s">
        <v>5527</v>
      </c>
      <c r="I1995" s="9" t="s">
        <v>7455</v>
      </c>
      <c r="J1995" s="9">
        <v>147</v>
      </c>
      <c r="K1995" s="9" t="s">
        <v>7474</v>
      </c>
      <c r="L1995" s="9" t="s">
        <v>7511</v>
      </c>
      <c r="M1995" s="9">
        <v>74.23</v>
      </c>
      <c r="N1995" s="9">
        <v>48.01</v>
      </c>
      <c r="O1995" s="9">
        <v>2</v>
      </c>
      <c r="P1995" s="9"/>
      <c r="Q1995" s="9">
        <v>692</v>
      </c>
      <c r="R1995" s="9">
        <v>6</v>
      </c>
    </row>
    <row r="1996" spans="1:18" x14ac:dyDescent="0.3">
      <c r="A1996" s="9">
        <v>1531</v>
      </c>
      <c r="B1996" s="9" t="s">
        <v>2012</v>
      </c>
      <c r="C1996" s="9">
        <v>58</v>
      </c>
      <c r="D1996" s="9" t="s">
        <v>5023</v>
      </c>
      <c r="E1996" s="9" t="s">
        <v>5455</v>
      </c>
      <c r="F1996" s="9">
        <v>0</v>
      </c>
      <c r="G1996" s="9">
        <v>10094</v>
      </c>
      <c r="H1996" s="9" t="s">
        <v>5455</v>
      </c>
      <c r="I1996" s="9" t="s">
        <v>7457</v>
      </c>
      <c r="J1996" s="9">
        <v>137</v>
      </c>
      <c r="K1996" s="9" t="s">
        <v>7484</v>
      </c>
      <c r="L1996" s="9" t="s">
        <v>7507</v>
      </c>
      <c r="M1996" s="9">
        <v>769.58</v>
      </c>
      <c r="N1996" s="9">
        <v>318.60000000000002</v>
      </c>
      <c r="O1996" s="9">
        <v>3</v>
      </c>
      <c r="P1996" s="9">
        <v>0.05</v>
      </c>
      <c r="Q1996" s="9">
        <v>452</v>
      </c>
      <c r="R1996" s="9">
        <v>4</v>
      </c>
    </row>
    <row r="1997" spans="1:18" x14ac:dyDescent="0.3">
      <c r="A1997" s="9">
        <v>1955</v>
      </c>
      <c r="B1997" s="9" t="s">
        <v>2013</v>
      </c>
      <c r="C1997" s="9">
        <v>56</v>
      </c>
      <c r="D1997" s="9" t="s">
        <v>5023</v>
      </c>
      <c r="E1997" s="9" t="s">
        <v>6500</v>
      </c>
      <c r="F1997" s="9">
        <v>0</v>
      </c>
      <c r="G1997" s="9">
        <v>11963</v>
      </c>
      <c r="H1997" s="9" t="s">
        <v>6500</v>
      </c>
      <c r="I1997" s="9" t="s">
        <v>7455</v>
      </c>
      <c r="J1997" s="9">
        <v>143</v>
      </c>
      <c r="K1997" s="9" t="s">
        <v>7475</v>
      </c>
      <c r="L1997" s="9" t="s">
        <v>7510</v>
      </c>
      <c r="M1997" s="9">
        <v>941.24</v>
      </c>
      <c r="N1997" s="9">
        <v>457.2</v>
      </c>
      <c r="O1997" s="9">
        <v>3</v>
      </c>
      <c r="P1997" s="9"/>
      <c r="Q1997" s="9">
        <v>371</v>
      </c>
      <c r="R1997" s="9">
        <v>6</v>
      </c>
    </row>
    <row r="1998" spans="1:18" x14ac:dyDescent="0.3">
      <c r="A1998" s="9">
        <v>1151</v>
      </c>
      <c r="B1998" s="9" t="s">
        <v>2014</v>
      </c>
      <c r="C1998" s="9">
        <v>150</v>
      </c>
      <c r="D1998" s="9" t="s">
        <v>5023</v>
      </c>
      <c r="E1998" s="9" t="s">
        <v>6501</v>
      </c>
      <c r="F1998" s="9">
        <v>1</v>
      </c>
      <c r="G1998" s="9">
        <v>10474</v>
      </c>
      <c r="H1998" s="9" t="s">
        <v>6501</v>
      </c>
      <c r="I1998" s="9" t="s">
        <v>7455</v>
      </c>
      <c r="J1998" s="9">
        <v>122</v>
      </c>
      <c r="K1998" s="9" t="s">
        <v>7465</v>
      </c>
      <c r="L1998" s="9" t="s">
        <v>7509</v>
      </c>
      <c r="M1998" s="9">
        <v>1050.03</v>
      </c>
      <c r="N1998" s="9">
        <v>537.04</v>
      </c>
      <c r="O1998" s="9">
        <v>5</v>
      </c>
      <c r="P1998" s="9">
        <v>0.1</v>
      </c>
      <c r="Q1998" s="9">
        <v>771</v>
      </c>
      <c r="R1998" s="9">
        <v>3</v>
      </c>
    </row>
    <row r="1999" spans="1:18" x14ac:dyDescent="0.3">
      <c r="A1999" s="9">
        <v>1946</v>
      </c>
      <c r="B1999" s="9" t="s">
        <v>2015</v>
      </c>
      <c r="C1999" s="9">
        <v>30</v>
      </c>
      <c r="D1999" s="9" t="s">
        <v>5023</v>
      </c>
      <c r="E1999" s="9" t="s">
        <v>5517</v>
      </c>
      <c r="F1999" s="9">
        <v>0</v>
      </c>
      <c r="G1999" s="9">
        <v>13166</v>
      </c>
      <c r="H1999" s="9" t="s">
        <v>5517</v>
      </c>
      <c r="I1999" s="9" t="s">
        <v>7457</v>
      </c>
      <c r="J1999" s="9">
        <v>114</v>
      </c>
      <c r="K1999" s="9" t="s">
        <v>7463</v>
      </c>
      <c r="L1999" s="9" t="s">
        <v>7510</v>
      </c>
      <c r="M1999" s="9">
        <v>1093.5999999999999</v>
      </c>
      <c r="N1999" s="9">
        <v>757.49</v>
      </c>
      <c r="O1999" s="9">
        <v>3</v>
      </c>
      <c r="P1999" s="9"/>
      <c r="Q1999" s="9">
        <v>380</v>
      </c>
      <c r="R1999" s="9">
        <v>9</v>
      </c>
    </row>
    <row r="2000" spans="1:18" x14ac:dyDescent="0.3">
      <c r="A2000" s="9">
        <v>1607</v>
      </c>
      <c r="B2000" s="9" t="s">
        <v>2016</v>
      </c>
      <c r="C2000" s="9">
        <v>31</v>
      </c>
      <c r="D2000" s="9" t="s">
        <v>5023</v>
      </c>
      <c r="E2000" s="9" t="s">
        <v>5389</v>
      </c>
      <c r="F2000" s="9">
        <v>0</v>
      </c>
      <c r="G2000" s="9">
        <v>11929</v>
      </c>
      <c r="H2000" s="9" t="s">
        <v>5389</v>
      </c>
      <c r="I2000" s="9" t="s">
        <v>7456</v>
      </c>
      <c r="J2000" s="9">
        <v>119</v>
      </c>
      <c r="K2000" s="9" t="s">
        <v>7459</v>
      </c>
      <c r="L2000" s="9" t="s">
        <v>7508</v>
      </c>
      <c r="M2000" s="9">
        <v>859.26</v>
      </c>
      <c r="N2000" s="9">
        <v>344.58</v>
      </c>
      <c r="O2000" s="9">
        <v>1</v>
      </c>
      <c r="P2000" s="9"/>
      <c r="Q2000" s="9">
        <v>421</v>
      </c>
      <c r="R2000" s="9">
        <v>3</v>
      </c>
    </row>
    <row r="2001" spans="1:18" x14ac:dyDescent="0.3">
      <c r="A2001" s="9">
        <v>1419</v>
      </c>
      <c r="B2001" s="9" t="s">
        <v>2017</v>
      </c>
      <c r="C2001" s="9">
        <v>49</v>
      </c>
      <c r="D2001" s="9" t="s">
        <v>5022</v>
      </c>
      <c r="E2001" s="9" t="s">
        <v>5678</v>
      </c>
      <c r="F2001" s="9">
        <v>0</v>
      </c>
      <c r="G2001" s="9">
        <v>11778</v>
      </c>
      <c r="H2001" s="9" t="s">
        <v>5678</v>
      </c>
      <c r="I2001" s="9" t="s">
        <v>7457</v>
      </c>
      <c r="J2001" s="9">
        <v>135</v>
      </c>
      <c r="K2001" s="9" t="s">
        <v>7458</v>
      </c>
      <c r="L2001" s="9" t="s">
        <v>7510</v>
      </c>
      <c r="M2001" s="9">
        <v>373.87</v>
      </c>
      <c r="N2001" s="9">
        <v>184.1</v>
      </c>
      <c r="O2001" s="9">
        <v>5</v>
      </c>
      <c r="P2001" s="9"/>
      <c r="Q2001" s="9">
        <v>401</v>
      </c>
      <c r="R2001" s="9">
        <v>8</v>
      </c>
    </row>
    <row r="2002" spans="1:18" x14ac:dyDescent="0.3">
      <c r="A2002" s="9">
        <v>2273</v>
      </c>
      <c r="B2002" s="9" t="s">
        <v>2018</v>
      </c>
      <c r="C2002" s="9">
        <v>47</v>
      </c>
      <c r="D2002" s="9" t="s">
        <v>5018</v>
      </c>
      <c r="E2002" s="9" t="s">
        <v>6502</v>
      </c>
      <c r="F2002" s="9">
        <v>0</v>
      </c>
      <c r="G2002" s="9">
        <v>13956</v>
      </c>
      <c r="H2002" s="9" t="s">
        <v>6502</v>
      </c>
      <c r="I2002" s="9" t="s">
        <v>7457</v>
      </c>
      <c r="J2002" s="9">
        <v>124</v>
      </c>
      <c r="K2002" s="9" t="s">
        <v>7497</v>
      </c>
      <c r="L2002" s="9" t="s">
        <v>7510</v>
      </c>
      <c r="M2002" s="9">
        <v>1416.19</v>
      </c>
      <c r="N2002" s="9">
        <v>961.77</v>
      </c>
      <c r="O2002" s="9">
        <v>3</v>
      </c>
      <c r="P2002" s="9">
        <v>0.2</v>
      </c>
      <c r="Q2002" s="9">
        <v>391</v>
      </c>
      <c r="R2002" s="9">
        <v>2</v>
      </c>
    </row>
    <row r="2003" spans="1:18" x14ac:dyDescent="0.3">
      <c r="A2003" s="9">
        <v>2140</v>
      </c>
      <c r="B2003" s="9" t="s">
        <v>2019</v>
      </c>
      <c r="C2003" s="9">
        <v>40</v>
      </c>
      <c r="D2003" s="9" t="s">
        <v>5019</v>
      </c>
      <c r="E2003" s="9" t="s">
        <v>5661</v>
      </c>
      <c r="F2003" s="9">
        <v>0</v>
      </c>
      <c r="G2003" s="9">
        <v>13876</v>
      </c>
      <c r="H2003" s="9" t="s">
        <v>5661</v>
      </c>
      <c r="I2003" s="9" t="s">
        <v>7455</v>
      </c>
      <c r="J2003" s="9">
        <v>142</v>
      </c>
      <c r="K2003" s="9" t="s">
        <v>7500</v>
      </c>
      <c r="L2003" s="9" t="s">
        <v>7508</v>
      </c>
      <c r="M2003" s="9">
        <v>1060.17</v>
      </c>
      <c r="N2003" s="9">
        <v>521.61</v>
      </c>
      <c r="O2003" s="9">
        <v>3</v>
      </c>
      <c r="P2003" s="9"/>
      <c r="Q2003" s="9">
        <v>429</v>
      </c>
      <c r="R2003" s="9">
        <v>6</v>
      </c>
    </row>
    <row r="2004" spans="1:18" x14ac:dyDescent="0.3">
      <c r="A2004" s="9">
        <v>1865</v>
      </c>
      <c r="B2004" s="9" t="s">
        <v>2020</v>
      </c>
      <c r="C2004" s="9">
        <v>44</v>
      </c>
      <c r="D2004" s="9" t="s">
        <v>5022</v>
      </c>
      <c r="E2004" s="9" t="s">
        <v>6503</v>
      </c>
      <c r="F2004" s="9">
        <v>1</v>
      </c>
      <c r="G2004" s="9">
        <v>10774</v>
      </c>
      <c r="H2004" s="9" t="s">
        <v>6503</v>
      </c>
      <c r="I2004" s="9" t="s">
        <v>7457</v>
      </c>
      <c r="J2004" s="9">
        <v>106</v>
      </c>
      <c r="K2004" s="9" t="s">
        <v>7477</v>
      </c>
      <c r="L2004" s="9" t="s">
        <v>7508</v>
      </c>
      <c r="M2004" s="9">
        <v>393.42</v>
      </c>
      <c r="N2004" s="9">
        <v>183.93</v>
      </c>
      <c r="O2004" s="9">
        <v>5</v>
      </c>
      <c r="P2004" s="9"/>
      <c r="Q2004" s="9">
        <v>907</v>
      </c>
      <c r="R2004" s="9">
        <v>4</v>
      </c>
    </row>
    <row r="2005" spans="1:18" x14ac:dyDescent="0.3">
      <c r="A2005" s="9">
        <v>1577</v>
      </c>
      <c r="B2005" s="9" t="s">
        <v>2021</v>
      </c>
      <c r="C2005" s="9">
        <v>20</v>
      </c>
      <c r="D2005" s="9" t="s">
        <v>5022</v>
      </c>
      <c r="E2005" s="9" t="s">
        <v>6236</v>
      </c>
      <c r="F2005" s="9">
        <v>1</v>
      </c>
      <c r="G2005" s="9">
        <v>11147</v>
      </c>
      <c r="H2005" s="9" t="s">
        <v>6236</v>
      </c>
      <c r="I2005" s="9" t="s">
        <v>7456</v>
      </c>
      <c r="J2005" s="9">
        <v>103</v>
      </c>
      <c r="K2005" s="9" t="s">
        <v>7472</v>
      </c>
      <c r="L2005" s="9" t="s">
        <v>7510</v>
      </c>
      <c r="M2005" s="9">
        <v>517.37</v>
      </c>
      <c r="N2005" s="9">
        <v>320.27</v>
      </c>
      <c r="O2005" s="9">
        <v>2</v>
      </c>
      <c r="P2005" s="9"/>
      <c r="Q2005" s="9">
        <v>776</v>
      </c>
      <c r="R2005" s="9">
        <v>4</v>
      </c>
    </row>
    <row r="2006" spans="1:18" x14ac:dyDescent="0.3">
      <c r="A2006" s="9">
        <v>1334</v>
      </c>
      <c r="B2006" s="9" t="s">
        <v>2022</v>
      </c>
      <c r="C2006" s="9">
        <v>45</v>
      </c>
      <c r="D2006" s="9" t="s">
        <v>5020</v>
      </c>
      <c r="E2006" s="9" t="s">
        <v>5566</v>
      </c>
      <c r="F2006" s="9">
        <v>0</v>
      </c>
      <c r="G2006" s="9">
        <v>12847</v>
      </c>
      <c r="H2006" s="9" t="s">
        <v>5566</v>
      </c>
      <c r="I2006" s="9" t="s">
        <v>7455</v>
      </c>
      <c r="J2006" s="9">
        <v>134</v>
      </c>
      <c r="K2006" s="9" t="s">
        <v>7482</v>
      </c>
      <c r="L2006" s="9" t="s">
        <v>7508</v>
      </c>
      <c r="M2006" s="9">
        <v>1386.8</v>
      </c>
      <c r="N2006" s="9">
        <v>864.81</v>
      </c>
      <c r="O2006" s="9">
        <v>3</v>
      </c>
      <c r="P2006" s="9"/>
      <c r="Q2006" s="9">
        <v>853</v>
      </c>
      <c r="R2006" s="9">
        <v>4</v>
      </c>
    </row>
    <row r="2007" spans="1:18" x14ac:dyDescent="0.3">
      <c r="A2007" s="9">
        <v>2441</v>
      </c>
      <c r="B2007" s="9" t="s">
        <v>2023</v>
      </c>
      <c r="C2007" s="9">
        <v>38</v>
      </c>
      <c r="D2007" s="9" t="s">
        <v>5019</v>
      </c>
      <c r="E2007" s="9" t="s">
        <v>6504</v>
      </c>
      <c r="F2007" s="9">
        <v>0</v>
      </c>
      <c r="G2007" s="9">
        <v>11523</v>
      </c>
      <c r="H2007" s="9" t="s">
        <v>6504</v>
      </c>
      <c r="I2007" s="9" t="s">
        <v>7457</v>
      </c>
      <c r="J2007" s="9">
        <v>145</v>
      </c>
      <c r="K2007" s="9" t="s">
        <v>7470</v>
      </c>
      <c r="L2007" s="9" t="s">
        <v>7510</v>
      </c>
      <c r="M2007" s="9">
        <v>1336.85</v>
      </c>
      <c r="N2007" s="9">
        <v>724.11</v>
      </c>
      <c r="O2007" s="9">
        <v>4</v>
      </c>
      <c r="P2007" s="9"/>
      <c r="Q2007" s="9">
        <v>393</v>
      </c>
      <c r="R2007" s="9">
        <v>4</v>
      </c>
    </row>
    <row r="2008" spans="1:18" x14ac:dyDescent="0.3">
      <c r="A2008" s="9">
        <v>1931</v>
      </c>
      <c r="B2008" s="9" t="s">
        <v>2024</v>
      </c>
      <c r="C2008" s="9">
        <v>29</v>
      </c>
      <c r="D2008" s="9" t="s">
        <v>5023</v>
      </c>
      <c r="E2008" s="9" t="s">
        <v>5928</v>
      </c>
      <c r="F2008" s="9">
        <v>0</v>
      </c>
      <c r="G2008" s="9">
        <v>13850</v>
      </c>
      <c r="H2008" s="9" t="s">
        <v>5928</v>
      </c>
      <c r="I2008" s="9" t="s">
        <v>7456</v>
      </c>
      <c r="J2008" s="9">
        <v>102</v>
      </c>
      <c r="K2008" s="9" t="s">
        <v>7494</v>
      </c>
      <c r="L2008" s="9" t="s">
        <v>7507</v>
      </c>
      <c r="M2008" s="9">
        <v>637.46</v>
      </c>
      <c r="N2008" s="9">
        <v>436.07</v>
      </c>
      <c r="O2008" s="9">
        <v>2</v>
      </c>
      <c r="P2008" s="9">
        <v>0.2</v>
      </c>
      <c r="Q2008" s="9">
        <v>672</v>
      </c>
      <c r="R2008" s="9">
        <v>3</v>
      </c>
    </row>
    <row r="2009" spans="1:18" x14ac:dyDescent="0.3">
      <c r="A2009" s="9">
        <v>1294</v>
      </c>
      <c r="B2009" s="9" t="s">
        <v>2025</v>
      </c>
      <c r="C2009" s="9">
        <v>17</v>
      </c>
      <c r="D2009" s="9" t="s">
        <v>5019</v>
      </c>
      <c r="E2009" s="9" t="s">
        <v>6505</v>
      </c>
      <c r="F2009" s="9">
        <v>0</v>
      </c>
      <c r="G2009" s="9">
        <v>12991</v>
      </c>
      <c r="H2009" s="9" t="s">
        <v>6505</v>
      </c>
      <c r="I2009" s="9" t="s">
        <v>7455</v>
      </c>
      <c r="J2009" s="9">
        <v>115</v>
      </c>
      <c r="K2009" s="9" t="s">
        <v>7481</v>
      </c>
      <c r="L2009" s="9" t="s">
        <v>7510</v>
      </c>
      <c r="M2009" s="9">
        <v>105.55</v>
      </c>
      <c r="N2009" s="9">
        <v>48.64</v>
      </c>
      <c r="O2009" s="9">
        <v>3</v>
      </c>
      <c r="P2009" s="9">
        <v>0.2</v>
      </c>
      <c r="Q2009" s="9">
        <v>511</v>
      </c>
      <c r="R2009" s="9">
        <v>5</v>
      </c>
    </row>
    <row r="2010" spans="1:18" x14ac:dyDescent="0.3">
      <c r="A2010" s="9">
        <v>1754</v>
      </c>
      <c r="B2010" s="9" t="s">
        <v>2026</v>
      </c>
      <c r="C2010" s="9">
        <v>40</v>
      </c>
      <c r="D2010" s="9" t="s">
        <v>5018</v>
      </c>
      <c r="E2010" s="9" t="s">
        <v>5764</v>
      </c>
      <c r="F2010" s="9">
        <v>0</v>
      </c>
      <c r="G2010" s="9">
        <v>13070</v>
      </c>
      <c r="H2010" s="9" t="s">
        <v>5764</v>
      </c>
      <c r="I2010" s="9" t="s">
        <v>7456</v>
      </c>
      <c r="J2010" s="9">
        <v>137</v>
      </c>
      <c r="K2010" s="9" t="s">
        <v>7484</v>
      </c>
      <c r="L2010" s="9" t="s">
        <v>7509</v>
      </c>
      <c r="M2010" s="9">
        <v>120.32</v>
      </c>
      <c r="N2010" s="9">
        <v>81.099999999999994</v>
      </c>
      <c r="O2010" s="9">
        <v>2</v>
      </c>
      <c r="P2010" s="9">
        <v>0.05</v>
      </c>
      <c r="Q2010" s="9">
        <v>659</v>
      </c>
      <c r="R2010" s="9">
        <v>3</v>
      </c>
    </row>
    <row r="2011" spans="1:18" x14ac:dyDescent="0.3">
      <c r="A2011" s="9">
        <v>2394</v>
      </c>
      <c r="B2011" s="9" t="s">
        <v>2027</v>
      </c>
      <c r="C2011" s="9">
        <v>45</v>
      </c>
      <c r="D2011" s="9" t="s">
        <v>5021</v>
      </c>
      <c r="E2011" s="9" t="s">
        <v>6390</v>
      </c>
      <c r="F2011" s="9">
        <v>1</v>
      </c>
      <c r="G2011" s="9">
        <v>10620</v>
      </c>
      <c r="H2011" s="9" t="s">
        <v>6390</v>
      </c>
      <c r="I2011" s="9" t="s">
        <v>7456</v>
      </c>
      <c r="J2011" s="9">
        <v>115</v>
      </c>
      <c r="K2011" s="9" t="s">
        <v>7481</v>
      </c>
      <c r="L2011" s="9" t="s">
        <v>7508</v>
      </c>
      <c r="M2011" s="9">
        <v>461.68</v>
      </c>
      <c r="N2011" s="9">
        <v>289.31</v>
      </c>
      <c r="O2011" s="9">
        <v>1</v>
      </c>
      <c r="P2011" s="9">
        <v>0.2</v>
      </c>
      <c r="Q2011" s="9">
        <v>1112</v>
      </c>
      <c r="R2011" s="9">
        <v>3</v>
      </c>
    </row>
    <row r="2012" spans="1:18" x14ac:dyDescent="0.3">
      <c r="A2012" s="9">
        <v>1185</v>
      </c>
      <c r="B2012" s="9" t="s">
        <v>2028</v>
      </c>
      <c r="C2012" s="9">
        <v>14</v>
      </c>
      <c r="D2012" s="9" t="s">
        <v>5022</v>
      </c>
      <c r="E2012" s="9" t="s">
        <v>6506</v>
      </c>
      <c r="F2012" s="9">
        <v>1</v>
      </c>
      <c r="G2012" s="9">
        <v>12907</v>
      </c>
      <c r="H2012" s="9" t="s">
        <v>6506</v>
      </c>
      <c r="I2012" s="9" t="s">
        <v>7455</v>
      </c>
      <c r="J2012" s="9">
        <v>132</v>
      </c>
      <c r="K2012" s="9" t="s">
        <v>7506</v>
      </c>
      <c r="L2012" s="9" t="s">
        <v>7507</v>
      </c>
      <c r="M2012" s="9">
        <v>962.23</v>
      </c>
      <c r="N2012" s="9">
        <v>491.18</v>
      </c>
      <c r="O2012" s="9">
        <v>2</v>
      </c>
      <c r="P2012" s="9"/>
      <c r="Q2012" s="9">
        <v>1773</v>
      </c>
      <c r="R2012" s="9">
        <v>1</v>
      </c>
    </row>
    <row r="2013" spans="1:18" x14ac:dyDescent="0.3">
      <c r="A2013" s="9">
        <v>2269</v>
      </c>
      <c r="B2013" s="9" t="s">
        <v>2029</v>
      </c>
      <c r="C2013" s="9">
        <v>40</v>
      </c>
      <c r="D2013" s="9" t="s">
        <v>5019</v>
      </c>
      <c r="E2013" s="9" t="s">
        <v>6012</v>
      </c>
      <c r="F2013" s="9">
        <v>0</v>
      </c>
      <c r="G2013" s="9">
        <v>10963</v>
      </c>
      <c r="H2013" s="9" t="s">
        <v>6012</v>
      </c>
      <c r="I2013" s="9" t="s">
        <v>7457</v>
      </c>
      <c r="J2013" s="9">
        <v>121</v>
      </c>
      <c r="K2013" s="9" t="s">
        <v>7495</v>
      </c>
      <c r="L2013" s="9" t="s">
        <v>7508</v>
      </c>
      <c r="M2013" s="9">
        <v>897.08</v>
      </c>
      <c r="N2013" s="9">
        <v>575.99</v>
      </c>
      <c r="O2013" s="9">
        <v>5</v>
      </c>
      <c r="P2013" s="9"/>
      <c r="Q2013" s="9">
        <v>978</v>
      </c>
      <c r="R2013" s="9">
        <v>1</v>
      </c>
    </row>
    <row r="2014" spans="1:18" x14ac:dyDescent="0.3">
      <c r="A2014" s="9">
        <v>1636</v>
      </c>
      <c r="B2014" s="9" t="s">
        <v>2030</v>
      </c>
      <c r="C2014" s="9">
        <v>41</v>
      </c>
      <c r="D2014" s="9" t="s">
        <v>5020</v>
      </c>
      <c r="E2014" s="9" t="s">
        <v>5859</v>
      </c>
      <c r="F2014" s="9">
        <v>1</v>
      </c>
      <c r="G2014" s="9">
        <v>13119</v>
      </c>
      <c r="H2014" s="9" t="s">
        <v>5859</v>
      </c>
      <c r="I2014" s="9" t="s">
        <v>7456</v>
      </c>
      <c r="J2014" s="9">
        <v>117</v>
      </c>
      <c r="K2014" s="9" t="s">
        <v>7483</v>
      </c>
      <c r="L2014" s="9" t="s">
        <v>7508</v>
      </c>
      <c r="M2014" s="9">
        <v>969.05</v>
      </c>
      <c r="N2014" s="9">
        <v>426.34</v>
      </c>
      <c r="O2014" s="9">
        <v>3</v>
      </c>
      <c r="P2014" s="9"/>
      <c r="Q2014" s="9">
        <v>798</v>
      </c>
      <c r="R2014" s="9">
        <v>3</v>
      </c>
    </row>
    <row r="2015" spans="1:18" x14ac:dyDescent="0.3">
      <c r="A2015" s="9">
        <v>2291</v>
      </c>
      <c r="B2015" s="9" t="s">
        <v>2031</v>
      </c>
      <c r="C2015" s="9">
        <v>31</v>
      </c>
      <c r="D2015" s="9" t="s">
        <v>5018</v>
      </c>
      <c r="E2015" s="9" t="s">
        <v>6507</v>
      </c>
      <c r="F2015" s="9">
        <v>0</v>
      </c>
      <c r="G2015" s="9">
        <v>12860</v>
      </c>
      <c r="H2015" s="9" t="s">
        <v>6507</v>
      </c>
      <c r="I2015" s="9" t="s">
        <v>7455</v>
      </c>
      <c r="J2015" s="9">
        <v>134</v>
      </c>
      <c r="K2015" s="9" t="s">
        <v>7482</v>
      </c>
      <c r="L2015" s="9" t="s">
        <v>7508</v>
      </c>
      <c r="M2015" s="9">
        <v>1090.06</v>
      </c>
      <c r="N2015" s="9">
        <v>478.86</v>
      </c>
      <c r="O2015" s="9">
        <v>2</v>
      </c>
      <c r="P2015" s="9"/>
      <c r="Q2015" s="9">
        <v>586</v>
      </c>
      <c r="R2015" s="9">
        <v>6</v>
      </c>
    </row>
    <row r="2016" spans="1:18" x14ac:dyDescent="0.3">
      <c r="A2016" s="9">
        <v>2260</v>
      </c>
      <c r="B2016" s="9" t="s">
        <v>2032</v>
      </c>
      <c r="C2016" s="9">
        <v>45</v>
      </c>
      <c r="D2016" s="9" t="s">
        <v>5021</v>
      </c>
      <c r="E2016" s="9" t="s">
        <v>6040</v>
      </c>
      <c r="F2016" s="9">
        <v>1</v>
      </c>
      <c r="G2016" s="9">
        <v>12142</v>
      </c>
      <c r="H2016" s="9" t="s">
        <v>6040</v>
      </c>
      <c r="I2016" s="9" t="s">
        <v>7457</v>
      </c>
      <c r="J2016" s="9">
        <v>132</v>
      </c>
      <c r="K2016" s="9" t="s">
        <v>7506</v>
      </c>
      <c r="L2016" s="9" t="s">
        <v>7509</v>
      </c>
      <c r="M2016" s="9">
        <v>77.599999999999994</v>
      </c>
      <c r="N2016" s="9">
        <v>52.69</v>
      </c>
      <c r="O2016" s="9">
        <v>4</v>
      </c>
      <c r="P2016" s="9">
        <v>0.2</v>
      </c>
      <c r="Q2016" s="9">
        <v>799</v>
      </c>
      <c r="R2016" s="9">
        <v>4</v>
      </c>
    </row>
    <row r="2017" spans="1:18" x14ac:dyDescent="0.3">
      <c r="A2017" s="9">
        <v>1529</v>
      </c>
      <c r="B2017" s="9" t="s">
        <v>2033</v>
      </c>
      <c r="C2017" s="9">
        <v>38</v>
      </c>
      <c r="D2017" s="9" t="s">
        <v>5018</v>
      </c>
      <c r="E2017" s="9" t="s">
        <v>5194</v>
      </c>
      <c r="F2017" s="9">
        <v>1</v>
      </c>
      <c r="G2017" s="9">
        <v>11500</v>
      </c>
      <c r="H2017" s="9" t="s">
        <v>5194</v>
      </c>
      <c r="I2017" s="9" t="s">
        <v>7456</v>
      </c>
      <c r="J2017" s="9">
        <v>147</v>
      </c>
      <c r="K2017" s="9" t="s">
        <v>7474</v>
      </c>
      <c r="L2017" s="9" t="s">
        <v>7511</v>
      </c>
      <c r="M2017" s="9">
        <v>202.37</v>
      </c>
      <c r="N2017" s="9">
        <v>86.7</v>
      </c>
      <c r="O2017" s="9">
        <v>1</v>
      </c>
      <c r="P2017" s="9"/>
      <c r="Q2017" s="9">
        <v>1062</v>
      </c>
      <c r="R2017" s="9">
        <v>1</v>
      </c>
    </row>
    <row r="2018" spans="1:18" x14ac:dyDescent="0.3">
      <c r="A2018" s="9">
        <v>1020</v>
      </c>
      <c r="B2018" s="9" t="s">
        <v>2034</v>
      </c>
      <c r="C2018" s="9">
        <v>44</v>
      </c>
      <c r="D2018" s="9" t="s">
        <v>5023</v>
      </c>
      <c r="E2018" s="9" t="s">
        <v>6508</v>
      </c>
      <c r="F2018" s="9">
        <v>0</v>
      </c>
      <c r="G2018" s="9">
        <v>12080</v>
      </c>
      <c r="H2018" s="9" t="s">
        <v>6508</v>
      </c>
      <c r="I2018" s="9" t="s">
        <v>7455</v>
      </c>
      <c r="J2018" s="9">
        <v>123</v>
      </c>
      <c r="K2018" s="9" t="s">
        <v>7502</v>
      </c>
      <c r="L2018" s="9" t="s">
        <v>7510</v>
      </c>
      <c r="M2018" s="9">
        <v>571.25</v>
      </c>
      <c r="N2018" s="9"/>
      <c r="O2018" s="9">
        <v>1</v>
      </c>
      <c r="P2018" s="9">
        <v>0.1</v>
      </c>
      <c r="Q2018" s="9">
        <v>534</v>
      </c>
      <c r="R2018" s="9">
        <v>7</v>
      </c>
    </row>
    <row r="2019" spans="1:18" x14ac:dyDescent="0.3">
      <c r="A2019" s="9">
        <v>1910</v>
      </c>
      <c r="B2019" s="9" t="s">
        <v>2035</v>
      </c>
      <c r="C2019" s="9">
        <v>48</v>
      </c>
      <c r="D2019" s="9" t="s">
        <v>5021</v>
      </c>
      <c r="E2019" s="9" t="s">
        <v>6038</v>
      </c>
      <c r="F2019" s="9">
        <v>0</v>
      </c>
      <c r="G2019" s="9">
        <v>13189</v>
      </c>
      <c r="H2019" s="9" t="s">
        <v>6038</v>
      </c>
      <c r="I2019" s="9" t="s">
        <v>7456</v>
      </c>
      <c r="J2019" s="9">
        <v>135</v>
      </c>
      <c r="K2019" s="9" t="s">
        <v>7458</v>
      </c>
      <c r="L2019" s="9" t="s">
        <v>7509</v>
      </c>
      <c r="M2019" s="9">
        <v>274.55</v>
      </c>
      <c r="N2019" s="9">
        <v>141.86000000000001</v>
      </c>
      <c r="O2019" s="9">
        <v>2</v>
      </c>
      <c r="P2019" s="9">
        <v>0.05</v>
      </c>
      <c r="Q2019" s="9">
        <v>741</v>
      </c>
      <c r="R2019" s="9">
        <v>5</v>
      </c>
    </row>
    <row r="2020" spans="1:18" x14ac:dyDescent="0.3">
      <c r="A2020" s="9">
        <v>1866</v>
      </c>
      <c r="B2020" s="9" t="s">
        <v>2036</v>
      </c>
      <c r="C2020" s="9">
        <v>48</v>
      </c>
      <c r="D2020" s="9" t="s">
        <v>5020</v>
      </c>
      <c r="E2020" s="9" t="s">
        <v>5357</v>
      </c>
      <c r="F2020" s="9">
        <v>0</v>
      </c>
      <c r="G2020" s="9">
        <v>13715</v>
      </c>
      <c r="H2020" s="9" t="s">
        <v>5357</v>
      </c>
      <c r="I2020" s="9" t="s">
        <v>7457</v>
      </c>
      <c r="J2020" s="9">
        <v>137</v>
      </c>
      <c r="K2020" s="9" t="s">
        <v>7484</v>
      </c>
      <c r="L2020" s="9" t="s">
        <v>7508</v>
      </c>
      <c r="M2020" s="9">
        <v>159.21</v>
      </c>
      <c r="N2020" s="9">
        <v>68.64</v>
      </c>
      <c r="O2020" s="9">
        <v>5</v>
      </c>
      <c r="P2020" s="9"/>
      <c r="Q2020" s="9">
        <v>404</v>
      </c>
      <c r="R2020" s="9">
        <v>5</v>
      </c>
    </row>
    <row r="2021" spans="1:18" x14ac:dyDescent="0.3">
      <c r="A2021" s="9">
        <v>1793</v>
      </c>
      <c r="B2021" s="9" t="s">
        <v>2037</v>
      </c>
      <c r="C2021" s="9">
        <v>55</v>
      </c>
      <c r="D2021" s="9" t="s">
        <v>5021</v>
      </c>
      <c r="E2021" s="9" t="s">
        <v>6509</v>
      </c>
      <c r="F2021" s="9">
        <v>0</v>
      </c>
      <c r="G2021" s="9">
        <v>13322</v>
      </c>
      <c r="H2021" s="9" t="s">
        <v>6509</v>
      </c>
      <c r="I2021" s="9" t="s">
        <v>7457</v>
      </c>
      <c r="J2021" s="9">
        <v>143</v>
      </c>
      <c r="K2021" s="9" t="s">
        <v>7475</v>
      </c>
      <c r="L2021" s="9" t="s">
        <v>7507</v>
      </c>
      <c r="M2021" s="9">
        <v>979.4</v>
      </c>
      <c r="N2021" s="9">
        <v>645.34</v>
      </c>
      <c r="O2021" s="9">
        <v>1</v>
      </c>
      <c r="P2021" s="9"/>
      <c r="Q2021" s="9">
        <v>388</v>
      </c>
      <c r="R2021" s="9">
        <v>7</v>
      </c>
    </row>
    <row r="2022" spans="1:18" x14ac:dyDescent="0.3">
      <c r="A2022" s="9">
        <v>1099</v>
      </c>
      <c r="B2022" s="9" t="s">
        <v>2038</v>
      </c>
      <c r="C2022" s="9">
        <v>45</v>
      </c>
      <c r="D2022" s="9" t="s">
        <v>5020</v>
      </c>
      <c r="E2022" s="9" t="s">
        <v>6306</v>
      </c>
      <c r="F2022" s="9">
        <v>0</v>
      </c>
      <c r="G2022" s="9">
        <v>11326</v>
      </c>
      <c r="H2022" s="9" t="s">
        <v>6306</v>
      </c>
      <c r="I2022" s="9" t="s">
        <v>7457</v>
      </c>
      <c r="J2022" s="9">
        <v>141</v>
      </c>
      <c r="K2022" s="9" t="s">
        <v>7490</v>
      </c>
      <c r="L2022" s="9" t="s">
        <v>7507</v>
      </c>
      <c r="M2022" s="9">
        <v>1232.24</v>
      </c>
      <c r="N2022" s="9">
        <v>833.99</v>
      </c>
      <c r="O2022" s="9">
        <v>2</v>
      </c>
      <c r="P2022" s="9"/>
      <c r="Q2022" s="9">
        <v>400</v>
      </c>
      <c r="R2022" s="9">
        <v>2</v>
      </c>
    </row>
    <row r="2023" spans="1:18" x14ac:dyDescent="0.3">
      <c r="A2023" s="9">
        <v>1751</v>
      </c>
      <c r="B2023" s="9" t="s">
        <v>2039</v>
      </c>
      <c r="C2023" s="9">
        <v>32</v>
      </c>
      <c r="D2023" s="9" t="s">
        <v>5023</v>
      </c>
      <c r="E2023" s="9" t="s">
        <v>6510</v>
      </c>
      <c r="F2023" s="9">
        <v>1</v>
      </c>
      <c r="G2023" s="9">
        <v>10121</v>
      </c>
      <c r="H2023" s="9" t="s">
        <v>6510</v>
      </c>
      <c r="I2023" s="9" t="s">
        <v>7455</v>
      </c>
      <c r="J2023" s="9">
        <v>137</v>
      </c>
      <c r="K2023" s="9" t="s">
        <v>7484</v>
      </c>
      <c r="L2023" s="9" t="s">
        <v>7507</v>
      </c>
      <c r="M2023" s="9">
        <v>1141.31</v>
      </c>
      <c r="N2023" s="9">
        <v>621.70000000000005</v>
      </c>
      <c r="O2023" s="9">
        <v>2</v>
      </c>
      <c r="P2023" s="9"/>
      <c r="Q2023" s="9">
        <v>1051</v>
      </c>
      <c r="R2023" s="9">
        <v>3</v>
      </c>
    </row>
    <row r="2024" spans="1:18" x14ac:dyDescent="0.3">
      <c r="A2024" s="9">
        <v>1477</v>
      </c>
      <c r="B2024" s="9" t="s">
        <v>2040</v>
      </c>
      <c r="C2024" s="9">
        <v>30</v>
      </c>
      <c r="D2024" s="9" t="s">
        <v>5020</v>
      </c>
      <c r="E2024" s="9" t="s">
        <v>6511</v>
      </c>
      <c r="F2024" s="9">
        <v>0</v>
      </c>
      <c r="G2024" s="9">
        <v>10217</v>
      </c>
      <c r="H2024" s="9" t="s">
        <v>6511</v>
      </c>
      <c r="I2024" s="9" t="s">
        <v>7457</v>
      </c>
      <c r="J2024" s="9">
        <v>133</v>
      </c>
      <c r="K2024" s="9" t="s">
        <v>7498</v>
      </c>
      <c r="L2024" s="9" t="s">
        <v>7508</v>
      </c>
      <c r="M2024" s="9">
        <v>1234.71</v>
      </c>
      <c r="N2024" s="9">
        <v>651.48</v>
      </c>
      <c r="O2024" s="9">
        <v>1</v>
      </c>
      <c r="P2024" s="9"/>
      <c r="Q2024" s="9">
        <v>1175</v>
      </c>
      <c r="R2024" s="9">
        <v>3</v>
      </c>
    </row>
    <row r="2025" spans="1:18" x14ac:dyDescent="0.3">
      <c r="A2025" s="9">
        <v>2321</v>
      </c>
      <c r="B2025" s="9" t="s">
        <v>2041</v>
      </c>
      <c r="C2025" s="9">
        <v>24</v>
      </c>
      <c r="D2025" s="9" t="s">
        <v>5018</v>
      </c>
      <c r="E2025" s="9" t="s">
        <v>6512</v>
      </c>
      <c r="F2025" s="9">
        <v>0</v>
      </c>
      <c r="G2025" s="9">
        <v>11076</v>
      </c>
      <c r="H2025" s="9" t="s">
        <v>6512</v>
      </c>
      <c r="I2025" s="9" t="s">
        <v>7457</v>
      </c>
      <c r="J2025" s="9">
        <v>125</v>
      </c>
      <c r="K2025" s="9" t="s">
        <v>7479</v>
      </c>
      <c r="L2025" s="9" t="s">
        <v>7509</v>
      </c>
      <c r="M2025" s="9">
        <v>1015.49</v>
      </c>
      <c r="N2025" s="9">
        <v>570.41</v>
      </c>
      <c r="O2025" s="9">
        <v>2</v>
      </c>
      <c r="P2025" s="9"/>
      <c r="Q2025" s="9">
        <v>859</v>
      </c>
      <c r="R2025" s="9">
        <v>2</v>
      </c>
    </row>
    <row r="2026" spans="1:18" x14ac:dyDescent="0.3">
      <c r="A2026" s="9">
        <v>1939</v>
      </c>
      <c r="B2026" s="9" t="s">
        <v>2042</v>
      </c>
      <c r="C2026" s="9">
        <v>42</v>
      </c>
      <c r="D2026" s="9" t="s">
        <v>5019</v>
      </c>
      <c r="E2026" s="9" t="s">
        <v>6513</v>
      </c>
      <c r="F2026" s="9">
        <v>0</v>
      </c>
      <c r="G2026" s="9">
        <v>13197</v>
      </c>
      <c r="H2026" s="9" t="s">
        <v>6513</v>
      </c>
      <c r="I2026" s="9" t="s">
        <v>7455</v>
      </c>
      <c r="J2026" s="9">
        <v>146</v>
      </c>
      <c r="K2026" s="9" t="s">
        <v>7505</v>
      </c>
      <c r="L2026" s="9" t="s">
        <v>7507</v>
      </c>
      <c r="M2026" s="9">
        <v>1116.25</v>
      </c>
      <c r="N2026" s="9">
        <v>522.25</v>
      </c>
      <c r="O2026" s="9">
        <v>2</v>
      </c>
      <c r="P2026" s="9"/>
      <c r="Q2026" s="9">
        <v>364</v>
      </c>
      <c r="R2026" s="9">
        <v>5</v>
      </c>
    </row>
    <row r="2027" spans="1:18" x14ac:dyDescent="0.3">
      <c r="A2027" s="9">
        <v>1525</v>
      </c>
      <c r="B2027" s="9" t="s">
        <v>2043</v>
      </c>
      <c r="C2027" s="9">
        <v>59</v>
      </c>
      <c r="D2027" s="9" t="s">
        <v>5018</v>
      </c>
      <c r="E2027" s="9" t="s">
        <v>6514</v>
      </c>
      <c r="F2027" s="9">
        <v>0</v>
      </c>
      <c r="G2027" s="9">
        <v>11182</v>
      </c>
      <c r="H2027" s="9" t="s">
        <v>6514</v>
      </c>
      <c r="I2027" s="9" t="s">
        <v>7457</v>
      </c>
      <c r="J2027" s="9">
        <v>137</v>
      </c>
      <c r="K2027" s="9" t="s">
        <v>7484</v>
      </c>
      <c r="L2027" s="9" t="s">
        <v>7508</v>
      </c>
      <c r="M2027" s="9">
        <v>444.08</v>
      </c>
      <c r="N2027" s="9"/>
      <c r="O2027" s="9">
        <v>4</v>
      </c>
      <c r="P2027" s="9">
        <v>0.05</v>
      </c>
      <c r="Q2027" s="9">
        <v>377</v>
      </c>
      <c r="R2027" s="9">
        <v>5</v>
      </c>
    </row>
    <row r="2028" spans="1:18" x14ac:dyDescent="0.3">
      <c r="A2028" s="9">
        <v>1333</v>
      </c>
      <c r="B2028" s="9" t="s">
        <v>2044</v>
      </c>
      <c r="C2028" s="9">
        <v>34</v>
      </c>
      <c r="D2028" s="9" t="s">
        <v>5022</v>
      </c>
      <c r="E2028" s="9" t="s">
        <v>5560</v>
      </c>
      <c r="F2028" s="9">
        <v>1</v>
      </c>
      <c r="G2028" s="9">
        <v>11694</v>
      </c>
      <c r="H2028" s="9" t="s">
        <v>5560</v>
      </c>
      <c r="I2028" s="9" t="s">
        <v>7457</v>
      </c>
      <c r="J2028" s="9">
        <v>140</v>
      </c>
      <c r="K2028" s="9" t="s">
        <v>7468</v>
      </c>
      <c r="L2028" s="9" t="s">
        <v>7508</v>
      </c>
      <c r="M2028" s="9">
        <v>1489.86</v>
      </c>
      <c r="N2028" s="9">
        <v>641.08000000000004</v>
      </c>
      <c r="O2028" s="9">
        <v>2</v>
      </c>
      <c r="P2028" s="9"/>
      <c r="Q2028" s="9">
        <v>1141</v>
      </c>
      <c r="R2028" s="9">
        <v>4</v>
      </c>
    </row>
    <row r="2029" spans="1:18" x14ac:dyDescent="0.3">
      <c r="A2029" s="9">
        <v>1001</v>
      </c>
      <c r="B2029" s="9" t="s">
        <v>2045</v>
      </c>
      <c r="C2029" s="9">
        <v>46</v>
      </c>
      <c r="D2029" s="9" t="s">
        <v>5018</v>
      </c>
      <c r="E2029" s="9" t="s">
        <v>6515</v>
      </c>
      <c r="F2029" s="9">
        <v>0</v>
      </c>
      <c r="G2029" s="9">
        <v>10794</v>
      </c>
      <c r="H2029" s="9" t="s">
        <v>6515</v>
      </c>
      <c r="I2029" s="9" t="s">
        <v>7457</v>
      </c>
      <c r="J2029" s="9">
        <v>121</v>
      </c>
      <c r="K2029" s="9" t="s">
        <v>7495</v>
      </c>
      <c r="L2029" s="9" t="s">
        <v>7507</v>
      </c>
      <c r="M2029" s="9">
        <v>315.58999999999997</v>
      </c>
      <c r="N2029" s="9">
        <v>168.5</v>
      </c>
      <c r="O2029" s="9">
        <v>2</v>
      </c>
      <c r="P2029" s="9"/>
      <c r="Q2029" s="9">
        <v>585</v>
      </c>
      <c r="R2029" s="9">
        <v>5</v>
      </c>
    </row>
    <row r="2030" spans="1:18" x14ac:dyDescent="0.3">
      <c r="A2030" s="9">
        <v>1374</v>
      </c>
      <c r="B2030" s="9" t="s">
        <v>2046</v>
      </c>
      <c r="C2030" s="9">
        <v>28</v>
      </c>
      <c r="D2030" s="9" t="s">
        <v>5021</v>
      </c>
      <c r="E2030" s="9" t="s">
        <v>6516</v>
      </c>
      <c r="F2030" s="9">
        <v>1</v>
      </c>
      <c r="G2030" s="9">
        <v>11624</v>
      </c>
      <c r="H2030" s="9" t="s">
        <v>6516</v>
      </c>
      <c r="I2030" s="9" t="s">
        <v>7455</v>
      </c>
      <c r="J2030" s="9">
        <v>146</v>
      </c>
      <c r="K2030" s="9" t="s">
        <v>7505</v>
      </c>
      <c r="L2030" s="9" t="s">
        <v>7507</v>
      </c>
      <c r="M2030" s="9">
        <v>361.02</v>
      </c>
      <c r="N2030" s="9">
        <v>210.66</v>
      </c>
      <c r="O2030" s="9">
        <v>5</v>
      </c>
      <c r="P2030" s="9">
        <v>0.1</v>
      </c>
      <c r="Q2030" s="9">
        <v>814</v>
      </c>
      <c r="R2030" s="9">
        <v>5</v>
      </c>
    </row>
    <row r="2031" spans="1:18" x14ac:dyDescent="0.3">
      <c r="A2031" s="9">
        <v>1292</v>
      </c>
      <c r="B2031" s="9" t="s">
        <v>2047</v>
      </c>
      <c r="C2031" s="9">
        <v>42</v>
      </c>
      <c r="D2031" s="9" t="s">
        <v>5023</v>
      </c>
      <c r="E2031" s="9" t="s">
        <v>6517</v>
      </c>
      <c r="F2031" s="9">
        <v>1</v>
      </c>
      <c r="G2031" s="9">
        <v>10175</v>
      </c>
      <c r="H2031" s="9" t="s">
        <v>6517</v>
      </c>
      <c r="I2031" s="9" t="s">
        <v>7457</v>
      </c>
      <c r="J2031" s="9">
        <v>148</v>
      </c>
      <c r="K2031" s="9" t="s">
        <v>7491</v>
      </c>
      <c r="L2031" s="9" t="s">
        <v>7510</v>
      </c>
      <c r="M2031" s="9">
        <v>468.94</v>
      </c>
      <c r="N2031" s="9">
        <v>318.44</v>
      </c>
      <c r="O2031" s="9">
        <v>1</v>
      </c>
      <c r="P2031" s="9"/>
      <c r="Q2031" s="9">
        <v>1515</v>
      </c>
      <c r="R2031" s="9">
        <v>2</v>
      </c>
    </row>
    <row r="2032" spans="1:18" x14ac:dyDescent="0.3">
      <c r="A2032" s="9">
        <v>1836</v>
      </c>
      <c r="B2032" s="9" t="s">
        <v>2048</v>
      </c>
      <c r="C2032" s="9">
        <v>58</v>
      </c>
      <c r="D2032" s="9" t="s">
        <v>5022</v>
      </c>
      <c r="E2032" s="9" t="s">
        <v>5541</v>
      </c>
      <c r="F2032" s="9">
        <v>0</v>
      </c>
      <c r="G2032" s="9">
        <v>10291</v>
      </c>
      <c r="H2032" s="9" t="s">
        <v>5541</v>
      </c>
      <c r="I2032" s="9" t="s">
        <v>7456</v>
      </c>
      <c r="J2032" s="9">
        <v>138</v>
      </c>
      <c r="K2032" s="9" t="s">
        <v>7464</v>
      </c>
      <c r="L2032" s="9" t="s">
        <v>7510</v>
      </c>
      <c r="M2032" s="9">
        <v>1464.23</v>
      </c>
      <c r="N2032" s="9">
        <v>910.34</v>
      </c>
      <c r="O2032" s="9">
        <v>5</v>
      </c>
      <c r="P2032" s="9"/>
      <c r="Q2032" s="9">
        <v>475</v>
      </c>
      <c r="R2032" s="9">
        <v>6</v>
      </c>
    </row>
    <row r="2033" spans="1:18" x14ac:dyDescent="0.3">
      <c r="A2033" s="9">
        <v>2004</v>
      </c>
      <c r="B2033" s="9" t="s">
        <v>2049</v>
      </c>
      <c r="C2033" s="9">
        <v>50</v>
      </c>
      <c r="D2033" s="9" t="s">
        <v>5022</v>
      </c>
      <c r="E2033" s="9" t="s">
        <v>6518</v>
      </c>
      <c r="F2033" s="9">
        <v>0</v>
      </c>
      <c r="G2033" s="9">
        <v>13230</v>
      </c>
      <c r="H2033" s="9" t="s">
        <v>6518</v>
      </c>
      <c r="I2033" s="9" t="s">
        <v>7455</v>
      </c>
      <c r="J2033" s="9">
        <v>140</v>
      </c>
      <c r="K2033" s="9" t="s">
        <v>7468</v>
      </c>
      <c r="L2033" s="9" t="s">
        <v>7508</v>
      </c>
      <c r="M2033" s="9">
        <v>1483.02</v>
      </c>
      <c r="N2033" s="9">
        <v>914.9</v>
      </c>
      <c r="O2033" s="9">
        <v>3</v>
      </c>
      <c r="P2033" s="9">
        <v>0.05</v>
      </c>
      <c r="Q2033" s="9">
        <v>481</v>
      </c>
      <c r="R2033" s="9">
        <v>3</v>
      </c>
    </row>
    <row r="2034" spans="1:18" x14ac:dyDescent="0.3">
      <c r="A2034" s="9">
        <v>1552</v>
      </c>
      <c r="B2034" s="9" t="s">
        <v>2050</v>
      </c>
      <c r="C2034" s="9">
        <v>16</v>
      </c>
      <c r="D2034" s="9" t="s">
        <v>5022</v>
      </c>
      <c r="E2034" s="9" t="s">
        <v>6519</v>
      </c>
      <c r="F2034" s="9">
        <v>0</v>
      </c>
      <c r="G2034" s="9">
        <v>10490</v>
      </c>
      <c r="H2034" s="9" t="s">
        <v>6519</v>
      </c>
      <c r="I2034" s="9" t="s">
        <v>7456</v>
      </c>
      <c r="J2034" s="9">
        <v>134</v>
      </c>
      <c r="K2034" s="9" t="s">
        <v>7482</v>
      </c>
      <c r="L2034" s="9" t="s">
        <v>7510</v>
      </c>
      <c r="M2034" s="9">
        <v>1202.5999999999999</v>
      </c>
      <c r="N2034" s="9">
        <v>592.16</v>
      </c>
      <c r="O2034" s="9">
        <v>5</v>
      </c>
      <c r="P2034" s="9">
        <v>0.2</v>
      </c>
      <c r="Q2034" s="9">
        <v>402</v>
      </c>
      <c r="R2034" s="9">
        <v>5</v>
      </c>
    </row>
    <row r="2035" spans="1:18" x14ac:dyDescent="0.3">
      <c r="A2035" s="9">
        <v>1317</v>
      </c>
      <c r="B2035" s="9" t="s">
        <v>2051</v>
      </c>
      <c r="C2035" s="9">
        <v>48</v>
      </c>
      <c r="D2035" s="9" t="s">
        <v>5019</v>
      </c>
      <c r="E2035" s="9" t="s">
        <v>6520</v>
      </c>
      <c r="F2035" s="9">
        <v>0</v>
      </c>
      <c r="G2035" s="9">
        <v>12808</v>
      </c>
      <c r="H2035" s="9" t="s">
        <v>6520</v>
      </c>
      <c r="I2035" s="9" t="s">
        <v>7455</v>
      </c>
      <c r="J2035" s="9">
        <v>119</v>
      </c>
      <c r="K2035" s="9" t="s">
        <v>7459</v>
      </c>
      <c r="L2035" s="9" t="s">
        <v>7510</v>
      </c>
      <c r="M2035" s="9">
        <v>962.13</v>
      </c>
      <c r="N2035" s="9">
        <v>641.25</v>
      </c>
      <c r="O2035" s="9">
        <v>3</v>
      </c>
      <c r="P2035" s="9">
        <v>0.2</v>
      </c>
      <c r="Q2035" s="9">
        <v>377</v>
      </c>
      <c r="R2035" s="9">
        <v>6</v>
      </c>
    </row>
    <row r="2036" spans="1:18" x14ac:dyDescent="0.3">
      <c r="A2036" s="9">
        <v>1380</v>
      </c>
      <c r="B2036" s="9" t="s">
        <v>2052</v>
      </c>
      <c r="C2036" s="9">
        <v>49</v>
      </c>
      <c r="D2036" s="9" t="s">
        <v>5020</v>
      </c>
      <c r="E2036" s="9" t="s">
        <v>6036</v>
      </c>
      <c r="F2036" s="9">
        <v>1</v>
      </c>
      <c r="G2036" s="9">
        <v>13428</v>
      </c>
      <c r="H2036" s="9" t="s">
        <v>6036</v>
      </c>
      <c r="I2036" s="9" t="s">
        <v>7455</v>
      </c>
      <c r="J2036" s="9">
        <v>127</v>
      </c>
      <c r="K2036" s="9" t="s">
        <v>7489</v>
      </c>
      <c r="L2036" s="9" t="s">
        <v>7507</v>
      </c>
      <c r="M2036" s="9">
        <v>804.09</v>
      </c>
      <c r="N2036" s="9">
        <v>550.07000000000005</v>
      </c>
      <c r="O2036" s="9">
        <v>3</v>
      </c>
      <c r="P2036" s="9"/>
      <c r="Q2036" s="9">
        <v>383</v>
      </c>
      <c r="R2036" s="9">
        <v>4</v>
      </c>
    </row>
    <row r="2037" spans="1:18" x14ac:dyDescent="0.3">
      <c r="A2037" s="9">
        <v>1013</v>
      </c>
      <c r="B2037" s="9" t="s">
        <v>2053</v>
      </c>
      <c r="C2037" s="9">
        <v>42</v>
      </c>
      <c r="D2037" s="9" t="s">
        <v>5021</v>
      </c>
      <c r="E2037" s="9" t="s">
        <v>6488</v>
      </c>
      <c r="F2037" s="9">
        <v>0</v>
      </c>
      <c r="G2037" s="9">
        <v>10633</v>
      </c>
      <c r="H2037" s="9" t="s">
        <v>6488</v>
      </c>
      <c r="I2037" s="9" t="s">
        <v>7455</v>
      </c>
      <c r="J2037" s="9">
        <v>109</v>
      </c>
      <c r="K2037" s="9" t="s">
        <v>7466</v>
      </c>
      <c r="L2037" s="9" t="s">
        <v>7510</v>
      </c>
      <c r="M2037" s="9">
        <v>1457.4</v>
      </c>
      <c r="N2037" s="9">
        <v>990.56</v>
      </c>
      <c r="O2037" s="9">
        <v>5</v>
      </c>
      <c r="P2037" s="9"/>
      <c r="Q2037" s="9">
        <v>867</v>
      </c>
      <c r="R2037" s="9">
        <v>3</v>
      </c>
    </row>
    <row r="2038" spans="1:18" x14ac:dyDescent="0.3">
      <c r="A2038" s="9">
        <v>1503</v>
      </c>
      <c r="B2038" s="9" t="s">
        <v>2054</v>
      </c>
      <c r="C2038" s="9">
        <v>50</v>
      </c>
      <c r="D2038" s="9" t="s">
        <v>5023</v>
      </c>
      <c r="E2038" s="9" t="s">
        <v>5292</v>
      </c>
      <c r="F2038" s="9">
        <v>1</v>
      </c>
      <c r="G2038" s="9">
        <v>11260</v>
      </c>
      <c r="H2038" s="9" t="s">
        <v>5292</v>
      </c>
      <c r="I2038" s="9" t="s">
        <v>7456</v>
      </c>
      <c r="J2038" s="9">
        <v>105</v>
      </c>
      <c r="K2038" s="9" t="s">
        <v>7461</v>
      </c>
      <c r="L2038" s="9" t="s">
        <v>7508</v>
      </c>
      <c r="M2038" s="9">
        <v>1058.6500000000001</v>
      </c>
      <c r="N2038" s="9">
        <v>435.78</v>
      </c>
      <c r="O2038" s="9">
        <v>4</v>
      </c>
      <c r="P2038" s="9"/>
      <c r="Q2038" s="9">
        <v>827</v>
      </c>
      <c r="R2038" s="9">
        <v>5</v>
      </c>
    </row>
    <row r="2039" spans="1:18" x14ac:dyDescent="0.3">
      <c r="A2039" s="9">
        <v>1230</v>
      </c>
      <c r="B2039" s="9" t="s">
        <v>2055</v>
      </c>
      <c r="C2039" s="9">
        <v>27</v>
      </c>
      <c r="D2039" s="9" t="s">
        <v>5019</v>
      </c>
      <c r="E2039" s="9" t="s">
        <v>6192</v>
      </c>
      <c r="F2039" s="9">
        <v>0</v>
      </c>
      <c r="G2039" s="9">
        <v>13499</v>
      </c>
      <c r="H2039" s="9" t="s">
        <v>6192</v>
      </c>
      <c r="I2039" s="9" t="s">
        <v>7457</v>
      </c>
      <c r="J2039" s="9">
        <v>105</v>
      </c>
      <c r="K2039" s="9" t="s">
        <v>7461</v>
      </c>
      <c r="L2039" s="9" t="s">
        <v>7507</v>
      </c>
      <c r="M2039" s="9">
        <v>1419.86</v>
      </c>
      <c r="N2039" s="9">
        <v>825.37</v>
      </c>
      <c r="O2039" s="9">
        <v>5</v>
      </c>
      <c r="P2039" s="9">
        <v>0.2</v>
      </c>
      <c r="Q2039" s="9">
        <v>511</v>
      </c>
      <c r="R2039" s="9">
        <v>4</v>
      </c>
    </row>
    <row r="2040" spans="1:18" x14ac:dyDescent="0.3">
      <c r="A2040" s="9">
        <v>2107</v>
      </c>
      <c r="B2040" s="9" t="s">
        <v>2056</v>
      </c>
      <c r="C2040" s="9">
        <v>40</v>
      </c>
      <c r="D2040" s="9" t="s">
        <v>5018</v>
      </c>
      <c r="E2040" s="9" t="s">
        <v>6521</v>
      </c>
      <c r="F2040" s="9">
        <v>0</v>
      </c>
      <c r="G2040" s="9">
        <v>12172</v>
      </c>
      <c r="H2040" s="9" t="s">
        <v>6521</v>
      </c>
      <c r="I2040" s="9" t="s">
        <v>7457</v>
      </c>
      <c r="J2040" s="9">
        <v>125</v>
      </c>
      <c r="K2040" s="9" t="s">
        <v>7479</v>
      </c>
      <c r="L2040" s="9" t="s">
        <v>7510</v>
      </c>
      <c r="M2040" s="9">
        <v>509</v>
      </c>
      <c r="N2040" s="9">
        <v>301.82</v>
      </c>
      <c r="O2040" s="9">
        <v>1</v>
      </c>
      <c r="P2040" s="9"/>
      <c r="Q2040" s="9">
        <v>351</v>
      </c>
      <c r="R2040" s="9">
        <v>10</v>
      </c>
    </row>
    <row r="2041" spans="1:18" x14ac:dyDescent="0.3">
      <c r="A2041" s="9">
        <v>1129</v>
      </c>
      <c r="B2041" s="9" t="s">
        <v>2057</v>
      </c>
      <c r="C2041" s="9">
        <v>56</v>
      </c>
      <c r="D2041" s="9" t="s">
        <v>5023</v>
      </c>
      <c r="E2041" s="9" t="s">
        <v>6522</v>
      </c>
      <c r="F2041" s="9">
        <v>0</v>
      </c>
      <c r="G2041" s="9">
        <v>13386</v>
      </c>
      <c r="H2041" s="9" t="s">
        <v>6522</v>
      </c>
      <c r="I2041" s="9" t="s">
        <v>7457</v>
      </c>
      <c r="J2041" s="9">
        <v>126</v>
      </c>
      <c r="K2041" s="9" t="s">
        <v>7469</v>
      </c>
      <c r="L2041" s="9" t="s">
        <v>7510</v>
      </c>
      <c r="M2041" s="9">
        <v>533.97</v>
      </c>
      <c r="N2041" s="9">
        <v>260.85000000000002</v>
      </c>
      <c r="O2041" s="9">
        <v>5</v>
      </c>
      <c r="P2041" s="9"/>
      <c r="Q2041" s="9">
        <v>434</v>
      </c>
      <c r="R2041" s="9">
        <v>4</v>
      </c>
    </row>
    <row r="2042" spans="1:18" x14ac:dyDescent="0.3">
      <c r="A2042" s="9">
        <v>1837</v>
      </c>
      <c r="B2042" s="9" t="s">
        <v>2058</v>
      </c>
      <c r="C2042" s="9">
        <v>55</v>
      </c>
      <c r="D2042" s="9" t="s">
        <v>5022</v>
      </c>
      <c r="E2042" s="9" t="s">
        <v>6523</v>
      </c>
      <c r="F2042" s="9">
        <v>0</v>
      </c>
      <c r="G2042" s="9">
        <v>13350</v>
      </c>
      <c r="H2042" s="9" t="s">
        <v>6523</v>
      </c>
      <c r="I2042" s="9" t="s">
        <v>7457</v>
      </c>
      <c r="J2042" s="9">
        <v>119</v>
      </c>
      <c r="K2042" s="9" t="s">
        <v>7459</v>
      </c>
      <c r="L2042" s="9" t="s">
        <v>7510</v>
      </c>
      <c r="M2042" s="9">
        <v>1289.3499999999999</v>
      </c>
      <c r="N2042" s="9">
        <v>899.61</v>
      </c>
      <c r="O2042" s="9">
        <v>4</v>
      </c>
      <c r="P2042" s="9">
        <v>0.1</v>
      </c>
      <c r="Q2042" s="9">
        <v>358</v>
      </c>
      <c r="R2042" s="9">
        <v>5</v>
      </c>
    </row>
    <row r="2043" spans="1:18" x14ac:dyDescent="0.3">
      <c r="A2043" s="9">
        <v>2168</v>
      </c>
      <c r="B2043" s="9" t="s">
        <v>2059</v>
      </c>
      <c r="C2043" s="9">
        <v>48</v>
      </c>
      <c r="D2043" s="9" t="s">
        <v>5023</v>
      </c>
      <c r="E2043" s="9" t="s">
        <v>5708</v>
      </c>
      <c r="F2043" s="9">
        <v>0</v>
      </c>
      <c r="G2043" s="9">
        <v>11890</v>
      </c>
      <c r="H2043" s="9" t="s">
        <v>5708</v>
      </c>
      <c r="I2043" s="9" t="s">
        <v>7455</v>
      </c>
      <c r="J2043" s="9">
        <v>130</v>
      </c>
      <c r="K2043" s="9" t="s">
        <v>7487</v>
      </c>
      <c r="L2043" s="9" t="s">
        <v>7509</v>
      </c>
      <c r="M2043" s="9">
        <v>267.29000000000002</v>
      </c>
      <c r="N2043" s="9">
        <v>130.27000000000001</v>
      </c>
      <c r="O2043" s="9">
        <v>5</v>
      </c>
      <c r="P2043" s="9">
        <v>0.2</v>
      </c>
      <c r="Q2043" s="9">
        <v>445</v>
      </c>
      <c r="R2043" s="9">
        <v>5</v>
      </c>
    </row>
    <row r="2044" spans="1:18" x14ac:dyDescent="0.3">
      <c r="A2044" s="9">
        <v>1890</v>
      </c>
      <c r="B2044" s="9" t="s">
        <v>2060</v>
      </c>
      <c r="C2044" s="9">
        <v>26</v>
      </c>
      <c r="D2044" s="9" t="s">
        <v>5023</v>
      </c>
      <c r="E2044" s="9" t="s">
        <v>6340</v>
      </c>
      <c r="F2044" s="9">
        <v>0</v>
      </c>
      <c r="G2044" s="9">
        <v>13907</v>
      </c>
      <c r="H2044" s="9" t="s">
        <v>6340</v>
      </c>
      <c r="I2044" s="9" t="s">
        <v>7455</v>
      </c>
      <c r="J2044" s="9">
        <v>136</v>
      </c>
      <c r="K2044" s="9" t="s">
        <v>7503</v>
      </c>
      <c r="L2044" s="9" t="s">
        <v>7510</v>
      </c>
      <c r="M2044" s="9">
        <v>1421.6</v>
      </c>
      <c r="N2044" s="9">
        <v>661.02</v>
      </c>
      <c r="O2044" s="9">
        <v>4</v>
      </c>
      <c r="P2044" s="9"/>
      <c r="Q2044" s="9">
        <v>830</v>
      </c>
      <c r="R2044" s="9">
        <v>6</v>
      </c>
    </row>
    <row r="2045" spans="1:18" x14ac:dyDescent="0.3">
      <c r="A2045" s="9">
        <v>1027</v>
      </c>
      <c r="B2045" s="9" t="s">
        <v>2061</v>
      </c>
      <c r="C2045" s="9">
        <v>24</v>
      </c>
      <c r="D2045" s="9" t="s">
        <v>5018</v>
      </c>
      <c r="E2045" s="9" t="s">
        <v>6524</v>
      </c>
      <c r="F2045" s="9">
        <v>0</v>
      </c>
      <c r="G2045" s="9">
        <v>10603</v>
      </c>
      <c r="H2045" s="9" t="s">
        <v>6524</v>
      </c>
      <c r="I2045" s="9" t="s">
        <v>7456</v>
      </c>
      <c r="J2045" s="9">
        <v>148</v>
      </c>
      <c r="K2045" s="9" t="s">
        <v>7491</v>
      </c>
      <c r="L2045" s="9" t="s">
        <v>7510</v>
      </c>
      <c r="M2045" s="9">
        <v>785.84</v>
      </c>
      <c r="N2045" s="9">
        <v>428.47</v>
      </c>
      <c r="O2045" s="9">
        <v>1</v>
      </c>
      <c r="P2045" s="9"/>
      <c r="Q2045" s="9">
        <v>624</v>
      </c>
      <c r="R2045" s="9">
        <v>4</v>
      </c>
    </row>
    <row r="2046" spans="1:18" x14ac:dyDescent="0.3">
      <c r="A2046" s="9">
        <v>1065</v>
      </c>
      <c r="B2046" s="9" t="s">
        <v>2062</v>
      </c>
      <c r="C2046" s="9">
        <v>41</v>
      </c>
      <c r="D2046" s="9" t="s">
        <v>5020</v>
      </c>
      <c r="E2046" s="9" t="s">
        <v>6263</v>
      </c>
      <c r="F2046" s="9">
        <v>1</v>
      </c>
      <c r="G2046" s="9">
        <v>12985</v>
      </c>
      <c r="H2046" s="9" t="s">
        <v>6263</v>
      </c>
      <c r="I2046" s="9" t="s">
        <v>7457</v>
      </c>
      <c r="J2046" s="9">
        <v>148</v>
      </c>
      <c r="K2046" s="9" t="s">
        <v>7491</v>
      </c>
      <c r="L2046" s="9" t="s">
        <v>7508</v>
      </c>
      <c r="M2046" s="9">
        <v>1393.3</v>
      </c>
      <c r="N2046" s="9">
        <v>692.39</v>
      </c>
      <c r="O2046" s="9">
        <v>2</v>
      </c>
      <c r="P2046" s="9"/>
      <c r="Q2046" s="9">
        <v>353</v>
      </c>
      <c r="R2046" s="9">
        <v>2</v>
      </c>
    </row>
    <row r="2047" spans="1:18" x14ac:dyDescent="0.3">
      <c r="A2047" s="9">
        <v>2186</v>
      </c>
      <c r="B2047" s="9" t="s">
        <v>2063</v>
      </c>
      <c r="C2047" s="9">
        <v>42</v>
      </c>
      <c r="D2047" s="9" t="s">
        <v>5021</v>
      </c>
      <c r="E2047" s="9" t="s">
        <v>6392</v>
      </c>
      <c r="F2047" s="9">
        <v>0</v>
      </c>
      <c r="G2047" s="9">
        <v>11128</v>
      </c>
      <c r="H2047" s="9" t="s">
        <v>6392</v>
      </c>
      <c r="I2047" s="9" t="s">
        <v>7455</v>
      </c>
      <c r="J2047" s="9">
        <v>116</v>
      </c>
      <c r="K2047" s="9" t="s">
        <v>7480</v>
      </c>
      <c r="L2047" s="9" t="s">
        <v>7510</v>
      </c>
      <c r="M2047" s="9">
        <v>538.35</v>
      </c>
      <c r="N2047" s="9">
        <v>364.58</v>
      </c>
      <c r="O2047" s="9">
        <v>4</v>
      </c>
      <c r="P2047" s="9">
        <v>0.1</v>
      </c>
      <c r="Q2047" s="9">
        <v>338</v>
      </c>
      <c r="R2047" s="9">
        <v>5</v>
      </c>
    </row>
    <row r="2048" spans="1:18" x14ac:dyDescent="0.3">
      <c r="A2048" s="9">
        <v>2252</v>
      </c>
      <c r="B2048" s="9" t="s">
        <v>2064</v>
      </c>
      <c r="C2048" s="9">
        <v>38</v>
      </c>
      <c r="D2048" s="9" t="s">
        <v>5022</v>
      </c>
      <c r="E2048" s="9" t="s">
        <v>6525</v>
      </c>
      <c r="F2048" s="9">
        <v>0</v>
      </c>
      <c r="G2048" s="9">
        <v>11065</v>
      </c>
      <c r="H2048" s="9" t="s">
        <v>6525</v>
      </c>
      <c r="I2048" s="9" t="s">
        <v>7457</v>
      </c>
      <c r="J2048" s="9">
        <v>107</v>
      </c>
      <c r="K2048" s="9" t="s">
        <v>7485</v>
      </c>
      <c r="L2048" s="9" t="s">
        <v>7509</v>
      </c>
      <c r="M2048" s="9">
        <v>1088.1400000000001</v>
      </c>
      <c r="N2048" s="9">
        <v>578.91999999999996</v>
      </c>
      <c r="O2048" s="9">
        <v>4</v>
      </c>
      <c r="P2048" s="9"/>
      <c r="Q2048" s="9">
        <v>581</v>
      </c>
      <c r="R2048" s="9">
        <v>7</v>
      </c>
    </row>
    <row r="2049" spans="1:18" x14ac:dyDescent="0.3">
      <c r="A2049" s="9">
        <v>1260</v>
      </c>
      <c r="B2049" s="9" t="s">
        <v>2065</v>
      </c>
      <c r="C2049" s="9">
        <v>27</v>
      </c>
      <c r="D2049" s="9" t="s">
        <v>5020</v>
      </c>
      <c r="E2049" s="9" t="s">
        <v>5222</v>
      </c>
      <c r="F2049" s="9">
        <v>1</v>
      </c>
      <c r="G2049" s="9">
        <v>13468</v>
      </c>
      <c r="H2049" s="9" t="s">
        <v>5222</v>
      </c>
      <c r="I2049" s="9" t="s">
        <v>7457</v>
      </c>
      <c r="J2049" s="9">
        <v>118</v>
      </c>
      <c r="K2049" s="9" t="s">
        <v>7501</v>
      </c>
      <c r="L2049" s="9" t="s">
        <v>7507</v>
      </c>
      <c r="M2049" s="9">
        <v>750.17</v>
      </c>
      <c r="N2049" s="9">
        <v>392.37</v>
      </c>
      <c r="O2049" s="9">
        <v>4</v>
      </c>
      <c r="P2049" s="9"/>
      <c r="Q2049" s="9">
        <v>747</v>
      </c>
      <c r="R2049" s="9">
        <v>5</v>
      </c>
    </row>
    <row r="2050" spans="1:18" x14ac:dyDescent="0.3">
      <c r="A2050" s="9">
        <v>2472</v>
      </c>
      <c r="B2050" s="9" t="s">
        <v>2066</v>
      </c>
      <c r="C2050" s="9">
        <v>46</v>
      </c>
      <c r="D2050" s="9" t="s">
        <v>5019</v>
      </c>
      <c r="E2050" s="9" t="s">
        <v>6297</v>
      </c>
      <c r="F2050" s="9">
        <v>1</v>
      </c>
      <c r="G2050" s="9">
        <v>11664</v>
      </c>
      <c r="H2050" s="9" t="s">
        <v>6297</v>
      </c>
      <c r="I2050" s="9" t="s">
        <v>7456</v>
      </c>
      <c r="J2050" s="9">
        <v>121</v>
      </c>
      <c r="K2050" s="9" t="s">
        <v>7495</v>
      </c>
      <c r="L2050" s="9" t="s">
        <v>7510</v>
      </c>
      <c r="M2050" s="9">
        <v>958.87</v>
      </c>
      <c r="N2050" s="9">
        <v>563.58000000000004</v>
      </c>
      <c r="O2050" s="9">
        <v>1</v>
      </c>
      <c r="P2050" s="9"/>
      <c r="Q2050" s="9">
        <v>547</v>
      </c>
      <c r="R2050" s="9">
        <v>3</v>
      </c>
    </row>
    <row r="2051" spans="1:18" x14ac:dyDescent="0.3">
      <c r="A2051" s="9">
        <v>2447</v>
      </c>
      <c r="B2051" s="9" t="s">
        <v>2067</v>
      </c>
      <c r="C2051" s="9">
        <v>41</v>
      </c>
      <c r="D2051" s="9" t="s">
        <v>5022</v>
      </c>
      <c r="E2051" s="9" t="s">
        <v>6526</v>
      </c>
      <c r="F2051" s="9">
        <v>0</v>
      </c>
      <c r="G2051" s="9">
        <v>11483</v>
      </c>
      <c r="H2051" s="9" t="s">
        <v>6526</v>
      </c>
      <c r="I2051" s="9" t="s">
        <v>7455</v>
      </c>
      <c r="J2051" s="9">
        <v>131</v>
      </c>
      <c r="K2051" s="9" t="s">
        <v>7504</v>
      </c>
      <c r="L2051" s="9" t="s">
        <v>7510</v>
      </c>
      <c r="M2051" s="9">
        <v>781.34</v>
      </c>
      <c r="N2051" s="9">
        <v>331.55</v>
      </c>
      <c r="O2051" s="9">
        <v>3</v>
      </c>
      <c r="P2051" s="9">
        <v>0.1</v>
      </c>
      <c r="Q2051" s="9">
        <v>531</v>
      </c>
      <c r="R2051" s="9">
        <v>4</v>
      </c>
    </row>
    <row r="2052" spans="1:18" x14ac:dyDescent="0.3">
      <c r="A2052" s="9">
        <v>1459</v>
      </c>
      <c r="B2052" s="9" t="s">
        <v>2068</v>
      </c>
      <c r="C2052" s="9">
        <v>44</v>
      </c>
      <c r="D2052" s="9" t="s">
        <v>5021</v>
      </c>
      <c r="E2052" s="9" t="s">
        <v>5956</v>
      </c>
      <c r="F2052" s="9">
        <v>0</v>
      </c>
      <c r="G2052" s="9">
        <v>10490</v>
      </c>
      <c r="H2052" s="9" t="s">
        <v>5956</v>
      </c>
      <c r="I2052" s="9" t="s">
        <v>7457</v>
      </c>
      <c r="J2052" s="9">
        <v>101</v>
      </c>
      <c r="K2052" s="9" t="s">
        <v>7478</v>
      </c>
      <c r="L2052" s="9" t="s">
        <v>7508</v>
      </c>
      <c r="M2052" s="9">
        <v>1452.32</v>
      </c>
      <c r="N2052" s="9">
        <v>910.63</v>
      </c>
      <c r="O2052" s="9">
        <v>4</v>
      </c>
      <c r="P2052" s="9"/>
      <c r="Q2052" s="9">
        <v>338</v>
      </c>
      <c r="R2052" s="9">
        <v>6</v>
      </c>
    </row>
    <row r="2053" spans="1:18" x14ac:dyDescent="0.3">
      <c r="A2053" s="9">
        <v>1300</v>
      </c>
      <c r="B2053" s="9" t="s">
        <v>2069</v>
      </c>
      <c r="C2053" s="9">
        <v>48</v>
      </c>
      <c r="D2053" s="9" t="s">
        <v>5019</v>
      </c>
      <c r="E2053" s="9" t="s">
        <v>6484</v>
      </c>
      <c r="F2053" s="9">
        <v>1</v>
      </c>
      <c r="G2053" s="9">
        <v>10564</v>
      </c>
      <c r="H2053" s="9" t="s">
        <v>6484</v>
      </c>
      <c r="I2053" s="9" t="s">
        <v>7456</v>
      </c>
      <c r="J2053" s="9">
        <v>103</v>
      </c>
      <c r="K2053" s="9" t="s">
        <v>7472</v>
      </c>
      <c r="L2053" s="9" t="s">
        <v>7510</v>
      </c>
      <c r="M2053" s="9">
        <v>1053.55</v>
      </c>
      <c r="N2053" s="9">
        <v>664.28</v>
      </c>
      <c r="O2053" s="9">
        <v>1</v>
      </c>
      <c r="P2053" s="9">
        <v>0.05</v>
      </c>
      <c r="Q2053" s="9">
        <v>844</v>
      </c>
      <c r="R2053" s="9">
        <v>2</v>
      </c>
    </row>
    <row r="2054" spans="1:18" x14ac:dyDescent="0.3">
      <c r="A2054" s="9">
        <v>1918</v>
      </c>
      <c r="B2054" s="9" t="s">
        <v>2070</v>
      </c>
      <c r="C2054" s="9">
        <v>35</v>
      </c>
      <c r="D2054" s="9" t="s">
        <v>5018</v>
      </c>
      <c r="E2054" s="9" t="s">
        <v>6527</v>
      </c>
      <c r="F2054" s="9">
        <v>0</v>
      </c>
      <c r="G2054" s="9">
        <v>10167</v>
      </c>
      <c r="H2054" s="9" t="s">
        <v>6527</v>
      </c>
      <c r="I2054" s="9" t="s">
        <v>7456</v>
      </c>
      <c r="J2054" s="9">
        <v>131</v>
      </c>
      <c r="K2054" s="9" t="s">
        <v>7504</v>
      </c>
      <c r="L2054" s="9" t="s">
        <v>7510</v>
      </c>
      <c r="M2054" s="9">
        <v>414.41</v>
      </c>
      <c r="N2054" s="9">
        <v>224.7</v>
      </c>
      <c r="O2054" s="9">
        <v>2</v>
      </c>
      <c r="P2054" s="9"/>
      <c r="Q2054" s="9">
        <v>694</v>
      </c>
      <c r="R2054" s="9">
        <v>4</v>
      </c>
    </row>
    <row r="2055" spans="1:18" x14ac:dyDescent="0.3">
      <c r="A2055" s="9">
        <v>2326</v>
      </c>
      <c r="B2055" s="9" t="s">
        <v>2071</v>
      </c>
      <c r="C2055" s="9">
        <v>32</v>
      </c>
      <c r="D2055" s="9" t="s">
        <v>5020</v>
      </c>
      <c r="E2055" s="9" t="s">
        <v>6528</v>
      </c>
      <c r="F2055" s="9">
        <v>0</v>
      </c>
      <c r="G2055" s="9">
        <v>13673</v>
      </c>
      <c r="H2055" s="9" t="s">
        <v>6528</v>
      </c>
      <c r="I2055" s="9" t="s">
        <v>7457</v>
      </c>
      <c r="J2055" s="9">
        <v>125</v>
      </c>
      <c r="K2055" s="9" t="s">
        <v>7479</v>
      </c>
      <c r="L2055" s="9" t="s">
        <v>7510</v>
      </c>
      <c r="M2055" s="9">
        <v>1369.03</v>
      </c>
      <c r="N2055" s="9">
        <v>940.13</v>
      </c>
      <c r="O2055" s="9">
        <v>4</v>
      </c>
      <c r="P2055" s="9"/>
      <c r="Q2055" s="9">
        <v>391</v>
      </c>
      <c r="R2055" s="9">
        <v>7</v>
      </c>
    </row>
    <row r="2056" spans="1:18" x14ac:dyDescent="0.3">
      <c r="A2056" s="9">
        <v>1286</v>
      </c>
      <c r="B2056" s="9" t="s">
        <v>2072</v>
      </c>
      <c r="C2056" s="9">
        <v>56</v>
      </c>
      <c r="D2056" s="9" t="s">
        <v>5022</v>
      </c>
      <c r="E2056" s="9" t="s">
        <v>6529</v>
      </c>
      <c r="F2056" s="9">
        <v>0</v>
      </c>
      <c r="G2056" s="9">
        <v>10758</v>
      </c>
      <c r="H2056" s="9" t="s">
        <v>6529</v>
      </c>
      <c r="I2056" s="9" t="s">
        <v>7457</v>
      </c>
      <c r="J2056" s="9">
        <v>108</v>
      </c>
      <c r="K2056" s="9" t="s">
        <v>7496</v>
      </c>
      <c r="L2056" s="9" t="s">
        <v>7510</v>
      </c>
      <c r="M2056" s="9">
        <v>476.34</v>
      </c>
      <c r="N2056" s="9">
        <v>273.32</v>
      </c>
      <c r="O2056" s="9">
        <v>3</v>
      </c>
      <c r="P2056" s="9">
        <v>0.2</v>
      </c>
      <c r="Q2056" s="9">
        <v>356</v>
      </c>
      <c r="R2056" s="9">
        <v>4</v>
      </c>
    </row>
    <row r="2057" spans="1:18" x14ac:dyDescent="0.3">
      <c r="A2057" s="9">
        <v>2418</v>
      </c>
      <c r="B2057" s="9" t="s">
        <v>2073</v>
      </c>
      <c r="C2057" s="9">
        <v>28</v>
      </c>
      <c r="D2057" s="9" t="s">
        <v>5023</v>
      </c>
      <c r="E2057" s="9" t="s">
        <v>5367</v>
      </c>
      <c r="F2057" s="9">
        <v>1</v>
      </c>
      <c r="G2057" s="9">
        <v>11197</v>
      </c>
      <c r="H2057" s="9" t="s">
        <v>5367</v>
      </c>
      <c r="I2057" s="9" t="s">
        <v>7456</v>
      </c>
      <c r="J2057" s="9">
        <v>101</v>
      </c>
      <c r="K2057" s="9" t="s">
        <v>7478</v>
      </c>
      <c r="L2057" s="9" t="s">
        <v>7507</v>
      </c>
      <c r="M2057" s="9">
        <v>588.83000000000004</v>
      </c>
      <c r="N2057" s="9">
        <v>358.34</v>
      </c>
      <c r="O2057" s="9">
        <v>1</v>
      </c>
      <c r="P2057" s="9"/>
      <c r="Q2057" s="9">
        <v>1339</v>
      </c>
      <c r="R2057" s="9">
        <v>3</v>
      </c>
    </row>
    <row r="2058" spans="1:18" x14ac:dyDescent="0.3">
      <c r="A2058" s="9">
        <v>2033</v>
      </c>
      <c r="B2058" s="9" t="s">
        <v>2074</v>
      </c>
      <c r="C2058" s="9">
        <v>32</v>
      </c>
      <c r="D2058" s="9" t="s">
        <v>5021</v>
      </c>
      <c r="E2058" s="9" t="s">
        <v>6325</v>
      </c>
      <c r="F2058" s="9">
        <v>0</v>
      </c>
      <c r="G2058" s="9">
        <v>13443</v>
      </c>
      <c r="H2058" s="9" t="s">
        <v>6325</v>
      </c>
      <c r="I2058" s="9" t="s">
        <v>7456</v>
      </c>
      <c r="J2058" s="9">
        <v>107</v>
      </c>
      <c r="K2058" s="9" t="s">
        <v>7485</v>
      </c>
      <c r="L2058" s="9" t="s">
        <v>7508</v>
      </c>
      <c r="M2058" s="9">
        <v>198.08</v>
      </c>
      <c r="N2058" s="9">
        <v>134.16</v>
      </c>
      <c r="O2058" s="9">
        <v>2</v>
      </c>
      <c r="P2058" s="9"/>
      <c r="Q2058" s="9">
        <v>968</v>
      </c>
      <c r="R2058" s="9">
        <v>4</v>
      </c>
    </row>
    <row r="2059" spans="1:18" x14ac:dyDescent="0.3">
      <c r="A2059" s="9">
        <v>1629</v>
      </c>
      <c r="B2059" s="9" t="s">
        <v>2075</v>
      </c>
      <c r="C2059" s="9">
        <v>58</v>
      </c>
      <c r="D2059" s="9" t="s">
        <v>5022</v>
      </c>
      <c r="E2059" s="9" t="s">
        <v>6530</v>
      </c>
      <c r="F2059" s="9">
        <v>0</v>
      </c>
      <c r="G2059" s="9">
        <v>13670</v>
      </c>
      <c r="H2059" s="9" t="s">
        <v>6530</v>
      </c>
      <c r="I2059" s="9" t="s">
        <v>7457</v>
      </c>
      <c r="J2059" s="9">
        <v>107</v>
      </c>
      <c r="K2059" s="9" t="s">
        <v>7485</v>
      </c>
      <c r="L2059" s="9" t="s">
        <v>7507</v>
      </c>
      <c r="M2059" s="9">
        <v>1354.95</v>
      </c>
      <c r="N2059" s="9">
        <v>812.84</v>
      </c>
      <c r="O2059" s="9">
        <v>3</v>
      </c>
      <c r="P2059" s="9"/>
      <c r="Q2059" s="9">
        <v>371</v>
      </c>
      <c r="R2059" s="9">
        <v>4</v>
      </c>
    </row>
    <row r="2060" spans="1:18" x14ac:dyDescent="0.3">
      <c r="A2060" s="9">
        <v>1269</v>
      </c>
      <c r="B2060" s="9" t="s">
        <v>2076</v>
      </c>
      <c r="C2060" s="9">
        <v>31</v>
      </c>
      <c r="D2060" s="9" t="s">
        <v>5023</v>
      </c>
      <c r="E2060" s="9" t="s">
        <v>5976</v>
      </c>
      <c r="F2060" s="9">
        <v>0</v>
      </c>
      <c r="G2060" s="9">
        <v>11904</v>
      </c>
      <c r="H2060" s="9" t="s">
        <v>5976</v>
      </c>
      <c r="I2060" s="9" t="s">
        <v>7457</v>
      </c>
      <c r="J2060" s="9">
        <v>108</v>
      </c>
      <c r="K2060" s="9" t="s">
        <v>7496</v>
      </c>
      <c r="L2060" s="9" t="s">
        <v>7512</v>
      </c>
      <c r="M2060" s="9">
        <v>464.86</v>
      </c>
      <c r="N2060" s="9">
        <v>246.17</v>
      </c>
      <c r="O2060" s="9">
        <v>2</v>
      </c>
      <c r="P2060" s="9"/>
      <c r="Q2060" s="9">
        <v>428</v>
      </c>
      <c r="R2060" s="9">
        <v>5</v>
      </c>
    </row>
    <row r="2061" spans="1:18" x14ac:dyDescent="0.3">
      <c r="A2061" s="9">
        <v>1591</v>
      </c>
      <c r="B2061" s="9" t="s">
        <v>2077</v>
      </c>
      <c r="C2061" s="9">
        <v>38</v>
      </c>
      <c r="D2061" s="9" t="s">
        <v>5022</v>
      </c>
      <c r="E2061" s="9" t="s">
        <v>6531</v>
      </c>
      <c r="F2061" s="9">
        <v>0</v>
      </c>
      <c r="G2061" s="9">
        <v>11173</v>
      </c>
      <c r="H2061" s="9" t="s">
        <v>6531</v>
      </c>
      <c r="I2061" s="9" t="s">
        <v>7456</v>
      </c>
      <c r="J2061" s="9">
        <v>119</v>
      </c>
      <c r="K2061" s="9" t="s">
        <v>7459</v>
      </c>
      <c r="L2061" s="9" t="s">
        <v>7510</v>
      </c>
      <c r="M2061" s="9">
        <v>425.43</v>
      </c>
      <c r="N2061" s="9">
        <v>173.33</v>
      </c>
      <c r="O2061" s="9">
        <v>3</v>
      </c>
      <c r="P2061" s="9">
        <v>0.05</v>
      </c>
      <c r="Q2061" s="9">
        <v>483</v>
      </c>
      <c r="R2061" s="9">
        <v>2</v>
      </c>
    </row>
    <row r="2062" spans="1:18" x14ac:dyDescent="0.3">
      <c r="A2062" s="9">
        <v>1843</v>
      </c>
      <c r="B2062" s="9" t="s">
        <v>2078</v>
      </c>
      <c r="C2062" s="9">
        <v>33</v>
      </c>
      <c r="D2062" s="9" t="s">
        <v>5019</v>
      </c>
      <c r="E2062" s="9" t="s">
        <v>6532</v>
      </c>
      <c r="F2062" s="9">
        <v>1</v>
      </c>
      <c r="G2062" s="9">
        <v>12296</v>
      </c>
      <c r="H2062" s="9" t="s">
        <v>6532</v>
      </c>
      <c r="I2062" s="9" t="s">
        <v>7455</v>
      </c>
      <c r="J2062" s="9">
        <v>117</v>
      </c>
      <c r="K2062" s="9" t="s">
        <v>7483</v>
      </c>
      <c r="L2062" s="9" t="s">
        <v>7509</v>
      </c>
      <c r="M2062" s="9">
        <v>1384.38</v>
      </c>
      <c r="N2062" s="9">
        <v>856.22</v>
      </c>
      <c r="O2062" s="9">
        <v>5</v>
      </c>
      <c r="P2062" s="9">
        <v>0.1</v>
      </c>
      <c r="Q2062" s="9">
        <v>984</v>
      </c>
      <c r="R2062" s="9">
        <v>4</v>
      </c>
    </row>
    <row r="2063" spans="1:18" x14ac:dyDescent="0.3">
      <c r="A2063" s="9">
        <v>1861</v>
      </c>
      <c r="B2063" s="9" t="s">
        <v>2079</v>
      </c>
      <c r="C2063" s="9">
        <v>13</v>
      </c>
      <c r="D2063" s="9" t="s">
        <v>5023</v>
      </c>
      <c r="E2063" s="9" t="s">
        <v>6342</v>
      </c>
      <c r="F2063" s="9">
        <v>0</v>
      </c>
      <c r="G2063" s="9">
        <v>11650</v>
      </c>
      <c r="H2063" s="9" t="s">
        <v>6342</v>
      </c>
      <c r="I2063" s="9" t="s">
        <v>7456</v>
      </c>
      <c r="J2063" s="9">
        <v>111</v>
      </c>
      <c r="K2063" s="9" t="s">
        <v>7476</v>
      </c>
      <c r="L2063" s="9" t="s">
        <v>7507</v>
      </c>
      <c r="M2063" s="9">
        <v>1218.01</v>
      </c>
      <c r="N2063" s="9">
        <v>839.77</v>
      </c>
      <c r="O2063" s="9">
        <v>5</v>
      </c>
      <c r="P2063" s="9"/>
      <c r="Q2063" s="9">
        <v>746</v>
      </c>
      <c r="R2063" s="9">
        <v>3</v>
      </c>
    </row>
    <row r="2064" spans="1:18" x14ac:dyDescent="0.3">
      <c r="A2064" s="9">
        <v>2384</v>
      </c>
      <c r="B2064" s="9" t="s">
        <v>2080</v>
      </c>
      <c r="C2064" s="9">
        <v>38</v>
      </c>
      <c r="D2064" s="9" t="s">
        <v>5023</v>
      </c>
      <c r="E2064" s="9" t="s">
        <v>6533</v>
      </c>
      <c r="F2064" s="9">
        <v>0</v>
      </c>
      <c r="G2064" s="9">
        <v>10179</v>
      </c>
      <c r="H2064" s="9" t="s">
        <v>6533</v>
      </c>
      <c r="I2064" s="9" t="s">
        <v>7456</v>
      </c>
      <c r="J2064" s="9">
        <v>147</v>
      </c>
      <c r="K2064" s="9" t="s">
        <v>7474</v>
      </c>
      <c r="L2064" s="9" t="s">
        <v>7509</v>
      </c>
      <c r="M2064" s="9">
        <v>254.56</v>
      </c>
      <c r="N2064" s="9">
        <v>137.72999999999999</v>
      </c>
      <c r="O2064" s="9">
        <v>5</v>
      </c>
      <c r="P2064" s="9"/>
      <c r="Q2064" s="9">
        <v>426</v>
      </c>
      <c r="R2064" s="9">
        <v>4</v>
      </c>
    </row>
    <row r="2065" spans="1:18" x14ac:dyDescent="0.3">
      <c r="A2065" s="9">
        <v>2280</v>
      </c>
      <c r="B2065" s="9" t="s">
        <v>2081</v>
      </c>
      <c r="C2065" s="9">
        <v>24</v>
      </c>
      <c r="D2065" s="9" t="s">
        <v>5022</v>
      </c>
      <c r="E2065" s="9" t="s">
        <v>6210</v>
      </c>
      <c r="F2065" s="9">
        <v>1</v>
      </c>
      <c r="G2065" s="9">
        <v>13191</v>
      </c>
      <c r="H2065" s="9" t="s">
        <v>6210</v>
      </c>
      <c r="I2065" s="9" t="s">
        <v>7455</v>
      </c>
      <c r="J2065" s="9">
        <v>141</v>
      </c>
      <c r="K2065" s="9" t="s">
        <v>7490</v>
      </c>
      <c r="L2065" s="9" t="s">
        <v>7510</v>
      </c>
      <c r="M2065" s="9">
        <v>1165.52</v>
      </c>
      <c r="N2065" s="9">
        <v>585.01</v>
      </c>
      <c r="O2065" s="9">
        <v>2</v>
      </c>
      <c r="P2065" s="9"/>
      <c r="Q2065" s="9">
        <v>605</v>
      </c>
      <c r="R2065" s="9">
        <v>3</v>
      </c>
    </row>
    <row r="2066" spans="1:18" x14ac:dyDescent="0.3">
      <c r="A2066" s="9">
        <v>1132</v>
      </c>
      <c r="B2066" s="9" t="s">
        <v>2082</v>
      </c>
      <c r="C2066" s="9">
        <v>43</v>
      </c>
      <c r="D2066" s="9" t="s">
        <v>5018</v>
      </c>
      <c r="E2066" s="9" t="s">
        <v>6534</v>
      </c>
      <c r="F2066" s="9">
        <v>0</v>
      </c>
      <c r="G2066" s="9">
        <v>10027</v>
      </c>
      <c r="H2066" s="9" t="s">
        <v>6534</v>
      </c>
      <c r="I2066" s="9" t="s">
        <v>7457</v>
      </c>
      <c r="J2066" s="9">
        <v>149</v>
      </c>
      <c r="K2066" s="9" t="s">
        <v>7467</v>
      </c>
      <c r="L2066" s="9" t="s">
        <v>7509</v>
      </c>
      <c r="M2066" s="9">
        <v>1373.9</v>
      </c>
      <c r="N2066" s="9">
        <v>763.58</v>
      </c>
      <c r="O2066" s="9">
        <v>5</v>
      </c>
      <c r="P2066" s="9">
        <v>0.2</v>
      </c>
      <c r="Q2066" s="9">
        <v>730</v>
      </c>
      <c r="R2066" s="9">
        <v>3</v>
      </c>
    </row>
    <row r="2067" spans="1:18" x14ac:dyDescent="0.3">
      <c r="A2067" s="9">
        <v>2299</v>
      </c>
      <c r="B2067" s="9" t="s">
        <v>2083</v>
      </c>
      <c r="C2067" s="9">
        <v>56</v>
      </c>
      <c r="D2067" s="9" t="s">
        <v>5018</v>
      </c>
      <c r="E2067" s="9" t="s">
        <v>6535</v>
      </c>
      <c r="F2067" s="9">
        <v>0</v>
      </c>
      <c r="G2067" s="9">
        <v>11844</v>
      </c>
      <c r="H2067" s="9" t="s">
        <v>6535</v>
      </c>
      <c r="I2067" s="9" t="s">
        <v>7456</v>
      </c>
      <c r="J2067" s="9">
        <v>111</v>
      </c>
      <c r="K2067" s="9" t="s">
        <v>7476</v>
      </c>
      <c r="L2067" s="9" t="s">
        <v>7507</v>
      </c>
      <c r="M2067" s="9">
        <v>163.84</v>
      </c>
      <c r="N2067" s="9">
        <v>101.34</v>
      </c>
      <c r="O2067" s="9">
        <v>1</v>
      </c>
      <c r="P2067" s="9"/>
      <c r="Q2067" s="9">
        <v>343</v>
      </c>
      <c r="R2067" s="9">
        <v>4</v>
      </c>
    </row>
    <row r="2068" spans="1:18" x14ac:dyDescent="0.3">
      <c r="A2068" s="9">
        <v>1971</v>
      </c>
      <c r="B2068" s="9" t="s">
        <v>2084</v>
      </c>
      <c r="C2068" s="9">
        <v>6</v>
      </c>
      <c r="D2068" s="9" t="s">
        <v>5020</v>
      </c>
      <c r="E2068" s="9" t="s">
        <v>6536</v>
      </c>
      <c r="F2068" s="9">
        <v>0</v>
      </c>
      <c r="G2068" s="9">
        <v>12164</v>
      </c>
      <c r="H2068" s="9" t="s">
        <v>6536</v>
      </c>
      <c r="I2068" s="9" t="s">
        <v>7457</v>
      </c>
      <c r="J2068" s="9">
        <v>138</v>
      </c>
      <c r="K2068" s="9" t="s">
        <v>7464</v>
      </c>
      <c r="L2068" s="9" t="s">
        <v>7510</v>
      </c>
      <c r="M2068" s="9">
        <v>1246.56</v>
      </c>
      <c r="N2068" s="9">
        <v>498.88</v>
      </c>
      <c r="O2068" s="9">
        <v>1</v>
      </c>
      <c r="P2068" s="9">
        <v>0.1</v>
      </c>
      <c r="Q2068" s="9">
        <v>488</v>
      </c>
      <c r="R2068" s="9">
        <v>3</v>
      </c>
    </row>
    <row r="2069" spans="1:18" x14ac:dyDescent="0.3">
      <c r="A2069" s="9">
        <v>1512</v>
      </c>
      <c r="B2069" s="9" t="s">
        <v>2085</v>
      </c>
      <c r="C2069" s="9">
        <v>33</v>
      </c>
      <c r="D2069" s="9" t="s">
        <v>5019</v>
      </c>
      <c r="E2069" s="9" t="s">
        <v>5557</v>
      </c>
      <c r="F2069" s="9">
        <v>1</v>
      </c>
      <c r="G2069" s="9">
        <v>12750</v>
      </c>
      <c r="H2069" s="9" t="s">
        <v>5557</v>
      </c>
      <c r="I2069" s="9" t="s">
        <v>7455</v>
      </c>
      <c r="J2069" s="9">
        <v>141</v>
      </c>
      <c r="K2069" s="9" t="s">
        <v>7490</v>
      </c>
      <c r="L2069" s="9" t="s">
        <v>7508</v>
      </c>
      <c r="M2069" s="9">
        <v>843.76</v>
      </c>
      <c r="N2069" s="9"/>
      <c r="O2069" s="9">
        <v>5</v>
      </c>
      <c r="P2069" s="9"/>
      <c r="Q2069" s="9">
        <v>625</v>
      </c>
      <c r="R2069" s="9">
        <v>3</v>
      </c>
    </row>
    <row r="2070" spans="1:18" x14ac:dyDescent="0.3">
      <c r="A2070" s="9">
        <v>1312</v>
      </c>
      <c r="B2070" s="9" t="s">
        <v>2086</v>
      </c>
      <c r="C2070" s="9">
        <v>46</v>
      </c>
      <c r="D2070" s="9" t="s">
        <v>5018</v>
      </c>
      <c r="E2070" s="9" t="s">
        <v>6111</v>
      </c>
      <c r="F2070" s="9">
        <v>0</v>
      </c>
      <c r="G2070" s="9">
        <v>12704</v>
      </c>
      <c r="H2070" s="9" t="s">
        <v>6111</v>
      </c>
      <c r="I2070" s="9" t="s">
        <v>7456</v>
      </c>
      <c r="J2070" s="9">
        <v>102</v>
      </c>
      <c r="K2070" s="9" t="s">
        <v>7494</v>
      </c>
      <c r="L2070" s="9" t="s">
        <v>7507</v>
      </c>
      <c r="M2070" s="9">
        <v>1020.34</v>
      </c>
      <c r="N2070" s="9">
        <v>679.45</v>
      </c>
      <c r="O2070" s="9">
        <v>3</v>
      </c>
      <c r="P2070" s="9">
        <v>0.2</v>
      </c>
      <c r="Q2070" s="9">
        <v>387</v>
      </c>
      <c r="R2070" s="9">
        <v>5</v>
      </c>
    </row>
    <row r="2071" spans="1:18" x14ac:dyDescent="0.3">
      <c r="A2071" s="9">
        <v>1575</v>
      </c>
      <c r="B2071" s="9" t="s">
        <v>2087</v>
      </c>
      <c r="C2071" s="9">
        <v>7</v>
      </c>
      <c r="D2071" s="9" t="s">
        <v>5022</v>
      </c>
      <c r="E2071" s="9" t="s">
        <v>6537</v>
      </c>
      <c r="F2071" s="9">
        <v>0</v>
      </c>
      <c r="G2071" s="9">
        <v>12879</v>
      </c>
      <c r="H2071" s="9" t="s">
        <v>6537</v>
      </c>
      <c r="I2071" s="9" t="s">
        <v>7457</v>
      </c>
      <c r="J2071" s="9">
        <v>104</v>
      </c>
      <c r="K2071" s="9" t="s">
        <v>7499</v>
      </c>
      <c r="L2071" s="9" t="s">
        <v>7510</v>
      </c>
      <c r="M2071" s="9">
        <v>764.64</v>
      </c>
      <c r="N2071" s="9">
        <v>430.03</v>
      </c>
      <c r="O2071" s="9">
        <v>3</v>
      </c>
      <c r="P2071" s="9">
        <v>0.2</v>
      </c>
      <c r="Q2071" s="9">
        <v>386</v>
      </c>
      <c r="R2071" s="9">
        <v>2</v>
      </c>
    </row>
    <row r="2072" spans="1:18" x14ac:dyDescent="0.3">
      <c r="A2072" s="9">
        <v>1885</v>
      </c>
      <c r="B2072" s="9" t="s">
        <v>2088</v>
      </c>
      <c r="C2072" s="9">
        <v>60</v>
      </c>
      <c r="D2072" s="9" t="s">
        <v>5018</v>
      </c>
      <c r="E2072" s="9" t="s">
        <v>5323</v>
      </c>
      <c r="F2072" s="9">
        <v>1</v>
      </c>
      <c r="G2072" s="9">
        <v>10261</v>
      </c>
      <c r="H2072" s="9" t="s">
        <v>5323</v>
      </c>
      <c r="I2072" s="9" t="s">
        <v>7457</v>
      </c>
      <c r="J2072" s="9">
        <v>128</v>
      </c>
      <c r="K2072" s="9" t="s">
        <v>7473</v>
      </c>
      <c r="L2072" s="9" t="s">
        <v>7508</v>
      </c>
      <c r="M2072" s="9">
        <v>1061.81</v>
      </c>
      <c r="N2072" s="9">
        <v>463.71</v>
      </c>
      <c r="O2072" s="9">
        <v>2</v>
      </c>
      <c r="P2072" s="9"/>
      <c r="Q2072" s="9">
        <v>356</v>
      </c>
      <c r="R2072" s="9">
        <v>4</v>
      </c>
    </row>
    <row r="2073" spans="1:18" x14ac:dyDescent="0.3">
      <c r="A2073" s="9">
        <v>2307</v>
      </c>
      <c r="B2073" s="9" t="s">
        <v>2089</v>
      </c>
      <c r="C2073" s="9">
        <v>45</v>
      </c>
      <c r="D2073" s="9" t="s">
        <v>5020</v>
      </c>
      <c r="E2073" s="9" t="s">
        <v>6538</v>
      </c>
      <c r="F2073" s="9">
        <v>1</v>
      </c>
      <c r="G2073" s="9">
        <v>13725</v>
      </c>
      <c r="H2073" s="9" t="s">
        <v>6538</v>
      </c>
      <c r="I2073" s="9" t="s">
        <v>7457</v>
      </c>
      <c r="J2073" s="9">
        <v>133</v>
      </c>
      <c r="K2073" s="9" t="s">
        <v>7498</v>
      </c>
      <c r="L2073" s="9" t="s">
        <v>7509</v>
      </c>
      <c r="M2073" s="9">
        <v>99.44</v>
      </c>
      <c r="N2073" s="9">
        <v>59.82</v>
      </c>
      <c r="O2073" s="9">
        <v>3</v>
      </c>
      <c r="P2073" s="9">
        <v>0.05</v>
      </c>
      <c r="Q2073" s="9">
        <v>1233</v>
      </c>
      <c r="R2073" s="9">
        <v>3</v>
      </c>
    </row>
    <row r="2074" spans="1:18" x14ac:dyDescent="0.3">
      <c r="A2074" s="9">
        <v>2144</v>
      </c>
      <c r="B2074" s="9" t="s">
        <v>2090</v>
      </c>
      <c r="C2074" s="9">
        <v>56</v>
      </c>
      <c r="D2074" s="9" t="s">
        <v>5021</v>
      </c>
      <c r="E2074" s="9" t="s">
        <v>5892</v>
      </c>
      <c r="F2074" s="9">
        <v>1</v>
      </c>
      <c r="G2074" s="9">
        <v>12673</v>
      </c>
      <c r="H2074" s="9" t="s">
        <v>5892</v>
      </c>
      <c r="I2074" s="9" t="s">
        <v>7457</v>
      </c>
      <c r="J2074" s="9">
        <v>111</v>
      </c>
      <c r="K2074" s="9" t="s">
        <v>7476</v>
      </c>
      <c r="L2074" s="9" t="s">
        <v>7509</v>
      </c>
      <c r="M2074" s="9">
        <v>1155.92</v>
      </c>
      <c r="N2074" s="9">
        <v>510.17</v>
      </c>
      <c r="O2074" s="9">
        <v>4</v>
      </c>
      <c r="P2074" s="9"/>
      <c r="Q2074" s="9">
        <v>1200</v>
      </c>
      <c r="R2074" s="9">
        <v>2</v>
      </c>
    </row>
    <row r="2075" spans="1:18" x14ac:dyDescent="0.3">
      <c r="A2075" s="9">
        <v>2130</v>
      </c>
      <c r="B2075" s="9" t="s">
        <v>2091</v>
      </c>
      <c r="C2075" s="9">
        <v>31</v>
      </c>
      <c r="D2075" s="9" t="s">
        <v>5020</v>
      </c>
      <c r="E2075" s="9" t="s">
        <v>6539</v>
      </c>
      <c r="F2075" s="9">
        <v>0</v>
      </c>
      <c r="G2075" s="9">
        <v>13967</v>
      </c>
      <c r="H2075" s="9" t="s">
        <v>6539</v>
      </c>
      <c r="I2075" s="9" t="s">
        <v>7457</v>
      </c>
      <c r="J2075" s="9">
        <v>103</v>
      </c>
      <c r="K2075" s="9" t="s">
        <v>7472</v>
      </c>
      <c r="L2075" s="9" t="s">
        <v>7509</v>
      </c>
      <c r="M2075" s="9">
        <v>98.35</v>
      </c>
      <c r="N2075" s="9">
        <v>54.32</v>
      </c>
      <c r="O2075" s="9">
        <v>3</v>
      </c>
      <c r="P2075" s="9"/>
      <c r="Q2075" s="9">
        <v>349</v>
      </c>
      <c r="R2075" s="9">
        <v>4</v>
      </c>
    </row>
    <row r="2076" spans="1:18" x14ac:dyDescent="0.3">
      <c r="A2076" s="9">
        <v>1686</v>
      </c>
      <c r="B2076" s="9" t="s">
        <v>2092</v>
      </c>
      <c r="C2076" s="9">
        <v>-5</v>
      </c>
      <c r="D2076" s="9" t="s">
        <v>5023</v>
      </c>
      <c r="E2076" s="9" t="s">
        <v>5505</v>
      </c>
      <c r="F2076" s="9">
        <v>0</v>
      </c>
      <c r="G2076" s="9">
        <v>12832</v>
      </c>
      <c r="H2076" s="9" t="s">
        <v>5505</v>
      </c>
      <c r="I2076" s="9" t="s">
        <v>7457</v>
      </c>
      <c r="J2076" s="9">
        <v>140</v>
      </c>
      <c r="K2076" s="9" t="s">
        <v>7468</v>
      </c>
      <c r="L2076" s="9" t="s">
        <v>7510</v>
      </c>
      <c r="M2076" s="9">
        <v>710.18</v>
      </c>
      <c r="N2076" s="9">
        <v>304.02</v>
      </c>
      <c r="O2076" s="9">
        <v>1</v>
      </c>
      <c r="P2076" s="9"/>
      <c r="Q2076" s="9">
        <v>531</v>
      </c>
      <c r="R2076" s="9">
        <v>4</v>
      </c>
    </row>
    <row r="2077" spans="1:18" x14ac:dyDescent="0.3">
      <c r="A2077" s="9">
        <v>2227</v>
      </c>
      <c r="B2077" s="9" t="s">
        <v>2093</v>
      </c>
      <c r="C2077" s="9">
        <v>37</v>
      </c>
      <c r="D2077" s="9" t="s">
        <v>5023</v>
      </c>
      <c r="E2077" s="9" t="s">
        <v>6241</v>
      </c>
      <c r="F2077" s="9">
        <v>0</v>
      </c>
      <c r="G2077" s="9">
        <v>13109</v>
      </c>
      <c r="H2077" s="9" t="s">
        <v>6241</v>
      </c>
      <c r="I2077" s="9" t="s">
        <v>7456</v>
      </c>
      <c r="J2077" s="9">
        <v>105</v>
      </c>
      <c r="K2077" s="9" t="s">
        <v>7461</v>
      </c>
      <c r="L2077" s="9" t="s">
        <v>7509</v>
      </c>
      <c r="M2077" s="9">
        <v>268.89999999999998</v>
      </c>
      <c r="N2077" s="9">
        <v>155.08000000000001</v>
      </c>
      <c r="O2077" s="9">
        <v>3</v>
      </c>
      <c r="P2077" s="9"/>
      <c r="Q2077" s="9">
        <v>568</v>
      </c>
      <c r="R2077" s="9">
        <v>5</v>
      </c>
    </row>
    <row r="2078" spans="1:18" x14ac:dyDescent="0.3">
      <c r="A2078" s="9">
        <v>1164</v>
      </c>
      <c r="B2078" s="9" t="s">
        <v>2094</v>
      </c>
      <c r="C2078" s="9">
        <v>72</v>
      </c>
      <c r="D2078" s="9" t="s">
        <v>5018</v>
      </c>
      <c r="E2078" s="9" t="s">
        <v>6540</v>
      </c>
      <c r="F2078" s="9">
        <v>0</v>
      </c>
      <c r="G2078" s="9">
        <v>10196</v>
      </c>
      <c r="H2078" s="9" t="s">
        <v>6540</v>
      </c>
      <c r="I2078" s="9" t="s">
        <v>7456</v>
      </c>
      <c r="J2078" s="9">
        <v>121</v>
      </c>
      <c r="K2078" s="9" t="s">
        <v>7495</v>
      </c>
      <c r="L2078" s="9" t="s">
        <v>7509</v>
      </c>
      <c r="M2078" s="9">
        <v>1244.18</v>
      </c>
      <c r="N2078" s="9">
        <v>616.39</v>
      </c>
      <c r="O2078" s="9">
        <v>2</v>
      </c>
      <c r="P2078" s="9"/>
      <c r="Q2078" s="9">
        <v>479</v>
      </c>
      <c r="R2078" s="9">
        <v>4</v>
      </c>
    </row>
    <row r="2079" spans="1:18" x14ac:dyDescent="0.3">
      <c r="A2079" s="9">
        <v>1304</v>
      </c>
      <c r="B2079" s="9" t="s">
        <v>2095</v>
      </c>
      <c r="C2079" s="9">
        <v>59</v>
      </c>
      <c r="D2079" s="9" t="s">
        <v>5018</v>
      </c>
      <c r="E2079" s="9" t="s">
        <v>5786</v>
      </c>
      <c r="F2079" s="9">
        <v>0</v>
      </c>
      <c r="G2079" s="9">
        <v>13596</v>
      </c>
      <c r="H2079" s="9" t="s">
        <v>5786</v>
      </c>
      <c r="I2079" s="9" t="s">
        <v>7455</v>
      </c>
      <c r="J2079" s="9">
        <v>122</v>
      </c>
      <c r="K2079" s="9" t="s">
        <v>7465</v>
      </c>
      <c r="L2079" s="9" t="s">
        <v>7508</v>
      </c>
      <c r="M2079" s="9">
        <v>504.81</v>
      </c>
      <c r="N2079" s="9">
        <v>327.77</v>
      </c>
      <c r="O2079" s="9">
        <v>3</v>
      </c>
      <c r="P2079" s="9"/>
      <c r="Q2079" s="9">
        <v>522</v>
      </c>
      <c r="R2079" s="9">
        <v>6</v>
      </c>
    </row>
    <row r="2080" spans="1:18" x14ac:dyDescent="0.3">
      <c r="A2080" s="9">
        <v>1155</v>
      </c>
      <c r="B2080" s="9" t="s">
        <v>2096</v>
      </c>
      <c r="C2080" s="9">
        <v>41</v>
      </c>
      <c r="D2080" s="9" t="s">
        <v>5020</v>
      </c>
      <c r="E2080" s="9" t="s">
        <v>6491</v>
      </c>
      <c r="F2080" s="9">
        <v>0</v>
      </c>
      <c r="G2080" s="9">
        <v>13695</v>
      </c>
      <c r="H2080" s="9" t="s">
        <v>6491</v>
      </c>
      <c r="I2080" s="9" t="s">
        <v>7457</v>
      </c>
      <c r="J2080" s="9">
        <v>137</v>
      </c>
      <c r="K2080" s="9" t="s">
        <v>7484</v>
      </c>
      <c r="L2080" s="9" t="s">
        <v>7508</v>
      </c>
      <c r="M2080" s="9">
        <v>708.44</v>
      </c>
      <c r="N2080" s="9">
        <v>453.39</v>
      </c>
      <c r="O2080" s="9">
        <v>2</v>
      </c>
      <c r="P2080" s="9"/>
      <c r="Q2080" s="9">
        <v>426</v>
      </c>
      <c r="R2080" s="9">
        <v>5</v>
      </c>
    </row>
    <row r="2081" spans="1:18" x14ac:dyDescent="0.3">
      <c r="A2081" s="9">
        <v>2390</v>
      </c>
      <c r="B2081" s="9" t="s">
        <v>2097</v>
      </c>
      <c r="C2081" s="9">
        <v>43</v>
      </c>
      <c r="D2081" s="9" t="s">
        <v>5020</v>
      </c>
      <c r="E2081" s="9" t="s">
        <v>6541</v>
      </c>
      <c r="F2081" s="9">
        <v>0</v>
      </c>
      <c r="G2081" s="9">
        <v>11460</v>
      </c>
      <c r="H2081" s="9" t="s">
        <v>6541</v>
      </c>
      <c r="I2081" s="9" t="s">
        <v>7455</v>
      </c>
      <c r="J2081" s="9">
        <v>111</v>
      </c>
      <c r="K2081" s="9" t="s">
        <v>7476</v>
      </c>
      <c r="L2081" s="9" t="s">
        <v>7508</v>
      </c>
      <c r="M2081" s="9">
        <v>671.69</v>
      </c>
      <c r="N2081" s="9">
        <v>469.88</v>
      </c>
      <c r="O2081" s="9">
        <v>4</v>
      </c>
      <c r="P2081" s="9"/>
      <c r="Q2081" s="9">
        <v>385</v>
      </c>
      <c r="R2081" s="9">
        <v>5</v>
      </c>
    </row>
    <row r="2082" spans="1:18" x14ac:dyDescent="0.3">
      <c r="A2082" s="9">
        <v>1619</v>
      </c>
      <c r="B2082" s="9" t="s">
        <v>2098</v>
      </c>
      <c r="C2082" s="9">
        <v>49</v>
      </c>
      <c r="D2082" s="9" t="s">
        <v>5022</v>
      </c>
      <c r="E2082" s="9" t="s">
        <v>6542</v>
      </c>
      <c r="F2082" s="9">
        <v>0</v>
      </c>
      <c r="G2082" s="9">
        <v>13720</v>
      </c>
      <c r="H2082" s="9" t="s">
        <v>6542</v>
      </c>
      <c r="I2082" s="9" t="s">
        <v>7456</v>
      </c>
      <c r="J2082" s="9">
        <v>144</v>
      </c>
      <c r="K2082" s="9" t="s">
        <v>7462</v>
      </c>
      <c r="L2082" s="9" t="s">
        <v>7510</v>
      </c>
      <c r="M2082" s="9">
        <v>1170.1300000000001</v>
      </c>
      <c r="N2082" s="9">
        <v>558.45000000000005</v>
      </c>
      <c r="O2082" s="9">
        <v>5</v>
      </c>
      <c r="P2082" s="9"/>
      <c r="Q2082" s="9">
        <v>478</v>
      </c>
      <c r="R2082" s="9">
        <v>7</v>
      </c>
    </row>
    <row r="2083" spans="1:18" x14ac:dyDescent="0.3">
      <c r="A2083" s="9">
        <v>2274</v>
      </c>
      <c r="B2083" s="9" t="s">
        <v>2099</v>
      </c>
      <c r="C2083" s="9">
        <v>75</v>
      </c>
      <c r="D2083" s="9" t="s">
        <v>5019</v>
      </c>
      <c r="E2083" s="9" t="s">
        <v>6543</v>
      </c>
      <c r="F2083" s="9">
        <v>0</v>
      </c>
      <c r="G2083" s="9">
        <v>12731</v>
      </c>
      <c r="H2083" s="9" t="s">
        <v>6543</v>
      </c>
      <c r="I2083" s="9" t="s">
        <v>7455</v>
      </c>
      <c r="J2083" s="9">
        <v>122</v>
      </c>
      <c r="K2083" s="9" t="s">
        <v>7465</v>
      </c>
      <c r="L2083" s="9" t="s">
        <v>7507</v>
      </c>
      <c r="M2083" s="9">
        <v>747.66</v>
      </c>
      <c r="N2083" s="9">
        <v>312.93</v>
      </c>
      <c r="O2083" s="9">
        <v>4</v>
      </c>
      <c r="P2083" s="9"/>
      <c r="Q2083" s="9">
        <v>467</v>
      </c>
      <c r="R2083" s="9">
        <v>5</v>
      </c>
    </row>
    <row r="2084" spans="1:18" x14ac:dyDescent="0.3">
      <c r="A2084" s="9">
        <v>1956</v>
      </c>
      <c r="B2084" s="9" t="s">
        <v>2100</v>
      </c>
      <c r="C2084" s="9">
        <v>45</v>
      </c>
      <c r="D2084" s="9" t="s">
        <v>5022</v>
      </c>
      <c r="E2084" s="9" t="s">
        <v>6544</v>
      </c>
      <c r="F2084" s="9">
        <v>0</v>
      </c>
      <c r="G2084" s="9">
        <v>11662</v>
      </c>
      <c r="H2084" s="9" t="s">
        <v>6544</v>
      </c>
      <c r="I2084" s="9" t="s">
        <v>7456</v>
      </c>
      <c r="J2084" s="9">
        <v>141</v>
      </c>
      <c r="K2084" s="9" t="s">
        <v>7490</v>
      </c>
      <c r="L2084" s="9" t="s">
        <v>7509</v>
      </c>
      <c r="M2084" s="9">
        <v>1193.99</v>
      </c>
      <c r="N2084" s="9">
        <v>636.28</v>
      </c>
      <c r="O2084" s="9">
        <v>1</v>
      </c>
      <c r="P2084" s="9"/>
      <c r="Q2084" s="9">
        <v>335</v>
      </c>
      <c r="R2084" s="9">
        <v>7</v>
      </c>
    </row>
    <row r="2085" spans="1:18" x14ac:dyDescent="0.3">
      <c r="A2085" s="9">
        <v>1333</v>
      </c>
      <c r="B2085" s="9" t="s">
        <v>2101</v>
      </c>
      <c r="C2085" s="9">
        <v>40</v>
      </c>
      <c r="D2085" s="9" t="s">
        <v>5023</v>
      </c>
      <c r="E2085" s="9" t="s">
        <v>5210</v>
      </c>
      <c r="F2085" s="9">
        <v>1</v>
      </c>
      <c r="G2085" s="9">
        <v>12921</v>
      </c>
      <c r="H2085" s="9" t="s">
        <v>5210</v>
      </c>
      <c r="I2085" s="9" t="s">
        <v>7456</v>
      </c>
      <c r="J2085" s="9">
        <v>113</v>
      </c>
      <c r="K2085" s="9" t="s">
        <v>7460</v>
      </c>
      <c r="L2085" s="9" t="s">
        <v>7509</v>
      </c>
      <c r="M2085" s="9">
        <v>156.59</v>
      </c>
      <c r="N2085" s="9">
        <v>66.55</v>
      </c>
      <c r="O2085" s="9">
        <v>4</v>
      </c>
      <c r="P2085" s="9"/>
      <c r="Q2085" s="9">
        <v>1141</v>
      </c>
      <c r="R2085" s="9">
        <v>4</v>
      </c>
    </row>
    <row r="2086" spans="1:18" x14ac:dyDescent="0.3">
      <c r="A2086" s="9">
        <v>1968</v>
      </c>
      <c r="B2086" s="9" t="s">
        <v>2102</v>
      </c>
      <c r="C2086" s="9">
        <v>34</v>
      </c>
      <c r="D2086" s="9" t="s">
        <v>5022</v>
      </c>
      <c r="E2086" s="9" t="s">
        <v>6545</v>
      </c>
      <c r="F2086" s="9">
        <v>1</v>
      </c>
      <c r="G2086" s="9">
        <v>11433</v>
      </c>
      <c r="H2086" s="9" t="s">
        <v>6545</v>
      </c>
      <c r="I2086" s="9" t="s">
        <v>7455</v>
      </c>
      <c r="J2086" s="9">
        <v>103</v>
      </c>
      <c r="K2086" s="9" t="s">
        <v>7472</v>
      </c>
      <c r="L2086" s="9" t="s">
        <v>7510</v>
      </c>
      <c r="M2086" s="9">
        <v>327.81</v>
      </c>
      <c r="N2086" s="9">
        <v>148.68</v>
      </c>
      <c r="O2086" s="9">
        <v>4</v>
      </c>
      <c r="P2086" s="9">
        <v>0.1</v>
      </c>
      <c r="Q2086" s="9">
        <v>755</v>
      </c>
      <c r="R2086" s="9">
        <v>4</v>
      </c>
    </row>
    <row r="2087" spans="1:18" x14ac:dyDescent="0.3">
      <c r="A2087" s="9">
        <v>1510</v>
      </c>
      <c r="B2087" s="9" t="s">
        <v>2103</v>
      </c>
      <c r="C2087" s="9">
        <v>43</v>
      </c>
      <c r="D2087" s="9" t="s">
        <v>5020</v>
      </c>
      <c r="E2087" s="9" t="s">
        <v>6546</v>
      </c>
      <c r="F2087" s="9">
        <v>0</v>
      </c>
      <c r="G2087" s="9">
        <v>10332</v>
      </c>
      <c r="H2087" s="9" t="s">
        <v>6546</v>
      </c>
      <c r="I2087" s="9" t="s">
        <v>7456</v>
      </c>
      <c r="J2087" s="9">
        <v>113</v>
      </c>
      <c r="K2087" s="9" t="s">
        <v>7460</v>
      </c>
      <c r="L2087" s="9" t="s">
        <v>7511</v>
      </c>
      <c r="M2087" s="9">
        <v>849.72</v>
      </c>
      <c r="N2087" s="9">
        <v>492.15</v>
      </c>
      <c r="O2087" s="9">
        <v>1</v>
      </c>
      <c r="P2087" s="9"/>
      <c r="Q2087" s="9">
        <v>532</v>
      </c>
      <c r="R2087" s="9">
        <v>5</v>
      </c>
    </row>
    <row r="2088" spans="1:18" x14ac:dyDescent="0.3">
      <c r="A2088" s="9">
        <v>2316</v>
      </c>
      <c r="B2088" s="9" t="s">
        <v>2104</v>
      </c>
      <c r="C2088" s="9">
        <v>31</v>
      </c>
      <c r="D2088" s="9" t="s">
        <v>5022</v>
      </c>
      <c r="E2088" s="9" t="s">
        <v>6547</v>
      </c>
      <c r="F2088" s="9">
        <v>0</v>
      </c>
      <c r="G2088" s="9">
        <v>13602</v>
      </c>
      <c r="H2088" s="9" t="s">
        <v>6547</v>
      </c>
      <c r="I2088" s="9" t="s">
        <v>7456</v>
      </c>
      <c r="J2088" s="9">
        <v>128</v>
      </c>
      <c r="K2088" s="9" t="s">
        <v>7473</v>
      </c>
      <c r="L2088" s="9" t="s">
        <v>7510</v>
      </c>
      <c r="M2088" s="9">
        <v>1423.28</v>
      </c>
      <c r="N2088" s="9">
        <v>822.14</v>
      </c>
      <c r="O2088" s="9">
        <v>1</v>
      </c>
      <c r="P2088" s="9"/>
      <c r="Q2088" s="9">
        <v>512</v>
      </c>
      <c r="R2088" s="9">
        <v>4</v>
      </c>
    </row>
    <row r="2089" spans="1:18" x14ac:dyDescent="0.3">
      <c r="A2089" s="9">
        <v>2043</v>
      </c>
      <c r="B2089" s="9" t="s">
        <v>2105</v>
      </c>
      <c r="C2089" s="9">
        <v>47</v>
      </c>
      <c r="D2089" s="9" t="s">
        <v>5021</v>
      </c>
      <c r="E2089" s="9" t="s">
        <v>6045</v>
      </c>
      <c r="F2089" s="9">
        <v>0</v>
      </c>
      <c r="G2089" s="9">
        <v>13536</v>
      </c>
      <c r="H2089" s="9" t="s">
        <v>6045</v>
      </c>
      <c r="I2089" s="9" t="s">
        <v>7455</v>
      </c>
      <c r="J2089" s="9">
        <v>111</v>
      </c>
      <c r="K2089" s="9" t="s">
        <v>7476</v>
      </c>
      <c r="L2089" s="9" t="s">
        <v>7510</v>
      </c>
      <c r="M2089" s="9">
        <v>158.4</v>
      </c>
      <c r="N2089" s="9">
        <v>65.42</v>
      </c>
      <c r="O2089" s="9">
        <v>5</v>
      </c>
      <c r="P2089" s="9"/>
      <c r="Q2089" s="9">
        <v>750</v>
      </c>
      <c r="R2089" s="9">
        <v>6</v>
      </c>
    </row>
    <row r="2090" spans="1:18" x14ac:dyDescent="0.3">
      <c r="A2090" s="9">
        <v>1281</v>
      </c>
      <c r="B2090" s="9" t="s">
        <v>2106</v>
      </c>
      <c r="C2090" s="9">
        <v>18</v>
      </c>
      <c r="D2090" s="9" t="s">
        <v>5019</v>
      </c>
      <c r="E2090" s="9" t="s">
        <v>6548</v>
      </c>
      <c r="F2090" s="9">
        <v>1</v>
      </c>
      <c r="G2090" s="9">
        <v>12767</v>
      </c>
      <c r="H2090" s="9" t="s">
        <v>6548</v>
      </c>
      <c r="I2090" s="9" t="s">
        <v>7455</v>
      </c>
      <c r="J2090" s="9">
        <v>111</v>
      </c>
      <c r="K2090" s="9" t="s">
        <v>7476</v>
      </c>
      <c r="L2090" s="9" t="s">
        <v>7510</v>
      </c>
      <c r="M2090" s="9">
        <v>112.47</v>
      </c>
      <c r="N2090" s="9">
        <v>59.93</v>
      </c>
      <c r="O2090" s="9">
        <v>5</v>
      </c>
      <c r="P2090" s="9"/>
      <c r="Q2090" s="9">
        <v>713</v>
      </c>
      <c r="R2090" s="9">
        <v>2</v>
      </c>
    </row>
    <row r="2091" spans="1:18" x14ac:dyDescent="0.3">
      <c r="A2091" s="9">
        <v>1796</v>
      </c>
      <c r="B2091" s="9" t="s">
        <v>2107</v>
      </c>
      <c r="C2091" s="9">
        <v>36</v>
      </c>
      <c r="D2091" s="9" t="s">
        <v>5020</v>
      </c>
      <c r="E2091" s="9" t="s">
        <v>5188</v>
      </c>
      <c r="F2091" s="9">
        <v>0</v>
      </c>
      <c r="G2091" s="9">
        <v>11181</v>
      </c>
      <c r="H2091" s="9" t="s">
        <v>5188</v>
      </c>
      <c r="I2091" s="9" t="s">
        <v>7457</v>
      </c>
      <c r="J2091" s="9">
        <v>121</v>
      </c>
      <c r="K2091" s="9" t="s">
        <v>7495</v>
      </c>
      <c r="L2091" s="9" t="s">
        <v>7507</v>
      </c>
      <c r="M2091" s="9">
        <v>277</v>
      </c>
      <c r="N2091" s="9">
        <v>154.86000000000001</v>
      </c>
      <c r="O2091" s="9">
        <v>3</v>
      </c>
      <c r="P2091" s="9"/>
      <c r="Q2091" s="9">
        <v>788</v>
      </c>
      <c r="R2091" s="9">
        <v>5</v>
      </c>
    </row>
    <row r="2092" spans="1:18" x14ac:dyDescent="0.3">
      <c r="A2092" s="9">
        <v>2024</v>
      </c>
      <c r="B2092" s="9" t="s">
        <v>2108</v>
      </c>
      <c r="C2092" s="9">
        <v>51</v>
      </c>
      <c r="D2092" s="9" t="s">
        <v>5018</v>
      </c>
      <c r="E2092" s="9" t="s">
        <v>5188</v>
      </c>
      <c r="F2092" s="9">
        <v>0</v>
      </c>
      <c r="G2092" s="9">
        <v>13231</v>
      </c>
      <c r="H2092" s="9" t="s">
        <v>5188</v>
      </c>
      <c r="I2092" s="9" t="s">
        <v>7455</v>
      </c>
      <c r="J2092" s="9">
        <v>121</v>
      </c>
      <c r="K2092" s="9" t="s">
        <v>7495</v>
      </c>
      <c r="L2092" s="9" t="s">
        <v>7510</v>
      </c>
      <c r="M2092" s="9">
        <v>979.67</v>
      </c>
      <c r="N2092" s="9">
        <v>470.64</v>
      </c>
      <c r="O2092" s="9">
        <v>2</v>
      </c>
      <c r="P2092" s="9"/>
      <c r="Q2092" s="9">
        <v>614</v>
      </c>
      <c r="R2092" s="9">
        <v>5</v>
      </c>
    </row>
    <row r="2093" spans="1:18" x14ac:dyDescent="0.3">
      <c r="A2093" s="9">
        <v>1118</v>
      </c>
      <c r="B2093" s="9" t="s">
        <v>2109</v>
      </c>
      <c r="C2093" s="9">
        <v>45</v>
      </c>
      <c r="D2093" s="9" t="s">
        <v>5022</v>
      </c>
      <c r="E2093" s="9" t="s">
        <v>6549</v>
      </c>
      <c r="F2093" s="9">
        <v>1</v>
      </c>
      <c r="G2093" s="9">
        <v>13405</v>
      </c>
      <c r="H2093" s="9" t="s">
        <v>6549</v>
      </c>
      <c r="I2093" s="9" t="s">
        <v>7456</v>
      </c>
      <c r="J2093" s="9">
        <v>107</v>
      </c>
      <c r="K2093" s="9" t="s">
        <v>7485</v>
      </c>
      <c r="L2093" s="9" t="s">
        <v>7507</v>
      </c>
      <c r="M2093" s="9">
        <v>628.54</v>
      </c>
      <c r="N2093" s="9">
        <v>415.85</v>
      </c>
      <c r="O2093" s="9">
        <v>1</v>
      </c>
      <c r="P2093" s="9"/>
      <c r="Q2093" s="9">
        <v>693</v>
      </c>
      <c r="R2093" s="9">
        <v>3</v>
      </c>
    </row>
    <row r="2094" spans="1:18" x14ac:dyDescent="0.3">
      <c r="A2094" s="9">
        <v>2058</v>
      </c>
      <c r="B2094" s="9" t="s">
        <v>2110</v>
      </c>
      <c r="C2094" s="9">
        <v>33</v>
      </c>
      <c r="D2094" s="9" t="s">
        <v>5020</v>
      </c>
      <c r="E2094" s="9" t="s">
        <v>6550</v>
      </c>
      <c r="F2094" s="9">
        <v>0</v>
      </c>
      <c r="G2094" s="9">
        <v>11775</v>
      </c>
      <c r="H2094" s="9" t="s">
        <v>6550</v>
      </c>
      <c r="I2094" s="9" t="s">
        <v>7457</v>
      </c>
      <c r="J2094" s="9">
        <v>117</v>
      </c>
      <c r="K2094" s="9" t="s">
        <v>7483</v>
      </c>
      <c r="L2094" s="9" t="s">
        <v>7507</v>
      </c>
      <c r="M2094" s="9">
        <v>1247.05</v>
      </c>
      <c r="N2094" s="9">
        <v>559.09</v>
      </c>
      <c r="O2094" s="9">
        <v>4</v>
      </c>
      <c r="P2094" s="9"/>
      <c r="Q2094" s="9">
        <v>619</v>
      </c>
      <c r="R2094" s="9">
        <v>4</v>
      </c>
    </row>
    <row r="2095" spans="1:18" x14ac:dyDescent="0.3">
      <c r="A2095" s="9">
        <v>1197</v>
      </c>
      <c r="B2095" s="9" t="s">
        <v>2111</v>
      </c>
      <c r="C2095" s="9">
        <v>36</v>
      </c>
      <c r="D2095" s="9" t="s">
        <v>5018</v>
      </c>
      <c r="E2095" s="9" t="s">
        <v>5315</v>
      </c>
      <c r="F2095" s="9">
        <v>0</v>
      </c>
      <c r="G2095" s="9">
        <v>13447</v>
      </c>
      <c r="H2095" s="9" t="s">
        <v>5315</v>
      </c>
      <c r="I2095" s="9" t="s">
        <v>7456</v>
      </c>
      <c r="J2095" s="9">
        <v>148</v>
      </c>
      <c r="K2095" s="9" t="s">
        <v>7491</v>
      </c>
      <c r="L2095" s="9" t="s">
        <v>7509</v>
      </c>
      <c r="M2095" s="9">
        <v>154.30000000000001</v>
      </c>
      <c r="N2095" s="9">
        <v>73.47</v>
      </c>
      <c r="O2095" s="9">
        <v>4</v>
      </c>
      <c r="P2095" s="9"/>
      <c r="Q2095" s="9">
        <v>623</v>
      </c>
      <c r="R2095" s="9">
        <v>6</v>
      </c>
    </row>
    <row r="2096" spans="1:18" x14ac:dyDescent="0.3">
      <c r="A2096" s="9">
        <v>1484</v>
      </c>
      <c r="B2096" s="9" t="s">
        <v>2112</v>
      </c>
      <c r="C2096" s="9">
        <v>55</v>
      </c>
      <c r="D2096" s="9" t="s">
        <v>5018</v>
      </c>
      <c r="E2096" s="9" t="s">
        <v>5891</v>
      </c>
      <c r="F2096" s="9">
        <v>0</v>
      </c>
      <c r="G2096" s="9">
        <v>10078</v>
      </c>
      <c r="H2096" s="9" t="s">
        <v>5891</v>
      </c>
      <c r="I2096" s="9" t="s">
        <v>7455</v>
      </c>
      <c r="J2096" s="9">
        <v>114</v>
      </c>
      <c r="K2096" s="9" t="s">
        <v>7463</v>
      </c>
      <c r="L2096" s="9" t="s">
        <v>7508</v>
      </c>
      <c r="M2096" s="9">
        <v>334.8</v>
      </c>
      <c r="N2096" s="9">
        <v>149.69</v>
      </c>
      <c r="O2096" s="9">
        <v>5</v>
      </c>
      <c r="P2096" s="9"/>
      <c r="Q2096" s="9">
        <v>440</v>
      </c>
      <c r="R2096" s="9">
        <v>8</v>
      </c>
    </row>
    <row r="2097" spans="1:18" x14ac:dyDescent="0.3">
      <c r="A2097" s="9">
        <v>2082</v>
      </c>
      <c r="B2097" s="9" t="s">
        <v>2113</v>
      </c>
      <c r="C2097" s="9">
        <v>21</v>
      </c>
      <c r="D2097" s="9" t="s">
        <v>5023</v>
      </c>
      <c r="E2097" s="9" t="s">
        <v>6482</v>
      </c>
      <c r="F2097" s="9">
        <v>0</v>
      </c>
      <c r="G2097" s="9">
        <v>11867</v>
      </c>
      <c r="H2097" s="9" t="s">
        <v>6482</v>
      </c>
      <c r="I2097" s="9" t="s">
        <v>7456</v>
      </c>
      <c r="J2097" s="9">
        <v>133</v>
      </c>
      <c r="K2097" s="9" t="s">
        <v>7498</v>
      </c>
      <c r="L2097" s="9" t="s">
        <v>7507</v>
      </c>
      <c r="M2097" s="9">
        <v>485.04</v>
      </c>
      <c r="N2097" s="9">
        <v>210.97</v>
      </c>
      <c r="O2097" s="9">
        <v>2</v>
      </c>
      <c r="P2097" s="9"/>
      <c r="Q2097" s="9">
        <v>398</v>
      </c>
      <c r="R2097" s="9">
        <v>8</v>
      </c>
    </row>
    <row r="2098" spans="1:18" x14ac:dyDescent="0.3">
      <c r="A2098" s="9">
        <v>1836</v>
      </c>
      <c r="B2098" s="9" t="s">
        <v>2114</v>
      </c>
      <c r="C2098" s="9">
        <v>21</v>
      </c>
      <c r="D2098" s="9" t="s">
        <v>5023</v>
      </c>
      <c r="E2098" s="9" t="s">
        <v>5095</v>
      </c>
      <c r="F2098" s="9">
        <v>0</v>
      </c>
      <c r="G2098" s="9">
        <v>11892</v>
      </c>
      <c r="H2098" s="9" t="s">
        <v>5095</v>
      </c>
      <c r="I2098" s="9" t="s">
        <v>7455</v>
      </c>
      <c r="J2098" s="9">
        <v>111</v>
      </c>
      <c r="K2098" s="9" t="s">
        <v>7476</v>
      </c>
      <c r="L2098" s="9" t="s">
        <v>7507</v>
      </c>
      <c r="M2098" s="9">
        <v>958.76</v>
      </c>
      <c r="N2098" s="9">
        <v>636.32000000000005</v>
      </c>
      <c r="O2098" s="9">
        <v>1</v>
      </c>
      <c r="P2098" s="9"/>
      <c r="Q2098" s="9">
        <v>475</v>
      </c>
      <c r="R2098" s="9">
        <v>6</v>
      </c>
    </row>
    <row r="2099" spans="1:18" x14ac:dyDescent="0.3">
      <c r="A2099" s="9">
        <v>2184</v>
      </c>
      <c r="B2099" s="9" t="s">
        <v>2115</v>
      </c>
      <c r="C2099" s="9">
        <v>26</v>
      </c>
      <c r="D2099" s="9" t="s">
        <v>5020</v>
      </c>
      <c r="E2099" s="9" t="s">
        <v>6551</v>
      </c>
      <c r="F2099" s="9">
        <v>0</v>
      </c>
      <c r="G2099" s="9">
        <v>13914</v>
      </c>
      <c r="H2099" s="9" t="s">
        <v>6551</v>
      </c>
      <c r="I2099" s="9" t="s">
        <v>7455</v>
      </c>
      <c r="J2099" s="9">
        <v>113</v>
      </c>
      <c r="K2099" s="9" t="s">
        <v>7460</v>
      </c>
      <c r="L2099" s="9" t="s">
        <v>7508</v>
      </c>
      <c r="M2099" s="9">
        <v>1043.5</v>
      </c>
      <c r="N2099" s="9">
        <v>504.38</v>
      </c>
      <c r="O2099" s="9">
        <v>5</v>
      </c>
      <c r="P2099" s="9"/>
      <c r="Q2099" s="9">
        <v>338</v>
      </c>
      <c r="R2099" s="9">
        <v>9</v>
      </c>
    </row>
    <row r="2100" spans="1:18" x14ac:dyDescent="0.3">
      <c r="A2100" s="9">
        <v>2008</v>
      </c>
      <c r="B2100" s="9" t="s">
        <v>2116</v>
      </c>
      <c r="C2100" s="9">
        <v>39</v>
      </c>
      <c r="D2100" s="9" t="s">
        <v>5020</v>
      </c>
      <c r="E2100" s="9" t="s">
        <v>6552</v>
      </c>
      <c r="F2100" s="9">
        <v>1</v>
      </c>
      <c r="G2100" s="9">
        <v>10196</v>
      </c>
      <c r="H2100" s="9" t="s">
        <v>6552</v>
      </c>
      <c r="I2100" s="9" t="s">
        <v>7455</v>
      </c>
      <c r="J2100" s="9">
        <v>101</v>
      </c>
      <c r="K2100" s="9" t="s">
        <v>7478</v>
      </c>
      <c r="L2100" s="9" t="s">
        <v>7507</v>
      </c>
      <c r="M2100" s="9">
        <v>230.09</v>
      </c>
      <c r="N2100" s="9">
        <v>141.91</v>
      </c>
      <c r="O2100" s="9">
        <v>2</v>
      </c>
      <c r="P2100" s="9"/>
      <c r="Q2100" s="9">
        <v>391</v>
      </c>
      <c r="R2100" s="9">
        <v>5</v>
      </c>
    </row>
    <row r="2101" spans="1:18" x14ac:dyDescent="0.3">
      <c r="A2101" s="9">
        <v>1690</v>
      </c>
      <c r="B2101" s="9" t="s">
        <v>2117</v>
      </c>
      <c r="C2101" s="9">
        <v>19</v>
      </c>
      <c r="D2101" s="9" t="s">
        <v>5021</v>
      </c>
      <c r="E2101" s="9" t="s">
        <v>6553</v>
      </c>
      <c r="F2101" s="9">
        <v>1</v>
      </c>
      <c r="G2101" s="9">
        <v>13191</v>
      </c>
      <c r="H2101" s="9" t="s">
        <v>6553</v>
      </c>
      <c r="I2101" s="9" t="s">
        <v>7457</v>
      </c>
      <c r="J2101" s="9">
        <v>134</v>
      </c>
      <c r="K2101" s="9" t="s">
        <v>7482</v>
      </c>
      <c r="L2101" s="9" t="s">
        <v>7508</v>
      </c>
      <c r="M2101" s="9">
        <v>1418.52</v>
      </c>
      <c r="N2101" s="9">
        <v>749.54</v>
      </c>
      <c r="O2101" s="9">
        <v>1</v>
      </c>
      <c r="P2101" s="9"/>
      <c r="Q2101" s="9">
        <v>1108</v>
      </c>
      <c r="R2101" s="9">
        <v>4</v>
      </c>
    </row>
    <row r="2102" spans="1:18" x14ac:dyDescent="0.3">
      <c r="A2102" s="9">
        <v>2229</v>
      </c>
      <c r="B2102" s="9" t="s">
        <v>2118</v>
      </c>
      <c r="C2102" s="9">
        <v>54</v>
      </c>
      <c r="D2102" s="9" t="s">
        <v>5019</v>
      </c>
      <c r="E2102" s="9" t="s">
        <v>6535</v>
      </c>
      <c r="F2102" s="9">
        <v>1</v>
      </c>
      <c r="G2102" s="9">
        <v>11783</v>
      </c>
      <c r="H2102" s="9" t="s">
        <v>6535</v>
      </c>
      <c r="I2102" s="9" t="s">
        <v>7455</v>
      </c>
      <c r="J2102" s="9">
        <v>109</v>
      </c>
      <c r="K2102" s="9" t="s">
        <v>7466</v>
      </c>
      <c r="L2102" s="9" t="s">
        <v>7509</v>
      </c>
      <c r="M2102" s="9">
        <v>544.51</v>
      </c>
      <c r="N2102" s="9">
        <v>321.68</v>
      </c>
      <c r="O2102" s="9">
        <v>4</v>
      </c>
      <c r="P2102" s="9">
        <v>0.2</v>
      </c>
      <c r="Q2102" s="9">
        <v>1053</v>
      </c>
      <c r="R2102" s="9">
        <v>3</v>
      </c>
    </row>
    <row r="2103" spans="1:18" x14ac:dyDescent="0.3">
      <c r="A2103" s="9">
        <v>2035</v>
      </c>
      <c r="B2103" s="9" t="s">
        <v>2119</v>
      </c>
      <c r="C2103" s="9">
        <v>26</v>
      </c>
      <c r="D2103" s="9" t="s">
        <v>5019</v>
      </c>
      <c r="E2103" s="9" t="s">
        <v>6554</v>
      </c>
      <c r="F2103" s="9">
        <v>0</v>
      </c>
      <c r="G2103" s="9">
        <v>13722</v>
      </c>
      <c r="H2103" s="9" t="s">
        <v>6554</v>
      </c>
      <c r="I2103" s="9" t="s">
        <v>7456</v>
      </c>
      <c r="J2103" s="9">
        <v>113</v>
      </c>
      <c r="K2103" s="9" t="s">
        <v>7460</v>
      </c>
      <c r="L2103" s="9" t="s">
        <v>7510</v>
      </c>
      <c r="M2103" s="9">
        <v>1084.0899999999999</v>
      </c>
      <c r="N2103" s="9">
        <v>735.5</v>
      </c>
      <c r="O2103" s="9">
        <v>4</v>
      </c>
      <c r="P2103" s="9">
        <v>0.05</v>
      </c>
      <c r="Q2103" s="9">
        <v>548</v>
      </c>
      <c r="R2103" s="9">
        <v>8</v>
      </c>
    </row>
    <row r="2104" spans="1:18" x14ac:dyDescent="0.3">
      <c r="A2104" s="9">
        <v>1489</v>
      </c>
      <c r="B2104" s="9" t="s">
        <v>2120</v>
      </c>
      <c r="C2104" s="9">
        <v>43</v>
      </c>
      <c r="D2104" s="9" t="s">
        <v>5020</v>
      </c>
      <c r="E2104" s="9" t="s">
        <v>5254</v>
      </c>
      <c r="F2104" s="9">
        <v>0</v>
      </c>
      <c r="G2104" s="9">
        <v>10225</v>
      </c>
      <c r="H2104" s="9" t="s">
        <v>5254</v>
      </c>
      <c r="I2104" s="9" t="s">
        <v>7457</v>
      </c>
      <c r="J2104" s="9">
        <v>137</v>
      </c>
      <c r="K2104" s="9" t="s">
        <v>7484</v>
      </c>
      <c r="L2104" s="9" t="s">
        <v>7508</v>
      </c>
      <c r="M2104" s="9">
        <v>810.1</v>
      </c>
      <c r="N2104" s="9">
        <v>529.30999999999995</v>
      </c>
      <c r="O2104" s="9">
        <v>5</v>
      </c>
      <c r="P2104" s="9"/>
      <c r="Q2104" s="9">
        <v>338</v>
      </c>
      <c r="R2104" s="9">
        <v>6</v>
      </c>
    </row>
    <row r="2105" spans="1:18" x14ac:dyDescent="0.3">
      <c r="A2105" s="9">
        <v>1275</v>
      </c>
      <c r="B2105" s="9" t="s">
        <v>2121</v>
      </c>
      <c r="C2105" s="9">
        <v>31</v>
      </c>
      <c r="D2105" s="9" t="s">
        <v>5023</v>
      </c>
      <c r="E2105" s="9" t="s">
        <v>6555</v>
      </c>
      <c r="F2105" s="9">
        <v>1</v>
      </c>
      <c r="G2105" s="9">
        <v>12642</v>
      </c>
      <c r="H2105" s="9" t="s">
        <v>6555</v>
      </c>
      <c r="I2105" s="9" t="s">
        <v>7457</v>
      </c>
      <c r="J2105" s="9">
        <v>130</v>
      </c>
      <c r="K2105" s="9" t="s">
        <v>7487</v>
      </c>
      <c r="L2105" s="9" t="s">
        <v>7510</v>
      </c>
      <c r="M2105" s="9">
        <v>373</v>
      </c>
      <c r="N2105" s="9">
        <v>156.91999999999999</v>
      </c>
      <c r="O2105" s="9">
        <v>2</v>
      </c>
      <c r="P2105" s="9"/>
      <c r="Q2105" s="9">
        <v>1121</v>
      </c>
      <c r="R2105" s="9">
        <v>1</v>
      </c>
    </row>
    <row r="2106" spans="1:18" x14ac:dyDescent="0.3">
      <c r="A2106" s="9">
        <v>1692</v>
      </c>
      <c r="B2106" s="9" t="s">
        <v>2122</v>
      </c>
      <c r="C2106" s="9">
        <v>39</v>
      </c>
      <c r="D2106" s="9" t="s">
        <v>5022</v>
      </c>
      <c r="E2106" s="9" t="s">
        <v>5208</v>
      </c>
      <c r="F2106" s="9">
        <v>0</v>
      </c>
      <c r="G2106" s="9">
        <v>13481</v>
      </c>
      <c r="H2106" s="9" t="s">
        <v>5208</v>
      </c>
      <c r="I2106" s="9" t="s">
        <v>7457</v>
      </c>
      <c r="J2106" s="9">
        <v>141</v>
      </c>
      <c r="K2106" s="9" t="s">
        <v>7490</v>
      </c>
      <c r="L2106" s="9" t="s">
        <v>7508</v>
      </c>
      <c r="M2106" s="9">
        <v>1277.03</v>
      </c>
      <c r="N2106" s="9">
        <v>834.62</v>
      </c>
      <c r="O2106" s="9">
        <v>4</v>
      </c>
      <c r="P2106" s="9"/>
      <c r="Q2106" s="9">
        <v>493</v>
      </c>
      <c r="R2106" s="9">
        <v>4</v>
      </c>
    </row>
    <row r="2107" spans="1:18" x14ac:dyDescent="0.3">
      <c r="A2107" s="9">
        <v>1241</v>
      </c>
      <c r="B2107" s="9" t="s">
        <v>2123</v>
      </c>
      <c r="C2107" s="9">
        <v>-10</v>
      </c>
      <c r="D2107" s="9" t="s">
        <v>5021</v>
      </c>
      <c r="E2107" s="9" t="s">
        <v>6556</v>
      </c>
      <c r="F2107" s="9">
        <v>0</v>
      </c>
      <c r="G2107" s="9">
        <v>11561</v>
      </c>
      <c r="H2107" s="9" t="s">
        <v>6556</v>
      </c>
      <c r="I2107" s="9" t="s">
        <v>7456</v>
      </c>
      <c r="J2107" s="9">
        <v>145</v>
      </c>
      <c r="K2107" s="9" t="s">
        <v>7470</v>
      </c>
      <c r="L2107" s="9" t="s">
        <v>7510</v>
      </c>
      <c r="M2107" s="9">
        <v>1236.45</v>
      </c>
      <c r="N2107" s="9">
        <v>662.18</v>
      </c>
      <c r="O2107" s="9">
        <v>2</v>
      </c>
      <c r="P2107" s="9"/>
      <c r="Q2107" s="9">
        <v>482</v>
      </c>
      <c r="R2107" s="9">
        <v>7</v>
      </c>
    </row>
    <row r="2108" spans="1:18" x14ac:dyDescent="0.3">
      <c r="A2108" s="9">
        <v>2239</v>
      </c>
      <c r="B2108" s="9" t="s">
        <v>2124</v>
      </c>
      <c r="C2108" s="9">
        <v>55</v>
      </c>
      <c r="D2108" s="9" t="s">
        <v>5019</v>
      </c>
      <c r="E2108" s="9" t="s">
        <v>6131</v>
      </c>
      <c r="F2108" s="9">
        <v>0</v>
      </c>
      <c r="G2108" s="9">
        <v>13711</v>
      </c>
      <c r="H2108" s="9" t="s">
        <v>6131</v>
      </c>
      <c r="I2108" s="9" t="s">
        <v>7455</v>
      </c>
      <c r="J2108" s="9">
        <v>137</v>
      </c>
      <c r="K2108" s="9" t="s">
        <v>7484</v>
      </c>
      <c r="L2108" s="9" t="s">
        <v>7509</v>
      </c>
      <c r="M2108" s="9">
        <v>624.29999999999995</v>
      </c>
      <c r="N2108" s="9">
        <v>315.3</v>
      </c>
      <c r="O2108" s="9">
        <v>5</v>
      </c>
      <c r="P2108" s="9"/>
      <c r="Q2108" s="9">
        <v>541</v>
      </c>
      <c r="R2108" s="9">
        <v>4</v>
      </c>
    </row>
    <row r="2109" spans="1:18" x14ac:dyDescent="0.3">
      <c r="A2109" s="9">
        <v>2274</v>
      </c>
      <c r="B2109" s="9" t="s">
        <v>2125</v>
      </c>
      <c r="C2109" s="9">
        <v>25</v>
      </c>
      <c r="D2109" s="9" t="s">
        <v>5020</v>
      </c>
      <c r="E2109" s="9" t="s">
        <v>6557</v>
      </c>
      <c r="F2109" s="9">
        <v>0</v>
      </c>
      <c r="G2109" s="9">
        <v>12960</v>
      </c>
      <c r="H2109" s="9" t="s">
        <v>6557</v>
      </c>
      <c r="I2109" s="9" t="s">
        <v>7457</v>
      </c>
      <c r="J2109" s="9">
        <v>147</v>
      </c>
      <c r="K2109" s="9" t="s">
        <v>7474</v>
      </c>
      <c r="L2109" s="9" t="s">
        <v>7507</v>
      </c>
      <c r="M2109" s="9">
        <v>903.48</v>
      </c>
      <c r="N2109" s="9"/>
      <c r="O2109" s="9">
        <v>3</v>
      </c>
      <c r="P2109" s="9"/>
      <c r="Q2109" s="9">
        <v>467</v>
      </c>
      <c r="R2109" s="9">
        <v>5</v>
      </c>
    </row>
    <row r="2110" spans="1:18" x14ac:dyDescent="0.3">
      <c r="A2110" s="9">
        <v>1125</v>
      </c>
      <c r="B2110" s="9" t="s">
        <v>2126</v>
      </c>
      <c r="C2110" s="9">
        <v>24</v>
      </c>
      <c r="D2110" s="9" t="s">
        <v>5023</v>
      </c>
      <c r="E2110" s="9" t="s">
        <v>6558</v>
      </c>
      <c r="F2110" s="9">
        <v>0</v>
      </c>
      <c r="G2110" s="9">
        <v>10734</v>
      </c>
      <c r="H2110" s="9" t="s">
        <v>6558</v>
      </c>
      <c r="I2110" s="9" t="s">
        <v>7455</v>
      </c>
      <c r="J2110" s="9">
        <v>107</v>
      </c>
      <c r="K2110" s="9" t="s">
        <v>7485</v>
      </c>
      <c r="L2110" s="9" t="s">
        <v>7511</v>
      </c>
      <c r="M2110" s="9">
        <v>423.85</v>
      </c>
      <c r="N2110" s="9">
        <v>290.36</v>
      </c>
      <c r="O2110" s="9">
        <v>2</v>
      </c>
      <c r="P2110" s="9"/>
      <c r="Q2110" s="9">
        <v>384</v>
      </c>
      <c r="R2110" s="9">
        <v>5</v>
      </c>
    </row>
    <row r="2111" spans="1:18" x14ac:dyDescent="0.3">
      <c r="A2111" s="9">
        <v>1216</v>
      </c>
      <c r="B2111" s="9" t="s">
        <v>2127</v>
      </c>
      <c r="C2111" s="9">
        <v>75</v>
      </c>
      <c r="D2111" s="9" t="s">
        <v>5023</v>
      </c>
      <c r="E2111" s="9" t="s">
        <v>5465</v>
      </c>
      <c r="F2111" s="9">
        <v>0</v>
      </c>
      <c r="G2111" s="9">
        <v>11362</v>
      </c>
      <c r="H2111" s="9" t="s">
        <v>5465</v>
      </c>
      <c r="I2111" s="9" t="s">
        <v>7455</v>
      </c>
      <c r="J2111" s="9">
        <v>114</v>
      </c>
      <c r="K2111" s="9" t="s">
        <v>7463</v>
      </c>
      <c r="L2111" s="9" t="s">
        <v>7507</v>
      </c>
      <c r="M2111" s="9">
        <v>1050.28</v>
      </c>
      <c r="N2111" s="9">
        <v>449.77</v>
      </c>
      <c r="O2111" s="9">
        <v>2</v>
      </c>
      <c r="P2111" s="9"/>
      <c r="Q2111" s="9">
        <v>517</v>
      </c>
      <c r="R2111" s="9">
        <v>5</v>
      </c>
    </row>
    <row r="2112" spans="1:18" x14ac:dyDescent="0.3">
      <c r="A2112" s="9">
        <v>2329</v>
      </c>
      <c r="B2112" s="9" t="s">
        <v>2128</v>
      </c>
      <c r="C2112" s="9">
        <v>48</v>
      </c>
      <c r="D2112" s="9" t="s">
        <v>5023</v>
      </c>
      <c r="E2112" s="9" t="s">
        <v>5598</v>
      </c>
      <c r="F2112" s="9">
        <v>0</v>
      </c>
      <c r="G2112" s="9">
        <v>11579</v>
      </c>
      <c r="H2112" s="9" t="s">
        <v>5598</v>
      </c>
      <c r="I2112" s="9" t="s">
        <v>7456</v>
      </c>
      <c r="J2112" s="9">
        <v>148</v>
      </c>
      <c r="K2112" s="9" t="s">
        <v>7491</v>
      </c>
      <c r="L2112" s="9" t="s">
        <v>7510</v>
      </c>
      <c r="M2112" s="9">
        <v>498.09</v>
      </c>
      <c r="N2112" s="9">
        <v>314.01</v>
      </c>
      <c r="O2112" s="9">
        <v>5</v>
      </c>
      <c r="P2112" s="9"/>
      <c r="Q2112" s="9">
        <v>473</v>
      </c>
      <c r="R2112" s="9">
        <v>3</v>
      </c>
    </row>
    <row r="2113" spans="1:18" x14ac:dyDescent="0.3">
      <c r="A2113" s="9">
        <v>2208</v>
      </c>
      <c r="B2113" s="9" t="s">
        <v>2129</v>
      </c>
      <c r="C2113" s="9">
        <v>54</v>
      </c>
      <c r="D2113" s="9" t="s">
        <v>5022</v>
      </c>
      <c r="E2113" s="9" t="s">
        <v>5425</v>
      </c>
      <c r="F2113" s="9">
        <v>0</v>
      </c>
      <c r="G2113" s="9">
        <v>11619</v>
      </c>
      <c r="H2113" s="9" t="s">
        <v>5425</v>
      </c>
      <c r="I2113" s="9" t="s">
        <v>7457</v>
      </c>
      <c r="J2113" s="9">
        <v>106</v>
      </c>
      <c r="K2113" s="9" t="s">
        <v>7477</v>
      </c>
      <c r="L2113" s="9" t="s">
        <v>7510</v>
      </c>
      <c r="M2113" s="9">
        <v>1273.9100000000001</v>
      </c>
      <c r="N2113" s="9">
        <v>587.34</v>
      </c>
      <c r="O2113" s="9">
        <v>3</v>
      </c>
      <c r="P2113" s="9"/>
      <c r="Q2113" s="9">
        <v>536</v>
      </c>
      <c r="R2113" s="9">
        <v>3</v>
      </c>
    </row>
    <row r="2114" spans="1:18" x14ac:dyDescent="0.3">
      <c r="A2114" s="9">
        <v>2062</v>
      </c>
      <c r="B2114" s="9" t="s">
        <v>2130</v>
      </c>
      <c r="C2114" s="9">
        <v>46</v>
      </c>
      <c r="D2114" s="9" t="s">
        <v>5018</v>
      </c>
      <c r="E2114" s="9" t="s">
        <v>6123</v>
      </c>
      <c r="F2114" s="9">
        <v>0</v>
      </c>
      <c r="G2114" s="9">
        <v>12042</v>
      </c>
      <c r="H2114" s="9" t="s">
        <v>6123</v>
      </c>
      <c r="I2114" s="9" t="s">
        <v>7456</v>
      </c>
      <c r="J2114" s="9">
        <v>134</v>
      </c>
      <c r="K2114" s="9" t="s">
        <v>7482</v>
      </c>
      <c r="L2114" s="9" t="s">
        <v>7507</v>
      </c>
      <c r="M2114" s="9">
        <v>365.21</v>
      </c>
      <c r="N2114" s="9">
        <v>187.73</v>
      </c>
      <c r="O2114" s="9">
        <v>4</v>
      </c>
      <c r="P2114" s="9">
        <v>0.1</v>
      </c>
      <c r="Q2114" s="9">
        <v>370</v>
      </c>
      <c r="R2114" s="9">
        <v>10</v>
      </c>
    </row>
    <row r="2115" spans="1:18" x14ac:dyDescent="0.3">
      <c r="A2115" s="9">
        <v>2246</v>
      </c>
      <c r="B2115" s="9" t="s">
        <v>2131</v>
      </c>
      <c r="C2115" s="9">
        <v>33</v>
      </c>
      <c r="D2115" s="9" t="s">
        <v>5022</v>
      </c>
      <c r="E2115" s="9" t="s">
        <v>6559</v>
      </c>
      <c r="F2115" s="9">
        <v>0</v>
      </c>
      <c r="G2115" s="9">
        <v>12966</v>
      </c>
      <c r="H2115" s="9" t="s">
        <v>6559</v>
      </c>
      <c r="I2115" s="9" t="s">
        <v>7457</v>
      </c>
      <c r="J2115" s="9">
        <v>116</v>
      </c>
      <c r="K2115" s="9" t="s">
        <v>7480</v>
      </c>
      <c r="L2115" s="9" t="s">
        <v>7508</v>
      </c>
      <c r="M2115" s="9">
        <v>71.459999999999994</v>
      </c>
      <c r="N2115" s="9">
        <v>47.32</v>
      </c>
      <c r="O2115" s="9">
        <v>1</v>
      </c>
      <c r="P2115" s="9"/>
      <c r="Q2115" s="9">
        <v>492</v>
      </c>
      <c r="R2115" s="9">
        <v>8</v>
      </c>
    </row>
    <row r="2116" spans="1:18" x14ac:dyDescent="0.3">
      <c r="A2116" s="9">
        <v>2207</v>
      </c>
      <c r="B2116" s="9" t="s">
        <v>2132</v>
      </c>
      <c r="C2116" s="9">
        <v>20</v>
      </c>
      <c r="D2116" s="9" t="s">
        <v>5023</v>
      </c>
      <c r="E2116" s="9" t="s">
        <v>6150</v>
      </c>
      <c r="F2116" s="9">
        <v>0</v>
      </c>
      <c r="G2116" s="9">
        <v>12584</v>
      </c>
      <c r="H2116" s="9" t="s">
        <v>6150</v>
      </c>
      <c r="I2116" s="9" t="s">
        <v>7457</v>
      </c>
      <c r="J2116" s="9">
        <v>137</v>
      </c>
      <c r="K2116" s="9" t="s">
        <v>7484</v>
      </c>
      <c r="L2116" s="9" t="s">
        <v>7509</v>
      </c>
      <c r="M2116" s="9">
        <v>439.34</v>
      </c>
      <c r="N2116" s="9">
        <v>247.67</v>
      </c>
      <c r="O2116" s="9">
        <v>5</v>
      </c>
      <c r="P2116" s="9"/>
      <c r="Q2116" s="9">
        <v>702</v>
      </c>
      <c r="R2116" s="9">
        <v>3</v>
      </c>
    </row>
    <row r="2117" spans="1:18" x14ac:dyDescent="0.3">
      <c r="A2117" s="9">
        <v>1494</v>
      </c>
      <c r="B2117" s="9" t="s">
        <v>2133</v>
      </c>
      <c r="C2117" s="9">
        <v>35</v>
      </c>
      <c r="D2117" s="9" t="s">
        <v>5020</v>
      </c>
      <c r="E2117" s="9" t="s">
        <v>5137</v>
      </c>
      <c r="F2117" s="9">
        <v>0</v>
      </c>
      <c r="G2117" s="9">
        <v>10219</v>
      </c>
      <c r="H2117" s="9" t="s">
        <v>5137</v>
      </c>
      <c r="I2117" s="9" t="s">
        <v>7455</v>
      </c>
      <c r="J2117" s="9">
        <v>136</v>
      </c>
      <c r="K2117" s="9" t="s">
        <v>7503</v>
      </c>
      <c r="L2117" s="9" t="s">
        <v>7508</v>
      </c>
      <c r="M2117" s="9">
        <v>327.02999999999997</v>
      </c>
      <c r="N2117" s="9">
        <v>137.43</v>
      </c>
      <c r="O2117" s="9">
        <v>1</v>
      </c>
      <c r="P2117" s="9"/>
      <c r="Q2117" s="9">
        <v>511</v>
      </c>
      <c r="R2117" s="9">
        <v>3</v>
      </c>
    </row>
    <row r="2118" spans="1:18" x14ac:dyDescent="0.3">
      <c r="A2118" s="9">
        <v>1426</v>
      </c>
      <c r="B2118" s="9" t="s">
        <v>2134</v>
      </c>
      <c r="C2118" s="9">
        <v>25</v>
      </c>
      <c r="D2118" s="9" t="s">
        <v>5021</v>
      </c>
      <c r="E2118" s="9" t="s">
        <v>5938</v>
      </c>
      <c r="F2118" s="9">
        <v>1</v>
      </c>
      <c r="G2118" s="9">
        <v>12340</v>
      </c>
      <c r="H2118" s="9" t="s">
        <v>5938</v>
      </c>
      <c r="I2118" s="9" t="s">
        <v>7455</v>
      </c>
      <c r="J2118" s="9">
        <v>146</v>
      </c>
      <c r="K2118" s="9" t="s">
        <v>7505</v>
      </c>
      <c r="L2118" s="9" t="s">
        <v>7510</v>
      </c>
      <c r="M2118" s="9">
        <v>787.02</v>
      </c>
      <c r="N2118" s="9">
        <v>434.76</v>
      </c>
      <c r="O2118" s="9">
        <v>3</v>
      </c>
      <c r="P2118" s="9"/>
      <c r="Q2118" s="9">
        <v>497</v>
      </c>
      <c r="R2118" s="9">
        <v>3</v>
      </c>
    </row>
    <row r="2119" spans="1:18" x14ac:dyDescent="0.3">
      <c r="A2119" s="9">
        <v>2201</v>
      </c>
      <c r="B2119" s="9" t="s">
        <v>2135</v>
      </c>
      <c r="C2119" s="9">
        <v>26</v>
      </c>
      <c r="D2119" s="9" t="s">
        <v>5022</v>
      </c>
      <c r="E2119" s="9" t="s">
        <v>5121</v>
      </c>
      <c r="F2119" s="9">
        <v>0</v>
      </c>
      <c r="G2119" s="9">
        <v>11227</v>
      </c>
      <c r="H2119" s="9" t="s">
        <v>5121</v>
      </c>
      <c r="I2119" s="9" t="s">
        <v>7457</v>
      </c>
      <c r="J2119" s="9">
        <v>106</v>
      </c>
      <c r="K2119" s="9" t="s">
        <v>7477</v>
      </c>
      <c r="L2119" s="9" t="s">
        <v>7509</v>
      </c>
      <c r="M2119" s="9">
        <v>345.37</v>
      </c>
      <c r="N2119" s="9"/>
      <c r="O2119" s="9">
        <v>3</v>
      </c>
      <c r="P2119" s="9"/>
      <c r="Q2119" s="9">
        <v>341</v>
      </c>
      <c r="R2119" s="9">
        <v>7</v>
      </c>
    </row>
    <row r="2120" spans="1:18" x14ac:dyDescent="0.3">
      <c r="A2120" s="9">
        <v>1918</v>
      </c>
      <c r="B2120" s="9" t="s">
        <v>2136</v>
      </c>
      <c r="C2120" s="9">
        <v>16</v>
      </c>
      <c r="D2120" s="9" t="s">
        <v>5020</v>
      </c>
      <c r="E2120" s="9" t="s">
        <v>6560</v>
      </c>
      <c r="F2120" s="9">
        <v>0</v>
      </c>
      <c r="G2120" s="9">
        <v>13951</v>
      </c>
      <c r="H2120" s="9" t="s">
        <v>6560</v>
      </c>
      <c r="I2120" s="9" t="s">
        <v>7457</v>
      </c>
      <c r="J2120" s="9">
        <v>108</v>
      </c>
      <c r="K2120" s="9" t="s">
        <v>7496</v>
      </c>
      <c r="L2120" s="9" t="s">
        <v>7509</v>
      </c>
      <c r="M2120" s="9">
        <v>1156.6300000000001</v>
      </c>
      <c r="N2120" s="9">
        <v>646.16999999999996</v>
      </c>
      <c r="O2120" s="9">
        <v>2</v>
      </c>
      <c r="P2120" s="9"/>
      <c r="Q2120" s="9">
        <v>694</v>
      </c>
      <c r="R2120" s="9">
        <v>4</v>
      </c>
    </row>
    <row r="2121" spans="1:18" x14ac:dyDescent="0.3">
      <c r="A2121" s="9">
        <v>2451</v>
      </c>
      <c r="B2121" s="9" t="s">
        <v>2137</v>
      </c>
      <c r="C2121" s="9">
        <v>41</v>
      </c>
      <c r="D2121" s="9" t="s">
        <v>5023</v>
      </c>
      <c r="E2121" s="9" t="s">
        <v>5649</v>
      </c>
      <c r="F2121" s="9">
        <v>0</v>
      </c>
      <c r="G2121" s="9">
        <v>11728</v>
      </c>
      <c r="H2121" s="9" t="s">
        <v>5649</v>
      </c>
      <c r="I2121" s="9" t="s">
        <v>7455</v>
      </c>
      <c r="J2121" s="9">
        <v>124</v>
      </c>
      <c r="K2121" s="9" t="s">
        <v>7497</v>
      </c>
      <c r="L2121" s="9" t="s">
        <v>7508</v>
      </c>
      <c r="M2121" s="9">
        <v>399.99</v>
      </c>
      <c r="N2121" s="9">
        <v>180.02</v>
      </c>
      <c r="O2121" s="9">
        <v>1</v>
      </c>
      <c r="P2121" s="9"/>
      <c r="Q2121" s="9">
        <v>403</v>
      </c>
      <c r="R2121" s="9">
        <v>3</v>
      </c>
    </row>
    <row r="2122" spans="1:18" x14ac:dyDescent="0.3">
      <c r="A2122" s="9">
        <v>2317</v>
      </c>
      <c r="B2122" s="9" t="s">
        <v>2138</v>
      </c>
      <c r="C2122" s="9">
        <v>63</v>
      </c>
      <c r="D2122" s="9" t="s">
        <v>5021</v>
      </c>
      <c r="E2122" s="9" t="s">
        <v>6248</v>
      </c>
      <c r="F2122" s="9">
        <v>1</v>
      </c>
      <c r="G2122" s="9">
        <v>13585</v>
      </c>
      <c r="H2122" s="9" t="s">
        <v>6248</v>
      </c>
      <c r="I2122" s="9" t="s">
        <v>7457</v>
      </c>
      <c r="J2122" s="9">
        <v>103</v>
      </c>
      <c r="K2122" s="9" t="s">
        <v>7472</v>
      </c>
      <c r="L2122" s="9" t="s">
        <v>7507</v>
      </c>
      <c r="M2122" s="9">
        <v>1075.0999999999999</v>
      </c>
      <c r="N2122" s="9">
        <v>573.58000000000004</v>
      </c>
      <c r="O2122" s="9">
        <v>1</v>
      </c>
      <c r="P2122" s="9">
        <v>0.1</v>
      </c>
      <c r="Q2122" s="9">
        <v>799</v>
      </c>
      <c r="R2122" s="9">
        <v>4</v>
      </c>
    </row>
    <row r="2123" spans="1:18" x14ac:dyDescent="0.3">
      <c r="A2123" s="9">
        <v>1150</v>
      </c>
      <c r="B2123" s="9" t="s">
        <v>2139</v>
      </c>
      <c r="C2123" s="9">
        <v>48</v>
      </c>
      <c r="D2123" s="9" t="s">
        <v>5019</v>
      </c>
      <c r="E2123" s="9" t="s">
        <v>6409</v>
      </c>
      <c r="F2123" s="9">
        <v>0</v>
      </c>
      <c r="G2123" s="9">
        <v>10201</v>
      </c>
      <c r="H2123" s="9" t="s">
        <v>6409</v>
      </c>
      <c r="I2123" s="9" t="s">
        <v>7457</v>
      </c>
      <c r="J2123" s="9">
        <v>104</v>
      </c>
      <c r="K2123" s="9" t="s">
        <v>7499</v>
      </c>
      <c r="L2123" s="9" t="s">
        <v>7507</v>
      </c>
      <c r="M2123" s="9">
        <v>888.78</v>
      </c>
      <c r="N2123" s="9">
        <v>601.97</v>
      </c>
      <c r="O2123" s="9">
        <v>3</v>
      </c>
      <c r="P2123" s="9"/>
      <c r="Q2123" s="9">
        <v>459</v>
      </c>
      <c r="R2123" s="9">
        <v>4</v>
      </c>
    </row>
    <row r="2124" spans="1:18" x14ac:dyDescent="0.3">
      <c r="A2124" s="9">
        <v>1383</v>
      </c>
      <c r="B2124" s="9" t="s">
        <v>2140</v>
      </c>
      <c r="C2124" s="9">
        <v>38</v>
      </c>
      <c r="D2124" s="9" t="s">
        <v>5019</v>
      </c>
      <c r="E2124" s="9" t="s">
        <v>6561</v>
      </c>
      <c r="F2124" s="9">
        <v>1</v>
      </c>
      <c r="G2124" s="9">
        <v>11889</v>
      </c>
      <c r="H2124" s="9" t="s">
        <v>6561</v>
      </c>
      <c r="I2124" s="9" t="s">
        <v>7457</v>
      </c>
      <c r="J2124" s="9">
        <v>132</v>
      </c>
      <c r="K2124" s="9" t="s">
        <v>7506</v>
      </c>
      <c r="L2124" s="9" t="s">
        <v>7509</v>
      </c>
      <c r="M2124" s="9">
        <v>1480.06</v>
      </c>
      <c r="N2124" s="9">
        <v>884.28</v>
      </c>
      <c r="O2124" s="9">
        <v>1</v>
      </c>
      <c r="P2124" s="9"/>
      <c r="Q2124" s="9">
        <v>485</v>
      </c>
      <c r="R2124" s="9">
        <v>5</v>
      </c>
    </row>
    <row r="2125" spans="1:18" x14ac:dyDescent="0.3">
      <c r="A2125" s="9">
        <v>1307</v>
      </c>
      <c r="B2125" s="9" t="s">
        <v>2141</v>
      </c>
      <c r="C2125" s="9">
        <v>39</v>
      </c>
      <c r="D2125" s="9" t="s">
        <v>5020</v>
      </c>
      <c r="E2125" s="9" t="s">
        <v>6562</v>
      </c>
      <c r="F2125" s="9">
        <v>0</v>
      </c>
      <c r="G2125" s="9">
        <v>12079</v>
      </c>
      <c r="H2125" s="9" t="s">
        <v>6562</v>
      </c>
      <c r="I2125" s="9" t="s">
        <v>7456</v>
      </c>
      <c r="J2125" s="9">
        <v>101</v>
      </c>
      <c r="K2125" s="9" t="s">
        <v>7478</v>
      </c>
      <c r="L2125" s="9" t="s">
        <v>7507</v>
      </c>
      <c r="M2125" s="9">
        <v>1499.86</v>
      </c>
      <c r="N2125" s="9"/>
      <c r="O2125" s="9">
        <v>4</v>
      </c>
      <c r="P2125" s="9">
        <v>0.2</v>
      </c>
      <c r="Q2125" s="9">
        <v>1286</v>
      </c>
      <c r="R2125" s="9">
        <v>2</v>
      </c>
    </row>
    <row r="2126" spans="1:18" x14ac:dyDescent="0.3">
      <c r="A2126" s="9">
        <v>2359</v>
      </c>
      <c r="B2126" s="9" t="s">
        <v>2142</v>
      </c>
      <c r="C2126" s="9">
        <v>-5</v>
      </c>
      <c r="D2126" s="9" t="s">
        <v>5021</v>
      </c>
      <c r="E2126" s="9" t="s">
        <v>6172</v>
      </c>
      <c r="F2126" s="9">
        <v>1</v>
      </c>
      <c r="G2126" s="9">
        <v>13160</v>
      </c>
      <c r="H2126" s="9" t="s">
        <v>6172</v>
      </c>
      <c r="I2126" s="9" t="s">
        <v>7457</v>
      </c>
      <c r="J2126" s="9">
        <v>134</v>
      </c>
      <c r="K2126" s="9" t="s">
        <v>7482</v>
      </c>
      <c r="L2126" s="9" t="s">
        <v>7510</v>
      </c>
      <c r="M2126" s="9">
        <v>1310.81</v>
      </c>
      <c r="N2126" s="9">
        <v>833.39</v>
      </c>
      <c r="O2126" s="9">
        <v>3</v>
      </c>
      <c r="P2126" s="9"/>
      <c r="Q2126" s="9">
        <v>1209</v>
      </c>
      <c r="R2126" s="9">
        <v>3</v>
      </c>
    </row>
    <row r="2127" spans="1:18" x14ac:dyDescent="0.3">
      <c r="A2127" s="9">
        <v>1745</v>
      </c>
      <c r="B2127" s="9" t="s">
        <v>2143</v>
      </c>
      <c r="C2127" s="9">
        <v>33</v>
      </c>
      <c r="D2127" s="9" t="s">
        <v>5020</v>
      </c>
      <c r="E2127" s="9" t="s">
        <v>5047</v>
      </c>
      <c r="F2127" s="9">
        <v>0</v>
      </c>
      <c r="G2127" s="9">
        <v>13273</v>
      </c>
      <c r="H2127" s="9" t="s">
        <v>5047</v>
      </c>
      <c r="I2127" s="9" t="s">
        <v>7457</v>
      </c>
      <c r="J2127" s="9">
        <v>145</v>
      </c>
      <c r="K2127" s="9" t="s">
        <v>7470</v>
      </c>
      <c r="L2127" s="9" t="s">
        <v>7508</v>
      </c>
      <c r="M2127" s="9">
        <v>1151.98</v>
      </c>
      <c r="N2127" s="9">
        <v>492.14</v>
      </c>
      <c r="O2127" s="9">
        <v>2</v>
      </c>
      <c r="P2127" s="9">
        <v>0.05</v>
      </c>
      <c r="Q2127" s="9">
        <v>361</v>
      </c>
      <c r="R2127" s="9">
        <v>3</v>
      </c>
    </row>
    <row r="2128" spans="1:18" x14ac:dyDescent="0.3">
      <c r="A2128" s="9">
        <v>1891</v>
      </c>
      <c r="B2128" s="9" t="s">
        <v>2144</v>
      </c>
      <c r="C2128" s="9">
        <v>18</v>
      </c>
      <c r="D2128" s="9" t="s">
        <v>5021</v>
      </c>
      <c r="E2128" s="9" t="s">
        <v>6563</v>
      </c>
      <c r="F2128" s="9">
        <v>0</v>
      </c>
      <c r="G2128" s="9">
        <v>11713</v>
      </c>
      <c r="H2128" s="9" t="s">
        <v>6563</v>
      </c>
      <c r="I2128" s="9" t="s">
        <v>7455</v>
      </c>
      <c r="J2128" s="9">
        <v>109</v>
      </c>
      <c r="K2128" s="9" t="s">
        <v>7466</v>
      </c>
      <c r="L2128" s="9" t="s">
        <v>7508</v>
      </c>
      <c r="M2128" s="9">
        <v>610.36</v>
      </c>
      <c r="N2128" s="9">
        <v>350.63</v>
      </c>
      <c r="O2128" s="9">
        <v>2</v>
      </c>
      <c r="P2128" s="9">
        <v>0.1</v>
      </c>
      <c r="Q2128" s="9">
        <v>431</v>
      </c>
      <c r="R2128" s="9">
        <v>5</v>
      </c>
    </row>
    <row r="2129" spans="1:18" x14ac:dyDescent="0.3">
      <c r="A2129" s="9">
        <v>1374</v>
      </c>
      <c r="B2129" s="9" t="s">
        <v>2145</v>
      </c>
      <c r="C2129" s="9">
        <v>42</v>
      </c>
      <c r="D2129" s="9" t="s">
        <v>5021</v>
      </c>
      <c r="E2129" s="9" t="s">
        <v>6564</v>
      </c>
      <c r="F2129" s="9">
        <v>1</v>
      </c>
      <c r="G2129" s="9">
        <v>13776</v>
      </c>
      <c r="H2129" s="9" t="s">
        <v>6564</v>
      </c>
      <c r="I2129" s="9" t="s">
        <v>7455</v>
      </c>
      <c r="J2129" s="9">
        <v>112</v>
      </c>
      <c r="K2129" s="9" t="s">
        <v>7492</v>
      </c>
      <c r="L2129" s="9" t="s">
        <v>7508</v>
      </c>
      <c r="M2129" s="9">
        <v>1142.25</v>
      </c>
      <c r="N2129" s="9">
        <v>585.72</v>
      </c>
      <c r="O2129" s="9">
        <v>2</v>
      </c>
      <c r="P2129" s="9"/>
      <c r="Q2129" s="9">
        <v>814</v>
      </c>
      <c r="R2129" s="9">
        <v>5</v>
      </c>
    </row>
    <row r="2130" spans="1:18" x14ac:dyDescent="0.3">
      <c r="A2130" s="9">
        <v>2031</v>
      </c>
      <c r="B2130" s="9" t="s">
        <v>2146</v>
      </c>
      <c r="C2130" s="9">
        <v>36</v>
      </c>
      <c r="D2130" s="9" t="s">
        <v>5020</v>
      </c>
      <c r="E2130" s="9" t="s">
        <v>6565</v>
      </c>
      <c r="F2130" s="9">
        <v>1</v>
      </c>
      <c r="G2130" s="9">
        <v>13743</v>
      </c>
      <c r="H2130" s="9" t="s">
        <v>6565</v>
      </c>
      <c r="I2130" s="9" t="s">
        <v>7456</v>
      </c>
      <c r="J2130" s="9">
        <v>110</v>
      </c>
      <c r="K2130" s="9" t="s">
        <v>7493</v>
      </c>
      <c r="L2130" s="9" t="s">
        <v>7511</v>
      </c>
      <c r="M2130" s="9">
        <v>1437.18</v>
      </c>
      <c r="N2130" s="9">
        <v>634.87</v>
      </c>
      <c r="O2130" s="9">
        <v>1</v>
      </c>
      <c r="P2130" s="9"/>
      <c r="Q2130" s="9">
        <v>344</v>
      </c>
      <c r="R2130" s="9">
        <v>5</v>
      </c>
    </row>
    <row r="2131" spans="1:18" x14ac:dyDescent="0.3">
      <c r="A2131" s="9">
        <v>2364</v>
      </c>
      <c r="B2131" s="9" t="s">
        <v>2147</v>
      </c>
      <c r="C2131" s="9">
        <v>26</v>
      </c>
      <c r="D2131" s="9" t="s">
        <v>5021</v>
      </c>
      <c r="E2131" s="9" t="s">
        <v>6566</v>
      </c>
      <c r="F2131" s="9">
        <v>1</v>
      </c>
      <c r="G2131" s="9">
        <v>13364</v>
      </c>
      <c r="H2131" s="9" t="s">
        <v>6566</v>
      </c>
      <c r="I2131" s="9" t="s">
        <v>7455</v>
      </c>
      <c r="J2131" s="9">
        <v>110</v>
      </c>
      <c r="K2131" s="9" t="s">
        <v>7493</v>
      </c>
      <c r="L2131" s="9" t="s">
        <v>7511</v>
      </c>
      <c r="M2131" s="9">
        <v>83.9</v>
      </c>
      <c r="N2131" s="9">
        <v>38.659999999999997</v>
      </c>
      <c r="O2131" s="9">
        <v>3</v>
      </c>
      <c r="P2131" s="9">
        <v>0.05</v>
      </c>
      <c r="Q2131" s="9">
        <v>656</v>
      </c>
      <c r="R2131" s="9">
        <v>3</v>
      </c>
    </row>
    <row r="2132" spans="1:18" x14ac:dyDescent="0.3">
      <c r="A2132" s="9">
        <v>1128</v>
      </c>
      <c r="B2132" s="9" t="s">
        <v>2148</v>
      </c>
      <c r="C2132" s="9">
        <v>41</v>
      </c>
      <c r="D2132" s="9" t="s">
        <v>5022</v>
      </c>
      <c r="E2132" s="9" t="s">
        <v>6034</v>
      </c>
      <c r="F2132" s="9">
        <v>0</v>
      </c>
      <c r="G2132" s="9">
        <v>12763</v>
      </c>
      <c r="H2132" s="9" t="s">
        <v>6034</v>
      </c>
      <c r="I2132" s="9" t="s">
        <v>7457</v>
      </c>
      <c r="J2132" s="9">
        <v>144</v>
      </c>
      <c r="K2132" s="9" t="s">
        <v>7462</v>
      </c>
      <c r="L2132" s="9" t="s">
        <v>7507</v>
      </c>
      <c r="M2132" s="9">
        <v>829.98</v>
      </c>
      <c r="N2132" s="9">
        <v>526.5</v>
      </c>
      <c r="O2132" s="9">
        <v>2</v>
      </c>
      <c r="P2132" s="9">
        <v>0.05</v>
      </c>
      <c r="Q2132" s="9">
        <v>587</v>
      </c>
      <c r="R2132" s="9">
        <v>4</v>
      </c>
    </row>
    <row r="2133" spans="1:18" x14ac:dyDescent="0.3">
      <c r="A2133" s="9">
        <v>2014</v>
      </c>
      <c r="B2133" s="9" t="s">
        <v>2149</v>
      </c>
      <c r="C2133" s="9">
        <v>41</v>
      </c>
      <c r="D2133" s="9" t="s">
        <v>5023</v>
      </c>
      <c r="E2133" s="9" t="s">
        <v>6567</v>
      </c>
      <c r="F2133" s="9">
        <v>0</v>
      </c>
      <c r="G2133" s="9">
        <v>10752</v>
      </c>
      <c r="H2133" s="9" t="s">
        <v>6567</v>
      </c>
      <c r="I2133" s="9" t="s">
        <v>7456</v>
      </c>
      <c r="J2133" s="9">
        <v>148</v>
      </c>
      <c r="K2133" s="9" t="s">
        <v>7491</v>
      </c>
      <c r="L2133" s="9" t="s">
        <v>7508</v>
      </c>
      <c r="M2133" s="9">
        <v>366.1</v>
      </c>
      <c r="N2133" s="9"/>
      <c r="O2133" s="9">
        <v>3</v>
      </c>
      <c r="P2133" s="9"/>
      <c r="Q2133" s="9">
        <v>434</v>
      </c>
      <c r="R2133" s="9">
        <v>8</v>
      </c>
    </row>
    <row r="2134" spans="1:18" x14ac:dyDescent="0.3">
      <c r="A2134" s="9">
        <v>1668</v>
      </c>
      <c r="B2134" s="9" t="s">
        <v>2150</v>
      </c>
      <c r="C2134" s="9">
        <v>62</v>
      </c>
      <c r="D2134" s="9" t="s">
        <v>5021</v>
      </c>
      <c r="E2134" s="9" t="s">
        <v>6568</v>
      </c>
      <c r="F2134" s="9">
        <v>1</v>
      </c>
      <c r="G2134" s="9">
        <v>11016</v>
      </c>
      <c r="H2134" s="9" t="s">
        <v>6568</v>
      </c>
      <c r="I2134" s="9" t="s">
        <v>7457</v>
      </c>
      <c r="J2134" s="9">
        <v>123</v>
      </c>
      <c r="K2134" s="9" t="s">
        <v>7502</v>
      </c>
      <c r="L2134" s="9" t="s">
        <v>7510</v>
      </c>
      <c r="M2134" s="9">
        <v>858.92</v>
      </c>
      <c r="N2134" s="9">
        <v>424.07</v>
      </c>
      <c r="O2134" s="9">
        <v>1</v>
      </c>
      <c r="P2134" s="9"/>
      <c r="Q2134" s="9">
        <v>1498</v>
      </c>
      <c r="R2134" s="9">
        <v>2</v>
      </c>
    </row>
    <row r="2135" spans="1:18" x14ac:dyDescent="0.3">
      <c r="A2135" s="9">
        <v>2375</v>
      </c>
      <c r="B2135" s="9" t="s">
        <v>2151</v>
      </c>
      <c r="C2135" s="9">
        <v>50</v>
      </c>
      <c r="D2135" s="9" t="s">
        <v>5022</v>
      </c>
      <c r="E2135" s="9" t="s">
        <v>5125</v>
      </c>
      <c r="F2135" s="9">
        <v>0</v>
      </c>
      <c r="G2135" s="9">
        <v>10114</v>
      </c>
      <c r="H2135" s="9" t="s">
        <v>5125</v>
      </c>
      <c r="I2135" s="9" t="s">
        <v>7457</v>
      </c>
      <c r="J2135" s="9">
        <v>106</v>
      </c>
      <c r="K2135" s="9" t="s">
        <v>7477</v>
      </c>
      <c r="L2135" s="9" t="s">
        <v>7510</v>
      </c>
      <c r="M2135" s="9">
        <v>726.35</v>
      </c>
      <c r="N2135" s="9">
        <v>352.62</v>
      </c>
      <c r="O2135" s="9">
        <v>4</v>
      </c>
      <c r="P2135" s="9"/>
      <c r="Q2135" s="9">
        <v>370</v>
      </c>
      <c r="R2135" s="9">
        <v>5</v>
      </c>
    </row>
    <row r="2136" spans="1:18" x14ac:dyDescent="0.3">
      <c r="A2136" s="9">
        <v>2381</v>
      </c>
      <c r="B2136" s="9" t="s">
        <v>2152</v>
      </c>
      <c r="C2136" s="9">
        <v>43</v>
      </c>
      <c r="D2136" s="9" t="s">
        <v>5021</v>
      </c>
      <c r="E2136" s="9" t="s">
        <v>5564</v>
      </c>
      <c r="F2136" s="9">
        <v>1</v>
      </c>
      <c r="G2136" s="9">
        <v>12769</v>
      </c>
      <c r="H2136" s="9" t="s">
        <v>5564</v>
      </c>
      <c r="I2136" s="9" t="s">
        <v>7457</v>
      </c>
      <c r="J2136" s="9">
        <v>124</v>
      </c>
      <c r="K2136" s="9" t="s">
        <v>7497</v>
      </c>
      <c r="L2136" s="9" t="s">
        <v>7508</v>
      </c>
      <c r="M2136" s="9">
        <v>884.86</v>
      </c>
      <c r="N2136" s="9"/>
      <c r="O2136" s="9">
        <v>4</v>
      </c>
      <c r="P2136" s="9">
        <v>0.1</v>
      </c>
      <c r="Q2136" s="9">
        <v>331</v>
      </c>
      <c r="R2136" s="9">
        <v>3</v>
      </c>
    </row>
    <row r="2137" spans="1:18" x14ac:dyDescent="0.3">
      <c r="A2137" s="9">
        <v>1516</v>
      </c>
      <c r="B2137" s="9" t="s">
        <v>2153</v>
      </c>
      <c r="C2137" s="9">
        <v>25</v>
      </c>
      <c r="D2137" s="9" t="s">
        <v>5022</v>
      </c>
      <c r="E2137" s="9" t="s">
        <v>6569</v>
      </c>
      <c r="F2137" s="9">
        <v>0</v>
      </c>
      <c r="G2137" s="9">
        <v>11245</v>
      </c>
      <c r="H2137" s="9" t="s">
        <v>6569</v>
      </c>
      <c r="I2137" s="9" t="s">
        <v>7456</v>
      </c>
      <c r="J2137" s="9">
        <v>124</v>
      </c>
      <c r="K2137" s="9" t="s">
        <v>7497</v>
      </c>
      <c r="L2137" s="9" t="s">
        <v>7509</v>
      </c>
      <c r="M2137" s="9">
        <v>848.9</v>
      </c>
      <c r="N2137" s="9"/>
      <c r="O2137" s="9">
        <v>4</v>
      </c>
      <c r="P2137" s="9"/>
      <c r="Q2137" s="9">
        <v>669</v>
      </c>
      <c r="R2137" s="9">
        <v>5</v>
      </c>
    </row>
    <row r="2138" spans="1:18" x14ac:dyDescent="0.3">
      <c r="A2138" s="9">
        <v>1085</v>
      </c>
      <c r="B2138" s="9" t="s">
        <v>2154</v>
      </c>
      <c r="C2138" s="9">
        <v>23</v>
      </c>
      <c r="D2138" s="9" t="s">
        <v>5020</v>
      </c>
      <c r="E2138" s="9" t="s">
        <v>6205</v>
      </c>
      <c r="F2138" s="9">
        <v>1</v>
      </c>
      <c r="G2138" s="9">
        <v>13980</v>
      </c>
      <c r="H2138" s="9" t="s">
        <v>6205</v>
      </c>
      <c r="I2138" s="9" t="s">
        <v>7455</v>
      </c>
      <c r="J2138" s="9">
        <v>121</v>
      </c>
      <c r="K2138" s="9" t="s">
        <v>7495</v>
      </c>
      <c r="L2138" s="9" t="s">
        <v>7509</v>
      </c>
      <c r="M2138" s="9">
        <v>1442.16</v>
      </c>
      <c r="N2138" s="9">
        <v>908.24</v>
      </c>
      <c r="O2138" s="9">
        <v>1</v>
      </c>
      <c r="P2138" s="9">
        <v>0.2</v>
      </c>
      <c r="Q2138" s="9">
        <v>889</v>
      </c>
      <c r="R2138" s="9">
        <v>3</v>
      </c>
    </row>
    <row r="2139" spans="1:18" x14ac:dyDescent="0.3">
      <c r="A2139" s="9">
        <v>2198</v>
      </c>
      <c r="B2139" s="9" t="s">
        <v>2155</v>
      </c>
      <c r="C2139" s="9">
        <v>48</v>
      </c>
      <c r="D2139" s="9" t="s">
        <v>5019</v>
      </c>
      <c r="E2139" s="9" t="s">
        <v>6026</v>
      </c>
      <c r="F2139" s="9">
        <v>0</v>
      </c>
      <c r="G2139" s="9">
        <v>12229</v>
      </c>
      <c r="H2139" s="9" t="s">
        <v>6026</v>
      </c>
      <c r="I2139" s="9" t="s">
        <v>7455</v>
      </c>
      <c r="J2139" s="9">
        <v>142</v>
      </c>
      <c r="K2139" s="9" t="s">
        <v>7500</v>
      </c>
      <c r="L2139" s="9" t="s">
        <v>7509</v>
      </c>
      <c r="M2139" s="9">
        <v>850.67</v>
      </c>
      <c r="N2139" s="9">
        <v>345.92</v>
      </c>
      <c r="O2139" s="9">
        <v>2</v>
      </c>
      <c r="P2139" s="9">
        <v>0.2</v>
      </c>
      <c r="Q2139" s="9">
        <v>502</v>
      </c>
      <c r="R2139" s="9">
        <v>3</v>
      </c>
    </row>
    <row r="2140" spans="1:18" x14ac:dyDescent="0.3">
      <c r="A2140" s="9">
        <v>2216</v>
      </c>
      <c r="B2140" s="9" t="s">
        <v>2156</v>
      </c>
      <c r="C2140" s="9">
        <v>36</v>
      </c>
      <c r="D2140" s="9" t="s">
        <v>5018</v>
      </c>
      <c r="E2140" s="9" t="s">
        <v>5703</v>
      </c>
      <c r="F2140" s="9">
        <v>1</v>
      </c>
      <c r="G2140" s="9">
        <v>12818</v>
      </c>
      <c r="H2140" s="9" t="s">
        <v>5703</v>
      </c>
      <c r="I2140" s="9" t="s">
        <v>7455</v>
      </c>
      <c r="J2140" s="9">
        <v>131</v>
      </c>
      <c r="K2140" s="9" t="s">
        <v>7504</v>
      </c>
      <c r="L2140" s="9" t="s">
        <v>7510</v>
      </c>
      <c r="M2140" s="9">
        <v>1277.04</v>
      </c>
      <c r="N2140" s="9">
        <v>553.94000000000005</v>
      </c>
      <c r="O2140" s="9">
        <v>1</v>
      </c>
      <c r="P2140" s="9">
        <v>0.05</v>
      </c>
      <c r="Q2140" s="9">
        <v>858</v>
      </c>
      <c r="R2140" s="9">
        <v>3</v>
      </c>
    </row>
    <row r="2141" spans="1:18" x14ac:dyDescent="0.3">
      <c r="A2141" s="9">
        <v>1310</v>
      </c>
      <c r="B2141" s="9" t="s">
        <v>2157</v>
      </c>
      <c r="C2141" s="9">
        <v>43</v>
      </c>
      <c r="D2141" s="9" t="s">
        <v>5021</v>
      </c>
      <c r="E2141" s="9" t="s">
        <v>6570</v>
      </c>
      <c r="F2141" s="9">
        <v>0</v>
      </c>
      <c r="G2141" s="9">
        <v>10468</v>
      </c>
      <c r="H2141" s="9" t="s">
        <v>6570</v>
      </c>
      <c r="I2141" s="9" t="s">
        <v>7457</v>
      </c>
      <c r="J2141" s="9">
        <v>147</v>
      </c>
      <c r="K2141" s="9" t="s">
        <v>7474</v>
      </c>
      <c r="L2141" s="9" t="s">
        <v>7508</v>
      </c>
      <c r="M2141" s="9">
        <v>513.74</v>
      </c>
      <c r="N2141" s="9">
        <v>316.49</v>
      </c>
      <c r="O2141" s="9">
        <v>3</v>
      </c>
      <c r="P2141" s="9"/>
      <c r="Q2141" s="9">
        <v>450</v>
      </c>
      <c r="R2141" s="9">
        <v>5</v>
      </c>
    </row>
    <row r="2142" spans="1:18" x14ac:dyDescent="0.3">
      <c r="A2142" s="9">
        <v>2142</v>
      </c>
      <c r="B2142" s="9" t="s">
        <v>2158</v>
      </c>
      <c r="C2142" s="9">
        <v>54</v>
      </c>
      <c r="D2142" s="9" t="s">
        <v>5018</v>
      </c>
      <c r="E2142" s="9" t="s">
        <v>6571</v>
      </c>
      <c r="F2142" s="9">
        <v>0</v>
      </c>
      <c r="G2142" s="9">
        <v>10425</v>
      </c>
      <c r="H2142" s="9" t="s">
        <v>6571</v>
      </c>
      <c r="I2142" s="9" t="s">
        <v>7456</v>
      </c>
      <c r="J2142" s="9">
        <v>141</v>
      </c>
      <c r="K2142" s="9" t="s">
        <v>7490</v>
      </c>
      <c r="L2142" s="9" t="s">
        <v>7510</v>
      </c>
      <c r="M2142" s="9">
        <v>685.25</v>
      </c>
      <c r="N2142" s="9">
        <v>396.13</v>
      </c>
      <c r="O2142" s="9">
        <v>4</v>
      </c>
      <c r="P2142" s="9"/>
      <c r="Q2142" s="9">
        <v>504</v>
      </c>
      <c r="R2142" s="9">
        <v>4</v>
      </c>
    </row>
    <row r="2143" spans="1:18" x14ac:dyDescent="0.3">
      <c r="A2143" s="9">
        <v>2241</v>
      </c>
      <c r="B2143" s="9" t="s">
        <v>2159</v>
      </c>
      <c r="C2143" s="9">
        <v>17</v>
      </c>
      <c r="D2143" s="9" t="s">
        <v>5021</v>
      </c>
      <c r="E2143" s="9" t="s">
        <v>6572</v>
      </c>
      <c r="F2143" s="9">
        <v>0</v>
      </c>
      <c r="G2143" s="9">
        <v>11575</v>
      </c>
      <c r="H2143" s="9" t="s">
        <v>6572</v>
      </c>
      <c r="I2143" s="9" t="s">
        <v>7455</v>
      </c>
      <c r="J2143" s="9">
        <v>130</v>
      </c>
      <c r="K2143" s="9" t="s">
        <v>7487</v>
      </c>
      <c r="L2143" s="9" t="s">
        <v>7508</v>
      </c>
      <c r="M2143" s="9">
        <v>732.1</v>
      </c>
      <c r="N2143" s="9">
        <v>449.93</v>
      </c>
      <c r="O2143" s="9">
        <v>3</v>
      </c>
      <c r="P2143" s="9"/>
      <c r="Q2143" s="9">
        <v>478</v>
      </c>
      <c r="R2143" s="9">
        <v>5</v>
      </c>
    </row>
    <row r="2144" spans="1:18" x14ac:dyDescent="0.3">
      <c r="A2144" s="9">
        <v>1426</v>
      </c>
      <c r="B2144" s="9" t="s">
        <v>2160</v>
      </c>
      <c r="C2144" s="9">
        <v>60</v>
      </c>
      <c r="D2144" s="9" t="s">
        <v>5020</v>
      </c>
      <c r="E2144" s="9" t="s">
        <v>5782</v>
      </c>
      <c r="F2144" s="9">
        <v>1</v>
      </c>
      <c r="G2144" s="9">
        <v>11865</v>
      </c>
      <c r="H2144" s="9" t="s">
        <v>5782</v>
      </c>
      <c r="I2144" s="9" t="s">
        <v>7456</v>
      </c>
      <c r="J2144" s="9">
        <v>134</v>
      </c>
      <c r="K2144" s="9" t="s">
        <v>7482</v>
      </c>
      <c r="L2144" s="9" t="s">
        <v>7510</v>
      </c>
      <c r="M2144" s="9">
        <v>454.16</v>
      </c>
      <c r="N2144" s="9">
        <v>213.02</v>
      </c>
      <c r="O2144" s="9">
        <v>1</v>
      </c>
      <c r="P2144" s="9"/>
      <c r="Q2144" s="9">
        <v>497</v>
      </c>
      <c r="R2144" s="9">
        <v>3</v>
      </c>
    </row>
    <row r="2145" spans="1:18" x14ac:dyDescent="0.3">
      <c r="A2145" s="9">
        <v>2437</v>
      </c>
      <c r="B2145" s="9" t="s">
        <v>2161</v>
      </c>
      <c r="C2145" s="9">
        <v>54</v>
      </c>
      <c r="D2145" s="9" t="s">
        <v>5020</v>
      </c>
      <c r="E2145" s="9" t="s">
        <v>5624</v>
      </c>
      <c r="F2145" s="9">
        <v>0</v>
      </c>
      <c r="G2145" s="9">
        <v>10833</v>
      </c>
      <c r="H2145" s="9" t="s">
        <v>5624</v>
      </c>
      <c r="I2145" s="9" t="s">
        <v>7456</v>
      </c>
      <c r="J2145" s="9">
        <v>118</v>
      </c>
      <c r="K2145" s="9" t="s">
        <v>7501</v>
      </c>
      <c r="L2145" s="9" t="s">
        <v>7510</v>
      </c>
      <c r="M2145" s="9">
        <v>600.70000000000005</v>
      </c>
      <c r="N2145" s="9">
        <v>385.13</v>
      </c>
      <c r="O2145" s="9">
        <v>5</v>
      </c>
      <c r="P2145" s="9"/>
      <c r="Q2145" s="9">
        <v>432</v>
      </c>
      <c r="R2145" s="9">
        <v>5</v>
      </c>
    </row>
    <row r="2146" spans="1:18" x14ac:dyDescent="0.3">
      <c r="A2146" s="9">
        <v>1113</v>
      </c>
      <c r="B2146" s="9" t="s">
        <v>2162</v>
      </c>
      <c r="C2146" s="9">
        <v>9</v>
      </c>
      <c r="D2146" s="9" t="s">
        <v>5022</v>
      </c>
      <c r="E2146" s="9" t="s">
        <v>6554</v>
      </c>
      <c r="F2146" s="9">
        <v>0</v>
      </c>
      <c r="G2146" s="9">
        <v>13131</v>
      </c>
      <c r="H2146" s="9" t="s">
        <v>6554</v>
      </c>
      <c r="I2146" s="9" t="s">
        <v>7457</v>
      </c>
      <c r="J2146" s="9">
        <v>112</v>
      </c>
      <c r="K2146" s="9" t="s">
        <v>7492</v>
      </c>
      <c r="L2146" s="9" t="s">
        <v>7507</v>
      </c>
      <c r="M2146" s="9">
        <v>917.84</v>
      </c>
      <c r="N2146" s="9">
        <v>499.27</v>
      </c>
      <c r="O2146" s="9">
        <v>5</v>
      </c>
      <c r="P2146" s="9"/>
      <c r="Q2146" s="9">
        <v>423</v>
      </c>
      <c r="R2146" s="9">
        <v>5</v>
      </c>
    </row>
    <row r="2147" spans="1:18" x14ac:dyDescent="0.3">
      <c r="A2147" s="9">
        <v>2168</v>
      </c>
      <c r="B2147" s="9" t="s">
        <v>2163</v>
      </c>
      <c r="C2147" s="9">
        <v>75</v>
      </c>
      <c r="D2147" s="9" t="s">
        <v>5021</v>
      </c>
      <c r="E2147" s="9" t="s">
        <v>6529</v>
      </c>
      <c r="F2147" s="9">
        <v>0</v>
      </c>
      <c r="G2147" s="9">
        <v>12028</v>
      </c>
      <c r="H2147" s="9" t="s">
        <v>6529</v>
      </c>
      <c r="I2147" s="9" t="s">
        <v>7456</v>
      </c>
      <c r="J2147" s="9">
        <v>135</v>
      </c>
      <c r="K2147" s="9" t="s">
        <v>7458</v>
      </c>
      <c r="L2147" s="9" t="s">
        <v>7510</v>
      </c>
      <c r="M2147" s="9">
        <v>891.27</v>
      </c>
      <c r="N2147" s="9">
        <v>519.69000000000005</v>
      </c>
      <c r="O2147" s="9">
        <v>1</v>
      </c>
      <c r="P2147" s="9"/>
      <c r="Q2147" s="9">
        <v>445</v>
      </c>
      <c r="R2147" s="9">
        <v>5</v>
      </c>
    </row>
    <row r="2148" spans="1:18" x14ac:dyDescent="0.3">
      <c r="A2148" s="9">
        <v>1302</v>
      </c>
      <c r="B2148" s="9" t="s">
        <v>2164</v>
      </c>
      <c r="C2148" s="9">
        <v>44</v>
      </c>
      <c r="D2148" s="9" t="s">
        <v>5020</v>
      </c>
      <c r="E2148" s="9" t="s">
        <v>5134</v>
      </c>
      <c r="F2148" s="9">
        <v>0</v>
      </c>
      <c r="G2148" s="9">
        <v>12532</v>
      </c>
      <c r="H2148" s="9" t="s">
        <v>5134</v>
      </c>
      <c r="I2148" s="9" t="s">
        <v>7455</v>
      </c>
      <c r="J2148" s="9">
        <v>107</v>
      </c>
      <c r="K2148" s="9" t="s">
        <v>7485</v>
      </c>
      <c r="L2148" s="9" t="s">
        <v>7508</v>
      </c>
      <c r="M2148" s="9">
        <v>972.83</v>
      </c>
      <c r="N2148" s="9"/>
      <c r="O2148" s="9">
        <v>2</v>
      </c>
      <c r="P2148" s="9"/>
      <c r="Q2148" s="9">
        <v>407</v>
      </c>
      <c r="R2148" s="9">
        <v>4</v>
      </c>
    </row>
    <row r="2149" spans="1:18" x14ac:dyDescent="0.3">
      <c r="A2149" s="9">
        <v>1743</v>
      </c>
      <c r="B2149" s="9" t="s">
        <v>2165</v>
      </c>
      <c r="C2149" s="9">
        <v>32</v>
      </c>
      <c r="D2149" s="9" t="s">
        <v>5020</v>
      </c>
      <c r="E2149" s="9" t="s">
        <v>6042</v>
      </c>
      <c r="F2149" s="9">
        <v>1</v>
      </c>
      <c r="G2149" s="9">
        <v>10010</v>
      </c>
      <c r="H2149" s="9" t="s">
        <v>6042</v>
      </c>
      <c r="I2149" s="9" t="s">
        <v>7455</v>
      </c>
      <c r="J2149" s="9">
        <v>141</v>
      </c>
      <c r="K2149" s="9" t="s">
        <v>7490</v>
      </c>
      <c r="L2149" s="9" t="s">
        <v>7510</v>
      </c>
      <c r="M2149" s="9">
        <v>560.14</v>
      </c>
      <c r="N2149" s="9">
        <v>258.51</v>
      </c>
      <c r="O2149" s="9">
        <v>3</v>
      </c>
      <c r="P2149" s="9">
        <v>0.05</v>
      </c>
      <c r="Q2149" s="9">
        <v>969</v>
      </c>
      <c r="R2149" s="9">
        <v>5</v>
      </c>
    </row>
    <row r="2150" spans="1:18" x14ac:dyDescent="0.3">
      <c r="A2150" s="9">
        <v>1587</v>
      </c>
      <c r="B2150" s="9" t="s">
        <v>2166</v>
      </c>
      <c r="C2150" s="9">
        <v>47</v>
      </c>
      <c r="D2150" s="9" t="s">
        <v>5021</v>
      </c>
      <c r="E2150" s="9" t="s">
        <v>6002</v>
      </c>
      <c r="F2150" s="9">
        <v>0</v>
      </c>
      <c r="G2150" s="9">
        <v>13703</v>
      </c>
      <c r="H2150" s="9" t="s">
        <v>6002</v>
      </c>
      <c r="I2150" s="9" t="s">
        <v>7456</v>
      </c>
      <c r="J2150" s="9">
        <v>140</v>
      </c>
      <c r="K2150" s="9" t="s">
        <v>7468</v>
      </c>
      <c r="L2150" s="9" t="s">
        <v>7507</v>
      </c>
      <c r="M2150" s="9">
        <v>507.96</v>
      </c>
      <c r="N2150" s="9">
        <v>321.02999999999997</v>
      </c>
      <c r="O2150" s="9">
        <v>1</v>
      </c>
      <c r="P2150" s="9"/>
      <c r="Q2150" s="9">
        <v>427</v>
      </c>
      <c r="R2150" s="9">
        <v>8</v>
      </c>
    </row>
    <row r="2151" spans="1:18" x14ac:dyDescent="0.3">
      <c r="A2151" s="9">
        <v>1986</v>
      </c>
      <c r="B2151" s="9" t="s">
        <v>2167</v>
      </c>
      <c r="C2151" s="9">
        <v>25</v>
      </c>
      <c r="D2151" s="9" t="s">
        <v>5022</v>
      </c>
      <c r="E2151" s="9" t="s">
        <v>6573</v>
      </c>
      <c r="F2151" s="9">
        <v>0</v>
      </c>
      <c r="G2151" s="9">
        <v>11408</v>
      </c>
      <c r="H2151" s="9" t="s">
        <v>6573</v>
      </c>
      <c r="I2151" s="9" t="s">
        <v>7456</v>
      </c>
      <c r="J2151" s="9">
        <v>125</v>
      </c>
      <c r="K2151" s="9" t="s">
        <v>7479</v>
      </c>
      <c r="L2151" s="9" t="s">
        <v>7507</v>
      </c>
      <c r="M2151" s="9">
        <v>936.85</v>
      </c>
      <c r="N2151" s="9">
        <v>437.67</v>
      </c>
      <c r="O2151" s="9">
        <v>1</v>
      </c>
      <c r="P2151" s="9"/>
      <c r="Q2151" s="9">
        <v>1573</v>
      </c>
      <c r="R2151" s="9">
        <v>1</v>
      </c>
    </row>
    <row r="2152" spans="1:18" x14ac:dyDescent="0.3">
      <c r="A2152" s="9">
        <v>1344</v>
      </c>
      <c r="B2152" s="9" t="s">
        <v>2168</v>
      </c>
      <c r="C2152" s="9">
        <v>48</v>
      </c>
      <c r="D2152" s="9" t="s">
        <v>5022</v>
      </c>
      <c r="E2152" s="9" t="s">
        <v>6489</v>
      </c>
      <c r="F2152" s="9">
        <v>1</v>
      </c>
      <c r="G2152" s="9">
        <v>13481</v>
      </c>
      <c r="H2152" s="9" t="s">
        <v>6489</v>
      </c>
      <c r="I2152" s="9" t="s">
        <v>7456</v>
      </c>
      <c r="J2152" s="9">
        <v>106</v>
      </c>
      <c r="K2152" s="9" t="s">
        <v>7477</v>
      </c>
      <c r="L2152" s="9" t="s">
        <v>7508</v>
      </c>
      <c r="M2152" s="9">
        <v>242.65</v>
      </c>
      <c r="N2152" s="9">
        <v>103.8</v>
      </c>
      <c r="O2152" s="9">
        <v>5</v>
      </c>
      <c r="P2152" s="9"/>
      <c r="Q2152" s="9">
        <v>1074</v>
      </c>
      <c r="R2152" s="9">
        <v>2</v>
      </c>
    </row>
    <row r="2153" spans="1:18" x14ac:dyDescent="0.3">
      <c r="A2153" s="9">
        <v>1813</v>
      </c>
      <c r="B2153" s="9" t="s">
        <v>2169</v>
      </c>
      <c r="C2153" s="9">
        <v>28</v>
      </c>
      <c r="D2153" s="9" t="s">
        <v>5022</v>
      </c>
      <c r="E2153" s="9" t="s">
        <v>6376</v>
      </c>
      <c r="F2153" s="9">
        <v>0</v>
      </c>
      <c r="G2153" s="9">
        <v>12089</v>
      </c>
      <c r="H2153" s="9" t="s">
        <v>6376</v>
      </c>
      <c r="I2153" s="9" t="s">
        <v>7456</v>
      </c>
      <c r="J2153" s="9">
        <v>101</v>
      </c>
      <c r="K2153" s="9" t="s">
        <v>7478</v>
      </c>
      <c r="L2153" s="9" t="s">
        <v>7507</v>
      </c>
      <c r="M2153" s="9">
        <v>416.9</v>
      </c>
      <c r="N2153" s="9">
        <v>241.45</v>
      </c>
      <c r="O2153" s="9">
        <v>4</v>
      </c>
      <c r="P2153" s="9">
        <v>0.2</v>
      </c>
      <c r="Q2153" s="9">
        <v>395</v>
      </c>
      <c r="R2153" s="9">
        <v>5</v>
      </c>
    </row>
    <row r="2154" spans="1:18" x14ac:dyDescent="0.3">
      <c r="A2154" s="9">
        <v>1800</v>
      </c>
      <c r="B2154" s="9" t="s">
        <v>2170</v>
      </c>
      <c r="C2154" s="9">
        <v>70</v>
      </c>
      <c r="D2154" s="9" t="s">
        <v>5022</v>
      </c>
      <c r="E2154" s="9" t="s">
        <v>6574</v>
      </c>
      <c r="F2154" s="9">
        <v>0</v>
      </c>
      <c r="G2154" s="9">
        <v>11725</v>
      </c>
      <c r="H2154" s="9" t="s">
        <v>6574</v>
      </c>
      <c r="I2154" s="9" t="s">
        <v>7455</v>
      </c>
      <c r="J2154" s="9">
        <v>146</v>
      </c>
      <c r="K2154" s="9" t="s">
        <v>7505</v>
      </c>
      <c r="L2154" s="9" t="s">
        <v>7507</v>
      </c>
      <c r="M2154" s="9">
        <v>111.09</v>
      </c>
      <c r="N2154" s="9">
        <v>62.7</v>
      </c>
      <c r="O2154" s="9">
        <v>4</v>
      </c>
      <c r="P2154" s="9">
        <v>0.1</v>
      </c>
      <c r="Q2154" s="9">
        <v>484</v>
      </c>
      <c r="R2154" s="9">
        <v>4</v>
      </c>
    </row>
    <row r="2155" spans="1:18" x14ac:dyDescent="0.3">
      <c r="A2155" s="9">
        <v>2024</v>
      </c>
      <c r="B2155" s="9" t="s">
        <v>2171</v>
      </c>
      <c r="C2155" s="9">
        <v>40</v>
      </c>
      <c r="D2155" s="9" t="s">
        <v>5019</v>
      </c>
      <c r="E2155" s="9" t="s">
        <v>6575</v>
      </c>
      <c r="F2155" s="9">
        <v>0</v>
      </c>
      <c r="G2155" s="9">
        <v>12170</v>
      </c>
      <c r="H2155" s="9" t="s">
        <v>6575</v>
      </c>
      <c r="I2155" s="9" t="s">
        <v>7455</v>
      </c>
      <c r="J2155" s="9">
        <v>116</v>
      </c>
      <c r="K2155" s="9" t="s">
        <v>7480</v>
      </c>
      <c r="L2155" s="9" t="s">
        <v>7512</v>
      </c>
      <c r="M2155" s="9">
        <v>155.29</v>
      </c>
      <c r="N2155" s="9">
        <v>90.44</v>
      </c>
      <c r="O2155" s="9">
        <v>2</v>
      </c>
      <c r="P2155" s="9"/>
      <c r="Q2155" s="9">
        <v>614</v>
      </c>
      <c r="R2155" s="9">
        <v>5</v>
      </c>
    </row>
    <row r="2156" spans="1:18" x14ac:dyDescent="0.3">
      <c r="A2156" s="9">
        <v>2170</v>
      </c>
      <c r="B2156" s="9" t="s">
        <v>2172</v>
      </c>
      <c r="C2156" s="9">
        <v>49</v>
      </c>
      <c r="D2156" s="9" t="s">
        <v>5021</v>
      </c>
      <c r="E2156" s="9" t="s">
        <v>6576</v>
      </c>
      <c r="F2156" s="9">
        <v>0</v>
      </c>
      <c r="G2156" s="9">
        <v>12748</v>
      </c>
      <c r="H2156" s="9" t="s">
        <v>6576</v>
      </c>
      <c r="I2156" s="9" t="s">
        <v>7457</v>
      </c>
      <c r="J2156" s="9">
        <v>148</v>
      </c>
      <c r="K2156" s="9" t="s">
        <v>7491</v>
      </c>
      <c r="L2156" s="9" t="s">
        <v>7508</v>
      </c>
      <c r="M2156" s="9">
        <v>402.91</v>
      </c>
      <c r="N2156" s="9">
        <v>235.9</v>
      </c>
      <c r="O2156" s="9">
        <v>2</v>
      </c>
      <c r="P2156" s="9"/>
      <c r="Q2156" s="9">
        <v>778</v>
      </c>
      <c r="R2156" s="9">
        <v>4</v>
      </c>
    </row>
    <row r="2157" spans="1:18" x14ac:dyDescent="0.3">
      <c r="A2157" s="9">
        <v>2310</v>
      </c>
      <c r="B2157" s="9" t="s">
        <v>2173</v>
      </c>
      <c r="C2157" s="9">
        <v>28</v>
      </c>
      <c r="D2157" s="9" t="s">
        <v>5019</v>
      </c>
      <c r="E2157" s="9" t="s">
        <v>5288</v>
      </c>
      <c r="F2157" s="9">
        <v>1</v>
      </c>
      <c r="G2157" s="9">
        <v>12299</v>
      </c>
      <c r="H2157" s="9" t="s">
        <v>5288</v>
      </c>
      <c r="I2157" s="9" t="s">
        <v>7456</v>
      </c>
      <c r="J2157" s="9">
        <v>104</v>
      </c>
      <c r="K2157" s="9" t="s">
        <v>7499</v>
      </c>
      <c r="L2157" s="9" t="s">
        <v>7507</v>
      </c>
      <c r="M2157" s="9">
        <v>78.319999999999993</v>
      </c>
      <c r="N2157" s="9">
        <v>43.08</v>
      </c>
      <c r="O2157" s="9">
        <v>2</v>
      </c>
      <c r="P2157" s="9">
        <v>0.2</v>
      </c>
      <c r="Q2157" s="9">
        <v>1133</v>
      </c>
      <c r="R2157" s="9">
        <v>2</v>
      </c>
    </row>
    <row r="2158" spans="1:18" x14ac:dyDescent="0.3">
      <c r="A2158" s="9">
        <v>2076</v>
      </c>
      <c r="B2158" s="9" t="s">
        <v>2174</v>
      </c>
      <c r="C2158" s="9">
        <v>52</v>
      </c>
      <c r="D2158" s="9" t="s">
        <v>5020</v>
      </c>
      <c r="E2158" s="9" t="s">
        <v>6577</v>
      </c>
      <c r="F2158" s="9">
        <v>0</v>
      </c>
      <c r="G2158" s="9">
        <v>10972</v>
      </c>
      <c r="H2158" s="9" t="s">
        <v>6577</v>
      </c>
      <c r="I2158" s="9" t="s">
        <v>7455</v>
      </c>
      <c r="J2158" s="9">
        <v>129</v>
      </c>
      <c r="K2158" s="9" t="s">
        <v>7471</v>
      </c>
      <c r="L2158" s="9" t="s">
        <v>7507</v>
      </c>
      <c r="M2158" s="9">
        <v>405.85</v>
      </c>
      <c r="N2158" s="9">
        <v>222.46</v>
      </c>
      <c r="O2158" s="9">
        <v>5</v>
      </c>
      <c r="P2158" s="9"/>
      <c r="Q2158" s="9">
        <v>827</v>
      </c>
      <c r="R2158" s="9">
        <v>6</v>
      </c>
    </row>
    <row r="2159" spans="1:18" x14ac:dyDescent="0.3">
      <c r="A2159" s="9">
        <v>2327</v>
      </c>
      <c r="B2159" s="9" t="s">
        <v>2175</v>
      </c>
      <c r="C2159" s="9">
        <v>39</v>
      </c>
      <c r="D2159" s="9" t="s">
        <v>5019</v>
      </c>
      <c r="E2159" s="9" t="s">
        <v>6578</v>
      </c>
      <c r="F2159" s="9">
        <v>0</v>
      </c>
      <c r="G2159" s="9">
        <v>10603</v>
      </c>
      <c r="H2159" s="9" t="s">
        <v>6578</v>
      </c>
      <c r="I2159" s="9" t="s">
        <v>7456</v>
      </c>
      <c r="J2159" s="9">
        <v>138</v>
      </c>
      <c r="K2159" s="9" t="s">
        <v>7464</v>
      </c>
      <c r="L2159" s="9" t="s">
        <v>7507</v>
      </c>
      <c r="M2159" s="9">
        <v>999.72</v>
      </c>
      <c r="N2159" s="9">
        <v>677.06</v>
      </c>
      <c r="O2159" s="9">
        <v>1</v>
      </c>
      <c r="P2159" s="9"/>
      <c r="Q2159" s="9">
        <v>365</v>
      </c>
      <c r="R2159" s="9">
        <v>7</v>
      </c>
    </row>
    <row r="2160" spans="1:18" x14ac:dyDescent="0.3">
      <c r="A2160" s="9">
        <v>2092</v>
      </c>
      <c r="B2160" s="9" t="s">
        <v>2176</v>
      </c>
      <c r="C2160" s="9">
        <v>18</v>
      </c>
      <c r="D2160" s="9" t="s">
        <v>5022</v>
      </c>
      <c r="E2160" s="9" t="s">
        <v>6579</v>
      </c>
      <c r="F2160" s="9">
        <v>0</v>
      </c>
      <c r="G2160" s="9">
        <v>13555</v>
      </c>
      <c r="H2160" s="9" t="s">
        <v>6579</v>
      </c>
      <c r="I2160" s="9" t="s">
        <v>7455</v>
      </c>
      <c r="J2160" s="9">
        <v>147</v>
      </c>
      <c r="K2160" s="9" t="s">
        <v>7474</v>
      </c>
      <c r="L2160" s="9" t="s">
        <v>7508</v>
      </c>
      <c r="M2160" s="9">
        <v>138.61000000000001</v>
      </c>
      <c r="N2160" s="9">
        <v>77.64</v>
      </c>
      <c r="O2160" s="9">
        <v>2</v>
      </c>
      <c r="P2160" s="9"/>
      <c r="Q2160" s="9">
        <v>410</v>
      </c>
      <c r="R2160" s="9">
        <v>5</v>
      </c>
    </row>
    <row r="2161" spans="1:18" x14ac:dyDescent="0.3">
      <c r="A2161" s="9">
        <v>1360</v>
      </c>
      <c r="B2161" s="9" t="s">
        <v>2177</v>
      </c>
      <c r="C2161" s="9">
        <v>36</v>
      </c>
      <c r="D2161" s="9" t="s">
        <v>5020</v>
      </c>
      <c r="E2161" s="9" t="s">
        <v>6356</v>
      </c>
      <c r="F2161" s="9">
        <v>1</v>
      </c>
      <c r="G2161" s="9">
        <v>10212</v>
      </c>
      <c r="H2161" s="9" t="s">
        <v>6356</v>
      </c>
      <c r="I2161" s="9" t="s">
        <v>7457</v>
      </c>
      <c r="J2161" s="9">
        <v>128</v>
      </c>
      <c r="K2161" s="9" t="s">
        <v>7473</v>
      </c>
      <c r="L2161" s="9" t="s">
        <v>7509</v>
      </c>
      <c r="M2161" s="9">
        <v>683.27</v>
      </c>
      <c r="N2161" s="9">
        <v>399.84</v>
      </c>
      <c r="O2161" s="9">
        <v>5</v>
      </c>
      <c r="P2161" s="9"/>
      <c r="Q2161" s="9">
        <v>809</v>
      </c>
      <c r="R2161" s="9">
        <v>4</v>
      </c>
    </row>
    <row r="2162" spans="1:18" x14ac:dyDescent="0.3">
      <c r="A2162" s="9">
        <v>2243</v>
      </c>
      <c r="B2162" s="9" t="s">
        <v>2178</v>
      </c>
      <c r="C2162" s="9">
        <v>68</v>
      </c>
      <c r="D2162" s="9" t="s">
        <v>5019</v>
      </c>
      <c r="E2162" s="9" t="s">
        <v>6308</v>
      </c>
      <c r="F2162" s="9">
        <v>0</v>
      </c>
      <c r="G2162" s="9">
        <v>13901</v>
      </c>
      <c r="H2162" s="9" t="s">
        <v>6308</v>
      </c>
      <c r="I2162" s="9" t="s">
        <v>7455</v>
      </c>
      <c r="J2162" s="9">
        <v>122</v>
      </c>
      <c r="K2162" s="9" t="s">
        <v>7465</v>
      </c>
      <c r="L2162" s="9" t="s">
        <v>7510</v>
      </c>
      <c r="M2162" s="9">
        <v>1374.01</v>
      </c>
      <c r="N2162" s="9">
        <v>659.65</v>
      </c>
      <c r="O2162" s="9">
        <v>3</v>
      </c>
      <c r="P2162" s="9"/>
      <c r="Q2162" s="9">
        <v>437</v>
      </c>
      <c r="R2162" s="9">
        <v>8</v>
      </c>
    </row>
    <row r="2163" spans="1:18" x14ac:dyDescent="0.3">
      <c r="A2163" s="9">
        <v>2009</v>
      </c>
      <c r="B2163" s="9" t="s">
        <v>2179</v>
      </c>
      <c r="C2163" s="9">
        <v>52</v>
      </c>
      <c r="D2163" s="9" t="s">
        <v>5019</v>
      </c>
      <c r="E2163" s="9" t="s">
        <v>6580</v>
      </c>
      <c r="F2163" s="9">
        <v>0</v>
      </c>
      <c r="G2163" s="9">
        <v>13785</v>
      </c>
      <c r="H2163" s="9" t="s">
        <v>6580</v>
      </c>
      <c r="I2163" s="9" t="s">
        <v>7455</v>
      </c>
      <c r="J2163" s="9">
        <v>108</v>
      </c>
      <c r="K2163" s="9" t="s">
        <v>7496</v>
      </c>
      <c r="L2163" s="9" t="s">
        <v>7509</v>
      </c>
      <c r="M2163" s="9">
        <v>1197.3599999999999</v>
      </c>
      <c r="N2163" s="9">
        <v>791.85</v>
      </c>
      <c r="O2163" s="9">
        <v>1</v>
      </c>
      <c r="P2163" s="9"/>
      <c r="Q2163" s="9">
        <v>764</v>
      </c>
      <c r="R2163" s="9">
        <v>3</v>
      </c>
    </row>
    <row r="2164" spans="1:18" x14ac:dyDescent="0.3">
      <c r="A2164" s="9">
        <v>1703</v>
      </c>
      <c r="B2164" s="9" t="s">
        <v>2180</v>
      </c>
      <c r="C2164" s="9">
        <v>34</v>
      </c>
      <c r="D2164" s="9" t="s">
        <v>5021</v>
      </c>
      <c r="E2164" s="9" t="s">
        <v>5102</v>
      </c>
      <c r="F2164" s="9">
        <v>0</v>
      </c>
      <c r="G2164" s="9">
        <v>12315</v>
      </c>
      <c r="H2164" s="9" t="s">
        <v>5102</v>
      </c>
      <c r="I2164" s="9" t="s">
        <v>7457</v>
      </c>
      <c r="J2164" s="9">
        <v>132</v>
      </c>
      <c r="K2164" s="9" t="s">
        <v>7506</v>
      </c>
      <c r="L2164" s="9" t="s">
        <v>7508</v>
      </c>
      <c r="M2164" s="9">
        <v>492.88</v>
      </c>
      <c r="N2164" s="9">
        <v>200.76</v>
      </c>
      <c r="O2164" s="9">
        <v>3</v>
      </c>
      <c r="P2164" s="9"/>
      <c r="Q2164" s="9">
        <v>681</v>
      </c>
      <c r="R2164" s="9">
        <v>6</v>
      </c>
    </row>
    <row r="2165" spans="1:18" x14ac:dyDescent="0.3">
      <c r="A2165" s="9">
        <v>1574</v>
      </c>
      <c r="B2165" s="9" t="s">
        <v>2181</v>
      </c>
      <c r="C2165" s="9">
        <v>11</v>
      </c>
      <c r="D2165" s="9" t="s">
        <v>5019</v>
      </c>
      <c r="E2165" s="9" t="s">
        <v>6581</v>
      </c>
      <c r="F2165" s="9">
        <v>0</v>
      </c>
      <c r="G2165" s="9">
        <v>13053</v>
      </c>
      <c r="H2165" s="9" t="s">
        <v>6581</v>
      </c>
      <c r="I2165" s="9" t="s">
        <v>7456</v>
      </c>
      <c r="J2165" s="9">
        <v>133</v>
      </c>
      <c r="K2165" s="9" t="s">
        <v>7498</v>
      </c>
      <c r="L2165" s="9" t="s">
        <v>7508</v>
      </c>
      <c r="M2165" s="9">
        <v>1390.97</v>
      </c>
      <c r="N2165" s="9">
        <v>788.91</v>
      </c>
      <c r="O2165" s="9">
        <v>4</v>
      </c>
      <c r="P2165" s="9"/>
      <c r="Q2165" s="9">
        <v>762</v>
      </c>
      <c r="R2165" s="9">
        <v>6</v>
      </c>
    </row>
    <row r="2166" spans="1:18" x14ac:dyDescent="0.3">
      <c r="A2166" s="9">
        <v>2184</v>
      </c>
      <c r="B2166" s="9" t="s">
        <v>2182</v>
      </c>
      <c r="C2166" s="9">
        <v>27</v>
      </c>
      <c r="D2166" s="9" t="s">
        <v>5020</v>
      </c>
      <c r="E2166" s="9" t="s">
        <v>6242</v>
      </c>
      <c r="F2166" s="9">
        <v>0</v>
      </c>
      <c r="G2166" s="9">
        <v>13738</v>
      </c>
      <c r="H2166" s="9" t="s">
        <v>6242</v>
      </c>
      <c r="I2166" s="9" t="s">
        <v>7455</v>
      </c>
      <c r="J2166" s="9">
        <v>113</v>
      </c>
      <c r="K2166" s="9" t="s">
        <v>7460</v>
      </c>
      <c r="L2166" s="9" t="s">
        <v>7508</v>
      </c>
      <c r="M2166" s="9">
        <v>527.99</v>
      </c>
      <c r="N2166" s="9">
        <v>272</v>
      </c>
      <c r="O2166" s="9">
        <v>4</v>
      </c>
      <c r="P2166" s="9"/>
      <c r="Q2166" s="9">
        <v>338</v>
      </c>
      <c r="R2166" s="9">
        <v>9</v>
      </c>
    </row>
    <row r="2167" spans="1:18" x14ac:dyDescent="0.3">
      <c r="A2167" s="9">
        <v>2112</v>
      </c>
      <c r="B2167" s="9" t="s">
        <v>2183</v>
      </c>
      <c r="C2167" s="9">
        <v>18</v>
      </c>
      <c r="D2167" s="9" t="s">
        <v>5022</v>
      </c>
      <c r="E2167" s="9" t="s">
        <v>6582</v>
      </c>
      <c r="F2167" s="9">
        <v>0</v>
      </c>
      <c r="G2167" s="9">
        <v>12754</v>
      </c>
      <c r="H2167" s="9" t="s">
        <v>6582</v>
      </c>
      <c r="I2167" s="9" t="s">
        <v>7457</v>
      </c>
      <c r="J2167" s="9">
        <v>127</v>
      </c>
      <c r="K2167" s="9" t="s">
        <v>7489</v>
      </c>
      <c r="L2167" s="9" t="s">
        <v>7510</v>
      </c>
      <c r="M2167" s="9">
        <v>155.15</v>
      </c>
      <c r="N2167" s="9">
        <v>90.17</v>
      </c>
      <c r="O2167" s="9">
        <v>1</v>
      </c>
      <c r="P2167" s="9"/>
      <c r="Q2167" s="9">
        <v>721</v>
      </c>
      <c r="R2167" s="9">
        <v>4</v>
      </c>
    </row>
    <row r="2168" spans="1:18" x14ac:dyDescent="0.3">
      <c r="A2168" s="9">
        <v>1687</v>
      </c>
      <c r="B2168" s="9" t="s">
        <v>2184</v>
      </c>
      <c r="C2168" s="9">
        <v>12</v>
      </c>
      <c r="D2168" s="9" t="s">
        <v>5021</v>
      </c>
      <c r="E2168" s="9" t="s">
        <v>6380</v>
      </c>
      <c r="F2168" s="9">
        <v>0</v>
      </c>
      <c r="G2168" s="9">
        <v>10539</v>
      </c>
      <c r="H2168" s="9" t="s">
        <v>6380</v>
      </c>
      <c r="I2168" s="9" t="s">
        <v>7457</v>
      </c>
      <c r="J2168" s="9">
        <v>118</v>
      </c>
      <c r="K2168" s="9" t="s">
        <v>7501</v>
      </c>
      <c r="L2168" s="9" t="s">
        <v>7508</v>
      </c>
      <c r="M2168" s="9">
        <v>1491.38</v>
      </c>
      <c r="N2168" s="9">
        <v>757.7</v>
      </c>
      <c r="O2168" s="9">
        <v>2</v>
      </c>
      <c r="P2168" s="9"/>
      <c r="Q2168" s="9">
        <v>562</v>
      </c>
      <c r="R2168" s="9">
        <v>5</v>
      </c>
    </row>
    <row r="2169" spans="1:18" x14ac:dyDescent="0.3">
      <c r="A2169" s="9">
        <v>1780</v>
      </c>
      <c r="B2169" s="9" t="s">
        <v>2185</v>
      </c>
      <c r="C2169" s="9">
        <v>51</v>
      </c>
      <c r="D2169" s="9" t="s">
        <v>5019</v>
      </c>
      <c r="E2169" s="9" t="s">
        <v>6583</v>
      </c>
      <c r="F2169" s="9">
        <v>0</v>
      </c>
      <c r="G2169" s="9">
        <v>10705</v>
      </c>
      <c r="H2169" s="9" t="s">
        <v>6583</v>
      </c>
      <c r="I2169" s="9" t="s">
        <v>7457</v>
      </c>
      <c r="J2169" s="9">
        <v>118</v>
      </c>
      <c r="K2169" s="9" t="s">
        <v>7501</v>
      </c>
      <c r="L2169" s="9" t="s">
        <v>7509</v>
      </c>
      <c r="M2169" s="9">
        <v>1311.53</v>
      </c>
      <c r="N2169" s="9">
        <v>806.99</v>
      </c>
      <c r="O2169" s="9">
        <v>1</v>
      </c>
      <c r="P2169" s="9"/>
      <c r="Q2169" s="9">
        <v>438</v>
      </c>
      <c r="R2169" s="9">
        <v>6</v>
      </c>
    </row>
    <row r="2170" spans="1:18" x14ac:dyDescent="0.3">
      <c r="A2170" s="9">
        <v>1584</v>
      </c>
      <c r="B2170" s="9" t="s">
        <v>2186</v>
      </c>
      <c r="C2170" s="9">
        <v>40</v>
      </c>
      <c r="D2170" s="9" t="s">
        <v>5021</v>
      </c>
      <c r="E2170" s="9" t="s">
        <v>6397</v>
      </c>
      <c r="F2170" s="9">
        <v>0</v>
      </c>
      <c r="G2170" s="9">
        <v>13995</v>
      </c>
      <c r="H2170" s="9" t="s">
        <v>6397</v>
      </c>
      <c r="I2170" s="9" t="s">
        <v>7455</v>
      </c>
      <c r="J2170" s="9">
        <v>113</v>
      </c>
      <c r="K2170" s="9" t="s">
        <v>7460</v>
      </c>
      <c r="L2170" s="9" t="s">
        <v>7507</v>
      </c>
      <c r="M2170" s="9">
        <v>725.6</v>
      </c>
      <c r="N2170" s="9">
        <v>294.67</v>
      </c>
      <c r="O2170" s="9">
        <v>2</v>
      </c>
      <c r="P2170" s="9"/>
      <c r="Q2170" s="9">
        <v>594</v>
      </c>
      <c r="R2170" s="9">
        <v>2</v>
      </c>
    </row>
    <row r="2171" spans="1:18" x14ac:dyDescent="0.3">
      <c r="A2171" s="9">
        <v>1588</v>
      </c>
      <c r="B2171" s="9" t="s">
        <v>2187</v>
      </c>
      <c r="C2171" s="9">
        <v>66</v>
      </c>
      <c r="D2171" s="9" t="s">
        <v>5018</v>
      </c>
      <c r="E2171" s="9" t="s">
        <v>6315</v>
      </c>
      <c r="F2171" s="9">
        <v>0</v>
      </c>
      <c r="G2171" s="9">
        <v>13058</v>
      </c>
      <c r="H2171" s="9" t="s">
        <v>6315</v>
      </c>
      <c r="I2171" s="9" t="s">
        <v>7456</v>
      </c>
      <c r="J2171" s="9">
        <v>122</v>
      </c>
      <c r="K2171" s="9" t="s">
        <v>7465</v>
      </c>
      <c r="L2171" s="9" t="s">
        <v>7507</v>
      </c>
      <c r="M2171" s="9">
        <v>1016.25</v>
      </c>
      <c r="N2171" s="9">
        <v>530.25</v>
      </c>
      <c r="O2171" s="9">
        <v>4</v>
      </c>
      <c r="P2171" s="9"/>
      <c r="Q2171" s="9">
        <v>397</v>
      </c>
      <c r="R2171" s="9">
        <v>5</v>
      </c>
    </row>
    <row r="2172" spans="1:18" x14ac:dyDescent="0.3">
      <c r="A2172" s="9">
        <v>2182</v>
      </c>
      <c r="B2172" s="9" t="s">
        <v>2188</v>
      </c>
      <c r="C2172" s="9">
        <v>25</v>
      </c>
      <c r="D2172" s="9" t="s">
        <v>5021</v>
      </c>
      <c r="E2172" s="9" t="s">
        <v>6584</v>
      </c>
      <c r="F2172" s="9">
        <v>1</v>
      </c>
      <c r="G2172" s="9">
        <v>11758</v>
      </c>
      <c r="H2172" s="9" t="s">
        <v>6584</v>
      </c>
      <c r="I2172" s="9" t="s">
        <v>7455</v>
      </c>
      <c r="J2172" s="9">
        <v>114</v>
      </c>
      <c r="K2172" s="9" t="s">
        <v>7463</v>
      </c>
      <c r="L2172" s="9" t="s">
        <v>7508</v>
      </c>
      <c r="M2172" s="9">
        <v>1023.28</v>
      </c>
      <c r="N2172" s="9">
        <v>664.5</v>
      </c>
      <c r="O2172" s="9">
        <v>1</v>
      </c>
      <c r="P2172" s="9"/>
      <c r="Q2172" s="9">
        <v>568</v>
      </c>
      <c r="R2172" s="9">
        <v>3</v>
      </c>
    </row>
    <row r="2173" spans="1:18" x14ac:dyDescent="0.3">
      <c r="A2173" s="9">
        <v>1488</v>
      </c>
      <c r="B2173" s="9" t="s">
        <v>2189</v>
      </c>
      <c r="C2173" s="9">
        <v>39</v>
      </c>
      <c r="D2173" s="9" t="s">
        <v>5022</v>
      </c>
      <c r="E2173" s="9" t="s">
        <v>6585</v>
      </c>
      <c r="F2173" s="9">
        <v>1</v>
      </c>
      <c r="G2173" s="9">
        <v>12666</v>
      </c>
      <c r="H2173" s="9" t="s">
        <v>6585</v>
      </c>
      <c r="I2173" s="9" t="s">
        <v>7455</v>
      </c>
      <c r="J2173" s="9">
        <v>111</v>
      </c>
      <c r="K2173" s="9" t="s">
        <v>7476</v>
      </c>
      <c r="L2173" s="9" t="s">
        <v>7508</v>
      </c>
      <c r="M2173" s="9">
        <v>332</v>
      </c>
      <c r="N2173" s="9">
        <v>157.72</v>
      </c>
      <c r="O2173" s="9">
        <v>1</v>
      </c>
      <c r="P2173" s="9"/>
      <c r="Q2173" s="9">
        <v>756</v>
      </c>
      <c r="R2173" s="9">
        <v>6</v>
      </c>
    </row>
    <row r="2174" spans="1:18" x14ac:dyDescent="0.3">
      <c r="A2174" s="9">
        <v>1970</v>
      </c>
      <c r="B2174" s="9" t="s">
        <v>2190</v>
      </c>
      <c r="C2174" s="9">
        <v>19</v>
      </c>
      <c r="D2174" s="9" t="s">
        <v>5018</v>
      </c>
      <c r="E2174" s="9" t="s">
        <v>6586</v>
      </c>
      <c r="F2174" s="9">
        <v>0</v>
      </c>
      <c r="G2174" s="9">
        <v>11684</v>
      </c>
      <c r="H2174" s="9" t="s">
        <v>6586</v>
      </c>
      <c r="I2174" s="9" t="s">
        <v>7455</v>
      </c>
      <c r="J2174" s="9">
        <v>139</v>
      </c>
      <c r="K2174" s="9" t="s">
        <v>7486</v>
      </c>
      <c r="L2174" s="9" t="s">
        <v>7510</v>
      </c>
      <c r="M2174" s="9">
        <v>340.07</v>
      </c>
      <c r="N2174" s="9">
        <v>141.41</v>
      </c>
      <c r="O2174" s="9">
        <v>2</v>
      </c>
      <c r="P2174" s="9"/>
      <c r="Q2174" s="9">
        <v>448</v>
      </c>
      <c r="R2174" s="9">
        <v>4</v>
      </c>
    </row>
    <row r="2175" spans="1:18" x14ac:dyDescent="0.3">
      <c r="A2175" s="9">
        <v>2347</v>
      </c>
      <c r="B2175" s="9" t="s">
        <v>2191</v>
      </c>
      <c r="C2175" s="9">
        <v>31</v>
      </c>
      <c r="D2175" s="9" t="s">
        <v>5018</v>
      </c>
      <c r="E2175" s="9" t="s">
        <v>5840</v>
      </c>
      <c r="F2175" s="9">
        <v>0</v>
      </c>
      <c r="G2175" s="9">
        <v>11158</v>
      </c>
      <c r="H2175" s="9" t="s">
        <v>5840</v>
      </c>
      <c r="I2175" s="9" t="s">
        <v>7457</v>
      </c>
      <c r="J2175" s="9">
        <v>122</v>
      </c>
      <c r="K2175" s="9" t="s">
        <v>7465</v>
      </c>
      <c r="L2175" s="9" t="s">
        <v>7507</v>
      </c>
      <c r="M2175" s="9">
        <v>730.89</v>
      </c>
      <c r="N2175" s="9">
        <v>401.23</v>
      </c>
      <c r="O2175" s="9">
        <v>4</v>
      </c>
      <c r="P2175" s="9"/>
      <c r="Q2175" s="9">
        <v>502</v>
      </c>
      <c r="R2175" s="9">
        <v>5</v>
      </c>
    </row>
    <row r="2176" spans="1:18" x14ac:dyDescent="0.3">
      <c r="A2176" s="9">
        <v>2404</v>
      </c>
      <c r="B2176" s="9" t="s">
        <v>2192</v>
      </c>
      <c r="C2176" s="9">
        <v>36</v>
      </c>
      <c r="D2176" s="9" t="s">
        <v>5021</v>
      </c>
      <c r="E2176" s="9" t="s">
        <v>5092</v>
      </c>
      <c r="F2176" s="9">
        <v>0</v>
      </c>
      <c r="G2176" s="9">
        <v>10497</v>
      </c>
      <c r="H2176" s="9" t="s">
        <v>5092</v>
      </c>
      <c r="I2176" s="9" t="s">
        <v>7456</v>
      </c>
      <c r="J2176" s="9">
        <v>136</v>
      </c>
      <c r="K2176" s="9" t="s">
        <v>7503</v>
      </c>
      <c r="L2176" s="9" t="s">
        <v>7510</v>
      </c>
      <c r="M2176" s="9">
        <v>1371.78</v>
      </c>
      <c r="N2176" s="9">
        <v>950.59</v>
      </c>
      <c r="O2176" s="9">
        <v>4</v>
      </c>
      <c r="P2176" s="9"/>
      <c r="Q2176" s="9">
        <v>782</v>
      </c>
      <c r="R2176" s="9">
        <v>4</v>
      </c>
    </row>
    <row r="2177" spans="1:18" x14ac:dyDescent="0.3">
      <c r="A2177" s="9">
        <v>2125</v>
      </c>
      <c r="B2177" s="9" t="s">
        <v>2193</v>
      </c>
      <c r="C2177" s="9">
        <v>34</v>
      </c>
      <c r="D2177" s="9" t="s">
        <v>5020</v>
      </c>
      <c r="E2177" s="9" t="s">
        <v>6170</v>
      </c>
      <c r="F2177" s="9">
        <v>0</v>
      </c>
      <c r="G2177" s="9">
        <v>13068</v>
      </c>
      <c r="H2177" s="9" t="s">
        <v>6170</v>
      </c>
      <c r="I2177" s="9" t="s">
        <v>7455</v>
      </c>
      <c r="J2177" s="9">
        <v>117</v>
      </c>
      <c r="K2177" s="9" t="s">
        <v>7483</v>
      </c>
      <c r="L2177" s="9" t="s">
        <v>7510</v>
      </c>
      <c r="M2177" s="9">
        <v>64.489999999999995</v>
      </c>
      <c r="N2177" s="9">
        <v>27.04</v>
      </c>
      <c r="O2177" s="9">
        <v>2</v>
      </c>
      <c r="P2177" s="9"/>
      <c r="Q2177" s="9">
        <v>549</v>
      </c>
      <c r="R2177" s="9">
        <v>7</v>
      </c>
    </row>
    <row r="2178" spans="1:18" x14ac:dyDescent="0.3">
      <c r="A2178" s="9">
        <v>1493</v>
      </c>
      <c r="B2178" s="9" t="s">
        <v>2194</v>
      </c>
      <c r="C2178" s="9">
        <v>40</v>
      </c>
      <c r="D2178" s="9" t="s">
        <v>5022</v>
      </c>
      <c r="E2178" s="9" t="s">
        <v>6587</v>
      </c>
      <c r="F2178" s="9">
        <v>0</v>
      </c>
      <c r="G2178" s="9">
        <v>13678</v>
      </c>
      <c r="H2178" s="9" t="s">
        <v>6587</v>
      </c>
      <c r="I2178" s="9" t="s">
        <v>7456</v>
      </c>
      <c r="J2178" s="9">
        <v>132</v>
      </c>
      <c r="K2178" s="9" t="s">
        <v>7506</v>
      </c>
      <c r="L2178" s="9" t="s">
        <v>7510</v>
      </c>
      <c r="M2178" s="9">
        <v>1184.6300000000001</v>
      </c>
      <c r="N2178" s="9">
        <v>498.75</v>
      </c>
      <c r="O2178" s="9">
        <v>2</v>
      </c>
      <c r="P2178" s="9"/>
      <c r="Q2178" s="9">
        <v>344</v>
      </c>
      <c r="R2178" s="9">
        <v>5</v>
      </c>
    </row>
    <row r="2179" spans="1:18" x14ac:dyDescent="0.3">
      <c r="A2179" s="9">
        <v>1018</v>
      </c>
      <c r="B2179" s="9" t="s">
        <v>2195</v>
      </c>
      <c r="C2179" s="9">
        <v>54</v>
      </c>
      <c r="D2179" s="9" t="s">
        <v>5020</v>
      </c>
      <c r="E2179" s="9" t="s">
        <v>6474</v>
      </c>
      <c r="F2179" s="9">
        <v>0</v>
      </c>
      <c r="G2179" s="9">
        <v>10781</v>
      </c>
      <c r="H2179" s="9" t="s">
        <v>6474</v>
      </c>
      <c r="I2179" s="9" t="s">
        <v>7455</v>
      </c>
      <c r="J2179" s="9">
        <v>114</v>
      </c>
      <c r="K2179" s="9" t="s">
        <v>7463</v>
      </c>
      <c r="L2179" s="9" t="s">
        <v>7510</v>
      </c>
      <c r="M2179" s="9">
        <v>133.41</v>
      </c>
      <c r="N2179" s="9">
        <v>77.180000000000007</v>
      </c>
      <c r="O2179" s="9">
        <v>2</v>
      </c>
      <c r="P2179" s="9"/>
      <c r="Q2179" s="9">
        <v>355</v>
      </c>
      <c r="R2179" s="9">
        <v>8</v>
      </c>
    </row>
    <row r="2180" spans="1:18" x14ac:dyDescent="0.3">
      <c r="A2180" s="9">
        <v>2477</v>
      </c>
      <c r="B2180" s="9" t="s">
        <v>2196</v>
      </c>
      <c r="C2180" s="9">
        <v>52</v>
      </c>
      <c r="D2180" s="9" t="s">
        <v>5022</v>
      </c>
      <c r="E2180" s="9" t="s">
        <v>5809</v>
      </c>
      <c r="F2180" s="9">
        <v>1</v>
      </c>
      <c r="G2180" s="9">
        <v>11909</v>
      </c>
      <c r="H2180" s="9" t="s">
        <v>5809</v>
      </c>
      <c r="I2180" s="9" t="s">
        <v>7456</v>
      </c>
      <c r="J2180" s="9">
        <v>142</v>
      </c>
      <c r="K2180" s="9" t="s">
        <v>7500</v>
      </c>
      <c r="L2180" s="9" t="s">
        <v>7509</v>
      </c>
      <c r="M2180" s="9">
        <v>743.42</v>
      </c>
      <c r="N2180" s="9">
        <v>353.14</v>
      </c>
      <c r="O2180" s="9">
        <v>4</v>
      </c>
      <c r="P2180" s="9">
        <v>0.05</v>
      </c>
      <c r="Q2180" s="9">
        <v>1200</v>
      </c>
      <c r="R2180" s="9">
        <v>2</v>
      </c>
    </row>
    <row r="2181" spans="1:18" x14ac:dyDescent="0.3">
      <c r="A2181" s="9">
        <v>1396</v>
      </c>
      <c r="B2181" s="9" t="s">
        <v>2197</v>
      </c>
      <c r="C2181" s="9">
        <v>28</v>
      </c>
      <c r="D2181" s="9" t="s">
        <v>5022</v>
      </c>
      <c r="E2181" s="9" t="s">
        <v>5608</v>
      </c>
      <c r="F2181" s="9">
        <v>0</v>
      </c>
      <c r="G2181" s="9">
        <v>10125</v>
      </c>
      <c r="H2181" s="9" t="s">
        <v>5608</v>
      </c>
      <c r="I2181" s="9" t="s">
        <v>7457</v>
      </c>
      <c r="J2181" s="9">
        <v>129</v>
      </c>
      <c r="K2181" s="9" t="s">
        <v>7471</v>
      </c>
      <c r="L2181" s="9" t="s">
        <v>7508</v>
      </c>
      <c r="M2181" s="9">
        <v>974.92</v>
      </c>
      <c r="N2181" s="9">
        <v>509.95</v>
      </c>
      <c r="O2181" s="9">
        <v>4</v>
      </c>
      <c r="P2181" s="9">
        <v>0.05</v>
      </c>
      <c r="Q2181" s="9">
        <v>384</v>
      </c>
      <c r="R2181" s="9">
        <v>7</v>
      </c>
    </row>
    <row r="2182" spans="1:18" x14ac:dyDescent="0.3">
      <c r="A2182" s="9">
        <v>2000</v>
      </c>
      <c r="B2182" s="9" t="s">
        <v>2198</v>
      </c>
      <c r="C2182" s="9">
        <v>39</v>
      </c>
      <c r="D2182" s="9" t="s">
        <v>5020</v>
      </c>
      <c r="E2182" s="9" t="s">
        <v>6452</v>
      </c>
      <c r="F2182" s="9">
        <v>1</v>
      </c>
      <c r="G2182" s="9">
        <v>13430</v>
      </c>
      <c r="H2182" s="9" t="s">
        <v>6452</v>
      </c>
      <c r="I2182" s="9" t="s">
        <v>7456</v>
      </c>
      <c r="J2182" s="9">
        <v>106</v>
      </c>
      <c r="K2182" s="9" t="s">
        <v>7477</v>
      </c>
      <c r="L2182" s="9" t="s">
        <v>7508</v>
      </c>
      <c r="M2182" s="9">
        <v>1045.8</v>
      </c>
      <c r="N2182" s="9">
        <v>678.88</v>
      </c>
      <c r="O2182" s="9">
        <v>1</v>
      </c>
      <c r="P2182" s="9">
        <v>0.1</v>
      </c>
      <c r="Q2182" s="9">
        <v>593</v>
      </c>
      <c r="R2182" s="9">
        <v>3</v>
      </c>
    </row>
    <row r="2183" spans="1:18" x14ac:dyDescent="0.3">
      <c r="A2183" s="9">
        <v>2302</v>
      </c>
      <c r="B2183" s="9" t="s">
        <v>2199</v>
      </c>
      <c r="C2183" s="9">
        <v>51</v>
      </c>
      <c r="D2183" s="9" t="s">
        <v>5023</v>
      </c>
      <c r="E2183" s="9" t="s">
        <v>6588</v>
      </c>
      <c r="F2183" s="9">
        <v>1</v>
      </c>
      <c r="G2183" s="9">
        <v>11526</v>
      </c>
      <c r="H2183" s="9" t="s">
        <v>6588</v>
      </c>
      <c r="I2183" s="9" t="s">
        <v>7457</v>
      </c>
      <c r="J2183" s="9">
        <v>104</v>
      </c>
      <c r="K2183" s="9" t="s">
        <v>7499</v>
      </c>
      <c r="L2183" s="9" t="s">
        <v>7510</v>
      </c>
      <c r="M2183" s="9">
        <v>134.79</v>
      </c>
      <c r="N2183" s="9">
        <v>61.96</v>
      </c>
      <c r="O2183" s="9">
        <v>4</v>
      </c>
      <c r="P2183" s="9"/>
      <c r="Q2183" s="9">
        <v>358</v>
      </c>
      <c r="R2183" s="9">
        <v>3</v>
      </c>
    </row>
    <row r="2184" spans="1:18" x14ac:dyDescent="0.3">
      <c r="A2184" s="9">
        <v>1850</v>
      </c>
      <c r="B2184" s="9" t="s">
        <v>2200</v>
      </c>
      <c r="C2184" s="9">
        <v>55</v>
      </c>
      <c r="D2184" s="9" t="s">
        <v>5018</v>
      </c>
      <c r="E2184" s="9" t="s">
        <v>6589</v>
      </c>
      <c r="F2184" s="9">
        <v>1</v>
      </c>
      <c r="G2184" s="9">
        <v>10840</v>
      </c>
      <c r="H2184" s="9" t="s">
        <v>6589</v>
      </c>
      <c r="I2184" s="9" t="s">
        <v>7457</v>
      </c>
      <c r="J2184" s="9">
        <v>111</v>
      </c>
      <c r="K2184" s="9" t="s">
        <v>7476</v>
      </c>
      <c r="L2184" s="9" t="s">
        <v>7510</v>
      </c>
      <c r="M2184" s="9">
        <v>656.98</v>
      </c>
      <c r="N2184" s="9">
        <v>404.56</v>
      </c>
      <c r="O2184" s="9">
        <v>3</v>
      </c>
      <c r="P2184" s="9"/>
      <c r="Q2184" s="9">
        <v>629</v>
      </c>
      <c r="R2184" s="9">
        <v>4</v>
      </c>
    </row>
    <row r="2185" spans="1:18" x14ac:dyDescent="0.3">
      <c r="A2185" s="9">
        <v>2388</v>
      </c>
      <c r="B2185" s="9" t="s">
        <v>2201</v>
      </c>
      <c r="C2185" s="9">
        <v>30</v>
      </c>
      <c r="D2185" s="9" t="s">
        <v>5021</v>
      </c>
      <c r="E2185" s="9" t="s">
        <v>6590</v>
      </c>
      <c r="F2185" s="9">
        <v>1</v>
      </c>
      <c r="G2185" s="9">
        <v>10982</v>
      </c>
      <c r="H2185" s="9" t="s">
        <v>6590</v>
      </c>
      <c r="I2185" s="9" t="s">
        <v>7456</v>
      </c>
      <c r="J2185" s="9">
        <v>145</v>
      </c>
      <c r="K2185" s="9" t="s">
        <v>7470</v>
      </c>
      <c r="L2185" s="9" t="s">
        <v>7512</v>
      </c>
      <c r="M2185" s="9">
        <v>896.56</v>
      </c>
      <c r="N2185" s="9">
        <v>494.31</v>
      </c>
      <c r="O2185" s="9">
        <v>3</v>
      </c>
      <c r="P2185" s="9">
        <v>0.1</v>
      </c>
      <c r="Q2185" s="9">
        <v>740</v>
      </c>
      <c r="R2185" s="9">
        <v>3</v>
      </c>
    </row>
    <row r="2186" spans="1:18" x14ac:dyDescent="0.3">
      <c r="A2186" s="9">
        <v>2354</v>
      </c>
      <c r="B2186" s="9" t="s">
        <v>2202</v>
      </c>
      <c r="C2186" s="9">
        <v>50</v>
      </c>
      <c r="D2186" s="9" t="s">
        <v>5020</v>
      </c>
      <c r="E2186" s="9" t="s">
        <v>5227</v>
      </c>
      <c r="F2186" s="9">
        <v>0</v>
      </c>
      <c r="G2186" s="9">
        <v>11341</v>
      </c>
      <c r="H2186" s="9" t="s">
        <v>5227</v>
      </c>
      <c r="I2186" s="9" t="s">
        <v>7455</v>
      </c>
      <c r="J2186" s="9">
        <v>140</v>
      </c>
      <c r="K2186" s="9" t="s">
        <v>7468</v>
      </c>
      <c r="L2186" s="9" t="s">
        <v>7510</v>
      </c>
      <c r="M2186" s="9">
        <v>145.77000000000001</v>
      </c>
      <c r="N2186" s="9">
        <v>97.88</v>
      </c>
      <c r="O2186" s="9">
        <v>2</v>
      </c>
      <c r="P2186" s="9"/>
      <c r="Q2186" s="9">
        <v>415</v>
      </c>
      <c r="R2186" s="9">
        <v>3</v>
      </c>
    </row>
    <row r="2187" spans="1:18" x14ac:dyDescent="0.3">
      <c r="A2187" s="9">
        <v>2367</v>
      </c>
      <c r="B2187" s="9" t="s">
        <v>2203</v>
      </c>
      <c r="C2187" s="9">
        <v>44</v>
      </c>
      <c r="D2187" s="9" t="s">
        <v>5020</v>
      </c>
      <c r="E2187" s="9" t="s">
        <v>6591</v>
      </c>
      <c r="F2187" s="9">
        <v>1</v>
      </c>
      <c r="G2187" s="9">
        <v>10011</v>
      </c>
      <c r="H2187" s="9" t="s">
        <v>6591</v>
      </c>
      <c r="I2187" s="9" t="s">
        <v>7455</v>
      </c>
      <c r="J2187" s="9">
        <v>110</v>
      </c>
      <c r="K2187" s="9" t="s">
        <v>7493</v>
      </c>
      <c r="L2187" s="9" t="s">
        <v>7509</v>
      </c>
      <c r="M2187" s="9">
        <v>245.89</v>
      </c>
      <c r="N2187" s="9">
        <v>170.13</v>
      </c>
      <c r="O2187" s="9">
        <v>2</v>
      </c>
      <c r="P2187" s="9"/>
      <c r="Q2187" s="9">
        <v>825</v>
      </c>
      <c r="R2187" s="9">
        <v>7</v>
      </c>
    </row>
    <row r="2188" spans="1:18" x14ac:dyDescent="0.3">
      <c r="A2188" s="9">
        <v>1821</v>
      </c>
      <c r="B2188" s="9" t="s">
        <v>2204</v>
      </c>
      <c r="C2188" s="9">
        <v>24</v>
      </c>
      <c r="D2188" s="9" t="s">
        <v>5021</v>
      </c>
      <c r="E2188" s="9" t="s">
        <v>6391</v>
      </c>
      <c r="F2188" s="9">
        <v>0</v>
      </c>
      <c r="G2188" s="9">
        <v>11500</v>
      </c>
      <c r="H2188" s="9" t="s">
        <v>6391</v>
      </c>
      <c r="I2188" s="9" t="s">
        <v>7455</v>
      </c>
      <c r="J2188" s="9">
        <v>128</v>
      </c>
      <c r="K2188" s="9" t="s">
        <v>7473</v>
      </c>
      <c r="L2188" s="9" t="s">
        <v>7509</v>
      </c>
      <c r="M2188" s="9">
        <v>1012.29</v>
      </c>
      <c r="N2188" s="9">
        <v>552.19000000000005</v>
      </c>
      <c r="O2188" s="9">
        <v>2</v>
      </c>
      <c r="P2188" s="9"/>
      <c r="Q2188" s="9">
        <v>673</v>
      </c>
      <c r="R2188" s="9">
        <v>7</v>
      </c>
    </row>
    <row r="2189" spans="1:18" x14ac:dyDescent="0.3">
      <c r="A2189" s="9">
        <v>1454</v>
      </c>
      <c r="B2189" s="9" t="s">
        <v>2205</v>
      </c>
      <c r="C2189" s="9">
        <v>52</v>
      </c>
      <c r="D2189" s="9" t="s">
        <v>5018</v>
      </c>
      <c r="E2189" s="9" t="s">
        <v>6592</v>
      </c>
      <c r="F2189" s="9">
        <v>0</v>
      </c>
      <c r="G2189" s="9">
        <v>11317</v>
      </c>
      <c r="H2189" s="9" t="s">
        <v>6592</v>
      </c>
      <c r="I2189" s="9" t="s">
        <v>7455</v>
      </c>
      <c r="J2189" s="9">
        <v>111</v>
      </c>
      <c r="K2189" s="9" t="s">
        <v>7476</v>
      </c>
      <c r="L2189" s="9" t="s">
        <v>7510</v>
      </c>
      <c r="M2189" s="9">
        <v>806.38</v>
      </c>
      <c r="N2189" s="9">
        <v>463.99</v>
      </c>
      <c r="O2189" s="9">
        <v>1</v>
      </c>
      <c r="P2189" s="9">
        <v>0.2</v>
      </c>
      <c r="Q2189" s="9">
        <v>561</v>
      </c>
      <c r="R2189" s="9">
        <v>7</v>
      </c>
    </row>
    <row r="2190" spans="1:18" x14ac:dyDescent="0.3">
      <c r="A2190" s="9">
        <v>1724</v>
      </c>
      <c r="B2190" s="9" t="s">
        <v>2206</v>
      </c>
      <c r="C2190" s="9">
        <v>42</v>
      </c>
      <c r="D2190" s="9" t="s">
        <v>5021</v>
      </c>
      <c r="E2190" s="9" t="s">
        <v>6593</v>
      </c>
      <c r="F2190" s="9">
        <v>0</v>
      </c>
      <c r="G2190" s="9">
        <v>11463</v>
      </c>
      <c r="H2190" s="9" t="s">
        <v>6593</v>
      </c>
      <c r="I2190" s="9" t="s">
        <v>7456</v>
      </c>
      <c r="J2190" s="9">
        <v>135</v>
      </c>
      <c r="K2190" s="9" t="s">
        <v>7458</v>
      </c>
      <c r="L2190" s="9" t="s">
        <v>7508</v>
      </c>
      <c r="M2190" s="9">
        <v>284.64999999999998</v>
      </c>
      <c r="N2190" s="9">
        <v>177.55</v>
      </c>
      <c r="O2190" s="9">
        <v>3</v>
      </c>
      <c r="P2190" s="9"/>
      <c r="Q2190" s="9">
        <v>760</v>
      </c>
      <c r="R2190" s="9">
        <v>4</v>
      </c>
    </row>
    <row r="2191" spans="1:18" x14ac:dyDescent="0.3">
      <c r="A2191" s="9">
        <v>2088</v>
      </c>
      <c r="B2191" s="9" t="s">
        <v>2207</v>
      </c>
      <c r="C2191" s="9">
        <v>13</v>
      </c>
      <c r="D2191" s="9" t="s">
        <v>5022</v>
      </c>
      <c r="E2191" s="9" t="s">
        <v>6188</v>
      </c>
      <c r="F2191" s="9">
        <v>0</v>
      </c>
      <c r="G2191" s="9">
        <v>11830</v>
      </c>
      <c r="H2191" s="9" t="s">
        <v>6188</v>
      </c>
      <c r="I2191" s="9" t="s">
        <v>7455</v>
      </c>
      <c r="J2191" s="9">
        <v>115</v>
      </c>
      <c r="K2191" s="9" t="s">
        <v>7481</v>
      </c>
      <c r="L2191" s="9" t="s">
        <v>7509</v>
      </c>
      <c r="M2191" s="9">
        <v>826.1</v>
      </c>
      <c r="N2191" s="9">
        <v>409.42</v>
      </c>
      <c r="O2191" s="9">
        <v>3</v>
      </c>
      <c r="P2191" s="9"/>
      <c r="Q2191" s="9">
        <v>339</v>
      </c>
      <c r="R2191" s="9">
        <v>6</v>
      </c>
    </row>
    <row r="2192" spans="1:18" x14ac:dyDescent="0.3">
      <c r="A2192" s="9">
        <v>2099</v>
      </c>
      <c r="B2192" s="9" t="s">
        <v>2208</v>
      </c>
      <c r="C2192" s="9">
        <v>35</v>
      </c>
      <c r="D2192" s="9" t="s">
        <v>5023</v>
      </c>
      <c r="E2192" s="9" t="s">
        <v>6540</v>
      </c>
      <c r="F2192" s="9">
        <v>0</v>
      </c>
      <c r="G2192" s="9">
        <v>13925</v>
      </c>
      <c r="H2192" s="9" t="s">
        <v>6540</v>
      </c>
      <c r="I2192" s="9" t="s">
        <v>7455</v>
      </c>
      <c r="J2192" s="9">
        <v>108</v>
      </c>
      <c r="K2192" s="9" t="s">
        <v>7496</v>
      </c>
      <c r="L2192" s="9" t="s">
        <v>7508</v>
      </c>
      <c r="M2192" s="9">
        <v>1373.4</v>
      </c>
      <c r="N2192" s="9">
        <v>642.78</v>
      </c>
      <c r="O2192" s="9">
        <v>4</v>
      </c>
      <c r="P2192" s="9"/>
      <c r="Q2192" s="9">
        <v>909</v>
      </c>
      <c r="R2192" s="9">
        <v>4</v>
      </c>
    </row>
    <row r="2193" spans="1:18" x14ac:dyDescent="0.3">
      <c r="A2193" s="9">
        <v>1710</v>
      </c>
      <c r="B2193" s="9" t="s">
        <v>2209</v>
      </c>
      <c r="C2193" s="9">
        <v>40</v>
      </c>
      <c r="D2193" s="9" t="s">
        <v>5022</v>
      </c>
      <c r="E2193" s="9" t="s">
        <v>6416</v>
      </c>
      <c r="F2193" s="9">
        <v>1</v>
      </c>
      <c r="G2193" s="9">
        <v>10515</v>
      </c>
      <c r="H2193" s="9" t="s">
        <v>6416</v>
      </c>
      <c r="I2193" s="9" t="s">
        <v>7457</v>
      </c>
      <c r="J2193" s="9">
        <v>120</v>
      </c>
      <c r="K2193" s="9" t="s">
        <v>7488</v>
      </c>
      <c r="L2193" s="9" t="s">
        <v>7508</v>
      </c>
      <c r="M2193" s="9">
        <v>72.599999999999994</v>
      </c>
      <c r="N2193" s="9">
        <v>50.05</v>
      </c>
      <c r="O2193" s="9">
        <v>3</v>
      </c>
      <c r="P2193" s="9"/>
      <c r="Q2193" s="9">
        <v>568</v>
      </c>
      <c r="R2193" s="9">
        <v>2</v>
      </c>
    </row>
    <row r="2194" spans="1:18" x14ac:dyDescent="0.3">
      <c r="A2194" s="9">
        <v>1142</v>
      </c>
      <c r="B2194" s="9" t="s">
        <v>2210</v>
      </c>
      <c r="C2194" s="9">
        <v>30</v>
      </c>
      <c r="D2194" s="9" t="s">
        <v>5023</v>
      </c>
      <c r="E2194" s="9" t="s">
        <v>6594</v>
      </c>
      <c r="F2194" s="9">
        <v>0</v>
      </c>
      <c r="G2194" s="9">
        <v>13887</v>
      </c>
      <c r="H2194" s="9" t="s">
        <v>6594</v>
      </c>
      <c r="I2194" s="9" t="s">
        <v>7456</v>
      </c>
      <c r="J2194" s="9">
        <v>121</v>
      </c>
      <c r="K2194" s="9" t="s">
        <v>7495</v>
      </c>
      <c r="L2194" s="9" t="s">
        <v>7509</v>
      </c>
      <c r="M2194" s="9">
        <v>981.82</v>
      </c>
      <c r="N2194" s="9">
        <v>520.15</v>
      </c>
      <c r="O2194" s="9">
        <v>4</v>
      </c>
      <c r="P2194" s="9">
        <v>0.2</v>
      </c>
      <c r="Q2194" s="9">
        <v>368</v>
      </c>
      <c r="R2194" s="9">
        <v>5</v>
      </c>
    </row>
    <row r="2195" spans="1:18" x14ac:dyDescent="0.3">
      <c r="A2195" s="9">
        <v>1916</v>
      </c>
      <c r="B2195" s="9" t="s">
        <v>2211</v>
      </c>
      <c r="C2195" s="9">
        <v>58</v>
      </c>
      <c r="D2195" s="9" t="s">
        <v>5021</v>
      </c>
      <c r="E2195" s="9" t="s">
        <v>5620</v>
      </c>
      <c r="F2195" s="9">
        <v>0</v>
      </c>
      <c r="G2195" s="9">
        <v>13462</v>
      </c>
      <c r="H2195" s="9" t="s">
        <v>5620</v>
      </c>
      <c r="I2195" s="9" t="s">
        <v>7457</v>
      </c>
      <c r="J2195" s="9">
        <v>101</v>
      </c>
      <c r="K2195" s="9" t="s">
        <v>7478</v>
      </c>
      <c r="L2195" s="9" t="s">
        <v>7507</v>
      </c>
      <c r="M2195" s="9">
        <v>156.79</v>
      </c>
      <c r="N2195" s="9">
        <v>62.79</v>
      </c>
      <c r="O2195" s="9">
        <v>1</v>
      </c>
      <c r="P2195" s="9"/>
      <c r="Q2195" s="9">
        <v>1265</v>
      </c>
      <c r="R2195" s="9">
        <v>6</v>
      </c>
    </row>
    <row r="2196" spans="1:18" x14ac:dyDescent="0.3">
      <c r="A2196" s="9">
        <v>1827</v>
      </c>
      <c r="B2196" s="9" t="s">
        <v>2212</v>
      </c>
      <c r="C2196" s="9">
        <v>58</v>
      </c>
      <c r="D2196" s="9" t="s">
        <v>5022</v>
      </c>
      <c r="E2196" s="9" t="s">
        <v>6595</v>
      </c>
      <c r="F2196" s="9">
        <v>0</v>
      </c>
      <c r="G2196" s="9">
        <v>12363</v>
      </c>
      <c r="H2196" s="9" t="s">
        <v>6595</v>
      </c>
      <c r="I2196" s="9" t="s">
        <v>7457</v>
      </c>
      <c r="J2196" s="9">
        <v>129</v>
      </c>
      <c r="K2196" s="9" t="s">
        <v>7471</v>
      </c>
      <c r="L2196" s="9" t="s">
        <v>7511</v>
      </c>
      <c r="M2196" s="9">
        <v>59.35</v>
      </c>
      <c r="N2196" s="9">
        <v>38.659999999999997</v>
      </c>
      <c r="O2196" s="9">
        <v>2</v>
      </c>
      <c r="P2196" s="9"/>
      <c r="Q2196" s="9">
        <v>518</v>
      </c>
      <c r="R2196" s="9">
        <v>6</v>
      </c>
    </row>
    <row r="2197" spans="1:18" x14ac:dyDescent="0.3">
      <c r="A2197" s="9">
        <v>1604</v>
      </c>
      <c r="B2197" s="9" t="s">
        <v>2213</v>
      </c>
      <c r="C2197" s="9">
        <v>34</v>
      </c>
      <c r="D2197" s="9" t="s">
        <v>5018</v>
      </c>
      <c r="E2197" s="9" t="s">
        <v>5333</v>
      </c>
      <c r="F2197" s="9">
        <v>0</v>
      </c>
      <c r="G2197" s="9">
        <v>11703</v>
      </c>
      <c r="H2197" s="9" t="s">
        <v>5333</v>
      </c>
      <c r="I2197" s="9" t="s">
        <v>7455</v>
      </c>
      <c r="J2197" s="9">
        <v>124</v>
      </c>
      <c r="K2197" s="9" t="s">
        <v>7497</v>
      </c>
      <c r="L2197" s="9" t="s">
        <v>7507</v>
      </c>
      <c r="M2197" s="9">
        <v>268.45</v>
      </c>
      <c r="N2197" s="9">
        <v>155.66999999999999</v>
      </c>
      <c r="O2197" s="9">
        <v>2</v>
      </c>
      <c r="P2197" s="9"/>
      <c r="Q2197" s="9">
        <v>630</v>
      </c>
      <c r="R2197" s="9">
        <v>4</v>
      </c>
    </row>
    <row r="2198" spans="1:18" x14ac:dyDescent="0.3">
      <c r="A2198" s="9">
        <v>2496</v>
      </c>
      <c r="B2198" s="9" t="s">
        <v>2214</v>
      </c>
      <c r="C2198" s="9">
        <v>32</v>
      </c>
      <c r="D2198" s="9" t="s">
        <v>5022</v>
      </c>
      <c r="E2198" s="9" t="s">
        <v>5886</v>
      </c>
      <c r="F2198" s="9">
        <v>0</v>
      </c>
      <c r="G2198" s="9">
        <v>13079</v>
      </c>
      <c r="H2198" s="9" t="s">
        <v>5886</v>
      </c>
      <c r="I2198" s="9" t="s">
        <v>7455</v>
      </c>
      <c r="J2198" s="9">
        <v>130</v>
      </c>
      <c r="K2198" s="9" t="s">
        <v>7487</v>
      </c>
      <c r="L2198" s="9" t="s">
        <v>7509</v>
      </c>
      <c r="M2198" s="9">
        <v>663.21</v>
      </c>
      <c r="N2198" s="9">
        <v>298.82</v>
      </c>
      <c r="O2198" s="9">
        <v>4</v>
      </c>
      <c r="P2198" s="9">
        <v>0.1</v>
      </c>
      <c r="Q2198" s="9">
        <v>519</v>
      </c>
      <c r="R2198" s="9">
        <v>3</v>
      </c>
    </row>
    <row r="2199" spans="1:18" x14ac:dyDescent="0.3">
      <c r="A2199" s="9">
        <v>2440</v>
      </c>
      <c r="B2199" s="9" t="s">
        <v>2215</v>
      </c>
      <c r="C2199" s="9">
        <v>38</v>
      </c>
      <c r="D2199" s="9" t="s">
        <v>5020</v>
      </c>
      <c r="E2199" s="9" t="s">
        <v>6596</v>
      </c>
      <c r="F2199" s="9">
        <v>0</v>
      </c>
      <c r="G2199" s="9">
        <v>13579</v>
      </c>
      <c r="H2199" s="9" t="s">
        <v>6596</v>
      </c>
      <c r="I2199" s="9" t="s">
        <v>7456</v>
      </c>
      <c r="J2199" s="9">
        <v>140</v>
      </c>
      <c r="K2199" s="9" t="s">
        <v>7468</v>
      </c>
      <c r="L2199" s="9" t="s">
        <v>7509</v>
      </c>
      <c r="M2199" s="9">
        <v>1213.4000000000001</v>
      </c>
      <c r="N2199" s="9">
        <v>496.33</v>
      </c>
      <c r="O2199" s="9">
        <v>5</v>
      </c>
      <c r="P2199" s="9">
        <v>0.1</v>
      </c>
      <c r="Q2199" s="9">
        <v>453</v>
      </c>
      <c r="R2199" s="9">
        <v>4</v>
      </c>
    </row>
    <row r="2200" spans="1:18" x14ac:dyDescent="0.3">
      <c r="A2200" s="9">
        <v>1304</v>
      </c>
      <c r="B2200" s="9" t="s">
        <v>2216</v>
      </c>
      <c r="C2200" s="9">
        <v>36</v>
      </c>
      <c r="D2200" s="9" t="s">
        <v>5023</v>
      </c>
      <c r="E2200" s="9" t="s">
        <v>6597</v>
      </c>
      <c r="F2200" s="9">
        <v>0</v>
      </c>
      <c r="G2200" s="9">
        <v>11147</v>
      </c>
      <c r="H2200" s="9" t="s">
        <v>6597</v>
      </c>
      <c r="I2200" s="9" t="s">
        <v>7457</v>
      </c>
      <c r="J2200" s="9">
        <v>135</v>
      </c>
      <c r="K2200" s="9" t="s">
        <v>7458</v>
      </c>
      <c r="L2200" s="9" t="s">
        <v>7508</v>
      </c>
      <c r="M2200" s="9">
        <v>458.59</v>
      </c>
      <c r="N2200" s="9">
        <v>223.54</v>
      </c>
      <c r="O2200" s="9">
        <v>4</v>
      </c>
      <c r="P2200" s="9">
        <v>0.05</v>
      </c>
      <c r="Q2200" s="9">
        <v>522</v>
      </c>
      <c r="R2200" s="9">
        <v>6</v>
      </c>
    </row>
    <row r="2201" spans="1:18" x14ac:dyDescent="0.3">
      <c r="A2201" s="9">
        <v>1735</v>
      </c>
      <c r="B2201" s="9" t="s">
        <v>2217</v>
      </c>
      <c r="C2201" s="9">
        <v>31</v>
      </c>
      <c r="D2201" s="9" t="s">
        <v>5023</v>
      </c>
      <c r="E2201" s="9" t="s">
        <v>5537</v>
      </c>
      <c r="F2201" s="9">
        <v>0</v>
      </c>
      <c r="G2201" s="9">
        <v>13443</v>
      </c>
      <c r="H2201" s="9" t="s">
        <v>5537</v>
      </c>
      <c r="I2201" s="9" t="s">
        <v>7455</v>
      </c>
      <c r="J2201" s="9">
        <v>133</v>
      </c>
      <c r="K2201" s="9" t="s">
        <v>7498</v>
      </c>
      <c r="L2201" s="9" t="s">
        <v>7508</v>
      </c>
      <c r="M2201" s="9">
        <v>957.23</v>
      </c>
      <c r="N2201" s="9">
        <v>649.35</v>
      </c>
      <c r="O2201" s="9">
        <v>1</v>
      </c>
      <c r="P2201" s="9">
        <v>0.1</v>
      </c>
      <c r="Q2201" s="9">
        <v>800</v>
      </c>
      <c r="R2201" s="9">
        <v>5</v>
      </c>
    </row>
    <row r="2202" spans="1:18" x14ac:dyDescent="0.3">
      <c r="A2202" s="9">
        <v>1290</v>
      </c>
      <c r="B2202" s="9" t="s">
        <v>2218</v>
      </c>
      <c r="C2202" s="9">
        <v>-15</v>
      </c>
      <c r="D2202" s="9" t="s">
        <v>5018</v>
      </c>
      <c r="E2202" s="9" t="s">
        <v>6598</v>
      </c>
      <c r="F2202" s="9">
        <v>0</v>
      </c>
      <c r="G2202" s="9">
        <v>12361</v>
      </c>
      <c r="H2202" s="9" t="s">
        <v>6598</v>
      </c>
      <c r="I2202" s="9" t="s">
        <v>7457</v>
      </c>
      <c r="J2202" s="9">
        <v>120</v>
      </c>
      <c r="K2202" s="9" t="s">
        <v>7488</v>
      </c>
      <c r="L2202" s="9" t="s">
        <v>7510</v>
      </c>
      <c r="M2202" s="9">
        <v>646.17999999999995</v>
      </c>
      <c r="N2202" s="9">
        <v>439.43</v>
      </c>
      <c r="O2202" s="9">
        <v>3</v>
      </c>
      <c r="P2202" s="9"/>
      <c r="Q2202" s="9">
        <v>1083</v>
      </c>
      <c r="R2202" s="9">
        <v>2</v>
      </c>
    </row>
    <row r="2203" spans="1:18" x14ac:dyDescent="0.3">
      <c r="A2203" s="9">
        <v>1101</v>
      </c>
      <c r="B2203" s="9" t="s">
        <v>2219</v>
      </c>
      <c r="C2203" s="9">
        <v>66</v>
      </c>
      <c r="D2203" s="9" t="s">
        <v>5023</v>
      </c>
      <c r="E2203" s="9" t="s">
        <v>6599</v>
      </c>
      <c r="F2203" s="9">
        <v>0</v>
      </c>
      <c r="G2203" s="9">
        <v>13256</v>
      </c>
      <c r="H2203" s="9" t="s">
        <v>6599</v>
      </c>
      <c r="I2203" s="9" t="s">
        <v>7455</v>
      </c>
      <c r="J2203" s="9">
        <v>116</v>
      </c>
      <c r="K2203" s="9" t="s">
        <v>7480</v>
      </c>
      <c r="L2203" s="9" t="s">
        <v>7508</v>
      </c>
      <c r="M2203" s="9">
        <v>389.78</v>
      </c>
      <c r="N2203" s="9">
        <v>192.28</v>
      </c>
      <c r="O2203" s="9">
        <v>4</v>
      </c>
      <c r="P2203" s="9">
        <v>0.2</v>
      </c>
      <c r="Q2203" s="9">
        <v>502</v>
      </c>
      <c r="R2203" s="9">
        <v>3</v>
      </c>
    </row>
    <row r="2204" spans="1:18" x14ac:dyDescent="0.3">
      <c r="A2204" s="9">
        <v>2290</v>
      </c>
      <c r="B2204" s="9" t="s">
        <v>2220</v>
      </c>
      <c r="C2204" s="9">
        <v>40</v>
      </c>
      <c r="D2204" s="9" t="s">
        <v>5023</v>
      </c>
      <c r="E2204" s="9" t="s">
        <v>5489</v>
      </c>
      <c r="F2204" s="9">
        <v>0</v>
      </c>
      <c r="G2204" s="9">
        <v>12594</v>
      </c>
      <c r="H2204" s="9" t="s">
        <v>5489</v>
      </c>
      <c r="I2204" s="9" t="s">
        <v>7455</v>
      </c>
      <c r="J2204" s="9">
        <v>109</v>
      </c>
      <c r="K2204" s="9" t="s">
        <v>7466</v>
      </c>
      <c r="L2204" s="9" t="s">
        <v>7508</v>
      </c>
      <c r="M2204" s="9">
        <v>795.66</v>
      </c>
      <c r="N2204" s="9">
        <v>517.79999999999995</v>
      </c>
      <c r="O2204" s="9">
        <v>1</v>
      </c>
      <c r="P2204" s="9"/>
      <c r="Q2204" s="9">
        <v>388</v>
      </c>
      <c r="R2204" s="9">
        <v>2</v>
      </c>
    </row>
    <row r="2205" spans="1:18" x14ac:dyDescent="0.3">
      <c r="A2205" s="9">
        <v>1866</v>
      </c>
      <c r="B2205" s="9" t="s">
        <v>2221</v>
      </c>
      <c r="C2205" s="9">
        <v>37</v>
      </c>
      <c r="D2205" s="9" t="s">
        <v>5018</v>
      </c>
      <c r="E2205" s="9" t="s">
        <v>5158</v>
      </c>
      <c r="F2205" s="9">
        <v>0</v>
      </c>
      <c r="G2205" s="9">
        <v>13656</v>
      </c>
      <c r="H2205" s="9" t="s">
        <v>5158</v>
      </c>
      <c r="I2205" s="9" t="s">
        <v>7455</v>
      </c>
      <c r="J2205" s="9">
        <v>131</v>
      </c>
      <c r="K2205" s="9" t="s">
        <v>7504</v>
      </c>
      <c r="L2205" s="9" t="s">
        <v>7508</v>
      </c>
      <c r="M2205" s="9">
        <v>1206.32</v>
      </c>
      <c r="N2205" s="9">
        <v>642.42999999999995</v>
      </c>
      <c r="O2205" s="9">
        <v>2</v>
      </c>
      <c r="P2205" s="9">
        <v>0.1</v>
      </c>
      <c r="Q2205" s="9">
        <v>404</v>
      </c>
      <c r="R2205" s="9">
        <v>5</v>
      </c>
    </row>
    <row r="2206" spans="1:18" x14ac:dyDescent="0.3">
      <c r="A2206" s="9">
        <v>1967</v>
      </c>
      <c r="B2206" s="9" t="s">
        <v>2222</v>
      </c>
      <c r="C2206" s="9">
        <v>44</v>
      </c>
      <c r="D2206" s="9" t="s">
        <v>5022</v>
      </c>
      <c r="E2206" s="9" t="s">
        <v>5698</v>
      </c>
      <c r="F2206" s="9">
        <v>0</v>
      </c>
      <c r="G2206" s="9">
        <v>13954</v>
      </c>
      <c r="H2206" s="9" t="s">
        <v>5698</v>
      </c>
      <c r="I2206" s="9" t="s">
        <v>7455</v>
      </c>
      <c r="J2206" s="9">
        <v>117</v>
      </c>
      <c r="K2206" s="9" t="s">
        <v>7483</v>
      </c>
      <c r="L2206" s="9" t="s">
        <v>7508</v>
      </c>
      <c r="M2206" s="9">
        <v>1257.1099999999999</v>
      </c>
      <c r="N2206" s="9">
        <v>749.62</v>
      </c>
      <c r="O2206" s="9">
        <v>5</v>
      </c>
      <c r="P2206" s="9"/>
      <c r="Q2206" s="9">
        <v>1460</v>
      </c>
      <c r="R2206" s="9">
        <v>3</v>
      </c>
    </row>
    <row r="2207" spans="1:18" x14ac:dyDescent="0.3">
      <c r="A2207" s="9">
        <v>1973</v>
      </c>
      <c r="B2207" s="9" t="s">
        <v>2223</v>
      </c>
      <c r="C2207" s="9">
        <v>38</v>
      </c>
      <c r="D2207" s="9" t="s">
        <v>5021</v>
      </c>
      <c r="E2207" s="9" t="s">
        <v>5139</v>
      </c>
      <c r="F2207" s="9">
        <v>0</v>
      </c>
      <c r="G2207" s="9">
        <v>11548</v>
      </c>
      <c r="H2207" s="9" t="s">
        <v>5139</v>
      </c>
      <c r="I2207" s="9" t="s">
        <v>7456</v>
      </c>
      <c r="J2207" s="9">
        <v>131</v>
      </c>
      <c r="K2207" s="9" t="s">
        <v>7504</v>
      </c>
      <c r="L2207" s="9" t="s">
        <v>7510</v>
      </c>
      <c r="M2207" s="9">
        <v>1277.45</v>
      </c>
      <c r="N2207" s="9">
        <v>639.15</v>
      </c>
      <c r="O2207" s="9">
        <v>5</v>
      </c>
      <c r="P2207" s="9"/>
      <c r="Q2207" s="9">
        <v>548</v>
      </c>
      <c r="R2207" s="9">
        <v>6</v>
      </c>
    </row>
    <row r="2208" spans="1:18" x14ac:dyDescent="0.3">
      <c r="A2208" s="9">
        <v>1841</v>
      </c>
      <c r="B2208" s="9" t="s">
        <v>2224</v>
      </c>
      <c r="C2208" s="9">
        <v>33</v>
      </c>
      <c r="D2208" s="9" t="s">
        <v>5022</v>
      </c>
      <c r="E2208" s="9" t="s">
        <v>6600</v>
      </c>
      <c r="F2208" s="9">
        <v>0</v>
      </c>
      <c r="G2208" s="9">
        <v>12086</v>
      </c>
      <c r="H2208" s="9" t="s">
        <v>6600</v>
      </c>
      <c r="I2208" s="9" t="s">
        <v>7457</v>
      </c>
      <c r="J2208" s="9">
        <v>148</v>
      </c>
      <c r="K2208" s="9" t="s">
        <v>7491</v>
      </c>
      <c r="L2208" s="9" t="s">
        <v>7508</v>
      </c>
      <c r="M2208" s="9">
        <v>540.91</v>
      </c>
      <c r="N2208" s="9">
        <v>300.08999999999997</v>
      </c>
      <c r="O2208" s="9">
        <v>4</v>
      </c>
      <c r="P2208" s="9"/>
      <c r="Q2208" s="9">
        <v>403</v>
      </c>
      <c r="R2208" s="9">
        <v>4</v>
      </c>
    </row>
    <row r="2209" spans="1:18" x14ac:dyDescent="0.3">
      <c r="A2209" s="9">
        <v>1961</v>
      </c>
      <c r="B2209" s="9" t="s">
        <v>2225</v>
      </c>
      <c r="C2209" s="9">
        <v>24</v>
      </c>
      <c r="D2209" s="9" t="s">
        <v>5020</v>
      </c>
      <c r="E2209" s="9" t="s">
        <v>6601</v>
      </c>
      <c r="F2209" s="9">
        <v>0</v>
      </c>
      <c r="G2209" s="9">
        <v>13155</v>
      </c>
      <c r="H2209" s="9" t="s">
        <v>6601</v>
      </c>
      <c r="I2209" s="9" t="s">
        <v>7457</v>
      </c>
      <c r="J2209" s="9">
        <v>123</v>
      </c>
      <c r="K2209" s="9" t="s">
        <v>7502</v>
      </c>
      <c r="L2209" s="9" t="s">
        <v>7507</v>
      </c>
      <c r="M2209" s="9">
        <v>1200.51</v>
      </c>
      <c r="N2209" s="9">
        <v>586.01</v>
      </c>
      <c r="O2209" s="9">
        <v>3</v>
      </c>
      <c r="P2209" s="9"/>
      <c r="Q2209" s="9">
        <v>347</v>
      </c>
      <c r="R2209" s="9">
        <v>4</v>
      </c>
    </row>
    <row r="2210" spans="1:18" x14ac:dyDescent="0.3">
      <c r="A2210" s="9">
        <v>1941</v>
      </c>
      <c r="B2210" s="9" t="s">
        <v>2226</v>
      </c>
      <c r="C2210" s="9">
        <v>12</v>
      </c>
      <c r="D2210" s="9" t="s">
        <v>5020</v>
      </c>
      <c r="E2210" s="9" t="s">
        <v>5391</v>
      </c>
      <c r="F2210" s="9">
        <v>0</v>
      </c>
      <c r="G2210" s="9">
        <v>13092</v>
      </c>
      <c r="H2210" s="9" t="s">
        <v>5391</v>
      </c>
      <c r="I2210" s="9" t="s">
        <v>7456</v>
      </c>
      <c r="J2210" s="9">
        <v>106</v>
      </c>
      <c r="K2210" s="9" t="s">
        <v>7477</v>
      </c>
      <c r="L2210" s="9" t="s">
        <v>7507</v>
      </c>
      <c r="M2210" s="9">
        <v>357.66</v>
      </c>
      <c r="N2210" s="9">
        <v>149.62</v>
      </c>
      <c r="O2210" s="9">
        <v>4</v>
      </c>
      <c r="P2210" s="9"/>
      <c r="Q2210" s="9">
        <v>475</v>
      </c>
      <c r="R2210" s="9">
        <v>5</v>
      </c>
    </row>
    <row r="2211" spans="1:18" x14ac:dyDescent="0.3">
      <c r="A2211" s="9">
        <v>2026</v>
      </c>
      <c r="B2211" s="9" t="s">
        <v>2227</v>
      </c>
      <c r="C2211" s="9">
        <v>19</v>
      </c>
      <c r="D2211" s="9" t="s">
        <v>5023</v>
      </c>
      <c r="E2211" s="9" t="s">
        <v>6602</v>
      </c>
      <c r="F2211" s="9">
        <v>1</v>
      </c>
      <c r="G2211" s="9">
        <v>12300</v>
      </c>
      <c r="H2211" s="9" t="s">
        <v>6602</v>
      </c>
      <c r="I2211" s="9" t="s">
        <v>7456</v>
      </c>
      <c r="J2211" s="9">
        <v>130</v>
      </c>
      <c r="K2211" s="9" t="s">
        <v>7487</v>
      </c>
      <c r="L2211" s="9" t="s">
        <v>7510</v>
      </c>
      <c r="M2211" s="9">
        <v>1120.72</v>
      </c>
      <c r="N2211" s="9">
        <v>495.15</v>
      </c>
      <c r="O2211" s="9">
        <v>5</v>
      </c>
      <c r="P2211" s="9"/>
      <c r="Q2211" s="9">
        <v>1123</v>
      </c>
      <c r="R2211" s="9">
        <v>4</v>
      </c>
    </row>
    <row r="2212" spans="1:18" x14ac:dyDescent="0.3">
      <c r="A2212" s="9">
        <v>1084</v>
      </c>
      <c r="B2212" s="9" t="s">
        <v>2228</v>
      </c>
      <c r="C2212" s="9">
        <v>23</v>
      </c>
      <c r="D2212" s="9" t="s">
        <v>5020</v>
      </c>
      <c r="E2212" s="9" t="s">
        <v>5838</v>
      </c>
      <c r="F2212" s="9">
        <v>1</v>
      </c>
      <c r="G2212" s="9">
        <v>12350</v>
      </c>
      <c r="H2212" s="9" t="s">
        <v>5838</v>
      </c>
      <c r="I2212" s="9" t="s">
        <v>7456</v>
      </c>
      <c r="J2212" s="9">
        <v>107</v>
      </c>
      <c r="K2212" s="9" t="s">
        <v>7485</v>
      </c>
      <c r="L2212" s="9" t="s">
        <v>7508</v>
      </c>
      <c r="M2212" s="9">
        <v>1425.16</v>
      </c>
      <c r="N2212" s="9">
        <v>694.34</v>
      </c>
      <c r="O2212" s="9">
        <v>5</v>
      </c>
      <c r="P2212" s="9"/>
      <c r="Q2212" s="9">
        <v>1569</v>
      </c>
      <c r="R2212" s="9">
        <v>1</v>
      </c>
    </row>
    <row r="2213" spans="1:18" x14ac:dyDescent="0.3">
      <c r="A2213" s="9">
        <v>1327</v>
      </c>
      <c r="B2213" s="9" t="s">
        <v>2229</v>
      </c>
      <c r="C2213" s="9">
        <v>49</v>
      </c>
      <c r="D2213" s="9" t="s">
        <v>5021</v>
      </c>
      <c r="E2213" s="9" t="s">
        <v>6288</v>
      </c>
      <c r="F2213" s="9">
        <v>0</v>
      </c>
      <c r="G2213" s="9">
        <v>10978</v>
      </c>
      <c r="H2213" s="9" t="s">
        <v>6288</v>
      </c>
      <c r="I2213" s="9" t="s">
        <v>7455</v>
      </c>
      <c r="J2213" s="9">
        <v>148</v>
      </c>
      <c r="K2213" s="9" t="s">
        <v>7491</v>
      </c>
      <c r="L2213" s="9" t="s">
        <v>7507</v>
      </c>
      <c r="M2213" s="9">
        <v>69.930000000000007</v>
      </c>
      <c r="N2213" s="9">
        <v>48.45</v>
      </c>
      <c r="O2213" s="9">
        <v>2</v>
      </c>
      <c r="P2213" s="9">
        <v>0.2</v>
      </c>
      <c r="Q2213" s="9">
        <v>959</v>
      </c>
      <c r="R2213" s="9">
        <v>3</v>
      </c>
    </row>
    <row r="2214" spans="1:18" x14ac:dyDescent="0.3">
      <c r="A2214" s="9">
        <v>1815</v>
      </c>
      <c r="B2214" s="9" t="s">
        <v>2230</v>
      </c>
      <c r="C2214" s="9">
        <v>50</v>
      </c>
      <c r="D2214" s="9" t="s">
        <v>5023</v>
      </c>
      <c r="E2214" s="9" t="s">
        <v>6393</v>
      </c>
      <c r="F2214" s="9">
        <v>1</v>
      </c>
      <c r="G2214" s="9">
        <v>12305</v>
      </c>
      <c r="H2214" s="9" t="s">
        <v>6393</v>
      </c>
      <c r="I2214" s="9" t="s">
        <v>7455</v>
      </c>
      <c r="J2214" s="9">
        <v>140</v>
      </c>
      <c r="K2214" s="9" t="s">
        <v>7468</v>
      </c>
      <c r="L2214" s="9" t="s">
        <v>7509</v>
      </c>
      <c r="M2214" s="9">
        <v>688.53</v>
      </c>
      <c r="N2214" s="9">
        <v>474.88</v>
      </c>
      <c r="O2214" s="9">
        <v>3</v>
      </c>
      <c r="P2214" s="9">
        <v>0.2</v>
      </c>
      <c r="Q2214" s="9">
        <v>439</v>
      </c>
      <c r="R2214" s="9">
        <v>6</v>
      </c>
    </row>
    <row r="2215" spans="1:18" x14ac:dyDescent="0.3">
      <c r="A2215" s="9">
        <v>2473</v>
      </c>
      <c r="B2215" s="9" t="s">
        <v>2231</v>
      </c>
      <c r="C2215" s="9">
        <v>26</v>
      </c>
      <c r="D2215" s="9" t="s">
        <v>5020</v>
      </c>
      <c r="E2215" s="9" t="s">
        <v>6603</v>
      </c>
      <c r="F2215" s="9">
        <v>0</v>
      </c>
      <c r="G2215" s="9">
        <v>13883</v>
      </c>
      <c r="H2215" s="9" t="s">
        <v>6603</v>
      </c>
      <c r="I2215" s="9" t="s">
        <v>7457</v>
      </c>
      <c r="J2215" s="9">
        <v>142</v>
      </c>
      <c r="K2215" s="9" t="s">
        <v>7500</v>
      </c>
      <c r="L2215" s="9" t="s">
        <v>7507</v>
      </c>
      <c r="M2215" s="9">
        <v>989.27</v>
      </c>
      <c r="N2215" s="9">
        <v>641.34</v>
      </c>
      <c r="O2215" s="9">
        <v>3</v>
      </c>
      <c r="P2215" s="9">
        <v>0.1</v>
      </c>
      <c r="Q2215" s="9">
        <v>391</v>
      </c>
      <c r="R2215" s="9">
        <v>7</v>
      </c>
    </row>
    <row r="2216" spans="1:18" x14ac:dyDescent="0.3">
      <c r="A2216" s="9">
        <v>1453</v>
      </c>
      <c r="B2216" s="9" t="s">
        <v>2232</v>
      </c>
      <c r="C2216" s="9">
        <v>0</v>
      </c>
      <c r="D2216" s="9" t="s">
        <v>5019</v>
      </c>
      <c r="E2216" s="9" t="s">
        <v>6604</v>
      </c>
      <c r="F2216" s="9">
        <v>0</v>
      </c>
      <c r="G2216" s="9">
        <v>13047</v>
      </c>
      <c r="H2216" s="9" t="s">
        <v>6604</v>
      </c>
      <c r="I2216" s="9" t="s">
        <v>7456</v>
      </c>
      <c r="J2216" s="9">
        <v>146</v>
      </c>
      <c r="K2216" s="9" t="s">
        <v>7505</v>
      </c>
      <c r="L2216" s="9" t="s">
        <v>7508</v>
      </c>
      <c r="M2216" s="9">
        <v>1067.57</v>
      </c>
      <c r="N2216" s="9"/>
      <c r="O2216" s="9">
        <v>5</v>
      </c>
      <c r="P2216" s="9">
        <v>0.05</v>
      </c>
      <c r="Q2216" s="9">
        <v>622</v>
      </c>
      <c r="R2216" s="9">
        <v>4</v>
      </c>
    </row>
    <row r="2217" spans="1:18" x14ac:dyDescent="0.3">
      <c r="A2217" s="9">
        <v>1628</v>
      </c>
      <c r="B2217" s="9" t="s">
        <v>2233</v>
      </c>
      <c r="C2217" s="9">
        <v>40</v>
      </c>
      <c r="D2217" s="9" t="s">
        <v>5019</v>
      </c>
      <c r="E2217" s="9" t="s">
        <v>5148</v>
      </c>
      <c r="F2217" s="9">
        <v>0</v>
      </c>
      <c r="G2217" s="9">
        <v>12589</v>
      </c>
      <c r="H2217" s="9" t="s">
        <v>5148</v>
      </c>
      <c r="I2217" s="9" t="s">
        <v>7457</v>
      </c>
      <c r="J2217" s="9">
        <v>111</v>
      </c>
      <c r="K2217" s="9" t="s">
        <v>7476</v>
      </c>
      <c r="L2217" s="9" t="s">
        <v>7507</v>
      </c>
      <c r="M2217" s="9">
        <v>305.33</v>
      </c>
      <c r="N2217" s="9">
        <v>162.58000000000001</v>
      </c>
      <c r="O2217" s="9">
        <v>5</v>
      </c>
      <c r="P2217" s="9"/>
      <c r="Q2217" s="9">
        <v>344</v>
      </c>
      <c r="R2217" s="9">
        <v>6</v>
      </c>
    </row>
    <row r="2218" spans="1:18" x14ac:dyDescent="0.3">
      <c r="A2218" s="9">
        <v>2244</v>
      </c>
      <c r="B2218" s="9" t="s">
        <v>2234</v>
      </c>
      <c r="C2218" s="9">
        <v>33</v>
      </c>
      <c r="D2218" s="9" t="s">
        <v>5019</v>
      </c>
      <c r="E2218" s="9" t="s">
        <v>6605</v>
      </c>
      <c r="F2218" s="9">
        <v>1</v>
      </c>
      <c r="G2218" s="9">
        <v>12006</v>
      </c>
      <c r="H2218" s="9" t="s">
        <v>6605</v>
      </c>
      <c r="I2218" s="9" t="s">
        <v>7456</v>
      </c>
      <c r="J2218" s="9">
        <v>134</v>
      </c>
      <c r="K2218" s="9" t="s">
        <v>7482</v>
      </c>
      <c r="L2218" s="9" t="s">
        <v>7509</v>
      </c>
      <c r="M2218" s="9">
        <v>1459.67</v>
      </c>
      <c r="N2218" s="9">
        <v>776.45</v>
      </c>
      <c r="O2218" s="9">
        <v>4</v>
      </c>
      <c r="P2218" s="9"/>
      <c r="Q2218" s="9">
        <v>1043</v>
      </c>
      <c r="R2218" s="9">
        <v>3</v>
      </c>
    </row>
    <row r="2219" spans="1:18" x14ac:dyDescent="0.3">
      <c r="A2219" s="9">
        <v>2177</v>
      </c>
      <c r="B2219" s="9" t="s">
        <v>2235</v>
      </c>
      <c r="C2219" s="9">
        <v>33</v>
      </c>
      <c r="D2219" s="9" t="s">
        <v>5019</v>
      </c>
      <c r="E2219" s="9" t="s">
        <v>5130</v>
      </c>
      <c r="F2219" s="9">
        <v>0</v>
      </c>
      <c r="G2219" s="9">
        <v>12687</v>
      </c>
      <c r="H2219" s="9" t="s">
        <v>5130</v>
      </c>
      <c r="I2219" s="9" t="s">
        <v>7457</v>
      </c>
      <c r="J2219" s="9">
        <v>112</v>
      </c>
      <c r="K2219" s="9" t="s">
        <v>7492</v>
      </c>
      <c r="L2219" s="9" t="s">
        <v>7507</v>
      </c>
      <c r="M2219" s="9">
        <v>942.13</v>
      </c>
      <c r="N2219" s="9">
        <v>486.23</v>
      </c>
      <c r="O2219" s="9">
        <v>4</v>
      </c>
      <c r="P2219" s="9"/>
      <c r="Q2219" s="9">
        <v>666</v>
      </c>
      <c r="R2219" s="9">
        <v>6</v>
      </c>
    </row>
    <row r="2220" spans="1:18" x14ac:dyDescent="0.3">
      <c r="A2220" s="9">
        <v>1664</v>
      </c>
      <c r="B2220" s="9" t="s">
        <v>2236</v>
      </c>
      <c r="C2220" s="9">
        <v>54</v>
      </c>
      <c r="D2220" s="9" t="s">
        <v>5022</v>
      </c>
      <c r="E2220" s="9" t="s">
        <v>6606</v>
      </c>
      <c r="F2220" s="9">
        <v>1</v>
      </c>
      <c r="G2220" s="9">
        <v>11846</v>
      </c>
      <c r="H2220" s="9" t="s">
        <v>6606</v>
      </c>
      <c r="I2220" s="9" t="s">
        <v>7456</v>
      </c>
      <c r="J2220" s="9">
        <v>145</v>
      </c>
      <c r="K2220" s="9" t="s">
        <v>7470</v>
      </c>
      <c r="L2220" s="9" t="s">
        <v>7508</v>
      </c>
      <c r="M2220" s="9">
        <v>288.29000000000002</v>
      </c>
      <c r="N2220" s="9">
        <v>119.2</v>
      </c>
      <c r="O2220" s="9">
        <v>2</v>
      </c>
      <c r="P2220" s="9">
        <v>0.2</v>
      </c>
      <c r="Q2220" s="9">
        <v>1007</v>
      </c>
      <c r="R2220" s="9">
        <v>3</v>
      </c>
    </row>
    <row r="2221" spans="1:18" x14ac:dyDescent="0.3">
      <c r="A2221" s="9">
        <v>1011</v>
      </c>
      <c r="B2221" s="9" t="s">
        <v>2237</v>
      </c>
      <c r="C2221" s="9">
        <v>42</v>
      </c>
      <c r="D2221" s="9" t="s">
        <v>5019</v>
      </c>
      <c r="E2221" s="9" t="s">
        <v>6269</v>
      </c>
      <c r="F2221" s="9">
        <v>0</v>
      </c>
      <c r="G2221" s="9">
        <v>12599</v>
      </c>
      <c r="H2221" s="9" t="s">
        <v>6269</v>
      </c>
      <c r="I2221" s="9" t="s">
        <v>7456</v>
      </c>
      <c r="J2221" s="9">
        <v>147</v>
      </c>
      <c r="K2221" s="9" t="s">
        <v>7474</v>
      </c>
      <c r="L2221" s="9" t="s">
        <v>7509</v>
      </c>
      <c r="M2221" s="9">
        <v>79.760000000000005</v>
      </c>
      <c r="N2221" s="9">
        <v>44.69</v>
      </c>
      <c r="O2221" s="9">
        <v>5</v>
      </c>
      <c r="P2221" s="9">
        <v>0.1</v>
      </c>
      <c r="Q2221" s="9">
        <v>588</v>
      </c>
      <c r="R2221" s="9">
        <v>5</v>
      </c>
    </row>
    <row r="2222" spans="1:18" x14ac:dyDescent="0.3">
      <c r="A2222" s="9">
        <v>2156</v>
      </c>
      <c r="B2222" s="9" t="s">
        <v>2238</v>
      </c>
      <c r="C2222" s="9">
        <v>25</v>
      </c>
      <c r="D2222" s="9" t="s">
        <v>5023</v>
      </c>
      <c r="E2222" s="9" t="s">
        <v>6607</v>
      </c>
      <c r="F2222" s="9">
        <v>0</v>
      </c>
      <c r="G2222" s="9">
        <v>12508</v>
      </c>
      <c r="H2222" s="9" t="s">
        <v>6607</v>
      </c>
      <c r="I2222" s="9" t="s">
        <v>7455</v>
      </c>
      <c r="J2222" s="9">
        <v>127</v>
      </c>
      <c r="K2222" s="9" t="s">
        <v>7489</v>
      </c>
      <c r="L2222" s="9" t="s">
        <v>7510</v>
      </c>
      <c r="M2222" s="9">
        <v>1185.73</v>
      </c>
      <c r="N2222" s="9">
        <v>500.19</v>
      </c>
      <c r="O2222" s="9">
        <v>4</v>
      </c>
      <c r="P2222" s="9">
        <v>0.05</v>
      </c>
      <c r="Q2222" s="9">
        <v>476</v>
      </c>
      <c r="R2222" s="9">
        <v>3</v>
      </c>
    </row>
    <row r="2223" spans="1:18" x14ac:dyDescent="0.3">
      <c r="A2223" s="9">
        <v>1303</v>
      </c>
      <c r="B2223" s="9" t="s">
        <v>2239</v>
      </c>
      <c r="C2223" s="9">
        <v>21</v>
      </c>
      <c r="D2223" s="9" t="s">
        <v>5018</v>
      </c>
      <c r="E2223" s="9" t="s">
        <v>5667</v>
      </c>
      <c r="F2223" s="9">
        <v>1</v>
      </c>
      <c r="G2223" s="9">
        <v>13680</v>
      </c>
      <c r="H2223" s="9" t="s">
        <v>5667</v>
      </c>
      <c r="I2223" s="9" t="s">
        <v>7457</v>
      </c>
      <c r="J2223" s="9">
        <v>112</v>
      </c>
      <c r="K2223" s="9" t="s">
        <v>7492</v>
      </c>
      <c r="L2223" s="9" t="s">
        <v>7511</v>
      </c>
      <c r="M2223" s="9">
        <v>165.57</v>
      </c>
      <c r="N2223" s="9">
        <v>106.06</v>
      </c>
      <c r="O2223" s="9">
        <v>2</v>
      </c>
      <c r="P2223" s="9">
        <v>0.2</v>
      </c>
      <c r="Q2223" s="9">
        <v>437</v>
      </c>
      <c r="R2223" s="9">
        <v>1</v>
      </c>
    </row>
    <row r="2224" spans="1:18" x14ac:dyDescent="0.3">
      <c r="A2224" s="9">
        <v>2316</v>
      </c>
      <c r="B2224" s="9" t="s">
        <v>2240</v>
      </c>
      <c r="C2224" s="9">
        <v>36</v>
      </c>
      <c r="D2224" s="9" t="s">
        <v>5022</v>
      </c>
      <c r="E2224" s="9" t="s">
        <v>6420</v>
      </c>
      <c r="F2224" s="9">
        <v>0</v>
      </c>
      <c r="G2224" s="9">
        <v>10223</v>
      </c>
      <c r="H2224" s="9" t="s">
        <v>6420</v>
      </c>
      <c r="I2224" s="9" t="s">
        <v>7455</v>
      </c>
      <c r="J2224" s="9">
        <v>113</v>
      </c>
      <c r="K2224" s="9" t="s">
        <v>7460</v>
      </c>
      <c r="L2224" s="9" t="s">
        <v>7507</v>
      </c>
      <c r="M2224" s="9">
        <v>254.52</v>
      </c>
      <c r="N2224" s="9">
        <v>154.59</v>
      </c>
      <c r="O2224" s="9">
        <v>3</v>
      </c>
      <c r="P2224" s="9"/>
      <c r="Q2224" s="9">
        <v>512</v>
      </c>
      <c r="R2224" s="9">
        <v>4</v>
      </c>
    </row>
    <row r="2225" spans="1:18" x14ac:dyDescent="0.3">
      <c r="A2225" s="9">
        <v>1974</v>
      </c>
      <c r="B2225" s="9" t="s">
        <v>2241</v>
      </c>
      <c r="C2225" s="9">
        <v>26</v>
      </c>
      <c r="D2225" s="9" t="s">
        <v>5018</v>
      </c>
      <c r="E2225" s="9" t="s">
        <v>6186</v>
      </c>
      <c r="F2225" s="9">
        <v>0</v>
      </c>
      <c r="G2225" s="9">
        <v>12139</v>
      </c>
      <c r="H2225" s="9" t="s">
        <v>6186</v>
      </c>
      <c r="I2225" s="9" t="s">
        <v>7455</v>
      </c>
      <c r="J2225" s="9">
        <v>108</v>
      </c>
      <c r="K2225" s="9" t="s">
        <v>7496</v>
      </c>
      <c r="L2225" s="9" t="s">
        <v>7510</v>
      </c>
      <c r="M2225" s="9">
        <v>883.5</v>
      </c>
      <c r="N2225" s="9">
        <v>446.89</v>
      </c>
      <c r="O2225" s="9">
        <v>5</v>
      </c>
      <c r="P2225" s="9"/>
      <c r="Q2225" s="9">
        <v>898</v>
      </c>
      <c r="R2225" s="9">
        <v>3</v>
      </c>
    </row>
    <row r="2226" spans="1:18" x14ac:dyDescent="0.3">
      <c r="A2226" s="9">
        <v>2323</v>
      </c>
      <c r="B2226" s="9" t="s">
        <v>2242</v>
      </c>
      <c r="C2226" s="9">
        <v>38</v>
      </c>
      <c r="D2226" s="9" t="s">
        <v>5023</v>
      </c>
      <c r="E2226" s="9" t="s">
        <v>6608</v>
      </c>
      <c r="F2226" s="9">
        <v>1</v>
      </c>
      <c r="G2226" s="9">
        <v>10279</v>
      </c>
      <c r="H2226" s="9" t="s">
        <v>6608</v>
      </c>
      <c r="I2226" s="9" t="s">
        <v>7457</v>
      </c>
      <c r="J2226" s="9">
        <v>116</v>
      </c>
      <c r="K2226" s="9" t="s">
        <v>7480</v>
      </c>
      <c r="L2226" s="9" t="s">
        <v>7509</v>
      </c>
      <c r="M2226" s="9">
        <v>925.08</v>
      </c>
      <c r="N2226" s="9">
        <v>549.63</v>
      </c>
      <c r="O2226" s="9">
        <v>1</v>
      </c>
      <c r="P2226" s="9">
        <v>0.2</v>
      </c>
      <c r="Q2226" s="9">
        <v>473</v>
      </c>
      <c r="R2226" s="9">
        <v>2</v>
      </c>
    </row>
    <row r="2227" spans="1:18" x14ac:dyDescent="0.3">
      <c r="A2227" s="9">
        <v>1782</v>
      </c>
      <c r="B2227" s="9" t="s">
        <v>2243</v>
      </c>
      <c r="C2227" s="9">
        <v>55</v>
      </c>
      <c r="D2227" s="9" t="s">
        <v>5023</v>
      </c>
      <c r="E2227" s="9" t="s">
        <v>6591</v>
      </c>
      <c r="F2227" s="9">
        <v>1</v>
      </c>
      <c r="G2227" s="9">
        <v>11193</v>
      </c>
      <c r="H2227" s="9" t="s">
        <v>6591</v>
      </c>
      <c r="I2227" s="9" t="s">
        <v>7455</v>
      </c>
      <c r="J2227" s="9">
        <v>129</v>
      </c>
      <c r="K2227" s="9" t="s">
        <v>7471</v>
      </c>
      <c r="L2227" s="9" t="s">
        <v>7509</v>
      </c>
      <c r="M2227" s="9">
        <v>1045.99</v>
      </c>
      <c r="N2227" s="9"/>
      <c r="O2227" s="9">
        <v>5</v>
      </c>
      <c r="P2227" s="9"/>
      <c r="Q2227" s="9">
        <v>918</v>
      </c>
      <c r="R2227" s="9">
        <v>2</v>
      </c>
    </row>
    <row r="2228" spans="1:18" x14ac:dyDescent="0.3">
      <c r="A2228" s="9">
        <v>1042</v>
      </c>
      <c r="B2228" s="9" t="s">
        <v>2244</v>
      </c>
      <c r="C2228" s="9">
        <v>19</v>
      </c>
      <c r="D2228" s="9" t="s">
        <v>5021</v>
      </c>
      <c r="E2228" s="9" t="s">
        <v>6609</v>
      </c>
      <c r="F2228" s="9">
        <v>0</v>
      </c>
      <c r="G2228" s="9">
        <v>11819</v>
      </c>
      <c r="H2228" s="9" t="s">
        <v>6609</v>
      </c>
      <c r="I2228" s="9" t="s">
        <v>7456</v>
      </c>
      <c r="J2228" s="9">
        <v>135</v>
      </c>
      <c r="K2228" s="9" t="s">
        <v>7458</v>
      </c>
      <c r="L2228" s="9" t="s">
        <v>7509</v>
      </c>
      <c r="M2228" s="9">
        <v>620.6</v>
      </c>
      <c r="N2228" s="9">
        <v>297.62</v>
      </c>
      <c r="O2228" s="9">
        <v>4</v>
      </c>
      <c r="P2228" s="9"/>
      <c r="Q2228" s="9">
        <v>359</v>
      </c>
      <c r="R2228" s="9">
        <v>7</v>
      </c>
    </row>
    <row r="2229" spans="1:18" x14ac:dyDescent="0.3">
      <c r="A2229" s="9">
        <v>1943</v>
      </c>
      <c r="B2229" s="9" t="s">
        <v>2245</v>
      </c>
      <c r="C2229" s="9">
        <v>41</v>
      </c>
      <c r="D2229" s="9" t="s">
        <v>5022</v>
      </c>
      <c r="E2229" s="9" t="s">
        <v>5841</v>
      </c>
      <c r="F2229" s="9">
        <v>0</v>
      </c>
      <c r="G2229" s="9">
        <v>11757</v>
      </c>
      <c r="H2229" s="9" t="s">
        <v>5841</v>
      </c>
      <c r="I2229" s="9" t="s">
        <v>7456</v>
      </c>
      <c r="J2229" s="9">
        <v>129</v>
      </c>
      <c r="K2229" s="9" t="s">
        <v>7471</v>
      </c>
      <c r="L2229" s="9" t="s">
        <v>7508</v>
      </c>
      <c r="M2229" s="9">
        <v>1172.1500000000001</v>
      </c>
      <c r="N2229" s="9">
        <v>579.32000000000005</v>
      </c>
      <c r="O2229" s="9">
        <v>5</v>
      </c>
      <c r="P2229" s="9"/>
      <c r="Q2229" s="9">
        <v>378</v>
      </c>
      <c r="R2229" s="9">
        <v>5</v>
      </c>
    </row>
    <row r="2230" spans="1:18" x14ac:dyDescent="0.3">
      <c r="A2230" s="9">
        <v>1342</v>
      </c>
      <c r="B2230" s="9" t="s">
        <v>2246</v>
      </c>
      <c r="C2230" s="9">
        <v>53</v>
      </c>
      <c r="D2230" s="9" t="s">
        <v>5018</v>
      </c>
      <c r="E2230" s="9" t="s">
        <v>6353</v>
      </c>
      <c r="F2230" s="9">
        <v>0</v>
      </c>
      <c r="G2230" s="9">
        <v>12045</v>
      </c>
      <c r="H2230" s="9" t="s">
        <v>6353</v>
      </c>
      <c r="I2230" s="9" t="s">
        <v>7456</v>
      </c>
      <c r="J2230" s="9">
        <v>131</v>
      </c>
      <c r="K2230" s="9" t="s">
        <v>7504</v>
      </c>
      <c r="L2230" s="9" t="s">
        <v>7510</v>
      </c>
      <c r="M2230" s="9">
        <v>1462.82</v>
      </c>
      <c r="N2230" s="9">
        <v>934.89</v>
      </c>
      <c r="O2230" s="9">
        <v>1</v>
      </c>
      <c r="P2230" s="9"/>
      <c r="Q2230" s="9">
        <v>818</v>
      </c>
      <c r="R2230" s="9">
        <v>3</v>
      </c>
    </row>
    <row r="2231" spans="1:18" x14ac:dyDescent="0.3">
      <c r="A2231" s="9">
        <v>2349</v>
      </c>
      <c r="B2231" s="9" t="s">
        <v>2247</v>
      </c>
      <c r="C2231" s="9">
        <v>38</v>
      </c>
      <c r="D2231" s="9" t="s">
        <v>5019</v>
      </c>
      <c r="E2231" s="9" t="s">
        <v>6610</v>
      </c>
      <c r="F2231" s="9">
        <v>1</v>
      </c>
      <c r="G2231" s="9">
        <v>13700</v>
      </c>
      <c r="H2231" s="9" t="s">
        <v>6610</v>
      </c>
      <c r="I2231" s="9" t="s">
        <v>7456</v>
      </c>
      <c r="J2231" s="9">
        <v>113</v>
      </c>
      <c r="K2231" s="9" t="s">
        <v>7460</v>
      </c>
      <c r="L2231" s="9" t="s">
        <v>7510</v>
      </c>
      <c r="M2231" s="9">
        <v>443.09</v>
      </c>
      <c r="N2231" s="9">
        <v>205.24</v>
      </c>
      <c r="O2231" s="9">
        <v>5</v>
      </c>
      <c r="P2231" s="9">
        <v>0.05</v>
      </c>
      <c r="Q2231" s="9">
        <v>535</v>
      </c>
      <c r="R2231" s="9">
        <v>5</v>
      </c>
    </row>
    <row r="2232" spans="1:18" x14ac:dyDescent="0.3">
      <c r="A2232" s="9">
        <v>1497</v>
      </c>
      <c r="B2232" s="9" t="s">
        <v>2248</v>
      </c>
      <c r="C2232" s="9">
        <v>50</v>
      </c>
      <c r="D2232" s="9" t="s">
        <v>5023</v>
      </c>
      <c r="E2232" s="9" t="s">
        <v>6611</v>
      </c>
      <c r="F2232" s="9">
        <v>1</v>
      </c>
      <c r="G2232" s="9">
        <v>10247</v>
      </c>
      <c r="H2232" s="9" t="s">
        <v>6611</v>
      </c>
      <c r="I2232" s="9" t="s">
        <v>7455</v>
      </c>
      <c r="J2232" s="9">
        <v>112</v>
      </c>
      <c r="K2232" s="9" t="s">
        <v>7492</v>
      </c>
      <c r="L2232" s="9" t="s">
        <v>7509</v>
      </c>
      <c r="M2232" s="9">
        <v>1069.3900000000001</v>
      </c>
      <c r="N2232" s="9">
        <v>608.30999999999995</v>
      </c>
      <c r="O2232" s="9">
        <v>4</v>
      </c>
      <c r="P2232" s="9"/>
      <c r="Q2232" s="9">
        <v>1076</v>
      </c>
      <c r="R2232" s="9">
        <v>1</v>
      </c>
    </row>
    <row r="2233" spans="1:18" x14ac:dyDescent="0.3">
      <c r="A2233" s="9">
        <v>1363</v>
      </c>
      <c r="B2233" s="9" t="s">
        <v>2249</v>
      </c>
      <c r="C2233" s="9">
        <v>35</v>
      </c>
      <c r="D2233" s="9" t="s">
        <v>5019</v>
      </c>
      <c r="E2233" s="9" t="s">
        <v>6612</v>
      </c>
      <c r="F2233" s="9">
        <v>1</v>
      </c>
      <c r="G2233" s="9">
        <v>11384</v>
      </c>
      <c r="H2233" s="9" t="s">
        <v>6612</v>
      </c>
      <c r="I2233" s="9" t="s">
        <v>7457</v>
      </c>
      <c r="J2233" s="9">
        <v>102</v>
      </c>
      <c r="K2233" s="9" t="s">
        <v>7494</v>
      </c>
      <c r="L2233" s="9" t="s">
        <v>7510</v>
      </c>
      <c r="M2233" s="9">
        <v>1396.28</v>
      </c>
      <c r="N2233" s="9">
        <v>642.48</v>
      </c>
      <c r="O2233" s="9">
        <v>3</v>
      </c>
      <c r="P2233" s="9"/>
      <c r="Q2233" s="9">
        <v>422</v>
      </c>
      <c r="R2233" s="9">
        <v>3</v>
      </c>
    </row>
    <row r="2234" spans="1:18" x14ac:dyDescent="0.3">
      <c r="A2234" s="9">
        <v>1890</v>
      </c>
      <c r="B2234" s="9" t="s">
        <v>2250</v>
      </c>
      <c r="C2234" s="9">
        <v>42</v>
      </c>
      <c r="D2234" s="9" t="s">
        <v>5018</v>
      </c>
      <c r="E2234" s="9" t="s">
        <v>5366</v>
      </c>
      <c r="F2234" s="9">
        <v>0</v>
      </c>
      <c r="G2234" s="9">
        <v>11372</v>
      </c>
      <c r="H2234" s="9" t="s">
        <v>5366</v>
      </c>
      <c r="I2234" s="9" t="s">
        <v>7455</v>
      </c>
      <c r="J2234" s="9">
        <v>133</v>
      </c>
      <c r="K2234" s="9" t="s">
        <v>7498</v>
      </c>
      <c r="L2234" s="9" t="s">
        <v>7507</v>
      </c>
      <c r="M2234" s="9">
        <v>1045.1199999999999</v>
      </c>
      <c r="N2234" s="9">
        <v>507.42</v>
      </c>
      <c r="O2234" s="9">
        <v>4</v>
      </c>
      <c r="P2234" s="9"/>
      <c r="Q2234" s="9">
        <v>830</v>
      </c>
      <c r="R2234" s="9">
        <v>6</v>
      </c>
    </row>
    <row r="2235" spans="1:18" x14ac:dyDescent="0.3">
      <c r="A2235" s="9">
        <v>1426</v>
      </c>
      <c r="B2235" s="9" t="s">
        <v>2251</v>
      </c>
      <c r="C2235" s="9">
        <v>46</v>
      </c>
      <c r="D2235" s="9" t="s">
        <v>5022</v>
      </c>
      <c r="E2235" s="9" t="s">
        <v>5048</v>
      </c>
      <c r="F2235" s="9">
        <v>1</v>
      </c>
      <c r="G2235" s="9">
        <v>12913</v>
      </c>
      <c r="H2235" s="9" t="s">
        <v>5048</v>
      </c>
      <c r="I2235" s="9" t="s">
        <v>7457</v>
      </c>
      <c r="J2235" s="9">
        <v>108</v>
      </c>
      <c r="K2235" s="9" t="s">
        <v>7496</v>
      </c>
      <c r="L2235" s="9" t="s">
        <v>7507</v>
      </c>
      <c r="M2235" s="9">
        <v>1037.6099999999999</v>
      </c>
      <c r="N2235" s="9">
        <v>488.35</v>
      </c>
      <c r="O2235" s="9">
        <v>2</v>
      </c>
      <c r="P2235" s="9"/>
      <c r="Q2235" s="9">
        <v>497</v>
      </c>
      <c r="R2235" s="9">
        <v>3</v>
      </c>
    </row>
    <row r="2236" spans="1:18" x14ac:dyDescent="0.3">
      <c r="A2236" s="9">
        <v>2004</v>
      </c>
      <c r="B2236" s="9" t="s">
        <v>2252</v>
      </c>
      <c r="C2236" s="9">
        <v>31</v>
      </c>
      <c r="D2236" s="9" t="s">
        <v>5020</v>
      </c>
      <c r="E2236" s="9" t="s">
        <v>5259</v>
      </c>
      <c r="F2236" s="9">
        <v>0</v>
      </c>
      <c r="G2236" s="9">
        <v>13506</v>
      </c>
      <c r="H2236" s="9" t="s">
        <v>5259</v>
      </c>
      <c r="I2236" s="9" t="s">
        <v>7457</v>
      </c>
      <c r="J2236" s="9">
        <v>141</v>
      </c>
      <c r="K2236" s="9" t="s">
        <v>7490</v>
      </c>
      <c r="L2236" s="9" t="s">
        <v>7509</v>
      </c>
      <c r="M2236" s="9">
        <v>374.47</v>
      </c>
      <c r="N2236" s="9">
        <v>222.25</v>
      </c>
      <c r="O2236" s="9">
        <v>4</v>
      </c>
      <c r="P2236" s="9">
        <v>0.2</v>
      </c>
      <c r="Q2236" s="9">
        <v>481</v>
      </c>
      <c r="R2236" s="9">
        <v>3</v>
      </c>
    </row>
    <row r="2237" spans="1:18" x14ac:dyDescent="0.3">
      <c r="A2237" s="9">
        <v>1020</v>
      </c>
      <c r="B2237" s="9" t="s">
        <v>2253</v>
      </c>
      <c r="C2237" s="9">
        <v>69</v>
      </c>
      <c r="D2237" s="9" t="s">
        <v>5020</v>
      </c>
      <c r="E2237" s="9" t="s">
        <v>6613</v>
      </c>
      <c r="F2237" s="9">
        <v>0</v>
      </c>
      <c r="G2237" s="9">
        <v>13477</v>
      </c>
      <c r="H2237" s="9" t="s">
        <v>6613</v>
      </c>
      <c r="I2237" s="9" t="s">
        <v>7455</v>
      </c>
      <c r="J2237" s="9">
        <v>140</v>
      </c>
      <c r="K2237" s="9" t="s">
        <v>7468</v>
      </c>
      <c r="L2237" s="9" t="s">
        <v>7507</v>
      </c>
      <c r="M2237" s="9">
        <v>825.94</v>
      </c>
      <c r="N2237" s="9">
        <v>460.89</v>
      </c>
      <c r="O2237" s="9">
        <v>2</v>
      </c>
      <c r="P2237" s="9"/>
      <c r="Q2237" s="9">
        <v>534</v>
      </c>
      <c r="R2237" s="9">
        <v>7</v>
      </c>
    </row>
    <row r="2238" spans="1:18" x14ac:dyDescent="0.3">
      <c r="A2238" s="9">
        <v>1406</v>
      </c>
      <c r="B2238" s="9" t="s">
        <v>2254</v>
      </c>
      <c r="C2238" s="9">
        <v>48</v>
      </c>
      <c r="D2238" s="9" t="s">
        <v>5023</v>
      </c>
      <c r="E2238" s="9" t="s">
        <v>6234</v>
      </c>
      <c r="F2238" s="9">
        <v>0</v>
      </c>
      <c r="G2238" s="9">
        <v>13672</v>
      </c>
      <c r="H2238" s="9" t="s">
        <v>6234</v>
      </c>
      <c r="I2238" s="9" t="s">
        <v>7455</v>
      </c>
      <c r="J2238" s="9">
        <v>149</v>
      </c>
      <c r="K2238" s="9" t="s">
        <v>7467</v>
      </c>
      <c r="L2238" s="9" t="s">
        <v>7509</v>
      </c>
      <c r="M2238" s="9">
        <v>865.66</v>
      </c>
      <c r="N2238" s="9">
        <v>533.58000000000004</v>
      </c>
      <c r="O2238" s="9">
        <v>5</v>
      </c>
      <c r="P2238" s="9"/>
      <c r="Q2238" s="9">
        <v>399</v>
      </c>
      <c r="R2238" s="9">
        <v>5</v>
      </c>
    </row>
    <row r="2239" spans="1:18" x14ac:dyDescent="0.3">
      <c r="A2239" s="9">
        <v>1618</v>
      </c>
      <c r="B2239" s="9" t="s">
        <v>2255</v>
      </c>
      <c r="C2239" s="9">
        <v>59</v>
      </c>
      <c r="D2239" s="9" t="s">
        <v>5021</v>
      </c>
      <c r="E2239" s="9" t="s">
        <v>6313</v>
      </c>
      <c r="F2239" s="9">
        <v>0</v>
      </c>
      <c r="G2239" s="9">
        <v>12125</v>
      </c>
      <c r="H2239" s="9" t="s">
        <v>6313</v>
      </c>
      <c r="I2239" s="9" t="s">
        <v>7456</v>
      </c>
      <c r="J2239" s="9">
        <v>141</v>
      </c>
      <c r="K2239" s="9" t="s">
        <v>7490</v>
      </c>
      <c r="L2239" s="9" t="s">
        <v>7507</v>
      </c>
      <c r="M2239" s="9">
        <v>1065.19</v>
      </c>
      <c r="N2239" s="9">
        <v>496.36</v>
      </c>
      <c r="O2239" s="9">
        <v>2</v>
      </c>
      <c r="P2239" s="9"/>
      <c r="Q2239" s="9">
        <v>342</v>
      </c>
      <c r="R2239" s="9">
        <v>3</v>
      </c>
    </row>
    <row r="2240" spans="1:18" x14ac:dyDescent="0.3">
      <c r="A2240" s="9">
        <v>2014</v>
      </c>
      <c r="B2240" s="9" t="s">
        <v>2256</v>
      </c>
      <c r="C2240" s="9">
        <v>56</v>
      </c>
      <c r="D2240" s="9" t="s">
        <v>5019</v>
      </c>
      <c r="E2240" s="9" t="s">
        <v>6614</v>
      </c>
      <c r="F2240" s="9">
        <v>0</v>
      </c>
      <c r="G2240" s="9">
        <v>12505</v>
      </c>
      <c r="H2240" s="9" t="s">
        <v>6614</v>
      </c>
      <c r="I2240" s="9" t="s">
        <v>7457</v>
      </c>
      <c r="J2240" s="9">
        <v>132</v>
      </c>
      <c r="K2240" s="9" t="s">
        <v>7506</v>
      </c>
      <c r="L2240" s="9" t="s">
        <v>7509</v>
      </c>
      <c r="M2240" s="9">
        <v>1495.39</v>
      </c>
      <c r="N2240" s="9">
        <v>602.26</v>
      </c>
      <c r="O2240" s="9">
        <v>5</v>
      </c>
      <c r="P2240" s="9">
        <v>0.2</v>
      </c>
      <c r="Q2240" s="9">
        <v>434</v>
      </c>
      <c r="R2240" s="9">
        <v>8</v>
      </c>
    </row>
    <row r="2241" spans="1:18" x14ac:dyDescent="0.3">
      <c r="A2241" s="9">
        <v>1335</v>
      </c>
      <c r="B2241" s="9" t="s">
        <v>2257</v>
      </c>
      <c r="C2241" s="9">
        <v>44</v>
      </c>
      <c r="D2241" s="9" t="s">
        <v>5023</v>
      </c>
      <c r="E2241" s="9" t="s">
        <v>6615</v>
      </c>
      <c r="F2241" s="9">
        <v>0</v>
      </c>
      <c r="G2241" s="9">
        <v>12633</v>
      </c>
      <c r="H2241" s="9" t="s">
        <v>6615</v>
      </c>
      <c r="I2241" s="9" t="s">
        <v>7457</v>
      </c>
      <c r="J2241" s="9">
        <v>138</v>
      </c>
      <c r="K2241" s="9" t="s">
        <v>7464</v>
      </c>
      <c r="L2241" s="9" t="s">
        <v>7511</v>
      </c>
      <c r="M2241" s="9">
        <v>98.78</v>
      </c>
      <c r="N2241" s="9">
        <v>59.68</v>
      </c>
      <c r="O2241" s="9">
        <v>2</v>
      </c>
      <c r="P2241" s="9"/>
      <c r="Q2241" s="9">
        <v>516</v>
      </c>
      <c r="R2241" s="9">
        <v>6</v>
      </c>
    </row>
    <row r="2242" spans="1:18" x14ac:dyDescent="0.3">
      <c r="A2242" s="9">
        <v>2140</v>
      </c>
      <c r="B2242" s="9" t="s">
        <v>2258</v>
      </c>
      <c r="C2242" s="9">
        <v>60</v>
      </c>
      <c r="D2242" s="9" t="s">
        <v>5021</v>
      </c>
      <c r="E2242" s="9" t="s">
        <v>5591</v>
      </c>
      <c r="F2242" s="9">
        <v>0</v>
      </c>
      <c r="G2242" s="9">
        <v>13463</v>
      </c>
      <c r="H2242" s="9" t="s">
        <v>5591</v>
      </c>
      <c r="I2242" s="9" t="s">
        <v>7457</v>
      </c>
      <c r="J2242" s="9">
        <v>128</v>
      </c>
      <c r="K2242" s="9" t="s">
        <v>7473</v>
      </c>
      <c r="L2242" s="9" t="s">
        <v>7510</v>
      </c>
      <c r="M2242" s="9">
        <v>144.59</v>
      </c>
      <c r="N2242" s="9">
        <v>62.82</v>
      </c>
      <c r="O2242" s="9">
        <v>4</v>
      </c>
      <c r="P2242" s="9">
        <v>0.2</v>
      </c>
      <c r="Q2242" s="9">
        <v>429</v>
      </c>
      <c r="R2242" s="9">
        <v>6</v>
      </c>
    </row>
    <row r="2243" spans="1:18" x14ac:dyDescent="0.3">
      <c r="A2243" s="9">
        <v>2147</v>
      </c>
      <c r="B2243" s="9" t="s">
        <v>2259</v>
      </c>
      <c r="C2243" s="9">
        <v>42</v>
      </c>
      <c r="D2243" s="9" t="s">
        <v>5019</v>
      </c>
      <c r="E2243" s="9" t="s">
        <v>6551</v>
      </c>
      <c r="F2243" s="9">
        <v>0</v>
      </c>
      <c r="G2243" s="9">
        <v>13085</v>
      </c>
      <c r="H2243" s="9" t="s">
        <v>6551</v>
      </c>
      <c r="I2243" s="9" t="s">
        <v>7456</v>
      </c>
      <c r="J2243" s="9">
        <v>115</v>
      </c>
      <c r="K2243" s="9" t="s">
        <v>7481</v>
      </c>
      <c r="L2243" s="9" t="s">
        <v>7510</v>
      </c>
      <c r="M2243" s="9">
        <v>163.03</v>
      </c>
      <c r="N2243" s="9">
        <v>77.260000000000005</v>
      </c>
      <c r="O2243" s="9">
        <v>1</v>
      </c>
      <c r="P2243" s="9"/>
      <c r="Q2243" s="9">
        <v>654</v>
      </c>
      <c r="R2243" s="9">
        <v>6</v>
      </c>
    </row>
    <row r="2244" spans="1:18" x14ac:dyDescent="0.3">
      <c r="A2244" s="9">
        <v>1398</v>
      </c>
      <c r="B2244" s="9" t="s">
        <v>2260</v>
      </c>
      <c r="C2244" s="9">
        <v>29</v>
      </c>
      <c r="D2244" s="9" t="s">
        <v>5018</v>
      </c>
      <c r="E2244" s="9" t="s">
        <v>6293</v>
      </c>
      <c r="F2244" s="9">
        <v>0</v>
      </c>
      <c r="G2244" s="9">
        <v>10044</v>
      </c>
      <c r="H2244" s="9" t="s">
        <v>6293</v>
      </c>
      <c r="I2244" s="9" t="s">
        <v>7457</v>
      </c>
      <c r="J2244" s="9">
        <v>123</v>
      </c>
      <c r="K2244" s="9" t="s">
        <v>7502</v>
      </c>
      <c r="L2244" s="9" t="s">
        <v>7511</v>
      </c>
      <c r="M2244" s="9">
        <v>1127.32</v>
      </c>
      <c r="N2244" s="9">
        <v>554.30999999999995</v>
      </c>
      <c r="O2244" s="9">
        <v>5</v>
      </c>
      <c r="P2244" s="9"/>
      <c r="Q2244" s="9">
        <v>677</v>
      </c>
      <c r="R2244" s="9">
        <v>6</v>
      </c>
    </row>
    <row r="2245" spans="1:18" x14ac:dyDescent="0.3">
      <c r="A2245" s="9">
        <v>1792</v>
      </c>
      <c r="B2245" s="9" t="s">
        <v>2261</v>
      </c>
      <c r="C2245" s="9">
        <v>40</v>
      </c>
      <c r="D2245" s="9" t="s">
        <v>5020</v>
      </c>
      <c r="E2245" s="9" t="s">
        <v>6616</v>
      </c>
      <c r="F2245" s="9">
        <v>1</v>
      </c>
      <c r="G2245" s="9">
        <v>12085</v>
      </c>
      <c r="H2245" s="9" t="s">
        <v>6616</v>
      </c>
      <c r="I2245" s="9" t="s">
        <v>7457</v>
      </c>
      <c r="J2245" s="9">
        <v>124</v>
      </c>
      <c r="K2245" s="9" t="s">
        <v>7497</v>
      </c>
      <c r="L2245" s="9" t="s">
        <v>7510</v>
      </c>
      <c r="M2245" s="9">
        <v>247.71</v>
      </c>
      <c r="N2245" s="9">
        <v>154.58000000000001</v>
      </c>
      <c r="O2245" s="9">
        <v>2</v>
      </c>
      <c r="P2245" s="9">
        <v>0.05</v>
      </c>
      <c r="Q2245" s="9">
        <v>948</v>
      </c>
      <c r="R2245" s="9">
        <v>4</v>
      </c>
    </row>
    <row r="2246" spans="1:18" x14ac:dyDescent="0.3">
      <c r="A2246" s="9">
        <v>1714</v>
      </c>
      <c r="B2246" s="9" t="s">
        <v>2262</v>
      </c>
      <c r="C2246" s="9">
        <v>24</v>
      </c>
      <c r="D2246" s="9" t="s">
        <v>5021</v>
      </c>
      <c r="E2246" s="9" t="s">
        <v>5430</v>
      </c>
      <c r="F2246" s="9">
        <v>0</v>
      </c>
      <c r="G2246" s="9">
        <v>10415</v>
      </c>
      <c r="H2246" s="9" t="s">
        <v>5430</v>
      </c>
      <c r="I2246" s="9" t="s">
        <v>7456</v>
      </c>
      <c r="J2246" s="9">
        <v>113</v>
      </c>
      <c r="K2246" s="9" t="s">
        <v>7460</v>
      </c>
      <c r="L2246" s="9" t="s">
        <v>7510</v>
      </c>
      <c r="M2246" s="9">
        <v>952.56</v>
      </c>
      <c r="N2246" s="9">
        <v>559.88</v>
      </c>
      <c r="O2246" s="9">
        <v>1</v>
      </c>
      <c r="P2246" s="9"/>
      <c r="Q2246" s="9">
        <v>420</v>
      </c>
      <c r="R2246" s="9">
        <v>4</v>
      </c>
    </row>
    <row r="2247" spans="1:18" x14ac:dyDescent="0.3">
      <c r="A2247" s="9">
        <v>1050</v>
      </c>
      <c r="B2247" s="9" t="s">
        <v>2263</v>
      </c>
      <c r="C2247" s="9">
        <v>8</v>
      </c>
      <c r="D2247" s="9" t="s">
        <v>5019</v>
      </c>
      <c r="E2247" s="9" t="s">
        <v>6617</v>
      </c>
      <c r="F2247" s="9">
        <v>0</v>
      </c>
      <c r="G2247" s="9">
        <v>12292</v>
      </c>
      <c r="H2247" s="9" t="s">
        <v>6617</v>
      </c>
      <c r="I2247" s="9" t="s">
        <v>7455</v>
      </c>
      <c r="J2247" s="9">
        <v>121</v>
      </c>
      <c r="K2247" s="9" t="s">
        <v>7495</v>
      </c>
      <c r="L2247" s="9" t="s">
        <v>7508</v>
      </c>
      <c r="M2247" s="9">
        <v>520.77</v>
      </c>
      <c r="N2247" s="9">
        <v>237.1</v>
      </c>
      <c r="O2247" s="9">
        <v>2</v>
      </c>
      <c r="P2247" s="9"/>
      <c r="Q2247" s="9">
        <v>697</v>
      </c>
      <c r="R2247" s="9">
        <v>4</v>
      </c>
    </row>
    <row r="2248" spans="1:18" x14ac:dyDescent="0.3">
      <c r="A2248" s="9">
        <v>1323</v>
      </c>
      <c r="B2248" s="9" t="s">
        <v>2264</v>
      </c>
      <c r="C2248" s="9">
        <v>27</v>
      </c>
      <c r="D2248" s="9" t="s">
        <v>5023</v>
      </c>
      <c r="E2248" s="9" t="s">
        <v>6070</v>
      </c>
      <c r="F2248" s="9">
        <v>0</v>
      </c>
      <c r="G2248" s="9">
        <v>13133</v>
      </c>
      <c r="H2248" s="9" t="s">
        <v>6070</v>
      </c>
      <c r="I2248" s="9" t="s">
        <v>7456</v>
      </c>
      <c r="J2248" s="9">
        <v>112</v>
      </c>
      <c r="K2248" s="9" t="s">
        <v>7492</v>
      </c>
      <c r="L2248" s="9" t="s">
        <v>7507</v>
      </c>
      <c r="M2248" s="9">
        <v>713.11</v>
      </c>
      <c r="N2248" s="9">
        <v>413.15</v>
      </c>
      <c r="O2248" s="9">
        <v>2</v>
      </c>
      <c r="P2248" s="9"/>
      <c r="Q2248" s="9">
        <v>386</v>
      </c>
      <c r="R2248" s="9">
        <v>4</v>
      </c>
    </row>
    <row r="2249" spans="1:18" x14ac:dyDescent="0.3">
      <c r="A2249" s="9">
        <v>1788</v>
      </c>
      <c r="B2249" s="9" t="s">
        <v>2265</v>
      </c>
      <c r="C2249" s="9">
        <v>41</v>
      </c>
      <c r="D2249" s="9" t="s">
        <v>5019</v>
      </c>
      <c r="E2249" s="9" t="s">
        <v>5608</v>
      </c>
      <c r="F2249" s="9">
        <v>0</v>
      </c>
      <c r="G2249" s="9">
        <v>12540</v>
      </c>
      <c r="H2249" s="9" t="s">
        <v>5608</v>
      </c>
      <c r="I2249" s="9" t="s">
        <v>7456</v>
      </c>
      <c r="J2249" s="9">
        <v>113</v>
      </c>
      <c r="K2249" s="9" t="s">
        <v>7460</v>
      </c>
      <c r="L2249" s="9" t="s">
        <v>7510</v>
      </c>
      <c r="M2249" s="9">
        <v>362.71</v>
      </c>
      <c r="N2249" s="9"/>
      <c r="O2249" s="9">
        <v>2</v>
      </c>
      <c r="P2249" s="9"/>
      <c r="Q2249" s="9">
        <v>914</v>
      </c>
      <c r="R2249" s="9">
        <v>2</v>
      </c>
    </row>
    <row r="2250" spans="1:18" x14ac:dyDescent="0.3">
      <c r="A2250" s="9">
        <v>1140</v>
      </c>
      <c r="B2250" s="9" t="s">
        <v>2266</v>
      </c>
      <c r="C2250" s="9">
        <v>55</v>
      </c>
      <c r="D2250" s="9" t="s">
        <v>5023</v>
      </c>
      <c r="E2250" s="9" t="s">
        <v>6618</v>
      </c>
      <c r="F2250" s="9">
        <v>0</v>
      </c>
      <c r="G2250" s="9">
        <v>13679</v>
      </c>
      <c r="H2250" s="9" t="s">
        <v>6618</v>
      </c>
      <c r="I2250" s="9" t="s">
        <v>7455</v>
      </c>
      <c r="J2250" s="9">
        <v>139</v>
      </c>
      <c r="K2250" s="9" t="s">
        <v>7486</v>
      </c>
      <c r="L2250" s="9" t="s">
        <v>7509</v>
      </c>
      <c r="M2250" s="9">
        <v>1305.8499999999999</v>
      </c>
      <c r="N2250" s="9">
        <v>674.69</v>
      </c>
      <c r="O2250" s="9">
        <v>4</v>
      </c>
      <c r="P2250" s="9"/>
      <c r="Q2250" s="9">
        <v>857</v>
      </c>
      <c r="R2250" s="9">
        <v>6</v>
      </c>
    </row>
    <row r="2251" spans="1:18" x14ac:dyDescent="0.3">
      <c r="A2251" s="9">
        <v>1469</v>
      </c>
      <c r="B2251" s="9" t="s">
        <v>2267</v>
      </c>
      <c r="C2251" s="9">
        <v>27</v>
      </c>
      <c r="D2251" s="9" t="s">
        <v>5020</v>
      </c>
      <c r="E2251" s="9" t="s">
        <v>6619</v>
      </c>
      <c r="F2251" s="9">
        <v>0</v>
      </c>
      <c r="G2251" s="9">
        <v>12370</v>
      </c>
      <c r="H2251" s="9" t="s">
        <v>6619</v>
      </c>
      <c r="I2251" s="9" t="s">
        <v>7457</v>
      </c>
      <c r="J2251" s="9">
        <v>123</v>
      </c>
      <c r="K2251" s="9" t="s">
        <v>7502</v>
      </c>
      <c r="L2251" s="9" t="s">
        <v>7508</v>
      </c>
      <c r="M2251" s="9">
        <v>899.92</v>
      </c>
      <c r="N2251" s="9">
        <v>426.37</v>
      </c>
      <c r="O2251" s="9">
        <v>2</v>
      </c>
      <c r="P2251" s="9"/>
      <c r="Q2251" s="9">
        <v>574</v>
      </c>
      <c r="R2251" s="9">
        <v>2</v>
      </c>
    </row>
    <row r="2252" spans="1:18" x14ac:dyDescent="0.3">
      <c r="A2252" s="9">
        <v>1786</v>
      </c>
      <c r="B2252" s="9" t="s">
        <v>2268</v>
      </c>
      <c r="C2252" s="9">
        <v>55</v>
      </c>
      <c r="D2252" s="9" t="s">
        <v>5020</v>
      </c>
      <c r="E2252" s="9" t="s">
        <v>6620</v>
      </c>
      <c r="F2252" s="9">
        <v>0</v>
      </c>
      <c r="G2252" s="9">
        <v>11275</v>
      </c>
      <c r="H2252" s="9" t="s">
        <v>6620</v>
      </c>
      <c r="I2252" s="9" t="s">
        <v>7455</v>
      </c>
      <c r="J2252" s="9">
        <v>146</v>
      </c>
      <c r="K2252" s="9" t="s">
        <v>7505</v>
      </c>
      <c r="L2252" s="9" t="s">
        <v>7508</v>
      </c>
      <c r="M2252" s="9">
        <v>1419.62</v>
      </c>
      <c r="N2252" s="9">
        <v>857.02</v>
      </c>
      <c r="O2252" s="9">
        <v>1</v>
      </c>
      <c r="P2252" s="9"/>
      <c r="Q2252" s="9">
        <v>373</v>
      </c>
      <c r="R2252" s="9">
        <v>3</v>
      </c>
    </row>
    <row r="2253" spans="1:18" x14ac:dyDescent="0.3">
      <c r="A2253" s="9">
        <v>2357</v>
      </c>
      <c r="B2253" s="9" t="s">
        <v>2269</v>
      </c>
      <c r="C2253" s="9">
        <v>21</v>
      </c>
      <c r="D2253" s="9" t="s">
        <v>5019</v>
      </c>
      <c r="E2253" s="9" t="s">
        <v>6073</v>
      </c>
      <c r="F2253" s="9">
        <v>0</v>
      </c>
      <c r="G2253" s="9">
        <v>12515</v>
      </c>
      <c r="H2253" s="9" t="s">
        <v>6073</v>
      </c>
      <c r="I2253" s="9" t="s">
        <v>7457</v>
      </c>
      <c r="J2253" s="9">
        <v>143</v>
      </c>
      <c r="K2253" s="9" t="s">
        <v>7475</v>
      </c>
      <c r="L2253" s="9" t="s">
        <v>7510</v>
      </c>
      <c r="M2253" s="9">
        <v>883.16</v>
      </c>
      <c r="N2253" s="9">
        <v>515.12</v>
      </c>
      <c r="O2253" s="9">
        <v>2</v>
      </c>
      <c r="P2253" s="9"/>
      <c r="Q2253" s="9">
        <v>406</v>
      </c>
      <c r="R2253" s="9">
        <v>1</v>
      </c>
    </row>
    <row r="2254" spans="1:18" x14ac:dyDescent="0.3">
      <c r="A2254" s="9">
        <v>1963</v>
      </c>
      <c r="B2254" s="9" t="s">
        <v>2270</v>
      </c>
      <c r="C2254" s="9">
        <v>26</v>
      </c>
      <c r="D2254" s="9" t="s">
        <v>5019</v>
      </c>
      <c r="E2254" s="9" t="s">
        <v>6621</v>
      </c>
      <c r="F2254" s="9">
        <v>0</v>
      </c>
      <c r="G2254" s="9">
        <v>11084</v>
      </c>
      <c r="H2254" s="9" t="s">
        <v>6621</v>
      </c>
      <c r="I2254" s="9" t="s">
        <v>7456</v>
      </c>
      <c r="J2254" s="9">
        <v>128</v>
      </c>
      <c r="K2254" s="9" t="s">
        <v>7473</v>
      </c>
      <c r="L2254" s="9" t="s">
        <v>7512</v>
      </c>
      <c r="M2254" s="9">
        <v>229.67</v>
      </c>
      <c r="N2254" s="9">
        <v>97.24</v>
      </c>
      <c r="O2254" s="9">
        <v>3</v>
      </c>
      <c r="P2254" s="9">
        <v>0.05</v>
      </c>
      <c r="Q2254" s="9">
        <v>772</v>
      </c>
      <c r="R2254" s="9">
        <v>4</v>
      </c>
    </row>
    <row r="2255" spans="1:18" x14ac:dyDescent="0.3">
      <c r="A2255" s="9">
        <v>2007</v>
      </c>
      <c r="B2255" s="9" t="s">
        <v>2271</v>
      </c>
      <c r="C2255" s="9">
        <v>61</v>
      </c>
      <c r="D2255" s="9" t="s">
        <v>5023</v>
      </c>
      <c r="E2255" s="9" t="s">
        <v>6622</v>
      </c>
      <c r="F2255" s="9">
        <v>0</v>
      </c>
      <c r="G2255" s="9">
        <v>13852</v>
      </c>
      <c r="H2255" s="9" t="s">
        <v>6622</v>
      </c>
      <c r="I2255" s="9" t="s">
        <v>7457</v>
      </c>
      <c r="J2255" s="9">
        <v>114</v>
      </c>
      <c r="K2255" s="9" t="s">
        <v>7463</v>
      </c>
      <c r="L2255" s="9" t="s">
        <v>7509</v>
      </c>
      <c r="M2255" s="9">
        <v>297.76</v>
      </c>
      <c r="N2255" s="9">
        <v>178.66</v>
      </c>
      <c r="O2255" s="9">
        <v>5</v>
      </c>
      <c r="P2255" s="9"/>
      <c r="Q2255" s="9">
        <v>580</v>
      </c>
      <c r="R2255" s="9">
        <v>5</v>
      </c>
    </row>
    <row r="2256" spans="1:18" x14ac:dyDescent="0.3">
      <c r="A2256" s="9">
        <v>1372</v>
      </c>
      <c r="B2256" s="9" t="s">
        <v>2272</v>
      </c>
      <c r="C2256" s="9">
        <v>40</v>
      </c>
      <c r="D2256" s="9" t="s">
        <v>5023</v>
      </c>
      <c r="E2256" s="9" t="s">
        <v>6623</v>
      </c>
      <c r="F2256" s="9">
        <v>1</v>
      </c>
      <c r="G2256" s="9">
        <v>11142</v>
      </c>
      <c r="H2256" s="9" t="s">
        <v>6623</v>
      </c>
      <c r="I2256" s="9" t="s">
        <v>7456</v>
      </c>
      <c r="J2256" s="9">
        <v>117</v>
      </c>
      <c r="K2256" s="9" t="s">
        <v>7483</v>
      </c>
      <c r="L2256" s="9" t="s">
        <v>7509</v>
      </c>
      <c r="M2256" s="9">
        <v>1484.16</v>
      </c>
      <c r="N2256" s="9">
        <v>811.18</v>
      </c>
      <c r="O2256" s="9">
        <v>4</v>
      </c>
      <c r="P2256" s="9"/>
      <c r="Q2256" s="9">
        <v>999</v>
      </c>
      <c r="R2256" s="9">
        <v>3</v>
      </c>
    </row>
    <row r="2257" spans="1:18" x14ac:dyDescent="0.3">
      <c r="A2257" s="9">
        <v>1493</v>
      </c>
      <c r="B2257" s="9" t="s">
        <v>2273</v>
      </c>
      <c r="C2257" s="9">
        <v>37</v>
      </c>
      <c r="D2257" s="9" t="s">
        <v>5021</v>
      </c>
      <c r="E2257" s="9" t="s">
        <v>5681</v>
      </c>
      <c r="F2257" s="9">
        <v>0</v>
      </c>
      <c r="G2257" s="9">
        <v>10086</v>
      </c>
      <c r="H2257" s="9" t="s">
        <v>5681</v>
      </c>
      <c r="I2257" s="9" t="s">
        <v>7457</v>
      </c>
      <c r="J2257" s="9">
        <v>124</v>
      </c>
      <c r="K2257" s="9" t="s">
        <v>7497</v>
      </c>
      <c r="L2257" s="9" t="s">
        <v>7509</v>
      </c>
      <c r="M2257" s="9">
        <v>1102.07</v>
      </c>
      <c r="N2257" s="9">
        <v>689.91</v>
      </c>
      <c r="O2257" s="9">
        <v>3</v>
      </c>
      <c r="P2257" s="9"/>
      <c r="Q2257" s="9">
        <v>344</v>
      </c>
      <c r="R2257" s="9">
        <v>5</v>
      </c>
    </row>
    <row r="2258" spans="1:18" x14ac:dyDescent="0.3">
      <c r="A2258" s="9">
        <v>1750</v>
      </c>
      <c r="B2258" s="9" t="s">
        <v>2274</v>
      </c>
      <c r="C2258" s="9">
        <v>43</v>
      </c>
      <c r="D2258" s="9" t="s">
        <v>5021</v>
      </c>
      <c r="E2258" s="9" t="s">
        <v>6098</v>
      </c>
      <c r="F2258" s="9">
        <v>0</v>
      </c>
      <c r="G2258" s="9">
        <v>13666</v>
      </c>
      <c r="H2258" s="9" t="s">
        <v>6098</v>
      </c>
      <c r="I2258" s="9" t="s">
        <v>7456</v>
      </c>
      <c r="J2258" s="9">
        <v>134</v>
      </c>
      <c r="K2258" s="9" t="s">
        <v>7482</v>
      </c>
      <c r="L2258" s="9" t="s">
        <v>7509</v>
      </c>
      <c r="M2258" s="9">
        <v>121.45</v>
      </c>
      <c r="N2258" s="9">
        <v>55.53</v>
      </c>
      <c r="O2258" s="9">
        <v>3</v>
      </c>
      <c r="P2258" s="9"/>
      <c r="Q2258" s="9">
        <v>414</v>
      </c>
      <c r="R2258" s="9">
        <v>5</v>
      </c>
    </row>
    <row r="2259" spans="1:18" x14ac:dyDescent="0.3">
      <c r="A2259" s="9">
        <v>2179</v>
      </c>
      <c r="B2259" s="9" t="s">
        <v>2275</v>
      </c>
      <c r="C2259" s="9">
        <v>21</v>
      </c>
      <c r="D2259" s="9" t="s">
        <v>5021</v>
      </c>
      <c r="E2259" s="9" t="s">
        <v>6239</v>
      </c>
      <c r="F2259" s="9">
        <v>0</v>
      </c>
      <c r="G2259" s="9">
        <v>12127</v>
      </c>
      <c r="H2259" s="9" t="s">
        <v>6239</v>
      </c>
      <c r="I2259" s="9" t="s">
        <v>7457</v>
      </c>
      <c r="J2259" s="9">
        <v>148</v>
      </c>
      <c r="K2259" s="9" t="s">
        <v>7491</v>
      </c>
      <c r="L2259" s="9" t="s">
        <v>7507</v>
      </c>
      <c r="M2259" s="9">
        <v>1070.48</v>
      </c>
      <c r="N2259" s="9">
        <v>511.12</v>
      </c>
      <c r="O2259" s="9">
        <v>1</v>
      </c>
      <c r="P2259" s="9"/>
      <c r="Q2259" s="9">
        <v>500</v>
      </c>
      <c r="R2259" s="9">
        <v>5</v>
      </c>
    </row>
    <row r="2260" spans="1:18" x14ac:dyDescent="0.3">
      <c r="A2260" s="9">
        <v>1290</v>
      </c>
      <c r="B2260" s="9" t="s">
        <v>2276</v>
      </c>
      <c r="C2260" s="9">
        <v>35</v>
      </c>
      <c r="D2260" s="9" t="s">
        <v>5019</v>
      </c>
      <c r="E2260" s="9" t="s">
        <v>6624</v>
      </c>
      <c r="F2260" s="9">
        <v>0</v>
      </c>
      <c r="G2260" s="9">
        <v>10227</v>
      </c>
      <c r="H2260" s="9" t="s">
        <v>6624</v>
      </c>
      <c r="I2260" s="9" t="s">
        <v>7457</v>
      </c>
      <c r="J2260" s="9">
        <v>122</v>
      </c>
      <c r="K2260" s="9" t="s">
        <v>7465</v>
      </c>
      <c r="L2260" s="9" t="s">
        <v>7512</v>
      </c>
      <c r="M2260" s="9">
        <v>647.65</v>
      </c>
      <c r="N2260" s="9">
        <v>364.62</v>
      </c>
      <c r="O2260" s="9">
        <v>1</v>
      </c>
      <c r="P2260" s="9">
        <v>0.1</v>
      </c>
      <c r="Q2260" s="9">
        <v>1083</v>
      </c>
      <c r="R2260" s="9">
        <v>2</v>
      </c>
    </row>
    <row r="2261" spans="1:18" x14ac:dyDescent="0.3">
      <c r="A2261" s="9">
        <v>2167</v>
      </c>
      <c r="B2261" s="9" t="s">
        <v>2277</v>
      </c>
      <c r="C2261" s="9">
        <v>40</v>
      </c>
      <c r="D2261" s="9" t="s">
        <v>5022</v>
      </c>
      <c r="E2261" s="9" t="s">
        <v>5229</v>
      </c>
      <c r="F2261" s="9">
        <v>0</v>
      </c>
      <c r="G2261" s="9">
        <v>12530</v>
      </c>
      <c r="H2261" s="9" t="s">
        <v>5229</v>
      </c>
      <c r="I2261" s="9" t="s">
        <v>7457</v>
      </c>
      <c r="J2261" s="9">
        <v>110</v>
      </c>
      <c r="K2261" s="9" t="s">
        <v>7493</v>
      </c>
      <c r="L2261" s="9" t="s">
        <v>7509</v>
      </c>
      <c r="M2261" s="9">
        <v>495.45</v>
      </c>
      <c r="N2261" s="9">
        <v>269.77999999999997</v>
      </c>
      <c r="O2261" s="9">
        <v>4</v>
      </c>
      <c r="P2261" s="9">
        <v>0.1</v>
      </c>
      <c r="Q2261" s="9">
        <v>367</v>
      </c>
      <c r="R2261" s="9">
        <v>5</v>
      </c>
    </row>
    <row r="2262" spans="1:18" x14ac:dyDescent="0.3">
      <c r="A2262" s="9">
        <v>1105</v>
      </c>
      <c r="B2262" s="9" t="s">
        <v>2278</v>
      </c>
      <c r="C2262" s="9">
        <v>58</v>
      </c>
      <c r="D2262" s="9" t="s">
        <v>5022</v>
      </c>
      <c r="E2262" s="9" t="s">
        <v>6625</v>
      </c>
      <c r="F2262" s="9">
        <v>1</v>
      </c>
      <c r="G2262" s="9">
        <v>11838</v>
      </c>
      <c r="H2262" s="9" t="s">
        <v>6625</v>
      </c>
      <c r="I2262" s="9" t="s">
        <v>7455</v>
      </c>
      <c r="J2262" s="9">
        <v>108</v>
      </c>
      <c r="K2262" s="9" t="s">
        <v>7496</v>
      </c>
      <c r="L2262" s="9" t="s">
        <v>7507</v>
      </c>
      <c r="M2262" s="9">
        <v>273.39</v>
      </c>
      <c r="N2262" s="9">
        <v>141.04</v>
      </c>
      <c r="O2262" s="9">
        <v>4</v>
      </c>
      <c r="P2262" s="9"/>
      <c r="Q2262" s="9">
        <v>916</v>
      </c>
      <c r="R2262" s="9">
        <v>2</v>
      </c>
    </row>
    <row r="2263" spans="1:18" x14ac:dyDescent="0.3">
      <c r="A2263" s="9">
        <v>2443</v>
      </c>
      <c r="B2263" s="9" t="s">
        <v>2279</v>
      </c>
      <c r="C2263" s="9">
        <v>14</v>
      </c>
      <c r="D2263" s="9" t="s">
        <v>5022</v>
      </c>
      <c r="E2263" s="9" t="s">
        <v>6626</v>
      </c>
      <c r="F2263" s="9">
        <v>1</v>
      </c>
      <c r="G2263" s="9">
        <v>10622</v>
      </c>
      <c r="H2263" s="9" t="s">
        <v>6626</v>
      </c>
      <c r="I2263" s="9" t="s">
        <v>7456</v>
      </c>
      <c r="J2263" s="9">
        <v>121</v>
      </c>
      <c r="K2263" s="9" t="s">
        <v>7495</v>
      </c>
      <c r="L2263" s="9" t="s">
        <v>7510</v>
      </c>
      <c r="M2263" s="9">
        <v>1267.8599999999999</v>
      </c>
      <c r="N2263" s="9">
        <v>790.9</v>
      </c>
      <c r="O2263" s="9">
        <v>5</v>
      </c>
      <c r="P2263" s="9"/>
      <c r="Q2263" s="9">
        <v>1212</v>
      </c>
      <c r="R2263" s="9">
        <v>4</v>
      </c>
    </row>
    <row r="2264" spans="1:18" x14ac:dyDescent="0.3">
      <c r="A2264" s="9">
        <v>1669</v>
      </c>
      <c r="B2264" s="9" t="s">
        <v>2280</v>
      </c>
      <c r="C2264" s="9">
        <v>66</v>
      </c>
      <c r="D2264" s="9" t="s">
        <v>5022</v>
      </c>
      <c r="E2264" s="9" t="s">
        <v>5173</v>
      </c>
      <c r="F2264" s="9">
        <v>0</v>
      </c>
      <c r="G2264" s="9">
        <v>13953</v>
      </c>
      <c r="H2264" s="9" t="s">
        <v>5173</v>
      </c>
      <c r="I2264" s="9" t="s">
        <v>7456</v>
      </c>
      <c r="J2264" s="9">
        <v>137</v>
      </c>
      <c r="K2264" s="9" t="s">
        <v>7484</v>
      </c>
      <c r="L2264" s="9" t="s">
        <v>7508</v>
      </c>
      <c r="M2264" s="9">
        <v>142.57</v>
      </c>
      <c r="N2264" s="9"/>
      <c r="O2264" s="9">
        <v>2</v>
      </c>
      <c r="P2264" s="9"/>
      <c r="Q2264" s="9">
        <v>431</v>
      </c>
      <c r="R2264" s="9">
        <v>4</v>
      </c>
    </row>
    <row r="2265" spans="1:18" x14ac:dyDescent="0.3">
      <c r="A2265" s="9">
        <v>1001</v>
      </c>
      <c r="B2265" s="9" t="s">
        <v>2281</v>
      </c>
      <c r="C2265" s="9">
        <v>38</v>
      </c>
      <c r="D2265" s="9" t="s">
        <v>5021</v>
      </c>
      <c r="E2265" s="9" t="s">
        <v>5628</v>
      </c>
      <c r="F2265" s="9">
        <v>0</v>
      </c>
      <c r="G2265" s="9">
        <v>13381</v>
      </c>
      <c r="H2265" s="9" t="s">
        <v>5628</v>
      </c>
      <c r="I2265" s="9" t="s">
        <v>7456</v>
      </c>
      <c r="J2265" s="9">
        <v>107</v>
      </c>
      <c r="K2265" s="9" t="s">
        <v>7485</v>
      </c>
      <c r="L2265" s="9" t="s">
        <v>7507</v>
      </c>
      <c r="M2265" s="9">
        <v>470.26</v>
      </c>
      <c r="N2265" s="9">
        <v>288.31</v>
      </c>
      <c r="O2265" s="9">
        <v>4</v>
      </c>
      <c r="P2265" s="9">
        <v>0.2</v>
      </c>
      <c r="Q2265" s="9">
        <v>585</v>
      </c>
      <c r="R2265" s="9">
        <v>5</v>
      </c>
    </row>
    <row r="2266" spans="1:18" x14ac:dyDescent="0.3">
      <c r="A2266" s="9">
        <v>1588</v>
      </c>
      <c r="B2266" s="9" t="s">
        <v>2282</v>
      </c>
      <c r="C2266" s="9">
        <v>23</v>
      </c>
      <c r="D2266" s="9" t="s">
        <v>5019</v>
      </c>
      <c r="E2266" s="9" t="s">
        <v>5398</v>
      </c>
      <c r="F2266" s="9">
        <v>0</v>
      </c>
      <c r="G2266" s="9">
        <v>11606</v>
      </c>
      <c r="H2266" s="9" t="s">
        <v>5398</v>
      </c>
      <c r="I2266" s="9" t="s">
        <v>7455</v>
      </c>
      <c r="J2266" s="9">
        <v>126</v>
      </c>
      <c r="K2266" s="9" t="s">
        <v>7469</v>
      </c>
      <c r="L2266" s="9" t="s">
        <v>7508</v>
      </c>
      <c r="M2266" s="9">
        <v>494.26</v>
      </c>
      <c r="N2266" s="9"/>
      <c r="O2266" s="9">
        <v>4</v>
      </c>
      <c r="P2266" s="9"/>
      <c r="Q2266" s="9">
        <v>397</v>
      </c>
      <c r="R2266" s="9">
        <v>5</v>
      </c>
    </row>
    <row r="2267" spans="1:18" x14ac:dyDescent="0.3">
      <c r="A2267" s="9">
        <v>1643</v>
      </c>
      <c r="B2267" s="9" t="s">
        <v>2283</v>
      </c>
      <c r="C2267" s="9">
        <v>20</v>
      </c>
      <c r="D2267" s="9" t="s">
        <v>5022</v>
      </c>
      <c r="E2267" s="9" t="s">
        <v>6627</v>
      </c>
      <c r="F2267" s="9">
        <v>1</v>
      </c>
      <c r="G2267" s="9">
        <v>12995</v>
      </c>
      <c r="H2267" s="9" t="s">
        <v>6627</v>
      </c>
      <c r="I2267" s="9" t="s">
        <v>7455</v>
      </c>
      <c r="J2267" s="9">
        <v>113</v>
      </c>
      <c r="K2267" s="9" t="s">
        <v>7460</v>
      </c>
      <c r="L2267" s="9" t="s">
        <v>7508</v>
      </c>
      <c r="M2267" s="9">
        <v>283.31</v>
      </c>
      <c r="N2267" s="9">
        <v>175.28</v>
      </c>
      <c r="O2267" s="9">
        <v>2</v>
      </c>
      <c r="P2267" s="9"/>
      <c r="Q2267" s="9">
        <v>863</v>
      </c>
      <c r="R2267" s="9">
        <v>4</v>
      </c>
    </row>
    <row r="2268" spans="1:18" x14ac:dyDescent="0.3">
      <c r="A2268" s="9">
        <v>1089</v>
      </c>
      <c r="B2268" s="9" t="s">
        <v>2284</v>
      </c>
      <c r="C2268" s="9">
        <v>44</v>
      </c>
      <c r="D2268" s="9" t="s">
        <v>5020</v>
      </c>
      <c r="E2268" s="9" t="s">
        <v>5987</v>
      </c>
      <c r="F2268" s="9">
        <v>0</v>
      </c>
      <c r="G2268" s="9">
        <v>10484</v>
      </c>
      <c r="H2268" s="9" t="s">
        <v>5987</v>
      </c>
      <c r="I2268" s="9" t="s">
        <v>7455</v>
      </c>
      <c r="J2268" s="9">
        <v>116</v>
      </c>
      <c r="K2268" s="9" t="s">
        <v>7480</v>
      </c>
      <c r="L2268" s="9" t="s">
        <v>7507</v>
      </c>
      <c r="M2268" s="9">
        <v>786.87</v>
      </c>
      <c r="N2268" s="9">
        <v>423.7</v>
      </c>
      <c r="O2268" s="9">
        <v>5</v>
      </c>
      <c r="P2268" s="9"/>
      <c r="Q2268" s="9">
        <v>354</v>
      </c>
      <c r="R2268" s="9">
        <v>5</v>
      </c>
    </row>
    <row r="2269" spans="1:18" x14ac:dyDescent="0.3">
      <c r="A2269" s="9">
        <v>2368</v>
      </c>
      <c r="B2269" s="9" t="s">
        <v>2285</v>
      </c>
      <c r="C2269" s="9">
        <v>19</v>
      </c>
      <c r="D2269" s="9" t="s">
        <v>5018</v>
      </c>
      <c r="E2269" s="9" t="s">
        <v>6628</v>
      </c>
      <c r="F2269" s="9">
        <v>0</v>
      </c>
      <c r="G2269" s="9">
        <v>12887</v>
      </c>
      <c r="H2269" s="9" t="s">
        <v>6628</v>
      </c>
      <c r="I2269" s="9" t="s">
        <v>7455</v>
      </c>
      <c r="J2269" s="9">
        <v>130</v>
      </c>
      <c r="K2269" s="9" t="s">
        <v>7487</v>
      </c>
      <c r="L2269" s="9" t="s">
        <v>7509</v>
      </c>
      <c r="M2269" s="9">
        <v>66.97</v>
      </c>
      <c r="N2269" s="9">
        <v>27.47</v>
      </c>
      <c r="O2269" s="9">
        <v>1</v>
      </c>
      <c r="P2269" s="9"/>
      <c r="Q2269" s="9">
        <v>748</v>
      </c>
      <c r="R2269" s="9">
        <v>4</v>
      </c>
    </row>
    <row r="2270" spans="1:18" x14ac:dyDescent="0.3">
      <c r="A2270" s="9">
        <v>1349</v>
      </c>
      <c r="B2270" s="9" t="s">
        <v>2286</v>
      </c>
      <c r="C2270" s="9">
        <v>31</v>
      </c>
      <c r="D2270" s="9" t="s">
        <v>5020</v>
      </c>
      <c r="E2270" s="9" t="s">
        <v>5959</v>
      </c>
      <c r="F2270" s="9">
        <v>0</v>
      </c>
      <c r="G2270" s="9">
        <v>10024</v>
      </c>
      <c r="H2270" s="9" t="s">
        <v>5959</v>
      </c>
      <c r="I2270" s="9" t="s">
        <v>7457</v>
      </c>
      <c r="J2270" s="9">
        <v>131</v>
      </c>
      <c r="K2270" s="9" t="s">
        <v>7504</v>
      </c>
      <c r="L2270" s="9" t="s">
        <v>7508</v>
      </c>
      <c r="M2270" s="9">
        <v>486.41</v>
      </c>
      <c r="N2270" s="9">
        <v>228.78</v>
      </c>
      <c r="O2270" s="9">
        <v>5</v>
      </c>
      <c r="P2270" s="9"/>
      <c r="Q2270" s="9">
        <v>350</v>
      </c>
      <c r="R2270" s="9">
        <v>4</v>
      </c>
    </row>
    <row r="2271" spans="1:18" x14ac:dyDescent="0.3">
      <c r="A2271" s="9">
        <v>2482</v>
      </c>
      <c r="B2271" s="9" t="s">
        <v>2287</v>
      </c>
      <c r="C2271" s="9">
        <v>36</v>
      </c>
      <c r="D2271" s="9" t="s">
        <v>5019</v>
      </c>
      <c r="E2271" s="9" t="s">
        <v>5331</v>
      </c>
      <c r="F2271" s="9">
        <v>0</v>
      </c>
      <c r="G2271" s="9">
        <v>11814</v>
      </c>
      <c r="H2271" s="9" t="s">
        <v>5331</v>
      </c>
      <c r="I2271" s="9" t="s">
        <v>7456</v>
      </c>
      <c r="J2271" s="9">
        <v>105</v>
      </c>
      <c r="K2271" s="9" t="s">
        <v>7461</v>
      </c>
      <c r="L2271" s="9" t="s">
        <v>7509</v>
      </c>
      <c r="M2271" s="9">
        <v>1403.76</v>
      </c>
      <c r="N2271" s="9">
        <v>572.35</v>
      </c>
      <c r="O2271" s="9">
        <v>2</v>
      </c>
      <c r="P2271" s="9">
        <v>0.1</v>
      </c>
      <c r="Q2271" s="9">
        <v>618</v>
      </c>
      <c r="R2271" s="9">
        <v>5</v>
      </c>
    </row>
    <row r="2272" spans="1:18" x14ac:dyDescent="0.3">
      <c r="A2272" s="9">
        <v>2286</v>
      </c>
      <c r="B2272" s="9" t="s">
        <v>2288</v>
      </c>
      <c r="C2272" s="9">
        <v>57</v>
      </c>
      <c r="D2272" s="9" t="s">
        <v>5019</v>
      </c>
      <c r="E2272" s="9" t="s">
        <v>6629</v>
      </c>
      <c r="F2272" s="9">
        <v>1</v>
      </c>
      <c r="G2272" s="9">
        <v>11225</v>
      </c>
      <c r="H2272" s="9" t="s">
        <v>6629</v>
      </c>
      <c r="I2272" s="9" t="s">
        <v>7457</v>
      </c>
      <c r="J2272" s="9">
        <v>132</v>
      </c>
      <c r="K2272" s="9" t="s">
        <v>7506</v>
      </c>
      <c r="L2272" s="9" t="s">
        <v>7510</v>
      </c>
      <c r="M2272" s="9">
        <v>500.27</v>
      </c>
      <c r="N2272" s="9">
        <v>268.68</v>
      </c>
      <c r="O2272" s="9">
        <v>1</v>
      </c>
      <c r="P2272" s="9"/>
      <c r="Q2272" s="9">
        <v>1233</v>
      </c>
      <c r="R2272" s="9">
        <v>2</v>
      </c>
    </row>
    <row r="2273" spans="1:18" x14ac:dyDescent="0.3">
      <c r="A2273" s="9">
        <v>2374</v>
      </c>
      <c r="B2273" s="9" t="s">
        <v>2289</v>
      </c>
      <c r="C2273" s="9">
        <v>55</v>
      </c>
      <c r="D2273" s="9" t="s">
        <v>5018</v>
      </c>
      <c r="E2273" s="9" t="s">
        <v>6630</v>
      </c>
      <c r="F2273" s="9">
        <v>1</v>
      </c>
      <c r="G2273" s="9">
        <v>13997</v>
      </c>
      <c r="H2273" s="9" t="s">
        <v>6630</v>
      </c>
      <c r="I2273" s="9" t="s">
        <v>7455</v>
      </c>
      <c r="J2273" s="9">
        <v>116</v>
      </c>
      <c r="K2273" s="9" t="s">
        <v>7480</v>
      </c>
      <c r="L2273" s="9" t="s">
        <v>7507</v>
      </c>
      <c r="M2273" s="9">
        <v>572.66999999999996</v>
      </c>
      <c r="N2273" s="9">
        <v>285.05</v>
      </c>
      <c r="O2273" s="9">
        <v>1</v>
      </c>
      <c r="P2273" s="9"/>
      <c r="Q2273" s="9">
        <v>1213</v>
      </c>
      <c r="R2273" s="9">
        <v>1</v>
      </c>
    </row>
    <row r="2274" spans="1:18" x14ac:dyDescent="0.3">
      <c r="A2274" s="9">
        <v>2131</v>
      </c>
      <c r="B2274" s="9" t="s">
        <v>2290</v>
      </c>
      <c r="C2274" s="9">
        <v>30</v>
      </c>
      <c r="D2274" s="9" t="s">
        <v>5023</v>
      </c>
      <c r="E2274" s="9" t="s">
        <v>5339</v>
      </c>
      <c r="F2274" s="9">
        <v>0</v>
      </c>
      <c r="G2274" s="9">
        <v>11248</v>
      </c>
      <c r="H2274" s="9" t="s">
        <v>5339</v>
      </c>
      <c r="I2274" s="9" t="s">
        <v>7455</v>
      </c>
      <c r="J2274" s="9">
        <v>147</v>
      </c>
      <c r="K2274" s="9" t="s">
        <v>7474</v>
      </c>
      <c r="L2274" s="9" t="s">
        <v>7508</v>
      </c>
      <c r="M2274" s="9">
        <v>736.09</v>
      </c>
      <c r="N2274" s="9">
        <v>512.49</v>
      </c>
      <c r="O2274" s="9">
        <v>1</v>
      </c>
      <c r="P2274" s="9"/>
      <c r="Q2274" s="9">
        <v>611</v>
      </c>
      <c r="R2274" s="9">
        <v>4</v>
      </c>
    </row>
    <row r="2275" spans="1:18" x14ac:dyDescent="0.3">
      <c r="A2275" s="9">
        <v>2062</v>
      </c>
      <c r="B2275" s="9" t="s">
        <v>2291</v>
      </c>
      <c r="C2275" s="9">
        <v>36</v>
      </c>
      <c r="D2275" s="9" t="s">
        <v>5023</v>
      </c>
      <c r="E2275" s="9" t="s">
        <v>5789</v>
      </c>
      <c r="F2275" s="9">
        <v>0</v>
      </c>
      <c r="G2275" s="9">
        <v>10778</v>
      </c>
      <c r="H2275" s="9" t="s">
        <v>5789</v>
      </c>
      <c r="I2275" s="9" t="s">
        <v>7457</v>
      </c>
      <c r="J2275" s="9">
        <v>109</v>
      </c>
      <c r="K2275" s="9" t="s">
        <v>7466</v>
      </c>
      <c r="L2275" s="9" t="s">
        <v>7509</v>
      </c>
      <c r="M2275" s="9">
        <v>864.46</v>
      </c>
      <c r="N2275" s="9">
        <v>571.02</v>
      </c>
      <c r="O2275" s="9">
        <v>5</v>
      </c>
      <c r="P2275" s="9"/>
      <c r="Q2275" s="9">
        <v>370</v>
      </c>
      <c r="R2275" s="9">
        <v>10</v>
      </c>
    </row>
    <row r="2276" spans="1:18" x14ac:dyDescent="0.3">
      <c r="A2276" s="9">
        <v>1908</v>
      </c>
      <c r="B2276" s="9" t="s">
        <v>2292</v>
      </c>
      <c r="C2276" s="9">
        <v>16</v>
      </c>
      <c r="D2276" s="9" t="s">
        <v>5023</v>
      </c>
      <c r="E2276" s="9" t="s">
        <v>6631</v>
      </c>
      <c r="F2276" s="9">
        <v>0</v>
      </c>
      <c r="G2276" s="9">
        <v>13581</v>
      </c>
      <c r="H2276" s="9" t="s">
        <v>6631</v>
      </c>
      <c r="I2276" s="9" t="s">
        <v>7456</v>
      </c>
      <c r="J2276" s="9">
        <v>122</v>
      </c>
      <c r="K2276" s="9" t="s">
        <v>7465</v>
      </c>
      <c r="L2276" s="9" t="s">
        <v>7508</v>
      </c>
      <c r="M2276" s="9">
        <v>1222.6300000000001</v>
      </c>
      <c r="N2276" s="9">
        <v>791.9</v>
      </c>
      <c r="O2276" s="9">
        <v>2</v>
      </c>
      <c r="P2276" s="9"/>
      <c r="Q2276" s="9">
        <v>351</v>
      </c>
      <c r="R2276" s="9">
        <v>4</v>
      </c>
    </row>
    <row r="2277" spans="1:18" x14ac:dyDescent="0.3">
      <c r="A2277" s="9">
        <v>1158</v>
      </c>
      <c r="B2277" s="9" t="s">
        <v>2293</v>
      </c>
      <c r="C2277" s="9">
        <v>9</v>
      </c>
      <c r="D2277" s="9" t="s">
        <v>5021</v>
      </c>
      <c r="E2277" s="9" t="s">
        <v>6632</v>
      </c>
      <c r="F2277" s="9">
        <v>0</v>
      </c>
      <c r="G2277" s="9">
        <v>10930</v>
      </c>
      <c r="H2277" s="9" t="s">
        <v>6632</v>
      </c>
      <c r="I2277" s="9" t="s">
        <v>7455</v>
      </c>
      <c r="J2277" s="9">
        <v>144</v>
      </c>
      <c r="K2277" s="9" t="s">
        <v>7462</v>
      </c>
      <c r="L2277" s="9" t="s">
        <v>7510</v>
      </c>
      <c r="M2277" s="9">
        <v>325.97000000000003</v>
      </c>
      <c r="N2277" s="9">
        <v>179.39</v>
      </c>
      <c r="O2277" s="9">
        <v>5</v>
      </c>
      <c r="P2277" s="9">
        <v>0.05</v>
      </c>
      <c r="Q2277" s="9">
        <v>393</v>
      </c>
      <c r="R2277" s="9">
        <v>4</v>
      </c>
    </row>
    <row r="2278" spans="1:18" x14ac:dyDescent="0.3">
      <c r="A2278" s="9">
        <v>1958</v>
      </c>
      <c r="B2278" s="9" t="s">
        <v>2294</v>
      </c>
      <c r="C2278" s="9">
        <v>21</v>
      </c>
      <c r="D2278" s="9" t="s">
        <v>5023</v>
      </c>
      <c r="E2278" s="9" t="s">
        <v>6092</v>
      </c>
      <c r="F2278" s="9">
        <v>0</v>
      </c>
      <c r="G2278" s="9">
        <v>12842</v>
      </c>
      <c r="H2278" s="9" t="s">
        <v>6092</v>
      </c>
      <c r="I2278" s="9" t="s">
        <v>7457</v>
      </c>
      <c r="J2278" s="9">
        <v>140</v>
      </c>
      <c r="K2278" s="9" t="s">
        <v>7468</v>
      </c>
      <c r="L2278" s="9" t="s">
        <v>7510</v>
      </c>
      <c r="M2278" s="9">
        <v>1314.03</v>
      </c>
      <c r="N2278" s="9">
        <v>843.77</v>
      </c>
      <c r="O2278" s="9">
        <v>5</v>
      </c>
      <c r="P2278" s="9"/>
      <c r="Q2278" s="9">
        <v>521</v>
      </c>
      <c r="R2278" s="9">
        <v>3</v>
      </c>
    </row>
    <row r="2279" spans="1:18" x14ac:dyDescent="0.3">
      <c r="A2279" s="9">
        <v>1311</v>
      </c>
      <c r="B2279" s="9" t="s">
        <v>2295</v>
      </c>
      <c r="C2279" s="9">
        <v>56</v>
      </c>
      <c r="D2279" s="9" t="s">
        <v>5021</v>
      </c>
      <c r="E2279" s="9" t="s">
        <v>5533</v>
      </c>
      <c r="F2279" s="9">
        <v>0</v>
      </c>
      <c r="G2279" s="9">
        <v>13700</v>
      </c>
      <c r="H2279" s="9" t="s">
        <v>5533</v>
      </c>
      <c r="I2279" s="9" t="s">
        <v>7457</v>
      </c>
      <c r="J2279" s="9">
        <v>145</v>
      </c>
      <c r="K2279" s="9" t="s">
        <v>7470</v>
      </c>
      <c r="L2279" s="9" t="s">
        <v>7508</v>
      </c>
      <c r="M2279" s="9">
        <v>1148.45</v>
      </c>
      <c r="N2279" s="9">
        <v>551.33000000000004</v>
      </c>
      <c r="O2279" s="9">
        <v>3</v>
      </c>
      <c r="P2279" s="9"/>
      <c r="Q2279" s="9">
        <v>867</v>
      </c>
      <c r="R2279" s="9">
        <v>3</v>
      </c>
    </row>
    <row r="2280" spans="1:18" x14ac:dyDescent="0.3">
      <c r="A2280" s="9">
        <v>2264</v>
      </c>
      <c r="B2280" s="9" t="s">
        <v>2296</v>
      </c>
      <c r="C2280" s="9">
        <v>51</v>
      </c>
      <c r="D2280" s="9" t="s">
        <v>5021</v>
      </c>
      <c r="E2280" s="9" t="s">
        <v>5975</v>
      </c>
      <c r="F2280" s="9">
        <v>0</v>
      </c>
      <c r="G2280" s="9">
        <v>11602</v>
      </c>
      <c r="H2280" s="9" t="s">
        <v>5975</v>
      </c>
      <c r="I2280" s="9" t="s">
        <v>7457</v>
      </c>
      <c r="J2280" s="9">
        <v>137</v>
      </c>
      <c r="K2280" s="9" t="s">
        <v>7484</v>
      </c>
      <c r="L2280" s="9" t="s">
        <v>7507</v>
      </c>
      <c r="M2280" s="9">
        <v>1097.8399999999999</v>
      </c>
      <c r="N2280" s="9">
        <v>623.79</v>
      </c>
      <c r="O2280" s="9">
        <v>4</v>
      </c>
      <c r="P2280" s="9">
        <v>0.1</v>
      </c>
      <c r="Q2280" s="9">
        <v>694</v>
      </c>
      <c r="R2280" s="9">
        <v>3</v>
      </c>
    </row>
    <row r="2281" spans="1:18" x14ac:dyDescent="0.3">
      <c r="A2281" s="9">
        <v>1444</v>
      </c>
      <c r="B2281" s="9" t="s">
        <v>2297</v>
      </c>
      <c r="C2281" s="9">
        <v>45</v>
      </c>
      <c r="D2281" s="9" t="s">
        <v>5023</v>
      </c>
      <c r="E2281" s="9" t="s">
        <v>6467</v>
      </c>
      <c r="F2281" s="9">
        <v>0</v>
      </c>
      <c r="G2281" s="9">
        <v>11582</v>
      </c>
      <c r="H2281" s="9" t="s">
        <v>6467</v>
      </c>
      <c r="I2281" s="9" t="s">
        <v>7457</v>
      </c>
      <c r="J2281" s="9">
        <v>114</v>
      </c>
      <c r="K2281" s="9" t="s">
        <v>7463</v>
      </c>
      <c r="L2281" s="9" t="s">
        <v>7510</v>
      </c>
      <c r="M2281" s="9">
        <v>175.87</v>
      </c>
      <c r="N2281" s="9">
        <v>91.08</v>
      </c>
      <c r="O2281" s="9">
        <v>5</v>
      </c>
      <c r="P2281" s="9"/>
      <c r="Q2281" s="9">
        <v>688</v>
      </c>
      <c r="R2281" s="9">
        <v>7</v>
      </c>
    </row>
    <row r="2282" spans="1:18" x14ac:dyDescent="0.3">
      <c r="A2282" s="9">
        <v>1297</v>
      </c>
      <c r="B2282" s="9" t="s">
        <v>2298</v>
      </c>
      <c r="C2282" s="9">
        <v>18</v>
      </c>
      <c r="D2282" s="9" t="s">
        <v>5023</v>
      </c>
      <c r="E2282" s="9" t="s">
        <v>6306</v>
      </c>
      <c r="F2282" s="9">
        <v>1</v>
      </c>
      <c r="G2282" s="9">
        <v>10752</v>
      </c>
      <c r="H2282" s="9" t="s">
        <v>6306</v>
      </c>
      <c r="I2282" s="9" t="s">
        <v>7456</v>
      </c>
      <c r="J2282" s="9">
        <v>116</v>
      </c>
      <c r="K2282" s="9" t="s">
        <v>7480</v>
      </c>
      <c r="L2282" s="9" t="s">
        <v>7509</v>
      </c>
      <c r="M2282" s="9">
        <v>81.38</v>
      </c>
      <c r="N2282" s="9">
        <v>36.74</v>
      </c>
      <c r="O2282" s="9">
        <v>3</v>
      </c>
      <c r="P2282" s="9"/>
      <c r="Q2282" s="9">
        <v>1368</v>
      </c>
      <c r="R2282" s="9">
        <v>1</v>
      </c>
    </row>
    <row r="2283" spans="1:18" x14ac:dyDescent="0.3">
      <c r="A2283" s="9">
        <v>1951</v>
      </c>
      <c r="B2283" s="9" t="s">
        <v>2299</v>
      </c>
      <c r="C2283" s="9">
        <v>29</v>
      </c>
      <c r="D2283" s="9" t="s">
        <v>5018</v>
      </c>
      <c r="E2283" s="9" t="s">
        <v>5596</v>
      </c>
      <c r="F2283" s="9">
        <v>0</v>
      </c>
      <c r="G2283" s="9">
        <v>11713</v>
      </c>
      <c r="H2283" s="9" t="s">
        <v>5596</v>
      </c>
      <c r="I2283" s="9" t="s">
        <v>7456</v>
      </c>
      <c r="J2283" s="9">
        <v>143</v>
      </c>
      <c r="K2283" s="9" t="s">
        <v>7475</v>
      </c>
      <c r="L2283" s="9" t="s">
        <v>7510</v>
      </c>
      <c r="M2283" s="9">
        <v>911.32</v>
      </c>
      <c r="N2283" s="9">
        <v>384.38</v>
      </c>
      <c r="O2283" s="9">
        <v>2</v>
      </c>
      <c r="P2283" s="9"/>
      <c r="Q2283" s="9">
        <v>702</v>
      </c>
      <c r="R2283" s="9">
        <v>5</v>
      </c>
    </row>
    <row r="2284" spans="1:18" x14ac:dyDescent="0.3">
      <c r="A2284" s="9">
        <v>1035</v>
      </c>
      <c r="B2284" s="9" t="s">
        <v>2300</v>
      </c>
      <c r="C2284" s="9">
        <v>27</v>
      </c>
      <c r="D2284" s="9" t="s">
        <v>5022</v>
      </c>
      <c r="E2284" s="9" t="s">
        <v>5228</v>
      </c>
      <c r="F2284" s="9">
        <v>1</v>
      </c>
      <c r="G2284" s="9">
        <v>13591</v>
      </c>
      <c r="H2284" s="9" t="s">
        <v>5228</v>
      </c>
      <c r="I2284" s="9" t="s">
        <v>7455</v>
      </c>
      <c r="J2284" s="9">
        <v>120</v>
      </c>
      <c r="K2284" s="9" t="s">
        <v>7488</v>
      </c>
      <c r="L2284" s="9" t="s">
        <v>7509</v>
      </c>
      <c r="M2284" s="9">
        <v>1301.54</v>
      </c>
      <c r="N2284" s="9">
        <v>738.58</v>
      </c>
      <c r="O2284" s="9">
        <v>3</v>
      </c>
      <c r="P2284" s="9">
        <v>0.05</v>
      </c>
      <c r="Q2284" s="9">
        <v>1244</v>
      </c>
      <c r="R2284" s="9">
        <v>3</v>
      </c>
    </row>
    <row r="2285" spans="1:18" x14ac:dyDescent="0.3">
      <c r="A2285" s="9">
        <v>2107</v>
      </c>
      <c r="B2285" s="9" t="s">
        <v>2301</v>
      </c>
      <c r="C2285" s="9">
        <v>37</v>
      </c>
      <c r="D2285" s="9" t="s">
        <v>5018</v>
      </c>
      <c r="E2285" s="9" t="s">
        <v>6633</v>
      </c>
      <c r="F2285" s="9">
        <v>0</v>
      </c>
      <c r="G2285" s="9">
        <v>13254</v>
      </c>
      <c r="H2285" s="9" t="s">
        <v>6633</v>
      </c>
      <c r="I2285" s="9" t="s">
        <v>7455</v>
      </c>
      <c r="J2285" s="9">
        <v>144</v>
      </c>
      <c r="K2285" s="9" t="s">
        <v>7462</v>
      </c>
      <c r="L2285" s="9" t="s">
        <v>7508</v>
      </c>
      <c r="M2285" s="9">
        <v>897.44</v>
      </c>
      <c r="N2285" s="9">
        <v>385.26</v>
      </c>
      <c r="O2285" s="9">
        <v>5</v>
      </c>
      <c r="P2285" s="9"/>
      <c r="Q2285" s="9">
        <v>351</v>
      </c>
      <c r="R2285" s="9">
        <v>10</v>
      </c>
    </row>
    <row r="2286" spans="1:18" x14ac:dyDescent="0.3">
      <c r="A2286" s="9">
        <v>2475</v>
      </c>
      <c r="B2286" s="9" t="s">
        <v>2302</v>
      </c>
      <c r="C2286" s="9">
        <v>36</v>
      </c>
      <c r="D2286" s="9" t="s">
        <v>5021</v>
      </c>
      <c r="E2286" s="9" t="s">
        <v>5306</v>
      </c>
      <c r="F2286" s="9">
        <v>0</v>
      </c>
      <c r="G2286" s="9">
        <v>11100</v>
      </c>
      <c r="H2286" s="9" t="s">
        <v>5306</v>
      </c>
      <c r="I2286" s="9" t="s">
        <v>7456</v>
      </c>
      <c r="J2286" s="9">
        <v>115</v>
      </c>
      <c r="K2286" s="9" t="s">
        <v>7481</v>
      </c>
      <c r="L2286" s="9" t="s">
        <v>7509</v>
      </c>
      <c r="M2286" s="9">
        <v>359.19</v>
      </c>
      <c r="N2286" s="9">
        <v>221.05</v>
      </c>
      <c r="O2286" s="9">
        <v>2</v>
      </c>
      <c r="P2286" s="9"/>
      <c r="Q2286" s="9">
        <v>1041</v>
      </c>
      <c r="R2286" s="9">
        <v>5</v>
      </c>
    </row>
    <row r="2287" spans="1:18" x14ac:dyDescent="0.3">
      <c r="A2287" s="9">
        <v>2408</v>
      </c>
      <c r="B2287" s="9" t="s">
        <v>2303</v>
      </c>
      <c r="C2287" s="9">
        <v>24</v>
      </c>
      <c r="D2287" s="9" t="s">
        <v>5018</v>
      </c>
      <c r="E2287" s="9" t="s">
        <v>6399</v>
      </c>
      <c r="F2287" s="9">
        <v>0</v>
      </c>
      <c r="G2287" s="9">
        <v>10425</v>
      </c>
      <c r="H2287" s="9" t="s">
        <v>6399</v>
      </c>
      <c r="I2287" s="9" t="s">
        <v>7456</v>
      </c>
      <c r="J2287" s="9">
        <v>144</v>
      </c>
      <c r="K2287" s="9" t="s">
        <v>7462</v>
      </c>
      <c r="L2287" s="9" t="s">
        <v>7508</v>
      </c>
      <c r="M2287" s="9">
        <v>181.25</v>
      </c>
      <c r="N2287" s="9">
        <v>122.6</v>
      </c>
      <c r="O2287" s="9">
        <v>3</v>
      </c>
      <c r="P2287" s="9"/>
      <c r="Q2287" s="9">
        <v>456</v>
      </c>
      <c r="R2287" s="9">
        <v>5</v>
      </c>
    </row>
    <row r="2288" spans="1:18" x14ac:dyDescent="0.3">
      <c r="A2288" s="9">
        <v>2195</v>
      </c>
      <c r="B2288" s="9" t="s">
        <v>2304</v>
      </c>
      <c r="C2288" s="9">
        <v>45</v>
      </c>
      <c r="D2288" s="9" t="s">
        <v>5021</v>
      </c>
      <c r="E2288" s="9" t="s">
        <v>6634</v>
      </c>
      <c r="F2288" s="9">
        <v>1</v>
      </c>
      <c r="G2288" s="9">
        <v>13138</v>
      </c>
      <c r="H2288" s="9" t="s">
        <v>6634</v>
      </c>
      <c r="I2288" s="9" t="s">
        <v>7457</v>
      </c>
      <c r="J2288" s="9">
        <v>126</v>
      </c>
      <c r="K2288" s="9" t="s">
        <v>7469</v>
      </c>
      <c r="L2288" s="9" t="s">
        <v>7510</v>
      </c>
      <c r="M2288" s="9">
        <v>1064.4100000000001</v>
      </c>
      <c r="N2288" s="9"/>
      <c r="O2288" s="9">
        <v>5</v>
      </c>
      <c r="P2288" s="9"/>
      <c r="Q2288" s="9">
        <v>1604</v>
      </c>
      <c r="R2288" s="9">
        <v>5</v>
      </c>
    </row>
    <row r="2289" spans="1:18" x14ac:dyDescent="0.3">
      <c r="A2289" s="9">
        <v>2399</v>
      </c>
      <c r="B2289" s="9" t="s">
        <v>2305</v>
      </c>
      <c r="C2289" s="9">
        <v>43</v>
      </c>
      <c r="D2289" s="9" t="s">
        <v>5019</v>
      </c>
      <c r="E2289" s="9" t="s">
        <v>5829</v>
      </c>
      <c r="F2289" s="9">
        <v>0</v>
      </c>
      <c r="G2289" s="9">
        <v>10659</v>
      </c>
      <c r="H2289" s="9" t="s">
        <v>5829</v>
      </c>
      <c r="I2289" s="9" t="s">
        <v>7457</v>
      </c>
      <c r="J2289" s="9">
        <v>109</v>
      </c>
      <c r="K2289" s="9" t="s">
        <v>7466</v>
      </c>
      <c r="L2289" s="9" t="s">
        <v>7507</v>
      </c>
      <c r="M2289" s="9">
        <v>1096.57</v>
      </c>
      <c r="N2289" s="9">
        <v>593.54999999999995</v>
      </c>
      <c r="O2289" s="9">
        <v>2</v>
      </c>
      <c r="P2289" s="9">
        <v>0.05</v>
      </c>
      <c r="Q2289" s="9">
        <v>353</v>
      </c>
      <c r="R2289" s="9">
        <v>5</v>
      </c>
    </row>
    <row r="2290" spans="1:18" x14ac:dyDescent="0.3">
      <c r="A2290" s="9">
        <v>2385</v>
      </c>
      <c r="B2290" s="9" t="s">
        <v>2306</v>
      </c>
      <c r="C2290" s="9">
        <v>29</v>
      </c>
      <c r="D2290" s="9" t="s">
        <v>5021</v>
      </c>
      <c r="E2290" s="9" t="s">
        <v>6549</v>
      </c>
      <c r="F2290" s="9">
        <v>0</v>
      </c>
      <c r="G2290" s="9">
        <v>11517</v>
      </c>
      <c r="H2290" s="9" t="s">
        <v>6549</v>
      </c>
      <c r="I2290" s="9" t="s">
        <v>7457</v>
      </c>
      <c r="J2290" s="9">
        <v>101</v>
      </c>
      <c r="K2290" s="9" t="s">
        <v>7478</v>
      </c>
      <c r="L2290" s="9" t="s">
        <v>7510</v>
      </c>
      <c r="M2290" s="9">
        <v>300.17</v>
      </c>
      <c r="N2290" s="9">
        <v>186.6</v>
      </c>
      <c r="O2290" s="9">
        <v>2</v>
      </c>
      <c r="P2290" s="9"/>
      <c r="Q2290" s="9">
        <v>693</v>
      </c>
      <c r="R2290" s="9">
        <v>2</v>
      </c>
    </row>
    <row r="2291" spans="1:18" x14ac:dyDescent="0.3">
      <c r="A2291" s="9">
        <v>1558</v>
      </c>
      <c r="B2291" s="9" t="s">
        <v>2307</v>
      </c>
      <c r="C2291" s="9">
        <v>150</v>
      </c>
      <c r="D2291" s="9" t="s">
        <v>5021</v>
      </c>
      <c r="E2291" s="9" t="s">
        <v>6635</v>
      </c>
      <c r="F2291" s="9">
        <v>0</v>
      </c>
      <c r="G2291" s="9">
        <v>12732</v>
      </c>
      <c r="H2291" s="9" t="s">
        <v>6635</v>
      </c>
      <c r="I2291" s="9" t="s">
        <v>7455</v>
      </c>
      <c r="J2291" s="9">
        <v>135</v>
      </c>
      <c r="K2291" s="9" t="s">
        <v>7458</v>
      </c>
      <c r="L2291" s="9" t="s">
        <v>7510</v>
      </c>
      <c r="M2291" s="9">
        <v>90.88</v>
      </c>
      <c r="N2291" s="9">
        <v>44.17</v>
      </c>
      <c r="O2291" s="9">
        <v>4</v>
      </c>
      <c r="P2291" s="9">
        <v>0.1</v>
      </c>
      <c r="Q2291" s="9">
        <v>519</v>
      </c>
      <c r="R2291" s="9">
        <v>7</v>
      </c>
    </row>
    <row r="2292" spans="1:18" x14ac:dyDescent="0.3">
      <c r="A2292" s="9">
        <v>1890</v>
      </c>
      <c r="B2292" s="9" t="s">
        <v>2308</v>
      </c>
      <c r="C2292" s="9">
        <v>56</v>
      </c>
      <c r="D2292" s="9" t="s">
        <v>5018</v>
      </c>
      <c r="E2292" s="9" t="s">
        <v>5802</v>
      </c>
      <c r="F2292" s="9">
        <v>0</v>
      </c>
      <c r="G2292" s="9">
        <v>10546</v>
      </c>
      <c r="H2292" s="9" t="s">
        <v>5802</v>
      </c>
      <c r="I2292" s="9" t="s">
        <v>7455</v>
      </c>
      <c r="J2292" s="9">
        <v>144</v>
      </c>
      <c r="K2292" s="9" t="s">
        <v>7462</v>
      </c>
      <c r="L2292" s="9" t="s">
        <v>7510</v>
      </c>
      <c r="M2292" s="9">
        <v>642.01</v>
      </c>
      <c r="N2292" s="9">
        <v>434.15</v>
      </c>
      <c r="O2292" s="9">
        <v>5</v>
      </c>
      <c r="P2292" s="9"/>
      <c r="Q2292" s="9">
        <v>830</v>
      </c>
      <c r="R2292" s="9">
        <v>6</v>
      </c>
    </row>
    <row r="2293" spans="1:18" x14ac:dyDescent="0.3">
      <c r="A2293" s="9">
        <v>1140</v>
      </c>
      <c r="B2293" s="9" t="s">
        <v>2309</v>
      </c>
      <c r="C2293" s="9">
        <v>61</v>
      </c>
      <c r="D2293" s="9" t="s">
        <v>5022</v>
      </c>
      <c r="E2293" s="9" t="s">
        <v>5670</v>
      </c>
      <c r="F2293" s="9">
        <v>0</v>
      </c>
      <c r="G2293" s="9">
        <v>11100</v>
      </c>
      <c r="H2293" s="9" t="s">
        <v>5670</v>
      </c>
      <c r="I2293" s="9" t="s">
        <v>7455</v>
      </c>
      <c r="J2293" s="9">
        <v>120</v>
      </c>
      <c r="K2293" s="9" t="s">
        <v>7488</v>
      </c>
      <c r="L2293" s="9" t="s">
        <v>7510</v>
      </c>
      <c r="M2293" s="9">
        <v>894.94</v>
      </c>
      <c r="N2293" s="9">
        <v>596.51</v>
      </c>
      <c r="O2293" s="9">
        <v>4</v>
      </c>
      <c r="P2293" s="9"/>
      <c r="Q2293" s="9">
        <v>857</v>
      </c>
      <c r="R2293" s="9">
        <v>6</v>
      </c>
    </row>
    <row r="2294" spans="1:18" x14ac:dyDescent="0.3">
      <c r="A2294" s="9">
        <v>1886</v>
      </c>
      <c r="B2294" s="9" t="s">
        <v>2310</v>
      </c>
      <c r="C2294" s="9">
        <v>47</v>
      </c>
      <c r="D2294" s="9" t="s">
        <v>5019</v>
      </c>
      <c r="E2294" s="9" t="s">
        <v>5433</v>
      </c>
      <c r="F2294" s="9">
        <v>1</v>
      </c>
      <c r="G2294" s="9">
        <v>12963</v>
      </c>
      <c r="H2294" s="9" t="s">
        <v>5433</v>
      </c>
      <c r="I2294" s="9" t="s">
        <v>7455</v>
      </c>
      <c r="J2294" s="9">
        <v>145</v>
      </c>
      <c r="K2294" s="9" t="s">
        <v>7470</v>
      </c>
      <c r="L2294" s="9" t="s">
        <v>7507</v>
      </c>
      <c r="M2294" s="9">
        <v>1073.7</v>
      </c>
      <c r="N2294" s="9">
        <v>462.9</v>
      </c>
      <c r="O2294" s="9">
        <v>2</v>
      </c>
      <c r="P2294" s="9">
        <v>0.05</v>
      </c>
      <c r="Q2294" s="9">
        <v>641</v>
      </c>
      <c r="R2294" s="9">
        <v>4</v>
      </c>
    </row>
    <row r="2295" spans="1:18" x14ac:dyDescent="0.3">
      <c r="A2295" s="9">
        <v>2141</v>
      </c>
      <c r="B2295" s="9" t="s">
        <v>2311</v>
      </c>
      <c r="C2295" s="9">
        <v>46</v>
      </c>
      <c r="D2295" s="9" t="s">
        <v>5020</v>
      </c>
      <c r="E2295" s="9" t="s">
        <v>6636</v>
      </c>
      <c r="F2295" s="9">
        <v>1</v>
      </c>
      <c r="G2295" s="9">
        <v>13863</v>
      </c>
      <c r="H2295" s="9" t="s">
        <v>6636</v>
      </c>
      <c r="I2295" s="9" t="s">
        <v>7457</v>
      </c>
      <c r="J2295" s="9">
        <v>106</v>
      </c>
      <c r="K2295" s="9" t="s">
        <v>7477</v>
      </c>
      <c r="L2295" s="9" t="s">
        <v>7510</v>
      </c>
      <c r="M2295" s="9">
        <v>1224.42</v>
      </c>
      <c r="N2295" s="9">
        <v>499.83</v>
      </c>
      <c r="O2295" s="9">
        <v>2</v>
      </c>
      <c r="P2295" s="9"/>
      <c r="Q2295" s="9">
        <v>681</v>
      </c>
      <c r="R2295" s="9">
        <v>7</v>
      </c>
    </row>
    <row r="2296" spans="1:18" x14ac:dyDescent="0.3">
      <c r="A2296" s="9">
        <v>2300</v>
      </c>
      <c r="B2296" s="9" t="s">
        <v>2312</v>
      </c>
      <c r="C2296" s="9">
        <v>36</v>
      </c>
      <c r="D2296" s="9" t="s">
        <v>5020</v>
      </c>
      <c r="E2296" s="9" t="s">
        <v>6637</v>
      </c>
      <c r="F2296" s="9">
        <v>1</v>
      </c>
      <c r="G2296" s="9">
        <v>13768</v>
      </c>
      <c r="H2296" s="9" t="s">
        <v>6637</v>
      </c>
      <c r="I2296" s="9" t="s">
        <v>7455</v>
      </c>
      <c r="J2296" s="9">
        <v>142</v>
      </c>
      <c r="K2296" s="9" t="s">
        <v>7500</v>
      </c>
      <c r="L2296" s="9" t="s">
        <v>7511</v>
      </c>
      <c r="M2296" s="9">
        <v>935.28</v>
      </c>
      <c r="N2296" s="9">
        <v>648.09</v>
      </c>
      <c r="O2296" s="9">
        <v>3</v>
      </c>
      <c r="P2296" s="9"/>
      <c r="Q2296" s="9">
        <v>497</v>
      </c>
      <c r="R2296" s="9">
        <v>5</v>
      </c>
    </row>
    <row r="2297" spans="1:18" x14ac:dyDescent="0.3">
      <c r="A2297" s="9">
        <v>1725</v>
      </c>
      <c r="B2297" s="9" t="s">
        <v>2313</v>
      </c>
      <c r="C2297" s="9">
        <v>55</v>
      </c>
      <c r="D2297" s="9" t="s">
        <v>5022</v>
      </c>
      <c r="E2297" s="9" t="s">
        <v>6638</v>
      </c>
      <c r="F2297" s="9">
        <v>0</v>
      </c>
      <c r="G2297" s="9">
        <v>12102</v>
      </c>
      <c r="H2297" s="9" t="s">
        <v>6638</v>
      </c>
      <c r="I2297" s="9" t="s">
        <v>7455</v>
      </c>
      <c r="J2297" s="9">
        <v>110</v>
      </c>
      <c r="K2297" s="9" t="s">
        <v>7493</v>
      </c>
      <c r="L2297" s="9" t="s">
        <v>7507</v>
      </c>
      <c r="M2297" s="9">
        <v>210.78</v>
      </c>
      <c r="N2297" s="9">
        <v>144.79</v>
      </c>
      <c r="O2297" s="9">
        <v>4</v>
      </c>
      <c r="P2297" s="9"/>
      <c r="Q2297" s="9">
        <v>504</v>
      </c>
      <c r="R2297" s="9">
        <v>9</v>
      </c>
    </row>
    <row r="2298" spans="1:18" x14ac:dyDescent="0.3">
      <c r="A2298" s="9">
        <v>2243</v>
      </c>
      <c r="B2298" s="9" t="s">
        <v>2314</v>
      </c>
      <c r="C2298" s="9">
        <v>23</v>
      </c>
      <c r="D2298" s="9" t="s">
        <v>5020</v>
      </c>
      <c r="E2298" s="9" t="s">
        <v>6448</v>
      </c>
      <c r="F2298" s="9">
        <v>0</v>
      </c>
      <c r="G2298" s="9">
        <v>13976</v>
      </c>
      <c r="H2298" s="9" t="s">
        <v>6448</v>
      </c>
      <c r="I2298" s="9" t="s">
        <v>7457</v>
      </c>
      <c r="J2298" s="9">
        <v>148</v>
      </c>
      <c r="K2298" s="9" t="s">
        <v>7491</v>
      </c>
      <c r="L2298" s="9" t="s">
        <v>7507</v>
      </c>
      <c r="M2298" s="9">
        <v>1039.74</v>
      </c>
      <c r="N2298" s="9">
        <v>547.62</v>
      </c>
      <c r="O2298" s="9">
        <v>1</v>
      </c>
      <c r="P2298" s="9"/>
      <c r="Q2298" s="9">
        <v>437</v>
      </c>
      <c r="R2298" s="9">
        <v>8</v>
      </c>
    </row>
    <row r="2299" spans="1:18" x14ac:dyDescent="0.3">
      <c r="A2299" s="9">
        <v>2049</v>
      </c>
      <c r="B2299" s="9" t="s">
        <v>2315</v>
      </c>
      <c r="C2299" s="9">
        <v>53</v>
      </c>
      <c r="D2299" s="9" t="s">
        <v>5019</v>
      </c>
      <c r="E2299" s="9" t="s">
        <v>5521</v>
      </c>
      <c r="F2299" s="9">
        <v>0</v>
      </c>
      <c r="G2299" s="9">
        <v>13677</v>
      </c>
      <c r="H2299" s="9" t="s">
        <v>5521</v>
      </c>
      <c r="I2299" s="9" t="s">
        <v>7457</v>
      </c>
      <c r="J2299" s="9">
        <v>133</v>
      </c>
      <c r="K2299" s="9" t="s">
        <v>7498</v>
      </c>
      <c r="L2299" s="9" t="s">
        <v>7509</v>
      </c>
      <c r="M2299" s="9">
        <v>1477.06</v>
      </c>
      <c r="N2299" s="9">
        <v>613.23</v>
      </c>
      <c r="O2299" s="9">
        <v>5</v>
      </c>
      <c r="P2299" s="9"/>
      <c r="Q2299" s="9">
        <v>414</v>
      </c>
      <c r="R2299" s="9">
        <v>4</v>
      </c>
    </row>
    <row r="2300" spans="1:18" x14ac:dyDescent="0.3">
      <c r="A2300" s="9">
        <v>1520</v>
      </c>
      <c r="B2300" s="9" t="s">
        <v>2316</v>
      </c>
      <c r="C2300" s="9">
        <v>35</v>
      </c>
      <c r="D2300" s="9" t="s">
        <v>5023</v>
      </c>
      <c r="E2300" s="9" t="s">
        <v>6612</v>
      </c>
      <c r="F2300" s="9">
        <v>0</v>
      </c>
      <c r="G2300" s="9">
        <v>11496</v>
      </c>
      <c r="H2300" s="9" t="s">
        <v>6612</v>
      </c>
      <c r="I2300" s="9" t="s">
        <v>7456</v>
      </c>
      <c r="J2300" s="9">
        <v>116</v>
      </c>
      <c r="K2300" s="9" t="s">
        <v>7480</v>
      </c>
      <c r="L2300" s="9" t="s">
        <v>7508</v>
      </c>
      <c r="M2300" s="9">
        <v>1363.1</v>
      </c>
      <c r="N2300" s="9">
        <v>798.32</v>
      </c>
      <c r="O2300" s="9">
        <v>4</v>
      </c>
      <c r="P2300" s="9">
        <v>0.2</v>
      </c>
      <c r="Q2300" s="9">
        <v>365</v>
      </c>
      <c r="R2300" s="9">
        <v>6</v>
      </c>
    </row>
    <row r="2301" spans="1:18" x14ac:dyDescent="0.3">
      <c r="A2301" s="9">
        <v>1009</v>
      </c>
      <c r="B2301" s="9" t="s">
        <v>2317</v>
      </c>
      <c r="C2301" s="9">
        <v>62</v>
      </c>
      <c r="D2301" s="9" t="s">
        <v>5019</v>
      </c>
      <c r="E2301" s="9" t="s">
        <v>6639</v>
      </c>
      <c r="F2301" s="9">
        <v>0</v>
      </c>
      <c r="G2301" s="9">
        <v>13727</v>
      </c>
      <c r="H2301" s="9" t="s">
        <v>6639</v>
      </c>
      <c r="I2301" s="9" t="s">
        <v>7457</v>
      </c>
      <c r="J2301" s="9">
        <v>136</v>
      </c>
      <c r="K2301" s="9" t="s">
        <v>7503</v>
      </c>
      <c r="L2301" s="9" t="s">
        <v>7510</v>
      </c>
      <c r="M2301" s="9">
        <v>1313.92</v>
      </c>
      <c r="N2301" s="9">
        <v>641.22</v>
      </c>
      <c r="O2301" s="9">
        <v>2</v>
      </c>
      <c r="P2301" s="9">
        <v>0.1</v>
      </c>
      <c r="Q2301" s="9">
        <v>359</v>
      </c>
      <c r="R2301" s="9">
        <v>5</v>
      </c>
    </row>
    <row r="2302" spans="1:18" x14ac:dyDescent="0.3">
      <c r="A2302" s="9">
        <v>1983</v>
      </c>
      <c r="B2302" s="9" t="s">
        <v>2318</v>
      </c>
      <c r="C2302" s="9">
        <v>48</v>
      </c>
      <c r="D2302" s="9" t="s">
        <v>5018</v>
      </c>
      <c r="E2302" s="9" t="s">
        <v>6640</v>
      </c>
      <c r="F2302" s="9">
        <v>0</v>
      </c>
      <c r="G2302" s="9">
        <v>13318</v>
      </c>
      <c r="H2302" s="9" t="s">
        <v>6640</v>
      </c>
      <c r="I2302" s="9" t="s">
        <v>7455</v>
      </c>
      <c r="J2302" s="9">
        <v>106</v>
      </c>
      <c r="K2302" s="9" t="s">
        <v>7477</v>
      </c>
      <c r="L2302" s="9" t="s">
        <v>7507</v>
      </c>
      <c r="M2302" s="9">
        <v>488.15</v>
      </c>
      <c r="N2302" s="9">
        <v>332.44</v>
      </c>
      <c r="O2302" s="9">
        <v>3</v>
      </c>
      <c r="P2302" s="9">
        <v>0.2</v>
      </c>
      <c r="Q2302" s="9">
        <v>355</v>
      </c>
      <c r="R2302" s="9">
        <v>5</v>
      </c>
    </row>
    <row r="2303" spans="1:18" x14ac:dyDescent="0.3">
      <c r="A2303" s="9">
        <v>1377</v>
      </c>
      <c r="B2303" s="9" t="s">
        <v>2319</v>
      </c>
      <c r="C2303" s="9">
        <v>38</v>
      </c>
      <c r="D2303" s="9" t="s">
        <v>5021</v>
      </c>
      <c r="E2303" s="9" t="s">
        <v>5844</v>
      </c>
      <c r="F2303" s="9">
        <v>1</v>
      </c>
      <c r="G2303" s="9">
        <v>11462</v>
      </c>
      <c r="H2303" s="9" t="s">
        <v>5844</v>
      </c>
      <c r="I2303" s="9" t="s">
        <v>7457</v>
      </c>
      <c r="J2303" s="9">
        <v>119</v>
      </c>
      <c r="K2303" s="9" t="s">
        <v>7459</v>
      </c>
      <c r="L2303" s="9" t="s">
        <v>7510</v>
      </c>
      <c r="M2303" s="9">
        <v>1138.6400000000001</v>
      </c>
      <c r="N2303" s="9">
        <v>726.91</v>
      </c>
      <c r="O2303" s="9">
        <v>5</v>
      </c>
      <c r="P2303" s="9">
        <v>0.2</v>
      </c>
      <c r="Q2303" s="9">
        <v>847</v>
      </c>
      <c r="R2303" s="9">
        <v>3</v>
      </c>
    </row>
    <row r="2304" spans="1:18" x14ac:dyDescent="0.3">
      <c r="A2304" s="9">
        <v>1681</v>
      </c>
      <c r="B2304" s="9" t="s">
        <v>2320</v>
      </c>
      <c r="C2304" s="9">
        <v>36</v>
      </c>
      <c r="D2304" s="9" t="s">
        <v>5021</v>
      </c>
      <c r="E2304" s="9" t="s">
        <v>6641</v>
      </c>
      <c r="F2304" s="9">
        <v>0</v>
      </c>
      <c r="G2304" s="9">
        <v>11735</v>
      </c>
      <c r="H2304" s="9" t="s">
        <v>6641</v>
      </c>
      <c r="I2304" s="9" t="s">
        <v>7455</v>
      </c>
      <c r="J2304" s="9">
        <v>131</v>
      </c>
      <c r="K2304" s="9" t="s">
        <v>7504</v>
      </c>
      <c r="L2304" s="9" t="s">
        <v>7510</v>
      </c>
      <c r="M2304" s="9">
        <v>1284.0999999999999</v>
      </c>
      <c r="N2304" s="9">
        <v>763.88</v>
      </c>
      <c r="O2304" s="9">
        <v>5</v>
      </c>
      <c r="P2304" s="9"/>
      <c r="Q2304" s="9">
        <v>349</v>
      </c>
      <c r="R2304" s="9">
        <v>4</v>
      </c>
    </row>
    <row r="2305" spans="1:18" x14ac:dyDescent="0.3">
      <c r="A2305" s="9">
        <v>1583</v>
      </c>
      <c r="B2305" s="9" t="s">
        <v>2321</v>
      </c>
      <c r="C2305" s="9">
        <v>47</v>
      </c>
      <c r="D2305" s="9" t="s">
        <v>5018</v>
      </c>
      <c r="E2305" s="9" t="s">
        <v>5278</v>
      </c>
      <c r="F2305" s="9">
        <v>1</v>
      </c>
      <c r="G2305" s="9">
        <v>11771</v>
      </c>
      <c r="H2305" s="9" t="s">
        <v>5278</v>
      </c>
      <c r="I2305" s="9" t="s">
        <v>7456</v>
      </c>
      <c r="J2305" s="9">
        <v>102</v>
      </c>
      <c r="K2305" s="9" t="s">
        <v>7494</v>
      </c>
      <c r="L2305" s="9" t="s">
        <v>7511</v>
      </c>
      <c r="M2305" s="9">
        <v>1033.57</v>
      </c>
      <c r="N2305" s="9">
        <v>501.64</v>
      </c>
      <c r="O2305" s="9">
        <v>3</v>
      </c>
      <c r="P2305" s="9"/>
      <c r="Q2305" s="9">
        <v>603</v>
      </c>
      <c r="R2305" s="9">
        <v>3</v>
      </c>
    </row>
    <row r="2306" spans="1:18" x14ac:dyDescent="0.3">
      <c r="A2306" s="9">
        <v>1151</v>
      </c>
      <c r="B2306" s="9" t="s">
        <v>2322</v>
      </c>
      <c r="C2306" s="9">
        <v>47</v>
      </c>
      <c r="D2306" s="9" t="s">
        <v>5018</v>
      </c>
      <c r="E2306" s="9" t="s">
        <v>6642</v>
      </c>
      <c r="F2306" s="9">
        <v>1</v>
      </c>
      <c r="G2306" s="9">
        <v>12361</v>
      </c>
      <c r="H2306" s="9" t="s">
        <v>6642</v>
      </c>
      <c r="I2306" s="9" t="s">
        <v>7456</v>
      </c>
      <c r="J2306" s="9">
        <v>118</v>
      </c>
      <c r="K2306" s="9" t="s">
        <v>7501</v>
      </c>
      <c r="L2306" s="9" t="s">
        <v>7509</v>
      </c>
      <c r="M2306" s="9">
        <v>413.31</v>
      </c>
      <c r="N2306" s="9">
        <v>252.28</v>
      </c>
      <c r="O2306" s="9">
        <v>2</v>
      </c>
      <c r="P2306" s="9"/>
      <c r="Q2306" s="9">
        <v>771</v>
      </c>
      <c r="R2306" s="9">
        <v>3</v>
      </c>
    </row>
    <row r="2307" spans="1:18" x14ac:dyDescent="0.3">
      <c r="A2307" s="9">
        <v>1719</v>
      </c>
      <c r="B2307" s="9" t="s">
        <v>2323</v>
      </c>
      <c r="C2307" s="9">
        <v>34</v>
      </c>
      <c r="D2307" s="9" t="s">
        <v>5021</v>
      </c>
      <c r="E2307" s="9" t="s">
        <v>6643</v>
      </c>
      <c r="F2307" s="9">
        <v>0</v>
      </c>
      <c r="G2307" s="9">
        <v>11343</v>
      </c>
      <c r="H2307" s="9" t="s">
        <v>6643</v>
      </c>
      <c r="I2307" s="9" t="s">
        <v>7456</v>
      </c>
      <c r="J2307" s="9">
        <v>142</v>
      </c>
      <c r="K2307" s="9" t="s">
        <v>7500</v>
      </c>
      <c r="L2307" s="9" t="s">
        <v>7509</v>
      </c>
      <c r="M2307" s="9">
        <v>1433.06</v>
      </c>
      <c r="N2307" s="9">
        <v>697.54</v>
      </c>
      <c r="O2307" s="9">
        <v>1</v>
      </c>
      <c r="P2307" s="9">
        <v>0.1</v>
      </c>
      <c r="Q2307" s="9">
        <v>650</v>
      </c>
      <c r="R2307" s="9">
        <v>4</v>
      </c>
    </row>
    <row r="2308" spans="1:18" x14ac:dyDescent="0.3">
      <c r="A2308" s="9">
        <v>2072</v>
      </c>
      <c r="B2308" s="9" t="s">
        <v>2324</v>
      </c>
      <c r="C2308" s="9">
        <v>41</v>
      </c>
      <c r="D2308" s="9" t="s">
        <v>5022</v>
      </c>
      <c r="E2308" s="9" t="s">
        <v>5855</v>
      </c>
      <c r="F2308" s="9">
        <v>0</v>
      </c>
      <c r="G2308" s="9">
        <v>12267</v>
      </c>
      <c r="H2308" s="9" t="s">
        <v>5855</v>
      </c>
      <c r="I2308" s="9" t="s">
        <v>7455</v>
      </c>
      <c r="J2308" s="9">
        <v>128</v>
      </c>
      <c r="K2308" s="9" t="s">
        <v>7473</v>
      </c>
      <c r="L2308" s="9" t="s">
        <v>7510</v>
      </c>
      <c r="M2308" s="9">
        <v>703.69</v>
      </c>
      <c r="N2308" s="9">
        <v>289.42</v>
      </c>
      <c r="O2308" s="9">
        <v>3</v>
      </c>
      <c r="P2308" s="9"/>
      <c r="Q2308" s="9">
        <v>340</v>
      </c>
      <c r="R2308" s="9">
        <v>5</v>
      </c>
    </row>
    <row r="2309" spans="1:18" x14ac:dyDescent="0.3">
      <c r="A2309" s="9">
        <v>2177</v>
      </c>
      <c r="B2309" s="9" t="s">
        <v>2325</v>
      </c>
      <c r="C2309" s="9">
        <v>53</v>
      </c>
      <c r="D2309" s="9" t="s">
        <v>5023</v>
      </c>
      <c r="E2309" s="9" t="s">
        <v>6644</v>
      </c>
      <c r="F2309" s="9">
        <v>0</v>
      </c>
      <c r="G2309" s="9">
        <v>13915</v>
      </c>
      <c r="H2309" s="9" t="s">
        <v>6644</v>
      </c>
      <c r="I2309" s="9" t="s">
        <v>7455</v>
      </c>
      <c r="J2309" s="9">
        <v>104</v>
      </c>
      <c r="K2309" s="9" t="s">
        <v>7499</v>
      </c>
      <c r="L2309" s="9" t="s">
        <v>7507</v>
      </c>
      <c r="M2309" s="9">
        <v>238.22</v>
      </c>
      <c r="N2309" s="9">
        <v>131.62</v>
      </c>
      <c r="O2309" s="9">
        <v>1</v>
      </c>
      <c r="P2309" s="9"/>
      <c r="Q2309" s="9">
        <v>666</v>
      </c>
      <c r="R2309" s="9">
        <v>6</v>
      </c>
    </row>
    <row r="2310" spans="1:18" x14ac:dyDescent="0.3">
      <c r="A2310" s="9">
        <v>1858</v>
      </c>
      <c r="B2310" s="9" t="s">
        <v>2326</v>
      </c>
      <c r="C2310" s="9">
        <v>19</v>
      </c>
      <c r="D2310" s="9" t="s">
        <v>5023</v>
      </c>
      <c r="E2310" s="9" t="s">
        <v>5602</v>
      </c>
      <c r="F2310" s="9">
        <v>0</v>
      </c>
      <c r="G2310" s="9">
        <v>11394</v>
      </c>
      <c r="H2310" s="9" t="s">
        <v>5602</v>
      </c>
      <c r="I2310" s="9" t="s">
        <v>7456</v>
      </c>
      <c r="J2310" s="9">
        <v>101</v>
      </c>
      <c r="K2310" s="9" t="s">
        <v>7478</v>
      </c>
      <c r="L2310" s="9" t="s">
        <v>7507</v>
      </c>
      <c r="M2310" s="9">
        <v>209.18</v>
      </c>
      <c r="N2310" s="9">
        <v>114.34</v>
      </c>
      <c r="O2310" s="9">
        <v>4</v>
      </c>
      <c r="P2310" s="9"/>
      <c r="Q2310" s="9">
        <v>551</v>
      </c>
      <c r="R2310" s="9">
        <v>5</v>
      </c>
    </row>
    <row r="2311" spans="1:18" x14ac:dyDescent="0.3">
      <c r="A2311" s="9">
        <v>2316</v>
      </c>
      <c r="B2311" s="9" t="s">
        <v>2327</v>
      </c>
      <c r="C2311" s="9">
        <v>50</v>
      </c>
      <c r="D2311" s="9" t="s">
        <v>5023</v>
      </c>
      <c r="E2311" s="9" t="s">
        <v>6645</v>
      </c>
      <c r="F2311" s="9">
        <v>0</v>
      </c>
      <c r="G2311" s="9">
        <v>11239</v>
      </c>
      <c r="H2311" s="9" t="s">
        <v>6645</v>
      </c>
      <c r="I2311" s="9" t="s">
        <v>7456</v>
      </c>
      <c r="J2311" s="9">
        <v>147</v>
      </c>
      <c r="K2311" s="9" t="s">
        <v>7474</v>
      </c>
      <c r="L2311" s="9" t="s">
        <v>7508</v>
      </c>
      <c r="M2311" s="9">
        <v>988.9</v>
      </c>
      <c r="N2311" s="9">
        <v>621.91999999999996</v>
      </c>
      <c r="O2311" s="9">
        <v>5</v>
      </c>
      <c r="P2311" s="9"/>
      <c r="Q2311" s="9">
        <v>512</v>
      </c>
      <c r="R2311" s="9">
        <v>4</v>
      </c>
    </row>
    <row r="2312" spans="1:18" x14ac:dyDescent="0.3">
      <c r="A2312" s="9">
        <v>1049</v>
      </c>
      <c r="B2312" s="9" t="s">
        <v>2328</v>
      </c>
      <c r="C2312" s="9">
        <v>47</v>
      </c>
      <c r="D2312" s="9" t="s">
        <v>5018</v>
      </c>
      <c r="E2312" s="9" t="s">
        <v>5855</v>
      </c>
      <c r="F2312" s="9">
        <v>0</v>
      </c>
      <c r="G2312" s="9">
        <v>10048</v>
      </c>
      <c r="H2312" s="9" t="s">
        <v>5855</v>
      </c>
      <c r="I2312" s="9" t="s">
        <v>7455</v>
      </c>
      <c r="J2312" s="9">
        <v>142</v>
      </c>
      <c r="K2312" s="9" t="s">
        <v>7500</v>
      </c>
      <c r="L2312" s="9" t="s">
        <v>7510</v>
      </c>
      <c r="M2312" s="9">
        <v>684.68</v>
      </c>
      <c r="N2312" s="9"/>
      <c r="O2312" s="9">
        <v>2</v>
      </c>
      <c r="P2312" s="9"/>
      <c r="Q2312" s="9">
        <v>1417</v>
      </c>
      <c r="R2312" s="9">
        <v>4</v>
      </c>
    </row>
    <row r="2313" spans="1:18" x14ac:dyDescent="0.3">
      <c r="A2313" s="9">
        <v>1663</v>
      </c>
      <c r="B2313" s="9" t="s">
        <v>2329</v>
      </c>
      <c r="C2313" s="9">
        <v>57</v>
      </c>
      <c r="D2313" s="9" t="s">
        <v>5021</v>
      </c>
      <c r="E2313" s="9" t="s">
        <v>5611</v>
      </c>
      <c r="F2313" s="9">
        <v>0</v>
      </c>
      <c r="G2313" s="9">
        <v>11820</v>
      </c>
      <c r="H2313" s="9" t="s">
        <v>5611</v>
      </c>
      <c r="I2313" s="9" t="s">
        <v>7455</v>
      </c>
      <c r="J2313" s="9">
        <v>116</v>
      </c>
      <c r="K2313" s="9" t="s">
        <v>7480</v>
      </c>
      <c r="L2313" s="9" t="s">
        <v>7508</v>
      </c>
      <c r="M2313" s="9">
        <v>187</v>
      </c>
      <c r="N2313" s="9">
        <v>94.69</v>
      </c>
      <c r="O2313" s="9">
        <v>1</v>
      </c>
      <c r="P2313" s="9"/>
      <c r="Q2313" s="9">
        <v>521</v>
      </c>
      <c r="R2313" s="9">
        <v>6</v>
      </c>
    </row>
    <row r="2314" spans="1:18" x14ac:dyDescent="0.3">
      <c r="A2314" s="9">
        <v>1530</v>
      </c>
      <c r="B2314" s="9" t="s">
        <v>2330</v>
      </c>
      <c r="C2314" s="9">
        <v>29</v>
      </c>
      <c r="D2314" s="9" t="s">
        <v>5022</v>
      </c>
      <c r="E2314" s="9" t="s">
        <v>6646</v>
      </c>
      <c r="F2314" s="9">
        <v>0</v>
      </c>
      <c r="G2314" s="9">
        <v>12510</v>
      </c>
      <c r="H2314" s="9" t="s">
        <v>6646</v>
      </c>
      <c r="I2314" s="9" t="s">
        <v>7455</v>
      </c>
      <c r="J2314" s="9">
        <v>145</v>
      </c>
      <c r="K2314" s="9" t="s">
        <v>7470</v>
      </c>
      <c r="L2314" s="9" t="s">
        <v>7508</v>
      </c>
      <c r="M2314" s="9">
        <v>1123.53</v>
      </c>
      <c r="N2314" s="9">
        <v>600.91</v>
      </c>
      <c r="O2314" s="9">
        <v>2</v>
      </c>
      <c r="P2314" s="9">
        <v>0.1</v>
      </c>
      <c r="Q2314" s="9">
        <v>873</v>
      </c>
      <c r="R2314" s="9">
        <v>1</v>
      </c>
    </row>
    <row r="2315" spans="1:18" x14ac:dyDescent="0.3">
      <c r="A2315" s="9">
        <v>2083</v>
      </c>
      <c r="B2315" s="9" t="s">
        <v>2331</v>
      </c>
      <c r="C2315" s="9">
        <v>40</v>
      </c>
      <c r="D2315" s="9" t="s">
        <v>5021</v>
      </c>
      <c r="E2315" s="9" t="s">
        <v>6647</v>
      </c>
      <c r="F2315" s="9">
        <v>0</v>
      </c>
      <c r="G2315" s="9">
        <v>12165</v>
      </c>
      <c r="H2315" s="9" t="s">
        <v>6647</v>
      </c>
      <c r="I2315" s="9" t="s">
        <v>7455</v>
      </c>
      <c r="J2315" s="9">
        <v>147</v>
      </c>
      <c r="K2315" s="9" t="s">
        <v>7474</v>
      </c>
      <c r="L2315" s="9" t="s">
        <v>7508</v>
      </c>
      <c r="M2315" s="9">
        <v>1209.02</v>
      </c>
      <c r="N2315" s="9"/>
      <c r="O2315" s="9">
        <v>4</v>
      </c>
      <c r="P2315" s="9"/>
      <c r="Q2315" s="9">
        <v>435</v>
      </c>
      <c r="R2315" s="9">
        <v>3</v>
      </c>
    </row>
    <row r="2316" spans="1:18" x14ac:dyDescent="0.3">
      <c r="A2316" s="9">
        <v>2190</v>
      </c>
      <c r="B2316" s="9" t="s">
        <v>2332</v>
      </c>
      <c r="C2316" s="9">
        <v>43</v>
      </c>
      <c r="D2316" s="9" t="s">
        <v>5021</v>
      </c>
      <c r="E2316" s="9" t="s">
        <v>5235</v>
      </c>
      <c r="F2316" s="9">
        <v>0</v>
      </c>
      <c r="G2316" s="9">
        <v>12129</v>
      </c>
      <c r="H2316" s="9" t="s">
        <v>5235</v>
      </c>
      <c r="I2316" s="9" t="s">
        <v>7456</v>
      </c>
      <c r="J2316" s="9">
        <v>102</v>
      </c>
      <c r="K2316" s="9" t="s">
        <v>7494</v>
      </c>
      <c r="L2316" s="9" t="s">
        <v>7508</v>
      </c>
      <c r="M2316" s="9">
        <v>1101.8499999999999</v>
      </c>
      <c r="N2316" s="9">
        <v>547.91</v>
      </c>
      <c r="O2316" s="9">
        <v>1</v>
      </c>
      <c r="P2316" s="9">
        <v>0.2</v>
      </c>
      <c r="Q2316" s="9">
        <v>515</v>
      </c>
      <c r="R2316" s="9">
        <v>3</v>
      </c>
    </row>
    <row r="2317" spans="1:18" x14ac:dyDescent="0.3">
      <c r="A2317" s="9">
        <v>2225</v>
      </c>
      <c r="B2317" s="9" t="s">
        <v>2333</v>
      </c>
      <c r="C2317" s="9">
        <v>51</v>
      </c>
      <c r="D2317" s="9" t="s">
        <v>5022</v>
      </c>
      <c r="E2317" s="9" t="s">
        <v>6648</v>
      </c>
      <c r="F2317" s="9">
        <v>0</v>
      </c>
      <c r="G2317" s="9">
        <v>13334</v>
      </c>
      <c r="H2317" s="9" t="s">
        <v>6648</v>
      </c>
      <c r="I2317" s="9" t="s">
        <v>7456</v>
      </c>
      <c r="J2317" s="9">
        <v>136</v>
      </c>
      <c r="K2317" s="9" t="s">
        <v>7503</v>
      </c>
      <c r="L2317" s="9" t="s">
        <v>7508</v>
      </c>
      <c r="M2317" s="9">
        <v>343.28</v>
      </c>
      <c r="N2317" s="9">
        <v>213.87</v>
      </c>
      <c r="O2317" s="9">
        <v>2</v>
      </c>
      <c r="P2317" s="9"/>
      <c r="Q2317" s="9">
        <v>570</v>
      </c>
      <c r="R2317" s="9">
        <v>3</v>
      </c>
    </row>
    <row r="2318" spans="1:18" x14ac:dyDescent="0.3">
      <c r="A2318" s="9">
        <v>1856</v>
      </c>
      <c r="B2318" s="9" t="s">
        <v>2334</v>
      </c>
      <c r="C2318" s="9">
        <v>46</v>
      </c>
      <c r="D2318" s="9" t="s">
        <v>5019</v>
      </c>
      <c r="E2318" s="9" t="s">
        <v>6649</v>
      </c>
      <c r="F2318" s="9">
        <v>1</v>
      </c>
      <c r="G2318" s="9">
        <v>13660</v>
      </c>
      <c r="H2318" s="9" t="s">
        <v>6649</v>
      </c>
      <c r="I2318" s="9" t="s">
        <v>7457</v>
      </c>
      <c r="J2318" s="9">
        <v>101</v>
      </c>
      <c r="K2318" s="9" t="s">
        <v>7478</v>
      </c>
      <c r="L2318" s="9" t="s">
        <v>7510</v>
      </c>
      <c r="M2318" s="9">
        <v>1050.17</v>
      </c>
      <c r="N2318" s="9">
        <v>584.55999999999995</v>
      </c>
      <c r="O2318" s="9">
        <v>2</v>
      </c>
      <c r="P2318" s="9">
        <v>0.2</v>
      </c>
      <c r="Q2318" s="9">
        <v>1565</v>
      </c>
      <c r="R2318" s="9">
        <v>2</v>
      </c>
    </row>
    <row r="2319" spans="1:18" x14ac:dyDescent="0.3">
      <c r="A2319" s="9">
        <v>1145</v>
      </c>
      <c r="B2319" s="9" t="s">
        <v>2335</v>
      </c>
      <c r="C2319" s="9">
        <v>21</v>
      </c>
      <c r="D2319" s="9" t="s">
        <v>5022</v>
      </c>
      <c r="E2319" s="9" t="s">
        <v>5433</v>
      </c>
      <c r="F2319" s="9">
        <v>0</v>
      </c>
      <c r="G2319" s="9">
        <v>11746</v>
      </c>
      <c r="H2319" s="9" t="s">
        <v>5433</v>
      </c>
      <c r="I2319" s="9" t="s">
        <v>7457</v>
      </c>
      <c r="J2319" s="9">
        <v>139</v>
      </c>
      <c r="K2319" s="9" t="s">
        <v>7486</v>
      </c>
      <c r="L2319" s="9" t="s">
        <v>7509</v>
      </c>
      <c r="M2319" s="9">
        <v>65.55</v>
      </c>
      <c r="N2319" s="9">
        <v>44.19</v>
      </c>
      <c r="O2319" s="9">
        <v>4</v>
      </c>
      <c r="P2319" s="9"/>
      <c r="Q2319" s="9">
        <v>698</v>
      </c>
      <c r="R2319" s="9">
        <v>3</v>
      </c>
    </row>
    <row r="2320" spans="1:18" x14ac:dyDescent="0.3">
      <c r="A2320" s="9">
        <v>1914</v>
      </c>
      <c r="B2320" s="9" t="s">
        <v>2336</v>
      </c>
      <c r="C2320" s="9">
        <v>44</v>
      </c>
      <c r="D2320" s="9" t="s">
        <v>5019</v>
      </c>
      <c r="E2320" s="9" t="s">
        <v>5117</v>
      </c>
      <c r="F2320" s="9">
        <v>1</v>
      </c>
      <c r="G2320" s="9">
        <v>10495</v>
      </c>
      <c r="H2320" s="9" t="s">
        <v>5117</v>
      </c>
      <c r="I2320" s="9" t="s">
        <v>7455</v>
      </c>
      <c r="J2320" s="9">
        <v>123</v>
      </c>
      <c r="K2320" s="9" t="s">
        <v>7502</v>
      </c>
      <c r="L2320" s="9" t="s">
        <v>7508</v>
      </c>
      <c r="M2320" s="9">
        <v>492.41</v>
      </c>
      <c r="N2320" s="9">
        <v>293.02999999999997</v>
      </c>
      <c r="O2320" s="9">
        <v>3</v>
      </c>
      <c r="P2320" s="9">
        <v>0.05</v>
      </c>
      <c r="Q2320" s="9">
        <v>514</v>
      </c>
      <c r="R2320" s="9">
        <v>4</v>
      </c>
    </row>
    <row r="2321" spans="1:18" x14ac:dyDescent="0.3">
      <c r="A2321" s="9">
        <v>1992</v>
      </c>
      <c r="B2321" s="9" t="s">
        <v>2337</v>
      </c>
      <c r="C2321" s="9">
        <v>70</v>
      </c>
      <c r="D2321" s="9" t="s">
        <v>5020</v>
      </c>
      <c r="E2321" s="9" t="s">
        <v>6650</v>
      </c>
      <c r="F2321" s="9">
        <v>0</v>
      </c>
      <c r="G2321" s="9">
        <v>10633</v>
      </c>
      <c r="H2321" s="9" t="s">
        <v>6650</v>
      </c>
      <c r="I2321" s="9" t="s">
        <v>7456</v>
      </c>
      <c r="J2321" s="9">
        <v>126</v>
      </c>
      <c r="K2321" s="9" t="s">
        <v>7469</v>
      </c>
      <c r="L2321" s="9" t="s">
        <v>7507</v>
      </c>
      <c r="M2321" s="9">
        <v>628.29</v>
      </c>
      <c r="N2321" s="9">
        <v>291.26</v>
      </c>
      <c r="O2321" s="9">
        <v>4</v>
      </c>
      <c r="P2321" s="9"/>
      <c r="Q2321" s="9">
        <v>385</v>
      </c>
      <c r="R2321" s="9">
        <v>6</v>
      </c>
    </row>
    <row r="2322" spans="1:18" x14ac:dyDescent="0.3">
      <c r="A2322" s="9">
        <v>2462</v>
      </c>
      <c r="B2322" s="9" t="s">
        <v>2338</v>
      </c>
      <c r="C2322" s="9">
        <v>49</v>
      </c>
      <c r="D2322" s="9" t="s">
        <v>5019</v>
      </c>
      <c r="E2322" s="9" t="s">
        <v>5771</v>
      </c>
      <c r="F2322" s="9">
        <v>1</v>
      </c>
      <c r="G2322" s="9">
        <v>12884</v>
      </c>
      <c r="H2322" s="9" t="s">
        <v>5771</v>
      </c>
      <c r="I2322" s="9" t="s">
        <v>7455</v>
      </c>
      <c r="J2322" s="9">
        <v>111</v>
      </c>
      <c r="K2322" s="9" t="s">
        <v>7476</v>
      </c>
      <c r="L2322" s="9" t="s">
        <v>7510</v>
      </c>
      <c r="M2322" s="9">
        <v>1261.1099999999999</v>
      </c>
      <c r="N2322" s="9">
        <v>566.79999999999995</v>
      </c>
      <c r="O2322" s="9">
        <v>1</v>
      </c>
      <c r="P2322" s="9"/>
      <c r="Q2322" s="9">
        <v>930</v>
      </c>
      <c r="R2322" s="9">
        <v>3</v>
      </c>
    </row>
    <row r="2323" spans="1:18" x14ac:dyDescent="0.3">
      <c r="A2323" s="9">
        <v>1241</v>
      </c>
      <c r="B2323" s="9" t="s">
        <v>2339</v>
      </c>
      <c r="C2323" s="9">
        <v>64</v>
      </c>
      <c r="D2323" s="9" t="s">
        <v>5023</v>
      </c>
      <c r="E2323" s="9" t="s">
        <v>6459</v>
      </c>
      <c r="F2323" s="9">
        <v>0</v>
      </c>
      <c r="G2323" s="9">
        <v>10601</v>
      </c>
      <c r="H2323" s="9" t="s">
        <v>6459</v>
      </c>
      <c r="I2323" s="9" t="s">
        <v>7457</v>
      </c>
      <c r="J2323" s="9">
        <v>142</v>
      </c>
      <c r="K2323" s="9" t="s">
        <v>7500</v>
      </c>
      <c r="L2323" s="9" t="s">
        <v>7508</v>
      </c>
      <c r="M2323" s="9">
        <v>616.07000000000005</v>
      </c>
      <c r="N2323" s="9">
        <v>315.25</v>
      </c>
      <c r="O2323" s="9">
        <v>1</v>
      </c>
      <c r="P2323" s="9">
        <v>0.1</v>
      </c>
      <c r="Q2323" s="9">
        <v>482</v>
      </c>
      <c r="R2323" s="9">
        <v>7</v>
      </c>
    </row>
    <row r="2324" spans="1:18" x14ac:dyDescent="0.3">
      <c r="A2324" s="9">
        <v>1580</v>
      </c>
      <c r="B2324" s="9" t="s">
        <v>2340</v>
      </c>
      <c r="C2324" s="9">
        <v>55</v>
      </c>
      <c r="D2324" s="9" t="s">
        <v>5023</v>
      </c>
      <c r="E2324" s="9" t="s">
        <v>6651</v>
      </c>
      <c r="F2324" s="9">
        <v>0</v>
      </c>
      <c r="G2324" s="9">
        <v>12817</v>
      </c>
      <c r="H2324" s="9" t="s">
        <v>6651</v>
      </c>
      <c r="I2324" s="9" t="s">
        <v>7455</v>
      </c>
      <c r="J2324" s="9">
        <v>101</v>
      </c>
      <c r="K2324" s="9" t="s">
        <v>7478</v>
      </c>
      <c r="L2324" s="9" t="s">
        <v>7507</v>
      </c>
      <c r="M2324" s="9">
        <v>66.34</v>
      </c>
      <c r="N2324" s="9">
        <v>33.44</v>
      </c>
      <c r="O2324" s="9">
        <v>5</v>
      </c>
      <c r="P2324" s="9"/>
      <c r="Q2324" s="9">
        <v>387</v>
      </c>
      <c r="R2324" s="9">
        <v>5</v>
      </c>
    </row>
    <row r="2325" spans="1:18" x14ac:dyDescent="0.3">
      <c r="A2325" s="9">
        <v>1686</v>
      </c>
      <c r="B2325" s="9" t="s">
        <v>2341</v>
      </c>
      <c r="C2325" s="9">
        <v>200</v>
      </c>
      <c r="D2325" s="9" t="s">
        <v>5022</v>
      </c>
      <c r="E2325" s="9" t="s">
        <v>6493</v>
      </c>
      <c r="F2325" s="9">
        <v>0</v>
      </c>
      <c r="G2325" s="9">
        <v>12720</v>
      </c>
      <c r="H2325" s="9" t="s">
        <v>6493</v>
      </c>
      <c r="I2325" s="9" t="s">
        <v>7457</v>
      </c>
      <c r="J2325" s="9">
        <v>111</v>
      </c>
      <c r="K2325" s="9" t="s">
        <v>7476</v>
      </c>
      <c r="L2325" s="9" t="s">
        <v>7508</v>
      </c>
      <c r="M2325" s="9">
        <v>560.9</v>
      </c>
      <c r="N2325" s="9">
        <v>292.87</v>
      </c>
      <c r="O2325" s="9">
        <v>2</v>
      </c>
      <c r="P2325" s="9"/>
      <c r="Q2325" s="9">
        <v>531</v>
      </c>
      <c r="R2325" s="9">
        <v>4</v>
      </c>
    </row>
    <row r="2326" spans="1:18" x14ac:dyDescent="0.3">
      <c r="A2326" s="9">
        <v>1482</v>
      </c>
      <c r="B2326" s="9" t="s">
        <v>2342</v>
      </c>
      <c r="C2326" s="9">
        <v>44</v>
      </c>
      <c r="D2326" s="9" t="s">
        <v>5023</v>
      </c>
      <c r="E2326" s="9" t="s">
        <v>6652</v>
      </c>
      <c r="F2326" s="9">
        <v>0</v>
      </c>
      <c r="G2326" s="9">
        <v>10175</v>
      </c>
      <c r="H2326" s="9" t="s">
        <v>6652</v>
      </c>
      <c r="I2326" s="9" t="s">
        <v>7457</v>
      </c>
      <c r="J2326" s="9">
        <v>124</v>
      </c>
      <c r="K2326" s="9" t="s">
        <v>7497</v>
      </c>
      <c r="L2326" s="9" t="s">
        <v>7509</v>
      </c>
      <c r="M2326" s="9">
        <v>773.44</v>
      </c>
      <c r="N2326" s="9">
        <v>351.98</v>
      </c>
      <c r="O2326" s="9">
        <v>1</v>
      </c>
      <c r="P2326" s="9"/>
      <c r="Q2326" s="9">
        <v>1185</v>
      </c>
      <c r="R2326" s="9">
        <v>5</v>
      </c>
    </row>
    <row r="2327" spans="1:18" x14ac:dyDescent="0.3">
      <c r="A2327" s="9">
        <v>2131</v>
      </c>
      <c r="B2327" s="9" t="s">
        <v>2343</v>
      </c>
      <c r="C2327" s="9">
        <v>47</v>
      </c>
      <c r="D2327" s="9" t="s">
        <v>5023</v>
      </c>
      <c r="E2327" s="9" t="s">
        <v>5913</v>
      </c>
      <c r="F2327" s="9">
        <v>0</v>
      </c>
      <c r="G2327" s="9">
        <v>12852</v>
      </c>
      <c r="H2327" s="9" t="s">
        <v>5913</v>
      </c>
      <c r="I2327" s="9" t="s">
        <v>7456</v>
      </c>
      <c r="J2327" s="9">
        <v>110</v>
      </c>
      <c r="K2327" s="9" t="s">
        <v>7493</v>
      </c>
      <c r="L2327" s="9" t="s">
        <v>7510</v>
      </c>
      <c r="M2327" s="9">
        <v>1426.06</v>
      </c>
      <c r="N2327" s="9">
        <v>988.93</v>
      </c>
      <c r="O2327" s="9">
        <v>3</v>
      </c>
      <c r="P2327" s="9"/>
      <c r="Q2327" s="9">
        <v>611</v>
      </c>
      <c r="R2327" s="9">
        <v>4</v>
      </c>
    </row>
    <row r="2328" spans="1:18" x14ac:dyDescent="0.3">
      <c r="A2328" s="9">
        <v>2249</v>
      </c>
      <c r="B2328" s="9" t="s">
        <v>2344</v>
      </c>
      <c r="C2328" s="9">
        <v>43</v>
      </c>
      <c r="D2328" s="9" t="s">
        <v>5020</v>
      </c>
      <c r="E2328" s="9" t="s">
        <v>6653</v>
      </c>
      <c r="F2328" s="9">
        <v>0</v>
      </c>
      <c r="G2328" s="9">
        <v>13160</v>
      </c>
      <c r="H2328" s="9" t="s">
        <v>6653</v>
      </c>
      <c r="I2328" s="9" t="s">
        <v>7455</v>
      </c>
      <c r="J2328" s="9">
        <v>114</v>
      </c>
      <c r="K2328" s="9" t="s">
        <v>7463</v>
      </c>
      <c r="L2328" s="9" t="s">
        <v>7509</v>
      </c>
      <c r="M2328" s="9">
        <v>1414.5</v>
      </c>
      <c r="N2328" s="9">
        <v>627.63</v>
      </c>
      <c r="O2328" s="9">
        <v>3</v>
      </c>
      <c r="P2328" s="9"/>
      <c r="Q2328" s="9">
        <v>328</v>
      </c>
      <c r="R2328" s="9">
        <v>6</v>
      </c>
    </row>
    <row r="2329" spans="1:18" x14ac:dyDescent="0.3">
      <c r="A2329" s="9">
        <v>1672</v>
      </c>
      <c r="B2329" s="9" t="s">
        <v>2345</v>
      </c>
      <c r="C2329" s="9">
        <v>40</v>
      </c>
      <c r="D2329" s="9" t="s">
        <v>5023</v>
      </c>
      <c r="E2329" s="9" t="s">
        <v>5749</v>
      </c>
      <c r="F2329" s="9">
        <v>1</v>
      </c>
      <c r="G2329" s="9">
        <v>10638</v>
      </c>
      <c r="H2329" s="9" t="s">
        <v>5749</v>
      </c>
      <c r="I2329" s="9" t="s">
        <v>7456</v>
      </c>
      <c r="J2329" s="9">
        <v>114</v>
      </c>
      <c r="K2329" s="9" t="s">
        <v>7463</v>
      </c>
      <c r="L2329" s="9" t="s">
        <v>7507</v>
      </c>
      <c r="M2329" s="9">
        <v>312.27</v>
      </c>
      <c r="N2329" s="9">
        <v>186.05</v>
      </c>
      <c r="O2329" s="9">
        <v>4</v>
      </c>
      <c r="P2329" s="9"/>
      <c r="Q2329" s="9">
        <v>1196</v>
      </c>
      <c r="R2329" s="9">
        <v>3</v>
      </c>
    </row>
    <row r="2330" spans="1:18" x14ac:dyDescent="0.3">
      <c r="A2330" s="9">
        <v>1630</v>
      </c>
      <c r="B2330" s="9" t="s">
        <v>2346</v>
      </c>
      <c r="C2330" s="9">
        <v>51</v>
      </c>
      <c r="D2330" s="9" t="s">
        <v>5018</v>
      </c>
      <c r="E2330" s="9" t="s">
        <v>6654</v>
      </c>
      <c r="F2330" s="9">
        <v>1</v>
      </c>
      <c r="G2330" s="9">
        <v>13430</v>
      </c>
      <c r="H2330" s="9" t="s">
        <v>6654</v>
      </c>
      <c r="I2330" s="9" t="s">
        <v>7457</v>
      </c>
      <c r="J2330" s="9">
        <v>107</v>
      </c>
      <c r="K2330" s="9" t="s">
        <v>7485</v>
      </c>
      <c r="L2330" s="9" t="s">
        <v>7508</v>
      </c>
      <c r="M2330" s="9">
        <v>318.45999999999998</v>
      </c>
      <c r="N2330" s="9">
        <v>128.63</v>
      </c>
      <c r="O2330" s="9">
        <v>1</v>
      </c>
      <c r="P2330" s="9"/>
      <c r="Q2330" s="9">
        <v>755</v>
      </c>
      <c r="R2330" s="9">
        <v>2</v>
      </c>
    </row>
    <row r="2331" spans="1:18" x14ac:dyDescent="0.3">
      <c r="A2331" s="9">
        <v>1660</v>
      </c>
      <c r="B2331" s="9" t="s">
        <v>2347</v>
      </c>
      <c r="C2331" s="9">
        <v>32</v>
      </c>
      <c r="D2331" s="9" t="s">
        <v>5018</v>
      </c>
      <c r="E2331" s="9" t="s">
        <v>6655</v>
      </c>
      <c r="F2331" s="9">
        <v>0</v>
      </c>
      <c r="G2331" s="9">
        <v>13357</v>
      </c>
      <c r="H2331" s="9" t="s">
        <v>6655</v>
      </c>
      <c r="I2331" s="9" t="s">
        <v>7457</v>
      </c>
      <c r="J2331" s="9">
        <v>123</v>
      </c>
      <c r="K2331" s="9" t="s">
        <v>7502</v>
      </c>
      <c r="L2331" s="9" t="s">
        <v>7512</v>
      </c>
      <c r="M2331" s="9">
        <v>286.89999999999998</v>
      </c>
      <c r="N2331" s="9">
        <v>149.79</v>
      </c>
      <c r="O2331" s="9">
        <v>1</v>
      </c>
      <c r="P2331" s="9"/>
      <c r="Q2331" s="9">
        <v>441</v>
      </c>
      <c r="R2331" s="9">
        <v>8</v>
      </c>
    </row>
    <row r="2332" spans="1:18" x14ac:dyDescent="0.3">
      <c r="A2332" s="9">
        <v>1661</v>
      </c>
      <c r="B2332" s="9" t="s">
        <v>2348</v>
      </c>
      <c r="C2332" s="9">
        <v>68</v>
      </c>
      <c r="D2332" s="9" t="s">
        <v>5018</v>
      </c>
      <c r="E2332" s="9" t="s">
        <v>6656</v>
      </c>
      <c r="F2332" s="9">
        <v>0</v>
      </c>
      <c r="G2332" s="9">
        <v>10296</v>
      </c>
      <c r="H2332" s="9" t="s">
        <v>6656</v>
      </c>
      <c r="I2332" s="9" t="s">
        <v>7455</v>
      </c>
      <c r="J2332" s="9">
        <v>143</v>
      </c>
      <c r="K2332" s="9" t="s">
        <v>7475</v>
      </c>
      <c r="L2332" s="9" t="s">
        <v>7509</v>
      </c>
      <c r="M2332" s="9">
        <v>1193.94</v>
      </c>
      <c r="N2332" s="9">
        <v>588.32000000000005</v>
      </c>
      <c r="O2332" s="9">
        <v>5</v>
      </c>
      <c r="P2332" s="9">
        <v>0.1</v>
      </c>
      <c r="Q2332" s="9">
        <v>356</v>
      </c>
      <c r="R2332" s="9">
        <v>10</v>
      </c>
    </row>
    <row r="2333" spans="1:18" x14ac:dyDescent="0.3">
      <c r="A2333" s="9">
        <v>2455</v>
      </c>
      <c r="B2333" s="9" t="s">
        <v>2349</v>
      </c>
      <c r="C2333" s="9">
        <v>26</v>
      </c>
      <c r="D2333" s="9" t="s">
        <v>5019</v>
      </c>
      <c r="E2333" s="9" t="s">
        <v>6657</v>
      </c>
      <c r="F2333" s="9">
        <v>1</v>
      </c>
      <c r="G2333" s="9">
        <v>11283</v>
      </c>
      <c r="H2333" s="9" t="s">
        <v>6657</v>
      </c>
      <c r="I2333" s="9" t="s">
        <v>7455</v>
      </c>
      <c r="J2333" s="9">
        <v>122</v>
      </c>
      <c r="K2333" s="9" t="s">
        <v>7465</v>
      </c>
      <c r="L2333" s="9" t="s">
        <v>7508</v>
      </c>
      <c r="M2333" s="9">
        <v>58.73</v>
      </c>
      <c r="N2333" s="9"/>
      <c r="O2333" s="9">
        <v>5</v>
      </c>
      <c r="P2333" s="9"/>
      <c r="Q2333" s="9">
        <v>1167</v>
      </c>
      <c r="R2333" s="9">
        <v>2</v>
      </c>
    </row>
    <row r="2334" spans="1:18" x14ac:dyDescent="0.3">
      <c r="A2334" s="9">
        <v>1804</v>
      </c>
      <c r="B2334" s="9" t="s">
        <v>2350</v>
      </c>
      <c r="C2334" s="9">
        <v>52</v>
      </c>
      <c r="D2334" s="9" t="s">
        <v>5022</v>
      </c>
      <c r="E2334" s="9" t="s">
        <v>6658</v>
      </c>
      <c r="F2334" s="9">
        <v>0</v>
      </c>
      <c r="G2334" s="9">
        <v>11874</v>
      </c>
      <c r="H2334" s="9" t="s">
        <v>6658</v>
      </c>
      <c r="I2334" s="9" t="s">
        <v>7455</v>
      </c>
      <c r="J2334" s="9">
        <v>136</v>
      </c>
      <c r="K2334" s="9" t="s">
        <v>7503</v>
      </c>
      <c r="L2334" s="9" t="s">
        <v>7510</v>
      </c>
      <c r="M2334" s="9">
        <v>234.41</v>
      </c>
      <c r="N2334" s="9">
        <v>128.79</v>
      </c>
      <c r="O2334" s="9">
        <v>5</v>
      </c>
      <c r="P2334" s="9"/>
      <c r="Q2334" s="9">
        <v>375</v>
      </c>
      <c r="R2334" s="9">
        <v>6</v>
      </c>
    </row>
    <row r="2335" spans="1:18" x14ac:dyDescent="0.3">
      <c r="A2335" s="9">
        <v>1418</v>
      </c>
      <c r="B2335" s="9" t="s">
        <v>2351</v>
      </c>
      <c r="C2335" s="9">
        <v>60</v>
      </c>
      <c r="D2335" s="9" t="s">
        <v>5022</v>
      </c>
      <c r="E2335" s="9" t="s">
        <v>6659</v>
      </c>
      <c r="F2335" s="9">
        <v>0</v>
      </c>
      <c r="G2335" s="9">
        <v>10474</v>
      </c>
      <c r="H2335" s="9" t="s">
        <v>6659</v>
      </c>
      <c r="I2335" s="9" t="s">
        <v>7455</v>
      </c>
      <c r="J2335" s="9">
        <v>127</v>
      </c>
      <c r="K2335" s="9" t="s">
        <v>7489</v>
      </c>
      <c r="L2335" s="9" t="s">
        <v>7507</v>
      </c>
      <c r="M2335" s="9">
        <v>830.04</v>
      </c>
      <c r="N2335" s="9">
        <v>481.52</v>
      </c>
      <c r="O2335" s="9">
        <v>1</v>
      </c>
      <c r="P2335" s="9"/>
      <c r="Q2335" s="9">
        <v>485</v>
      </c>
      <c r="R2335" s="9">
        <v>4</v>
      </c>
    </row>
    <row r="2336" spans="1:18" x14ac:dyDescent="0.3">
      <c r="A2336" s="9">
        <v>1987</v>
      </c>
      <c r="B2336" s="9" t="s">
        <v>2352</v>
      </c>
      <c r="C2336" s="9">
        <v>37</v>
      </c>
      <c r="D2336" s="9" t="s">
        <v>5021</v>
      </c>
      <c r="E2336" s="9" t="s">
        <v>6660</v>
      </c>
      <c r="F2336" s="9">
        <v>0</v>
      </c>
      <c r="G2336" s="9">
        <v>13827</v>
      </c>
      <c r="H2336" s="9" t="s">
        <v>6660</v>
      </c>
      <c r="I2336" s="9" t="s">
        <v>7457</v>
      </c>
      <c r="J2336" s="9">
        <v>102</v>
      </c>
      <c r="K2336" s="9" t="s">
        <v>7494</v>
      </c>
      <c r="L2336" s="9" t="s">
        <v>7510</v>
      </c>
      <c r="M2336" s="9">
        <v>408.96</v>
      </c>
      <c r="N2336" s="9">
        <v>235.17</v>
      </c>
      <c r="O2336" s="9">
        <v>4</v>
      </c>
      <c r="P2336" s="9"/>
      <c r="Q2336" s="9">
        <v>558</v>
      </c>
      <c r="R2336" s="9">
        <v>6</v>
      </c>
    </row>
    <row r="2337" spans="1:18" x14ac:dyDescent="0.3">
      <c r="A2337" s="9">
        <v>2478</v>
      </c>
      <c r="B2337" s="9" t="s">
        <v>2353</v>
      </c>
      <c r="C2337" s="9">
        <v>23</v>
      </c>
      <c r="D2337" s="9" t="s">
        <v>5020</v>
      </c>
      <c r="E2337" s="9" t="s">
        <v>5940</v>
      </c>
      <c r="F2337" s="9">
        <v>0</v>
      </c>
      <c r="G2337" s="9">
        <v>11646</v>
      </c>
      <c r="H2337" s="9" t="s">
        <v>5940</v>
      </c>
      <c r="I2337" s="9" t="s">
        <v>7457</v>
      </c>
      <c r="J2337" s="9">
        <v>139</v>
      </c>
      <c r="K2337" s="9" t="s">
        <v>7486</v>
      </c>
      <c r="L2337" s="9" t="s">
        <v>7507</v>
      </c>
      <c r="M2337" s="9">
        <v>183.92</v>
      </c>
      <c r="N2337" s="9">
        <v>108.37</v>
      </c>
      <c r="O2337" s="9">
        <v>4</v>
      </c>
      <c r="P2337" s="9"/>
      <c r="Q2337" s="9">
        <v>653</v>
      </c>
      <c r="R2337" s="9">
        <v>5</v>
      </c>
    </row>
    <row r="2338" spans="1:18" x14ac:dyDescent="0.3">
      <c r="A2338" s="9">
        <v>2183</v>
      </c>
      <c r="B2338" s="9" t="s">
        <v>2354</v>
      </c>
      <c r="C2338" s="9">
        <v>57</v>
      </c>
      <c r="D2338" s="9" t="s">
        <v>5018</v>
      </c>
      <c r="E2338" s="9" t="s">
        <v>6661</v>
      </c>
      <c r="F2338" s="9">
        <v>0</v>
      </c>
      <c r="G2338" s="9">
        <v>11958</v>
      </c>
      <c r="H2338" s="9" t="s">
        <v>6661</v>
      </c>
      <c r="I2338" s="9" t="s">
        <v>7457</v>
      </c>
      <c r="J2338" s="9">
        <v>146</v>
      </c>
      <c r="K2338" s="9" t="s">
        <v>7505</v>
      </c>
      <c r="L2338" s="9" t="s">
        <v>7507</v>
      </c>
      <c r="M2338" s="9">
        <v>571.82000000000005</v>
      </c>
      <c r="N2338" s="9">
        <v>373.61</v>
      </c>
      <c r="O2338" s="9">
        <v>4</v>
      </c>
      <c r="P2338" s="9"/>
      <c r="Q2338" s="9">
        <v>448</v>
      </c>
      <c r="R2338" s="9">
        <v>3</v>
      </c>
    </row>
    <row r="2339" spans="1:18" x14ac:dyDescent="0.3">
      <c r="A2339" s="9">
        <v>1649</v>
      </c>
      <c r="B2339" s="9" t="s">
        <v>2355</v>
      </c>
      <c r="C2339" s="9">
        <v>43</v>
      </c>
      <c r="D2339" s="9" t="s">
        <v>5018</v>
      </c>
      <c r="E2339" s="9" t="s">
        <v>5078</v>
      </c>
      <c r="F2339" s="9">
        <v>0</v>
      </c>
      <c r="G2339" s="9">
        <v>12583</v>
      </c>
      <c r="H2339" s="9" t="s">
        <v>5078</v>
      </c>
      <c r="I2339" s="9" t="s">
        <v>7456</v>
      </c>
      <c r="J2339" s="9">
        <v>119</v>
      </c>
      <c r="K2339" s="9" t="s">
        <v>7459</v>
      </c>
      <c r="L2339" s="9" t="s">
        <v>7509</v>
      </c>
      <c r="M2339" s="9">
        <v>447.6</v>
      </c>
      <c r="N2339" s="9">
        <v>298.11</v>
      </c>
      <c r="O2339" s="9">
        <v>4</v>
      </c>
      <c r="P2339" s="9">
        <v>0.2</v>
      </c>
      <c r="Q2339" s="9">
        <v>647</v>
      </c>
      <c r="R2339" s="9">
        <v>3</v>
      </c>
    </row>
    <row r="2340" spans="1:18" x14ac:dyDescent="0.3">
      <c r="A2340" s="9">
        <v>1968</v>
      </c>
      <c r="B2340" s="9" t="s">
        <v>2356</v>
      </c>
      <c r="C2340" s="9">
        <v>52</v>
      </c>
      <c r="D2340" s="9" t="s">
        <v>5023</v>
      </c>
      <c r="E2340" s="9" t="s">
        <v>6125</v>
      </c>
      <c r="F2340" s="9">
        <v>1</v>
      </c>
      <c r="G2340" s="9">
        <v>13633</v>
      </c>
      <c r="H2340" s="9" t="s">
        <v>6125</v>
      </c>
      <c r="I2340" s="9" t="s">
        <v>7456</v>
      </c>
      <c r="J2340" s="9">
        <v>107</v>
      </c>
      <c r="K2340" s="9" t="s">
        <v>7485</v>
      </c>
      <c r="L2340" s="9" t="s">
        <v>7508</v>
      </c>
      <c r="M2340" s="9">
        <v>791.1</v>
      </c>
      <c r="N2340" s="9">
        <v>491.41</v>
      </c>
      <c r="O2340" s="9">
        <v>3</v>
      </c>
      <c r="P2340" s="9">
        <v>0.05</v>
      </c>
      <c r="Q2340" s="9">
        <v>755</v>
      </c>
      <c r="R2340" s="9">
        <v>4</v>
      </c>
    </row>
    <row r="2341" spans="1:18" x14ac:dyDescent="0.3">
      <c r="A2341" s="9">
        <v>1589</v>
      </c>
      <c r="B2341" s="9" t="s">
        <v>2357</v>
      </c>
      <c r="C2341" s="9">
        <v>38</v>
      </c>
      <c r="D2341" s="9" t="s">
        <v>5018</v>
      </c>
      <c r="E2341" s="9" t="s">
        <v>6662</v>
      </c>
      <c r="F2341" s="9">
        <v>1</v>
      </c>
      <c r="G2341" s="9">
        <v>11060</v>
      </c>
      <c r="H2341" s="9" t="s">
        <v>6662</v>
      </c>
      <c r="I2341" s="9" t="s">
        <v>7456</v>
      </c>
      <c r="J2341" s="9">
        <v>112</v>
      </c>
      <c r="K2341" s="9" t="s">
        <v>7492</v>
      </c>
      <c r="L2341" s="9" t="s">
        <v>7510</v>
      </c>
      <c r="M2341" s="9">
        <v>1469.89</v>
      </c>
      <c r="N2341" s="9">
        <v>622.77</v>
      </c>
      <c r="O2341" s="9">
        <v>1</v>
      </c>
      <c r="P2341" s="9"/>
      <c r="Q2341" s="9">
        <v>1425</v>
      </c>
      <c r="R2341" s="9">
        <v>2</v>
      </c>
    </row>
    <row r="2342" spans="1:18" x14ac:dyDescent="0.3">
      <c r="A2342" s="9">
        <v>2100</v>
      </c>
      <c r="B2342" s="9" t="s">
        <v>2358</v>
      </c>
      <c r="C2342" s="9">
        <v>65</v>
      </c>
      <c r="D2342" s="9" t="s">
        <v>5023</v>
      </c>
      <c r="E2342" s="9" t="s">
        <v>5108</v>
      </c>
      <c r="F2342" s="9">
        <v>0</v>
      </c>
      <c r="G2342" s="9">
        <v>13252</v>
      </c>
      <c r="H2342" s="9" t="s">
        <v>5108</v>
      </c>
      <c r="I2342" s="9" t="s">
        <v>7455</v>
      </c>
      <c r="J2342" s="9">
        <v>103</v>
      </c>
      <c r="K2342" s="9" t="s">
        <v>7472</v>
      </c>
      <c r="L2342" s="9" t="s">
        <v>7509</v>
      </c>
      <c r="M2342" s="9">
        <v>230.24</v>
      </c>
      <c r="N2342" s="9">
        <v>158.49</v>
      </c>
      <c r="O2342" s="9">
        <v>2</v>
      </c>
      <c r="P2342" s="9"/>
      <c r="Q2342" s="9">
        <v>527</v>
      </c>
      <c r="R2342" s="9">
        <v>1</v>
      </c>
    </row>
    <row r="2343" spans="1:18" x14ac:dyDescent="0.3">
      <c r="A2343" s="9">
        <v>1508</v>
      </c>
      <c r="B2343" s="9" t="s">
        <v>2359</v>
      </c>
      <c r="C2343" s="9">
        <v>8</v>
      </c>
      <c r="D2343" s="9" t="s">
        <v>5023</v>
      </c>
      <c r="E2343" s="9" t="s">
        <v>5990</v>
      </c>
      <c r="F2343" s="9">
        <v>0</v>
      </c>
      <c r="G2343" s="9">
        <v>11788</v>
      </c>
      <c r="H2343" s="9" t="s">
        <v>5990</v>
      </c>
      <c r="I2343" s="9" t="s">
        <v>7457</v>
      </c>
      <c r="J2343" s="9">
        <v>147</v>
      </c>
      <c r="K2343" s="9" t="s">
        <v>7474</v>
      </c>
      <c r="L2343" s="9" t="s">
        <v>7512</v>
      </c>
      <c r="M2343" s="9">
        <v>590.45000000000005</v>
      </c>
      <c r="N2343" s="9">
        <v>404</v>
      </c>
      <c r="O2343" s="9">
        <v>1</v>
      </c>
      <c r="P2343" s="9"/>
      <c r="Q2343" s="9">
        <v>428</v>
      </c>
      <c r="R2343" s="9">
        <v>6</v>
      </c>
    </row>
    <row r="2344" spans="1:18" x14ac:dyDescent="0.3">
      <c r="A2344" s="9">
        <v>1440</v>
      </c>
      <c r="B2344" s="9" t="s">
        <v>2360</v>
      </c>
      <c r="C2344" s="9">
        <v>45</v>
      </c>
      <c r="D2344" s="9" t="s">
        <v>5021</v>
      </c>
      <c r="E2344" s="9" t="s">
        <v>5620</v>
      </c>
      <c r="F2344" s="9">
        <v>0</v>
      </c>
      <c r="G2344" s="9">
        <v>10024</v>
      </c>
      <c r="H2344" s="9" t="s">
        <v>5620</v>
      </c>
      <c r="I2344" s="9" t="s">
        <v>7456</v>
      </c>
      <c r="J2344" s="9">
        <v>105</v>
      </c>
      <c r="K2344" s="9" t="s">
        <v>7461</v>
      </c>
      <c r="L2344" s="9" t="s">
        <v>7511</v>
      </c>
      <c r="M2344" s="9">
        <v>1401.38</v>
      </c>
      <c r="N2344" s="9">
        <v>859.76</v>
      </c>
      <c r="O2344" s="9">
        <v>4</v>
      </c>
      <c r="P2344" s="9">
        <v>0.2</v>
      </c>
      <c r="Q2344" s="9">
        <v>1012</v>
      </c>
      <c r="R2344" s="9">
        <v>2</v>
      </c>
    </row>
    <row r="2345" spans="1:18" x14ac:dyDescent="0.3">
      <c r="A2345" s="9">
        <v>2277</v>
      </c>
      <c r="B2345" s="9" t="s">
        <v>2361</v>
      </c>
      <c r="C2345" s="9">
        <v>60</v>
      </c>
      <c r="D2345" s="9" t="s">
        <v>5019</v>
      </c>
      <c r="E2345" s="9" t="s">
        <v>6663</v>
      </c>
      <c r="F2345" s="9">
        <v>0</v>
      </c>
      <c r="G2345" s="9">
        <v>10348</v>
      </c>
      <c r="H2345" s="9" t="s">
        <v>6663</v>
      </c>
      <c r="I2345" s="9" t="s">
        <v>7455</v>
      </c>
      <c r="J2345" s="9">
        <v>108</v>
      </c>
      <c r="K2345" s="9" t="s">
        <v>7496</v>
      </c>
      <c r="L2345" s="9" t="s">
        <v>7510</v>
      </c>
      <c r="M2345" s="9">
        <v>1321.47</v>
      </c>
      <c r="N2345" s="9">
        <v>733.72</v>
      </c>
      <c r="O2345" s="9">
        <v>3</v>
      </c>
      <c r="P2345" s="9">
        <v>0.2</v>
      </c>
      <c r="Q2345" s="9">
        <v>476</v>
      </c>
      <c r="R2345" s="9">
        <v>5</v>
      </c>
    </row>
    <row r="2346" spans="1:18" x14ac:dyDescent="0.3">
      <c r="A2346" s="9">
        <v>1920</v>
      </c>
      <c r="B2346" s="9" t="s">
        <v>2362</v>
      </c>
      <c r="C2346" s="9">
        <v>41</v>
      </c>
      <c r="D2346" s="9" t="s">
        <v>5023</v>
      </c>
      <c r="E2346" s="9" t="s">
        <v>5190</v>
      </c>
      <c r="F2346" s="9">
        <v>0</v>
      </c>
      <c r="G2346" s="9">
        <v>10636</v>
      </c>
      <c r="H2346" s="9" t="s">
        <v>5190</v>
      </c>
      <c r="I2346" s="9" t="s">
        <v>7455</v>
      </c>
      <c r="J2346" s="9">
        <v>114</v>
      </c>
      <c r="K2346" s="9" t="s">
        <v>7463</v>
      </c>
      <c r="L2346" s="9" t="s">
        <v>7509</v>
      </c>
      <c r="M2346" s="9">
        <v>621.69000000000005</v>
      </c>
      <c r="N2346" s="9">
        <v>295.42</v>
      </c>
      <c r="O2346" s="9">
        <v>3</v>
      </c>
      <c r="P2346" s="9"/>
      <c r="Q2346" s="9">
        <v>547</v>
      </c>
      <c r="R2346" s="9">
        <v>7</v>
      </c>
    </row>
    <row r="2347" spans="1:18" x14ac:dyDescent="0.3">
      <c r="A2347" s="9">
        <v>1769</v>
      </c>
      <c r="B2347" s="9" t="s">
        <v>2363</v>
      </c>
      <c r="C2347" s="9">
        <v>44</v>
      </c>
      <c r="D2347" s="9" t="s">
        <v>5023</v>
      </c>
      <c r="E2347" s="9" t="s">
        <v>6410</v>
      </c>
      <c r="F2347" s="9">
        <v>0</v>
      </c>
      <c r="G2347" s="9">
        <v>13614</v>
      </c>
      <c r="H2347" s="9" t="s">
        <v>6410</v>
      </c>
      <c r="I2347" s="9" t="s">
        <v>7455</v>
      </c>
      <c r="J2347" s="9">
        <v>136</v>
      </c>
      <c r="K2347" s="9" t="s">
        <v>7503</v>
      </c>
      <c r="L2347" s="9" t="s">
        <v>7508</v>
      </c>
      <c r="M2347" s="9">
        <v>1063.48</v>
      </c>
      <c r="N2347" s="9">
        <v>666.7</v>
      </c>
      <c r="O2347" s="9">
        <v>1</v>
      </c>
      <c r="P2347" s="9"/>
      <c r="Q2347" s="9">
        <v>654</v>
      </c>
      <c r="R2347" s="9">
        <v>7</v>
      </c>
    </row>
    <row r="2348" spans="1:18" x14ac:dyDescent="0.3">
      <c r="A2348" s="9">
        <v>2343</v>
      </c>
      <c r="B2348" s="9" t="s">
        <v>2364</v>
      </c>
      <c r="C2348" s="9">
        <v>33</v>
      </c>
      <c r="D2348" s="9" t="s">
        <v>5022</v>
      </c>
      <c r="E2348" s="9" t="s">
        <v>6664</v>
      </c>
      <c r="F2348" s="9">
        <v>0</v>
      </c>
      <c r="G2348" s="9">
        <v>13820</v>
      </c>
      <c r="H2348" s="9" t="s">
        <v>6664</v>
      </c>
      <c r="I2348" s="9" t="s">
        <v>7457</v>
      </c>
      <c r="J2348" s="9">
        <v>107</v>
      </c>
      <c r="K2348" s="9" t="s">
        <v>7485</v>
      </c>
      <c r="L2348" s="9" t="s">
        <v>7509</v>
      </c>
      <c r="M2348" s="9">
        <v>177.39</v>
      </c>
      <c r="N2348" s="9">
        <v>117.67</v>
      </c>
      <c r="O2348" s="9">
        <v>2</v>
      </c>
      <c r="P2348" s="9"/>
      <c r="Q2348" s="9">
        <v>451</v>
      </c>
      <c r="R2348" s="9">
        <v>5</v>
      </c>
    </row>
    <row r="2349" spans="1:18" x14ac:dyDescent="0.3">
      <c r="A2349" s="9">
        <v>1262</v>
      </c>
      <c r="B2349" s="9" t="s">
        <v>2365</v>
      </c>
      <c r="C2349" s="9">
        <v>40</v>
      </c>
      <c r="D2349" s="9" t="s">
        <v>5021</v>
      </c>
      <c r="E2349" s="9" t="s">
        <v>6665</v>
      </c>
      <c r="F2349" s="9">
        <v>1</v>
      </c>
      <c r="G2349" s="9">
        <v>10226</v>
      </c>
      <c r="H2349" s="9" t="s">
        <v>6665</v>
      </c>
      <c r="I2349" s="9" t="s">
        <v>7455</v>
      </c>
      <c r="J2349" s="9">
        <v>107</v>
      </c>
      <c r="K2349" s="9" t="s">
        <v>7485</v>
      </c>
      <c r="L2349" s="9" t="s">
        <v>7509</v>
      </c>
      <c r="M2349" s="9">
        <v>1083.18</v>
      </c>
      <c r="N2349" s="9">
        <v>649.42999999999995</v>
      </c>
      <c r="O2349" s="9">
        <v>4</v>
      </c>
      <c r="P2349" s="9"/>
      <c r="Q2349" s="9">
        <v>735</v>
      </c>
      <c r="R2349" s="9">
        <v>3</v>
      </c>
    </row>
    <row r="2350" spans="1:18" x14ac:dyDescent="0.3">
      <c r="A2350" s="9">
        <v>2397</v>
      </c>
      <c r="B2350" s="9" t="s">
        <v>2366</v>
      </c>
      <c r="C2350" s="9">
        <v>14</v>
      </c>
      <c r="D2350" s="9" t="s">
        <v>5023</v>
      </c>
      <c r="E2350" s="9" t="s">
        <v>5039</v>
      </c>
      <c r="F2350" s="9">
        <v>0</v>
      </c>
      <c r="G2350" s="9">
        <v>11371</v>
      </c>
      <c r="H2350" s="9" t="s">
        <v>5039</v>
      </c>
      <c r="I2350" s="9" t="s">
        <v>7456</v>
      </c>
      <c r="J2350" s="9">
        <v>146</v>
      </c>
      <c r="K2350" s="9" t="s">
        <v>7505</v>
      </c>
      <c r="L2350" s="9" t="s">
        <v>7507</v>
      </c>
      <c r="M2350" s="9">
        <v>1460.64</v>
      </c>
      <c r="N2350" s="9">
        <v>859.91</v>
      </c>
      <c r="O2350" s="9">
        <v>3</v>
      </c>
      <c r="P2350" s="9"/>
      <c r="Q2350" s="9">
        <v>995</v>
      </c>
      <c r="R2350" s="9">
        <v>3</v>
      </c>
    </row>
    <row r="2351" spans="1:18" x14ac:dyDescent="0.3">
      <c r="A2351" s="9">
        <v>1636</v>
      </c>
      <c r="B2351" s="9" t="s">
        <v>2367</v>
      </c>
      <c r="C2351" s="9">
        <v>29</v>
      </c>
      <c r="D2351" s="9" t="s">
        <v>5020</v>
      </c>
      <c r="E2351" s="9" t="s">
        <v>6493</v>
      </c>
      <c r="F2351" s="9">
        <v>1</v>
      </c>
      <c r="G2351" s="9">
        <v>10037</v>
      </c>
      <c r="H2351" s="9" t="s">
        <v>6493</v>
      </c>
      <c r="I2351" s="9" t="s">
        <v>7455</v>
      </c>
      <c r="J2351" s="9">
        <v>132</v>
      </c>
      <c r="K2351" s="9" t="s">
        <v>7506</v>
      </c>
      <c r="L2351" s="9" t="s">
        <v>7509</v>
      </c>
      <c r="M2351" s="9">
        <v>829.36</v>
      </c>
      <c r="N2351" s="9">
        <v>379.77</v>
      </c>
      <c r="O2351" s="9">
        <v>4</v>
      </c>
      <c r="P2351" s="9"/>
      <c r="Q2351" s="9">
        <v>798</v>
      </c>
      <c r="R2351" s="9">
        <v>3</v>
      </c>
    </row>
    <row r="2352" spans="1:18" x14ac:dyDescent="0.3">
      <c r="A2352" s="9">
        <v>2190</v>
      </c>
      <c r="B2352" s="9" t="s">
        <v>2368</v>
      </c>
      <c r="C2352" s="9">
        <v>28</v>
      </c>
      <c r="D2352" s="9" t="s">
        <v>5019</v>
      </c>
      <c r="E2352" s="9" t="s">
        <v>6666</v>
      </c>
      <c r="F2352" s="9">
        <v>0</v>
      </c>
      <c r="G2352" s="9">
        <v>11406</v>
      </c>
      <c r="H2352" s="9" t="s">
        <v>6666</v>
      </c>
      <c r="I2352" s="9" t="s">
        <v>7457</v>
      </c>
      <c r="J2352" s="9">
        <v>108</v>
      </c>
      <c r="K2352" s="9" t="s">
        <v>7496</v>
      </c>
      <c r="L2352" s="9" t="s">
        <v>7510</v>
      </c>
      <c r="M2352" s="9">
        <v>772.81</v>
      </c>
      <c r="N2352" s="9">
        <v>392.08</v>
      </c>
      <c r="O2352" s="9">
        <v>4</v>
      </c>
      <c r="P2352" s="9"/>
      <c r="Q2352" s="9">
        <v>515</v>
      </c>
      <c r="R2352" s="9">
        <v>3</v>
      </c>
    </row>
    <row r="2353" spans="1:18" x14ac:dyDescent="0.3">
      <c r="A2353" s="9">
        <v>1458</v>
      </c>
      <c r="B2353" s="9" t="s">
        <v>2369</v>
      </c>
      <c r="C2353" s="9">
        <v>50</v>
      </c>
      <c r="D2353" s="9" t="s">
        <v>5020</v>
      </c>
      <c r="E2353" s="9" t="s">
        <v>6667</v>
      </c>
      <c r="F2353" s="9">
        <v>1</v>
      </c>
      <c r="G2353" s="9">
        <v>12617</v>
      </c>
      <c r="H2353" s="9" t="s">
        <v>6667</v>
      </c>
      <c r="I2353" s="9" t="s">
        <v>7457</v>
      </c>
      <c r="J2353" s="9">
        <v>112</v>
      </c>
      <c r="K2353" s="9" t="s">
        <v>7492</v>
      </c>
      <c r="L2353" s="9" t="s">
        <v>7510</v>
      </c>
      <c r="M2353" s="9">
        <v>321.61</v>
      </c>
      <c r="N2353" s="9">
        <v>198.41</v>
      </c>
      <c r="O2353" s="9">
        <v>4</v>
      </c>
      <c r="P2353" s="9"/>
      <c r="Q2353" s="9">
        <v>415</v>
      </c>
      <c r="R2353" s="9">
        <v>5</v>
      </c>
    </row>
    <row r="2354" spans="1:18" x14ac:dyDescent="0.3">
      <c r="A2354" s="9">
        <v>1998</v>
      </c>
      <c r="B2354" s="9" t="s">
        <v>2370</v>
      </c>
      <c r="C2354" s="9">
        <v>31</v>
      </c>
      <c r="D2354" s="9" t="s">
        <v>5018</v>
      </c>
      <c r="E2354" s="9" t="s">
        <v>5675</v>
      </c>
      <c r="F2354" s="9">
        <v>0</v>
      </c>
      <c r="G2354" s="9">
        <v>12283</v>
      </c>
      <c r="H2354" s="9" t="s">
        <v>5675</v>
      </c>
      <c r="I2354" s="9" t="s">
        <v>7455</v>
      </c>
      <c r="J2354" s="9">
        <v>110</v>
      </c>
      <c r="K2354" s="9" t="s">
        <v>7493</v>
      </c>
      <c r="L2354" s="9" t="s">
        <v>7508</v>
      </c>
      <c r="M2354" s="9">
        <v>968.99</v>
      </c>
      <c r="N2354" s="9">
        <v>392.51</v>
      </c>
      <c r="O2354" s="9">
        <v>5</v>
      </c>
      <c r="P2354" s="9"/>
      <c r="Q2354" s="9">
        <v>615</v>
      </c>
      <c r="R2354" s="9">
        <v>4</v>
      </c>
    </row>
    <row r="2355" spans="1:18" x14ac:dyDescent="0.3">
      <c r="A2355" s="9">
        <v>2303</v>
      </c>
      <c r="B2355" s="9" t="s">
        <v>2371</v>
      </c>
      <c r="C2355" s="9">
        <v>31</v>
      </c>
      <c r="D2355" s="9" t="s">
        <v>5019</v>
      </c>
      <c r="E2355" s="9" t="s">
        <v>5493</v>
      </c>
      <c r="F2355" s="9">
        <v>0</v>
      </c>
      <c r="G2355" s="9">
        <v>11204</v>
      </c>
      <c r="H2355" s="9" t="s">
        <v>5493</v>
      </c>
      <c r="I2355" s="9" t="s">
        <v>7457</v>
      </c>
      <c r="J2355" s="9">
        <v>114</v>
      </c>
      <c r="K2355" s="9" t="s">
        <v>7463</v>
      </c>
      <c r="L2355" s="9" t="s">
        <v>7510</v>
      </c>
      <c r="M2355" s="9">
        <v>906.13</v>
      </c>
      <c r="N2355" s="9">
        <v>536.77</v>
      </c>
      <c r="O2355" s="9">
        <v>4</v>
      </c>
      <c r="P2355" s="9">
        <v>0.05</v>
      </c>
      <c r="Q2355" s="9">
        <v>638</v>
      </c>
      <c r="R2355" s="9">
        <v>4</v>
      </c>
    </row>
    <row r="2356" spans="1:18" x14ac:dyDescent="0.3">
      <c r="A2356" s="9">
        <v>1699</v>
      </c>
      <c r="B2356" s="9" t="s">
        <v>2372</v>
      </c>
      <c r="C2356" s="9">
        <v>34</v>
      </c>
      <c r="D2356" s="9" t="s">
        <v>5018</v>
      </c>
      <c r="E2356" s="9" t="s">
        <v>5997</v>
      </c>
      <c r="F2356" s="9">
        <v>0</v>
      </c>
      <c r="G2356" s="9">
        <v>12161</v>
      </c>
      <c r="H2356" s="9" t="s">
        <v>5997</v>
      </c>
      <c r="I2356" s="9" t="s">
        <v>7457</v>
      </c>
      <c r="J2356" s="9">
        <v>109</v>
      </c>
      <c r="K2356" s="9" t="s">
        <v>7466</v>
      </c>
      <c r="L2356" s="9" t="s">
        <v>7510</v>
      </c>
      <c r="M2356" s="9">
        <v>995.3</v>
      </c>
      <c r="N2356" s="9">
        <v>627.04</v>
      </c>
      <c r="O2356" s="9">
        <v>4</v>
      </c>
      <c r="P2356" s="9"/>
      <c r="Q2356" s="9">
        <v>433</v>
      </c>
      <c r="R2356" s="9">
        <v>9</v>
      </c>
    </row>
    <row r="2357" spans="1:18" x14ac:dyDescent="0.3">
      <c r="A2357" s="9">
        <v>1301</v>
      </c>
      <c r="B2357" s="9" t="s">
        <v>2373</v>
      </c>
      <c r="C2357" s="9">
        <v>28</v>
      </c>
      <c r="D2357" s="9" t="s">
        <v>5022</v>
      </c>
      <c r="E2357" s="9" t="s">
        <v>5109</v>
      </c>
      <c r="F2357" s="9">
        <v>0</v>
      </c>
      <c r="G2357" s="9">
        <v>12353</v>
      </c>
      <c r="H2357" s="9" t="s">
        <v>5109</v>
      </c>
      <c r="I2357" s="9" t="s">
        <v>7456</v>
      </c>
      <c r="J2357" s="9">
        <v>138</v>
      </c>
      <c r="K2357" s="9" t="s">
        <v>7464</v>
      </c>
      <c r="L2357" s="9" t="s">
        <v>7511</v>
      </c>
      <c r="M2357" s="9">
        <v>87.82</v>
      </c>
      <c r="N2357" s="9">
        <v>43.95</v>
      </c>
      <c r="O2357" s="9">
        <v>2</v>
      </c>
      <c r="P2357" s="9"/>
      <c r="Q2357" s="9">
        <v>434</v>
      </c>
      <c r="R2357" s="9">
        <v>6</v>
      </c>
    </row>
    <row r="2358" spans="1:18" x14ac:dyDescent="0.3">
      <c r="A2358" s="9">
        <v>2241</v>
      </c>
      <c r="B2358" s="9" t="s">
        <v>2374</v>
      </c>
      <c r="C2358" s="9">
        <v>44</v>
      </c>
      <c r="D2358" s="9" t="s">
        <v>5023</v>
      </c>
      <c r="E2358" s="9" t="s">
        <v>5554</v>
      </c>
      <c r="F2358" s="9">
        <v>0</v>
      </c>
      <c r="G2358" s="9">
        <v>12179</v>
      </c>
      <c r="H2358" s="9" t="s">
        <v>5554</v>
      </c>
      <c r="I2358" s="9" t="s">
        <v>7456</v>
      </c>
      <c r="J2358" s="9">
        <v>130</v>
      </c>
      <c r="K2358" s="9" t="s">
        <v>7487</v>
      </c>
      <c r="L2358" s="9" t="s">
        <v>7508</v>
      </c>
      <c r="M2358" s="9">
        <v>845.65</v>
      </c>
      <c r="N2358" s="9">
        <v>357.58</v>
      </c>
      <c r="O2358" s="9">
        <v>2</v>
      </c>
      <c r="P2358" s="9">
        <v>0.05</v>
      </c>
      <c r="Q2358" s="9">
        <v>478</v>
      </c>
      <c r="R2358" s="9">
        <v>5</v>
      </c>
    </row>
    <row r="2359" spans="1:18" x14ac:dyDescent="0.3">
      <c r="A2359" s="9">
        <v>2125</v>
      </c>
      <c r="B2359" s="9" t="s">
        <v>2375</v>
      </c>
      <c r="C2359" s="9">
        <v>45</v>
      </c>
      <c r="D2359" s="9" t="s">
        <v>5021</v>
      </c>
      <c r="E2359" s="9" t="s">
        <v>6260</v>
      </c>
      <c r="F2359" s="9">
        <v>0</v>
      </c>
      <c r="G2359" s="9">
        <v>10347</v>
      </c>
      <c r="H2359" s="9" t="s">
        <v>6260</v>
      </c>
      <c r="I2359" s="9" t="s">
        <v>7455</v>
      </c>
      <c r="J2359" s="9">
        <v>105</v>
      </c>
      <c r="K2359" s="9" t="s">
        <v>7461</v>
      </c>
      <c r="L2359" s="9" t="s">
        <v>7510</v>
      </c>
      <c r="M2359" s="9">
        <v>912.66</v>
      </c>
      <c r="N2359" s="9"/>
      <c r="O2359" s="9">
        <v>5</v>
      </c>
      <c r="P2359" s="9"/>
      <c r="Q2359" s="9">
        <v>549</v>
      </c>
      <c r="R2359" s="9">
        <v>7</v>
      </c>
    </row>
    <row r="2360" spans="1:18" x14ac:dyDescent="0.3">
      <c r="A2360" s="9">
        <v>1553</v>
      </c>
      <c r="B2360" s="9" t="s">
        <v>2376</v>
      </c>
      <c r="C2360" s="9">
        <v>52</v>
      </c>
      <c r="D2360" s="9" t="s">
        <v>5020</v>
      </c>
      <c r="E2360" s="9" t="s">
        <v>6668</v>
      </c>
      <c r="F2360" s="9">
        <v>0</v>
      </c>
      <c r="G2360" s="9">
        <v>11203</v>
      </c>
      <c r="H2360" s="9" t="s">
        <v>6668</v>
      </c>
      <c r="I2360" s="9" t="s">
        <v>7457</v>
      </c>
      <c r="J2360" s="9">
        <v>101</v>
      </c>
      <c r="K2360" s="9" t="s">
        <v>7478</v>
      </c>
      <c r="L2360" s="9" t="s">
        <v>7508</v>
      </c>
      <c r="M2360" s="9">
        <v>350.92</v>
      </c>
      <c r="N2360" s="9">
        <v>155.30000000000001</v>
      </c>
      <c r="O2360" s="9">
        <v>5</v>
      </c>
      <c r="P2360" s="9"/>
      <c r="Q2360" s="9">
        <v>352</v>
      </c>
      <c r="R2360" s="9">
        <v>5</v>
      </c>
    </row>
    <row r="2361" spans="1:18" x14ac:dyDescent="0.3">
      <c r="A2361" s="9">
        <v>1287</v>
      </c>
      <c r="B2361" s="9" t="s">
        <v>2377</v>
      </c>
      <c r="C2361" s="9">
        <v>49</v>
      </c>
      <c r="D2361" s="9" t="s">
        <v>5018</v>
      </c>
      <c r="E2361" s="9" t="s">
        <v>6269</v>
      </c>
      <c r="F2361" s="9">
        <v>1</v>
      </c>
      <c r="G2361" s="9">
        <v>12462</v>
      </c>
      <c r="H2361" s="9" t="s">
        <v>6269</v>
      </c>
      <c r="I2361" s="9" t="s">
        <v>7457</v>
      </c>
      <c r="J2361" s="9">
        <v>101</v>
      </c>
      <c r="K2361" s="9" t="s">
        <v>7478</v>
      </c>
      <c r="L2361" s="9" t="s">
        <v>7508</v>
      </c>
      <c r="M2361" s="9">
        <v>352.08</v>
      </c>
      <c r="N2361" s="9">
        <v>180</v>
      </c>
      <c r="O2361" s="9">
        <v>4</v>
      </c>
      <c r="P2361" s="9"/>
      <c r="Q2361" s="9">
        <v>588</v>
      </c>
      <c r="R2361" s="9">
        <v>2</v>
      </c>
    </row>
    <row r="2362" spans="1:18" x14ac:dyDescent="0.3">
      <c r="A2362" s="9">
        <v>2190</v>
      </c>
      <c r="B2362" s="9" t="s">
        <v>2378</v>
      </c>
      <c r="C2362" s="9">
        <v>48</v>
      </c>
      <c r="D2362" s="9" t="s">
        <v>5023</v>
      </c>
      <c r="E2362" s="9" t="s">
        <v>6669</v>
      </c>
      <c r="F2362" s="9">
        <v>0</v>
      </c>
      <c r="G2362" s="9">
        <v>10982</v>
      </c>
      <c r="H2362" s="9" t="s">
        <v>6669</v>
      </c>
      <c r="I2362" s="9" t="s">
        <v>7457</v>
      </c>
      <c r="J2362" s="9">
        <v>120</v>
      </c>
      <c r="K2362" s="9" t="s">
        <v>7488</v>
      </c>
      <c r="L2362" s="9" t="s">
        <v>7507</v>
      </c>
      <c r="M2362" s="9">
        <v>450.52</v>
      </c>
      <c r="N2362" s="9">
        <v>275.8</v>
      </c>
      <c r="O2362" s="9">
        <v>3</v>
      </c>
      <c r="P2362" s="9"/>
      <c r="Q2362" s="9">
        <v>515</v>
      </c>
      <c r="R2362" s="9">
        <v>3</v>
      </c>
    </row>
    <row r="2363" spans="1:18" x14ac:dyDescent="0.3">
      <c r="A2363" s="9">
        <v>1620</v>
      </c>
      <c r="B2363" s="9" t="s">
        <v>2379</v>
      </c>
      <c r="C2363" s="9">
        <v>35</v>
      </c>
      <c r="D2363" s="9" t="s">
        <v>5020</v>
      </c>
      <c r="E2363" s="9" t="s">
        <v>6670</v>
      </c>
      <c r="F2363" s="9">
        <v>0</v>
      </c>
      <c r="G2363" s="9">
        <v>13661</v>
      </c>
      <c r="H2363" s="9" t="s">
        <v>6670</v>
      </c>
      <c r="I2363" s="9" t="s">
        <v>7456</v>
      </c>
      <c r="J2363" s="9">
        <v>149</v>
      </c>
      <c r="K2363" s="9" t="s">
        <v>7467</v>
      </c>
      <c r="L2363" s="9" t="s">
        <v>7507</v>
      </c>
      <c r="M2363" s="9">
        <v>1082</v>
      </c>
      <c r="N2363" s="9">
        <v>697.99</v>
      </c>
      <c r="O2363" s="9">
        <v>3</v>
      </c>
      <c r="P2363" s="9"/>
      <c r="Q2363" s="9">
        <v>433</v>
      </c>
      <c r="R2363" s="9">
        <v>3</v>
      </c>
    </row>
    <row r="2364" spans="1:18" x14ac:dyDescent="0.3">
      <c r="A2364" s="9">
        <v>2005</v>
      </c>
      <c r="B2364" s="9" t="s">
        <v>2380</v>
      </c>
      <c r="C2364" s="9">
        <v>34</v>
      </c>
      <c r="D2364" s="9" t="s">
        <v>5020</v>
      </c>
      <c r="E2364" s="9" t="s">
        <v>5734</v>
      </c>
      <c r="F2364" s="9">
        <v>1</v>
      </c>
      <c r="G2364" s="9">
        <v>10731</v>
      </c>
      <c r="H2364" s="9" t="s">
        <v>5734</v>
      </c>
      <c r="I2364" s="9" t="s">
        <v>7457</v>
      </c>
      <c r="J2364" s="9">
        <v>111</v>
      </c>
      <c r="K2364" s="9" t="s">
        <v>7476</v>
      </c>
      <c r="L2364" s="9" t="s">
        <v>7512</v>
      </c>
      <c r="M2364" s="9">
        <v>929.09</v>
      </c>
      <c r="N2364" s="9">
        <v>612.01</v>
      </c>
      <c r="O2364" s="9">
        <v>1</v>
      </c>
      <c r="P2364" s="9">
        <v>0.05</v>
      </c>
      <c r="Q2364" s="9">
        <v>1743</v>
      </c>
      <c r="R2364" s="9">
        <v>1</v>
      </c>
    </row>
    <row r="2365" spans="1:18" x14ac:dyDescent="0.3">
      <c r="A2365" s="9">
        <v>1035</v>
      </c>
      <c r="B2365" s="9" t="s">
        <v>2381</v>
      </c>
      <c r="C2365" s="9">
        <v>26</v>
      </c>
      <c r="D2365" s="9" t="s">
        <v>5022</v>
      </c>
      <c r="E2365" s="9" t="s">
        <v>6671</v>
      </c>
      <c r="F2365" s="9">
        <v>1</v>
      </c>
      <c r="G2365" s="9">
        <v>12701</v>
      </c>
      <c r="H2365" s="9" t="s">
        <v>6671</v>
      </c>
      <c r="I2365" s="9" t="s">
        <v>7456</v>
      </c>
      <c r="J2365" s="9">
        <v>126</v>
      </c>
      <c r="K2365" s="9" t="s">
        <v>7469</v>
      </c>
      <c r="L2365" s="9" t="s">
        <v>7510</v>
      </c>
      <c r="M2365" s="9">
        <v>1276.3599999999999</v>
      </c>
      <c r="N2365" s="9">
        <v>713.64</v>
      </c>
      <c r="O2365" s="9">
        <v>3</v>
      </c>
      <c r="P2365" s="9"/>
      <c r="Q2365" s="9">
        <v>1244</v>
      </c>
      <c r="R2365" s="9">
        <v>3</v>
      </c>
    </row>
    <row r="2366" spans="1:18" x14ac:dyDescent="0.3">
      <c r="A2366" s="9">
        <v>1743</v>
      </c>
      <c r="B2366" s="9" t="s">
        <v>2382</v>
      </c>
      <c r="C2366" s="9">
        <v>26</v>
      </c>
      <c r="D2366" s="9" t="s">
        <v>5022</v>
      </c>
      <c r="E2366" s="9" t="s">
        <v>5881</v>
      </c>
      <c r="F2366" s="9">
        <v>1</v>
      </c>
      <c r="G2366" s="9">
        <v>12432</v>
      </c>
      <c r="H2366" s="9" t="s">
        <v>5881</v>
      </c>
      <c r="I2366" s="9" t="s">
        <v>7457</v>
      </c>
      <c r="J2366" s="9">
        <v>144</v>
      </c>
      <c r="K2366" s="9" t="s">
        <v>7462</v>
      </c>
      <c r="L2366" s="9" t="s">
        <v>7509</v>
      </c>
      <c r="M2366" s="9">
        <v>478.7</v>
      </c>
      <c r="N2366" s="9">
        <v>259.82</v>
      </c>
      <c r="O2366" s="9">
        <v>3</v>
      </c>
      <c r="P2366" s="9"/>
      <c r="Q2366" s="9">
        <v>969</v>
      </c>
      <c r="R2366" s="9">
        <v>5</v>
      </c>
    </row>
    <row r="2367" spans="1:18" x14ac:dyDescent="0.3">
      <c r="A2367" s="9">
        <v>1352</v>
      </c>
      <c r="B2367" s="9" t="s">
        <v>2383</v>
      </c>
      <c r="C2367" s="9">
        <v>42</v>
      </c>
      <c r="D2367" s="9" t="s">
        <v>5018</v>
      </c>
      <c r="E2367" s="9" t="s">
        <v>5834</v>
      </c>
      <c r="F2367" s="9">
        <v>1</v>
      </c>
      <c r="G2367" s="9">
        <v>12559</v>
      </c>
      <c r="H2367" s="9" t="s">
        <v>5834</v>
      </c>
      <c r="I2367" s="9" t="s">
        <v>7456</v>
      </c>
      <c r="J2367" s="9">
        <v>103</v>
      </c>
      <c r="K2367" s="9" t="s">
        <v>7472</v>
      </c>
      <c r="L2367" s="9" t="s">
        <v>7509</v>
      </c>
      <c r="M2367" s="9">
        <v>1372.5</v>
      </c>
      <c r="N2367" s="9">
        <v>898.29</v>
      </c>
      <c r="O2367" s="9">
        <v>2</v>
      </c>
      <c r="P2367" s="9">
        <v>0.1</v>
      </c>
      <c r="Q2367" s="9">
        <v>447</v>
      </c>
      <c r="R2367" s="9">
        <v>4</v>
      </c>
    </row>
    <row r="2368" spans="1:18" x14ac:dyDescent="0.3">
      <c r="A2368" s="9">
        <v>1072</v>
      </c>
      <c r="B2368" s="9" t="s">
        <v>2384</v>
      </c>
      <c r="C2368" s="9">
        <v>29</v>
      </c>
      <c r="D2368" s="9" t="s">
        <v>5023</v>
      </c>
      <c r="E2368" s="9" t="s">
        <v>5486</v>
      </c>
      <c r="F2368" s="9">
        <v>0</v>
      </c>
      <c r="G2368" s="9">
        <v>11066</v>
      </c>
      <c r="H2368" s="9" t="s">
        <v>5486</v>
      </c>
      <c r="I2368" s="9" t="s">
        <v>7455</v>
      </c>
      <c r="J2368" s="9">
        <v>106</v>
      </c>
      <c r="K2368" s="9" t="s">
        <v>7477</v>
      </c>
      <c r="L2368" s="9" t="s">
        <v>7508</v>
      </c>
      <c r="M2368" s="9">
        <v>1128.3699999999999</v>
      </c>
      <c r="N2368" s="9">
        <v>641.96</v>
      </c>
      <c r="O2368" s="9">
        <v>1</v>
      </c>
      <c r="P2368" s="9"/>
      <c r="Q2368" s="9">
        <v>514</v>
      </c>
      <c r="R2368" s="9">
        <v>7</v>
      </c>
    </row>
    <row r="2369" spans="1:18" x14ac:dyDescent="0.3">
      <c r="A2369" s="9">
        <v>1647</v>
      </c>
      <c r="B2369" s="9" t="s">
        <v>2385</v>
      </c>
      <c r="C2369" s="9">
        <v>62</v>
      </c>
      <c r="D2369" s="9" t="s">
        <v>5021</v>
      </c>
      <c r="E2369" s="9" t="s">
        <v>6672</v>
      </c>
      <c r="F2369" s="9">
        <v>0</v>
      </c>
      <c r="G2369" s="9">
        <v>11503</v>
      </c>
      <c r="H2369" s="9" t="s">
        <v>6672</v>
      </c>
      <c r="I2369" s="9" t="s">
        <v>7455</v>
      </c>
      <c r="J2369" s="9">
        <v>143</v>
      </c>
      <c r="K2369" s="9" t="s">
        <v>7475</v>
      </c>
      <c r="L2369" s="9" t="s">
        <v>7508</v>
      </c>
      <c r="M2369" s="9">
        <v>622.77</v>
      </c>
      <c r="N2369" s="9">
        <v>357.22</v>
      </c>
      <c r="O2369" s="9">
        <v>1</v>
      </c>
      <c r="P2369" s="9"/>
      <c r="Q2369" s="9">
        <v>646</v>
      </c>
      <c r="R2369" s="9">
        <v>3</v>
      </c>
    </row>
    <row r="2370" spans="1:18" x14ac:dyDescent="0.3">
      <c r="A2370" s="9">
        <v>2376</v>
      </c>
      <c r="B2370" s="9" t="s">
        <v>2386</v>
      </c>
      <c r="C2370" s="9">
        <v>39</v>
      </c>
      <c r="D2370" s="9" t="s">
        <v>5018</v>
      </c>
      <c r="E2370" s="9" t="s">
        <v>5140</v>
      </c>
      <c r="F2370" s="9">
        <v>1</v>
      </c>
      <c r="G2370" s="9">
        <v>11141</v>
      </c>
      <c r="H2370" s="9" t="s">
        <v>5140</v>
      </c>
      <c r="I2370" s="9" t="s">
        <v>7457</v>
      </c>
      <c r="J2370" s="9">
        <v>145</v>
      </c>
      <c r="K2370" s="9" t="s">
        <v>7470</v>
      </c>
      <c r="L2370" s="9" t="s">
        <v>7508</v>
      </c>
      <c r="M2370" s="9">
        <v>188.13</v>
      </c>
      <c r="N2370" s="9"/>
      <c r="O2370" s="9">
        <v>2</v>
      </c>
      <c r="P2370" s="9"/>
      <c r="Q2370" s="9">
        <v>997</v>
      </c>
      <c r="R2370" s="9">
        <v>2</v>
      </c>
    </row>
    <row r="2371" spans="1:18" x14ac:dyDescent="0.3">
      <c r="A2371" s="9">
        <v>2093</v>
      </c>
      <c r="B2371" s="9" t="s">
        <v>2387</v>
      </c>
      <c r="C2371" s="9">
        <v>62</v>
      </c>
      <c r="D2371" s="9" t="s">
        <v>5020</v>
      </c>
      <c r="E2371" s="9" t="s">
        <v>6673</v>
      </c>
      <c r="F2371" s="9">
        <v>0</v>
      </c>
      <c r="G2371" s="9">
        <v>11594</v>
      </c>
      <c r="H2371" s="9" t="s">
        <v>6673</v>
      </c>
      <c r="I2371" s="9" t="s">
        <v>7457</v>
      </c>
      <c r="J2371" s="9">
        <v>111</v>
      </c>
      <c r="K2371" s="9" t="s">
        <v>7476</v>
      </c>
      <c r="L2371" s="9" t="s">
        <v>7509</v>
      </c>
      <c r="M2371" s="9">
        <v>422.63</v>
      </c>
      <c r="N2371" s="9">
        <v>216.32</v>
      </c>
      <c r="O2371" s="9">
        <v>3</v>
      </c>
      <c r="P2371" s="9"/>
      <c r="Q2371" s="9">
        <v>494</v>
      </c>
      <c r="R2371" s="9">
        <v>5</v>
      </c>
    </row>
    <row r="2372" spans="1:18" x14ac:dyDescent="0.3">
      <c r="A2372" s="9">
        <v>1424</v>
      </c>
      <c r="B2372" s="9" t="s">
        <v>2388</v>
      </c>
      <c r="C2372" s="9">
        <v>48</v>
      </c>
      <c r="D2372" s="9" t="s">
        <v>5020</v>
      </c>
      <c r="E2372" s="9" t="s">
        <v>5410</v>
      </c>
      <c r="F2372" s="9">
        <v>0</v>
      </c>
      <c r="G2372" s="9">
        <v>12108</v>
      </c>
      <c r="H2372" s="9" t="s">
        <v>5410</v>
      </c>
      <c r="I2372" s="9" t="s">
        <v>7456</v>
      </c>
      <c r="J2372" s="9">
        <v>108</v>
      </c>
      <c r="K2372" s="9" t="s">
        <v>7496</v>
      </c>
      <c r="L2372" s="9" t="s">
        <v>7510</v>
      </c>
      <c r="M2372" s="9">
        <v>1437.31</v>
      </c>
      <c r="N2372" s="9">
        <v>782.13</v>
      </c>
      <c r="O2372" s="9">
        <v>3</v>
      </c>
      <c r="P2372" s="9"/>
      <c r="Q2372" s="9">
        <v>420</v>
      </c>
      <c r="R2372" s="9">
        <v>7</v>
      </c>
    </row>
    <row r="2373" spans="1:18" x14ac:dyDescent="0.3">
      <c r="A2373" s="9">
        <v>1998</v>
      </c>
      <c r="B2373" s="9" t="s">
        <v>2389</v>
      </c>
      <c r="C2373" s="9">
        <v>28</v>
      </c>
      <c r="D2373" s="9" t="s">
        <v>5019</v>
      </c>
      <c r="E2373" s="9" t="s">
        <v>6674</v>
      </c>
      <c r="F2373" s="9">
        <v>0</v>
      </c>
      <c r="G2373" s="9">
        <v>12600</v>
      </c>
      <c r="H2373" s="9" t="s">
        <v>6674</v>
      </c>
      <c r="I2373" s="9" t="s">
        <v>7456</v>
      </c>
      <c r="J2373" s="9">
        <v>129</v>
      </c>
      <c r="K2373" s="9" t="s">
        <v>7471</v>
      </c>
      <c r="L2373" s="9" t="s">
        <v>7509</v>
      </c>
      <c r="M2373" s="9">
        <v>500.03</v>
      </c>
      <c r="N2373" s="9">
        <v>254.74</v>
      </c>
      <c r="O2373" s="9">
        <v>1</v>
      </c>
      <c r="P2373" s="9">
        <v>0.1</v>
      </c>
      <c r="Q2373" s="9">
        <v>615</v>
      </c>
      <c r="R2373" s="9">
        <v>4</v>
      </c>
    </row>
    <row r="2374" spans="1:18" x14ac:dyDescent="0.3">
      <c r="A2374" s="9">
        <v>1707</v>
      </c>
      <c r="B2374" s="9" t="s">
        <v>2390</v>
      </c>
      <c r="C2374" s="9">
        <v>39</v>
      </c>
      <c r="D2374" s="9" t="s">
        <v>5023</v>
      </c>
      <c r="E2374" s="9" t="s">
        <v>6675</v>
      </c>
      <c r="F2374" s="9">
        <v>1</v>
      </c>
      <c r="G2374" s="9">
        <v>11809</v>
      </c>
      <c r="H2374" s="9" t="s">
        <v>6675</v>
      </c>
      <c r="I2374" s="9" t="s">
        <v>7456</v>
      </c>
      <c r="J2374" s="9">
        <v>110</v>
      </c>
      <c r="K2374" s="9" t="s">
        <v>7493</v>
      </c>
      <c r="L2374" s="9" t="s">
        <v>7509</v>
      </c>
      <c r="M2374" s="9">
        <v>528.36</v>
      </c>
      <c r="N2374" s="9">
        <v>265.8</v>
      </c>
      <c r="O2374" s="9">
        <v>3</v>
      </c>
      <c r="P2374" s="9"/>
      <c r="Q2374" s="9">
        <v>974</v>
      </c>
      <c r="R2374" s="9">
        <v>1</v>
      </c>
    </row>
    <row r="2375" spans="1:18" x14ac:dyDescent="0.3">
      <c r="A2375" s="9">
        <v>1560</v>
      </c>
      <c r="B2375" s="9" t="s">
        <v>2391</v>
      </c>
      <c r="C2375" s="9">
        <v>14</v>
      </c>
      <c r="D2375" s="9" t="s">
        <v>5019</v>
      </c>
      <c r="E2375" s="9" t="s">
        <v>6676</v>
      </c>
      <c r="F2375" s="9">
        <v>0</v>
      </c>
      <c r="G2375" s="9">
        <v>12235</v>
      </c>
      <c r="H2375" s="9" t="s">
        <v>6676</v>
      </c>
      <c r="I2375" s="9" t="s">
        <v>7457</v>
      </c>
      <c r="J2375" s="9">
        <v>134</v>
      </c>
      <c r="K2375" s="9" t="s">
        <v>7482</v>
      </c>
      <c r="L2375" s="9" t="s">
        <v>7509</v>
      </c>
      <c r="M2375" s="9">
        <v>324.89999999999998</v>
      </c>
      <c r="N2375" s="9">
        <v>226.81</v>
      </c>
      <c r="O2375" s="9">
        <v>1</v>
      </c>
      <c r="P2375" s="9"/>
      <c r="Q2375" s="9">
        <v>386</v>
      </c>
      <c r="R2375" s="9">
        <v>6</v>
      </c>
    </row>
    <row r="2376" spans="1:18" x14ac:dyDescent="0.3">
      <c r="A2376" s="9">
        <v>1827</v>
      </c>
      <c r="B2376" s="9" t="s">
        <v>2392</v>
      </c>
      <c r="C2376" s="9">
        <v>42</v>
      </c>
      <c r="D2376" s="9" t="s">
        <v>5022</v>
      </c>
      <c r="E2376" s="9" t="s">
        <v>5192</v>
      </c>
      <c r="F2376" s="9">
        <v>0</v>
      </c>
      <c r="G2376" s="9">
        <v>10452</v>
      </c>
      <c r="H2376" s="9" t="s">
        <v>5192</v>
      </c>
      <c r="I2376" s="9" t="s">
        <v>7456</v>
      </c>
      <c r="J2376" s="9">
        <v>124</v>
      </c>
      <c r="K2376" s="9" t="s">
        <v>7497</v>
      </c>
      <c r="L2376" s="9" t="s">
        <v>7507</v>
      </c>
      <c r="M2376" s="9">
        <v>1219.93</v>
      </c>
      <c r="N2376" s="9">
        <v>611.02</v>
      </c>
      <c r="O2376" s="9">
        <v>3</v>
      </c>
      <c r="P2376" s="9">
        <v>0.2</v>
      </c>
      <c r="Q2376" s="9">
        <v>518</v>
      </c>
      <c r="R2376" s="9">
        <v>6</v>
      </c>
    </row>
    <row r="2377" spans="1:18" x14ac:dyDescent="0.3">
      <c r="A2377" s="9">
        <v>1955</v>
      </c>
      <c r="B2377" s="9" t="s">
        <v>2393</v>
      </c>
      <c r="C2377" s="9">
        <v>29</v>
      </c>
      <c r="D2377" s="9" t="s">
        <v>5021</v>
      </c>
      <c r="E2377" s="9" t="s">
        <v>6322</v>
      </c>
      <c r="F2377" s="9">
        <v>0</v>
      </c>
      <c r="G2377" s="9">
        <v>12894</v>
      </c>
      <c r="H2377" s="9" t="s">
        <v>6322</v>
      </c>
      <c r="I2377" s="9" t="s">
        <v>7457</v>
      </c>
      <c r="J2377" s="9">
        <v>146</v>
      </c>
      <c r="K2377" s="9" t="s">
        <v>7505</v>
      </c>
      <c r="L2377" s="9" t="s">
        <v>7507</v>
      </c>
      <c r="M2377" s="9">
        <v>449.68</v>
      </c>
      <c r="N2377" s="9">
        <v>214.46</v>
      </c>
      <c r="O2377" s="9">
        <v>4</v>
      </c>
      <c r="P2377" s="9"/>
      <c r="Q2377" s="9">
        <v>371</v>
      </c>
      <c r="R2377" s="9">
        <v>6</v>
      </c>
    </row>
    <row r="2378" spans="1:18" x14ac:dyDescent="0.3">
      <c r="A2378" s="9">
        <v>1516</v>
      </c>
      <c r="B2378" s="9" t="s">
        <v>2394</v>
      </c>
      <c r="C2378" s="9">
        <v>23</v>
      </c>
      <c r="D2378" s="9" t="s">
        <v>5018</v>
      </c>
      <c r="E2378" s="9" t="s">
        <v>6677</v>
      </c>
      <c r="F2378" s="9">
        <v>0</v>
      </c>
      <c r="G2378" s="9">
        <v>12234</v>
      </c>
      <c r="H2378" s="9" t="s">
        <v>6677</v>
      </c>
      <c r="I2378" s="9" t="s">
        <v>7456</v>
      </c>
      <c r="J2378" s="9">
        <v>148</v>
      </c>
      <c r="K2378" s="9" t="s">
        <v>7491</v>
      </c>
      <c r="L2378" s="9" t="s">
        <v>7510</v>
      </c>
      <c r="M2378" s="9">
        <v>528.87</v>
      </c>
      <c r="N2378" s="9">
        <v>267.7</v>
      </c>
      <c r="O2378" s="9">
        <v>2</v>
      </c>
      <c r="P2378" s="9"/>
      <c r="Q2378" s="9">
        <v>669</v>
      </c>
      <c r="R2378" s="9">
        <v>5</v>
      </c>
    </row>
    <row r="2379" spans="1:18" x14ac:dyDescent="0.3">
      <c r="A2379" s="9">
        <v>1427</v>
      </c>
      <c r="B2379" s="9" t="s">
        <v>2395</v>
      </c>
      <c r="C2379" s="9">
        <v>62</v>
      </c>
      <c r="D2379" s="9" t="s">
        <v>5020</v>
      </c>
      <c r="E2379" s="9" t="s">
        <v>5726</v>
      </c>
      <c r="F2379" s="9">
        <v>0</v>
      </c>
      <c r="G2379" s="9">
        <v>12985</v>
      </c>
      <c r="H2379" s="9" t="s">
        <v>5726</v>
      </c>
      <c r="I2379" s="9" t="s">
        <v>7457</v>
      </c>
      <c r="J2379" s="9">
        <v>117</v>
      </c>
      <c r="K2379" s="9" t="s">
        <v>7483</v>
      </c>
      <c r="L2379" s="9" t="s">
        <v>7507</v>
      </c>
      <c r="M2379" s="9">
        <v>650.79999999999995</v>
      </c>
      <c r="N2379" s="9">
        <v>375.66</v>
      </c>
      <c r="O2379" s="9">
        <v>5</v>
      </c>
      <c r="P2379" s="9">
        <v>0.05</v>
      </c>
      <c r="Q2379" s="9">
        <v>441</v>
      </c>
      <c r="R2379" s="9">
        <v>4</v>
      </c>
    </row>
    <row r="2380" spans="1:18" x14ac:dyDescent="0.3">
      <c r="A2380" s="9">
        <v>1159</v>
      </c>
      <c r="B2380" s="9" t="s">
        <v>2396</v>
      </c>
      <c r="C2380" s="9">
        <v>55</v>
      </c>
      <c r="D2380" s="9" t="s">
        <v>5023</v>
      </c>
      <c r="E2380" s="9" t="s">
        <v>5440</v>
      </c>
      <c r="F2380" s="9">
        <v>0</v>
      </c>
      <c r="G2380" s="9">
        <v>13535</v>
      </c>
      <c r="H2380" s="9" t="s">
        <v>5440</v>
      </c>
      <c r="I2380" s="9" t="s">
        <v>7456</v>
      </c>
      <c r="J2380" s="9">
        <v>132</v>
      </c>
      <c r="K2380" s="9" t="s">
        <v>7506</v>
      </c>
      <c r="L2380" s="9" t="s">
        <v>7509</v>
      </c>
      <c r="M2380" s="9">
        <v>678.91</v>
      </c>
      <c r="N2380" s="9">
        <v>457.11</v>
      </c>
      <c r="O2380" s="9">
        <v>4</v>
      </c>
      <c r="P2380" s="9">
        <v>0.1</v>
      </c>
      <c r="Q2380" s="9">
        <v>546</v>
      </c>
      <c r="R2380" s="9">
        <v>6</v>
      </c>
    </row>
    <row r="2381" spans="1:18" x14ac:dyDescent="0.3">
      <c r="A2381" s="9">
        <v>1148</v>
      </c>
      <c r="B2381" s="9" t="s">
        <v>2397</v>
      </c>
      <c r="C2381" s="9">
        <v>55</v>
      </c>
      <c r="D2381" s="9" t="s">
        <v>5020</v>
      </c>
      <c r="E2381" s="9" t="s">
        <v>6678</v>
      </c>
      <c r="F2381" s="9">
        <v>0</v>
      </c>
      <c r="G2381" s="9">
        <v>11763</v>
      </c>
      <c r="H2381" s="9" t="s">
        <v>6678</v>
      </c>
      <c r="I2381" s="9" t="s">
        <v>7456</v>
      </c>
      <c r="J2381" s="9">
        <v>111</v>
      </c>
      <c r="K2381" s="9" t="s">
        <v>7476</v>
      </c>
      <c r="L2381" s="9" t="s">
        <v>7507</v>
      </c>
      <c r="M2381" s="9">
        <v>646.44000000000005</v>
      </c>
      <c r="N2381" s="9">
        <v>411.37</v>
      </c>
      <c r="O2381" s="9">
        <v>3</v>
      </c>
      <c r="P2381" s="9"/>
      <c r="Q2381" s="9">
        <v>485</v>
      </c>
      <c r="R2381" s="9">
        <v>6</v>
      </c>
    </row>
    <row r="2382" spans="1:18" x14ac:dyDescent="0.3">
      <c r="A2382" s="9">
        <v>1775</v>
      </c>
      <c r="B2382" s="9" t="s">
        <v>2398</v>
      </c>
      <c r="C2382" s="9">
        <v>51</v>
      </c>
      <c r="D2382" s="9" t="s">
        <v>5022</v>
      </c>
      <c r="E2382" s="9" t="s">
        <v>6679</v>
      </c>
      <c r="F2382" s="9">
        <v>0</v>
      </c>
      <c r="G2382" s="9">
        <v>10163</v>
      </c>
      <c r="H2382" s="9" t="s">
        <v>6679</v>
      </c>
      <c r="I2382" s="9" t="s">
        <v>7456</v>
      </c>
      <c r="J2382" s="9">
        <v>134</v>
      </c>
      <c r="K2382" s="9" t="s">
        <v>7482</v>
      </c>
      <c r="L2382" s="9" t="s">
        <v>7507</v>
      </c>
      <c r="M2382" s="9">
        <v>780.43</v>
      </c>
      <c r="N2382" s="9">
        <v>509.37</v>
      </c>
      <c r="O2382" s="9">
        <v>5</v>
      </c>
      <c r="P2382" s="9">
        <v>0.1</v>
      </c>
      <c r="Q2382" s="9">
        <v>454</v>
      </c>
      <c r="R2382" s="9">
        <v>7</v>
      </c>
    </row>
    <row r="2383" spans="1:18" x14ac:dyDescent="0.3">
      <c r="A2383" s="9">
        <v>2253</v>
      </c>
      <c r="B2383" s="9" t="s">
        <v>2399</v>
      </c>
      <c r="C2383" s="9">
        <v>21</v>
      </c>
      <c r="D2383" s="9" t="s">
        <v>5019</v>
      </c>
      <c r="E2383" s="9" t="s">
        <v>6680</v>
      </c>
      <c r="F2383" s="9">
        <v>1</v>
      </c>
      <c r="G2383" s="9">
        <v>11447</v>
      </c>
      <c r="H2383" s="9" t="s">
        <v>6680</v>
      </c>
      <c r="I2383" s="9" t="s">
        <v>7457</v>
      </c>
      <c r="J2383" s="9">
        <v>124</v>
      </c>
      <c r="K2383" s="9" t="s">
        <v>7497</v>
      </c>
      <c r="L2383" s="9" t="s">
        <v>7509</v>
      </c>
      <c r="M2383" s="9">
        <v>1231.04</v>
      </c>
      <c r="N2383" s="9">
        <v>809.66</v>
      </c>
      <c r="O2383" s="9">
        <v>4</v>
      </c>
      <c r="P2383" s="9"/>
      <c r="Q2383" s="9">
        <v>1209</v>
      </c>
      <c r="R2383" s="9">
        <v>2</v>
      </c>
    </row>
    <row r="2384" spans="1:18" x14ac:dyDescent="0.3">
      <c r="A2384" s="9">
        <v>1066</v>
      </c>
      <c r="B2384" s="9" t="s">
        <v>2400</v>
      </c>
      <c r="C2384" s="9">
        <v>33</v>
      </c>
      <c r="D2384" s="9" t="s">
        <v>5019</v>
      </c>
      <c r="E2384" s="9" t="s">
        <v>6681</v>
      </c>
      <c r="F2384" s="9">
        <v>0</v>
      </c>
      <c r="G2384" s="9">
        <v>13869</v>
      </c>
      <c r="H2384" s="9" t="s">
        <v>6681</v>
      </c>
      <c r="I2384" s="9" t="s">
        <v>7455</v>
      </c>
      <c r="J2384" s="9">
        <v>105</v>
      </c>
      <c r="K2384" s="9" t="s">
        <v>7461</v>
      </c>
      <c r="L2384" s="9" t="s">
        <v>7510</v>
      </c>
      <c r="M2384" s="9">
        <v>1237.96</v>
      </c>
      <c r="N2384" s="9">
        <v>837.06</v>
      </c>
      <c r="O2384" s="9">
        <v>2</v>
      </c>
      <c r="P2384" s="9">
        <v>0.1</v>
      </c>
      <c r="Q2384" s="9">
        <v>646</v>
      </c>
      <c r="R2384" s="9">
        <v>2</v>
      </c>
    </row>
    <row r="2385" spans="1:18" x14ac:dyDescent="0.3">
      <c r="A2385" s="9">
        <v>2013</v>
      </c>
      <c r="B2385" s="9" t="s">
        <v>2401</v>
      </c>
      <c r="C2385" s="9">
        <v>34</v>
      </c>
      <c r="D2385" s="9" t="s">
        <v>5018</v>
      </c>
      <c r="E2385" s="9" t="s">
        <v>5112</v>
      </c>
      <c r="F2385" s="9">
        <v>0</v>
      </c>
      <c r="G2385" s="9">
        <v>10101</v>
      </c>
      <c r="H2385" s="9" t="s">
        <v>5112</v>
      </c>
      <c r="I2385" s="9" t="s">
        <v>7455</v>
      </c>
      <c r="J2385" s="9">
        <v>129</v>
      </c>
      <c r="K2385" s="9" t="s">
        <v>7471</v>
      </c>
      <c r="L2385" s="9" t="s">
        <v>7507</v>
      </c>
      <c r="M2385" s="9">
        <v>1207.55</v>
      </c>
      <c r="N2385" s="9">
        <v>568.17999999999995</v>
      </c>
      <c r="O2385" s="9">
        <v>5</v>
      </c>
      <c r="P2385" s="9">
        <v>0.2</v>
      </c>
      <c r="Q2385" s="9">
        <v>409</v>
      </c>
      <c r="R2385" s="9">
        <v>5</v>
      </c>
    </row>
    <row r="2386" spans="1:18" x14ac:dyDescent="0.3">
      <c r="A2386" s="9">
        <v>1380</v>
      </c>
      <c r="B2386" s="9" t="s">
        <v>2402</v>
      </c>
      <c r="C2386" s="9">
        <v>14</v>
      </c>
      <c r="D2386" s="9" t="s">
        <v>5023</v>
      </c>
      <c r="E2386" s="9" t="s">
        <v>6682</v>
      </c>
      <c r="F2386" s="9">
        <v>1</v>
      </c>
      <c r="G2386" s="9">
        <v>13338</v>
      </c>
      <c r="H2386" s="9" t="s">
        <v>6682</v>
      </c>
      <c r="I2386" s="9" t="s">
        <v>7457</v>
      </c>
      <c r="J2386" s="9">
        <v>148</v>
      </c>
      <c r="K2386" s="9" t="s">
        <v>7491</v>
      </c>
      <c r="L2386" s="9" t="s">
        <v>7509</v>
      </c>
      <c r="M2386" s="9">
        <v>196.63</v>
      </c>
      <c r="N2386" s="9">
        <v>105.69</v>
      </c>
      <c r="O2386" s="9">
        <v>5</v>
      </c>
      <c r="P2386" s="9"/>
      <c r="Q2386" s="9">
        <v>383</v>
      </c>
      <c r="R2386" s="9">
        <v>4</v>
      </c>
    </row>
    <row r="2387" spans="1:18" x14ac:dyDescent="0.3">
      <c r="A2387" s="9">
        <v>1057</v>
      </c>
      <c r="B2387" s="9" t="s">
        <v>2403</v>
      </c>
      <c r="C2387" s="9">
        <v>31</v>
      </c>
      <c r="D2387" s="9" t="s">
        <v>5022</v>
      </c>
      <c r="E2387" s="9" t="s">
        <v>6683</v>
      </c>
      <c r="F2387" s="9">
        <v>1</v>
      </c>
      <c r="G2387" s="9">
        <v>13707</v>
      </c>
      <c r="H2387" s="9" t="s">
        <v>6683</v>
      </c>
      <c r="I2387" s="9" t="s">
        <v>7457</v>
      </c>
      <c r="J2387" s="9">
        <v>148</v>
      </c>
      <c r="K2387" s="9" t="s">
        <v>7491</v>
      </c>
      <c r="L2387" s="9" t="s">
        <v>7511</v>
      </c>
      <c r="M2387" s="9">
        <v>1209.53</v>
      </c>
      <c r="N2387" s="9">
        <v>623.58000000000004</v>
      </c>
      <c r="O2387" s="9">
        <v>2</v>
      </c>
      <c r="P2387" s="9"/>
      <c r="Q2387" s="9">
        <v>993</v>
      </c>
      <c r="R2387" s="9">
        <v>3</v>
      </c>
    </row>
    <row r="2388" spans="1:18" x14ac:dyDescent="0.3">
      <c r="A2388" s="9">
        <v>2282</v>
      </c>
      <c r="B2388" s="9" t="s">
        <v>2404</v>
      </c>
      <c r="C2388" s="9">
        <v>31</v>
      </c>
      <c r="D2388" s="9" t="s">
        <v>5023</v>
      </c>
      <c r="E2388" s="9" t="s">
        <v>6684</v>
      </c>
      <c r="F2388" s="9">
        <v>1</v>
      </c>
      <c r="G2388" s="9">
        <v>13224</v>
      </c>
      <c r="H2388" s="9" t="s">
        <v>6684</v>
      </c>
      <c r="I2388" s="9" t="s">
        <v>7455</v>
      </c>
      <c r="J2388" s="9">
        <v>134</v>
      </c>
      <c r="K2388" s="9" t="s">
        <v>7482</v>
      </c>
      <c r="L2388" s="9" t="s">
        <v>7509</v>
      </c>
      <c r="M2388" s="9">
        <v>224.37</v>
      </c>
      <c r="N2388" s="9">
        <v>115.45</v>
      </c>
      <c r="O2388" s="9">
        <v>4</v>
      </c>
      <c r="P2388" s="9"/>
      <c r="Q2388" s="9">
        <v>601</v>
      </c>
      <c r="R2388" s="9">
        <v>3</v>
      </c>
    </row>
    <row r="2389" spans="1:18" x14ac:dyDescent="0.3">
      <c r="A2389" s="9">
        <v>1341</v>
      </c>
      <c r="B2389" s="9" t="s">
        <v>2405</v>
      </c>
      <c r="C2389" s="9">
        <v>41</v>
      </c>
      <c r="D2389" s="9" t="s">
        <v>5018</v>
      </c>
      <c r="E2389" s="9" t="s">
        <v>5094</v>
      </c>
      <c r="F2389" s="9">
        <v>0</v>
      </c>
      <c r="G2389" s="9">
        <v>11452</v>
      </c>
      <c r="H2389" s="9" t="s">
        <v>5094</v>
      </c>
      <c r="I2389" s="9" t="s">
        <v>7455</v>
      </c>
      <c r="J2389" s="9">
        <v>116</v>
      </c>
      <c r="K2389" s="9" t="s">
        <v>7480</v>
      </c>
      <c r="L2389" s="9" t="s">
        <v>7508</v>
      </c>
      <c r="M2389" s="9">
        <v>230.85</v>
      </c>
      <c r="N2389" s="9">
        <v>137.51</v>
      </c>
      <c r="O2389" s="9">
        <v>5</v>
      </c>
      <c r="P2389" s="9">
        <v>0.05</v>
      </c>
      <c r="Q2389" s="9">
        <v>806</v>
      </c>
      <c r="R2389" s="9">
        <v>5</v>
      </c>
    </row>
    <row r="2390" spans="1:18" x14ac:dyDescent="0.3">
      <c r="A2390" s="9">
        <v>2153</v>
      </c>
      <c r="B2390" s="9" t="s">
        <v>2406</v>
      </c>
      <c r="C2390" s="9">
        <v>77</v>
      </c>
      <c r="D2390" s="9" t="s">
        <v>5022</v>
      </c>
      <c r="E2390" s="9" t="s">
        <v>5571</v>
      </c>
      <c r="F2390" s="9">
        <v>0</v>
      </c>
      <c r="G2390" s="9">
        <v>10690</v>
      </c>
      <c r="H2390" s="9" t="s">
        <v>5571</v>
      </c>
      <c r="I2390" s="9" t="s">
        <v>7456</v>
      </c>
      <c r="J2390" s="9">
        <v>125</v>
      </c>
      <c r="K2390" s="9" t="s">
        <v>7479</v>
      </c>
      <c r="L2390" s="9" t="s">
        <v>7509</v>
      </c>
      <c r="M2390" s="9">
        <v>1424.4</v>
      </c>
      <c r="N2390" s="9">
        <v>741.46</v>
      </c>
      <c r="O2390" s="9">
        <v>2</v>
      </c>
      <c r="P2390" s="9">
        <v>0.1</v>
      </c>
      <c r="Q2390" s="9">
        <v>367</v>
      </c>
      <c r="R2390" s="9">
        <v>5</v>
      </c>
    </row>
    <row r="2391" spans="1:18" x14ac:dyDescent="0.3">
      <c r="A2391" s="9">
        <v>1726</v>
      </c>
      <c r="B2391" s="9" t="s">
        <v>2407</v>
      </c>
      <c r="C2391" s="9">
        <v>39</v>
      </c>
      <c r="D2391" s="9" t="s">
        <v>5022</v>
      </c>
      <c r="E2391" s="9" t="s">
        <v>6685</v>
      </c>
      <c r="F2391" s="9">
        <v>0</v>
      </c>
      <c r="G2391" s="9">
        <v>11450</v>
      </c>
      <c r="H2391" s="9" t="s">
        <v>6685</v>
      </c>
      <c r="I2391" s="9" t="s">
        <v>7456</v>
      </c>
      <c r="J2391" s="9">
        <v>137</v>
      </c>
      <c r="K2391" s="9" t="s">
        <v>7484</v>
      </c>
      <c r="L2391" s="9" t="s">
        <v>7507</v>
      </c>
      <c r="M2391" s="9">
        <v>1238.1300000000001</v>
      </c>
      <c r="N2391" s="9">
        <v>724.18</v>
      </c>
      <c r="O2391" s="9">
        <v>4</v>
      </c>
      <c r="P2391" s="9"/>
      <c r="Q2391" s="9">
        <v>417</v>
      </c>
      <c r="R2391" s="9">
        <v>7</v>
      </c>
    </row>
    <row r="2392" spans="1:18" x14ac:dyDescent="0.3">
      <c r="A2392" s="9">
        <v>2195</v>
      </c>
      <c r="B2392" s="9" t="s">
        <v>2408</v>
      </c>
      <c r="C2392" s="9">
        <v>41</v>
      </c>
      <c r="D2392" s="9" t="s">
        <v>5019</v>
      </c>
      <c r="E2392" s="9" t="s">
        <v>5908</v>
      </c>
      <c r="F2392" s="9">
        <v>1</v>
      </c>
      <c r="G2392" s="9">
        <v>12625</v>
      </c>
      <c r="H2392" s="9" t="s">
        <v>5908</v>
      </c>
      <c r="I2392" s="9" t="s">
        <v>7457</v>
      </c>
      <c r="J2392" s="9">
        <v>108</v>
      </c>
      <c r="K2392" s="9" t="s">
        <v>7496</v>
      </c>
      <c r="L2392" s="9" t="s">
        <v>7507</v>
      </c>
      <c r="M2392" s="9">
        <v>851</v>
      </c>
      <c r="N2392" s="9">
        <v>438</v>
      </c>
      <c r="O2392" s="9">
        <v>3</v>
      </c>
      <c r="P2392" s="9">
        <v>0.05</v>
      </c>
      <c r="Q2392" s="9">
        <v>1604</v>
      </c>
      <c r="R2392" s="9">
        <v>5</v>
      </c>
    </row>
    <row r="2393" spans="1:18" x14ac:dyDescent="0.3">
      <c r="A2393" s="9">
        <v>1769</v>
      </c>
      <c r="B2393" s="9" t="s">
        <v>2409</v>
      </c>
      <c r="C2393" s="9">
        <v>36</v>
      </c>
      <c r="D2393" s="9" t="s">
        <v>5019</v>
      </c>
      <c r="E2393" s="9" t="s">
        <v>5390</v>
      </c>
      <c r="F2393" s="9">
        <v>0</v>
      </c>
      <c r="G2393" s="9">
        <v>12658</v>
      </c>
      <c r="H2393" s="9" t="s">
        <v>5390</v>
      </c>
      <c r="I2393" s="9" t="s">
        <v>7455</v>
      </c>
      <c r="J2393" s="9">
        <v>129</v>
      </c>
      <c r="K2393" s="9" t="s">
        <v>7471</v>
      </c>
      <c r="L2393" s="9" t="s">
        <v>7511</v>
      </c>
      <c r="M2393" s="9">
        <v>1318.71</v>
      </c>
      <c r="N2393" s="9">
        <v>650.57000000000005</v>
      </c>
      <c r="O2393" s="9">
        <v>1</v>
      </c>
      <c r="P2393" s="9">
        <v>0.05</v>
      </c>
      <c r="Q2393" s="9">
        <v>654</v>
      </c>
      <c r="R2393" s="9">
        <v>7</v>
      </c>
    </row>
    <row r="2394" spans="1:18" x14ac:dyDescent="0.3">
      <c r="A2394" s="9">
        <v>1613</v>
      </c>
      <c r="B2394" s="9" t="s">
        <v>2410</v>
      </c>
      <c r="C2394" s="9">
        <v>150</v>
      </c>
      <c r="D2394" s="9" t="s">
        <v>5019</v>
      </c>
      <c r="E2394" s="9" t="s">
        <v>6575</v>
      </c>
      <c r="F2394" s="9">
        <v>0</v>
      </c>
      <c r="G2394" s="9">
        <v>11966</v>
      </c>
      <c r="H2394" s="9" t="s">
        <v>6575</v>
      </c>
      <c r="I2394" s="9" t="s">
        <v>7455</v>
      </c>
      <c r="J2394" s="9">
        <v>146</v>
      </c>
      <c r="K2394" s="9" t="s">
        <v>7505</v>
      </c>
      <c r="L2394" s="9" t="s">
        <v>7508</v>
      </c>
      <c r="M2394" s="9">
        <v>1484.58</v>
      </c>
      <c r="N2394" s="9">
        <v>751.08</v>
      </c>
      <c r="O2394" s="9">
        <v>3</v>
      </c>
      <c r="P2394" s="9">
        <v>0.05</v>
      </c>
      <c r="Q2394" s="9">
        <v>390</v>
      </c>
      <c r="R2394" s="9">
        <v>3</v>
      </c>
    </row>
    <row r="2395" spans="1:18" x14ac:dyDescent="0.3">
      <c r="A2395" s="9">
        <v>2232</v>
      </c>
      <c r="B2395" s="9" t="s">
        <v>2411</v>
      </c>
      <c r="C2395" s="9">
        <v>23</v>
      </c>
      <c r="D2395" s="9" t="s">
        <v>5020</v>
      </c>
      <c r="E2395" s="9" t="s">
        <v>5644</v>
      </c>
      <c r="F2395" s="9">
        <v>0</v>
      </c>
      <c r="G2395" s="9">
        <v>10535</v>
      </c>
      <c r="H2395" s="9" t="s">
        <v>5644</v>
      </c>
      <c r="I2395" s="9" t="s">
        <v>7457</v>
      </c>
      <c r="J2395" s="9">
        <v>125</v>
      </c>
      <c r="K2395" s="9" t="s">
        <v>7479</v>
      </c>
      <c r="L2395" s="9" t="s">
        <v>7508</v>
      </c>
      <c r="M2395" s="9">
        <v>935.43</v>
      </c>
      <c r="N2395" s="9">
        <v>599.73</v>
      </c>
      <c r="O2395" s="9">
        <v>3</v>
      </c>
      <c r="P2395" s="9">
        <v>0.05</v>
      </c>
      <c r="Q2395" s="9">
        <v>976</v>
      </c>
      <c r="R2395" s="9">
        <v>2</v>
      </c>
    </row>
    <row r="2396" spans="1:18" x14ac:dyDescent="0.3">
      <c r="A2396" s="9">
        <v>1353</v>
      </c>
      <c r="B2396" s="9" t="s">
        <v>2412</v>
      </c>
      <c r="C2396" s="9">
        <v>68</v>
      </c>
      <c r="D2396" s="9" t="s">
        <v>5021</v>
      </c>
      <c r="E2396" s="9" t="s">
        <v>6024</v>
      </c>
      <c r="F2396" s="9">
        <v>0</v>
      </c>
      <c r="G2396" s="9">
        <v>13404</v>
      </c>
      <c r="H2396" s="9" t="s">
        <v>6024</v>
      </c>
      <c r="I2396" s="9" t="s">
        <v>7455</v>
      </c>
      <c r="J2396" s="9">
        <v>142</v>
      </c>
      <c r="K2396" s="9" t="s">
        <v>7500</v>
      </c>
      <c r="L2396" s="9" t="s">
        <v>7508</v>
      </c>
      <c r="M2396" s="9">
        <v>938.7</v>
      </c>
      <c r="N2396" s="9">
        <v>544.74</v>
      </c>
      <c r="O2396" s="9">
        <v>1</v>
      </c>
      <c r="P2396" s="9"/>
      <c r="Q2396" s="9">
        <v>836</v>
      </c>
      <c r="R2396" s="9">
        <v>3</v>
      </c>
    </row>
    <row r="2397" spans="1:18" x14ac:dyDescent="0.3">
      <c r="A2397" s="9">
        <v>2494</v>
      </c>
      <c r="B2397" s="9" t="s">
        <v>2413</v>
      </c>
      <c r="C2397" s="9">
        <v>38</v>
      </c>
      <c r="D2397" s="9" t="s">
        <v>5019</v>
      </c>
      <c r="E2397" s="9" t="s">
        <v>6560</v>
      </c>
      <c r="F2397" s="9">
        <v>1</v>
      </c>
      <c r="G2397" s="9">
        <v>12808</v>
      </c>
      <c r="H2397" s="9" t="s">
        <v>6560</v>
      </c>
      <c r="I2397" s="9" t="s">
        <v>7456</v>
      </c>
      <c r="J2397" s="9">
        <v>123</v>
      </c>
      <c r="K2397" s="9" t="s">
        <v>7502</v>
      </c>
      <c r="L2397" s="9" t="s">
        <v>7507</v>
      </c>
      <c r="M2397" s="9">
        <v>1143.92</v>
      </c>
      <c r="N2397" s="9">
        <v>791.82</v>
      </c>
      <c r="O2397" s="9">
        <v>3</v>
      </c>
      <c r="P2397" s="9"/>
      <c r="Q2397" s="9">
        <v>876</v>
      </c>
      <c r="R2397" s="9">
        <v>3</v>
      </c>
    </row>
    <row r="2398" spans="1:18" x14ac:dyDescent="0.3">
      <c r="A2398" s="9">
        <v>1115</v>
      </c>
      <c r="B2398" s="9" t="s">
        <v>2414</v>
      </c>
      <c r="C2398" s="9">
        <v>34</v>
      </c>
      <c r="D2398" s="9" t="s">
        <v>5021</v>
      </c>
      <c r="E2398" s="9" t="s">
        <v>6686</v>
      </c>
      <c r="F2398" s="9">
        <v>0</v>
      </c>
      <c r="G2398" s="9">
        <v>12025</v>
      </c>
      <c r="H2398" s="9" t="s">
        <v>6686</v>
      </c>
      <c r="I2398" s="9" t="s">
        <v>7455</v>
      </c>
      <c r="J2398" s="9">
        <v>134</v>
      </c>
      <c r="K2398" s="9" t="s">
        <v>7482</v>
      </c>
      <c r="L2398" s="9" t="s">
        <v>7508</v>
      </c>
      <c r="M2398" s="9">
        <v>386.6</v>
      </c>
      <c r="N2398" s="9">
        <v>251.21</v>
      </c>
      <c r="O2398" s="9">
        <v>3</v>
      </c>
      <c r="P2398" s="9">
        <v>0.1</v>
      </c>
      <c r="Q2398" s="9">
        <v>471</v>
      </c>
      <c r="R2398" s="9">
        <v>5</v>
      </c>
    </row>
    <row r="2399" spans="1:18" x14ac:dyDescent="0.3">
      <c r="A2399" s="9">
        <v>2287</v>
      </c>
      <c r="B2399" s="9" t="s">
        <v>2415</v>
      </c>
      <c r="C2399" s="9">
        <v>54</v>
      </c>
      <c r="D2399" s="9" t="s">
        <v>5021</v>
      </c>
      <c r="E2399" s="9" t="s">
        <v>5060</v>
      </c>
      <c r="F2399" s="9">
        <v>1</v>
      </c>
      <c r="G2399" s="9">
        <v>11700</v>
      </c>
      <c r="H2399" s="9" t="s">
        <v>5060</v>
      </c>
      <c r="I2399" s="9" t="s">
        <v>7455</v>
      </c>
      <c r="J2399" s="9">
        <v>103</v>
      </c>
      <c r="K2399" s="9" t="s">
        <v>7472</v>
      </c>
      <c r="L2399" s="9" t="s">
        <v>7510</v>
      </c>
      <c r="M2399" s="9">
        <v>292.33</v>
      </c>
      <c r="N2399" s="9">
        <v>159.53</v>
      </c>
      <c r="O2399" s="9">
        <v>2</v>
      </c>
      <c r="P2399" s="9">
        <v>0.2</v>
      </c>
      <c r="Q2399" s="9">
        <v>1131</v>
      </c>
      <c r="R2399" s="9">
        <v>5</v>
      </c>
    </row>
    <row r="2400" spans="1:18" x14ac:dyDescent="0.3">
      <c r="A2400" s="9">
        <v>1661</v>
      </c>
      <c r="B2400" s="9" t="s">
        <v>2416</v>
      </c>
      <c r="C2400" s="9">
        <v>26</v>
      </c>
      <c r="D2400" s="9" t="s">
        <v>5023</v>
      </c>
      <c r="E2400" s="9" t="s">
        <v>5544</v>
      </c>
      <c r="F2400" s="9">
        <v>0</v>
      </c>
      <c r="G2400" s="9">
        <v>12943</v>
      </c>
      <c r="H2400" s="9" t="s">
        <v>5544</v>
      </c>
      <c r="I2400" s="9" t="s">
        <v>7456</v>
      </c>
      <c r="J2400" s="9">
        <v>130</v>
      </c>
      <c r="K2400" s="9" t="s">
        <v>7487</v>
      </c>
      <c r="L2400" s="9" t="s">
        <v>7510</v>
      </c>
      <c r="M2400" s="9">
        <v>1151.3900000000001</v>
      </c>
      <c r="N2400" s="9">
        <v>544.28</v>
      </c>
      <c r="O2400" s="9">
        <v>2</v>
      </c>
      <c r="P2400" s="9"/>
      <c r="Q2400" s="9">
        <v>356</v>
      </c>
      <c r="R2400" s="9">
        <v>10</v>
      </c>
    </row>
    <row r="2401" spans="1:18" x14ac:dyDescent="0.3">
      <c r="A2401" s="9">
        <v>2465</v>
      </c>
      <c r="B2401" s="9" t="s">
        <v>2417</v>
      </c>
      <c r="C2401" s="9">
        <v>50</v>
      </c>
      <c r="D2401" s="9" t="s">
        <v>5018</v>
      </c>
      <c r="E2401" s="9" t="s">
        <v>6687</v>
      </c>
      <c r="F2401" s="9">
        <v>1</v>
      </c>
      <c r="G2401" s="9">
        <v>11463</v>
      </c>
      <c r="H2401" s="9" t="s">
        <v>6687</v>
      </c>
      <c r="I2401" s="9" t="s">
        <v>7455</v>
      </c>
      <c r="J2401" s="9">
        <v>134</v>
      </c>
      <c r="K2401" s="9" t="s">
        <v>7482</v>
      </c>
      <c r="L2401" s="9" t="s">
        <v>7508</v>
      </c>
      <c r="M2401" s="9">
        <v>550.11</v>
      </c>
      <c r="N2401" s="9">
        <v>331.26</v>
      </c>
      <c r="O2401" s="9">
        <v>4</v>
      </c>
      <c r="P2401" s="9"/>
      <c r="Q2401" s="9">
        <v>1533</v>
      </c>
      <c r="R2401" s="9">
        <v>3</v>
      </c>
    </row>
    <row r="2402" spans="1:18" x14ac:dyDescent="0.3">
      <c r="A2402" s="9">
        <v>1452</v>
      </c>
      <c r="B2402" s="9" t="s">
        <v>2418</v>
      </c>
      <c r="C2402" s="9">
        <v>61</v>
      </c>
      <c r="D2402" s="9" t="s">
        <v>5020</v>
      </c>
      <c r="E2402" s="9" t="s">
        <v>6282</v>
      </c>
      <c r="F2402" s="9">
        <v>0</v>
      </c>
      <c r="G2402" s="9">
        <v>11629</v>
      </c>
      <c r="H2402" s="9" t="s">
        <v>6282</v>
      </c>
      <c r="I2402" s="9" t="s">
        <v>7456</v>
      </c>
      <c r="J2402" s="9">
        <v>132</v>
      </c>
      <c r="K2402" s="9" t="s">
        <v>7506</v>
      </c>
      <c r="L2402" s="9" t="s">
        <v>7510</v>
      </c>
      <c r="M2402" s="9">
        <v>245.85</v>
      </c>
      <c r="N2402" s="9">
        <v>151.93</v>
      </c>
      <c r="O2402" s="9">
        <v>5</v>
      </c>
      <c r="P2402" s="9">
        <v>0.1</v>
      </c>
      <c r="Q2402" s="9">
        <v>334</v>
      </c>
      <c r="R2402" s="9">
        <v>5</v>
      </c>
    </row>
    <row r="2403" spans="1:18" x14ac:dyDescent="0.3">
      <c r="A2403" s="9">
        <v>1286</v>
      </c>
      <c r="B2403" s="9" t="s">
        <v>2419</v>
      </c>
      <c r="C2403" s="9">
        <v>36</v>
      </c>
      <c r="D2403" s="9" t="s">
        <v>5021</v>
      </c>
      <c r="E2403" s="9" t="s">
        <v>5323</v>
      </c>
      <c r="F2403" s="9">
        <v>0</v>
      </c>
      <c r="G2403" s="9">
        <v>13018</v>
      </c>
      <c r="H2403" s="9" t="s">
        <v>5323</v>
      </c>
      <c r="I2403" s="9" t="s">
        <v>7456</v>
      </c>
      <c r="J2403" s="9">
        <v>129</v>
      </c>
      <c r="K2403" s="9" t="s">
        <v>7471</v>
      </c>
      <c r="L2403" s="9" t="s">
        <v>7509</v>
      </c>
      <c r="M2403" s="9">
        <v>506.57</v>
      </c>
      <c r="N2403" s="9">
        <v>273.17</v>
      </c>
      <c r="O2403" s="9">
        <v>4</v>
      </c>
      <c r="P2403" s="9">
        <v>0.05</v>
      </c>
      <c r="Q2403" s="9">
        <v>356</v>
      </c>
      <c r="R2403" s="9">
        <v>4</v>
      </c>
    </row>
    <row r="2404" spans="1:18" x14ac:dyDescent="0.3">
      <c r="A2404" s="9">
        <v>2326</v>
      </c>
      <c r="B2404" s="9" t="s">
        <v>2420</v>
      </c>
      <c r="C2404" s="9">
        <v>70</v>
      </c>
      <c r="D2404" s="9" t="s">
        <v>5020</v>
      </c>
      <c r="E2404" s="9" t="s">
        <v>6688</v>
      </c>
      <c r="F2404" s="9">
        <v>0</v>
      </c>
      <c r="G2404" s="9">
        <v>11878</v>
      </c>
      <c r="H2404" s="9" t="s">
        <v>6688</v>
      </c>
      <c r="I2404" s="9" t="s">
        <v>7456</v>
      </c>
      <c r="J2404" s="9">
        <v>109</v>
      </c>
      <c r="K2404" s="9" t="s">
        <v>7466</v>
      </c>
      <c r="L2404" s="9" t="s">
        <v>7508</v>
      </c>
      <c r="M2404" s="9">
        <v>570.02</v>
      </c>
      <c r="N2404" s="9">
        <v>267.33</v>
      </c>
      <c r="O2404" s="9">
        <v>2</v>
      </c>
      <c r="P2404" s="9"/>
      <c r="Q2404" s="9">
        <v>391</v>
      </c>
      <c r="R2404" s="9">
        <v>7</v>
      </c>
    </row>
    <row r="2405" spans="1:18" x14ac:dyDescent="0.3">
      <c r="A2405" s="9">
        <v>2016</v>
      </c>
      <c r="B2405" s="9" t="s">
        <v>2421</v>
      </c>
      <c r="C2405" s="9">
        <v>49</v>
      </c>
      <c r="D2405" s="9" t="s">
        <v>5023</v>
      </c>
      <c r="E2405" s="9" t="s">
        <v>5497</v>
      </c>
      <c r="F2405" s="9">
        <v>0</v>
      </c>
      <c r="G2405" s="9">
        <v>10123</v>
      </c>
      <c r="H2405" s="9" t="s">
        <v>5497</v>
      </c>
      <c r="I2405" s="9" t="s">
        <v>7455</v>
      </c>
      <c r="J2405" s="9">
        <v>102</v>
      </c>
      <c r="K2405" s="9" t="s">
        <v>7494</v>
      </c>
      <c r="L2405" s="9" t="s">
        <v>7508</v>
      </c>
      <c r="M2405" s="9">
        <v>1449.58</v>
      </c>
      <c r="N2405" s="9">
        <v>822.16</v>
      </c>
      <c r="O2405" s="9">
        <v>2</v>
      </c>
      <c r="P2405" s="9"/>
      <c r="Q2405" s="9">
        <v>478</v>
      </c>
      <c r="R2405" s="9">
        <v>6</v>
      </c>
    </row>
    <row r="2406" spans="1:18" x14ac:dyDescent="0.3">
      <c r="A2406" s="9">
        <v>1310</v>
      </c>
      <c r="B2406" s="9" t="s">
        <v>2422</v>
      </c>
      <c r="C2406" s="9">
        <v>49</v>
      </c>
      <c r="D2406" s="9" t="s">
        <v>5019</v>
      </c>
      <c r="E2406" s="9" t="s">
        <v>5481</v>
      </c>
      <c r="F2406" s="9">
        <v>0</v>
      </c>
      <c r="G2406" s="9">
        <v>13373</v>
      </c>
      <c r="H2406" s="9" t="s">
        <v>5481</v>
      </c>
      <c r="I2406" s="9" t="s">
        <v>7456</v>
      </c>
      <c r="J2406" s="9">
        <v>139</v>
      </c>
      <c r="K2406" s="9" t="s">
        <v>7486</v>
      </c>
      <c r="L2406" s="9" t="s">
        <v>7508</v>
      </c>
      <c r="M2406" s="9">
        <v>1062.04</v>
      </c>
      <c r="N2406" s="9">
        <v>505.69</v>
      </c>
      <c r="O2406" s="9">
        <v>1</v>
      </c>
      <c r="P2406" s="9">
        <v>0.05</v>
      </c>
      <c r="Q2406" s="9">
        <v>450</v>
      </c>
      <c r="R2406" s="9">
        <v>5</v>
      </c>
    </row>
    <row r="2407" spans="1:18" x14ac:dyDescent="0.3">
      <c r="A2407" s="9">
        <v>1207</v>
      </c>
      <c r="B2407" s="9" t="s">
        <v>2423</v>
      </c>
      <c r="C2407" s="9">
        <v>60</v>
      </c>
      <c r="D2407" s="9" t="s">
        <v>5022</v>
      </c>
      <c r="E2407" s="9" t="s">
        <v>5428</v>
      </c>
      <c r="F2407" s="9">
        <v>0</v>
      </c>
      <c r="G2407" s="9">
        <v>12715</v>
      </c>
      <c r="H2407" s="9" t="s">
        <v>5428</v>
      </c>
      <c r="I2407" s="9" t="s">
        <v>7457</v>
      </c>
      <c r="J2407" s="9">
        <v>107</v>
      </c>
      <c r="K2407" s="9" t="s">
        <v>7485</v>
      </c>
      <c r="L2407" s="9" t="s">
        <v>7509</v>
      </c>
      <c r="M2407" s="9">
        <v>819.74</v>
      </c>
      <c r="N2407" s="9">
        <v>559.05999999999995</v>
      </c>
      <c r="O2407" s="9">
        <v>1</v>
      </c>
      <c r="P2407" s="9">
        <v>0.05</v>
      </c>
      <c r="Q2407" s="9">
        <v>336</v>
      </c>
      <c r="R2407" s="9">
        <v>5</v>
      </c>
    </row>
    <row r="2408" spans="1:18" x14ac:dyDescent="0.3">
      <c r="A2408" s="9">
        <v>1617</v>
      </c>
      <c r="B2408" s="9" t="s">
        <v>2424</v>
      </c>
      <c r="C2408" s="9">
        <v>-10</v>
      </c>
      <c r="D2408" s="9" t="s">
        <v>5021</v>
      </c>
      <c r="E2408" s="9" t="s">
        <v>5098</v>
      </c>
      <c r="F2408" s="9">
        <v>0</v>
      </c>
      <c r="G2408" s="9">
        <v>12396</v>
      </c>
      <c r="H2408" s="9" t="s">
        <v>5098</v>
      </c>
      <c r="I2408" s="9" t="s">
        <v>7455</v>
      </c>
      <c r="J2408" s="9">
        <v>146</v>
      </c>
      <c r="K2408" s="9" t="s">
        <v>7505</v>
      </c>
      <c r="L2408" s="9" t="s">
        <v>7511</v>
      </c>
      <c r="M2408" s="9">
        <v>1454.87</v>
      </c>
      <c r="N2408" s="9">
        <v>856.43</v>
      </c>
      <c r="O2408" s="9">
        <v>2</v>
      </c>
      <c r="P2408" s="9">
        <v>0.05</v>
      </c>
      <c r="Q2408" s="9">
        <v>1069</v>
      </c>
      <c r="R2408" s="9">
        <v>4</v>
      </c>
    </row>
    <row r="2409" spans="1:18" x14ac:dyDescent="0.3">
      <c r="A2409" s="9">
        <v>1445</v>
      </c>
      <c r="B2409" s="9" t="s">
        <v>2425</v>
      </c>
      <c r="C2409" s="9">
        <v>43</v>
      </c>
      <c r="D2409" s="9" t="s">
        <v>5018</v>
      </c>
      <c r="E2409" s="9" t="s">
        <v>6689</v>
      </c>
      <c r="F2409" s="9">
        <v>0</v>
      </c>
      <c r="G2409" s="9">
        <v>10248</v>
      </c>
      <c r="H2409" s="9" t="s">
        <v>6689</v>
      </c>
      <c r="I2409" s="9" t="s">
        <v>7456</v>
      </c>
      <c r="J2409" s="9">
        <v>105</v>
      </c>
      <c r="K2409" s="9" t="s">
        <v>7461</v>
      </c>
      <c r="L2409" s="9" t="s">
        <v>7508</v>
      </c>
      <c r="M2409" s="9">
        <v>1359.55</v>
      </c>
      <c r="N2409" s="9">
        <v>662.89</v>
      </c>
      <c r="O2409" s="9">
        <v>3</v>
      </c>
      <c r="P2409" s="9">
        <v>0.05</v>
      </c>
      <c r="Q2409" s="9">
        <v>616</v>
      </c>
      <c r="R2409" s="9">
        <v>3</v>
      </c>
    </row>
    <row r="2410" spans="1:18" x14ac:dyDescent="0.3">
      <c r="A2410" s="9">
        <v>1669</v>
      </c>
      <c r="B2410" s="9" t="s">
        <v>2426</v>
      </c>
      <c r="C2410" s="9">
        <v>51</v>
      </c>
      <c r="D2410" s="9" t="s">
        <v>5022</v>
      </c>
      <c r="E2410" s="9" t="s">
        <v>6294</v>
      </c>
      <c r="F2410" s="9">
        <v>0</v>
      </c>
      <c r="G2410" s="9">
        <v>11971</v>
      </c>
      <c r="H2410" s="9" t="s">
        <v>6294</v>
      </c>
      <c r="I2410" s="9" t="s">
        <v>7457</v>
      </c>
      <c r="J2410" s="9">
        <v>108</v>
      </c>
      <c r="K2410" s="9" t="s">
        <v>7496</v>
      </c>
      <c r="L2410" s="9" t="s">
        <v>7507</v>
      </c>
      <c r="M2410" s="9">
        <v>792.4</v>
      </c>
      <c r="N2410" s="9">
        <v>368.24</v>
      </c>
      <c r="O2410" s="9">
        <v>4</v>
      </c>
      <c r="P2410" s="9"/>
      <c r="Q2410" s="9">
        <v>431</v>
      </c>
      <c r="R2410" s="9">
        <v>4</v>
      </c>
    </row>
    <row r="2411" spans="1:18" x14ac:dyDescent="0.3">
      <c r="A2411" s="9">
        <v>1632</v>
      </c>
      <c r="B2411" s="9" t="s">
        <v>2427</v>
      </c>
      <c r="C2411" s="9">
        <v>60</v>
      </c>
      <c r="D2411" s="9" t="s">
        <v>5023</v>
      </c>
      <c r="E2411" s="9" t="s">
        <v>6690</v>
      </c>
      <c r="F2411" s="9">
        <v>0</v>
      </c>
      <c r="G2411" s="9">
        <v>11294</v>
      </c>
      <c r="H2411" s="9" t="s">
        <v>6690</v>
      </c>
      <c r="I2411" s="9" t="s">
        <v>7457</v>
      </c>
      <c r="J2411" s="9">
        <v>132</v>
      </c>
      <c r="K2411" s="9" t="s">
        <v>7506</v>
      </c>
      <c r="L2411" s="9" t="s">
        <v>7507</v>
      </c>
      <c r="M2411" s="9">
        <v>1363.24</v>
      </c>
      <c r="N2411" s="9">
        <v>838.42</v>
      </c>
      <c r="O2411" s="9">
        <v>2</v>
      </c>
      <c r="P2411" s="9">
        <v>0.2</v>
      </c>
      <c r="Q2411" s="9">
        <v>723</v>
      </c>
      <c r="R2411" s="9">
        <v>4</v>
      </c>
    </row>
    <row r="2412" spans="1:18" x14ac:dyDescent="0.3">
      <c r="A2412" s="9">
        <v>1054</v>
      </c>
      <c r="B2412" s="9" t="s">
        <v>2428</v>
      </c>
      <c r="C2412" s="9">
        <v>-10</v>
      </c>
      <c r="D2412" s="9" t="s">
        <v>5020</v>
      </c>
      <c r="E2412" s="9" t="s">
        <v>6688</v>
      </c>
      <c r="F2412" s="9">
        <v>0</v>
      </c>
      <c r="G2412" s="9">
        <v>11452</v>
      </c>
      <c r="H2412" s="9" t="s">
        <v>6688</v>
      </c>
      <c r="I2412" s="9" t="s">
        <v>7456</v>
      </c>
      <c r="J2412" s="9">
        <v>118</v>
      </c>
      <c r="K2412" s="9" t="s">
        <v>7501</v>
      </c>
      <c r="L2412" s="9" t="s">
        <v>7510</v>
      </c>
      <c r="M2412" s="9">
        <v>636.24</v>
      </c>
      <c r="N2412" s="9"/>
      <c r="O2412" s="9">
        <v>2</v>
      </c>
      <c r="P2412" s="9">
        <v>0.05</v>
      </c>
      <c r="Q2412" s="9">
        <v>397</v>
      </c>
      <c r="R2412" s="9">
        <v>5</v>
      </c>
    </row>
    <row r="2413" spans="1:18" x14ac:dyDescent="0.3">
      <c r="A2413" s="9">
        <v>1911</v>
      </c>
      <c r="B2413" s="9" t="s">
        <v>2429</v>
      </c>
      <c r="C2413" s="9">
        <v>14</v>
      </c>
      <c r="D2413" s="9" t="s">
        <v>5019</v>
      </c>
      <c r="E2413" s="9" t="s">
        <v>6537</v>
      </c>
      <c r="F2413" s="9">
        <v>1</v>
      </c>
      <c r="G2413" s="9">
        <v>11593</v>
      </c>
      <c r="H2413" s="9" t="s">
        <v>6537</v>
      </c>
      <c r="I2413" s="9" t="s">
        <v>7457</v>
      </c>
      <c r="J2413" s="9">
        <v>138</v>
      </c>
      <c r="K2413" s="9" t="s">
        <v>7464</v>
      </c>
      <c r="L2413" s="9" t="s">
        <v>7511</v>
      </c>
      <c r="M2413" s="9">
        <v>384.11</v>
      </c>
      <c r="N2413" s="9">
        <v>222.45</v>
      </c>
      <c r="O2413" s="9">
        <v>1</v>
      </c>
      <c r="P2413" s="9"/>
      <c r="Q2413" s="9">
        <v>1332</v>
      </c>
      <c r="R2413" s="9">
        <v>2</v>
      </c>
    </row>
    <row r="2414" spans="1:18" x14ac:dyDescent="0.3">
      <c r="A2414" s="9">
        <v>2035</v>
      </c>
      <c r="B2414" s="9" t="s">
        <v>2430</v>
      </c>
      <c r="C2414" s="9">
        <v>39</v>
      </c>
      <c r="D2414" s="9" t="s">
        <v>5020</v>
      </c>
      <c r="E2414" s="9" t="s">
        <v>6691</v>
      </c>
      <c r="F2414" s="9">
        <v>0</v>
      </c>
      <c r="G2414" s="9">
        <v>12754</v>
      </c>
      <c r="H2414" s="9" t="s">
        <v>6691</v>
      </c>
      <c r="I2414" s="9" t="s">
        <v>7456</v>
      </c>
      <c r="J2414" s="9">
        <v>146</v>
      </c>
      <c r="K2414" s="9" t="s">
        <v>7505</v>
      </c>
      <c r="L2414" s="9" t="s">
        <v>7510</v>
      </c>
      <c r="M2414" s="9">
        <v>387.38</v>
      </c>
      <c r="N2414" s="9">
        <v>226.34</v>
      </c>
      <c r="O2414" s="9">
        <v>4</v>
      </c>
      <c r="P2414" s="9">
        <v>0.2</v>
      </c>
      <c r="Q2414" s="9">
        <v>548</v>
      </c>
      <c r="R2414" s="9">
        <v>8</v>
      </c>
    </row>
    <row r="2415" spans="1:18" x14ac:dyDescent="0.3">
      <c r="A2415" s="9">
        <v>1656</v>
      </c>
      <c r="B2415" s="9" t="s">
        <v>2431</v>
      </c>
      <c r="C2415" s="9">
        <v>13</v>
      </c>
      <c r="D2415" s="9" t="s">
        <v>5018</v>
      </c>
      <c r="E2415" s="9" t="s">
        <v>6207</v>
      </c>
      <c r="F2415" s="9">
        <v>1</v>
      </c>
      <c r="G2415" s="9">
        <v>10712</v>
      </c>
      <c r="H2415" s="9" t="s">
        <v>6207</v>
      </c>
      <c r="I2415" s="9" t="s">
        <v>7457</v>
      </c>
      <c r="J2415" s="9">
        <v>118</v>
      </c>
      <c r="K2415" s="9" t="s">
        <v>7501</v>
      </c>
      <c r="L2415" s="9" t="s">
        <v>7510</v>
      </c>
      <c r="M2415" s="9">
        <v>1010.36</v>
      </c>
      <c r="N2415" s="9">
        <v>587.17999999999995</v>
      </c>
      <c r="O2415" s="9">
        <v>4</v>
      </c>
      <c r="P2415" s="9">
        <v>0.2</v>
      </c>
      <c r="Q2415" s="9">
        <v>1285</v>
      </c>
      <c r="R2415" s="9">
        <v>4</v>
      </c>
    </row>
    <row r="2416" spans="1:18" x14ac:dyDescent="0.3">
      <c r="A2416" s="9">
        <v>2423</v>
      </c>
      <c r="B2416" s="9" t="s">
        <v>2432</v>
      </c>
      <c r="C2416" s="9">
        <v>35</v>
      </c>
      <c r="D2416" s="9" t="s">
        <v>5021</v>
      </c>
      <c r="E2416" s="9" t="s">
        <v>6692</v>
      </c>
      <c r="F2416" s="9">
        <v>0</v>
      </c>
      <c r="G2416" s="9">
        <v>13655</v>
      </c>
      <c r="H2416" s="9" t="s">
        <v>6692</v>
      </c>
      <c r="I2416" s="9" t="s">
        <v>7455</v>
      </c>
      <c r="J2416" s="9">
        <v>149</v>
      </c>
      <c r="K2416" s="9" t="s">
        <v>7467</v>
      </c>
      <c r="L2416" s="9" t="s">
        <v>7508</v>
      </c>
      <c r="M2416" s="9">
        <v>776.55</v>
      </c>
      <c r="N2416" s="9"/>
      <c r="O2416" s="9">
        <v>5</v>
      </c>
      <c r="P2416" s="9">
        <v>0.1</v>
      </c>
      <c r="Q2416" s="9">
        <v>472</v>
      </c>
      <c r="R2416" s="9">
        <v>5</v>
      </c>
    </row>
    <row r="2417" spans="1:18" x14ac:dyDescent="0.3">
      <c r="A2417" s="9">
        <v>1979</v>
      </c>
      <c r="B2417" s="9" t="s">
        <v>2433</v>
      </c>
      <c r="C2417" s="9">
        <v>44</v>
      </c>
      <c r="D2417" s="9" t="s">
        <v>5018</v>
      </c>
      <c r="E2417" s="9" t="s">
        <v>6693</v>
      </c>
      <c r="F2417" s="9">
        <v>0</v>
      </c>
      <c r="G2417" s="9">
        <v>13054</v>
      </c>
      <c r="H2417" s="9" t="s">
        <v>6693</v>
      </c>
      <c r="I2417" s="9" t="s">
        <v>7456</v>
      </c>
      <c r="J2417" s="9">
        <v>141</v>
      </c>
      <c r="K2417" s="9" t="s">
        <v>7490</v>
      </c>
      <c r="L2417" s="9" t="s">
        <v>7507</v>
      </c>
      <c r="M2417" s="9">
        <v>1005.48</v>
      </c>
      <c r="N2417" s="9">
        <v>684.96</v>
      </c>
      <c r="O2417" s="9">
        <v>2</v>
      </c>
      <c r="P2417" s="9"/>
      <c r="Q2417" s="9">
        <v>474</v>
      </c>
      <c r="R2417" s="9">
        <v>4</v>
      </c>
    </row>
    <row r="2418" spans="1:18" x14ac:dyDescent="0.3">
      <c r="A2418" s="9">
        <v>1514</v>
      </c>
      <c r="B2418" s="9" t="s">
        <v>2434</v>
      </c>
      <c r="C2418" s="9">
        <v>35</v>
      </c>
      <c r="D2418" s="9" t="s">
        <v>5020</v>
      </c>
      <c r="E2418" s="9" t="s">
        <v>6435</v>
      </c>
      <c r="F2418" s="9">
        <v>0</v>
      </c>
      <c r="G2418" s="9">
        <v>10246</v>
      </c>
      <c r="H2418" s="9" t="s">
        <v>6435</v>
      </c>
      <c r="I2418" s="9" t="s">
        <v>7457</v>
      </c>
      <c r="J2418" s="9">
        <v>145</v>
      </c>
      <c r="K2418" s="9" t="s">
        <v>7470</v>
      </c>
      <c r="L2418" s="9" t="s">
        <v>7510</v>
      </c>
      <c r="M2418" s="9">
        <v>1044.81</v>
      </c>
      <c r="N2418" s="9">
        <v>568.15</v>
      </c>
      <c r="O2418" s="9">
        <v>5</v>
      </c>
      <c r="P2418" s="9"/>
      <c r="Q2418" s="9">
        <v>562</v>
      </c>
      <c r="R2418" s="9">
        <v>5</v>
      </c>
    </row>
    <row r="2419" spans="1:18" x14ac:dyDescent="0.3">
      <c r="A2419" s="9">
        <v>1236</v>
      </c>
      <c r="B2419" s="9" t="s">
        <v>2435</v>
      </c>
      <c r="C2419" s="9">
        <v>37</v>
      </c>
      <c r="D2419" s="9" t="s">
        <v>5020</v>
      </c>
      <c r="E2419" s="9" t="s">
        <v>6152</v>
      </c>
      <c r="F2419" s="9">
        <v>1</v>
      </c>
      <c r="G2419" s="9">
        <v>10480</v>
      </c>
      <c r="H2419" s="9" t="s">
        <v>6152</v>
      </c>
      <c r="I2419" s="9" t="s">
        <v>7457</v>
      </c>
      <c r="J2419" s="9">
        <v>116</v>
      </c>
      <c r="K2419" s="9" t="s">
        <v>7480</v>
      </c>
      <c r="L2419" s="9" t="s">
        <v>7508</v>
      </c>
      <c r="M2419" s="9">
        <v>82.37</v>
      </c>
      <c r="N2419" s="9">
        <v>33.450000000000003</v>
      </c>
      <c r="O2419" s="9">
        <v>1</v>
      </c>
      <c r="P2419" s="9"/>
      <c r="Q2419" s="9">
        <v>1539</v>
      </c>
      <c r="R2419" s="9">
        <v>2</v>
      </c>
    </row>
    <row r="2420" spans="1:18" x14ac:dyDescent="0.3">
      <c r="A2420" s="9">
        <v>2302</v>
      </c>
      <c r="B2420" s="9" t="s">
        <v>2436</v>
      </c>
      <c r="C2420" s="9">
        <v>24</v>
      </c>
      <c r="D2420" s="9" t="s">
        <v>5022</v>
      </c>
      <c r="E2420" s="9" t="s">
        <v>6694</v>
      </c>
      <c r="F2420" s="9">
        <v>1</v>
      </c>
      <c r="G2420" s="9">
        <v>12145</v>
      </c>
      <c r="H2420" s="9" t="s">
        <v>6694</v>
      </c>
      <c r="I2420" s="9" t="s">
        <v>7456</v>
      </c>
      <c r="J2420" s="9">
        <v>121</v>
      </c>
      <c r="K2420" s="9" t="s">
        <v>7495</v>
      </c>
      <c r="L2420" s="9" t="s">
        <v>7509</v>
      </c>
      <c r="M2420" s="9">
        <v>128.36000000000001</v>
      </c>
      <c r="N2420" s="9">
        <v>64.760000000000005</v>
      </c>
      <c r="O2420" s="9">
        <v>5</v>
      </c>
      <c r="P2420" s="9"/>
      <c r="Q2420" s="9">
        <v>358</v>
      </c>
      <c r="R2420" s="9">
        <v>3</v>
      </c>
    </row>
    <row r="2421" spans="1:18" x14ac:dyDescent="0.3">
      <c r="A2421" s="9">
        <v>1347</v>
      </c>
      <c r="B2421" s="9" t="s">
        <v>2437</v>
      </c>
      <c r="C2421" s="9">
        <v>51</v>
      </c>
      <c r="D2421" s="9" t="s">
        <v>5018</v>
      </c>
      <c r="E2421" s="9" t="s">
        <v>6695</v>
      </c>
      <c r="F2421" s="9">
        <v>0</v>
      </c>
      <c r="G2421" s="9">
        <v>12376</v>
      </c>
      <c r="H2421" s="9" t="s">
        <v>6695</v>
      </c>
      <c r="I2421" s="9" t="s">
        <v>7455</v>
      </c>
      <c r="J2421" s="9">
        <v>110</v>
      </c>
      <c r="K2421" s="9" t="s">
        <v>7493</v>
      </c>
      <c r="L2421" s="9" t="s">
        <v>7510</v>
      </c>
      <c r="M2421" s="9">
        <v>822.38</v>
      </c>
      <c r="N2421" s="9">
        <v>361.09</v>
      </c>
      <c r="O2421" s="9">
        <v>3</v>
      </c>
      <c r="P2421" s="9"/>
      <c r="Q2421" s="9">
        <v>890</v>
      </c>
      <c r="R2421" s="9">
        <v>4</v>
      </c>
    </row>
    <row r="2422" spans="1:18" x14ac:dyDescent="0.3">
      <c r="A2422" s="9">
        <v>1626</v>
      </c>
      <c r="B2422" s="9" t="s">
        <v>2438</v>
      </c>
      <c r="C2422" s="9">
        <v>24</v>
      </c>
      <c r="D2422" s="9" t="s">
        <v>5018</v>
      </c>
      <c r="E2422" s="9" t="s">
        <v>6696</v>
      </c>
      <c r="F2422" s="9">
        <v>1</v>
      </c>
      <c r="G2422" s="9">
        <v>13664</v>
      </c>
      <c r="H2422" s="9" t="s">
        <v>6696</v>
      </c>
      <c r="I2422" s="9" t="s">
        <v>7456</v>
      </c>
      <c r="J2422" s="9">
        <v>142</v>
      </c>
      <c r="K2422" s="9" t="s">
        <v>7500</v>
      </c>
      <c r="L2422" s="9" t="s">
        <v>7507</v>
      </c>
      <c r="M2422" s="9">
        <v>327</v>
      </c>
      <c r="N2422" s="9">
        <v>166.45</v>
      </c>
      <c r="O2422" s="9">
        <v>2</v>
      </c>
      <c r="P2422" s="9"/>
      <c r="Q2422" s="9">
        <v>1233</v>
      </c>
      <c r="R2422" s="9">
        <v>2</v>
      </c>
    </row>
    <row r="2423" spans="1:18" x14ac:dyDescent="0.3">
      <c r="A2423" s="9">
        <v>2127</v>
      </c>
      <c r="B2423" s="9" t="s">
        <v>2439</v>
      </c>
      <c r="C2423" s="9">
        <v>8</v>
      </c>
      <c r="D2423" s="9" t="s">
        <v>5018</v>
      </c>
      <c r="E2423" s="9" t="s">
        <v>5578</v>
      </c>
      <c r="F2423" s="9">
        <v>0</v>
      </c>
      <c r="G2423" s="9">
        <v>11448</v>
      </c>
      <c r="H2423" s="9" t="s">
        <v>5578</v>
      </c>
      <c r="I2423" s="9" t="s">
        <v>7457</v>
      </c>
      <c r="J2423" s="9">
        <v>104</v>
      </c>
      <c r="K2423" s="9" t="s">
        <v>7499</v>
      </c>
      <c r="L2423" s="9" t="s">
        <v>7509</v>
      </c>
      <c r="M2423" s="9">
        <v>967.17</v>
      </c>
      <c r="N2423" s="9">
        <v>563.36</v>
      </c>
      <c r="O2423" s="9">
        <v>2</v>
      </c>
      <c r="P2423" s="9"/>
      <c r="Q2423" s="9">
        <v>674</v>
      </c>
      <c r="R2423" s="9">
        <v>6</v>
      </c>
    </row>
    <row r="2424" spans="1:18" x14ac:dyDescent="0.3">
      <c r="A2424" s="9">
        <v>1629</v>
      </c>
      <c r="B2424" s="9" t="s">
        <v>2440</v>
      </c>
      <c r="C2424" s="9">
        <v>36</v>
      </c>
      <c r="D2424" s="9" t="s">
        <v>5019</v>
      </c>
      <c r="E2424" s="9" t="s">
        <v>5534</v>
      </c>
      <c r="F2424" s="9">
        <v>0</v>
      </c>
      <c r="G2424" s="9">
        <v>13648</v>
      </c>
      <c r="H2424" s="9" t="s">
        <v>5534</v>
      </c>
      <c r="I2424" s="9" t="s">
        <v>7456</v>
      </c>
      <c r="J2424" s="9">
        <v>144</v>
      </c>
      <c r="K2424" s="9" t="s">
        <v>7462</v>
      </c>
      <c r="L2424" s="9" t="s">
        <v>7508</v>
      </c>
      <c r="M2424" s="9">
        <v>850.67</v>
      </c>
      <c r="N2424" s="9">
        <v>346.05</v>
      </c>
      <c r="O2424" s="9">
        <v>4</v>
      </c>
      <c r="P2424" s="9">
        <v>0.2</v>
      </c>
      <c r="Q2424" s="9">
        <v>371</v>
      </c>
      <c r="R2424" s="9">
        <v>4</v>
      </c>
    </row>
    <row r="2425" spans="1:18" x14ac:dyDescent="0.3">
      <c r="A2425" s="9">
        <v>2271</v>
      </c>
      <c r="B2425" s="9" t="s">
        <v>2441</v>
      </c>
      <c r="C2425" s="9">
        <v>53</v>
      </c>
      <c r="D2425" s="9" t="s">
        <v>5020</v>
      </c>
      <c r="E2425" s="9" t="s">
        <v>6697</v>
      </c>
      <c r="F2425" s="9">
        <v>0</v>
      </c>
      <c r="G2425" s="9">
        <v>13495</v>
      </c>
      <c r="H2425" s="9" t="s">
        <v>6697</v>
      </c>
      <c r="I2425" s="9" t="s">
        <v>7455</v>
      </c>
      <c r="J2425" s="9">
        <v>108</v>
      </c>
      <c r="K2425" s="9" t="s">
        <v>7496</v>
      </c>
      <c r="L2425" s="9" t="s">
        <v>7511</v>
      </c>
      <c r="M2425" s="9">
        <v>899.35</v>
      </c>
      <c r="N2425" s="9">
        <v>594.52</v>
      </c>
      <c r="O2425" s="9">
        <v>5</v>
      </c>
      <c r="P2425" s="9"/>
      <c r="Q2425" s="9">
        <v>811</v>
      </c>
      <c r="R2425" s="9">
        <v>4</v>
      </c>
    </row>
    <row r="2426" spans="1:18" x14ac:dyDescent="0.3">
      <c r="A2426" s="9">
        <v>1363</v>
      </c>
      <c r="B2426" s="9" t="s">
        <v>2442</v>
      </c>
      <c r="C2426" s="9">
        <v>41</v>
      </c>
      <c r="D2426" s="9" t="s">
        <v>5023</v>
      </c>
      <c r="E2426" s="9" t="s">
        <v>6698</v>
      </c>
      <c r="F2426" s="9">
        <v>1</v>
      </c>
      <c r="G2426" s="9">
        <v>11028</v>
      </c>
      <c r="H2426" s="9" t="s">
        <v>6698</v>
      </c>
      <c r="I2426" s="9" t="s">
        <v>7457</v>
      </c>
      <c r="J2426" s="9">
        <v>147</v>
      </c>
      <c r="K2426" s="9" t="s">
        <v>7474</v>
      </c>
      <c r="L2426" s="9" t="s">
        <v>7510</v>
      </c>
      <c r="M2426" s="9">
        <v>488.56</v>
      </c>
      <c r="N2426" s="9">
        <v>284.88</v>
      </c>
      <c r="O2426" s="9">
        <v>4</v>
      </c>
      <c r="P2426" s="9"/>
      <c r="Q2426" s="9">
        <v>422</v>
      </c>
      <c r="R2426" s="9">
        <v>3</v>
      </c>
    </row>
    <row r="2427" spans="1:18" x14ac:dyDescent="0.3">
      <c r="A2427" s="9">
        <v>1320</v>
      </c>
      <c r="B2427" s="9" t="s">
        <v>2443</v>
      </c>
      <c r="C2427" s="9">
        <v>22</v>
      </c>
      <c r="D2427" s="9" t="s">
        <v>5019</v>
      </c>
      <c r="E2427" s="9" t="s">
        <v>5158</v>
      </c>
      <c r="F2427" s="9">
        <v>1</v>
      </c>
      <c r="G2427" s="9">
        <v>12013</v>
      </c>
      <c r="H2427" s="9" t="s">
        <v>5158</v>
      </c>
      <c r="I2427" s="9" t="s">
        <v>7455</v>
      </c>
      <c r="J2427" s="9">
        <v>119</v>
      </c>
      <c r="K2427" s="9" t="s">
        <v>7459</v>
      </c>
      <c r="L2427" s="9" t="s">
        <v>7509</v>
      </c>
      <c r="M2427" s="9">
        <v>977.77</v>
      </c>
      <c r="N2427" s="9">
        <v>477.75</v>
      </c>
      <c r="O2427" s="9">
        <v>5</v>
      </c>
      <c r="P2427" s="9"/>
      <c r="Q2427" s="9">
        <v>715</v>
      </c>
      <c r="R2427" s="9">
        <v>4</v>
      </c>
    </row>
    <row r="2428" spans="1:18" x14ac:dyDescent="0.3">
      <c r="A2428" s="9">
        <v>1285</v>
      </c>
      <c r="B2428" s="9" t="s">
        <v>2444</v>
      </c>
      <c r="C2428" s="9">
        <v>41</v>
      </c>
      <c r="D2428" s="9" t="s">
        <v>5019</v>
      </c>
      <c r="E2428" s="9" t="s">
        <v>5686</v>
      </c>
      <c r="F2428" s="9">
        <v>1</v>
      </c>
      <c r="G2428" s="9">
        <v>10458</v>
      </c>
      <c r="H2428" s="9" t="s">
        <v>5686</v>
      </c>
      <c r="I2428" s="9" t="s">
        <v>7455</v>
      </c>
      <c r="J2428" s="9">
        <v>147</v>
      </c>
      <c r="K2428" s="9" t="s">
        <v>7474</v>
      </c>
      <c r="L2428" s="9" t="s">
        <v>7509</v>
      </c>
      <c r="M2428" s="9">
        <v>1252.76</v>
      </c>
      <c r="N2428" s="9">
        <v>618.05999999999995</v>
      </c>
      <c r="O2428" s="9">
        <v>5</v>
      </c>
      <c r="P2428" s="9"/>
      <c r="Q2428" s="9">
        <v>1157</v>
      </c>
      <c r="R2428" s="9">
        <v>3</v>
      </c>
    </row>
    <row r="2429" spans="1:18" x14ac:dyDescent="0.3">
      <c r="A2429" s="9">
        <v>1148</v>
      </c>
      <c r="B2429" s="9" t="s">
        <v>2445</v>
      </c>
      <c r="C2429" s="9">
        <v>46</v>
      </c>
      <c r="D2429" s="9" t="s">
        <v>5019</v>
      </c>
      <c r="E2429" s="9" t="s">
        <v>6699</v>
      </c>
      <c r="F2429" s="9">
        <v>0</v>
      </c>
      <c r="G2429" s="9">
        <v>12843</v>
      </c>
      <c r="H2429" s="9" t="s">
        <v>6699</v>
      </c>
      <c r="I2429" s="9" t="s">
        <v>7457</v>
      </c>
      <c r="J2429" s="9">
        <v>140</v>
      </c>
      <c r="K2429" s="9" t="s">
        <v>7468</v>
      </c>
      <c r="L2429" s="9" t="s">
        <v>7509</v>
      </c>
      <c r="M2429" s="9">
        <v>1497.2</v>
      </c>
      <c r="N2429" s="9">
        <v>808.04</v>
      </c>
      <c r="O2429" s="9">
        <v>1</v>
      </c>
      <c r="P2429" s="9">
        <v>0.1</v>
      </c>
      <c r="Q2429" s="9">
        <v>485</v>
      </c>
      <c r="R2429" s="9">
        <v>6</v>
      </c>
    </row>
    <row r="2430" spans="1:18" x14ac:dyDescent="0.3">
      <c r="A2430" s="9">
        <v>2107</v>
      </c>
      <c r="B2430" s="9" t="s">
        <v>2446</v>
      </c>
      <c r="C2430" s="9">
        <v>41</v>
      </c>
      <c r="D2430" s="9" t="s">
        <v>5022</v>
      </c>
      <c r="E2430" s="9" t="s">
        <v>6127</v>
      </c>
      <c r="F2430" s="9">
        <v>0</v>
      </c>
      <c r="G2430" s="9">
        <v>13877</v>
      </c>
      <c r="H2430" s="9" t="s">
        <v>6127</v>
      </c>
      <c r="I2430" s="9" t="s">
        <v>7455</v>
      </c>
      <c r="J2430" s="9">
        <v>140</v>
      </c>
      <c r="K2430" s="9" t="s">
        <v>7468</v>
      </c>
      <c r="L2430" s="9" t="s">
        <v>7507</v>
      </c>
      <c r="M2430" s="9">
        <v>1265.74</v>
      </c>
      <c r="N2430" s="9">
        <v>600.5</v>
      </c>
      <c r="O2430" s="9">
        <v>5</v>
      </c>
      <c r="P2430" s="9"/>
      <c r="Q2430" s="9">
        <v>351</v>
      </c>
      <c r="R2430" s="9">
        <v>10</v>
      </c>
    </row>
    <row r="2431" spans="1:18" x14ac:dyDescent="0.3">
      <c r="A2431" s="9">
        <v>1405</v>
      </c>
      <c r="B2431" s="9" t="s">
        <v>2447</v>
      </c>
      <c r="C2431" s="9">
        <v>36</v>
      </c>
      <c r="D2431" s="9" t="s">
        <v>5023</v>
      </c>
      <c r="E2431" s="9" t="s">
        <v>6280</v>
      </c>
      <c r="F2431" s="9">
        <v>1</v>
      </c>
      <c r="G2431" s="9">
        <v>10592</v>
      </c>
      <c r="H2431" s="9" t="s">
        <v>6280</v>
      </c>
      <c r="I2431" s="9" t="s">
        <v>7457</v>
      </c>
      <c r="J2431" s="9">
        <v>109</v>
      </c>
      <c r="K2431" s="9" t="s">
        <v>7466</v>
      </c>
      <c r="L2431" s="9" t="s">
        <v>7510</v>
      </c>
      <c r="M2431" s="9">
        <v>858.37</v>
      </c>
      <c r="N2431" s="9"/>
      <c r="O2431" s="9">
        <v>4</v>
      </c>
      <c r="P2431" s="9"/>
      <c r="Q2431" s="9">
        <v>567</v>
      </c>
      <c r="R2431" s="9">
        <v>5</v>
      </c>
    </row>
    <row r="2432" spans="1:18" x14ac:dyDescent="0.3">
      <c r="A2432" s="9">
        <v>1977</v>
      </c>
      <c r="B2432" s="9" t="s">
        <v>2448</v>
      </c>
      <c r="C2432" s="9">
        <v>47</v>
      </c>
      <c r="D2432" s="9" t="s">
        <v>5018</v>
      </c>
      <c r="E2432" s="9" t="s">
        <v>6206</v>
      </c>
      <c r="F2432" s="9">
        <v>1</v>
      </c>
      <c r="G2432" s="9">
        <v>10497</v>
      </c>
      <c r="H2432" s="9" t="s">
        <v>6206</v>
      </c>
      <c r="I2432" s="9" t="s">
        <v>7455</v>
      </c>
      <c r="J2432" s="9">
        <v>130</v>
      </c>
      <c r="K2432" s="9" t="s">
        <v>7487</v>
      </c>
      <c r="L2432" s="9" t="s">
        <v>7508</v>
      </c>
      <c r="M2432" s="9">
        <v>330.47</v>
      </c>
      <c r="N2432" s="9">
        <v>134.82</v>
      </c>
      <c r="O2432" s="9">
        <v>5</v>
      </c>
      <c r="P2432" s="9"/>
      <c r="Q2432" s="9">
        <v>966</v>
      </c>
      <c r="R2432" s="9">
        <v>3</v>
      </c>
    </row>
    <row r="2433" spans="1:18" x14ac:dyDescent="0.3">
      <c r="A2433" s="9">
        <v>1455</v>
      </c>
      <c r="B2433" s="9" t="s">
        <v>2449</v>
      </c>
      <c r="C2433" s="9">
        <v>13</v>
      </c>
      <c r="D2433" s="9" t="s">
        <v>5022</v>
      </c>
      <c r="E2433" s="9" t="s">
        <v>5057</v>
      </c>
      <c r="F2433" s="9">
        <v>0</v>
      </c>
      <c r="G2433" s="9">
        <v>12134</v>
      </c>
      <c r="H2433" s="9" t="s">
        <v>5057</v>
      </c>
      <c r="I2433" s="9" t="s">
        <v>7455</v>
      </c>
      <c r="J2433" s="9">
        <v>117</v>
      </c>
      <c r="K2433" s="9" t="s">
        <v>7483</v>
      </c>
      <c r="L2433" s="9" t="s">
        <v>7507</v>
      </c>
      <c r="M2433" s="9">
        <v>1038.0999999999999</v>
      </c>
      <c r="N2433" s="9">
        <v>526.65</v>
      </c>
      <c r="O2433" s="9">
        <v>5</v>
      </c>
      <c r="P2433" s="9"/>
      <c r="Q2433" s="9">
        <v>347</v>
      </c>
      <c r="R2433" s="9">
        <v>6</v>
      </c>
    </row>
    <row r="2434" spans="1:18" x14ac:dyDescent="0.3">
      <c r="A2434" s="9">
        <v>1799</v>
      </c>
      <c r="B2434" s="9" t="s">
        <v>2450</v>
      </c>
      <c r="C2434" s="9">
        <v>26</v>
      </c>
      <c r="D2434" s="9" t="s">
        <v>5020</v>
      </c>
      <c r="E2434" s="9" t="s">
        <v>6700</v>
      </c>
      <c r="F2434" s="9">
        <v>1</v>
      </c>
      <c r="G2434" s="9">
        <v>12449</v>
      </c>
      <c r="H2434" s="9" t="s">
        <v>6700</v>
      </c>
      <c r="I2434" s="9" t="s">
        <v>7457</v>
      </c>
      <c r="J2434" s="9">
        <v>140</v>
      </c>
      <c r="K2434" s="9" t="s">
        <v>7468</v>
      </c>
      <c r="L2434" s="9" t="s">
        <v>7510</v>
      </c>
      <c r="M2434" s="9">
        <v>1409.6</v>
      </c>
      <c r="N2434" s="9">
        <v>616.37</v>
      </c>
      <c r="O2434" s="9">
        <v>2</v>
      </c>
      <c r="P2434" s="9"/>
      <c r="Q2434" s="9">
        <v>807</v>
      </c>
      <c r="R2434" s="9">
        <v>3</v>
      </c>
    </row>
    <row r="2435" spans="1:18" x14ac:dyDescent="0.3">
      <c r="A2435" s="9">
        <v>2184</v>
      </c>
      <c r="B2435" s="9" t="s">
        <v>2451</v>
      </c>
      <c r="C2435" s="9">
        <v>20</v>
      </c>
      <c r="D2435" s="9" t="s">
        <v>5021</v>
      </c>
      <c r="E2435" s="9" t="s">
        <v>6701</v>
      </c>
      <c r="F2435" s="9">
        <v>0</v>
      </c>
      <c r="G2435" s="9">
        <v>11316</v>
      </c>
      <c r="H2435" s="9" t="s">
        <v>6701</v>
      </c>
      <c r="I2435" s="9" t="s">
        <v>7455</v>
      </c>
      <c r="J2435" s="9">
        <v>144</v>
      </c>
      <c r="K2435" s="9" t="s">
        <v>7462</v>
      </c>
      <c r="L2435" s="9" t="s">
        <v>7508</v>
      </c>
      <c r="M2435" s="9">
        <v>357.21</v>
      </c>
      <c r="N2435" s="9">
        <v>145.28</v>
      </c>
      <c r="O2435" s="9">
        <v>2</v>
      </c>
      <c r="P2435" s="9"/>
      <c r="Q2435" s="9">
        <v>338</v>
      </c>
      <c r="R2435" s="9">
        <v>9</v>
      </c>
    </row>
    <row r="2436" spans="1:18" x14ac:dyDescent="0.3">
      <c r="A2436" s="9">
        <v>2012</v>
      </c>
      <c r="B2436" s="9" t="s">
        <v>2452</v>
      </c>
      <c r="C2436" s="9">
        <v>60</v>
      </c>
      <c r="D2436" s="9" t="s">
        <v>5022</v>
      </c>
      <c r="E2436" s="9" t="s">
        <v>5279</v>
      </c>
      <c r="F2436" s="9">
        <v>0</v>
      </c>
      <c r="G2436" s="9">
        <v>13994</v>
      </c>
      <c r="H2436" s="9" t="s">
        <v>5279</v>
      </c>
      <c r="I2436" s="9" t="s">
        <v>7455</v>
      </c>
      <c r="J2436" s="9">
        <v>115</v>
      </c>
      <c r="K2436" s="9" t="s">
        <v>7481</v>
      </c>
      <c r="L2436" s="9" t="s">
        <v>7508</v>
      </c>
      <c r="M2436" s="9">
        <v>421.19</v>
      </c>
      <c r="N2436" s="9">
        <v>277.05</v>
      </c>
      <c r="O2436" s="9">
        <v>2</v>
      </c>
      <c r="P2436" s="9"/>
      <c r="Q2436" s="9">
        <v>682</v>
      </c>
      <c r="R2436" s="9">
        <v>5</v>
      </c>
    </row>
    <row r="2437" spans="1:18" x14ac:dyDescent="0.3">
      <c r="A2437" s="9">
        <v>1783</v>
      </c>
      <c r="B2437" s="9" t="s">
        <v>2453</v>
      </c>
      <c r="C2437" s="9">
        <v>50</v>
      </c>
      <c r="D2437" s="9" t="s">
        <v>5021</v>
      </c>
      <c r="E2437" s="9" t="s">
        <v>6702</v>
      </c>
      <c r="F2437" s="9">
        <v>1</v>
      </c>
      <c r="G2437" s="9">
        <v>13352</v>
      </c>
      <c r="H2437" s="9" t="s">
        <v>6702</v>
      </c>
      <c r="I2437" s="9" t="s">
        <v>7455</v>
      </c>
      <c r="J2437" s="9">
        <v>104</v>
      </c>
      <c r="K2437" s="9" t="s">
        <v>7499</v>
      </c>
      <c r="L2437" s="9" t="s">
        <v>7508</v>
      </c>
      <c r="M2437" s="9">
        <v>266.06</v>
      </c>
      <c r="N2437" s="9">
        <v>128.31</v>
      </c>
      <c r="O2437" s="9">
        <v>3</v>
      </c>
      <c r="P2437" s="9"/>
      <c r="Q2437" s="9">
        <v>806</v>
      </c>
      <c r="R2437" s="9">
        <v>3</v>
      </c>
    </row>
    <row r="2438" spans="1:18" x14ac:dyDescent="0.3">
      <c r="A2438" s="9">
        <v>1459</v>
      </c>
      <c r="B2438" s="9" t="s">
        <v>2454</v>
      </c>
      <c r="C2438" s="9">
        <v>42</v>
      </c>
      <c r="D2438" s="9" t="s">
        <v>5020</v>
      </c>
      <c r="E2438" s="9" t="s">
        <v>5449</v>
      </c>
      <c r="F2438" s="9">
        <v>0</v>
      </c>
      <c r="G2438" s="9">
        <v>10196</v>
      </c>
      <c r="H2438" s="9" t="s">
        <v>5449</v>
      </c>
      <c r="I2438" s="9" t="s">
        <v>7456</v>
      </c>
      <c r="J2438" s="9">
        <v>106</v>
      </c>
      <c r="K2438" s="9" t="s">
        <v>7477</v>
      </c>
      <c r="L2438" s="9" t="s">
        <v>7510</v>
      </c>
      <c r="M2438" s="9">
        <v>1118.25</v>
      </c>
      <c r="N2438" s="9">
        <v>616.09</v>
      </c>
      <c r="O2438" s="9">
        <v>2</v>
      </c>
      <c r="P2438" s="9">
        <v>0.05</v>
      </c>
      <c r="Q2438" s="9">
        <v>338</v>
      </c>
      <c r="R2438" s="9">
        <v>6</v>
      </c>
    </row>
    <row r="2439" spans="1:18" x14ac:dyDescent="0.3">
      <c r="A2439" s="9">
        <v>1737</v>
      </c>
      <c r="B2439" s="9" t="s">
        <v>2455</v>
      </c>
      <c r="C2439" s="9">
        <v>18</v>
      </c>
      <c r="D2439" s="9" t="s">
        <v>5023</v>
      </c>
      <c r="E2439" s="9" t="s">
        <v>6356</v>
      </c>
      <c r="F2439" s="9">
        <v>0</v>
      </c>
      <c r="G2439" s="9">
        <v>12811</v>
      </c>
      <c r="H2439" s="9" t="s">
        <v>6356</v>
      </c>
      <c r="I2439" s="9" t="s">
        <v>7455</v>
      </c>
      <c r="J2439" s="9">
        <v>116</v>
      </c>
      <c r="K2439" s="9" t="s">
        <v>7480</v>
      </c>
      <c r="L2439" s="9" t="s">
        <v>7508</v>
      </c>
      <c r="M2439" s="9">
        <v>639.51</v>
      </c>
      <c r="N2439" s="9">
        <v>290.22000000000003</v>
      </c>
      <c r="O2439" s="9">
        <v>3</v>
      </c>
      <c r="P2439" s="9"/>
      <c r="Q2439" s="9">
        <v>485</v>
      </c>
      <c r="R2439" s="9">
        <v>4</v>
      </c>
    </row>
    <row r="2440" spans="1:18" x14ac:dyDescent="0.3">
      <c r="A2440" s="9">
        <v>1508</v>
      </c>
      <c r="B2440" s="9" t="s">
        <v>2456</v>
      </c>
      <c r="C2440" s="9">
        <v>51</v>
      </c>
      <c r="D2440" s="9" t="s">
        <v>5021</v>
      </c>
      <c r="E2440" s="9" t="s">
        <v>6703</v>
      </c>
      <c r="F2440" s="9">
        <v>0</v>
      </c>
      <c r="G2440" s="9">
        <v>13154</v>
      </c>
      <c r="H2440" s="9" t="s">
        <v>6703</v>
      </c>
      <c r="I2440" s="9" t="s">
        <v>7456</v>
      </c>
      <c r="J2440" s="9">
        <v>126</v>
      </c>
      <c r="K2440" s="9" t="s">
        <v>7469</v>
      </c>
      <c r="L2440" s="9" t="s">
        <v>7508</v>
      </c>
      <c r="M2440" s="9">
        <v>140.91</v>
      </c>
      <c r="N2440" s="9">
        <v>58.34</v>
      </c>
      <c r="O2440" s="9">
        <v>3</v>
      </c>
      <c r="P2440" s="9"/>
      <c r="Q2440" s="9">
        <v>428</v>
      </c>
      <c r="R2440" s="9">
        <v>6</v>
      </c>
    </row>
    <row r="2441" spans="1:18" x14ac:dyDescent="0.3">
      <c r="A2441" s="9">
        <v>1480</v>
      </c>
      <c r="B2441" s="9" t="s">
        <v>2457</v>
      </c>
      <c r="C2441" s="9">
        <v>60</v>
      </c>
      <c r="D2441" s="9" t="s">
        <v>5019</v>
      </c>
      <c r="E2441" s="9" t="s">
        <v>6704</v>
      </c>
      <c r="F2441" s="9">
        <v>0</v>
      </c>
      <c r="G2441" s="9">
        <v>10026</v>
      </c>
      <c r="H2441" s="9" t="s">
        <v>6704</v>
      </c>
      <c r="I2441" s="9" t="s">
        <v>7457</v>
      </c>
      <c r="J2441" s="9">
        <v>137</v>
      </c>
      <c r="K2441" s="9" t="s">
        <v>7484</v>
      </c>
      <c r="L2441" s="9" t="s">
        <v>7507</v>
      </c>
      <c r="M2441" s="9">
        <v>1318.68</v>
      </c>
      <c r="N2441" s="9">
        <v>822.14</v>
      </c>
      <c r="O2441" s="9">
        <v>4</v>
      </c>
      <c r="P2441" s="9"/>
      <c r="Q2441" s="9">
        <v>744</v>
      </c>
      <c r="R2441" s="9">
        <v>3</v>
      </c>
    </row>
    <row r="2442" spans="1:18" x14ac:dyDescent="0.3">
      <c r="A2442" s="9">
        <v>1113</v>
      </c>
      <c r="B2442" s="9" t="s">
        <v>2458</v>
      </c>
      <c r="C2442" s="9">
        <v>48</v>
      </c>
      <c r="D2442" s="9" t="s">
        <v>5022</v>
      </c>
      <c r="E2442" s="9" t="s">
        <v>6705</v>
      </c>
      <c r="F2442" s="9">
        <v>0</v>
      </c>
      <c r="G2442" s="9">
        <v>13916</v>
      </c>
      <c r="H2442" s="9" t="s">
        <v>6705</v>
      </c>
      <c r="I2442" s="9" t="s">
        <v>7457</v>
      </c>
      <c r="J2442" s="9">
        <v>123</v>
      </c>
      <c r="K2442" s="9" t="s">
        <v>7502</v>
      </c>
      <c r="L2442" s="9" t="s">
        <v>7508</v>
      </c>
      <c r="M2442" s="9">
        <v>858.62</v>
      </c>
      <c r="N2442" s="9">
        <v>375.64</v>
      </c>
      <c r="O2442" s="9">
        <v>2</v>
      </c>
      <c r="P2442" s="9"/>
      <c r="Q2442" s="9">
        <v>423</v>
      </c>
      <c r="R2442" s="9">
        <v>5</v>
      </c>
    </row>
    <row r="2443" spans="1:18" x14ac:dyDescent="0.3">
      <c r="A2443" s="9">
        <v>1748</v>
      </c>
      <c r="B2443" s="9" t="s">
        <v>2459</v>
      </c>
      <c r="C2443" s="9">
        <v>39</v>
      </c>
      <c r="D2443" s="9" t="s">
        <v>5021</v>
      </c>
      <c r="E2443" s="9" t="s">
        <v>6706</v>
      </c>
      <c r="F2443" s="9">
        <v>0</v>
      </c>
      <c r="G2443" s="9">
        <v>11717</v>
      </c>
      <c r="H2443" s="9" t="s">
        <v>6706</v>
      </c>
      <c r="I2443" s="9" t="s">
        <v>7457</v>
      </c>
      <c r="J2443" s="9">
        <v>113</v>
      </c>
      <c r="K2443" s="9" t="s">
        <v>7460</v>
      </c>
      <c r="L2443" s="9" t="s">
        <v>7512</v>
      </c>
      <c r="M2443" s="9">
        <v>530.09</v>
      </c>
      <c r="N2443" s="9">
        <v>216.13</v>
      </c>
      <c r="O2443" s="9">
        <v>5</v>
      </c>
      <c r="P2443" s="9"/>
      <c r="Q2443" s="9">
        <v>792</v>
      </c>
      <c r="R2443" s="9">
        <v>3</v>
      </c>
    </row>
    <row r="2444" spans="1:18" x14ac:dyDescent="0.3">
      <c r="A2444" s="9">
        <v>1360</v>
      </c>
      <c r="B2444" s="9" t="s">
        <v>2460</v>
      </c>
      <c r="C2444" s="9">
        <v>49</v>
      </c>
      <c r="D2444" s="9" t="s">
        <v>5020</v>
      </c>
      <c r="E2444" s="9" t="s">
        <v>5372</v>
      </c>
      <c r="F2444" s="9">
        <v>1</v>
      </c>
      <c r="G2444" s="9">
        <v>12182</v>
      </c>
      <c r="H2444" s="9" t="s">
        <v>5372</v>
      </c>
      <c r="I2444" s="9" t="s">
        <v>7456</v>
      </c>
      <c r="J2444" s="9">
        <v>147</v>
      </c>
      <c r="K2444" s="9" t="s">
        <v>7474</v>
      </c>
      <c r="L2444" s="9" t="s">
        <v>7507</v>
      </c>
      <c r="M2444" s="9">
        <v>548.78</v>
      </c>
      <c r="N2444" s="9">
        <v>316.19</v>
      </c>
      <c r="O2444" s="9">
        <v>1</v>
      </c>
      <c r="P2444" s="9"/>
      <c r="Q2444" s="9">
        <v>809</v>
      </c>
      <c r="R2444" s="9">
        <v>4</v>
      </c>
    </row>
    <row r="2445" spans="1:18" x14ac:dyDescent="0.3">
      <c r="A2445" s="9">
        <v>1340</v>
      </c>
      <c r="B2445" s="9" t="s">
        <v>2461</v>
      </c>
      <c r="C2445" s="9">
        <v>44</v>
      </c>
      <c r="D2445" s="9" t="s">
        <v>5019</v>
      </c>
      <c r="E2445" s="9" t="s">
        <v>5208</v>
      </c>
      <c r="F2445" s="9">
        <v>0</v>
      </c>
      <c r="G2445" s="9">
        <v>11113</v>
      </c>
      <c r="H2445" s="9" t="s">
        <v>5208</v>
      </c>
      <c r="I2445" s="9" t="s">
        <v>7457</v>
      </c>
      <c r="J2445" s="9">
        <v>117</v>
      </c>
      <c r="K2445" s="9" t="s">
        <v>7483</v>
      </c>
      <c r="L2445" s="9" t="s">
        <v>7507</v>
      </c>
      <c r="M2445" s="9">
        <v>470.86</v>
      </c>
      <c r="N2445" s="9">
        <v>190.25</v>
      </c>
      <c r="O2445" s="9">
        <v>5</v>
      </c>
      <c r="P2445" s="9"/>
      <c r="Q2445" s="9">
        <v>338</v>
      </c>
      <c r="R2445" s="9">
        <v>4</v>
      </c>
    </row>
    <row r="2446" spans="1:18" x14ac:dyDescent="0.3">
      <c r="A2446" s="9">
        <v>1769</v>
      </c>
      <c r="B2446" s="9" t="s">
        <v>2462</v>
      </c>
      <c r="C2446" s="9">
        <v>53</v>
      </c>
      <c r="D2446" s="9" t="s">
        <v>5021</v>
      </c>
      <c r="E2446" s="9" t="s">
        <v>6323</v>
      </c>
      <c r="F2446" s="9">
        <v>0</v>
      </c>
      <c r="G2446" s="9">
        <v>12253</v>
      </c>
      <c r="H2446" s="9" t="s">
        <v>6323</v>
      </c>
      <c r="I2446" s="9" t="s">
        <v>7457</v>
      </c>
      <c r="J2446" s="9">
        <v>127</v>
      </c>
      <c r="K2446" s="9" t="s">
        <v>7489</v>
      </c>
      <c r="L2446" s="9" t="s">
        <v>7510</v>
      </c>
      <c r="M2446" s="9">
        <v>710.45</v>
      </c>
      <c r="N2446" s="9">
        <v>377.17</v>
      </c>
      <c r="O2446" s="9">
        <v>2</v>
      </c>
      <c r="P2446" s="9"/>
      <c r="Q2446" s="9">
        <v>654</v>
      </c>
      <c r="R2446" s="9">
        <v>7</v>
      </c>
    </row>
    <row r="2447" spans="1:18" x14ac:dyDescent="0.3">
      <c r="A2447" s="9">
        <v>1760</v>
      </c>
      <c r="B2447" s="9" t="s">
        <v>2463</v>
      </c>
      <c r="C2447" s="9">
        <v>53</v>
      </c>
      <c r="D2447" s="9" t="s">
        <v>5020</v>
      </c>
      <c r="E2447" s="9" t="s">
        <v>6088</v>
      </c>
      <c r="F2447" s="9">
        <v>0</v>
      </c>
      <c r="G2447" s="9">
        <v>13098</v>
      </c>
      <c r="H2447" s="9" t="s">
        <v>6088</v>
      </c>
      <c r="I2447" s="9" t="s">
        <v>7455</v>
      </c>
      <c r="J2447" s="9">
        <v>122</v>
      </c>
      <c r="K2447" s="9" t="s">
        <v>7465</v>
      </c>
      <c r="L2447" s="9" t="s">
        <v>7508</v>
      </c>
      <c r="M2447" s="9">
        <v>538.71</v>
      </c>
      <c r="N2447" s="9">
        <v>262.16000000000003</v>
      </c>
      <c r="O2447" s="9">
        <v>5</v>
      </c>
      <c r="P2447" s="9"/>
      <c r="Q2447" s="9">
        <v>633</v>
      </c>
      <c r="R2447" s="9">
        <v>6</v>
      </c>
    </row>
    <row r="2448" spans="1:18" x14ac:dyDescent="0.3">
      <c r="A2448" s="9">
        <v>1968</v>
      </c>
      <c r="B2448" s="9" t="s">
        <v>2464</v>
      </c>
      <c r="C2448" s="9">
        <v>36</v>
      </c>
      <c r="D2448" s="9" t="s">
        <v>5023</v>
      </c>
      <c r="E2448" s="9" t="s">
        <v>6707</v>
      </c>
      <c r="F2448" s="9">
        <v>1</v>
      </c>
      <c r="G2448" s="9">
        <v>13449</v>
      </c>
      <c r="H2448" s="9" t="s">
        <v>6707</v>
      </c>
      <c r="I2448" s="9" t="s">
        <v>7456</v>
      </c>
      <c r="J2448" s="9">
        <v>137</v>
      </c>
      <c r="K2448" s="9" t="s">
        <v>7484</v>
      </c>
      <c r="L2448" s="9" t="s">
        <v>7509</v>
      </c>
      <c r="M2448" s="9">
        <v>844.52</v>
      </c>
      <c r="N2448" s="9">
        <v>418.73</v>
      </c>
      <c r="O2448" s="9">
        <v>2</v>
      </c>
      <c r="P2448" s="9"/>
      <c r="Q2448" s="9">
        <v>755</v>
      </c>
      <c r="R2448" s="9">
        <v>4</v>
      </c>
    </row>
    <row r="2449" spans="1:18" x14ac:dyDescent="0.3">
      <c r="A2449" s="9">
        <v>1448</v>
      </c>
      <c r="B2449" s="9" t="s">
        <v>2465</v>
      </c>
      <c r="C2449" s="9">
        <v>30</v>
      </c>
      <c r="D2449" s="9" t="s">
        <v>5020</v>
      </c>
      <c r="E2449" s="9" t="s">
        <v>6708</v>
      </c>
      <c r="F2449" s="9">
        <v>0</v>
      </c>
      <c r="G2449" s="9">
        <v>13642</v>
      </c>
      <c r="H2449" s="9" t="s">
        <v>6708</v>
      </c>
      <c r="I2449" s="9" t="s">
        <v>7456</v>
      </c>
      <c r="J2449" s="9">
        <v>119</v>
      </c>
      <c r="K2449" s="9" t="s">
        <v>7459</v>
      </c>
      <c r="L2449" s="9" t="s">
        <v>7509</v>
      </c>
      <c r="M2449" s="9">
        <v>1171.5999999999999</v>
      </c>
      <c r="N2449" s="9">
        <v>470.01</v>
      </c>
      <c r="O2449" s="9">
        <v>2</v>
      </c>
      <c r="P2449" s="9">
        <v>0.2</v>
      </c>
      <c r="Q2449" s="9">
        <v>390</v>
      </c>
      <c r="R2449" s="9">
        <v>5</v>
      </c>
    </row>
    <row r="2450" spans="1:18" x14ac:dyDescent="0.3">
      <c r="A2450" s="9">
        <v>1834</v>
      </c>
      <c r="B2450" s="9" t="s">
        <v>2466</v>
      </c>
      <c r="C2450" s="9">
        <v>34</v>
      </c>
      <c r="D2450" s="9" t="s">
        <v>5023</v>
      </c>
      <c r="E2450" s="9" t="s">
        <v>6695</v>
      </c>
      <c r="F2450" s="9">
        <v>1</v>
      </c>
      <c r="G2450" s="9">
        <v>13655</v>
      </c>
      <c r="H2450" s="9" t="s">
        <v>6695</v>
      </c>
      <c r="I2450" s="9" t="s">
        <v>7456</v>
      </c>
      <c r="J2450" s="9">
        <v>139</v>
      </c>
      <c r="K2450" s="9" t="s">
        <v>7486</v>
      </c>
      <c r="L2450" s="9" t="s">
        <v>7508</v>
      </c>
      <c r="M2450" s="9">
        <v>1027.97</v>
      </c>
      <c r="N2450" s="9">
        <v>708.58</v>
      </c>
      <c r="O2450" s="9">
        <v>5</v>
      </c>
      <c r="P2450" s="9"/>
      <c r="Q2450" s="9">
        <v>1724</v>
      </c>
      <c r="R2450" s="9">
        <v>1</v>
      </c>
    </row>
    <row r="2451" spans="1:18" x14ac:dyDescent="0.3">
      <c r="A2451" s="9">
        <v>2203</v>
      </c>
      <c r="B2451" s="9" t="s">
        <v>2467</v>
      </c>
      <c r="C2451" s="9">
        <v>48</v>
      </c>
      <c r="D2451" s="9" t="s">
        <v>5019</v>
      </c>
      <c r="E2451" s="9" t="s">
        <v>6709</v>
      </c>
      <c r="F2451" s="9">
        <v>1</v>
      </c>
      <c r="G2451" s="9">
        <v>11438</v>
      </c>
      <c r="H2451" s="9" t="s">
        <v>6709</v>
      </c>
      <c r="I2451" s="9" t="s">
        <v>7457</v>
      </c>
      <c r="J2451" s="9">
        <v>135</v>
      </c>
      <c r="K2451" s="9" t="s">
        <v>7458</v>
      </c>
      <c r="L2451" s="9" t="s">
        <v>7508</v>
      </c>
      <c r="M2451" s="9">
        <v>476.96</v>
      </c>
      <c r="N2451" s="9">
        <v>264.76</v>
      </c>
      <c r="O2451" s="9">
        <v>3</v>
      </c>
      <c r="P2451" s="9"/>
      <c r="Q2451" s="9">
        <v>1251</v>
      </c>
      <c r="R2451" s="9">
        <v>3</v>
      </c>
    </row>
    <row r="2452" spans="1:18" x14ac:dyDescent="0.3">
      <c r="A2452" s="9">
        <v>2430</v>
      </c>
      <c r="B2452" s="9" t="s">
        <v>2468</v>
      </c>
      <c r="C2452" s="9">
        <v>34</v>
      </c>
      <c r="D2452" s="9" t="s">
        <v>5020</v>
      </c>
      <c r="E2452" s="9" t="s">
        <v>6710</v>
      </c>
      <c r="F2452" s="9">
        <v>0</v>
      </c>
      <c r="G2452" s="9">
        <v>13298</v>
      </c>
      <c r="H2452" s="9" t="s">
        <v>6710</v>
      </c>
      <c r="I2452" s="9" t="s">
        <v>7456</v>
      </c>
      <c r="J2452" s="9">
        <v>113</v>
      </c>
      <c r="K2452" s="9" t="s">
        <v>7460</v>
      </c>
      <c r="L2452" s="9" t="s">
        <v>7510</v>
      </c>
      <c r="M2452" s="9">
        <v>816.67</v>
      </c>
      <c r="N2452" s="9">
        <v>466.93</v>
      </c>
      <c r="O2452" s="9">
        <v>4</v>
      </c>
      <c r="P2452" s="9">
        <v>0.2</v>
      </c>
      <c r="Q2452" s="9">
        <v>399</v>
      </c>
      <c r="R2452" s="9">
        <v>4</v>
      </c>
    </row>
    <row r="2453" spans="1:18" x14ac:dyDescent="0.3">
      <c r="A2453" s="9">
        <v>2219</v>
      </c>
      <c r="B2453" s="9" t="s">
        <v>2469</v>
      </c>
      <c r="C2453" s="9">
        <v>28</v>
      </c>
      <c r="D2453" s="9" t="s">
        <v>5018</v>
      </c>
      <c r="E2453" s="9" t="s">
        <v>6711</v>
      </c>
      <c r="F2453" s="9">
        <v>0</v>
      </c>
      <c r="G2453" s="9">
        <v>10602</v>
      </c>
      <c r="H2453" s="9" t="s">
        <v>6711</v>
      </c>
      <c r="I2453" s="9" t="s">
        <v>7457</v>
      </c>
      <c r="J2453" s="9">
        <v>114</v>
      </c>
      <c r="K2453" s="9" t="s">
        <v>7463</v>
      </c>
      <c r="L2453" s="9" t="s">
        <v>7509</v>
      </c>
      <c r="M2453" s="9">
        <v>1268.18</v>
      </c>
      <c r="N2453" s="9">
        <v>760.7</v>
      </c>
      <c r="O2453" s="9">
        <v>4</v>
      </c>
      <c r="P2453" s="9"/>
      <c r="Q2453" s="9">
        <v>528</v>
      </c>
      <c r="R2453" s="9">
        <v>5</v>
      </c>
    </row>
    <row r="2454" spans="1:18" x14ac:dyDescent="0.3">
      <c r="A2454" s="9">
        <v>2489</v>
      </c>
      <c r="B2454" s="9" t="s">
        <v>2470</v>
      </c>
      <c r="C2454" s="9">
        <v>39</v>
      </c>
      <c r="D2454" s="9" t="s">
        <v>5022</v>
      </c>
      <c r="E2454" s="9" t="s">
        <v>5396</v>
      </c>
      <c r="F2454" s="9">
        <v>1</v>
      </c>
      <c r="G2454" s="9">
        <v>11091</v>
      </c>
      <c r="H2454" s="9" t="s">
        <v>5396</v>
      </c>
      <c r="I2454" s="9" t="s">
        <v>7457</v>
      </c>
      <c r="J2454" s="9">
        <v>148</v>
      </c>
      <c r="K2454" s="9" t="s">
        <v>7491</v>
      </c>
      <c r="L2454" s="9" t="s">
        <v>7507</v>
      </c>
      <c r="M2454" s="9">
        <v>148.9</v>
      </c>
      <c r="N2454" s="9">
        <v>95.19</v>
      </c>
      <c r="O2454" s="9">
        <v>4</v>
      </c>
      <c r="P2454" s="9"/>
      <c r="Q2454" s="9">
        <v>347</v>
      </c>
      <c r="R2454" s="9">
        <v>5</v>
      </c>
    </row>
    <row r="2455" spans="1:18" x14ac:dyDescent="0.3">
      <c r="A2455" s="9">
        <v>1310</v>
      </c>
      <c r="B2455" s="9" t="s">
        <v>2471</v>
      </c>
      <c r="C2455" s="9">
        <v>56</v>
      </c>
      <c r="D2455" s="9" t="s">
        <v>5018</v>
      </c>
      <c r="E2455" s="9" t="s">
        <v>5563</v>
      </c>
      <c r="F2455" s="9">
        <v>0</v>
      </c>
      <c r="G2455" s="9">
        <v>10361</v>
      </c>
      <c r="H2455" s="9" t="s">
        <v>5563</v>
      </c>
      <c r="I2455" s="9" t="s">
        <v>7457</v>
      </c>
      <c r="J2455" s="9">
        <v>131</v>
      </c>
      <c r="K2455" s="9" t="s">
        <v>7504</v>
      </c>
      <c r="L2455" s="9" t="s">
        <v>7510</v>
      </c>
      <c r="M2455" s="9">
        <v>163.53</v>
      </c>
      <c r="N2455" s="9">
        <v>95.24</v>
      </c>
      <c r="O2455" s="9">
        <v>4</v>
      </c>
      <c r="P2455" s="9"/>
      <c r="Q2455" s="9">
        <v>450</v>
      </c>
      <c r="R2455" s="9">
        <v>5</v>
      </c>
    </row>
    <row r="2456" spans="1:18" x14ac:dyDescent="0.3">
      <c r="A2456" s="9">
        <v>1261</v>
      </c>
      <c r="B2456" s="9" t="s">
        <v>2472</v>
      </c>
      <c r="C2456" s="9">
        <v>42</v>
      </c>
      <c r="D2456" s="9" t="s">
        <v>5018</v>
      </c>
      <c r="E2456" s="9" t="s">
        <v>5472</v>
      </c>
      <c r="F2456" s="9">
        <v>0</v>
      </c>
      <c r="G2456" s="9">
        <v>11283</v>
      </c>
      <c r="H2456" s="9" t="s">
        <v>5472</v>
      </c>
      <c r="I2456" s="9" t="s">
        <v>7457</v>
      </c>
      <c r="J2456" s="9">
        <v>145</v>
      </c>
      <c r="K2456" s="9" t="s">
        <v>7470</v>
      </c>
      <c r="L2456" s="9" t="s">
        <v>7510</v>
      </c>
      <c r="M2456" s="9">
        <v>856.45</v>
      </c>
      <c r="N2456" s="9">
        <v>538.41999999999996</v>
      </c>
      <c r="O2456" s="9">
        <v>1</v>
      </c>
      <c r="P2456" s="9"/>
      <c r="Q2456" s="9">
        <v>819</v>
      </c>
      <c r="R2456" s="9">
        <v>5</v>
      </c>
    </row>
    <row r="2457" spans="1:18" x14ac:dyDescent="0.3">
      <c r="A2457" s="9">
        <v>2442</v>
      </c>
      <c r="B2457" s="9" t="s">
        <v>2473</v>
      </c>
      <c r="C2457" s="9">
        <v>35</v>
      </c>
      <c r="D2457" s="9" t="s">
        <v>5018</v>
      </c>
      <c r="E2457" s="9" t="s">
        <v>6712</v>
      </c>
      <c r="F2457" s="9">
        <v>0</v>
      </c>
      <c r="G2457" s="9">
        <v>12705</v>
      </c>
      <c r="H2457" s="9" t="s">
        <v>6712</v>
      </c>
      <c r="I2457" s="9" t="s">
        <v>7455</v>
      </c>
      <c r="J2457" s="9">
        <v>102</v>
      </c>
      <c r="K2457" s="9" t="s">
        <v>7494</v>
      </c>
      <c r="L2457" s="9" t="s">
        <v>7507</v>
      </c>
      <c r="M2457" s="9">
        <v>976.72</v>
      </c>
      <c r="N2457" s="9">
        <v>522.16999999999996</v>
      </c>
      <c r="O2457" s="9">
        <v>2</v>
      </c>
      <c r="P2457" s="9"/>
      <c r="Q2457" s="9">
        <v>615</v>
      </c>
      <c r="R2457" s="9">
        <v>5</v>
      </c>
    </row>
    <row r="2458" spans="1:18" x14ac:dyDescent="0.3">
      <c r="A2458" s="9">
        <v>1405</v>
      </c>
      <c r="B2458" s="9" t="s">
        <v>2474</v>
      </c>
      <c r="C2458" s="9">
        <v>44</v>
      </c>
      <c r="D2458" s="9" t="s">
        <v>5022</v>
      </c>
      <c r="E2458" s="9" t="s">
        <v>5174</v>
      </c>
      <c r="F2458" s="9">
        <v>1</v>
      </c>
      <c r="G2458" s="9">
        <v>11086</v>
      </c>
      <c r="H2458" s="9" t="s">
        <v>5174</v>
      </c>
      <c r="I2458" s="9" t="s">
        <v>7456</v>
      </c>
      <c r="J2458" s="9">
        <v>146</v>
      </c>
      <c r="K2458" s="9" t="s">
        <v>7505</v>
      </c>
      <c r="L2458" s="9" t="s">
        <v>7510</v>
      </c>
      <c r="M2458" s="9">
        <v>356.55</v>
      </c>
      <c r="N2458" s="9">
        <v>182.33</v>
      </c>
      <c r="O2458" s="9">
        <v>1</v>
      </c>
      <c r="P2458" s="9">
        <v>0.2</v>
      </c>
      <c r="Q2458" s="9">
        <v>567</v>
      </c>
      <c r="R2458" s="9">
        <v>5</v>
      </c>
    </row>
    <row r="2459" spans="1:18" x14ac:dyDescent="0.3">
      <c r="A2459" s="9">
        <v>1142</v>
      </c>
      <c r="B2459" s="9" t="s">
        <v>2475</v>
      </c>
      <c r="C2459" s="9">
        <v>41</v>
      </c>
      <c r="D2459" s="9" t="s">
        <v>5018</v>
      </c>
      <c r="E2459" s="9" t="s">
        <v>5397</v>
      </c>
      <c r="F2459" s="9">
        <v>0</v>
      </c>
      <c r="G2459" s="9">
        <v>13926</v>
      </c>
      <c r="H2459" s="9" t="s">
        <v>5397</v>
      </c>
      <c r="I2459" s="9" t="s">
        <v>7456</v>
      </c>
      <c r="J2459" s="9">
        <v>139</v>
      </c>
      <c r="K2459" s="9" t="s">
        <v>7486</v>
      </c>
      <c r="L2459" s="9" t="s">
        <v>7508</v>
      </c>
      <c r="M2459" s="9">
        <v>1130.57</v>
      </c>
      <c r="N2459" s="9">
        <v>731.41</v>
      </c>
      <c r="O2459" s="9">
        <v>4</v>
      </c>
      <c r="P2459" s="9"/>
      <c r="Q2459" s="9">
        <v>368</v>
      </c>
      <c r="R2459" s="9">
        <v>5</v>
      </c>
    </row>
    <row r="2460" spans="1:18" x14ac:dyDescent="0.3">
      <c r="A2460" s="9">
        <v>1341</v>
      </c>
      <c r="B2460" s="9" t="s">
        <v>2476</v>
      </c>
      <c r="C2460" s="9">
        <v>10</v>
      </c>
      <c r="D2460" s="9" t="s">
        <v>5023</v>
      </c>
      <c r="E2460" s="9" t="s">
        <v>6713</v>
      </c>
      <c r="F2460" s="9">
        <v>0</v>
      </c>
      <c r="G2460" s="9">
        <v>12015</v>
      </c>
      <c r="H2460" s="9" t="s">
        <v>6713</v>
      </c>
      <c r="I2460" s="9" t="s">
        <v>7457</v>
      </c>
      <c r="J2460" s="9">
        <v>137</v>
      </c>
      <c r="K2460" s="9" t="s">
        <v>7484</v>
      </c>
      <c r="L2460" s="9" t="s">
        <v>7507</v>
      </c>
      <c r="M2460" s="9">
        <v>987.08</v>
      </c>
      <c r="N2460" s="9">
        <v>651.07000000000005</v>
      </c>
      <c r="O2460" s="9">
        <v>4</v>
      </c>
      <c r="P2460" s="9"/>
      <c r="Q2460" s="9">
        <v>806</v>
      </c>
      <c r="R2460" s="9">
        <v>5</v>
      </c>
    </row>
    <row r="2461" spans="1:18" x14ac:dyDescent="0.3">
      <c r="A2461" s="9">
        <v>2339</v>
      </c>
      <c r="B2461" s="9" t="s">
        <v>2477</v>
      </c>
      <c r="C2461" s="9">
        <v>50</v>
      </c>
      <c r="D2461" s="9" t="s">
        <v>5020</v>
      </c>
      <c r="E2461" s="9" t="s">
        <v>6714</v>
      </c>
      <c r="F2461" s="9">
        <v>0</v>
      </c>
      <c r="G2461" s="9">
        <v>10971</v>
      </c>
      <c r="H2461" s="9" t="s">
        <v>6714</v>
      </c>
      <c r="I2461" s="9" t="s">
        <v>7457</v>
      </c>
      <c r="J2461" s="9">
        <v>114</v>
      </c>
      <c r="K2461" s="9" t="s">
        <v>7463</v>
      </c>
      <c r="L2461" s="9" t="s">
        <v>7507</v>
      </c>
      <c r="M2461" s="9">
        <v>1388.77</v>
      </c>
      <c r="N2461" s="9">
        <v>612.91999999999996</v>
      </c>
      <c r="O2461" s="9">
        <v>5</v>
      </c>
      <c r="P2461" s="9"/>
      <c r="Q2461" s="9">
        <v>606</v>
      </c>
      <c r="R2461" s="9">
        <v>3</v>
      </c>
    </row>
    <row r="2462" spans="1:18" x14ac:dyDescent="0.3">
      <c r="A2462" s="9">
        <v>2124</v>
      </c>
      <c r="B2462" s="9" t="s">
        <v>2478</v>
      </c>
      <c r="C2462" s="9">
        <v>46</v>
      </c>
      <c r="D2462" s="9" t="s">
        <v>5019</v>
      </c>
      <c r="E2462" s="9" t="s">
        <v>6715</v>
      </c>
      <c r="F2462" s="9">
        <v>0</v>
      </c>
      <c r="G2462" s="9">
        <v>11715</v>
      </c>
      <c r="H2462" s="9" t="s">
        <v>6715</v>
      </c>
      <c r="I2462" s="9" t="s">
        <v>7457</v>
      </c>
      <c r="J2462" s="9">
        <v>109</v>
      </c>
      <c r="K2462" s="9" t="s">
        <v>7466</v>
      </c>
      <c r="L2462" s="9" t="s">
        <v>7509</v>
      </c>
      <c r="M2462" s="9">
        <v>294.98</v>
      </c>
      <c r="N2462" s="9">
        <v>166.01</v>
      </c>
      <c r="O2462" s="9">
        <v>4</v>
      </c>
      <c r="P2462" s="9"/>
      <c r="Q2462" s="9">
        <v>633</v>
      </c>
      <c r="R2462" s="9">
        <v>4</v>
      </c>
    </row>
    <row r="2463" spans="1:18" x14ac:dyDescent="0.3">
      <c r="A2463" s="9">
        <v>1243</v>
      </c>
      <c r="B2463" s="9" t="s">
        <v>2479</v>
      </c>
      <c r="C2463" s="9">
        <v>40</v>
      </c>
      <c r="D2463" s="9" t="s">
        <v>5018</v>
      </c>
      <c r="E2463" s="9" t="s">
        <v>5071</v>
      </c>
      <c r="F2463" s="9">
        <v>1</v>
      </c>
      <c r="G2463" s="9">
        <v>13027</v>
      </c>
      <c r="H2463" s="9" t="s">
        <v>5071</v>
      </c>
      <c r="I2463" s="9" t="s">
        <v>7455</v>
      </c>
      <c r="J2463" s="9">
        <v>110</v>
      </c>
      <c r="K2463" s="9" t="s">
        <v>7493</v>
      </c>
      <c r="L2463" s="9" t="s">
        <v>7507</v>
      </c>
      <c r="M2463" s="9">
        <v>1139.49</v>
      </c>
      <c r="N2463" s="9">
        <v>689.5</v>
      </c>
      <c r="O2463" s="9">
        <v>2</v>
      </c>
      <c r="P2463" s="9"/>
      <c r="Q2463" s="9">
        <v>1286</v>
      </c>
      <c r="R2463" s="9">
        <v>2</v>
      </c>
    </row>
    <row r="2464" spans="1:18" x14ac:dyDescent="0.3">
      <c r="A2464" s="9">
        <v>1489</v>
      </c>
      <c r="B2464" s="9" t="s">
        <v>2480</v>
      </c>
      <c r="C2464" s="9">
        <v>55</v>
      </c>
      <c r="D2464" s="9" t="s">
        <v>5018</v>
      </c>
      <c r="E2464" s="9" t="s">
        <v>6392</v>
      </c>
      <c r="F2464" s="9">
        <v>0</v>
      </c>
      <c r="G2464" s="9">
        <v>11646</v>
      </c>
      <c r="H2464" s="9" t="s">
        <v>6392</v>
      </c>
      <c r="I2464" s="9" t="s">
        <v>7457</v>
      </c>
      <c r="J2464" s="9">
        <v>107</v>
      </c>
      <c r="K2464" s="9" t="s">
        <v>7485</v>
      </c>
      <c r="L2464" s="9" t="s">
        <v>7510</v>
      </c>
      <c r="M2464" s="9">
        <v>171.28</v>
      </c>
      <c r="N2464" s="9">
        <v>72.81</v>
      </c>
      <c r="O2464" s="9">
        <v>4</v>
      </c>
      <c r="P2464" s="9"/>
      <c r="Q2464" s="9">
        <v>338</v>
      </c>
      <c r="R2464" s="9">
        <v>6</v>
      </c>
    </row>
    <row r="2465" spans="1:18" x14ac:dyDescent="0.3">
      <c r="A2465" s="9">
        <v>1011</v>
      </c>
      <c r="B2465" s="9" t="s">
        <v>2481</v>
      </c>
      <c r="C2465" s="9">
        <v>58</v>
      </c>
      <c r="D2465" s="9" t="s">
        <v>5019</v>
      </c>
      <c r="E2465" s="9" t="s">
        <v>6157</v>
      </c>
      <c r="F2465" s="9">
        <v>0</v>
      </c>
      <c r="G2465" s="9">
        <v>11726</v>
      </c>
      <c r="H2465" s="9" t="s">
        <v>6157</v>
      </c>
      <c r="I2465" s="9" t="s">
        <v>7456</v>
      </c>
      <c r="J2465" s="9">
        <v>128</v>
      </c>
      <c r="K2465" s="9" t="s">
        <v>7473</v>
      </c>
      <c r="L2465" s="9" t="s">
        <v>7509</v>
      </c>
      <c r="M2465" s="9">
        <v>869.67</v>
      </c>
      <c r="N2465" s="9">
        <v>590.4</v>
      </c>
      <c r="O2465" s="9">
        <v>4</v>
      </c>
      <c r="P2465" s="9"/>
      <c r="Q2465" s="9">
        <v>588</v>
      </c>
      <c r="R2465" s="9">
        <v>5</v>
      </c>
    </row>
    <row r="2466" spans="1:18" x14ac:dyDescent="0.3">
      <c r="A2466" s="9">
        <v>2262</v>
      </c>
      <c r="B2466" s="9" t="s">
        <v>2482</v>
      </c>
      <c r="C2466" s="9">
        <v>51</v>
      </c>
      <c r="D2466" s="9" t="s">
        <v>5019</v>
      </c>
      <c r="E2466" s="9" t="s">
        <v>6716</v>
      </c>
      <c r="F2466" s="9">
        <v>1</v>
      </c>
      <c r="G2466" s="9">
        <v>12988</v>
      </c>
      <c r="H2466" s="9" t="s">
        <v>6716</v>
      </c>
      <c r="I2466" s="9" t="s">
        <v>7456</v>
      </c>
      <c r="J2466" s="9">
        <v>146</v>
      </c>
      <c r="K2466" s="9" t="s">
        <v>7505</v>
      </c>
      <c r="L2466" s="9" t="s">
        <v>7510</v>
      </c>
      <c r="M2466" s="9">
        <v>850.25</v>
      </c>
      <c r="N2466" s="9">
        <v>472.77</v>
      </c>
      <c r="O2466" s="9">
        <v>1</v>
      </c>
      <c r="P2466" s="9"/>
      <c r="Q2466" s="9">
        <v>892</v>
      </c>
      <c r="R2466" s="9">
        <v>5</v>
      </c>
    </row>
    <row r="2467" spans="1:18" x14ac:dyDescent="0.3">
      <c r="A2467" s="9">
        <v>1560</v>
      </c>
      <c r="B2467" s="9" t="s">
        <v>2483</v>
      </c>
      <c r="C2467" s="9">
        <v>27</v>
      </c>
      <c r="D2467" s="9" t="s">
        <v>5018</v>
      </c>
      <c r="E2467" s="9" t="s">
        <v>6157</v>
      </c>
      <c r="F2467" s="9">
        <v>0</v>
      </c>
      <c r="G2467" s="9">
        <v>10907</v>
      </c>
      <c r="H2467" s="9" t="s">
        <v>6157</v>
      </c>
      <c r="I2467" s="9" t="s">
        <v>7455</v>
      </c>
      <c r="J2467" s="9">
        <v>125</v>
      </c>
      <c r="K2467" s="9" t="s">
        <v>7479</v>
      </c>
      <c r="L2467" s="9" t="s">
        <v>7508</v>
      </c>
      <c r="M2467" s="9">
        <v>613.16</v>
      </c>
      <c r="N2467" s="9">
        <v>363.99</v>
      </c>
      <c r="O2467" s="9">
        <v>2</v>
      </c>
      <c r="P2467" s="9">
        <v>0.1</v>
      </c>
      <c r="Q2467" s="9">
        <v>386</v>
      </c>
      <c r="R2467" s="9">
        <v>6</v>
      </c>
    </row>
    <row r="2468" spans="1:18" x14ac:dyDescent="0.3">
      <c r="A2468" s="9">
        <v>1041</v>
      </c>
      <c r="B2468" s="9" t="s">
        <v>2484</v>
      </c>
      <c r="C2468" s="9">
        <v>27</v>
      </c>
      <c r="D2468" s="9" t="s">
        <v>5023</v>
      </c>
      <c r="E2468" s="9" t="s">
        <v>6178</v>
      </c>
      <c r="F2468" s="9">
        <v>1</v>
      </c>
      <c r="G2468" s="9">
        <v>13463</v>
      </c>
      <c r="H2468" s="9" t="s">
        <v>6178</v>
      </c>
      <c r="I2468" s="9" t="s">
        <v>7457</v>
      </c>
      <c r="J2468" s="9">
        <v>146</v>
      </c>
      <c r="K2468" s="9" t="s">
        <v>7505</v>
      </c>
      <c r="L2468" s="9" t="s">
        <v>7508</v>
      </c>
      <c r="M2468" s="9">
        <v>1274.6300000000001</v>
      </c>
      <c r="N2468" s="9">
        <v>578.01</v>
      </c>
      <c r="O2468" s="9">
        <v>3</v>
      </c>
      <c r="P2468" s="9"/>
      <c r="Q2468" s="9">
        <v>1073</v>
      </c>
      <c r="R2468" s="9">
        <v>3</v>
      </c>
    </row>
    <row r="2469" spans="1:18" x14ac:dyDescent="0.3">
      <c r="A2469" s="9">
        <v>1677</v>
      </c>
      <c r="B2469" s="9" t="s">
        <v>2485</v>
      </c>
      <c r="C2469" s="9">
        <v>56</v>
      </c>
      <c r="D2469" s="9" t="s">
        <v>5019</v>
      </c>
      <c r="E2469" s="9" t="s">
        <v>5853</v>
      </c>
      <c r="F2469" s="9">
        <v>0</v>
      </c>
      <c r="G2469" s="9">
        <v>10245</v>
      </c>
      <c r="H2469" s="9" t="s">
        <v>5853</v>
      </c>
      <c r="I2469" s="9" t="s">
        <v>7456</v>
      </c>
      <c r="J2469" s="9">
        <v>128</v>
      </c>
      <c r="K2469" s="9" t="s">
        <v>7473</v>
      </c>
      <c r="L2469" s="9" t="s">
        <v>7509</v>
      </c>
      <c r="M2469" s="9">
        <v>56.34</v>
      </c>
      <c r="N2469" s="9">
        <v>27.01</v>
      </c>
      <c r="O2469" s="9">
        <v>5</v>
      </c>
      <c r="P2469" s="9"/>
      <c r="Q2469" s="9">
        <v>740</v>
      </c>
      <c r="R2469" s="9">
        <v>2</v>
      </c>
    </row>
    <row r="2470" spans="1:18" x14ac:dyDescent="0.3">
      <c r="A2470" s="9">
        <v>1593</v>
      </c>
      <c r="B2470" s="9" t="s">
        <v>2486</v>
      </c>
      <c r="C2470" s="9">
        <v>11</v>
      </c>
      <c r="D2470" s="9" t="s">
        <v>5020</v>
      </c>
      <c r="E2470" s="9" t="s">
        <v>6717</v>
      </c>
      <c r="F2470" s="9">
        <v>0</v>
      </c>
      <c r="G2470" s="9">
        <v>12325</v>
      </c>
      <c r="H2470" s="9" t="s">
        <v>6717</v>
      </c>
      <c r="I2470" s="9" t="s">
        <v>7455</v>
      </c>
      <c r="J2470" s="9">
        <v>102</v>
      </c>
      <c r="K2470" s="9" t="s">
        <v>7494</v>
      </c>
      <c r="L2470" s="9" t="s">
        <v>7509</v>
      </c>
      <c r="M2470" s="9">
        <v>804.26</v>
      </c>
      <c r="N2470" s="9">
        <v>350.9</v>
      </c>
      <c r="O2470" s="9">
        <v>3</v>
      </c>
      <c r="P2470" s="9"/>
      <c r="Q2470" s="9">
        <v>506</v>
      </c>
      <c r="R2470" s="9">
        <v>5</v>
      </c>
    </row>
    <row r="2471" spans="1:18" x14ac:dyDescent="0.3">
      <c r="A2471" s="9">
        <v>2452</v>
      </c>
      <c r="B2471" s="9" t="s">
        <v>2487</v>
      </c>
      <c r="C2471" s="9">
        <v>37</v>
      </c>
      <c r="D2471" s="9" t="s">
        <v>5020</v>
      </c>
      <c r="E2471" s="9" t="s">
        <v>5766</v>
      </c>
      <c r="F2471" s="9">
        <v>1</v>
      </c>
      <c r="G2471" s="9">
        <v>10346</v>
      </c>
      <c r="H2471" s="9" t="s">
        <v>5766</v>
      </c>
      <c r="I2471" s="9" t="s">
        <v>7456</v>
      </c>
      <c r="J2471" s="9">
        <v>117</v>
      </c>
      <c r="K2471" s="9" t="s">
        <v>7483</v>
      </c>
      <c r="L2471" s="9" t="s">
        <v>7510</v>
      </c>
      <c r="M2471" s="9">
        <v>364.87</v>
      </c>
      <c r="N2471" s="9">
        <v>174.85</v>
      </c>
      <c r="O2471" s="9">
        <v>1</v>
      </c>
      <c r="P2471" s="9"/>
      <c r="Q2471" s="9">
        <v>528</v>
      </c>
      <c r="R2471" s="9">
        <v>4</v>
      </c>
    </row>
    <row r="2472" spans="1:18" x14ac:dyDescent="0.3">
      <c r="A2472" s="9">
        <v>2181</v>
      </c>
      <c r="B2472" s="9" t="s">
        <v>2488</v>
      </c>
      <c r="C2472" s="9">
        <v>46</v>
      </c>
      <c r="D2472" s="9" t="s">
        <v>5023</v>
      </c>
      <c r="E2472" s="9" t="s">
        <v>6294</v>
      </c>
      <c r="F2472" s="9">
        <v>1</v>
      </c>
      <c r="G2472" s="9">
        <v>11960</v>
      </c>
      <c r="H2472" s="9" t="s">
        <v>6294</v>
      </c>
      <c r="I2472" s="9" t="s">
        <v>7455</v>
      </c>
      <c r="J2472" s="9">
        <v>104</v>
      </c>
      <c r="K2472" s="9" t="s">
        <v>7499</v>
      </c>
      <c r="L2472" s="9" t="s">
        <v>7508</v>
      </c>
      <c r="M2472" s="9">
        <v>1128.07</v>
      </c>
      <c r="N2472" s="9">
        <v>617.87</v>
      </c>
      <c r="O2472" s="9">
        <v>4</v>
      </c>
      <c r="P2472" s="9"/>
      <c r="Q2472" s="9">
        <v>677</v>
      </c>
      <c r="R2472" s="9">
        <v>2</v>
      </c>
    </row>
    <row r="2473" spans="1:18" x14ac:dyDescent="0.3">
      <c r="A2473" s="9">
        <v>2239</v>
      </c>
      <c r="B2473" s="9" t="s">
        <v>2489</v>
      </c>
      <c r="C2473" s="9">
        <v>13</v>
      </c>
      <c r="D2473" s="9" t="s">
        <v>5022</v>
      </c>
      <c r="E2473" s="9" t="s">
        <v>6718</v>
      </c>
      <c r="F2473" s="9">
        <v>0</v>
      </c>
      <c r="G2473" s="9">
        <v>10371</v>
      </c>
      <c r="H2473" s="9" t="s">
        <v>6718</v>
      </c>
      <c r="I2473" s="9" t="s">
        <v>7457</v>
      </c>
      <c r="J2473" s="9">
        <v>113</v>
      </c>
      <c r="K2473" s="9" t="s">
        <v>7460</v>
      </c>
      <c r="L2473" s="9" t="s">
        <v>7511</v>
      </c>
      <c r="M2473" s="9">
        <v>112.45</v>
      </c>
      <c r="N2473" s="9">
        <v>73.099999999999994</v>
      </c>
      <c r="O2473" s="9">
        <v>5</v>
      </c>
      <c r="P2473" s="9">
        <v>0.05</v>
      </c>
      <c r="Q2473" s="9">
        <v>541</v>
      </c>
      <c r="R2473" s="9">
        <v>4</v>
      </c>
    </row>
    <row r="2474" spans="1:18" x14ac:dyDescent="0.3">
      <c r="A2474" s="9">
        <v>2485</v>
      </c>
      <c r="B2474" s="9" t="s">
        <v>2490</v>
      </c>
      <c r="C2474" s="9">
        <v>43</v>
      </c>
      <c r="D2474" s="9" t="s">
        <v>5021</v>
      </c>
      <c r="E2474" s="9" t="s">
        <v>6719</v>
      </c>
      <c r="F2474" s="9">
        <v>0</v>
      </c>
      <c r="G2474" s="9">
        <v>10808</v>
      </c>
      <c r="H2474" s="9" t="s">
        <v>6719</v>
      </c>
      <c r="I2474" s="9" t="s">
        <v>7456</v>
      </c>
      <c r="J2474" s="9">
        <v>118</v>
      </c>
      <c r="K2474" s="9" t="s">
        <v>7501</v>
      </c>
      <c r="L2474" s="9" t="s">
        <v>7508</v>
      </c>
      <c r="M2474" s="9">
        <v>1255.75</v>
      </c>
      <c r="N2474" s="9">
        <v>703.37</v>
      </c>
      <c r="O2474" s="9">
        <v>2</v>
      </c>
      <c r="P2474" s="9"/>
      <c r="Q2474" s="9">
        <v>527</v>
      </c>
      <c r="R2474" s="9">
        <v>4</v>
      </c>
    </row>
    <row r="2475" spans="1:18" x14ac:dyDescent="0.3">
      <c r="A2475" s="9">
        <v>1133</v>
      </c>
      <c r="B2475" s="9" t="s">
        <v>2491</v>
      </c>
      <c r="C2475" s="9">
        <v>54</v>
      </c>
      <c r="D2475" s="9" t="s">
        <v>5023</v>
      </c>
      <c r="E2475" s="9" t="s">
        <v>5168</v>
      </c>
      <c r="F2475" s="9">
        <v>1</v>
      </c>
      <c r="G2475" s="9">
        <v>12896</v>
      </c>
      <c r="H2475" s="9" t="s">
        <v>5168</v>
      </c>
      <c r="I2475" s="9" t="s">
        <v>7456</v>
      </c>
      <c r="J2475" s="9">
        <v>103</v>
      </c>
      <c r="K2475" s="9" t="s">
        <v>7472</v>
      </c>
      <c r="L2475" s="9" t="s">
        <v>7508</v>
      </c>
      <c r="M2475" s="9">
        <v>1265.23</v>
      </c>
      <c r="N2475" s="9">
        <v>598.88</v>
      </c>
      <c r="O2475" s="9">
        <v>5</v>
      </c>
      <c r="P2475" s="9"/>
      <c r="Q2475" s="9">
        <v>694</v>
      </c>
      <c r="R2475" s="9">
        <v>2</v>
      </c>
    </row>
    <row r="2476" spans="1:18" x14ac:dyDescent="0.3">
      <c r="A2476" s="9">
        <v>2090</v>
      </c>
      <c r="B2476" s="9" t="s">
        <v>2492</v>
      </c>
      <c r="C2476" s="9">
        <v>17</v>
      </c>
      <c r="D2476" s="9" t="s">
        <v>5018</v>
      </c>
      <c r="E2476" s="9" t="s">
        <v>5911</v>
      </c>
      <c r="F2476" s="9">
        <v>1</v>
      </c>
      <c r="G2476" s="9">
        <v>12170</v>
      </c>
      <c r="H2476" s="9" t="s">
        <v>5911</v>
      </c>
      <c r="I2476" s="9" t="s">
        <v>7457</v>
      </c>
      <c r="J2476" s="9">
        <v>137</v>
      </c>
      <c r="K2476" s="9" t="s">
        <v>7484</v>
      </c>
      <c r="L2476" s="9" t="s">
        <v>7508</v>
      </c>
      <c r="M2476" s="9">
        <v>1257.6600000000001</v>
      </c>
      <c r="N2476" s="9"/>
      <c r="O2476" s="9">
        <v>1</v>
      </c>
      <c r="P2476" s="9">
        <v>0.2</v>
      </c>
      <c r="Q2476" s="9">
        <v>1236</v>
      </c>
      <c r="R2476" s="9">
        <v>1</v>
      </c>
    </row>
    <row r="2477" spans="1:18" x14ac:dyDescent="0.3">
      <c r="A2477" s="9">
        <v>2030</v>
      </c>
      <c r="B2477" s="9" t="s">
        <v>2493</v>
      </c>
      <c r="C2477" s="9">
        <v>64</v>
      </c>
      <c r="D2477" s="9" t="s">
        <v>5021</v>
      </c>
      <c r="E2477" s="9" t="s">
        <v>5380</v>
      </c>
      <c r="F2477" s="9">
        <v>0</v>
      </c>
      <c r="G2477" s="9">
        <v>13128</v>
      </c>
      <c r="H2477" s="9" t="s">
        <v>5380</v>
      </c>
      <c r="I2477" s="9" t="s">
        <v>7457</v>
      </c>
      <c r="J2477" s="9">
        <v>133</v>
      </c>
      <c r="K2477" s="9" t="s">
        <v>7498</v>
      </c>
      <c r="L2477" s="9" t="s">
        <v>7510</v>
      </c>
      <c r="M2477" s="9">
        <v>271.22000000000003</v>
      </c>
      <c r="N2477" s="9">
        <v>159.1</v>
      </c>
      <c r="O2477" s="9">
        <v>4</v>
      </c>
      <c r="P2477" s="9"/>
      <c r="Q2477" s="9">
        <v>441</v>
      </c>
      <c r="R2477" s="9">
        <v>5</v>
      </c>
    </row>
    <row r="2478" spans="1:18" x14ac:dyDescent="0.3">
      <c r="A2478" s="9">
        <v>1947</v>
      </c>
      <c r="B2478" s="9" t="s">
        <v>2494</v>
      </c>
      <c r="C2478" s="9">
        <v>24</v>
      </c>
      <c r="D2478" s="9" t="s">
        <v>5018</v>
      </c>
      <c r="E2478" s="9" t="s">
        <v>6576</v>
      </c>
      <c r="F2478" s="9">
        <v>1</v>
      </c>
      <c r="G2478" s="9">
        <v>10159</v>
      </c>
      <c r="H2478" s="9" t="s">
        <v>6576</v>
      </c>
      <c r="I2478" s="9" t="s">
        <v>7455</v>
      </c>
      <c r="J2478" s="9">
        <v>141</v>
      </c>
      <c r="K2478" s="9" t="s">
        <v>7490</v>
      </c>
      <c r="L2478" s="9" t="s">
        <v>7510</v>
      </c>
      <c r="M2478" s="9">
        <v>964.09</v>
      </c>
      <c r="N2478" s="9">
        <v>507.16</v>
      </c>
      <c r="O2478" s="9">
        <v>1</v>
      </c>
      <c r="P2478" s="9">
        <v>0.05</v>
      </c>
      <c r="Q2478" s="9">
        <v>450</v>
      </c>
      <c r="R2478" s="9">
        <v>4</v>
      </c>
    </row>
    <row r="2479" spans="1:18" x14ac:dyDescent="0.3">
      <c r="A2479" s="9">
        <v>1072</v>
      </c>
      <c r="B2479" s="9" t="s">
        <v>2495</v>
      </c>
      <c r="C2479" s="9">
        <v>48</v>
      </c>
      <c r="D2479" s="9" t="s">
        <v>5020</v>
      </c>
      <c r="E2479" s="9" t="s">
        <v>6720</v>
      </c>
      <c r="F2479" s="9">
        <v>0</v>
      </c>
      <c r="G2479" s="9">
        <v>11150</v>
      </c>
      <c r="H2479" s="9" t="s">
        <v>6720</v>
      </c>
      <c r="I2479" s="9" t="s">
        <v>7457</v>
      </c>
      <c r="J2479" s="9">
        <v>124</v>
      </c>
      <c r="K2479" s="9" t="s">
        <v>7497</v>
      </c>
      <c r="L2479" s="9" t="s">
        <v>7508</v>
      </c>
      <c r="M2479" s="9">
        <v>70.83</v>
      </c>
      <c r="N2479" s="9">
        <v>49.25</v>
      </c>
      <c r="O2479" s="9">
        <v>2</v>
      </c>
      <c r="P2479" s="9"/>
      <c r="Q2479" s="9">
        <v>514</v>
      </c>
      <c r="R2479" s="9">
        <v>7</v>
      </c>
    </row>
    <row r="2480" spans="1:18" x14ac:dyDescent="0.3">
      <c r="A2480" s="9">
        <v>1398</v>
      </c>
      <c r="B2480" s="9" t="s">
        <v>2496</v>
      </c>
      <c r="C2480" s="9">
        <v>38</v>
      </c>
      <c r="D2480" s="9" t="s">
        <v>5019</v>
      </c>
      <c r="E2480" s="9" t="s">
        <v>6721</v>
      </c>
      <c r="F2480" s="9">
        <v>0</v>
      </c>
      <c r="G2480" s="9">
        <v>12784</v>
      </c>
      <c r="H2480" s="9" t="s">
        <v>6721</v>
      </c>
      <c r="I2480" s="9" t="s">
        <v>7456</v>
      </c>
      <c r="J2480" s="9">
        <v>108</v>
      </c>
      <c r="K2480" s="9" t="s">
        <v>7496</v>
      </c>
      <c r="L2480" s="9" t="s">
        <v>7508</v>
      </c>
      <c r="M2480" s="9">
        <v>1279.55</v>
      </c>
      <c r="N2480" s="9">
        <v>811.14</v>
      </c>
      <c r="O2480" s="9">
        <v>3</v>
      </c>
      <c r="P2480" s="9"/>
      <c r="Q2480" s="9">
        <v>677</v>
      </c>
      <c r="R2480" s="9">
        <v>6</v>
      </c>
    </row>
    <row r="2481" spans="1:18" x14ac:dyDescent="0.3">
      <c r="A2481" s="9">
        <v>2428</v>
      </c>
      <c r="B2481" s="9" t="s">
        <v>2497</v>
      </c>
      <c r="C2481" s="9">
        <v>41</v>
      </c>
      <c r="D2481" s="9" t="s">
        <v>5018</v>
      </c>
      <c r="E2481" s="9" t="s">
        <v>6722</v>
      </c>
      <c r="F2481" s="9">
        <v>1</v>
      </c>
      <c r="G2481" s="9">
        <v>13678</v>
      </c>
      <c r="H2481" s="9" t="s">
        <v>6722</v>
      </c>
      <c r="I2481" s="9" t="s">
        <v>7456</v>
      </c>
      <c r="J2481" s="9">
        <v>135</v>
      </c>
      <c r="K2481" s="9" t="s">
        <v>7458</v>
      </c>
      <c r="L2481" s="9" t="s">
        <v>7508</v>
      </c>
      <c r="M2481" s="9">
        <v>1098.31</v>
      </c>
      <c r="N2481" s="9"/>
      <c r="O2481" s="9">
        <v>4</v>
      </c>
      <c r="P2481" s="9">
        <v>0.2</v>
      </c>
      <c r="Q2481" s="9">
        <v>636</v>
      </c>
      <c r="R2481" s="9">
        <v>4</v>
      </c>
    </row>
    <row r="2482" spans="1:18" x14ac:dyDescent="0.3">
      <c r="A2482" s="9">
        <v>1577</v>
      </c>
      <c r="B2482" s="9" t="s">
        <v>2498</v>
      </c>
      <c r="C2482" s="9">
        <v>150</v>
      </c>
      <c r="D2482" s="9" t="s">
        <v>5020</v>
      </c>
      <c r="E2482" s="9" t="s">
        <v>6193</v>
      </c>
      <c r="F2482" s="9">
        <v>1</v>
      </c>
      <c r="G2482" s="9">
        <v>11334</v>
      </c>
      <c r="H2482" s="9" t="s">
        <v>6193</v>
      </c>
      <c r="I2482" s="9" t="s">
        <v>7457</v>
      </c>
      <c r="J2482" s="9">
        <v>102</v>
      </c>
      <c r="K2482" s="9" t="s">
        <v>7494</v>
      </c>
      <c r="L2482" s="9" t="s">
        <v>7507</v>
      </c>
      <c r="M2482" s="9">
        <v>820.17</v>
      </c>
      <c r="N2482" s="9">
        <v>331.08</v>
      </c>
      <c r="O2482" s="9">
        <v>4</v>
      </c>
      <c r="P2482" s="9">
        <v>0.05</v>
      </c>
      <c r="Q2482" s="9">
        <v>776</v>
      </c>
      <c r="R2482" s="9">
        <v>4</v>
      </c>
    </row>
    <row r="2483" spans="1:18" x14ac:dyDescent="0.3">
      <c r="A2483" s="9">
        <v>1858</v>
      </c>
      <c r="B2483" s="9" t="s">
        <v>2499</v>
      </c>
      <c r="C2483" s="9">
        <v>58</v>
      </c>
      <c r="D2483" s="9" t="s">
        <v>5023</v>
      </c>
      <c r="E2483" s="9" t="s">
        <v>5515</v>
      </c>
      <c r="F2483" s="9">
        <v>0</v>
      </c>
      <c r="G2483" s="9">
        <v>10517</v>
      </c>
      <c r="H2483" s="9" t="s">
        <v>5515</v>
      </c>
      <c r="I2483" s="9" t="s">
        <v>7457</v>
      </c>
      <c r="J2483" s="9">
        <v>133</v>
      </c>
      <c r="K2483" s="9" t="s">
        <v>7498</v>
      </c>
      <c r="L2483" s="9" t="s">
        <v>7507</v>
      </c>
      <c r="M2483" s="9">
        <v>1109.3599999999999</v>
      </c>
      <c r="N2483" s="9">
        <v>702.6</v>
      </c>
      <c r="O2483" s="9">
        <v>1</v>
      </c>
      <c r="P2483" s="9"/>
      <c r="Q2483" s="9">
        <v>551</v>
      </c>
      <c r="R2483" s="9">
        <v>5</v>
      </c>
    </row>
    <row r="2484" spans="1:18" x14ac:dyDescent="0.3">
      <c r="A2484" s="9">
        <v>1129</v>
      </c>
      <c r="B2484" s="9" t="s">
        <v>2500</v>
      </c>
      <c r="C2484" s="9">
        <v>44</v>
      </c>
      <c r="D2484" s="9" t="s">
        <v>5018</v>
      </c>
      <c r="E2484" s="9" t="s">
        <v>5170</v>
      </c>
      <c r="F2484" s="9">
        <v>0</v>
      </c>
      <c r="G2484" s="9">
        <v>12982</v>
      </c>
      <c r="H2484" s="9" t="s">
        <v>5170</v>
      </c>
      <c r="I2484" s="9" t="s">
        <v>7457</v>
      </c>
      <c r="J2484" s="9">
        <v>112</v>
      </c>
      <c r="K2484" s="9" t="s">
        <v>7492</v>
      </c>
      <c r="L2484" s="9" t="s">
        <v>7510</v>
      </c>
      <c r="M2484" s="9">
        <v>186.77</v>
      </c>
      <c r="N2484" s="9">
        <v>85.61</v>
      </c>
      <c r="O2484" s="9">
        <v>1</v>
      </c>
      <c r="P2484" s="9"/>
      <c r="Q2484" s="9">
        <v>434</v>
      </c>
      <c r="R2484" s="9">
        <v>4</v>
      </c>
    </row>
    <row r="2485" spans="1:18" x14ac:dyDescent="0.3">
      <c r="A2485" s="9">
        <v>1930</v>
      </c>
      <c r="B2485" s="9" t="s">
        <v>2501</v>
      </c>
      <c r="C2485" s="9">
        <v>64</v>
      </c>
      <c r="D2485" s="9" t="s">
        <v>5020</v>
      </c>
      <c r="E2485" s="9" t="s">
        <v>6723</v>
      </c>
      <c r="F2485" s="9">
        <v>0</v>
      </c>
      <c r="G2485" s="9">
        <v>11288</v>
      </c>
      <c r="H2485" s="9" t="s">
        <v>6723</v>
      </c>
      <c r="I2485" s="9" t="s">
        <v>7457</v>
      </c>
      <c r="J2485" s="9">
        <v>122</v>
      </c>
      <c r="K2485" s="9" t="s">
        <v>7465</v>
      </c>
      <c r="L2485" s="9" t="s">
        <v>7508</v>
      </c>
      <c r="M2485" s="9">
        <v>816.55</v>
      </c>
      <c r="N2485" s="9">
        <v>470.12</v>
      </c>
      <c r="O2485" s="9">
        <v>1</v>
      </c>
      <c r="P2485" s="9"/>
      <c r="Q2485" s="9">
        <v>576</v>
      </c>
      <c r="R2485" s="9">
        <v>3</v>
      </c>
    </row>
    <row r="2486" spans="1:18" x14ac:dyDescent="0.3">
      <c r="A2486" s="9">
        <v>2489</v>
      </c>
      <c r="B2486" s="9" t="s">
        <v>2502</v>
      </c>
      <c r="C2486" s="9">
        <v>21</v>
      </c>
      <c r="D2486" s="9" t="s">
        <v>5019</v>
      </c>
      <c r="E2486" s="9" t="s">
        <v>6724</v>
      </c>
      <c r="F2486" s="9">
        <v>1</v>
      </c>
      <c r="G2486" s="9">
        <v>10745</v>
      </c>
      <c r="H2486" s="9" t="s">
        <v>6724</v>
      </c>
      <c r="I2486" s="9" t="s">
        <v>7456</v>
      </c>
      <c r="J2486" s="9">
        <v>113</v>
      </c>
      <c r="K2486" s="9" t="s">
        <v>7460</v>
      </c>
      <c r="L2486" s="9" t="s">
        <v>7507</v>
      </c>
      <c r="M2486" s="9">
        <v>472.35</v>
      </c>
      <c r="N2486" s="9">
        <v>252.34</v>
      </c>
      <c r="O2486" s="9">
        <v>4</v>
      </c>
      <c r="P2486" s="9"/>
      <c r="Q2486" s="9">
        <v>347</v>
      </c>
      <c r="R2486" s="9">
        <v>5</v>
      </c>
    </row>
    <row r="2487" spans="1:18" x14ac:dyDescent="0.3">
      <c r="A2487" s="9">
        <v>2229</v>
      </c>
      <c r="B2487" s="9" t="s">
        <v>2503</v>
      </c>
      <c r="C2487" s="9">
        <v>37</v>
      </c>
      <c r="D2487" s="9" t="s">
        <v>5018</v>
      </c>
      <c r="E2487" s="9" t="s">
        <v>6725</v>
      </c>
      <c r="F2487" s="9">
        <v>1</v>
      </c>
      <c r="G2487" s="9">
        <v>12335</v>
      </c>
      <c r="H2487" s="9" t="s">
        <v>6725</v>
      </c>
      <c r="I2487" s="9" t="s">
        <v>7455</v>
      </c>
      <c r="J2487" s="9">
        <v>110</v>
      </c>
      <c r="K2487" s="9" t="s">
        <v>7493</v>
      </c>
      <c r="L2487" s="9" t="s">
        <v>7509</v>
      </c>
      <c r="M2487" s="9">
        <v>1460.3</v>
      </c>
      <c r="N2487" s="9">
        <v>834.53</v>
      </c>
      <c r="O2487" s="9">
        <v>1</v>
      </c>
      <c r="P2487" s="9">
        <v>0.2</v>
      </c>
      <c r="Q2487" s="9">
        <v>1053</v>
      </c>
      <c r="R2487" s="9">
        <v>3</v>
      </c>
    </row>
    <row r="2488" spans="1:18" x14ac:dyDescent="0.3">
      <c r="A2488" s="9">
        <v>1265</v>
      </c>
      <c r="B2488" s="9" t="s">
        <v>2504</v>
      </c>
      <c r="C2488" s="9">
        <v>43</v>
      </c>
      <c r="D2488" s="9" t="s">
        <v>5022</v>
      </c>
      <c r="E2488" s="9" t="s">
        <v>6694</v>
      </c>
      <c r="F2488" s="9">
        <v>1</v>
      </c>
      <c r="G2488" s="9">
        <v>10419</v>
      </c>
      <c r="H2488" s="9" t="s">
        <v>6694</v>
      </c>
      <c r="I2488" s="9" t="s">
        <v>7456</v>
      </c>
      <c r="J2488" s="9">
        <v>117</v>
      </c>
      <c r="K2488" s="9" t="s">
        <v>7483</v>
      </c>
      <c r="L2488" s="9" t="s">
        <v>7509</v>
      </c>
      <c r="M2488" s="9">
        <v>1292.82</v>
      </c>
      <c r="N2488" s="9">
        <v>568.88</v>
      </c>
      <c r="O2488" s="9">
        <v>5</v>
      </c>
      <c r="P2488" s="9"/>
      <c r="Q2488" s="9">
        <v>980</v>
      </c>
      <c r="R2488" s="9">
        <v>3</v>
      </c>
    </row>
    <row r="2489" spans="1:18" x14ac:dyDescent="0.3">
      <c r="A2489" s="9">
        <v>1792</v>
      </c>
      <c r="B2489" s="9" t="s">
        <v>2505</v>
      </c>
      <c r="C2489" s="9">
        <v>40</v>
      </c>
      <c r="D2489" s="9" t="s">
        <v>5020</v>
      </c>
      <c r="E2489" s="9" t="s">
        <v>5674</v>
      </c>
      <c r="F2489" s="9">
        <v>1</v>
      </c>
      <c r="G2489" s="9">
        <v>13967</v>
      </c>
      <c r="H2489" s="9" t="s">
        <v>5674</v>
      </c>
      <c r="I2489" s="9" t="s">
        <v>7456</v>
      </c>
      <c r="J2489" s="9">
        <v>143</v>
      </c>
      <c r="K2489" s="9" t="s">
        <v>7475</v>
      </c>
      <c r="L2489" s="9" t="s">
        <v>7508</v>
      </c>
      <c r="M2489" s="9">
        <v>1113.25</v>
      </c>
      <c r="N2489" s="9">
        <v>597.89</v>
      </c>
      <c r="O2489" s="9">
        <v>5</v>
      </c>
      <c r="P2489" s="9"/>
      <c r="Q2489" s="9">
        <v>948</v>
      </c>
      <c r="R2489" s="9">
        <v>4</v>
      </c>
    </row>
    <row r="2490" spans="1:18" x14ac:dyDescent="0.3">
      <c r="A2490" s="9">
        <v>1252</v>
      </c>
      <c r="B2490" s="9" t="s">
        <v>2506</v>
      </c>
      <c r="C2490" s="9">
        <v>50</v>
      </c>
      <c r="D2490" s="9" t="s">
        <v>5018</v>
      </c>
      <c r="E2490" s="9" t="s">
        <v>6552</v>
      </c>
      <c r="F2490" s="9">
        <v>0</v>
      </c>
      <c r="G2490" s="9">
        <v>11551</v>
      </c>
      <c r="H2490" s="9" t="s">
        <v>6552</v>
      </c>
      <c r="I2490" s="9" t="s">
        <v>7455</v>
      </c>
      <c r="J2490" s="9">
        <v>105</v>
      </c>
      <c r="K2490" s="9" t="s">
        <v>7461</v>
      </c>
      <c r="L2490" s="9" t="s">
        <v>7507</v>
      </c>
      <c r="M2490" s="9">
        <v>1403.93</v>
      </c>
      <c r="N2490" s="9">
        <v>577.13</v>
      </c>
      <c r="O2490" s="9">
        <v>5</v>
      </c>
      <c r="P2490" s="9">
        <v>0.05</v>
      </c>
      <c r="Q2490" s="9">
        <v>621</v>
      </c>
      <c r="R2490" s="9">
        <v>4</v>
      </c>
    </row>
    <row r="2491" spans="1:18" x14ac:dyDescent="0.3">
      <c r="A2491" s="9">
        <v>1821</v>
      </c>
      <c r="B2491" s="9" t="s">
        <v>2507</v>
      </c>
      <c r="C2491" s="9">
        <v>37</v>
      </c>
      <c r="D2491" s="9" t="s">
        <v>5019</v>
      </c>
      <c r="E2491" s="9" t="s">
        <v>6276</v>
      </c>
      <c r="F2491" s="9">
        <v>0</v>
      </c>
      <c r="G2491" s="9">
        <v>10139</v>
      </c>
      <c r="H2491" s="9" t="s">
        <v>6276</v>
      </c>
      <c r="I2491" s="9" t="s">
        <v>7457</v>
      </c>
      <c r="J2491" s="9">
        <v>109</v>
      </c>
      <c r="K2491" s="9" t="s">
        <v>7466</v>
      </c>
      <c r="L2491" s="9" t="s">
        <v>7509</v>
      </c>
      <c r="M2491" s="9">
        <v>552.91999999999996</v>
      </c>
      <c r="N2491" s="9">
        <v>227.97</v>
      </c>
      <c r="O2491" s="9">
        <v>4</v>
      </c>
      <c r="P2491" s="9">
        <v>0.1</v>
      </c>
      <c r="Q2491" s="9">
        <v>673</v>
      </c>
      <c r="R2491" s="9">
        <v>7</v>
      </c>
    </row>
    <row r="2492" spans="1:18" x14ac:dyDescent="0.3">
      <c r="A2492" s="9">
        <v>2312</v>
      </c>
      <c r="B2492" s="9" t="s">
        <v>2508</v>
      </c>
      <c r="C2492" s="9">
        <v>71</v>
      </c>
      <c r="D2492" s="9" t="s">
        <v>5018</v>
      </c>
      <c r="E2492" s="9" t="s">
        <v>6726</v>
      </c>
      <c r="F2492" s="9">
        <v>0</v>
      </c>
      <c r="G2492" s="9">
        <v>11832</v>
      </c>
      <c r="H2492" s="9" t="s">
        <v>6726</v>
      </c>
      <c r="I2492" s="9" t="s">
        <v>7455</v>
      </c>
      <c r="J2492" s="9">
        <v>113</v>
      </c>
      <c r="K2492" s="9" t="s">
        <v>7460</v>
      </c>
      <c r="L2492" s="9" t="s">
        <v>7510</v>
      </c>
      <c r="M2492" s="9">
        <v>1356.28</v>
      </c>
      <c r="N2492" s="9">
        <v>810.14</v>
      </c>
      <c r="O2492" s="9">
        <v>1</v>
      </c>
      <c r="P2492" s="9"/>
      <c r="Q2492" s="9">
        <v>622</v>
      </c>
      <c r="R2492" s="9">
        <v>7</v>
      </c>
    </row>
    <row r="2493" spans="1:18" x14ac:dyDescent="0.3">
      <c r="A2493" s="9">
        <v>1163</v>
      </c>
      <c r="B2493" s="9" t="s">
        <v>2509</v>
      </c>
      <c r="C2493" s="9">
        <v>40</v>
      </c>
      <c r="D2493" s="9" t="s">
        <v>5018</v>
      </c>
      <c r="E2493" s="9" t="s">
        <v>6727</v>
      </c>
      <c r="F2493" s="9">
        <v>0</v>
      </c>
      <c r="G2493" s="9">
        <v>10706</v>
      </c>
      <c r="H2493" s="9" t="s">
        <v>6727</v>
      </c>
      <c r="I2493" s="9" t="s">
        <v>7456</v>
      </c>
      <c r="J2493" s="9">
        <v>123</v>
      </c>
      <c r="K2493" s="9" t="s">
        <v>7502</v>
      </c>
      <c r="L2493" s="9" t="s">
        <v>7509</v>
      </c>
      <c r="M2493" s="9">
        <v>521.6</v>
      </c>
      <c r="N2493" s="9">
        <v>357.56</v>
      </c>
      <c r="O2493" s="9">
        <v>2</v>
      </c>
      <c r="P2493" s="9">
        <v>0.05</v>
      </c>
      <c r="Q2493" s="9">
        <v>327</v>
      </c>
      <c r="R2493" s="9">
        <v>4</v>
      </c>
    </row>
    <row r="2494" spans="1:18" x14ac:dyDescent="0.3">
      <c r="A2494" s="9">
        <v>1094</v>
      </c>
      <c r="B2494" s="9" t="s">
        <v>2510</v>
      </c>
      <c r="C2494" s="9">
        <v>-3</v>
      </c>
      <c r="D2494" s="9" t="s">
        <v>5022</v>
      </c>
      <c r="E2494" s="9" t="s">
        <v>6048</v>
      </c>
      <c r="F2494" s="9">
        <v>0</v>
      </c>
      <c r="G2494" s="9">
        <v>10697</v>
      </c>
      <c r="H2494" s="9" t="s">
        <v>6048</v>
      </c>
      <c r="I2494" s="9" t="s">
        <v>7457</v>
      </c>
      <c r="J2494" s="9">
        <v>130</v>
      </c>
      <c r="K2494" s="9" t="s">
        <v>7487</v>
      </c>
      <c r="L2494" s="9" t="s">
        <v>7510</v>
      </c>
      <c r="M2494" s="9">
        <v>1112.56</v>
      </c>
      <c r="N2494" s="9">
        <v>704.49</v>
      </c>
      <c r="O2494" s="9">
        <v>1</v>
      </c>
      <c r="P2494" s="9"/>
      <c r="Q2494" s="9">
        <v>353</v>
      </c>
      <c r="R2494" s="9">
        <v>4</v>
      </c>
    </row>
    <row r="2495" spans="1:18" x14ac:dyDescent="0.3">
      <c r="A2495" s="9">
        <v>1832</v>
      </c>
      <c r="B2495" s="9" t="s">
        <v>2511</v>
      </c>
      <c r="C2495" s="9">
        <v>41</v>
      </c>
      <c r="D2495" s="9" t="s">
        <v>5020</v>
      </c>
      <c r="E2495" s="9" t="s">
        <v>5046</v>
      </c>
      <c r="F2495" s="9">
        <v>0</v>
      </c>
      <c r="G2495" s="9">
        <v>13034</v>
      </c>
      <c r="H2495" s="9" t="s">
        <v>5046</v>
      </c>
      <c r="I2495" s="9" t="s">
        <v>7457</v>
      </c>
      <c r="J2495" s="9">
        <v>143</v>
      </c>
      <c r="K2495" s="9" t="s">
        <v>7475</v>
      </c>
      <c r="L2495" s="9" t="s">
        <v>7509</v>
      </c>
      <c r="M2495" s="9">
        <v>1117.8</v>
      </c>
      <c r="N2495" s="9">
        <v>604.45000000000005</v>
      </c>
      <c r="O2495" s="9">
        <v>4</v>
      </c>
      <c r="P2495" s="9">
        <v>0.05</v>
      </c>
      <c r="Q2495" s="9">
        <v>481</v>
      </c>
      <c r="R2495" s="9">
        <v>6</v>
      </c>
    </row>
    <row r="2496" spans="1:18" x14ac:dyDescent="0.3">
      <c r="A2496" s="9">
        <v>2133</v>
      </c>
      <c r="B2496" s="9" t="s">
        <v>2512</v>
      </c>
      <c r="C2496" s="9">
        <v>58</v>
      </c>
      <c r="D2496" s="9" t="s">
        <v>5021</v>
      </c>
      <c r="E2496" s="9" t="s">
        <v>6728</v>
      </c>
      <c r="F2496" s="9">
        <v>1</v>
      </c>
      <c r="G2496" s="9">
        <v>10474</v>
      </c>
      <c r="H2496" s="9" t="s">
        <v>6728</v>
      </c>
      <c r="I2496" s="9" t="s">
        <v>7457</v>
      </c>
      <c r="J2496" s="9">
        <v>104</v>
      </c>
      <c r="K2496" s="9" t="s">
        <v>7499</v>
      </c>
      <c r="L2496" s="9" t="s">
        <v>7509</v>
      </c>
      <c r="M2496" s="9">
        <v>76.61</v>
      </c>
      <c r="N2496" s="9">
        <v>31.93</v>
      </c>
      <c r="O2496" s="9">
        <v>5</v>
      </c>
      <c r="P2496" s="9"/>
      <c r="Q2496" s="9">
        <v>594</v>
      </c>
      <c r="R2496" s="9">
        <v>1</v>
      </c>
    </row>
    <row r="2497" spans="1:18" x14ac:dyDescent="0.3">
      <c r="A2497" s="9">
        <v>1335</v>
      </c>
      <c r="B2497" s="9" t="s">
        <v>2513</v>
      </c>
      <c r="C2497" s="9">
        <v>26</v>
      </c>
      <c r="D2497" s="9" t="s">
        <v>5018</v>
      </c>
      <c r="E2497" s="9" t="s">
        <v>6000</v>
      </c>
      <c r="F2497" s="9">
        <v>0</v>
      </c>
      <c r="G2497" s="9">
        <v>13976</v>
      </c>
      <c r="H2497" s="9" t="s">
        <v>6000</v>
      </c>
      <c r="I2497" s="9" t="s">
        <v>7457</v>
      </c>
      <c r="J2497" s="9">
        <v>121</v>
      </c>
      <c r="K2497" s="9" t="s">
        <v>7495</v>
      </c>
      <c r="L2497" s="9" t="s">
        <v>7507</v>
      </c>
      <c r="M2497" s="9">
        <v>573.54</v>
      </c>
      <c r="N2497" s="9">
        <v>237.16</v>
      </c>
      <c r="O2497" s="9">
        <v>4</v>
      </c>
      <c r="P2497" s="9">
        <v>0.2</v>
      </c>
      <c r="Q2497" s="9">
        <v>516</v>
      </c>
      <c r="R2497" s="9">
        <v>6</v>
      </c>
    </row>
    <row r="2498" spans="1:18" x14ac:dyDescent="0.3">
      <c r="A2498" s="9">
        <v>1821</v>
      </c>
      <c r="B2498" s="9" t="s">
        <v>2514</v>
      </c>
      <c r="C2498" s="9">
        <v>25</v>
      </c>
      <c r="D2498" s="9" t="s">
        <v>5021</v>
      </c>
      <c r="E2498" s="9" t="s">
        <v>6249</v>
      </c>
      <c r="F2498" s="9">
        <v>0</v>
      </c>
      <c r="G2498" s="9">
        <v>11660</v>
      </c>
      <c r="H2498" s="9" t="s">
        <v>6249</v>
      </c>
      <c r="I2498" s="9" t="s">
        <v>7457</v>
      </c>
      <c r="J2498" s="9">
        <v>143</v>
      </c>
      <c r="K2498" s="9" t="s">
        <v>7475</v>
      </c>
      <c r="L2498" s="9" t="s">
        <v>7509</v>
      </c>
      <c r="M2498" s="9">
        <v>78.180000000000007</v>
      </c>
      <c r="N2498" s="9">
        <v>34.979999999999997</v>
      </c>
      <c r="O2498" s="9">
        <v>1</v>
      </c>
      <c r="P2498" s="9"/>
      <c r="Q2498" s="9">
        <v>673</v>
      </c>
      <c r="R2498" s="9">
        <v>7</v>
      </c>
    </row>
    <row r="2499" spans="1:18" x14ac:dyDescent="0.3">
      <c r="A2499" s="9">
        <v>1237</v>
      </c>
      <c r="B2499" s="9" t="s">
        <v>2515</v>
      </c>
      <c r="C2499" s="9">
        <v>27</v>
      </c>
      <c r="D2499" s="9" t="s">
        <v>5023</v>
      </c>
      <c r="E2499" s="9" t="s">
        <v>5918</v>
      </c>
      <c r="F2499" s="9">
        <v>0</v>
      </c>
      <c r="G2499" s="9">
        <v>13600</v>
      </c>
      <c r="H2499" s="9" t="s">
        <v>5918</v>
      </c>
      <c r="I2499" s="9" t="s">
        <v>7457</v>
      </c>
      <c r="J2499" s="9">
        <v>109</v>
      </c>
      <c r="K2499" s="9" t="s">
        <v>7466</v>
      </c>
      <c r="L2499" s="9" t="s">
        <v>7509</v>
      </c>
      <c r="M2499" s="9">
        <v>1495.78</v>
      </c>
      <c r="N2499" s="9">
        <v>1036.19</v>
      </c>
      <c r="O2499" s="9">
        <v>4</v>
      </c>
      <c r="P2499" s="9"/>
      <c r="Q2499" s="9">
        <v>803</v>
      </c>
      <c r="R2499" s="9">
        <v>3</v>
      </c>
    </row>
    <row r="2500" spans="1:18" x14ac:dyDescent="0.3">
      <c r="A2500" s="9">
        <v>1380</v>
      </c>
      <c r="B2500" s="9" t="s">
        <v>2516</v>
      </c>
      <c r="C2500" s="9">
        <v>23</v>
      </c>
      <c r="D2500" s="9" t="s">
        <v>5018</v>
      </c>
      <c r="E2500" s="9" t="s">
        <v>5937</v>
      </c>
      <c r="F2500" s="9">
        <v>1</v>
      </c>
      <c r="G2500" s="9">
        <v>11901</v>
      </c>
      <c r="H2500" s="9" t="s">
        <v>5937</v>
      </c>
      <c r="I2500" s="9" t="s">
        <v>7455</v>
      </c>
      <c r="J2500" s="9">
        <v>107</v>
      </c>
      <c r="K2500" s="9" t="s">
        <v>7485</v>
      </c>
      <c r="L2500" s="9" t="s">
        <v>7510</v>
      </c>
      <c r="M2500" s="9">
        <v>227.19</v>
      </c>
      <c r="N2500" s="9">
        <v>118.05</v>
      </c>
      <c r="O2500" s="9">
        <v>2</v>
      </c>
      <c r="P2500" s="9"/>
      <c r="Q2500" s="9">
        <v>383</v>
      </c>
      <c r="R2500" s="9">
        <v>4</v>
      </c>
    </row>
    <row r="2501" spans="1:18" x14ac:dyDescent="0.3">
      <c r="A2501" s="9">
        <v>2459</v>
      </c>
      <c r="B2501" s="9" t="s">
        <v>2517</v>
      </c>
      <c r="C2501" s="9">
        <v>32</v>
      </c>
      <c r="D2501" s="9" t="s">
        <v>5021</v>
      </c>
      <c r="E2501" s="9" t="s">
        <v>6729</v>
      </c>
      <c r="F2501" s="9">
        <v>0</v>
      </c>
      <c r="G2501" s="9">
        <v>12436</v>
      </c>
      <c r="H2501" s="9" t="s">
        <v>6729</v>
      </c>
      <c r="I2501" s="9" t="s">
        <v>7457</v>
      </c>
      <c r="J2501" s="9">
        <v>116</v>
      </c>
      <c r="K2501" s="9" t="s">
        <v>7480</v>
      </c>
      <c r="L2501" s="9" t="s">
        <v>7510</v>
      </c>
      <c r="M2501" s="9">
        <v>837.08</v>
      </c>
      <c r="N2501" s="9">
        <v>546.63</v>
      </c>
      <c r="O2501" s="9">
        <v>4</v>
      </c>
      <c r="P2501" s="9">
        <v>0.05</v>
      </c>
      <c r="Q2501" s="9">
        <v>661</v>
      </c>
      <c r="R2501" s="9">
        <v>6</v>
      </c>
    </row>
    <row r="2502" spans="1:18" x14ac:dyDescent="0.3">
      <c r="A2502" s="9">
        <v>1898</v>
      </c>
      <c r="B2502" s="9" t="s">
        <v>2518</v>
      </c>
      <c r="C2502" s="9">
        <v>53</v>
      </c>
      <c r="D2502" s="9" t="s">
        <v>5023</v>
      </c>
      <c r="E2502" s="9" t="s">
        <v>5471</v>
      </c>
      <c r="F2502" s="9">
        <v>0</v>
      </c>
      <c r="G2502" s="9">
        <v>10510</v>
      </c>
      <c r="H2502" s="9" t="s">
        <v>5471</v>
      </c>
      <c r="I2502" s="9" t="s">
        <v>7455</v>
      </c>
      <c r="J2502" s="9">
        <v>123</v>
      </c>
      <c r="K2502" s="9" t="s">
        <v>7502</v>
      </c>
      <c r="L2502" s="9" t="s">
        <v>7511</v>
      </c>
      <c r="M2502" s="9">
        <v>1196.31</v>
      </c>
      <c r="N2502" s="9">
        <v>731.59</v>
      </c>
      <c r="O2502" s="9">
        <v>3</v>
      </c>
      <c r="P2502" s="9">
        <v>0.05</v>
      </c>
      <c r="Q2502" s="9">
        <v>599</v>
      </c>
      <c r="R2502" s="9">
        <v>7</v>
      </c>
    </row>
    <row r="2503" spans="1:18" x14ac:dyDescent="0.3">
      <c r="A2503" s="9">
        <v>1482</v>
      </c>
      <c r="B2503" s="9" t="s">
        <v>2519</v>
      </c>
      <c r="C2503" s="9">
        <v>62</v>
      </c>
      <c r="D2503" s="9" t="s">
        <v>5022</v>
      </c>
      <c r="E2503" s="9" t="s">
        <v>6130</v>
      </c>
      <c r="F2503" s="9">
        <v>0</v>
      </c>
      <c r="G2503" s="9">
        <v>10537</v>
      </c>
      <c r="H2503" s="9" t="s">
        <v>6130</v>
      </c>
      <c r="I2503" s="9" t="s">
        <v>7455</v>
      </c>
      <c r="J2503" s="9">
        <v>123</v>
      </c>
      <c r="K2503" s="9" t="s">
        <v>7502</v>
      </c>
      <c r="L2503" s="9" t="s">
        <v>7508</v>
      </c>
      <c r="M2503" s="9">
        <v>341.83</v>
      </c>
      <c r="N2503" s="9">
        <v>198.82</v>
      </c>
      <c r="O2503" s="9">
        <v>4</v>
      </c>
      <c r="P2503" s="9"/>
      <c r="Q2503" s="9">
        <v>1185</v>
      </c>
      <c r="R2503" s="9">
        <v>5</v>
      </c>
    </row>
    <row r="2504" spans="1:18" x14ac:dyDescent="0.3">
      <c r="A2504" s="9">
        <v>1901</v>
      </c>
      <c r="B2504" s="9" t="s">
        <v>2520</v>
      </c>
      <c r="C2504" s="9">
        <v>3</v>
      </c>
      <c r="D2504" s="9" t="s">
        <v>5020</v>
      </c>
      <c r="E2504" s="9" t="s">
        <v>6730</v>
      </c>
      <c r="F2504" s="9">
        <v>0</v>
      </c>
      <c r="G2504" s="9">
        <v>12260</v>
      </c>
      <c r="H2504" s="9" t="s">
        <v>6730</v>
      </c>
      <c r="I2504" s="9" t="s">
        <v>7455</v>
      </c>
      <c r="J2504" s="9">
        <v>131</v>
      </c>
      <c r="K2504" s="9" t="s">
        <v>7504</v>
      </c>
      <c r="L2504" s="9" t="s">
        <v>7509</v>
      </c>
      <c r="M2504" s="9">
        <v>753.33</v>
      </c>
      <c r="N2504" s="9">
        <v>515.54</v>
      </c>
      <c r="O2504" s="9">
        <v>1</v>
      </c>
      <c r="P2504" s="9"/>
      <c r="Q2504" s="9">
        <v>366</v>
      </c>
      <c r="R2504" s="9">
        <v>5</v>
      </c>
    </row>
    <row r="2505" spans="1:18" x14ac:dyDescent="0.3">
      <c r="A2505" s="9">
        <v>2048</v>
      </c>
      <c r="B2505" s="9" t="s">
        <v>2521</v>
      </c>
      <c r="C2505" s="9">
        <v>34</v>
      </c>
      <c r="D2505" s="9" t="s">
        <v>5018</v>
      </c>
      <c r="E2505" s="9" t="s">
        <v>5947</v>
      </c>
      <c r="F2505" s="9">
        <v>1</v>
      </c>
      <c r="G2505" s="9">
        <v>12944</v>
      </c>
      <c r="H2505" s="9" t="s">
        <v>5947</v>
      </c>
      <c r="I2505" s="9" t="s">
        <v>7457</v>
      </c>
      <c r="J2505" s="9">
        <v>105</v>
      </c>
      <c r="K2505" s="9" t="s">
        <v>7461</v>
      </c>
      <c r="L2505" s="9" t="s">
        <v>7509</v>
      </c>
      <c r="M2505" s="9">
        <v>930.77</v>
      </c>
      <c r="N2505" s="9">
        <v>436.65</v>
      </c>
      <c r="O2505" s="9">
        <v>3</v>
      </c>
      <c r="P2505" s="9"/>
      <c r="Q2505" s="9">
        <v>1145</v>
      </c>
      <c r="R2505" s="9">
        <v>3</v>
      </c>
    </row>
    <row r="2506" spans="1:18" x14ac:dyDescent="0.3">
      <c r="A2506" s="9">
        <v>2140</v>
      </c>
      <c r="B2506" s="9" t="s">
        <v>2522</v>
      </c>
      <c r="C2506" s="9">
        <v>44</v>
      </c>
      <c r="D2506" s="9" t="s">
        <v>5020</v>
      </c>
      <c r="E2506" s="9" t="s">
        <v>6731</v>
      </c>
      <c r="F2506" s="9">
        <v>0</v>
      </c>
      <c r="G2506" s="9">
        <v>11536</v>
      </c>
      <c r="H2506" s="9" t="s">
        <v>6731</v>
      </c>
      <c r="I2506" s="9" t="s">
        <v>7457</v>
      </c>
      <c r="J2506" s="9">
        <v>106</v>
      </c>
      <c r="K2506" s="9" t="s">
        <v>7477</v>
      </c>
      <c r="L2506" s="9" t="s">
        <v>7507</v>
      </c>
      <c r="M2506" s="9">
        <v>282.3</v>
      </c>
      <c r="N2506" s="9">
        <v>151.44</v>
      </c>
      <c r="O2506" s="9">
        <v>5</v>
      </c>
      <c r="P2506" s="9"/>
      <c r="Q2506" s="9">
        <v>429</v>
      </c>
      <c r="R2506" s="9">
        <v>6</v>
      </c>
    </row>
    <row r="2507" spans="1:18" x14ac:dyDescent="0.3">
      <c r="A2507" s="9">
        <v>1481</v>
      </c>
      <c r="B2507" s="9" t="s">
        <v>2523</v>
      </c>
      <c r="C2507" s="9">
        <v>43</v>
      </c>
      <c r="D2507" s="9" t="s">
        <v>5023</v>
      </c>
      <c r="E2507" s="9" t="s">
        <v>6732</v>
      </c>
      <c r="F2507" s="9">
        <v>0</v>
      </c>
      <c r="G2507" s="9">
        <v>13874</v>
      </c>
      <c r="H2507" s="9" t="s">
        <v>6732</v>
      </c>
      <c r="I2507" s="9" t="s">
        <v>7457</v>
      </c>
      <c r="J2507" s="9">
        <v>101</v>
      </c>
      <c r="K2507" s="9" t="s">
        <v>7478</v>
      </c>
      <c r="L2507" s="9" t="s">
        <v>7511</v>
      </c>
      <c r="M2507" s="9">
        <v>1178.9100000000001</v>
      </c>
      <c r="N2507" s="9">
        <v>777.39</v>
      </c>
      <c r="O2507" s="9">
        <v>1</v>
      </c>
      <c r="P2507" s="9"/>
      <c r="Q2507" s="9">
        <v>764</v>
      </c>
      <c r="R2507" s="9">
        <v>3</v>
      </c>
    </row>
    <row r="2508" spans="1:18" x14ac:dyDescent="0.3">
      <c r="A2508" s="9">
        <v>2415</v>
      </c>
      <c r="B2508" s="9" t="s">
        <v>2524</v>
      </c>
      <c r="C2508" s="9">
        <v>68</v>
      </c>
      <c r="D2508" s="9" t="s">
        <v>5020</v>
      </c>
      <c r="E2508" s="9" t="s">
        <v>6006</v>
      </c>
      <c r="F2508" s="9">
        <v>0</v>
      </c>
      <c r="G2508" s="9">
        <v>11288</v>
      </c>
      <c r="H2508" s="9" t="s">
        <v>6006</v>
      </c>
      <c r="I2508" s="9" t="s">
        <v>7457</v>
      </c>
      <c r="J2508" s="9">
        <v>148</v>
      </c>
      <c r="K2508" s="9" t="s">
        <v>7491</v>
      </c>
      <c r="L2508" s="9" t="s">
        <v>7511</v>
      </c>
      <c r="M2508" s="9">
        <v>484.04</v>
      </c>
      <c r="N2508" s="9">
        <v>273.74</v>
      </c>
      <c r="O2508" s="9">
        <v>2</v>
      </c>
      <c r="P2508" s="9"/>
      <c r="Q2508" s="9">
        <v>327</v>
      </c>
      <c r="R2508" s="9">
        <v>6</v>
      </c>
    </row>
    <row r="2509" spans="1:18" x14ac:dyDescent="0.3">
      <c r="A2509" s="9">
        <v>1916</v>
      </c>
      <c r="B2509" s="9" t="s">
        <v>2525</v>
      </c>
      <c r="C2509" s="9">
        <v>9</v>
      </c>
      <c r="D2509" s="9" t="s">
        <v>5020</v>
      </c>
      <c r="E2509" s="9" t="s">
        <v>5439</v>
      </c>
      <c r="F2509" s="9">
        <v>0</v>
      </c>
      <c r="G2509" s="9">
        <v>11366</v>
      </c>
      <c r="H2509" s="9" t="s">
        <v>5439</v>
      </c>
      <c r="I2509" s="9" t="s">
        <v>7456</v>
      </c>
      <c r="J2509" s="9">
        <v>128</v>
      </c>
      <c r="K2509" s="9" t="s">
        <v>7473</v>
      </c>
      <c r="L2509" s="9" t="s">
        <v>7510</v>
      </c>
      <c r="M2509" s="9">
        <v>355.98</v>
      </c>
      <c r="N2509" s="9">
        <v>168.71</v>
      </c>
      <c r="O2509" s="9">
        <v>4</v>
      </c>
      <c r="P2509" s="9"/>
      <c r="Q2509" s="9">
        <v>1265</v>
      </c>
      <c r="R2509" s="9">
        <v>6</v>
      </c>
    </row>
    <row r="2510" spans="1:18" x14ac:dyDescent="0.3">
      <c r="A2510" s="9">
        <v>1993</v>
      </c>
      <c r="B2510" s="9" t="s">
        <v>2526</v>
      </c>
      <c r="C2510" s="9">
        <v>1</v>
      </c>
      <c r="D2510" s="9" t="s">
        <v>5019</v>
      </c>
      <c r="E2510" s="9" t="s">
        <v>5501</v>
      </c>
      <c r="F2510" s="9">
        <v>0</v>
      </c>
      <c r="G2510" s="9">
        <v>11061</v>
      </c>
      <c r="H2510" s="9" t="s">
        <v>5501</v>
      </c>
      <c r="I2510" s="9" t="s">
        <v>7456</v>
      </c>
      <c r="J2510" s="9">
        <v>118</v>
      </c>
      <c r="K2510" s="9" t="s">
        <v>7501</v>
      </c>
      <c r="L2510" s="9" t="s">
        <v>7510</v>
      </c>
      <c r="M2510" s="9">
        <v>859.52</v>
      </c>
      <c r="N2510" s="9">
        <v>397.68</v>
      </c>
      <c r="O2510" s="9">
        <v>4</v>
      </c>
      <c r="P2510" s="9"/>
      <c r="Q2510" s="9">
        <v>510</v>
      </c>
      <c r="R2510" s="9">
        <v>4</v>
      </c>
    </row>
    <row r="2511" spans="1:18" x14ac:dyDescent="0.3">
      <c r="A2511" s="9">
        <v>1963</v>
      </c>
      <c r="B2511" s="9" t="s">
        <v>2527</v>
      </c>
      <c r="C2511" s="9">
        <v>70</v>
      </c>
      <c r="D2511" s="9" t="s">
        <v>5023</v>
      </c>
      <c r="E2511" s="9" t="s">
        <v>5557</v>
      </c>
      <c r="F2511" s="9">
        <v>0</v>
      </c>
      <c r="G2511" s="9">
        <v>10232</v>
      </c>
      <c r="H2511" s="9" t="s">
        <v>5557</v>
      </c>
      <c r="I2511" s="9" t="s">
        <v>7457</v>
      </c>
      <c r="J2511" s="9">
        <v>124</v>
      </c>
      <c r="K2511" s="9" t="s">
        <v>7497</v>
      </c>
      <c r="L2511" s="9" t="s">
        <v>7510</v>
      </c>
      <c r="M2511" s="9">
        <v>644.95000000000005</v>
      </c>
      <c r="N2511" s="9">
        <v>403.65</v>
      </c>
      <c r="O2511" s="9">
        <v>1</v>
      </c>
      <c r="P2511" s="9">
        <v>0.2</v>
      </c>
      <c r="Q2511" s="9">
        <v>772</v>
      </c>
      <c r="R2511" s="9">
        <v>4</v>
      </c>
    </row>
    <row r="2512" spans="1:18" x14ac:dyDescent="0.3">
      <c r="A2512" s="9">
        <v>1536</v>
      </c>
      <c r="B2512" s="9" t="s">
        <v>2528</v>
      </c>
      <c r="C2512" s="9">
        <v>51</v>
      </c>
      <c r="D2512" s="9" t="s">
        <v>5020</v>
      </c>
      <c r="E2512" s="9" t="s">
        <v>6177</v>
      </c>
      <c r="F2512" s="9">
        <v>1</v>
      </c>
      <c r="G2512" s="9">
        <v>12307</v>
      </c>
      <c r="H2512" s="9" t="s">
        <v>6177</v>
      </c>
      <c r="I2512" s="9" t="s">
        <v>7456</v>
      </c>
      <c r="J2512" s="9">
        <v>113</v>
      </c>
      <c r="K2512" s="9" t="s">
        <v>7460</v>
      </c>
      <c r="L2512" s="9" t="s">
        <v>7510</v>
      </c>
      <c r="M2512" s="9">
        <v>1384.41</v>
      </c>
      <c r="N2512" s="9">
        <v>559.08000000000004</v>
      </c>
      <c r="O2512" s="9">
        <v>4</v>
      </c>
      <c r="P2512" s="9"/>
      <c r="Q2512" s="9">
        <v>750</v>
      </c>
      <c r="R2512" s="9">
        <v>5</v>
      </c>
    </row>
    <row r="2513" spans="1:18" x14ac:dyDescent="0.3">
      <c r="A2513" s="9">
        <v>2102</v>
      </c>
      <c r="B2513" s="9" t="s">
        <v>2529</v>
      </c>
      <c r="C2513" s="9">
        <v>31</v>
      </c>
      <c r="D2513" s="9" t="s">
        <v>5021</v>
      </c>
      <c r="E2513" s="9" t="s">
        <v>6733</v>
      </c>
      <c r="F2513" s="9">
        <v>1</v>
      </c>
      <c r="G2513" s="9">
        <v>10307</v>
      </c>
      <c r="H2513" s="9" t="s">
        <v>6733</v>
      </c>
      <c r="I2513" s="9" t="s">
        <v>7457</v>
      </c>
      <c r="J2513" s="9">
        <v>133</v>
      </c>
      <c r="K2513" s="9" t="s">
        <v>7498</v>
      </c>
      <c r="L2513" s="9" t="s">
        <v>7511</v>
      </c>
      <c r="M2513" s="9">
        <v>1326.09</v>
      </c>
      <c r="N2513" s="9">
        <v>894.13</v>
      </c>
      <c r="O2513" s="9">
        <v>4</v>
      </c>
      <c r="P2513" s="9"/>
      <c r="Q2513" s="9">
        <v>1156</v>
      </c>
      <c r="R2513" s="9">
        <v>3</v>
      </c>
    </row>
    <row r="2514" spans="1:18" x14ac:dyDescent="0.3">
      <c r="A2514" s="9">
        <v>2196</v>
      </c>
      <c r="B2514" s="9" t="s">
        <v>2530</v>
      </c>
      <c r="C2514" s="9">
        <v>42</v>
      </c>
      <c r="D2514" s="9" t="s">
        <v>5023</v>
      </c>
      <c r="E2514" s="9" t="s">
        <v>6734</v>
      </c>
      <c r="F2514" s="9">
        <v>1</v>
      </c>
      <c r="G2514" s="9">
        <v>10402</v>
      </c>
      <c r="H2514" s="9" t="s">
        <v>6734</v>
      </c>
      <c r="I2514" s="9" t="s">
        <v>7457</v>
      </c>
      <c r="J2514" s="9">
        <v>110</v>
      </c>
      <c r="K2514" s="9" t="s">
        <v>7493</v>
      </c>
      <c r="L2514" s="9" t="s">
        <v>7508</v>
      </c>
      <c r="M2514" s="9">
        <v>750.86</v>
      </c>
      <c r="N2514" s="9">
        <v>304.49</v>
      </c>
      <c r="O2514" s="9">
        <v>5</v>
      </c>
      <c r="P2514" s="9"/>
      <c r="Q2514" s="9">
        <v>572</v>
      </c>
      <c r="R2514" s="9">
        <v>4</v>
      </c>
    </row>
    <row r="2515" spans="1:18" x14ac:dyDescent="0.3">
      <c r="A2515" s="9">
        <v>2035</v>
      </c>
      <c r="B2515" s="9" t="s">
        <v>2531</v>
      </c>
      <c r="C2515" s="9">
        <v>43</v>
      </c>
      <c r="D2515" s="9" t="s">
        <v>5019</v>
      </c>
      <c r="E2515" s="9" t="s">
        <v>6735</v>
      </c>
      <c r="F2515" s="9">
        <v>0</v>
      </c>
      <c r="G2515" s="9">
        <v>10996</v>
      </c>
      <c r="H2515" s="9" t="s">
        <v>6735</v>
      </c>
      <c r="I2515" s="9" t="s">
        <v>7457</v>
      </c>
      <c r="J2515" s="9">
        <v>107</v>
      </c>
      <c r="K2515" s="9" t="s">
        <v>7485</v>
      </c>
      <c r="L2515" s="9" t="s">
        <v>7507</v>
      </c>
      <c r="M2515" s="9">
        <v>570.92999999999995</v>
      </c>
      <c r="N2515" s="9">
        <v>336.45</v>
      </c>
      <c r="O2515" s="9">
        <v>4</v>
      </c>
      <c r="P2515" s="9"/>
      <c r="Q2515" s="9">
        <v>548</v>
      </c>
      <c r="R2515" s="9">
        <v>8</v>
      </c>
    </row>
    <row r="2516" spans="1:18" x14ac:dyDescent="0.3">
      <c r="A2516" s="9">
        <v>1127</v>
      </c>
      <c r="B2516" s="9" t="s">
        <v>2532</v>
      </c>
      <c r="C2516" s="9">
        <v>31</v>
      </c>
      <c r="D2516" s="9" t="s">
        <v>5018</v>
      </c>
      <c r="E2516" s="9" t="s">
        <v>6479</v>
      </c>
      <c r="F2516" s="9">
        <v>1</v>
      </c>
      <c r="G2516" s="9">
        <v>11284</v>
      </c>
      <c r="H2516" s="9" t="s">
        <v>6479</v>
      </c>
      <c r="I2516" s="9" t="s">
        <v>7457</v>
      </c>
      <c r="J2516" s="9">
        <v>137</v>
      </c>
      <c r="K2516" s="9" t="s">
        <v>7484</v>
      </c>
      <c r="L2516" s="9" t="s">
        <v>7507</v>
      </c>
      <c r="M2516" s="9">
        <v>522</v>
      </c>
      <c r="N2516" s="9">
        <v>303.5</v>
      </c>
      <c r="O2516" s="9">
        <v>4</v>
      </c>
      <c r="P2516" s="9"/>
      <c r="Q2516" s="9">
        <v>740</v>
      </c>
      <c r="R2516" s="9">
        <v>5</v>
      </c>
    </row>
    <row r="2517" spans="1:18" x14ac:dyDescent="0.3">
      <c r="A2517" s="9">
        <v>1091</v>
      </c>
      <c r="B2517" s="9" t="s">
        <v>2533</v>
      </c>
      <c r="C2517" s="9">
        <v>42</v>
      </c>
      <c r="D2517" s="9" t="s">
        <v>5022</v>
      </c>
      <c r="E2517" s="9" t="s">
        <v>6736</v>
      </c>
      <c r="F2517" s="9">
        <v>0</v>
      </c>
      <c r="G2517" s="9">
        <v>11499</v>
      </c>
      <c r="H2517" s="9" t="s">
        <v>6736</v>
      </c>
      <c r="I2517" s="9" t="s">
        <v>7457</v>
      </c>
      <c r="J2517" s="9">
        <v>132</v>
      </c>
      <c r="K2517" s="9" t="s">
        <v>7506</v>
      </c>
      <c r="L2517" s="9" t="s">
        <v>7508</v>
      </c>
      <c r="M2517" s="9">
        <v>437.97</v>
      </c>
      <c r="N2517" s="9">
        <v>251.19</v>
      </c>
      <c r="O2517" s="9">
        <v>5</v>
      </c>
      <c r="P2517" s="9"/>
      <c r="Q2517" s="9">
        <v>551</v>
      </c>
      <c r="R2517" s="9">
        <v>6</v>
      </c>
    </row>
    <row r="2518" spans="1:18" x14ac:dyDescent="0.3">
      <c r="A2518" s="9">
        <v>1542</v>
      </c>
      <c r="B2518" s="9" t="s">
        <v>2534</v>
      </c>
      <c r="C2518" s="9">
        <v>45</v>
      </c>
      <c r="D2518" s="9" t="s">
        <v>5020</v>
      </c>
      <c r="E2518" s="9" t="s">
        <v>6737</v>
      </c>
      <c r="F2518" s="9">
        <v>1</v>
      </c>
      <c r="G2518" s="9">
        <v>10749</v>
      </c>
      <c r="H2518" s="9" t="s">
        <v>6737</v>
      </c>
      <c r="I2518" s="9" t="s">
        <v>7457</v>
      </c>
      <c r="J2518" s="9">
        <v>145</v>
      </c>
      <c r="K2518" s="9" t="s">
        <v>7470</v>
      </c>
      <c r="L2518" s="9" t="s">
        <v>7508</v>
      </c>
      <c r="M2518" s="9">
        <v>839.59</v>
      </c>
      <c r="N2518" s="9">
        <v>455.31</v>
      </c>
      <c r="O2518" s="9">
        <v>4</v>
      </c>
      <c r="P2518" s="9"/>
      <c r="Q2518" s="9">
        <v>565</v>
      </c>
      <c r="R2518" s="9">
        <v>2</v>
      </c>
    </row>
    <row r="2519" spans="1:18" x14ac:dyDescent="0.3">
      <c r="A2519" s="9">
        <v>1845</v>
      </c>
      <c r="B2519" s="9" t="s">
        <v>2535</v>
      </c>
      <c r="C2519" s="9">
        <v>70</v>
      </c>
      <c r="D2519" s="9" t="s">
        <v>5021</v>
      </c>
      <c r="E2519" s="9" t="s">
        <v>6738</v>
      </c>
      <c r="F2519" s="9">
        <v>1</v>
      </c>
      <c r="G2519" s="9">
        <v>11129</v>
      </c>
      <c r="H2519" s="9" t="s">
        <v>6738</v>
      </c>
      <c r="I2519" s="9" t="s">
        <v>7457</v>
      </c>
      <c r="J2519" s="9">
        <v>122</v>
      </c>
      <c r="K2519" s="9" t="s">
        <v>7465</v>
      </c>
      <c r="L2519" s="9" t="s">
        <v>7507</v>
      </c>
      <c r="M2519" s="9">
        <v>1217.22</v>
      </c>
      <c r="N2519" s="9">
        <v>798.17</v>
      </c>
      <c r="O2519" s="9">
        <v>5</v>
      </c>
      <c r="P2519" s="9"/>
      <c r="Q2519" s="9">
        <v>811</v>
      </c>
      <c r="R2519" s="9">
        <v>3</v>
      </c>
    </row>
    <row r="2520" spans="1:18" x14ac:dyDescent="0.3">
      <c r="A2520" s="9">
        <v>1988</v>
      </c>
      <c r="B2520" s="9" t="s">
        <v>2536</v>
      </c>
      <c r="C2520" s="9">
        <v>54</v>
      </c>
      <c r="D2520" s="9" t="s">
        <v>5019</v>
      </c>
      <c r="E2520" s="9" t="s">
        <v>6237</v>
      </c>
      <c r="F2520" s="9">
        <v>1</v>
      </c>
      <c r="G2520" s="9">
        <v>13318</v>
      </c>
      <c r="H2520" s="9" t="s">
        <v>6237</v>
      </c>
      <c r="I2520" s="9" t="s">
        <v>7455</v>
      </c>
      <c r="J2520" s="9">
        <v>116</v>
      </c>
      <c r="K2520" s="9" t="s">
        <v>7480</v>
      </c>
      <c r="L2520" s="9" t="s">
        <v>7509</v>
      </c>
      <c r="M2520" s="9">
        <v>500.6</v>
      </c>
      <c r="N2520" s="9">
        <v>299.26</v>
      </c>
      <c r="O2520" s="9">
        <v>2</v>
      </c>
      <c r="P2520" s="9"/>
      <c r="Q2520" s="9">
        <v>612</v>
      </c>
      <c r="R2520" s="9">
        <v>3</v>
      </c>
    </row>
    <row r="2521" spans="1:18" x14ac:dyDescent="0.3">
      <c r="A2521" s="9">
        <v>1446</v>
      </c>
      <c r="B2521" s="9" t="s">
        <v>2537</v>
      </c>
      <c r="C2521" s="9">
        <v>66</v>
      </c>
      <c r="D2521" s="9" t="s">
        <v>5023</v>
      </c>
      <c r="E2521" s="9" t="s">
        <v>5665</v>
      </c>
      <c r="F2521" s="9">
        <v>0</v>
      </c>
      <c r="G2521" s="9">
        <v>10303</v>
      </c>
      <c r="H2521" s="9" t="s">
        <v>5665</v>
      </c>
      <c r="I2521" s="9" t="s">
        <v>7455</v>
      </c>
      <c r="J2521" s="9">
        <v>124</v>
      </c>
      <c r="K2521" s="9" t="s">
        <v>7497</v>
      </c>
      <c r="L2521" s="9" t="s">
        <v>7507</v>
      </c>
      <c r="M2521" s="9">
        <v>325.64</v>
      </c>
      <c r="N2521" s="9">
        <v>206.64</v>
      </c>
      <c r="O2521" s="9">
        <v>4</v>
      </c>
      <c r="P2521" s="9"/>
      <c r="Q2521" s="9">
        <v>641</v>
      </c>
      <c r="R2521" s="9">
        <v>3</v>
      </c>
    </row>
    <row r="2522" spans="1:18" x14ac:dyDescent="0.3">
      <c r="A2522" s="9">
        <v>1389</v>
      </c>
      <c r="B2522" s="9" t="s">
        <v>2538</v>
      </c>
      <c r="C2522" s="9">
        <v>19</v>
      </c>
      <c r="D2522" s="9" t="s">
        <v>5022</v>
      </c>
      <c r="E2522" s="9" t="s">
        <v>6739</v>
      </c>
      <c r="F2522" s="9">
        <v>0</v>
      </c>
      <c r="G2522" s="9">
        <v>12390</v>
      </c>
      <c r="H2522" s="9" t="s">
        <v>6739</v>
      </c>
      <c r="I2522" s="9" t="s">
        <v>7456</v>
      </c>
      <c r="J2522" s="9">
        <v>114</v>
      </c>
      <c r="K2522" s="9" t="s">
        <v>7463</v>
      </c>
      <c r="L2522" s="9" t="s">
        <v>7508</v>
      </c>
      <c r="M2522" s="9">
        <v>739.45</v>
      </c>
      <c r="N2522" s="9">
        <v>321.41000000000003</v>
      </c>
      <c r="O2522" s="9">
        <v>1</v>
      </c>
      <c r="P2522" s="9"/>
      <c r="Q2522" s="9">
        <v>789</v>
      </c>
      <c r="R2522" s="9">
        <v>5</v>
      </c>
    </row>
    <row r="2523" spans="1:18" x14ac:dyDescent="0.3">
      <c r="A2523" s="9">
        <v>1671</v>
      </c>
      <c r="B2523" s="9" t="s">
        <v>2539</v>
      </c>
      <c r="C2523" s="9">
        <v>34</v>
      </c>
      <c r="D2523" s="9" t="s">
        <v>5022</v>
      </c>
      <c r="E2523" s="9" t="s">
        <v>5151</v>
      </c>
      <c r="F2523" s="9">
        <v>0</v>
      </c>
      <c r="G2523" s="9">
        <v>11470</v>
      </c>
      <c r="H2523" s="9" t="s">
        <v>5151</v>
      </c>
      <c r="I2523" s="9" t="s">
        <v>7456</v>
      </c>
      <c r="J2523" s="9">
        <v>111</v>
      </c>
      <c r="K2523" s="9" t="s">
        <v>7476</v>
      </c>
      <c r="L2523" s="9" t="s">
        <v>7512</v>
      </c>
      <c r="M2523" s="9">
        <v>150.1</v>
      </c>
      <c r="N2523" s="9">
        <v>62.29</v>
      </c>
      <c r="O2523" s="9">
        <v>3</v>
      </c>
      <c r="P2523" s="9"/>
      <c r="Q2523" s="9">
        <v>716</v>
      </c>
      <c r="R2523" s="9">
        <v>8</v>
      </c>
    </row>
    <row r="2524" spans="1:18" x14ac:dyDescent="0.3">
      <c r="A2524" s="9">
        <v>1042</v>
      </c>
      <c r="B2524" s="9" t="s">
        <v>2540</v>
      </c>
      <c r="C2524" s="9">
        <v>43</v>
      </c>
      <c r="D2524" s="9" t="s">
        <v>5020</v>
      </c>
      <c r="E2524" s="9" t="s">
        <v>6359</v>
      </c>
      <c r="F2524" s="9">
        <v>0</v>
      </c>
      <c r="G2524" s="9">
        <v>11061</v>
      </c>
      <c r="H2524" s="9" t="s">
        <v>6359</v>
      </c>
      <c r="I2524" s="9" t="s">
        <v>7455</v>
      </c>
      <c r="J2524" s="9">
        <v>119</v>
      </c>
      <c r="K2524" s="9" t="s">
        <v>7459</v>
      </c>
      <c r="L2524" s="9" t="s">
        <v>7507</v>
      </c>
      <c r="M2524" s="9">
        <v>1066.8499999999999</v>
      </c>
      <c r="N2524" s="9">
        <v>435.87</v>
      </c>
      <c r="O2524" s="9">
        <v>2</v>
      </c>
      <c r="P2524" s="9"/>
      <c r="Q2524" s="9">
        <v>359</v>
      </c>
      <c r="R2524" s="9">
        <v>7</v>
      </c>
    </row>
    <row r="2525" spans="1:18" x14ac:dyDescent="0.3">
      <c r="A2525" s="9">
        <v>1253</v>
      </c>
      <c r="B2525" s="9" t="s">
        <v>2541</v>
      </c>
      <c r="C2525" s="9">
        <v>11</v>
      </c>
      <c r="D2525" s="9" t="s">
        <v>5019</v>
      </c>
      <c r="E2525" s="9" t="s">
        <v>6740</v>
      </c>
      <c r="F2525" s="9">
        <v>0</v>
      </c>
      <c r="G2525" s="9">
        <v>13891</v>
      </c>
      <c r="H2525" s="9" t="s">
        <v>6740</v>
      </c>
      <c r="I2525" s="9" t="s">
        <v>7455</v>
      </c>
      <c r="J2525" s="9">
        <v>123</v>
      </c>
      <c r="K2525" s="9" t="s">
        <v>7502</v>
      </c>
      <c r="L2525" s="9" t="s">
        <v>7511</v>
      </c>
      <c r="M2525" s="9">
        <v>801.62</v>
      </c>
      <c r="N2525" s="9">
        <v>356.05</v>
      </c>
      <c r="O2525" s="9">
        <v>4</v>
      </c>
      <c r="P2525" s="9"/>
      <c r="Q2525" s="9">
        <v>605</v>
      </c>
      <c r="R2525" s="9">
        <v>6</v>
      </c>
    </row>
    <row r="2526" spans="1:18" x14ac:dyDescent="0.3">
      <c r="A2526" s="9">
        <v>2153</v>
      </c>
      <c r="B2526" s="9" t="s">
        <v>2542</v>
      </c>
      <c r="C2526" s="9">
        <v>57</v>
      </c>
      <c r="D2526" s="9" t="s">
        <v>5019</v>
      </c>
      <c r="E2526" s="9" t="s">
        <v>5504</v>
      </c>
      <c r="F2526" s="9">
        <v>0</v>
      </c>
      <c r="G2526" s="9">
        <v>10854</v>
      </c>
      <c r="H2526" s="9" t="s">
        <v>5504</v>
      </c>
      <c r="I2526" s="9" t="s">
        <v>7455</v>
      </c>
      <c r="J2526" s="9">
        <v>134</v>
      </c>
      <c r="K2526" s="9" t="s">
        <v>7482</v>
      </c>
      <c r="L2526" s="9" t="s">
        <v>7509</v>
      </c>
      <c r="M2526" s="9">
        <v>769.74</v>
      </c>
      <c r="N2526" s="9">
        <v>461.92</v>
      </c>
      <c r="O2526" s="9">
        <v>1</v>
      </c>
      <c r="P2526" s="9"/>
      <c r="Q2526" s="9">
        <v>367</v>
      </c>
      <c r="R2526" s="9">
        <v>5</v>
      </c>
    </row>
    <row r="2527" spans="1:18" x14ac:dyDescent="0.3">
      <c r="A2527" s="9">
        <v>2083</v>
      </c>
      <c r="B2527" s="9" t="s">
        <v>2543</v>
      </c>
      <c r="C2527" s="9">
        <v>49</v>
      </c>
      <c r="D2527" s="9" t="s">
        <v>5021</v>
      </c>
      <c r="E2527" s="9" t="s">
        <v>5862</v>
      </c>
      <c r="F2527" s="9">
        <v>0</v>
      </c>
      <c r="G2527" s="9">
        <v>11069</v>
      </c>
      <c r="H2527" s="9" t="s">
        <v>5862</v>
      </c>
      <c r="I2527" s="9" t="s">
        <v>7456</v>
      </c>
      <c r="J2527" s="9">
        <v>140</v>
      </c>
      <c r="K2527" s="9" t="s">
        <v>7468</v>
      </c>
      <c r="L2527" s="9" t="s">
        <v>7508</v>
      </c>
      <c r="M2527" s="9">
        <v>485.65</v>
      </c>
      <c r="N2527" s="9">
        <v>266.24</v>
      </c>
      <c r="O2527" s="9">
        <v>3</v>
      </c>
      <c r="P2527" s="9">
        <v>0.05</v>
      </c>
      <c r="Q2527" s="9">
        <v>435</v>
      </c>
      <c r="R2527" s="9">
        <v>3</v>
      </c>
    </row>
    <row r="2528" spans="1:18" x14ac:dyDescent="0.3">
      <c r="A2528" s="9">
        <v>1662</v>
      </c>
      <c r="B2528" s="9" t="s">
        <v>2544</v>
      </c>
      <c r="C2528" s="9">
        <v>34</v>
      </c>
      <c r="D2528" s="9" t="s">
        <v>5018</v>
      </c>
      <c r="E2528" s="9" t="s">
        <v>5400</v>
      </c>
      <c r="F2528" s="9">
        <v>0</v>
      </c>
      <c r="G2528" s="9">
        <v>11745</v>
      </c>
      <c r="H2528" s="9" t="s">
        <v>5400</v>
      </c>
      <c r="I2528" s="9" t="s">
        <v>7457</v>
      </c>
      <c r="J2528" s="9">
        <v>113</v>
      </c>
      <c r="K2528" s="9" t="s">
        <v>7460</v>
      </c>
      <c r="L2528" s="9" t="s">
        <v>7510</v>
      </c>
      <c r="M2528" s="9">
        <v>1361.78</v>
      </c>
      <c r="N2528" s="9">
        <v>852.03</v>
      </c>
      <c r="O2528" s="9">
        <v>5</v>
      </c>
      <c r="P2528" s="9">
        <v>0.2</v>
      </c>
      <c r="Q2528" s="9">
        <v>440</v>
      </c>
      <c r="R2528" s="9">
        <v>3</v>
      </c>
    </row>
    <row r="2529" spans="1:18" x14ac:dyDescent="0.3">
      <c r="A2529" s="9">
        <v>1466</v>
      </c>
      <c r="B2529" s="9" t="s">
        <v>2545</v>
      </c>
      <c r="C2529" s="9">
        <v>37</v>
      </c>
      <c r="D2529" s="9" t="s">
        <v>5018</v>
      </c>
      <c r="E2529" s="9" t="s">
        <v>6741</v>
      </c>
      <c r="F2529" s="9">
        <v>0</v>
      </c>
      <c r="G2529" s="9">
        <v>11628</v>
      </c>
      <c r="H2529" s="9" t="s">
        <v>6741</v>
      </c>
      <c r="I2529" s="9" t="s">
        <v>7456</v>
      </c>
      <c r="J2529" s="9">
        <v>139</v>
      </c>
      <c r="K2529" s="9" t="s">
        <v>7486</v>
      </c>
      <c r="L2529" s="9" t="s">
        <v>7507</v>
      </c>
      <c r="M2529" s="9">
        <v>181.21</v>
      </c>
      <c r="N2529" s="9">
        <v>82.91</v>
      </c>
      <c r="O2529" s="9">
        <v>4</v>
      </c>
      <c r="P2529" s="9"/>
      <c r="Q2529" s="9">
        <v>442</v>
      </c>
      <c r="R2529" s="9">
        <v>4</v>
      </c>
    </row>
    <row r="2530" spans="1:18" x14ac:dyDescent="0.3">
      <c r="A2530" s="9">
        <v>1286</v>
      </c>
      <c r="B2530" s="9" t="s">
        <v>2546</v>
      </c>
      <c r="C2530" s="9">
        <v>58</v>
      </c>
      <c r="D2530" s="9" t="s">
        <v>5018</v>
      </c>
      <c r="E2530" s="9" t="s">
        <v>6742</v>
      </c>
      <c r="F2530" s="9">
        <v>0</v>
      </c>
      <c r="G2530" s="9">
        <v>13291</v>
      </c>
      <c r="H2530" s="9" t="s">
        <v>6742</v>
      </c>
      <c r="I2530" s="9" t="s">
        <v>7457</v>
      </c>
      <c r="J2530" s="9">
        <v>144</v>
      </c>
      <c r="K2530" s="9" t="s">
        <v>7462</v>
      </c>
      <c r="L2530" s="9" t="s">
        <v>7508</v>
      </c>
      <c r="M2530" s="9">
        <v>1311.24</v>
      </c>
      <c r="N2530" s="9">
        <v>668.85</v>
      </c>
      <c r="O2530" s="9">
        <v>5</v>
      </c>
      <c r="P2530" s="9"/>
      <c r="Q2530" s="9">
        <v>356</v>
      </c>
      <c r="R2530" s="9">
        <v>4</v>
      </c>
    </row>
    <row r="2531" spans="1:18" x14ac:dyDescent="0.3">
      <c r="A2531" s="9">
        <v>2010</v>
      </c>
      <c r="B2531" s="9" t="s">
        <v>2547</v>
      </c>
      <c r="C2531" s="9">
        <v>200</v>
      </c>
      <c r="D2531" s="9" t="s">
        <v>5022</v>
      </c>
      <c r="E2531" s="9" t="s">
        <v>6161</v>
      </c>
      <c r="F2531" s="9">
        <v>1</v>
      </c>
      <c r="G2531" s="9">
        <v>12303</v>
      </c>
      <c r="H2531" s="9" t="s">
        <v>6161</v>
      </c>
      <c r="I2531" s="9" t="s">
        <v>7457</v>
      </c>
      <c r="J2531" s="9">
        <v>128</v>
      </c>
      <c r="K2531" s="9" t="s">
        <v>7473</v>
      </c>
      <c r="L2531" s="9" t="s">
        <v>7507</v>
      </c>
      <c r="M2531" s="9">
        <v>596.22</v>
      </c>
      <c r="N2531" s="9">
        <v>397.41</v>
      </c>
      <c r="O2531" s="9">
        <v>2</v>
      </c>
      <c r="P2531" s="9"/>
      <c r="Q2531" s="9">
        <v>923</v>
      </c>
      <c r="R2531" s="9">
        <v>2</v>
      </c>
    </row>
    <row r="2532" spans="1:18" x14ac:dyDescent="0.3">
      <c r="A2532" s="9">
        <v>2490</v>
      </c>
      <c r="B2532" s="9" t="s">
        <v>2548</v>
      </c>
      <c r="C2532" s="9">
        <v>59</v>
      </c>
      <c r="D2532" s="9" t="s">
        <v>5022</v>
      </c>
      <c r="E2532" s="9" t="s">
        <v>5490</v>
      </c>
      <c r="F2532" s="9">
        <v>1</v>
      </c>
      <c r="G2532" s="9">
        <v>12184</v>
      </c>
      <c r="H2532" s="9" t="s">
        <v>5490</v>
      </c>
      <c r="I2532" s="9" t="s">
        <v>7456</v>
      </c>
      <c r="J2532" s="9">
        <v>140</v>
      </c>
      <c r="K2532" s="9" t="s">
        <v>7468</v>
      </c>
      <c r="L2532" s="9" t="s">
        <v>7510</v>
      </c>
      <c r="M2532" s="9">
        <v>1326.9</v>
      </c>
      <c r="N2532" s="9">
        <v>903.24</v>
      </c>
      <c r="O2532" s="9">
        <v>3</v>
      </c>
      <c r="P2532" s="9"/>
      <c r="Q2532" s="9">
        <v>1149</v>
      </c>
      <c r="R2532" s="9">
        <v>3</v>
      </c>
    </row>
    <row r="2533" spans="1:18" x14ac:dyDescent="0.3">
      <c r="A2533" s="9">
        <v>1777</v>
      </c>
      <c r="B2533" s="9" t="s">
        <v>2549</v>
      </c>
      <c r="C2533" s="9">
        <v>36</v>
      </c>
      <c r="D2533" s="9" t="s">
        <v>5023</v>
      </c>
      <c r="E2533" s="9" t="s">
        <v>5281</v>
      </c>
      <c r="F2533" s="9">
        <v>0</v>
      </c>
      <c r="G2533" s="9">
        <v>11254</v>
      </c>
      <c r="H2533" s="9" t="s">
        <v>5281</v>
      </c>
      <c r="I2533" s="9" t="s">
        <v>7457</v>
      </c>
      <c r="J2533" s="9">
        <v>116</v>
      </c>
      <c r="K2533" s="9" t="s">
        <v>7480</v>
      </c>
      <c r="L2533" s="9" t="s">
        <v>7510</v>
      </c>
      <c r="M2533" s="9">
        <v>1106.7</v>
      </c>
      <c r="N2533" s="9">
        <v>748.7</v>
      </c>
      <c r="O2533" s="9">
        <v>3</v>
      </c>
      <c r="P2533" s="9"/>
      <c r="Q2533" s="9">
        <v>448</v>
      </c>
      <c r="R2533" s="9">
        <v>4</v>
      </c>
    </row>
    <row r="2534" spans="1:18" x14ac:dyDescent="0.3">
      <c r="A2534" s="9">
        <v>1344</v>
      </c>
      <c r="B2534" s="9" t="s">
        <v>2550</v>
      </c>
      <c r="C2534" s="9">
        <v>51</v>
      </c>
      <c r="D2534" s="9" t="s">
        <v>5022</v>
      </c>
      <c r="E2534" s="9" t="s">
        <v>5155</v>
      </c>
      <c r="F2534" s="9">
        <v>1</v>
      </c>
      <c r="G2534" s="9">
        <v>10817</v>
      </c>
      <c r="H2534" s="9" t="s">
        <v>5155</v>
      </c>
      <c r="I2534" s="9" t="s">
        <v>7456</v>
      </c>
      <c r="J2534" s="9">
        <v>128</v>
      </c>
      <c r="K2534" s="9" t="s">
        <v>7473</v>
      </c>
      <c r="L2534" s="9" t="s">
        <v>7510</v>
      </c>
      <c r="M2534" s="9">
        <v>201.05</v>
      </c>
      <c r="N2534" s="9">
        <v>129.78</v>
      </c>
      <c r="O2534" s="9">
        <v>5</v>
      </c>
      <c r="P2534" s="9"/>
      <c r="Q2534" s="9">
        <v>1074</v>
      </c>
      <c r="R2534" s="9">
        <v>2</v>
      </c>
    </row>
    <row r="2535" spans="1:18" x14ac:dyDescent="0.3">
      <c r="A2535" s="9">
        <v>1641</v>
      </c>
      <c r="B2535" s="9" t="s">
        <v>2551</v>
      </c>
      <c r="C2535" s="9">
        <v>41</v>
      </c>
      <c r="D2535" s="9" t="s">
        <v>5022</v>
      </c>
      <c r="E2535" s="9" t="s">
        <v>6675</v>
      </c>
      <c r="F2535" s="9">
        <v>1</v>
      </c>
      <c r="G2535" s="9">
        <v>11737</v>
      </c>
      <c r="H2535" s="9" t="s">
        <v>6675</v>
      </c>
      <c r="I2535" s="9" t="s">
        <v>7455</v>
      </c>
      <c r="J2535" s="9">
        <v>104</v>
      </c>
      <c r="K2535" s="9" t="s">
        <v>7499</v>
      </c>
      <c r="L2535" s="9" t="s">
        <v>7510</v>
      </c>
      <c r="M2535" s="9">
        <v>1255.73</v>
      </c>
      <c r="N2535" s="9">
        <v>761.56</v>
      </c>
      <c r="O2535" s="9">
        <v>5</v>
      </c>
      <c r="P2535" s="9">
        <v>0.05</v>
      </c>
      <c r="Q2535" s="9">
        <v>961</v>
      </c>
      <c r="R2535" s="9">
        <v>2</v>
      </c>
    </row>
    <row r="2536" spans="1:18" x14ac:dyDescent="0.3">
      <c r="A2536" s="9">
        <v>1381</v>
      </c>
      <c r="B2536" s="9" t="s">
        <v>2552</v>
      </c>
      <c r="C2536" s="9">
        <v>73</v>
      </c>
      <c r="D2536" s="9" t="s">
        <v>5019</v>
      </c>
      <c r="E2536" s="9" t="s">
        <v>6743</v>
      </c>
      <c r="F2536" s="9">
        <v>0</v>
      </c>
      <c r="G2536" s="9">
        <v>13649</v>
      </c>
      <c r="H2536" s="9" t="s">
        <v>6743</v>
      </c>
      <c r="I2536" s="9" t="s">
        <v>7455</v>
      </c>
      <c r="J2536" s="9">
        <v>128</v>
      </c>
      <c r="K2536" s="9" t="s">
        <v>7473</v>
      </c>
      <c r="L2536" s="9" t="s">
        <v>7507</v>
      </c>
      <c r="M2536" s="9">
        <v>1039.1600000000001</v>
      </c>
      <c r="N2536" s="9">
        <v>700.5</v>
      </c>
      <c r="O2536" s="9">
        <v>2</v>
      </c>
      <c r="P2536" s="9"/>
      <c r="Q2536" s="9">
        <v>632</v>
      </c>
      <c r="R2536" s="9">
        <v>2</v>
      </c>
    </row>
    <row r="2537" spans="1:18" x14ac:dyDescent="0.3">
      <c r="A2537" s="9">
        <v>1689</v>
      </c>
      <c r="B2537" s="9" t="s">
        <v>2553</v>
      </c>
      <c r="C2537" s="9">
        <v>26</v>
      </c>
      <c r="D2537" s="9" t="s">
        <v>5023</v>
      </c>
      <c r="E2537" s="9" t="s">
        <v>6744</v>
      </c>
      <c r="F2537" s="9">
        <v>0</v>
      </c>
      <c r="G2537" s="9">
        <v>10972</v>
      </c>
      <c r="H2537" s="9" t="s">
        <v>6744</v>
      </c>
      <c r="I2537" s="9" t="s">
        <v>7456</v>
      </c>
      <c r="J2537" s="9">
        <v>112</v>
      </c>
      <c r="K2537" s="9" t="s">
        <v>7492</v>
      </c>
      <c r="L2537" s="9" t="s">
        <v>7509</v>
      </c>
      <c r="M2537" s="9">
        <v>96.84</v>
      </c>
      <c r="N2537" s="9">
        <v>59.48</v>
      </c>
      <c r="O2537" s="9">
        <v>1</v>
      </c>
      <c r="P2537" s="9">
        <v>0.2</v>
      </c>
      <c r="Q2537" s="9">
        <v>679</v>
      </c>
      <c r="R2537" s="9">
        <v>7</v>
      </c>
    </row>
    <row r="2538" spans="1:18" x14ac:dyDescent="0.3">
      <c r="A2538" s="9">
        <v>2276</v>
      </c>
      <c r="B2538" s="9" t="s">
        <v>2554</v>
      </c>
      <c r="C2538" s="9">
        <v>31</v>
      </c>
      <c r="D2538" s="9" t="s">
        <v>5019</v>
      </c>
      <c r="E2538" s="9" t="s">
        <v>6745</v>
      </c>
      <c r="F2538" s="9">
        <v>0</v>
      </c>
      <c r="G2538" s="9">
        <v>10037</v>
      </c>
      <c r="H2538" s="9" t="s">
        <v>6745</v>
      </c>
      <c r="I2538" s="9" t="s">
        <v>7456</v>
      </c>
      <c r="J2538" s="9">
        <v>116</v>
      </c>
      <c r="K2538" s="9" t="s">
        <v>7480</v>
      </c>
      <c r="L2538" s="9" t="s">
        <v>7509</v>
      </c>
      <c r="M2538" s="9">
        <v>243.87</v>
      </c>
      <c r="N2538" s="9">
        <v>167.34</v>
      </c>
      <c r="O2538" s="9">
        <v>4</v>
      </c>
      <c r="P2538" s="9"/>
      <c r="Q2538" s="9">
        <v>342</v>
      </c>
      <c r="R2538" s="9">
        <v>5</v>
      </c>
    </row>
    <row r="2539" spans="1:18" x14ac:dyDescent="0.3">
      <c r="A2539" s="9">
        <v>2079</v>
      </c>
      <c r="B2539" s="9" t="s">
        <v>2555</v>
      </c>
      <c r="C2539" s="9">
        <v>17</v>
      </c>
      <c r="D2539" s="9" t="s">
        <v>5021</v>
      </c>
      <c r="E2539" s="9" t="s">
        <v>5118</v>
      </c>
      <c r="F2539" s="9">
        <v>1</v>
      </c>
      <c r="G2539" s="9">
        <v>11178</v>
      </c>
      <c r="H2539" s="9" t="s">
        <v>5118</v>
      </c>
      <c r="I2539" s="9" t="s">
        <v>7456</v>
      </c>
      <c r="J2539" s="9">
        <v>149</v>
      </c>
      <c r="K2539" s="9" t="s">
        <v>7467</v>
      </c>
      <c r="L2539" s="9" t="s">
        <v>7510</v>
      </c>
      <c r="M2539" s="9">
        <v>971.66</v>
      </c>
      <c r="N2539" s="9">
        <v>395.89</v>
      </c>
      <c r="O2539" s="9">
        <v>1</v>
      </c>
      <c r="P2539" s="9"/>
      <c r="Q2539" s="9">
        <v>418</v>
      </c>
      <c r="R2539" s="9">
        <v>2</v>
      </c>
    </row>
    <row r="2540" spans="1:18" x14ac:dyDescent="0.3">
      <c r="A2540" s="9">
        <v>2486</v>
      </c>
      <c r="B2540" s="9" t="s">
        <v>2556</v>
      </c>
      <c r="C2540" s="9">
        <v>23</v>
      </c>
      <c r="D2540" s="9" t="s">
        <v>5021</v>
      </c>
      <c r="E2540" s="9" t="s">
        <v>6746</v>
      </c>
      <c r="F2540" s="9">
        <v>0</v>
      </c>
      <c r="G2540" s="9">
        <v>13574</v>
      </c>
      <c r="H2540" s="9" t="s">
        <v>6746</v>
      </c>
      <c r="I2540" s="9" t="s">
        <v>7456</v>
      </c>
      <c r="J2540" s="9">
        <v>136</v>
      </c>
      <c r="K2540" s="9" t="s">
        <v>7503</v>
      </c>
      <c r="L2540" s="9" t="s">
        <v>7510</v>
      </c>
      <c r="M2540" s="9">
        <v>1010.77</v>
      </c>
      <c r="N2540" s="9">
        <v>683.78</v>
      </c>
      <c r="O2540" s="9">
        <v>3</v>
      </c>
      <c r="P2540" s="9"/>
      <c r="Q2540" s="9">
        <v>345</v>
      </c>
      <c r="R2540" s="9">
        <v>4</v>
      </c>
    </row>
    <row r="2541" spans="1:18" x14ac:dyDescent="0.3">
      <c r="A2541" s="9">
        <v>1456</v>
      </c>
      <c r="B2541" s="9" t="s">
        <v>2557</v>
      </c>
      <c r="C2541" s="9">
        <v>50</v>
      </c>
      <c r="D2541" s="9" t="s">
        <v>5023</v>
      </c>
      <c r="E2541" s="9" t="s">
        <v>5044</v>
      </c>
      <c r="F2541" s="9">
        <v>0</v>
      </c>
      <c r="G2541" s="9">
        <v>10104</v>
      </c>
      <c r="H2541" s="9" t="s">
        <v>5044</v>
      </c>
      <c r="I2541" s="9" t="s">
        <v>7457</v>
      </c>
      <c r="J2541" s="9">
        <v>120</v>
      </c>
      <c r="K2541" s="9" t="s">
        <v>7488</v>
      </c>
      <c r="L2541" s="9" t="s">
        <v>7509</v>
      </c>
      <c r="M2541" s="9">
        <v>1132.6400000000001</v>
      </c>
      <c r="N2541" s="9">
        <v>641.89</v>
      </c>
      <c r="O2541" s="9">
        <v>4</v>
      </c>
      <c r="P2541" s="9"/>
      <c r="Q2541" s="9">
        <v>400</v>
      </c>
      <c r="R2541" s="9">
        <v>6</v>
      </c>
    </row>
    <row r="2542" spans="1:18" x14ac:dyDescent="0.3">
      <c r="A2542" s="9">
        <v>1982</v>
      </c>
      <c r="B2542" s="9" t="s">
        <v>2558</v>
      </c>
      <c r="C2542" s="9">
        <v>64</v>
      </c>
      <c r="D2542" s="9" t="s">
        <v>5023</v>
      </c>
      <c r="E2542" s="9" t="s">
        <v>5823</v>
      </c>
      <c r="F2542" s="9">
        <v>1</v>
      </c>
      <c r="G2542" s="9">
        <v>10254</v>
      </c>
      <c r="H2542" s="9" t="s">
        <v>5823</v>
      </c>
      <c r="I2542" s="9" t="s">
        <v>7455</v>
      </c>
      <c r="J2542" s="9">
        <v>126</v>
      </c>
      <c r="K2542" s="9" t="s">
        <v>7469</v>
      </c>
      <c r="L2542" s="9" t="s">
        <v>7508</v>
      </c>
      <c r="M2542" s="9">
        <v>1094.3599999999999</v>
      </c>
      <c r="N2542" s="9"/>
      <c r="O2542" s="9">
        <v>2</v>
      </c>
      <c r="P2542" s="9">
        <v>0.2</v>
      </c>
      <c r="Q2542" s="9">
        <v>605</v>
      </c>
      <c r="R2542" s="9">
        <v>4</v>
      </c>
    </row>
    <row r="2543" spans="1:18" x14ac:dyDescent="0.3">
      <c r="A2543" s="9">
        <v>1082</v>
      </c>
      <c r="B2543" s="9" t="s">
        <v>2559</v>
      </c>
      <c r="C2543" s="9">
        <v>52</v>
      </c>
      <c r="D2543" s="9" t="s">
        <v>5022</v>
      </c>
      <c r="E2543" s="9" t="s">
        <v>6747</v>
      </c>
      <c r="F2543" s="9">
        <v>0</v>
      </c>
      <c r="G2543" s="9">
        <v>13475</v>
      </c>
      <c r="H2543" s="9" t="s">
        <v>6747</v>
      </c>
      <c r="I2543" s="9" t="s">
        <v>7456</v>
      </c>
      <c r="J2543" s="9">
        <v>126</v>
      </c>
      <c r="K2543" s="9" t="s">
        <v>7469</v>
      </c>
      <c r="L2543" s="9" t="s">
        <v>7510</v>
      </c>
      <c r="M2543" s="9">
        <v>1006.3</v>
      </c>
      <c r="N2543" s="9">
        <v>467.4</v>
      </c>
      <c r="O2543" s="9">
        <v>1</v>
      </c>
      <c r="P2543" s="9"/>
      <c r="Q2543" s="9">
        <v>520</v>
      </c>
      <c r="R2543" s="9">
        <v>5</v>
      </c>
    </row>
    <row r="2544" spans="1:18" x14ac:dyDescent="0.3">
      <c r="A2544" s="9">
        <v>2122</v>
      </c>
      <c r="B2544" s="9" t="s">
        <v>2560</v>
      </c>
      <c r="C2544" s="9">
        <v>39</v>
      </c>
      <c r="D2544" s="9" t="s">
        <v>5021</v>
      </c>
      <c r="E2544" s="9" t="s">
        <v>5384</v>
      </c>
      <c r="F2544" s="9">
        <v>0</v>
      </c>
      <c r="G2544" s="9">
        <v>12535</v>
      </c>
      <c r="H2544" s="9" t="s">
        <v>5384</v>
      </c>
      <c r="I2544" s="9" t="s">
        <v>7456</v>
      </c>
      <c r="J2544" s="9">
        <v>122</v>
      </c>
      <c r="K2544" s="9" t="s">
        <v>7465</v>
      </c>
      <c r="L2544" s="9" t="s">
        <v>7509</v>
      </c>
      <c r="M2544" s="9">
        <v>1161.05</v>
      </c>
      <c r="N2544" s="9">
        <v>761.24</v>
      </c>
      <c r="O2544" s="9">
        <v>1</v>
      </c>
      <c r="P2544" s="9"/>
      <c r="Q2544" s="9">
        <v>541</v>
      </c>
      <c r="R2544" s="9">
        <v>9</v>
      </c>
    </row>
    <row r="2545" spans="1:18" x14ac:dyDescent="0.3">
      <c r="A2545" s="9">
        <v>1148</v>
      </c>
      <c r="B2545" s="9" t="s">
        <v>2561</v>
      </c>
      <c r="C2545" s="9">
        <v>26</v>
      </c>
      <c r="D2545" s="9" t="s">
        <v>5020</v>
      </c>
      <c r="E2545" s="9" t="s">
        <v>6748</v>
      </c>
      <c r="F2545" s="9">
        <v>0</v>
      </c>
      <c r="G2545" s="9">
        <v>11981</v>
      </c>
      <c r="H2545" s="9" t="s">
        <v>6748</v>
      </c>
      <c r="I2545" s="9" t="s">
        <v>7455</v>
      </c>
      <c r="J2545" s="9">
        <v>109</v>
      </c>
      <c r="K2545" s="9" t="s">
        <v>7466</v>
      </c>
      <c r="L2545" s="9" t="s">
        <v>7508</v>
      </c>
      <c r="M2545" s="9">
        <v>883.87</v>
      </c>
      <c r="N2545" s="9">
        <v>487.75</v>
      </c>
      <c r="O2545" s="9">
        <v>4</v>
      </c>
      <c r="P2545" s="9"/>
      <c r="Q2545" s="9">
        <v>485</v>
      </c>
      <c r="R2545" s="9">
        <v>6</v>
      </c>
    </row>
    <row r="2546" spans="1:18" x14ac:dyDescent="0.3">
      <c r="A2546" s="9">
        <v>2352</v>
      </c>
      <c r="B2546" s="9" t="s">
        <v>2562</v>
      </c>
      <c r="C2546" s="9">
        <v>53</v>
      </c>
      <c r="D2546" s="9" t="s">
        <v>5018</v>
      </c>
      <c r="E2546" s="9" t="s">
        <v>6749</v>
      </c>
      <c r="F2546" s="9">
        <v>1</v>
      </c>
      <c r="G2546" s="9">
        <v>12505</v>
      </c>
      <c r="H2546" s="9" t="s">
        <v>6749</v>
      </c>
      <c r="I2546" s="9" t="s">
        <v>7456</v>
      </c>
      <c r="J2546" s="9">
        <v>105</v>
      </c>
      <c r="K2546" s="9" t="s">
        <v>7461</v>
      </c>
      <c r="L2546" s="9" t="s">
        <v>7509</v>
      </c>
      <c r="M2546" s="9">
        <v>428.15</v>
      </c>
      <c r="N2546" s="9">
        <v>297.5</v>
      </c>
      <c r="O2546" s="9">
        <v>2</v>
      </c>
      <c r="P2546" s="9"/>
      <c r="Q2546" s="9">
        <v>643</v>
      </c>
      <c r="R2546" s="9">
        <v>2</v>
      </c>
    </row>
    <row r="2547" spans="1:18" x14ac:dyDescent="0.3">
      <c r="A2547" s="9">
        <v>2179</v>
      </c>
      <c r="B2547" s="9" t="s">
        <v>2563</v>
      </c>
      <c r="C2547" s="9">
        <v>25</v>
      </c>
      <c r="D2547" s="9" t="s">
        <v>5022</v>
      </c>
      <c r="E2547" s="9" t="s">
        <v>6750</v>
      </c>
      <c r="F2547" s="9">
        <v>0</v>
      </c>
      <c r="G2547" s="9">
        <v>12575</v>
      </c>
      <c r="H2547" s="9" t="s">
        <v>6750</v>
      </c>
      <c r="I2547" s="9" t="s">
        <v>7455</v>
      </c>
      <c r="J2547" s="9">
        <v>117</v>
      </c>
      <c r="K2547" s="9" t="s">
        <v>7483</v>
      </c>
      <c r="L2547" s="9" t="s">
        <v>7508</v>
      </c>
      <c r="M2547" s="9">
        <v>1372.95</v>
      </c>
      <c r="N2547" s="9">
        <v>597.59</v>
      </c>
      <c r="O2547" s="9">
        <v>2</v>
      </c>
      <c r="P2547" s="9"/>
      <c r="Q2547" s="9">
        <v>500</v>
      </c>
      <c r="R2547" s="9">
        <v>5</v>
      </c>
    </row>
    <row r="2548" spans="1:18" x14ac:dyDescent="0.3">
      <c r="A2548" s="9">
        <v>1189</v>
      </c>
      <c r="B2548" s="9" t="s">
        <v>2564</v>
      </c>
      <c r="C2548" s="9">
        <v>19</v>
      </c>
      <c r="D2548" s="9" t="s">
        <v>5018</v>
      </c>
      <c r="E2548" s="9" t="s">
        <v>5090</v>
      </c>
      <c r="F2548" s="9">
        <v>0</v>
      </c>
      <c r="G2548" s="9">
        <v>10590</v>
      </c>
      <c r="H2548" s="9" t="s">
        <v>5090</v>
      </c>
      <c r="I2548" s="9" t="s">
        <v>7455</v>
      </c>
      <c r="J2548" s="9">
        <v>149</v>
      </c>
      <c r="K2548" s="9" t="s">
        <v>7467</v>
      </c>
      <c r="L2548" s="9" t="s">
        <v>7507</v>
      </c>
      <c r="M2548" s="9">
        <v>76.41</v>
      </c>
      <c r="N2548" s="9">
        <v>40.020000000000003</v>
      </c>
      <c r="O2548" s="9">
        <v>1</v>
      </c>
      <c r="P2548" s="9"/>
      <c r="Q2548" s="9">
        <v>580</v>
      </c>
      <c r="R2548" s="9">
        <v>6</v>
      </c>
    </row>
    <row r="2549" spans="1:18" x14ac:dyDescent="0.3">
      <c r="A2549" s="9">
        <v>1882</v>
      </c>
      <c r="B2549" s="9" t="s">
        <v>2565</v>
      </c>
      <c r="C2549" s="9">
        <v>35</v>
      </c>
      <c r="D2549" s="9" t="s">
        <v>5021</v>
      </c>
      <c r="E2549" s="9" t="s">
        <v>6330</v>
      </c>
      <c r="F2549" s="9">
        <v>0</v>
      </c>
      <c r="G2549" s="9">
        <v>10524</v>
      </c>
      <c r="H2549" s="9" t="s">
        <v>6330</v>
      </c>
      <c r="I2549" s="9" t="s">
        <v>7456</v>
      </c>
      <c r="J2549" s="9">
        <v>134</v>
      </c>
      <c r="K2549" s="9" t="s">
        <v>7482</v>
      </c>
      <c r="L2549" s="9" t="s">
        <v>7508</v>
      </c>
      <c r="M2549" s="9">
        <v>581.51</v>
      </c>
      <c r="N2549" s="9">
        <v>290.5</v>
      </c>
      <c r="O2549" s="9">
        <v>1</v>
      </c>
      <c r="P2549" s="9"/>
      <c r="Q2549" s="9">
        <v>350</v>
      </c>
      <c r="R2549" s="9">
        <v>7</v>
      </c>
    </row>
    <row r="2550" spans="1:18" x14ac:dyDescent="0.3">
      <c r="A2550" s="9">
        <v>1262</v>
      </c>
      <c r="B2550" s="9" t="s">
        <v>2566</v>
      </c>
      <c r="C2550" s="9">
        <v>9</v>
      </c>
      <c r="D2550" s="9" t="s">
        <v>5018</v>
      </c>
      <c r="E2550" s="9" t="s">
        <v>6298</v>
      </c>
      <c r="F2550" s="9">
        <v>1</v>
      </c>
      <c r="G2550" s="9">
        <v>10369</v>
      </c>
      <c r="H2550" s="9" t="s">
        <v>6298</v>
      </c>
      <c r="I2550" s="9" t="s">
        <v>7457</v>
      </c>
      <c r="J2550" s="9">
        <v>102</v>
      </c>
      <c r="K2550" s="9" t="s">
        <v>7494</v>
      </c>
      <c r="L2550" s="9" t="s">
        <v>7510</v>
      </c>
      <c r="M2550" s="9">
        <v>1106.8599999999999</v>
      </c>
      <c r="N2550" s="9">
        <v>614.13</v>
      </c>
      <c r="O2550" s="9">
        <v>5</v>
      </c>
      <c r="P2550" s="9">
        <v>0.2</v>
      </c>
      <c r="Q2550" s="9">
        <v>735</v>
      </c>
      <c r="R2550" s="9">
        <v>3</v>
      </c>
    </row>
    <row r="2551" spans="1:18" x14ac:dyDescent="0.3">
      <c r="A2551" s="9">
        <v>2103</v>
      </c>
      <c r="B2551" s="9" t="s">
        <v>2567</v>
      </c>
      <c r="C2551" s="9">
        <v>19</v>
      </c>
      <c r="D2551" s="9" t="s">
        <v>5020</v>
      </c>
      <c r="E2551" s="9" t="s">
        <v>5146</v>
      </c>
      <c r="F2551" s="9">
        <v>0</v>
      </c>
      <c r="G2551" s="9">
        <v>10101</v>
      </c>
      <c r="H2551" s="9" t="s">
        <v>5146</v>
      </c>
      <c r="I2551" s="9" t="s">
        <v>7456</v>
      </c>
      <c r="J2551" s="9">
        <v>107</v>
      </c>
      <c r="K2551" s="9" t="s">
        <v>7485</v>
      </c>
      <c r="L2551" s="9" t="s">
        <v>7508</v>
      </c>
      <c r="M2551" s="9">
        <v>669.38</v>
      </c>
      <c r="N2551" s="9">
        <v>394.96</v>
      </c>
      <c r="O2551" s="9">
        <v>4</v>
      </c>
      <c r="P2551" s="9"/>
      <c r="Q2551" s="9">
        <v>632</v>
      </c>
      <c r="R2551" s="9">
        <v>1</v>
      </c>
    </row>
    <row r="2552" spans="1:18" x14ac:dyDescent="0.3">
      <c r="A2552" s="9">
        <v>1399</v>
      </c>
      <c r="B2552" s="9" t="s">
        <v>2568</v>
      </c>
      <c r="C2552" s="9">
        <v>68</v>
      </c>
      <c r="D2552" s="9" t="s">
        <v>5020</v>
      </c>
      <c r="E2552" s="9" t="s">
        <v>6751</v>
      </c>
      <c r="F2552" s="9">
        <v>1</v>
      </c>
      <c r="G2552" s="9">
        <v>12963</v>
      </c>
      <c r="H2552" s="9" t="s">
        <v>6751</v>
      </c>
      <c r="I2552" s="9" t="s">
        <v>7457</v>
      </c>
      <c r="J2552" s="9">
        <v>136</v>
      </c>
      <c r="K2552" s="9" t="s">
        <v>7503</v>
      </c>
      <c r="L2552" s="9" t="s">
        <v>7508</v>
      </c>
      <c r="M2552" s="9">
        <v>86.01</v>
      </c>
      <c r="N2552" s="9">
        <v>51.48</v>
      </c>
      <c r="O2552" s="9">
        <v>2</v>
      </c>
      <c r="P2552" s="9"/>
      <c r="Q2552" s="9">
        <v>844</v>
      </c>
      <c r="R2552" s="9">
        <v>2</v>
      </c>
    </row>
    <row r="2553" spans="1:18" x14ac:dyDescent="0.3">
      <c r="A2553" s="9">
        <v>1763</v>
      </c>
      <c r="B2553" s="9" t="s">
        <v>2569</v>
      </c>
      <c r="C2553" s="9">
        <v>16</v>
      </c>
      <c r="D2553" s="9" t="s">
        <v>5019</v>
      </c>
      <c r="E2553" s="9" t="s">
        <v>6752</v>
      </c>
      <c r="F2553" s="9">
        <v>0</v>
      </c>
      <c r="G2553" s="9">
        <v>10663</v>
      </c>
      <c r="H2553" s="9" t="s">
        <v>6752</v>
      </c>
      <c r="I2553" s="9" t="s">
        <v>7456</v>
      </c>
      <c r="J2553" s="9">
        <v>113</v>
      </c>
      <c r="K2553" s="9" t="s">
        <v>7460</v>
      </c>
      <c r="L2553" s="9" t="s">
        <v>7510</v>
      </c>
      <c r="M2553" s="9">
        <v>145.66999999999999</v>
      </c>
      <c r="N2553" s="9">
        <v>58.32</v>
      </c>
      <c r="O2553" s="9">
        <v>3</v>
      </c>
      <c r="P2553" s="9"/>
      <c r="Q2553" s="9">
        <v>403</v>
      </c>
      <c r="R2553" s="9">
        <v>5</v>
      </c>
    </row>
    <row r="2554" spans="1:18" x14ac:dyDescent="0.3">
      <c r="A2554" s="9">
        <v>1608</v>
      </c>
      <c r="B2554" s="9" t="s">
        <v>2570</v>
      </c>
      <c r="C2554" s="9">
        <v>22</v>
      </c>
      <c r="D2554" s="9" t="s">
        <v>5023</v>
      </c>
      <c r="E2554" s="9" t="s">
        <v>6379</v>
      </c>
      <c r="F2554" s="9">
        <v>0</v>
      </c>
      <c r="G2554" s="9">
        <v>10689</v>
      </c>
      <c r="H2554" s="9" t="s">
        <v>6379</v>
      </c>
      <c r="I2554" s="9" t="s">
        <v>7457</v>
      </c>
      <c r="J2554" s="9">
        <v>120</v>
      </c>
      <c r="K2554" s="9" t="s">
        <v>7488</v>
      </c>
      <c r="L2554" s="9" t="s">
        <v>7507</v>
      </c>
      <c r="M2554" s="9">
        <v>990.52</v>
      </c>
      <c r="N2554" s="9">
        <v>422.64</v>
      </c>
      <c r="O2554" s="9">
        <v>4</v>
      </c>
      <c r="P2554" s="9">
        <v>0.1</v>
      </c>
      <c r="Q2554" s="9">
        <v>754</v>
      </c>
      <c r="R2554" s="9">
        <v>2</v>
      </c>
    </row>
    <row r="2555" spans="1:18" x14ac:dyDescent="0.3">
      <c r="A2555" s="9">
        <v>2283</v>
      </c>
      <c r="B2555" s="9" t="s">
        <v>2571</v>
      </c>
      <c r="C2555" s="9">
        <v>41</v>
      </c>
      <c r="D2555" s="9" t="s">
        <v>5018</v>
      </c>
      <c r="E2555" s="9" t="s">
        <v>6746</v>
      </c>
      <c r="F2555" s="9">
        <v>0</v>
      </c>
      <c r="G2555" s="9">
        <v>11926</v>
      </c>
      <c r="H2555" s="9" t="s">
        <v>6746</v>
      </c>
      <c r="I2555" s="9" t="s">
        <v>7455</v>
      </c>
      <c r="J2555" s="9">
        <v>130</v>
      </c>
      <c r="K2555" s="9" t="s">
        <v>7487</v>
      </c>
      <c r="L2555" s="9" t="s">
        <v>7508</v>
      </c>
      <c r="M2555" s="9">
        <v>1449.05</v>
      </c>
      <c r="N2555" s="9">
        <v>594.86</v>
      </c>
      <c r="O2555" s="9">
        <v>5</v>
      </c>
      <c r="P2555" s="9"/>
      <c r="Q2555" s="9">
        <v>327</v>
      </c>
      <c r="R2555" s="9">
        <v>6</v>
      </c>
    </row>
    <row r="2556" spans="1:18" x14ac:dyDescent="0.3">
      <c r="A2556" s="9">
        <v>1784</v>
      </c>
      <c r="B2556" s="9" t="s">
        <v>2572</v>
      </c>
      <c r="C2556" s="9">
        <v>41</v>
      </c>
      <c r="D2556" s="9" t="s">
        <v>5020</v>
      </c>
      <c r="E2556" s="9" t="s">
        <v>6127</v>
      </c>
      <c r="F2556" s="9">
        <v>0</v>
      </c>
      <c r="G2556" s="9">
        <v>12646</v>
      </c>
      <c r="H2556" s="9" t="s">
        <v>6127</v>
      </c>
      <c r="I2556" s="9" t="s">
        <v>7455</v>
      </c>
      <c r="J2556" s="9">
        <v>130</v>
      </c>
      <c r="K2556" s="9" t="s">
        <v>7487</v>
      </c>
      <c r="L2556" s="9" t="s">
        <v>7507</v>
      </c>
      <c r="M2556" s="9">
        <v>850.2</v>
      </c>
      <c r="N2556" s="9">
        <v>560.6</v>
      </c>
      <c r="O2556" s="9">
        <v>4</v>
      </c>
      <c r="P2556" s="9">
        <v>0.2</v>
      </c>
      <c r="Q2556" s="9">
        <v>351</v>
      </c>
      <c r="R2556" s="9">
        <v>5</v>
      </c>
    </row>
    <row r="2557" spans="1:18" x14ac:dyDescent="0.3">
      <c r="A2557" s="9">
        <v>1100</v>
      </c>
      <c r="B2557" s="9" t="s">
        <v>2573</v>
      </c>
      <c r="C2557" s="9">
        <v>36</v>
      </c>
      <c r="D2557" s="9" t="s">
        <v>5023</v>
      </c>
      <c r="E2557" s="9" t="s">
        <v>6753</v>
      </c>
      <c r="F2557" s="9">
        <v>0</v>
      </c>
      <c r="G2557" s="9">
        <v>12647</v>
      </c>
      <c r="H2557" s="9" t="s">
        <v>6753</v>
      </c>
      <c r="I2557" s="9" t="s">
        <v>7456</v>
      </c>
      <c r="J2557" s="9">
        <v>111</v>
      </c>
      <c r="K2557" s="9" t="s">
        <v>7476</v>
      </c>
      <c r="L2557" s="9" t="s">
        <v>7509</v>
      </c>
      <c r="M2557" s="9">
        <v>784.8</v>
      </c>
      <c r="N2557" s="9">
        <v>387.68</v>
      </c>
      <c r="O2557" s="9">
        <v>1</v>
      </c>
      <c r="P2557" s="9"/>
      <c r="Q2557" s="9">
        <v>558</v>
      </c>
      <c r="R2557" s="9">
        <v>2</v>
      </c>
    </row>
    <row r="2558" spans="1:18" x14ac:dyDescent="0.3">
      <c r="A2558" s="9">
        <v>2382</v>
      </c>
      <c r="B2558" s="9" t="s">
        <v>2574</v>
      </c>
      <c r="C2558" s="9">
        <v>9</v>
      </c>
      <c r="D2558" s="9" t="s">
        <v>5023</v>
      </c>
      <c r="E2558" s="9" t="s">
        <v>5066</v>
      </c>
      <c r="F2558" s="9">
        <v>1</v>
      </c>
      <c r="G2558" s="9">
        <v>12588</v>
      </c>
      <c r="H2558" s="9" t="s">
        <v>5066</v>
      </c>
      <c r="I2558" s="9" t="s">
        <v>7456</v>
      </c>
      <c r="J2558" s="9">
        <v>131</v>
      </c>
      <c r="K2558" s="9" t="s">
        <v>7504</v>
      </c>
      <c r="L2558" s="9" t="s">
        <v>7509</v>
      </c>
      <c r="M2558" s="9">
        <v>511.57</v>
      </c>
      <c r="N2558" s="9">
        <v>260.95999999999998</v>
      </c>
      <c r="O2558" s="9">
        <v>4</v>
      </c>
      <c r="P2558" s="9"/>
      <c r="Q2558" s="9">
        <v>907</v>
      </c>
      <c r="R2558" s="9">
        <v>6</v>
      </c>
    </row>
    <row r="2559" spans="1:18" x14ac:dyDescent="0.3">
      <c r="A2559" s="9">
        <v>2403</v>
      </c>
      <c r="B2559" s="9" t="s">
        <v>2575</v>
      </c>
      <c r="C2559" s="9">
        <v>52</v>
      </c>
      <c r="D2559" s="9" t="s">
        <v>5019</v>
      </c>
      <c r="E2559" s="9" t="s">
        <v>6218</v>
      </c>
      <c r="F2559" s="9">
        <v>0</v>
      </c>
      <c r="G2559" s="9">
        <v>11535</v>
      </c>
      <c r="H2559" s="9" t="s">
        <v>6218</v>
      </c>
      <c r="I2559" s="9" t="s">
        <v>7457</v>
      </c>
      <c r="J2559" s="9">
        <v>103</v>
      </c>
      <c r="K2559" s="9" t="s">
        <v>7472</v>
      </c>
      <c r="L2559" s="9" t="s">
        <v>7510</v>
      </c>
      <c r="M2559" s="9">
        <v>422.2</v>
      </c>
      <c r="N2559" s="9">
        <v>225.92</v>
      </c>
      <c r="O2559" s="9">
        <v>4</v>
      </c>
      <c r="P2559" s="9"/>
      <c r="Q2559" s="9">
        <v>626</v>
      </c>
      <c r="R2559" s="9">
        <v>7</v>
      </c>
    </row>
    <row r="2560" spans="1:18" x14ac:dyDescent="0.3">
      <c r="A2560" s="9">
        <v>1819</v>
      </c>
      <c r="B2560" s="9" t="s">
        <v>2576</v>
      </c>
      <c r="C2560" s="9">
        <v>33</v>
      </c>
      <c r="D2560" s="9" t="s">
        <v>5023</v>
      </c>
      <c r="E2560" s="9" t="s">
        <v>6129</v>
      </c>
      <c r="F2560" s="9">
        <v>0</v>
      </c>
      <c r="G2560" s="9">
        <v>12436</v>
      </c>
      <c r="H2560" s="9" t="s">
        <v>6129</v>
      </c>
      <c r="I2560" s="9" t="s">
        <v>7457</v>
      </c>
      <c r="J2560" s="9">
        <v>102</v>
      </c>
      <c r="K2560" s="9" t="s">
        <v>7494</v>
      </c>
      <c r="L2560" s="9" t="s">
        <v>7507</v>
      </c>
      <c r="M2560" s="9">
        <v>80.430000000000007</v>
      </c>
      <c r="N2560" s="9"/>
      <c r="O2560" s="9">
        <v>4</v>
      </c>
      <c r="P2560" s="9">
        <v>0.2</v>
      </c>
      <c r="Q2560" s="9">
        <v>433</v>
      </c>
      <c r="R2560" s="9">
        <v>5</v>
      </c>
    </row>
    <row r="2561" spans="1:18" x14ac:dyDescent="0.3">
      <c r="A2561" s="9">
        <v>2244</v>
      </c>
      <c r="B2561" s="9" t="s">
        <v>2577</v>
      </c>
      <c r="C2561" s="9">
        <v>58</v>
      </c>
      <c r="D2561" s="9" t="s">
        <v>5023</v>
      </c>
      <c r="E2561" s="9" t="s">
        <v>6754</v>
      </c>
      <c r="F2561" s="9">
        <v>1</v>
      </c>
      <c r="G2561" s="9">
        <v>12410</v>
      </c>
      <c r="H2561" s="9" t="s">
        <v>6754</v>
      </c>
      <c r="I2561" s="9" t="s">
        <v>7457</v>
      </c>
      <c r="J2561" s="9">
        <v>148</v>
      </c>
      <c r="K2561" s="9" t="s">
        <v>7491</v>
      </c>
      <c r="L2561" s="9" t="s">
        <v>7510</v>
      </c>
      <c r="M2561" s="9">
        <v>445.78</v>
      </c>
      <c r="N2561" s="9">
        <v>180.21</v>
      </c>
      <c r="O2561" s="9">
        <v>3</v>
      </c>
      <c r="P2561" s="9"/>
      <c r="Q2561" s="9">
        <v>1043</v>
      </c>
      <c r="R2561" s="9">
        <v>3</v>
      </c>
    </row>
    <row r="2562" spans="1:18" x14ac:dyDescent="0.3">
      <c r="A2562" s="9">
        <v>1819</v>
      </c>
      <c r="B2562" s="9" t="s">
        <v>2578</v>
      </c>
      <c r="C2562" s="9">
        <v>30</v>
      </c>
      <c r="D2562" s="9" t="s">
        <v>5022</v>
      </c>
      <c r="E2562" s="9" t="s">
        <v>5255</v>
      </c>
      <c r="F2562" s="9">
        <v>0</v>
      </c>
      <c r="G2562" s="9">
        <v>12028</v>
      </c>
      <c r="H2562" s="9" t="s">
        <v>5255</v>
      </c>
      <c r="I2562" s="9" t="s">
        <v>7457</v>
      </c>
      <c r="J2562" s="9">
        <v>103</v>
      </c>
      <c r="K2562" s="9" t="s">
        <v>7472</v>
      </c>
      <c r="L2562" s="9" t="s">
        <v>7510</v>
      </c>
      <c r="M2562" s="9">
        <v>701.21</v>
      </c>
      <c r="N2562" s="9">
        <v>305.44</v>
      </c>
      <c r="O2562" s="9">
        <v>5</v>
      </c>
      <c r="P2562" s="9"/>
      <c r="Q2562" s="9">
        <v>433</v>
      </c>
      <c r="R2562" s="9">
        <v>5</v>
      </c>
    </row>
    <row r="2563" spans="1:18" x14ac:dyDescent="0.3">
      <c r="A2563" s="9">
        <v>1419</v>
      </c>
      <c r="B2563" s="9" t="s">
        <v>2579</v>
      </c>
      <c r="C2563" s="9">
        <v>54</v>
      </c>
      <c r="D2563" s="9" t="s">
        <v>5021</v>
      </c>
      <c r="E2563" s="9" t="s">
        <v>6755</v>
      </c>
      <c r="F2563" s="9">
        <v>0</v>
      </c>
      <c r="G2563" s="9">
        <v>10930</v>
      </c>
      <c r="H2563" s="9" t="s">
        <v>6755</v>
      </c>
      <c r="I2563" s="9" t="s">
        <v>7457</v>
      </c>
      <c r="J2563" s="9">
        <v>115</v>
      </c>
      <c r="K2563" s="9" t="s">
        <v>7481</v>
      </c>
      <c r="L2563" s="9" t="s">
        <v>7508</v>
      </c>
      <c r="M2563" s="9">
        <v>337.03</v>
      </c>
      <c r="N2563" s="9">
        <v>204.09</v>
      </c>
      <c r="O2563" s="9">
        <v>4</v>
      </c>
      <c r="P2563" s="9"/>
      <c r="Q2563" s="9">
        <v>401</v>
      </c>
      <c r="R2563" s="9">
        <v>8</v>
      </c>
    </row>
    <row r="2564" spans="1:18" x14ac:dyDescent="0.3">
      <c r="A2564" s="9">
        <v>1123</v>
      </c>
      <c r="B2564" s="9" t="s">
        <v>2580</v>
      </c>
      <c r="C2564" s="9">
        <v>59</v>
      </c>
      <c r="D2564" s="9" t="s">
        <v>5019</v>
      </c>
      <c r="E2564" s="9" t="s">
        <v>6756</v>
      </c>
      <c r="F2564" s="9">
        <v>0</v>
      </c>
      <c r="G2564" s="9">
        <v>11856</v>
      </c>
      <c r="H2564" s="9" t="s">
        <v>6756</v>
      </c>
      <c r="I2564" s="9" t="s">
        <v>7456</v>
      </c>
      <c r="J2564" s="9">
        <v>117</v>
      </c>
      <c r="K2564" s="9" t="s">
        <v>7483</v>
      </c>
      <c r="L2564" s="9" t="s">
        <v>7509</v>
      </c>
      <c r="M2564" s="9">
        <v>176.65</v>
      </c>
      <c r="N2564" s="9">
        <v>121.74</v>
      </c>
      <c r="O2564" s="9">
        <v>4</v>
      </c>
      <c r="P2564" s="9"/>
      <c r="Q2564" s="9">
        <v>393</v>
      </c>
      <c r="R2564" s="9">
        <v>5</v>
      </c>
    </row>
    <row r="2565" spans="1:18" x14ac:dyDescent="0.3">
      <c r="A2565" s="9">
        <v>1421</v>
      </c>
      <c r="B2565" s="9" t="s">
        <v>2581</v>
      </c>
      <c r="C2565" s="9">
        <v>32</v>
      </c>
      <c r="D2565" s="9" t="s">
        <v>5019</v>
      </c>
      <c r="E2565" s="9" t="s">
        <v>6757</v>
      </c>
      <c r="F2565" s="9">
        <v>0</v>
      </c>
      <c r="G2565" s="9">
        <v>12659</v>
      </c>
      <c r="H2565" s="9" t="s">
        <v>6757</v>
      </c>
      <c r="I2565" s="9" t="s">
        <v>7455</v>
      </c>
      <c r="J2565" s="9">
        <v>148</v>
      </c>
      <c r="K2565" s="9" t="s">
        <v>7491</v>
      </c>
      <c r="L2565" s="9" t="s">
        <v>7510</v>
      </c>
      <c r="M2565" s="9">
        <v>1090.71</v>
      </c>
      <c r="N2565" s="9">
        <v>646.61</v>
      </c>
      <c r="O2565" s="9">
        <v>3</v>
      </c>
      <c r="P2565" s="9"/>
      <c r="Q2565" s="9">
        <v>352</v>
      </c>
      <c r="R2565" s="9">
        <v>4</v>
      </c>
    </row>
    <row r="2566" spans="1:18" x14ac:dyDescent="0.3">
      <c r="A2566" s="9">
        <v>2254</v>
      </c>
      <c r="B2566" s="9" t="s">
        <v>2582</v>
      </c>
      <c r="C2566" s="9">
        <v>53</v>
      </c>
      <c r="D2566" s="9" t="s">
        <v>5018</v>
      </c>
      <c r="E2566" s="9" t="s">
        <v>6758</v>
      </c>
      <c r="F2566" s="9">
        <v>0</v>
      </c>
      <c r="G2566" s="9">
        <v>13186</v>
      </c>
      <c r="H2566" s="9" t="s">
        <v>6758</v>
      </c>
      <c r="I2566" s="9" t="s">
        <v>7457</v>
      </c>
      <c r="J2566" s="9">
        <v>107</v>
      </c>
      <c r="K2566" s="9" t="s">
        <v>7485</v>
      </c>
      <c r="L2566" s="9" t="s">
        <v>7508</v>
      </c>
      <c r="M2566" s="9">
        <v>1347.2</v>
      </c>
      <c r="N2566" s="9">
        <v>644.41999999999996</v>
      </c>
      <c r="O2566" s="9">
        <v>2</v>
      </c>
      <c r="P2566" s="9">
        <v>0.05</v>
      </c>
      <c r="Q2566" s="9">
        <v>788</v>
      </c>
      <c r="R2566" s="9">
        <v>5</v>
      </c>
    </row>
    <row r="2567" spans="1:18" x14ac:dyDescent="0.3">
      <c r="A2567" s="9">
        <v>2086</v>
      </c>
      <c r="B2567" s="9" t="s">
        <v>2583</v>
      </c>
      <c r="C2567" s="9">
        <v>20</v>
      </c>
      <c r="D2567" s="9" t="s">
        <v>5023</v>
      </c>
      <c r="E2567" s="9" t="s">
        <v>6367</v>
      </c>
      <c r="F2567" s="9">
        <v>0</v>
      </c>
      <c r="G2567" s="9">
        <v>12769</v>
      </c>
      <c r="H2567" s="9" t="s">
        <v>6367</v>
      </c>
      <c r="I2567" s="9" t="s">
        <v>7455</v>
      </c>
      <c r="J2567" s="9">
        <v>148</v>
      </c>
      <c r="K2567" s="9" t="s">
        <v>7491</v>
      </c>
      <c r="L2567" s="9" t="s">
        <v>7508</v>
      </c>
      <c r="M2567" s="9">
        <v>1408.32</v>
      </c>
      <c r="N2567" s="9">
        <v>782.97</v>
      </c>
      <c r="O2567" s="9">
        <v>4</v>
      </c>
      <c r="P2567" s="9">
        <v>0.2</v>
      </c>
      <c r="Q2567" s="9">
        <v>561</v>
      </c>
      <c r="R2567" s="9">
        <v>5</v>
      </c>
    </row>
    <row r="2568" spans="1:18" x14ac:dyDescent="0.3">
      <c r="A2568" s="9">
        <v>1767</v>
      </c>
      <c r="B2568" s="9" t="s">
        <v>2584</v>
      </c>
      <c r="C2568" s="9">
        <v>43</v>
      </c>
      <c r="D2568" s="9" t="s">
        <v>5018</v>
      </c>
      <c r="E2568" s="9" t="s">
        <v>6759</v>
      </c>
      <c r="F2568" s="9">
        <v>0</v>
      </c>
      <c r="G2568" s="9">
        <v>11989</v>
      </c>
      <c r="H2568" s="9" t="s">
        <v>6759</v>
      </c>
      <c r="I2568" s="9" t="s">
        <v>7455</v>
      </c>
      <c r="J2568" s="9">
        <v>105</v>
      </c>
      <c r="K2568" s="9" t="s">
        <v>7461</v>
      </c>
      <c r="L2568" s="9" t="s">
        <v>7507</v>
      </c>
      <c r="M2568" s="9">
        <v>946.1</v>
      </c>
      <c r="N2568" s="9">
        <v>655.16999999999996</v>
      </c>
      <c r="O2568" s="9">
        <v>4</v>
      </c>
      <c r="P2568" s="9">
        <v>0.2</v>
      </c>
      <c r="Q2568" s="9">
        <v>924</v>
      </c>
      <c r="R2568" s="9">
        <v>1</v>
      </c>
    </row>
    <row r="2569" spans="1:18" x14ac:dyDescent="0.3">
      <c r="A2569" s="9">
        <v>1482</v>
      </c>
      <c r="B2569" s="9" t="s">
        <v>2585</v>
      </c>
      <c r="C2569" s="9">
        <v>58</v>
      </c>
      <c r="D2569" s="9" t="s">
        <v>5022</v>
      </c>
      <c r="E2569" s="9" t="s">
        <v>5499</v>
      </c>
      <c r="F2569" s="9">
        <v>0</v>
      </c>
      <c r="G2569" s="9">
        <v>12390</v>
      </c>
      <c r="H2569" s="9" t="s">
        <v>5499</v>
      </c>
      <c r="I2569" s="9" t="s">
        <v>7456</v>
      </c>
      <c r="J2569" s="9">
        <v>134</v>
      </c>
      <c r="K2569" s="9" t="s">
        <v>7482</v>
      </c>
      <c r="L2569" s="9" t="s">
        <v>7509</v>
      </c>
      <c r="M2569" s="9">
        <v>126.52</v>
      </c>
      <c r="N2569" s="9">
        <v>70.650000000000006</v>
      </c>
      <c r="O2569" s="9">
        <v>2</v>
      </c>
      <c r="P2569" s="9"/>
      <c r="Q2569" s="9">
        <v>1185</v>
      </c>
      <c r="R2569" s="9">
        <v>5</v>
      </c>
    </row>
    <row r="2570" spans="1:18" x14ac:dyDescent="0.3">
      <c r="A2570" s="9">
        <v>1518</v>
      </c>
      <c r="B2570" s="9" t="s">
        <v>2586</v>
      </c>
      <c r="C2570" s="9">
        <v>47</v>
      </c>
      <c r="D2570" s="9" t="s">
        <v>5020</v>
      </c>
      <c r="E2570" s="9" t="s">
        <v>6760</v>
      </c>
      <c r="F2570" s="9">
        <v>1</v>
      </c>
      <c r="G2570" s="9">
        <v>13145</v>
      </c>
      <c r="H2570" s="9" t="s">
        <v>6760</v>
      </c>
      <c r="I2570" s="9" t="s">
        <v>7457</v>
      </c>
      <c r="J2570" s="9">
        <v>133</v>
      </c>
      <c r="K2570" s="9" t="s">
        <v>7498</v>
      </c>
      <c r="L2570" s="9" t="s">
        <v>7507</v>
      </c>
      <c r="M2570" s="9">
        <v>1124.25</v>
      </c>
      <c r="N2570" s="9">
        <v>575.66999999999996</v>
      </c>
      <c r="O2570" s="9">
        <v>4</v>
      </c>
      <c r="P2570" s="9"/>
      <c r="Q2570" s="9">
        <v>932</v>
      </c>
      <c r="R2570" s="9">
        <v>3</v>
      </c>
    </row>
    <row r="2571" spans="1:18" x14ac:dyDescent="0.3">
      <c r="A2571" s="9">
        <v>1154</v>
      </c>
      <c r="B2571" s="9" t="s">
        <v>2587</v>
      </c>
      <c r="C2571" s="9">
        <v>76</v>
      </c>
      <c r="D2571" s="9" t="s">
        <v>5023</v>
      </c>
      <c r="E2571" s="9" t="s">
        <v>6761</v>
      </c>
      <c r="F2571" s="9">
        <v>1</v>
      </c>
      <c r="G2571" s="9">
        <v>12182</v>
      </c>
      <c r="H2571" s="9" t="s">
        <v>6761</v>
      </c>
      <c r="I2571" s="9" t="s">
        <v>7457</v>
      </c>
      <c r="J2571" s="9">
        <v>145</v>
      </c>
      <c r="K2571" s="9" t="s">
        <v>7470</v>
      </c>
      <c r="L2571" s="9" t="s">
        <v>7507</v>
      </c>
      <c r="M2571" s="9">
        <v>209.64</v>
      </c>
      <c r="N2571" s="9">
        <v>107.97</v>
      </c>
      <c r="O2571" s="9">
        <v>4</v>
      </c>
      <c r="P2571" s="9"/>
      <c r="Q2571" s="9">
        <v>1517</v>
      </c>
      <c r="R2571" s="9">
        <v>2</v>
      </c>
    </row>
    <row r="2572" spans="1:18" x14ac:dyDescent="0.3">
      <c r="A2572" s="9">
        <v>1091</v>
      </c>
      <c r="B2572" s="9" t="s">
        <v>2588</v>
      </c>
      <c r="C2572" s="9">
        <v>48</v>
      </c>
      <c r="D2572" s="9" t="s">
        <v>5020</v>
      </c>
      <c r="E2572" s="9" t="s">
        <v>6762</v>
      </c>
      <c r="F2572" s="9">
        <v>0</v>
      </c>
      <c r="G2572" s="9">
        <v>12987</v>
      </c>
      <c r="H2572" s="9" t="s">
        <v>6762</v>
      </c>
      <c r="I2572" s="9" t="s">
        <v>7457</v>
      </c>
      <c r="J2572" s="9">
        <v>116</v>
      </c>
      <c r="K2572" s="9" t="s">
        <v>7480</v>
      </c>
      <c r="L2572" s="9" t="s">
        <v>7510</v>
      </c>
      <c r="M2572" s="9">
        <v>1021.13</v>
      </c>
      <c r="N2572" s="9">
        <v>704.69</v>
      </c>
      <c r="O2572" s="9">
        <v>4</v>
      </c>
      <c r="P2572" s="9"/>
      <c r="Q2572" s="9">
        <v>551</v>
      </c>
      <c r="R2572" s="9">
        <v>6</v>
      </c>
    </row>
    <row r="2573" spans="1:18" x14ac:dyDescent="0.3">
      <c r="A2573" s="9">
        <v>1981</v>
      </c>
      <c r="B2573" s="9" t="s">
        <v>2589</v>
      </c>
      <c r="C2573" s="9">
        <v>-10</v>
      </c>
      <c r="D2573" s="9" t="s">
        <v>5021</v>
      </c>
      <c r="E2573" s="9" t="s">
        <v>6763</v>
      </c>
      <c r="F2573" s="9">
        <v>0</v>
      </c>
      <c r="G2573" s="9">
        <v>13852</v>
      </c>
      <c r="H2573" s="9" t="s">
        <v>6763</v>
      </c>
      <c r="I2573" s="9" t="s">
        <v>7457</v>
      </c>
      <c r="J2573" s="9">
        <v>137</v>
      </c>
      <c r="K2573" s="9" t="s">
        <v>7484</v>
      </c>
      <c r="L2573" s="9" t="s">
        <v>7507</v>
      </c>
      <c r="M2573" s="9">
        <v>1180.08</v>
      </c>
      <c r="N2573" s="9">
        <v>726.55</v>
      </c>
      <c r="O2573" s="9">
        <v>5</v>
      </c>
      <c r="P2573" s="9">
        <v>0.1</v>
      </c>
      <c r="Q2573" s="9">
        <v>413</v>
      </c>
      <c r="R2573" s="9">
        <v>4</v>
      </c>
    </row>
    <row r="2574" spans="1:18" x14ac:dyDescent="0.3">
      <c r="A2574" s="9">
        <v>1454</v>
      </c>
      <c r="B2574" s="9" t="s">
        <v>2590</v>
      </c>
      <c r="C2574" s="9">
        <v>82</v>
      </c>
      <c r="D2574" s="9" t="s">
        <v>5022</v>
      </c>
      <c r="E2574" s="9" t="s">
        <v>6686</v>
      </c>
      <c r="F2574" s="9">
        <v>0</v>
      </c>
      <c r="G2574" s="9">
        <v>11885</v>
      </c>
      <c r="H2574" s="9" t="s">
        <v>6686</v>
      </c>
      <c r="I2574" s="9" t="s">
        <v>7456</v>
      </c>
      <c r="J2574" s="9">
        <v>103</v>
      </c>
      <c r="K2574" s="9" t="s">
        <v>7472</v>
      </c>
      <c r="L2574" s="9" t="s">
        <v>7510</v>
      </c>
      <c r="M2574" s="9">
        <v>1102.5</v>
      </c>
      <c r="N2574" s="9">
        <v>668.28</v>
      </c>
      <c r="O2574" s="9">
        <v>1</v>
      </c>
      <c r="P2574" s="9"/>
      <c r="Q2574" s="9">
        <v>561</v>
      </c>
      <c r="R2574" s="9">
        <v>7</v>
      </c>
    </row>
    <row r="2575" spans="1:18" x14ac:dyDescent="0.3">
      <c r="A2575" s="9">
        <v>1597</v>
      </c>
      <c r="B2575" s="9" t="s">
        <v>2591</v>
      </c>
      <c r="C2575" s="9">
        <v>64</v>
      </c>
      <c r="D2575" s="9" t="s">
        <v>5023</v>
      </c>
      <c r="E2575" s="9" t="s">
        <v>6764</v>
      </c>
      <c r="F2575" s="9">
        <v>0</v>
      </c>
      <c r="G2575" s="9">
        <v>10977</v>
      </c>
      <c r="H2575" s="9" t="s">
        <v>6764</v>
      </c>
      <c r="I2575" s="9" t="s">
        <v>7456</v>
      </c>
      <c r="J2575" s="9">
        <v>147</v>
      </c>
      <c r="K2575" s="9" t="s">
        <v>7474</v>
      </c>
      <c r="L2575" s="9" t="s">
        <v>7507</v>
      </c>
      <c r="M2575" s="9">
        <v>1430.23</v>
      </c>
      <c r="N2575" s="9">
        <v>671.66</v>
      </c>
      <c r="O2575" s="9">
        <v>5</v>
      </c>
      <c r="P2575" s="9">
        <v>0.1</v>
      </c>
      <c r="Q2575" s="9">
        <v>397</v>
      </c>
      <c r="R2575" s="9">
        <v>7</v>
      </c>
    </row>
    <row r="2576" spans="1:18" x14ac:dyDescent="0.3">
      <c r="A2576" s="9">
        <v>1509</v>
      </c>
      <c r="B2576" s="9" t="s">
        <v>2592</v>
      </c>
      <c r="C2576" s="9">
        <v>15</v>
      </c>
      <c r="D2576" s="9" t="s">
        <v>5018</v>
      </c>
      <c r="E2576" s="9" t="s">
        <v>6765</v>
      </c>
      <c r="F2576" s="9">
        <v>1</v>
      </c>
      <c r="G2576" s="9">
        <v>13661</v>
      </c>
      <c r="H2576" s="9" t="s">
        <v>6765</v>
      </c>
      <c r="I2576" s="9" t="s">
        <v>7457</v>
      </c>
      <c r="J2576" s="9">
        <v>148</v>
      </c>
      <c r="K2576" s="9" t="s">
        <v>7491</v>
      </c>
      <c r="L2576" s="9" t="s">
        <v>7508</v>
      </c>
      <c r="M2576" s="9">
        <v>1120.31</v>
      </c>
      <c r="N2576" s="9">
        <v>636.16</v>
      </c>
      <c r="O2576" s="9">
        <v>2</v>
      </c>
      <c r="P2576" s="9">
        <v>0.1</v>
      </c>
      <c r="Q2576" s="9">
        <v>800</v>
      </c>
      <c r="R2576" s="9">
        <v>3</v>
      </c>
    </row>
    <row r="2577" spans="1:18" x14ac:dyDescent="0.3">
      <c r="A2577" s="9">
        <v>2206</v>
      </c>
      <c r="B2577" s="9" t="s">
        <v>2593</v>
      </c>
      <c r="C2577" s="9">
        <v>28</v>
      </c>
      <c r="D2577" s="9" t="s">
        <v>5018</v>
      </c>
      <c r="E2577" s="9" t="s">
        <v>6766</v>
      </c>
      <c r="F2577" s="9">
        <v>0</v>
      </c>
      <c r="G2577" s="9">
        <v>11994</v>
      </c>
      <c r="H2577" s="9" t="s">
        <v>6766</v>
      </c>
      <c r="I2577" s="9" t="s">
        <v>7457</v>
      </c>
      <c r="J2577" s="9">
        <v>143</v>
      </c>
      <c r="K2577" s="9" t="s">
        <v>7475</v>
      </c>
      <c r="L2577" s="9" t="s">
        <v>7509</v>
      </c>
      <c r="M2577" s="9">
        <v>1055.1500000000001</v>
      </c>
      <c r="N2577" s="9">
        <v>534.99</v>
      </c>
      <c r="O2577" s="9">
        <v>5</v>
      </c>
      <c r="P2577" s="9"/>
      <c r="Q2577" s="9">
        <v>575</v>
      </c>
      <c r="R2577" s="9">
        <v>3</v>
      </c>
    </row>
    <row r="2578" spans="1:18" x14ac:dyDescent="0.3">
      <c r="A2578" s="9">
        <v>1385</v>
      </c>
      <c r="B2578" s="9" t="s">
        <v>2594</v>
      </c>
      <c r="C2578" s="9">
        <v>24</v>
      </c>
      <c r="D2578" s="9" t="s">
        <v>5023</v>
      </c>
      <c r="E2578" s="9" t="s">
        <v>6767</v>
      </c>
      <c r="F2578" s="9">
        <v>0</v>
      </c>
      <c r="G2578" s="9">
        <v>10379</v>
      </c>
      <c r="H2578" s="9" t="s">
        <v>6767</v>
      </c>
      <c r="I2578" s="9" t="s">
        <v>7455</v>
      </c>
      <c r="J2578" s="9">
        <v>121</v>
      </c>
      <c r="K2578" s="9" t="s">
        <v>7495</v>
      </c>
      <c r="L2578" s="9" t="s">
        <v>7509</v>
      </c>
      <c r="M2578" s="9">
        <v>429.53</v>
      </c>
      <c r="N2578" s="9">
        <v>202.76</v>
      </c>
      <c r="O2578" s="9">
        <v>5</v>
      </c>
      <c r="P2578" s="9"/>
      <c r="Q2578" s="9">
        <v>378</v>
      </c>
      <c r="R2578" s="9">
        <v>6</v>
      </c>
    </row>
    <row r="2579" spans="1:18" x14ac:dyDescent="0.3">
      <c r="A2579" s="9">
        <v>1404</v>
      </c>
      <c r="B2579" s="9" t="s">
        <v>2595</v>
      </c>
      <c r="C2579" s="9">
        <v>49</v>
      </c>
      <c r="D2579" s="9" t="s">
        <v>5018</v>
      </c>
      <c r="E2579" s="9" t="s">
        <v>6242</v>
      </c>
      <c r="F2579" s="9">
        <v>0</v>
      </c>
      <c r="G2579" s="9">
        <v>11513</v>
      </c>
      <c r="H2579" s="9" t="s">
        <v>6242</v>
      </c>
      <c r="I2579" s="9" t="s">
        <v>7455</v>
      </c>
      <c r="J2579" s="9">
        <v>141</v>
      </c>
      <c r="K2579" s="9" t="s">
        <v>7490</v>
      </c>
      <c r="L2579" s="9" t="s">
        <v>7509</v>
      </c>
      <c r="M2579" s="9">
        <v>1390.91</v>
      </c>
      <c r="N2579" s="9">
        <v>930.05</v>
      </c>
      <c r="O2579" s="9">
        <v>3</v>
      </c>
      <c r="P2579" s="9"/>
      <c r="Q2579" s="9">
        <v>338</v>
      </c>
      <c r="R2579" s="9">
        <v>5</v>
      </c>
    </row>
    <row r="2580" spans="1:18" x14ac:dyDescent="0.3">
      <c r="A2580" s="9">
        <v>1245</v>
      </c>
      <c r="B2580" s="9" t="s">
        <v>2596</v>
      </c>
      <c r="C2580" s="9">
        <v>48</v>
      </c>
      <c r="D2580" s="9" t="s">
        <v>5023</v>
      </c>
      <c r="E2580" s="9" t="s">
        <v>6768</v>
      </c>
      <c r="F2580" s="9">
        <v>1</v>
      </c>
      <c r="G2580" s="9">
        <v>11148</v>
      </c>
      <c r="H2580" s="9" t="s">
        <v>6768</v>
      </c>
      <c r="I2580" s="9" t="s">
        <v>7457</v>
      </c>
      <c r="J2580" s="9">
        <v>108</v>
      </c>
      <c r="K2580" s="9" t="s">
        <v>7496</v>
      </c>
      <c r="L2580" s="9" t="s">
        <v>7508</v>
      </c>
      <c r="M2580" s="9">
        <v>310.33999999999997</v>
      </c>
      <c r="N2580" s="9">
        <v>159.81</v>
      </c>
      <c r="O2580" s="9">
        <v>2</v>
      </c>
      <c r="P2580" s="9"/>
      <c r="Q2580" s="9">
        <v>1483</v>
      </c>
      <c r="R2580" s="9">
        <v>3</v>
      </c>
    </row>
    <row r="2581" spans="1:18" x14ac:dyDescent="0.3">
      <c r="A2581" s="9">
        <v>1741</v>
      </c>
      <c r="B2581" s="9" t="s">
        <v>2597</v>
      </c>
      <c r="C2581" s="9">
        <v>48</v>
      </c>
      <c r="D2581" s="9" t="s">
        <v>5019</v>
      </c>
      <c r="E2581" s="9" t="s">
        <v>6769</v>
      </c>
      <c r="F2581" s="9">
        <v>0</v>
      </c>
      <c r="G2581" s="9">
        <v>12085</v>
      </c>
      <c r="H2581" s="9" t="s">
        <v>6769</v>
      </c>
      <c r="I2581" s="9" t="s">
        <v>7457</v>
      </c>
      <c r="J2581" s="9">
        <v>122</v>
      </c>
      <c r="K2581" s="9" t="s">
        <v>7465</v>
      </c>
      <c r="L2581" s="9" t="s">
        <v>7508</v>
      </c>
      <c r="M2581" s="9">
        <v>1362.1</v>
      </c>
      <c r="N2581" s="9">
        <v>660.4</v>
      </c>
      <c r="O2581" s="9">
        <v>2</v>
      </c>
      <c r="P2581" s="9"/>
      <c r="Q2581" s="9">
        <v>382</v>
      </c>
      <c r="R2581" s="9">
        <v>2</v>
      </c>
    </row>
    <row r="2582" spans="1:18" x14ac:dyDescent="0.3">
      <c r="A2582" s="9">
        <v>1660</v>
      </c>
      <c r="B2582" s="9" t="s">
        <v>2598</v>
      </c>
      <c r="C2582" s="9">
        <v>15</v>
      </c>
      <c r="D2582" s="9" t="s">
        <v>5018</v>
      </c>
      <c r="E2582" s="9" t="s">
        <v>6770</v>
      </c>
      <c r="F2582" s="9">
        <v>0</v>
      </c>
      <c r="G2582" s="9">
        <v>10780</v>
      </c>
      <c r="H2582" s="9" t="s">
        <v>6770</v>
      </c>
      <c r="I2582" s="9" t="s">
        <v>7455</v>
      </c>
      <c r="J2582" s="9">
        <v>105</v>
      </c>
      <c r="K2582" s="9" t="s">
        <v>7461</v>
      </c>
      <c r="L2582" s="9" t="s">
        <v>7507</v>
      </c>
      <c r="M2582" s="9">
        <v>503.36</v>
      </c>
      <c r="N2582" s="9">
        <v>342.04</v>
      </c>
      <c r="O2582" s="9">
        <v>2</v>
      </c>
      <c r="P2582" s="9">
        <v>0.2</v>
      </c>
      <c r="Q2582" s="9">
        <v>441</v>
      </c>
      <c r="R2582" s="9">
        <v>8</v>
      </c>
    </row>
    <row r="2583" spans="1:18" x14ac:dyDescent="0.3">
      <c r="A2583" s="9">
        <v>1649</v>
      </c>
      <c r="B2583" s="9" t="s">
        <v>2599</v>
      </c>
      <c r="C2583" s="9">
        <v>30</v>
      </c>
      <c r="D2583" s="9" t="s">
        <v>5023</v>
      </c>
      <c r="E2583" s="9" t="s">
        <v>6771</v>
      </c>
      <c r="F2583" s="9">
        <v>0</v>
      </c>
      <c r="G2583" s="9">
        <v>10309</v>
      </c>
      <c r="H2583" s="9" t="s">
        <v>6771</v>
      </c>
      <c r="I2583" s="9" t="s">
        <v>7455</v>
      </c>
      <c r="J2583" s="9">
        <v>117</v>
      </c>
      <c r="K2583" s="9" t="s">
        <v>7483</v>
      </c>
      <c r="L2583" s="9" t="s">
        <v>7507</v>
      </c>
      <c r="M2583" s="9">
        <v>238.74</v>
      </c>
      <c r="N2583" s="9">
        <v>109.63</v>
      </c>
      <c r="O2583" s="9">
        <v>5</v>
      </c>
      <c r="P2583" s="9"/>
      <c r="Q2583" s="9">
        <v>647</v>
      </c>
      <c r="R2583" s="9">
        <v>3</v>
      </c>
    </row>
    <row r="2584" spans="1:18" x14ac:dyDescent="0.3">
      <c r="A2584" s="9">
        <v>2494</v>
      </c>
      <c r="B2584" s="9" t="s">
        <v>2600</v>
      </c>
      <c r="C2584" s="9">
        <v>37</v>
      </c>
      <c r="D2584" s="9" t="s">
        <v>5023</v>
      </c>
      <c r="E2584" s="9" t="s">
        <v>6214</v>
      </c>
      <c r="F2584" s="9">
        <v>1</v>
      </c>
      <c r="G2584" s="9">
        <v>12153</v>
      </c>
      <c r="H2584" s="9" t="s">
        <v>6214</v>
      </c>
      <c r="I2584" s="9" t="s">
        <v>7457</v>
      </c>
      <c r="J2584" s="9">
        <v>137</v>
      </c>
      <c r="K2584" s="9" t="s">
        <v>7484</v>
      </c>
      <c r="L2584" s="9" t="s">
        <v>7507</v>
      </c>
      <c r="M2584" s="9">
        <v>1248.69</v>
      </c>
      <c r="N2584" s="9">
        <v>778.75</v>
      </c>
      <c r="O2584" s="9">
        <v>2</v>
      </c>
      <c r="P2584" s="9"/>
      <c r="Q2584" s="9">
        <v>876</v>
      </c>
      <c r="R2584" s="9">
        <v>3</v>
      </c>
    </row>
    <row r="2585" spans="1:18" x14ac:dyDescent="0.3">
      <c r="A2585" s="9">
        <v>2446</v>
      </c>
      <c r="B2585" s="9" t="s">
        <v>2601</v>
      </c>
      <c r="C2585" s="9">
        <v>12</v>
      </c>
      <c r="D2585" s="9" t="s">
        <v>5018</v>
      </c>
      <c r="E2585" s="9" t="s">
        <v>5436</v>
      </c>
      <c r="F2585" s="9">
        <v>0</v>
      </c>
      <c r="G2585" s="9">
        <v>10555</v>
      </c>
      <c r="H2585" s="9" t="s">
        <v>5436</v>
      </c>
      <c r="I2585" s="9" t="s">
        <v>7455</v>
      </c>
      <c r="J2585" s="9">
        <v>114</v>
      </c>
      <c r="K2585" s="9" t="s">
        <v>7463</v>
      </c>
      <c r="L2585" s="9" t="s">
        <v>7507</v>
      </c>
      <c r="M2585" s="9">
        <v>53.62</v>
      </c>
      <c r="N2585" s="9">
        <v>31.95</v>
      </c>
      <c r="O2585" s="9">
        <v>3</v>
      </c>
      <c r="P2585" s="9">
        <v>0.05</v>
      </c>
      <c r="Q2585" s="9">
        <v>679</v>
      </c>
      <c r="R2585" s="9">
        <v>2</v>
      </c>
    </row>
    <row r="2586" spans="1:18" x14ac:dyDescent="0.3">
      <c r="A2586" s="9">
        <v>1900</v>
      </c>
      <c r="B2586" s="9" t="s">
        <v>2602</v>
      </c>
      <c r="C2586" s="9">
        <v>26</v>
      </c>
      <c r="D2586" s="9" t="s">
        <v>5019</v>
      </c>
      <c r="E2586" s="9" t="s">
        <v>5770</v>
      </c>
      <c r="F2586" s="9">
        <v>1</v>
      </c>
      <c r="G2586" s="9">
        <v>13296</v>
      </c>
      <c r="H2586" s="9" t="s">
        <v>5770</v>
      </c>
      <c r="I2586" s="9" t="s">
        <v>7456</v>
      </c>
      <c r="J2586" s="9">
        <v>139</v>
      </c>
      <c r="K2586" s="9" t="s">
        <v>7486</v>
      </c>
      <c r="L2586" s="9" t="s">
        <v>7509</v>
      </c>
      <c r="M2586" s="9">
        <v>1256.53</v>
      </c>
      <c r="N2586" s="9">
        <v>849.6</v>
      </c>
      <c r="O2586" s="9">
        <v>4</v>
      </c>
      <c r="P2586" s="9">
        <v>0.05</v>
      </c>
      <c r="Q2586" s="9">
        <v>1162</v>
      </c>
      <c r="R2586" s="9">
        <v>1</v>
      </c>
    </row>
    <row r="2587" spans="1:18" x14ac:dyDescent="0.3">
      <c r="A2587" s="9">
        <v>1064</v>
      </c>
      <c r="B2587" s="9" t="s">
        <v>2603</v>
      </c>
      <c r="C2587" s="9">
        <v>60</v>
      </c>
      <c r="D2587" s="9" t="s">
        <v>5018</v>
      </c>
      <c r="E2587" s="9" t="s">
        <v>5957</v>
      </c>
      <c r="F2587" s="9">
        <v>0</v>
      </c>
      <c r="G2587" s="9">
        <v>13313</v>
      </c>
      <c r="H2587" s="9" t="s">
        <v>5957</v>
      </c>
      <c r="I2587" s="9" t="s">
        <v>7455</v>
      </c>
      <c r="J2587" s="9">
        <v>141</v>
      </c>
      <c r="K2587" s="9" t="s">
        <v>7490</v>
      </c>
      <c r="L2587" s="9" t="s">
        <v>7507</v>
      </c>
      <c r="M2587" s="9">
        <v>430.35</v>
      </c>
      <c r="N2587" s="9">
        <v>279.56</v>
      </c>
      <c r="O2587" s="9">
        <v>5</v>
      </c>
      <c r="P2587" s="9">
        <v>0.05</v>
      </c>
      <c r="Q2587" s="9">
        <v>471</v>
      </c>
      <c r="R2587" s="9">
        <v>3</v>
      </c>
    </row>
    <row r="2588" spans="1:18" x14ac:dyDescent="0.3">
      <c r="A2588" s="9">
        <v>2036</v>
      </c>
      <c r="B2588" s="9" t="s">
        <v>2604</v>
      </c>
      <c r="C2588" s="9">
        <v>16</v>
      </c>
      <c r="D2588" s="9" t="s">
        <v>5023</v>
      </c>
      <c r="E2588" s="9" t="s">
        <v>6772</v>
      </c>
      <c r="F2588" s="9">
        <v>0</v>
      </c>
      <c r="G2588" s="9">
        <v>10396</v>
      </c>
      <c r="H2588" s="9" t="s">
        <v>6772</v>
      </c>
      <c r="I2588" s="9" t="s">
        <v>7457</v>
      </c>
      <c r="J2588" s="9">
        <v>128</v>
      </c>
      <c r="K2588" s="9" t="s">
        <v>7473</v>
      </c>
      <c r="L2588" s="9" t="s">
        <v>7508</v>
      </c>
      <c r="M2588" s="9">
        <v>1332.85</v>
      </c>
      <c r="N2588" s="9">
        <v>815.16</v>
      </c>
      <c r="O2588" s="9">
        <v>4</v>
      </c>
      <c r="P2588" s="9"/>
      <c r="Q2588" s="9">
        <v>386</v>
      </c>
      <c r="R2588" s="9">
        <v>6</v>
      </c>
    </row>
    <row r="2589" spans="1:18" x14ac:dyDescent="0.3">
      <c r="A2589" s="9">
        <v>1212</v>
      </c>
      <c r="B2589" s="9" t="s">
        <v>2605</v>
      </c>
      <c r="C2589" s="9">
        <v>61</v>
      </c>
      <c r="D2589" s="9" t="s">
        <v>5019</v>
      </c>
      <c r="E2589" s="9" t="s">
        <v>6773</v>
      </c>
      <c r="F2589" s="9">
        <v>0</v>
      </c>
      <c r="G2589" s="9">
        <v>12200</v>
      </c>
      <c r="H2589" s="9" t="s">
        <v>6773</v>
      </c>
      <c r="I2589" s="9" t="s">
        <v>7456</v>
      </c>
      <c r="J2589" s="9">
        <v>131</v>
      </c>
      <c r="K2589" s="9" t="s">
        <v>7504</v>
      </c>
      <c r="L2589" s="9" t="s">
        <v>7508</v>
      </c>
      <c r="M2589" s="9">
        <v>1052.6400000000001</v>
      </c>
      <c r="N2589" s="9">
        <v>520.4</v>
      </c>
      <c r="O2589" s="9">
        <v>4</v>
      </c>
      <c r="P2589" s="9"/>
      <c r="Q2589" s="9">
        <v>712</v>
      </c>
      <c r="R2589" s="9">
        <v>4</v>
      </c>
    </row>
    <row r="2590" spans="1:18" x14ac:dyDescent="0.3">
      <c r="A2590" s="9">
        <v>1241</v>
      </c>
      <c r="B2590" s="9" t="s">
        <v>2606</v>
      </c>
      <c r="C2590" s="9">
        <v>56</v>
      </c>
      <c r="D2590" s="9" t="s">
        <v>5020</v>
      </c>
      <c r="E2590" s="9" t="s">
        <v>6774</v>
      </c>
      <c r="F2590" s="9">
        <v>0</v>
      </c>
      <c r="G2590" s="9">
        <v>12583</v>
      </c>
      <c r="H2590" s="9" t="s">
        <v>6774</v>
      </c>
      <c r="I2590" s="9" t="s">
        <v>7456</v>
      </c>
      <c r="J2590" s="9">
        <v>117</v>
      </c>
      <c r="K2590" s="9" t="s">
        <v>7483</v>
      </c>
      <c r="L2590" s="9" t="s">
        <v>7508</v>
      </c>
      <c r="M2590" s="9">
        <v>1015.97</v>
      </c>
      <c r="N2590" s="9">
        <v>557.42999999999995</v>
      </c>
      <c r="O2590" s="9">
        <v>5</v>
      </c>
      <c r="P2590" s="9"/>
      <c r="Q2590" s="9">
        <v>482</v>
      </c>
      <c r="R2590" s="9">
        <v>7</v>
      </c>
    </row>
    <row r="2591" spans="1:18" x14ac:dyDescent="0.3">
      <c r="A2591" s="9">
        <v>1492</v>
      </c>
      <c r="B2591" s="9" t="s">
        <v>2607</v>
      </c>
      <c r="C2591" s="9">
        <v>35</v>
      </c>
      <c r="D2591" s="9" t="s">
        <v>5021</v>
      </c>
      <c r="E2591" s="9" t="s">
        <v>5499</v>
      </c>
      <c r="F2591" s="9">
        <v>0</v>
      </c>
      <c r="G2591" s="9">
        <v>13707</v>
      </c>
      <c r="H2591" s="9" t="s">
        <v>5499</v>
      </c>
      <c r="I2591" s="9" t="s">
        <v>7455</v>
      </c>
      <c r="J2591" s="9">
        <v>135</v>
      </c>
      <c r="K2591" s="9" t="s">
        <v>7458</v>
      </c>
      <c r="L2591" s="9" t="s">
        <v>7510</v>
      </c>
      <c r="M2591" s="9">
        <v>579.71</v>
      </c>
      <c r="N2591" s="9"/>
      <c r="O2591" s="9">
        <v>5</v>
      </c>
      <c r="P2591" s="9"/>
      <c r="Q2591" s="9">
        <v>425</v>
      </c>
      <c r="R2591" s="9">
        <v>4</v>
      </c>
    </row>
    <row r="2592" spans="1:18" x14ac:dyDescent="0.3">
      <c r="A2592" s="9">
        <v>2236</v>
      </c>
      <c r="B2592" s="9" t="s">
        <v>2608</v>
      </c>
      <c r="C2592" s="9">
        <v>30</v>
      </c>
      <c r="D2592" s="9" t="s">
        <v>5018</v>
      </c>
      <c r="E2592" s="9" t="s">
        <v>6775</v>
      </c>
      <c r="F2592" s="9">
        <v>0</v>
      </c>
      <c r="G2592" s="9">
        <v>13868</v>
      </c>
      <c r="H2592" s="9" t="s">
        <v>6775</v>
      </c>
      <c r="I2592" s="9" t="s">
        <v>7457</v>
      </c>
      <c r="J2592" s="9">
        <v>140</v>
      </c>
      <c r="K2592" s="9" t="s">
        <v>7468</v>
      </c>
      <c r="L2592" s="9" t="s">
        <v>7510</v>
      </c>
      <c r="M2592" s="9">
        <v>136.13</v>
      </c>
      <c r="N2592" s="9">
        <v>55.4</v>
      </c>
      <c r="O2592" s="9">
        <v>2</v>
      </c>
      <c r="P2592" s="9"/>
      <c r="Q2592" s="9">
        <v>589</v>
      </c>
      <c r="R2592" s="9">
        <v>4</v>
      </c>
    </row>
    <row r="2593" spans="1:18" x14ac:dyDescent="0.3">
      <c r="A2593" s="9">
        <v>1337</v>
      </c>
      <c r="B2593" s="9" t="s">
        <v>2609</v>
      </c>
      <c r="C2593" s="9">
        <v>52</v>
      </c>
      <c r="D2593" s="9" t="s">
        <v>5022</v>
      </c>
      <c r="E2593" s="9" t="s">
        <v>6776</v>
      </c>
      <c r="F2593" s="9">
        <v>0</v>
      </c>
      <c r="G2593" s="9">
        <v>13043</v>
      </c>
      <c r="H2593" s="9" t="s">
        <v>6776</v>
      </c>
      <c r="I2593" s="9" t="s">
        <v>7455</v>
      </c>
      <c r="J2593" s="9">
        <v>122</v>
      </c>
      <c r="K2593" s="9" t="s">
        <v>7465</v>
      </c>
      <c r="L2593" s="9" t="s">
        <v>7510</v>
      </c>
      <c r="M2593" s="9">
        <v>1253.6099999999999</v>
      </c>
      <c r="N2593" s="9">
        <v>800.18</v>
      </c>
      <c r="O2593" s="9">
        <v>3</v>
      </c>
      <c r="P2593" s="9"/>
      <c r="Q2593" s="9">
        <v>352</v>
      </c>
      <c r="R2593" s="9">
        <v>8</v>
      </c>
    </row>
    <row r="2594" spans="1:18" x14ac:dyDescent="0.3">
      <c r="A2594" s="9">
        <v>1172</v>
      </c>
      <c r="B2594" s="9" t="s">
        <v>2610</v>
      </c>
      <c r="C2594" s="9">
        <v>28</v>
      </c>
      <c r="D2594" s="9" t="s">
        <v>5023</v>
      </c>
      <c r="E2594" s="9" t="s">
        <v>6777</v>
      </c>
      <c r="F2594" s="9">
        <v>0</v>
      </c>
      <c r="G2594" s="9">
        <v>13013</v>
      </c>
      <c r="H2594" s="9" t="s">
        <v>6777</v>
      </c>
      <c r="I2594" s="9" t="s">
        <v>7455</v>
      </c>
      <c r="J2594" s="9">
        <v>145</v>
      </c>
      <c r="K2594" s="9" t="s">
        <v>7470</v>
      </c>
      <c r="L2594" s="9" t="s">
        <v>7507</v>
      </c>
      <c r="M2594" s="9">
        <v>297.81</v>
      </c>
      <c r="N2594" s="9">
        <v>141.62</v>
      </c>
      <c r="O2594" s="9">
        <v>5</v>
      </c>
      <c r="P2594" s="9">
        <v>0.2</v>
      </c>
      <c r="Q2594" s="9">
        <v>544</v>
      </c>
      <c r="R2594" s="9">
        <v>5</v>
      </c>
    </row>
    <row r="2595" spans="1:18" x14ac:dyDescent="0.3">
      <c r="A2595" s="9">
        <v>1671</v>
      </c>
      <c r="B2595" s="9" t="s">
        <v>2611</v>
      </c>
      <c r="C2595" s="9">
        <v>28</v>
      </c>
      <c r="D2595" s="9" t="s">
        <v>5019</v>
      </c>
      <c r="E2595" s="9" t="s">
        <v>6778</v>
      </c>
      <c r="F2595" s="9">
        <v>0</v>
      </c>
      <c r="G2595" s="9">
        <v>13473</v>
      </c>
      <c r="H2595" s="9" t="s">
        <v>6778</v>
      </c>
      <c r="I2595" s="9" t="s">
        <v>7455</v>
      </c>
      <c r="J2595" s="9">
        <v>148</v>
      </c>
      <c r="K2595" s="9" t="s">
        <v>7491</v>
      </c>
      <c r="L2595" s="9" t="s">
        <v>7509</v>
      </c>
      <c r="M2595" s="9">
        <v>589.78</v>
      </c>
      <c r="N2595" s="9">
        <v>268.64999999999998</v>
      </c>
      <c r="O2595" s="9">
        <v>4</v>
      </c>
      <c r="P2595" s="9"/>
      <c r="Q2595" s="9">
        <v>716</v>
      </c>
      <c r="R2595" s="9">
        <v>8</v>
      </c>
    </row>
    <row r="2596" spans="1:18" x14ac:dyDescent="0.3">
      <c r="A2596" s="9">
        <v>1163</v>
      </c>
      <c r="B2596" s="9" t="s">
        <v>2612</v>
      </c>
      <c r="C2596" s="9">
        <v>39</v>
      </c>
      <c r="D2596" s="9" t="s">
        <v>5019</v>
      </c>
      <c r="E2596" s="9" t="s">
        <v>6559</v>
      </c>
      <c r="F2596" s="9">
        <v>0</v>
      </c>
      <c r="G2596" s="9">
        <v>11883</v>
      </c>
      <c r="H2596" s="9" t="s">
        <v>6559</v>
      </c>
      <c r="I2596" s="9" t="s">
        <v>7456</v>
      </c>
      <c r="J2596" s="9">
        <v>129</v>
      </c>
      <c r="K2596" s="9" t="s">
        <v>7471</v>
      </c>
      <c r="L2596" s="9" t="s">
        <v>7511</v>
      </c>
      <c r="M2596" s="9">
        <v>920.51</v>
      </c>
      <c r="N2596" s="9">
        <v>432.33</v>
      </c>
      <c r="O2596" s="9">
        <v>5</v>
      </c>
      <c r="P2596" s="9"/>
      <c r="Q2596" s="9">
        <v>327</v>
      </c>
      <c r="R2596" s="9">
        <v>4</v>
      </c>
    </row>
    <row r="2597" spans="1:18" x14ac:dyDescent="0.3">
      <c r="A2597" s="9">
        <v>1464</v>
      </c>
      <c r="B2597" s="9" t="s">
        <v>2613</v>
      </c>
      <c r="C2597" s="9">
        <v>8</v>
      </c>
      <c r="D2597" s="9" t="s">
        <v>5020</v>
      </c>
      <c r="E2597" s="9" t="s">
        <v>5276</v>
      </c>
      <c r="F2597" s="9">
        <v>1</v>
      </c>
      <c r="G2597" s="9">
        <v>13844</v>
      </c>
      <c r="H2597" s="9" t="s">
        <v>5276</v>
      </c>
      <c r="I2597" s="9" t="s">
        <v>7455</v>
      </c>
      <c r="J2597" s="9">
        <v>110</v>
      </c>
      <c r="K2597" s="9" t="s">
        <v>7493</v>
      </c>
      <c r="L2597" s="9" t="s">
        <v>7507</v>
      </c>
      <c r="M2597" s="9">
        <v>749.27</v>
      </c>
      <c r="N2597" s="9">
        <v>313.14</v>
      </c>
      <c r="O2597" s="9">
        <v>3</v>
      </c>
      <c r="P2597" s="9"/>
      <c r="Q2597" s="9">
        <v>729</v>
      </c>
      <c r="R2597" s="9">
        <v>4</v>
      </c>
    </row>
    <row r="2598" spans="1:18" x14ac:dyDescent="0.3">
      <c r="A2598" s="9">
        <v>1994</v>
      </c>
      <c r="B2598" s="9" t="s">
        <v>2614</v>
      </c>
      <c r="C2598" s="9">
        <v>18</v>
      </c>
      <c r="D2598" s="9" t="s">
        <v>5018</v>
      </c>
      <c r="E2598" s="9" t="s">
        <v>6779</v>
      </c>
      <c r="F2598" s="9">
        <v>0</v>
      </c>
      <c r="G2598" s="9">
        <v>11169</v>
      </c>
      <c r="H2598" s="9" t="s">
        <v>6779</v>
      </c>
      <c r="I2598" s="9" t="s">
        <v>7455</v>
      </c>
      <c r="J2598" s="9">
        <v>118</v>
      </c>
      <c r="K2598" s="9" t="s">
        <v>7501</v>
      </c>
      <c r="L2598" s="9" t="s">
        <v>7507</v>
      </c>
      <c r="M2598" s="9">
        <v>338.06</v>
      </c>
      <c r="N2598" s="9">
        <v>235.83</v>
      </c>
      <c r="O2598" s="9">
        <v>1</v>
      </c>
      <c r="P2598" s="9"/>
      <c r="Q2598" s="9">
        <v>338</v>
      </c>
      <c r="R2598" s="9">
        <v>3</v>
      </c>
    </row>
    <row r="2599" spans="1:18" x14ac:dyDescent="0.3">
      <c r="A2599" s="9">
        <v>1496</v>
      </c>
      <c r="B2599" s="9" t="s">
        <v>2615</v>
      </c>
      <c r="C2599" s="9">
        <v>35</v>
      </c>
      <c r="D2599" s="9" t="s">
        <v>5022</v>
      </c>
      <c r="E2599" s="9" t="s">
        <v>5171</v>
      </c>
      <c r="F2599" s="9">
        <v>0</v>
      </c>
      <c r="G2599" s="9">
        <v>13262</v>
      </c>
      <c r="H2599" s="9" t="s">
        <v>5171</v>
      </c>
      <c r="I2599" s="9" t="s">
        <v>7455</v>
      </c>
      <c r="J2599" s="9">
        <v>135</v>
      </c>
      <c r="K2599" s="9" t="s">
        <v>7458</v>
      </c>
      <c r="L2599" s="9" t="s">
        <v>7510</v>
      </c>
      <c r="M2599" s="9">
        <v>253.89</v>
      </c>
      <c r="N2599" s="9">
        <v>167.81</v>
      </c>
      <c r="O2599" s="9">
        <v>4</v>
      </c>
      <c r="P2599" s="9"/>
      <c r="Q2599" s="9">
        <v>351</v>
      </c>
      <c r="R2599" s="9">
        <v>5</v>
      </c>
    </row>
    <row r="2600" spans="1:18" x14ac:dyDescent="0.3">
      <c r="A2600" s="9">
        <v>1699</v>
      </c>
      <c r="B2600" s="9" t="s">
        <v>2616</v>
      </c>
      <c r="C2600" s="9">
        <v>47</v>
      </c>
      <c r="D2600" s="9" t="s">
        <v>5019</v>
      </c>
      <c r="E2600" s="9" t="s">
        <v>6129</v>
      </c>
      <c r="F2600" s="9">
        <v>0</v>
      </c>
      <c r="G2600" s="9">
        <v>12940</v>
      </c>
      <c r="H2600" s="9" t="s">
        <v>6129</v>
      </c>
      <c r="I2600" s="9" t="s">
        <v>7455</v>
      </c>
      <c r="J2600" s="9">
        <v>144</v>
      </c>
      <c r="K2600" s="9" t="s">
        <v>7462</v>
      </c>
      <c r="L2600" s="9" t="s">
        <v>7508</v>
      </c>
      <c r="M2600" s="9">
        <v>228.71</v>
      </c>
      <c r="N2600" s="9">
        <v>127.24</v>
      </c>
      <c r="O2600" s="9">
        <v>1</v>
      </c>
      <c r="P2600" s="9"/>
      <c r="Q2600" s="9">
        <v>433</v>
      </c>
      <c r="R2600" s="9">
        <v>9</v>
      </c>
    </row>
    <row r="2601" spans="1:18" x14ac:dyDescent="0.3">
      <c r="A2601" s="9">
        <v>1394</v>
      </c>
      <c r="B2601" s="9" t="s">
        <v>2617</v>
      </c>
      <c r="C2601" s="9">
        <v>27</v>
      </c>
      <c r="D2601" s="9" t="s">
        <v>5020</v>
      </c>
      <c r="E2601" s="9" t="s">
        <v>6246</v>
      </c>
      <c r="F2601" s="9">
        <v>0</v>
      </c>
      <c r="G2601" s="9">
        <v>13748</v>
      </c>
      <c r="H2601" s="9" t="s">
        <v>6246</v>
      </c>
      <c r="I2601" s="9" t="s">
        <v>7457</v>
      </c>
      <c r="J2601" s="9">
        <v>116</v>
      </c>
      <c r="K2601" s="9" t="s">
        <v>7480</v>
      </c>
      <c r="L2601" s="9" t="s">
        <v>7508</v>
      </c>
      <c r="M2601" s="9">
        <v>1301.3599999999999</v>
      </c>
      <c r="N2601" s="9">
        <v>799.73</v>
      </c>
      <c r="O2601" s="9">
        <v>1</v>
      </c>
      <c r="P2601" s="9">
        <v>0.2</v>
      </c>
      <c r="Q2601" s="9">
        <v>510</v>
      </c>
      <c r="R2601" s="9">
        <v>5</v>
      </c>
    </row>
    <row r="2602" spans="1:18" x14ac:dyDescent="0.3">
      <c r="A2602" s="9">
        <v>1702</v>
      </c>
      <c r="B2602" s="9" t="s">
        <v>2618</v>
      </c>
      <c r="C2602" s="9">
        <v>37</v>
      </c>
      <c r="D2602" s="9" t="s">
        <v>5023</v>
      </c>
      <c r="E2602" s="9" t="s">
        <v>6780</v>
      </c>
      <c r="F2602" s="9">
        <v>1</v>
      </c>
      <c r="G2602" s="9">
        <v>12630</v>
      </c>
      <c r="H2602" s="9" t="s">
        <v>6780</v>
      </c>
      <c r="I2602" s="9" t="s">
        <v>7457</v>
      </c>
      <c r="J2602" s="9">
        <v>149</v>
      </c>
      <c r="K2602" s="9" t="s">
        <v>7467</v>
      </c>
      <c r="L2602" s="9" t="s">
        <v>7510</v>
      </c>
      <c r="M2602" s="9">
        <v>95.76</v>
      </c>
      <c r="N2602" s="9">
        <v>54.29</v>
      </c>
      <c r="O2602" s="9">
        <v>3</v>
      </c>
      <c r="P2602" s="9"/>
      <c r="Q2602" s="9">
        <v>387</v>
      </c>
      <c r="R2602" s="9">
        <v>5</v>
      </c>
    </row>
    <row r="2603" spans="1:18" x14ac:dyDescent="0.3">
      <c r="A2603" s="9">
        <v>1307</v>
      </c>
      <c r="B2603" s="9" t="s">
        <v>2619</v>
      </c>
      <c r="C2603" s="9">
        <v>15</v>
      </c>
      <c r="D2603" s="9" t="s">
        <v>5020</v>
      </c>
      <c r="E2603" s="9" t="s">
        <v>5071</v>
      </c>
      <c r="F2603" s="9">
        <v>0</v>
      </c>
      <c r="G2603" s="9">
        <v>10200</v>
      </c>
      <c r="H2603" s="9" t="s">
        <v>5071</v>
      </c>
      <c r="I2603" s="9" t="s">
        <v>7457</v>
      </c>
      <c r="J2603" s="9">
        <v>107</v>
      </c>
      <c r="K2603" s="9" t="s">
        <v>7485</v>
      </c>
      <c r="L2603" s="9" t="s">
        <v>7510</v>
      </c>
      <c r="M2603" s="9">
        <v>1466.67</v>
      </c>
      <c r="N2603" s="9">
        <v>943.76</v>
      </c>
      <c r="O2603" s="9">
        <v>5</v>
      </c>
      <c r="P2603" s="9"/>
      <c r="Q2603" s="9">
        <v>1286</v>
      </c>
      <c r="R2603" s="9">
        <v>2</v>
      </c>
    </row>
    <row r="2604" spans="1:18" x14ac:dyDescent="0.3">
      <c r="A2604" s="9">
        <v>1182</v>
      </c>
      <c r="B2604" s="9" t="s">
        <v>2620</v>
      </c>
      <c r="C2604" s="9">
        <v>53</v>
      </c>
      <c r="D2604" s="9" t="s">
        <v>5018</v>
      </c>
      <c r="E2604" s="9" t="s">
        <v>6171</v>
      </c>
      <c r="F2604" s="9">
        <v>0</v>
      </c>
      <c r="G2604" s="9">
        <v>11890</v>
      </c>
      <c r="H2604" s="9" t="s">
        <v>6171</v>
      </c>
      <c r="I2604" s="9" t="s">
        <v>7456</v>
      </c>
      <c r="J2604" s="9">
        <v>130</v>
      </c>
      <c r="K2604" s="9" t="s">
        <v>7487</v>
      </c>
      <c r="L2604" s="9" t="s">
        <v>7509</v>
      </c>
      <c r="M2604" s="9">
        <v>337.87</v>
      </c>
      <c r="N2604" s="9">
        <v>220.77</v>
      </c>
      <c r="O2604" s="9">
        <v>1</v>
      </c>
      <c r="P2604" s="9"/>
      <c r="Q2604" s="9">
        <v>530</v>
      </c>
      <c r="R2604" s="9">
        <v>7</v>
      </c>
    </row>
    <row r="2605" spans="1:18" x14ac:dyDescent="0.3">
      <c r="A2605" s="9">
        <v>1628</v>
      </c>
      <c r="B2605" s="9" t="s">
        <v>2621</v>
      </c>
      <c r="C2605" s="9">
        <v>43</v>
      </c>
      <c r="D2605" s="9" t="s">
        <v>5020</v>
      </c>
      <c r="E2605" s="9" t="s">
        <v>5819</v>
      </c>
      <c r="F2605" s="9">
        <v>0</v>
      </c>
      <c r="G2605" s="9">
        <v>10011</v>
      </c>
      <c r="H2605" s="9" t="s">
        <v>5819</v>
      </c>
      <c r="I2605" s="9" t="s">
        <v>7457</v>
      </c>
      <c r="J2605" s="9">
        <v>119</v>
      </c>
      <c r="K2605" s="9" t="s">
        <v>7459</v>
      </c>
      <c r="L2605" s="9" t="s">
        <v>7510</v>
      </c>
      <c r="M2605" s="9">
        <v>209.97</v>
      </c>
      <c r="N2605" s="9">
        <v>98.65</v>
      </c>
      <c r="O2605" s="9">
        <v>2</v>
      </c>
      <c r="P2605" s="9"/>
      <c r="Q2605" s="9">
        <v>344</v>
      </c>
      <c r="R2605" s="9">
        <v>6</v>
      </c>
    </row>
    <row r="2606" spans="1:18" x14ac:dyDescent="0.3">
      <c r="A2606" s="9">
        <v>1509</v>
      </c>
      <c r="B2606" s="9" t="s">
        <v>2622</v>
      </c>
      <c r="C2606" s="9">
        <v>44</v>
      </c>
      <c r="D2606" s="9" t="s">
        <v>5019</v>
      </c>
      <c r="E2606" s="9" t="s">
        <v>5085</v>
      </c>
      <c r="F2606" s="9">
        <v>1</v>
      </c>
      <c r="G2606" s="9">
        <v>11075</v>
      </c>
      <c r="H2606" s="9" t="s">
        <v>5085</v>
      </c>
      <c r="I2606" s="9" t="s">
        <v>7455</v>
      </c>
      <c r="J2606" s="9">
        <v>123</v>
      </c>
      <c r="K2606" s="9" t="s">
        <v>7502</v>
      </c>
      <c r="L2606" s="9" t="s">
        <v>7508</v>
      </c>
      <c r="M2606" s="9">
        <v>886.61</v>
      </c>
      <c r="N2606" s="9">
        <v>476.93</v>
      </c>
      <c r="O2606" s="9">
        <v>5</v>
      </c>
      <c r="P2606" s="9">
        <v>0.2</v>
      </c>
      <c r="Q2606" s="9">
        <v>800</v>
      </c>
      <c r="R2606" s="9">
        <v>3</v>
      </c>
    </row>
    <row r="2607" spans="1:18" x14ac:dyDescent="0.3">
      <c r="A2607" s="9">
        <v>1545</v>
      </c>
      <c r="B2607" s="9" t="s">
        <v>2623</v>
      </c>
      <c r="C2607" s="9">
        <v>47</v>
      </c>
      <c r="D2607" s="9" t="s">
        <v>5019</v>
      </c>
      <c r="E2607" s="9" t="s">
        <v>5352</v>
      </c>
      <c r="F2607" s="9">
        <v>0</v>
      </c>
      <c r="G2607" s="9">
        <v>11976</v>
      </c>
      <c r="H2607" s="9" t="s">
        <v>5352</v>
      </c>
      <c r="I2607" s="9" t="s">
        <v>7455</v>
      </c>
      <c r="J2607" s="9">
        <v>108</v>
      </c>
      <c r="K2607" s="9" t="s">
        <v>7496</v>
      </c>
      <c r="L2607" s="9" t="s">
        <v>7508</v>
      </c>
      <c r="M2607" s="9">
        <v>165.98</v>
      </c>
      <c r="N2607" s="9">
        <v>98</v>
      </c>
      <c r="O2607" s="9">
        <v>4</v>
      </c>
      <c r="P2607" s="9"/>
      <c r="Q2607" s="9">
        <v>696</v>
      </c>
      <c r="R2607" s="9">
        <v>6</v>
      </c>
    </row>
    <row r="2608" spans="1:18" x14ac:dyDescent="0.3">
      <c r="A2608" s="9">
        <v>1623</v>
      </c>
      <c r="B2608" s="9" t="s">
        <v>2624</v>
      </c>
      <c r="C2608" s="9">
        <v>41</v>
      </c>
      <c r="D2608" s="9" t="s">
        <v>5021</v>
      </c>
      <c r="E2608" s="9" t="s">
        <v>6781</v>
      </c>
      <c r="F2608" s="9">
        <v>0</v>
      </c>
      <c r="G2608" s="9">
        <v>12815</v>
      </c>
      <c r="H2608" s="9" t="s">
        <v>6781</v>
      </c>
      <c r="I2608" s="9" t="s">
        <v>7457</v>
      </c>
      <c r="J2608" s="9">
        <v>117</v>
      </c>
      <c r="K2608" s="9" t="s">
        <v>7483</v>
      </c>
      <c r="L2608" s="9" t="s">
        <v>7507</v>
      </c>
      <c r="M2608" s="9">
        <v>923.56</v>
      </c>
      <c r="N2608" s="9"/>
      <c r="O2608" s="9">
        <v>5</v>
      </c>
      <c r="P2608" s="9"/>
      <c r="Q2608" s="9">
        <v>556</v>
      </c>
      <c r="R2608" s="9">
        <v>5</v>
      </c>
    </row>
    <row r="2609" spans="1:18" x14ac:dyDescent="0.3">
      <c r="A2609" s="9">
        <v>1593</v>
      </c>
      <c r="B2609" s="9" t="s">
        <v>2625</v>
      </c>
      <c r="C2609" s="9">
        <v>200</v>
      </c>
      <c r="D2609" s="9" t="s">
        <v>5020</v>
      </c>
      <c r="E2609" s="9" t="s">
        <v>6726</v>
      </c>
      <c r="F2609" s="9">
        <v>0</v>
      </c>
      <c r="G2609" s="9">
        <v>11325</v>
      </c>
      <c r="H2609" s="9" t="s">
        <v>6726</v>
      </c>
      <c r="I2609" s="9" t="s">
        <v>7456</v>
      </c>
      <c r="J2609" s="9">
        <v>121</v>
      </c>
      <c r="K2609" s="9" t="s">
        <v>7495</v>
      </c>
      <c r="L2609" s="9" t="s">
        <v>7511</v>
      </c>
      <c r="M2609" s="9">
        <v>1283.4100000000001</v>
      </c>
      <c r="N2609" s="9">
        <v>776.22</v>
      </c>
      <c r="O2609" s="9">
        <v>3</v>
      </c>
      <c r="P2609" s="9"/>
      <c r="Q2609" s="9">
        <v>506</v>
      </c>
      <c r="R2609" s="9">
        <v>5</v>
      </c>
    </row>
    <row r="2610" spans="1:18" x14ac:dyDescent="0.3">
      <c r="A2610" s="9">
        <v>1743</v>
      </c>
      <c r="B2610" s="9" t="s">
        <v>2626</v>
      </c>
      <c r="C2610" s="9">
        <v>56</v>
      </c>
      <c r="D2610" s="9" t="s">
        <v>5023</v>
      </c>
      <c r="E2610" s="9" t="s">
        <v>5191</v>
      </c>
      <c r="F2610" s="9">
        <v>1</v>
      </c>
      <c r="G2610" s="9">
        <v>11895</v>
      </c>
      <c r="H2610" s="9" t="s">
        <v>5191</v>
      </c>
      <c r="I2610" s="9" t="s">
        <v>7456</v>
      </c>
      <c r="J2610" s="9">
        <v>126</v>
      </c>
      <c r="K2610" s="9" t="s">
        <v>7469</v>
      </c>
      <c r="L2610" s="9" t="s">
        <v>7507</v>
      </c>
      <c r="M2610" s="9">
        <v>119.45</v>
      </c>
      <c r="N2610" s="9">
        <v>79.95</v>
      </c>
      <c r="O2610" s="9">
        <v>3</v>
      </c>
      <c r="P2610" s="9">
        <v>0.05</v>
      </c>
      <c r="Q2610" s="9">
        <v>969</v>
      </c>
      <c r="R2610" s="9">
        <v>5</v>
      </c>
    </row>
    <row r="2611" spans="1:18" x14ac:dyDescent="0.3">
      <c r="A2611" s="9">
        <v>2250</v>
      </c>
      <c r="B2611" s="9" t="s">
        <v>2627</v>
      </c>
      <c r="C2611" s="9">
        <v>42</v>
      </c>
      <c r="D2611" s="9" t="s">
        <v>5022</v>
      </c>
      <c r="E2611" s="9" t="s">
        <v>5239</v>
      </c>
      <c r="F2611" s="9">
        <v>0</v>
      </c>
      <c r="G2611" s="9">
        <v>13371</v>
      </c>
      <c r="H2611" s="9" t="s">
        <v>5239</v>
      </c>
      <c r="I2611" s="9" t="s">
        <v>7456</v>
      </c>
      <c r="J2611" s="9">
        <v>128</v>
      </c>
      <c r="K2611" s="9" t="s">
        <v>7473</v>
      </c>
      <c r="L2611" s="9" t="s">
        <v>7509</v>
      </c>
      <c r="M2611" s="9">
        <v>1209.81</v>
      </c>
      <c r="N2611" s="9">
        <v>791.01</v>
      </c>
      <c r="O2611" s="9">
        <v>4</v>
      </c>
      <c r="P2611" s="9"/>
      <c r="Q2611" s="9">
        <v>625</v>
      </c>
      <c r="R2611" s="9">
        <v>5</v>
      </c>
    </row>
    <row r="2612" spans="1:18" x14ac:dyDescent="0.3">
      <c r="A2612" s="9">
        <v>2459</v>
      </c>
      <c r="B2612" s="9" t="s">
        <v>2628</v>
      </c>
      <c r="C2612" s="9">
        <v>37</v>
      </c>
      <c r="D2612" s="9" t="s">
        <v>5022</v>
      </c>
      <c r="E2612" s="9" t="s">
        <v>6684</v>
      </c>
      <c r="F2612" s="9">
        <v>0</v>
      </c>
      <c r="G2612" s="9">
        <v>10919</v>
      </c>
      <c r="H2612" s="9" t="s">
        <v>6684</v>
      </c>
      <c r="I2612" s="9" t="s">
        <v>7455</v>
      </c>
      <c r="J2612" s="9">
        <v>139</v>
      </c>
      <c r="K2612" s="9" t="s">
        <v>7486</v>
      </c>
      <c r="L2612" s="9" t="s">
        <v>7507</v>
      </c>
      <c r="M2612" s="9">
        <v>621.99</v>
      </c>
      <c r="N2612" s="9">
        <v>357.41</v>
      </c>
      <c r="O2612" s="9">
        <v>4</v>
      </c>
      <c r="P2612" s="9"/>
      <c r="Q2612" s="9">
        <v>661</v>
      </c>
      <c r="R2612" s="9">
        <v>6</v>
      </c>
    </row>
    <row r="2613" spans="1:18" x14ac:dyDescent="0.3">
      <c r="A2613" s="9">
        <v>2445</v>
      </c>
      <c r="B2613" s="9" t="s">
        <v>2629</v>
      </c>
      <c r="C2613" s="9">
        <v>39</v>
      </c>
      <c r="D2613" s="9" t="s">
        <v>5018</v>
      </c>
      <c r="E2613" s="9" t="s">
        <v>6782</v>
      </c>
      <c r="F2613" s="9">
        <v>0</v>
      </c>
      <c r="G2613" s="9">
        <v>12568</v>
      </c>
      <c r="H2613" s="9" t="s">
        <v>6782</v>
      </c>
      <c r="I2613" s="9" t="s">
        <v>7457</v>
      </c>
      <c r="J2613" s="9">
        <v>133</v>
      </c>
      <c r="K2613" s="9" t="s">
        <v>7498</v>
      </c>
      <c r="L2613" s="9" t="s">
        <v>7509</v>
      </c>
      <c r="M2613" s="9">
        <v>281.26</v>
      </c>
      <c r="N2613" s="9">
        <v>187.91</v>
      </c>
      <c r="O2613" s="9">
        <v>4</v>
      </c>
      <c r="P2613" s="9"/>
      <c r="Q2613" s="9">
        <v>495</v>
      </c>
      <c r="R2613" s="9">
        <v>4</v>
      </c>
    </row>
    <row r="2614" spans="1:18" x14ac:dyDescent="0.3">
      <c r="A2614" s="9">
        <v>1553</v>
      </c>
      <c r="B2614" s="9" t="s">
        <v>2630</v>
      </c>
      <c r="C2614" s="9">
        <v>39</v>
      </c>
      <c r="D2614" s="9" t="s">
        <v>5021</v>
      </c>
      <c r="E2614" s="9" t="s">
        <v>6783</v>
      </c>
      <c r="F2614" s="9">
        <v>0</v>
      </c>
      <c r="G2614" s="9">
        <v>13211</v>
      </c>
      <c r="H2614" s="9" t="s">
        <v>6783</v>
      </c>
      <c r="I2614" s="9" t="s">
        <v>7456</v>
      </c>
      <c r="J2614" s="9">
        <v>140</v>
      </c>
      <c r="K2614" s="9" t="s">
        <v>7468</v>
      </c>
      <c r="L2614" s="9" t="s">
        <v>7510</v>
      </c>
      <c r="M2614" s="9">
        <v>305.33999999999997</v>
      </c>
      <c r="N2614" s="9">
        <v>156.71</v>
      </c>
      <c r="O2614" s="9">
        <v>3</v>
      </c>
      <c r="P2614" s="9">
        <v>0.2</v>
      </c>
      <c r="Q2614" s="9">
        <v>352</v>
      </c>
      <c r="R2614" s="9">
        <v>5</v>
      </c>
    </row>
    <row r="2615" spans="1:18" x14ac:dyDescent="0.3">
      <c r="A2615" s="9">
        <v>1020</v>
      </c>
      <c r="B2615" s="9" t="s">
        <v>2631</v>
      </c>
      <c r="C2615" s="9">
        <v>37</v>
      </c>
      <c r="D2615" s="9" t="s">
        <v>5020</v>
      </c>
      <c r="E2615" s="9" t="s">
        <v>6784</v>
      </c>
      <c r="F2615" s="9">
        <v>0</v>
      </c>
      <c r="G2615" s="9">
        <v>12147</v>
      </c>
      <c r="H2615" s="9" t="s">
        <v>6784</v>
      </c>
      <c r="I2615" s="9" t="s">
        <v>7455</v>
      </c>
      <c r="J2615" s="9">
        <v>119</v>
      </c>
      <c r="K2615" s="9" t="s">
        <v>7459</v>
      </c>
      <c r="L2615" s="9" t="s">
        <v>7508</v>
      </c>
      <c r="M2615" s="9">
        <v>1382.21</v>
      </c>
      <c r="N2615" s="9">
        <v>710.16</v>
      </c>
      <c r="O2615" s="9">
        <v>5</v>
      </c>
      <c r="P2615" s="9">
        <v>0.1</v>
      </c>
      <c r="Q2615" s="9">
        <v>534</v>
      </c>
      <c r="R2615" s="9">
        <v>7</v>
      </c>
    </row>
    <row r="2616" spans="1:18" x14ac:dyDescent="0.3">
      <c r="A2616" s="9">
        <v>1553</v>
      </c>
      <c r="B2616" s="9" t="s">
        <v>2632</v>
      </c>
      <c r="C2616" s="9">
        <v>46</v>
      </c>
      <c r="D2616" s="9" t="s">
        <v>5023</v>
      </c>
      <c r="E2616" s="9" t="s">
        <v>5816</v>
      </c>
      <c r="F2616" s="9">
        <v>0</v>
      </c>
      <c r="G2616" s="9">
        <v>13556</v>
      </c>
      <c r="H2616" s="9" t="s">
        <v>5816</v>
      </c>
      <c r="I2616" s="9" t="s">
        <v>7456</v>
      </c>
      <c r="J2616" s="9">
        <v>129</v>
      </c>
      <c r="K2616" s="9" t="s">
        <v>7471</v>
      </c>
      <c r="L2616" s="9" t="s">
        <v>7510</v>
      </c>
      <c r="M2616" s="9">
        <v>210.38</v>
      </c>
      <c r="N2616" s="9">
        <v>133.44</v>
      </c>
      <c r="O2616" s="9">
        <v>1</v>
      </c>
      <c r="P2616" s="9"/>
      <c r="Q2616" s="9">
        <v>352</v>
      </c>
      <c r="R2616" s="9">
        <v>5</v>
      </c>
    </row>
    <row r="2617" spans="1:18" x14ac:dyDescent="0.3">
      <c r="A2617" s="9">
        <v>1396</v>
      </c>
      <c r="B2617" s="9" t="s">
        <v>2633</v>
      </c>
      <c r="C2617" s="9">
        <v>25</v>
      </c>
      <c r="D2617" s="9" t="s">
        <v>5021</v>
      </c>
      <c r="E2617" s="9" t="s">
        <v>6785</v>
      </c>
      <c r="F2617" s="9">
        <v>0</v>
      </c>
      <c r="G2617" s="9">
        <v>13208</v>
      </c>
      <c r="H2617" s="9" t="s">
        <v>6785</v>
      </c>
      <c r="I2617" s="9" t="s">
        <v>7456</v>
      </c>
      <c r="J2617" s="9">
        <v>120</v>
      </c>
      <c r="K2617" s="9" t="s">
        <v>7488</v>
      </c>
      <c r="L2617" s="9" t="s">
        <v>7509</v>
      </c>
      <c r="M2617" s="9">
        <v>1306.8399999999999</v>
      </c>
      <c r="N2617" s="9">
        <v>575.48</v>
      </c>
      <c r="O2617" s="9">
        <v>1</v>
      </c>
      <c r="P2617" s="9">
        <v>0.1</v>
      </c>
      <c r="Q2617" s="9">
        <v>384</v>
      </c>
      <c r="R2617" s="9">
        <v>7</v>
      </c>
    </row>
    <row r="2618" spans="1:18" x14ac:dyDescent="0.3">
      <c r="A2618" s="9">
        <v>1624</v>
      </c>
      <c r="B2618" s="9" t="s">
        <v>2634</v>
      </c>
      <c r="C2618" s="9">
        <v>27</v>
      </c>
      <c r="D2618" s="9" t="s">
        <v>5019</v>
      </c>
      <c r="E2618" s="9" t="s">
        <v>6786</v>
      </c>
      <c r="F2618" s="9">
        <v>1</v>
      </c>
      <c r="G2618" s="9">
        <v>10870</v>
      </c>
      <c r="H2618" s="9" t="s">
        <v>6786</v>
      </c>
      <c r="I2618" s="9" t="s">
        <v>7457</v>
      </c>
      <c r="J2618" s="9">
        <v>120</v>
      </c>
      <c r="K2618" s="9" t="s">
        <v>7488</v>
      </c>
      <c r="L2618" s="9" t="s">
        <v>7509</v>
      </c>
      <c r="M2618" s="9">
        <v>839.15</v>
      </c>
      <c r="N2618" s="9">
        <v>412.65</v>
      </c>
      <c r="O2618" s="9">
        <v>2</v>
      </c>
      <c r="P2618" s="9"/>
      <c r="Q2618" s="9">
        <v>826</v>
      </c>
      <c r="R2618" s="9">
        <v>2</v>
      </c>
    </row>
    <row r="2619" spans="1:18" x14ac:dyDescent="0.3">
      <c r="A2619" s="9">
        <v>1104</v>
      </c>
      <c r="B2619" s="9" t="s">
        <v>2635</v>
      </c>
      <c r="C2619" s="9">
        <v>48</v>
      </c>
      <c r="D2619" s="9" t="s">
        <v>5018</v>
      </c>
      <c r="E2619" s="9" t="s">
        <v>5602</v>
      </c>
      <c r="F2619" s="9">
        <v>0</v>
      </c>
      <c r="G2619" s="9">
        <v>10365</v>
      </c>
      <c r="H2619" s="9" t="s">
        <v>5602</v>
      </c>
      <c r="I2619" s="9" t="s">
        <v>7455</v>
      </c>
      <c r="J2619" s="9">
        <v>110</v>
      </c>
      <c r="K2619" s="9" t="s">
        <v>7493</v>
      </c>
      <c r="L2619" s="9" t="s">
        <v>7507</v>
      </c>
      <c r="M2619" s="9">
        <v>106.63</v>
      </c>
      <c r="N2619" s="9">
        <v>62.12</v>
      </c>
      <c r="O2619" s="9">
        <v>3</v>
      </c>
      <c r="P2619" s="9"/>
      <c r="Q2619" s="9">
        <v>592</v>
      </c>
      <c r="R2619" s="9">
        <v>4</v>
      </c>
    </row>
    <row r="2620" spans="1:18" x14ac:dyDescent="0.3">
      <c r="A2620" s="9">
        <v>1191</v>
      </c>
      <c r="B2620" s="9" t="s">
        <v>2636</v>
      </c>
      <c r="C2620" s="9">
        <v>37</v>
      </c>
      <c r="D2620" s="9" t="s">
        <v>5020</v>
      </c>
      <c r="E2620" s="9" t="s">
        <v>6787</v>
      </c>
      <c r="F2620" s="9">
        <v>0</v>
      </c>
      <c r="G2620" s="9">
        <v>13955</v>
      </c>
      <c r="H2620" s="9" t="s">
        <v>6787</v>
      </c>
      <c r="I2620" s="9" t="s">
        <v>7456</v>
      </c>
      <c r="J2620" s="9">
        <v>112</v>
      </c>
      <c r="K2620" s="9" t="s">
        <v>7492</v>
      </c>
      <c r="L2620" s="9" t="s">
        <v>7509</v>
      </c>
      <c r="M2620" s="9">
        <v>723.49</v>
      </c>
      <c r="N2620" s="9">
        <v>380.57</v>
      </c>
      <c r="O2620" s="9">
        <v>4</v>
      </c>
      <c r="P2620" s="9"/>
      <c r="Q2620" s="9">
        <v>692</v>
      </c>
      <c r="R2620" s="9">
        <v>4</v>
      </c>
    </row>
    <row r="2621" spans="1:18" x14ac:dyDescent="0.3">
      <c r="A2621" s="9">
        <v>1016</v>
      </c>
      <c r="B2621" s="9" t="s">
        <v>2637</v>
      </c>
      <c r="C2621" s="9">
        <v>54</v>
      </c>
      <c r="D2621" s="9" t="s">
        <v>5022</v>
      </c>
      <c r="E2621" s="9" t="s">
        <v>5386</v>
      </c>
      <c r="F2621" s="9">
        <v>1</v>
      </c>
      <c r="G2621" s="9">
        <v>13605</v>
      </c>
      <c r="H2621" s="9" t="s">
        <v>5386</v>
      </c>
      <c r="I2621" s="9" t="s">
        <v>7455</v>
      </c>
      <c r="J2621" s="9">
        <v>133</v>
      </c>
      <c r="K2621" s="9" t="s">
        <v>7498</v>
      </c>
      <c r="L2621" s="9" t="s">
        <v>7510</v>
      </c>
      <c r="M2621" s="9">
        <v>1235.3</v>
      </c>
      <c r="N2621" s="9">
        <v>842.74</v>
      </c>
      <c r="O2621" s="9">
        <v>5</v>
      </c>
      <c r="P2621" s="9">
        <v>0.05</v>
      </c>
      <c r="Q2621" s="9">
        <v>683</v>
      </c>
      <c r="R2621" s="9">
        <v>6</v>
      </c>
    </row>
    <row r="2622" spans="1:18" x14ac:dyDescent="0.3">
      <c r="A2622" s="9">
        <v>2143</v>
      </c>
      <c r="B2622" s="9" t="s">
        <v>2638</v>
      </c>
      <c r="C2622" s="9">
        <v>46</v>
      </c>
      <c r="D2622" s="9" t="s">
        <v>5023</v>
      </c>
      <c r="E2622" s="9" t="s">
        <v>6788</v>
      </c>
      <c r="F2622" s="9">
        <v>0</v>
      </c>
      <c r="G2622" s="9">
        <v>13578</v>
      </c>
      <c r="H2622" s="9" t="s">
        <v>6788</v>
      </c>
      <c r="I2622" s="9" t="s">
        <v>7456</v>
      </c>
      <c r="J2622" s="9">
        <v>125</v>
      </c>
      <c r="K2622" s="9" t="s">
        <v>7479</v>
      </c>
      <c r="L2622" s="9" t="s">
        <v>7511</v>
      </c>
      <c r="M2622" s="9">
        <v>1102.99</v>
      </c>
      <c r="N2622" s="9">
        <v>758.36</v>
      </c>
      <c r="O2622" s="9">
        <v>3</v>
      </c>
      <c r="P2622" s="9"/>
      <c r="Q2622" s="9">
        <v>370</v>
      </c>
      <c r="R2622" s="9">
        <v>7</v>
      </c>
    </row>
    <row r="2623" spans="1:18" x14ac:dyDescent="0.3">
      <c r="A2623" s="9">
        <v>1392</v>
      </c>
      <c r="B2623" s="9" t="s">
        <v>2639</v>
      </c>
      <c r="C2623" s="9">
        <v>31</v>
      </c>
      <c r="D2623" s="9" t="s">
        <v>5019</v>
      </c>
      <c r="E2623" s="9" t="s">
        <v>5811</v>
      </c>
      <c r="F2623" s="9">
        <v>0</v>
      </c>
      <c r="G2623" s="9">
        <v>10656</v>
      </c>
      <c r="H2623" s="9" t="s">
        <v>5811</v>
      </c>
      <c r="I2623" s="9" t="s">
        <v>7457</v>
      </c>
      <c r="J2623" s="9">
        <v>125</v>
      </c>
      <c r="K2623" s="9" t="s">
        <v>7479</v>
      </c>
      <c r="L2623" s="9" t="s">
        <v>7509</v>
      </c>
      <c r="M2623" s="9">
        <v>758.73</v>
      </c>
      <c r="N2623" s="9">
        <v>417.89</v>
      </c>
      <c r="O2623" s="9">
        <v>2</v>
      </c>
      <c r="P2623" s="9">
        <v>0.05</v>
      </c>
      <c r="Q2623" s="9">
        <v>350</v>
      </c>
      <c r="R2623" s="9">
        <v>4</v>
      </c>
    </row>
    <row r="2624" spans="1:18" x14ac:dyDescent="0.3">
      <c r="A2624" s="9">
        <v>1424</v>
      </c>
      <c r="B2624" s="9" t="s">
        <v>2640</v>
      </c>
      <c r="C2624" s="9">
        <v>48</v>
      </c>
      <c r="D2624" s="9" t="s">
        <v>5021</v>
      </c>
      <c r="E2624" s="9" t="s">
        <v>6789</v>
      </c>
      <c r="F2624" s="9">
        <v>0</v>
      </c>
      <c r="G2624" s="9">
        <v>10160</v>
      </c>
      <c r="H2624" s="9" t="s">
        <v>6789</v>
      </c>
      <c r="I2624" s="9" t="s">
        <v>7456</v>
      </c>
      <c r="J2624" s="9">
        <v>104</v>
      </c>
      <c r="K2624" s="9" t="s">
        <v>7499</v>
      </c>
      <c r="L2624" s="9" t="s">
        <v>7507</v>
      </c>
      <c r="M2624" s="9">
        <v>1297.07</v>
      </c>
      <c r="N2624" s="9">
        <v>728.59</v>
      </c>
      <c r="O2624" s="9">
        <v>1</v>
      </c>
      <c r="P2624" s="9"/>
      <c r="Q2624" s="9">
        <v>420</v>
      </c>
      <c r="R2624" s="9">
        <v>7</v>
      </c>
    </row>
    <row r="2625" spans="1:18" x14ac:dyDescent="0.3">
      <c r="A2625" s="9">
        <v>1128</v>
      </c>
      <c r="B2625" s="9" t="s">
        <v>2641</v>
      </c>
      <c r="C2625" s="9">
        <v>57</v>
      </c>
      <c r="D2625" s="9" t="s">
        <v>5018</v>
      </c>
      <c r="E2625" s="9" t="s">
        <v>5980</v>
      </c>
      <c r="F2625" s="9">
        <v>0</v>
      </c>
      <c r="G2625" s="9">
        <v>12808</v>
      </c>
      <c r="H2625" s="9" t="s">
        <v>5980</v>
      </c>
      <c r="I2625" s="9" t="s">
        <v>7457</v>
      </c>
      <c r="J2625" s="9">
        <v>104</v>
      </c>
      <c r="K2625" s="9" t="s">
        <v>7499</v>
      </c>
      <c r="L2625" s="9" t="s">
        <v>7509</v>
      </c>
      <c r="M2625" s="9">
        <v>224.53</v>
      </c>
      <c r="N2625" s="9">
        <v>138.62</v>
      </c>
      <c r="O2625" s="9">
        <v>5</v>
      </c>
      <c r="P2625" s="9">
        <v>0.05</v>
      </c>
      <c r="Q2625" s="9">
        <v>587</v>
      </c>
      <c r="R2625" s="9">
        <v>4</v>
      </c>
    </row>
    <row r="2626" spans="1:18" x14ac:dyDescent="0.3">
      <c r="A2626" s="9">
        <v>2153</v>
      </c>
      <c r="B2626" s="9" t="s">
        <v>2642</v>
      </c>
      <c r="C2626" s="9">
        <v>46</v>
      </c>
      <c r="D2626" s="9" t="s">
        <v>5021</v>
      </c>
      <c r="E2626" s="9" t="s">
        <v>6528</v>
      </c>
      <c r="F2626" s="9">
        <v>0</v>
      </c>
      <c r="G2626" s="9">
        <v>10174</v>
      </c>
      <c r="H2626" s="9" t="s">
        <v>6528</v>
      </c>
      <c r="I2626" s="9" t="s">
        <v>7456</v>
      </c>
      <c r="J2626" s="9">
        <v>109</v>
      </c>
      <c r="K2626" s="9" t="s">
        <v>7466</v>
      </c>
      <c r="L2626" s="9" t="s">
        <v>7507</v>
      </c>
      <c r="M2626" s="9">
        <v>1369.41</v>
      </c>
      <c r="N2626" s="9">
        <v>735.62</v>
      </c>
      <c r="O2626" s="9">
        <v>1</v>
      </c>
      <c r="P2626" s="9"/>
      <c r="Q2626" s="9">
        <v>367</v>
      </c>
      <c r="R2626" s="9">
        <v>5</v>
      </c>
    </row>
    <row r="2627" spans="1:18" x14ac:dyDescent="0.3">
      <c r="A2627" s="9">
        <v>1571</v>
      </c>
      <c r="B2627" s="9" t="s">
        <v>2643</v>
      </c>
      <c r="C2627" s="9">
        <v>49</v>
      </c>
      <c r="D2627" s="9" t="s">
        <v>5022</v>
      </c>
      <c r="E2627" s="9" t="s">
        <v>6371</v>
      </c>
      <c r="F2627" s="9">
        <v>0</v>
      </c>
      <c r="G2627" s="9">
        <v>13159</v>
      </c>
      <c r="H2627" s="9" t="s">
        <v>6371</v>
      </c>
      <c r="I2627" s="9" t="s">
        <v>7457</v>
      </c>
      <c r="J2627" s="9">
        <v>115</v>
      </c>
      <c r="K2627" s="9" t="s">
        <v>7481</v>
      </c>
      <c r="L2627" s="9" t="s">
        <v>7508</v>
      </c>
      <c r="M2627" s="9">
        <v>1277.3399999999999</v>
      </c>
      <c r="N2627" s="9">
        <v>583.78</v>
      </c>
      <c r="O2627" s="9">
        <v>5</v>
      </c>
      <c r="P2627" s="9"/>
      <c r="Q2627" s="9">
        <v>653</v>
      </c>
      <c r="R2627" s="9">
        <v>2</v>
      </c>
    </row>
    <row r="2628" spans="1:18" x14ac:dyDescent="0.3">
      <c r="A2628" s="9">
        <v>1028</v>
      </c>
      <c r="B2628" s="9" t="s">
        <v>2644</v>
      </c>
      <c r="C2628" s="9">
        <v>37</v>
      </c>
      <c r="D2628" s="9" t="s">
        <v>5021</v>
      </c>
      <c r="E2628" s="9" t="s">
        <v>6483</v>
      </c>
      <c r="F2628" s="9">
        <v>0</v>
      </c>
      <c r="G2628" s="9">
        <v>13470</v>
      </c>
      <c r="H2628" s="9" t="s">
        <v>6483</v>
      </c>
      <c r="I2628" s="9" t="s">
        <v>7456</v>
      </c>
      <c r="J2628" s="9">
        <v>126</v>
      </c>
      <c r="K2628" s="9" t="s">
        <v>7469</v>
      </c>
      <c r="L2628" s="9" t="s">
        <v>7507</v>
      </c>
      <c r="M2628" s="9">
        <v>1077</v>
      </c>
      <c r="N2628" s="9">
        <v>672.15</v>
      </c>
      <c r="O2628" s="9">
        <v>4</v>
      </c>
      <c r="P2628" s="9"/>
      <c r="Q2628" s="9">
        <v>442</v>
      </c>
      <c r="R2628" s="9">
        <v>6</v>
      </c>
    </row>
    <row r="2629" spans="1:18" x14ac:dyDescent="0.3">
      <c r="A2629" s="9">
        <v>2120</v>
      </c>
      <c r="B2629" s="9" t="s">
        <v>2645</v>
      </c>
      <c r="C2629" s="9">
        <v>54</v>
      </c>
      <c r="D2629" s="9" t="s">
        <v>5023</v>
      </c>
      <c r="E2629" s="9" t="s">
        <v>5392</v>
      </c>
      <c r="F2629" s="9">
        <v>1</v>
      </c>
      <c r="G2629" s="9">
        <v>11503</v>
      </c>
      <c r="H2629" s="9" t="s">
        <v>5392</v>
      </c>
      <c r="I2629" s="9" t="s">
        <v>7456</v>
      </c>
      <c r="J2629" s="9">
        <v>115</v>
      </c>
      <c r="K2629" s="9" t="s">
        <v>7481</v>
      </c>
      <c r="L2629" s="9" t="s">
        <v>7509</v>
      </c>
      <c r="M2629" s="9">
        <v>1235.94</v>
      </c>
      <c r="N2629" s="9">
        <v>767.93</v>
      </c>
      <c r="O2629" s="9">
        <v>5</v>
      </c>
      <c r="P2629" s="9"/>
      <c r="Q2629" s="9">
        <v>518</v>
      </c>
      <c r="R2629" s="9">
        <v>4</v>
      </c>
    </row>
    <row r="2630" spans="1:18" x14ac:dyDescent="0.3">
      <c r="A2630" s="9">
        <v>2033</v>
      </c>
      <c r="B2630" s="9" t="s">
        <v>2646</v>
      </c>
      <c r="C2630" s="9">
        <v>31</v>
      </c>
      <c r="D2630" s="9" t="s">
        <v>5019</v>
      </c>
      <c r="E2630" s="9" t="s">
        <v>6790</v>
      </c>
      <c r="F2630" s="9">
        <v>0</v>
      </c>
      <c r="G2630" s="9">
        <v>10544</v>
      </c>
      <c r="H2630" s="9" t="s">
        <v>6790</v>
      </c>
      <c r="I2630" s="9" t="s">
        <v>7456</v>
      </c>
      <c r="J2630" s="9">
        <v>126</v>
      </c>
      <c r="K2630" s="9" t="s">
        <v>7469</v>
      </c>
      <c r="L2630" s="9" t="s">
        <v>7508</v>
      </c>
      <c r="M2630" s="9">
        <v>838.53</v>
      </c>
      <c r="N2630" s="9"/>
      <c r="O2630" s="9">
        <v>4</v>
      </c>
      <c r="P2630" s="9"/>
      <c r="Q2630" s="9">
        <v>968</v>
      </c>
      <c r="R2630" s="9">
        <v>4</v>
      </c>
    </row>
    <row r="2631" spans="1:18" x14ac:dyDescent="0.3">
      <c r="A2631" s="9">
        <v>1241</v>
      </c>
      <c r="B2631" s="9" t="s">
        <v>2647</v>
      </c>
      <c r="C2631" s="9">
        <v>45</v>
      </c>
      <c r="D2631" s="9" t="s">
        <v>5020</v>
      </c>
      <c r="E2631" s="9" t="s">
        <v>6158</v>
      </c>
      <c r="F2631" s="9">
        <v>0</v>
      </c>
      <c r="G2631" s="9">
        <v>12524</v>
      </c>
      <c r="H2631" s="9" t="s">
        <v>6158</v>
      </c>
      <c r="I2631" s="9" t="s">
        <v>7455</v>
      </c>
      <c r="J2631" s="9">
        <v>128</v>
      </c>
      <c r="K2631" s="9" t="s">
        <v>7473</v>
      </c>
      <c r="L2631" s="9" t="s">
        <v>7509</v>
      </c>
      <c r="M2631" s="9">
        <v>1028.99</v>
      </c>
      <c r="N2631" s="9">
        <v>668.71</v>
      </c>
      <c r="O2631" s="9">
        <v>3</v>
      </c>
      <c r="P2631" s="9"/>
      <c r="Q2631" s="9">
        <v>482</v>
      </c>
      <c r="R2631" s="9">
        <v>7</v>
      </c>
    </row>
    <row r="2632" spans="1:18" x14ac:dyDescent="0.3">
      <c r="A2632" s="9">
        <v>1231</v>
      </c>
      <c r="B2632" s="9" t="s">
        <v>2648</v>
      </c>
      <c r="C2632" s="9">
        <v>78</v>
      </c>
      <c r="D2632" s="9" t="s">
        <v>5023</v>
      </c>
      <c r="E2632" s="9" t="s">
        <v>6025</v>
      </c>
      <c r="F2632" s="9">
        <v>0</v>
      </c>
      <c r="G2632" s="9">
        <v>13854</v>
      </c>
      <c r="H2632" s="9" t="s">
        <v>6025</v>
      </c>
      <c r="I2632" s="9" t="s">
        <v>7455</v>
      </c>
      <c r="J2632" s="9">
        <v>107</v>
      </c>
      <c r="K2632" s="9" t="s">
        <v>7485</v>
      </c>
      <c r="L2632" s="9" t="s">
        <v>7507</v>
      </c>
      <c r="M2632" s="9">
        <v>862.87</v>
      </c>
      <c r="N2632" s="9">
        <v>504</v>
      </c>
      <c r="O2632" s="9">
        <v>1</v>
      </c>
      <c r="P2632" s="9">
        <v>0.2</v>
      </c>
      <c r="Q2632" s="9">
        <v>351</v>
      </c>
      <c r="R2632" s="9">
        <v>3</v>
      </c>
    </row>
    <row r="2633" spans="1:18" x14ac:dyDescent="0.3">
      <c r="A2633" s="9">
        <v>1788</v>
      </c>
      <c r="B2633" s="9" t="s">
        <v>2649</v>
      </c>
      <c r="C2633" s="9">
        <v>48</v>
      </c>
      <c r="D2633" s="9" t="s">
        <v>5022</v>
      </c>
      <c r="E2633" s="9" t="s">
        <v>6394</v>
      </c>
      <c r="F2633" s="9">
        <v>0</v>
      </c>
      <c r="G2633" s="9">
        <v>12330</v>
      </c>
      <c r="H2633" s="9" t="s">
        <v>6394</v>
      </c>
      <c r="I2633" s="9" t="s">
        <v>7456</v>
      </c>
      <c r="J2633" s="9">
        <v>132</v>
      </c>
      <c r="K2633" s="9" t="s">
        <v>7506</v>
      </c>
      <c r="L2633" s="9" t="s">
        <v>7510</v>
      </c>
      <c r="M2633" s="9">
        <v>565.37</v>
      </c>
      <c r="N2633" s="9">
        <v>266.23</v>
      </c>
      <c r="O2633" s="9">
        <v>5</v>
      </c>
      <c r="P2633" s="9"/>
      <c r="Q2633" s="9">
        <v>914</v>
      </c>
      <c r="R2633" s="9">
        <v>2</v>
      </c>
    </row>
    <row r="2634" spans="1:18" x14ac:dyDescent="0.3">
      <c r="A2634" s="9">
        <v>2307</v>
      </c>
      <c r="B2634" s="9" t="s">
        <v>2650</v>
      </c>
      <c r="C2634" s="9">
        <v>33</v>
      </c>
      <c r="D2634" s="9" t="s">
        <v>5018</v>
      </c>
      <c r="E2634" s="9" t="s">
        <v>6696</v>
      </c>
      <c r="F2634" s="9">
        <v>1</v>
      </c>
      <c r="G2634" s="9">
        <v>11761</v>
      </c>
      <c r="H2634" s="9" t="s">
        <v>6696</v>
      </c>
      <c r="I2634" s="9" t="s">
        <v>7455</v>
      </c>
      <c r="J2634" s="9">
        <v>112</v>
      </c>
      <c r="K2634" s="9" t="s">
        <v>7492</v>
      </c>
      <c r="L2634" s="9" t="s">
        <v>7508</v>
      </c>
      <c r="M2634" s="9">
        <v>874.85</v>
      </c>
      <c r="N2634" s="9">
        <v>521.07000000000005</v>
      </c>
      <c r="O2634" s="9">
        <v>5</v>
      </c>
      <c r="P2634" s="9"/>
      <c r="Q2634" s="9">
        <v>1233</v>
      </c>
      <c r="R2634" s="9">
        <v>3</v>
      </c>
    </row>
    <row r="2635" spans="1:18" x14ac:dyDescent="0.3">
      <c r="A2635" s="9">
        <v>1714</v>
      </c>
      <c r="B2635" s="9" t="s">
        <v>2651</v>
      </c>
      <c r="C2635" s="9">
        <v>33</v>
      </c>
      <c r="D2635" s="9" t="s">
        <v>5022</v>
      </c>
      <c r="E2635" s="9" t="s">
        <v>6365</v>
      </c>
      <c r="F2635" s="9">
        <v>0</v>
      </c>
      <c r="G2635" s="9">
        <v>10956</v>
      </c>
      <c r="H2635" s="9" t="s">
        <v>6365</v>
      </c>
      <c r="I2635" s="9" t="s">
        <v>7455</v>
      </c>
      <c r="J2635" s="9">
        <v>135</v>
      </c>
      <c r="K2635" s="9" t="s">
        <v>7458</v>
      </c>
      <c r="L2635" s="9" t="s">
        <v>7510</v>
      </c>
      <c r="M2635" s="9">
        <v>423.32</v>
      </c>
      <c r="N2635" s="9">
        <v>199</v>
      </c>
      <c r="O2635" s="9">
        <v>2</v>
      </c>
      <c r="P2635" s="9"/>
      <c r="Q2635" s="9">
        <v>420</v>
      </c>
      <c r="R2635" s="9">
        <v>4</v>
      </c>
    </row>
    <row r="2636" spans="1:18" x14ac:dyDescent="0.3">
      <c r="A2636" s="9">
        <v>1758</v>
      </c>
      <c r="B2636" s="9" t="s">
        <v>2652</v>
      </c>
      <c r="C2636" s="9">
        <v>38</v>
      </c>
      <c r="D2636" s="9" t="s">
        <v>5022</v>
      </c>
      <c r="E2636" s="9" t="s">
        <v>6299</v>
      </c>
      <c r="F2636" s="9">
        <v>0</v>
      </c>
      <c r="G2636" s="9">
        <v>10451</v>
      </c>
      <c r="H2636" s="9" t="s">
        <v>6299</v>
      </c>
      <c r="I2636" s="9" t="s">
        <v>7456</v>
      </c>
      <c r="J2636" s="9">
        <v>132</v>
      </c>
      <c r="K2636" s="9" t="s">
        <v>7506</v>
      </c>
      <c r="L2636" s="9" t="s">
        <v>7510</v>
      </c>
      <c r="M2636" s="9">
        <v>688.4</v>
      </c>
      <c r="N2636" s="9">
        <v>330.14</v>
      </c>
      <c r="O2636" s="9">
        <v>1</v>
      </c>
      <c r="P2636" s="9"/>
      <c r="Q2636" s="9">
        <v>475</v>
      </c>
      <c r="R2636" s="9">
        <v>7</v>
      </c>
    </row>
    <row r="2637" spans="1:18" x14ac:dyDescent="0.3">
      <c r="A2637" s="9">
        <v>1801</v>
      </c>
      <c r="B2637" s="9" t="s">
        <v>2653</v>
      </c>
      <c r="C2637" s="9">
        <v>52</v>
      </c>
      <c r="D2637" s="9" t="s">
        <v>5021</v>
      </c>
      <c r="E2637" s="9" t="s">
        <v>6430</v>
      </c>
      <c r="F2637" s="9">
        <v>0</v>
      </c>
      <c r="G2637" s="9">
        <v>13695</v>
      </c>
      <c r="H2637" s="9" t="s">
        <v>6430</v>
      </c>
      <c r="I2637" s="9" t="s">
        <v>7456</v>
      </c>
      <c r="J2637" s="9">
        <v>109</v>
      </c>
      <c r="K2637" s="9" t="s">
        <v>7466</v>
      </c>
      <c r="L2637" s="9" t="s">
        <v>7508</v>
      </c>
      <c r="M2637" s="9">
        <v>457.12</v>
      </c>
      <c r="N2637" s="9">
        <v>299.14</v>
      </c>
      <c r="O2637" s="9">
        <v>3</v>
      </c>
      <c r="P2637" s="9"/>
      <c r="Q2637" s="9">
        <v>365</v>
      </c>
      <c r="R2637" s="9">
        <v>6</v>
      </c>
    </row>
    <row r="2638" spans="1:18" x14ac:dyDescent="0.3">
      <c r="A2638" s="9">
        <v>1775</v>
      </c>
      <c r="B2638" s="9" t="s">
        <v>2654</v>
      </c>
      <c r="C2638" s="9">
        <v>42</v>
      </c>
      <c r="D2638" s="9" t="s">
        <v>5018</v>
      </c>
      <c r="E2638" s="9" t="s">
        <v>6380</v>
      </c>
      <c r="F2638" s="9">
        <v>0</v>
      </c>
      <c r="G2638" s="9">
        <v>10081</v>
      </c>
      <c r="H2638" s="9" t="s">
        <v>6380</v>
      </c>
      <c r="I2638" s="9" t="s">
        <v>7456</v>
      </c>
      <c r="J2638" s="9">
        <v>114</v>
      </c>
      <c r="K2638" s="9" t="s">
        <v>7463</v>
      </c>
      <c r="L2638" s="9" t="s">
        <v>7510</v>
      </c>
      <c r="M2638" s="9">
        <v>228.19</v>
      </c>
      <c r="N2638" s="9">
        <v>154.91</v>
      </c>
      <c r="O2638" s="9">
        <v>4</v>
      </c>
      <c r="P2638" s="9">
        <v>0.05</v>
      </c>
      <c r="Q2638" s="9">
        <v>454</v>
      </c>
      <c r="R2638" s="9">
        <v>7</v>
      </c>
    </row>
    <row r="2639" spans="1:18" x14ac:dyDescent="0.3">
      <c r="A2639" s="9">
        <v>1725</v>
      </c>
      <c r="B2639" s="9" t="s">
        <v>2655</v>
      </c>
      <c r="C2639" s="9">
        <v>30</v>
      </c>
      <c r="D2639" s="9" t="s">
        <v>5023</v>
      </c>
      <c r="E2639" s="9" t="s">
        <v>6791</v>
      </c>
      <c r="F2639" s="9">
        <v>0</v>
      </c>
      <c r="G2639" s="9">
        <v>11236</v>
      </c>
      <c r="H2639" s="9" t="s">
        <v>6791</v>
      </c>
      <c r="I2639" s="9" t="s">
        <v>7455</v>
      </c>
      <c r="J2639" s="9">
        <v>113</v>
      </c>
      <c r="K2639" s="9" t="s">
        <v>7460</v>
      </c>
      <c r="L2639" s="9" t="s">
        <v>7510</v>
      </c>
      <c r="M2639" s="9">
        <v>516.70000000000005</v>
      </c>
      <c r="N2639" s="9">
        <v>246.5</v>
      </c>
      <c r="O2639" s="9">
        <v>3</v>
      </c>
      <c r="P2639" s="9"/>
      <c r="Q2639" s="9">
        <v>504</v>
      </c>
      <c r="R2639" s="9">
        <v>9</v>
      </c>
    </row>
    <row r="2640" spans="1:18" x14ac:dyDescent="0.3">
      <c r="A2640" s="9">
        <v>1199</v>
      </c>
      <c r="B2640" s="9" t="s">
        <v>2656</v>
      </c>
      <c r="C2640" s="9">
        <v>30</v>
      </c>
      <c r="D2640" s="9" t="s">
        <v>5022</v>
      </c>
      <c r="E2640" s="9" t="s">
        <v>5549</v>
      </c>
      <c r="F2640" s="9">
        <v>1</v>
      </c>
      <c r="G2640" s="9">
        <v>10815</v>
      </c>
      <c r="H2640" s="9" t="s">
        <v>5549</v>
      </c>
      <c r="I2640" s="9" t="s">
        <v>7455</v>
      </c>
      <c r="J2640" s="9">
        <v>144</v>
      </c>
      <c r="K2640" s="9" t="s">
        <v>7462</v>
      </c>
      <c r="L2640" s="9" t="s">
        <v>7510</v>
      </c>
      <c r="M2640" s="9">
        <v>1285.3800000000001</v>
      </c>
      <c r="N2640" s="9">
        <v>872.02</v>
      </c>
      <c r="O2640" s="9">
        <v>2</v>
      </c>
      <c r="P2640" s="9">
        <v>0.05</v>
      </c>
      <c r="Q2640" s="9">
        <v>922</v>
      </c>
      <c r="R2640" s="9">
        <v>1</v>
      </c>
    </row>
    <row r="2641" spans="1:18" x14ac:dyDescent="0.3">
      <c r="A2641" s="9">
        <v>1944</v>
      </c>
      <c r="B2641" s="9" t="s">
        <v>2657</v>
      </c>
      <c r="C2641" s="9">
        <v>42</v>
      </c>
      <c r="D2641" s="9" t="s">
        <v>5023</v>
      </c>
      <c r="E2641" s="9" t="s">
        <v>6792</v>
      </c>
      <c r="F2641" s="9">
        <v>0</v>
      </c>
      <c r="G2641" s="9">
        <v>12567</v>
      </c>
      <c r="H2641" s="9" t="s">
        <v>6792</v>
      </c>
      <c r="I2641" s="9" t="s">
        <v>7455</v>
      </c>
      <c r="J2641" s="9">
        <v>133</v>
      </c>
      <c r="K2641" s="9" t="s">
        <v>7498</v>
      </c>
      <c r="L2641" s="9" t="s">
        <v>7510</v>
      </c>
      <c r="M2641" s="9">
        <v>602.57000000000005</v>
      </c>
      <c r="N2641" s="9">
        <v>284.2</v>
      </c>
      <c r="O2641" s="9">
        <v>3</v>
      </c>
      <c r="P2641" s="9"/>
      <c r="Q2641" s="9">
        <v>484</v>
      </c>
      <c r="R2641" s="9">
        <v>1</v>
      </c>
    </row>
    <row r="2642" spans="1:18" x14ac:dyDescent="0.3">
      <c r="A2642" s="9">
        <v>1078</v>
      </c>
      <c r="B2642" s="9" t="s">
        <v>2658</v>
      </c>
      <c r="C2642" s="9">
        <v>40</v>
      </c>
      <c r="D2642" s="9" t="s">
        <v>5020</v>
      </c>
      <c r="E2642" s="9" t="s">
        <v>6793</v>
      </c>
      <c r="F2642" s="9">
        <v>1</v>
      </c>
      <c r="G2642" s="9">
        <v>12181</v>
      </c>
      <c r="H2642" s="9" t="s">
        <v>6793</v>
      </c>
      <c r="I2642" s="9" t="s">
        <v>7456</v>
      </c>
      <c r="J2642" s="9">
        <v>132</v>
      </c>
      <c r="K2642" s="9" t="s">
        <v>7506</v>
      </c>
      <c r="L2642" s="9" t="s">
        <v>7508</v>
      </c>
      <c r="M2642" s="9">
        <v>1134.6099999999999</v>
      </c>
      <c r="N2642" s="9"/>
      <c r="O2642" s="9">
        <v>4</v>
      </c>
      <c r="P2642" s="9">
        <v>0.2</v>
      </c>
      <c r="Q2642" s="9">
        <v>1187</v>
      </c>
      <c r="R2642" s="9">
        <v>3</v>
      </c>
    </row>
    <row r="2643" spans="1:18" x14ac:dyDescent="0.3">
      <c r="A2643" s="9">
        <v>1955</v>
      </c>
      <c r="B2643" s="9" t="s">
        <v>2659</v>
      </c>
      <c r="C2643" s="9">
        <v>46</v>
      </c>
      <c r="D2643" s="9" t="s">
        <v>5021</v>
      </c>
      <c r="E2643" s="9" t="s">
        <v>6794</v>
      </c>
      <c r="F2643" s="9">
        <v>0</v>
      </c>
      <c r="G2643" s="9">
        <v>10446</v>
      </c>
      <c r="H2643" s="9" t="s">
        <v>6794</v>
      </c>
      <c r="I2643" s="9" t="s">
        <v>7455</v>
      </c>
      <c r="J2643" s="9">
        <v>119</v>
      </c>
      <c r="K2643" s="9" t="s">
        <v>7459</v>
      </c>
      <c r="L2643" s="9" t="s">
        <v>7509</v>
      </c>
      <c r="M2643" s="9">
        <v>304.04000000000002</v>
      </c>
      <c r="N2643" s="9">
        <v>126.93</v>
      </c>
      <c r="O2643" s="9">
        <v>1</v>
      </c>
      <c r="P2643" s="9"/>
      <c r="Q2643" s="9">
        <v>371</v>
      </c>
      <c r="R2643" s="9">
        <v>6</v>
      </c>
    </row>
    <row r="2644" spans="1:18" x14ac:dyDescent="0.3">
      <c r="A2644" s="9">
        <v>1855</v>
      </c>
      <c r="B2644" s="9" t="s">
        <v>2660</v>
      </c>
      <c r="C2644" s="9">
        <v>53</v>
      </c>
      <c r="D2644" s="9" t="s">
        <v>5023</v>
      </c>
      <c r="E2644" s="9" t="s">
        <v>5638</v>
      </c>
      <c r="F2644" s="9">
        <v>0</v>
      </c>
      <c r="G2644" s="9">
        <v>12165</v>
      </c>
      <c r="H2644" s="9" t="s">
        <v>5638</v>
      </c>
      <c r="I2644" s="9" t="s">
        <v>7455</v>
      </c>
      <c r="J2644" s="9">
        <v>130</v>
      </c>
      <c r="K2644" s="9" t="s">
        <v>7487</v>
      </c>
      <c r="L2644" s="9" t="s">
        <v>7510</v>
      </c>
      <c r="M2644" s="9">
        <v>665.41</v>
      </c>
      <c r="N2644" s="9"/>
      <c r="O2644" s="9">
        <v>2</v>
      </c>
      <c r="P2644" s="9"/>
      <c r="Q2644" s="9">
        <v>805</v>
      </c>
      <c r="R2644" s="9">
        <v>5</v>
      </c>
    </row>
    <row r="2645" spans="1:18" x14ac:dyDescent="0.3">
      <c r="A2645" s="9">
        <v>2196</v>
      </c>
      <c r="B2645" s="9" t="s">
        <v>2661</v>
      </c>
      <c r="C2645" s="9">
        <v>80</v>
      </c>
      <c r="D2645" s="9" t="s">
        <v>5018</v>
      </c>
      <c r="E2645" s="9" t="s">
        <v>6795</v>
      </c>
      <c r="F2645" s="9">
        <v>1</v>
      </c>
      <c r="G2645" s="9">
        <v>11619</v>
      </c>
      <c r="H2645" s="9" t="s">
        <v>6795</v>
      </c>
      <c r="I2645" s="9" t="s">
        <v>7457</v>
      </c>
      <c r="J2645" s="9">
        <v>116</v>
      </c>
      <c r="K2645" s="9" t="s">
        <v>7480</v>
      </c>
      <c r="L2645" s="9" t="s">
        <v>7508</v>
      </c>
      <c r="M2645" s="9">
        <v>216.54</v>
      </c>
      <c r="N2645" s="9">
        <v>111.64</v>
      </c>
      <c r="O2645" s="9">
        <v>5</v>
      </c>
      <c r="P2645" s="9"/>
      <c r="Q2645" s="9">
        <v>572</v>
      </c>
      <c r="R2645" s="9">
        <v>4</v>
      </c>
    </row>
    <row r="2646" spans="1:18" x14ac:dyDescent="0.3">
      <c r="A2646" s="9">
        <v>1466</v>
      </c>
      <c r="B2646" s="9" t="s">
        <v>2662</v>
      </c>
      <c r="C2646" s="9">
        <v>18</v>
      </c>
      <c r="D2646" s="9" t="s">
        <v>5022</v>
      </c>
      <c r="E2646" s="9" t="s">
        <v>5142</v>
      </c>
      <c r="F2646" s="9">
        <v>0</v>
      </c>
      <c r="G2646" s="9">
        <v>11793</v>
      </c>
      <c r="H2646" s="9" t="s">
        <v>5142</v>
      </c>
      <c r="I2646" s="9" t="s">
        <v>7457</v>
      </c>
      <c r="J2646" s="9">
        <v>112</v>
      </c>
      <c r="K2646" s="9" t="s">
        <v>7492</v>
      </c>
      <c r="L2646" s="9" t="s">
        <v>7508</v>
      </c>
      <c r="M2646" s="9">
        <v>251</v>
      </c>
      <c r="N2646" s="9">
        <v>170.24</v>
      </c>
      <c r="O2646" s="9">
        <v>5</v>
      </c>
      <c r="P2646" s="9">
        <v>0.2</v>
      </c>
      <c r="Q2646" s="9">
        <v>442</v>
      </c>
      <c r="R2646" s="9">
        <v>4</v>
      </c>
    </row>
    <row r="2647" spans="1:18" x14ac:dyDescent="0.3">
      <c r="A2647" s="9">
        <v>1580</v>
      </c>
      <c r="B2647" s="9" t="s">
        <v>2663</v>
      </c>
      <c r="C2647" s="9">
        <v>50</v>
      </c>
      <c r="D2647" s="9" t="s">
        <v>5020</v>
      </c>
      <c r="E2647" s="9" t="s">
        <v>6796</v>
      </c>
      <c r="F2647" s="9">
        <v>0</v>
      </c>
      <c r="G2647" s="9">
        <v>13314</v>
      </c>
      <c r="H2647" s="9" t="s">
        <v>6796</v>
      </c>
      <c r="I2647" s="9" t="s">
        <v>7456</v>
      </c>
      <c r="J2647" s="9">
        <v>110</v>
      </c>
      <c r="K2647" s="9" t="s">
        <v>7493</v>
      </c>
      <c r="L2647" s="9" t="s">
        <v>7508</v>
      </c>
      <c r="M2647" s="9">
        <v>945.28</v>
      </c>
      <c r="N2647" s="9">
        <v>446.78</v>
      </c>
      <c r="O2647" s="9">
        <v>1</v>
      </c>
      <c r="P2647" s="9"/>
      <c r="Q2647" s="9">
        <v>387</v>
      </c>
      <c r="R2647" s="9">
        <v>5</v>
      </c>
    </row>
    <row r="2648" spans="1:18" x14ac:dyDescent="0.3">
      <c r="A2648" s="9">
        <v>2439</v>
      </c>
      <c r="B2648" s="9" t="s">
        <v>2664</v>
      </c>
      <c r="C2648" s="9">
        <v>41</v>
      </c>
      <c r="D2648" s="9" t="s">
        <v>5018</v>
      </c>
      <c r="E2648" s="9" t="s">
        <v>6797</v>
      </c>
      <c r="F2648" s="9">
        <v>1</v>
      </c>
      <c r="G2648" s="9">
        <v>10748</v>
      </c>
      <c r="H2648" s="9" t="s">
        <v>6797</v>
      </c>
      <c r="I2648" s="9" t="s">
        <v>7456</v>
      </c>
      <c r="J2648" s="9">
        <v>102</v>
      </c>
      <c r="K2648" s="9" t="s">
        <v>7494</v>
      </c>
      <c r="L2648" s="9" t="s">
        <v>7508</v>
      </c>
      <c r="M2648" s="9">
        <v>930.85</v>
      </c>
      <c r="N2648" s="9">
        <v>474.4</v>
      </c>
      <c r="O2648" s="9">
        <v>3</v>
      </c>
      <c r="P2648" s="9"/>
      <c r="Q2648" s="9">
        <v>452</v>
      </c>
      <c r="R2648" s="9">
        <v>5</v>
      </c>
    </row>
    <row r="2649" spans="1:18" x14ac:dyDescent="0.3">
      <c r="A2649" s="9">
        <v>1939</v>
      </c>
      <c r="B2649" s="9" t="s">
        <v>2665</v>
      </c>
      <c r="C2649" s="9">
        <v>12</v>
      </c>
      <c r="D2649" s="9" t="s">
        <v>5021</v>
      </c>
      <c r="E2649" s="9" t="s">
        <v>6519</v>
      </c>
      <c r="F2649" s="9">
        <v>0</v>
      </c>
      <c r="G2649" s="9">
        <v>11173</v>
      </c>
      <c r="H2649" s="9" t="s">
        <v>6519</v>
      </c>
      <c r="I2649" s="9" t="s">
        <v>7455</v>
      </c>
      <c r="J2649" s="9">
        <v>118</v>
      </c>
      <c r="K2649" s="9" t="s">
        <v>7501</v>
      </c>
      <c r="L2649" s="9" t="s">
        <v>7507</v>
      </c>
      <c r="M2649" s="9">
        <v>359.39</v>
      </c>
      <c r="N2649" s="9"/>
      <c r="O2649" s="9">
        <v>5</v>
      </c>
      <c r="P2649" s="9"/>
      <c r="Q2649" s="9">
        <v>364</v>
      </c>
      <c r="R2649" s="9">
        <v>5</v>
      </c>
    </row>
    <row r="2650" spans="1:18" x14ac:dyDescent="0.3">
      <c r="A2650" s="9">
        <v>1448</v>
      </c>
      <c r="B2650" s="9" t="s">
        <v>2666</v>
      </c>
      <c r="C2650" s="9">
        <v>-5</v>
      </c>
      <c r="D2650" s="9" t="s">
        <v>5020</v>
      </c>
      <c r="E2650" s="9" t="s">
        <v>5626</v>
      </c>
      <c r="F2650" s="9">
        <v>0</v>
      </c>
      <c r="G2650" s="9">
        <v>11909</v>
      </c>
      <c r="H2650" s="9" t="s">
        <v>5626</v>
      </c>
      <c r="I2650" s="9" t="s">
        <v>7457</v>
      </c>
      <c r="J2650" s="9">
        <v>113</v>
      </c>
      <c r="K2650" s="9" t="s">
        <v>7460</v>
      </c>
      <c r="L2650" s="9" t="s">
        <v>7509</v>
      </c>
      <c r="M2650" s="9">
        <v>737.91</v>
      </c>
      <c r="N2650" s="9">
        <v>362.04</v>
      </c>
      <c r="O2650" s="9">
        <v>2</v>
      </c>
      <c r="P2650" s="9">
        <v>0.2</v>
      </c>
      <c r="Q2650" s="9">
        <v>390</v>
      </c>
      <c r="R2650" s="9">
        <v>5</v>
      </c>
    </row>
    <row r="2651" spans="1:18" x14ac:dyDescent="0.3">
      <c r="A2651" s="9">
        <v>1086</v>
      </c>
      <c r="B2651" s="9" t="s">
        <v>2667</v>
      </c>
      <c r="C2651" s="9">
        <v>46</v>
      </c>
      <c r="D2651" s="9" t="s">
        <v>5020</v>
      </c>
      <c r="E2651" s="9" t="s">
        <v>6353</v>
      </c>
      <c r="F2651" s="9">
        <v>0</v>
      </c>
      <c r="G2651" s="9">
        <v>11556</v>
      </c>
      <c r="H2651" s="9" t="s">
        <v>6353</v>
      </c>
      <c r="I2651" s="9" t="s">
        <v>7457</v>
      </c>
      <c r="J2651" s="9">
        <v>129</v>
      </c>
      <c r="K2651" s="9" t="s">
        <v>7471</v>
      </c>
      <c r="L2651" s="9" t="s">
        <v>7509</v>
      </c>
      <c r="M2651" s="9">
        <v>1301.79</v>
      </c>
      <c r="N2651" s="9">
        <v>787.99</v>
      </c>
      <c r="O2651" s="9">
        <v>4</v>
      </c>
      <c r="P2651" s="9"/>
      <c r="Q2651" s="9">
        <v>875</v>
      </c>
      <c r="R2651" s="9">
        <v>5</v>
      </c>
    </row>
    <row r="2652" spans="1:18" x14ac:dyDescent="0.3">
      <c r="A2652" s="9">
        <v>1100</v>
      </c>
      <c r="B2652" s="9" t="s">
        <v>2668</v>
      </c>
      <c r="C2652" s="9">
        <v>51</v>
      </c>
      <c r="D2652" s="9" t="s">
        <v>5020</v>
      </c>
      <c r="E2652" s="9" t="s">
        <v>5289</v>
      </c>
      <c r="F2652" s="9">
        <v>0</v>
      </c>
      <c r="G2652" s="9">
        <v>10645</v>
      </c>
      <c r="H2652" s="9" t="s">
        <v>5289</v>
      </c>
      <c r="I2652" s="9" t="s">
        <v>7456</v>
      </c>
      <c r="J2652" s="9">
        <v>124</v>
      </c>
      <c r="K2652" s="9" t="s">
        <v>7497</v>
      </c>
      <c r="L2652" s="9" t="s">
        <v>7510</v>
      </c>
      <c r="M2652" s="9">
        <v>302.58999999999997</v>
      </c>
      <c r="N2652" s="9">
        <v>160.26</v>
      </c>
      <c r="O2652" s="9">
        <v>3</v>
      </c>
      <c r="P2652" s="9"/>
      <c r="Q2652" s="9">
        <v>558</v>
      </c>
      <c r="R2652" s="9">
        <v>2</v>
      </c>
    </row>
    <row r="2653" spans="1:18" x14ac:dyDescent="0.3">
      <c r="A2653" s="9">
        <v>2031</v>
      </c>
      <c r="B2653" s="9" t="s">
        <v>2669</v>
      </c>
      <c r="C2653" s="9">
        <v>14</v>
      </c>
      <c r="D2653" s="9" t="s">
        <v>5022</v>
      </c>
      <c r="E2653" s="9" t="s">
        <v>6192</v>
      </c>
      <c r="F2653" s="9">
        <v>1</v>
      </c>
      <c r="G2653" s="9">
        <v>10378</v>
      </c>
      <c r="H2653" s="9" t="s">
        <v>6192</v>
      </c>
      <c r="I2653" s="9" t="s">
        <v>7455</v>
      </c>
      <c r="J2653" s="9">
        <v>138</v>
      </c>
      <c r="K2653" s="9" t="s">
        <v>7464</v>
      </c>
      <c r="L2653" s="9" t="s">
        <v>7508</v>
      </c>
      <c r="M2653" s="9">
        <v>77.86</v>
      </c>
      <c r="N2653" s="9">
        <v>35.729999999999997</v>
      </c>
      <c r="O2653" s="9">
        <v>4</v>
      </c>
      <c r="P2653" s="9">
        <v>0.1</v>
      </c>
      <c r="Q2653" s="9">
        <v>344</v>
      </c>
      <c r="R2653" s="9">
        <v>5</v>
      </c>
    </row>
    <row r="2654" spans="1:18" x14ac:dyDescent="0.3">
      <c r="A2654" s="9">
        <v>1844</v>
      </c>
      <c r="B2654" s="9" t="s">
        <v>2670</v>
      </c>
      <c r="C2654" s="9">
        <v>36</v>
      </c>
      <c r="D2654" s="9" t="s">
        <v>5019</v>
      </c>
      <c r="E2654" s="9" t="s">
        <v>6292</v>
      </c>
      <c r="F2654" s="9">
        <v>0</v>
      </c>
      <c r="G2654" s="9">
        <v>12655</v>
      </c>
      <c r="H2654" s="9" t="s">
        <v>6292</v>
      </c>
      <c r="I2654" s="9" t="s">
        <v>7456</v>
      </c>
      <c r="J2654" s="9">
        <v>112</v>
      </c>
      <c r="K2654" s="9" t="s">
        <v>7492</v>
      </c>
      <c r="L2654" s="9" t="s">
        <v>7507</v>
      </c>
      <c r="M2654" s="9">
        <v>995.39</v>
      </c>
      <c r="N2654" s="9">
        <v>617.36</v>
      </c>
      <c r="O2654" s="9">
        <v>3</v>
      </c>
      <c r="P2654" s="9">
        <v>0.1</v>
      </c>
      <c r="Q2654" s="9">
        <v>626</v>
      </c>
      <c r="R2654" s="9">
        <v>3</v>
      </c>
    </row>
    <row r="2655" spans="1:18" x14ac:dyDescent="0.3">
      <c r="A2655" s="9">
        <v>2223</v>
      </c>
      <c r="B2655" s="9" t="s">
        <v>2671</v>
      </c>
      <c r="C2655" s="9">
        <v>23</v>
      </c>
      <c r="D2655" s="9" t="s">
        <v>5020</v>
      </c>
      <c r="E2655" s="9" t="s">
        <v>5986</v>
      </c>
      <c r="F2655" s="9">
        <v>1</v>
      </c>
      <c r="G2655" s="9">
        <v>13013</v>
      </c>
      <c r="H2655" s="9" t="s">
        <v>5986</v>
      </c>
      <c r="I2655" s="9" t="s">
        <v>7455</v>
      </c>
      <c r="J2655" s="9">
        <v>129</v>
      </c>
      <c r="K2655" s="9" t="s">
        <v>7471</v>
      </c>
      <c r="L2655" s="9" t="s">
        <v>7508</v>
      </c>
      <c r="M2655" s="9">
        <v>127.57</v>
      </c>
      <c r="N2655" s="9">
        <v>52.06</v>
      </c>
      <c r="O2655" s="9">
        <v>2</v>
      </c>
      <c r="P2655" s="9">
        <v>0.05</v>
      </c>
      <c r="Q2655" s="9">
        <v>1337</v>
      </c>
      <c r="R2655" s="9">
        <v>2</v>
      </c>
    </row>
    <row r="2656" spans="1:18" x14ac:dyDescent="0.3">
      <c r="A2656" s="9">
        <v>1086</v>
      </c>
      <c r="B2656" s="9" t="s">
        <v>2672</v>
      </c>
      <c r="C2656" s="9">
        <v>72</v>
      </c>
      <c r="D2656" s="9" t="s">
        <v>5018</v>
      </c>
      <c r="E2656" s="9" t="s">
        <v>6754</v>
      </c>
      <c r="F2656" s="9">
        <v>0</v>
      </c>
      <c r="G2656" s="9">
        <v>12572</v>
      </c>
      <c r="H2656" s="9" t="s">
        <v>6754</v>
      </c>
      <c r="I2656" s="9" t="s">
        <v>7457</v>
      </c>
      <c r="J2656" s="9">
        <v>122</v>
      </c>
      <c r="K2656" s="9" t="s">
        <v>7465</v>
      </c>
      <c r="L2656" s="9" t="s">
        <v>7510</v>
      </c>
      <c r="M2656" s="9">
        <v>1470.91</v>
      </c>
      <c r="N2656" s="9">
        <v>717.36</v>
      </c>
      <c r="O2656" s="9">
        <v>4</v>
      </c>
      <c r="P2656" s="9">
        <v>0.2</v>
      </c>
      <c r="Q2656" s="9">
        <v>875</v>
      </c>
      <c r="R2656" s="9">
        <v>5</v>
      </c>
    </row>
    <row r="2657" spans="1:18" x14ac:dyDescent="0.3">
      <c r="A2657" s="9">
        <v>1042</v>
      </c>
      <c r="B2657" s="9" t="s">
        <v>2673</v>
      </c>
      <c r="C2657" s="9">
        <v>57</v>
      </c>
      <c r="D2657" s="9" t="s">
        <v>5018</v>
      </c>
      <c r="E2657" s="9" t="s">
        <v>6695</v>
      </c>
      <c r="F2657" s="9">
        <v>0</v>
      </c>
      <c r="G2657" s="9">
        <v>13584</v>
      </c>
      <c r="H2657" s="9" t="s">
        <v>6695</v>
      </c>
      <c r="I2657" s="9" t="s">
        <v>7455</v>
      </c>
      <c r="J2657" s="9">
        <v>136</v>
      </c>
      <c r="K2657" s="9" t="s">
        <v>7503</v>
      </c>
      <c r="L2657" s="9" t="s">
        <v>7509</v>
      </c>
      <c r="M2657" s="9">
        <v>933.95</v>
      </c>
      <c r="N2657" s="9">
        <v>473.38</v>
      </c>
      <c r="O2657" s="9">
        <v>2</v>
      </c>
      <c r="P2657" s="9"/>
      <c r="Q2657" s="9">
        <v>359</v>
      </c>
      <c r="R2657" s="9">
        <v>7</v>
      </c>
    </row>
    <row r="2658" spans="1:18" x14ac:dyDescent="0.3">
      <c r="A2658" s="9">
        <v>2408</v>
      </c>
      <c r="B2658" s="9" t="s">
        <v>2674</v>
      </c>
      <c r="C2658" s="9">
        <v>29</v>
      </c>
      <c r="D2658" s="9" t="s">
        <v>5021</v>
      </c>
      <c r="E2658" s="9" t="s">
        <v>5365</v>
      </c>
      <c r="F2658" s="9">
        <v>0</v>
      </c>
      <c r="G2658" s="9">
        <v>13733</v>
      </c>
      <c r="H2658" s="9" t="s">
        <v>5365</v>
      </c>
      <c r="I2658" s="9" t="s">
        <v>7457</v>
      </c>
      <c r="J2658" s="9">
        <v>101</v>
      </c>
      <c r="K2658" s="9" t="s">
        <v>7478</v>
      </c>
      <c r="L2658" s="9" t="s">
        <v>7510</v>
      </c>
      <c r="M2658" s="9">
        <v>732.07</v>
      </c>
      <c r="N2658" s="9">
        <v>393.46</v>
      </c>
      <c r="O2658" s="9">
        <v>4</v>
      </c>
      <c r="P2658" s="9"/>
      <c r="Q2658" s="9">
        <v>456</v>
      </c>
      <c r="R2658" s="9">
        <v>5</v>
      </c>
    </row>
    <row r="2659" spans="1:18" x14ac:dyDescent="0.3">
      <c r="A2659" s="9">
        <v>2458</v>
      </c>
      <c r="B2659" s="9" t="s">
        <v>2675</v>
      </c>
      <c r="C2659" s="9">
        <v>16</v>
      </c>
      <c r="D2659" s="9" t="s">
        <v>5023</v>
      </c>
      <c r="E2659" s="9" t="s">
        <v>5338</v>
      </c>
      <c r="F2659" s="9">
        <v>0</v>
      </c>
      <c r="G2659" s="9">
        <v>11140</v>
      </c>
      <c r="H2659" s="9" t="s">
        <v>5338</v>
      </c>
      <c r="I2659" s="9" t="s">
        <v>7457</v>
      </c>
      <c r="J2659" s="9">
        <v>143</v>
      </c>
      <c r="K2659" s="9" t="s">
        <v>7475</v>
      </c>
      <c r="L2659" s="9" t="s">
        <v>7510</v>
      </c>
      <c r="M2659" s="9">
        <v>673.49</v>
      </c>
      <c r="N2659" s="9">
        <v>406.76</v>
      </c>
      <c r="O2659" s="9">
        <v>3</v>
      </c>
      <c r="P2659" s="9"/>
      <c r="Q2659" s="9">
        <v>547</v>
      </c>
      <c r="R2659" s="9">
        <v>5</v>
      </c>
    </row>
    <row r="2660" spans="1:18" x14ac:dyDescent="0.3">
      <c r="A2660" s="9">
        <v>1407</v>
      </c>
      <c r="B2660" s="9" t="s">
        <v>2676</v>
      </c>
      <c r="C2660" s="9">
        <v>42</v>
      </c>
      <c r="D2660" s="9" t="s">
        <v>5023</v>
      </c>
      <c r="E2660" s="9" t="s">
        <v>6153</v>
      </c>
      <c r="F2660" s="9">
        <v>1</v>
      </c>
      <c r="G2660" s="9">
        <v>13735</v>
      </c>
      <c r="H2660" s="9" t="s">
        <v>6153</v>
      </c>
      <c r="I2660" s="9" t="s">
        <v>7457</v>
      </c>
      <c r="J2660" s="9">
        <v>140</v>
      </c>
      <c r="K2660" s="9" t="s">
        <v>7468</v>
      </c>
      <c r="L2660" s="9" t="s">
        <v>7510</v>
      </c>
      <c r="M2660" s="9">
        <v>880.95</v>
      </c>
      <c r="N2660" s="9">
        <v>473.79</v>
      </c>
      <c r="O2660" s="9">
        <v>2</v>
      </c>
      <c r="P2660" s="9">
        <v>0.05</v>
      </c>
      <c r="Q2660" s="9">
        <v>485</v>
      </c>
      <c r="R2660" s="9">
        <v>3</v>
      </c>
    </row>
    <row r="2661" spans="1:18" x14ac:dyDescent="0.3">
      <c r="A2661" s="9">
        <v>1663</v>
      </c>
      <c r="B2661" s="9" t="s">
        <v>2677</v>
      </c>
      <c r="C2661" s="9">
        <v>56</v>
      </c>
      <c r="D2661" s="9" t="s">
        <v>5019</v>
      </c>
      <c r="E2661" s="9" t="s">
        <v>6092</v>
      </c>
      <c r="F2661" s="9">
        <v>0</v>
      </c>
      <c r="G2661" s="9">
        <v>12623</v>
      </c>
      <c r="H2661" s="9" t="s">
        <v>6092</v>
      </c>
      <c r="I2661" s="9" t="s">
        <v>7456</v>
      </c>
      <c r="J2661" s="9">
        <v>134</v>
      </c>
      <c r="K2661" s="9" t="s">
        <v>7482</v>
      </c>
      <c r="L2661" s="9" t="s">
        <v>7510</v>
      </c>
      <c r="M2661" s="9">
        <v>181.41</v>
      </c>
      <c r="N2661" s="9">
        <v>104.91</v>
      </c>
      <c r="O2661" s="9">
        <v>3</v>
      </c>
      <c r="P2661" s="9">
        <v>0.05</v>
      </c>
      <c r="Q2661" s="9">
        <v>521</v>
      </c>
      <c r="R2661" s="9">
        <v>6</v>
      </c>
    </row>
    <row r="2662" spans="1:18" x14ac:dyDescent="0.3">
      <c r="A2662" s="9">
        <v>2040</v>
      </c>
      <c r="B2662" s="9" t="s">
        <v>2678</v>
      </c>
      <c r="C2662" s="9">
        <v>13</v>
      </c>
      <c r="D2662" s="9" t="s">
        <v>5022</v>
      </c>
      <c r="E2662" s="9" t="s">
        <v>6798</v>
      </c>
      <c r="F2662" s="9">
        <v>1</v>
      </c>
      <c r="G2662" s="9">
        <v>10936</v>
      </c>
      <c r="H2662" s="9" t="s">
        <v>6798</v>
      </c>
      <c r="I2662" s="9" t="s">
        <v>7456</v>
      </c>
      <c r="J2662" s="9">
        <v>134</v>
      </c>
      <c r="K2662" s="9" t="s">
        <v>7482</v>
      </c>
      <c r="L2662" s="9" t="s">
        <v>7510</v>
      </c>
      <c r="M2662" s="9">
        <v>1398.53</v>
      </c>
      <c r="N2662" s="9">
        <v>809.38</v>
      </c>
      <c r="O2662" s="9">
        <v>3</v>
      </c>
      <c r="P2662" s="9">
        <v>0.2</v>
      </c>
      <c r="Q2662" s="9">
        <v>935</v>
      </c>
      <c r="R2662" s="9">
        <v>5</v>
      </c>
    </row>
    <row r="2663" spans="1:18" x14ac:dyDescent="0.3">
      <c r="A2663" s="9">
        <v>1147</v>
      </c>
      <c r="B2663" s="9" t="s">
        <v>2679</v>
      </c>
      <c r="C2663" s="9">
        <v>26</v>
      </c>
      <c r="D2663" s="9" t="s">
        <v>5022</v>
      </c>
      <c r="E2663" s="9" t="s">
        <v>6444</v>
      </c>
      <c r="F2663" s="9">
        <v>0</v>
      </c>
      <c r="G2663" s="9">
        <v>12013</v>
      </c>
      <c r="H2663" s="9" t="s">
        <v>6444</v>
      </c>
      <c r="I2663" s="9" t="s">
        <v>7456</v>
      </c>
      <c r="J2663" s="9">
        <v>148</v>
      </c>
      <c r="K2663" s="9" t="s">
        <v>7491</v>
      </c>
      <c r="L2663" s="9" t="s">
        <v>7510</v>
      </c>
      <c r="M2663" s="9">
        <v>957.18</v>
      </c>
      <c r="N2663" s="9">
        <v>490.06</v>
      </c>
      <c r="O2663" s="9">
        <v>4</v>
      </c>
      <c r="P2663" s="9"/>
      <c r="Q2663" s="9">
        <v>1135</v>
      </c>
      <c r="R2663" s="9">
        <v>3</v>
      </c>
    </row>
    <row r="2664" spans="1:18" x14ac:dyDescent="0.3">
      <c r="A2664" s="9">
        <v>1276</v>
      </c>
      <c r="B2664" s="9" t="s">
        <v>2680</v>
      </c>
      <c r="C2664" s="9">
        <v>23</v>
      </c>
      <c r="D2664" s="9" t="s">
        <v>5020</v>
      </c>
      <c r="E2664" s="9" t="s">
        <v>6071</v>
      </c>
      <c r="F2664" s="9">
        <v>0</v>
      </c>
      <c r="G2664" s="9">
        <v>10661</v>
      </c>
      <c r="H2664" s="9" t="s">
        <v>6071</v>
      </c>
      <c r="I2664" s="9" t="s">
        <v>7455</v>
      </c>
      <c r="J2664" s="9">
        <v>133</v>
      </c>
      <c r="K2664" s="9" t="s">
        <v>7498</v>
      </c>
      <c r="L2664" s="9" t="s">
        <v>7510</v>
      </c>
      <c r="M2664" s="9">
        <v>316.77</v>
      </c>
      <c r="N2664" s="9">
        <v>215.46</v>
      </c>
      <c r="O2664" s="9">
        <v>4</v>
      </c>
      <c r="P2664" s="9"/>
      <c r="Q2664" s="9">
        <v>391</v>
      </c>
      <c r="R2664" s="9">
        <v>8</v>
      </c>
    </row>
    <row r="2665" spans="1:18" x14ac:dyDescent="0.3">
      <c r="A2665" s="9">
        <v>1231</v>
      </c>
      <c r="B2665" s="9" t="s">
        <v>2681</v>
      </c>
      <c r="C2665" s="9">
        <v>53</v>
      </c>
      <c r="D2665" s="9" t="s">
        <v>5019</v>
      </c>
      <c r="E2665" s="9" t="s">
        <v>5971</v>
      </c>
      <c r="F2665" s="9">
        <v>0</v>
      </c>
      <c r="G2665" s="9">
        <v>11340</v>
      </c>
      <c r="H2665" s="9" t="s">
        <v>5971</v>
      </c>
      <c r="I2665" s="9" t="s">
        <v>7456</v>
      </c>
      <c r="J2665" s="9">
        <v>104</v>
      </c>
      <c r="K2665" s="9" t="s">
        <v>7499</v>
      </c>
      <c r="L2665" s="9" t="s">
        <v>7509</v>
      </c>
      <c r="M2665" s="9">
        <v>865.74</v>
      </c>
      <c r="N2665" s="9">
        <v>594.54999999999995</v>
      </c>
      <c r="O2665" s="9">
        <v>2</v>
      </c>
      <c r="P2665" s="9"/>
      <c r="Q2665" s="9">
        <v>351</v>
      </c>
      <c r="R2665" s="9">
        <v>3</v>
      </c>
    </row>
    <row r="2666" spans="1:18" x14ac:dyDescent="0.3">
      <c r="A2666" s="9">
        <v>1365</v>
      </c>
      <c r="B2666" s="9" t="s">
        <v>2682</v>
      </c>
      <c r="C2666" s="9">
        <v>34</v>
      </c>
      <c r="D2666" s="9" t="s">
        <v>5021</v>
      </c>
      <c r="E2666" s="9" t="s">
        <v>5256</v>
      </c>
      <c r="F2666" s="9">
        <v>0</v>
      </c>
      <c r="G2666" s="9">
        <v>10875</v>
      </c>
      <c r="H2666" s="9" t="s">
        <v>5256</v>
      </c>
      <c r="I2666" s="9" t="s">
        <v>7457</v>
      </c>
      <c r="J2666" s="9">
        <v>138</v>
      </c>
      <c r="K2666" s="9" t="s">
        <v>7464</v>
      </c>
      <c r="L2666" s="9" t="s">
        <v>7509</v>
      </c>
      <c r="M2666" s="9">
        <v>243.22</v>
      </c>
      <c r="N2666" s="9">
        <v>139.74</v>
      </c>
      <c r="O2666" s="9">
        <v>5</v>
      </c>
      <c r="P2666" s="9"/>
      <c r="Q2666" s="9">
        <v>477</v>
      </c>
      <c r="R2666" s="9">
        <v>3</v>
      </c>
    </row>
    <row r="2667" spans="1:18" x14ac:dyDescent="0.3">
      <c r="A2667" s="9">
        <v>2251</v>
      </c>
      <c r="B2667" s="9" t="s">
        <v>2683</v>
      </c>
      <c r="C2667" s="9">
        <v>35</v>
      </c>
      <c r="D2667" s="9" t="s">
        <v>5021</v>
      </c>
      <c r="E2667" s="9" t="s">
        <v>5411</v>
      </c>
      <c r="F2667" s="9">
        <v>0</v>
      </c>
      <c r="G2667" s="9">
        <v>10011</v>
      </c>
      <c r="H2667" s="9" t="s">
        <v>5411</v>
      </c>
      <c r="I2667" s="9" t="s">
        <v>7456</v>
      </c>
      <c r="J2667" s="9">
        <v>130</v>
      </c>
      <c r="K2667" s="9" t="s">
        <v>7487</v>
      </c>
      <c r="L2667" s="9" t="s">
        <v>7508</v>
      </c>
      <c r="M2667" s="9">
        <v>75.45</v>
      </c>
      <c r="N2667" s="9">
        <v>31.8</v>
      </c>
      <c r="O2667" s="9">
        <v>1</v>
      </c>
      <c r="P2667" s="9"/>
      <c r="Q2667" s="9">
        <v>358</v>
      </c>
      <c r="R2667" s="9">
        <v>4</v>
      </c>
    </row>
    <row r="2668" spans="1:18" x14ac:dyDescent="0.3">
      <c r="A2668" s="9">
        <v>1435</v>
      </c>
      <c r="B2668" s="9" t="s">
        <v>2684</v>
      </c>
      <c r="C2668" s="9">
        <v>42</v>
      </c>
      <c r="D2668" s="9" t="s">
        <v>5023</v>
      </c>
      <c r="E2668" s="9" t="s">
        <v>6518</v>
      </c>
      <c r="F2668" s="9">
        <v>1</v>
      </c>
      <c r="G2668" s="9">
        <v>11113</v>
      </c>
      <c r="H2668" s="9" t="s">
        <v>6518</v>
      </c>
      <c r="I2668" s="9" t="s">
        <v>7457</v>
      </c>
      <c r="J2668" s="9">
        <v>146</v>
      </c>
      <c r="K2668" s="9" t="s">
        <v>7505</v>
      </c>
      <c r="L2668" s="9" t="s">
        <v>7508</v>
      </c>
      <c r="M2668" s="9">
        <v>964.25</v>
      </c>
      <c r="N2668" s="9">
        <v>527.77</v>
      </c>
      <c r="O2668" s="9">
        <v>4</v>
      </c>
      <c r="P2668" s="9">
        <v>0.1</v>
      </c>
      <c r="Q2668" s="9">
        <v>860</v>
      </c>
      <c r="R2668" s="9">
        <v>3</v>
      </c>
    </row>
    <row r="2669" spans="1:18" x14ac:dyDescent="0.3">
      <c r="A2669" s="9">
        <v>1398</v>
      </c>
      <c r="B2669" s="9" t="s">
        <v>2685</v>
      </c>
      <c r="C2669" s="9">
        <v>26</v>
      </c>
      <c r="D2669" s="9" t="s">
        <v>5021</v>
      </c>
      <c r="E2669" s="9" t="s">
        <v>5825</v>
      </c>
      <c r="F2669" s="9">
        <v>0</v>
      </c>
      <c r="G2669" s="9">
        <v>10387</v>
      </c>
      <c r="H2669" s="9" t="s">
        <v>5825</v>
      </c>
      <c r="I2669" s="9" t="s">
        <v>7456</v>
      </c>
      <c r="J2669" s="9">
        <v>120</v>
      </c>
      <c r="K2669" s="9" t="s">
        <v>7488</v>
      </c>
      <c r="L2669" s="9" t="s">
        <v>7507</v>
      </c>
      <c r="M2669" s="9">
        <v>990.3</v>
      </c>
      <c r="N2669" s="9">
        <v>450.91</v>
      </c>
      <c r="O2669" s="9">
        <v>3</v>
      </c>
      <c r="P2669" s="9"/>
      <c r="Q2669" s="9">
        <v>677</v>
      </c>
      <c r="R2669" s="9">
        <v>6</v>
      </c>
    </row>
    <row r="2670" spans="1:18" x14ac:dyDescent="0.3">
      <c r="A2670" s="9">
        <v>2234</v>
      </c>
      <c r="B2670" s="9" t="s">
        <v>2686</v>
      </c>
      <c r="C2670" s="9">
        <v>18</v>
      </c>
      <c r="D2670" s="9" t="s">
        <v>5020</v>
      </c>
      <c r="E2670" s="9" t="s">
        <v>6799</v>
      </c>
      <c r="F2670" s="9">
        <v>1</v>
      </c>
      <c r="G2670" s="9">
        <v>12130</v>
      </c>
      <c r="H2670" s="9" t="s">
        <v>6799</v>
      </c>
      <c r="I2670" s="9" t="s">
        <v>7455</v>
      </c>
      <c r="J2670" s="9">
        <v>126</v>
      </c>
      <c r="K2670" s="9" t="s">
        <v>7469</v>
      </c>
      <c r="L2670" s="9" t="s">
        <v>7507</v>
      </c>
      <c r="M2670" s="9">
        <v>896.36</v>
      </c>
      <c r="N2670" s="9">
        <v>488.48</v>
      </c>
      <c r="O2670" s="9">
        <v>1</v>
      </c>
      <c r="P2670" s="9"/>
      <c r="Q2670" s="9">
        <v>359</v>
      </c>
      <c r="R2670" s="9">
        <v>3</v>
      </c>
    </row>
    <row r="2671" spans="1:18" x14ac:dyDescent="0.3">
      <c r="A2671" s="9">
        <v>2414</v>
      </c>
      <c r="B2671" s="9" t="s">
        <v>2687</v>
      </c>
      <c r="C2671" s="9">
        <v>60</v>
      </c>
      <c r="D2671" s="9" t="s">
        <v>5018</v>
      </c>
      <c r="E2671" s="9" t="s">
        <v>6353</v>
      </c>
      <c r="F2671" s="9">
        <v>0</v>
      </c>
      <c r="G2671" s="9">
        <v>13023</v>
      </c>
      <c r="H2671" s="9" t="s">
        <v>6353</v>
      </c>
      <c r="I2671" s="9" t="s">
        <v>7455</v>
      </c>
      <c r="J2671" s="9">
        <v>115</v>
      </c>
      <c r="K2671" s="9" t="s">
        <v>7481</v>
      </c>
      <c r="L2671" s="9" t="s">
        <v>7511</v>
      </c>
      <c r="M2671" s="9">
        <v>316.05</v>
      </c>
      <c r="N2671" s="9">
        <v>144.29</v>
      </c>
      <c r="O2671" s="9">
        <v>2</v>
      </c>
      <c r="P2671" s="9"/>
      <c r="Q2671" s="9">
        <v>510</v>
      </c>
      <c r="R2671" s="9">
        <v>3</v>
      </c>
    </row>
    <row r="2672" spans="1:18" x14ac:dyDescent="0.3">
      <c r="A2672" s="9">
        <v>1498</v>
      </c>
      <c r="B2672" s="9" t="s">
        <v>2688</v>
      </c>
      <c r="C2672" s="9">
        <v>61</v>
      </c>
      <c r="D2672" s="9" t="s">
        <v>5021</v>
      </c>
      <c r="E2672" s="9" t="s">
        <v>6521</v>
      </c>
      <c r="F2672" s="9">
        <v>0</v>
      </c>
      <c r="G2672" s="9">
        <v>13833</v>
      </c>
      <c r="H2672" s="9" t="s">
        <v>6521</v>
      </c>
      <c r="I2672" s="9" t="s">
        <v>7457</v>
      </c>
      <c r="J2672" s="9">
        <v>107</v>
      </c>
      <c r="K2672" s="9" t="s">
        <v>7485</v>
      </c>
      <c r="L2672" s="9" t="s">
        <v>7512</v>
      </c>
      <c r="M2672" s="9">
        <v>924.97</v>
      </c>
      <c r="N2672" s="9">
        <v>565.29999999999995</v>
      </c>
      <c r="O2672" s="9">
        <v>1</v>
      </c>
      <c r="P2672" s="9">
        <v>0.05</v>
      </c>
      <c r="Q2672" s="9">
        <v>914</v>
      </c>
      <c r="R2672" s="9">
        <v>6</v>
      </c>
    </row>
    <row r="2673" spans="1:18" x14ac:dyDescent="0.3">
      <c r="A2673" s="9">
        <v>1539</v>
      </c>
      <c r="B2673" s="9" t="s">
        <v>2689</v>
      </c>
      <c r="C2673" s="9">
        <v>42</v>
      </c>
      <c r="D2673" s="9" t="s">
        <v>5019</v>
      </c>
      <c r="E2673" s="9" t="s">
        <v>5300</v>
      </c>
      <c r="F2673" s="9">
        <v>0</v>
      </c>
      <c r="G2673" s="9">
        <v>11919</v>
      </c>
      <c r="H2673" s="9" t="s">
        <v>5300</v>
      </c>
      <c r="I2673" s="9" t="s">
        <v>7456</v>
      </c>
      <c r="J2673" s="9">
        <v>107</v>
      </c>
      <c r="K2673" s="9" t="s">
        <v>7485</v>
      </c>
      <c r="L2673" s="9" t="s">
        <v>7507</v>
      </c>
      <c r="M2673" s="9">
        <v>131.94</v>
      </c>
      <c r="N2673" s="9">
        <v>55.96</v>
      </c>
      <c r="O2673" s="9">
        <v>1</v>
      </c>
      <c r="P2673" s="9"/>
      <c r="Q2673" s="9">
        <v>597</v>
      </c>
      <c r="R2673" s="9">
        <v>6</v>
      </c>
    </row>
    <row r="2674" spans="1:18" x14ac:dyDescent="0.3">
      <c r="A2674" s="9">
        <v>1562</v>
      </c>
      <c r="B2674" s="9" t="s">
        <v>2690</v>
      </c>
      <c r="C2674" s="9">
        <v>43</v>
      </c>
      <c r="D2674" s="9" t="s">
        <v>5020</v>
      </c>
      <c r="E2674" s="9" t="s">
        <v>5180</v>
      </c>
      <c r="F2674" s="9">
        <v>1</v>
      </c>
      <c r="G2674" s="9">
        <v>10395</v>
      </c>
      <c r="H2674" s="9" t="s">
        <v>5180</v>
      </c>
      <c r="I2674" s="9" t="s">
        <v>7456</v>
      </c>
      <c r="J2674" s="9">
        <v>129</v>
      </c>
      <c r="K2674" s="9" t="s">
        <v>7471</v>
      </c>
      <c r="L2674" s="9" t="s">
        <v>7509</v>
      </c>
      <c r="M2674" s="9">
        <v>933.4</v>
      </c>
      <c r="N2674" s="9">
        <v>640.29999999999995</v>
      </c>
      <c r="O2674" s="9">
        <v>5</v>
      </c>
      <c r="P2674" s="9">
        <v>0.05</v>
      </c>
      <c r="Q2674" s="9">
        <v>1049</v>
      </c>
      <c r="R2674" s="9">
        <v>6</v>
      </c>
    </row>
    <row r="2675" spans="1:18" x14ac:dyDescent="0.3">
      <c r="A2675" s="9">
        <v>1441</v>
      </c>
      <c r="B2675" s="9" t="s">
        <v>2691</v>
      </c>
      <c r="C2675" s="9">
        <v>58</v>
      </c>
      <c r="D2675" s="9" t="s">
        <v>5021</v>
      </c>
      <c r="E2675" s="9" t="s">
        <v>6800</v>
      </c>
      <c r="F2675" s="9">
        <v>0</v>
      </c>
      <c r="G2675" s="9">
        <v>12592</v>
      </c>
      <c r="H2675" s="9" t="s">
        <v>6800</v>
      </c>
      <c r="I2675" s="9" t="s">
        <v>7457</v>
      </c>
      <c r="J2675" s="9">
        <v>123</v>
      </c>
      <c r="K2675" s="9" t="s">
        <v>7502</v>
      </c>
      <c r="L2675" s="9" t="s">
        <v>7507</v>
      </c>
      <c r="M2675" s="9">
        <v>853.32</v>
      </c>
      <c r="N2675" s="9">
        <v>391.34</v>
      </c>
      <c r="O2675" s="9">
        <v>5</v>
      </c>
      <c r="P2675" s="9"/>
      <c r="Q2675" s="9">
        <v>686</v>
      </c>
      <c r="R2675" s="9">
        <v>5</v>
      </c>
    </row>
    <row r="2676" spans="1:18" x14ac:dyDescent="0.3">
      <c r="A2676" s="9">
        <v>2284</v>
      </c>
      <c r="B2676" s="9" t="s">
        <v>2692</v>
      </c>
      <c r="C2676" s="9">
        <v>42</v>
      </c>
      <c r="D2676" s="9" t="s">
        <v>5022</v>
      </c>
      <c r="E2676" s="9" t="s">
        <v>6801</v>
      </c>
      <c r="F2676" s="9">
        <v>0</v>
      </c>
      <c r="G2676" s="9">
        <v>12708</v>
      </c>
      <c r="H2676" s="9" t="s">
        <v>6801</v>
      </c>
      <c r="I2676" s="9" t="s">
        <v>7455</v>
      </c>
      <c r="J2676" s="9">
        <v>134</v>
      </c>
      <c r="K2676" s="9" t="s">
        <v>7482</v>
      </c>
      <c r="L2676" s="9" t="s">
        <v>7508</v>
      </c>
      <c r="M2676" s="9">
        <v>1000.12</v>
      </c>
      <c r="N2676" s="9">
        <v>598.27</v>
      </c>
      <c r="O2676" s="9">
        <v>1</v>
      </c>
      <c r="P2676" s="9"/>
      <c r="Q2676" s="9">
        <v>490</v>
      </c>
      <c r="R2676" s="9">
        <v>4</v>
      </c>
    </row>
    <row r="2677" spans="1:18" x14ac:dyDescent="0.3">
      <c r="A2677" s="9">
        <v>1772</v>
      </c>
      <c r="B2677" s="9" t="s">
        <v>2693</v>
      </c>
      <c r="C2677" s="9">
        <v>33</v>
      </c>
      <c r="D2677" s="9" t="s">
        <v>5021</v>
      </c>
      <c r="E2677" s="9" t="s">
        <v>6425</v>
      </c>
      <c r="F2677" s="9">
        <v>1</v>
      </c>
      <c r="G2677" s="9">
        <v>10639</v>
      </c>
      <c r="H2677" s="9" t="s">
        <v>6425</v>
      </c>
      <c r="I2677" s="9" t="s">
        <v>7456</v>
      </c>
      <c r="J2677" s="9">
        <v>120</v>
      </c>
      <c r="K2677" s="9" t="s">
        <v>7488</v>
      </c>
      <c r="L2677" s="9" t="s">
        <v>7509</v>
      </c>
      <c r="M2677" s="9">
        <v>1348.44</v>
      </c>
      <c r="N2677" s="9"/>
      <c r="O2677" s="9">
        <v>5</v>
      </c>
      <c r="P2677" s="9"/>
      <c r="Q2677" s="9">
        <v>853</v>
      </c>
      <c r="R2677" s="9">
        <v>1</v>
      </c>
    </row>
    <row r="2678" spans="1:18" x14ac:dyDescent="0.3">
      <c r="A2678" s="9">
        <v>1349</v>
      </c>
      <c r="B2678" s="9" t="s">
        <v>2694</v>
      </c>
      <c r="C2678" s="9">
        <v>40</v>
      </c>
      <c r="D2678" s="9" t="s">
        <v>5022</v>
      </c>
      <c r="E2678" s="9" t="s">
        <v>6802</v>
      </c>
      <c r="F2678" s="9">
        <v>0</v>
      </c>
      <c r="G2678" s="9">
        <v>10099</v>
      </c>
      <c r="H2678" s="9" t="s">
        <v>6802</v>
      </c>
      <c r="I2678" s="9" t="s">
        <v>7456</v>
      </c>
      <c r="J2678" s="9">
        <v>115</v>
      </c>
      <c r="K2678" s="9" t="s">
        <v>7481</v>
      </c>
      <c r="L2678" s="9" t="s">
        <v>7509</v>
      </c>
      <c r="M2678" s="9">
        <v>1283.02</v>
      </c>
      <c r="N2678" s="9">
        <v>608.62</v>
      </c>
      <c r="O2678" s="9">
        <v>5</v>
      </c>
      <c r="P2678" s="9">
        <v>0.05</v>
      </c>
      <c r="Q2678" s="9">
        <v>350</v>
      </c>
      <c r="R2678" s="9">
        <v>4</v>
      </c>
    </row>
    <row r="2679" spans="1:18" x14ac:dyDescent="0.3">
      <c r="A2679" s="9">
        <v>2375</v>
      </c>
      <c r="B2679" s="9" t="s">
        <v>2695</v>
      </c>
      <c r="C2679" s="9">
        <v>60</v>
      </c>
      <c r="D2679" s="9" t="s">
        <v>5020</v>
      </c>
      <c r="E2679" s="9" t="s">
        <v>5753</v>
      </c>
      <c r="F2679" s="9">
        <v>0</v>
      </c>
      <c r="G2679" s="9">
        <v>10456</v>
      </c>
      <c r="H2679" s="9" t="s">
        <v>5753</v>
      </c>
      <c r="I2679" s="9" t="s">
        <v>7456</v>
      </c>
      <c r="J2679" s="9">
        <v>133</v>
      </c>
      <c r="K2679" s="9" t="s">
        <v>7498</v>
      </c>
      <c r="L2679" s="9" t="s">
        <v>7507</v>
      </c>
      <c r="M2679" s="9">
        <v>1471.95</v>
      </c>
      <c r="N2679" s="9">
        <v>1001.35</v>
      </c>
      <c r="O2679" s="9">
        <v>1</v>
      </c>
      <c r="P2679" s="9"/>
      <c r="Q2679" s="9">
        <v>370</v>
      </c>
      <c r="R2679" s="9">
        <v>5</v>
      </c>
    </row>
    <row r="2680" spans="1:18" x14ac:dyDescent="0.3">
      <c r="A2680" s="9">
        <v>1519</v>
      </c>
      <c r="B2680" s="9" t="s">
        <v>2696</v>
      </c>
      <c r="C2680" s="9">
        <v>40</v>
      </c>
      <c r="D2680" s="9" t="s">
        <v>5021</v>
      </c>
      <c r="E2680" s="9" t="s">
        <v>6567</v>
      </c>
      <c r="F2680" s="9">
        <v>0</v>
      </c>
      <c r="G2680" s="9">
        <v>12022</v>
      </c>
      <c r="H2680" s="9" t="s">
        <v>6567</v>
      </c>
      <c r="I2680" s="9" t="s">
        <v>7455</v>
      </c>
      <c r="J2680" s="9">
        <v>117</v>
      </c>
      <c r="K2680" s="9" t="s">
        <v>7483</v>
      </c>
      <c r="L2680" s="9" t="s">
        <v>7510</v>
      </c>
      <c r="M2680" s="9">
        <v>1465.55</v>
      </c>
      <c r="N2680" s="9">
        <v>757.11</v>
      </c>
      <c r="O2680" s="9">
        <v>4</v>
      </c>
      <c r="P2680" s="9">
        <v>0.2</v>
      </c>
      <c r="Q2680" s="9">
        <v>611</v>
      </c>
      <c r="R2680" s="9">
        <v>6</v>
      </c>
    </row>
    <row r="2681" spans="1:18" x14ac:dyDescent="0.3">
      <c r="A2681" s="9">
        <v>2343</v>
      </c>
      <c r="B2681" s="9" t="s">
        <v>2697</v>
      </c>
      <c r="C2681" s="9">
        <v>29</v>
      </c>
      <c r="D2681" s="9" t="s">
        <v>5022</v>
      </c>
      <c r="E2681" s="9" t="s">
        <v>6065</v>
      </c>
      <c r="F2681" s="9">
        <v>0</v>
      </c>
      <c r="G2681" s="9">
        <v>12921</v>
      </c>
      <c r="H2681" s="9" t="s">
        <v>6065</v>
      </c>
      <c r="I2681" s="9" t="s">
        <v>7456</v>
      </c>
      <c r="J2681" s="9">
        <v>120</v>
      </c>
      <c r="K2681" s="9" t="s">
        <v>7488</v>
      </c>
      <c r="L2681" s="9" t="s">
        <v>7510</v>
      </c>
      <c r="M2681" s="9">
        <v>1169.8599999999999</v>
      </c>
      <c r="N2681" s="9">
        <v>805.05</v>
      </c>
      <c r="O2681" s="9">
        <v>5</v>
      </c>
      <c r="P2681" s="9"/>
      <c r="Q2681" s="9">
        <v>451</v>
      </c>
      <c r="R2681" s="9">
        <v>5</v>
      </c>
    </row>
    <row r="2682" spans="1:18" x14ac:dyDescent="0.3">
      <c r="A2682" s="9">
        <v>1137</v>
      </c>
      <c r="B2682" s="9" t="s">
        <v>2698</v>
      </c>
      <c r="C2682" s="9">
        <v>42</v>
      </c>
      <c r="D2682" s="9" t="s">
        <v>5018</v>
      </c>
      <c r="E2682" s="9" t="s">
        <v>6586</v>
      </c>
      <c r="F2682" s="9">
        <v>0</v>
      </c>
      <c r="G2682" s="9">
        <v>12375</v>
      </c>
      <c r="H2682" s="9" t="s">
        <v>6586</v>
      </c>
      <c r="I2682" s="9" t="s">
        <v>7455</v>
      </c>
      <c r="J2682" s="9">
        <v>113</v>
      </c>
      <c r="K2682" s="9" t="s">
        <v>7460</v>
      </c>
      <c r="L2682" s="9" t="s">
        <v>7508</v>
      </c>
      <c r="M2682" s="9">
        <v>1436.81</v>
      </c>
      <c r="N2682" s="9">
        <v>993.42</v>
      </c>
      <c r="O2682" s="9">
        <v>1</v>
      </c>
      <c r="P2682" s="9"/>
      <c r="Q2682" s="9">
        <v>392</v>
      </c>
      <c r="R2682" s="9">
        <v>4</v>
      </c>
    </row>
    <row r="2683" spans="1:18" x14ac:dyDescent="0.3">
      <c r="A2683" s="9">
        <v>1991</v>
      </c>
      <c r="B2683" s="9" t="s">
        <v>2699</v>
      </c>
      <c r="C2683" s="9">
        <v>49</v>
      </c>
      <c r="D2683" s="9" t="s">
        <v>5023</v>
      </c>
      <c r="E2683" s="9" t="s">
        <v>5318</v>
      </c>
      <c r="F2683" s="9">
        <v>1</v>
      </c>
      <c r="G2683" s="9">
        <v>12771</v>
      </c>
      <c r="H2683" s="9" t="s">
        <v>5318</v>
      </c>
      <c r="I2683" s="9" t="s">
        <v>7456</v>
      </c>
      <c r="J2683" s="9">
        <v>144</v>
      </c>
      <c r="K2683" s="9" t="s">
        <v>7462</v>
      </c>
      <c r="L2683" s="9" t="s">
        <v>7509</v>
      </c>
      <c r="M2683" s="9">
        <v>1307.56</v>
      </c>
      <c r="N2683" s="9">
        <v>596.79999999999995</v>
      </c>
      <c r="O2683" s="9">
        <v>4</v>
      </c>
      <c r="P2683" s="9"/>
      <c r="Q2683" s="9">
        <v>1243</v>
      </c>
      <c r="R2683" s="9">
        <v>3</v>
      </c>
    </row>
    <row r="2684" spans="1:18" x14ac:dyDescent="0.3">
      <c r="A2684" s="9">
        <v>1367</v>
      </c>
      <c r="B2684" s="9" t="s">
        <v>2700</v>
      </c>
      <c r="C2684" s="9">
        <v>48</v>
      </c>
      <c r="D2684" s="9" t="s">
        <v>5020</v>
      </c>
      <c r="E2684" s="9" t="s">
        <v>6803</v>
      </c>
      <c r="F2684" s="9">
        <v>1</v>
      </c>
      <c r="G2684" s="9">
        <v>10073</v>
      </c>
      <c r="H2684" s="9" t="s">
        <v>6803</v>
      </c>
      <c r="I2684" s="9" t="s">
        <v>7455</v>
      </c>
      <c r="J2684" s="9">
        <v>124</v>
      </c>
      <c r="K2684" s="9" t="s">
        <v>7497</v>
      </c>
      <c r="L2684" s="9" t="s">
        <v>7509</v>
      </c>
      <c r="M2684" s="9">
        <v>1104.99</v>
      </c>
      <c r="N2684" s="9"/>
      <c r="O2684" s="9">
        <v>5</v>
      </c>
      <c r="P2684" s="9"/>
      <c r="Q2684" s="9">
        <v>505</v>
      </c>
      <c r="R2684" s="9">
        <v>1</v>
      </c>
    </row>
    <row r="2685" spans="1:18" x14ac:dyDescent="0.3">
      <c r="A2685" s="9">
        <v>2243</v>
      </c>
      <c r="B2685" s="9" t="s">
        <v>2701</v>
      </c>
      <c r="C2685" s="9">
        <v>48</v>
      </c>
      <c r="D2685" s="9" t="s">
        <v>5022</v>
      </c>
      <c r="E2685" s="9" t="s">
        <v>6804</v>
      </c>
      <c r="F2685" s="9">
        <v>0</v>
      </c>
      <c r="G2685" s="9">
        <v>13167</v>
      </c>
      <c r="H2685" s="9" t="s">
        <v>6804</v>
      </c>
      <c r="I2685" s="9" t="s">
        <v>7457</v>
      </c>
      <c r="J2685" s="9">
        <v>147</v>
      </c>
      <c r="K2685" s="9" t="s">
        <v>7474</v>
      </c>
      <c r="L2685" s="9" t="s">
        <v>7507</v>
      </c>
      <c r="M2685" s="9">
        <v>159.31</v>
      </c>
      <c r="N2685" s="9">
        <v>72.97</v>
      </c>
      <c r="O2685" s="9">
        <v>1</v>
      </c>
      <c r="P2685" s="9"/>
      <c r="Q2685" s="9">
        <v>437</v>
      </c>
      <c r="R2685" s="9">
        <v>8</v>
      </c>
    </row>
    <row r="2686" spans="1:18" x14ac:dyDescent="0.3">
      <c r="A2686" s="9">
        <v>2360</v>
      </c>
      <c r="B2686" s="9" t="s">
        <v>2702</v>
      </c>
      <c r="C2686" s="9">
        <v>27</v>
      </c>
      <c r="D2686" s="9" t="s">
        <v>5019</v>
      </c>
      <c r="E2686" s="9" t="s">
        <v>6805</v>
      </c>
      <c r="F2686" s="9">
        <v>1</v>
      </c>
      <c r="G2686" s="9">
        <v>12139</v>
      </c>
      <c r="H2686" s="9" t="s">
        <v>6805</v>
      </c>
      <c r="I2686" s="9" t="s">
        <v>7455</v>
      </c>
      <c r="J2686" s="9">
        <v>137</v>
      </c>
      <c r="K2686" s="9" t="s">
        <v>7484</v>
      </c>
      <c r="L2686" s="9" t="s">
        <v>7510</v>
      </c>
      <c r="M2686" s="9">
        <v>121.12</v>
      </c>
      <c r="N2686" s="9">
        <v>56.68</v>
      </c>
      <c r="O2686" s="9">
        <v>5</v>
      </c>
      <c r="P2686" s="9"/>
      <c r="Q2686" s="9">
        <v>823</v>
      </c>
      <c r="R2686" s="9">
        <v>2</v>
      </c>
    </row>
    <row r="2687" spans="1:18" x14ac:dyDescent="0.3">
      <c r="A2687" s="9">
        <v>2246</v>
      </c>
      <c r="B2687" s="9" t="s">
        <v>2703</v>
      </c>
      <c r="C2687" s="9">
        <v>51</v>
      </c>
      <c r="D2687" s="9" t="s">
        <v>5021</v>
      </c>
      <c r="E2687" s="9" t="s">
        <v>5303</v>
      </c>
      <c r="F2687" s="9">
        <v>0</v>
      </c>
      <c r="G2687" s="9">
        <v>12377</v>
      </c>
      <c r="H2687" s="9" t="s">
        <v>5303</v>
      </c>
      <c r="I2687" s="9" t="s">
        <v>7457</v>
      </c>
      <c r="J2687" s="9">
        <v>107</v>
      </c>
      <c r="K2687" s="9" t="s">
        <v>7485</v>
      </c>
      <c r="L2687" s="9" t="s">
        <v>7510</v>
      </c>
      <c r="M2687" s="9">
        <v>1264.52</v>
      </c>
      <c r="N2687" s="9">
        <v>537.72</v>
      </c>
      <c r="O2687" s="9">
        <v>4</v>
      </c>
      <c r="P2687" s="9">
        <v>0.05</v>
      </c>
      <c r="Q2687" s="9">
        <v>492</v>
      </c>
      <c r="R2687" s="9">
        <v>8</v>
      </c>
    </row>
    <row r="2688" spans="1:18" x14ac:dyDescent="0.3">
      <c r="A2688" s="9">
        <v>1359</v>
      </c>
      <c r="B2688" s="9" t="s">
        <v>2704</v>
      </c>
      <c r="C2688" s="9">
        <v>40</v>
      </c>
      <c r="D2688" s="9" t="s">
        <v>5022</v>
      </c>
      <c r="E2688" s="9" t="s">
        <v>6806</v>
      </c>
      <c r="F2688" s="9">
        <v>0</v>
      </c>
      <c r="G2688" s="9">
        <v>11863</v>
      </c>
      <c r="H2688" s="9" t="s">
        <v>6806</v>
      </c>
      <c r="I2688" s="9" t="s">
        <v>7456</v>
      </c>
      <c r="J2688" s="9">
        <v>108</v>
      </c>
      <c r="K2688" s="9" t="s">
        <v>7496</v>
      </c>
      <c r="L2688" s="9" t="s">
        <v>7508</v>
      </c>
      <c r="M2688" s="9">
        <v>760</v>
      </c>
      <c r="N2688" s="9">
        <v>339.69</v>
      </c>
      <c r="O2688" s="9">
        <v>1</v>
      </c>
      <c r="P2688" s="9"/>
      <c r="Q2688" s="9">
        <v>459</v>
      </c>
      <c r="R2688" s="9">
        <v>4</v>
      </c>
    </row>
    <row r="2689" spans="1:18" x14ac:dyDescent="0.3">
      <c r="A2689" s="9">
        <v>1920</v>
      </c>
      <c r="B2689" s="9" t="s">
        <v>2705</v>
      </c>
      <c r="C2689" s="9">
        <v>29</v>
      </c>
      <c r="D2689" s="9" t="s">
        <v>5022</v>
      </c>
      <c r="E2689" s="9" t="s">
        <v>6807</v>
      </c>
      <c r="F2689" s="9">
        <v>0</v>
      </c>
      <c r="G2689" s="9">
        <v>10174</v>
      </c>
      <c r="H2689" s="9" t="s">
        <v>6807</v>
      </c>
      <c r="I2689" s="9" t="s">
        <v>7456</v>
      </c>
      <c r="J2689" s="9">
        <v>123</v>
      </c>
      <c r="K2689" s="9" t="s">
        <v>7502</v>
      </c>
      <c r="L2689" s="9" t="s">
        <v>7510</v>
      </c>
      <c r="M2689" s="9">
        <v>1231.18</v>
      </c>
      <c r="N2689" s="9">
        <v>725.98</v>
      </c>
      <c r="O2689" s="9">
        <v>4</v>
      </c>
      <c r="P2689" s="9"/>
      <c r="Q2689" s="9">
        <v>547</v>
      </c>
      <c r="R2689" s="9">
        <v>7</v>
      </c>
    </row>
    <row r="2690" spans="1:18" x14ac:dyDescent="0.3">
      <c r="A2690" s="9">
        <v>1328</v>
      </c>
      <c r="B2690" s="9" t="s">
        <v>2706</v>
      </c>
      <c r="C2690" s="9">
        <v>51</v>
      </c>
      <c r="D2690" s="9" t="s">
        <v>5022</v>
      </c>
      <c r="E2690" s="9" t="s">
        <v>6808</v>
      </c>
      <c r="F2690" s="9">
        <v>0</v>
      </c>
      <c r="G2690" s="9">
        <v>11760</v>
      </c>
      <c r="H2690" s="9" t="s">
        <v>6808</v>
      </c>
      <c r="I2690" s="9" t="s">
        <v>7456</v>
      </c>
      <c r="J2690" s="9">
        <v>114</v>
      </c>
      <c r="K2690" s="9" t="s">
        <v>7463</v>
      </c>
      <c r="L2690" s="9" t="s">
        <v>7510</v>
      </c>
      <c r="M2690" s="9">
        <v>503.73</v>
      </c>
      <c r="N2690" s="9">
        <v>269.38</v>
      </c>
      <c r="O2690" s="9">
        <v>3</v>
      </c>
      <c r="P2690" s="9"/>
      <c r="Q2690" s="9">
        <v>732</v>
      </c>
      <c r="R2690" s="9">
        <v>4</v>
      </c>
    </row>
    <row r="2691" spans="1:18" x14ac:dyDescent="0.3">
      <c r="A2691" s="9">
        <v>1961</v>
      </c>
      <c r="B2691" s="9" t="s">
        <v>2707</v>
      </c>
      <c r="C2691" s="9">
        <v>33</v>
      </c>
      <c r="D2691" s="9" t="s">
        <v>5023</v>
      </c>
      <c r="E2691" s="9" t="s">
        <v>6809</v>
      </c>
      <c r="F2691" s="9">
        <v>0</v>
      </c>
      <c r="G2691" s="9">
        <v>12362</v>
      </c>
      <c r="H2691" s="9" t="s">
        <v>6809</v>
      </c>
      <c r="I2691" s="9" t="s">
        <v>7457</v>
      </c>
      <c r="J2691" s="9">
        <v>104</v>
      </c>
      <c r="K2691" s="9" t="s">
        <v>7499</v>
      </c>
      <c r="L2691" s="9" t="s">
        <v>7510</v>
      </c>
      <c r="M2691" s="9">
        <v>626.59</v>
      </c>
      <c r="N2691" s="9">
        <v>399.32</v>
      </c>
      <c r="O2691" s="9">
        <v>2</v>
      </c>
      <c r="P2691" s="9"/>
      <c r="Q2691" s="9">
        <v>347</v>
      </c>
      <c r="R2691" s="9">
        <v>4</v>
      </c>
    </row>
    <row r="2692" spans="1:18" x14ac:dyDescent="0.3">
      <c r="A2692" s="9">
        <v>1462</v>
      </c>
      <c r="B2692" s="9" t="s">
        <v>2708</v>
      </c>
      <c r="C2692" s="9">
        <v>16</v>
      </c>
      <c r="D2692" s="9" t="s">
        <v>5019</v>
      </c>
      <c r="E2692" s="9" t="s">
        <v>6810</v>
      </c>
      <c r="F2692" s="9">
        <v>0</v>
      </c>
      <c r="G2692" s="9">
        <v>13758</v>
      </c>
      <c r="H2692" s="9" t="s">
        <v>6810</v>
      </c>
      <c r="I2692" s="9" t="s">
        <v>7456</v>
      </c>
      <c r="J2692" s="9">
        <v>121</v>
      </c>
      <c r="K2692" s="9" t="s">
        <v>7495</v>
      </c>
      <c r="L2692" s="9" t="s">
        <v>7507</v>
      </c>
      <c r="M2692" s="9">
        <v>1065.27</v>
      </c>
      <c r="N2692" s="9">
        <v>532.21</v>
      </c>
      <c r="O2692" s="9">
        <v>3</v>
      </c>
      <c r="P2692" s="9"/>
      <c r="Q2692" s="9">
        <v>489</v>
      </c>
      <c r="R2692" s="9">
        <v>2</v>
      </c>
    </row>
    <row r="2693" spans="1:18" x14ac:dyDescent="0.3">
      <c r="A2693" s="9">
        <v>1945</v>
      </c>
      <c r="B2693" s="9" t="s">
        <v>2709</v>
      </c>
      <c r="C2693" s="9">
        <v>24</v>
      </c>
      <c r="D2693" s="9" t="s">
        <v>5019</v>
      </c>
      <c r="E2693" s="9" t="s">
        <v>5938</v>
      </c>
      <c r="F2693" s="9">
        <v>0</v>
      </c>
      <c r="G2693" s="9">
        <v>13639</v>
      </c>
      <c r="H2693" s="9" t="s">
        <v>5938</v>
      </c>
      <c r="I2693" s="9" t="s">
        <v>7455</v>
      </c>
      <c r="J2693" s="9">
        <v>146</v>
      </c>
      <c r="K2693" s="9" t="s">
        <v>7505</v>
      </c>
      <c r="L2693" s="9" t="s">
        <v>7510</v>
      </c>
      <c r="M2693" s="9">
        <v>1377.22</v>
      </c>
      <c r="N2693" s="9">
        <v>951.09</v>
      </c>
      <c r="O2693" s="9">
        <v>5</v>
      </c>
      <c r="P2693" s="9">
        <v>0.2</v>
      </c>
      <c r="Q2693" s="9">
        <v>430</v>
      </c>
      <c r="R2693" s="9">
        <v>5</v>
      </c>
    </row>
    <row r="2694" spans="1:18" x14ac:dyDescent="0.3">
      <c r="A2694" s="9">
        <v>1962</v>
      </c>
      <c r="B2694" s="9" t="s">
        <v>2710</v>
      </c>
      <c r="C2694" s="9">
        <v>37</v>
      </c>
      <c r="D2694" s="9" t="s">
        <v>5018</v>
      </c>
      <c r="E2694" s="9" t="s">
        <v>6811</v>
      </c>
      <c r="F2694" s="9">
        <v>0</v>
      </c>
      <c r="G2694" s="9">
        <v>10496</v>
      </c>
      <c r="H2694" s="9" t="s">
        <v>6811</v>
      </c>
      <c r="I2694" s="9" t="s">
        <v>7455</v>
      </c>
      <c r="J2694" s="9">
        <v>110</v>
      </c>
      <c r="K2694" s="9" t="s">
        <v>7493</v>
      </c>
      <c r="L2694" s="9" t="s">
        <v>7508</v>
      </c>
      <c r="M2694" s="9">
        <v>177.25</v>
      </c>
      <c r="N2694" s="9">
        <v>73.55</v>
      </c>
      <c r="O2694" s="9">
        <v>4</v>
      </c>
      <c r="P2694" s="9"/>
      <c r="Q2694" s="9">
        <v>581</v>
      </c>
      <c r="R2694" s="9">
        <v>4</v>
      </c>
    </row>
    <row r="2695" spans="1:18" x14ac:dyDescent="0.3">
      <c r="A2695" s="9">
        <v>2405</v>
      </c>
      <c r="B2695" s="9" t="s">
        <v>2711</v>
      </c>
      <c r="C2695" s="9">
        <v>48</v>
      </c>
      <c r="D2695" s="9" t="s">
        <v>5023</v>
      </c>
      <c r="E2695" s="9" t="s">
        <v>5589</v>
      </c>
      <c r="F2695" s="9">
        <v>0</v>
      </c>
      <c r="G2695" s="9">
        <v>11292</v>
      </c>
      <c r="H2695" s="9" t="s">
        <v>5589</v>
      </c>
      <c r="I2695" s="9" t="s">
        <v>7457</v>
      </c>
      <c r="J2695" s="9">
        <v>122</v>
      </c>
      <c r="K2695" s="9" t="s">
        <v>7465</v>
      </c>
      <c r="L2695" s="9" t="s">
        <v>7510</v>
      </c>
      <c r="M2695" s="9">
        <v>1299.1400000000001</v>
      </c>
      <c r="N2695" s="9"/>
      <c r="O2695" s="9">
        <v>1</v>
      </c>
      <c r="P2695" s="9">
        <v>0.05</v>
      </c>
      <c r="Q2695" s="9">
        <v>692</v>
      </c>
      <c r="R2695" s="9">
        <v>6</v>
      </c>
    </row>
    <row r="2696" spans="1:18" x14ac:dyDescent="0.3">
      <c r="A2696" s="9">
        <v>1835</v>
      </c>
      <c r="B2696" s="9" t="s">
        <v>2712</v>
      </c>
      <c r="C2696" s="9">
        <v>27</v>
      </c>
      <c r="D2696" s="9" t="s">
        <v>5022</v>
      </c>
      <c r="E2696" s="9" t="s">
        <v>6571</v>
      </c>
      <c r="F2696" s="9">
        <v>0</v>
      </c>
      <c r="G2696" s="9">
        <v>10427</v>
      </c>
      <c r="H2696" s="9" t="s">
        <v>6571</v>
      </c>
      <c r="I2696" s="9" t="s">
        <v>7455</v>
      </c>
      <c r="J2696" s="9">
        <v>130</v>
      </c>
      <c r="K2696" s="9" t="s">
        <v>7487</v>
      </c>
      <c r="L2696" s="9" t="s">
        <v>7508</v>
      </c>
      <c r="M2696" s="9">
        <v>1199.8699999999999</v>
      </c>
      <c r="N2696" s="9">
        <v>732.42</v>
      </c>
      <c r="O2696" s="9">
        <v>4</v>
      </c>
      <c r="P2696" s="9"/>
      <c r="Q2696" s="9">
        <v>559</v>
      </c>
      <c r="R2696" s="9">
        <v>5</v>
      </c>
    </row>
    <row r="2697" spans="1:18" x14ac:dyDescent="0.3">
      <c r="A2697" s="9">
        <v>1168</v>
      </c>
      <c r="B2697" s="9" t="s">
        <v>2713</v>
      </c>
      <c r="C2697" s="9">
        <v>36</v>
      </c>
      <c r="D2697" s="9" t="s">
        <v>5020</v>
      </c>
      <c r="E2697" s="9" t="s">
        <v>6155</v>
      </c>
      <c r="F2697" s="9">
        <v>1</v>
      </c>
      <c r="G2697" s="9">
        <v>10034</v>
      </c>
      <c r="H2697" s="9" t="s">
        <v>6155</v>
      </c>
      <c r="I2697" s="9" t="s">
        <v>7457</v>
      </c>
      <c r="J2697" s="9">
        <v>130</v>
      </c>
      <c r="K2697" s="9" t="s">
        <v>7487</v>
      </c>
      <c r="L2697" s="9" t="s">
        <v>7507</v>
      </c>
      <c r="M2697" s="9">
        <v>507.53</v>
      </c>
      <c r="N2697" s="9">
        <v>338.15</v>
      </c>
      <c r="O2697" s="9">
        <v>5</v>
      </c>
      <c r="P2697" s="9"/>
      <c r="Q2697" s="9">
        <v>1014</v>
      </c>
      <c r="R2697" s="9">
        <v>1</v>
      </c>
    </row>
    <row r="2698" spans="1:18" x14ac:dyDescent="0.3">
      <c r="A2698" s="9">
        <v>1216</v>
      </c>
      <c r="B2698" s="9" t="s">
        <v>2714</v>
      </c>
      <c r="C2698" s="9">
        <v>21</v>
      </c>
      <c r="D2698" s="9" t="s">
        <v>5023</v>
      </c>
      <c r="E2698" s="9" t="s">
        <v>6812</v>
      </c>
      <c r="F2698" s="9">
        <v>0</v>
      </c>
      <c r="G2698" s="9">
        <v>12166</v>
      </c>
      <c r="H2698" s="9" t="s">
        <v>6812</v>
      </c>
      <c r="I2698" s="9" t="s">
        <v>7457</v>
      </c>
      <c r="J2698" s="9">
        <v>116</v>
      </c>
      <c r="K2698" s="9" t="s">
        <v>7480</v>
      </c>
      <c r="L2698" s="9" t="s">
        <v>7507</v>
      </c>
      <c r="M2698" s="9">
        <v>565.05999999999995</v>
      </c>
      <c r="N2698" s="9">
        <v>360.88</v>
      </c>
      <c r="O2698" s="9">
        <v>1</v>
      </c>
      <c r="P2698" s="9"/>
      <c r="Q2698" s="9">
        <v>517</v>
      </c>
      <c r="R2698" s="9">
        <v>5</v>
      </c>
    </row>
    <row r="2699" spans="1:18" x14ac:dyDescent="0.3">
      <c r="A2699" s="9">
        <v>1377</v>
      </c>
      <c r="B2699" s="9" t="s">
        <v>2715</v>
      </c>
      <c r="C2699" s="9">
        <v>54</v>
      </c>
      <c r="D2699" s="9" t="s">
        <v>5023</v>
      </c>
      <c r="E2699" s="9" t="s">
        <v>6813</v>
      </c>
      <c r="F2699" s="9">
        <v>1</v>
      </c>
      <c r="G2699" s="9">
        <v>11394</v>
      </c>
      <c r="H2699" s="9" t="s">
        <v>6813</v>
      </c>
      <c r="I2699" s="9" t="s">
        <v>7456</v>
      </c>
      <c r="J2699" s="9">
        <v>111</v>
      </c>
      <c r="K2699" s="9" t="s">
        <v>7476</v>
      </c>
      <c r="L2699" s="9" t="s">
        <v>7508</v>
      </c>
      <c r="M2699" s="9">
        <v>117.37</v>
      </c>
      <c r="N2699" s="9">
        <v>64.19</v>
      </c>
      <c r="O2699" s="9">
        <v>3</v>
      </c>
      <c r="P2699" s="9"/>
      <c r="Q2699" s="9">
        <v>847</v>
      </c>
      <c r="R2699" s="9">
        <v>3</v>
      </c>
    </row>
    <row r="2700" spans="1:18" x14ac:dyDescent="0.3">
      <c r="A2700" s="9">
        <v>1118</v>
      </c>
      <c r="B2700" s="9" t="s">
        <v>2716</v>
      </c>
      <c r="C2700" s="9">
        <v>65</v>
      </c>
      <c r="D2700" s="9" t="s">
        <v>5019</v>
      </c>
      <c r="E2700" s="9" t="s">
        <v>5091</v>
      </c>
      <c r="F2700" s="9">
        <v>1</v>
      </c>
      <c r="G2700" s="9">
        <v>12972</v>
      </c>
      <c r="H2700" s="9" t="s">
        <v>5091</v>
      </c>
      <c r="I2700" s="9" t="s">
        <v>7457</v>
      </c>
      <c r="J2700" s="9">
        <v>122</v>
      </c>
      <c r="K2700" s="9" t="s">
        <v>7465</v>
      </c>
      <c r="L2700" s="9" t="s">
        <v>7507</v>
      </c>
      <c r="M2700" s="9">
        <v>72.819999999999993</v>
      </c>
      <c r="N2700" s="9">
        <v>35.020000000000003</v>
      </c>
      <c r="O2700" s="9">
        <v>4</v>
      </c>
      <c r="P2700" s="9"/>
      <c r="Q2700" s="9">
        <v>693</v>
      </c>
      <c r="R2700" s="9">
        <v>3</v>
      </c>
    </row>
    <row r="2701" spans="1:18" x14ac:dyDescent="0.3">
      <c r="A2701" s="9">
        <v>1189</v>
      </c>
      <c r="B2701" s="9" t="s">
        <v>2717</v>
      </c>
      <c r="C2701" s="9">
        <v>150</v>
      </c>
      <c r="D2701" s="9" t="s">
        <v>5018</v>
      </c>
      <c r="E2701" s="9" t="s">
        <v>6179</v>
      </c>
      <c r="F2701" s="9">
        <v>0</v>
      </c>
      <c r="G2701" s="9">
        <v>13639</v>
      </c>
      <c r="H2701" s="9" t="s">
        <v>6179</v>
      </c>
      <c r="I2701" s="9" t="s">
        <v>7455</v>
      </c>
      <c r="J2701" s="9">
        <v>129</v>
      </c>
      <c r="K2701" s="9" t="s">
        <v>7471</v>
      </c>
      <c r="L2701" s="9" t="s">
        <v>7509</v>
      </c>
      <c r="M2701" s="9">
        <v>741.66</v>
      </c>
      <c r="N2701" s="9">
        <v>299.66000000000003</v>
      </c>
      <c r="O2701" s="9">
        <v>2</v>
      </c>
      <c r="P2701" s="9"/>
      <c r="Q2701" s="9">
        <v>580</v>
      </c>
      <c r="R2701" s="9">
        <v>6</v>
      </c>
    </row>
    <row r="2702" spans="1:18" x14ac:dyDescent="0.3">
      <c r="A2702" s="9">
        <v>1766</v>
      </c>
      <c r="B2702" s="9" t="s">
        <v>2718</v>
      </c>
      <c r="C2702" s="9">
        <v>54</v>
      </c>
      <c r="D2702" s="9" t="s">
        <v>5018</v>
      </c>
      <c r="E2702" s="9" t="s">
        <v>6814</v>
      </c>
      <c r="F2702" s="9">
        <v>1</v>
      </c>
      <c r="G2702" s="9">
        <v>13972</v>
      </c>
      <c r="H2702" s="9" t="s">
        <v>6814</v>
      </c>
      <c r="I2702" s="9" t="s">
        <v>7455</v>
      </c>
      <c r="J2702" s="9">
        <v>125</v>
      </c>
      <c r="K2702" s="9" t="s">
        <v>7479</v>
      </c>
      <c r="L2702" s="9" t="s">
        <v>7511</v>
      </c>
      <c r="M2702" s="9">
        <v>188.53</v>
      </c>
      <c r="N2702" s="9">
        <v>104.23</v>
      </c>
      <c r="O2702" s="9">
        <v>5</v>
      </c>
      <c r="P2702" s="9">
        <v>0.1</v>
      </c>
      <c r="Q2702" s="9">
        <v>1174</v>
      </c>
      <c r="R2702" s="9">
        <v>5</v>
      </c>
    </row>
    <row r="2703" spans="1:18" x14ac:dyDescent="0.3">
      <c r="A2703" s="9">
        <v>1369</v>
      </c>
      <c r="B2703" s="9" t="s">
        <v>2719</v>
      </c>
      <c r="C2703" s="9">
        <v>52</v>
      </c>
      <c r="D2703" s="9" t="s">
        <v>5023</v>
      </c>
      <c r="E2703" s="9" t="s">
        <v>5191</v>
      </c>
      <c r="F2703" s="9">
        <v>0</v>
      </c>
      <c r="G2703" s="9">
        <v>13522</v>
      </c>
      <c r="H2703" s="9" t="s">
        <v>5191</v>
      </c>
      <c r="I2703" s="9" t="s">
        <v>7456</v>
      </c>
      <c r="J2703" s="9">
        <v>114</v>
      </c>
      <c r="K2703" s="9" t="s">
        <v>7463</v>
      </c>
      <c r="L2703" s="9" t="s">
        <v>7509</v>
      </c>
      <c r="M2703" s="9">
        <v>331.3</v>
      </c>
      <c r="N2703" s="9">
        <v>179.79</v>
      </c>
      <c r="O2703" s="9">
        <v>5</v>
      </c>
      <c r="P2703" s="9">
        <v>0.2</v>
      </c>
      <c r="Q2703" s="9">
        <v>382</v>
      </c>
      <c r="R2703" s="9">
        <v>3</v>
      </c>
    </row>
    <row r="2704" spans="1:18" x14ac:dyDescent="0.3">
      <c r="A2704" s="9">
        <v>1148</v>
      </c>
      <c r="B2704" s="9" t="s">
        <v>2720</v>
      </c>
      <c r="C2704" s="9">
        <v>8</v>
      </c>
      <c r="D2704" s="9" t="s">
        <v>5023</v>
      </c>
      <c r="E2704" s="9" t="s">
        <v>6815</v>
      </c>
      <c r="F2704" s="9">
        <v>0</v>
      </c>
      <c r="G2704" s="9">
        <v>13380</v>
      </c>
      <c r="H2704" s="9" t="s">
        <v>6815</v>
      </c>
      <c r="I2704" s="9" t="s">
        <v>7457</v>
      </c>
      <c r="J2704" s="9">
        <v>114</v>
      </c>
      <c r="K2704" s="9" t="s">
        <v>7463</v>
      </c>
      <c r="L2704" s="9" t="s">
        <v>7509</v>
      </c>
      <c r="M2704" s="9">
        <v>1277.81</v>
      </c>
      <c r="N2704" s="9">
        <v>643.09</v>
      </c>
      <c r="O2704" s="9">
        <v>4</v>
      </c>
      <c r="P2704" s="9"/>
      <c r="Q2704" s="9">
        <v>485</v>
      </c>
      <c r="R2704" s="9">
        <v>6</v>
      </c>
    </row>
    <row r="2705" spans="1:18" x14ac:dyDescent="0.3">
      <c r="A2705" s="9">
        <v>1651</v>
      </c>
      <c r="B2705" s="9" t="s">
        <v>2721</v>
      </c>
      <c r="C2705" s="9">
        <v>42</v>
      </c>
      <c r="D2705" s="9" t="s">
        <v>5021</v>
      </c>
      <c r="E2705" s="9" t="s">
        <v>6452</v>
      </c>
      <c r="F2705" s="9">
        <v>0</v>
      </c>
      <c r="G2705" s="9">
        <v>11380</v>
      </c>
      <c r="H2705" s="9" t="s">
        <v>6452</v>
      </c>
      <c r="I2705" s="9" t="s">
        <v>7456</v>
      </c>
      <c r="J2705" s="9">
        <v>102</v>
      </c>
      <c r="K2705" s="9" t="s">
        <v>7494</v>
      </c>
      <c r="L2705" s="9" t="s">
        <v>7509</v>
      </c>
      <c r="M2705" s="9">
        <v>877.99</v>
      </c>
      <c r="N2705" s="9">
        <v>503.46</v>
      </c>
      <c r="O2705" s="9">
        <v>3</v>
      </c>
      <c r="P2705" s="9">
        <v>0.05</v>
      </c>
      <c r="Q2705" s="9">
        <v>593</v>
      </c>
      <c r="R2705" s="9">
        <v>1</v>
      </c>
    </row>
    <row r="2706" spans="1:18" x14ac:dyDescent="0.3">
      <c r="A2706" s="9">
        <v>1769</v>
      </c>
      <c r="B2706" s="9" t="s">
        <v>2722</v>
      </c>
      <c r="C2706" s="9">
        <v>32</v>
      </c>
      <c r="D2706" s="9" t="s">
        <v>5022</v>
      </c>
      <c r="E2706" s="9" t="s">
        <v>6816</v>
      </c>
      <c r="F2706" s="9">
        <v>0</v>
      </c>
      <c r="G2706" s="9">
        <v>13447</v>
      </c>
      <c r="H2706" s="9" t="s">
        <v>6816</v>
      </c>
      <c r="I2706" s="9" t="s">
        <v>7456</v>
      </c>
      <c r="J2706" s="9">
        <v>113</v>
      </c>
      <c r="K2706" s="9" t="s">
        <v>7460</v>
      </c>
      <c r="L2706" s="9" t="s">
        <v>7507</v>
      </c>
      <c r="M2706" s="9">
        <v>968.77</v>
      </c>
      <c r="N2706" s="9">
        <v>599.32000000000005</v>
      </c>
      <c r="O2706" s="9">
        <v>3</v>
      </c>
      <c r="P2706" s="9"/>
      <c r="Q2706" s="9">
        <v>654</v>
      </c>
      <c r="R2706" s="9">
        <v>7</v>
      </c>
    </row>
    <row r="2707" spans="1:18" x14ac:dyDescent="0.3">
      <c r="A2707" s="9">
        <v>1373</v>
      </c>
      <c r="B2707" s="9" t="s">
        <v>2723</v>
      </c>
      <c r="C2707" s="9">
        <v>53</v>
      </c>
      <c r="D2707" s="9" t="s">
        <v>5019</v>
      </c>
      <c r="E2707" s="9" t="s">
        <v>6817</v>
      </c>
      <c r="F2707" s="9">
        <v>1</v>
      </c>
      <c r="G2707" s="9">
        <v>12875</v>
      </c>
      <c r="H2707" s="9" t="s">
        <v>6817</v>
      </c>
      <c r="I2707" s="9" t="s">
        <v>7456</v>
      </c>
      <c r="J2707" s="9">
        <v>103</v>
      </c>
      <c r="K2707" s="9" t="s">
        <v>7472</v>
      </c>
      <c r="L2707" s="9" t="s">
        <v>7508</v>
      </c>
      <c r="M2707" s="9">
        <v>321.85000000000002</v>
      </c>
      <c r="N2707" s="9">
        <v>196.41</v>
      </c>
      <c r="O2707" s="9">
        <v>2</v>
      </c>
      <c r="P2707" s="9"/>
      <c r="Q2707" s="9">
        <v>607</v>
      </c>
      <c r="R2707" s="9">
        <v>3</v>
      </c>
    </row>
    <row r="2708" spans="1:18" x14ac:dyDescent="0.3">
      <c r="A2708" s="9">
        <v>1780</v>
      </c>
      <c r="B2708" s="9" t="s">
        <v>2724</v>
      </c>
      <c r="C2708" s="9">
        <v>1</v>
      </c>
      <c r="D2708" s="9" t="s">
        <v>5022</v>
      </c>
      <c r="E2708" s="9" t="s">
        <v>6818</v>
      </c>
      <c r="F2708" s="9">
        <v>0</v>
      </c>
      <c r="G2708" s="9">
        <v>13176</v>
      </c>
      <c r="H2708" s="9" t="s">
        <v>6818</v>
      </c>
      <c r="I2708" s="9" t="s">
        <v>7456</v>
      </c>
      <c r="J2708" s="9">
        <v>130</v>
      </c>
      <c r="K2708" s="9" t="s">
        <v>7487</v>
      </c>
      <c r="L2708" s="9" t="s">
        <v>7507</v>
      </c>
      <c r="M2708" s="9">
        <v>1251.56</v>
      </c>
      <c r="N2708" s="9">
        <v>599.47</v>
      </c>
      <c r="O2708" s="9">
        <v>2</v>
      </c>
      <c r="P2708" s="9">
        <v>0.2</v>
      </c>
      <c r="Q2708" s="9">
        <v>438</v>
      </c>
      <c r="R2708" s="9">
        <v>6</v>
      </c>
    </row>
    <row r="2709" spans="1:18" x14ac:dyDescent="0.3">
      <c r="A2709" s="9">
        <v>1159</v>
      </c>
      <c r="B2709" s="9" t="s">
        <v>2725</v>
      </c>
      <c r="C2709" s="9">
        <v>42</v>
      </c>
      <c r="D2709" s="9" t="s">
        <v>5020</v>
      </c>
      <c r="E2709" s="9" t="s">
        <v>6819</v>
      </c>
      <c r="F2709" s="9">
        <v>0</v>
      </c>
      <c r="G2709" s="9">
        <v>12437</v>
      </c>
      <c r="H2709" s="9" t="s">
        <v>6819</v>
      </c>
      <c r="I2709" s="9" t="s">
        <v>7456</v>
      </c>
      <c r="J2709" s="9">
        <v>118</v>
      </c>
      <c r="K2709" s="9" t="s">
        <v>7501</v>
      </c>
      <c r="L2709" s="9" t="s">
        <v>7510</v>
      </c>
      <c r="M2709" s="9">
        <v>1308.57</v>
      </c>
      <c r="N2709" s="9"/>
      <c r="O2709" s="9">
        <v>4</v>
      </c>
      <c r="P2709" s="9"/>
      <c r="Q2709" s="9">
        <v>546</v>
      </c>
      <c r="R2709" s="9">
        <v>6</v>
      </c>
    </row>
    <row r="2710" spans="1:18" x14ac:dyDescent="0.3">
      <c r="A2710" s="9">
        <v>1350</v>
      </c>
      <c r="B2710" s="9" t="s">
        <v>2726</v>
      </c>
      <c r="C2710" s="9">
        <v>36</v>
      </c>
      <c r="D2710" s="9" t="s">
        <v>5020</v>
      </c>
      <c r="E2710" s="9" t="s">
        <v>5486</v>
      </c>
      <c r="F2710" s="9">
        <v>1</v>
      </c>
      <c r="G2710" s="9">
        <v>10175</v>
      </c>
      <c r="H2710" s="9" t="s">
        <v>5486</v>
      </c>
      <c r="I2710" s="9" t="s">
        <v>7457</v>
      </c>
      <c r="J2710" s="9">
        <v>136</v>
      </c>
      <c r="K2710" s="9" t="s">
        <v>7503</v>
      </c>
      <c r="L2710" s="9" t="s">
        <v>7509</v>
      </c>
      <c r="M2710" s="9">
        <v>808.83</v>
      </c>
      <c r="N2710" s="9">
        <v>359.63</v>
      </c>
      <c r="O2710" s="9">
        <v>1</v>
      </c>
      <c r="P2710" s="9">
        <v>0.05</v>
      </c>
      <c r="Q2710" s="9">
        <v>514</v>
      </c>
      <c r="R2710" s="9">
        <v>2</v>
      </c>
    </row>
    <row r="2711" spans="1:18" x14ac:dyDescent="0.3">
      <c r="A2711" s="9">
        <v>2311</v>
      </c>
      <c r="B2711" s="9" t="s">
        <v>2727</v>
      </c>
      <c r="C2711" s="9">
        <v>56</v>
      </c>
      <c r="D2711" s="9" t="s">
        <v>5018</v>
      </c>
      <c r="E2711" s="9" t="s">
        <v>5392</v>
      </c>
      <c r="F2711" s="9">
        <v>0</v>
      </c>
      <c r="G2711" s="9">
        <v>12153</v>
      </c>
      <c r="H2711" s="9" t="s">
        <v>5392</v>
      </c>
      <c r="I2711" s="9" t="s">
        <v>7455</v>
      </c>
      <c r="J2711" s="9">
        <v>121</v>
      </c>
      <c r="K2711" s="9" t="s">
        <v>7495</v>
      </c>
      <c r="L2711" s="9" t="s">
        <v>7512</v>
      </c>
      <c r="M2711" s="9">
        <v>1373.21</v>
      </c>
      <c r="N2711" s="9">
        <v>599.38</v>
      </c>
      <c r="O2711" s="9">
        <v>3</v>
      </c>
      <c r="P2711" s="9"/>
      <c r="Q2711" s="9">
        <v>474</v>
      </c>
      <c r="R2711" s="9">
        <v>6</v>
      </c>
    </row>
    <row r="2712" spans="1:18" x14ac:dyDescent="0.3">
      <c r="A2712" s="9">
        <v>2311</v>
      </c>
      <c r="B2712" s="9" t="s">
        <v>2728</v>
      </c>
      <c r="C2712" s="9">
        <v>63</v>
      </c>
      <c r="D2712" s="9" t="s">
        <v>5019</v>
      </c>
      <c r="E2712" s="9" t="s">
        <v>6439</v>
      </c>
      <c r="F2712" s="9">
        <v>0</v>
      </c>
      <c r="G2712" s="9">
        <v>10591</v>
      </c>
      <c r="H2712" s="9" t="s">
        <v>6439</v>
      </c>
      <c r="I2712" s="9" t="s">
        <v>7457</v>
      </c>
      <c r="J2712" s="9">
        <v>119</v>
      </c>
      <c r="K2712" s="9" t="s">
        <v>7459</v>
      </c>
      <c r="L2712" s="9" t="s">
        <v>7507</v>
      </c>
      <c r="M2712" s="9">
        <v>1275</v>
      </c>
      <c r="N2712" s="9">
        <v>810.59</v>
      </c>
      <c r="O2712" s="9">
        <v>1</v>
      </c>
      <c r="P2712" s="9"/>
      <c r="Q2712" s="9">
        <v>474</v>
      </c>
      <c r="R2712" s="9">
        <v>6</v>
      </c>
    </row>
    <row r="2713" spans="1:18" x14ac:dyDescent="0.3">
      <c r="A2713" s="9">
        <v>1891</v>
      </c>
      <c r="B2713" s="9" t="s">
        <v>2729</v>
      </c>
      <c r="C2713" s="9">
        <v>26</v>
      </c>
      <c r="D2713" s="9" t="s">
        <v>5022</v>
      </c>
      <c r="E2713" s="9" t="s">
        <v>6399</v>
      </c>
      <c r="F2713" s="9">
        <v>0</v>
      </c>
      <c r="G2713" s="9">
        <v>11186</v>
      </c>
      <c r="H2713" s="9" t="s">
        <v>6399</v>
      </c>
      <c r="I2713" s="9" t="s">
        <v>7457</v>
      </c>
      <c r="J2713" s="9">
        <v>116</v>
      </c>
      <c r="K2713" s="9" t="s">
        <v>7480</v>
      </c>
      <c r="L2713" s="9" t="s">
        <v>7510</v>
      </c>
      <c r="M2713" s="9">
        <v>1110.42</v>
      </c>
      <c r="N2713" s="9">
        <v>675.27</v>
      </c>
      <c r="O2713" s="9">
        <v>1</v>
      </c>
      <c r="P2713" s="9"/>
      <c r="Q2713" s="9">
        <v>431</v>
      </c>
      <c r="R2713" s="9">
        <v>5</v>
      </c>
    </row>
    <row r="2714" spans="1:18" x14ac:dyDescent="0.3">
      <c r="A2714" s="9">
        <v>2249</v>
      </c>
      <c r="B2714" s="9" t="s">
        <v>2730</v>
      </c>
      <c r="C2714" s="9">
        <v>26</v>
      </c>
      <c r="D2714" s="9" t="s">
        <v>5018</v>
      </c>
      <c r="E2714" s="9" t="s">
        <v>6715</v>
      </c>
      <c r="F2714" s="9">
        <v>0</v>
      </c>
      <c r="G2714" s="9">
        <v>10913</v>
      </c>
      <c r="H2714" s="9" t="s">
        <v>6715</v>
      </c>
      <c r="I2714" s="9" t="s">
        <v>7456</v>
      </c>
      <c r="J2714" s="9">
        <v>128</v>
      </c>
      <c r="K2714" s="9" t="s">
        <v>7473</v>
      </c>
      <c r="L2714" s="9" t="s">
        <v>7507</v>
      </c>
      <c r="M2714" s="9">
        <v>1114.4100000000001</v>
      </c>
      <c r="N2714" s="9">
        <v>702.5</v>
      </c>
      <c r="O2714" s="9">
        <v>4</v>
      </c>
      <c r="P2714" s="9">
        <v>0.1</v>
      </c>
      <c r="Q2714" s="9">
        <v>328</v>
      </c>
      <c r="R2714" s="9">
        <v>6</v>
      </c>
    </row>
    <row r="2715" spans="1:18" x14ac:dyDescent="0.3">
      <c r="A2715" s="9">
        <v>1522</v>
      </c>
      <c r="B2715" s="9" t="s">
        <v>2731</v>
      </c>
      <c r="C2715" s="9">
        <v>43</v>
      </c>
      <c r="D2715" s="9" t="s">
        <v>5020</v>
      </c>
      <c r="E2715" s="9" t="s">
        <v>6820</v>
      </c>
      <c r="F2715" s="9">
        <v>0</v>
      </c>
      <c r="G2715" s="9">
        <v>11290</v>
      </c>
      <c r="H2715" s="9" t="s">
        <v>6820</v>
      </c>
      <c r="I2715" s="9" t="s">
        <v>7455</v>
      </c>
      <c r="J2715" s="9">
        <v>104</v>
      </c>
      <c r="K2715" s="9" t="s">
        <v>7499</v>
      </c>
      <c r="L2715" s="9" t="s">
        <v>7508</v>
      </c>
      <c r="M2715" s="9">
        <v>202.82</v>
      </c>
      <c r="N2715" s="9">
        <v>90.4</v>
      </c>
      <c r="O2715" s="9">
        <v>2</v>
      </c>
      <c r="P2715" s="9"/>
      <c r="Q2715" s="9">
        <v>332</v>
      </c>
      <c r="R2715" s="9">
        <v>2</v>
      </c>
    </row>
    <row r="2716" spans="1:18" x14ac:dyDescent="0.3">
      <c r="A2716" s="9">
        <v>1521</v>
      </c>
      <c r="B2716" s="9" t="s">
        <v>2732</v>
      </c>
      <c r="C2716" s="9">
        <v>66</v>
      </c>
      <c r="D2716" s="9" t="s">
        <v>5023</v>
      </c>
      <c r="E2716" s="9" t="s">
        <v>6821</v>
      </c>
      <c r="F2716" s="9">
        <v>0</v>
      </c>
      <c r="G2716" s="9">
        <v>11586</v>
      </c>
      <c r="H2716" s="9" t="s">
        <v>6821</v>
      </c>
      <c r="I2716" s="9" t="s">
        <v>7457</v>
      </c>
      <c r="J2716" s="9">
        <v>115</v>
      </c>
      <c r="K2716" s="9" t="s">
        <v>7481</v>
      </c>
      <c r="L2716" s="9" t="s">
        <v>7509</v>
      </c>
      <c r="M2716" s="9">
        <v>442.71</v>
      </c>
      <c r="N2716" s="9">
        <v>298.56</v>
      </c>
      <c r="O2716" s="9">
        <v>1</v>
      </c>
      <c r="P2716" s="9"/>
      <c r="Q2716" s="9">
        <v>869</v>
      </c>
      <c r="R2716" s="9">
        <v>2</v>
      </c>
    </row>
    <row r="2717" spans="1:18" x14ac:dyDescent="0.3">
      <c r="A2717" s="9">
        <v>1782</v>
      </c>
      <c r="B2717" s="9" t="s">
        <v>2733</v>
      </c>
      <c r="C2717" s="9">
        <v>40</v>
      </c>
      <c r="D2717" s="9" t="s">
        <v>5019</v>
      </c>
      <c r="E2717" s="9" t="s">
        <v>6145</v>
      </c>
      <c r="F2717" s="9">
        <v>1</v>
      </c>
      <c r="G2717" s="9">
        <v>13960</v>
      </c>
      <c r="H2717" s="9" t="s">
        <v>6145</v>
      </c>
      <c r="I2717" s="9" t="s">
        <v>7457</v>
      </c>
      <c r="J2717" s="9">
        <v>101</v>
      </c>
      <c r="K2717" s="9" t="s">
        <v>7478</v>
      </c>
      <c r="L2717" s="9" t="s">
        <v>7507</v>
      </c>
      <c r="M2717" s="9">
        <v>146.93</v>
      </c>
      <c r="N2717" s="9">
        <v>64.64</v>
      </c>
      <c r="O2717" s="9">
        <v>4</v>
      </c>
      <c r="P2717" s="9"/>
      <c r="Q2717" s="9">
        <v>918</v>
      </c>
      <c r="R2717" s="9">
        <v>2</v>
      </c>
    </row>
    <row r="2718" spans="1:18" x14ac:dyDescent="0.3">
      <c r="A2718" s="9">
        <v>1272</v>
      </c>
      <c r="B2718" s="9" t="s">
        <v>2734</v>
      </c>
      <c r="C2718" s="9">
        <v>20</v>
      </c>
      <c r="D2718" s="9" t="s">
        <v>5019</v>
      </c>
      <c r="E2718" s="9" t="s">
        <v>6822</v>
      </c>
      <c r="F2718" s="9">
        <v>1</v>
      </c>
      <c r="G2718" s="9">
        <v>11302</v>
      </c>
      <c r="H2718" s="9" t="s">
        <v>6822</v>
      </c>
      <c r="I2718" s="9" t="s">
        <v>7455</v>
      </c>
      <c r="J2718" s="9">
        <v>148</v>
      </c>
      <c r="K2718" s="9" t="s">
        <v>7491</v>
      </c>
      <c r="L2718" s="9" t="s">
        <v>7508</v>
      </c>
      <c r="M2718" s="9">
        <v>62.59</v>
      </c>
      <c r="N2718" s="9">
        <v>41.37</v>
      </c>
      <c r="O2718" s="9">
        <v>2</v>
      </c>
      <c r="P2718" s="9"/>
      <c r="Q2718" s="9">
        <v>814</v>
      </c>
      <c r="R2718" s="9">
        <v>4</v>
      </c>
    </row>
    <row r="2719" spans="1:18" x14ac:dyDescent="0.3">
      <c r="A2719" s="9">
        <v>1935</v>
      </c>
      <c r="B2719" s="9" t="s">
        <v>2735</v>
      </c>
      <c r="C2719" s="9">
        <v>30</v>
      </c>
      <c r="D2719" s="9" t="s">
        <v>5022</v>
      </c>
      <c r="E2719" s="9" t="s">
        <v>6823</v>
      </c>
      <c r="F2719" s="9">
        <v>0</v>
      </c>
      <c r="G2719" s="9">
        <v>11326</v>
      </c>
      <c r="H2719" s="9" t="s">
        <v>6823</v>
      </c>
      <c r="I2719" s="9" t="s">
        <v>7457</v>
      </c>
      <c r="J2719" s="9">
        <v>147</v>
      </c>
      <c r="K2719" s="9" t="s">
        <v>7474</v>
      </c>
      <c r="L2719" s="9" t="s">
        <v>7509</v>
      </c>
      <c r="M2719" s="9">
        <v>279.55</v>
      </c>
      <c r="N2719" s="9">
        <v>141.37</v>
      </c>
      <c r="O2719" s="9">
        <v>1</v>
      </c>
      <c r="P2719" s="9"/>
      <c r="Q2719" s="9">
        <v>468</v>
      </c>
      <c r="R2719" s="9">
        <v>9</v>
      </c>
    </row>
    <row r="2720" spans="1:18" x14ac:dyDescent="0.3">
      <c r="A2720" s="9">
        <v>2425</v>
      </c>
      <c r="B2720" s="9" t="s">
        <v>2736</v>
      </c>
      <c r="C2720" s="9">
        <v>43</v>
      </c>
      <c r="D2720" s="9" t="s">
        <v>5021</v>
      </c>
      <c r="E2720" s="9" t="s">
        <v>5641</v>
      </c>
      <c r="F2720" s="9">
        <v>1</v>
      </c>
      <c r="G2720" s="9">
        <v>13658</v>
      </c>
      <c r="H2720" s="9" t="s">
        <v>5641</v>
      </c>
      <c r="I2720" s="9" t="s">
        <v>7455</v>
      </c>
      <c r="J2720" s="9">
        <v>116</v>
      </c>
      <c r="K2720" s="9" t="s">
        <v>7480</v>
      </c>
      <c r="L2720" s="9" t="s">
        <v>7512</v>
      </c>
      <c r="M2720" s="9">
        <v>1326.71</v>
      </c>
      <c r="N2720" s="9">
        <v>572.65</v>
      </c>
      <c r="O2720" s="9">
        <v>1</v>
      </c>
      <c r="P2720" s="9">
        <v>0.05</v>
      </c>
      <c r="Q2720" s="9">
        <v>851</v>
      </c>
      <c r="R2720" s="9">
        <v>2</v>
      </c>
    </row>
    <row r="2721" spans="1:18" x14ac:dyDescent="0.3">
      <c r="A2721" s="9">
        <v>1182</v>
      </c>
      <c r="B2721" s="9" t="s">
        <v>2737</v>
      </c>
      <c r="C2721" s="9">
        <v>43</v>
      </c>
      <c r="D2721" s="9" t="s">
        <v>5022</v>
      </c>
      <c r="E2721" s="9" t="s">
        <v>6479</v>
      </c>
      <c r="F2721" s="9">
        <v>0</v>
      </c>
      <c r="G2721" s="9">
        <v>13002</v>
      </c>
      <c r="H2721" s="9" t="s">
        <v>6479</v>
      </c>
      <c r="I2721" s="9" t="s">
        <v>7457</v>
      </c>
      <c r="J2721" s="9">
        <v>120</v>
      </c>
      <c r="K2721" s="9" t="s">
        <v>7488</v>
      </c>
      <c r="L2721" s="9" t="s">
        <v>7509</v>
      </c>
      <c r="M2721" s="9">
        <v>397.82</v>
      </c>
      <c r="N2721" s="9">
        <v>193.35</v>
      </c>
      <c r="O2721" s="9">
        <v>2</v>
      </c>
      <c r="P2721" s="9">
        <v>0.1</v>
      </c>
      <c r="Q2721" s="9">
        <v>530</v>
      </c>
      <c r="R2721" s="9">
        <v>7</v>
      </c>
    </row>
    <row r="2722" spans="1:18" x14ac:dyDescent="0.3">
      <c r="A2722" s="9">
        <v>1487</v>
      </c>
      <c r="B2722" s="9" t="s">
        <v>2738</v>
      </c>
      <c r="C2722" s="9">
        <v>29</v>
      </c>
      <c r="D2722" s="9" t="s">
        <v>5023</v>
      </c>
      <c r="E2722" s="9" t="s">
        <v>5758</v>
      </c>
      <c r="F2722" s="9">
        <v>0</v>
      </c>
      <c r="G2722" s="9">
        <v>10952</v>
      </c>
      <c r="H2722" s="9" t="s">
        <v>5758</v>
      </c>
      <c r="I2722" s="9" t="s">
        <v>7456</v>
      </c>
      <c r="J2722" s="9">
        <v>133</v>
      </c>
      <c r="K2722" s="9" t="s">
        <v>7498</v>
      </c>
      <c r="L2722" s="9" t="s">
        <v>7510</v>
      </c>
      <c r="M2722" s="9">
        <v>1456.72</v>
      </c>
      <c r="N2722" s="9">
        <v>661.98</v>
      </c>
      <c r="O2722" s="9">
        <v>2</v>
      </c>
      <c r="P2722" s="9">
        <v>0.05</v>
      </c>
      <c r="Q2722" s="9">
        <v>330</v>
      </c>
      <c r="R2722" s="9">
        <v>5</v>
      </c>
    </row>
    <row r="2723" spans="1:18" x14ac:dyDescent="0.3">
      <c r="A2723" s="9">
        <v>1845</v>
      </c>
      <c r="B2723" s="9" t="s">
        <v>2739</v>
      </c>
      <c r="C2723" s="9">
        <v>30</v>
      </c>
      <c r="D2723" s="9" t="s">
        <v>5023</v>
      </c>
      <c r="E2723" s="9" t="s">
        <v>6824</v>
      </c>
      <c r="F2723" s="9">
        <v>1</v>
      </c>
      <c r="G2723" s="9">
        <v>10860</v>
      </c>
      <c r="H2723" s="9" t="s">
        <v>6824</v>
      </c>
      <c r="I2723" s="9" t="s">
        <v>7455</v>
      </c>
      <c r="J2723" s="9">
        <v>117</v>
      </c>
      <c r="K2723" s="9" t="s">
        <v>7483</v>
      </c>
      <c r="L2723" s="9" t="s">
        <v>7507</v>
      </c>
      <c r="M2723" s="9">
        <v>916.07</v>
      </c>
      <c r="N2723" s="9">
        <v>501.27</v>
      </c>
      <c r="O2723" s="9">
        <v>5</v>
      </c>
      <c r="P2723" s="9">
        <v>0.2</v>
      </c>
      <c r="Q2723" s="9">
        <v>811</v>
      </c>
      <c r="R2723" s="9">
        <v>3</v>
      </c>
    </row>
    <row r="2724" spans="1:18" x14ac:dyDescent="0.3">
      <c r="A2724" s="9">
        <v>1123</v>
      </c>
      <c r="B2724" s="9" t="s">
        <v>2740</v>
      </c>
      <c r="C2724" s="9">
        <v>25</v>
      </c>
      <c r="D2724" s="9" t="s">
        <v>5018</v>
      </c>
      <c r="E2724" s="9" t="s">
        <v>6825</v>
      </c>
      <c r="F2724" s="9">
        <v>0</v>
      </c>
      <c r="G2724" s="9">
        <v>12174</v>
      </c>
      <c r="H2724" s="9" t="s">
        <v>6825</v>
      </c>
      <c r="I2724" s="9" t="s">
        <v>7457</v>
      </c>
      <c r="J2724" s="9">
        <v>105</v>
      </c>
      <c r="K2724" s="9" t="s">
        <v>7461</v>
      </c>
      <c r="L2724" s="9" t="s">
        <v>7509</v>
      </c>
      <c r="M2724" s="9">
        <v>394.02</v>
      </c>
      <c r="N2724" s="9"/>
      <c r="O2724" s="9">
        <v>5</v>
      </c>
      <c r="P2724" s="9">
        <v>0.05</v>
      </c>
      <c r="Q2724" s="9">
        <v>393</v>
      </c>
      <c r="R2724" s="9">
        <v>5</v>
      </c>
    </row>
    <row r="2725" spans="1:18" x14ac:dyDescent="0.3">
      <c r="A2725" s="9">
        <v>1984</v>
      </c>
      <c r="B2725" s="9" t="s">
        <v>2741</v>
      </c>
      <c r="C2725" s="9">
        <v>57</v>
      </c>
      <c r="D2725" s="9" t="s">
        <v>5019</v>
      </c>
      <c r="E2725" s="9" t="s">
        <v>6826</v>
      </c>
      <c r="F2725" s="9">
        <v>0</v>
      </c>
      <c r="G2725" s="9">
        <v>11269</v>
      </c>
      <c r="H2725" s="9" t="s">
        <v>6826</v>
      </c>
      <c r="I2725" s="9" t="s">
        <v>7457</v>
      </c>
      <c r="J2725" s="9">
        <v>105</v>
      </c>
      <c r="K2725" s="9" t="s">
        <v>7461</v>
      </c>
      <c r="L2725" s="9" t="s">
        <v>7509</v>
      </c>
      <c r="M2725" s="9">
        <v>770.84</v>
      </c>
      <c r="N2725" s="9">
        <v>384.16</v>
      </c>
      <c r="O2725" s="9">
        <v>4</v>
      </c>
      <c r="P2725" s="9">
        <v>0.2</v>
      </c>
      <c r="Q2725" s="9">
        <v>611</v>
      </c>
      <c r="R2725" s="9">
        <v>4</v>
      </c>
    </row>
    <row r="2726" spans="1:18" x14ac:dyDescent="0.3">
      <c r="A2726" s="9">
        <v>1789</v>
      </c>
      <c r="B2726" s="9" t="s">
        <v>2742</v>
      </c>
      <c r="C2726" s="9">
        <v>27</v>
      </c>
      <c r="D2726" s="9" t="s">
        <v>5018</v>
      </c>
      <c r="E2726" s="9" t="s">
        <v>5323</v>
      </c>
      <c r="F2726" s="9">
        <v>0</v>
      </c>
      <c r="G2726" s="9">
        <v>12871</v>
      </c>
      <c r="H2726" s="9" t="s">
        <v>5323</v>
      </c>
      <c r="I2726" s="9" t="s">
        <v>7455</v>
      </c>
      <c r="J2726" s="9">
        <v>139</v>
      </c>
      <c r="K2726" s="9" t="s">
        <v>7486</v>
      </c>
      <c r="L2726" s="9" t="s">
        <v>7508</v>
      </c>
      <c r="M2726" s="9">
        <v>367.69</v>
      </c>
      <c r="N2726" s="9">
        <v>214.59</v>
      </c>
      <c r="O2726" s="9">
        <v>4</v>
      </c>
      <c r="P2726" s="9"/>
      <c r="Q2726" s="9">
        <v>356</v>
      </c>
      <c r="R2726" s="9">
        <v>3</v>
      </c>
    </row>
    <row r="2727" spans="1:18" x14ac:dyDescent="0.3">
      <c r="A2727" s="9">
        <v>1413</v>
      </c>
      <c r="B2727" s="9" t="s">
        <v>2743</v>
      </c>
      <c r="C2727" s="9">
        <v>33</v>
      </c>
      <c r="D2727" s="9" t="s">
        <v>5023</v>
      </c>
      <c r="E2727" s="9" t="s">
        <v>6614</v>
      </c>
      <c r="F2727" s="9">
        <v>0</v>
      </c>
      <c r="G2727" s="9">
        <v>10233</v>
      </c>
      <c r="H2727" s="9" t="s">
        <v>6614</v>
      </c>
      <c r="I2727" s="9" t="s">
        <v>7455</v>
      </c>
      <c r="J2727" s="9">
        <v>113</v>
      </c>
      <c r="K2727" s="9" t="s">
        <v>7460</v>
      </c>
      <c r="L2727" s="9" t="s">
        <v>7507</v>
      </c>
      <c r="M2727" s="9">
        <v>1476.76</v>
      </c>
      <c r="N2727" s="9">
        <v>985.76</v>
      </c>
      <c r="O2727" s="9">
        <v>3</v>
      </c>
      <c r="P2727" s="9"/>
      <c r="Q2727" s="9">
        <v>948</v>
      </c>
      <c r="R2727" s="9">
        <v>7</v>
      </c>
    </row>
    <row r="2728" spans="1:18" x14ac:dyDescent="0.3">
      <c r="A2728" s="9">
        <v>2195</v>
      </c>
      <c r="B2728" s="9" t="s">
        <v>2744</v>
      </c>
      <c r="C2728" s="9">
        <v>32</v>
      </c>
      <c r="D2728" s="9" t="s">
        <v>5021</v>
      </c>
      <c r="E2728" s="9" t="s">
        <v>5830</v>
      </c>
      <c r="F2728" s="9">
        <v>1</v>
      </c>
      <c r="G2728" s="9">
        <v>12714</v>
      </c>
      <c r="H2728" s="9" t="s">
        <v>5830</v>
      </c>
      <c r="I2728" s="9" t="s">
        <v>7455</v>
      </c>
      <c r="J2728" s="9">
        <v>144</v>
      </c>
      <c r="K2728" s="9" t="s">
        <v>7462</v>
      </c>
      <c r="L2728" s="9" t="s">
        <v>7508</v>
      </c>
      <c r="M2728" s="9">
        <v>1278.53</v>
      </c>
      <c r="N2728" s="9">
        <v>753.08</v>
      </c>
      <c r="O2728" s="9">
        <v>5</v>
      </c>
      <c r="P2728" s="9">
        <v>0.2</v>
      </c>
      <c r="Q2728" s="9">
        <v>1604</v>
      </c>
      <c r="R2728" s="9">
        <v>5</v>
      </c>
    </row>
    <row r="2729" spans="1:18" x14ac:dyDescent="0.3">
      <c r="A2729" s="9">
        <v>2311</v>
      </c>
      <c r="B2729" s="9" t="s">
        <v>2745</v>
      </c>
      <c r="C2729" s="9">
        <v>15</v>
      </c>
      <c r="D2729" s="9" t="s">
        <v>5019</v>
      </c>
      <c r="E2729" s="9" t="s">
        <v>6827</v>
      </c>
      <c r="F2729" s="9">
        <v>0</v>
      </c>
      <c r="G2729" s="9">
        <v>13656</v>
      </c>
      <c r="H2729" s="9" t="s">
        <v>6827</v>
      </c>
      <c r="I2729" s="9" t="s">
        <v>7455</v>
      </c>
      <c r="J2729" s="9">
        <v>136</v>
      </c>
      <c r="K2729" s="9" t="s">
        <v>7503</v>
      </c>
      <c r="L2729" s="9" t="s">
        <v>7507</v>
      </c>
      <c r="M2729" s="9">
        <v>88.05</v>
      </c>
      <c r="N2729" s="9">
        <v>44.79</v>
      </c>
      <c r="O2729" s="9">
        <v>2</v>
      </c>
      <c r="P2729" s="9"/>
      <c r="Q2729" s="9">
        <v>474</v>
      </c>
      <c r="R2729" s="9">
        <v>6</v>
      </c>
    </row>
    <row r="2730" spans="1:18" x14ac:dyDescent="0.3">
      <c r="A2730" s="9">
        <v>2458</v>
      </c>
      <c r="B2730" s="9" t="s">
        <v>2746</v>
      </c>
      <c r="C2730" s="9">
        <v>27</v>
      </c>
      <c r="D2730" s="9" t="s">
        <v>5023</v>
      </c>
      <c r="E2730" s="9" t="s">
        <v>6149</v>
      </c>
      <c r="F2730" s="9">
        <v>0</v>
      </c>
      <c r="G2730" s="9">
        <v>12978</v>
      </c>
      <c r="H2730" s="9" t="s">
        <v>6149</v>
      </c>
      <c r="I2730" s="9" t="s">
        <v>7455</v>
      </c>
      <c r="J2730" s="9">
        <v>130</v>
      </c>
      <c r="K2730" s="9" t="s">
        <v>7487</v>
      </c>
      <c r="L2730" s="9" t="s">
        <v>7509</v>
      </c>
      <c r="M2730" s="9">
        <v>1424.28</v>
      </c>
      <c r="N2730" s="9">
        <v>993.08</v>
      </c>
      <c r="O2730" s="9">
        <v>5</v>
      </c>
      <c r="P2730" s="9">
        <v>0.1</v>
      </c>
      <c r="Q2730" s="9">
        <v>547</v>
      </c>
      <c r="R2730" s="9">
        <v>5</v>
      </c>
    </row>
    <row r="2731" spans="1:18" x14ac:dyDescent="0.3">
      <c r="A2731" s="9">
        <v>1685</v>
      </c>
      <c r="B2731" s="9" t="s">
        <v>2747</v>
      </c>
      <c r="C2731" s="9">
        <v>58</v>
      </c>
      <c r="D2731" s="9" t="s">
        <v>5021</v>
      </c>
      <c r="E2731" s="9" t="s">
        <v>6828</v>
      </c>
      <c r="F2731" s="9">
        <v>0</v>
      </c>
      <c r="G2731" s="9">
        <v>11462</v>
      </c>
      <c r="H2731" s="9" t="s">
        <v>6828</v>
      </c>
      <c r="I2731" s="9" t="s">
        <v>7455</v>
      </c>
      <c r="J2731" s="9">
        <v>104</v>
      </c>
      <c r="K2731" s="9" t="s">
        <v>7499</v>
      </c>
      <c r="L2731" s="9" t="s">
        <v>7510</v>
      </c>
      <c r="M2731" s="9">
        <v>1095.54</v>
      </c>
      <c r="N2731" s="9">
        <v>499.81</v>
      </c>
      <c r="O2731" s="9">
        <v>4</v>
      </c>
      <c r="P2731" s="9"/>
      <c r="Q2731" s="9">
        <v>452</v>
      </c>
      <c r="R2731" s="9">
        <v>4</v>
      </c>
    </row>
    <row r="2732" spans="1:18" x14ac:dyDescent="0.3">
      <c r="A2732" s="9">
        <v>1112</v>
      </c>
      <c r="B2732" s="9" t="s">
        <v>2748</v>
      </c>
      <c r="C2732" s="9">
        <v>21</v>
      </c>
      <c r="D2732" s="9" t="s">
        <v>5022</v>
      </c>
      <c r="E2732" s="9" t="s">
        <v>6056</v>
      </c>
      <c r="F2732" s="9">
        <v>0</v>
      </c>
      <c r="G2732" s="9">
        <v>12184</v>
      </c>
      <c r="H2732" s="9" t="s">
        <v>6056</v>
      </c>
      <c r="I2732" s="9" t="s">
        <v>7456</v>
      </c>
      <c r="J2732" s="9">
        <v>123</v>
      </c>
      <c r="K2732" s="9" t="s">
        <v>7502</v>
      </c>
      <c r="L2732" s="9" t="s">
        <v>7508</v>
      </c>
      <c r="M2732" s="9">
        <v>169.45</v>
      </c>
      <c r="N2732" s="9">
        <v>94.38</v>
      </c>
      <c r="O2732" s="9">
        <v>4</v>
      </c>
      <c r="P2732" s="9">
        <v>0.1</v>
      </c>
      <c r="Q2732" s="9">
        <v>446</v>
      </c>
      <c r="R2732" s="9">
        <v>6</v>
      </c>
    </row>
    <row r="2733" spans="1:18" x14ac:dyDescent="0.3">
      <c r="A2733" s="9">
        <v>1887</v>
      </c>
      <c r="B2733" s="9" t="s">
        <v>2749</v>
      </c>
      <c r="C2733" s="9">
        <v>25</v>
      </c>
      <c r="D2733" s="9" t="s">
        <v>5020</v>
      </c>
      <c r="E2733" s="9" t="s">
        <v>5480</v>
      </c>
      <c r="F2733" s="9">
        <v>1</v>
      </c>
      <c r="G2733" s="9">
        <v>11809</v>
      </c>
      <c r="H2733" s="9" t="s">
        <v>5480</v>
      </c>
      <c r="I2733" s="9" t="s">
        <v>7456</v>
      </c>
      <c r="J2733" s="9">
        <v>121</v>
      </c>
      <c r="K2733" s="9" t="s">
        <v>7495</v>
      </c>
      <c r="L2733" s="9" t="s">
        <v>7510</v>
      </c>
      <c r="M2733" s="9">
        <v>1022.42</v>
      </c>
      <c r="N2733" s="9">
        <v>653.34</v>
      </c>
      <c r="O2733" s="9">
        <v>4</v>
      </c>
      <c r="P2733" s="9"/>
      <c r="Q2733" s="9">
        <v>825</v>
      </c>
      <c r="R2733" s="9">
        <v>4</v>
      </c>
    </row>
    <row r="2734" spans="1:18" x14ac:dyDescent="0.3">
      <c r="A2734" s="9">
        <v>1121</v>
      </c>
      <c r="B2734" s="9" t="s">
        <v>2750</v>
      </c>
      <c r="C2734" s="9">
        <v>20</v>
      </c>
      <c r="D2734" s="9" t="s">
        <v>5023</v>
      </c>
      <c r="E2734" s="9" t="s">
        <v>6141</v>
      </c>
      <c r="F2734" s="9">
        <v>0</v>
      </c>
      <c r="G2734" s="9">
        <v>12603</v>
      </c>
      <c r="H2734" s="9" t="s">
        <v>6141</v>
      </c>
      <c r="I2734" s="9" t="s">
        <v>7455</v>
      </c>
      <c r="J2734" s="9">
        <v>121</v>
      </c>
      <c r="K2734" s="9" t="s">
        <v>7495</v>
      </c>
      <c r="L2734" s="9" t="s">
        <v>7510</v>
      </c>
      <c r="M2734" s="9">
        <v>988.04</v>
      </c>
      <c r="N2734" s="9">
        <v>395.41</v>
      </c>
      <c r="O2734" s="9">
        <v>2</v>
      </c>
      <c r="P2734" s="9"/>
      <c r="Q2734" s="9">
        <v>448</v>
      </c>
      <c r="R2734" s="9">
        <v>5</v>
      </c>
    </row>
    <row r="2735" spans="1:18" x14ac:dyDescent="0.3">
      <c r="A2735" s="9">
        <v>2245</v>
      </c>
      <c r="B2735" s="9" t="s">
        <v>2751</v>
      </c>
      <c r="C2735" s="9">
        <v>38</v>
      </c>
      <c r="D2735" s="9" t="s">
        <v>5020</v>
      </c>
      <c r="E2735" s="9" t="s">
        <v>5570</v>
      </c>
      <c r="F2735" s="9">
        <v>1</v>
      </c>
      <c r="G2735" s="9">
        <v>12806</v>
      </c>
      <c r="H2735" s="9" t="s">
        <v>5570</v>
      </c>
      <c r="I2735" s="9" t="s">
        <v>7457</v>
      </c>
      <c r="J2735" s="9">
        <v>106</v>
      </c>
      <c r="K2735" s="9" t="s">
        <v>7477</v>
      </c>
      <c r="L2735" s="9" t="s">
        <v>7510</v>
      </c>
      <c r="M2735" s="9">
        <v>367.24</v>
      </c>
      <c r="N2735" s="9">
        <v>224.24</v>
      </c>
      <c r="O2735" s="9">
        <v>1</v>
      </c>
      <c r="P2735" s="9"/>
      <c r="Q2735" s="9">
        <v>576</v>
      </c>
      <c r="R2735" s="9">
        <v>4</v>
      </c>
    </row>
    <row r="2736" spans="1:18" x14ac:dyDescent="0.3">
      <c r="A2736" s="9">
        <v>1038</v>
      </c>
      <c r="B2736" s="9" t="s">
        <v>2752</v>
      </c>
      <c r="C2736" s="9">
        <v>68</v>
      </c>
      <c r="D2736" s="9" t="s">
        <v>5018</v>
      </c>
      <c r="E2736" s="9" t="s">
        <v>6530</v>
      </c>
      <c r="F2736" s="9">
        <v>0</v>
      </c>
      <c r="G2736" s="9">
        <v>11172</v>
      </c>
      <c r="H2736" s="9" t="s">
        <v>6530</v>
      </c>
      <c r="I2736" s="9" t="s">
        <v>7456</v>
      </c>
      <c r="J2736" s="9">
        <v>124</v>
      </c>
      <c r="K2736" s="9" t="s">
        <v>7497</v>
      </c>
      <c r="L2736" s="9" t="s">
        <v>7507</v>
      </c>
      <c r="M2736" s="9">
        <v>1149.75</v>
      </c>
      <c r="N2736" s="9">
        <v>551.82000000000005</v>
      </c>
      <c r="O2736" s="9">
        <v>4</v>
      </c>
      <c r="P2736" s="9"/>
      <c r="Q2736" s="9">
        <v>461</v>
      </c>
      <c r="R2736" s="9">
        <v>5</v>
      </c>
    </row>
    <row r="2737" spans="1:18" x14ac:dyDescent="0.3">
      <c r="A2737" s="9">
        <v>1496</v>
      </c>
      <c r="B2737" s="9" t="s">
        <v>2753</v>
      </c>
      <c r="C2737" s="9">
        <v>38</v>
      </c>
      <c r="D2737" s="9" t="s">
        <v>5020</v>
      </c>
      <c r="E2737" s="9" t="s">
        <v>6829</v>
      </c>
      <c r="F2737" s="9">
        <v>0</v>
      </c>
      <c r="G2737" s="9">
        <v>10055</v>
      </c>
      <c r="H2737" s="9" t="s">
        <v>6829</v>
      </c>
      <c r="I2737" s="9" t="s">
        <v>7456</v>
      </c>
      <c r="J2737" s="9">
        <v>147</v>
      </c>
      <c r="K2737" s="9" t="s">
        <v>7474</v>
      </c>
      <c r="L2737" s="9" t="s">
        <v>7507</v>
      </c>
      <c r="M2737" s="9">
        <v>176.24</v>
      </c>
      <c r="N2737" s="9">
        <v>79.47</v>
      </c>
      <c r="O2737" s="9">
        <v>5</v>
      </c>
      <c r="P2737" s="9">
        <v>0.2</v>
      </c>
      <c r="Q2737" s="9">
        <v>351</v>
      </c>
      <c r="R2737" s="9">
        <v>5</v>
      </c>
    </row>
    <row r="2738" spans="1:18" x14ac:dyDescent="0.3">
      <c r="A2738" s="9">
        <v>1779</v>
      </c>
      <c r="B2738" s="9" t="s">
        <v>2754</v>
      </c>
      <c r="C2738" s="9">
        <v>41</v>
      </c>
      <c r="D2738" s="9" t="s">
        <v>5023</v>
      </c>
      <c r="E2738" s="9" t="s">
        <v>6830</v>
      </c>
      <c r="F2738" s="9">
        <v>0</v>
      </c>
      <c r="G2738" s="9">
        <v>13759</v>
      </c>
      <c r="H2738" s="9" t="s">
        <v>6830</v>
      </c>
      <c r="I2738" s="9" t="s">
        <v>7457</v>
      </c>
      <c r="J2738" s="9">
        <v>131</v>
      </c>
      <c r="K2738" s="9" t="s">
        <v>7504</v>
      </c>
      <c r="L2738" s="9" t="s">
        <v>7510</v>
      </c>
      <c r="M2738" s="9">
        <v>759.7</v>
      </c>
      <c r="N2738" s="9">
        <v>366.37</v>
      </c>
      <c r="O2738" s="9">
        <v>1</v>
      </c>
      <c r="P2738" s="9"/>
      <c r="Q2738" s="9">
        <v>678</v>
      </c>
      <c r="R2738" s="9">
        <v>3</v>
      </c>
    </row>
    <row r="2739" spans="1:18" x14ac:dyDescent="0.3">
      <c r="A2739" s="9">
        <v>2256</v>
      </c>
      <c r="B2739" s="9" t="s">
        <v>2755</v>
      </c>
      <c r="C2739" s="9">
        <v>28</v>
      </c>
      <c r="D2739" s="9" t="s">
        <v>5020</v>
      </c>
      <c r="E2739" s="9" t="s">
        <v>5557</v>
      </c>
      <c r="F2739" s="9">
        <v>0</v>
      </c>
      <c r="G2739" s="9">
        <v>12403</v>
      </c>
      <c r="H2739" s="9" t="s">
        <v>5557</v>
      </c>
      <c r="I2739" s="9" t="s">
        <v>7456</v>
      </c>
      <c r="J2739" s="9">
        <v>119</v>
      </c>
      <c r="K2739" s="9" t="s">
        <v>7459</v>
      </c>
      <c r="L2739" s="9" t="s">
        <v>7509</v>
      </c>
      <c r="M2739" s="9">
        <v>64.39</v>
      </c>
      <c r="N2739" s="9">
        <v>44.43</v>
      </c>
      <c r="O2739" s="9">
        <v>5</v>
      </c>
      <c r="P2739" s="9">
        <v>0.2</v>
      </c>
      <c r="Q2739" s="9">
        <v>329</v>
      </c>
      <c r="R2739" s="9">
        <v>8</v>
      </c>
    </row>
    <row r="2740" spans="1:18" x14ac:dyDescent="0.3">
      <c r="A2740" s="9">
        <v>1942</v>
      </c>
      <c r="B2740" s="9" t="s">
        <v>2756</v>
      </c>
      <c r="C2740" s="9">
        <v>39</v>
      </c>
      <c r="D2740" s="9" t="s">
        <v>5019</v>
      </c>
      <c r="E2740" s="9" t="s">
        <v>6733</v>
      </c>
      <c r="F2740" s="9">
        <v>0</v>
      </c>
      <c r="G2740" s="9">
        <v>13328</v>
      </c>
      <c r="H2740" s="9" t="s">
        <v>6733</v>
      </c>
      <c r="I2740" s="9" t="s">
        <v>7456</v>
      </c>
      <c r="J2740" s="9">
        <v>138</v>
      </c>
      <c r="K2740" s="9" t="s">
        <v>7464</v>
      </c>
      <c r="L2740" s="9" t="s">
        <v>7509</v>
      </c>
      <c r="M2740" s="9">
        <v>1454.67</v>
      </c>
      <c r="N2740" s="9">
        <v>971.11</v>
      </c>
      <c r="O2740" s="9">
        <v>4</v>
      </c>
      <c r="P2740" s="9"/>
      <c r="Q2740" s="9">
        <v>523</v>
      </c>
      <c r="R2740" s="9">
        <v>5</v>
      </c>
    </row>
    <row r="2741" spans="1:18" x14ac:dyDescent="0.3">
      <c r="A2741" s="9">
        <v>1148</v>
      </c>
      <c r="B2741" s="9" t="s">
        <v>2757</v>
      </c>
      <c r="C2741" s="9">
        <v>58</v>
      </c>
      <c r="D2741" s="9" t="s">
        <v>5023</v>
      </c>
      <c r="E2741" s="9" t="s">
        <v>6831</v>
      </c>
      <c r="F2741" s="9">
        <v>0</v>
      </c>
      <c r="G2741" s="9">
        <v>12970</v>
      </c>
      <c r="H2741" s="9" t="s">
        <v>6831</v>
      </c>
      <c r="I2741" s="9" t="s">
        <v>7455</v>
      </c>
      <c r="J2741" s="9">
        <v>112</v>
      </c>
      <c r="K2741" s="9" t="s">
        <v>7492</v>
      </c>
      <c r="L2741" s="9" t="s">
        <v>7510</v>
      </c>
      <c r="M2741" s="9">
        <v>1139.77</v>
      </c>
      <c r="N2741" s="9">
        <v>529</v>
      </c>
      <c r="O2741" s="9">
        <v>2</v>
      </c>
      <c r="P2741" s="9">
        <v>0.2</v>
      </c>
      <c r="Q2741" s="9">
        <v>485</v>
      </c>
      <c r="R2741" s="9">
        <v>6</v>
      </c>
    </row>
    <row r="2742" spans="1:18" x14ac:dyDescent="0.3">
      <c r="A2742" s="9">
        <v>2420</v>
      </c>
      <c r="B2742" s="9" t="s">
        <v>2758</v>
      </c>
      <c r="C2742" s="9">
        <v>42</v>
      </c>
      <c r="D2742" s="9" t="s">
        <v>5021</v>
      </c>
      <c r="E2742" s="9" t="s">
        <v>5853</v>
      </c>
      <c r="F2742" s="9">
        <v>0</v>
      </c>
      <c r="G2742" s="9">
        <v>10812</v>
      </c>
      <c r="H2742" s="9" t="s">
        <v>5853</v>
      </c>
      <c r="I2742" s="9" t="s">
        <v>7456</v>
      </c>
      <c r="J2742" s="9">
        <v>114</v>
      </c>
      <c r="K2742" s="9" t="s">
        <v>7463</v>
      </c>
      <c r="L2742" s="9" t="s">
        <v>7508</v>
      </c>
      <c r="M2742" s="9">
        <v>280.33999999999997</v>
      </c>
      <c r="N2742" s="9">
        <v>121.98</v>
      </c>
      <c r="O2742" s="9">
        <v>1</v>
      </c>
      <c r="P2742" s="9"/>
      <c r="Q2742" s="9">
        <v>1007</v>
      </c>
      <c r="R2742" s="9">
        <v>2</v>
      </c>
    </row>
    <row r="2743" spans="1:18" x14ac:dyDescent="0.3">
      <c r="A2743" s="9">
        <v>2021</v>
      </c>
      <c r="B2743" s="9" t="s">
        <v>2759</v>
      </c>
      <c r="C2743" s="9">
        <v>71</v>
      </c>
      <c r="D2743" s="9" t="s">
        <v>5020</v>
      </c>
      <c r="E2743" s="9" t="s">
        <v>5260</v>
      </c>
      <c r="F2743" s="9">
        <v>0</v>
      </c>
      <c r="G2743" s="9">
        <v>13134</v>
      </c>
      <c r="H2743" s="9" t="s">
        <v>5260</v>
      </c>
      <c r="I2743" s="9" t="s">
        <v>7456</v>
      </c>
      <c r="J2743" s="9">
        <v>112</v>
      </c>
      <c r="K2743" s="9" t="s">
        <v>7492</v>
      </c>
      <c r="L2743" s="9" t="s">
        <v>7508</v>
      </c>
      <c r="M2743" s="9">
        <v>545.42999999999995</v>
      </c>
      <c r="N2743" s="9">
        <v>277.76</v>
      </c>
      <c r="O2743" s="9">
        <v>1</v>
      </c>
      <c r="P2743" s="9"/>
      <c r="Q2743" s="9">
        <v>457</v>
      </c>
      <c r="R2743" s="9">
        <v>4</v>
      </c>
    </row>
    <row r="2744" spans="1:18" x14ac:dyDescent="0.3">
      <c r="A2744" s="9">
        <v>1660</v>
      </c>
      <c r="B2744" s="9" t="s">
        <v>2760</v>
      </c>
      <c r="C2744" s="9">
        <v>58</v>
      </c>
      <c r="D2744" s="9" t="s">
        <v>5019</v>
      </c>
      <c r="E2744" s="9" t="s">
        <v>6832</v>
      </c>
      <c r="F2744" s="9">
        <v>0</v>
      </c>
      <c r="G2744" s="9">
        <v>11849</v>
      </c>
      <c r="H2744" s="9" t="s">
        <v>6832</v>
      </c>
      <c r="I2744" s="9" t="s">
        <v>7456</v>
      </c>
      <c r="J2744" s="9">
        <v>115</v>
      </c>
      <c r="K2744" s="9" t="s">
        <v>7481</v>
      </c>
      <c r="L2744" s="9" t="s">
        <v>7507</v>
      </c>
      <c r="M2744" s="9">
        <v>282.82</v>
      </c>
      <c r="N2744" s="9">
        <v>163.38999999999999</v>
      </c>
      <c r="O2744" s="9">
        <v>4</v>
      </c>
      <c r="P2744" s="9"/>
      <c r="Q2744" s="9">
        <v>441</v>
      </c>
      <c r="R2744" s="9">
        <v>8</v>
      </c>
    </row>
    <row r="2745" spans="1:18" x14ac:dyDescent="0.3">
      <c r="A2745" s="9">
        <v>1301</v>
      </c>
      <c r="B2745" s="9" t="s">
        <v>2761</v>
      </c>
      <c r="C2745" s="9">
        <v>38</v>
      </c>
      <c r="D2745" s="9" t="s">
        <v>5018</v>
      </c>
      <c r="E2745" s="9" t="s">
        <v>6833</v>
      </c>
      <c r="F2745" s="9">
        <v>0</v>
      </c>
      <c r="G2745" s="9">
        <v>11959</v>
      </c>
      <c r="H2745" s="9" t="s">
        <v>6833</v>
      </c>
      <c r="I2745" s="9" t="s">
        <v>7455</v>
      </c>
      <c r="J2745" s="9">
        <v>119</v>
      </c>
      <c r="K2745" s="9" t="s">
        <v>7459</v>
      </c>
      <c r="L2745" s="9" t="s">
        <v>7508</v>
      </c>
      <c r="M2745" s="9">
        <v>1161.5999999999999</v>
      </c>
      <c r="N2745" s="9">
        <v>766.82</v>
      </c>
      <c r="O2745" s="9">
        <v>4</v>
      </c>
      <c r="P2745" s="9">
        <v>0.2</v>
      </c>
      <c r="Q2745" s="9">
        <v>434</v>
      </c>
      <c r="R2745" s="9">
        <v>6</v>
      </c>
    </row>
    <row r="2746" spans="1:18" x14ac:dyDescent="0.3">
      <c r="A2746" s="9">
        <v>2383</v>
      </c>
      <c r="B2746" s="9" t="s">
        <v>2762</v>
      </c>
      <c r="C2746" s="9">
        <v>38</v>
      </c>
      <c r="D2746" s="9" t="s">
        <v>5018</v>
      </c>
      <c r="E2746" s="9" t="s">
        <v>6834</v>
      </c>
      <c r="F2746" s="9">
        <v>0</v>
      </c>
      <c r="G2746" s="9">
        <v>11086</v>
      </c>
      <c r="H2746" s="9" t="s">
        <v>6834</v>
      </c>
      <c r="I2746" s="9" t="s">
        <v>7457</v>
      </c>
      <c r="J2746" s="9">
        <v>128</v>
      </c>
      <c r="K2746" s="9" t="s">
        <v>7473</v>
      </c>
      <c r="L2746" s="9" t="s">
        <v>7509</v>
      </c>
      <c r="M2746" s="9">
        <v>135.4</v>
      </c>
      <c r="N2746" s="9">
        <v>93.4</v>
      </c>
      <c r="O2746" s="9">
        <v>4</v>
      </c>
      <c r="P2746" s="9"/>
      <c r="Q2746" s="9">
        <v>530</v>
      </c>
      <c r="R2746" s="9">
        <v>3</v>
      </c>
    </row>
    <row r="2747" spans="1:18" x14ac:dyDescent="0.3">
      <c r="A2747" s="9">
        <v>1237</v>
      </c>
      <c r="B2747" s="9" t="s">
        <v>2763</v>
      </c>
      <c r="C2747" s="9">
        <v>64</v>
      </c>
      <c r="D2747" s="9" t="s">
        <v>5020</v>
      </c>
      <c r="E2747" s="9" t="s">
        <v>6802</v>
      </c>
      <c r="F2747" s="9">
        <v>0</v>
      </c>
      <c r="G2747" s="9">
        <v>10805</v>
      </c>
      <c r="H2747" s="9" t="s">
        <v>6802</v>
      </c>
      <c r="I2747" s="9" t="s">
        <v>7457</v>
      </c>
      <c r="J2747" s="9">
        <v>140</v>
      </c>
      <c r="K2747" s="9" t="s">
        <v>7468</v>
      </c>
      <c r="L2747" s="9" t="s">
        <v>7510</v>
      </c>
      <c r="M2747" s="9">
        <v>1268.5899999999999</v>
      </c>
      <c r="N2747" s="9">
        <v>793.31</v>
      </c>
      <c r="O2747" s="9">
        <v>3</v>
      </c>
      <c r="P2747" s="9"/>
      <c r="Q2747" s="9">
        <v>803</v>
      </c>
      <c r="R2747" s="9">
        <v>3</v>
      </c>
    </row>
    <row r="2748" spans="1:18" x14ac:dyDescent="0.3">
      <c r="A2748" s="9">
        <v>1646</v>
      </c>
      <c r="B2748" s="9" t="s">
        <v>2764</v>
      </c>
      <c r="C2748" s="9">
        <v>42</v>
      </c>
      <c r="D2748" s="9" t="s">
        <v>5018</v>
      </c>
      <c r="E2748" s="9" t="s">
        <v>6835</v>
      </c>
      <c r="F2748" s="9">
        <v>0</v>
      </c>
      <c r="G2748" s="9">
        <v>13100</v>
      </c>
      <c r="H2748" s="9" t="s">
        <v>6835</v>
      </c>
      <c r="I2748" s="9" t="s">
        <v>7457</v>
      </c>
      <c r="J2748" s="9">
        <v>141</v>
      </c>
      <c r="K2748" s="9" t="s">
        <v>7490</v>
      </c>
      <c r="L2748" s="9" t="s">
        <v>7508</v>
      </c>
      <c r="M2748" s="9">
        <v>1416.18</v>
      </c>
      <c r="N2748" s="9">
        <v>820.96</v>
      </c>
      <c r="O2748" s="9">
        <v>2</v>
      </c>
      <c r="P2748" s="9"/>
      <c r="Q2748" s="9">
        <v>591</v>
      </c>
      <c r="R2748" s="9">
        <v>3</v>
      </c>
    </row>
    <row r="2749" spans="1:18" x14ac:dyDescent="0.3">
      <c r="A2749" s="9">
        <v>1662</v>
      </c>
      <c r="B2749" s="9" t="s">
        <v>2765</v>
      </c>
      <c r="C2749" s="9">
        <v>61</v>
      </c>
      <c r="D2749" s="9" t="s">
        <v>5021</v>
      </c>
      <c r="E2749" s="9" t="s">
        <v>5467</v>
      </c>
      <c r="F2749" s="9">
        <v>0</v>
      </c>
      <c r="G2749" s="9">
        <v>11575</v>
      </c>
      <c r="H2749" s="9" t="s">
        <v>5467</v>
      </c>
      <c r="I2749" s="9" t="s">
        <v>7457</v>
      </c>
      <c r="J2749" s="9">
        <v>105</v>
      </c>
      <c r="K2749" s="9" t="s">
        <v>7461</v>
      </c>
      <c r="L2749" s="9" t="s">
        <v>7510</v>
      </c>
      <c r="M2749" s="9">
        <v>1031.1099999999999</v>
      </c>
      <c r="N2749" s="9">
        <v>456.47</v>
      </c>
      <c r="O2749" s="9">
        <v>2</v>
      </c>
      <c r="P2749" s="9"/>
      <c r="Q2749" s="9">
        <v>440</v>
      </c>
      <c r="R2749" s="9">
        <v>3</v>
      </c>
    </row>
    <row r="2750" spans="1:18" x14ac:dyDescent="0.3">
      <c r="A2750" s="9">
        <v>1235</v>
      </c>
      <c r="B2750" s="9" t="s">
        <v>2766</v>
      </c>
      <c r="C2750" s="9">
        <v>70</v>
      </c>
      <c r="D2750" s="9" t="s">
        <v>5023</v>
      </c>
      <c r="E2750" s="9" t="s">
        <v>5056</v>
      </c>
      <c r="F2750" s="9">
        <v>1</v>
      </c>
      <c r="G2750" s="9">
        <v>13730</v>
      </c>
      <c r="H2750" s="9" t="s">
        <v>5056</v>
      </c>
      <c r="I2750" s="9" t="s">
        <v>7456</v>
      </c>
      <c r="J2750" s="9">
        <v>105</v>
      </c>
      <c r="K2750" s="9" t="s">
        <v>7461</v>
      </c>
      <c r="L2750" s="9" t="s">
        <v>7508</v>
      </c>
      <c r="M2750" s="9">
        <v>358.8</v>
      </c>
      <c r="N2750" s="9">
        <v>151.49</v>
      </c>
      <c r="O2750" s="9">
        <v>4</v>
      </c>
      <c r="P2750" s="9">
        <v>0.1</v>
      </c>
      <c r="Q2750" s="9">
        <v>791</v>
      </c>
      <c r="R2750" s="9">
        <v>3</v>
      </c>
    </row>
    <row r="2751" spans="1:18" x14ac:dyDescent="0.3">
      <c r="A2751" s="9">
        <v>1202</v>
      </c>
      <c r="B2751" s="9" t="s">
        <v>2767</v>
      </c>
      <c r="C2751" s="9">
        <v>36</v>
      </c>
      <c r="D2751" s="9" t="s">
        <v>5019</v>
      </c>
      <c r="E2751" s="9" t="s">
        <v>6836</v>
      </c>
      <c r="F2751" s="9">
        <v>0</v>
      </c>
      <c r="G2751" s="9">
        <v>10599</v>
      </c>
      <c r="H2751" s="9" t="s">
        <v>6836</v>
      </c>
      <c r="I2751" s="9" t="s">
        <v>7455</v>
      </c>
      <c r="J2751" s="9">
        <v>106</v>
      </c>
      <c r="K2751" s="9" t="s">
        <v>7477</v>
      </c>
      <c r="L2751" s="9" t="s">
        <v>7507</v>
      </c>
      <c r="M2751" s="9">
        <v>572.13</v>
      </c>
      <c r="N2751" s="9">
        <v>331.15</v>
      </c>
      <c r="O2751" s="9">
        <v>3</v>
      </c>
      <c r="P2751" s="9"/>
      <c r="Q2751" s="9">
        <v>420</v>
      </c>
      <c r="R2751" s="9">
        <v>4</v>
      </c>
    </row>
    <row r="2752" spans="1:18" x14ac:dyDescent="0.3">
      <c r="A2752" s="9">
        <v>1255</v>
      </c>
      <c r="B2752" s="9" t="s">
        <v>2768</v>
      </c>
      <c r="C2752" s="9">
        <v>45</v>
      </c>
      <c r="D2752" s="9" t="s">
        <v>5022</v>
      </c>
      <c r="E2752" s="9" t="s">
        <v>6008</v>
      </c>
      <c r="F2752" s="9">
        <v>1</v>
      </c>
      <c r="G2752" s="9">
        <v>12615</v>
      </c>
      <c r="H2752" s="9" t="s">
        <v>6008</v>
      </c>
      <c r="I2752" s="9" t="s">
        <v>7455</v>
      </c>
      <c r="J2752" s="9">
        <v>123</v>
      </c>
      <c r="K2752" s="9" t="s">
        <v>7502</v>
      </c>
      <c r="L2752" s="9" t="s">
        <v>7509</v>
      </c>
      <c r="M2752" s="9">
        <v>742</v>
      </c>
      <c r="N2752" s="9">
        <v>416.8</v>
      </c>
      <c r="O2752" s="9">
        <v>4</v>
      </c>
      <c r="P2752" s="9"/>
      <c r="Q2752" s="9">
        <v>667</v>
      </c>
      <c r="R2752" s="9">
        <v>3</v>
      </c>
    </row>
    <row r="2753" spans="1:18" x14ac:dyDescent="0.3">
      <c r="A2753" s="9">
        <v>1597</v>
      </c>
      <c r="B2753" s="9" t="s">
        <v>2769</v>
      </c>
      <c r="C2753" s="9">
        <v>54</v>
      </c>
      <c r="D2753" s="9" t="s">
        <v>5020</v>
      </c>
      <c r="E2753" s="9" t="s">
        <v>6837</v>
      </c>
      <c r="F2753" s="9">
        <v>0</v>
      </c>
      <c r="G2753" s="9">
        <v>13371</v>
      </c>
      <c r="H2753" s="9" t="s">
        <v>6837</v>
      </c>
      <c r="I2753" s="9" t="s">
        <v>7456</v>
      </c>
      <c r="J2753" s="9">
        <v>103</v>
      </c>
      <c r="K2753" s="9" t="s">
        <v>7472</v>
      </c>
      <c r="L2753" s="9" t="s">
        <v>7507</v>
      </c>
      <c r="M2753" s="9">
        <v>926.71</v>
      </c>
      <c r="N2753" s="9">
        <v>605.91</v>
      </c>
      <c r="O2753" s="9">
        <v>4</v>
      </c>
      <c r="P2753" s="9">
        <v>0.2</v>
      </c>
      <c r="Q2753" s="9">
        <v>397</v>
      </c>
      <c r="R2753" s="9">
        <v>7</v>
      </c>
    </row>
    <row r="2754" spans="1:18" x14ac:dyDescent="0.3">
      <c r="A2754" s="9">
        <v>1661</v>
      </c>
      <c r="B2754" s="9" t="s">
        <v>2770</v>
      </c>
      <c r="C2754" s="9">
        <v>51</v>
      </c>
      <c r="D2754" s="9" t="s">
        <v>5018</v>
      </c>
      <c r="E2754" s="9" t="s">
        <v>6838</v>
      </c>
      <c r="F2754" s="9">
        <v>0</v>
      </c>
      <c r="G2754" s="9">
        <v>12752</v>
      </c>
      <c r="H2754" s="9" t="s">
        <v>6838</v>
      </c>
      <c r="I2754" s="9" t="s">
        <v>7457</v>
      </c>
      <c r="J2754" s="9">
        <v>137</v>
      </c>
      <c r="K2754" s="9" t="s">
        <v>7484</v>
      </c>
      <c r="L2754" s="9" t="s">
        <v>7510</v>
      </c>
      <c r="M2754" s="9">
        <v>1019.56</v>
      </c>
      <c r="N2754" s="9">
        <v>506.5</v>
      </c>
      <c r="O2754" s="9">
        <v>2</v>
      </c>
      <c r="P2754" s="9"/>
      <c r="Q2754" s="9">
        <v>356</v>
      </c>
      <c r="R2754" s="9">
        <v>10</v>
      </c>
    </row>
    <row r="2755" spans="1:18" x14ac:dyDescent="0.3">
      <c r="A2755" s="9">
        <v>1234</v>
      </c>
      <c r="B2755" s="9" t="s">
        <v>2771</v>
      </c>
      <c r="C2755" s="9">
        <v>51</v>
      </c>
      <c r="D2755" s="9" t="s">
        <v>5023</v>
      </c>
      <c r="E2755" s="9" t="s">
        <v>5102</v>
      </c>
      <c r="F2755" s="9">
        <v>1</v>
      </c>
      <c r="G2755" s="9">
        <v>10611</v>
      </c>
      <c r="H2755" s="9" t="s">
        <v>5102</v>
      </c>
      <c r="I2755" s="9" t="s">
        <v>7455</v>
      </c>
      <c r="J2755" s="9">
        <v>133</v>
      </c>
      <c r="K2755" s="9" t="s">
        <v>7498</v>
      </c>
      <c r="L2755" s="9" t="s">
        <v>7509</v>
      </c>
      <c r="M2755" s="9">
        <v>853.61</v>
      </c>
      <c r="N2755" s="9"/>
      <c r="O2755" s="9">
        <v>3</v>
      </c>
      <c r="P2755" s="9">
        <v>0.1</v>
      </c>
      <c r="Q2755" s="9">
        <v>1041</v>
      </c>
      <c r="R2755" s="9">
        <v>6</v>
      </c>
    </row>
    <row r="2756" spans="1:18" x14ac:dyDescent="0.3">
      <c r="A2756" s="9">
        <v>2368</v>
      </c>
      <c r="B2756" s="9" t="s">
        <v>2772</v>
      </c>
      <c r="C2756" s="9">
        <v>19</v>
      </c>
      <c r="D2756" s="9" t="s">
        <v>5022</v>
      </c>
      <c r="E2756" s="9" t="s">
        <v>5952</v>
      </c>
      <c r="F2756" s="9">
        <v>0</v>
      </c>
      <c r="G2756" s="9">
        <v>11238</v>
      </c>
      <c r="H2756" s="9" t="s">
        <v>5952</v>
      </c>
      <c r="I2756" s="9" t="s">
        <v>7456</v>
      </c>
      <c r="J2756" s="9">
        <v>143</v>
      </c>
      <c r="K2756" s="9" t="s">
        <v>7475</v>
      </c>
      <c r="L2756" s="9" t="s">
        <v>7509</v>
      </c>
      <c r="M2756" s="9">
        <v>559.41</v>
      </c>
      <c r="N2756" s="9">
        <v>294.87</v>
      </c>
      <c r="O2756" s="9">
        <v>2</v>
      </c>
      <c r="P2756" s="9"/>
      <c r="Q2756" s="9">
        <v>748</v>
      </c>
      <c r="R2756" s="9">
        <v>4</v>
      </c>
    </row>
    <row r="2757" spans="1:18" x14ac:dyDescent="0.3">
      <c r="A2757" s="9">
        <v>1533</v>
      </c>
      <c r="B2757" s="9" t="s">
        <v>2773</v>
      </c>
      <c r="C2757" s="9">
        <v>27</v>
      </c>
      <c r="D2757" s="9" t="s">
        <v>5021</v>
      </c>
      <c r="E2757" s="9" t="s">
        <v>6105</v>
      </c>
      <c r="F2757" s="9">
        <v>0</v>
      </c>
      <c r="G2757" s="9">
        <v>12188</v>
      </c>
      <c r="H2757" s="9" t="s">
        <v>6105</v>
      </c>
      <c r="I2757" s="9" t="s">
        <v>7456</v>
      </c>
      <c r="J2757" s="9">
        <v>121</v>
      </c>
      <c r="K2757" s="9" t="s">
        <v>7495</v>
      </c>
      <c r="L2757" s="9" t="s">
        <v>7507</v>
      </c>
      <c r="M2757" s="9">
        <v>1341.83</v>
      </c>
      <c r="N2757" s="9">
        <v>926.88</v>
      </c>
      <c r="O2757" s="9">
        <v>4</v>
      </c>
      <c r="P2757" s="9">
        <v>0.2</v>
      </c>
      <c r="Q2757" s="9">
        <v>468</v>
      </c>
      <c r="R2757" s="9">
        <v>4</v>
      </c>
    </row>
    <row r="2758" spans="1:18" x14ac:dyDescent="0.3">
      <c r="A2758" s="9">
        <v>1859</v>
      </c>
      <c r="B2758" s="9" t="s">
        <v>2774</v>
      </c>
      <c r="C2758" s="9">
        <v>32</v>
      </c>
      <c r="D2758" s="9" t="s">
        <v>5018</v>
      </c>
      <c r="E2758" s="9" t="s">
        <v>6839</v>
      </c>
      <c r="F2758" s="9">
        <v>1</v>
      </c>
      <c r="G2758" s="9">
        <v>11949</v>
      </c>
      <c r="H2758" s="9" t="s">
        <v>6839</v>
      </c>
      <c r="I2758" s="9" t="s">
        <v>7456</v>
      </c>
      <c r="J2758" s="9">
        <v>120</v>
      </c>
      <c r="K2758" s="9" t="s">
        <v>7488</v>
      </c>
      <c r="L2758" s="9" t="s">
        <v>7508</v>
      </c>
      <c r="M2758" s="9">
        <v>168.02</v>
      </c>
      <c r="N2758" s="9">
        <v>107.31</v>
      </c>
      <c r="O2758" s="9">
        <v>5</v>
      </c>
      <c r="P2758" s="9"/>
      <c r="Q2758" s="9">
        <v>635</v>
      </c>
      <c r="R2758" s="9">
        <v>3</v>
      </c>
    </row>
    <row r="2759" spans="1:18" x14ac:dyDescent="0.3">
      <c r="A2759" s="9">
        <v>2489</v>
      </c>
      <c r="B2759" s="9" t="s">
        <v>2775</v>
      </c>
      <c r="C2759" s="9">
        <v>58</v>
      </c>
      <c r="D2759" s="9" t="s">
        <v>5018</v>
      </c>
      <c r="E2759" s="9" t="s">
        <v>6840</v>
      </c>
      <c r="F2759" s="9">
        <v>1</v>
      </c>
      <c r="G2759" s="9">
        <v>11530</v>
      </c>
      <c r="H2759" s="9" t="s">
        <v>6840</v>
      </c>
      <c r="I2759" s="9" t="s">
        <v>7456</v>
      </c>
      <c r="J2759" s="9">
        <v>101</v>
      </c>
      <c r="K2759" s="9" t="s">
        <v>7478</v>
      </c>
      <c r="L2759" s="9" t="s">
        <v>7507</v>
      </c>
      <c r="M2759" s="9">
        <v>726.07</v>
      </c>
      <c r="N2759" s="9">
        <v>297.77999999999997</v>
      </c>
      <c r="O2759" s="9">
        <v>1</v>
      </c>
      <c r="P2759" s="9">
        <v>0.05</v>
      </c>
      <c r="Q2759" s="9">
        <v>347</v>
      </c>
      <c r="R2759" s="9">
        <v>5</v>
      </c>
    </row>
    <row r="2760" spans="1:18" x14ac:dyDescent="0.3">
      <c r="A2760" s="9">
        <v>1769</v>
      </c>
      <c r="B2760" s="9" t="s">
        <v>2776</v>
      </c>
      <c r="C2760" s="9">
        <v>21</v>
      </c>
      <c r="D2760" s="9" t="s">
        <v>5019</v>
      </c>
      <c r="E2760" s="9" t="s">
        <v>6841</v>
      </c>
      <c r="F2760" s="9">
        <v>0</v>
      </c>
      <c r="G2760" s="9">
        <v>10560</v>
      </c>
      <c r="H2760" s="9" t="s">
        <v>6841</v>
      </c>
      <c r="I2760" s="9" t="s">
        <v>7455</v>
      </c>
      <c r="J2760" s="9">
        <v>139</v>
      </c>
      <c r="K2760" s="9" t="s">
        <v>7486</v>
      </c>
      <c r="L2760" s="9" t="s">
        <v>7510</v>
      </c>
      <c r="M2760" s="9">
        <v>1174.57</v>
      </c>
      <c r="N2760" s="9">
        <v>778.04</v>
      </c>
      <c r="O2760" s="9">
        <v>4</v>
      </c>
      <c r="P2760" s="9"/>
      <c r="Q2760" s="9">
        <v>654</v>
      </c>
      <c r="R2760" s="9">
        <v>7</v>
      </c>
    </row>
    <row r="2761" spans="1:18" x14ac:dyDescent="0.3">
      <c r="A2761" s="9">
        <v>1540</v>
      </c>
      <c r="B2761" s="9" t="s">
        <v>2777</v>
      </c>
      <c r="C2761" s="9">
        <v>62</v>
      </c>
      <c r="D2761" s="9" t="s">
        <v>5021</v>
      </c>
      <c r="E2761" s="9" t="s">
        <v>5169</v>
      </c>
      <c r="F2761" s="9">
        <v>0</v>
      </c>
      <c r="G2761" s="9">
        <v>12546</v>
      </c>
      <c r="H2761" s="9" t="s">
        <v>5169</v>
      </c>
      <c r="I2761" s="9" t="s">
        <v>7456</v>
      </c>
      <c r="J2761" s="9">
        <v>147</v>
      </c>
      <c r="K2761" s="9" t="s">
        <v>7474</v>
      </c>
      <c r="L2761" s="9" t="s">
        <v>7508</v>
      </c>
      <c r="M2761" s="9">
        <v>138.27000000000001</v>
      </c>
      <c r="N2761" s="9">
        <v>74.87</v>
      </c>
      <c r="O2761" s="9">
        <v>3</v>
      </c>
      <c r="P2761" s="9"/>
      <c r="Q2761" s="9">
        <v>502</v>
      </c>
      <c r="R2761" s="9">
        <v>4</v>
      </c>
    </row>
    <row r="2762" spans="1:18" x14ac:dyDescent="0.3">
      <c r="A2762" s="9">
        <v>1212</v>
      </c>
      <c r="B2762" s="9" t="s">
        <v>2778</v>
      </c>
      <c r="C2762" s="9">
        <v>51</v>
      </c>
      <c r="D2762" s="9" t="s">
        <v>5021</v>
      </c>
      <c r="E2762" s="9" t="s">
        <v>6842</v>
      </c>
      <c r="F2762" s="9">
        <v>0</v>
      </c>
      <c r="G2762" s="9">
        <v>10626</v>
      </c>
      <c r="H2762" s="9" t="s">
        <v>6842</v>
      </c>
      <c r="I2762" s="9" t="s">
        <v>7455</v>
      </c>
      <c r="J2762" s="9">
        <v>117</v>
      </c>
      <c r="K2762" s="9" t="s">
        <v>7483</v>
      </c>
      <c r="L2762" s="9" t="s">
        <v>7507</v>
      </c>
      <c r="M2762" s="9">
        <v>1072.74</v>
      </c>
      <c r="N2762" s="9">
        <v>546.49</v>
      </c>
      <c r="O2762" s="9">
        <v>5</v>
      </c>
      <c r="P2762" s="9"/>
      <c r="Q2762" s="9">
        <v>712</v>
      </c>
      <c r="R2762" s="9">
        <v>4</v>
      </c>
    </row>
    <row r="2763" spans="1:18" x14ac:dyDescent="0.3">
      <c r="A2763" s="9">
        <v>1462</v>
      </c>
      <c r="B2763" s="9" t="s">
        <v>2779</v>
      </c>
      <c r="C2763" s="9">
        <v>57</v>
      </c>
      <c r="D2763" s="9" t="s">
        <v>5020</v>
      </c>
      <c r="E2763" s="9" t="s">
        <v>5282</v>
      </c>
      <c r="F2763" s="9">
        <v>0</v>
      </c>
      <c r="G2763" s="9">
        <v>12549</v>
      </c>
      <c r="H2763" s="9" t="s">
        <v>5282</v>
      </c>
      <c r="I2763" s="9" t="s">
        <v>7456</v>
      </c>
      <c r="J2763" s="9">
        <v>129</v>
      </c>
      <c r="K2763" s="9" t="s">
        <v>7471</v>
      </c>
      <c r="L2763" s="9" t="s">
        <v>7507</v>
      </c>
      <c r="M2763" s="9">
        <v>1238.58</v>
      </c>
      <c r="N2763" s="9">
        <v>624.27</v>
      </c>
      <c r="O2763" s="9">
        <v>3</v>
      </c>
      <c r="P2763" s="9"/>
      <c r="Q2763" s="9">
        <v>489</v>
      </c>
      <c r="R2763" s="9">
        <v>2</v>
      </c>
    </row>
    <row r="2764" spans="1:18" x14ac:dyDescent="0.3">
      <c r="A2764" s="9">
        <v>1435</v>
      </c>
      <c r="B2764" s="9" t="s">
        <v>2780</v>
      </c>
      <c r="C2764" s="9">
        <v>26</v>
      </c>
      <c r="D2764" s="9" t="s">
        <v>5022</v>
      </c>
      <c r="E2764" s="9" t="s">
        <v>6843</v>
      </c>
      <c r="F2764" s="9">
        <v>1</v>
      </c>
      <c r="G2764" s="9">
        <v>12788</v>
      </c>
      <c r="H2764" s="9" t="s">
        <v>6843</v>
      </c>
      <c r="I2764" s="9" t="s">
        <v>7456</v>
      </c>
      <c r="J2764" s="9">
        <v>108</v>
      </c>
      <c r="K2764" s="9" t="s">
        <v>7496</v>
      </c>
      <c r="L2764" s="9" t="s">
        <v>7508</v>
      </c>
      <c r="M2764" s="9">
        <v>1008.21</v>
      </c>
      <c r="N2764" s="9">
        <v>583.29</v>
      </c>
      <c r="O2764" s="9">
        <v>4</v>
      </c>
      <c r="P2764" s="9"/>
      <c r="Q2764" s="9">
        <v>860</v>
      </c>
      <c r="R2764" s="9">
        <v>3</v>
      </c>
    </row>
    <row r="2765" spans="1:18" x14ac:dyDescent="0.3">
      <c r="A2765" s="9">
        <v>1282</v>
      </c>
      <c r="B2765" s="9" t="s">
        <v>2781</v>
      </c>
      <c r="C2765" s="9">
        <v>41</v>
      </c>
      <c r="D2765" s="9" t="s">
        <v>5019</v>
      </c>
      <c r="E2765" s="9" t="s">
        <v>6054</v>
      </c>
      <c r="F2765" s="9">
        <v>0</v>
      </c>
      <c r="G2765" s="9">
        <v>12811</v>
      </c>
      <c r="H2765" s="9" t="s">
        <v>6054</v>
      </c>
      <c r="I2765" s="9" t="s">
        <v>7455</v>
      </c>
      <c r="J2765" s="9">
        <v>126</v>
      </c>
      <c r="K2765" s="9" t="s">
        <v>7469</v>
      </c>
      <c r="L2765" s="9" t="s">
        <v>7508</v>
      </c>
      <c r="M2765" s="9">
        <v>68.760000000000005</v>
      </c>
      <c r="N2765" s="9"/>
      <c r="O2765" s="9">
        <v>4</v>
      </c>
      <c r="P2765" s="9"/>
      <c r="Q2765" s="9">
        <v>404</v>
      </c>
      <c r="R2765" s="9">
        <v>5</v>
      </c>
    </row>
    <row r="2766" spans="1:18" x14ac:dyDescent="0.3">
      <c r="A2766" s="9">
        <v>2486</v>
      </c>
      <c r="B2766" s="9" t="s">
        <v>2782</v>
      </c>
      <c r="C2766" s="9">
        <v>44</v>
      </c>
      <c r="D2766" s="9" t="s">
        <v>5020</v>
      </c>
      <c r="E2766" s="9" t="s">
        <v>6197</v>
      </c>
      <c r="F2766" s="9">
        <v>0</v>
      </c>
      <c r="G2766" s="9">
        <v>11610</v>
      </c>
      <c r="H2766" s="9" t="s">
        <v>6197</v>
      </c>
      <c r="I2766" s="9" t="s">
        <v>7456</v>
      </c>
      <c r="J2766" s="9">
        <v>128</v>
      </c>
      <c r="K2766" s="9" t="s">
        <v>7473</v>
      </c>
      <c r="L2766" s="9" t="s">
        <v>7508</v>
      </c>
      <c r="M2766" s="9">
        <v>311.2</v>
      </c>
      <c r="N2766" s="9">
        <v>185.78</v>
      </c>
      <c r="O2766" s="9">
        <v>1</v>
      </c>
      <c r="P2766" s="9">
        <v>0.2</v>
      </c>
      <c r="Q2766" s="9">
        <v>345</v>
      </c>
      <c r="R2766" s="9">
        <v>4</v>
      </c>
    </row>
    <row r="2767" spans="1:18" x14ac:dyDescent="0.3">
      <c r="A2767" s="9">
        <v>2430</v>
      </c>
      <c r="B2767" s="9" t="s">
        <v>2783</v>
      </c>
      <c r="C2767" s="9">
        <v>43</v>
      </c>
      <c r="D2767" s="9" t="s">
        <v>5019</v>
      </c>
      <c r="E2767" s="9" t="s">
        <v>6768</v>
      </c>
      <c r="F2767" s="9">
        <v>0</v>
      </c>
      <c r="G2767" s="9">
        <v>13262</v>
      </c>
      <c r="H2767" s="9" t="s">
        <v>6768</v>
      </c>
      <c r="I2767" s="9" t="s">
        <v>7457</v>
      </c>
      <c r="J2767" s="9">
        <v>134</v>
      </c>
      <c r="K2767" s="9" t="s">
        <v>7482</v>
      </c>
      <c r="L2767" s="9" t="s">
        <v>7507</v>
      </c>
      <c r="M2767" s="9">
        <v>546.05999999999995</v>
      </c>
      <c r="N2767" s="9">
        <v>312.39999999999998</v>
      </c>
      <c r="O2767" s="9">
        <v>3</v>
      </c>
      <c r="P2767" s="9"/>
      <c r="Q2767" s="9">
        <v>399</v>
      </c>
      <c r="R2767" s="9">
        <v>4</v>
      </c>
    </row>
    <row r="2768" spans="1:18" x14ac:dyDescent="0.3">
      <c r="A2768" s="9">
        <v>1087</v>
      </c>
      <c r="B2768" s="9" t="s">
        <v>2784</v>
      </c>
      <c r="C2768" s="9">
        <v>44</v>
      </c>
      <c r="D2768" s="9" t="s">
        <v>5021</v>
      </c>
      <c r="E2768" s="9" t="s">
        <v>5398</v>
      </c>
      <c r="F2768" s="9">
        <v>0</v>
      </c>
      <c r="G2768" s="9">
        <v>13782</v>
      </c>
      <c r="H2768" s="9" t="s">
        <v>5398</v>
      </c>
      <c r="I2768" s="9" t="s">
        <v>7455</v>
      </c>
      <c r="J2768" s="9">
        <v>126</v>
      </c>
      <c r="K2768" s="9" t="s">
        <v>7469</v>
      </c>
      <c r="L2768" s="9" t="s">
        <v>7508</v>
      </c>
      <c r="M2768" s="9">
        <v>388.85</v>
      </c>
      <c r="N2768" s="9">
        <v>172.33</v>
      </c>
      <c r="O2768" s="9">
        <v>5</v>
      </c>
      <c r="P2768" s="9"/>
      <c r="Q2768" s="9">
        <v>460</v>
      </c>
      <c r="R2768" s="9">
        <v>3</v>
      </c>
    </row>
    <row r="2769" spans="1:18" x14ac:dyDescent="0.3">
      <c r="A2769" s="9">
        <v>2067</v>
      </c>
      <c r="B2769" s="9" t="s">
        <v>2785</v>
      </c>
      <c r="C2769" s="9">
        <v>35</v>
      </c>
      <c r="D2769" s="9" t="s">
        <v>5019</v>
      </c>
      <c r="E2769" s="9" t="s">
        <v>5864</v>
      </c>
      <c r="F2769" s="9">
        <v>1</v>
      </c>
      <c r="G2769" s="9">
        <v>10674</v>
      </c>
      <c r="H2769" s="9" t="s">
        <v>5864</v>
      </c>
      <c r="I2769" s="9" t="s">
        <v>7455</v>
      </c>
      <c r="J2769" s="9">
        <v>113</v>
      </c>
      <c r="K2769" s="9" t="s">
        <v>7460</v>
      </c>
      <c r="L2769" s="9" t="s">
        <v>7508</v>
      </c>
      <c r="M2769" s="9">
        <v>1445.85</v>
      </c>
      <c r="N2769" s="9">
        <v>689.92</v>
      </c>
      <c r="O2769" s="9">
        <v>1</v>
      </c>
      <c r="P2769" s="9"/>
      <c r="Q2769" s="9">
        <v>1223</v>
      </c>
      <c r="R2769" s="9">
        <v>5</v>
      </c>
    </row>
    <row r="2770" spans="1:18" x14ac:dyDescent="0.3">
      <c r="A2770" s="9">
        <v>1460</v>
      </c>
      <c r="B2770" s="9" t="s">
        <v>2786</v>
      </c>
      <c r="C2770" s="9">
        <v>42</v>
      </c>
      <c r="D2770" s="9" t="s">
        <v>5019</v>
      </c>
      <c r="E2770" s="9" t="s">
        <v>6844</v>
      </c>
      <c r="F2770" s="9">
        <v>0</v>
      </c>
      <c r="G2770" s="9">
        <v>13722</v>
      </c>
      <c r="H2770" s="9" t="s">
        <v>6844</v>
      </c>
      <c r="I2770" s="9" t="s">
        <v>7456</v>
      </c>
      <c r="J2770" s="9">
        <v>144</v>
      </c>
      <c r="K2770" s="9" t="s">
        <v>7462</v>
      </c>
      <c r="L2770" s="9" t="s">
        <v>7508</v>
      </c>
      <c r="M2770" s="9">
        <v>994.81</v>
      </c>
      <c r="N2770" s="9">
        <v>648.91999999999996</v>
      </c>
      <c r="O2770" s="9">
        <v>3</v>
      </c>
      <c r="P2770" s="9"/>
      <c r="Q2770" s="9">
        <v>447</v>
      </c>
      <c r="R2770" s="9">
        <v>3</v>
      </c>
    </row>
    <row r="2771" spans="1:18" x14ac:dyDescent="0.3">
      <c r="A2771" s="9">
        <v>1277</v>
      </c>
      <c r="B2771" s="9" t="s">
        <v>2787</v>
      </c>
      <c r="C2771" s="9">
        <v>55</v>
      </c>
      <c r="D2771" s="9" t="s">
        <v>5019</v>
      </c>
      <c r="E2771" s="9" t="s">
        <v>6845</v>
      </c>
      <c r="F2771" s="9">
        <v>0</v>
      </c>
      <c r="G2771" s="9">
        <v>10048</v>
      </c>
      <c r="H2771" s="9" t="s">
        <v>6845</v>
      </c>
      <c r="I2771" s="9" t="s">
        <v>7455</v>
      </c>
      <c r="J2771" s="9">
        <v>137</v>
      </c>
      <c r="K2771" s="9" t="s">
        <v>7484</v>
      </c>
      <c r="L2771" s="9" t="s">
        <v>7511</v>
      </c>
      <c r="M2771" s="9">
        <v>480.61</v>
      </c>
      <c r="N2771" s="9">
        <v>287.87</v>
      </c>
      <c r="O2771" s="9">
        <v>4</v>
      </c>
      <c r="P2771" s="9"/>
      <c r="Q2771" s="9">
        <v>562</v>
      </c>
      <c r="R2771" s="9">
        <v>3</v>
      </c>
    </row>
    <row r="2772" spans="1:18" x14ac:dyDescent="0.3">
      <c r="A2772" s="9">
        <v>1420</v>
      </c>
      <c r="B2772" s="9" t="s">
        <v>2788</v>
      </c>
      <c r="C2772" s="9">
        <v>22</v>
      </c>
      <c r="D2772" s="9" t="s">
        <v>5023</v>
      </c>
      <c r="E2772" s="9" t="s">
        <v>5158</v>
      </c>
      <c r="F2772" s="9">
        <v>0</v>
      </c>
      <c r="G2772" s="9">
        <v>11386</v>
      </c>
      <c r="H2772" s="9" t="s">
        <v>5158</v>
      </c>
      <c r="I2772" s="9" t="s">
        <v>7455</v>
      </c>
      <c r="J2772" s="9">
        <v>113</v>
      </c>
      <c r="K2772" s="9" t="s">
        <v>7460</v>
      </c>
      <c r="L2772" s="9" t="s">
        <v>7510</v>
      </c>
      <c r="M2772" s="9">
        <v>1398.06</v>
      </c>
      <c r="N2772" s="9">
        <v>747.29</v>
      </c>
      <c r="O2772" s="9">
        <v>1</v>
      </c>
      <c r="P2772" s="9">
        <v>0.2</v>
      </c>
      <c r="Q2772" s="9">
        <v>516</v>
      </c>
      <c r="R2772" s="9">
        <v>4</v>
      </c>
    </row>
    <row r="2773" spans="1:18" x14ac:dyDescent="0.3">
      <c r="A2773" s="9">
        <v>2376</v>
      </c>
      <c r="B2773" s="9" t="s">
        <v>2789</v>
      </c>
      <c r="C2773" s="9">
        <v>63</v>
      </c>
      <c r="D2773" s="9" t="s">
        <v>5023</v>
      </c>
      <c r="E2773" s="9" t="s">
        <v>6829</v>
      </c>
      <c r="F2773" s="9">
        <v>1</v>
      </c>
      <c r="G2773" s="9">
        <v>11902</v>
      </c>
      <c r="H2773" s="9" t="s">
        <v>6829</v>
      </c>
      <c r="I2773" s="9" t="s">
        <v>7457</v>
      </c>
      <c r="J2773" s="9">
        <v>138</v>
      </c>
      <c r="K2773" s="9" t="s">
        <v>7464</v>
      </c>
      <c r="L2773" s="9" t="s">
        <v>7508</v>
      </c>
      <c r="M2773" s="9">
        <v>1123.8599999999999</v>
      </c>
      <c r="N2773" s="9">
        <v>511.11</v>
      </c>
      <c r="O2773" s="9">
        <v>4</v>
      </c>
      <c r="P2773" s="9">
        <v>0.1</v>
      </c>
      <c r="Q2773" s="9">
        <v>997</v>
      </c>
      <c r="R2773" s="9">
        <v>2</v>
      </c>
    </row>
    <row r="2774" spans="1:18" x14ac:dyDescent="0.3">
      <c r="A2774" s="9">
        <v>1695</v>
      </c>
      <c r="B2774" s="9" t="s">
        <v>2790</v>
      </c>
      <c r="C2774" s="9">
        <v>54</v>
      </c>
      <c r="D2774" s="9" t="s">
        <v>5022</v>
      </c>
      <c r="E2774" s="9" t="s">
        <v>5858</v>
      </c>
      <c r="F2774" s="9">
        <v>0</v>
      </c>
      <c r="G2774" s="9">
        <v>10626</v>
      </c>
      <c r="H2774" s="9" t="s">
        <v>5858</v>
      </c>
      <c r="I2774" s="9" t="s">
        <v>7455</v>
      </c>
      <c r="J2774" s="9">
        <v>125</v>
      </c>
      <c r="K2774" s="9" t="s">
        <v>7479</v>
      </c>
      <c r="L2774" s="9" t="s">
        <v>7510</v>
      </c>
      <c r="M2774" s="9">
        <v>462.68</v>
      </c>
      <c r="N2774" s="9">
        <v>186.14</v>
      </c>
      <c r="O2774" s="9">
        <v>2</v>
      </c>
      <c r="P2774" s="9"/>
      <c r="Q2774" s="9">
        <v>422</v>
      </c>
      <c r="R2774" s="9">
        <v>3</v>
      </c>
    </row>
    <row r="2775" spans="1:18" x14ac:dyDescent="0.3">
      <c r="A2775" s="9">
        <v>1514</v>
      </c>
      <c r="B2775" s="9" t="s">
        <v>2791</v>
      </c>
      <c r="C2775" s="9">
        <v>25</v>
      </c>
      <c r="D2775" s="9" t="s">
        <v>5022</v>
      </c>
      <c r="E2775" s="9" t="s">
        <v>5337</v>
      </c>
      <c r="F2775" s="9">
        <v>0</v>
      </c>
      <c r="G2775" s="9">
        <v>12727</v>
      </c>
      <c r="H2775" s="9" t="s">
        <v>5337</v>
      </c>
      <c r="I2775" s="9" t="s">
        <v>7457</v>
      </c>
      <c r="J2775" s="9">
        <v>147</v>
      </c>
      <c r="K2775" s="9" t="s">
        <v>7474</v>
      </c>
      <c r="L2775" s="9" t="s">
        <v>7508</v>
      </c>
      <c r="M2775" s="9">
        <v>599.38</v>
      </c>
      <c r="N2775" s="9">
        <v>295.83</v>
      </c>
      <c r="O2775" s="9">
        <v>2</v>
      </c>
      <c r="P2775" s="9"/>
      <c r="Q2775" s="9">
        <v>562</v>
      </c>
      <c r="R2775" s="9">
        <v>5</v>
      </c>
    </row>
    <row r="2776" spans="1:18" x14ac:dyDescent="0.3">
      <c r="A2776" s="9">
        <v>1702</v>
      </c>
      <c r="B2776" s="9" t="s">
        <v>2792</v>
      </c>
      <c r="C2776" s="9">
        <v>45</v>
      </c>
      <c r="D2776" s="9" t="s">
        <v>5021</v>
      </c>
      <c r="E2776" s="9" t="s">
        <v>6846</v>
      </c>
      <c r="F2776" s="9">
        <v>1</v>
      </c>
      <c r="G2776" s="9">
        <v>13567</v>
      </c>
      <c r="H2776" s="9" t="s">
        <v>6846</v>
      </c>
      <c r="I2776" s="9" t="s">
        <v>7455</v>
      </c>
      <c r="J2776" s="9">
        <v>123</v>
      </c>
      <c r="K2776" s="9" t="s">
        <v>7502</v>
      </c>
      <c r="L2776" s="9" t="s">
        <v>7508</v>
      </c>
      <c r="M2776" s="9">
        <v>339.17</v>
      </c>
      <c r="N2776" s="9">
        <v>141.25</v>
      </c>
      <c r="O2776" s="9">
        <v>1</v>
      </c>
      <c r="P2776" s="9"/>
      <c r="Q2776" s="9">
        <v>387</v>
      </c>
      <c r="R2776" s="9">
        <v>5</v>
      </c>
    </row>
    <row r="2777" spans="1:18" x14ac:dyDescent="0.3">
      <c r="A2777" s="9">
        <v>1018</v>
      </c>
      <c r="B2777" s="9" t="s">
        <v>2793</v>
      </c>
      <c r="C2777" s="9">
        <v>53</v>
      </c>
      <c r="D2777" s="9" t="s">
        <v>5019</v>
      </c>
      <c r="E2777" s="9" t="s">
        <v>6847</v>
      </c>
      <c r="F2777" s="9">
        <v>0</v>
      </c>
      <c r="G2777" s="9">
        <v>10276</v>
      </c>
      <c r="H2777" s="9" t="s">
        <v>6847</v>
      </c>
      <c r="I2777" s="9" t="s">
        <v>7457</v>
      </c>
      <c r="J2777" s="9">
        <v>122</v>
      </c>
      <c r="K2777" s="9" t="s">
        <v>7465</v>
      </c>
      <c r="L2777" s="9" t="s">
        <v>7511</v>
      </c>
      <c r="M2777" s="9">
        <v>1458.06</v>
      </c>
      <c r="N2777" s="9">
        <v>794.18</v>
      </c>
      <c r="O2777" s="9">
        <v>1</v>
      </c>
      <c r="P2777" s="9"/>
      <c r="Q2777" s="9">
        <v>355</v>
      </c>
      <c r="R2777" s="9">
        <v>8</v>
      </c>
    </row>
    <row r="2778" spans="1:18" x14ac:dyDescent="0.3">
      <c r="A2778" s="9">
        <v>1022</v>
      </c>
      <c r="B2778" s="9" t="s">
        <v>2794</v>
      </c>
      <c r="C2778" s="9">
        <v>21</v>
      </c>
      <c r="D2778" s="9" t="s">
        <v>5021</v>
      </c>
      <c r="E2778" s="9" t="s">
        <v>6848</v>
      </c>
      <c r="F2778" s="9">
        <v>0</v>
      </c>
      <c r="G2778" s="9">
        <v>12094</v>
      </c>
      <c r="H2778" s="9" t="s">
        <v>6848</v>
      </c>
      <c r="I2778" s="9" t="s">
        <v>7455</v>
      </c>
      <c r="J2778" s="9">
        <v>121</v>
      </c>
      <c r="K2778" s="9" t="s">
        <v>7495</v>
      </c>
      <c r="L2778" s="9" t="s">
        <v>7509</v>
      </c>
      <c r="M2778" s="9">
        <v>800.08</v>
      </c>
      <c r="N2778" s="9">
        <v>517.28</v>
      </c>
      <c r="O2778" s="9">
        <v>3</v>
      </c>
      <c r="P2778" s="9"/>
      <c r="Q2778" s="9">
        <v>414</v>
      </c>
      <c r="R2778" s="9">
        <v>5</v>
      </c>
    </row>
    <row r="2779" spans="1:18" x14ac:dyDescent="0.3">
      <c r="A2779" s="9">
        <v>1412</v>
      </c>
      <c r="B2779" s="9" t="s">
        <v>2795</v>
      </c>
      <c r="C2779" s="9">
        <v>40</v>
      </c>
      <c r="D2779" s="9" t="s">
        <v>5023</v>
      </c>
      <c r="E2779" s="9" t="s">
        <v>5996</v>
      </c>
      <c r="F2779" s="9">
        <v>0</v>
      </c>
      <c r="G2779" s="9">
        <v>13842</v>
      </c>
      <c r="H2779" s="9" t="s">
        <v>5996</v>
      </c>
      <c r="I2779" s="9" t="s">
        <v>7455</v>
      </c>
      <c r="J2779" s="9">
        <v>130</v>
      </c>
      <c r="K2779" s="9" t="s">
        <v>7487</v>
      </c>
      <c r="L2779" s="9" t="s">
        <v>7508</v>
      </c>
      <c r="M2779" s="9">
        <v>1349.28</v>
      </c>
      <c r="N2779" s="9">
        <v>655.24</v>
      </c>
      <c r="O2779" s="9">
        <v>5</v>
      </c>
      <c r="P2779" s="9">
        <v>0.05</v>
      </c>
      <c r="Q2779" s="9">
        <v>721</v>
      </c>
      <c r="R2779" s="9">
        <v>3</v>
      </c>
    </row>
    <row r="2780" spans="1:18" x14ac:dyDescent="0.3">
      <c r="A2780" s="9">
        <v>2053</v>
      </c>
      <c r="B2780" s="9" t="s">
        <v>2796</v>
      </c>
      <c r="C2780" s="9">
        <v>38</v>
      </c>
      <c r="D2780" s="9" t="s">
        <v>5019</v>
      </c>
      <c r="E2780" s="9" t="s">
        <v>6530</v>
      </c>
      <c r="F2780" s="9">
        <v>0</v>
      </c>
      <c r="G2780" s="9">
        <v>12973</v>
      </c>
      <c r="H2780" s="9" t="s">
        <v>6530</v>
      </c>
      <c r="I2780" s="9" t="s">
        <v>7457</v>
      </c>
      <c r="J2780" s="9">
        <v>111</v>
      </c>
      <c r="K2780" s="9" t="s">
        <v>7476</v>
      </c>
      <c r="L2780" s="9" t="s">
        <v>7508</v>
      </c>
      <c r="M2780" s="9">
        <v>552.41999999999996</v>
      </c>
      <c r="N2780" s="9">
        <v>361.46</v>
      </c>
      <c r="O2780" s="9">
        <v>5</v>
      </c>
      <c r="P2780" s="9"/>
      <c r="Q2780" s="9">
        <v>519</v>
      </c>
      <c r="R2780" s="9">
        <v>3</v>
      </c>
    </row>
    <row r="2781" spans="1:18" x14ac:dyDescent="0.3">
      <c r="A2781" s="9">
        <v>1107</v>
      </c>
      <c r="B2781" s="9" t="s">
        <v>2797</v>
      </c>
      <c r="C2781" s="9">
        <v>30</v>
      </c>
      <c r="D2781" s="9" t="s">
        <v>5020</v>
      </c>
      <c r="E2781" s="9" t="s">
        <v>6113</v>
      </c>
      <c r="F2781" s="9">
        <v>0</v>
      </c>
      <c r="G2781" s="9">
        <v>10215</v>
      </c>
      <c r="H2781" s="9" t="s">
        <v>6113</v>
      </c>
      <c r="I2781" s="9" t="s">
        <v>7457</v>
      </c>
      <c r="J2781" s="9">
        <v>104</v>
      </c>
      <c r="K2781" s="9" t="s">
        <v>7499</v>
      </c>
      <c r="L2781" s="9" t="s">
        <v>7508</v>
      </c>
      <c r="M2781" s="9">
        <v>1298.22</v>
      </c>
      <c r="N2781" s="9">
        <v>793.69</v>
      </c>
      <c r="O2781" s="9">
        <v>2</v>
      </c>
      <c r="P2781" s="9">
        <v>0.2</v>
      </c>
      <c r="Q2781" s="9">
        <v>513</v>
      </c>
      <c r="R2781" s="9">
        <v>2</v>
      </c>
    </row>
    <row r="2782" spans="1:18" x14ac:dyDescent="0.3">
      <c r="A2782" s="9">
        <v>2390</v>
      </c>
      <c r="B2782" s="9" t="s">
        <v>2798</v>
      </c>
      <c r="C2782" s="9">
        <v>41</v>
      </c>
      <c r="D2782" s="9" t="s">
        <v>5023</v>
      </c>
      <c r="E2782" s="9" t="s">
        <v>6308</v>
      </c>
      <c r="F2782" s="9">
        <v>0</v>
      </c>
      <c r="G2782" s="9">
        <v>10229</v>
      </c>
      <c r="H2782" s="9" t="s">
        <v>6308</v>
      </c>
      <c r="I2782" s="9" t="s">
        <v>7457</v>
      </c>
      <c r="J2782" s="9">
        <v>133</v>
      </c>
      <c r="K2782" s="9" t="s">
        <v>7498</v>
      </c>
      <c r="L2782" s="9" t="s">
        <v>7510</v>
      </c>
      <c r="M2782" s="9">
        <v>128.13999999999999</v>
      </c>
      <c r="N2782" s="9"/>
      <c r="O2782" s="9">
        <v>2</v>
      </c>
      <c r="P2782" s="9"/>
      <c r="Q2782" s="9">
        <v>385</v>
      </c>
      <c r="R2782" s="9">
        <v>5</v>
      </c>
    </row>
    <row r="2783" spans="1:18" x14ac:dyDescent="0.3">
      <c r="A2783" s="9">
        <v>2304</v>
      </c>
      <c r="B2783" s="9" t="s">
        <v>2799</v>
      </c>
      <c r="C2783" s="9">
        <v>30</v>
      </c>
      <c r="D2783" s="9" t="s">
        <v>5023</v>
      </c>
      <c r="E2783" s="9" t="s">
        <v>6849</v>
      </c>
      <c r="F2783" s="9">
        <v>0</v>
      </c>
      <c r="G2783" s="9">
        <v>13710</v>
      </c>
      <c r="H2783" s="9" t="s">
        <v>6849</v>
      </c>
      <c r="I2783" s="9" t="s">
        <v>7455</v>
      </c>
      <c r="J2783" s="9">
        <v>147</v>
      </c>
      <c r="K2783" s="9" t="s">
        <v>7474</v>
      </c>
      <c r="L2783" s="9" t="s">
        <v>7508</v>
      </c>
      <c r="M2783" s="9">
        <v>1474.03</v>
      </c>
      <c r="N2783" s="9">
        <v>874.64</v>
      </c>
      <c r="O2783" s="9">
        <v>2</v>
      </c>
      <c r="P2783" s="9"/>
      <c r="Q2783" s="9">
        <v>569</v>
      </c>
      <c r="R2783" s="9">
        <v>3</v>
      </c>
    </row>
    <row r="2784" spans="1:18" x14ac:dyDescent="0.3">
      <c r="A2784" s="9">
        <v>2151</v>
      </c>
      <c r="B2784" s="9" t="s">
        <v>2800</v>
      </c>
      <c r="C2784" s="9">
        <v>60</v>
      </c>
      <c r="D2784" s="9" t="s">
        <v>5023</v>
      </c>
      <c r="E2784" s="9" t="s">
        <v>6850</v>
      </c>
      <c r="F2784" s="9">
        <v>0</v>
      </c>
      <c r="G2784" s="9">
        <v>12370</v>
      </c>
      <c r="H2784" s="9" t="s">
        <v>6850</v>
      </c>
      <c r="I2784" s="9" t="s">
        <v>7456</v>
      </c>
      <c r="J2784" s="9">
        <v>112</v>
      </c>
      <c r="K2784" s="9" t="s">
        <v>7492</v>
      </c>
      <c r="L2784" s="9" t="s">
        <v>7510</v>
      </c>
      <c r="M2784" s="9">
        <v>1372.45</v>
      </c>
      <c r="N2784" s="9">
        <v>611.42999999999995</v>
      </c>
      <c r="O2784" s="9">
        <v>4</v>
      </c>
      <c r="P2784" s="9">
        <v>0.2</v>
      </c>
      <c r="Q2784" s="9">
        <v>530</v>
      </c>
      <c r="R2784" s="9">
        <v>3</v>
      </c>
    </row>
    <row r="2785" spans="1:18" x14ac:dyDescent="0.3">
      <c r="A2785" s="9">
        <v>2252</v>
      </c>
      <c r="B2785" s="9" t="s">
        <v>2801</v>
      </c>
      <c r="C2785" s="9">
        <v>30</v>
      </c>
      <c r="D2785" s="9" t="s">
        <v>5019</v>
      </c>
      <c r="E2785" s="9" t="s">
        <v>5588</v>
      </c>
      <c r="F2785" s="9">
        <v>0</v>
      </c>
      <c r="G2785" s="9">
        <v>13901</v>
      </c>
      <c r="H2785" s="9" t="s">
        <v>5588</v>
      </c>
      <c r="I2785" s="9" t="s">
        <v>7456</v>
      </c>
      <c r="J2785" s="9">
        <v>109</v>
      </c>
      <c r="K2785" s="9" t="s">
        <v>7466</v>
      </c>
      <c r="L2785" s="9" t="s">
        <v>7509</v>
      </c>
      <c r="M2785" s="9">
        <v>576.64</v>
      </c>
      <c r="N2785" s="9">
        <v>343.93</v>
      </c>
      <c r="O2785" s="9">
        <v>5</v>
      </c>
      <c r="P2785" s="9"/>
      <c r="Q2785" s="9">
        <v>581</v>
      </c>
      <c r="R2785" s="9">
        <v>7</v>
      </c>
    </row>
    <row r="2786" spans="1:18" x14ac:dyDescent="0.3">
      <c r="A2786" s="9">
        <v>2134</v>
      </c>
      <c r="B2786" s="9" t="s">
        <v>2802</v>
      </c>
      <c r="C2786" s="9">
        <v>51</v>
      </c>
      <c r="D2786" s="9" t="s">
        <v>5022</v>
      </c>
      <c r="E2786" s="9" t="s">
        <v>5598</v>
      </c>
      <c r="F2786" s="9">
        <v>0</v>
      </c>
      <c r="G2786" s="9">
        <v>13492</v>
      </c>
      <c r="H2786" s="9" t="s">
        <v>5598</v>
      </c>
      <c r="I2786" s="9" t="s">
        <v>7455</v>
      </c>
      <c r="J2786" s="9">
        <v>132</v>
      </c>
      <c r="K2786" s="9" t="s">
        <v>7506</v>
      </c>
      <c r="L2786" s="9" t="s">
        <v>7510</v>
      </c>
      <c r="M2786" s="9">
        <v>1173.3499999999999</v>
      </c>
      <c r="N2786" s="9">
        <v>519.58000000000004</v>
      </c>
      <c r="O2786" s="9">
        <v>1</v>
      </c>
      <c r="P2786" s="9"/>
      <c r="Q2786" s="9">
        <v>631</v>
      </c>
      <c r="R2786" s="9">
        <v>4</v>
      </c>
    </row>
    <row r="2787" spans="1:18" x14ac:dyDescent="0.3">
      <c r="A2787" s="9">
        <v>1135</v>
      </c>
      <c r="B2787" s="9" t="s">
        <v>2803</v>
      </c>
      <c r="C2787" s="9">
        <v>15</v>
      </c>
      <c r="D2787" s="9" t="s">
        <v>5018</v>
      </c>
      <c r="E2787" s="9" t="s">
        <v>6851</v>
      </c>
      <c r="F2787" s="9">
        <v>1</v>
      </c>
      <c r="G2787" s="9">
        <v>12272</v>
      </c>
      <c r="H2787" s="9" t="s">
        <v>6851</v>
      </c>
      <c r="I2787" s="9" t="s">
        <v>7455</v>
      </c>
      <c r="J2787" s="9">
        <v>111</v>
      </c>
      <c r="K2787" s="9" t="s">
        <v>7476</v>
      </c>
      <c r="L2787" s="9" t="s">
        <v>7508</v>
      </c>
      <c r="M2787" s="9">
        <v>1140.77</v>
      </c>
      <c r="N2787" s="9">
        <v>590.64</v>
      </c>
      <c r="O2787" s="9">
        <v>2</v>
      </c>
      <c r="P2787" s="9"/>
      <c r="Q2787" s="9">
        <v>848</v>
      </c>
      <c r="R2787" s="9">
        <v>1</v>
      </c>
    </row>
    <row r="2788" spans="1:18" x14ac:dyDescent="0.3">
      <c r="A2788" s="9">
        <v>1361</v>
      </c>
      <c r="B2788" s="9" t="s">
        <v>2804</v>
      </c>
      <c r="C2788" s="9">
        <v>37</v>
      </c>
      <c r="D2788" s="9" t="s">
        <v>5020</v>
      </c>
      <c r="E2788" s="9" t="s">
        <v>5156</v>
      </c>
      <c r="F2788" s="9">
        <v>0</v>
      </c>
      <c r="G2788" s="9">
        <v>11685</v>
      </c>
      <c r="H2788" s="9" t="s">
        <v>5156</v>
      </c>
      <c r="I2788" s="9" t="s">
        <v>7457</v>
      </c>
      <c r="J2788" s="9">
        <v>137</v>
      </c>
      <c r="K2788" s="9" t="s">
        <v>7484</v>
      </c>
      <c r="L2788" s="9" t="s">
        <v>7509</v>
      </c>
      <c r="M2788" s="9">
        <v>1356.82</v>
      </c>
      <c r="N2788" s="9">
        <v>773.36</v>
      </c>
      <c r="O2788" s="9">
        <v>3</v>
      </c>
      <c r="P2788" s="9"/>
      <c r="Q2788" s="9">
        <v>820</v>
      </c>
      <c r="R2788" s="9">
        <v>4</v>
      </c>
    </row>
    <row r="2789" spans="1:18" x14ac:dyDescent="0.3">
      <c r="A2789" s="9">
        <v>2209</v>
      </c>
      <c r="B2789" s="9" t="s">
        <v>2805</v>
      </c>
      <c r="C2789" s="9">
        <v>40</v>
      </c>
      <c r="D2789" s="9" t="s">
        <v>5020</v>
      </c>
      <c r="E2789" s="9" t="s">
        <v>5961</v>
      </c>
      <c r="F2789" s="9">
        <v>0</v>
      </c>
      <c r="G2789" s="9">
        <v>11310</v>
      </c>
      <c r="H2789" s="9" t="s">
        <v>5961</v>
      </c>
      <c r="I2789" s="9" t="s">
        <v>7457</v>
      </c>
      <c r="J2789" s="9">
        <v>124</v>
      </c>
      <c r="K2789" s="9" t="s">
        <v>7497</v>
      </c>
      <c r="L2789" s="9" t="s">
        <v>7507</v>
      </c>
      <c r="M2789" s="9">
        <v>495.52</v>
      </c>
      <c r="N2789" s="9">
        <v>205.7</v>
      </c>
      <c r="O2789" s="9">
        <v>1</v>
      </c>
      <c r="P2789" s="9"/>
      <c r="Q2789" s="9">
        <v>576</v>
      </c>
      <c r="R2789" s="9">
        <v>2</v>
      </c>
    </row>
    <row r="2790" spans="1:18" x14ac:dyDescent="0.3">
      <c r="A2790" s="9">
        <v>1128</v>
      </c>
      <c r="B2790" s="9" t="s">
        <v>2806</v>
      </c>
      <c r="C2790" s="9">
        <v>37</v>
      </c>
      <c r="D2790" s="9" t="s">
        <v>5021</v>
      </c>
      <c r="E2790" s="9" t="s">
        <v>5711</v>
      </c>
      <c r="F2790" s="9">
        <v>0</v>
      </c>
      <c r="G2790" s="9">
        <v>10045</v>
      </c>
      <c r="H2790" s="9" t="s">
        <v>5711</v>
      </c>
      <c r="I2790" s="9" t="s">
        <v>7457</v>
      </c>
      <c r="J2790" s="9">
        <v>107</v>
      </c>
      <c r="K2790" s="9" t="s">
        <v>7485</v>
      </c>
      <c r="L2790" s="9" t="s">
        <v>7509</v>
      </c>
      <c r="M2790" s="9">
        <v>725</v>
      </c>
      <c r="N2790" s="9">
        <v>323.33999999999997</v>
      </c>
      <c r="O2790" s="9">
        <v>1</v>
      </c>
      <c r="P2790" s="9"/>
      <c r="Q2790" s="9">
        <v>587</v>
      </c>
      <c r="R2790" s="9">
        <v>4</v>
      </c>
    </row>
    <row r="2791" spans="1:18" x14ac:dyDescent="0.3">
      <c r="A2791" s="9">
        <v>2284</v>
      </c>
      <c r="B2791" s="9" t="s">
        <v>2807</v>
      </c>
      <c r="C2791" s="9">
        <v>34</v>
      </c>
      <c r="D2791" s="9" t="s">
        <v>5019</v>
      </c>
      <c r="E2791" s="9" t="s">
        <v>5194</v>
      </c>
      <c r="F2791" s="9">
        <v>0</v>
      </c>
      <c r="G2791" s="9">
        <v>11836</v>
      </c>
      <c r="H2791" s="9" t="s">
        <v>5194</v>
      </c>
      <c r="I2791" s="9" t="s">
        <v>7456</v>
      </c>
      <c r="J2791" s="9">
        <v>108</v>
      </c>
      <c r="K2791" s="9" t="s">
        <v>7496</v>
      </c>
      <c r="L2791" s="9" t="s">
        <v>7507</v>
      </c>
      <c r="M2791" s="9">
        <v>1304.25</v>
      </c>
      <c r="N2791" s="9">
        <v>647.07000000000005</v>
      </c>
      <c r="O2791" s="9">
        <v>1</v>
      </c>
      <c r="P2791" s="9"/>
      <c r="Q2791" s="9">
        <v>490</v>
      </c>
      <c r="R2791" s="9">
        <v>4</v>
      </c>
    </row>
    <row r="2792" spans="1:18" x14ac:dyDescent="0.3">
      <c r="A2792" s="9">
        <v>1514</v>
      </c>
      <c r="B2792" s="9" t="s">
        <v>2808</v>
      </c>
      <c r="C2792" s="9">
        <v>29</v>
      </c>
      <c r="D2792" s="9" t="s">
        <v>5022</v>
      </c>
      <c r="E2792" s="9" t="s">
        <v>5644</v>
      </c>
      <c r="F2792" s="9">
        <v>0</v>
      </c>
      <c r="G2792" s="9">
        <v>11037</v>
      </c>
      <c r="H2792" s="9" t="s">
        <v>5644</v>
      </c>
      <c r="I2792" s="9" t="s">
        <v>7455</v>
      </c>
      <c r="J2792" s="9">
        <v>133</v>
      </c>
      <c r="K2792" s="9" t="s">
        <v>7498</v>
      </c>
      <c r="L2792" s="9" t="s">
        <v>7510</v>
      </c>
      <c r="M2792" s="9">
        <v>1178.94</v>
      </c>
      <c r="N2792" s="9">
        <v>635.09</v>
      </c>
      <c r="O2792" s="9">
        <v>5</v>
      </c>
      <c r="P2792" s="9">
        <v>0.1</v>
      </c>
      <c r="Q2792" s="9">
        <v>562</v>
      </c>
      <c r="R2792" s="9">
        <v>5</v>
      </c>
    </row>
    <row r="2793" spans="1:18" x14ac:dyDescent="0.3">
      <c r="A2793" s="9">
        <v>1448</v>
      </c>
      <c r="B2793" s="9" t="s">
        <v>2809</v>
      </c>
      <c r="C2793" s="9">
        <v>51</v>
      </c>
      <c r="D2793" s="9" t="s">
        <v>5023</v>
      </c>
      <c r="E2793" s="9" t="s">
        <v>5103</v>
      </c>
      <c r="F2793" s="9">
        <v>0</v>
      </c>
      <c r="G2793" s="9">
        <v>10632</v>
      </c>
      <c r="H2793" s="9" t="s">
        <v>5103</v>
      </c>
      <c r="I2793" s="9" t="s">
        <v>7455</v>
      </c>
      <c r="J2793" s="9">
        <v>125</v>
      </c>
      <c r="K2793" s="9" t="s">
        <v>7479</v>
      </c>
      <c r="L2793" s="9" t="s">
        <v>7511</v>
      </c>
      <c r="M2793" s="9">
        <v>620.53</v>
      </c>
      <c r="N2793" s="9">
        <v>408.03</v>
      </c>
      <c r="O2793" s="9">
        <v>2</v>
      </c>
      <c r="P2793" s="9"/>
      <c r="Q2793" s="9">
        <v>390</v>
      </c>
      <c r="R2793" s="9">
        <v>5</v>
      </c>
    </row>
    <row r="2794" spans="1:18" x14ac:dyDescent="0.3">
      <c r="A2794" s="9">
        <v>2127</v>
      </c>
      <c r="B2794" s="9" t="s">
        <v>2810</v>
      </c>
      <c r="C2794" s="9">
        <v>54</v>
      </c>
      <c r="D2794" s="9" t="s">
        <v>5018</v>
      </c>
      <c r="E2794" s="9" t="s">
        <v>6852</v>
      </c>
      <c r="F2794" s="9">
        <v>0</v>
      </c>
      <c r="G2794" s="9">
        <v>13979</v>
      </c>
      <c r="H2794" s="9" t="s">
        <v>6852</v>
      </c>
      <c r="I2794" s="9" t="s">
        <v>7456</v>
      </c>
      <c r="J2794" s="9">
        <v>101</v>
      </c>
      <c r="K2794" s="9" t="s">
        <v>7478</v>
      </c>
      <c r="L2794" s="9" t="s">
        <v>7509</v>
      </c>
      <c r="M2794" s="9">
        <v>1276.3</v>
      </c>
      <c r="N2794" s="9">
        <v>582.22</v>
      </c>
      <c r="O2794" s="9">
        <v>3</v>
      </c>
      <c r="P2794" s="9"/>
      <c r="Q2794" s="9">
        <v>674</v>
      </c>
      <c r="R2794" s="9">
        <v>6</v>
      </c>
    </row>
    <row r="2795" spans="1:18" x14ac:dyDescent="0.3">
      <c r="A2795" s="9">
        <v>2247</v>
      </c>
      <c r="B2795" s="9" t="s">
        <v>2811</v>
      </c>
      <c r="C2795" s="9">
        <v>38</v>
      </c>
      <c r="D2795" s="9" t="s">
        <v>5019</v>
      </c>
      <c r="E2795" s="9" t="s">
        <v>6853</v>
      </c>
      <c r="F2795" s="9">
        <v>0</v>
      </c>
      <c r="G2795" s="9">
        <v>12422</v>
      </c>
      <c r="H2795" s="9" t="s">
        <v>6853</v>
      </c>
      <c r="I2795" s="9" t="s">
        <v>7457</v>
      </c>
      <c r="J2795" s="9">
        <v>103</v>
      </c>
      <c r="K2795" s="9" t="s">
        <v>7472</v>
      </c>
      <c r="L2795" s="9" t="s">
        <v>7509</v>
      </c>
      <c r="M2795" s="9">
        <v>118.08</v>
      </c>
      <c r="N2795" s="9">
        <v>59.54</v>
      </c>
      <c r="O2795" s="9">
        <v>4</v>
      </c>
      <c r="P2795" s="9"/>
      <c r="Q2795" s="9">
        <v>516</v>
      </c>
      <c r="R2795" s="9">
        <v>3</v>
      </c>
    </row>
    <row r="2796" spans="1:18" x14ac:dyDescent="0.3">
      <c r="A2796" s="9">
        <v>1873</v>
      </c>
      <c r="B2796" s="9" t="s">
        <v>2812</v>
      </c>
      <c r="C2796" s="9">
        <v>23</v>
      </c>
      <c r="D2796" s="9" t="s">
        <v>5019</v>
      </c>
      <c r="E2796" s="9" t="s">
        <v>6854</v>
      </c>
      <c r="F2796" s="9">
        <v>1</v>
      </c>
      <c r="G2796" s="9">
        <v>12750</v>
      </c>
      <c r="H2796" s="9" t="s">
        <v>6854</v>
      </c>
      <c r="I2796" s="9" t="s">
        <v>7457</v>
      </c>
      <c r="J2796" s="9">
        <v>140</v>
      </c>
      <c r="K2796" s="9" t="s">
        <v>7468</v>
      </c>
      <c r="L2796" s="9" t="s">
        <v>7510</v>
      </c>
      <c r="M2796" s="9">
        <v>1183.97</v>
      </c>
      <c r="N2796" s="9">
        <v>642.58000000000004</v>
      </c>
      <c r="O2796" s="9">
        <v>3</v>
      </c>
      <c r="P2796" s="9"/>
      <c r="Q2796" s="9">
        <v>727</v>
      </c>
      <c r="R2796" s="9">
        <v>3</v>
      </c>
    </row>
    <row r="2797" spans="1:18" x14ac:dyDescent="0.3">
      <c r="A2797" s="9">
        <v>1472</v>
      </c>
      <c r="B2797" s="9" t="s">
        <v>2813</v>
      </c>
      <c r="C2797" s="9">
        <v>66</v>
      </c>
      <c r="D2797" s="9" t="s">
        <v>5022</v>
      </c>
      <c r="E2797" s="9" t="s">
        <v>6543</v>
      </c>
      <c r="F2797" s="9">
        <v>0</v>
      </c>
      <c r="G2797" s="9">
        <v>10986</v>
      </c>
      <c r="H2797" s="9" t="s">
        <v>6543</v>
      </c>
      <c r="I2797" s="9" t="s">
        <v>7457</v>
      </c>
      <c r="J2797" s="9">
        <v>128</v>
      </c>
      <c r="K2797" s="9" t="s">
        <v>7473</v>
      </c>
      <c r="L2797" s="9" t="s">
        <v>7508</v>
      </c>
      <c r="M2797" s="9">
        <v>349.81</v>
      </c>
      <c r="N2797" s="9">
        <v>170.96</v>
      </c>
      <c r="O2797" s="9">
        <v>3</v>
      </c>
      <c r="P2797" s="9"/>
      <c r="Q2797" s="9">
        <v>467</v>
      </c>
      <c r="R2797" s="9">
        <v>2</v>
      </c>
    </row>
    <row r="2798" spans="1:18" x14ac:dyDescent="0.3">
      <c r="A2798" s="9">
        <v>2033</v>
      </c>
      <c r="B2798" s="9" t="s">
        <v>2814</v>
      </c>
      <c r="C2798" s="9">
        <v>26</v>
      </c>
      <c r="D2798" s="9" t="s">
        <v>5018</v>
      </c>
      <c r="E2798" s="9" t="s">
        <v>6855</v>
      </c>
      <c r="F2798" s="9">
        <v>0</v>
      </c>
      <c r="G2798" s="9">
        <v>10332</v>
      </c>
      <c r="H2798" s="9" t="s">
        <v>6855</v>
      </c>
      <c r="I2798" s="9" t="s">
        <v>7457</v>
      </c>
      <c r="J2798" s="9">
        <v>143</v>
      </c>
      <c r="K2798" s="9" t="s">
        <v>7475</v>
      </c>
      <c r="L2798" s="9" t="s">
        <v>7510</v>
      </c>
      <c r="M2798" s="9">
        <v>464.88</v>
      </c>
      <c r="N2798" s="9">
        <v>273.22000000000003</v>
      </c>
      <c r="O2798" s="9">
        <v>3</v>
      </c>
      <c r="P2798" s="9"/>
      <c r="Q2798" s="9">
        <v>968</v>
      </c>
      <c r="R2798" s="9">
        <v>4</v>
      </c>
    </row>
    <row r="2799" spans="1:18" x14ac:dyDescent="0.3">
      <c r="A2799" s="9">
        <v>2428</v>
      </c>
      <c r="B2799" s="9" t="s">
        <v>2815</v>
      </c>
      <c r="C2799" s="9">
        <v>18</v>
      </c>
      <c r="D2799" s="9" t="s">
        <v>5023</v>
      </c>
      <c r="E2799" s="9" t="s">
        <v>5613</v>
      </c>
      <c r="F2799" s="9">
        <v>1</v>
      </c>
      <c r="G2799" s="9">
        <v>11879</v>
      </c>
      <c r="H2799" s="9" t="s">
        <v>5613</v>
      </c>
      <c r="I2799" s="9" t="s">
        <v>7456</v>
      </c>
      <c r="J2799" s="9">
        <v>133</v>
      </c>
      <c r="K2799" s="9" t="s">
        <v>7498</v>
      </c>
      <c r="L2799" s="9" t="s">
        <v>7509</v>
      </c>
      <c r="M2799" s="9">
        <v>765.16</v>
      </c>
      <c r="N2799" s="9">
        <v>364.97</v>
      </c>
      <c r="O2799" s="9">
        <v>4</v>
      </c>
      <c r="P2799" s="9"/>
      <c r="Q2799" s="9">
        <v>636</v>
      </c>
      <c r="R2799" s="9">
        <v>4</v>
      </c>
    </row>
    <row r="2800" spans="1:18" x14ac:dyDescent="0.3">
      <c r="A2800" s="9">
        <v>1301</v>
      </c>
      <c r="B2800" s="9" t="s">
        <v>2816</v>
      </c>
      <c r="C2800" s="9">
        <v>9</v>
      </c>
      <c r="D2800" s="9" t="s">
        <v>5019</v>
      </c>
      <c r="E2800" s="9" t="s">
        <v>5170</v>
      </c>
      <c r="F2800" s="9">
        <v>0</v>
      </c>
      <c r="G2800" s="9">
        <v>12213</v>
      </c>
      <c r="H2800" s="9" t="s">
        <v>5170</v>
      </c>
      <c r="I2800" s="9" t="s">
        <v>7457</v>
      </c>
      <c r="J2800" s="9">
        <v>146</v>
      </c>
      <c r="K2800" s="9" t="s">
        <v>7505</v>
      </c>
      <c r="L2800" s="9" t="s">
        <v>7508</v>
      </c>
      <c r="M2800" s="9">
        <v>702.12</v>
      </c>
      <c r="N2800" s="9"/>
      <c r="O2800" s="9">
        <v>3</v>
      </c>
      <c r="P2800" s="9"/>
      <c r="Q2800" s="9">
        <v>434</v>
      </c>
      <c r="R2800" s="9">
        <v>6</v>
      </c>
    </row>
    <row r="2801" spans="1:18" x14ac:dyDescent="0.3">
      <c r="A2801" s="9">
        <v>1230</v>
      </c>
      <c r="B2801" s="9" t="s">
        <v>2817</v>
      </c>
      <c r="C2801" s="9">
        <v>41</v>
      </c>
      <c r="D2801" s="9" t="s">
        <v>5020</v>
      </c>
      <c r="E2801" s="9" t="s">
        <v>6219</v>
      </c>
      <c r="F2801" s="9">
        <v>0</v>
      </c>
      <c r="G2801" s="9">
        <v>10506</v>
      </c>
      <c r="H2801" s="9" t="s">
        <v>6219</v>
      </c>
      <c r="I2801" s="9" t="s">
        <v>7457</v>
      </c>
      <c r="J2801" s="9">
        <v>101</v>
      </c>
      <c r="K2801" s="9" t="s">
        <v>7478</v>
      </c>
      <c r="L2801" s="9" t="s">
        <v>7509</v>
      </c>
      <c r="M2801" s="9">
        <v>804.83</v>
      </c>
      <c r="N2801" s="9">
        <v>443.9</v>
      </c>
      <c r="O2801" s="9">
        <v>3</v>
      </c>
      <c r="P2801" s="9">
        <v>0.1</v>
      </c>
      <c r="Q2801" s="9">
        <v>511</v>
      </c>
      <c r="R2801" s="9">
        <v>4</v>
      </c>
    </row>
    <row r="2802" spans="1:18" x14ac:dyDescent="0.3">
      <c r="A2802" s="9">
        <v>1922</v>
      </c>
      <c r="B2802" s="9" t="s">
        <v>2818</v>
      </c>
      <c r="C2802" s="9">
        <v>36</v>
      </c>
      <c r="D2802" s="9" t="s">
        <v>5020</v>
      </c>
      <c r="E2802" s="9" t="s">
        <v>5357</v>
      </c>
      <c r="F2802" s="9">
        <v>0</v>
      </c>
      <c r="G2802" s="9">
        <v>10116</v>
      </c>
      <c r="H2802" s="9" t="s">
        <v>5357</v>
      </c>
      <c r="I2802" s="9" t="s">
        <v>7456</v>
      </c>
      <c r="J2802" s="9">
        <v>138</v>
      </c>
      <c r="K2802" s="9" t="s">
        <v>7464</v>
      </c>
      <c r="L2802" s="9" t="s">
        <v>7509</v>
      </c>
      <c r="M2802" s="9">
        <v>839.92</v>
      </c>
      <c r="N2802" s="9">
        <v>357.71</v>
      </c>
      <c r="O2802" s="9">
        <v>2</v>
      </c>
      <c r="P2802" s="9">
        <v>0.1</v>
      </c>
      <c r="Q2802" s="9">
        <v>407</v>
      </c>
      <c r="R2802" s="9">
        <v>3</v>
      </c>
    </row>
    <row r="2803" spans="1:18" x14ac:dyDescent="0.3">
      <c r="A2803" s="9">
        <v>2089</v>
      </c>
      <c r="B2803" s="9" t="s">
        <v>2819</v>
      </c>
      <c r="C2803" s="9">
        <v>55</v>
      </c>
      <c r="D2803" s="9" t="s">
        <v>5018</v>
      </c>
      <c r="E2803" s="9" t="s">
        <v>6641</v>
      </c>
      <c r="F2803" s="9">
        <v>0</v>
      </c>
      <c r="G2803" s="9">
        <v>10942</v>
      </c>
      <c r="H2803" s="9" t="s">
        <v>6641</v>
      </c>
      <c r="I2803" s="9" t="s">
        <v>7457</v>
      </c>
      <c r="J2803" s="9">
        <v>127</v>
      </c>
      <c r="K2803" s="9" t="s">
        <v>7489</v>
      </c>
      <c r="L2803" s="9" t="s">
        <v>7507</v>
      </c>
      <c r="M2803" s="9">
        <v>530.72</v>
      </c>
      <c r="N2803" s="9">
        <v>312.12</v>
      </c>
      <c r="O2803" s="9">
        <v>2</v>
      </c>
      <c r="P2803" s="9"/>
      <c r="Q2803" s="9">
        <v>751</v>
      </c>
      <c r="R2803" s="9">
        <v>4</v>
      </c>
    </row>
    <row r="2804" spans="1:18" x14ac:dyDescent="0.3">
      <c r="A2804" s="9">
        <v>1936</v>
      </c>
      <c r="B2804" s="9" t="s">
        <v>2820</v>
      </c>
      <c r="C2804" s="9">
        <v>49</v>
      </c>
      <c r="D2804" s="9" t="s">
        <v>5023</v>
      </c>
      <c r="E2804" s="9" t="s">
        <v>6022</v>
      </c>
      <c r="F2804" s="9">
        <v>0</v>
      </c>
      <c r="G2804" s="9">
        <v>10635</v>
      </c>
      <c r="H2804" s="9" t="s">
        <v>6022</v>
      </c>
      <c r="I2804" s="9" t="s">
        <v>7456</v>
      </c>
      <c r="J2804" s="9">
        <v>138</v>
      </c>
      <c r="K2804" s="9" t="s">
        <v>7464</v>
      </c>
      <c r="L2804" s="9" t="s">
        <v>7509</v>
      </c>
      <c r="M2804" s="9">
        <v>304.08</v>
      </c>
      <c r="N2804" s="9">
        <v>173.56</v>
      </c>
      <c r="O2804" s="9">
        <v>2</v>
      </c>
      <c r="P2804" s="9"/>
      <c r="Q2804" s="9">
        <v>840</v>
      </c>
      <c r="R2804" s="9">
        <v>3</v>
      </c>
    </row>
    <row r="2805" spans="1:18" x14ac:dyDescent="0.3">
      <c r="A2805" s="9">
        <v>1111</v>
      </c>
      <c r="B2805" s="9" t="s">
        <v>2821</v>
      </c>
      <c r="C2805" s="9">
        <v>44</v>
      </c>
      <c r="D2805" s="9" t="s">
        <v>5018</v>
      </c>
      <c r="E2805" s="9" t="s">
        <v>6856</v>
      </c>
      <c r="F2805" s="9">
        <v>0</v>
      </c>
      <c r="G2805" s="9">
        <v>11589</v>
      </c>
      <c r="H2805" s="9" t="s">
        <v>6856</v>
      </c>
      <c r="I2805" s="9" t="s">
        <v>7457</v>
      </c>
      <c r="J2805" s="9">
        <v>135</v>
      </c>
      <c r="K2805" s="9" t="s">
        <v>7458</v>
      </c>
      <c r="L2805" s="9" t="s">
        <v>7510</v>
      </c>
      <c r="M2805" s="9">
        <v>1164.3</v>
      </c>
      <c r="N2805" s="9">
        <v>583.99</v>
      </c>
      <c r="O2805" s="9">
        <v>1</v>
      </c>
      <c r="P2805" s="9"/>
      <c r="Q2805" s="9">
        <v>635</v>
      </c>
      <c r="R2805" s="9">
        <v>2</v>
      </c>
    </row>
    <row r="2806" spans="1:18" x14ac:dyDescent="0.3">
      <c r="A2806" s="9">
        <v>2036</v>
      </c>
      <c r="B2806" s="9" t="s">
        <v>2822</v>
      </c>
      <c r="C2806" s="9">
        <v>35</v>
      </c>
      <c r="D2806" s="9" t="s">
        <v>5019</v>
      </c>
      <c r="E2806" s="9" t="s">
        <v>6070</v>
      </c>
      <c r="F2806" s="9">
        <v>0</v>
      </c>
      <c r="G2806" s="9">
        <v>11462</v>
      </c>
      <c r="H2806" s="9" t="s">
        <v>6070</v>
      </c>
      <c r="I2806" s="9" t="s">
        <v>7455</v>
      </c>
      <c r="J2806" s="9">
        <v>110</v>
      </c>
      <c r="K2806" s="9" t="s">
        <v>7493</v>
      </c>
      <c r="L2806" s="9" t="s">
        <v>7510</v>
      </c>
      <c r="M2806" s="9">
        <v>629.97</v>
      </c>
      <c r="N2806" s="9">
        <v>254.1</v>
      </c>
      <c r="O2806" s="9">
        <v>3</v>
      </c>
      <c r="P2806" s="9"/>
      <c r="Q2806" s="9">
        <v>386</v>
      </c>
      <c r="R2806" s="9">
        <v>6</v>
      </c>
    </row>
    <row r="2807" spans="1:18" x14ac:dyDescent="0.3">
      <c r="A2807" s="9">
        <v>2416</v>
      </c>
      <c r="B2807" s="9" t="s">
        <v>2823</v>
      </c>
      <c r="C2807" s="9">
        <v>56</v>
      </c>
      <c r="D2807" s="9" t="s">
        <v>5020</v>
      </c>
      <c r="E2807" s="9" t="s">
        <v>5975</v>
      </c>
      <c r="F2807" s="9">
        <v>1</v>
      </c>
      <c r="G2807" s="9">
        <v>13375</v>
      </c>
      <c r="H2807" s="9" t="s">
        <v>5975</v>
      </c>
      <c r="I2807" s="9" t="s">
        <v>7457</v>
      </c>
      <c r="J2807" s="9">
        <v>112</v>
      </c>
      <c r="K2807" s="9" t="s">
        <v>7492</v>
      </c>
      <c r="L2807" s="9" t="s">
        <v>7510</v>
      </c>
      <c r="M2807" s="9">
        <v>783.47</v>
      </c>
      <c r="N2807" s="9">
        <v>360.56</v>
      </c>
      <c r="O2807" s="9">
        <v>5</v>
      </c>
      <c r="P2807" s="9"/>
      <c r="Q2807" s="9">
        <v>876</v>
      </c>
      <c r="R2807" s="9">
        <v>4</v>
      </c>
    </row>
    <row r="2808" spans="1:18" x14ac:dyDescent="0.3">
      <c r="A2808" s="9">
        <v>1499</v>
      </c>
      <c r="B2808" s="9" t="s">
        <v>2824</v>
      </c>
      <c r="C2808" s="9">
        <v>68</v>
      </c>
      <c r="D2808" s="9" t="s">
        <v>5021</v>
      </c>
      <c r="E2808" s="9" t="s">
        <v>6368</v>
      </c>
      <c r="F2808" s="9">
        <v>0</v>
      </c>
      <c r="G2808" s="9">
        <v>12504</v>
      </c>
      <c r="H2808" s="9" t="s">
        <v>6368</v>
      </c>
      <c r="I2808" s="9" t="s">
        <v>7455</v>
      </c>
      <c r="J2808" s="9">
        <v>110</v>
      </c>
      <c r="K2808" s="9" t="s">
        <v>7493</v>
      </c>
      <c r="L2808" s="9" t="s">
        <v>7508</v>
      </c>
      <c r="M2808" s="9">
        <v>984.81</v>
      </c>
      <c r="N2808" s="9">
        <v>513.79</v>
      </c>
      <c r="O2808" s="9">
        <v>5</v>
      </c>
      <c r="P2808" s="9">
        <v>0.2</v>
      </c>
      <c r="Q2808" s="9">
        <v>608</v>
      </c>
      <c r="R2808" s="9">
        <v>5</v>
      </c>
    </row>
    <row r="2809" spans="1:18" x14ac:dyDescent="0.3">
      <c r="A2809" s="9">
        <v>1931</v>
      </c>
      <c r="B2809" s="9" t="s">
        <v>2825</v>
      </c>
      <c r="C2809" s="9">
        <v>55</v>
      </c>
      <c r="D2809" s="9" t="s">
        <v>5018</v>
      </c>
      <c r="E2809" s="9" t="s">
        <v>5676</v>
      </c>
      <c r="F2809" s="9">
        <v>0</v>
      </c>
      <c r="G2809" s="9">
        <v>11991</v>
      </c>
      <c r="H2809" s="9" t="s">
        <v>5676</v>
      </c>
      <c r="I2809" s="9" t="s">
        <v>7456</v>
      </c>
      <c r="J2809" s="9">
        <v>134</v>
      </c>
      <c r="K2809" s="9" t="s">
        <v>7482</v>
      </c>
      <c r="L2809" s="9" t="s">
        <v>7507</v>
      </c>
      <c r="M2809" s="9">
        <v>1368.97</v>
      </c>
      <c r="N2809" s="9">
        <v>629.69000000000005</v>
      </c>
      <c r="O2809" s="9">
        <v>5</v>
      </c>
      <c r="P2809" s="9"/>
      <c r="Q2809" s="9">
        <v>672</v>
      </c>
      <c r="R2809" s="9">
        <v>3</v>
      </c>
    </row>
    <row r="2810" spans="1:18" x14ac:dyDescent="0.3">
      <c r="A2810" s="9">
        <v>1597</v>
      </c>
      <c r="B2810" s="9" t="s">
        <v>2826</v>
      </c>
      <c r="C2810" s="9">
        <v>33</v>
      </c>
      <c r="D2810" s="9" t="s">
        <v>5021</v>
      </c>
      <c r="E2810" s="9" t="s">
        <v>5203</v>
      </c>
      <c r="F2810" s="9">
        <v>0</v>
      </c>
      <c r="G2810" s="9">
        <v>10868</v>
      </c>
      <c r="H2810" s="9" t="s">
        <v>5203</v>
      </c>
      <c r="I2810" s="9" t="s">
        <v>7457</v>
      </c>
      <c r="J2810" s="9">
        <v>124</v>
      </c>
      <c r="K2810" s="9" t="s">
        <v>7497</v>
      </c>
      <c r="L2810" s="9" t="s">
        <v>7507</v>
      </c>
      <c r="M2810" s="9">
        <v>1075.95</v>
      </c>
      <c r="N2810" s="9">
        <v>616.79</v>
      </c>
      <c r="O2810" s="9">
        <v>4</v>
      </c>
      <c r="P2810" s="9">
        <v>0.2</v>
      </c>
      <c r="Q2810" s="9">
        <v>397</v>
      </c>
      <c r="R2810" s="9">
        <v>7</v>
      </c>
    </row>
    <row r="2811" spans="1:18" x14ac:dyDescent="0.3">
      <c r="A2811" s="9">
        <v>1233</v>
      </c>
      <c r="B2811" s="9" t="s">
        <v>2827</v>
      </c>
      <c r="C2811" s="9">
        <v>51</v>
      </c>
      <c r="D2811" s="9" t="s">
        <v>5021</v>
      </c>
      <c r="E2811" s="9" t="s">
        <v>6427</v>
      </c>
      <c r="F2811" s="9">
        <v>1</v>
      </c>
      <c r="G2811" s="9">
        <v>11294</v>
      </c>
      <c r="H2811" s="9" t="s">
        <v>6427</v>
      </c>
      <c r="I2811" s="9" t="s">
        <v>7457</v>
      </c>
      <c r="J2811" s="9">
        <v>128</v>
      </c>
      <c r="K2811" s="9" t="s">
        <v>7473</v>
      </c>
      <c r="L2811" s="9" t="s">
        <v>7512</v>
      </c>
      <c r="M2811" s="9">
        <v>115.92</v>
      </c>
      <c r="N2811" s="9">
        <v>71.14</v>
      </c>
      <c r="O2811" s="9">
        <v>2</v>
      </c>
      <c r="P2811" s="9"/>
      <c r="Q2811" s="9">
        <v>1701</v>
      </c>
      <c r="R2811" s="9">
        <v>1</v>
      </c>
    </row>
    <row r="2812" spans="1:18" x14ac:dyDescent="0.3">
      <c r="A2812" s="9">
        <v>1601</v>
      </c>
      <c r="B2812" s="9" t="s">
        <v>2828</v>
      </c>
      <c r="C2812" s="9">
        <v>33</v>
      </c>
      <c r="D2812" s="9" t="s">
        <v>5022</v>
      </c>
      <c r="E2812" s="9" t="s">
        <v>6857</v>
      </c>
      <c r="F2812" s="9">
        <v>0</v>
      </c>
      <c r="G2812" s="9">
        <v>11734</v>
      </c>
      <c r="H2812" s="9" t="s">
        <v>6857</v>
      </c>
      <c r="I2812" s="9" t="s">
        <v>7457</v>
      </c>
      <c r="J2812" s="9">
        <v>122</v>
      </c>
      <c r="K2812" s="9" t="s">
        <v>7465</v>
      </c>
      <c r="L2812" s="9" t="s">
        <v>7509</v>
      </c>
      <c r="M2812" s="9">
        <v>1265.9100000000001</v>
      </c>
      <c r="N2812" s="9">
        <v>831.46</v>
      </c>
      <c r="O2812" s="9">
        <v>2</v>
      </c>
      <c r="P2812" s="9"/>
      <c r="Q2812" s="9">
        <v>706</v>
      </c>
      <c r="R2812" s="9">
        <v>4</v>
      </c>
    </row>
    <row r="2813" spans="1:18" x14ac:dyDescent="0.3">
      <c r="A2813" s="9">
        <v>1313</v>
      </c>
      <c r="B2813" s="9" t="s">
        <v>2829</v>
      </c>
      <c r="C2813" s="9">
        <v>23</v>
      </c>
      <c r="D2813" s="9" t="s">
        <v>5020</v>
      </c>
      <c r="E2813" s="9" t="s">
        <v>5417</v>
      </c>
      <c r="F2813" s="9">
        <v>0</v>
      </c>
      <c r="G2813" s="9">
        <v>12263</v>
      </c>
      <c r="H2813" s="9" t="s">
        <v>5417</v>
      </c>
      <c r="I2813" s="9" t="s">
        <v>7455</v>
      </c>
      <c r="J2813" s="9">
        <v>145</v>
      </c>
      <c r="K2813" s="9" t="s">
        <v>7470</v>
      </c>
      <c r="L2813" s="9" t="s">
        <v>7507</v>
      </c>
      <c r="M2813" s="9">
        <v>1484.56</v>
      </c>
      <c r="N2813" s="9">
        <v>881.97</v>
      </c>
      <c r="O2813" s="9">
        <v>2</v>
      </c>
      <c r="P2813" s="9"/>
      <c r="Q2813" s="9">
        <v>742</v>
      </c>
      <c r="R2813" s="9">
        <v>5</v>
      </c>
    </row>
    <row r="2814" spans="1:18" x14ac:dyDescent="0.3">
      <c r="A2814" s="9">
        <v>1565</v>
      </c>
      <c r="B2814" s="9" t="s">
        <v>2830</v>
      </c>
      <c r="C2814" s="9">
        <v>26</v>
      </c>
      <c r="D2814" s="9" t="s">
        <v>5018</v>
      </c>
      <c r="E2814" s="9" t="s">
        <v>6858</v>
      </c>
      <c r="F2814" s="9">
        <v>1</v>
      </c>
      <c r="G2814" s="9">
        <v>10112</v>
      </c>
      <c r="H2814" s="9" t="s">
        <v>6858</v>
      </c>
      <c r="I2814" s="9" t="s">
        <v>7457</v>
      </c>
      <c r="J2814" s="9">
        <v>116</v>
      </c>
      <c r="K2814" s="9" t="s">
        <v>7480</v>
      </c>
      <c r="L2814" s="9" t="s">
        <v>7508</v>
      </c>
      <c r="M2814" s="9">
        <v>735.1</v>
      </c>
      <c r="N2814" s="9">
        <v>445.99</v>
      </c>
      <c r="O2814" s="9">
        <v>4</v>
      </c>
      <c r="P2814" s="9">
        <v>0.05</v>
      </c>
      <c r="Q2814" s="9">
        <v>914</v>
      </c>
      <c r="R2814" s="9">
        <v>4</v>
      </c>
    </row>
    <row r="2815" spans="1:18" x14ac:dyDescent="0.3">
      <c r="A2815" s="9">
        <v>2035</v>
      </c>
      <c r="B2815" s="9" t="s">
        <v>2831</v>
      </c>
      <c r="C2815" s="9">
        <v>34</v>
      </c>
      <c r="D2815" s="9" t="s">
        <v>5021</v>
      </c>
      <c r="E2815" s="9" t="s">
        <v>6635</v>
      </c>
      <c r="F2815" s="9">
        <v>0</v>
      </c>
      <c r="G2815" s="9">
        <v>13087</v>
      </c>
      <c r="H2815" s="9" t="s">
        <v>6635</v>
      </c>
      <c r="I2815" s="9" t="s">
        <v>7456</v>
      </c>
      <c r="J2815" s="9">
        <v>113</v>
      </c>
      <c r="K2815" s="9" t="s">
        <v>7460</v>
      </c>
      <c r="L2815" s="9" t="s">
        <v>7510</v>
      </c>
      <c r="M2815" s="9">
        <v>1455.91</v>
      </c>
      <c r="N2815" s="9">
        <v>848.11</v>
      </c>
      <c r="O2815" s="9">
        <v>3</v>
      </c>
      <c r="P2815" s="9"/>
      <c r="Q2815" s="9">
        <v>548</v>
      </c>
      <c r="R2815" s="9">
        <v>8</v>
      </c>
    </row>
    <row r="2816" spans="1:18" x14ac:dyDescent="0.3">
      <c r="A2816" s="9">
        <v>1208</v>
      </c>
      <c r="B2816" s="9" t="s">
        <v>2832</v>
      </c>
      <c r="C2816" s="9">
        <v>41</v>
      </c>
      <c r="D2816" s="9" t="s">
        <v>5019</v>
      </c>
      <c r="E2816" s="9" t="s">
        <v>6859</v>
      </c>
      <c r="F2816" s="9">
        <v>1</v>
      </c>
      <c r="G2816" s="9">
        <v>12263</v>
      </c>
      <c r="H2816" s="9" t="s">
        <v>6859</v>
      </c>
      <c r="I2816" s="9" t="s">
        <v>7457</v>
      </c>
      <c r="J2816" s="9">
        <v>136</v>
      </c>
      <c r="K2816" s="9" t="s">
        <v>7503</v>
      </c>
      <c r="L2816" s="9" t="s">
        <v>7509</v>
      </c>
      <c r="M2816" s="9">
        <v>843.63</v>
      </c>
      <c r="N2816" s="9">
        <v>586.87</v>
      </c>
      <c r="O2816" s="9">
        <v>1</v>
      </c>
      <c r="P2816" s="9"/>
      <c r="Q2816" s="9">
        <v>728</v>
      </c>
      <c r="R2816" s="9">
        <v>2</v>
      </c>
    </row>
    <row r="2817" spans="1:18" x14ac:dyDescent="0.3">
      <c r="A2817" s="9">
        <v>2037</v>
      </c>
      <c r="B2817" s="9" t="s">
        <v>2833</v>
      </c>
      <c r="C2817" s="9">
        <v>70</v>
      </c>
      <c r="D2817" s="9" t="s">
        <v>5022</v>
      </c>
      <c r="E2817" s="9" t="s">
        <v>6860</v>
      </c>
      <c r="F2817" s="9">
        <v>1</v>
      </c>
      <c r="G2817" s="9">
        <v>10426</v>
      </c>
      <c r="H2817" s="9" t="s">
        <v>6860</v>
      </c>
      <c r="I2817" s="9" t="s">
        <v>7456</v>
      </c>
      <c r="J2817" s="9">
        <v>136</v>
      </c>
      <c r="K2817" s="9" t="s">
        <v>7503</v>
      </c>
      <c r="L2817" s="9" t="s">
        <v>7507</v>
      </c>
      <c r="M2817" s="9">
        <v>716.44</v>
      </c>
      <c r="N2817" s="9">
        <v>342.67</v>
      </c>
      <c r="O2817" s="9">
        <v>2</v>
      </c>
      <c r="P2817" s="9"/>
      <c r="Q2817" s="9">
        <v>1202</v>
      </c>
      <c r="R2817" s="9">
        <v>2</v>
      </c>
    </row>
    <row r="2818" spans="1:18" x14ac:dyDescent="0.3">
      <c r="A2818" s="9">
        <v>2441</v>
      </c>
      <c r="B2818" s="9" t="s">
        <v>2834</v>
      </c>
      <c r="C2818" s="9">
        <v>26</v>
      </c>
      <c r="D2818" s="9" t="s">
        <v>5023</v>
      </c>
      <c r="E2818" s="9" t="s">
        <v>6861</v>
      </c>
      <c r="F2818" s="9">
        <v>0</v>
      </c>
      <c r="G2818" s="9">
        <v>11158</v>
      </c>
      <c r="H2818" s="9" t="s">
        <v>6861</v>
      </c>
      <c r="I2818" s="9" t="s">
        <v>7455</v>
      </c>
      <c r="J2818" s="9">
        <v>143</v>
      </c>
      <c r="K2818" s="9" t="s">
        <v>7475</v>
      </c>
      <c r="L2818" s="9" t="s">
        <v>7508</v>
      </c>
      <c r="M2818" s="9">
        <v>530.54</v>
      </c>
      <c r="N2818" s="9">
        <v>254.59</v>
      </c>
      <c r="O2818" s="9">
        <v>3</v>
      </c>
      <c r="P2818" s="9">
        <v>0.1</v>
      </c>
      <c r="Q2818" s="9">
        <v>393</v>
      </c>
      <c r="R2818" s="9">
        <v>4</v>
      </c>
    </row>
    <row r="2819" spans="1:18" x14ac:dyDescent="0.3">
      <c r="A2819" s="9">
        <v>2460</v>
      </c>
      <c r="B2819" s="9" t="s">
        <v>2835</v>
      </c>
      <c r="C2819" s="9">
        <v>59</v>
      </c>
      <c r="D2819" s="9" t="s">
        <v>5022</v>
      </c>
      <c r="E2819" s="9" t="s">
        <v>6733</v>
      </c>
      <c r="F2819" s="9">
        <v>0</v>
      </c>
      <c r="G2819" s="9">
        <v>11066</v>
      </c>
      <c r="H2819" s="9" t="s">
        <v>6733</v>
      </c>
      <c r="I2819" s="9" t="s">
        <v>7456</v>
      </c>
      <c r="J2819" s="9">
        <v>123</v>
      </c>
      <c r="K2819" s="9" t="s">
        <v>7502</v>
      </c>
      <c r="L2819" s="9" t="s">
        <v>7510</v>
      </c>
      <c r="M2819" s="9">
        <v>1003.45</v>
      </c>
      <c r="N2819" s="9">
        <v>439.41</v>
      </c>
      <c r="O2819" s="9">
        <v>5</v>
      </c>
      <c r="P2819" s="9">
        <v>0.05</v>
      </c>
      <c r="Q2819" s="9">
        <v>949</v>
      </c>
      <c r="R2819" s="9">
        <v>6</v>
      </c>
    </row>
    <row r="2820" spans="1:18" x14ac:dyDescent="0.3">
      <c r="A2820" s="9">
        <v>2400</v>
      </c>
      <c r="B2820" s="9" t="s">
        <v>2836</v>
      </c>
      <c r="C2820" s="9">
        <v>35</v>
      </c>
      <c r="D2820" s="9" t="s">
        <v>5023</v>
      </c>
      <c r="E2820" s="9" t="s">
        <v>6862</v>
      </c>
      <c r="F2820" s="9">
        <v>1</v>
      </c>
      <c r="G2820" s="9">
        <v>12811</v>
      </c>
      <c r="H2820" s="9" t="s">
        <v>6862</v>
      </c>
      <c r="I2820" s="9" t="s">
        <v>7455</v>
      </c>
      <c r="J2820" s="9">
        <v>114</v>
      </c>
      <c r="K2820" s="9" t="s">
        <v>7463</v>
      </c>
      <c r="L2820" s="9" t="s">
        <v>7509</v>
      </c>
      <c r="M2820" s="9">
        <v>383.24</v>
      </c>
      <c r="N2820" s="9">
        <v>209.14</v>
      </c>
      <c r="O2820" s="9">
        <v>1</v>
      </c>
      <c r="P2820" s="9"/>
      <c r="Q2820" s="9">
        <v>762</v>
      </c>
      <c r="R2820" s="9">
        <v>5</v>
      </c>
    </row>
    <row r="2821" spans="1:18" x14ac:dyDescent="0.3">
      <c r="A2821" s="9">
        <v>2043</v>
      </c>
      <c r="B2821" s="9" t="s">
        <v>2837</v>
      </c>
      <c r="C2821" s="9">
        <v>9</v>
      </c>
      <c r="D2821" s="9" t="s">
        <v>5020</v>
      </c>
      <c r="E2821" s="9" t="s">
        <v>5432</v>
      </c>
      <c r="F2821" s="9">
        <v>0</v>
      </c>
      <c r="G2821" s="9">
        <v>10283</v>
      </c>
      <c r="H2821" s="9" t="s">
        <v>5432</v>
      </c>
      <c r="I2821" s="9" t="s">
        <v>7455</v>
      </c>
      <c r="J2821" s="9">
        <v>132</v>
      </c>
      <c r="K2821" s="9" t="s">
        <v>7506</v>
      </c>
      <c r="L2821" s="9" t="s">
        <v>7510</v>
      </c>
      <c r="M2821" s="9">
        <v>202.15</v>
      </c>
      <c r="N2821" s="9">
        <v>86.69</v>
      </c>
      <c r="O2821" s="9">
        <v>5</v>
      </c>
      <c r="P2821" s="9"/>
      <c r="Q2821" s="9">
        <v>750</v>
      </c>
      <c r="R2821" s="9">
        <v>6</v>
      </c>
    </row>
    <row r="2822" spans="1:18" x14ac:dyDescent="0.3">
      <c r="A2822" s="9">
        <v>1586</v>
      </c>
      <c r="B2822" s="9" t="s">
        <v>2838</v>
      </c>
      <c r="C2822" s="9">
        <v>32</v>
      </c>
      <c r="D2822" s="9" t="s">
        <v>5018</v>
      </c>
      <c r="E2822" s="9" t="s">
        <v>6863</v>
      </c>
      <c r="F2822" s="9">
        <v>1</v>
      </c>
      <c r="G2822" s="9">
        <v>10833</v>
      </c>
      <c r="H2822" s="9" t="s">
        <v>6863</v>
      </c>
      <c r="I2822" s="9" t="s">
        <v>7455</v>
      </c>
      <c r="J2822" s="9">
        <v>103</v>
      </c>
      <c r="K2822" s="9" t="s">
        <v>7472</v>
      </c>
      <c r="L2822" s="9" t="s">
        <v>7510</v>
      </c>
      <c r="M2822" s="9">
        <v>89.49</v>
      </c>
      <c r="N2822" s="9"/>
      <c r="O2822" s="9">
        <v>3</v>
      </c>
      <c r="P2822" s="9">
        <v>0.2</v>
      </c>
      <c r="Q2822" s="9">
        <v>909</v>
      </c>
      <c r="R2822" s="9">
        <v>2</v>
      </c>
    </row>
    <row r="2823" spans="1:18" x14ac:dyDescent="0.3">
      <c r="A2823" s="9">
        <v>2014</v>
      </c>
      <c r="B2823" s="9" t="s">
        <v>2839</v>
      </c>
      <c r="C2823" s="9">
        <v>57</v>
      </c>
      <c r="D2823" s="9" t="s">
        <v>5018</v>
      </c>
      <c r="E2823" s="9" t="s">
        <v>5159</v>
      </c>
      <c r="F2823" s="9">
        <v>0</v>
      </c>
      <c r="G2823" s="9">
        <v>13169</v>
      </c>
      <c r="H2823" s="9" t="s">
        <v>5159</v>
      </c>
      <c r="I2823" s="9" t="s">
        <v>7456</v>
      </c>
      <c r="J2823" s="9">
        <v>127</v>
      </c>
      <c r="K2823" s="9" t="s">
        <v>7489</v>
      </c>
      <c r="L2823" s="9" t="s">
        <v>7507</v>
      </c>
      <c r="M2823" s="9">
        <v>473.95</v>
      </c>
      <c r="N2823" s="9">
        <v>258.20999999999998</v>
      </c>
      <c r="O2823" s="9">
        <v>3</v>
      </c>
      <c r="P2823" s="9">
        <v>0.1</v>
      </c>
      <c r="Q2823" s="9">
        <v>434</v>
      </c>
      <c r="R2823" s="9">
        <v>8</v>
      </c>
    </row>
    <row r="2824" spans="1:18" x14ac:dyDescent="0.3">
      <c r="A2824" s="9">
        <v>2093</v>
      </c>
      <c r="B2824" s="9" t="s">
        <v>2840</v>
      </c>
      <c r="C2824" s="9">
        <v>45</v>
      </c>
      <c r="D2824" s="9" t="s">
        <v>5023</v>
      </c>
      <c r="E2824" s="9" t="s">
        <v>6864</v>
      </c>
      <c r="F2824" s="9">
        <v>0</v>
      </c>
      <c r="G2824" s="9">
        <v>13131</v>
      </c>
      <c r="H2824" s="9" t="s">
        <v>6864</v>
      </c>
      <c r="I2824" s="9" t="s">
        <v>7456</v>
      </c>
      <c r="J2824" s="9">
        <v>119</v>
      </c>
      <c r="K2824" s="9" t="s">
        <v>7459</v>
      </c>
      <c r="L2824" s="9" t="s">
        <v>7507</v>
      </c>
      <c r="M2824" s="9">
        <v>623.87</v>
      </c>
      <c r="N2824" s="9">
        <v>428.77</v>
      </c>
      <c r="O2824" s="9">
        <v>5</v>
      </c>
      <c r="P2824" s="9"/>
      <c r="Q2824" s="9">
        <v>494</v>
      </c>
      <c r="R2824" s="9">
        <v>5</v>
      </c>
    </row>
    <row r="2825" spans="1:18" x14ac:dyDescent="0.3">
      <c r="A2825" s="9">
        <v>2234</v>
      </c>
      <c r="B2825" s="9" t="s">
        <v>2841</v>
      </c>
      <c r="C2825" s="9">
        <v>46</v>
      </c>
      <c r="D2825" s="9" t="s">
        <v>5019</v>
      </c>
      <c r="E2825" s="9" t="s">
        <v>6639</v>
      </c>
      <c r="F2825" s="9">
        <v>1</v>
      </c>
      <c r="G2825" s="9">
        <v>10229</v>
      </c>
      <c r="H2825" s="9" t="s">
        <v>6639</v>
      </c>
      <c r="I2825" s="9" t="s">
        <v>7456</v>
      </c>
      <c r="J2825" s="9">
        <v>122</v>
      </c>
      <c r="K2825" s="9" t="s">
        <v>7465</v>
      </c>
      <c r="L2825" s="9" t="s">
        <v>7510</v>
      </c>
      <c r="M2825" s="9">
        <v>850.51</v>
      </c>
      <c r="N2825" s="9">
        <v>586.12</v>
      </c>
      <c r="O2825" s="9">
        <v>1</v>
      </c>
      <c r="P2825" s="9">
        <v>0.1</v>
      </c>
      <c r="Q2825" s="9">
        <v>359</v>
      </c>
      <c r="R2825" s="9">
        <v>3</v>
      </c>
    </row>
    <row r="2826" spans="1:18" x14ac:dyDescent="0.3">
      <c r="A2826" s="9">
        <v>2124</v>
      </c>
      <c r="B2826" s="9" t="s">
        <v>2842</v>
      </c>
      <c r="C2826" s="9">
        <v>59</v>
      </c>
      <c r="D2826" s="9" t="s">
        <v>5023</v>
      </c>
      <c r="E2826" s="9" t="s">
        <v>6088</v>
      </c>
      <c r="F2826" s="9">
        <v>0</v>
      </c>
      <c r="G2826" s="9">
        <v>11919</v>
      </c>
      <c r="H2826" s="9" t="s">
        <v>6088</v>
      </c>
      <c r="I2826" s="9" t="s">
        <v>7457</v>
      </c>
      <c r="J2826" s="9">
        <v>101</v>
      </c>
      <c r="K2826" s="9" t="s">
        <v>7478</v>
      </c>
      <c r="L2826" s="9" t="s">
        <v>7510</v>
      </c>
      <c r="M2826" s="9">
        <v>474.49</v>
      </c>
      <c r="N2826" s="9">
        <v>295.67</v>
      </c>
      <c r="O2826" s="9">
        <v>5</v>
      </c>
      <c r="P2826" s="9"/>
      <c r="Q2826" s="9">
        <v>633</v>
      </c>
      <c r="R2826" s="9">
        <v>4</v>
      </c>
    </row>
    <row r="2827" spans="1:18" x14ac:dyDescent="0.3">
      <c r="A2827" s="9">
        <v>1697</v>
      </c>
      <c r="B2827" s="9" t="s">
        <v>2843</v>
      </c>
      <c r="C2827" s="9">
        <v>24</v>
      </c>
      <c r="D2827" s="9" t="s">
        <v>5023</v>
      </c>
      <c r="E2827" s="9" t="s">
        <v>6865</v>
      </c>
      <c r="F2827" s="9">
        <v>0</v>
      </c>
      <c r="G2827" s="9">
        <v>11666</v>
      </c>
      <c r="H2827" s="9" t="s">
        <v>6865</v>
      </c>
      <c r="I2827" s="9" t="s">
        <v>7456</v>
      </c>
      <c r="J2827" s="9">
        <v>105</v>
      </c>
      <c r="K2827" s="9" t="s">
        <v>7461</v>
      </c>
      <c r="L2827" s="9" t="s">
        <v>7509</v>
      </c>
      <c r="M2827" s="9">
        <v>1476.89</v>
      </c>
      <c r="N2827" s="9">
        <v>763.22</v>
      </c>
      <c r="O2827" s="9">
        <v>5</v>
      </c>
      <c r="P2827" s="9"/>
      <c r="Q2827" s="9">
        <v>393</v>
      </c>
      <c r="R2827" s="9">
        <v>5</v>
      </c>
    </row>
    <row r="2828" spans="1:18" x14ac:dyDescent="0.3">
      <c r="A2828" s="9">
        <v>1131</v>
      </c>
      <c r="B2828" s="9" t="s">
        <v>2844</v>
      </c>
      <c r="C2828" s="9">
        <v>24</v>
      </c>
      <c r="D2828" s="9" t="s">
        <v>5018</v>
      </c>
      <c r="E2828" s="9" t="s">
        <v>5944</v>
      </c>
      <c r="F2828" s="9">
        <v>0</v>
      </c>
      <c r="G2828" s="9">
        <v>10384</v>
      </c>
      <c r="H2828" s="9" t="s">
        <v>5944</v>
      </c>
      <c r="I2828" s="9" t="s">
        <v>7455</v>
      </c>
      <c r="J2828" s="9">
        <v>149</v>
      </c>
      <c r="K2828" s="9" t="s">
        <v>7467</v>
      </c>
      <c r="L2828" s="9" t="s">
        <v>7508</v>
      </c>
      <c r="M2828" s="9">
        <v>473.03</v>
      </c>
      <c r="N2828" s="9">
        <v>311.99</v>
      </c>
      <c r="O2828" s="9">
        <v>5</v>
      </c>
      <c r="P2828" s="9"/>
      <c r="Q2828" s="9">
        <v>565</v>
      </c>
      <c r="R2828" s="9">
        <v>4</v>
      </c>
    </row>
    <row r="2829" spans="1:18" x14ac:dyDescent="0.3">
      <c r="A2829" s="9">
        <v>2404</v>
      </c>
      <c r="B2829" s="9" t="s">
        <v>2845</v>
      </c>
      <c r="C2829" s="9">
        <v>6</v>
      </c>
      <c r="D2829" s="9" t="s">
        <v>5021</v>
      </c>
      <c r="E2829" s="9" t="s">
        <v>6386</v>
      </c>
      <c r="F2829" s="9">
        <v>0</v>
      </c>
      <c r="G2829" s="9">
        <v>10158</v>
      </c>
      <c r="H2829" s="9" t="s">
        <v>6386</v>
      </c>
      <c r="I2829" s="9" t="s">
        <v>7456</v>
      </c>
      <c r="J2829" s="9">
        <v>133</v>
      </c>
      <c r="K2829" s="9" t="s">
        <v>7498</v>
      </c>
      <c r="L2829" s="9" t="s">
        <v>7508</v>
      </c>
      <c r="M2829" s="9">
        <v>689.41</v>
      </c>
      <c r="N2829" s="9">
        <v>456.83</v>
      </c>
      <c r="O2829" s="9">
        <v>1</v>
      </c>
      <c r="P2829" s="9"/>
      <c r="Q2829" s="9">
        <v>782</v>
      </c>
      <c r="R2829" s="9">
        <v>4</v>
      </c>
    </row>
    <row r="2830" spans="1:18" x14ac:dyDescent="0.3">
      <c r="A2830" s="9">
        <v>2155</v>
      </c>
      <c r="B2830" s="9" t="s">
        <v>2846</v>
      </c>
      <c r="C2830" s="9">
        <v>53</v>
      </c>
      <c r="D2830" s="9" t="s">
        <v>5019</v>
      </c>
      <c r="E2830" s="9" t="s">
        <v>6866</v>
      </c>
      <c r="F2830" s="9">
        <v>1</v>
      </c>
      <c r="G2830" s="9">
        <v>10823</v>
      </c>
      <c r="H2830" s="9" t="s">
        <v>6866</v>
      </c>
      <c r="I2830" s="9" t="s">
        <v>7455</v>
      </c>
      <c r="J2830" s="9">
        <v>119</v>
      </c>
      <c r="K2830" s="9" t="s">
        <v>7459</v>
      </c>
      <c r="L2830" s="9" t="s">
        <v>7510</v>
      </c>
      <c r="M2830" s="9">
        <v>199.75</v>
      </c>
      <c r="N2830" s="9">
        <v>134.44</v>
      </c>
      <c r="O2830" s="9">
        <v>4</v>
      </c>
      <c r="P2830" s="9">
        <v>0.1</v>
      </c>
      <c r="Q2830" s="9">
        <v>794</v>
      </c>
      <c r="R2830" s="9">
        <v>2</v>
      </c>
    </row>
    <row r="2831" spans="1:18" x14ac:dyDescent="0.3">
      <c r="A2831" s="9">
        <v>2043</v>
      </c>
      <c r="B2831" s="9" t="s">
        <v>2847</v>
      </c>
      <c r="C2831" s="9">
        <v>48</v>
      </c>
      <c r="D2831" s="9" t="s">
        <v>5018</v>
      </c>
      <c r="E2831" s="9" t="s">
        <v>6867</v>
      </c>
      <c r="F2831" s="9">
        <v>0</v>
      </c>
      <c r="G2831" s="9">
        <v>12518</v>
      </c>
      <c r="H2831" s="9" t="s">
        <v>6867</v>
      </c>
      <c r="I2831" s="9" t="s">
        <v>7456</v>
      </c>
      <c r="J2831" s="9">
        <v>136</v>
      </c>
      <c r="K2831" s="9" t="s">
        <v>7503</v>
      </c>
      <c r="L2831" s="9" t="s">
        <v>7507</v>
      </c>
      <c r="M2831" s="9">
        <v>427.91</v>
      </c>
      <c r="N2831" s="9">
        <v>253.33</v>
      </c>
      <c r="O2831" s="9">
        <v>1</v>
      </c>
      <c r="P2831" s="9"/>
      <c r="Q2831" s="9">
        <v>750</v>
      </c>
      <c r="R2831" s="9">
        <v>6</v>
      </c>
    </row>
    <row r="2832" spans="1:18" x14ac:dyDescent="0.3">
      <c r="A2832" s="9">
        <v>1535</v>
      </c>
      <c r="B2832" s="9" t="s">
        <v>2848</v>
      </c>
      <c r="C2832" s="9">
        <v>50</v>
      </c>
      <c r="D2832" s="9" t="s">
        <v>5022</v>
      </c>
      <c r="E2832" s="9" t="s">
        <v>6277</v>
      </c>
      <c r="F2832" s="9">
        <v>0</v>
      </c>
      <c r="G2832" s="9">
        <v>13667</v>
      </c>
      <c r="H2832" s="9" t="s">
        <v>6277</v>
      </c>
      <c r="I2832" s="9" t="s">
        <v>7456</v>
      </c>
      <c r="J2832" s="9">
        <v>106</v>
      </c>
      <c r="K2832" s="9" t="s">
        <v>7477</v>
      </c>
      <c r="L2832" s="9" t="s">
        <v>7508</v>
      </c>
      <c r="M2832" s="9">
        <v>120.08</v>
      </c>
      <c r="N2832" s="9">
        <v>55.3</v>
      </c>
      <c r="O2832" s="9">
        <v>5</v>
      </c>
      <c r="P2832" s="9"/>
      <c r="Q2832" s="9">
        <v>861</v>
      </c>
      <c r="R2832" s="9">
        <v>3</v>
      </c>
    </row>
    <row r="2833" spans="1:18" x14ac:dyDescent="0.3">
      <c r="A2833" s="9">
        <v>2013</v>
      </c>
      <c r="B2833" s="9" t="s">
        <v>2849</v>
      </c>
      <c r="C2833" s="9">
        <v>22</v>
      </c>
      <c r="D2833" s="9" t="s">
        <v>5023</v>
      </c>
      <c r="E2833" s="9" t="s">
        <v>5264</v>
      </c>
      <c r="F2833" s="9">
        <v>0</v>
      </c>
      <c r="G2833" s="9">
        <v>10207</v>
      </c>
      <c r="H2833" s="9" t="s">
        <v>5264</v>
      </c>
      <c r="I2833" s="9" t="s">
        <v>7455</v>
      </c>
      <c r="J2833" s="9">
        <v>115</v>
      </c>
      <c r="K2833" s="9" t="s">
        <v>7481</v>
      </c>
      <c r="L2833" s="9" t="s">
        <v>7510</v>
      </c>
      <c r="M2833" s="9">
        <v>861.29</v>
      </c>
      <c r="N2833" s="9">
        <v>368.05</v>
      </c>
      <c r="O2833" s="9">
        <v>2</v>
      </c>
      <c r="P2833" s="9">
        <v>0.1</v>
      </c>
      <c r="Q2833" s="9">
        <v>409</v>
      </c>
      <c r="R2833" s="9">
        <v>5</v>
      </c>
    </row>
    <row r="2834" spans="1:18" x14ac:dyDescent="0.3">
      <c r="A2834" s="9">
        <v>1226</v>
      </c>
      <c r="B2834" s="9" t="s">
        <v>2850</v>
      </c>
      <c r="C2834" s="9">
        <v>15</v>
      </c>
      <c r="D2834" s="9" t="s">
        <v>5021</v>
      </c>
      <c r="E2834" s="9" t="s">
        <v>6236</v>
      </c>
      <c r="F2834" s="9">
        <v>0</v>
      </c>
      <c r="G2834" s="9">
        <v>10173</v>
      </c>
      <c r="H2834" s="9" t="s">
        <v>6236</v>
      </c>
      <c r="I2834" s="9" t="s">
        <v>7456</v>
      </c>
      <c r="J2834" s="9">
        <v>136</v>
      </c>
      <c r="K2834" s="9" t="s">
        <v>7503</v>
      </c>
      <c r="L2834" s="9" t="s">
        <v>7507</v>
      </c>
      <c r="M2834" s="9">
        <v>1139.04</v>
      </c>
      <c r="N2834" s="9">
        <v>768.21</v>
      </c>
      <c r="O2834" s="9">
        <v>2</v>
      </c>
      <c r="P2834" s="9">
        <v>0.1</v>
      </c>
      <c r="Q2834" s="9">
        <v>776</v>
      </c>
      <c r="R2834" s="9">
        <v>6</v>
      </c>
    </row>
    <row r="2835" spans="1:18" x14ac:dyDescent="0.3">
      <c r="A2835" s="9">
        <v>2177</v>
      </c>
      <c r="B2835" s="9" t="s">
        <v>2851</v>
      </c>
      <c r="C2835" s="9">
        <v>20</v>
      </c>
      <c r="D2835" s="9" t="s">
        <v>5019</v>
      </c>
      <c r="E2835" s="9" t="s">
        <v>6140</v>
      </c>
      <c r="F2835" s="9">
        <v>0</v>
      </c>
      <c r="G2835" s="9">
        <v>11823</v>
      </c>
      <c r="H2835" s="9" t="s">
        <v>6140</v>
      </c>
      <c r="I2835" s="9" t="s">
        <v>7457</v>
      </c>
      <c r="J2835" s="9">
        <v>133</v>
      </c>
      <c r="K2835" s="9" t="s">
        <v>7498</v>
      </c>
      <c r="L2835" s="9" t="s">
        <v>7509</v>
      </c>
      <c r="M2835" s="9">
        <v>333.78</v>
      </c>
      <c r="N2835" s="9">
        <v>139.07</v>
      </c>
      <c r="O2835" s="9">
        <v>3</v>
      </c>
      <c r="P2835" s="9"/>
      <c r="Q2835" s="9">
        <v>666</v>
      </c>
      <c r="R2835" s="9">
        <v>6</v>
      </c>
    </row>
    <row r="2836" spans="1:18" x14ac:dyDescent="0.3">
      <c r="A2836" s="9">
        <v>2492</v>
      </c>
      <c r="B2836" s="9" t="s">
        <v>2852</v>
      </c>
      <c r="C2836" s="9">
        <v>26</v>
      </c>
      <c r="D2836" s="9" t="s">
        <v>5020</v>
      </c>
      <c r="E2836" s="9" t="s">
        <v>6104</v>
      </c>
      <c r="F2836" s="9">
        <v>1</v>
      </c>
      <c r="G2836" s="9">
        <v>11104</v>
      </c>
      <c r="H2836" s="9" t="s">
        <v>6104</v>
      </c>
      <c r="I2836" s="9" t="s">
        <v>7457</v>
      </c>
      <c r="J2836" s="9">
        <v>124</v>
      </c>
      <c r="K2836" s="9" t="s">
        <v>7497</v>
      </c>
      <c r="L2836" s="9" t="s">
        <v>7508</v>
      </c>
      <c r="M2836" s="9">
        <v>583.47</v>
      </c>
      <c r="N2836" s="9">
        <v>285.18</v>
      </c>
      <c r="O2836" s="9">
        <v>4</v>
      </c>
      <c r="P2836" s="9"/>
      <c r="Q2836" s="9">
        <v>892</v>
      </c>
      <c r="R2836" s="9">
        <v>4</v>
      </c>
    </row>
    <row r="2837" spans="1:18" x14ac:dyDescent="0.3">
      <c r="A2837" s="9">
        <v>1821</v>
      </c>
      <c r="B2837" s="9" t="s">
        <v>2853</v>
      </c>
      <c r="C2837" s="9">
        <v>63</v>
      </c>
      <c r="D2837" s="9" t="s">
        <v>5019</v>
      </c>
      <c r="E2837" s="9" t="s">
        <v>6670</v>
      </c>
      <c r="F2837" s="9">
        <v>0</v>
      </c>
      <c r="G2837" s="9">
        <v>11041</v>
      </c>
      <c r="H2837" s="9" t="s">
        <v>6670</v>
      </c>
      <c r="I2837" s="9" t="s">
        <v>7455</v>
      </c>
      <c r="J2837" s="9">
        <v>127</v>
      </c>
      <c r="K2837" s="9" t="s">
        <v>7489</v>
      </c>
      <c r="L2837" s="9" t="s">
        <v>7511</v>
      </c>
      <c r="M2837" s="9">
        <v>74.09</v>
      </c>
      <c r="N2837" s="9">
        <v>40.46</v>
      </c>
      <c r="O2837" s="9">
        <v>3</v>
      </c>
      <c r="P2837" s="9">
        <v>0.05</v>
      </c>
      <c r="Q2837" s="9">
        <v>673</v>
      </c>
      <c r="R2837" s="9">
        <v>7</v>
      </c>
    </row>
    <row r="2838" spans="1:18" x14ac:dyDescent="0.3">
      <c r="A2838" s="9">
        <v>1870</v>
      </c>
      <c r="B2838" s="9" t="s">
        <v>2854</v>
      </c>
      <c r="C2838" s="9">
        <v>55</v>
      </c>
      <c r="D2838" s="9" t="s">
        <v>5019</v>
      </c>
      <c r="E2838" s="9" t="s">
        <v>6868</v>
      </c>
      <c r="F2838" s="9">
        <v>0</v>
      </c>
      <c r="G2838" s="9">
        <v>11016</v>
      </c>
      <c r="H2838" s="9" t="s">
        <v>6868</v>
      </c>
      <c r="I2838" s="9" t="s">
        <v>7455</v>
      </c>
      <c r="J2838" s="9">
        <v>149</v>
      </c>
      <c r="K2838" s="9" t="s">
        <v>7467</v>
      </c>
      <c r="L2838" s="9" t="s">
        <v>7507</v>
      </c>
      <c r="M2838" s="9">
        <v>1267.31</v>
      </c>
      <c r="N2838" s="9">
        <v>515.28</v>
      </c>
      <c r="O2838" s="9">
        <v>3</v>
      </c>
      <c r="P2838" s="9">
        <v>0.05</v>
      </c>
      <c r="Q2838" s="9">
        <v>694</v>
      </c>
      <c r="R2838" s="9">
        <v>4</v>
      </c>
    </row>
    <row r="2839" spans="1:18" x14ac:dyDescent="0.3">
      <c r="A2839" s="9">
        <v>1404</v>
      </c>
      <c r="B2839" s="9" t="s">
        <v>2855</v>
      </c>
      <c r="C2839" s="9">
        <v>33</v>
      </c>
      <c r="D2839" s="9" t="s">
        <v>5023</v>
      </c>
      <c r="E2839" s="9" t="s">
        <v>6869</v>
      </c>
      <c r="F2839" s="9">
        <v>0</v>
      </c>
      <c r="G2839" s="9">
        <v>10707</v>
      </c>
      <c r="H2839" s="9" t="s">
        <v>6869</v>
      </c>
      <c r="I2839" s="9" t="s">
        <v>7455</v>
      </c>
      <c r="J2839" s="9">
        <v>111</v>
      </c>
      <c r="K2839" s="9" t="s">
        <v>7476</v>
      </c>
      <c r="L2839" s="9" t="s">
        <v>7510</v>
      </c>
      <c r="M2839" s="9">
        <v>1180.95</v>
      </c>
      <c r="N2839" s="9">
        <v>793.69</v>
      </c>
      <c r="O2839" s="9">
        <v>2</v>
      </c>
      <c r="P2839" s="9">
        <v>0.05</v>
      </c>
      <c r="Q2839" s="9">
        <v>338</v>
      </c>
      <c r="R2839" s="9">
        <v>5</v>
      </c>
    </row>
    <row r="2840" spans="1:18" x14ac:dyDescent="0.3">
      <c r="A2840" s="9">
        <v>1201</v>
      </c>
      <c r="B2840" s="9" t="s">
        <v>2856</v>
      </c>
      <c r="C2840" s="9">
        <v>44</v>
      </c>
      <c r="D2840" s="9" t="s">
        <v>5023</v>
      </c>
      <c r="E2840" s="9" t="s">
        <v>6870</v>
      </c>
      <c r="F2840" s="9">
        <v>0</v>
      </c>
      <c r="G2840" s="9">
        <v>13362</v>
      </c>
      <c r="H2840" s="9" t="s">
        <v>6870</v>
      </c>
      <c r="I2840" s="9" t="s">
        <v>7457</v>
      </c>
      <c r="J2840" s="9">
        <v>149</v>
      </c>
      <c r="K2840" s="9" t="s">
        <v>7467</v>
      </c>
      <c r="L2840" s="9" t="s">
        <v>7509</v>
      </c>
      <c r="M2840" s="9">
        <v>141.72</v>
      </c>
      <c r="N2840" s="9">
        <v>68.900000000000006</v>
      </c>
      <c r="O2840" s="9">
        <v>1</v>
      </c>
      <c r="P2840" s="9"/>
      <c r="Q2840" s="9">
        <v>765</v>
      </c>
      <c r="R2840" s="9">
        <v>5</v>
      </c>
    </row>
    <row r="2841" spans="1:18" x14ac:dyDescent="0.3">
      <c r="A2841" s="9">
        <v>1037</v>
      </c>
      <c r="B2841" s="9" t="s">
        <v>2857</v>
      </c>
      <c r="C2841" s="9">
        <v>29</v>
      </c>
      <c r="D2841" s="9" t="s">
        <v>5020</v>
      </c>
      <c r="E2841" s="9" t="s">
        <v>6162</v>
      </c>
      <c r="F2841" s="9">
        <v>0</v>
      </c>
      <c r="G2841" s="9">
        <v>11383</v>
      </c>
      <c r="H2841" s="9" t="s">
        <v>6162</v>
      </c>
      <c r="I2841" s="9" t="s">
        <v>7455</v>
      </c>
      <c r="J2841" s="9">
        <v>123</v>
      </c>
      <c r="K2841" s="9" t="s">
        <v>7502</v>
      </c>
      <c r="L2841" s="9" t="s">
        <v>7510</v>
      </c>
      <c r="M2841" s="9">
        <v>579.05999999999995</v>
      </c>
      <c r="N2841" s="9">
        <v>236.58</v>
      </c>
      <c r="O2841" s="9">
        <v>3</v>
      </c>
      <c r="P2841" s="9"/>
      <c r="Q2841" s="9">
        <v>450</v>
      </c>
      <c r="R2841" s="9">
        <v>3</v>
      </c>
    </row>
    <row r="2842" spans="1:18" x14ac:dyDescent="0.3">
      <c r="A2842" s="9">
        <v>1941</v>
      </c>
      <c r="B2842" s="9" t="s">
        <v>2858</v>
      </c>
      <c r="C2842" s="9">
        <v>45</v>
      </c>
      <c r="D2842" s="9" t="s">
        <v>5020</v>
      </c>
      <c r="E2842" s="9" t="s">
        <v>6871</v>
      </c>
      <c r="F2842" s="9">
        <v>0</v>
      </c>
      <c r="G2842" s="9">
        <v>11891</v>
      </c>
      <c r="H2842" s="9" t="s">
        <v>6871</v>
      </c>
      <c r="I2842" s="9" t="s">
        <v>7455</v>
      </c>
      <c r="J2842" s="9">
        <v>133</v>
      </c>
      <c r="K2842" s="9" t="s">
        <v>7498</v>
      </c>
      <c r="L2842" s="9" t="s">
        <v>7508</v>
      </c>
      <c r="M2842" s="9">
        <v>1435.17</v>
      </c>
      <c r="N2842" s="9">
        <v>1001.86</v>
      </c>
      <c r="O2842" s="9">
        <v>3</v>
      </c>
      <c r="P2842" s="9">
        <v>0.1</v>
      </c>
      <c r="Q2842" s="9">
        <v>475</v>
      </c>
      <c r="R2842" s="9">
        <v>5</v>
      </c>
    </row>
    <row r="2843" spans="1:18" x14ac:dyDescent="0.3">
      <c r="A2843" s="9">
        <v>1187</v>
      </c>
      <c r="B2843" s="9" t="s">
        <v>2859</v>
      </c>
      <c r="C2843" s="9">
        <v>22</v>
      </c>
      <c r="D2843" s="9" t="s">
        <v>5020</v>
      </c>
      <c r="E2843" s="9" t="s">
        <v>6872</v>
      </c>
      <c r="F2843" s="9">
        <v>0</v>
      </c>
      <c r="G2843" s="9">
        <v>11302</v>
      </c>
      <c r="H2843" s="9" t="s">
        <v>6872</v>
      </c>
      <c r="I2843" s="9" t="s">
        <v>7457</v>
      </c>
      <c r="J2843" s="9">
        <v>141</v>
      </c>
      <c r="K2843" s="9" t="s">
        <v>7490</v>
      </c>
      <c r="L2843" s="9" t="s">
        <v>7509</v>
      </c>
      <c r="M2843" s="9">
        <v>618.44000000000005</v>
      </c>
      <c r="N2843" s="9">
        <v>305.14999999999998</v>
      </c>
      <c r="O2843" s="9">
        <v>4</v>
      </c>
      <c r="P2843" s="9">
        <v>0.1</v>
      </c>
      <c r="Q2843" s="9">
        <v>346</v>
      </c>
      <c r="R2843" s="9">
        <v>6</v>
      </c>
    </row>
    <row r="2844" spans="1:18" x14ac:dyDescent="0.3">
      <c r="A2844" s="9">
        <v>2080</v>
      </c>
      <c r="B2844" s="9" t="s">
        <v>2860</v>
      </c>
      <c r="C2844" s="9">
        <v>51</v>
      </c>
      <c r="D2844" s="9" t="s">
        <v>5018</v>
      </c>
      <c r="E2844" s="9" t="s">
        <v>6873</v>
      </c>
      <c r="F2844" s="9">
        <v>0</v>
      </c>
      <c r="G2844" s="9">
        <v>13022</v>
      </c>
      <c r="H2844" s="9" t="s">
        <v>6873</v>
      </c>
      <c r="I2844" s="9" t="s">
        <v>7455</v>
      </c>
      <c r="J2844" s="9">
        <v>146</v>
      </c>
      <c r="K2844" s="9" t="s">
        <v>7505</v>
      </c>
      <c r="L2844" s="9" t="s">
        <v>7508</v>
      </c>
      <c r="M2844" s="9">
        <v>813</v>
      </c>
      <c r="N2844" s="9">
        <v>539.04</v>
      </c>
      <c r="O2844" s="9">
        <v>2</v>
      </c>
      <c r="P2844" s="9"/>
      <c r="Q2844" s="9">
        <v>847</v>
      </c>
      <c r="R2844" s="9">
        <v>2</v>
      </c>
    </row>
    <row r="2845" spans="1:18" x14ac:dyDescent="0.3">
      <c r="A2845" s="9">
        <v>1940</v>
      </c>
      <c r="B2845" s="9" t="s">
        <v>2861</v>
      </c>
      <c r="C2845" s="9">
        <v>27</v>
      </c>
      <c r="D2845" s="9" t="s">
        <v>5018</v>
      </c>
      <c r="E2845" s="9" t="s">
        <v>5368</v>
      </c>
      <c r="F2845" s="9">
        <v>0</v>
      </c>
      <c r="G2845" s="9">
        <v>12444</v>
      </c>
      <c r="H2845" s="9" t="s">
        <v>5368</v>
      </c>
      <c r="I2845" s="9" t="s">
        <v>7456</v>
      </c>
      <c r="J2845" s="9">
        <v>147</v>
      </c>
      <c r="K2845" s="9" t="s">
        <v>7474</v>
      </c>
      <c r="L2845" s="9" t="s">
        <v>7508</v>
      </c>
      <c r="M2845" s="9">
        <v>565.1</v>
      </c>
      <c r="N2845" s="9">
        <v>302.92</v>
      </c>
      <c r="O2845" s="9">
        <v>1</v>
      </c>
      <c r="P2845" s="9"/>
      <c r="Q2845" s="9">
        <v>566</v>
      </c>
      <c r="R2845" s="9">
        <v>2</v>
      </c>
    </row>
    <row r="2846" spans="1:18" x14ac:dyDescent="0.3">
      <c r="A2846" s="9">
        <v>2043</v>
      </c>
      <c r="B2846" s="9" t="s">
        <v>2862</v>
      </c>
      <c r="C2846" s="9">
        <v>52</v>
      </c>
      <c r="D2846" s="9" t="s">
        <v>5023</v>
      </c>
      <c r="E2846" s="9" t="s">
        <v>5503</v>
      </c>
      <c r="F2846" s="9">
        <v>0</v>
      </c>
      <c r="G2846" s="9">
        <v>13021</v>
      </c>
      <c r="H2846" s="9" t="s">
        <v>5503</v>
      </c>
      <c r="I2846" s="9" t="s">
        <v>7456</v>
      </c>
      <c r="J2846" s="9">
        <v>129</v>
      </c>
      <c r="K2846" s="9" t="s">
        <v>7471</v>
      </c>
      <c r="L2846" s="9" t="s">
        <v>7508</v>
      </c>
      <c r="M2846" s="9">
        <v>914.39</v>
      </c>
      <c r="N2846" s="9">
        <v>547.66</v>
      </c>
      <c r="O2846" s="9">
        <v>4</v>
      </c>
      <c r="P2846" s="9">
        <v>0.1</v>
      </c>
      <c r="Q2846" s="9">
        <v>750</v>
      </c>
      <c r="R2846" s="9">
        <v>6</v>
      </c>
    </row>
    <row r="2847" spans="1:18" x14ac:dyDescent="0.3">
      <c r="A2847" s="9">
        <v>1272</v>
      </c>
      <c r="B2847" s="9" t="s">
        <v>2863</v>
      </c>
      <c r="C2847" s="9">
        <v>33</v>
      </c>
      <c r="D2847" s="9" t="s">
        <v>5023</v>
      </c>
      <c r="E2847" s="9" t="s">
        <v>6874</v>
      </c>
      <c r="F2847" s="9">
        <v>1</v>
      </c>
      <c r="G2847" s="9">
        <v>12813</v>
      </c>
      <c r="H2847" s="9" t="s">
        <v>6874</v>
      </c>
      <c r="I2847" s="9" t="s">
        <v>7456</v>
      </c>
      <c r="J2847" s="9">
        <v>131</v>
      </c>
      <c r="K2847" s="9" t="s">
        <v>7504</v>
      </c>
      <c r="L2847" s="9" t="s">
        <v>7508</v>
      </c>
      <c r="M2847" s="9">
        <v>1468.33</v>
      </c>
      <c r="N2847" s="9">
        <v>693.53</v>
      </c>
      <c r="O2847" s="9">
        <v>1</v>
      </c>
      <c r="P2847" s="9"/>
      <c r="Q2847" s="9">
        <v>814</v>
      </c>
      <c r="R2847" s="9">
        <v>4</v>
      </c>
    </row>
    <row r="2848" spans="1:18" x14ac:dyDescent="0.3">
      <c r="A2848" s="9">
        <v>2142</v>
      </c>
      <c r="B2848" s="9" t="s">
        <v>2864</v>
      </c>
      <c r="C2848" s="9">
        <v>28</v>
      </c>
      <c r="D2848" s="9" t="s">
        <v>5020</v>
      </c>
      <c r="E2848" s="9" t="s">
        <v>6875</v>
      </c>
      <c r="F2848" s="9">
        <v>0</v>
      </c>
      <c r="G2848" s="9">
        <v>13213</v>
      </c>
      <c r="H2848" s="9" t="s">
        <v>6875</v>
      </c>
      <c r="I2848" s="9" t="s">
        <v>7456</v>
      </c>
      <c r="J2848" s="9">
        <v>101</v>
      </c>
      <c r="K2848" s="9" t="s">
        <v>7478</v>
      </c>
      <c r="L2848" s="9" t="s">
        <v>7508</v>
      </c>
      <c r="M2848" s="9">
        <v>1496.38</v>
      </c>
      <c r="N2848" s="9">
        <v>824.3</v>
      </c>
      <c r="O2848" s="9">
        <v>1</v>
      </c>
      <c r="P2848" s="9"/>
      <c r="Q2848" s="9">
        <v>504</v>
      </c>
      <c r="R2848" s="9">
        <v>4</v>
      </c>
    </row>
    <row r="2849" spans="1:18" x14ac:dyDescent="0.3">
      <c r="A2849" s="9">
        <v>1582</v>
      </c>
      <c r="B2849" s="9" t="s">
        <v>2865</v>
      </c>
      <c r="C2849" s="9">
        <v>64</v>
      </c>
      <c r="D2849" s="9" t="s">
        <v>5018</v>
      </c>
      <c r="E2849" s="9" t="s">
        <v>6876</v>
      </c>
      <c r="F2849" s="9">
        <v>0</v>
      </c>
      <c r="G2849" s="9">
        <v>10676</v>
      </c>
      <c r="H2849" s="9" t="s">
        <v>6876</v>
      </c>
      <c r="I2849" s="9" t="s">
        <v>7457</v>
      </c>
      <c r="J2849" s="9">
        <v>134</v>
      </c>
      <c r="K2849" s="9" t="s">
        <v>7482</v>
      </c>
      <c r="L2849" s="9" t="s">
        <v>7507</v>
      </c>
      <c r="M2849" s="9">
        <v>1173.3399999999999</v>
      </c>
      <c r="N2849" s="9">
        <v>560.03</v>
      </c>
      <c r="O2849" s="9">
        <v>3</v>
      </c>
      <c r="P2849" s="9"/>
      <c r="Q2849" s="9">
        <v>643</v>
      </c>
      <c r="R2849" s="9">
        <v>2</v>
      </c>
    </row>
    <row r="2850" spans="1:18" x14ac:dyDescent="0.3">
      <c r="A2850" s="9">
        <v>1515</v>
      </c>
      <c r="B2850" s="9" t="s">
        <v>2866</v>
      </c>
      <c r="C2850" s="9">
        <v>42</v>
      </c>
      <c r="D2850" s="9" t="s">
        <v>5021</v>
      </c>
      <c r="E2850" s="9" t="s">
        <v>6877</v>
      </c>
      <c r="F2850" s="9">
        <v>0</v>
      </c>
      <c r="G2850" s="9">
        <v>12564</v>
      </c>
      <c r="H2850" s="9" t="s">
        <v>6877</v>
      </c>
      <c r="I2850" s="9" t="s">
        <v>7456</v>
      </c>
      <c r="J2850" s="9">
        <v>118</v>
      </c>
      <c r="K2850" s="9" t="s">
        <v>7501</v>
      </c>
      <c r="L2850" s="9" t="s">
        <v>7509</v>
      </c>
      <c r="M2850" s="9">
        <v>636.25</v>
      </c>
      <c r="N2850" s="9">
        <v>436.04</v>
      </c>
      <c r="O2850" s="9">
        <v>4</v>
      </c>
      <c r="P2850" s="9"/>
      <c r="Q2850" s="9">
        <v>514</v>
      </c>
      <c r="R2850" s="9">
        <v>7</v>
      </c>
    </row>
    <row r="2851" spans="1:18" x14ac:dyDescent="0.3">
      <c r="A2851" s="9">
        <v>2244</v>
      </c>
      <c r="B2851" s="9" t="s">
        <v>2867</v>
      </c>
      <c r="C2851" s="9">
        <v>35</v>
      </c>
      <c r="D2851" s="9" t="s">
        <v>5018</v>
      </c>
      <c r="E2851" s="9" t="s">
        <v>6729</v>
      </c>
      <c r="F2851" s="9">
        <v>1</v>
      </c>
      <c r="G2851" s="9">
        <v>13322</v>
      </c>
      <c r="H2851" s="9" t="s">
        <v>6729</v>
      </c>
      <c r="I2851" s="9" t="s">
        <v>7456</v>
      </c>
      <c r="J2851" s="9">
        <v>118</v>
      </c>
      <c r="K2851" s="9" t="s">
        <v>7501</v>
      </c>
      <c r="L2851" s="9" t="s">
        <v>7510</v>
      </c>
      <c r="M2851" s="9">
        <v>766.93</v>
      </c>
      <c r="N2851" s="9">
        <v>320.79000000000002</v>
      </c>
      <c r="O2851" s="9">
        <v>3</v>
      </c>
      <c r="P2851" s="9"/>
      <c r="Q2851" s="9">
        <v>1043</v>
      </c>
      <c r="R2851" s="9">
        <v>3</v>
      </c>
    </row>
    <row r="2852" spans="1:18" x14ac:dyDescent="0.3">
      <c r="A2852" s="9">
        <v>1525</v>
      </c>
      <c r="B2852" s="9" t="s">
        <v>2868</v>
      </c>
      <c r="C2852" s="9">
        <v>51</v>
      </c>
      <c r="D2852" s="9" t="s">
        <v>5023</v>
      </c>
      <c r="E2852" s="9" t="s">
        <v>5423</v>
      </c>
      <c r="F2852" s="9">
        <v>0</v>
      </c>
      <c r="G2852" s="9">
        <v>10661</v>
      </c>
      <c r="H2852" s="9" t="s">
        <v>5423</v>
      </c>
      <c r="I2852" s="9" t="s">
        <v>7457</v>
      </c>
      <c r="J2852" s="9">
        <v>106</v>
      </c>
      <c r="K2852" s="9" t="s">
        <v>7477</v>
      </c>
      <c r="L2852" s="9" t="s">
        <v>7510</v>
      </c>
      <c r="M2852" s="9">
        <v>567.26</v>
      </c>
      <c r="N2852" s="9">
        <v>273.64999999999998</v>
      </c>
      <c r="O2852" s="9">
        <v>5</v>
      </c>
      <c r="P2852" s="9"/>
      <c r="Q2852" s="9">
        <v>377</v>
      </c>
      <c r="R2852" s="9">
        <v>5</v>
      </c>
    </row>
    <row r="2853" spans="1:18" x14ac:dyDescent="0.3">
      <c r="A2853" s="9">
        <v>1335</v>
      </c>
      <c r="B2853" s="9" t="s">
        <v>2869</v>
      </c>
      <c r="C2853" s="9">
        <v>19</v>
      </c>
      <c r="D2853" s="9" t="s">
        <v>5018</v>
      </c>
      <c r="E2853" s="9" t="s">
        <v>6878</v>
      </c>
      <c r="F2853" s="9">
        <v>0</v>
      </c>
      <c r="G2853" s="9">
        <v>11563</v>
      </c>
      <c r="H2853" s="9" t="s">
        <v>6878</v>
      </c>
      <c r="I2853" s="9" t="s">
        <v>7457</v>
      </c>
      <c r="J2853" s="9">
        <v>140</v>
      </c>
      <c r="K2853" s="9" t="s">
        <v>7468</v>
      </c>
      <c r="L2853" s="9" t="s">
        <v>7507</v>
      </c>
      <c r="M2853" s="9">
        <v>1479.08</v>
      </c>
      <c r="N2853" s="9">
        <v>987.93</v>
      </c>
      <c r="O2853" s="9">
        <v>1</v>
      </c>
      <c r="P2853" s="9"/>
      <c r="Q2853" s="9">
        <v>516</v>
      </c>
      <c r="R2853" s="9">
        <v>6</v>
      </c>
    </row>
    <row r="2854" spans="1:18" x14ac:dyDescent="0.3">
      <c r="A2854" s="9">
        <v>1697</v>
      </c>
      <c r="B2854" s="9" t="s">
        <v>2870</v>
      </c>
      <c r="C2854" s="9">
        <v>56</v>
      </c>
      <c r="D2854" s="9" t="s">
        <v>5023</v>
      </c>
      <c r="E2854" s="9" t="s">
        <v>6756</v>
      </c>
      <c r="F2854" s="9">
        <v>0</v>
      </c>
      <c r="G2854" s="9">
        <v>11260</v>
      </c>
      <c r="H2854" s="9" t="s">
        <v>6756</v>
      </c>
      <c r="I2854" s="9" t="s">
        <v>7457</v>
      </c>
      <c r="J2854" s="9">
        <v>101</v>
      </c>
      <c r="K2854" s="9" t="s">
        <v>7478</v>
      </c>
      <c r="L2854" s="9" t="s">
        <v>7510</v>
      </c>
      <c r="M2854" s="9">
        <v>1076.25</v>
      </c>
      <c r="N2854" s="9">
        <v>585.49</v>
      </c>
      <c r="O2854" s="9">
        <v>4</v>
      </c>
      <c r="P2854" s="9">
        <v>0.2</v>
      </c>
      <c r="Q2854" s="9">
        <v>393</v>
      </c>
      <c r="R2854" s="9">
        <v>5</v>
      </c>
    </row>
    <row r="2855" spans="1:18" x14ac:dyDescent="0.3">
      <c r="A2855" s="9">
        <v>2078</v>
      </c>
      <c r="B2855" s="9" t="s">
        <v>2871</v>
      </c>
      <c r="C2855" s="9">
        <v>37</v>
      </c>
      <c r="D2855" s="9" t="s">
        <v>5020</v>
      </c>
      <c r="E2855" s="9" t="s">
        <v>5161</v>
      </c>
      <c r="F2855" s="9">
        <v>1</v>
      </c>
      <c r="G2855" s="9">
        <v>13203</v>
      </c>
      <c r="H2855" s="9" t="s">
        <v>5161</v>
      </c>
      <c r="I2855" s="9" t="s">
        <v>7456</v>
      </c>
      <c r="J2855" s="9">
        <v>147</v>
      </c>
      <c r="K2855" s="9" t="s">
        <v>7474</v>
      </c>
      <c r="L2855" s="9" t="s">
        <v>7510</v>
      </c>
      <c r="M2855" s="9">
        <v>700.95</v>
      </c>
      <c r="N2855" s="9">
        <v>406.57</v>
      </c>
      <c r="O2855" s="9">
        <v>2</v>
      </c>
      <c r="P2855" s="9">
        <v>0.2</v>
      </c>
      <c r="Q2855" s="9">
        <v>1697</v>
      </c>
      <c r="R2855" s="9">
        <v>1</v>
      </c>
    </row>
    <row r="2856" spans="1:18" x14ac:dyDescent="0.3">
      <c r="A2856" s="9">
        <v>1499</v>
      </c>
      <c r="B2856" s="9" t="s">
        <v>2872</v>
      </c>
      <c r="C2856" s="9">
        <v>49</v>
      </c>
      <c r="D2856" s="9" t="s">
        <v>5020</v>
      </c>
      <c r="E2856" s="9" t="s">
        <v>6061</v>
      </c>
      <c r="F2856" s="9">
        <v>0</v>
      </c>
      <c r="G2856" s="9">
        <v>12353</v>
      </c>
      <c r="H2856" s="9" t="s">
        <v>6061</v>
      </c>
      <c r="I2856" s="9" t="s">
        <v>7455</v>
      </c>
      <c r="J2856" s="9">
        <v>142</v>
      </c>
      <c r="K2856" s="9" t="s">
        <v>7500</v>
      </c>
      <c r="L2856" s="9" t="s">
        <v>7510</v>
      </c>
      <c r="M2856" s="9">
        <v>67.569999999999993</v>
      </c>
      <c r="N2856" s="9">
        <v>40.24</v>
      </c>
      <c r="O2856" s="9">
        <v>3</v>
      </c>
      <c r="P2856" s="9">
        <v>0.2</v>
      </c>
      <c r="Q2856" s="9">
        <v>608</v>
      </c>
      <c r="R2856" s="9">
        <v>5</v>
      </c>
    </row>
    <row r="2857" spans="1:18" x14ac:dyDescent="0.3">
      <c r="A2857" s="9">
        <v>1899</v>
      </c>
      <c r="B2857" s="9" t="s">
        <v>2873</v>
      </c>
      <c r="C2857" s="9">
        <v>16</v>
      </c>
      <c r="D2857" s="9" t="s">
        <v>5020</v>
      </c>
      <c r="E2857" s="9" t="s">
        <v>6879</v>
      </c>
      <c r="F2857" s="9">
        <v>0</v>
      </c>
      <c r="G2857" s="9">
        <v>10357</v>
      </c>
      <c r="H2857" s="9" t="s">
        <v>6879</v>
      </c>
      <c r="I2857" s="9" t="s">
        <v>7455</v>
      </c>
      <c r="J2857" s="9">
        <v>130</v>
      </c>
      <c r="K2857" s="9" t="s">
        <v>7487</v>
      </c>
      <c r="L2857" s="9" t="s">
        <v>7509</v>
      </c>
      <c r="M2857" s="9">
        <v>804.7</v>
      </c>
      <c r="N2857" s="9">
        <v>339</v>
      </c>
      <c r="O2857" s="9">
        <v>5</v>
      </c>
      <c r="P2857" s="9">
        <v>0.1</v>
      </c>
      <c r="Q2857" s="9">
        <v>788</v>
      </c>
      <c r="R2857" s="9">
        <v>5</v>
      </c>
    </row>
    <row r="2858" spans="1:18" x14ac:dyDescent="0.3">
      <c r="A2858" s="9">
        <v>1765</v>
      </c>
      <c r="B2858" s="9" t="s">
        <v>2874</v>
      </c>
      <c r="C2858" s="9">
        <v>34</v>
      </c>
      <c r="D2858" s="9" t="s">
        <v>5021</v>
      </c>
      <c r="E2858" s="9" t="s">
        <v>5738</v>
      </c>
      <c r="F2858" s="9">
        <v>1</v>
      </c>
      <c r="G2858" s="9">
        <v>11308</v>
      </c>
      <c r="H2858" s="9" t="s">
        <v>5738</v>
      </c>
      <c r="I2858" s="9" t="s">
        <v>7456</v>
      </c>
      <c r="J2858" s="9">
        <v>104</v>
      </c>
      <c r="K2858" s="9" t="s">
        <v>7499</v>
      </c>
      <c r="L2858" s="9" t="s">
        <v>7510</v>
      </c>
      <c r="M2858" s="9">
        <v>1476.7</v>
      </c>
      <c r="N2858" s="9">
        <v>598.54</v>
      </c>
      <c r="O2858" s="9">
        <v>5</v>
      </c>
      <c r="P2858" s="9"/>
      <c r="Q2858" s="9">
        <v>1686</v>
      </c>
      <c r="R2858" s="9">
        <v>1</v>
      </c>
    </row>
    <row r="2859" spans="1:18" x14ac:dyDescent="0.3">
      <c r="A2859" s="9">
        <v>1535</v>
      </c>
      <c r="B2859" s="9" t="s">
        <v>2875</v>
      </c>
      <c r="C2859" s="9">
        <v>40</v>
      </c>
      <c r="D2859" s="9" t="s">
        <v>5021</v>
      </c>
      <c r="E2859" s="9" t="s">
        <v>6880</v>
      </c>
      <c r="F2859" s="9">
        <v>0</v>
      </c>
      <c r="G2859" s="9">
        <v>11316</v>
      </c>
      <c r="H2859" s="9" t="s">
        <v>6880</v>
      </c>
      <c r="I2859" s="9" t="s">
        <v>7455</v>
      </c>
      <c r="J2859" s="9">
        <v>132</v>
      </c>
      <c r="K2859" s="9" t="s">
        <v>7506</v>
      </c>
      <c r="L2859" s="9" t="s">
        <v>7509</v>
      </c>
      <c r="M2859" s="9">
        <v>808.44</v>
      </c>
      <c r="N2859" s="9">
        <v>550.83000000000004</v>
      </c>
      <c r="O2859" s="9">
        <v>5</v>
      </c>
      <c r="P2859" s="9"/>
      <c r="Q2859" s="9">
        <v>861</v>
      </c>
      <c r="R2859" s="9">
        <v>3</v>
      </c>
    </row>
    <row r="2860" spans="1:18" x14ac:dyDescent="0.3">
      <c r="A2860" s="9">
        <v>1161</v>
      </c>
      <c r="B2860" s="9" t="s">
        <v>2876</v>
      </c>
      <c r="C2860" s="9">
        <v>55</v>
      </c>
      <c r="D2860" s="9" t="s">
        <v>5023</v>
      </c>
      <c r="E2860" s="9" t="s">
        <v>5255</v>
      </c>
      <c r="F2860" s="9">
        <v>0</v>
      </c>
      <c r="G2860" s="9">
        <v>13234</v>
      </c>
      <c r="H2860" s="9" t="s">
        <v>5255</v>
      </c>
      <c r="I2860" s="9" t="s">
        <v>7455</v>
      </c>
      <c r="J2860" s="9">
        <v>110</v>
      </c>
      <c r="K2860" s="9" t="s">
        <v>7493</v>
      </c>
      <c r="L2860" s="9" t="s">
        <v>7510</v>
      </c>
      <c r="M2860" s="9">
        <v>314.52</v>
      </c>
      <c r="N2860" s="9">
        <v>151.43</v>
      </c>
      <c r="O2860" s="9">
        <v>3</v>
      </c>
      <c r="P2860" s="9"/>
      <c r="Q2860" s="9">
        <v>455</v>
      </c>
      <c r="R2860" s="9">
        <v>6</v>
      </c>
    </row>
    <row r="2861" spans="1:18" x14ac:dyDescent="0.3">
      <c r="A2861" s="9">
        <v>1593</v>
      </c>
      <c r="B2861" s="9" t="s">
        <v>2877</v>
      </c>
      <c r="C2861" s="9">
        <v>50</v>
      </c>
      <c r="D2861" s="9" t="s">
        <v>5019</v>
      </c>
      <c r="E2861" s="9" t="s">
        <v>5541</v>
      </c>
      <c r="F2861" s="9">
        <v>0</v>
      </c>
      <c r="G2861" s="9">
        <v>13987</v>
      </c>
      <c r="H2861" s="9" t="s">
        <v>5541</v>
      </c>
      <c r="I2861" s="9" t="s">
        <v>7457</v>
      </c>
      <c r="J2861" s="9">
        <v>143</v>
      </c>
      <c r="K2861" s="9" t="s">
        <v>7475</v>
      </c>
      <c r="L2861" s="9" t="s">
        <v>7510</v>
      </c>
      <c r="M2861" s="9">
        <v>82.04</v>
      </c>
      <c r="N2861" s="9">
        <v>42.18</v>
      </c>
      <c r="O2861" s="9">
        <v>2</v>
      </c>
      <c r="P2861" s="9"/>
      <c r="Q2861" s="9">
        <v>506</v>
      </c>
      <c r="R2861" s="9">
        <v>5</v>
      </c>
    </row>
    <row r="2862" spans="1:18" x14ac:dyDescent="0.3">
      <c r="A2862" s="9">
        <v>1158</v>
      </c>
      <c r="B2862" s="9" t="s">
        <v>2878</v>
      </c>
      <c r="C2862" s="9">
        <v>34</v>
      </c>
      <c r="D2862" s="9" t="s">
        <v>5022</v>
      </c>
      <c r="E2862" s="9" t="s">
        <v>6443</v>
      </c>
      <c r="F2862" s="9">
        <v>0</v>
      </c>
      <c r="G2862" s="9">
        <v>10418</v>
      </c>
      <c r="H2862" s="9" t="s">
        <v>6443</v>
      </c>
      <c r="I2862" s="9" t="s">
        <v>7456</v>
      </c>
      <c r="J2862" s="9">
        <v>105</v>
      </c>
      <c r="K2862" s="9" t="s">
        <v>7461</v>
      </c>
      <c r="L2862" s="9" t="s">
        <v>7509</v>
      </c>
      <c r="M2862" s="9">
        <v>564.32000000000005</v>
      </c>
      <c r="N2862" s="9">
        <v>341.2</v>
      </c>
      <c r="O2862" s="9">
        <v>4</v>
      </c>
      <c r="P2862" s="9"/>
      <c r="Q2862" s="9">
        <v>393</v>
      </c>
      <c r="R2862" s="9">
        <v>4</v>
      </c>
    </row>
    <row r="2863" spans="1:18" x14ac:dyDescent="0.3">
      <c r="A2863" s="9">
        <v>2211</v>
      </c>
      <c r="B2863" s="9" t="s">
        <v>2879</v>
      </c>
      <c r="C2863" s="9">
        <v>44</v>
      </c>
      <c r="D2863" s="9" t="s">
        <v>5021</v>
      </c>
      <c r="E2863" s="9" t="s">
        <v>6081</v>
      </c>
      <c r="F2863" s="9">
        <v>0</v>
      </c>
      <c r="G2863" s="9">
        <v>13810</v>
      </c>
      <c r="H2863" s="9" t="s">
        <v>6081</v>
      </c>
      <c r="I2863" s="9" t="s">
        <v>7456</v>
      </c>
      <c r="J2863" s="9">
        <v>109</v>
      </c>
      <c r="K2863" s="9" t="s">
        <v>7466</v>
      </c>
      <c r="L2863" s="9" t="s">
        <v>7507</v>
      </c>
      <c r="M2863" s="9">
        <v>1381.43</v>
      </c>
      <c r="N2863" s="9">
        <v>650.5</v>
      </c>
      <c r="O2863" s="9">
        <v>1</v>
      </c>
      <c r="P2863" s="9"/>
      <c r="Q2863" s="9">
        <v>372</v>
      </c>
      <c r="R2863" s="9">
        <v>5</v>
      </c>
    </row>
    <row r="2864" spans="1:18" x14ac:dyDescent="0.3">
      <c r="A2864" s="9">
        <v>1059</v>
      </c>
      <c r="B2864" s="9" t="s">
        <v>2880</v>
      </c>
      <c r="C2864" s="9">
        <v>58</v>
      </c>
      <c r="D2864" s="9" t="s">
        <v>5023</v>
      </c>
      <c r="E2864" s="9" t="s">
        <v>5681</v>
      </c>
      <c r="F2864" s="9">
        <v>1</v>
      </c>
      <c r="G2864" s="9">
        <v>11491</v>
      </c>
      <c r="H2864" s="9" t="s">
        <v>5681</v>
      </c>
      <c r="I2864" s="9" t="s">
        <v>7455</v>
      </c>
      <c r="J2864" s="9">
        <v>105</v>
      </c>
      <c r="K2864" s="9" t="s">
        <v>7461</v>
      </c>
      <c r="L2864" s="9" t="s">
        <v>7510</v>
      </c>
      <c r="M2864" s="9">
        <v>1495</v>
      </c>
      <c r="N2864" s="9">
        <v>926.78</v>
      </c>
      <c r="O2864" s="9">
        <v>2</v>
      </c>
      <c r="P2864" s="9">
        <v>0.2</v>
      </c>
      <c r="Q2864" s="9">
        <v>1550</v>
      </c>
      <c r="R2864" s="9">
        <v>1</v>
      </c>
    </row>
    <row r="2865" spans="1:18" x14ac:dyDescent="0.3">
      <c r="A2865" s="9">
        <v>1914</v>
      </c>
      <c r="B2865" s="9" t="s">
        <v>2881</v>
      </c>
      <c r="C2865" s="9">
        <v>37</v>
      </c>
      <c r="D2865" s="9" t="s">
        <v>5018</v>
      </c>
      <c r="E2865" s="9" t="s">
        <v>5486</v>
      </c>
      <c r="F2865" s="9">
        <v>1</v>
      </c>
      <c r="G2865" s="9">
        <v>10641</v>
      </c>
      <c r="H2865" s="9" t="s">
        <v>5486</v>
      </c>
      <c r="I2865" s="9" t="s">
        <v>7456</v>
      </c>
      <c r="J2865" s="9">
        <v>111</v>
      </c>
      <c r="K2865" s="9" t="s">
        <v>7476</v>
      </c>
      <c r="L2865" s="9" t="s">
        <v>7508</v>
      </c>
      <c r="M2865" s="9">
        <v>1420.78</v>
      </c>
      <c r="N2865" s="9">
        <v>763.63</v>
      </c>
      <c r="O2865" s="9">
        <v>3</v>
      </c>
      <c r="P2865" s="9"/>
      <c r="Q2865" s="9">
        <v>514</v>
      </c>
      <c r="R2865" s="9">
        <v>4</v>
      </c>
    </row>
    <row r="2866" spans="1:18" x14ac:dyDescent="0.3">
      <c r="A2866" s="9">
        <v>2342</v>
      </c>
      <c r="B2866" s="9" t="s">
        <v>2882</v>
      </c>
      <c r="C2866" s="9">
        <v>35</v>
      </c>
      <c r="D2866" s="9" t="s">
        <v>5020</v>
      </c>
      <c r="E2866" s="9" t="s">
        <v>5111</v>
      </c>
      <c r="F2866" s="9">
        <v>0</v>
      </c>
      <c r="G2866" s="9">
        <v>13955</v>
      </c>
      <c r="H2866" s="9" t="s">
        <v>5111</v>
      </c>
      <c r="I2866" s="9" t="s">
        <v>7457</v>
      </c>
      <c r="J2866" s="9">
        <v>135</v>
      </c>
      <c r="K2866" s="9" t="s">
        <v>7458</v>
      </c>
      <c r="L2866" s="9" t="s">
        <v>7508</v>
      </c>
      <c r="M2866" s="9">
        <v>1107.6600000000001</v>
      </c>
      <c r="N2866" s="9">
        <v>727.71</v>
      </c>
      <c r="O2866" s="9">
        <v>4</v>
      </c>
      <c r="P2866" s="9"/>
      <c r="Q2866" s="9">
        <v>334</v>
      </c>
      <c r="R2866" s="9">
        <v>4</v>
      </c>
    </row>
    <row r="2867" spans="1:18" x14ac:dyDescent="0.3">
      <c r="A2867" s="9">
        <v>1210</v>
      </c>
      <c r="B2867" s="9" t="s">
        <v>2883</v>
      </c>
      <c r="C2867" s="9">
        <v>11</v>
      </c>
      <c r="D2867" s="9" t="s">
        <v>5020</v>
      </c>
      <c r="E2867" s="9" t="s">
        <v>6803</v>
      </c>
      <c r="F2867" s="9">
        <v>0</v>
      </c>
      <c r="G2867" s="9">
        <v>11593</v>
      </c>
      <c r="H2867" s="9" t="s">
        <v>6803</v>
      </c>
      <c r="I2867" s="9" t="s">
        <v>7455</v>
      </c>
      <c r="J2867" s="9">
        <v>127</v>
      </c>
      <c r="K2867" s="9" t="s">
        <v>7489</v>
      </c>
      <c r="L2867" s="9" t="s">
        <v>7507</v>
      </c>
      <c r="M2867" s="9">
        <v>859.31</v>
      </c>
      <c r="N2867" s="9">
        <v>415.53</v>
      </c>
      <c r="O2867" s="9">
        <v>1</v>
      </c>
      <c r="P2867" s="9"/>
      <c r="Q2867" s="9">
        <v>505</v>
      </c>
      <c r="R2867" s="9">
        <v>3</v>
      </c>
    </row>
    <row r="2868" spans="1:18" x14ac:dyDescent="0.3">
      <c r="A2868" s="9">
        <v>1405</v>
      </c>
      <c r="B2868" s="9" t="s">
        <v>2884</v>
      </c>
      <c r="C2868" s="9">
        <v>35</v>
      </c>
      <c r="D2868" s="9" t="s">
        <v>5020</v>
      </c>
      <c r="E2868" s="9" t="s">
        <v>5647</v>
      </c>
      <c r="F2868" s="9">
        <v>1</v>
      </c>
      <c r="G2868" s="9">
        <v>10506</v>
      </c>
      <c r="H2868" s="9" t="s">
        <v>5647</v>
      </c>
      <c r="I2868" s="9" t="s">
        <v>7457</v>
      </c>
      <c r="J2868" s="9">
        <v>104</v>
      </c>
      <c r="K2868" s="9" t="s">
        <v>7499</v>
      </c>
      <c r="L2868" s="9" t="s">
        <v>7508</v>
      </c>
      <c r="M2868" s="9">
        <v>906.49</v>
      </c>
      <c r="N2868" s="9">
        <v>418.02</v>
      </c>
      <c r="O2868" s="9">
        <v>4</v>
      </c>
      <c r="P2868" s="9"/>
      <c r="Q2868" s="9">
        <v>567</v>
      </c>
      <c r="R2868" s="9">
        <v>5</v>
      </c>
    </row>
    <row r="2869" spans="1:18" x14ac:dyDescent="0.3">
      <c r="A2869" s="9">
        <v>1663</v>
      </c>
      <c r="B2869" s="9" t="s">
        <v>2885</v>
      </c>
      <c r="C2869" s="9">
        <v>13</v>
      </c>
      <c r="D2869" s="9" t="s">
        <v>5023</v>
      </c>
      <c r="E2869" s="9" t="s">
        <v>6881</v>
      </c>
      <c r="F2869" s="9">
        <v>0</v>
      </c>
      <c r="G2869" s="9">
        <v>11681</v>
      </c>
      <c r="H2869" s="9" t="s">
        <v>6881</v>
      </c>
      <c r="I2869" s="9" t="s">
        <v>7455</v>
      </c>
      <c r="J2869" s="9">
        <v>110</v>
      </c>
      <c r="K2869" s="9" t="s">
        <v>7493</v>
      </c>
      <c r="L2869" s="9" t="s">
        <v>7511</v>
      </c>
      <c r="M2869" s="9">
        <v>831.54</v>
      </c>
      <c r="N2869" s="9">
        <v>540.09</v>
      </c>
      <c r="O2869" s="9">
        <v>1</v>
      </c>
      <c r="P2869" s="9">
        <v>0.2</v>
      </c>
      <c r="Q2869" s="9">
        <v>521</v>
      </c>
      <c r="R2869" s="9">
        <v>6</v>
      </c>
    </row>
    <row r="2870" spans="1:18" x14ac:dyDescent="0.3">
      <c r="A2870" s="9">
        <v>2132</v>
      </c>
      <c r="B2870" s="9" t="s">
        <v>2886</v>
      </c>
      <c r="C2870" s="9">
        <v>38</v>
      </c>
      <c r="D2870" s="9" t="s">
        <v>5020</v>
      </c>
      <c r="E2870" s="9" t="s">
        <v>5470</v>
      </c>
      <c r="F2870" s="9">
        <v>0</v>
      </c>
      <c r="G2870" s="9">
        <v>11501</v>
      </c>
      <c r="H2870" s="9" t="s">
        <v>5470</v>
      </c>
      <c r="I2870" s="9" t="s">
        <v>7456</v>
      </c>
      <c r="J2870" s="9">
        <v>139</v>
      </c>
      <c r="K2870" s="9" t="s">
        <v>7486</v>
      </c>
      <c r="L2870" s="9" t="s">
        <v>7510</v>
      </c>
      <c r="M2870" s="9">
        <v>1075.22</v>
      </c>
      <c r="N2870" s="9">
        <v>535.35</v>
      </c>
      <c r="O2870" s="9">
        <v>1</v>
      </c>
      <c r="P2870" s="9"/>
      <c r="Q2870" s="9">
        <v>999</v>
      </c>
      <c r="R2870" s="9">
        <v>7</v>
      </c>
    </row>
    <row r="2871" spans="1:18" x14ac:dyDescent="0.3">
      <c r="A2871" s="9">
        <v>2099</v>
      </c>
      <c r="B2871" s="9" t="s">
        <v>2887</v>
      </c>
      <c r="C2871" s="9">
        <v>54</v>
      </c>
      <c r="D2871" s="9" t="s">
        <v>5021</v>
      </c>
      <c r="E2871" s="9" t="s">
        <v>5292</v>
      </c>
      <c r="F2871" s="9">
        <v>0</v>
      </c>
      <c r="G2871" s="9">
        <v>11385</v>
      </c>
      <c r="H2871" s="9" t="s">
        <v>5292</v>
      </c>
      <c r="I2871" s="9" t="s">
        <v>7457</v>
      </c>
      <c r="J2871" s="9">
        <v>133</v>
      </c>
      <c r="K2871" s="9" t="s">
        <v>7498</v>
      </c>
      <c r="L2871" s="9" t="s">
        <v>7510</v>
      </c>
      <c r="M2871" s="9">
        <v>657.37</v>
      </c>
      <c r="N2871" s="9">
        <v>344.17</v>
      </c>
      <c r="O2871" s="9">
        <v>5</v>
      </c>
      <c r="P2871" s="9"/>
      <c r="Q2871" s="9">
        <v>909</v>
      </c>
      <c r="R2871" s="9">
        <v>4</v>
      </c>
    </row>
    <row r="2872" spans="1:18" x14ac:dyDescent="0.3">
      <c r="A2872" s="9">
        <v>1541</v>
      </c>
      <c r="B2872" s="9" t="s">
        <v>2888</v>
      </c>
      <c r="C2872" s="9">
        <v>8</v>
      </c>
      <c r="D2872" s="9" t="s">
        <v>5018</v>
      </c>
      <c r="E2872" s="9" t="s">
        <v>6882</v>
      </c>
      <c r="F2872" s="9">
        <v>0</v>
      </c>
      <c r="G2872" s="9">
        <v>10311</v>
      </c>
      <c r="H2872" s="9" t="s">
        <v>6882</v>
      </c>
      <c r="I2872" s="9" t="s">
        <v>7457</v>
      </c>
      <c r="J2872" s="9">
        <v>138</v>
      </c>
      <c r="K2872" s="9" t="s">
        <v>7464</v>
      </c>
      <c r="L2872" s="9" t="s">
        <v>7510</v>
      </c>
      <c r="M2872" s="9">
        <v>1020.35</v>
      </c>
      <c r="N2872" s="9">
        <v>651.1</v>
      </c>
      <c r="O2872" s="9">
        <v>3</v>
      </c>
      <c r="P2872" s="9">
        <v>0.2</v>
      </c>
      <c r="Q2872" s="9">
        <v>563</v>
      </c>
      <c r="R2872" s="9">
        <v>5</v>
      </c>
    </row>
    <row r="2873" spans="1:18" x14ac:dyDescent="0.3">
      <c r="A2873" s="9">
        <v>2337</v>
      </c>
      <c r="B2873" s="9" t="s">
        <v>2889</v>
      </c>
      <c r="C2873" s="9">
        <v>58</v>
      </c>
      <c r="D2873" s="9" t="s">
        <v>5020</v>
      </c>
      <c r="E2873" s="9" t="s">
        <v>6883</v>
      </c>
      <c r="F2873" s="9">
        <v>0</v>
      </c>
      <c r="G2873" s="9">
        <v>11657</v>
      </c>
      <c r="H2873" s="9" t="s">
        <v>6883</v>
      </c>
      <c r="I2873" s="9" t="s">
        <v>7457</v>
      </c>
      <c r="J2873" s="9">
        <v>108</v>
      </c>
      <c r="K2873" s="9" t="s">
        <v>7496</v>
      </c>
      <c r="L2873" s="9" t="s">
        <v>7510</v>
      </c>
      <c r="M2873" s="9">
        <v>226.34</v>
      </c>
      <c r="N2873" s="9">
        <v>133.69</v>
      </c>
      <c r="O2873" s="9">
        <v>2</v>
      </c>
      <c r="P2873" s="9"/>
      <c r="Q2873" s="9">
        <v>388</v>
      </c>
      <c r="R2873" s="9">
        <v>7</v>
      </c>
    </row>
    <row r="2874" spans="1:18" x14ac:dyDescent="0.3">
      <c r="A2874" s="9">
        <v>1997</v>
      </c>
      <c r="B2874" s="9" t="s">
        <v>2890</v>
      </c>
      <c r="C2874" s="9">
        <v>35</v>
      </c>
      <c r="D2874" s="9" t="s">
        <v>5023</v>
      </c>
      <c r="E2874" s="9" t="s">
        <v>5922</v>
      </c>
      <c r="F2874" s="9">
        <v>1</v>
      </c>
      <c r="G2874" s="9">
        <v>12751</v>
      </c>
      <c r="H2874" s="9" t="s">
        <v>5922</v>
      </c>
      <c r="I2874" s="9" t="s">
        <v>7455</v>
      </c>
      <c r="J2874" s="9">
        <v>149</v>
      </c>
      <c r="K2874" s="9" t="s">
        <v>7467</v>
      </c>
      <c r="L2874" s="9" t="s">
        <v>7508</v>
      </c>
      <c r="M2874" s="9">
        <v>435.26</v>
      </c>
      <c r="N2874" s="9">
        <v>231.78</v>
      </c>
      <c r="O2874" s="9">
        <v>5</v>
      </c>
      <c r="P2874" s="9"/>
      <c r="Q2874" s="9">
        <v>1023</v>
      </c>
      <c r="R2874" s="9">
        <v>3</v>
      </c>
    </row>
    <row r="2875" spans="1:18" x14ac:dyDescent="0.3">
      <c r="A2875" s="9">
        <v>2140</v>
      </c>
      <c r="B2875" s="9" t="s">
        <v>2891</v>
      </c>
      <c r="C2875" s="9">
        <v>39</v>
      </c>
      <c r="D2875" s="9" t="s">
        <v>5018</v>
      </c>
      <c r="E2875" s="9" t="s">
        <v>6884</v>
      </c>
      <c r="F2875" s="9">
        <v>0</v>
      </c>
      <c r="G2875" s="9">
        <v>10244</v>
      </c>
      <c r="H2875" s="9" t="s">
        <v>6884</v>
      </c>
      <c r="I2875" s="9" t="s">
        <v>7455</v>
      </c>
      <c r="J2875" s="9">
        <v>124</v>
      </c>
      <c r="K2875" s="9" t="s">
        <v>7497</v>
      </c>
      <c r="L2875" s="9" t="s">
        <v>7508</v>
      </c>
      <c r="M2875" s="9">
        <v>1262.2</v>
      </c>
      <c r="N2875" s="9">
        <v>599.5</v>
      </c>
      <c r="O2875" s="9">
        <v>5</v>
      </c>
      <c r="P2875" s="9"/>
      <c r="Q2875" s="9">
        <v>429</v>
      </c>
      <c r="R2875" s="9">
        <v>6</v>
      </c>
    </row>
    <row r="2876" spans="1:18" x14ac:dyDescent="0.3">
      <c r="A2876" s="9">
        <v>1926</v>
      </c>
      <c r="B2876" s="9" t="s">
        <v>2892</v>
      </c>
      <c r="C2876" s="9">
        <v>32</v>
      </c>
      <c r="D2876" s="9" t="s">
        <v>5020</v>
      </c>
      <c r="E2876" s="9" t="s">
        <v>5322</v>
      </c>
      <c r="F2876" s="9">
        <v>1</v>
      </c>
      <c r="G2876" s="9">
        <v>10476</v>
      </c>
      <c r="H2876" s="9" t="s">
        <v>5322</v>
      </c>
      <c r="I2876" s="9" t="s">
        <v>7457</v>
      </c>
      <c r="J2876" s="9">
        <v>139</v>
      </c>
      <c r="K2876" s="9" t="s">
        <v>7486</v>
      </c>
      <c r="L2876" s="9" t="s">
        <v>7508</v>
      </c>
      <c r="M2876" s="9">
        <v>1360.44</v>
      </c>
      <c r="N2876" s="9">
        <v>856.07</v>
      </c>
      <c r="O2876" s="9">
        <v>4</v>
      </c>
      <c r="P2876" s="9">
        <v>0.05</v>
      </c>
      <c r="Q2876" s="9">
        <v>472</v>
      </c>
      <c r="R2876" s="9">
        <v>1</v>
      </c>
    </row>
    <row r="2877" spans="1:18" x14ac:dyDescent="0.3">
      <c r="A2877" s="9">
        <v>1867</v>
      </c>
      <c r="B2877" s="9" t="s">
        <v>2893</v>
      </c>
      <c r="C2877" s="9">
        <v>14</v>
      </c>
      <c r="D2877" s="9" t="s">
        <v>5019</v>
      </c>
      <c r="E2877" s="9" t="s">
        <v>5263</v>
      </c>
      <c r="F2877" s="9">
        <v>1</v>
      </c>
      <c r="G2877" s="9">
        <v>10614</v>
      </c>
      <c r="H2877" s="9" t="s">
        <v>5263</v>
      </c>
      <c r="I2877" s="9" t="s">
        <v>7457</v>
      </c>
      <c r="J2877" s="9">
        <v>133</v>
      </c>
      <c r="K2877" s="9" t="s">
        <v>7498</v>
      </c>
      <c r="L2877" s="9" t="s">
        <v>7509</v>
      </c>
      <c r="M2877" s="9">
        <v>831.56</v>
      </c>
      <c r="N2877" s="9">
        <v>377.64</v>
      </c>
      <c r="O2877" s="9">
        <v>1</v>
      </c>
      <c r="P2877" s="9"/>
      <c r="Q2877" s="9">
        <v>723</v>
      </c>
      <c r="R2877" s="9">
        <v>4</v>
      </c>
    </row>
    <row r="2878" spans="1:18" x14ac:dyDescent="0.3">
      <c r="A2878" s="9">
        <v>1018</v>
      </c>
      <c r="B2878" s="9" t="s">
        <v>2894</v>
      </c>
      <c r="C2878" s="9">
        <v>28</v>
      </c>
      <c r="D2878" s="9" t="s">
        <v>5020</v>
      </c>
      <c r="E2878" s="9" t="s">
        <v>6885</v>
      </c>
      <c r="F2878" s="9">
        <v>0</v>
      </c>
      <c r="G2878" s="9">
        <v>13962</v>
      </c>
      <c r="H2878" s="9" t="s">
        <v>6885</v>
      </c>
      <c r="I2878" s="9" t="s">
        <v>7455</v>
      </c>
      <c r="J2878" s="9">
        <v>141</v>
      </c>
      <c r="K2878" s="9" t="s">
        <v>7490</v>
      </c>
      <c r="L2878" s="9" t="s">
        <v>7508</v>
      </c>
      <c r="M2878" s="9">
        <v>95.87</v>
      </c>
      <c r="N2878" s="9">
        <v>65.05</v>
      </c>
      <c r="O2878" s="9">
        <v>1</v>
      </c>
      <c r="P2878" s="9">
        <v>0.1</v>
      </c>
      <c r="Q2878" s="9">
        <v>355</v>
      </c>
      <c r="R2878" s="9">
        <v>8</v>
      </c>
    </row>
    <row r="2879" spans="1:18" x14ac:dyDescent="0.3">
      <c r="A2879" s="9">
        <v>1431</v>
      </c>
      <c r="B2879" s="9" t="s">
        <v>2895</v>
      </c>
      <c r="C2879" s="9">
        <v>71</v>
      </c>
      <c r="D2879" s="9" t="s">
        <v>5022</v>
      </c>
      <c r="E2879" s="9" t="s">
        <v>6886</v>
      </c>
      <c r="F2879" s="9">
        <v>1</v>
      </c>
      <c r="G2879" s="9">
        <v>12483</v>
      </c>
      <c r="H2879" s="9" t="s">
        <v>6886</v>
      </c>
      <c r="I2879" s="9" t="s">
        <v>7456</v>
      </c>
      <c r="J2879" s="9">
        <v>143</v>
      </c>
      <c r="K2879" s="9" t="s">
        <v>7475</v>
      </c>
      <c r="L2879" s="9" t="s">
        <v>7508</v>
      </c>
      <c r="M2879" s="9">
        <v>1394.11</v>
      </c>
      <c r="N2879" s="9">
        <v>620.51</v>
      </c>
      <c r="O2879" s="9">
        <v>4</v>
      </c>
      <c r="P2879" s="9">
        <v>0.2</v>
      </c>
      <c r="Q2879" s="9">
        <v>421</v>
      </c>
      <c r="R2879" s="9">
        <v>4</v>
      </c>
    </row>
    <row r="2880" spans="1:18" x14ac:dyDescent="0.3">
      <c r="A2880" s="9">
        <v>1739</v>
      </c>
      <c r="B2880" s="9" t="s">
        <v>2896</v>
      </c>
      <c r="C2880" s="9">
        <v>23</v>
      </c>
      <c r="D2880" s="9" t="s">
        <v>5021</v>
      </c>
      <c r="E2880" s="9" t="s">
        <v>5945</v>
      </c>
      <c r="F2880" s="9">
        <v>1</v>
      </c>
      <c r="G2880" s="9">
        <v>10249</v>
      </c>
      <c r="H2880" s="9" t="s">
        <v>5945</v>
      </c>
      <c r="I2880" s="9" t="s">
        <v>7456</v>
      </c>
      <c r="J2880" s="9">
        <v>119</v>
      </c>
      <c r="K2880" s="9" t="s">
        <v>7459</v>
      </c>
      <c r="L2880" s="9" t="s">
        <v>7510</v>
      </c>
      <c r="M2880" s="9">
        <v>1067.99</v>
      </c>
      <c r="N2880" s="9">
        <v>685.09</v>
      </c>
      <c r="O2880" s="9">
        <v>3</v>
      </c>
      <c r="P2880" s="9"/>
      <c r="Q2880" s="9">
        <v>1115</v>
      </c>
      <c r="R2880" s="9">
        <v>4</v>
      </c>
    </row>
    <row r="2881" spans="1:18" x14ac:dyDescent="0.3">
      <c r="A2881" s="9">
        <v>2373</v>
      </c>
      <c r="B2881" s="9" t="s">
        <v>2897</v>
      </c>
      <c r="C2881" s="9">
        <v>16</v>
      </c>
      <c r="D2881" s="9" t="s">
        <v>5018</v>
      </c>
      <c r="E2881" s="9" t="s">
        <v>6887</v>
      </c>
      <c r="F2881" s="9">
        <v>0</v>
      </c>
      <c r="G2881" s="9">
        <v>13093</v>
      </c>
      <c r="H2881" s="9" t="s">
        <v>6887</v>
      </c>
      <c r="I2881" s="9" t="s">
        <v>7457</v>
      </c>
      <c r="J2881" s="9">
        <v>102</v>
      </c>
      <c r="K2881" s="9" t="s">
        <v>7494</v>
      </c>
      <c r="L2881" s="9" t="s">
        <v>7508</v>
      </c>
      <c r="M2881" s="9">
        <v>650.34</v>
      </c>
      <c r="N2881" s="9">
        <v>342.91</v>
      </c>
      <c r="O2881" s="9">
        <v>1</v>
      </c>
      <c r="P2881" s="9"/>
      <c r="Q2881" s="9">
        <v>579</v>
      </c>
      <c r="R2881" s="9">
        <v>4</v>
      </c>
    </row>
    <row r="2882" spans="1:18" x14ac:dyDescent="0.3">
      <c r="A2882" s="9">
        <v>1182</v>
      </c>
      <c r="B2882" s="9" t="s">
        <v>2898</v>
      </c>
      <c r="C2882" s="9">
        <v>42</v>
      </c>
      <c r="D2882" s="9" t="s">
        <v>5021</v>
      </c>
      <c r="E2882" s="9" t="s">
        <v>6888</v>
      </c>
      <c r="F2882" s="9">
        <v>0</v>
      </c>
      <c r="G2882" s="9">
        <v>12524</v>
      </c>
      <c r="H2882" s="9" t="s">
        <v>6888</v>
      </c>
      <c r="I2882" s="9" t="s">
        <v>7456</v>
      </c>
      <c r="J2882" s="9">
        <v>111</v>
      </c>
      <c r="K2882" s="9" t="s">
        <v>7476</v>
      </c>
      <c r="L2882" s="9" t="s">
        <v>7507</v>
      </c>
      <c r="M2882" s="9">
        <v>917.65</v>
      </c>
      <c r="N2882" s="9">
        <v>418.27</v>
      </c>
      <c r="O2882" s="9">
        <v>5</v>
      </c>
      <c r="P2882" s="9">
        <v>0.1</v>
      </c>
      <c r="Q2882" s="9">
        <v>530</v>
      </c>
      <c r="R2882" s="9">
        <v>7</v>
      </c>
    </row>
    <row r="2883" spans="1:18" x14ac:dyDescent="0.3">
      <c r="A2883" s="9">
        <v>1112</v>
      </c>
      <c r="B2883" s="9" t="s">
        <v>2899</v>
      </c>
      <c r="C2883" s="9">
        <v>38</v>
      </c>
      <c r="D2883" s="9" t="s">
        <v>5019</v>
      </c>
      <c r="E2883" s="9" t="s">
        <v>6854</v>
      </c>
      <c r="F2883" s="9">
        <v>0</v>
      </c>
      <c r="G2883" s="9">
        <v>11595</v>
      </c>
      <c r="H2883" s="9" t="s">
        <v>6854</v>
      </c>
      <c r="I2883" s="9" t="s">
        <v>7455</v>
      </c>
      <c r="J2883" s="9">
        <v>135</v>
      </c>
      <c r="K2883" s="9" t="s">
        <v>7458</v>
      </c>
      <c r="L2883" s="9" t="s">
        <v>7507</v>
      </c>
      <c r="M2883" s="9">
        <v>673.17</v>
      </c>
      <c r="N2883" s="9">
        <v>350.53</v>
      </c>
      <c r="O2883" s="9">
        <v>5</v>
      </c>
      <c r="P2883" s="9"/>
      <c r="Q2883" s="9">
        <v>446</v>
      </c>
      <c r="R2883" s="9">
        <v>6</v>
      </c>
    </row>
    <row r="2884" spans="1:18" x14ac:dyDescent="0.3">
      <c r="A2884" s="9">
        <v>2206</v>
      </c>
      <c r="B2884" s="9" t="s">
        <v>2900</v>
      </c>
      <c r="C2884" s="9">
        <v>35</v>
      </c>
      <c r="D2884" s="9" t="s">
        <v>5019</v>
      </c>
      <c r="E2884" s="9" t="s">
        <v>6889</v>
      </c>
      <c r="F2884" s="9">
        <v>0</v>
      </c>
      <c r="G2884" s="9">
        <v>11773</v>
      </c>
      <c r="H2884" s="9" t="s">
        <v>6889</v>
      </c>
      <c r="I2884" s="9" t="s">
        <v>7456</v>
      </c>
      <c r="J2884" s="9">
        <v>117</v>
      </c>
      <c r="K2884" s="9" t="s">
        <v>7483</v>
      </c>
      <c r="L2884" s="9" t="s">
        <v>7510</v>
      </c>
      <c r="M2884" s="9">
        <v>724.74</v>
      </c>
      <c r="N2884" s="9">
        <v>338.07</v>
      </c>
      <c r="O2884" s="9">
        <v>1</v>
      </c>
      <c r="P2884" s="9">
        <v>0.2</v>
      </c>
      <c r="Q2884" s="9">
        <v>575</v>
      </c>
      <c r="R2884" s="9">
        <v>3</v>
      </c>
    </row>
    <row r="2885" spans="1:18" x14ac:dyDescent="0.3">
      <c r="A2885" s="9">
        <v>1480</v>
      </c>
      <c r="B2885" s="9" t="s">
        <v>2901</v>
      </c>
      <c r="C2885" s="9">
        <v>40</v>
      </c>
      <c r="D2885" s="9" t="s">
        <v>5022</v>
      </c>
      <c r="E2885" s="9" t="s">
        <v>5166</v>
      </c>
      <c r="F2885" s="9">
        <v>0</v>
      </c>
      <c r="G2885" s="9">
        <v>11929</v>
      </c>
      <c r="H2885" s="9" t="s">
        <v>5166</v>
      </c>
      <c r="I2885" s="9" t="s">
        <v>7455</v>
      </c>
      <c r="J2885" s="9">
        <v>142</v>
      </c>
      <c r="K2885" s="9" t="s">
        <v>7500</v>
      </c>
      <c r="L2885" s="9" t="s">
        <v>7508</v>
      </c>
      <c r="M2885" s="9">
        <v>1335.87</v>
      </c>
      <c r="N2885" s="9">
        <v>588.85</v>
      </c>
      <c r="O2885" s="9">
        <v>1</v>
      </c>
      <c r="P2885" s="9"/>
      <c r="Q2885" s="9">
        <v>744</v>
      </c>
      <c r="R2885" s="9">
        <v>3</v>
      </c>
    </row>
    <row r="2886" spans="1:18" x14ac:dyDescent="0.3">
      <c r="A2886" s="9">
        <v>2169</v>
      </c>
      <c r="B2886" s="9" t="s">
        <v>2902</v>
      </c>
      <c r="C2886" s="9">
        <v>49</v>
      </c>
      <c r="D2886" s="9" t="s">
        <v>5021</v>
      </c>
      <c r="E2886" s="9" t="s">
        <v>5528</v>
      </c>
      <c r="F2886" s="9">
        <v>1</v>
      </c>
      <c r="G2886" s="9">
        <v>11875</v>
      </c>
      <c r="H2886" s="9" t="s">
        <v>5528</v>
      </c>
      <c r="I2886" s="9" t="s">
        <v>7457</v>
      </c>
      <c r="J2886" s="9">
        <v>103</v>
      </c>
      <c r="K2886" s="9" t="s">
        <v>7472</v>
      </c>
      <c r="L2886" s="9" t="s">
        <v>7507</v>
      </c>
      <c r="M2886" s="9">
        <v>283.57</v>
      </c>
      <c r="N2886" s="9">
        <v>133.77000000000001</v>
      </c>
      <c r="O2886" s="9">
        <v>3</v>
      </c>
      <c r="P2886" s="9"/>
      <c r="Q2886" s="9">
        <v>1567</v>
      </c>
      <c r="R2886" s="9">
        <v>3</v>
      </c>
    </row>
    <row r="2887" spans="1:18" x14ac:dyDescent="0.3">
      <c r="A2887" s="9">
        <v>1830</v>
      </c>
      <c r="B2887" s="9" t="s">
        <v>2903</v>
      </c>
      <c r="C2887" s="9">
        <v>-10</v>
      </c>
      <c r="D2887" s="9" t="s">
        <v>5018</v>
      </c>
      <c r="E2887" s="9" t="s">
        <v>6890</v>
      </c>
      <c r="F2887" s="9">
        <v>0</v>
      </c>
      <c r="G2887" s="9">
        <v>10510</v>
      </c>
      <c r="H2887" s="9" t="s">
        <v>6890</v>
      </c>
      <c r="I2887" s="9" t="s">
        <v>7456</v>
      </c>
      <c r="J2887" s="9">
        <v>122</v>
      </c>
      <c r="K2887" s="9" t="s">
        <v>7465</v>
      </c>
      <c r="L2887" s="9" t="s">
        <v>7507</v>
      </c>
      <c r="M2887" s="9">
        <v>200.32</v>
      </c>
      <c r="N2887" s="9">
        <v>132.26</v>
      </c>
      <c r="O2887" s="9">
        <v>1</v>
      </c>
      <c r="P2887" s="9"/>
      <c r="Q2887" s="9">
        <v>337</v>
      </c>
      <c r="R2887" s="9">
        <v>5</v>
      </c>
    </row>
    <row r="2888" spans="1:18" x14ac:dyDescent="0.3">
      <c r="A2888" s="9">
        <v>2136</v>
      </c>
      <c r="B2888" s="9" t="s">
        <v>2904</v>
      </c>
      <c r="C2888" s="9">
        <v>42</v>
      </c>
      <c r="D2888" s="9" t="s">
        <v>5019</v>
      </c>
      <c r="E2888" s="9" t="s">
        <v>6891</v>
      </c>
      <c r="F2888" s="9">
        <v>0</v>
      </c>
      <c r="G2888" s="9">
        <v>13967</v>
      </c>
      <c r="H2888" s="9" t="s">
        <v>6891</v>
      </c>
      <c r="I2888" s="9" t="s">
        <v>7456</v>
      </c>
      <c r="J2888" s="9">
        <v>135</v>
      </c>
      <c r="K2888" s="9" t="s">
        <v>7458</v>
      </c>
      <c r="L2888" s="9" t="s">
        <v>7509</v>
      </c>
      <c r="M2888" s="9">
        <v>53.96</v>
      </c>
      <c r="N2888" s="9">
        <v>23.3</v>
      </c>
      <c r="O2888" s="9">
        <v>3</v>
      </c>
      <c r="P2888" s="9"/>
      <c r="Q2888" s="9">
        <v>428</v>
      </c>
      <c r="R2888" s="9">
        <v>7</v>
      </c>
    </row>
    <row r="2889" spans="1:18" x14ac:dyDescent="0.3">
      <c r="A2889" s="9">
        <v>1762</v>
      </c>
      <c r="B2889" s="9" t="s">
        <v>2905</v>
      </c>
      <c r="C2889" s="9">
        <v>55</v>
      </c>
      <c r="D2889" s="9" t="s">
        <v>5019</v>
      </c>
      <c r="E2889" s="9" t="s">
        <v>6892</v>
      </c>
      <c r="F2889" s="9">
        <v>1</v>
      </c>
      <c r="G2889" s="9">
        <v>13407</v>
      </c>
      <c r="H2889" s="9" t="s">
        <v>6892</v>
      </c>
      <c r="I2889" s="9" t="s">
        <v>7455</v>
      </c>
      <c r="J2889" s="9">
        <v>121</v>
      </c>
      <c r="K2889" s="9" t="s">
        <v>7495</v>
      </c>
      <c r="L2889" s="9" t="s">
        <v>7510</v>
      </c>
      <c r="M2889" s="9">
        <v>505.3</v>
      </c>
      <c r="N2889" s="9">
        <v>349.55</v>
      </c>
      <c r="O2889" s="9">
        <v>5</v>
      </c>
      <c r="P2889" s="9"/>
      <c r="Q2889" s="9">
        <v>783</v>
      </c>
      <c r="R2889" s="9">
        <v>7</v>
      </c>
    </row>
    <row r="2890" spans="1:18" x14ac:dyDescent="0.3">
      <c r="A2890" s="9">
        <v>1475</v>
      </c>
      <c r="B2890" s="9" t="s">
        <v>2906</v>
      </c>
      <c r="C2890" s="9">
        <v>25</v>
      </c>
      <c r="D2890" s="9" t="s">
        <v>5020</v>
      </c>
      <c r="E2890" s="9" t="s">
        <v>6893</v>
      </c>
      <c r="F2890" s="9">
        <v>0</v>
      </c>
      <c r="G2890" s="9">
        <v>11669</v>
      </c>
      <c r="H2890" s="9" t="s">
        <v>6893</v>
      </c>
      <c r="I2890" s="9" t="s">
        <v>7455</v>
      </c>
      <c r="J2890" s="9">
        <v>125</v>
      </c>
      <c r="K2890" s="9" t="s">
        <v>7479</v>
      </c>
      <c r="L2890" s="9" t="s">
        <v>7507</v>
      </c>
      <c r="M2890" s="9">
        <v>263.75</v>
      </c>
      <c r="N2890" s="9">
        <v>105.9</v>
      </c>
      <c r="O2890" s="9">
        <v>3</v>
      </c>
      <c r="P2890" s="9">
        <v>0.05</v>
      </c>
      <c r="Q2890" s="9">
        <v>366</v>
      </c>
      <c r="R2890" s="9">
        <v>7</v>
      </c>
    </row>
    <row r="2891" spans="1:18" x14ac:dyDescent="0.3">
      <c r="A2891" s="9">
        <v>1762</v>
      </c>
      <c r="B2891" s="9" t="s">
        <v>2907</v>
      </c>
      <c r="C2891" s="9">
        <v>5</v>
      </c>
      <c r="D2891" s="9" t="s">
        <v>5022</v>
      </c>
      <c r="E2891" s="9" t="s">
        <v>6017</v>
      </c>
      <c r="F2891" s="9">
        <v>1</v>
      </c>
      <c r="G2891" s="9">
        <v>11872</v>
      </c>
      <c r="H2891" s="9" t="s">
        <v>6017</v>
      </c>
      <c r="I2891" s="9" t="s">
        <v>7457</v>
      </c>
      <c r="J2891" s="9">
        <v>139</v>
      </c>
      <c r="K2891" s="9" t="s">
        <v>7486</v>
      </c>
      <c r="L2891" s="9" t="s">
        <v>7507</v>
      </c>
      <c r="M2891" s="9">
        <v>368.98</v>
      </c>
      <c r="N2891" s="9">
        <v>220.46</v>
      </c>
      <c r="O2891" s="9">
        <v>1</v>
      </c>
      <c r="P2891" s="9"/>
      <c r="Q2891" s="9">
        <v>783</v>
      </c>
      <c r="R2891" s="9">
        <v>7</v>
      </c>
    </row>
    <row r="2892" spans="1:18" x14ac:dyDescent="0.3">
      <c r="A2892" s="9">
        <v>2326</v>
      </c>
      <c r="B2892" s="9" t="s">
        <v>2908</v>
      </c>
      <c r="C2892" s="9">
        <v>50</v>
      </c>
      <c r="D2892" s="9" t="s">
        <v>5023</v>
      </c>
      <c r="E2892" s="9" t="s">
        <v>6894</v>
      </c>
      <c r="F2892" s="9">
        <v>0</v>
      </c>
      <c r="G2892" s="9">
        <v>10773</v>
      </c>
      <c r="H2892" s="9" t="s">
        <v>6894</v>
      </c>
      <c r="I2892" s="9" t="s">
        <v>7457</v>
      </c>
      <c r="J2892" s="9">
        <v>102</v>
      </c>
      <c r="K2892" s="9" t="s">
        <v>7494</v>
      </c>
      <c r="L2892" s="9" t="s">
        <v>7510</v>
      </c>
      <c r="M2892" s="9">
        <v>66.3</v>
      </c>
      <c r="N2892" s="9">
        <v>43.56</v>
      </c>
      <c r="O2892" s="9">
        <v>2</v>
      </c>
      <c r="P2892" s="9">
        <v>0.05</v>
      </c>
      <c r="Q2892" s="9">
        <v>391</v>
      </c>
      <c r="R2892" s="9">
        <v>7</v>
      </c>
    </row>
    <row r="2893" spans="1:18" x14ac:dyDescent="0.3">
      <c r="A2893" s="9">
        <v>1970</v>
      </c>
      <c r="B2893" s="9" t="s">
        <v>2909</v>
      </c>
      <c r="C2893" s="9">
        <v>77</v>
      </c>
      <c r="D2893" s="9" t="s">
        <v>5019</v>
      </c>
      <c r="E2893" s="9" t="s">
        <v>6895</v>
      </c>
      <c r="F2893" s="9">
        <v>0</v>
      </c>
      <c r="G2893" s="9">
        <v>11365</v>
      </c>
      <c r="H2893" s="9" t="s">
        <v>6895</v>
      </c>
      <c r="I2893" s="9" t="s">
        <v>7455</v>
      </c>
      <c r="J2893" s="9">
        <v>101</v>
      </c>
      <c r="K2893" s="9" t="s">
        <v>7478</v>
      </c>
      <c r="L2893" s="9" t="s">
        <v>7508</v>
      </c>
      <c r="M2893" s="9">
        <v>379.43</v>
      </c>
      <c r="N2893" s="9">
        <v>258.08</v>
      </c>
      <c r="O2893" s="9">
        <v>1</v>
      </c>
      <c r="P2893" s="9"/>
      <c r="Q2893" s="9">
        <v>448</v>
      </c>
      <c r="R2893" s="9">
        <v>4</v>
      </c>
    </row>
    <row r="2894" spans="1:18" x14ac:dyDescent="0.3">
      <c r="A2894" s="9">
        <v>2019</v>
      </c>
      <c r="B2894" s="9" t="s">
        <v>2910</v>
      </c>
      <c r="C2894" s="9">
        <v>39</v>
      </c>
      <c r="D2894" s="9" t="s">
        <v>5018</v>
      </c>
      <c r="E2894" s="9" t="s">
        <v>6640</v>
      </c>
      <c r="F2894" s="9">
        <v>1</v>
      </c>
      <c r="G2894" s="9">
        <v>13409</v>
      </c>
      <c r="H2894" s="9" t="s">
        <v>6640</v>
      </c>
      <c r="I2894" s="9" t="s">
        <v>7455</v>
      </c>
      <c r="J2894" s="9">
        <v>107</v>
      </c>
      <c r="K2894" s="9" t="s">
        <v>7485</v>
      </c>
      <c r="L2894" s="9" t="s">
        <v>7510</v>
      </c>
      <c r="M2894" s="9">
        <v>532.42999999999995</v>
      </c>
      <c r="N2894" s="9">
        <v>235.97</v>
      </c>
      <c r="O2894" s="9">
        <v>2</v>
      </c>
      <c r="P2894" s="9"/>
      <c r="Q2894" s="9">
        <v>355</v>
      </c>
      <c r="R2894" s="9">
        <v>5</v>
      </c>
    </row>
    <row r="2895" spans="1:18" x14ac:dyDescent="0.3">
      <c r="A2895" s="9">
        <v>2141</v>
      </c>
      <c r="B2895" s="9" t="s">
        <v>2911</v>
      </c>
      <c r="C2895" s="9">
        <v>43</v>
      </c>
      <c r="D2895" s="9" t="s">
        <v>5018</v>
      </c>
      <c r="E2895" s="9" t="s">
        <v>5903</v>
      </c>
      <c r="F2895" s="9">
        <v>1</v>
      </c>
      <c r="G2895" s="9">
        <v>13551</v>
      </c>
      <c r="H2895" s="9" t="s">
        <v>5903</v>
      </c>
      <c r="I2895" s="9" t="s">
        <v>7457</v>
      </c>
      <c r="J2895" s="9">
        <v>120</v>
      </c>
      <c r="K2895" s="9" t="s">
        <v>7488</v>
      </c>
      <c r="L2895" s="9" t="s">
        <v>7509</v>
      </c>
      <c r="M2895" s="9">
        <v>95.77</v>
      </c>
      <c r="N2895" s="9">
        <v>58.37</v>
      </c>
      <c r="O2895" s="9">
        <v>5</v>
      </c>
      <c r="P2895" s="9">
        <v>0.05</v>
      </c>
      <c r="Q2895" s="9">
        <v>681</v>
      </c>
      <c r="R2895" s="9">
        <v>7</v>
      </c>
    </row>
    <row r="2896" spans="1:18" x14ac:dyDescent="0.3">
      <c r="A2896" s="9">
        <v>1160</v>
      </c>
      <c r="B2896" s="9" t="s">
        <v>2912</v>
      </c>
      <c r="C2896" s="9">
        <v>35</v>
      </c>
      <c r="D2896" s="9" t="s">
        <v>5020</v>
      </c>
      <c r="E2896" s="9" t="s">
        <v>6338</v>
      </c>
      <c r="F2896" s="9">
        <v>0</v>
      </c>
      <c r="G2896" s="9">
        <v>10923</v>
      </c>
      <c r="H2896" s="9" t="s">
        <v>6338</v>
      </c>
      <c r="I2896" s="9" t="s">
        <v>7455</v>
      </c>
      <c r="J2896" s="9">
        <v>143</v>
      </c>
      <c r="K2896" s="9" t="s">
        <v>7475</v>
      </c>
      <c r="L2896" s="9" t="s">
        <v>7509</v>
      </c>
      <c r="M2896" s="9">
        <v>931.46</v>
      </c>
      <c r="N2896" s="9">
        <v>402.58</v>
      </c>
      <c r="O2896" s="9">
        <v>4</v>
      </c>
      <c r="P2896" s="9">
        <v>0.2</v>
      </c>
      <c r="Q2896" s="9">
        <v>959</v>
      </c>
      <c r="R2896" s="9">
        <v>4</v>
      </c>
    </row>
    <row r="2897" spans="1:18" x14ac:dyDescent="0.3">
      <c r="A2897" s="9">
        <v>1400</v>
      </c>
      <c r="B2897" s="9" t="s">
        <v>2913</v>
      </c>
      <c r="C2897" s="9">
        <v>63</v>
      </c>
      <c r="D2897" s="9" t="s">
        <v>5018</v>
      </c>
      <c r="E2897" s="9" t="s">
        <v>6896</v>
      </c>
      <c r="F2897" s="9">
        <v>0</v>
      </c>
      <c r="G2897" s="9">
        <v>13113</v>
      </c>
      <c r="H2897" s="9" t="s">
        <v>6896</v>
      </c>
      <c r="I2897" s="9" t="s">
        <v>7456</v>
      </c>
      <c r="J2897" s="9">
        <v>106</v>
      </c>
      <c r="K2897" s="9" t="s">
        <v>7477</v>
      </c>
      <c r="L2897" s="9" t="s">
        <v>7509</v>
      </c>
      <c r="M2897" s="9">
        <v>874.76</v>
      </c>
      <c r="N2897" s="9">
        <v>442.44</v>
      </c>
      <c r="O2897" s="9">
        <v>5</v>
      </c>
      <c r="P2897" s="9">
        <v>0.1</v>
      </c>
      <c r="Q2897" s="9">
        <v>438</v>
      </c>
      <c r="R2897" s="9">
        <v>9</v>
      </c>
    </row>
    <row r="2898" spans="1:18" x14ac:dyDescent="0.3">
      <c r="A2898" s="9">
        <v>1197</v>
      </c>
      <c r="B2898" s="9" t="s">
        <v>2914</v>
      </c>
      <c r="C2898" s="9">
        <v>38</v>
      </c>
      <c r="D2898" s="9" t="s">
        <v>5020</v>
      </c>
      <c r="E2898" s="9" t="s">
        <v>5313</v>
      </c>
      <c r="F2898" s="9">
        <v>0</v>
      </c>
      <c r="G2898" s="9">
        <v>10073</v>
      </c>
      <c r="H2898" s="9" t="s">
        <v>5313</v>
      </c>
      <c r="I2898" s="9" t="s">
        <v>7457</v>
      </c>
      <c r="J2898" s="9">
        <v>136</v>
      </c>
      <c r="K2898" s="9" t="s">
        <v>7503</v>
      </c>
      <c r="L2898" s="9" t="s">
        <v>7507</v>
      </c>
      <c r="M2898" s="9">
        <v>190.7</v>
      </c>
      <c r="N2898" s="9"/>
      <c r="O2898" s="9">
        <v>5</v>
      </c>
      <c r="P2898" s="9">
        <v>0.1</v>
      </c>
      <c r="Q2898" s="9">
        <v>623</v>
      </c>
      <c r="R2898" s="9">
        <v>6</v>
      </c>
    </row>
    <row r="2899" spans="1:18" x14ac:dyDescent="0.3">
      <c r="A2899" s="9">
        <v>2283</v>
      </c>
      <c r="B2899" s="9" t="s">
        <v>2915</v>
      </c>
      <c r="C2899" s="9">
        <v>37</v>
      </c>
      <c r="D2899" s="9" t="s">
        <v>5019</v>
      </c>
      <c r="E2899" s="9" t="s">
        <v>6897</v>
      </c>
      <c r="F2899" s="9">
        <v>0</v>
      </c>
      <c r="G2899" s="9">
        <v>10808</v>
      </c>
      <c r="H2899" s="9" t="s">
        <v>6897</v>
      </c>
      <c r="I2899" s="9" t="s">
        <v>7456</v>
      </c>
      <c r="J2899" s="9">
        <v>121</v>
      </c>
      <c r="K2899" s="9" t="s">
        <v>7495</v>
      </c>
      <c r="L2899" s="9" t="s">
        <v>7508</v>
      </c>
      <c r="M2899" s="9">
        <v>912.76</v>
      </c>
      <c r="N2899" s="9">
        <v>459.84</v>
      </c>
      <c r="O2899" s="9">
        <v>5</v>
      </c>
      <c r="P2899" s="9"/>
      <c r="Q2899" s="9">
        <v>327</v>
      </c>
      <c r="R2899" s="9">
        <v>6</v>
      </c>
    </row>
    <row r="2900" spans="1:18" x14ac:dyDescent="0.3">
      <c r="A2900" s="9">
        <v>1659</v>
      </c>
      <c r="B2900" s="9" t="s">
        <v>2916</v>
      </c>
      <c r="C2900" s="9">
        <v>53</v>
      </c>
      <c r="D2900" s="9" t="s">
        <v>5019</v>
      </c>
      <c r="E2900" s="9" t="s">
        <v>5613</v>
      </c>
      <c r="F2900" s="9">
        <v>0</v>
      </c>
      <c r="G2900" s="9">
        <v>12878</v>
      </c>
      <c r="H2900" s="9" t="s">
        <v>5613</v>
      </c>
      <c r="I2900" s="9" t="s">
        <v>7455</v>
      </c>
      <c r="J2900" s="9">
        <v>146</v>
      </c>
      <c r="K2900" s="9" t="s">
        <v>7505</v>
      </c>
      <c r="L2900" s="9" t="s">
        <v>7509</v>
      </c>
      <c r="M2900" s="9">
        <v>1498.05</v>
      </c>
      <c r="N2900" s="9">
        <v>740.06</v>
      </c>
      <c r="O2900" s="9">
        <v>3</v>
      </c>
      <c r="P2900" s="9">
        <v>0.1</v>
      </c>
      <c r="Q2900" s="9">
        <v>1016</v>
      </c>
      <c r="R2900" s="9">
        <v>3</v>
      </c>
    </row>
    <row r="2901" spans="1:18" x14ac:dyDescent="0.3">
      <c r="A2901" s="9">
        <v>2070</v>
      </c>
      <c r="B2901" s="9" t="s">
        <v>2917</v>
      </c>
      <c r="C2901" s="9">
        <v>32</v>
      </c>
      <c r="D2901" s="9" t="s">
        <v>5019</v>
      </c>
      <c r="E2901" s="9" t="s">
        <v>6898</v>
      </c>
      <c r="F2901" s="9">
        <v>0</v>
      </c>
      <c r="G2901" s="9">
        <v>11045</v>
      </c>
      <c r="H2901" s="9" t="s">
        <v>6898</v>
      </c>
      <c r="I2901" s="9" t="s">
        <v>7457</v>
      </c>
      <c r="J2901" s="9">
        <v>135</v>
      </c>
      <c r="K2901" s="9" t="s">
        <v>7458</v>
      </c>
      <c r="L2901" s="9" t="s">
        <v>7510</v>
      </c>
      <c r="M2901" s="9">
        <v>1419.48</v>
      </c>
      <c r="N2901" s="9">
        <v>617.21</v>
      </c>
      <c r="O2901" s="9">
        <v>5</v>
      </c>
      <c r="P2901" s="9"/>
      <c r="Q2901" s="9">
        <v>367</v>
      </c>
      <c r="R2901" s="9">
        <v>6</v>
      </c>
    </row>
    <row r="2902" spans="1:18" x14ac:dyDescent="0.3">
      <c r="A2902" s="9">
        <v>1398</v>
      </c>
      <c r="B2902" s="9" t="s">
        <v>2918</v>
      </c>
      <c r="C2902" s="9">
        <v>20</v>
      </c>
      <c r="D2902" s="9" t="s">
        <v>5019</v>
      </c>
      <c r="E2902" s="9" t="s">
        <v>6660</v>
      </c>
      <c r="F2902" s="9">
        <v>0</v>
      </c>
      <c r="G2902" s="9">
        <v>12267</v>
      </c>
      <c r="H2902" s="9" t="s">
        <v>6660</v>
      </c>
      <c r="I2902" s="9" t="s">
        <v>7457</v>
      </c>
      <c r="J2902" s="9">
        <v>136</v>
      </c>
      <c r="K2902" s="9" t="s">
        <v>7503</v>
      </c>
      <c r="L2902" s="9" t="s">
        <v>7509</v>
      </c>
      <c r="M2902" s="9">
        <v>53.87</v>
      </c>
      <c r="N2902" s="9">
        <v>22.62</v>
      </c>
      <c r="O2902" s="9">
        <v>4</v>
      </c>
      <c r="P2902" s="9"/>
      <c r="Q2902" s="9">
        <v>677</v>
      </c>
      <c r="R2902" s="9">
        <v>6</v>
      </c>
    </row>
    <row r="2903" spans="1:18" x14ac:dyDescent="0.3">
      <c r="A2903" s="9">
        <v>1077</v>
      </c>
      <c r="B2903" s="9" t="s">
        <v>2919</v>
      </c>
      <c r="C2903" s="9">
        <v>53</v>
      </c>
      <c r="D2903" s="9" t="s">
        <v>5023</v>
      </c>
      <c r="E2903" s="9" t="s">
        <v>6899</v>
      </c>
      <c r="F2903" s="9">
        <v>0</v>
      </c>
      <c r="G2903" s="9">
        <v>12126</v>
      </c>
      <c r="H2903" s="9" t="s">
        <v>6899</v>
      </c>
      <c r="I2903" s="9" t="s">
        <v>7457</v>
      </c>
      <c r="J2903" s="9">
        <v>108</v>
      </c>
      <c r="K2903" s="9" t="s">
        <v>7496</v>
      </c>
      <c r="L2903" s="9" t="s">
        <v>7507</v>
      </c>
      <c r="M2903" s="9">
        <v>1203.3</v>
      </c>
      <c r="N2903" s="9">
        <v>522.92999999999995</v>
      </c>
      <c r="O2903" s="9">
        <v>1</v>
      </c>
      <c r="P2903" s="9"/>
      <c r="Q2903" s="9">
        <v>527</v>
      </c>
      <c r="R2903" s="9">
        <v>4</v>
      </c>
    </row>
    <row r="2904" spans="1:18" x14ac:dyDescent="0.3">
      <c r="A2904" s="9">
        <v>1123</v>
      </c>
      <c r="B2904" s="9" t="s">
        <v>2920</v>
      </c>
      <c r="C2904" s="9">
        <v>31</v>
      </c>
      <c r="D2904" s="9" t="s">
        <v>5022</v>
      </c>
      <c r="E2904" s="9" t="s">
        <v>6900</v>
      </c>
      <c r="F2904" s="9">
        <v>0</v>
      </c>
      <c r="G2904" s="9">
        <v>10234</v>
      </c>
      <c r="H2904" s="9" t="s">
        <v>6900</v>
      </c>
      <c r="I2904" s="9" t="s">
        <v>7455</v>
      </c>
      <c r="J2904" s="9">
        <v>104</v>
      </c>
      <c r="K2904" s="9" t="s">
        <v>7499</v>
      </c>
      <c r="L2904" s="9" t="s">
        <v>7509</v>
      </c>
      <c r="M2904" s="9">
        <v>562.73</v>
      </c>
      <c r="N2904" s="9">
        <v>372.89</v>
      </c>
      <c r="O2904" s="9">
        <v>2</v>
      </c>
      <c r="P2904" s="9">
        <v>0.1</v>
      </c>
      <c r="Q2904" s="9">
        <v>393</v>
      </c>
      <c r="R2904" s="9">
        <v>5</v>
      </c>
    </row>
    <row r="2905" spans="1:18" x14ac:dyDescent="0.3">
      <c r="A2905" s="9">
        <v>1074</v>
      </c>
      <c r="B2905" s="9" t="s">
        <v>2921</v>
      </c>
      <c r="C2905" s="9">
        <v>25</v>
      </c>
      <c r="D2905" s="9" t="s">
        <v>5022</v>
      </c>
      <c r="E2905" s="9" t="s">
        <v>6029</v>
      </c>
      <c r="F2905" s="9">
        <v>0</v>
      </c>
      <c r="G2905" s="9">
        <v>12204</v>
      </c>
      <c r="H2905" s="9" t="s">
        <v>6029</v>
      </c>
      <c r="I2905" s="9" t="s">
        <v>7457</v>
      </c>
      <c r="J2905" s="9">
        <v>143</v>
      </c>
      <c r="K2905" s="9" t="s">
        <v>7475</v>
      </c>
      <c r="L2905" s="9" t="s">
        <v>7508</v>
      </c>
      <c r="M2905" s="9">
        <v>142.29</v>
      </c>
      <c r="N2905" s="9">
        <v>57.39</v>
      </c>
      <c r="O2905" s="9">
        <v>5</v>
      </c>
      <c r="P2905" s="9"/>
      <c r="Q2905" s="9">
        <v>519</v>
      </c>
      <c r="R2905" s="9">
        <v>6</v>
      </c>
    </row>
    <row r="2906" spans="1:18" x14ac:dyDescent="0.3">
      <c r="A2906" s="9">
        <v>1136</v>
      </c>
      <c r="B2906" s="9" t="s">
        <v>2922</v>
      </c>
      <c r="C2906" s="9">
        <v>71</v>
      </c>
      <c r="D2906" s="9" t="s">
        <v>5023</v>
      </c>
      <c r="E2906" s="9" t="s">
        <v>6901</v>
      </c>
      <c r="F2906" s="9">
        <v>0</v>
      </c>
      <c r="G2906" s="9">
        <v>12374</v>
      </c>
      <c r="H2906" s="9" t="s">
        <v>6901</v>
      </c>
      <c r="I2906" s="9" t="s">
        <v>7457</v>
      </c>
      <c r="J2906" s="9">
        <v>116</v>
      </c>
      <c r="K2906" s="9" t="s">
        <v>7480</v>
      </c>
      <c r="L2906" s="9" t="s">
        <v>7509</v>
      </c>
      <c r="M2906" s="9">
        <v>479.18</v>
      </c>
      <c r="N2906" s="9">
        <v>291.27</v>
      </c>
      <c r="O2906" s="9">
        <v>2</v>
      </c>
      <c r="P2906" s="9"/>
      <c r="Q2906" s="9">
        <v>343</v>
      </c>
      <c r="R2906" s="9">
        <v>6</v>
      </c>
    </row>
    <row r="2907" spans="1:18" x14ac:dyDescent="0.3">
      <c r="A2907" s="9">
        <v>1601</v>
      </c>
      <c r="B2907" s="9" t="s">
        <v>2923</v>
      </c>
      <c r="C2907" s="9">
        <v>37</v>
      </c>
      <c r="D2907" s="9" t="s">
        <v>5019</v>
      </c>
      <c r="E2907" s="9" t="s">
        <v>6902</v>
      </c>
      <c r="F2907" s="9">
        <v>0</v>
      </c>
      <c r="G2907" s="9">
        <v>13185</v>
      </c>
      <c r="H2907" s="9" t="s">
        <v>6902</v>
      </c>
      <c r="I2907" s="9" t="s">
        <v>7457</v>
      </c>
      <c r="J2907" s="9">
        <v>103</v>
      </c>
      <c r="K2907" s="9" t="s">
        <v>7472</v>
      </c>
      <c r="L2907" s="9" t="s">
        <v>7508</v>
      </c>
      <c r="M2907" s="9">
        <v>516.52</v>
      </c>
      <c r="N2907" s="9">
        <v>325.70999999999998</v>
      </c>
      <c r="O2907" s="9">
        <v>5</v>
      </c>
      <c r="P2907" s="9"/>
      <c r="Q2907" s="9">
        <v>706</v>
      </c>
      <c r="R2907" s="9">
        <v>4</v>
      </c>
    </row>
    <row r="2908" spans="1:18" x14ac:dyDescent="0.3">
      <c r="A2908" s="9">
        <v>2423</v>
      </c>
      <c r="B2908" s="9" t="s">
        <v>2924</v>
      </c>
      <c r="C2908" s="9">
        <v>47</v>
      </c>
      <c r="D2908" s="9" t="s">
        <v>5018</v>
      </c>
      <c r="E2908" s="9" t="s">
        <v>6903</v>
      </c>
      <c r="F2908" s="9">
        <v>0</v>
      </c>
      <c r="G2908" s="9">
        <v>13873</v>
      </c>
      <c r="H2908" s="9" t="s">
        <v>6903</v>
      </c>
      <c r="I2908" s="9" t="s">
        <v>7457</v>
      </c>
      <c r="J2908" s="9">
        <v>107</v>
      </c>
      <c r="K2908" s="9" t="s">
        <v>7485</v>
      </c>
      <c r="L2908" s="9" t="s">
        <v>7508</v>
      </c>
      <c r="M2908" s="9">
        <v>808.7</v>
      </c>
      <c r="N2908" s="9">
        <v>461.26</v>
      </c>
      <c r="O2908" s="9">
        <v>3</v>
      </c>
      <c r="P2908" s="9"/>
      <c r="Q2908" s="9">
        <v>472</v>
      </c>
      <c r="R2908" s="9">
        <v>5</v>
      </c>
    </row>
    <row r="2909" spans="1:18" x14ac:dyDescent="0.3">
      <c r="A2909" s="9">
        <v>1836</v>
      </c>
      <c r="B2909" s="9" t="s">
        <v>2925</v>
      </c>
      <c r="C2909" s="9">
        <v>40</v>
      </c>
      <c r="D2909" s="9" t="s">
        <v>5020</v>
      </c>
      <c r="E2909" s="9" t="s">
        <v>5880</v>
      </c>
      <c r="F2909" s="9">
        <v>0</v>
      </c>
      <c r="G2909" s="9">
        <v>13679</v>
      </c>
      <c r="H2909" s="9" t="s">
        <v>5880</v>
      </c>
      <c r="I2909" s="9" t="s">
        <v>7455</v>
      </c>
      <c r="J2909" s="9">
        <v>102</v>
      </c>
      <c r="K2909" s="9" t="s">
        <v>7494</v>
      </c>
      <c r="L2909" s="9" t="s">
        <v>7510</v>
      </c>
      <c r="M2909" s="9">
        <v>1008.57</v>
      </c>
      <c r="N2909" s="9">
        <v>624.54</v>
      </c>
      <c r="O2909" s="9">
        <v>2</v>
      </c>
      <c r="P2909" s="9">
        <v>0.1</v>
      </c>
      <c r="Q2909" s="9">
        <v>475</v>
      </c>
      <c r="R2909" s="9">
        <v>6</v>
      </c>
    </row>
    <row r="2910" spans="1:18" x14ac:dyDescent="0.3">
      <c r="A2910" s="9">
        <v>1499</v>
      </c>
      <c r="B2910" s="9" t="s">
        <v>2926</v>
      </c>
      <c r="C2910" s="9">
        <v>26</v>
      </c>
      <c r="D2910" s="9" t="s">
        <v>5022</v>
      </c>
      <c r="E2910" s="9" t="s">
        <v>5656</v>
      </c>
      <c r="F2910" s="9">
        <v>0</v>
      </c>
      <c r="G2910" s="9">
        <v>10641</v>
      </c>
      <c r="H2910" s="9" t="s">
        <v>5656</v>
      </c>
      <c r="I2910" s="9" t="s">
        <v>7457</v>
      </c>
      <c r="J2910" s="9">
        <v>101</v>
      </c>
      <c r="K2910" s="9" t="s">
        <v>7478</v>
      </c>
      <c r="L2910" s="9" t="s">
        <v>7508</v>
      </c>
      <c r="M2910" s="9">
        <v>1136.1300000000001</v>
      </c>
      <c r="N2910" s="9"/>
      <c r="O2910" s="9">
        <v>5</v>
      </c>
      <c r="P2910" s="9"/>
      <c r="Q2910" s="9">
        <v>608</v>
      </c>
      <c r="R2910" s="9">
        <v>5</v>
      </c>
    </row>
    <row r="2911" spans="1:18" x14ac:dyDescent="0.3">
      <c r="A2911" s="9">
        <v>1137</v>
      </c>
      <c r="B2911" s="9" t="s">
        <v>2927</v>
      </c>
      <c r="C2911" s="9">
        <v>50</v>
      </c>
      <c r="D2911" s="9" t="s">
        <v>5021</v>
      </c>
      <c r="E2911" s="9" t="s">
        <v>6416</v>
      </c>
      <c r="F2911" s="9">
        <v>0</v>
      </c>
      <c r="G2911" s="9">
        <v>13993</v>
      </c>
      <c r="H2911" s="9" t="s">
        <v>6416</v>
      </c>
      <c r="I2911" s="9" t="s">
        <v>7457</v>
      </c>
      <c r="J2911" s="9">
        <v>101</v>
      </c>
      <c r="K2911" s="9" t="s">
        <v>7478</v>
      </c>
      <c r="L2911" s="9" t="s">
        <v>7507</v>
      </c>
      <c r="M2911" s="9">
        <v>406.56</v>
      </c>
      <c r="N2911" s="9">
        <v>218.19</v>
      </c>
      <c r="O2911" s="9">
        <v>5</v>
      </c>
      <c r="P2911" s="9"/>
      <c r="Q2911" s="9">
        <v>392</v>
      </c>
      <c r="R2911" s="9">
        <v>4</v>
      </c>
    </row>
    <row r="2912" spans="1:18" x14ac:dyDescent="0.3">
      <c r="A2912" s="9">
        <v>1049</v>
      </c>
      <c r="B2912" s="9" t="s">
        <v>2928</v>
      </c>
      <c r="C2912" s="9">
        <v>44</v>
      </c>
      <c r="D2912" s="9" t="s">
        <v>5020</v>
      </c>
      <c r="E2912" s="9" t="s">
        <v>6904</v>
      </c>
      <c r="F2912" s="9">
        <v>0</v>
      </c>
      <c r="G2912" s="9">
        <v>10620</v>
      </c>
      <c r="H2912" s="9" t="s">
        <v>6904</v>
      </c>
      <c r="I2912" s="9" t="s">
        <v>7455</v>
      </c>
      <c r="J2912" s="9">
        <v>138</v>
      </c>
      <c r="K2912" s="9" t="s">
        <v>7464</v>
      </c>
      <c r="L2912" s="9" t="s">
        <v>7507</v>
      </c>
      <c r="M2912" s="9">
        <v>516.57000000000005</v>
      </c>
      <c r="N2912" s="9">
        <v>265.94</v>
      </c>
      <c r="O2912" s="9">
        <v>4</v>
      </c>
      <c r="P2912" s="9"/>
      <c r="Q2912" s="9">
        <v>1417</v>
      </c>
      <c r="R2912" s="9">
        <v>4</v>
      </c>
    </row>
    <row r="2913" spans="1:18" x14ac:dyDescent="0.3">
      <c r="A2913" s="9">
        <v>1972</v>
      </c>
      <c r="B2913" s="9" t="s">
        <v>2929</v>
      </c>
      <c r="C2913" s="9">
        <v>30</v>
      </c>
      <c r="D2913" s="9" t="s">
        <v>5021</v>
      </c>
      <c r="E2913" s="9" t="s">
        <v>6905</v>
      </c>
      <c r="F2913" s="9">
        <v>1</v>
      </c>
      <c r="G2913" s="9">
        <v>13658</v>
      </c>
      <c r="H2913" s="9" t="s">
        <v>6905</v>
      </c>
      <c r="I2913" s="9" t="s">
        <v>7457</v>
      </c>
      <c r="J2913" s="9">
        <v>107</v>
      </c>
      <c r="K2913" s="9" t="s">
        <v>7485</v>
      </c>
      <c r="L2913" s="9" t="s">
        <v>7508</v>
      </c>
      <c r="M2913" s="9">
        <v>497.15</v>
      </c>
      <c r="N2913" s="9">
        <v>339.25</v>
      </c>
      <c r="O2913" s="9">
        <v>4</v>
      </c>
      <c r="P2913" s="9"/>
      <c r="Q2913" s="9">
        <v>1335</v>
      </c>
      <c r="R2913" s="9">
        <v>5</v>
      </c>
    </row>
    <row r="2914" spans="1:18" x14ac:dyDescent="0.3">
      <c r="A2914" s="9">
        <v>1253</v>
      </c>
      <c r="B2914" s="9" t="s">
        <v>2930</v>
      </c>
      <c r="C2914" s="9">
        <v>46</v>
      </c>
      <c r="D2914" s="9" t="s">
        <v>5021</v>
      </c>
      <c r="E2914" s="9" t="s">
        <v>6906</v>
      </c>
      <c r="F2914" s="9">
        <v>0</v>
      </c>
      <c r="G2914" s="9">
        <v>10984</v>
      </c>
      <c r="H2914" s="9" t="s">
        <v>6906</v>
      </c>
      <c r="I2914" s="9" t="s">
        <v>7456</v>
      </c>
      <c r="J2914" s="9">
        <v>124</v>
      </c>
      <c r="K2914" s="9" t="s">
        <v>7497</v>
      </c>
      <c r="L2914" s="9" t="s">
        <v>7508</v>
      </c>
      <c r="M2914" s="9">
        <v>575.97</v>
      </c>
      <c r="N2914" s="9">
        <v>398.33</v>
      </c>
      <c r="O2914" s="9">
        <v>4</v>
      </c>
      <c r="P2914" s="9"/>
      <c r="Q2914" s="9">
        <v>605</v>
      </c>
      <c r="R2914" s="9">
        <v>6</v>
      </c>
    </row>
    <row r="2915" spans="1:18" x14ac:dyDescent="0.3">
      <c r="A2915" s="9">
        <v>1709</v>
      </c>
      <c r="B2915" s="9" t="s">
        <v>2931</v>
      </c>
      <c r="C2915" s="9">
        <v>32</v>
      </c>
      <c r="D2915" s="9" t="s">
        <v>5019</v>
      </c>
      <c r="E2915" s="9" t="s">
        <v>6907</v>
      </c>
      <c r="F2915" s="9">
        <v>0</v>
      </c>
      <c r="G2915" s="9">
        <v>11298</v>
      </c>
      <c r="H2915" s="9" t="s">
        <v>6907</v>
      </c>
      <c r="I2915" s="9" t="s">
        <v>7457</v>
      </c>
      <c r="J2915" s="9">
        <v>105</v>
      </c>
      <c r="K2915" s="9" t="s">
        <v>7461</v>
      </c>
      <c r="L2915" s="9" t="s">
        <v>7509</v>
      </c>
      <c r="M2915" s="9">
        <v>1499.5</v>
      </c>
      <c r="N2915" s="9">
        <v>892.77</v>
      </c>
      <c r="O2915" s="9">
        <v>3</v>
      </c>
      <c r="P2915" s="9"/>
      <c r="Q2915" s="9">
        <v>677</v>
      </c>
      <c r="R2915" s="9">
        <v>5</v>
      </c>
    </row>
    <row r="2916" spans="1:18" x14ac:dyDescent="0.3">
      <c r="A2916" s="9">
        <v>1562</v>
      </c>
      <c r="B2916" s="9" t="s">
        <v>2932</v>
      </c>
      <c r="C2916" s="9">
        <v>23</v>
      </c>
      <c r="D2916" s="9" t="s">
        <v>5021</v>
      </c>
      <c r="E2916" s="9" t="s">
        <v>6908</v>
      </c>
      <c r="F2916" s="9">
        <v>1</v>
      </c>
      <c r="G2916" s="9">
        <v>13452</v>
      </c>
      <c r="H2916" s="9" t="s">
        <v>6908</v>
      </c>
      <c r="I2916" s="9" t="s">
        <v>7457</v>
      </c>
      <c r="J2916" s="9">
        <v>121</v>
      </c>
      <c r="K2916" s="9" t="s">
        <v>7495</v>
      </c>
      <c r="L2916" s="9" t="s">
        <v>7511</v>
      </c>
      <c r="M2916" s="9">
        <v>1178.02</v>
      </c>
      <c r="N2916" s="9">
        <v>540.92999999999995</v>
      </c>
      <c r="O2916" s="9">
        <v>2</v>
      </c>
      <c r="P2916" s="9"/>
      <c r="Q2916" s="9">
        <v>1049</v>
      </c>
      <c r="R2916" s="9">
        <v>6</v>
      </c>
    </row>
    <row r="2917" spans="1:18" x14ac:dyDescent="0.3">
      <c r="A2917" s="9">
        <v>1756</v>
      </c>
      <c r="B2917" s="9" t="s">
        <v>2933</v>
      </c>
      <c r="C2917" s="9">
        <v>21</v>
      </c>
      <c r="D2917" s="9" t="s">
        <v>5019</v>
      </c>
      <c r="E2917" s="9" t="s">
        <v>5890</v>
      </c>
      <c r="F2917" s="9">
        <v>0</v>
      </c>
      <c r="G2917" s="9">
        <v>13091</v>
      </c>
      <c r="H2917" s="9" t="s">
        <v>5890</v>
      </c>
      <c r="I2917" s="9" t="s">
        <v>7456</v>
      </c>
      <c r="J2917" s="9">
        <v>128</v>
      </c>
      <c r="K2917" s="9" t="s">
        <v>7473</v>
      </c>
      <c r="L2917" s="9" t="s">
        <v>7510</v>
      </c>
      <c r="M2917" s="9">
        <v>1463.74</v>
      </c>
      <c r="N2917" s="9">
        <v>782.18</v>
      </c>
      <c r="O2917" s="9">
        <v>3</v>
      </c>
      <c r="P2917" s="9"/>
      <c r="Q2917" s="9">
        <v>611</v>
      </c>
      <c r="R2917" s="9">
        <v>2</v>
      </c>
    </row>
    <row r="2918" spans="1:18" x14ac:dyDescent="0.3">
      <c r="A2918" s="9">
        <v>2449</v>
      </c>
      <c r="B2918" s="9" t="s">
        <v>2934</v>
      </c>
      <c r="C2918" s="9">
        <v>44</v>
      </c>
      <c r="D2918" s="9" t="s">
        <v>5023</v>
      </c>
      <c r="E2918" s="9" t="s">
        <v>6135</v>
      </c>
      <c r="F2918" s="9">
        <v>1</v>
      </c>
      <c r="G2918" s="9">
        <v>13744</v>
      </c>
      <c r="H2918" s="9" t="s">
        <v>6135</v>
      </c>
      <c r="I2918" s="9" t="s">
        <v>7455</v>
      </c>
      <c r="J2918" s="9">
        <v>118</v>
      </c>
      <c r="K2918" s="9" t="s">
        <v>7501</v>
      </c>
      <c r="L2918" s="9" t="s">
        <v>7509</v>
      </c>
      <c r="M2918" s="9">
        <v>1055.01</v>
      </c>
      <c r="N2918" s="9">
        <v>579.16</v>
      </c>
      <c r="O2918" s="9">
        <v>1</v>
      </c>
      <c r="P2918" s="9">
        <v>0.1</v>
      </c>
      <c r="Q2918" s="9">
        <v>879</v>
      </c>
      <c r="R2918" s="9">
        <v>5</v>
      </c>
    </row>
    <row r="2919" spans="1:18" x14ac:dyDescent="0.3">
      <c r="A2919" s="9">
        <v>1546</v>
      </c>
      <c r="B2919" s="9" t="s">
        <v>2935</v>
      </c>
      <c r="C2919" s="9">
        <v>34</v>
      </c>
      <c r="D2919" s="9" t="s">
        <v>5018</v>
      </c>
      <c r="E2919" s="9" t="s">
        <v>6838</v>
      </c>
      <c r="F2919" s="9">
        <v>1</v>
      </c>
      <c r="G2919" s="9">
        <v>13280</v>
      </c>
      <c r="H2919" s="9" t="s">
        <v>6838</v>
      </c>
      <c r="I2919" s="9" t="s">
        <v>7457</v>
      </c>
      <c r="J2919" s="9">
        <v>124</v>
      </c>
      <c r="K2919" s="9" t="s">
        <v>7497</v>
      </c>
      <c r="L2919" s="9" t="s">
        <v>7507</v>
      </c>
      <c r="M2919" s="9">
        <v>639.09</v>
      </c>
      <c r="N2919" s="9">
        <v>400.96</v>
      </c>
      <c r="O2919" s="9">
        <v>5</v>
      </c>
      <c r="P2919" s="9">
        <v>0.2</v>
      </c>
      <c r="Q2919" s="9">
        <v>740</v>
      </c>
      <c r="R2919" s="9">
        <v>4</v>
      </c>
    </row>
    <row r="2920" spans="1:18" x14ac:dyDescent="0.3">
      <c r="A2920" s="9">
        <v>2325</v>
      </c>
      <c r="B2920" s="9" t="s">
        <v>2936</v>
      </c>
      <c r="C2920" s="9">
        <v>62</v>
      </c>
      <c r="D2920" s="9" t="s">
        <v>5021</v>
      </c>
      <c r="E2920" s="9" t="s">
        <v>6909</v>
      </c>
      <c r="F2920" s="9">
        <v>0</v>
      </c>
      <c r="G2920" s="9">
        <v>13955</v>
      </c>
      <c r="H2920" s="9" t="s">
        <v>6909</v>
      </c>
      <c r="I2920" s="9" t="s">
        <v>7456</v>
      </c>
      <c r="J2920" s="9">
        <v>132</v>
      </c>
      <c r="K2920" s="9" t="s">
        <v>7506</v>
      </c>
      <c r="L2920" s="9" t="s">
        <v>7511</v>
      </c>
      <c r="M2920" s="9">
        <v>615.13</v>
      </c>
      <c r="N2920" s="9">
        <v>369.28</v>
      </c>
      <c r="O2920" s="9">
        <v>5</v>
      </c>
      <c r="P2920" s="9"/>
      <c r="Q2920" s="9">
        <v>603</v>
      </c>
      <c r="R2920" s="9">
        <v>5</v>
      </c>
    </row>
    <row r="2921" spans="1:18" x14ac:dyDescent="0.3">
      <c r="A2921" s="9">
        <v>1921</v>
      </c>
      <c r="B2921" s="9" t="s">
        <v>2937</v>
      </c>
      <c r="C2921" s="9">
        <v>39</v>
      </c>
      <c r="D2921" s="9" t="s">
        <v>5018</v>
      </c>
      <c r="E2921" s="9" t="s">
        <v>5934</v>
      </c>
      <c r="F2921" s="9">
        <v>0</v>
      </c>
      <c r="G2921" s="9">
        <v>12653</v>
      </c>
      <c r="H2921" s="9" t="s">
        <v>5934</v>
      </c>
      <c r="I2921" s="9" t="s">
        <v>7455</v>
      </c>
      <c r="J2921" s="9">
        <v>145</v>
      </c>
      <c r="K2921" s="9" t="s">
        <v>7470</v>
      </c>
      <c r="L2921" s="9" t="s">
        <v>7510</v>
      </c>
      <c r="M2921" s="9">
        <v>758.44</v>
      </c>
      <c r="N2921" s="9">
        <v>420.51</v>
      </c>
      <c r="O2921" s="9">
        <v>5</v>
      </c>
      <c r="P2921" s="9"/>
      <c r="Q2921" s="9">
        <v>392</v>
      </c>
      <c r="R2921" s="9">
        <v>2</v>
      </c>
    </row>
    <row r="2922" spans="1:18" x14ac:dyDescent="0.3">
      <c r="A2922" s="9">
        <v>1580</v>
      </c>
      <c r="B2922" s="9" t="s">
        <v>2938</v>
      </c>
      <c r="C2922" s="9">
        <v>28</v>
      </c>
      <c r="D2922" s="9" t="s">
        <v>5019</v>
      </c>
      <c r="E2922" s="9" t="s">
        <v>5393</v>
      </c>
      <c r="F2922" s="9">
        <v>0</v>
      </c>
      <c r="G2922" s="9">
        <v>11617</v>
      </c>
      <c r="H2922" s="9" t="s">
        <v>5393</v>
      </c>
      <c r="I2922" s="9" t="s">
        <v>7455</v>
      </c>
      <c r="J2922" s="9">
        <v>133</v>
      </c>
      <c r="K2922" s="9" t="s">
        <v>7498</v>
      </c>
      <c r="L2922" s="9" t="s">
        <v>7510</v>
      </c>
      <c r="M2922" s="9">
        <v>654.46</v>
      </c>
      <c r="N2922" s="9">
        <v>395.37</v>
      </c>
      <c r="O2922" s="9">
        <v>4</v>
      </c>
      <c r="P2922" s="9">
        <v>0.05</v>
      </c>
      <c r="Q2922" s="9">
        <v>387</v>
      </c>
      <c r="R2922" s="9">
        <v>5</v>
      </c>
    </row>
    <row r="2923" spans="1:18" x14ac:dyDescent="0.3">
      <c r="A2923" s="9">
        <v>2372</v>
      </c>
      <c r="B2923" s="9" t="s">
        <v>2939</v>
      </c>
      <c r="C2923" s="9">
        <v>42</v>
      </c>
      <c r="D2923" s="9" t="s">
        <v>5021</v>
      </c>
      <c r="E2923" s="9" t="s">
        <v>6910</v>
      </c>
      <c r="F2923" s="9">
        <v>0</v>
      </c>
      <c r="G2923" s="9">
        <v>12911</v>
      </c>
      <c r="H2923" s="9" t="s">
        <v>6910</v>
      </c>
      <c r="I2923" s="9" t="s">
        <v>7456</v>
      </c>
      <c r="J2923" s="9">
        <v>110</v>
      </c>
      <c r="K2923" s="9" t="s">
        <v>7493</v>
      </c>
      <c r="L2923" s="9" t="s">
        <v>7508</v>
      </c>
      <c r="M2923" s="9">
        <v>1251.07</v>
      </c>
      <c r="N2923" s="9">
        <v>509.46</v>
      </c>
      <c r="O2923" s="9">
        <v>5</v>
      </c>
      <c r="P2923" s="9"/>
      <c r="Q2923" s="9">
        <v>369</v>
      </c>
      <c r="R2923" s="9">
        <v>7</v>
      </c>
    </row>
    <row r="2924" spans="1:18" x14ac:dyDescent="0.3">
      <c r="A2924" s="9">
        <v>1048</v>
      </c>
      <c r="B2924" s="9" t="s">
        <v>2940</v>
      </c>
      <c r="C2924" s="9">
        <v>20</v>
      </c>
      <c r="D2924" s="9" t="s">
        <v>5020</v>
      </c>
      <c r="E2924" s="9" t="s">
        <v>5028</v>
      </c>
      <c r="F2924" s="9">
        <v>0</v>
      </c>
      <c r="G2924" s="9">
        <v>13687</v>
      </c>
      <c r="H2924" s="9" t="s">
        <v>5028</v>
      </c>
      <c r="I2924" s="9" t="s">
        <v>7455</v>
      </c>
      <c r="J2924" s="9">
        <v>109</v>
      </c>
      <c r="K2924" s="9" t="s">
        <v>7466</v>
      </c>
      <c r="L2924" s="9" t="s">
        <v>7510</v>
      </c>
      <c r="M2924" s="9">
        <v>724.25</v>
      </c>
      <c r="N2924" s="9">
        <v>458.44</v>
      </c>
      <c r="O2924" s="9">
        <v>4</v>
      </c>
      <c r="P2924" s="9"/>
      <c r="Q2924" s="9">
        <v>1080</v>
      </c>
      <c r="R2924" s="9">
        <v>4</v>
      </c>
    </row>
    <row r="2925" spans="1:18" x14ac:dyDescent="0.3">
      <c r="A2925" s="9">
        <v>1916</v>
      </c>
      <c r="B2925" s="9" t="s">
        <v>2941</v>
      </c>
      <c r="C2925" s="9">
        <v>38</v>
      </c>
      <c r="D2925" s="9" t="s">
        <v>5023</v>
      </c>
      <c r="E2925" s="9" t="s">
        <v>5425</v>
      </c>
      <c r="F2925" s="9">
        <v>0</v>
      </c>
      <c r="G2925" s="9">
        <v>12796</v>
      </c>
      <c r="H2925" s="9" t="s">
        <v>5425</v>
      </c>
      <c r="I2925" s="9" t="s">
        <v>7455</v>
      </c>
      <c r="J2925" s="9">
        <v>149</v>
      </c>
      <c r="K2925" s="9" t="s">
        <v>7467</v>
      </c>
      <c r="L2925" s="9" t="s">
        <v>7508</v>
      </c>
      <c r="M2925" s="9">
        <v>478.64</v>
      </c>
      <c r="N2925" s="9">
        <v>221.84</v>
      </c>
      <c r="O2925" s="9">
        <v>1</v>
      </c>
      <c r="P2925" s="9"/>
      <c r="Q2925" s="9">
        <v>1265</v>
      </c>
      <c r="R2925" s="9">
        <v>6</v>
      </c>
    </row>
    <row r="2926" spans="1:18" x14ac:dyDescent="0.3">
      <c r="A2926" s="9">
        <v>2097</v>
      </c>
      <c r="B2926" s="9" t="s">
        <v>2942</v>
      </c>
      <c r="C2926" s="9">
        <v>44</v>
      </c>
      <c r="D2926" s="9" t="s">
        <v>5022</v>
      </c>
      <c r="E2926" s="9" t="s">
        <v>6911</v>
      </c>
      <c r="F2926" s="9">
        <v>0</v>
      </c>
      <c r="G2926" s="9">
        <v>11795</v>
      </c>
      <c r="H2926" s="9" t="s">
        <v>6911</v>
      </c>
      <c r="I2926" s="9" t="s">
        <v>7456</v>
      </c>
      <c r="J2926" s="9">
        <v>133</v>
      </c>
      <c r="K2926" s="9" t="s">
        <v>7498</v>
      </c>
      <c r="L2926" s="9" t="s">
        <v>7507</v>
      </c>
      <c r="M2926" s="9">
        <v>1173.55</v>
      </c>
      <c r="N2926" s="9">
        <v>700.52</v>
      </c>
      <c r="O2926" s="9">
        <v>3</v>
      </c>
      <c r="P2926" s="9">
        <v>0.2</v>
      </c>
      <c r="Q2926" s="9">
        <v>484</v>
      </c>
      <c r="R2926" s="9">
        <v>3</v>
      </c>
    </row>
    <row r="2927" spans="1:18" x14ac:dyDescent="0.3">
      <c r="A2927" s="9">
        <v>1703</v>
      </c>
      <c r="B2927" s="9" t="s">
        <v>2943</v>
      </c>
      <c r="C2927" s="9">
        <v>42</v>
      </c>
      <c r="D2927" s="9" t="s">
        <v>5023</v>
      </c>
      <c r="E2927" s="9" t="s">
        <v>6912</v>
      </c>
      <c r="F2927" s="9">
        <v>0</v>
      </c>
      <c r="G2927" s="9">
        <v>13231</v>
      </c>
      <c r="H2927" s="9" t="s">
        <v>6912</v>
      </c>
      <c r="I2927" s="9" t="s">
        <v>7455</v>
      </c>
      <c r="J2927" s="9">
        <v>133</v>
      </c>
      <c r="K2927" s="9" t="s">
        <v>7498</v>
      </c>
      <c r="L2927" s="9" t="s">
        <v>7507</v>
      </c>
      <c r="M2927" s="9">
        <v>1288.9100000000001</v>
      </c>
      <c r="N2927" s="9">
        <v>559.63</v>
      </c>
      <c r="O2927" s="9">
        <v>3</v>
      </c>
      <c r="P2927" s="9"/>
      <c r="Q2927" s="9">
        <v>681</v>
      </c>
      <c r="R2927" s="9">
        <v>6</v>
      </c>
    </row>
    <row r="2928" spans="1:18" x14ac:dyDescent="0.3">
      <c r="A2928" s="9">
        <v>1260</v>
      </c>
      <c r="B2928" s="9" t="s">
        <v>2944</v>
      </c>
      <c r="C2928" s="9">
        <v>59</v>
      </c>
      <c r="D2928" s="9" t="s">
        <v>5021</v>
      </c>
      <c r="E2928" s="9" t="s">
        <v>6913</v>
      </c>
      <c r="F2928" s="9">
        <v>1</v>
      </c>
      <c r="G2928" s="9">
        <v>12962</v>
      </c>
      <c r="H2928" s="9" t="s">
        <v>6913</v>
      </c>
      <c r="I2928" s="9" t="s">
        <v>7456</v>
      </c>
      <c r="J2928" s="9">
        <v>107</v>
      </c>
      <c r="K2928" s="9" t="s">
        <v>7485</v>
      </c>
      <c r="L2928" s="9" t="s">
        <v>7511</v>
      </c>
      <c r="M2928" s="9">
        <v>659.62</v>
      </c>
      <c r="N2928" s="9"/>
      <c r="O2928" s="9">
        <v>3</v>
      </c>
      <c r="P2928" s="9"/>
      <c r="Q2928" s="9">
        <v>747</v>
      </c>
      <c r="R2928" s="9">
        <v>5</v>
      </c>
    </row>
    <row r="2929" spans="1:18" x14ac:dyDescent="0.3">
      <c r="A2929" s="9">
        <v>1355</v>
      </c>
      <c r="B2929" s="9" t="s">
        <v>2945</v>
      </c>
      <c r="C2929" s="9">
        <v>78</v>
      </c>
      <c r="D2929" s="9" t="s">
        <v>5023</v>
      </c>
      <c r="E2929" s="9" t="s">
        <v>6914</v>
      </c>
      <c r="F2929" s="9">
        <v>0</v>
      </c>
      <c r="G2929" s="9">
        <v>12946</v>
      </c>
      <c r="H2929" s="9" t="s">
        <v>6914</v>
      </c>
      <c r="I2929" s="9" t="s">
        <v>7455</v>
      </c>
      <c r="J2929" s="9">
        <v>104</v>
      </c>
      <c r="K2929" s="9" t="s">
        <v>7499</v>
      </c>
      <c r="L2929" s="9" t="s">
        <v>7510</v>
      </c>
      <c r="M2929" s="9">
        <v>1018.32</v>
      </c>
      <c r="N2929" s="9">
        <v>418.22</v>
      </c>
      <c r="O2929" s="9">
        <v>4</v>
      </c>
      <c r="P2929" s="9"/>
      <c r="Q2929" s="9">
        <v>722</v>
      </c>
      <c r="R2929" s="9">
        <v>5</v>
      </c>
    </row>
    <row r="2930" spans="1:18" x14ac:dyDescent="0.3">
      <c r="A2930" s="9">
        <v>2283</v>
      </c>
      <c r="B2930" s="9" t="s">
        <v>2946</v>
      </c>
      <c r="C2930" s="9">
        <v>50</v>
      </c>
      <c r="D2930" s="9" t="s">
        <v>5022</v>
      </c>
      <c r="E2930" s="9" t="s">
        <v>6195</v>
      </c>
      <c r="F2930" s="9">
        <v>0</v>
      </c>
      <c r="G2930" s="9">
        <v>13045</v>
      </c>
      <c r="H2930" s="9" t="s">
        <v>6195</v>
      </c>
      <c r="I2930" s="9" t="s">
        <v>7456</v>
      </c>
      <c r="J2930" s="9">
        <v>128</v>
      </c>
      <c r="K2930" s="9" t="s">
        <v>7473</v>
      </c>
      <c r="L2930" s="9" t="s">
        <v>7507</v>
      </c>
      <c r="M2930" s="9">
        <v>135.27000000000001</v>
      </c>
      <c r="N2930" s="9">
        <v>91.05</v>
      </c>
      <c r="O2930" s="9">
        <v>2</v>
      </c>
      <c r="P2930" s="9"/>
      <c r="Q2930" s="9">
        <v>327</v>
      </c>
      <c r="R2930" s="9">
        <v>6</v>
      </c>
    </row>
    <row r="2931" spans="1:18" x14ac:dyDescent="0.3">
      <c r="A2931" s="9">
        <v>1637</v>
      </c>
      <c r="B2931" s="9" t="s">
        <v>2947</v>
      </c>
      <c r="C2931" s="9">
        <v>57</v>
      </c>
      <c r="D2931" s="9" t="s">
        <v>5020</v>
      </c>
      <c r="E2931" s="9" t="s">
        <v>6915</v>
      </c>
      <c r="F2931" s="9">
        <v>1</v>
      </c>
      <c r="G2931" s="9">
        <v>10859</v>
      </c>
      <c r="H2931" s="9" t="s">
        <v>6915</v>
      </c>
      <c r="I2931" s="9" t="s">
        <v>7455</v>
      </c>
      <c r="J2931" s="9">
        <v>123</v>
      </c>
      <c r="K2931" s="9" t="s">
        <v>7502</v>
      </c>
      <c r="L2931" s="9" t="s">
        <v>7508</v>
      </c>
      <c r="M2931" s="9">
        <v>817.72</v>
      </c>
      <c r="N2931" s="9">
        <v>475.4</v>
      </c>
      <c r="O2931" s="9">
        <v>2</v>
      </c>
      <c r="P2931" s="9"/>
      <c r="Q2931" s="9">
        <v>1063</v>
      </c>
      <c r="R2931" s="9">
        <v>3</v>
      </c>
    </row>
    <row r="2932" spans="1:18" x14ac:dyDescent="0.3">
      <c r="A2932" s="9">
        <v>1742</v>
      </c>
      <c r="B2932" s="9" t="s">
        <v>2948</v>
      </c>
      <c r="C2932" s="9">
        <v>78</v>
      </c>
      <c r="D2932" s="9" t="s">
        <v>5018</v>
      </c>
      <c r="E2932" s="9" t="s">
        <v>6916</v>
      </c>
      <c r="F2932" s="9">
        <v>1</v>
      </c>
      <c r="G2932" s="9">
        <v>12620</v>
      </c>
      <c r="H2932" s="9" t="s">
        <v>6916</v>
      </c>
      <c r="I2932" s="9" t="s">
        <v>7456</v>
      </c>
      <c r="J2932" s="9">
        <v>132</v>
      </c>
      <c r="K2932" s="9" t="s">
        <v>7506</v>
      </c>
      <c r="L2932" s="9" t="s">
        <v>7510</v>
      </c>
      <c r="M2932" s="9">
        <v>115.22</v>
      </c>
      <c r="N2932" s="9">
        <v>58.6</v>
      </c>
      <c r="O2932" s="9">
        <v>1</v>
      </c>
      <c r="P2932" s="9"/>
      <c r="Q2932" s="9">
        <v>1313</v>
      </c>
      <c r="R2932" s="9">
        <v>2</v>
      </c>
    </row>
    <row r="2933" spans="1:18" x14ac:dyDescent="0.3">
      <c r="A2933" s="9">
        <v>2318</v>
      </c>
      <c r="B2933" s="9" t="s">
        <v>2949</v>
      </c>
      <c r="C2933" s="9">
        <v>24</v>
      </c>
      <c r="D2933" s="9" t="s">
        <v>5020</v>
      </c>
      <c r="E2933" s="9" t="s">
        <v>6240</v>
      </c>
      <c r="F2933" s="9">
        <v>1</v>
      </c>
      <c r="G2933" s="9">
        <v>12085</v>
      </c>
      <c r="H2933" s="9" t="s">
        <v>6240</v>
      </c>
      <c r="I2933" s="9" t="s">
        <v>7457</v>
      </c>
      <c r="J2933" s="9">
        <v>144</v>
      </c>
      <c r="K2933" s="9" t="s">
        <v>7462</v>
      </c>
      <c r="L2933" s="9" t="s">
        <v>7510</v>
      </c>
      <c r="M2933" s="9">
        <v>92.33</v>
      </c>
      <c r="N2933" s="9">
        <v>58.75</v>
      </c>
      <c r="O2933" s="9">
        <v>2</v>
      </c>
      <c r="P2933" s="9">
        <v>0.1</v>
      </c>
      <c r="Q2933" s="9">
        <v>796</v>
      </c>
      <c r="R2933" s="9">
        <v>3</v>
      </c>
    </row>
    <row r="2934" spans="1:18" x14ac:dyDescent="0.3">
      <c r="A2934" s="9">
        <v>2009</v>
      </c>
      <c r="B2934" s="9" t="s">
        <v>2950</v>
      </c>
      <c r="C2934" s="9">
        <v>41</v>
      </c>
      <c r="D2934" s="9" t="s">
        <v>5023</v>
      </c>
      <c r="E2934" s="9" t="s">
        <v>6917</v>
      </c>
      <c r="F2934" s="9">
        <v>0</v>
      </c>
      <c r="G2934" s="9">
        <v>12165</v>
      </c>
      <c r="H2934" s="9" t="s">
        <v>6917</v>
      </c>
      <c r="I2934" s="9" t="s">
        <v>7455</v>
      </c>
      <c r="J2934" s="9">
        <v>116</v>
      </c>
      <c r="K2934" s="9" t="s">
        <v>7480</v>
      </c>
      <c r="L2934" s="9" t="s">
        <v>7508</v>
      </c>
      <c r="M2934" s="9">
        <v>938.74</v>
      </c>
      <c r="N2934" s="9">
        <v>551.80999999999995</v>
      </c>
      <c r="O2934" s="9">
        <v>1</v>
      </c>
      <c r="P2934" s="9"/>
      <c r="Q2934" s="9">
        <v>764</v>
      </c>
      <c r="R2934" s="9">
        <v>3</v>
      </c>
    </row>
    <row r="2935" spans="1:18" x14ac:dyDescent="0.3">
      <c r="A2935" s="9">
        <v>1930</v>
      </c>
      <c r="B2935" s="9" t="s">
        <v>2951</v>
      </c>
      <c r="C2935" s="9">
        <v>32</v>
      </c>
      <c r="D2935" s="9" t="s">
        <v>5022</v>
      </c>
      <c r="E2935" s="9" t="s">
        <v>6487</v>
      </c>
      <c r="F2935" s="9">
        <v>0</v>
      </c>
      <c r="G2935" s="9">
        <v>12437</v>
      </c>
      <c r="H2935" s="9" t="s">
        <v>6487</v>
      </c>
      <c r="I2935" s="9" t="s">
        <v>7456</v>
      </c>
      <c r="J2935" s="9">
        <v>146</v>
      </c>
      <c r="K2935" s="9" t="s">
        <v>7505</v>
      </c>
      <c r="L2935" s="9" t="s">
        <v>7510</v>
      </c>
      <c r="M2935" s="9">
        <v>489.84</v>
      </c>
      <c r="N2935" s="9">
        <v>287.06</v>
      </c>
      <c r="O2935" s="9">
        <v>5</v>
      </c>
      <c r="P2935" s="9"/>
      <c r="Q2935" s="9">
        <v>576</v>
      </c>
      <c r="R2935" s="9">
        <v>3</v>
      </c>
    </row>
    <row r="2936" spans="1:18" x14ac:dyDescent="0.3">
      <c r="A2936" s="9">
        <v>1640</v>
      </c>
      <c r="B2936" s="9" t="s">
        <v>2952</v>
      </c>
      <c r="C2936" s="9">
        <v>52</v>
      </c>
      <c r="D2936" s="9" t="s">
        <v>5018</v>
      </c>
      <c r="E2936" s="9" t="s">
        <v>6918</v>
      </c>
      <c r="F2936" s="9">
        <v>0</v>
      </c>
      <c r="G2936" s="9">
        <v>13895</v>
      </c>
      <c r="H2936" s="9" t="s">
        <v>6918</v>
      </c>
      <c r="I2936" s="9" t="s">
        <v>7455</v>
      </c>
      <c r="J2936" s="9">
        <v>110</v>
      </c>
      <c r="K2936" s="9" t="s">
        <v>7493</v>
      </c>
      <c r="L2936" s="9" t="s">
        <v>7510</v>
      </c>
      <c r="M2936" s="9">
        <v>1126.68</v>
      </c>
      <c r="N2936" s="9">
        <v>615.29</v>
      </c>
      <c r="O2936" s="9">
        <v>3</v>
      </c>
      <c r="P2936" s="9"/>
      <c r="Q2936" s="9">
        <v>329</v>
      </c>
      <c r="R2936" s="9">
        <v>2</v>
      </c>
    </row>
    <row r="2937" spans="1:18" x14ac:dyDescent="0.3">
      <c r="A2937" s="9">
        <v>1791</v>
      </c>
      <c r="B2937" s="9" t="s">
        <v>2953</v>
      </c>
      <c r="C2937" s="9">
        <v>44</v>
      </c>
      <c r="D2937" s="9" t="s">
        <v>5022</v>
      </c>
      <c r="E2937" s="9" t="s">
        <v>5651</v>
      </c>
      <c r="F2937" s="9">
        <v>1</v>
      </c>
      <c r="G2937" s="9">
        <v>12727</v>
      </c>
      <c r="H2937" s="9" t="s">
        <v>5651</v>
      </c>
      <c r="I2937" s="9" t="s">
        <v>7455</v>
      </c>
      <c r="J2937" s="9">
        <v>114</v>
      </c>
      <c r="K2937" s="9" t="s">
        <v>7463</v>
      </c>
      <c r="L2937" s="9" t="s">
        <v>7507</v>
      </c>
      <c r="M2937" s="9">
        <v>1349.32</v>
      </c>
      <c r="N2937" s="9">
        <v>542.94000000000005</v>
      </c>
      <c r="O2937" s="9">
        <v>4</v>
      </c>
      <c r="P2937" s="9"/>
      <c r="Q2937" s="9">
        <v>648</v>
      </c>
      <c r="R2937" s="9">
        <v>4</v>
      </c>
    </row>
    <row r="2938" spans="1:18" x14ac:dyDescent="0.3">
      <c r="A2938" s="9">
        <v>2336</v>
      </c>
      <c r="B2938" s="9" t="s">
        <v>2954</v>
      </c>
      <c r="C2938" s="9">
        <v>27</v>
      </c>
      <c r="D2938" s="9" t="s">
        <v>5020</v>
      </c>
      <c r="E2938" s="9" t="s">
        <v>6919</v>
      </c>
      <c r="F2938" s="9">
        <v>1</v>
      </c>
      <c r="G2938" s="9">
        <v>10376</v>
      </c>
      <c r="H2938" s="9" t="s">
        <v>6919</v>
      </c>
      <c r="I2938" s="9" t="s">
        <v>7457</v>
      </c>
      <c r="J2938" s="9">
        <v>139</v>
      </c>
      <c r="K2938" s="9" t="s">
        <v>7486</v>
      </c>
      <c r="L2938" s="9" t="s">
        <v>7508</v>
      </c>
      <c r="M2938" s="9">
        <v>252.12</v>
      </c>
      <c r="N2938" s="9">
        <v>120.4</v>
      </c>
      <c r="O2938" s="9">
        <v>1</v>
      </c>
      <c r="P2938" s="9">
        <v>0.2</v>
      </c>
      <c r="Q2938" s="9">
        <v>625</v>
      </c>
      <c r="R2938" s="9">
        <v>5</v>
      </c>
    </row>
    <row r="2939" spans="1:18" x14ac:dyDescent="0.3">
      <c r="A2939" s="9">
        <v>1611</v>
      </c>
      <c r="B2939" s="9" t="s">
        <v>2955</v>
      </c>
      <c r="C2939" s="9">
        <v>40</v>
      </c>
      <c r="D2939" s="9" t="s">
        <v>5019</v>
      </c>
      <c r="E2939" s="9" t="s">
        <v>6750</v>
      </c>
      <c r="F2939" s="9">
        <v>1</v>
      </c>
      <c r="G2939" s="9">
        <v>12896</v>
      </c>
      <c r="H2939" s="9" t="s">
        <v>6750</v>
      </c>
      <c r="I2939" s="9" t="s">
        <v>7455</v>
      </c>
      <c r="J2939" s="9">
        <v>136</v>
      </c>
      <c r="K2939" s="9" t="s">
        <v>7503</v>
      </c>
      <c r="L2939" s="9" t="s">
        <v>7507</v>
      </c>
      <c r="M2939" s="9">
        <v>1100.56</v>
      </c>
      <c r="N2939" s="9">
        <v>476.24</v>
      </c>
      <c r="O2939" s="9">
        <v>4</v>
      </c>
      <c r="P2939" s="9"/>
      <c r="Q2939" s="9">
        <v>588</v>
      </c>
      <c r="R2939" s="9">
        <v>3</v>
      </c>
    </row>
    <row r="2940" spans="1:18" x14ac:dyDescent="0.3">
      <c r="A2940" s="9">
        <v>1808</v>
      </c>
      <c r="B2940" s="9" t="s">
        <v>2956</v>
      </c>
      <c r="C2940" s="9">
        <v>55</v>
      </c>
      <c r="D2940" s="9" t="s">
        <v>5019</v>
      </c>
      <c r="E2940" s="9" t="s">
        <v>5923</v>
      </c>
      <c r="F2940" s="9">
        <v>0</v>
      </c>
      <c r="G2940" s="9">
        <v>11897</v>
      </c>
      <c r="H2940" s="9" t="s">
        <v>5923</v>
      </c>
      <c r="I2940" s="9" t="s">
        <v>7455</v>
      </c>
      <c r="J2940" s="9">
        <v>134</v>
      </c>
      <c r="K2940" s="9" t="s">
        <v>7482</v>
      </c>
      <c r="L2940" s="9" t="s">
        <v>7508</v>
      </c>
      <c r="M2940" s="9">
        <v>796.05</v>
      </c>
      <c r="N2940" s="9">
        <v>476.61</v>
      </c>
      <c r="O2940" s="9">
        <v>4</v>
      </c>
      <c r="P2940" s="9"/>
      <c r="Q2940" s="9">
        <v>603</v>
      </c>
      <c r="R2940" s="9">
        <v>2</v>
      </c>
    </row>
    <row r="2941" spans="1:18" x14ac:dyDescent="0.3">
      <c r="A2941" s="9">
        <v>2205</v>
      </c>
      <c r="B2941" s="9" t="s">
        <v>2957</v>
      </c>
      <c r="C2941" s="9">
        <v>20</v>
      </c>
      <c r="D2941" s="9" t="s">
        <v>5018</v>
      </c>
      <c r="E2941" s="9" t="s">
        <v>5563</v>
      </c>
      <c r="F2941" s="9">
        <v>0</v>
      </c>
      <c r="G2941" s="9">
        <v>10375</v>
      </c>
      <c r="H2941" s="9" t="s">
        <v>5563</v>
      </c>
      <c r="I2941" s="9" t="s">
        <v>7457</v>
      </c>
      <c r="J2941" s="9">
        <v>124</v>
      </c>
      <c r="K2941" s="9" t="s">
        <v>7497</v>
      </c>
      <c r="L2941" s="9" t="s">
        <v>7509</v>
      </c>
      <c r="M2941" s="9">
        <v>212.57</v>
      </c>
      <c r="N2941" s="9">
        <v>100.88</v>
      </c>
      <c r="O2941" s="9">
        <v>3</v>
      </c>
      <c r="P2941" s="9"/>
      <c r="Q2941" s="9">
        <v>409</v>
      </c>
      <c r="R2941" s="9">
        <v>7</v>
      </c>
    </row>
    <row r="2942" spans="1:18" x14ac:dyDescent="0.3">
      <c r="A2942" s="9">
        <v>1685</v>
      </c>
      <c r="B2942" s="9" t="s">
        <v>2958</v>
      </c>
      <c r="C2942" s="9">
        <v>28</v>
      </c>
      <c r="D2942" s="9" t="s">
        <v>5018</v>
      </c>
      <c r="E2942" s="9" t="s">
        <v>6920</v>
      </c>
      <c r="F2942" s="9">
        <v>0</v>
      </c>
      <c r="G2942" s="9">
        <v>11604</v>
      </c>
      <c r="H2942" s="9" t="s">
        <v>6920</v>
      </c>
      <c r="I2942" s="9" t="s">
        <v>7456</v>
      </c>
      <c r="J2942" s="9">
        <v>118</v>
      </c>
      <c r="K2942" s="9" t="s">
        <v>7501</v>
      </c>
      <c r="L2942" s="9" t="s">
        <v>7510</v>
      </c>
      <c r="M2942" s="9">
        <v>994.81</v>
      </c>
      <c r="N2942" s="9">
        <v>532.27</v>
      </c>
      <c r="O2942" s="9">
        <v>5</v>
      </c>
      <c r="P2942" s="9"/>
      <c r="Q2942" s="9">
        <v>452</v>
      </c>
      <c r="R2942" s="9">
        <v>4</v>
      </c>
    </row>
    <row r="2943" spans="1:18" x14ac:dyDescent="0.3">
      <c r="A2943" s="9">
        <v>2387</v>
      </c>
      <c r="B2943" s="9" t="s">
        <v>2959</v>
      </c>
      <c r="C2943" s="9">
        <v>25</v>
      </c>
      <c r="D2943" s="9" t="s">
        <v>5018</v>
      </c>
      <c r="E2943" s="9" t="s">
        <v>6921</v>
      </c>
      <c r="F2943" s="9">
        <v>1</v>
      </c>
      <c r="G2943" s="9">
        <v>10594</v>
      </c>
      <c r="H2943" s="9" t="s">
        <v>6921</v>
      </c>
      <c r="I2943" s="9" t="s">
        <v>7456</v>
      </c>
      <c r="J2943" s="9">
        <v>116</v>
      </c>
      <c r="K2943" s="9" t="s">
        <v>7480</v>
      </c>
      <c r="L2943" s="9" t="s">
        <v>7510</v>
      </c>
      <c r="M2943" s="9">
        <v>933.73</v>
      </c>
      <c r="N2943" s="9">
        <v>472.49</v>
      </c>
      <c r="O2943" s="9">
        <v>5</v>
      </c>
      <c r="P2943" s="9">
        <v>0.2</v>
      </c>
      <c r="Q2943" s="9">
        <v>887</v>
      </c>
      <c r="R2943" s="9">
        <v>6</v>
      </c>
    </row>
    <row r="2944" spans="1:18" x14ac:dyDescent="0.3">
      <c r="A2944" s="9">
        <v>1187</v>
      </c>
      <c r="B2944" s="9" t="s">
        <v>2960</v>
      </c>
      <c r="C2944" s="9">
        <v>44</v>
      </c>
      <c r="D2944" s="9" t="s">
        <v>5019</v>
      </c>
      <c r="E2944" s="9" t="s">
        <v>6105</v>
      </c>
      <c r="F2944" s="9">
        <v>0</v>
      </c>
      <c r="G2944" s="9">
        <v>12794</v>
      </c>
      <c r="H2944" s="9" t="s">
        <v>6105</v>
      </c>
      <c r="I2944" s="9" t="s">
        <v>7456</v>
      </c>
      <c r="J2944" s="9">
        <v>141</v>
      </c>
      <c r="K2944" s="9" t="s">
        <v>7490</v>
      </c>
      <c r="L2944" s="9" t="s">
        <v>7507</v>
      </c>
      <c r="M2944" s="9">
        <v>797.68</v>
      </c>
      <c r="N2944" s="9">
        <v>353.34</v>
      </c>
      <c r="O2944" s="9">
        <v>2</v>
      </c>
      <c r="P2944" s="9"/>
      <c r="Q2944" s="9">
        <v>346</v>
      </c>
      <c r="R2944" s="9">
        <v>6</v>
      </c>
    </row>
    <row r="2945" spans="1:18" x14ac:dyDescent="0.3">
      <c r="A2945" s="9">
        <v>1984</v>
      </c>
      <c r="B2945" s="9" t="s">
        <v>2961</v>
      </c>
      <c r="C2945" s="9">
        <v>58</v>
      </c>
      <c r="D2945" s="9" t="s">
        <v>5020</v>
      </c>
      <c r="E2945" s="9" t="s">
        <v>6922</v>
      </c>
      <c r="F2945" s="9">
        <v>0</v>
      </c>
      <c r="G2945" s="9">
        <v>11065</v>
      </c>
      <c r="H2945" s="9" t="s">
        <v>6922</v>
      </c>
      <c r="I2945" s="9" t="s">
        <v>7456</v>
      </c>
      <c r="J2945" s="9">
        <v>137</v>
      </c>
      <c r="K2945" s="9" t="s">
        <v>7484</v>
      </c>
      <c r="L2945" s="9" t="s">
        <v>7510</v>
      </c>
      <c r="M2945" s="9">
        <v>1393.38</v>
      </c>
      <c r="N2945" s="9"/>
      <c r="O2945" s="9">
        <v>5</v>
      </c>
      <c r="P2945" s="9"/>
      <c r="Q2945" s="9">
        <v>611</v>
      </c>
      <c r="R2945" s="9">
        <v>4</v>
      </c>
    </row>
    <row r="2946" spans="1:18" x14ac:dyDescent="0.3">
      <c r="A2946" s="9">
        <v>1547</v>
      </c>
      <c r="B2946" s="9" t="s">
        <v>2962</v>
      </c>
      <c r="C2946" s="9">
        <v>9</v>
      </c>
      <c r="D2946" s="9" t="s">
        <v>5018</v>
      </c>
      <c r="E2946" s="9" t="s">
        <v>6923</v>
      </c>
      <c r="F2946" s="9">
        <v>0</v>
      </c>
      <c r="G2946" s="9">
        <v>13682</v>
      </c>
      <c r="H2946" s="9" t="s">
        <v>6923</v>
      </c>
      <c r="I2946" s="9" t="s">
        <v>7456</v>
      </c>
      <c r="J2946" s="9">
        <v>141</v>
      </c>
      <c r="K2946" s="9" t="s">
        <v>7490</v>
      </c>
      <c r="L2946" s="9" t="s">
        <v>7510</v>
      </c>
      <c r="M2946" s="9">
        <v>805.57</v>
      </c>
      <c r="N2946" s="9">
        <v>547.80999999999995</v>
      </c>
      <c r="O2946" s="9">
        <v>3</v>
      </c>
      <c r="P2946" s="9"/>
      <c r="Q2946" s="9">
        <v>475</v>
      </c>
      <c r="R2946" s="9">
        <v>2</v>
      </c>
    </row>
    <row r="2947" spans="1:18" x14ac:dyDescent="0.3">
      <c r="A2947" s="9">
        <v>1724</v>
      </c>
      <c r="B2947" s="9" t="s">
        <v>2963</v>
      </c>
      <c r="C2947" s="9">
        <v>41</v>
      </c>
      <c r="D2947" s="9" t="s">
        <v>5019</v>
      </c>
      <c r="E2947" s="9" t="s">
        <v>6243</v>
      </c>
      <c r="F2947" s="9">
        <v>0</v>
      </c>
      <c r="G2947" s="9">
        <v>13541</v>
      </c>
      <c r="H2947" s="9" t="s">
        <v>6243</v>
      </c>
      <c r="I2947" s="9" t="s">
        <v>7456</v>
      </c>
      <c r="J2947" s="9">
        <v>125</v>
      </c>
      <c r="K2947" s="9" t="s">
        <v>7479</v>
      </c>
      <c r="L2947" s="9" t="s">
        <v>7507</v>
      </c>
      <c r="M2947" s="9">
        <v>1486.25</v>
      </c>
      <c r="N2947" s="9">
        <v>632.22</v>
      </c>
      <c r="O2947" s="9">
        <v>4</v>
      </c>
      <c r="P2947" s="9">
        <v>0.05</v>
      </c>
      <c r="Q2947" s="9">
        <v>760</v>
      </c>
      <c r="R2947" s="9">
        <v>4</v>
      </c>
    </row>
    <row r="2948" spans="1:18" x14ac:dyDescent="0.3">
      <c r="A2948" s="9">
        <v>1925</v>
      </c>
      <c r="B2948" s="9" t="s">
        <v>2964</v>
      </c>
      <c r="C2948" s="9">
        <v>26</v>
      </c>
      <c r="D2948" s="9" t="s">
        <v>5018</v>
      </c>
      <c r="E2948" s="9" t="s">
        <v>6850</v>
      </c>
      <c r="F2948" s="9">
        <v>1</v>
      </c>
      <c r="G2948" s="9">
        <v>12007</v>
      </c>
      <c r="H2948" s="9" t="s">
        <v>6850</v>
      </c>
      <c r="I2948" s="9" t="s">
        <v>7457</v>
      </c>
      <c r="J2948" s="9">
        <v>108</v>
      </c>
      <c r="K2948" s="9" t="s">
        <v>7496</v>
      </c>
      <c r="L2948" s="9" t="s">
        <v>7507</v>
      </c>
      <c r="M2948" s="9">
        <v>788.38</v>
      </c>
      <c r="N2948" s="9">
        <v>511.04</v>
      </c>
      <c r="O2948" s="9">
        <v>1</v>
      </c>
      <c r="P2948" s="9"/>
      <c r="Q2948" s="9">
        <v>1133</v>
      </c>
      <c r="R2948" s="9">
        <v>3</v>
      </c>
    </row>
    <row r="2949" spans="1:18" x14ac:dyDescent="0.3">
      <c r="A2949" s="9">
        <v>2431</v>
      </c>
      <c r="B2949" s="9" t="s">
        <v>2965</v>
      </c>
      <c r="C2949" s="9">
        <v>55</v>
      </c>
      <c r="D2949" s="9" t="s">
        <v>5018</v>
      </c>
      <c r="E2949" s="9" t="s">
        <v>5971</v>
      </c>
      <c r="F2949" s="9">
        <v>0</v>
      </c>
      <c r="G2949" s="9">
        <v>12505</v>
      </c>
      <c r="H2949" s="9" t="s">
        <v>5971</v>
      </c>
      <c r="I2949" s="9" t="s">
        <v>7456</v>
      </c>
      <c r="J2949" s="9">
        <v>124</v>
      </c>
      <c r="K2949" s="9" t="s">
        <v>7497</v>
      </c>
      <c r="L2949" s="9" t="s">
        <v>7508</v>
      </c>
      <c r="M2949" s="9">
        <v>217.99</v>
      </c>
      <c r="N2949" s="9">
        <v>119.13</v>
      </c>
      <c r="O2949" s="9">
        <v>1</v>
      </c>
      <c r="P2949" s="9"/>
      <c r="Q2949" s="9">
        <v>458</v>
      </c>
      <c r="R2949" s="9">
        <v>3</v>
      </c>
    </row>
    <row r="2950" spans="1:18" x14ac:dyDescent="0.3">
      <c r="A2950" s="9">
        <v>1875</v>
      </c>
      <c r="B2950" s="9" t="s">
        <v>2966</v>
      </c>
      <c r="C2950" s="9">
        <v>36</v>
      </c>
      <c r="D2950" s="9" t="s">
        <v>5022</v>
      </c>
      <c r="E2950" s="9" t="s">
        <v>5519</v>
      </c>
      <c r="F2950" s="9">
        <v>1</v>
      </c>
      <c r="G2950" s="9">
        <v>13201</v>
      </c>
      <c r="H2950" s="9" t="s">
        <v>5519</v>
      </c>
      <c r="I2950" s="9" t="s">
        <v>7457</v>
      </c>
      <c r="J2950" s="9">
        <v>120</v>
      </c>
      <c r="K2950" s="9" t="s">
        <v>7488</v>
      </c>
      <c r="L2950" s="9" t="s">
        <v>7509</v>
      </c>
      <c r="M2950" s="9">
        <v>732.18</v>
      </c>
      <c r="N2950" s="9">
        <v>462.83</v>
      </c>
      <c r="O2950" s="9">
        <v>5</v>
      </c>
      <c r="P2950" s="9"/>
      <c r="Q2950" s="9">
        <v>855</v>
      </c>
      <c r="R2950" s="9">
        <v>3</v>
      </c>
    </row>
    <row r="2951" spans="1:18" x14ac:dyDescent="0.3">
      <c r="A2951" s="9">
        <v>1617</v>
      </c>
      <c r="B2951" s="9" t="s">
        <v>2967</v>
      </c>
      <c r="C2951" s="9">
        <v>41</v>
      </c>
      <c r="D2951" s="9" t="s">
        <v>5018</v>
      </c>
      <c r="E2951" s="9" t="s">
        <v>5027</v>
      </c>
      <c r="F2951" s="9">
        <v>0</v>
      </c>
      <c r="G2951" s="9">
        <v>11051</v>
      </c>
      <c r="H2951" s="9" t="s">
        <v>5027</v>
      </c>
      <c r="I2951" s="9" t="s">
        <v>7455</v>
      </c>
      <c r="J2951" s="9">
        <v>148</v>
      </c>
      <c r="K2951" s="9" t="s">
        <v>7491</v>
      </c>
      <c r="L2951" s="9" t="s">
        <v>7507</v>
      </c>
      <c r="M2951" s="9">
        <v>314.38</v>
      </c>
      <c r="N2951" s="9">
        <v>140.01</v>
      </c>
      <c r="O2951" s="9">
        <v>2</v>
      </c>
      <c r="P2951" s="9">
        <v>0.2</v>
      </c>
      <c r="Q2951" s="9">
        <v>1069</v>
      </c>
      <c r="R2951" s="9">
        <v>4</v>
      </c>
    </row>
    <row r="2952" spans="1:18" x14ac:dyDescent="0.3">
      <c r="A2952" s="9">
        <v>1413</v>
      </c>
      <c r="B2952" s="9" t="s">
        <v>2968</v>
      </c>
      <c r="C2952" s="9">
        <v>39</v>
      </c>
      <c r="D2952" s="9" t="s">
        <v>5019</v>
      </c>
      <c r="E2952" s="9" t="s">
        <v>6247</v>
      </c>
      <c r="F2952" s="9">
        <v>0</v>
      </c>
      <c r="G2952" s="9">
        <v>13816</v>
      </c>
      <c r="H2952" s="9" t="s">
        <v>6247</v>
      </c>
      <c r="I2952" s="9" t="s">
        <v>7457</v>
      </c>
      <c r="J2952" s="9">
        <v>130</v>
      </c>
      <c r="K2952" s="9" t="s">
        <v>7487</v>
      </c>
      <c r="L2952" s="9" t="s">
        <v>7508</v>
      </c>
      <c r="M2952" s="9">
        <v>915.84</v>
      </c>
      <c r="N2952" s="9">
        <v>402.68</v>
      </c>
      <c r="O2952" s="9">
        <v>1</v>
      </c>
      <c r="P2952" s="9"/>
      <c r="Q2952" s="9">
        <v>948</v>
      </c>
      <c r="R2952" s="9">
        <v>7</v>
      </c>
    </row>
    <row r="2953" spans="1:18" x14ac:dyDescent="0.3">
      <c r="A2953" s="9">
        <v>2365</v>
      </c>
      <c r="B2953" s="9" t="s">
        <v>2969</v>
      </c>
      <c r="C2953" s="9">
        <v>56</v>
      </c>
      <c r="D2953" s="9" t="s">
        <v>5020</v>
      </c>
      <c r="E2953" s="9" t="s">
        <v>5119</v>
      </c>
      <c r="F2953" s="9">
        <v>1</v>
      </c>
      <c r="G2953" s="9">
        <v>12788</v>
      </c>
      <c r="H2953" s="9" t="s">
        <v>5119</v>
      </c>
      <c r="I2953" s="9" t="s">
        <v>7457</v>
      </c>
      <c r="J2953" s="9">
        <v>120</v>
      </c>
      <c r="K2953" s="9" t="s">
        <v>7488</v>
      </c>
      <c r="L2953" s="9" t="s">
        <v>7507</v>
      </c>
      <c r="M2953" s="9">
        <v>1055.04</v>
      </c>
      <c r="N2953" s="9">
        <v>703.95</v>
      </c>
      <c r="O2953" s="9">
        <v>2</v>
      </c>
      <c r="P2953" s="9"/>
      <c r="Q2953" s="9">
        <v>640</v>
      </c>
      <c r="R2953" s="9">
        <v>4</v>
      </c>
    </row>
    <row r="2954" spans="1:18" x14ac:dyDescent="0.3">
      <c r="A2954" s="9">
        <v>2243</v>
      </c>
      <c r="B2954" s="9" t="s">
        <v>2970</v>
      </c>
      <c r="C2954" s="9">
        <v>70</v>
      </c>
      <c r="D2954" s="9" t="s">
        <v>5019</v>
      </c>
      <c r="E2954" s="9" t="s">
        <v>6411</v>
      </c>
      <c r="F2954" s="9">
        <v>0</v>
      </c>
      <c r="G2954" s="9">
        <v>10628</v>
      </c>
      <c r="H2954" s="9" t="s">
        <v>6411</v>
      </c>
      <c r="I2954" s="9" t="s">
        <v>7457</v>
      </c>
      <c r="J2954" s="9">
        <v>118</v>
      </c>
      <c r="K2954" s="9" t="s">
        <v>7501</v>
      </c>
      <c r="L2954" s="9" t="s">
        <v>7508</v>
      </c>
      <c r="M2954" s="9">
        <v>729.23</v>
      </c>
      <c r="N2954" s="9">
        <v>488.11</v>
      </c>
      <c r="O2954" s="9">
        <v>1</v>
      </c>
      <c r="P2954" s="9"/>
      <c r="Q2954" s="9">
        <v>437</v>
      </c>
      <c r="R2954" s="9">
        <v>8</v>
      </c>
    </row>
    <row r="2955" spans="1:18" x14ac:dyDescent="0.3">
      <c r="A2955" s="9">
        <v>1902</v>
      </c>
      <c r="B2955" s="9" t="s">
        <v>2971</v>
      </c>
      <c r="C2955" s="9">
        <v>22</v>
      </c>
      <c r="D2955" s="9" t="s">
        <v>5019</v>
      </c>
      <c r="E2955" s="9" t="s">
        <v>5938</v>
      </c>
      <c r="F2955" s="9">
        <v>0</v>
      </c>
      <c r="G2955" s="9">
        <v>13984</v>
      </c>
      <c r="H2955" s="9" t="s">
        <v>5938</v>
      </c>
      <c r="I2955" s="9" t="s">
        <v>7457</v>
      </c>
      <c r="J2955" s="9">
        <v>104</v>
      </c>
      <c r="K2955" s="9" t="s">
        <v>7499</v>
      </c>
      <c r="L2955" s="9" t="s">
        <v>7509</v>
      </c>
      <c r="M2955" s="9">
        <v>191.67</v>
      </c>
      <c r="N2955" s="9">
        <v>103.46</v>
      </c>
      <c r="O2955" s="9">
        <v>2</v>
      </c>
      <c r="P2955" s="9"/>
      <c r="Q2955" s="9">
        <v>416</v>
      </c>
      <c r="R2955" s="9">
        <v>5</v>
      </c>
    </row>
    <row r="2956" spans="1:18" x14ac:dyDescent="0.3">
      <c r="A2956" s="9">
        <v>1162</v>
      </c>
      <c r="B2956" s="9" t="s">
        <v>2972</v>
      </c>
      <c r="C2956" s="9">
        <v>25</v>
      </c>
      <c r="D2956" s="9" t="s">
        <v>5018</v>
      </c>
      <c r="E2956" s="9" t="s">
        <v>6924</v>
      </c>
      <c r="F2956" s="9">
        <v>1</v>
      </c>
      <c r="G2956" s="9">
        <v>12373</v>
      </c>
      <c r="H2956" s="9" t="s">
        <v>6924</v>
      </c>
      <c r="I2956" s="9" t="s">
        <v>7456</v>
      </c>
      <c r="J2956" s="9">
        <v>148</v>
      </c>
      <c r="K2956" s="9" t="s">
        <v>7491</v>
      </c>
      <c r="L2956" s="9" t="s">
        <v>7508</v>
      </c>
      <c r="M2956" s="9">
        <v>729.53</v>
      </c>
      <c r="N2956" s="9">
        <v>482.25</v>
      </c>
      <c r="O2956" s="9">
        <v>2</v>
      </c>
      <c r="P2956" s="9"/>
      <c r="Q2956" s="9">
        <v>372</v>
      </c>
      <c r="R2956" s="9">
        <v>2</v>
      </c>
    </row>
    <row r="2957" spans="1:18" x14ac:dyDescent="0.3">
      <c r="A2957" s="9">
        <v>2243</v>
      </c>
      <c r="B2957" s="9" t="s">
        <v>2973</v>
      </c>
      <c r="C2957" s="9">
        <v>44</v>
      </c>
      <c r="D2957" s="9" t="s">
        <v>5022</v>
      </c>
      <c r="E2957" s="9" t="s">
        <v>6925</v>
      </c>
      <c r="F2957" s="9">
        <v>0</v>
      </c>
      <c r="G2957" s="9">
        <v>11532</v>
      </c>
      <c r="H2957" s="9" t="s">
        <v>6925</v>
      </c>
      <c r="I2957" s="9" t="s">
        <v>7455</v>
      </c>
      <c r="J2957" s="9">
        <v>136</v>
      </c>
      <c r="K2957" s="9" t="s">
        <v>7503</v>
      </c>
      <c r="L2957" s="9" t="s">
        <v>7508</v>
      </c>
      <c r="M2957" s="9">
        <v>168.11</v>
      </c>
      <c r="N2957" s="9">
        <v>100.91</v>
      </c>
      <c r="O2957" s="9">
        <v>4</v>
      </c>
      <c r="P2957" s="9"/>
      <c r="Q2957" s="9">
        <v>437</v>
      </c>
      <c r="R2957" s="9">
        <v>8</v>
      </c>
    </row>
    <row r="2958" spans="1:18" x14ac:dyDescent="0.3">
      <c r="A2958" s="9">
        <v>1269</v>
      </c>
      <c r="B2958" s="9" t="s">
        <v>2974</v>
      </c>
      <c r="C2958" s="9">
        <v>27</v>
      </c>
      <c r="D2958" s="9" t="s">
        <v>5021</v>
      </c>
      <c r="E2958" s="9" t="s">
        <v>6926</v>
      </c>
      <c r="F2958" s="9">
        <v>0</v>
      </c>
      <c r="G2958" s="9">
        <v>12666</v>
      </c>
      <c r="H2958" s="9" t="s">
        <v>6926</v>
      </c>
      <c r="I2958" s="9" t="s">
        <v>7455</v>
      </c>
      <c r="J2958" s="9">
        <v>106</v>
      </c>
      <c r="K2958" s="9" t="s">
        <v>7477</v>
      </c>
      <c r="L2958" s="9" t="s">
        <v>7510</v>
      </c>
      <c r="M2958" s="9">
        <v>1039.08</v>
      </c>
      <c r="N2958" s="9">
        <v>473.3</v>
      </c>
      <c r="O2958" s="9">
        <v>3</v>
      </c>
      <c r="P2958" s="9"/>
      <c r="Q2958" s="9">
        <v>428</v>
      </c>
      <c r="R2958" s="9">
        <v>5</v>
      </c>
    </row>
    <row r="2959" spans="1:18" x14ac:dyDescent="0.3">
      <c r="A2959" s="9">
        <v>1631</v>
      </c>
      <c r="B2959" s="9" t="s">
        <v>2975</v>
      </c>
      <c r="C2959" s="9">
        <v>54</v>
      </c>
      <c r="D2959" s="9" t="s">
        <v>5021</v>
      </c>
      <c r="E2959" s="9" t="s">
        <v>5321</v>
      </c>
      <c r="F2959" s="9">
        <v>0</v>
      </c>
      <c r="G2959" s="9">
        <v>13962</v>
      </c>
      <c r="H2959" s="9" t="s">
        <v>5321</v>
      </c>
      <c r="I2959" s="9" t="s">
        <v>7455</v>
      </c>
      <c r="J2959" s="9">
        <v>103</v>
      </c>
      <c r="K2959" s="9" t="s">
        <v>7472</v>
      </c>
      <c r="L2959" s="9" t="s">
        <v>7507</v>
      </c>
      <c r="M2959" s="9">
        <v>1196.03</v>
      </c>
      <c r="N2959" s="9"/>
      <c r="O2959" s="9">
        <v>1</v>
      </c>
      <c r="P2959" s="9"/>
      <c r="Q2959" s="9">
        <v>566</v>
      </c>
      <c r="R2959" s="9">
        <v>5</v>
      </c>
    </row>
    <row r="2960" spans="1:18" x14ac:dyDescent="0.3">
      <c r="A2960" s="9">
        <v>1905</v>
      </c>
      <c r="B2960" s="9" t="s">
        <v>2976</v>
      </c>
      <c r="C2960" s="9">
        <v>56</v>
      </c>
      <c r="D2960" s="9" t="s">
        <v>5021</v>
      </c>
      <c r="E2960" s="9" t="s">
        <v>6927</v>
      </c>
      <c r="F2960" s="9">
        <v>0</v>
      </c>
      <c r="G2960" s="9">
        <v>12372</v>
      </c>
      <c r="H2960" s="9" t="s">
        <v>6927</v>
      </c>
      <c r="I2960" s="9" t="s">
        <v>7457</v>
      </c>
      <c r="J2960" s="9">
        <v>118</v>
      </c>
      <c r="K2960" s="9" t="s">
        <v>7501</v>
      </c>
      <c r="L2960" s="9" t="s">
        <v>7508</v>
      </c>
      <c r="M2960" s="9">
        <v>1445.45</v>
      </c>
      <c r="N2960" s="9">
        <v>637.17999999999995</v>
      </c>
      <c r="O2960" s="9">
        <v>5</v>
      </c>
      <c r="P2960" s="9"/>
      <c r="Q2960" s="9">
        <v>526</v>
      </c>
      <c r="R2960" s="9">
        <v>4</v>
      </c>
    </row>
    <row r="2961" spans="1:18" x14ac:dyDescent="0.3">
      <c r="A2961" s="9">
        <v>2423</v>
      </c>
      <c r="B2961" s="9" t="s">
        <v>2977</v>
      </c>
      <c r="C2961" s="9">
        <v>31</v>
      </c>
      <c r="D2961" s="9" t="s">
        <v>5019</v>
      </c>
      <c r="E2961" s="9" t="s">
        <v>6928</v>
      </c>
      <c r="F2961" s="9">
        <v>0</v>
      </c>
      <c r="G2961" s="9">
        <v>11830</v>
      </c>
      <c r="H2961" s="9" t="s">
        <v>6928</v>
      </c>
      <c r="I2961" s="9" t="s">
        <v>7457</v>
      </c>
      <c r="J2961" s="9">
        <v>147</v>
      </c>
      <c r="K2961" s="9" t="s">
        <v>7474</v>
      </c>
      <c r="L2961" s="9" t="s">
        <v>7507</v>
      </c>
      <c r="M2961" s="9">
        <v>265.76</v>
      </c>
      <c r="N2961" s="9">
        <v>168.01</v>
      </c>
      <c r="O2961" s="9">
        <v>3</v>
      </c>
      <c r="P2961" s="9"/>
      <c r="Q2961" s="9">
        <v>472</v>
      </c>
      <c r="R2961" s="9">
        <v>5</v>
      </c>
    </row>
    <row r="2962" spans="1:18" x14ac:dyDescent="0.3">
      <c r="A2962" s="9">
        <v>2205</v>
      </c>
      <c r="B2962" s="9" t="s">
        <v>2978</v>
      </c>
      <c r="C2962" s="9">
        <v>28</v>
      </c>
      <c r="D2962" s="9" t="s">
        <v>5018</v>
      </c>
      <c r="E2962" s="9" t="s">
        <v>6648</v>
      </c>
      <c r="F2962" s="9">
        <v>0</v>
      </c>
      <c r="G2962" s="9">
        <v>13974</v>
      </c>
      <c r="H2962" s="9" t="s">
        <v>6648</v>
      </c>
      <c r="I2962" s="9" t="s">
        <v>7456</v>
      </c>
      <c r="J2962" s="9">
        <v>140</v>
      </c>
      <c r="K2962" s="9" t="s">
        <v>7468</v>
      </c>
      <c r="L2962" s="9" t="s">
        <v>7508</v>
      </c>
      <c r="M2962" s="9">
        <v>822.01</v>
      </c>
      <c r="N2962" s="9">
        <v>571.77</v>
      </c>
      <c r="O2962" s="9">
        <v>4</v>
      </c>
      <c r="P2962" s="9"/>
      <c r="Q2962" s="9">
        <v>409</v>
      </c>
      <c r="R2962" s="9">
        <v>7</v>
      </c>
    </row>
    <row r="2963" spans="1:18" x14ac:dyDescent="0.3">
      <c r="A2963" s="9">
        <v>1204</v>
      </c>
      <c r="B2963" s="9" t="s">
        <v>2979</v>
      </c>
      <c r="C2963" s="9">
        <v>35</v>
      </c>
      <c r="D2963" s="9" t="s">
        <v>5021</v>
      </c>
      <c r="E2963" s="9" t="s">
        <v>6246</v>
      </c>
      <c r="F2963" s="9">
        <v>0</v>
      </c>
      <c r="G2963" s="9">
        <v>11183</v>
      </c>
      <c r="H2963" s="9" t="s">
        <v>6246</v>
      </c>
      <c r="I2963" s="9" t="s">
        <v>7456</v>
      </c>
      <c r="J2963" s="9">
        <v>118</v>
      </c>
      <c r="K2963" s="9" t="s">
        <v>7501</v>
      </c>
      <c r="L2963" s="9" t="s">
        <v>7510</v>
      </c>
      <c r="M2963" s="9">
        <v>872.93</v>
      </c>
      <c r="N2963" s="9">
        <v>492.26</v>
      </c>
      <c r="O2963" s="9">
        <v>4</v>
      </c>
      <c r="P2963" s="9">
        <v>0.1</v>
      </c>
      <c r="Q2963" s="9">
        <v>510</v>
      </c>
      <c r="R2963" s="9">
        <v>3</v>
      </c>
    </row>
    <row r="2964" spans="1:18" x14ac:dyDescent="0.3">
      <c r="A2964" s="9">
        <v>1581</v>
      </c>
      <c r="B2964" s="9" t="s">
        <v>2980</v>
      </c>
      <c r="C2964" s="9">
        <v>41</v>
      </c>
      <c r="D2964" s="9" t="s">
        <v>5023</v>
      </c>
      <c r="E2964" s="9" t="s">
        <v>6929</v>
      </c>
      <c r="F2964" s="9">
        <v>0</v>
      </c>
      <c r="G2964" s="9">
        <v>12563</v>
      </c>
      <c r="H2964" s="9" t="s">
        <v>6929</v>
      </c>
      <c r="I2964" s="9" t="s">
        <v>7455</v>
      </c>
      <c r="J2964" s="9">
        <v>123</v>
      </c>
      <c r="K2964" s="9" t="s">
        <v>7502</v>
      </c>
      <c r="L2964" s="9" t="s">
        <v>7510</v>
      </c>
      <c r="M2964" s="9">
        <v>1387.59</v>
      </c>
      <c r="N2964" s="9">
        <v>828.06</v>
      </c>
      <c r="O2964" s="9">
        <v>4</v>
      </c>
      <c r="P2964" s="9"/>
      <c r="Q2964" s="9">
        <v>453</v>
      </c>
      <c r="R2964" s="9">
        <v>3</v>
      </c>
    </row>
    <row r="2965" spans="1:18" x14ac:dyDescent="0.3">
      <c r="A2965" s="9">
        <v>1840</v>
      </c>
      <c r="B2965" s="9" t="s">
        <v>2981</v>
      </c>
      <c r="C2965" s="9">
        <v>44</v>
      </c>
      <c r="D2965" s="9" t="s">
        <v>5023</v>
      </c>
      <c r="E2965" s="9" t="s">
        <v>6164</v>
      </c>
      <c r="F2965" s="9">
        <v>1</v>
      </c>
      <c r="G2965" s="9">
        <v>13732</v>
      </c>
      <c r="H2965" s="9" t="s">
        <v>6164</v>
      </c>
      <c r="I2965" s="9" t="s">
        <v>7457</v>
      </c>
      <c r="J2965" s="9">
        <v>135</v>
      </c>
      <c r="K2965" s="9" t="s">
        <v>7458</v>
      </c>
      <c r="L2965" s="9" t="s">
        <v>7509</v>
      </c>
      <c r="M2965" s="9">
        <v>959.55</v>
      </c>
      <c r="N2965" s="9">
        <v>598.59</v>
      </c>
      <c r="O2965" s="9">
        <v>5</v>
      </c>
      <c r="P2965" s="9"/>
      <c r="Q2965" s="9">
        <v>1047</v>
      </c>
      <c r="R2965" s="9">
        <v>2</v>
      </c>
    </row>
    <row r="2966" spans="1:18" x14ac:dyDescent="0.3">
      <c r="A2966" s="9">
        <v>2251</v>
      </c>
      <c r="B2966" s="9" t="s">
        <v>2982</v>
      </c>
      <c r="C2966" s="9">
        <v>6</v>
      </c>
      <c r="D2966" s="9" t="s">
        <v>5023</v>
      </c>
      <c r="E2966" s="9" t="s">
        <v>5822</v>
      </c>
      <c r="F2966" s="9">
        <v>0</v>
      </c>
      <c r="G2966" s="9">
        <v>10745</v>
      </c>
      <c r="H2966" s="9" t="s">
        <v>5822</v>
      </c>
      <c r="I2966" s="9" t="s">
        <v>7457</v>
      </c>
      <c r="J2966" s="9">
        <v>106</v>
      </c>
      <c r="K2966" s="9" t="s">
        <v>7477</v>
      </c>
      <c r="L2966" s="9" t="s">
        <v>7508</v>
      </c>
      <c r="M2966" s="9">
        <v>260.99</v>
      </c>
      <c r="N2966" s="9">
        <v>121.95</v>
      </c>
      <c r="O2966" s="9">
        <v>1</v>
      </c>
      <c r="P2966" s="9">
        <v>0.1</v>
      </c>
      <c r="Q2966" s="9">
        <v>358</v>
      </c>
      <c r="R2966" s="9">
        <v>4</v>
      </c>
    </row>
    <row r="2967" spans="1:18" x14ac:dyDescent="0.3">
      <c r="A2967" s="9">
        <v>1595</v>
      </c>
      <c r="B2967" s="9" t="s">
        <v>2983</v>
      </c>
      <c r="C2967" s="9">
        <v>25</v>
      </c>
      <c r="D2967" s="9" t="s">
        <v>5020</v>
      </c>
      <c r="E2967" s="9" t="s">
        <v>6735</v>
      </c>
      <c r="F2967" s="9">
        <v>1</v>
      </c>
      <c r="G2967" s="9">
        <v>11277</v>
      </c>
      <c r="H2967" s="9" t="s">
        <v>6735</v>
      </c>
      <c r="I2967" s="9" t="s">
        <v>7457</v>
      </c>
      <c r="J2967" s="9">
        <v>126</v>
      </c>
      <c r="K2967" s="9" t="s">
        <v>7469</v>
      </c>
      <c r="L2967" s="9" t="s">
        <v>7510</v>
      </c>
      <c r="M2967" s="9">
        <v>682.71</v>
      </c>
      <c r="N2967" s="9">
        <v>341.9</v>
      </c>
      <c r="O2967" s="9">
        <v>1</v>
      </c>
      <c r="P2967" s="9"/>
      <c r="Q2967" s="9">
        <v>839</v>
      </c>
      <c r="R2967" s="9">
        <v>4</v>
      </c>
    </row>
    <row r="2968" spans="1:18" x14ac:dyDescent="0.3">
      <c r="A2968" s="9">
        <v>1249</v>
      </c>
      <c r="B2968" s="9" t="s">
        <v>2984</v>
      </c>
      <c r="C2968" s="9">
        <v>33</v>
      </c>
      <c r="D2968" s="9" t="s">
        <v>5018</v>
      </c>
      <c r="E2968" s="9" t="s">
        <v>5319</v>
      </c>
      <c r="F2968" s="9">
        <v>0</v>
      </c>
      <c r="G2968" s="9">
        <v>11951</v>
      </c>
      <c r="H2968" s="9" t="s">
        <v>5319</v>
      </c>
      <c r="I2968" s="9" t="s">
        <v>7455</v>
      </c>
      <c r="J2968" s="9">
        <v>121</v>
      </c>
      <c r="K2968" s="9" t="s">
        <v>7495</v>
      </c>
      <c r="L2968" s="9" t="s">
        <v>7507</v>
      </c>
      <c r="M2968" s="9">
        <v>999.41</v>
      </c>
      <c r="N2968" s="9">
        <v>523.39</v>
      </c>
      <c r="O2968" s="9">
        <v>2</v>
      </c>
      <c r="P2968" s="9"/>
      <c r="Q2968" s="9">
        <v>401</v>
      </c>
      <c r="R2968" s="9">
        <v>4</v>
      </c>
    </row>
    <row r="2969" spans="1:18" x14ac:dyDescent="0.3">
      <c r="A2969" s="9">
        <v>1874</v>
      </c>
      <c r="B2969" s="9" t="s">
        <v>2985</v>
      </c>
      <c r="C2969" s="9">
        <v>200</v>
      </c>
      <c r="D2969" s="9" t="s">
        <v>5019</v>
      </c>
      <c r="E2969" s="9" t="s">
        <v>6930</v>
      </c>
      <c r="F2969" s="9">
        <v>0</v>
      </c>
      <c r="G2969" s="9">
        <v>12295</v>
      </c>
      <c r="H2969" s="9" t="s">
        <v>6930</v>
      </c>
      <c r="I2969" s="9" t="s">
        <v>7455</v>
      </c>
      <c r="J2969" s="9">
        <v>124</v>
      </c>
      <c r="K2969" s="9" t="s">
        <v>7497</v>
      </c>
      <c r="L2969" s="9" t="s">
        <v>7508</v>
      </c>
      <c r="M2969" s="9">
        <v>1065.4100000000001</v>
      </c>
      <c r="N2969" s="9">
        <v>616.21</v>
      </c>
      <c r="O2969" s="9">
        <v>2</v>
      </c>
      <c r="P2969" s="9"/>
      <c r="Q2969" s="9">
        <v>634</v>
      </c>
      <c r="R2969" s="9">
        <v>2</v>
      </c>
    </row>
    <row r="2970" spans="1:18" x14ac:dyDescent="0.3">
      <c r="A2970" s="9">
        <v>2464</v>
      </c>
      <c r="B2970" s="9" t="s">
        <v>2986</v>
      </c>
      <c r="C2970" s="9">
        <v>-2</v>
      </c>
      <c r="D2970" s="9" t="s">
        <v>5019</v>
      </c>
      <c r="E2970" s="9" t="s">
        <v>5522</v>
      </c>
      <c r="F2970" s="9">
        <v>0</v>
      </c>
      <c r="G2970" s="9">
        <v>13921</v>
      </c>
      <c r="H2970" s="9" t="s">
        <v>5522</v>
      </c>
      <c r="I2970" s="9" t="s">
        <v>7457</v>
      </c>
      <c r="J2970" s="9">
        <v>115</v>
      </c>
      <c r="K2970" s="9" t="s">
        <v>7481</v>
      </c>
      <c r="L2970" s="9" t="s">
        <v>7508</v>
      </c>
      <c r="M2970" s="9">
        <v>1301.46</v>
      </c>
      <c r="N2970" s="9">
        <v>852.65</v>
      </c>
      <c r="O2970" s="9">
        <v>2</v>
      </c>
      <c r="P2970" s="9"/>
      <c r="Q2970" s="9">
        <v>388</v>
      </c>
      <c r="R2970" s="9">
        <v>6</v>
      </c>
    </row>
    <row r="2971" spans="1:18" x14ac:dyDescent="0.3">
      <c r="A2971" s="9">
        <v>1195</v>
      </c>
      <c r="B2971" s="9" t="s">
        <v>2987</v>
      </c>
      <c r="C2971" s="9">
        <v>11</v>
      </c>
      <c r="D2971" s="9" t="s">
        <v>5018</v>
      </c>
      <c r="E2971" s="9" t="s">
        <v>5861</v>
      </c>
      <c r="F2971" s="9">
        <v>0</v>
      </c>
      <c r="G2971" s="9">
        <v>13424</v>
      </c>
      <c r="H2971" s="9" t="s">
        <v>5861</v>
      </c>
      <c r="I2971" s="9" t="s">
        <v>7457</v>
      </c>
      <c r="J2971" s="9">
        <v>127</v>
      </c>
      <c r="K2971" s="9" t="s">
        <v>7489</v>
      </c>
      <c r="L2971" s="9" t="s">
        <v>7509</v>
      </c>
      <c r="M2971" s="9">
        <v>311.74</v>
      </c>
      <c r="N2971" s="9">
        <v>148.47</v>
      </c>
      <c r="O2971" s="9">
        <v>5</v>
      </c>
      <c r="P2971" s="9"/>
      <c r="Q2971" s="9">
        <v>413</v>
      </c>
      <c r="R2971" s="9">
        <v>4</v>
      </c>
    </row>
    <row r="2972" spans="1:18" x14ac:dyDescent="0.3">
      <c r="A2972" s="9">
        <v>1689</v>
      </c>
      <c r="B2972" s="9" t="s">
        <v>2988</v>
      </c>
      <c r="C2972" s="9">
        <v>20</v>
      </c>
      <c r="D2972" s="9" t="s">
        <v>5022</v>
      </c>
      <c r="E2972" s="9" t="s">
        <v>5371</v>
      </c>
      <c r="F2972" s="9">
        <v>0</v>
      </c>
      <c r="G2972" s="9">
        <v>12445</v>
      </c>
      <c r="H2972" s="9" t="s">
        <v>5371</v>
      </c>
      <c r="I2972" s="9" t="s">
        <v>7455</v>
      </c>
      <c r="J2972" s="9">
        <v>132</v>
      </c>
      <c r="K2972" s="9" t="s">
        <v>7506</v>
      </c>
      <c r="L2972" s="9" t="s">
        <v>7507</v>
      </c>
      <c r="M2972" s="9">
        <v>1429.74</v>
      </c>
      <c r="N2972" s="9">
        <v>773.87</v>
      </c>
      <c r="O2972" s="9">
        <v>3</v>
      </c>
      <c r="P2972" s="9"/>
      <c r="Q2972" s="9">
        <v>679</v>
      </c>
      <c r="R2972" s="9">
        <v>7</v>
      </c>
    </row>
    <row r="2973" spans="1:18" x14ac:dyDescent="0.3">
      <c r="A2973" s="9">
        <v>2093</v>
      </c>
      <c r="B2973" s="9" t="s">
        <v>2989</v>
      </c>
      <c r="C2973" s="9">
        <v>38</v>
      </c>
      <c r="D2973" s="9" t="s">
        <v>5022</v>
      </c>
      <c r="E2973" s="9" t="s">
        <v>6931</v>
      </c>
      <c r="F2973" s="9">
        <v>0</v>
      </c>
      <c r="G2973" s="9">
        <v>12629</v>
      </c>
      <c r="H2973" s="9" t="s">
        <v>6931</v>
      </c>
      <c r="I2973" s="9" t="s">
        <v>7455</v>
      </c>
      <c r="J2973" s="9">
        <v>112</v>
      </c>
      <c r="K2973" s="9" t="s">
        <v>7492</v>
      </c>
      <c r="L2973" s="9" t="s">
        <v>7509</v>
      </c>
      <c r="M2973" s="9">
        <v>135.75</v>
      </c>
      <c r="N2973" s="9">
        <v>84.91</v>
      </c>
      <c r="O2973" s="9">
        <v>1</v>
      </c>
      <c r="P2973" s="9"/>
      <c r="Q2973" s="9">
        <v>494</v>
      </c>
      <c r="R2973" s="9">
        <v>5</v>
      </c>
    </row>
    <row r="2974" spans="1:18" x14ac:dyDescent="0.3">
      <c r="A2974" s="9">
        <v>1638</v>
      </c>
      <c r="B2974" s="9" t="s">
        <v>2990</v>
      </c>
      <c r="C2974" s="9">
        <v>33</v>
      </c>
      <c r="D2974" s="9" t="s">
        <v>5020</v>
      </c>
      <c r="E2974" s="9" t="s">
        <v>6932</v>
      </c>
      <c r="F2974" s="9">
        <v>0</v>
      </c>
      <c r="G2974" s="9">
        <v>12250</v>
      </c>
      <c r="H2974" s="9" t="s">
        <v>6932</v>
      </c>
      <c r="I2974" s="9" t="s">
        <v>7456</v>
      </c>
      <c r="J2974" s="9">
        <v>105</v>
      </c>
      <c r="K2974" s="9" t="s">
        <v>7461</v>
      </c>
      <c r="L2974" s="9" t="s">
        <v>7508</v>
      </c>
      <c r="M2974" s="9">
        <v>1476.46</v>
      </c>
      <c r="N2974" s="9">
        <v>629.29</v>
      </c>
      <c r="O2974" s="9">
        <v>2</v>
      </c>
      <c r="P2974" s="9">
        <v>0.05</v>
      </c>
      <c r="Q2974" s="9">
        <v>753</v>
      </c>
      <c r="R2974" s="9">
        <v>4</v>
      </c>
    </row>
    <row r="2975" spans="1:18" x14ac:dyDescent="0.3">
      <c r="A2975" s="9">
        <v>2422</v>
      </c>
      <c r="B2975" s="9" t="s">
        <v>2991</v>
      </c>
      <c r="C2975" s="9">
        <v>30</v>
      </c>
      <c r="D2975" s="9" t="s">
        <v>5018</v>
      </c>
      <c r="E2975" s="9" t="s">
        <v>6933</v>
      </c>
      <c r="F2975" s="9">
        <v>0</v>
      </c>
      <c r="G2975" s="9">
        <v>11325</v>
      </c>
      <c r="H2975" s="9" t="s">
        <v>6933</v>
      </c>
      <c r="I2975" s="9" t="s">
        <v>7456</v>
      </c>
      <c r="J2975" s="9">
        <v>107</v>
      </c>
      <c r="K2975" s="9" t="s">
        <v>7485</v>
      </c>
      <c r="L2975" s="9" t="s">
        <v>7509</v>
      </c>
      <c r="M2975" s="9">
        <v>1293.76</v>
      </c>
      <c r="N2975" s="9">
        <v>716.57</v>
      </c>
      <c r="O2975" s="9">
        <v>5</v>
      </c>
      <c r="P2975" s="9"/>
      <c r="Q2975" s="9">
        <v>726</v>
      </c>
      <c r="R2975" s="9">
        <v>2</v>
      </c>
    </row>
    <row r="2976" spans="1:18" x14ac:dyDescent="0.3">
      <c r="A2976" s="9">
        <v>1671</v>
      </c>
      <c r="B2976" s="9" t="s">
        <v>2992</v>
      </c>
      <c r="C2976" s="9">
        <v>51</v>
      </c>
      <c r="D2976" s="9" t="s">
        <v>5022</v>
      </c>
      <c r="E2976" s="9" t="s">
        <v>5703</v>
      </c>
      <c r="F2976" s="9">
        <v>0</v>
      </c>
      <c r="G2976" s="9">
        <v>11171</v>
      </c>
      <c r="H2976" s="9" t="s">
        <v>5703</v>
      </c>
      <c r="I2976" s="9" t="s">
        <v>7456</v>
      </c>
      <c r="J2976" s="9">
        <v>122</v>
      </c>
      <c r="K2976" s="9" t="s">
        <v>7465</v>
      </c>
      <c r="L2976" s="9" t="s">
        <v>7508</v>
      </c>
      <c r="M2976" s="9">
        <v>1007.4</v>
      </c>
      <c r="N2976" s="9">
        <v>446.59</v>
      </c>
      <c r="O2976" s="9">
        <v>5</v>
      </c>
      <c r="P2976" s="9">
        <v>0.05</v>
      </c>
      <c r="Q2976" s="9">
        <v>716</v>
      </c>
      <c r="R2976" s="9">
        <v>8</v>
      </c>
    </row>
    <row r="2977" spans="1:18" x14ac:dyDescent="0.3">
      <c r="A2977" s="9">
        <v>2226</v>
      </c>
      <c r="B2977" s="9" t="s">
        <v>2993</v>
      </c>
      <c r="C2977" s="9">
        <v>51</v>
      </c>
      <c r="D2977" s="9" t="s">
        <v>5020</v>
      </c>
      <c r="E2977" s="9" t="s">
        <v>5208</v>
      </c>
      <c r="F2977" s="9">
        <v>1</v>
      </c>
      <c r="G2977" s="9">
        <v>10220</v>
      </c>
      <c r="H2977" s="9" t="s">
        <v>5208</v>
      </c>
      <c r="I2977" s="9" t="s">
        <v>7457</v>
      </c>
      <c r="J2977" s="9">
        <v>127</v>
      </c>
      <c r="K2977" s="9" t="s">
        <v>7489</v>
      </c>
      <c r="L2977" s="9" t="s">
        <v>7508</v>
      </c>
      <c r="M2977" s="9">
        <v>1115.74</v>
      </c>
      <c r="N2977" s="9"/>
      <c r="O2977" s="9">
        <v>2</v>
      </c>
      <c r="P2977" s="9">
        <v>0.2</v>
      </c>
      <c r="Q2977" s="9">
        <v>1334</v>
      </c>
      <c r="R2977" s="9">
        <v>2</v>
      </c>
    </row>
    <row r="2978" spans="1:18" x14ac:dyDescent="0.3">
      <c r="A2978" s="9">
        <v>2171</v>
      </c>
      <c r="B2978" s="9" t="s">
        <v>2994</v>
      </c>
      <c r="C2978" s="9">
        <v>42</v>
      </c>
      <c r="D2978" s="9" t="s">
        <v>5021</v>
      </c>
      <c r="E2978" s="9" t="s">
        <v>6659</v>
      </c>
      <c r="F2978" s="9">
        <v>1</v>
      </c>
      <c r="G2978" s="9">
        <v>13769</v>
      </c>
      <c r="H2978" s="9" t="s">
        <v>6659</v>
      </c>
      <c r="I2978" s="9" t="s">
        <v>7457</v>
      </c>
      <c r="J2978" s="9">
        <v>115</v>
      </c>
      <c r="K2978" s="9" t="s">
        <v>7481</v>
      </c>
      <c r="L2978" s="9" t="s">
        <v>7509</v>
      </c>
      <c r="M2978" s="9">
        <v>155.4</v>
      </c>
      <c r="N2978" s="9">
        <v>97.96</v>
      </c>
      <c r="O2978" s="9">
        <v>4</v>
      </c>
      <c r="P2978" s="9"/>
      <c r="Q2978" s="9">
        <v>1069</v>
      </c>
      <c r="R2978" s="9">
        <v>4</v>
      </c>
    </row>
    <row r="2979" spans="1:18" x14ac:dyDescent="0.3">
      <c r="A2979" s="9">
        <v>2495</v>
      </c>
      <c r="B2979" s="9" t="s">
        <v>2995</v>
      </c>
      <c r="C2979" s="9">
        <v>41</v>
      </c>
      <c r="D2979" s="9" t="s">
        <v>5021</v>
      </c>
      <c r="E2979" s="9" t="s">
        <v>6934</v>
      </c>
      <c r="F2979" s="9">
        <v>1</v>
      </c>
      <c r="G2979" s="9">
        <v>12914</v>
      </c>
      <c r="H2979" s="9" t="s">
        <v>6934</v>
      </c>
      <c r="I2979" s="9" t="s">
        <v>7457</v>
      </c>
      <c r="J2979" s="9">
        <v>139</v>
      </c>
      <c r="K2979" s="9" t="s">
        <v>7486</v>
      </c>
      <c r="L2979" s="9" t="s">
        <v>7509</v>
      </c>
      <c r="M2979" s="9">
        <v>110.15</v>
      </c>
      <c r="N2979" s="9">
        <v>51.89</v>
      </c>
      <c r="O2979" s="9">
        <v>4</v>
      </c>
      <c r="P2979" s="9">
        <v>0.05</v>
      </c>
      <c r="Q2979" s="9">
        <v>1212</v>
      </c>
      <c r="R2979" s="9">
        <v>3</v>
      </c>
    </row>
    <row r="2980" spans="1:18" x14ac:dyDescent="0.3">
      <c r="A2980" s="9">
        <v>1943</v>
      </c>
      <c r="B2980" s="9" t="s">
        <v>2996</v>
      </c>
      <c r="C2980" s="9">
        <v>27</v>
      </c>
      <c r="D2980" s="9" t="s">
        <v>5020</v>
      </c>
      <c r="E2980" s="9" t="s">
        <v>6436</v>
      </c>
      <c r="F2980" s="9">
        <v>0</v>
      </c>
      <c r="G2980" s="9">
        <v>11871</v>
      </c>
      <c r="H2980" s="9" t="s">
        <v>6436</v>
      </c>
      <c r="I2980" s="9" t="s">
        <v>7455</v>
      </c>
      <c r="J2980" s="9">
        <v>145</v>
      </c>
      <c r="K2980" s="9" t="s">
        <v>7470</v>
      </c>
      <c r="L2980" s="9" t="s">
        <v>7508</v>
      </c>
      <c r="M2980" s="9">
        <v>197.56</v>
      </c>
      <c r="N2980" s="9">
        <v>129.37</v>
      </c>
      <c r="O2980" s="9">
        <v>4</v>
      </c>
      <c r="P2980" s="9"/>
      <c r="Q2980" s="9">
        <v>378</v>
      </c>
      <c r="R2980" s="9">
        <v>5</v>
      </c>
    </row>
    <row r="2981" spans="1:18" x14ac:dyDescent="0.3">
      <c r="A2981" s="9">
        <v>1198</v>
      </c>
      <c r="B2981" s="9" t="s">
        <v>2997</v>
      </c>
      <c r="C2981" s="9">
        <v>28</v>
      </c>
      <c r="D2981" s="9" t="s">
        <v>5018</v>
      </c>
      <c r="E2981" s="9" t="s">
        <v>6048</v>
      </c>
      <c r="F2981" s="9">
        <v>1</v>
      </c>
      <c r="G2981" s="9">
        <v>13631</v>
      </c>
      <c r="H2981" s="9" t="s">
        <v>6048</v>
      </c>
      <c r="I2981" s="9" t="s">
        <v>7456</v>
      </c>
      <c r="J2981" s="9">
        <v>135</v>
      </c>
      <c r="K2981" s="9" t="s">
        <v>7458</v>
      </c>
      <c r="L2981" s="9" t="s">
        <v>7509</v>
      </c>
      <c r="M2981" s="9">
        <v>176.67</v>
      </c>
      <c r="N2981" s="9">
        <v>88.41</v>
      </c>
      <c r="O2981" s="9">
        <v>2</v>
      </c>
      <c r="P2981" s="9"/>
      <c r="Q2981" s="9">
        <v>689</v>
      </c>
      <c r="R2981" s="9">
        <v>3</v>
      </c>
    </row>
    <row r="2982" spans="1:18" x14ac:dyDescent="0.3">
      <c r="A2982" s="9">
        <v>2449</v>
      </c>
      <c r="B2982" s="9" t="s">
        <v>2998</v>
      </c>
      <c r="C2982" s="9">
        <v>14</v>
      </c>
      <c r="D2982" s="9" t="s">
        <v>5021</v>
      </c>
      <c r="E2982" s="9" t="s">
        <v>6894</v>
      </c>
      <c r="F2982" s="9">
        <v>1</v>
      </c>
      <c r="G2982" s="9">
        <v>12310</v>
      </c>
      <c r="H2982" s="9" t="s">
        <v>6894</v>
      </c>
      <c r="I2982" s="9" t="s">
        <v>7455</v>
      </c>
      <c r="J2982" s="9">
        <v>126</v>
      </c>
      <c r="K2982" s="9" t="s">
        <v>7469</v>
      </c>
      <c r="L2982" s="9" t="s">
        <v>7511</v>
      </c>
      <c r="M2982" s="9">
        <v>843.7</v>
      </c>
      <c r="N2982" s="9">
        <v>385.77</v>
      </c>
      <c r="O2982" s="9">
        <v>5</v>
      </c>
      <c r="P2982" s="9">
        <v>0.2</v>
      </c>
      <c r="Q2982" s="9">
        <v>879</v>
      </c>
      <c r="R2982" s="9">
        <v>5</v>
      </c>
    </row>
    <row r="2983" spans="1:18" x14ac:dyDescent="0.3">
      <c r="A2983" s="9">
        <v>1491</v>
      </c>
      <c r="B2983" s="9" t="s">
        <v>2999</v>
      </c>
      <c r="C2983" s="9">
        <v>36</v>
      </c>
      <c r="D2983" s="9" t="s">
        <v>5018</v>
      </c>
      <c r="E2983" s="9" t="s">
        <v>6868</v>
      </c>
      <c r="F2983" s="9">
        <v>1</v>
      </c>
      <c r="G2983" s="9">
        <v>12343</v>
      </c>
      <c r="H2983" s="9" t="s">
        <v>6868</v>
      </c>
      <c r="I2983" s="9" t="s">
        <v>7455</v>
      </c>
      <c r="J2983" s="9">
        <v>123</v>
      </c>
      <c r="K2983" s="9" t="s">
        <v>7502</v>
      </c>
      <c r="L2983" s="9" t="s">
        <v>7508</v>
      </c>
      <c r="M2983" s="9">
        <v>362.39</v>
      </c>
      <c r="N2983" s="9">
        <v>195.54</v>
      </c>
      <c r="O2983" s="9">
        <v>5</v>
      </c>
      <c r="P2983" s="9"/>
      <c r="Q2983" s="9">
        <v>1670</v>
      </c>
      <c r="R2983" s="9">
        <v>3</v>
      </c>
    </row>
    <row r="2984" spans="1:18" x14ac:dyDescent="0.3">
      <c r="A2984" s="9">
        <v>1895</v>
      </c>
      <c r="B2984" s="9" t="s">
        <v>3000</v>
      </c>
      <c r="C2984" s="9">
        <v>51</v>
      </c>
      <c r="D2984" s="9" t="s">
        <v>5022</v>
      </c>
      <c r="E2984" s="9" t="s">
        <v>6797</v>
      </c>
      <c r="F2984" s="9">
        <v>0</v>
      </c>
      <c r="G2984" s="9">
        <v>13386</v>
      </c>
      <c r="H2984" s="9" t="s">
        <v>6797</v>
      </c>
      <c r="I2984" s="9" t="s">
        <v>7455</v>
      </c>
      <c r="J2984" s="9">
        <v>113</v>
      </c>
      <c r="K2984" s="9" t="s">
        <v>7460</v>
      </c>
      <c r="L2984" s="9" t="s">
        <v>7507</v>
      </c>
      <c r="M2984" s="9">
        <v>1297.3</v>
      </c>
      <c r="N2984" s="9"/>
      <c r="O2984" s="9">
        <v>1</v>
      </c>
      <c r="P2984" s="9"/>
      <c r="Q2984" s="9">
        <v>507</v>
      </c>
      <c r="R2984" s="9">
        <v>3</v>
      </c>
    </row>
    <row r="2985" spans="1:18" x14ac:dyDescent="0.3">
      <c r="A2985" s="9">
        <v>1141</v>
      </c>
      <c r="B2985" s="9" t="s">
        <v>3001</v>
      </c>
      <c r="C2985" s="9">
        <v>60</v>
      </c>
      <c r="D2985" s="9" t="s">
        <v>5021</v>
      </c>
      <c r="E2985" s="9" t="s">
        <v>6935</v>
      </c>
      <c r="F2985" s="9">
        <v>0</v>
      </c>
      <c r="G2985" s="9">
        <v>13067</v>
      </c>
      <c r="H2985" s="9" t="s">
        <v>6935</v>
      </c>
      <c r="I2985" s="9" t="s">
        <v>7457</v>
      </c>
      <c r="J2985" s="9">
        <v>126</v>
      </c>
      <c r="K2985" s="9" t="s">
        <v>7469</v>
      </c>
      <c r="L2985" s="9" t="s">
        <v>7509</v>
      </c>
      <c r="M2985" s="9">
        <v>696.34</v>
      </c>
      <c r="N2985" s="9"/>
      <c r="O2985" s="9">
        <v>4</v>
      </c>
      <c r="P2985" s="9"/>
      <c r="Q2985" s="9">
        <v>822</v>
      </c>
      <c r="R2985" s="9">
        <v>3</v>
      </c>
    </row>
    <row r="2986" spans="1:18" x14ac:dyDescent="0.3">
      <c r="A2986" s="9">
        <v>2336</v>
      </c>
      <c r="B2986" s="9" t="s">
        <v>3002</v>
      </c>
      <c r="C2986" s="9">
        <v>36</v>
      </c>
      <c r="D2986" s="9" t="s">
        <v>5022</v>
      </c>
      <c r="E2986" s="9" t="s">
        <v>6675</v>
      </c>
      <c r="F2986" s="9">
        <v>1</v>
      </c>
      <c r="G2986" s="9">
        <v>12339</v>
      </c>
      <c r="H2986" s="9" t="s">
        <v>6675</v>
      </c>
      <c r="I2986" s="9" t="s">
        <v>7457</v>
      </c>
      <c r="J2986" s="9">
        <v>103</v>
      </c>
      <c r="K2986" s="9" t="s">
        <v>7472</v>
      </c>
      <c r="L2986" s="9" t="s">
        <v>7509</v>
      </c>
      <c r="M2986" s="9">
        <v>1058.49</v>
      </c>
      <c r="N2986" s="9">
        <v>527.41999999999996</v>
      </c>
      <c r="O2986" s="9">
        <v>2</v>
      </c>
      <c r="P2986" s="9"/>
      <c r="Q2986" s="9">
        <v>625</v>
      </c>
      <c r="R2986" s="9">
        <v>5</v>
      </c>
    </row>
    <row r="2987" spans="1:18" x14ac:dyDescent="0.3">
      <c r="A2987" s="9">
        <v>1164</v>
      </c>
      <c r="B2987" s="9" t="s">
        <v>3003</v>
      </c>
      <c r="C2987" s="9">
        <v>47</v>
      </c>
      <c r="D2987" s="9" t="s">
        <v>5018</v>
      </c>
      <c r="E2987" s="9" t="s">
        <v>6156</v>
      </c>
      <c r="F2987" s="9">
        <v>0</v>
      </c>
      <c r="G2987" s="9">
        <v>10683</v>
      </c>
      <c r="H2987" s="9" t="s">
        <v>6156</v>
      </c>
      <c r="I2987" s="9" t="s">
        <v>7455</v>
      </c>
      <c r="J2987" s="9">
        <v>129</v>
      </c>
      <c r="K2987" s="9" t="s">
        <v>7471</v>
      </c>
      <c r="L2987" s="9" t="s">
        <v>7510</v>
      </c>
      <c r="M2987" s="9">
        <v>996.67</v>
      </c>
      <c r="N2987" s="9">
        <v>593.96</v>
      </c>
      <c r="O2987" s="9">
        <v>1</v>
      </c>
      <c r="P2987" s="9"/>
      <c r="Q2987" s="9">
        <v>479</v>
      </c>
      <c r="R2987" s="9">
        <v>4</v>
      </c>
    </row>
    <row r="2988" spans="1:18" x14ac:dyDescent="0.3">
      <c r="A2988" s="9">
        <v>1313</v>
      </c>
      <c r="B2988" s="9" t="s">
        <v>3004</v>
      </c>
      <c r="C2988" s="9">
        <v>-2</v>
      </c>
      <c r="D2988" s="9" t="s">
        <v>5018</v>
      </c>
      <c r="E2988" s="9" t="s">
        <v>6936</v>
      </c>
      <c r="F2988" s="9">
        <v>0</v>
      </c>
      <c r="G2988" s="9">
        <v>10875</v>
      </c>
      <c r="H2988" s="9" t="s">
        <v>6936</v>
      </c>
      <c r="I2988" s="9" t="s">
        <v>7456</v>
      </c>
      <c r="J2988" s="9">
        <v>102</v>
      </c>
      <c r="K2988" s="9" t="s">
        <v>7494</v>
      </c>
      <c r="L2988" s="9" t="s">
        <v>7507</v>
      </c>
      <c r="M2988" s="9">
        <v>513.79</v>
      </c>
      <c r="N2988" s="9"/>
      <c r="O2988" s="9">
        <v>5</v>
      </c>
      <c r="P2988" s="9"/>
      <c r="Q2988" s="9">
        <v>742</v>
      </c>
      <c r="R2988" s="9">
        <v>5</v>
      </c>
    </row>
    <row r="2989" spans="1:18" x14ac:dyDescent="0.3">
      <c r="A2989" s="9">
        <v>1020</v>
      </c>
      <c r="B2989" s="9" t="s">
        <v>3005</v>
      </c>
      <c r="C2989" s="9">
        <v>33</v>
      </c>
      <c r="D2989" s="9" t="s">
        <v>5023</v>
      </c>
      <c r="E2989" s="9" t="s">
        <v>6937</v>
      </c>
      <c r="F2989" s="9">
        <v>0</v>
      </c>
      <c r="G2989" s="9">
        <v>11054</v>
      </c>
      <c r="H2989" s="9" t="s">
        <v>6937</v>
      </c>
      <c r="I2989" s="9" t="s">
        <v>7457</v>
      </c>
      <c r="J2989" s="9">
        <v>128</v>
      </c>
      <c r="K2989" s="9" t="s">
        <v>7473</v>
      </c>
      <c r="L2989" s="9" t="s">
        <v>7509</v>
      </c>
      <c r="M2989" s="9">
        <v>402.59</v>
      </c>
      <c r="N2989" s="9">
        <v>169.59</v>
      </c>
      <c r="O2989" s="9">
        <v>1</v>
      </c>
      <c r="P2989" s="9"/>
      <c r="Q2989" s="9">
        <v>534</v>
      </c>
      <c r="R2989" s="9">
        <v>7</v>
      </c>
    </row>
    <row r="2990" spans="1:18" x14ac:dyDescent="0.3">
      <c r="A2990" s="9">
        <v>2105</v>
      </c>
      <c r="B2990" s="9" t="s">
        <v>3006</v>
      </c>
      <c r="C2990" s="9">
        <v>33</v>
      </c>
      <c r="D2990" s="9" t="s">
        <v>5020</v>
      </c>
      <c r="E2990" s="9" t="s">
        <v>6938</v>
      </c>
      <c r="F2990" s="9">
        <v>1</v>
      </c>
      <c r="G2990" s="9">
        <v>13753</v>
      </c>
      <c r="H2990" s="9" t="s">
        <v>6938</v>
      </c>
      <c r="I2990" s="9" t="s">
        <v>7457</v>
      </c>
      <c r="J2990" s="9">
        <v>123</v>
      </c>
      <c r="K2990" s="9" t="s">
        <v>7502</v>
      </c>
      <c r="L2990" s="9" t="s">
        <v>7508</v>
      </c>
      <c r="M2990" s="9">
        <v>546.55999999999995</v>
      </c>
      <c r="N2990" s="9">
        <v>273.06</v>
      </c>
      <c r="O2990" s="9">
        <v>4</v>
      </c>
      <c r="P2990" s="9"/>
      <c r="Q2990" s="9">
        <v>846</v>
      </c>
      <c r="R2990" s="9">
        <v>3</v>
      </c>
    </row>
    <row r="2991" spans="1:18" x14ac:dyDescent="0.3">
      <c r="A2991" s="9">
        <v>2154</v>
      </c>
      <c r="B2991" s="9" t="s">
        <v>3007</v>
      </c>
      <c r="C2991" s="9">
        <v>62</v>
      </c>
      <c r="D2991" s="9" t="s">
        <v>5019</v>
      </c>
      <c r="E2991" s="9" t="s">
        <v>5269</v>
      </c>
      <c r="F2991" s="9">
        <v>1</v>
      </c>
      <c r="G2991" s="9">
        <v>13115</v>
      </c>
      <c r="H2991" s="9" t="s">
        <v>5269</v>
      </c>
      <c r="I2991" s="9" t="s">
        <v>7455</v>
      </c>
      <c r="J2991" s="9">
        <v>136</v>
      </c>
      <c r="K2991" s="9" t="s">
        <v>7503</v>
      </c>
      <c r="L2991" s="9" t="s">
        <v>7510</v>
      </c>
      <c r="M2991" s="9">
        <v>1205.1500000000001</v>
      </c>
      <c r="N2991" s="9">
        <v>778.87</v>
      </c>
      <c r="O2991" s="9">
        <v>3</v>
      </c>
      <c r="P2991" s="9"/>
      <c r="Q2991" s="9">
        <v>1123</v>
      </c>
      <c r="R2991" s="9">
        <v>4</v>
      </c>
    </row>
    <row r="2992" spans="1:18" x14ac:dyDescent="0.3">
      <c r="A2992" s="9">
        <v>1983</v>
      </c>
      <c r="B2992" s="9" t="s">
        <v>3008</v>
      </c>
      <c r="C2992" s="9">
        <v>45</v>
      </c>
      <c r="D2992" s="9" t="s">
        <v>5020</v>
      </c>
      <c r="E2992" s="9" t="s">
        <v>6094</v>
      </c>
      <c r="F2992" s="9">
        <v>0</v>
      </c>
      <c r="G2992" s="9">
        <v>11962</v>
      </c>
      <c r="H2992" s="9" t="s">
        <v>6094</v>
      </c>
      <c r="I2992" s="9" t="s">
        <v>7457</v>
      </c>
      <c r="J2992" s="9">
        <v>149</v>
      </c>
      <c r="K2992" s="9" t="s">
        <v>7467</v>
      </c>
      <c r="L2992" s="9" t="s">
        <v>7510</v>
      </c>
      <c r="M2992" s="9">
        <v>900.1</v>
      </c>
      <c r="N2992" s="9">
        <v>621.44000000000005</v>
      </c>
      <c r="O2992" s="9">
        <v>4</v>
      </c>
      <c r="P2992" s="9"/>
      <c r="Q2992" s="9">
        <v>355</v>
      </c>
      <c r="R2992" s="9">
        <v>5</v>
      </c>
    </row>
    <row r="2993" spans="1:18" x14ac:dyDescent="0.3">
      <c r="A2993" s="9">
        <v>1304</v>
      </c>
      <c r="B2993" s="9" t="s">
        <v>3009</v>
      </c>
      <c r="C2993" s="9">
        <v>47</v>
      </c>
      <c r="D2993" s="9" t="s">
        <v>5018</v>
      </c>
      <c r="E2993" s="9" t="s">
        <v>5413</v>
      </c>
      <c r="F2993" s="9">
        <v>0</v>
      </c>
      <c r="G2993" s="9">
        <v>12602</v>
      </c>
      <c r="H2993" s="9" t="s">
        <v>5413</v>
      </c>
      <c r="I2993" s="9" t="s">
        <v>7456</v>
      </c>
      <c r="J2993" s="9">
        <v>106</v>
      </c>
      <c r="K2993" s="9" t="s">
        <v>7477</v>
      </c>
      <c r="L2993" s="9" t="s">
        <v>7510</v>
      </c>
      <c r="M2993" s="9">
        <v>417.63</v>
      </c>
      <c r="N2993" s="9">
        <v>172.04</v>
      </c>
      <c r="O2993" s="9">
        <v>4</v>
      </c>
      <c r="P2993" s="9"/>
      <c r="Q2993" s="9">
        <v>522</v>
      </c>
      <c r="R2993" s="9">
        <v>6</v>
      </c>
    </row>
    <row r="2994" spans="1:18" x14ac:dyDescent="0.3">
      <c r="A2994" s="9">
        <v>1370</v>
      </c>
      <c r="B2994" s="9" t="s">
        <v>3010</v>
      </c>
      <c r="C2994" s="9">
        <v>46</v>
      </c>
      <c r="D2994" s="9" t="s">
        <v>5018</v>
      </c>
      <c r="E2994" s="9" t="s">
        <v>5256</v>
      </c>
      <c r="F2994" s="9">
        <v>0</v>
      </c>
      <c r="G2994" s="9">
        <v>13205</v>
      </c>
      <c r="H2994" s="9" t="s">
        <v>5256</v>
      </c>
      <c r="I2994" s="9" t="s">
        <v>7455</v>
      </c>
      <c r="J2994" s="9">
        <v>111</v>
      </c>
      <c r="K2994" s="9" t="s">
        <v>7476</v>
      </c>
      <c r="L2994" s="9" t="s">
        <v>7509</v>
      </c>
      <c r="M2994" s="9">
        <v>1235.8800000000001</v>
      </c>
      <c r="N2994" s="9">
        <v>705.42</v>
      </c>
      <c r="O2994" s="9">
        <v>2</v>
      </c>
      <c r="P2994" s="9"/>
      <c r="Q2994" s="9">
        <v>1001</v>
      </c>
      <c r="R2994" s="9">
        <v>3</v>
      </c>
    </row>
    <row r="2995" spans="1:18" x14ac:dyDescent="0.3">
      <c r="A2995" s="9">
        <v>1852</v>
      </c>
      <c r="B2995" s="9" t="s">
        <v>3011</v>
      </c>
      <c r="C2995" s="9">
        <v>40</v>
      </c>
      <c r="D2995" s="9" t="s">
        <v>5020</v>
      </c>
      <c r="E2995" s="9" t="s">
        <v>6572</v>
      </c>
      <c r="F2995" s="9">
        <v>1</v>
      </c>
      <c r="G2995" s="9">
        <v>10348</v>
      </c>
      <c r="H2995" s="9" t="s">
        <v>6572</v>
      </c>
      <c r="I2995" s="9" t="s">
        <v>7457</v>
      </c>
      <c r="J2995" s="9">
        <v>138</v>
      </c>
      <c r="K2995" s="9" t="s">
        <v>7464</v>
      </c>
      <c r="L2995" s="9" t="s">
        <v>7508</v>
      </c>
      <c r="M2995" s="9">
        <v>129.4</v>
      </c>
      <c r="N2995" s="9">
        <v>55.85</v>
      </c>
      <c r="O2995" s="9">
        <v>3</v>
      </c>
      <c r="P2995" s="9"/>
      <c r="Q2995" s="9">
        <v>379</v>
      </c>
      <c r="R2995" s="9">
        <v>5</v>
      </c>
    </row>
    <row r="2996" spans="1:18" x14ac:dyDescent="0.3">
      <c r="A2996" s="9">
        <v>1383</v>
      </c>
      <c r="B2996" s="9" t="s">
        <v>3012</v>
      </c>
      <c r="C2996" s="9">
        <v>62</v>
      </c>
      <c r="D2996" s="9" t="s">
        <v>5018</v>
      </c>
      <c r="E2996" s="9" t="s">
        <v>5078</v>
      </c>
      <c r="F2996" s="9">
        <v>1</v>
      </c>
      <c r="G2996" s="9">
        <v>10218</v>
      </c>
      <c r="H2996" s="9" t="s">
        <v>5078</v>
      </c>
      <c r="I2996" s="9" t="s">
        <v>7455</v>
      </c>
      <c r="J2996" s="9">
        <v>134</v>
      </c>
      <c r="K2996" s="9" t="s">
        <v>7482</v>
      </c>
      <c r="L2996" s="9" t="s">
        <v>7510</v>
      </c>
      <c r="M2996" s="9">
        <v>1063.82</v>
      </c>
      <c r="N2996" s="9">
        <v>642.66999999999996</v>
      </c>
      <c r="O2996" s="9">
        <v>3</v>
      </c>
      <c r="P2996" s="9">
        <v>0.05</v>
      </c>
      <c r="Q2996" s="9">
        <v>485</v>
      </c>
      <c r="R2996" s="9">
        <v>5</v>
      </c>
    </row>
    <row r="2997" spans="1:18" x14ac:dyDescent="0.3">
      <c r="A2997" s="9">
        <v>1444</v>
      </c>
      <c r="B2997" s="9" t="s">
        <v>3013</v>
      </c>
      <c r="C2997" s="9">
        <v>5</v>
      </c>
      <c r="D2997" s="9" t="s">
        <v>5022</v>
      </c>
      <c r="E2997" s="9" t="s">
        <v>6420</v>
      </c>
      <c r="F2997" s="9">
        <v>0</v>
      </c>
      <c r="G2997" s="9">
        <v>11022</v>
      </c>
      <c r="H2997" s="9" t="s">
        <v>6420</v>
      </c>
      <c r="I2997" s="9" t="s">
        <v>7455</v>
      </c>
      <c r="J2997" s="9">
        <v>117</v>
      </c>
      <c r="K2997" s="9" t="s">
        <v>7483</v>
      </c>
      <c r="L2997" s="9" t="s">
        <v>7507</v>
      </c>
      <c r="M2997" s="9">
        <v>686.7</v>
      </c>
      <c r="N2997" s="9">
        <v>276.31</v>
      </c>
      <c r="O2997" s="9">
        <v>3</v>
      </c>
      <c r="P2997" s="9"/>
      <c r="Q2997" s="9">
        <v>688</v>
      </c>
      <c r="R2997" s="9">
        <v>7</v>
      </c>
    </row>
    <row r="2998" spans="1:18" x14ac:dyDescent="0.3">
      <c r="A2998" s="9">
        <v>1424</v>
      </c>
      <c r="B2998" s="9" t="s">
        <v>3014</v>
      </c>
      <c r="C2998" s="9">
        <v>42</v>
      </c>
      <c r="D2998" s="9" t="s">
        <v>5021</v>
      </c>
      <c r="E2998" s="9" t="s">
        <v>6186</v>
      </c>
      <c r="F2998" s="9">
        <v>0</v>
      </c>
      <c r="G2998" s="9">
        <v>10449</v>
      </c>
      <c r="H2998" s="9" t="s">
        <v>6186</v>
      </c>
      <c r="I2998" s="9" t="s">
        <v>7456</v>
      </c>
      <c r="J2998" s="9">
        <v>103</v>
      </c>
      <c r="K2998" s="9" t="s">
        <v>7472</v>
      </c>
      <c r="L2998" s="9" t="s">
        <v>7510</v>
      </c>
      <c r="M2998" s="9">
        <v>1110.3699999999999</v>
      </c>
      <c r="N2998" s="9">
        <v>449.06</v>
      </c>
      <c r="O2998" s="9">
        <v>5</v>
      </c>
      <c r="P2998" s="9"/>
      <c r="Q2998" s="9">
        <v>420</v>
      </c>
      <c r="R2998" s="9">
        <v>7</v>
      </c>
    </row>
    <row r="2999" spans="1:18" x14ac:dyDescent="0.3">
      <c r="A2999" s="9">
        <v>1160</v>
      </c>
      <c r="B2999" s="9" t="s">
        <v>3015</v>
      </c>
      <c r="C2999" s="9">
        <v>56</v>
      </c>
      <c r="D2999" s="9" t="s">
        <v>5018</v>
      </c>
      <c r="E2999" s="9" t="s">
        <v>5421</v>
      </c>
      <c r="F2999" s="9">
        <v>0</v>
      </c>
      <c r="G2999" s="9">
        <v>10503</v>
      </c>
      <c r="H2999" s="9" t="s">
        <v>5421</v>
      </c>
      <c r="I2999" s="9" t="s">
        <v>7456</v>
      </c>
      <c r="J2999" s="9">
        <v>144</v>
      </c>
      <c r="K2999" s="9" t="s">
        <v>7462</v>
      </c>
      <c r="L2999" s="9" t="s">
        <v>7510</v>
      </c>
      <c r="M2999" s="9">
        <v>1394.82</v>
      </c>
      <c r="N2999" s="9">
        <v>883.01</v>
      </c>
      <c r="O2999" s="9">
        <v>1</v>
      </c>
      <c r="P2999" s="9">
        <v>0.05</v>
      </c>
      <c r="Q2999" s="9">
        <v>959</v>
      </c>
      <c r="R2999" s="9">
        <v>4</v>
      </c>
    </row>
    <row r="3000" spans="1:18" x14ac:dyDescent="0.3">
      <c r="A3000" s="9">
        <v>2201</v>
      </c>
      <c r="B3000" s="9" t="s">
        <v>3016</v>
      </c>
      <c r="C3000" s="9">
        <v>11</v>
      </c>
      <c r="D3000" s="9" t="s">
        <v>5020</v>
      </c>
      <c r="E3000" s="9" t="s">
        <v>6939</v>
      </c>
      <c r="F3000" s="9">
        <v>0</v>
      </c>
      <c r="G3000" s="9">
        <v>10085</v>
      </c>
      <c r="H3000" s="9" t="s">
        <v>6939</v>
      </c>
      <c r="I3000" s="9" t="s">
        <v>7457</v>
      </c>
      <c r="J3000" s="9">
        <v>146</v>
      </c>
      <c r="K3000" s="9" t="s">
        <v>7505</v>
      </c>
      <c r="L3000" s="9" t="s">
        <v>7507</v>
      </c>
      <c r="M3000" s="9">
        <v>1137.55</v>
      </c>
      <c r="N3000" s="9">
        <v>480.42</v>
      </c>
      <c r="O3000" s="9">
        <v>5</v>
      </c>
      <c r="P3000" s="9"/>
      <c r="Q3000" s="9">
        <v>341</v>
      </c>
      <c r="R3000" s="9">
        <v>7</v>
      </c>
    </row>
    <row r="3001" spans="1:18" x14ac:dyDescent="0.3">
      <c r="A3001" s="9">
        <v>1628</v>
      </c>
      <c r="B3001" s="9" t="s">
        <v>3017</v>
      </c>
      <c r="C3001" s="9">
        <v>52</v>
      </c>
      <c r="D3001" s="9" t="s">
        <v>5020</v>
      </c>
      <c r="E3001" s="9" t="s">
        <v>5669</v>
      </c>
      <c r="F3001" s="9">
        <v>0</v>
      </c>
      <c r="G3001" s="9">
        <v>13322</v>
      </c>
      <c r="H3001" s="9" t="s">
        <v>5669</v>
      </c>
      <c r="I3001" s="9" t="s">
        <v>7455</v>
      </c>
      <c r="J3001" s="9">
        <v>134</v>
      </c>
      <c r="K3001" s="9" t="s">
        <v>7482</v>
      </c>
      <c r="L3001" s="9" t="s">
        <v>7510</v>
      </c>
      <c r="M3001" s="9">
        <v>690.85</v>
      </c>
      <c r="N3001" s="9">
        <v>339.59</v>
      </c>
      <c r="O3001" s="9">
        <v>3</v>
      </c>
      <c r="P3001" s="9"/>
      <c r="Q3001" s="9">
        <v>344</v>
      </c>
      <c r="R3001" s="9">
        <v>6</v>
      </c>
    </row>
    <row r="3002" spans="1:18" x14ac:dyDescent="0.3">
      <c r="A3002" s="9">
        <v>1894</v>
      </c>
      <c r="B3002" s="9" t="s">
        <v>3018</v>
      </c>
      <c r="C3002" s="9">
        <v>28</v>
      </c>
      <c r="D3002" s="9" t="s">
        <v>5020</v>
      </c>
      <c r="E3002" s="9" t="s">
        <v>6758</v>
      </c>
      <c r="F3002" s="9">
        <v>0</v>
      </c>
      <c r="G3002" s="9">
        <v>11288</v>
      </c>
      <c r="H3002" s="9" t="s">
        <v>6758</v>
      </c>
      <c r="I3002" s="9" t="s">
        <v>7457</v>
      </c>
      <c r="J3002" s="9">
        <v>122</v>
      </c>
      <c r="K3002" s="9" t="s">
        <v>7465</v>
      </c>
      <c r="L3002" s="9" t="s">
        <v>7510</v>
      </c>
      <c r="M3002" s="9">
        <v>268.91000000000003</v>
      </c>
      <c r="N3002" s="9"/>
      <c r="O3002" s="9">
        <v>2</v>
      </c>
      <c r="P3002" s="9"/>
      <c r="Q3002" s="9">
        <v>742</v>
      </c>
      <c r="R3002" s="9">
        <v>6</v>
      </c>
    </row>
    <row r="3003" spans="1:18" x14ac:dyDescent="0.3">
      <c r="A3003" s="9">
        <v>1489</v>
      </c>
      <c r="B3003" s="9" t="s">
        <v>3019</v>
      </c>
      <c r="C3003" s="9">
        <v>41</v>
      </c>
      <c r="D3003" s="9" t="s">
        <v>5023</v>
      </c>
      <c r="E3003" s="9" t="s">
        <v>5848</v>
      </c>
      <c r="F3003" s="9">
        <v>0</v>
      </c>
      <c r="G3003" s="9">
        <v>10522</v>
      </c>
      <c r="H3003" s="9" t="s">
        <v>5848</v>
      </c>
      <c r="I3003" s="9" t="s">
        <v>7457</v>
      </c>
      <c r="J3003" s="9">
        <v>129</v>
      </c>
      <c r="K3003" s="9" t="s">
        <v>7471</v>
      </c>
      <c r="L3003" s="9" t="s">
        <v>7507</v>
      </c>
      <c r="M3003" s="9">
        <v>1219.21</v>
      </c>
      <c r="N3003" s="9"/>
      <c r="O3003" s="9">
        <v>4</v>
      </c>
      <c r="P3003" s="9"/>
      <c r="Q3003" s="9">
        <v>338</v>
      </c>
      <c r="R3003" s="9">
        <v>6</v>
      </c>
    </row>
    <row r="3004" spans="1:18" x14ac:dyDescent="0.3">
      <c r="A3004" s="9">
        <v>2016</v>
      </c>
      <c r="B3004" s="9" t="s">
        <v>3020</v>
      </c>
      <c r="C3004" s="9">
        <v>28</v>
      </c>
      <c r="D3004" s="9" t="s">
        <v>5022</v>
      </c>
      <c r="E3004" s="9" t="s">
        <v>6940</v>
      </c>
      <c r="F3004" s="9">
        <v>0</v>
      </c>
      <c r="G3004" s="9">
        <v>13151</v>
      </c>
      <c r="H3004" s="9" t="s">
        <v>6940</v>
      </c>
      <c r="I3004" s="9" t="s">
        <v>7457</v>
      </c>
      <c r="J3004" s="9">
        <v>129</v>
      </c>
      <c r="K3004" s="9" t="s">
        <v>7471</v>
      </c>
      <c r="L3004" s="9" t="s">
        <v>7512</v>
      </c>
      <c r="M3004" s="9">
        <v>718.02</v>
      </c>
      <c r="N3004" s="9">
        <v>321.98</v>
      </c>
      <c r="O3004" s="9">
        <v>4</v>
      </c>
      <c r="P3004" s="9"/>
      <c r="Q3004" s="9">
        <v>478</v>
      </c>
      <c r="R3004" s="9">
        <v>6</v>
      </c>
    </row>
    <row r="3005" spans="1:18" x14ac:dyDescent="0.3">
      <c r="A3005" s="9">
        <v>1326</v>
      </c>
      <c r="B3005" s="9" t="s">
        <v>3021</v>
      </c>
      <c r="C3005" s="9">
        <v>54</v>
      </c>
      <c r="D3005" s="9" t="s">
        <v>5022</v>
      </c>
      <c r="E3005" s="9" t="s">
        <v>6941</v>
      </c>
      <c r="F3005" s="9">
        <v>1</v>
      </c>
      <c r="G3005" s="9">
        <v>13692</v>
      </c>
      <c r="H3005" s="9" t="s">
        <v>6941</v>
      </c>
      <c r="I3005" s="9" t="s">
        <v>7456</v>
      </c>
      <c r="J3005" s="9">
        <v>105</v>
      </c>
      <c r="K3005" s="9" t="s">
        <v>7461</v>
      </c>
      <c r="L3005" s="9" t="s">
        <v>7507</v>
      </c>
      <c r="M3005" s="9">
        <v>159.19999999999999</v>
      </c>
      <c r="N3005" s="9">
        <v>90.47</v>
      </c>
      <c r="O3005" s="9">
        <v>5</v>
      </c>
      <c r="P3005" s="9">
        <v>0.2</v>
      </c>
      <c r="Q3005" s="9">
        <v>1055</v>
      </c>
      <c r="R3005" s="9">
        <v>4</v>
      </c>
    </row>
    <row r="3006" spans="1:18" x14ac:dyDescent="0.3">
      <c r="A3006" s="9">
        <v>1597</v>
      </c>
      <c r="B3006" s="9" t="s">
        <v>3022</v>
      </c>
      <c r="C3006" s="9">
        <v>35</v>
      </c>
      <c r="D3006" s="9" t="s">
        <v>5023</v>
      </c>
      <c r="E3006" s="9" t="s">
        <v>6895</v>
      </c>
      <c r="F3006" s="9">
        <v>0</v>
      </c>
      <c r="G3006" s="9">
        <v>12508</v>
      </c>
      <c r="H3006" s="9" t="s">
        <v>6895</v>
      </c>
      <c r="I3006" s="9" t="s">
        <v>7455</v>
      </c>
      <c r="J3006" s="9">
        <v>110</v>
      </c>
      <c r="K3006" s="9" t="s">
        <v>7493</v>
      </c>
      <c r="L3006" s="9" t="s">
        <v>7511</v>
      </c>
      <c r="M3006" s="9">
        <v>1092.6300000000001</v>
      </c>
      <c r="N3006" s="9">
        <v>620.33000000000004</v>
      </c>
      <c r="O3006" s="9">
        <v>5</v>
      </c>
      <c r="P3006" s="9"/>
      <c r="Q3006" s="9">
        <v>397</v>
      </c>
      <c r="R3006" s="9">
        <v>7</v>
      </c>
    </row>
    <row r="3007" spans="1:18" x14ac:dyDescent="0.3">
      <c r="A3007" s="9">
        <v>2014</v>
      </c>
      <c r="B3007" s="9" t="s">
        <v>3023</v>
      </c>
      <c r="C3007" s="9">
        <v>52</v>
      </c>
      <c r="D3007" s="9" t="s">
        <v>5022</v>
      </c>
      <c r="E3007" s="9" t="s">
        <v>5409</v>
      </c>
      <c r="F3007" s="9">
        <v>0</v>
      </c>
      <c r="G3007" s="9">
        <v>13061</v>
      </c>
      <c r="H3007" s="9" t="s">
        <v>5409</v>
      </c>
      <c r="I3007" s="9" t="s">
        <v>7455</v>
      </c>
      <c r="J3007" s="9">
        <v>110</v>
      </c>
      <c r="K3007" s="9" t="s">
        <v>7493</v>
      </c>
      <c r="L3007" s="9" t="s">
        <v>7509</v>
      </c>
      <c r="M3007" s="9">
        <v>473.19</v>
      </c>
      <c r="N3007" s="9">
        <v>253.49</v>
      </c>
      <c r="O3007" s="9">
        <v>2</v>
      </c>
      <c r="P3007" s="9"/>
      <c r="Q3007" s="9">
        <v>434</v>
      </c>
      <c r="R3007" s="9">
        <v>8</v>
      </c>
    </row>
    <row r="3008" spans="1:18" x14ac:dyDescent="0.3">
      <c r="A3008" s="9">
        <v>1288</v>
      </c>
      <c r="B3008" s="9" t="s">
        <v>3024</v>
      </c>
      <c r="C3008" s="9">
        <v>46</v>
      </c>
      <c r="D3008" s="9" t="s">
        <v>5023</v>
      </c>
      <c r="E3008" s="9" t="s">
        <v>6452</v>
      </c>
      <c r="F3008" s="9">
        <v>0</v>
      </c>
      <c r="G3008" s="9">
        <v>10629</v>
      </c>
      <c r="H3008" s="9" t="s">
        <v>6452</v>
      </c>
      <c r="I3008" s="9" t="s">
        <v>7456</v>
      </c>
      <c r="J3008" s="9">
        <v>109</v>
      </c>
      <c r="K3008" s="9" t="s">
        <v>7466</v>
      </c>
      <c r="L3008" s="9" t="s">
        <v>7509</v>
      </c>
      <c r="M3008" s="9">
        <v>120.89</v>
      </c>
      <c r="N3008" s="9">
        <v>81.89</v>
      </c>
      <c r="O3008" s="9">
        <v>4</v>
      </c>
      <c r="P3008" s="9">
        <v>0.1</v>
      </c>
      <c r="Q3008" s="9">
        <v>593</v>
      </c>
      <c r="R3008" s="9">
        <v>6</v>
      </c>
    </row>
    <row r="3009" spans="1:18" x14ac:dyDescent="0.3">
      <c r="A3009" s="9">
        <v>1592</v>
      </c>
      <c r="B3009" s="9" t="s">
        <v>3025</v>
      </c>
      <c r="C3009" s="9">
        <v>28</v>
      </c>
      <c r="D3009" s="9" t="s">
        <v>5022</v>
      </c>
      <c r="E3009" s="9" t="s">
        <v>6434</v>
      </c>
      <c r="F3009" s="9">
        <v>0</v>
      </c>
      <c r="G3009" s="9">
        <v>12299</v>
      </c>
      <c r="H3009" s="9" t="s">
        <v>6434</v>
      </c>
      <c r="I3009" s="9" t="s">
        <v>7456</v>
      </c>
      <c r="J3009" s="9">
        <v>121</v>
      </c>
      <c r="K3009" s="9" t="s">
        <v>7495</v>
      </c>
      <c r="L3009" s="9" t="s">
        <v>7507</v>
      </c>
      <c r="M3009" s="9">
        <v>1358.99</v>
      </c>
      <c r="N3009" s="9">
        <v>851.01</v>
      </c>
      <c r="O3009" s="9">
        <v>5</v>
      </c>
      <c r="P3009" s="9"/>
      <c r="Q3009" s="9">
        <v>569</v>
      </c>
      <c r="R3009" s="9">
        <v>6</v>
      </c>
    </row>
    <row r="3010" spans="1:18" x14ac:dyDescent="0.3">
      <c r="A3010" s="9">
        <v>1572</v>
      </c>
      <c r="B3010" s="9" t="s">
        <v>3026</v>
      </c>
      <c r="C3010" s="9">
        <v>47</v>
      </c>
      <c r="D3010" s="9" t="s">
        <v>5023</v>
      </c>
      <c r="E3010" s="9" t="s">
        <v>5571</v>
      </c>
      <c r="F3010" s="9">
        <v>1</v>
      </c>
      <c r="G3010" s="9">
        <v>10017</v>
      </c>
      <c r="H3010" s="9" t="s">
        <v>5571</v>
      </c>
      <c r="I3010" s="9" t="s">
        <v>7457</v>
      </c>
      <c r="J3010" s="9">
        <v>113</v>
      </c>
      <c r="K3010" s="9" t="s">
        <v>7460</v>
      </c>
      <c r="L3010" s="9" t="s">
        <v>7507</v>
      </c>
      <c r="M3010" s="9">
        <v>750.5</v>
      </c>
      <c r="N3010" s="9">
        <v>472.33</v>
      </c>
      <c r="O3010" s="9">
        <v>1</v>
      </c>
      <c r="P3010" s="9"/>
      <c r="Q3010" s="9">
        <v>1304</v>
      </c>
      <c r="R3010" s="9">
        <v>4</v>
      </c>
    </row>
    <row r="3011" spans="1:18" x14ac:dyDescent="0.3">
      <c r="A3011" s="9">
        <v>2377</v>
      </c>
      <c r="B3011" s="9" t="s">
        <v>3027</v>
      </c>
      <c r="C3011" s="9">
        <v>30</v>
      </c>
      <c r="D3011" s="9" t="s">
        <v>5023</v>
      </c>
      <c r="E3011" s="9" t="s">
        <v>6422</v>
      </c>
      <c r="F3011" s="9">
        <v>0</v>
      </c>
      <c r="G3011" s="9">
        <v>13327</v>
      </c>
      <c r="H3011" s="9" t="s">
        <v>6422</v>
      </c>
      <c r="I3011" s="9" t="s">
        <v>7457</v>
      </c>
      <c r="J3011" s="9">
        <v>110</v>
      </c>
      <c r="K3011" s="9" t="s">
        <v>7493</v>
      </c>
      <c r="L3011" s="9" t="s">
        <v>7509</v>
      </c>
      <c r="M3011" s="9">
        <v>457.39</v>
      </c>
      <c r="N3011" s="9">
        <v>219.95</v>
      </c>
      <c r="O3011" s="9">
        <v>5</v>
      </c>
      <c r="P3011" s="9"/>
      <c r="Q3011" s="9">
        <v>407</v>
      </c>
      <c r="R3011" s="9">
        <v>6</v>
      </c>
    </row>
    <row r="3012" spans="1:18" x14ac:dyDescent="0.3">
      <c r="A3012" s="9">
        <v>1027</v>
      </c>
      <c r="B3012" s="9" t="s">
        <v>3028</v>
      </c>
      <c r="C3012" s="9">
        <v>40</v>
      </c>
      <c r="D3012" s="9" t="s">
        <v>5022</v>
      </c>
      <c r="E3012" s="9" t="s">
        <v>6650</v>
      </c>
      <c r="F3012" s="9">
        <v>0</v>
      </c>
      <c r="G3012" s="9">
        <v>11268</v>
      </c>
      <c r="H3012" s="9" t="s">
        <v>6650</v>
      </c>
      <c r="I3012" s="9" t="s">
        <v>7456</v>
      </c>
      <c r="J3012" s="9">
        <v>138</v>
      </c>
      <c r="K3012" s="9" t="s">
        <v>7464</v>
      </c>
      <c r="L3012" s="9" t="s">
        <v>7507</v>
      </c>
      <c r="M3012" s="9">
        <v>1088.76</v>
      </c>
      <c r="N3012" s="9">
        <v>577.36</v>
      </c>
      <c r="O3012" s="9">
        <v>5</v>
      </c>
      <c r="P3012" s="9"/>
      <c r="Q3012" s="9">
        <v>624</v>
      </c>
      <c r="R3012" s="9">
        <v>4</v>
      </c>
    </row>
    <row r="3013" spans="1:18" x14ac:dyDescent="0.3">
      <c r="A3013" s="9">
        <v>1953</v>
      </c>
      <c r="B3013" s="9" t="s">
        <v>3029</v>
      </c>
      <c r="C3013" s="9">
        <v>35</v>
      </c>
      <c r="D3013" s="9" t="s">
        <v>5023</v>
      </c>
      <c r="E3013" s="9" t="s">
        <v>5820</v>
      </c>
      <c r="F3013" s="9">
        <v>0</v>
      </c>
      <c r="G3013" s="9">
        <v>11176</v>
      </c>
      <c r="H3013" s="9" t="s">
        <v>5820</v>
      </c>
      <c r="I3013" s="9" t="s">
        <v>7456</v>
      </c>
      <c r="J3013" s="9">
        <v>111</v>
      </c>
      <c r="K3013" s="9" t="s">
        <v>7476</v>
      </c>
      <c r="L3013" s="9" t="s">
        <v>7511</v>
      </c>
      <c r="M3013" s="9">
        <v>1334.56</v>
      </c>
      <c r="N3013" s="9">
        <v>728.97</v>
      </c>
      <c r="O3013" s="9">
        <v>3</v>
      </c>
      <c r="P3013" s="9">
        <v>0.1</v>
      </c>
      <c r="Q3013" s="9">
        <v>344</v>
      </c>
      <c r="R3013" s="9">
        <v>2</v>
      </c>
    </row>
    <row r="3014" spans="1:18" x14ac:dyDescent="0.3">
      <c r="A3014" s="9">
        <v>1042</v>
      </c>
      <c r="B3014" s="9" t="s">
        <v>3030</v>
      </c>
      <c r="C3014" s="9">
        <v>53</v>
      </c>
      <c r="D3014" s="9" t="s">
        <v>5022</v>
      </c>
      <c r="E3014" s="9" t="s">
        <v>5231</v>
      </c>
      <c r="F3014" s="9">
        <v>0</v>
      </c>
      <c r="G3014" s="9">
        <v>11632</v>
      </c>
      <c r="H3014" s="9" t="s">
        <v>5231</v>
      </c>
      <c r="I3014" s="9" t="s">
        <v>7455</v>
      </c>
      <c r="J3014" s="9">
        <v>104</v>
      </c>
      <c r="K3014" s="9" t="s">
        <v>7499</v>
      </c>
      <c r="L3014" s="9" t="s">
        <v>7507</v>
      </c>
      <c r="M3014" s="9">
        <v>50.45</v>
      </c>
      <c r="N3014" s="9">
        <v>24.7</v>
      </c>
      <c r="O3014" s="9">
        <v>1</v>
      </c>
      <c r="P3014" s="9"/>
      <c r="Q3014" s="9">
        <v>359</v>
      </c>
      <c r="R3014" s="9">
        <v>7</v>
      </c>
    </row>
    <row r="3015" spans="1:18" x14ac:dyDescent="0.3">
      <c r="A3015" s="9">
        <v>1422</v>
      </c>
      <c r="B3015" s="9" t="s">
        <v>3031</v>
      </c>
      <c r="C3015" s="9">
        <v>48</v>
      </c>
      <c r="D3015" s="9" t="s">
        <v>5023</v>
      </c>
      <c r="E3015" s="9" t="s">
        <v>5600</v>
      </c>
      <c r="F3015" s="9">
        <v>1</v>
      </c>
      <c r="G3015" s="9">
        <v>10499</v>
      </c>
      <c r="H3015" s="9" t="s">
        <v>5600</v>
      </c>
      <c r="I3015" s="9" t="s">
        <v>7455</v>
      </c>
      <c r="J3015" s="9">
        <v>146</v>
      </c>
      <c r="K3015" s="9" t="s">
        <v>7505</v>
      </c>
      <c r="L3015" s="9" t="s">
        <v>7508</v>
      </c>
      <c r="M3015" s="9">
        <v>1047.3900000000001</v>
      </c>
      <c r="N3015" s="9">
        <v>448.75</v>
      </c>
      <c r="O3015" s="9">
        <v>1</v>
      </c>
      <c r="P3015" s="9">
        <v>0.1</v>
      </c>
      <c r="Q3015" s="9">
        <v>683</v>
      </c>
      <c r="R3015" s="9">
        <v>1</v>
      </c>
    </row>
    <row r="3016" spans="1:18" x14ac:dyDescent="0.3">
      <c r="A3016" s="9">
        <v>1176</v>
      </c>
      <c r="B3016" s="9" t="s">
        <v>3032</v>
      </c>
      <c r="C3016" s="9">
        <v>39</v>
      </c>
      <c r="D3016" s="9" t="s">
        <v>5020</v>
      </c>
      <c r="E3016" s="9" t="s">
        <v>6195</v>
      </c>
      <c r="F3016" s="9">
        <v>1</v>
      </c>
      <c r="G3016" s="9">
        <v>10457</v>
      </c>
      <c r="H3016" s="9" t="s">
        <v>6195</v>
      </c>
      <c r="I3016" s="9" t="s">
        <v>7455</v>
      </c>
      <c r="J3016" s="9">
        <v>131</v>
      </c>
      <c r="K3016" s="9" t="s">
        <v>7504</v>
      </c>
      <c r="L3016" s="9" t="s">
        <v>7507</v>
      </c>
      <c r="M3016" s="9">
        <v>1162.17</v>
      </c>
      <c r="N3016" s="9">
        <v>508.92</v>
      </c>
      <c r="O3016" s="9">
        <v>2</v>
      </c>
      <c r="P3016" s="9"/>
      <c r="Q3016" s="9">
        <v>496</v>
      </c>
      <c r="R3016" s="9">
        <v>5</v>
      </c>
    </row>
    <row r="3017" spans="1:18" x14ac:dyDescent="0.3">
      <c r="A3017" s="9">
        <v>1528</v>
      </c>
      <c r="B3017" s="9" t="s">
        <v>3033</v>
      </c>
      <c r="C3017" s="9">
        <v>29</v>
      </c>
      <c r="D3017" s="9" t="s">
        <v>5019</v>
      </c>
      <c r="E3017" s="9" t="s">
        <v>6794</v>
      </c>
      <c r="F3017" s="9">
        <v>1</v>
      </c>
      <c r="G3017" s="9">
        <v>13769</v>
      </c>
      <c r="H3017" s="9" t="s">
        <v>6794</v>
      </c>
      <c r="I3017" s="9" t="s">
        <v>7456</v>
      </c>
      <c r="J3017" s="9">
        <v>149</v>
      </c>
      <c r="K3017" s="9" t="s">
        <v>7467</v>
      </c>
      <c r="L3017" s="9" t="s">
        <v>7507</v>
      </c>
      <c r="M3017" s="9">
        <v>354.39</v>
      </c>
      <c r="N3017" s="9">
        <v>160.96</v>
      </c>
      <c r="O3017" s="9">
        <v>3</v>
      </c>
      <c r="P3017" s="9">
        <v>0.1</v>
      </c>
      <c r="Q3017" s="9">
        <v>846</v>
      </c>
      <c r="R3017" s="9">
        <v>2</v>
      </c>
    </row>
    <row r="3018" spans="1:18" x14ac:dyDescent="0.3">
      <c r="A3018" s="9">
        <v>1965</v>
      </c>
      <c r="B3018" s="9" t="s">
        <v>3034</v>
      </c>
      <c r="C3018" s="9">
        <v>20</v>
      </c>
      <c r="D3018" s="9" t="s">
        <v>5022</v>
      </c>
      <c r="E3018" s="9" t="s">
        <v>6942</v>
      </c>
      <c r="F3018" s="9">
        <v>0</v>
      </c>
      <c r="G3018" s="9">
        <v>13613</v>
      </c>
      <c r="H3018" s="9" t="s">
        <v>6942</v>
      </c>
      <c r="I3018" s="9" t="s">
        <v>7457</v>
      </c>
      <c r="J3018" s="9">
        <v>134</v>
      </c>
      <c r="K3018" s="9" t="s">
        <v>7482</v>
      </c>
      <c r="L3018" s="9" t="s">
        <v>7507</v>
      </c>
      <c r="M3018" s="9">
        <v>759.95</v>
      </c>
      <c r="N3018" s="9">
        <v>350.41</v>
      </c>
      <c r="O3018" s="9">
        <v>1</v>
      </c>
      <c r="P3018" s="9"/>
      <c r="Q3018" s="9">
        <v>838</v>
      </c>
      <c r="R3018" s="9">
        <v>2</v>
      </c>
    </row>
    <row r="3019" spans="1:18" x14ac:dyDescent="0.3">
      <c r="A3019" s="9">
        <v>1197</v>
      </c>
      <c r="B3019" s="9" t="s">
        <v>3035</v>
      </c>
      <c r="C3019" s="9">
        <v>42</v>
      </c>
      <c r="D3019" s="9" t="s">
        <v>5023</v>
      </c>
      <c r="E3019" s="9" t="s">
        <v>6943</v>
      </c>
      <c r="F3019" s="9">
        <v>0</v>
      </c>
      <c r="G3019" s="9">
        <v>10114</v>
      </c>
      <c r="H3019" s="9" t="s">
        <v>6943</v>
      </c>
      <c r="I3019" s="9" t="s">
        <v>7455</v>
      </c>
      <c r="J3019" s="9">
        <v>142</v>
      </c>
      <c r="K3019" s="9" t="s">
        <v>7500</v>
      </c>
      <c r="L3019" s="9" t="s">
        <v>7511</v>
      </c>
      <c r="M3019" s="9">
        <v>179.46</v>
      </c>
      <c r="N3019" s="9">
        <v>84.83</v>
      </c>
      <c r="O3019" s="9">
        <v>3</v>
      </c>
      <c r="P3019" s="9">
        <v>0.1</v>
      </c>
      <c r="Q3019" s="9">
        <v>623</v>
      </c>
      <c r="R3019" s="9">
        <v>6</v>
      </c>
    </row>
    <row r="3020" spans="1:18" x14ac:dyDescent="0.3">
      <c r="A3020" s="9">
        <v>1609</v>
      </c>
      <c r="B3020" s="9" t="s">
        <v>3036</v>
      </c>
      <c r="C3020" s="9">
        <v>30</v>
      </c>
      <c r="D3020" s="9" t="s">
        <v>5020</v>
      </c>
      <c r="E3020" s="9" t="s">
        <v>6944</v>
      </c>
      <c r="F3020" s="9">
        <v>0</v>
      </c>
      <c r="G3020" s="9">
        <v>10752</v>
      </c>
      <c r="H3020" s="9" t="s">
        <v>6944</v>
      </c>
      <c r="I3020" s="9" t="s">
        <v>7456</v>
      </c>
      <c r="J3020" s="9">
        <v>135</v>
      </c>
      <c r="K3020" s="9" t="s">
        <v>7458</v>
      </c>
      <c r="L3020" s="9" t="s">
        <v>7509</v>
      </c>
      <c r="M3020" s="9">
        <v>1132.79</v>
      </c>
      <c r="N3020" s="9"/>
      <c r="O3020" s="9">
        <v>3</v>
      </c>
      <c r="P3020" s="9"/>
      <c r="Q3020" s="9">
        <v>351</v>
      </c>
      <c r="R3020" s="9">
        <v>5</v>
      </c>
    </row>
    <row r="3021" spans="1:18" x14ac:dyDescent="0.3">
      <c r="A3021" s="9">
        <v>1841</v>
      </c>
      <c r="B3021" s="9" t="s">
        <v>3037</v>
      </c>
      <c r="C3021" s="9">
        <v>11</v>
      </c>
      <c r="D3021" s="9" t="s">
        <v>5019</v>
      </c>
      <c r="E3021" s="9" t="s">
        <v>6945</v>
      </c>
      <c r="F3021" s="9">
        <v>0</v>
      </c>
      <c r="G3021" s="9">
        <v>10768</v>
      </c>
      <c r="H3021" s="9" t="s">
        <v>6945</v>
      </c>
      <c r="I3021" s="9" t="s">
        <v>7456</v>
      </c>
      <c r="J3021" s="9">
        <v>139</v>
      </c>
      <c r="K3021" s="9" t="s">
        <v>7486</v>
      </c>
      <c r="L3021" s="9" t="s">
        <v>7508</v>
      </c>
      <c r="M3021" s="9">
        <v>1278.81</v>
      </c>
      <c r="N3021" s="9">
        <v>686.36</v>
      </c>
      <c r="O3021" s="9">
        <v>4</v>
      </c>
      <c r="P3021" s="9">
        <v>0.05</v>
      </c>
      <c r="Q3021" s="9">
        <v>403</v>
      </c>
      <c r="R3021" s="9">
        <v>4</v>
      </c>
    </row>
    <row r="3022" spans="1:18" x14ac:dyDescent="0.3">
      <c r="A3022" s="9">
        <v>1852</v>
      </c>
      <c r="B3022" s="9" t="s">
        <v>3038</v>
      </c>
      <c r="C3022" s="9">
        <v>20</v>
      </c>
      <c r="D3022" s="9" t="s">
        <v>5023</v>
      </c>
      <c r="E3022" s="9" t="s">
        <v>5687</v>
      </c>
      <c r="F3022" s="9">
        <v>1</v>
      </c>
      <c r="G3022" s="9">
        <v>12494</v>
      </c>
      <c r="H3022" s="9" t="s">
        <v>5687</v>
      </c>
      <c r="I3022" s="9" t="s">
        <v>7457</v>
      </c>
      <c r="J3022" s="9">
        <v>139</v>
      </c>
      <c r="K3022" s="9" t="s">
        <v>7486</v>
      </c>
      <c r="L3022" s="9" t="s">
        <v>7508</v>
      </c>
      <c r="M3022" s="9">
        <v>206.87</v>
      </c>
      <c r="N3022" s="9">
        <v>114.37</v>
      </c>
      <c r="O3022" s="9">
        <v>1</v>
      </c>
      <c r="P3022" s="9"/>
      <c r="Q3022" s="9">
        <v>379</v>
      </c>
      <c r="R3022" s="9">
        <v>5</v>
      </c>
    </row>
    <row r="3023" spans="1:18" x14ac:dyDescent="0.3">
      <c r="A3023" s="9">
        <v>1021</v>
      </c>
      <c r="B3023" s="9" t="s">
        <v>3039</v>
      </c>
      <c r="C3023" s="9">
        <v>64</v>
      </c>
      <c r="D3023" s="9" t="s">
        <v>5019</v>
      </c>
      <c r="E3023" s="9" t="s">
        <v>5272</v>
      </c>
      <c r="F3023" s="9">
        <v>0</v>
      </c>
      <c r="G3023" s="9">
        <v>12400</v>
      </c>
      <c r="H3023" s="9" t="s">
        <v>5272</v>
      </c>
      <c r="I3023" s="9" t="s">
        <v>7455</v>
      </c>
      <c r="J3023" s="9">
        <v>133</v>
      </c>
      <c r="K3023" s="9" t="s">
        <v>7498</v>
      </c>
      <c r="L3023" s="9" t="s">
        <v>7510</v>
      </c>
      <c r="M3023" s="9">
        <v>1233.8699999999999</v>
      </c>
      <c r="N3023" s="9"/>
      <c r="O3023" s="9">
        <v>4</v>
      </c>
      <c r="P3023" s="9"/>
      <c r="Q3023" s="9">
        <v>908</v>
      </c>
      <c r="R3023" s="9">
        <v>6</v>
      </c>
    </row>
    <row r="3024" spans="1:18" x14ac:dyDescent="0.3">
      <c r="A3024" s="9">
        <v>2135</v>
      </c>
      <c r="B3024" s="9" t="s">
        <v>3040</v>
      </c>
      <c r="C3024" s="9">
        <v>30</v>
      </c>
      <c r="D3024" s="9" t="s">
        <v>5022</v>
      </c>
      <c r="E3024" s="9" t="s">
        <v>5996</v>
      </c>
      <c r="F3024" s="9">
        <v>0</v>
      </c>
      <c r="G3024" s="9">
        <v>12672</v>
      </c>
      <c r="H3024" s="9" t="s">
        <v>5996</v>
      </c>
      <c r="I3024" s="9" t="s">
        <v>7455</v>
      </c>
      <c r="J3024" s="9">
        <v>108</v>
      </c>
      <c r="K3024" s="9" t="s">
        <v>7496</v>
      </c>
      <c r="L3024" s="9" t="s">
        <v>7508</v>
      </c>
      <c r="M3024" s="9">
        <v>1168.78</v>
      </c>
      <c r="N3024" s="9">
        <v>785.64</v>
      </c>
      <c r="O3024" s="9">
        <v>5</v>
      </c>
      <c r="P3024" s="9"/>
      <c r="Q3024" s="9">
        <v>511</v>
      </c>
      <c r="R3024" s="9">
        <v>3</v>
      </c>
    </row>
    <row r="3025" spans="1:18" x14ac:dyDescent="0.3">
      <c r="A3025" s="9">
        <v>2080</v>
      </c>
      <c r="B3025" s="9" t="s">
        <v>3041</v>
      </c>
      <c r="C3025" s="9">
        <v>56</v>
      </c>
      <c r="D3025" s="9" t="s">
        <v>5019</v>
      </c>
      <c r="E3025" s="9" t="s">
        <v>5844</v>
      </c>
      <c r="F3025" s="9">
        <v>0</v>
      </c>
      <c r="G3025" s="9">
        <v>11870</v>
      </c>
      <c r="H3025" s="9" t="s">
        <v>5844</v>
      </c>
      <c r="I3025" s="9" t="s">
        <v>7456</v>
      </c>
      <c r="J3025" s="9">
        <v>132</v>
      </c>
      <c r="K3025" s="9" t="s">
        <v>7506</v>
      </c>
      <c r="L3025" s="9" t="s">
        <v>7509</v>
      </c>
      <c r="M3025" s="9">
        <v>553.02</v>
      </c>
      <c r="N3025" s="9">
        <v>312.98</v>
      </c>
      <c r="O3025" s="9">
        <v>5</v>
      </c>
      <c r="P3025" s="9"/>
      <c r="Q3025" s="9">
        <v>847</v>
      </c>
      <c r="R3025" s="9">
        <v>2</v>
      </c>
    </row>
    <row r="3026" spans="1:18" x14ac:dyDescent="0.3">
      <c r="A3026" s="9">
        <v>2089</v>
      </c>
      <c r="B3026" s="9" t="s">
        <v>3042</v>
      </c>
      <c r="C3026" s="9">
        <v>34</v>
      </c>
      <c r="D3026" s="9" t="s">
        <v>5021</v>
      </c>
      <c r="E3026" s="9" t="s">
        <v>6754</v>
      </c>
      <c r="F3026" s="9">
        <v>0</v>
      </c>
      <c r="G3026" s="9">
        <v>12588</v>
      </c>
      <c r="H3026" s="9" t="s">
        <v>6754</v>
      </c>
      <c r="I3026" s="9" t="s">
        <v>7455</v>
      </c>
      <c r="J3026" s="9">
        <v>133</v>
      </c>
      <c r="K3026" s="9" t="s">
        <v>7498</v>
      </c>
      <c r="L3026" s="9" t="s">
        <v>7508</v>
      </c>
      <c r="M3026" s="9">
        <v>1050.92</v>
      </c>
      <c r="N3026" s="9">
        <v>668.64</v>
      </c>
      <c r="O3026" s="9">
        <v>4</v>
      </c>
      <c r="P3026" s="9"/>
      <c r="Q3026" s="9">
        <v>751</v>
      </c>
      <c r="R3026" s="9">
        <v>4</v>
      </c>
    </row>
    <row r="3027" spans="1:18" x14ac:dyDescent="0.3">
      <c r="A3027" s="9">
        <v>1841</v>
      </c>
      <c r="B3027" s="9" t="s">
        <v>3043</v>
      </c>
      <c r="C3027" s="9">
        <v>58</v>
      </c>
      <c r="D3027" s="9" t="s">
        <v>5018</v>
      </c>
      <c r="E3027" s="9" t="s">
        <v>5649</v>
      </c>
      <c r="F3027" s="9">
        <v>0</v>
      </c>
      <c r="G3027" s="9">
        <v>10321</v>
      </c>
      <c r="H3027" s="9" t="s">
        <v>5649</v>
      </c>
      <c r="I3027" s="9" t="s">
        <v>7457</v>
      </c>
      <c r="J3027" s="9">
        <v>108</v>
      </c>
      <c r="K3027" s="9" t="s">
        <v>7496</v>
      </c>
      <c r="L3027" s="9" t="s">
        <v>7508</v>
      </c>
      <c r="M3027" s="9">
        <v>50.07</v>
      </c>
      <c r="N3027" s="9"/>
      <c r="O3027" s="9">
        <v>5</v>
      </c>
      <c r="P3027" s="9"/>
      <c r="Q3027" s="9">
        <v>403</v>
      </c>
      <c r="R3027" s="9">
        <v>4</v>
      </c>
    </row>
    <row r="3028" spans="1:18" x14ac:dyDescent="0.3">
      <c r="A3028" s="9">
        <v>1097</v>
      </c>
      <c r="B3028" s="9" t="s">
        <v>3044</v>
      </c>
      <c r="C3028" s="9">
        <v>57</v>
      </c>
      <c r="D3028" s="9" t="s">
        <v>5021</v>
      </c>
      <c r="E3028" s="9" t="s">
        <v>6946</v>
      </c>
      <c r="F3028" s="9">
        <v>0</v>
      </c>
      <c r="G3028" s="9">
        <v>13530</v>
      </c>
      <c r="H3028" s="9" t="s">
        <v>6946</v>
      </c>
      <c r="I3028" s="9" t="s">
        <v>7455</v>
      </c>
      <c r="J3028" s="9">
        <v>146</v>
      </c>
      <c r="K3028" s="9" t="s">
        <v>7505</v>
      </c>
      <c r="L3028" s="9" t="s">
        <v>7507</v>
      </c>
      <c r="M3028" s="9">
        <v>1401.11</v>
      </c>
      <c r="N3028" s="9">
        <v>629.02</v>
      </c>
      <c r="O3028" s="9">
        <v>4</v>
      </c>
      <c r="P3028" s="9"/>
      <c r="Q3028" s="9">
        <v>590</v>
      </c>
      <c r="R3028" s="9">
        <v>4</v>
      </c>
    </row>
    <row r="3029" spans="1:18" x14ac:dyDescent="0.3">
      <c r="A3029" s="9">
        <v>2167</v>
      </c>
      <c r="B3029" s="9" t="s">
        <v>3045</v>
      </c>
      <c r="C3029" s="9">
        <v>27</v>
      </c>
      <c r="D3029" s="9" t="s">
        <v>5022</v>
      </c>
      <c r="E3029" s="9" t="s">
        <v>6070</v>
      </c>
      <c r="F3029" s="9">
        <v>0</v>
      </c>
      <c r="G3029" s="9">
        <v>11972</v>
      </c>
      <c r="H3029" s="9" t="s">
        <v>6070</v>
      </c>
      <c r="I3029" s="9" t="s">
        <v>7457</v>
      </c>
      <c r="J3029" s="9">
        <v>114</v>
      </c>
      <c r="K3029" s="9" t="s">
        <v>7463</v>
      </c>
      <c r="L3029" s="9" t="s">
        <v>7508</v>
      </c>
      <c r="M3029" s="9">
        <v>848.06</v>
      </c>
      <c r="N3029" s="9">
        <v>448.08</v>
      </c>
      <c r="O3029" s="9">
        <v>2</v>
      </c>
      <c r="P3029" s="9">
        <v>0.05</v>
      </c>
      <c r="Q3029" s="9">
        <v>367</v>
      </c>
      <c r="R3029" s="9">
        <v>5</v>
      </c>
    </row>
    <row r="3030" spans="1:18" x14ac:dyDescent="0.3">
      <c r="A3030" s="9">
        <v>1434</v>
      </c>
      <c r="B3030" s="9" t="s">
        <v>3046</v>
      </c>
      <c r="C3030" s="9">
        <v>10</v>
      </c>
      <c r="D3030" s="9" t="s">
        <v>5022</v>
      </c>
      <c r="E3030" s="9" t="s">
        <v>5364</v>
      </c>
      <c r="F3030" s="9">
        <v>0</v>
      </c>
      <c r="G3030" s="9">
        <v>10225</v>
      </c>
      <c r="H3030" s="9" t="s">
        <v>5364</v>
      </c>
      <c r="I3030" s="9" t="s">
        <v>7456</v>
      </c>
      <c r="J3030" s="9">
        <v>134</v>
      </c>
      <c r="K3030" s="9" t="s">
        <v>7482</v>
      </c>
      <c r="L3030" s="9" t="s">
        <v>7510</v>
      </c>
      <c r="M3030" s="9">
        <v>949.49</v>
      </c>
      <c r="N3030" s="9">
        <v>503.19</v>
      </c>
      <c r="O3030" s="9">
        <v>3</v>
      </c>
      <c r="P3030" s="9"/>
      <c r="Q3030" s="9">
        <v>792</v>
      </c>
      <c r="R3030" s="9">
        <v>6</v>
      </c>
    </row>
    <row r="3031" spans="1:18" x14ac:dyDescent="0.3">
      <c r="A3031" s="9">
        <v>1636</v>
      </c>
      <c r="B3031" s="9" t="s">
        <v>3047</v>
      </c>
      <c r="C3031" s="9">
        <v>11</v>
      </c>
      <c r="D3031" s="9" t="s">
        <v>5019</v>
      </c>
      <c r="E3031" s="9" t="s">
        <v>6947</v>
      </c>
      <c r="F3031" s="9">
        <v>1</v>
      </c>
      <c r="G3031" s="9">
        <v>13827</v>
      </c>
      <c r="H3031" s="9" t="s">
        <v>6947</v>
      </c>
      <c r="I3031" s="9" t="s">
        <v>7457</v>
      </c>
      <c r="J3031" s="9">
        <v>108</v>
      </c>
      <c r="K3031" s="9" t="s">
        <v>7496</v>
      </c>
      <c r="L3031" s="9" t="s">
        <v>7507</v>
      </c>
      <c r="M3031" s="9">
        <v>1013.76</v>
      </c>
      <c r="N3031" s="9">
        <v>513.30999999999995</v>
      </c>
      <c r="O3031" s="9">
        <v>2</v>
      </c>
      <c r="P3031" s="9"/>
      <c r="Q3031" s="9">
        <v>798</v>
      </c>
      <c r="R3031" s="9">
        <v>3</v>
      </c>
    </row>
    <row r="3032" spans="1:18" x14ac:dyDescent="0.3">
      <c r="A3032" s="9">
        <v>2109</v>
      </c>
      <c r="B3032" s="9" t="s">
        <v>3048</v>
      </c>
      <c r="C3032" s="9">
        <v>27</v>
      </c>
      <c r="D3032" s="9" t="s">
        <v>5020</v>
      </c>
      <c r="E3032" s="9" t="s">
        <v>5206</v>
      </c>
      <c r="F3032" s="9">
        <v>0</v>
      </c>
      <c r="G3032" s="9">
        <v>10360</v>
      </c>
      <c r="H3032" s="9" t="s">
        <v>5206</v>
      </c>
      <c r="I3032" s="9" t="s">
        <v>7457</v>
      </c>
      <c r="J3032" s="9">
        <v>142</v>
      </c>
      <c r="K3032" s="9" t="s">
        <v>7500</v>
      </c>
      <c r="L3032" s="9" t="s">
        <v>7509</v>
      </c>
      <c r="M3032" s="9">
        <v>863.99</v>
      </c>
      <c r="N3032" s="9">
        <v>347.9</v>
      </c>
      <c r="O3032" s="9">
        <v>1</v>
      </c>
      <c r="P3032" s="9"/>
      <c r="Q3032" s="9">
        <v>622</v>
      </c>
      <c r="R3032" s="9">
        <v>5</v>
      </c>
    </row>
    <row r="3033" spans="1:18" x14ac:dyDescent="0.3">
      <c r="A3033" s="9">
        <v>1587</v>
      </c>
      <c r="B3033" s="9" t="s">
        <v>3049</v>
      </c>
      <c r="C3033" s="9">
        <v>68</v>
      </c>
      <c r="D3033" s="9" t="s">
        <v>5023</v>
      </c>
      <c r="E3033" s="9" t="s">
        <v>5885</v>
      </c>
      <c r="F3033" s="9">
        <v>0</v>
      </c>
      <c r="G3033" s="9">
        <v>11554</v>
      </c>
      <c r="H3033" s="9" t="s">
        <v>5885</v>
      </c>
      <c r="I3033" s="9" t="s">
        <v>7457</v>
      </c>
      <c r="J3033" s="9">
        <v>107</v>
      </c>
      <c r="K3033" s="9" t="s">
        <v>7485</v>
      </c>
      <c r="L3033" s="9" t="s">
        <v>7510</v>
      </c>
      <c r="M3033" s="9">
        <v>1292.31</v>
      </c>
      <c r="N3033" s="9">
        <v>833.27</v>
      </c>
      <c r="O3033" s="9">
        <v>2</v>
      </c>
      <c r="P3033" s="9"/>
      <c r="Q3033" s="9">
        <v>427</v>
      </c>
      <c r="R3033" s="9">
        <v>8</v>
      </c>
    </row>
    <row r="3034" spans="1:18" x14ac:dyDescent="0.3">
      <c r="A3034" s="9">
        <v>1343</v>
      </c>
      <c r="B3034" s="9" t="s">
        <v>3050</v>
      </c>
      <c r="C3034" s="9">
        <v>33</v>
      </c>
      <c r="D3034" s="9" t="s">
        <v>5018</v>
      </c>
      <c r="E3034" s="9" t="s">
        <v>6423</v>
      </c>
      <c r="F3034" s="9">
        <v>0</v>
      </c>
      <c r="G3034" s="9">
        <v>10833</v>
      </c>
      <c r="H3034" s="9" t="s">
        <v>6423</v>
      </c>
      <c r="I3034" s="9" t="s">
        <v>7457</v>
      </c>
      <c r="J3034" s="9">
        <v>113</v>
      </c>
      <c r="K3034" s="9" t="s">
        <v>7460</v>
      </c>
      <c r="L3034" s="9" t="s">
        <v>7511</v>
      </c>
      <c r="M3034" s="9">
        <v>934.07</v>
      </c>
      <c r="N3034" s="9">
        <v>404.89</v>
      </c>
      <c r="O3034" s="9">
        <v>2</v>
      </c>
      <c r="P3034" s="9">
        <v>0.2</v>
      </c>
      <c r="Q3034" s="9">
        <v>595</v>
      </c>
      <c r="R3034" s="9">
        <v>2</v>
      </c>
    </row>
    <row r="3035" spans="1:18" x14ac:dyDescent="0.3">
      <c r="A3035" s="9">
        <v>2317</v>
      </c>
      <c r="B3035" s="9" t="s">
        <v>3051</v>
      </c>
      <c r="C3035" s="9">
        <v>42</v>
      </c>
      <c r="D3035" s="9" t="s">
        <v>5023</v>
      </c>
      <c r="E3035" s="9" t="s">
        <v>5824</v>
      </c>
      <c r="F3035" s="9">
        <v>1</v>
      </c>
      <c r="G3035" s="9">
        <v>10111</v>
      </c>
      <c r="H3035" s="9" t="s">
        <v>5824</v>
      </c>
      <c r="I3035" s="9" t="s">
        <v>7456</v>
      </c>
      <c r="J3035" s="9">
        <v>121</v>
      </c>
      <c r="K3035" s="9" t="s">
        <v>7495</v>
      </c>
      <c r="L3035" s="9" t="s">
        <v>7510</v>
      </c>
      <c r="M3035" s="9">
        <v>1366.25</v>
      </c>
      <c r="N3035" s="9">
        <v>954.52</v>
      </c>
      <c r="O3035" s="9">
        <v>5</v>
      </c>
      <c r="P3035" s="9"/>
      <c r="Q3035" s="9">
        <v>799</v>
      </c>
      <c r="R3035" s="9">
        <v>4</v>
      </c>
    </row>
    <row r="3036" spans="1:18" x14ac:dyDescent="0.3">
      <c r="A3036" s="9">
        <v>1570</v>
      </c>
      <c r="B3036" s="9" t="s">
        <v>3052</v>
      </c>
      <c r="C3036" s="9">
        <v>59</v>
      </c>
      <c r="D3036" s="9" t="s">
        <v>5020</v>
      </c>
      <c r="E3036" s="9" t="s">
        <v>5652</v>
      </c>
      <c r="F3036" s="9">
        <v>0</v>
      </c>
      <c r="G3036" s="9">
        <v>10211</v>
      </c>
      <c r="H3036" s="9" t="s">
        <v>5652</v>
      </c>
      <c r="I3036" s="9" t="s">
        <v>7457</v>
      </c>
      <c r="J3036" s="9">
        <v>147</v>
      </c>
      <c r="K3036" s="9" t="s">
        <v>7474</v>
      </c>
      <c r="L3036" s="9" t="s">
        <v>7507</v>
      </c>
      <c r="M3036" s="9">
        <v>894.38</v>
      </c>
      <c r="N3036" s="9">
        <v>565.15</v>
      </c>
      <c r="O3036" s="9">
        <v>4</v>
      </c>
      <c r="P3036" s="9"/>
      <c r="Q3036" s="9">
        <v>803</v>
      </c>
      <c r="R3036" s="9">
        <v>3</v>
      </c>
    </row>
    <row r="3037" spans="1:18" x14ac:dyDescent="0.3">
      <c r="A3037" s="9">
        <v>1610</v>
      </c>
      <c r="B3037" s="9" t="s">
        <v>3053</v>
      </c>
      <c r="C3037" s="9">
        <v>41</v>
      </c>
      <c r="D3037" s="9" t="s">
        <v>5022</v>
      </c>
      <c r="E3037" s="9" t="s">
        <v>5643</v>
      </c>
      <c r="F3037" s="9">
        <v>1</v>
      </c>
      <c r="G3037" s="9">
        <v>11256</v>
      </c>
      <c r="H3037" s="9" t="s">
        <v>5643</v>
      </c>
      <c r="I3037" s="9" t="s">
        <v>7456</v>
      </c>
      <c r="J3037" s="9">
        <v>132</v>
      </c>
      <c r="K3037" s="9" t="s">
        <v>7506</v>
      </c>
      <c r="L3037" s="9" t="s">
        <v>7510</v>
      </c>
      <c r="M3037" s="9">
        <v>298.13</v>
      </c>
      <c r="N3037" s="9">
        <v>171.13</v>
      </c>
      <c r="O3037" s="9">
        <v>1</v>
      </c>
      <c r="P3037" s="9"/>
      <c r="Q3037" s="9">
        <v>873</v>
      </c>
      <c r="R3037" s="9">
        <v>2</v>
      </c>
    </row>
    <row r="3038" spans="1:18" x14ac:dyDescent="0.3">
      <c r="A3038" s="9">
        <v>1242</v>
      </c>
      <c r="B3038" s="9" t="s">
        <v>3054</v>
      </c>
      <c r="C3038" s="9">
        <v>41</v>
      </c>
      <c r="D3038" s="9" t="s">
        <v>5018</v>
      </c>
      <c r="E3038" s="9" t="s">
        <v>6665</v>
      </c>
      <c r="F3038" s="9">
        <v>0</v>
      </c>
      <c r="G3038" s="9">
        <v>10947</v>
      </c>
      <c r="H3038" s="9" t="s">
        <v>6665</v>
      </c>
      <c r="I3038" s="9" t="s">
        <v>7455</v>
      </c>
      <c r="J3038" s="9">
        <v>111</v>
      </c>
      <c r="K3038" s="9" t="s">
        <v>7476</v>
      </c>
      <c r="L3038" s="9" t="s">
        <v>7510</v>
      </c>
      <c r="M3038" s="9">
        <v>1374.67</v>
      </c>
      <c r="N3038" s="9">
        <v>613.63</v>
      </c>
      <c r="O3038" s="9">
        <v>5</v>
      </c>
      <c r="P3038" s="9"/>
      <c r="Q3038" s="9">
        <v>735</v>
      </c>
      <c r="R3038" s="9">
        <v>2</v>
      </c>
    </row>
    <row r="3039" spans="1:18" x14ac:dyDescent="0.3">
      <c r="A3039" s="9">
        <v>1560</v>
      </c>
      <c r="B3039" s="9" t="s">
        <v>3055</v>
      </c>
      <c r="C3039" s="9">
        <v>49</v>
      </c>
      <c r="D3039" s="9" t="s">
        <v>5021</v>
      </c>
      <c r="E3039" s="9" t="s">
        <v>6948</v>
      </c>
      <c r="F3039" s="9">
        <v>0</v>
      </c>
      <c r="G3039" s="9">
        <v>10158</v>
      </c>
      <c r="H3039" s="9" t="s">
        <v>6948</v>
      </c>
      <c r="I3039" s="9" t="s">
        <v>7455</v>
      </c>
      <c r="J3039" s="9">
        <v>114</v>
      </c>
      <c r="K3039" s="9" t="s">
        <v>7463</v>
      </c>
      <c r="L3039" s="9" t="s">
        <v>7508</v>
      </c>
      <c r="M3039" s="9">
        <v>1038.3599999999999</v>
      </c>
      <c r="N3039" s="9">
        <v>575.89</v>
      </c>
      <c r="O3039" s="9">
        <v>1</v>
      </c>
      <c r="P3039" s="9"/>
      <c r="Q3039" s="9">
        <v>386</v>
      </c>
      <c r="R3039" s="9">
        <v>6</v>
      </c>
    </row>
    <row r="3040" spans="1:18" x14ac:dyDescent="0.3">
      <c r="A3040" s="9">
        <v>1959</v>
      </c>
      <c r="B3040" s="9" t="s">
        <v>3056</v>
      </c>
      <c r="C3040" s="9">
        <v>44</v>
      </c>
      <c r="D3040" s="9" t="s">
        <v>5022</v>
      </c>
      <c r="E3040" s="9" t="s">
        <v>6949</v>
      </c>
      <c r="F3040" s="9">
        <v>0</v>
      </c>
      <c r="G3040" s="9">
        <v>12619</v>
      </c>
      <c r="H3040" s="9" t="s">
        <v>6949</v>
      </c>
      <c r="I3040" s="9" t="s">
        <v>7455</v>
      </c>
      <c r="J3040" s="9">
        <v>111</v>
      </c>
      <c r="K3040" s="9" t="s">
        <v>7476</v>
      </c>
      <c r="L3040" s="9" t="s">
        <v>7509</v>
      </c>
      <c r="M3040" s="9">
        <v>1063.9000000000001</v>
      </c>
      <c r="N3040" s="9">
        <v>508.9</v>
      </c>
      <c r="O3040" s="9">
        <v>3</v>
      </c>
      <c r="P3040" s="9"/>
      <c r="Q3040" s="9">
        <v>657</v>
      </c>
      <c r="R3040" s="9">
        <v>3</v>
      </c>
    </row>
    <row r="3041" spans="1:18" x14ac:dyDescent="0.3">
      <c r="A3041" s="9">
        <v>1031</v>
      </c>
      <c r="B3041" s="9" t="s">
        <v>3057</v>
      </c>
      <c r="C3041" s="9">
        <v>38</v>
      </c>
      <c r="D3041" s="9" t="s">
        <v>5022</v>
      </c>
      <c r="E3041" s="9" t="s">
        <v>6871</v>
      </c>
      <c r="F3041" s="9">
        <v>1</v>
      </c>
      <c r="G3041" s="9">
        <v>11908</v>
      </c>
      <c r="H3041" s="9" t="s">
        <v>6871</v>
      </c>
      <c r="I3041" s="9" t="s">
        <v>7455</v>
      </c>
      <c r="J3041" s="9">
        <v>102</v>
      </c>
      <c r="K3041" s="9" t="s">
        <v>7494</v>
      </c>
      <c r="L3041" s="9" t="s">
        <v>7507</v>
      </c>
      <c r="M3041" s="9">
        <v>1478.95</v>
      </c>
      <c r="N3041" s="9">
        <v>703.53</v>
      </c>
      <c r="O3041" s="9">
        <v>4</v>
      </c>
      <c r="P3041" s="9"/>
      <c r="Q3041" s="9">
        <v>1196</v>
      </c>
      <c r="R3041" s="9">
        <v>3</v>
      </c>
    </row>
    <row r="3042" spans="1:18" x14ac:dyDescent="0.3">
      <c r="A3042" s="9">
        <v>1390</v>
      </c>
      <c r="B3042" s="9" t="s">
        <v>3058</v>
      </c>
      <c r="C3042" s="9">
        <v>29</v>
      </c>
      <c r="D3042" s="9" t="s">
        <v>5019</v>
      </c>
      <c r="E3042" s="9" t="s">
        <v>6950</v>
      </c>
      <c r="F3042" s="9">
        <v>0</v>
      </c>
      <c r="G3042" s="9">
        <v>11347</v>
      </c>
      <c r="H3042" s="9" t="s">
        <v>6950</v>
      </c>
      <c r="I3042" s="9" t="s">
        <v>7456</v>
      </c>
      <c r="J3042" s="9">
        <v>134</v>
      </c>
      <c r="K3042" s="9" t="s">
        <v>7482</v>
      </c>
      <c r="L3042" s="9" t="s">
        <v>7510</v>
      </c>
      <c r="M3042" s="9">
        <v>159.04</v>
      </c>
      <c r="N3042" s="9">
        <v>103.19</v>
      </c>
      <c r="O3042" s="9">
        <v>5</v>
      </c>
      <c r="P3042" s="9"/>
      <c r="Q3042" s="9">
        <v>559</v>
      </c>
      <c r="R3042" s="9">
        <v>5</v>
      </c>
    </row>
    <row r="3043" spans="1:18" x14ac:dyDescent="0.3">
      <c r="A3043" s="9">
        <v>1276</v>
      </c>
      <c r="B3043" s="9" t="s">
        <v>3059</v>
      </c>
      <c r="C3043" s="9">
        <v>41</v>
      </c>
      <c r="D3043" s="9" t="s">
        <v>5020</v>
      </c>
      <c r="E3043" s="9" t="s">
        <v>6843</v>
      </c>
      <c r="F3043" s="9">
        <v>0</v>
      </c>
      <c r="G3043" s="9">
        <v>13164</v>
      </c>
      <c r="H3043" s="9" t="s">
        <v>6843</v>
      </c>
      <c r="I3043" s="9" t="s">
        <v>7456</v>
      </c>
      <c r="J3043" s="9">
        <v>144</v>
      </c>
      <c r="K3043" s="9" t="s">
        <v>7462</v>
      </c>
      <c r="L3043" s="9" t="s">
        <v>7509</v>
      </c>
      <c r="M3043" s="9">
        <v>671.46</v>
      </c>
      <c r="N3043" s="9"/>
      <c r="O3043" s="9">
        <v>2</v>
      </c>
      <c r="P3043" s="9"/>
      <c r="Q3043" s="9">
        <v>391</v>
      </c>
      <c r="R3043" s="9">
        <v>8</v>
      </c>
    </row>
    <row r="3044" spans="1:18" x14ac:dyDescent="0.3">
      <c r="A3044" s="9">
        <v>1531</v>
      </c>
      <c r="B3044" s="9" t="s">
        <v>3060</v>
      </c>
      <c r="C3044" s="9">
        <v>56</v>
      </c>
      <c r="D3044" s="9" t="s">
        <v>5019</v>
      </c>
      <c r="E3044" s="9" t="s">
        <v>6599</v>
      </c>
      <c r="F3044" s="9">
        <v>0</v>
      </c>
      <c r="G3044" s="9">
        <v>11271</v>
      </c>
      <c r="H3044" s="9" t="s">
        <v>6599</v>
      </c>
      <c r="I3044" s="9" t="s">
        <v>7455</v>
      </c>
      <c r="J3044" s="9">
        <v>147</v>
      </c>
      <c r="K3044" s="9" t="s">
        <v>7474</v>
      </c>
      <c r="L3044" s="9" t="s">
        <v>7509</v>
      </c>
      <c r="M3044" s="9">
        <v>396.69</v>
      </c>
      <c r="N3044" s="9">
        <v>212.32</v>
      </c>
      <c r="O3044" s="9">
        <v>3</v>
      </c>
      <c r="P3044" s="9"/>
      <c r="Q3044" s="9">
        <v>452</v>
      </c>
      <c r="R3044" s="9">
        <v>4</v>
      </c>
    </row>
    <row r="3045" spans="1:18" x14ac:dyDescent="0.3">
      <c r="A3045" s="9">
        <v>2177</v>
      </c>
      <c r="B3045" s="9" t="s">
        <v>3061</v>
      </c>
      <c r="C3045" s="9">
        <v>66</v>
      </c>
      <c r="D3045" s="9" t="s">
        <v>5019</v>
      </c>
      <c r="E3045" s="9" t="s">
        <v>6951</v>
      </c>
      <c r="F3045" s="9">
        <v>0</v>
      </c>
      <c r="G3045" s="9">
        <v>12717</v>
      </c>
      <c r="H3045" s="9" t="s">
        <v>6951</v>
      </c>
      <c r="I3045" s="9" t="s">
        <v>7457</v>
      </c>
      <c r="J3045" s="9">
        <v>117</v>
      </c>
      <c r="K3045" s="9" t="s">
        <v>7483</v>
      </c>
      <c r="L3045" s="9" t="s">
        <v>7508</v>
      </c>
      <c r="M3045" s="9">
        <v>964.12</v>
      </c>
      <c r="N3045" s="9"/>
      <c r="O3045" s="9">
        <v>2</v>
      </c>
      <c r="P3045" s="9"/>
      <c r="Q3045" s="9">
        <v>666</v>
      </c>
      <c r="R3045" s="9">
        <v>6</v>
      </c>
    </row>
    <row r="3046" spans="1:18" x14ac:dyDescent="0.3">
      <c r="A3046" s="9">
        <v>1382</v>
      </c>
      <c r="B3046" s="9" t="s">
        <v>3062</v>
      </c>
      <c r="C3046" s="9">
        <v>44</v>
      </c>
      <c r="D3046" s="9" t="s">
        <v>5023</v>
      </c>
      <c r="E3046" s="9" t="s">
        <v>6646</v>
      </c>
      <c r="F3046" s="9">
        <v>0</v>
      </c>
      <c r="G3046" s="9">
        <v>13212</v>
      </c>
      <c r="H3046" s="9" t="s">
        <v>6646</v>
      </c>
      <c r="I3046" s="9" t="s">
        <v>7455</v>
      </c>
      <c r="J3046" s="9">
        <v>114</v>
      </c>
      <c r="K3046" s="9" t="s">
        <v>7463</v>
      </c>
      <c r="L3046" s="9" t="s">
        <v>7511</v>
      </c>
      <c r="M3046" s="9">
        <v>1219.8800000000001</v>
      </c>
      <c r="N3046" s="9">
        <v>520.08000000000004</v>
      </c>
      <c r="O3046" s="9">
        <v>1</v>
      </c>
      <c r="P3046" s="9">
        <v>0.2</v>
      </c>
      <c r="Q3046" s="9">
        <v>780</v>
      </c>
      <c r="R3046" s="9">
        <v>4</v>
      </c>
    </row>
    <row r="3047" spans="1:18" x14ac:dyDescent="0.3">
      <c r="A3047" s="9">
        <v>2091</v>
      </c>
      <c r="B3047" s="9" t="s">
        <v>3063</v>
      </c>
      <c r="C3047" s="9">
        <v>51</v>
      </c>
      <c r="D3047" s="9" t="s">
        <v>5022</v>
      </c>
      <c r="E3047" s="9" t="s">
        <v>5284</v>
      </c>
      <c r="F3047" s="9">
        <v>1</v>
      </c>
      <c r="G3047" s="9">
        <v>10910</v>
      </c>
      <c r="H3047" s="9" t="s">
        <v>5284</v>
      </c>
      <c r="I3047" s="9" t="s">
        <v>7455</v>
      </c>
      <c r="J3047" s="9">
        <v>125</v>
      </c>
      <c r="K3047" s="9" t="s">
        <v>7479</v>
      </c>
      <c r="L3047" s="9" t="s">
        <v>7507</v>
      </c>
      <c r="M3047" s="9">
        <v>1451.15</v>
      </c>
      <c r="N3047" s="9">
        <v>839.32</v>
      </c>
      <c r="O3047" s="9">
        <v>3</v>
      </c>
      <c r="P3047" s="9">
        <v>0.2</v>
      </c>
      <c r="Q3047" s="9">
        <v>1360</v>
      </c>
      <c r="R3047" s="9">
        <v>3</v>
      </c>
    </row>
    <row r="3048" spans="1:18" x14ac:dyDescent="0.3">
      <c r="A3048" s="9">
        <v>1883</v>
      </c>
      <c r="B3048" s="9" t="s">
        <v>3064</v>
      </c>
      <c r="C3048" s="9">
        <v>44</v>
      </c>
      <c r="D3048" s="9" t="s">
        <v>5020</v>
      </c>
      <c r="E3048" s="9" t="s">
        <v>6952</v>
      </c>
      <c r="F3048" s="9">
        <v>0</v>
      </c>
      <c r="G3048" s="9">
        <v>13070</v>
      </c>
      <c r="H3048" s="9" t="s">
        <v>6952</v>
      </c>
      <c r="I3048" s="9" t="s">
        <v>7455</v>
      </c>
      <c r="J3048" s="9">
        <v>148</v>
      </c>
      <c r="K3048" s="9" t="s">
        <v>7491</v>
      </c>
      <c r="L3048" s="9" t="s">
        <v>7508</v>
      </c>
      <c r="M3048" s="9">
        <v>709.16</v>
      </c>
      <c r="N3048" s="9">
        <v>406.68</v>
      </c>
      <c r="O3048" s="9">
        <v>5</v>
      </c>
      <c r="P3048" s="9">
        <v>0.1</v>
      </c>
      <c r="Q3048" s="9">
        <v>348</v>
      </c>
      <c r="R3048" s="9">
        <v>5</v>
      </c>
    </row>
    <row r="3049" spans="1:18" x14ac:dyDescent="0.3">
      <c r="A3049" s="9">
        <v>1213</v>
      </c>
      <c r="B3049" s="9" t="s">
        <v>3065</v>
      </c>
      <c r="C3049" s="9">
        <v>38</v>
      </c>
      <c r="D3049" s="9" t="s">
        <v>5019</v>
      </c>
      <c r="E3049" s="9" t="s">
        <v>6052</v>
      </c>
      <c r="F3049" s="9">
        <v>0</v>
      </c>
      <c r="G3049" s="9">
        <v>12451</v>
      </c>
      <c r="H3049" s="9" t="s">
        <v>6052</v>
      </c>
      <c r="I3049" s="9" t="s">
        <v>7456</v>
      </c>
      <c r="J3049" s="9">
        <v>127</v>
      </c>
      <c r="K3049" s="9" t="s">
        <v>7489</v>
      </c>
      <c r="L3049" s="9" t="s">
        <v>7510</v>
      </c>
      <c r="M3049" s="9">
        <v>1190.02</v>
      </c>
      <c r="N3049" s="9">
        <v>627.80999999999995</v>
      </c>
      <c r="O3049" s="9">
        <v>2</v>
      </c>
      <c r="P3049" s="9">
        <v>0.1</v>
      </c>
      <c r="Q3049" s="9">
        <v>610</v>
      </c>
      <c r="R3049" s="9">
        <v>4</v>
      </c>
    </row>
    <row r="3050" spans="1:18" x14ac:dyDescent="0.3">
      <c r="A3050" s="9">
        <v>1375</v>
      </c>
      <c r="B3050" s="9" t="s">
        <v>3066</v>
      </c>
      <c r="C3050" s="9">
        <v>47</v>
      </c>
      <c r="D3050" s="9" t="s">
        <v>5021</v>
      </c>
      <c r="E3050" s="9" t="s">
        <v>6953</v>
      </c>
      <c r="F3050" s="9">
        <v>0</v>
      </c>
      <c r="G3050" s="9">
        <v>13803</v>
      </c>
      <c r="H3050" s="9" t="s">
        <v>6953</v>
      </c>
      <c r="I3050" s="9" t="s">
        <v>7455</v>
      </c>
      <c r="J3050" s="9">
        <v>108</v>
      </c>
      <c r="K3050" s="9" t="s">
        <v>7496</v>
      </c>
      <c r="L3050" s="9" t="s">
        <v>7507</v>
      </c>
      <c r="M3050" s="9">
        <v>1379.72</v>
      </c>
      <c r="N3050" s="9">
        <v>895.35</v>
      </c>
      <c r="O3050" s="9">
        <v>2</v>
      </c>
      <c r="P3050" s="9"/>
      <c r="Q3050" s="9">
        <v>465</v>
      </c>
      <c r="R3050" s="9">
        <v>3</v>
      </c>
    </row>
    <row r="3051" spans="1:18" x14ac:dyDescent="0.3">
      <c r="A3051" s="9">
        <v>1743</v>
      </c>
      <c r="B3051" s="9" t="s">
        <v>3067</v>
      </c>
      <c r="C3051" s="9">
        <v>57</v>
      </c>
      <c r="D3051" s="9" t="s">
        <v>5018</v>
      </c>
      <c r="E3051" s="9" t="s">
        <v>6954</v>
      </c>
      <c r="F3051" s="9">
        <v>1</v>
      </c>
      <c r="G3051" s="9">
        <v>10403</v>
      </c>
      <c r="H3051" s="9" t="s">
        <v>6954</v>
      </c>
      <c r="I3051" s="9" t="s">
        <v>7455</v>
      </c>
      <c r="J3051" s="9">
        <v>117</v>
      </c>
      <c r="K3051" s="9" t="s">
        <v>7483</v>
      </c>
      <c r="L3051" s="9" t="s">
        <v>7507</v>
      </c>
      <c r="M3051" s="9">
        <v>1040.82</v>
      </c>
      <c r="N3051" s="9">
        <v>710.74</v>
      </c>
      <c r="O3051" s="9">
        <v>1</v>
      </c>
      <c r="P3051" s="9"/>
      <c r="Q3051" s="9">
        <v>969</v>
      </c>
      <c r="R3051" s="9">
        <v>5</v>
      </c>
    </row>
    <row r="3052" spans="1:18" x14ac:dyDescent="0.3">
      <c r="A3052" s="9">
        <v>1212</v>
      </c>
      <c r="B3052" s="9" t="s">
        <v>3068</v>
      </c>
      <c r="C3052" s="9">
        <v>26</v>
      </c>
      <c r="D3052" s="9" t="s">
        <v>5020</v>
      </c>
      <c r="E3052" s="9" t="s">
        <v>6955</v>
      </c>
      <c r="F3052" s="9">
        <v>0</v>
      </c>
      <c r="G3052" s="9">
        <v>11841</v>
      </c>
      <c r="H3052" s="9" t="s">
        <v>6955</v>
      </c>
      <c r="I3052" s="9" t="s">
        <v>7455</v>
      </c>
      <c r="J3052" s="9">
        <v>105</v>
      </c>
      <c r="K3052" s="9" t="s">
        <v>7461</v>
      </c>
      <c r="L3052" s="9" t="s">
        <v>7507</v>
      </c>
      <c r="M3052" s="9">
        <v>401.96</v>
      </c>
      <c r="N3052" s="9">
        <v>216.9</v>
      </c>
      <c r="O3052" s="9">
        <v>1</v>
      </c>
      <c r="P3052" s="9"/>
      <c r="Q3052" s="9">
        <v>712</v>
      </c>
      <c r="R3052" s="9">
        <v>4</v>
      </c>
    </row>
    <row r="3053" spans="1:18" x14ac:dyDescent="0.3">
      <c r="A3053" s="9">
        <v>1078</v>
      </c>
      <c r="B3053" s="9" t="s">
        <v>3069</v>
      </c>
      <c r="C3053" s="9">
        <v>18</v>
      </c>
      <c r="D3053" s="9" t="s">
        <v>5023</v>
      </c>
      <c r="E3053" s="9" t="s">
        <v>6280</v>
      </c>
      <c r="F3053" s="9">
        <v>1</v>
      </c>
      <c r="G3053" s="9">
        <v>12648</v>
      </c>
      <c r="H3053" s="9" t="s">
        <v>6280</v>
      </c>
      <c r="I3053" s="9" t="s">
        <v>7456</v>
      </c>
      <c r="J3053" s="9">
        <v>112</v>
      </c>
      <c r="K3053" s="9" t="s">
        <v>7492</v>
      </c>
      <c r="L3053" s="9" t="s">
        <v>7508</v>
      </c>
      <c r="M3053" s="9">
        <v>931.39</v>
      </c>
      <c r="N3053" s="9">
        <v>500.01</v>
      </c>
      <c r="O3053" s="9">
        <v>4</v>
      </c>
      <c r="P3053" s="9"/>
      <c r="Q3053" s="9">
        <v>1187</v>
      </c>
      <c r="R3053" s="9">
        <v>3</v>
      </c>
    </row>
    <row r="3054" spans="1:18" x14ac:dyDescent="0.3">
      <c r="A3054" s="9">
        <v>1627</v>
      </c>
      <c r="B3054" s="9" t="s">
        <v>3070</v>
      </c>
      <c r="C3054" s="9">
        <v>32</v>
      </c>
      <c r="D3054" s="9" t="s">
        <v>5020</v>
      </c>
      <c r="E3054" s="9" t="s">
        <v>6275</v>
      </c>
      <c r="F3054" s="9">
        <v>0</v>
      </c>
      <c r="G3054" s="9">
        <v>11690</v>
      </c>
      <c r="H3054" s="9" t="s">
        <v>6275</v>
      </c>
      <c r="I3054" s="9" t="s">
        <v>7455</v>
      </c>
      <c r="J3054" s="9">
        <v>138</v>
      </c>
      <c r="K3054" s="9" t="s">
        <v>7464</v>
      </c>
      <c r="L3054" s="9" t="s">
        <v>7509</v>
      </c>
      <c r="M3054" s="9">
        <v>1456.43</v>
      </c>
      <c r="N3054" s="9">
        <v>801.94</v>
      </c>
      <c r="O3054" s="9">
        <v>4</v>
      </c>
      <c r="P3054" s="9">
        <v>0.1</v>
      </c>
      <c r="Q3054" s="9">
        <v>729</v>
      </c>
      <c r="R3054" s="9">
        <v>5</v>
      </c>
    </row>
    <row r="3055" spans="1:18" x14ac:dyDescent="0.3">
      <c r="A3055" s="9">
        <v>1603</v>
      </c>
      <c r="B3055" s="9" t="s">
        <v>3071</v>
      </c>
      <c r="C3055" s="9">
        <v>43</v>
      </c>
      <c r="D3055" s="9" t="s">
        <v>5022</v>
      </c>
      <c r="E3055" s="9" t="s">
        <v>5834</v>
      </c>
      <c r="F3055" s="9">
        <v>1</v>
      </c>
      <c r="G3055" s="9">
        <v>13485</v>
      </c>
      <c r="H3055" s="9" t="s">
        <v>5834</v>
      </c>
      <c r="I3055" s="9" t="s">
        <v>7455</v>
      </c>
      <c r="J3055" s="9">
        <v>118</v>
      </c>
      <c r="K3055" s="9" t="s">
        <v>7501</v>
      </c>
      <c r="L3055" s="9" t="s">
        <v>7507</v>
      </c>
      <c r="M3055" s="9">
        <v>1481.95</v>
      </c>
      <c r="N3055" s="9">
        <v>914.27</v>
      </c>
      <c r="O3055" s="9">
        <v>1</v>
      </c>
      <c r="P3055" s="9"/>
      <c r="Q3055" s="9">
        <v>836</v>
      </c>
      <c r="R3055" s="9">
        <v>4</v>
      </c>
    </row>
    <row r="3056" spans="1:18" x14ac:dyDescent="0.3">
      <c r="A3056" s="9">
        <v>1781</v>
      </c>
      <c r="B3056" s="9" t="s">
        <v>3072</v>
      </c>
      <c r="C3056" s="9">
        <v>53</v>
      </c>
      <c r="D3056" s="9" t="s">
        <v>5023</v>
      </c>
      <c r="E3056" s="9" t="s">
        <v>6956</v>
      </c>
      <c r="F3056" s="9">
        <v>1</v>
      </c>
      <c r="G3056" s="9">
        <v>11463</v>
      </c>
      <c r="H3056" s="9" t="s">
        <v>6956</v>
      </c>
      <c r="I3056" s="9" t="s">
        <v>7457</v>
      </c>
      <c r="J3056" s="9">
        <v>126</v>
      </c>
      <c r="K3056" s="9" t="s">
        <v>7469</v>
      </c>
      <c r="L3056" s="9" t="s">
        <v>7509</v>
      </c>
      <c r="M3056" s="9">
        <v>981.42</v>
      </c>
      <c r="N3056" s="9">
        <v>589.26</v>
      </c>
      <c r="O3056" s="9">
        <v>4</v>
      </c>
      <c r="P3056" s="9"/>
      <c r="Q3056" s="9">
        <v>675</v>
      </c>
      <c r="R3056" s="9">
        <v>1</v>
      </c>
    </row>
    <row r="3057" spans="1:18" x14ac:dyDescent="0.3">
      <c r="A3057" s="9">
        <v>2404</v>
      </c>
      <c r="B3057" s="9" t="s">
        <v>3073</v>
      </c>
      <c r="C3057" s="9">
        <v>25</v>
      </c>
      <c r="D3057" s="9" t="s">
        <v>5018</v>
      </c>
      <c r="E3057" s="9" t="s">
        <v>6957</v>
      </c>
      <c r="F3057" s="9">
        <v>0</v>
      </c>
      <c r="G3057" s="9">
        <v>11256</v>
      </c>
      <c r="H3057" s="9" t="s">
        <v>6957</v>
      </c>
      <c r="I3057" s="9" t="s">
        <v>7455</v>
      </c>
      <c r="J3057" s="9">
        <v>131</v>
      </c>
      <c r="K3057" s="9" t="s">
        <v>7504</v>
      </c>
      <c r="L3057" s="9" t="s">
        <v>7509</v>
      </c>
      <c r="M3057" s="9">
        <v>1336.13</v>
      </c>
      <c r="N3057" s="9">
        <v>623.77</v>
      </c>
      <c r="O3057" s="9">
        <v>2</v>
      </c>
      <c r="P3057" s="9"/>
      <c r="Q3057" s="9">
        <v>782</v>
      </c>
      <c r="R3057" s="9">
        <v>4</v>
      </c>
    </row>
    <row r="3058" spans="1:18" x14ac:dyDescent="0.3">
      <c r="A3058" s="9">
        <v>2000</v>
      </c>
      <c r="B3058" s="9" t="s">
        <v>3074</v>
      </c>
      <c r="C3058" s="9">
        <v>2</v>
      </c>
      <c r="D3058" s="9" t="s">
        <v>5021</v>
      </c>
      <c r="E3058" s="9" t="s">
        <v>6958</v>
      </c>
      <c r="F3058" s="9">
        <v>1</v>
      </c>
      <c r="G3058" s="9">
        <v>10192</v>
      </c>
      <c r="H3058" s="9" t="s">
        <v>6958</v>
      </c>
      <c r="I3058" s="9" t="s">
        <v>7456</v>
      </c>
      <c r="J3058" s="9">
        <v>137</v>
      </c>
      <c r="K3058" s="9" t="s">
        <v>7484</v>
      </c>
      <c r="L3058" s="9" t="s">
        <v>7507</v>
      </c>
      <c r="M3058" s="9">
        <v>340.51</v>
      </c>
      <c r="N3058" s="9">
        <v>142.72999999999999</v>
      </c>
      <c r="O3058" s="9">
        <v>1</v>
      </c>
      <c r="P3058" s="9"/>
      <c r="Q3058" s="9">
        <v>593</v>
      </c>
      <c r="R3058" s="9">
        <v>3</v>
      </c>
    </row>
    <row r="3059" spans="1:18" x14ac:dyDescent="0.3">
      <c r="A3059" s="9">
        <v>1679</v>
      </c>
      <c r="B3059" s="9" t="s">
        <v>3075</v>
      </c>
      <c r="C3059" s="9">
        <v>32</v>
      </c>
      <c r="D3059" s="9" t="s">
        <v>5019</v>
      </c>
      <c r="E3059" s="9" t="s">
        <v>6535</v>
      </c>
      <c r="F3059" s="9">
        <v>1</v>
      </c>
      <c r="G3059" s="9">
        <v>11122</v>
      </c>
      <c r="H3059" s="9" t="s">
        <v>6535</v>
      </c>
      <c r="I3059" s="9" t="s">
        <v>7457</v>
      </c>
      <c r="J3059" s="9">
        <v>106</v>
      </c>
      <c r="K3059" s="9" t="s">
        <v>7477</v>
      </c>
      <c r="L3059" s="9" t="s">
        <v>7509</v>
      </c>
      <c r="M3059" s="9">
        <v>406.81</v>
      </c>
      <c r="N3059" s="9">
        <v>278.57</v>
      </c>
      <c r="O3059" s="9">
        <v>3</v>
      </c>
      <c r="P3059" s="9"/>
      <c r="Q3059" s="9">
        <v>570</v>
      </c>
      <c r="R3059" s="9">
        <v>3</v>
      </c>
    </row>
    <row r="3060" spans="1:18" x14ac:dyDescent="0.3">
      <c r="A3060" s="9">
        <v>1057</v>
      </c>
      <c r="B3060" s="9" t="s">
        <v>3076</v>
      </c>
      <c r="C3060" s="9">
        <v>37</v>
      </c>
      <c r="D3060" s="9" t="s">
        <v>5020</v>
      </c>
      <c r="E3060" s="9" t="s">
        <v>6836</v>
      </c>
      <c r="F3060" s="9">
        <v>1</v>
      </c>
      <c r="G3060" s="9">
        <v>11974</v>
      </c>
      <c r="H3060" s="9" t="s">
        <v>6836</v>
      </c>
      <c r="I3060" s="9" t="s">
        <v>7455</v>
      </c>
      <c r="J3060" s="9">
        <v>141</v>
      </c>
      <c r="K3060" s="9" t="s">
        <v>7490</v>
      </c>
      <c r="L3060" s="9" t="s">
        <v>7508</v>
      </c>
      <c r="M3060" s="9">
        <v>1431.69</v>
      </c>
      <c r="N3060" s="9">
        <v>684.81</v>
      </c>
      <c r="O3060" s="9">
        <v>1</v>
      </c>
      <c r="P3060" s="9"/>
      <c r="Q3060" s="9">
        <v>993</v>
      </c>
      <c r="R3060" s="9">
        <v>3</v>
      </c>
    </row>
    <row r="3061" spans="1:18" x14ac:dyDescent="0.3">
      <c r="A3061" s="9">
        <v>2049</v>
      </c>
      <c r="B3061" s="9" t="s">
        <v>3077</v>
      </c>
      <c r="C3061" s="9">
        <v>22</v>
      </c>
      <c r="D3061" s="9" t="s">
        <v>5023</v>
      </c>
      <c r="E3061" s="9" t="s">
        <v>5168</v>
      </c>
      <c r="F3061" s="9">
        <v>0</v>
      </c>
      <c r="G3061" s="9">
        <v>13184</v>
      </c>
      <c r="H3061" s="9" t="s">
        <v>5168</v>
      </c>
      <c r="I3061" s="9" t="s">
        <v>7456</v>
      </c>
      <c r="J3061" s="9">
        <v>115</v>
      </c>
      <c r="K3061" s="9" t="s">
        <v>7481</v>
      </c>
      <c r="L3061" s="9" t="s">
        <v>7508</v>
      </c>
      <c r="M3061" s="9">
        <v>246.09</v>
      </c>
      <c r="N3061" s="9">
        <v>145.58000000000001</v>
      </c>
      <c r="O3061" s="9">
        <v>5</v>
      </c>
      <c r="P3061" s="9">
        <v>0.2</v>
      </c>
      <c r="Q3061" s="9">
        <v>414</v>
      </c>
      <c r="R3061" s="9">
        <v>4</v>
      </c>
    </row>
    <row r="3062" spans="1:18" x14ac:dyDescent="0.3">
      <c r="A3062" s="9">
        <v>1880</v>
      </c>
      <c r="B3062" s="9" t="s">
        <v>3078</v>
      </c>
      <c r="C3062" s="9">
        <v>28</v>
      </c>
      <c r="D3062" s="9" t="s">
        <v>5018</v>
      </c>
      <c r="E3062" s="9" t="s">
        <v>6959</v>
      </c>
      <c r="F3062" s="9">
        <v>0</v>
      </c>
      <c r="G3062" s="9">
        <v>11642</v>
      </c>
      <c r="H3062" s="9" t="s">
        <v>6959</v>
      </c>
      <c r="I3062" s="9" t="s">
        <v>7457</v>
      </c>
      <c r="J3062" s="9">
        <v>142</v>
      </c>
      <c r="K3062" s="9" t="s">
        <v>7500</v>
      </c>
      <c r="L3062" s="9" t="s">
        <v>7510</v>
      </c>
      <c r="M3062" s="9">
        <v>327.10000000000002</v>
      </c>
      <c r="N3062" s="9">
        <v>212.13</v>
      </c>
      <c r="O3062" s="9">
        <v>5</v>
      </c>
      <c r="P3062" s="9"/>
      <c r="Q3062" s="9">
        <v>598</v>
      </c>
      <c r="R3062" s="9">
        <v>10</v>
      </c>
    </row>
    <row r="3063" spans="1:18" x14ac:dyDescent="0.3">
      <c r="A3063" s="9">
        <v>1446</v>
      </c>
      <c r="B3063" s="9" t="s">
        <v>3079</v>
      </c>
      <c r="C3063" s="9">
        <v>53</v>
      </c>
      <c r="D3063" s="9" t="s">
        <v>5019</v>
      </c>
      <c r="E3063" s="9" t="s">
        <v>5330</v>
      </c>
      <c r="F3063" s="9">
        <v>0</v>
      </c>
      <c r="G3063" s="9">
        <v>13607</v>
      </c>
      <c r="H3063" s="9" t="s">
        <v>5330</v>
      </c>
      <c r="I3063" s="9" t="s">
        <v>7456</v>
      </c>
      <c r="J3063" s="9">
        <v>149</v>
      </c>
      <c r="K3063" s="9" t="s">
        <v>7467</v>
      </c>
      <c r="L3063" s="9" t="s">
        <v>7509</v>
      </c>
      <c r="M3063" s="9">
        <v>659.8</v>
      </c>
      <c r="N3063" s="9">
        <v>323.36</v>
      </c>
      <c r="O3063" s="9">
        <v>1</v>
      </c>
      <c r="P3063" s="9"/>
      <c r="Q3063" s="9">
        <v>641</v>
      </c>
      <c r="R3063" s="9">
        <v>3</v>
      </c>
    </row>
    <row r="3064" spans="1:18" x14ac:dyDescent="0.3">
      <c r="A3064" s="9">
        <v>1065</v>
      </c>
      <c r="B3064" s="9" t="s">
        <v>3080</v>
      </c>
      <c r="C3064" s="9">
        <v>41</v>
      </c>
      <c r="D3064" s="9" t="s">
        <v>5018</v>
      </c>
      <c r="E3064" s="9" t="s">
        <v>6960</v>
      </c>
      <c r="F3064" s="9">
        <v>1</v>
      </c>
      <c r="G3064" s="9">
        <v>13352</v>
      </c>
      <c r="H3064" s="9" t="s">
        <v>6960</v>
      </c>
      <c r="I3064" s="9" t="s">
        <v>7457</v>
      </c>
      <c r="J3064" s="9">
        <v>126</v>
      </c>
      <c r="K3064" s="9" t="s">
        <v>7469</v>
      </c>
      <c r="L3064" s="9" t="s">
        <v>7509</v>
      </c>
      <c r="M3064" s="9">
        <v>904.9</v>
      </c>
      <c r="N3064" s="9">
        <v>534.46</v>
      </c>
      <c r="O3064" s="9">
        <v>3</v>
      </c>
      <c r="P3064" s="9"/>
      <c r="Q3064" s="9">
        <v>353</v>
      </c>
      <c r="R3064" s="9">
        <v>2</v>
      </c>
    </row>
    <row r="3065" spans="1:18" x14ac:dyDescent="0.3">
      <c r="A3065" s="9">
        <v>2277</v>
      </c>
      <c r="B3065" s="9" t="s">
        <v>3081</v>
      </c>
      <c r="C3065" s="9">
        <v>45</v>
      </c>
      <c r="D3065" s="9" t="s">
        <v>5021</v>
      </c>
      <c r="E3065" s="9" t="s">
        <v>6373</v>
      </c>
      <c r="F3065" s="9">
        <v>0</v>
      </c>
      <c r="G3065" s="9">
        <v>10999</v>
      </c>
      <c r="H3065" s="9" t="s">
        <v>6373</v>
      </c>
      <c r="I3065" s="9" t="s">
        <v>7456</v>
      </c>
      <c r="J3065" s="9">
        <v>112</v>
      </c>
      <c r="K3065" s="9" t="s">
        <v>7492</v>
      </c>
      <c r="L3065" s="9" t="s">
        <v>7510</v>
      </c>
      <c r="M3065" s="9">
        <v>925.53</v>
      </c>
      <c r="N3065" s="9">
        <v>400.17</v>
      </c>
      <c r="O3065" s="9">
        <v>1</v>
      </c>
      <c r="P3065" s="9"/>
      <c r="Q3065" s="9">
        <v>476</v>
      </c>
      <c r="R3065" s="9">
        <v>5</v>
      </c>
    </row>
    <row r="3066" spans="1:18" x14ac:dyDescent="0.3">
      <c r="A3066" s="9">
        <v>2067</v>
      </c>
      <c r="B3066" s="9" t="s">
        <v>3082</v>
      </c>
      <c r="C3066" s="9">
        <v>34</v>
      </c>
      <c r="D3066" s="9" t="s">
        <v>5019</v>
      </c>
      <c r="E3066" s="9" t="s">
        <v>6149</v>
      </c>
      <c r="F3066" s="9">
        <v>1</v>
      </c>
      <c r="G3066" s="9">
        <v>11739</v>
      </c>
      <c r="H3066" s="9" t="s">
        <v>6149</v>
      </c>
      <c r="I3066" s="9" t="s">
        <v>7457</v>
      </c>
      <c r="J3066" s="9">
        <v>141</v>
      </c>
      <c r="K3066" s="9" t="s">
        <v>7490</v>
      </c>
      <c r="L3066" s="9" t="s">
        <v>7508</v>
      </c>
      <c r="M3066" s="9">
        <v>473.37</v>
      </c>
      <c r="N3066" s="9">
        <v>327.08999999999997</v>
      </c>
      <c r="O3066" s="9">
        <v>3</v>
      </c>
      <c r="P3066" s="9"/>
      <c r="Q3066" s="9">
        <v>1223</v>
      </c>
      <c r="R3066" s="9">
        <v>5</v>
      </c>
    </row>
    <row r="3067" spans="1:18" x14ac:dyDescent="0.3">
      <c r="A3067" s="9">
        <v>2120</v>
      </c>
      <c r="B3067" s="9" t="s">
        <v>3083</v>
      </c>
      <c r="C3067" s="9">
        <v>28</v>
      </c>
      <c r="D3067" s="9" t="s">
        <v>5019</v>
      </c>
      <c r="E3067" s="9" t="s">
        <v>5636</v>
      </c>
      <c r="F3067" s="9">
        <v>1</v>
      </c>
      <c r="G3067" s="9">
        <v>10522</v>
      </c>
      <c r="H3067" s="9" t="s">
        <v>5636</v>
      </c>
      <c r="I3067" s="9" t="s">
        <v>7455</v>
      </c>
      <c r="J3067" s="9">
        <v>147</v>
      </c>
      <c r="K3067" s="9" t="s">
        <v>7474</v>
      </c>
      <c r="L3067" s="9" t="s">
        <v>7510</v>
      </c>
      <c r="M3067" s="9">
        <v>1384.89</v>
      </c>
      <c r="N3067" s="9">
        <v>578.12</v>
      </c>
      <c r="O3067" s="9">
        <v>2</v>
      </c>
      <c r="P3067" s="9"/>
      <c r="Q3067" s="9">
        <v>518</v>
      </c>
      <c r="R3067" s="9">
        <v>4</v>
      </c>
    </row>
    <row r="3068" spans="1:18" x14ac:dyDescent="0.3">
      <c r="A3068" s="9">
        <v>2011</v>
      </c>
      <c r="B3068" s="9" t="s">
        <v>3084</v>
      </c>
      <c r="C3068" s="9">
        <v>34</v>
      </c>
      <c r="D3068" s="9" t="s">
        <v>5019</v>
      </c>
      <c r="E3068" s="9" t="s">
        <v>6961</v>
      </c>
      <c r="F3068" s="9">
        <v>1</v>
      </c>
      <c r="G3068" s="9">
        <v>10349</v>
      </c>
      <c r="H3068" s="9" t="s">
        <v>6961</v>
      </c>
      <c r="I3068" s="9" t="s">
        <v>7455</v>
      </c>
      <c r="J3068" s="9">
        <v>114</v>
      </c>
      <c r="K3068" s="9" t="s">
        <v>7463</v>
      </c>
      <c r="L3068" s="9" t="s">
        <v>7510</v>
      </c>
      <c r="M3068" s="9">
        <v>1376.89</v>
      </c>
      <c r="N3068" s="9">
        <v>731.75</v>
      </c>
      <c r="O3068" s="9">
        <v>2</v>
      </c>
      <c r="P3068" s="9"/>
      <c r="Q3068" s="9">
        <v>1348</v>
      </c>
      <c r="R3068" s="9">
        <v>5</v>
      </c>
    </row>
    <row r="3069" spans="1:18" x14ac:dyDescent="0.3">
      <c r="A3069" s="9">
        <v>1226</v>
      </c>
      <c r="B3069" s="9" t="s">
        <v>3085</v>
      </c>
      <c r="C3069" s="9">
        <v>47</v>
      </c>
      <c r="D3069" s="9" t="s">
        <v>5023</v>
      </c>
      <c r="E3069" s="9" t="s">
        <v>5952</v>
      </c>
      <c r="F3069" s="9">
        <v>0</v>
      </c>
      <c r="G3069" s="9">
        <v>12363</v>
      </c>
      <c r="H3069" s="9" t="s">
        <v>5952</v>
      </c>
      <c r="I3069" s="9" t="s">
        <v>7455</v>
      </c>
      <c r="J3069" s="9">
        <v>101</v>
      </c>
      <c r="K3069" s="9" t="s">
        <v>7478</v>
      </c>
      <c r="L3069" s="9" t="s">
        <v>7510</v>
      </c>
      <c r="M3069" s="9">
        <v>618.5</v>
      </c>
      <c r="N3069" s="9">
        <v>347.01</v>
      </c>
      <c r="O3069" s="9">
        <v>3</v>
      </c>
      <c r="P3069" s="9"/>
      <c r="Q3069" s="9">
        <v>776</v>
      </c>
      <c r="R3069" s="9">
        <v>6</v>
      </c>
    </row>
    <row r="3070" spans="1:18" x14ac:dyDescent="0.3">
      <c r="A3070" s="9">
        <v>1773</v>
      </c>
      <c r="B3070" s="9" t="s">
        <v>3086</v>
      </c>
      <c r="C3070" s="9">
        <v>17</v>
      </c>
      <c r="D3070" s="9" t="s">
        <v>5019</v>
      </c>
      <c r="E3070" s="9" t="s">
        <v>5245</v>
      </c>
      <c r="F3070" s="9">
        <v>0</v>
      </c>
      <c r="G3070" s="9">
        <v>11740</v>
      </c>
      <c r="H3070" s="9" t="s">
        <v>5245</v>
      </c>
      <c r="I3070" s="9" t="s">
        <v>7455</v>
      </c>
      <c r="J3070" s="9">
        <v>117</v>
      </c>
      <c r="K3070" s="9" t="s">
        <v>7483</v>
      </c>
      <c r="L3070" s="9" t="s">
        <v>7509</v>
      </c>
      <c r="M3070" s="9">
        <v>679.72</v>
      </c>
      <c r="N3070" s="9">
        <v>433.08</v>
      </c>
      <c r="O3070" s="9">
        <v>4</v>
      </c>
      <c r="P3070" s="9"/>
      <c r="Q3070" s="9">
        <v>504</v>
      </c>
      <c r="R3070" s="9">
        <v>3</v>
      </c>
    </row>
    <row r="3071" spans="1:18" x14ac:dyDescent="0.3">
      <c r="A3071" s="9">
        <v>1678</v>
      </c>
      <c r="B3071" s="9" t="s">
        <v>3087</v>
      </c>
      <c r="C3071" s="9">
        <v>64</v>
      </c>
      <c r="D3071" s="9" t="s">
        <v>5018</v>
      </c>
      <c r="E3071" s="9" t="s">
        <v>5115</v>
      </c>
      <c r="F3071" s="9">
        <v>1</v>
      </c>
      <c r="G3071" s="9">
        <v>12990</v>
      </c>
      <c r="H3071" s="9" t="s">
        <v>5115</v>
      </c>
      <c r="I3071" s="9" t="s">
        <v>7457</v>
      </c>
      <c r="J3071" s="9">
        <v>133</v>
      </c>
      <c r="K3071" s="9" t="s">
        <v>7498</v>
      </c>
      <c r="L3071" s="9" t="s">
        <v>7511</v>
      </c>
      <c r="M3071" s="9">
        <v>1068.6199999999999</v>
      </c>
      <c r="N3071" s="9">
        <v>466.28</v>
      </c>
      <c r="O3071" s="9">
        <v>2</v>
      </c>
      <c r="P3071" s="9"/>
      <c r="Q3071" s="9">
        <v>881</v>
      </c>
      <c r="R3071" s="9">
        <v>2</v>
      </c>
    </row>
    <row r="3072" spans="1:18" x14ac:dyDescent="0.3">
      <c r="A3072" s="9">
        <v>2459</v>
      </c>
      <c r="B3072" s="9" t="s">
        <v>3088</v>
      </c>
      <c r="C3072" s="9">
        <v>48</v>
      </c>
      <c r="D3072" s="9" t="s">
        <v>5023</v>
      </c>
      <c r="E3072" s="9" t="s">
        <v>5351</v>
      </c>
      <c r="F3072" s="9">
        <v>0</v>
      </c>
      <c r="G3072" s="9">
        <v>11944</v>
      </c>
      <c r="H3072" s="9" t="s">
        <v>5351</v>
      </c>
      <c r="I3072" s="9" t="s">
        <v>7457</v>
      </c>
      <c r="J3072" s="9">
        <v>129</v>
      </c>
      <c r="K3072" s="9" t="s">
        <v>7471</v>
      </c>
      <c r="L3072" s="9" t="s">
        <v>7512</v>
      </c>
      <c r="M3072" s="9">
        <v>1011.34</v>
      </c>
      <c r="N3072" s="9">
        <v>538.28</v>
      </c>
      <c r="O3072" s="9">
        <v>5</v>
      </c>
      <c r="P3072" s="9">
        <v>0.1</v>
      </c>
      <c r="Q3072" s="9">
        <v>661</v>
      </c>
      <c r="R3072" s="9">
        <v>6</v>
      </c>
    </row>
    <row r="3073" spans="1:18" x14ac:dyDescent="0.3">
      <c r="A3073" s="9">
        <v>1600</v>
      </c>
      <c r="B3073" s="9" t="s">
        <v>3089</v>
      </c>
      <c r="C3073" s="9">
        <v>31</v>
      </c>
      <c r="D3073" s="9" t="s">
        <v>5019</v>
      </c>
      <c r="E3073" s="9" t="s">
        <v>6962</v>
      </c>
      <c r="F3073" s="9">
        <v>1</v>
      </c>
      <c r="G3073" s="9">
        <v>13571</v>
      </c>
      <c r="H3073" s="9" t="s">
        <v>6962</v>
      </c>
      <c r="I3073" s="9" t="s">
        <v>7457</v>
      </c>
      <c r="J3073" s="9">
        <v>145</v>
      </c>
      <c r="K3073" s="9" t="s">
        <v>7470</v>
      </c>
      <c r="L3073" s="9" t="s">
        <v>7509</v>
      </c>
      <c r="M3073" s="9">
        <v>604.33000000000004</v>
      </c>
      <c r="N3073" s="9">
        <v>296.07</v>
      </c>
      <c r="O3073" s="9">
        <v>1</v>
      </c>
      <c r="P3073" s="9"/>
      <c r="Q3073" s="9">
        <v>1115</v>
      </c>
      <c r="R3073" s="9">
        <v>4</v>
      </c>
    </row>
    <row r="3074" spans="1:18" x14ac:dyDescent="0.3">
      <c r="A3074" s="9">
        <v>1378</v>
      </c>
      <c r="B3074" s="9" t="s">
        <v>3090</v>
      </c>
      <c r="C3074" s="9">
        <v>52</v>
      </c>
      <c r="D3074" s="9" t="s">
        <v>5018</v>
      </c>
      <c r="E3074" s="9" t="s">
        <v>5135</v>
      </c>
      <c r="F3074" s="9">
        <v>1</v>
      </c>
      <c r="G3074" s="9">
        <v>11560</v>
      </c>
      <c r="H3074" s="9" t="s">
        <v>5135</v>
      </c>
      <c r="I3074" s="9" t="s">
        <v>7457</v>
      </c>
      <c r="J3074" s="9">
        <v>131</v>
      </c>
      <c r="K3074" s="9" t="s">
        <v>7504</v>
      </c>
      <c r="L3074" s="9" t="s">
        <v>7507</v>
      </c>
      <c r="M3074" s="9">
        <v>650.65</v>
      </c>
      <c r="N3074" s="9">
        <v>321.16000000000003</v>
      </c>
      <c r="O3074" s="9">
        <v>4</v>
      </c>
      <c r="P3074" s="9"/>
      <c r="Q3074" s="9">
        <v>805</v>
      </c>
      <c r="R3074" s="9">
        <v>3</v>
      </c>
    </row>
    <row r="3075" spans="1:18" x14ac:dyDescent="0.3">
      <c r="A3075" s="9">
        <v>2201</v>
      </c>
      <c r="B3075" s="9" t="s">
        <v>3091</v>
      </c>
      <c r="C3075" s="9">
        <v>58</v>
      </c>
      <c r="D3075" s="9" t="s">
        <v>5018</v>
      </c>
      <c r="E3075" s="9" t="s">
        <v>5300</v>
      </c>
      <c r="F3075" s="9">
        <v>0</v>
      </c>
      <c r="G3075" s="9">
        <v>12960</v>
      </c>
      <c r="H3075" s="9" t="s">
        <v>5300</v>
      </c>
      <c r="I3075" s="9" t="s">
        <v>7457</v>
      </c>
      <c r="J3075" s="9">
        <v>108</v>
      </c>
      <c r="K3075" s="9" t="s">
        <v>7496</v>
      </c>
      <c r="L3075" s="9" t="s">
        <v>7510</v>
      </c>
      <c r="M3075" s="9">
        <v>554.66</v>
      </c>
      <c r="N3075" s="9"/>
      <c r="O3075" s="9">
        <v>5</v>
      </c>
      <c r="P3075" s="9">
        <v>0.1</v>
      </c>
      <c r="Q3075" s="9">
        <v>341</v>
      </c>
      <c r="R3075" s="9">
        <v>7</v>
      </c>
    </row>
    <row r="3076" spans="1:18" x14ac:dyDescent="0.3">
      <c r="A3076" s="9">
        <v>2450</v>
      </c>
      <c r="B3076" s="9" t="s">
        <v>3092</v>
      </c>
      <c r="C3076" s="9">
        <v>-10</v>
      </c>
      <c r="D3076" s="9" t="s">
        <v>5020</v>
      </c>
      <c r="E3076" s="9" t="s">
        <v>5545</v>
      </c>
      <c r="F3076" s="9">
        <v>0</v>
      </c>
      <c r="G3076" s="9">
        <v>10651</v>
      </c>
      <c r="H3076" s="9" t="s">
        <v>5545</v>
      </c>
      <c r="I3076" s="9" t="s">
        <v>7457</v>
      </c>
      <c r="J3076" s="9">
        <v>130</v>
      </c>
      <c r="K3076" s="9" t="s">
        <v>7487</v>
      </c>
      <c r="L3076" s="9" t="s">
        <v>7510</v>
      </c>
      <c r="M3076" s="9">
        <v>391.31</v>
      </c>
      <c r="N3076" s="9">
        <v>157.16999999999999</v>
      </c>
      <c r="O3076" s="9">
        <v>1</v>
      </c>
      <c r="P3076" s="9"/>
      <c r="Q3076" s="9">
        <v>487</v>
      </c>
      <c r="R3076" s="9">
        <v>4</v>
      </c>
    </row>
    <row r="3077" spans="1:18" x14ac:dyDescent="0.3">
      <c r="A3077" s="9">
        <v>1708</v>
      </c>
      <c r="B3077" s="9" t="s">
        <v>3093</v>
      </c>
      <c r="C3077" s="9">
        <v>36</v>
      </c>
      <c r="D3077" s="9" t="s">
        <v>5018</v>
      </c>
      <c r="E3077" s="9" t="s">
        <v>6682</v>
      </c>
      <c r="F3077" s="9">
        <v>0</v>
      </c>
      <c r="G3077" s="9">
        <v>10634</v>
      </c>
      <c r="H3077" s="9" t="s">
        <v>6682</v>
      </c>
      <c r="I3077" s="9" t="s">
        <v>7455</v>
      </c>
      <c r="J3077" s="9">
        <v>113</v>
      </c>
      <c r="K3077" s="9" t="s">
        <v>7460</v>
      </c>
      <c r="L3077" s="9" t="s">
        <v>7512</v>
      </c>
      <c r="M3077" s="9">
        <v>714.3</v>
      </c>
      <c r="N3077" s="9">
        <v>446.24</v>
      </c>
      <c r="O3077" s="9">
        <v>5</v>
      </c>
      <c r="P3077" s="9"/>
      <c r="Q3077" s="9">
        <v>425</v>
      </c>
      <c r="R3077" s="9">
        <v>6</v>
      </c>
    </row>
    <row r="3078" spans="1:18" x14ac:dyDescent="0.3">
      <c r="A3078" s="9">
        <v>1306</v>
      </c>
      <c r="B3078" s="9" t="s">
        <v>3094</v>
      </c>
      <c r="C3078" s="9">
        <v>62</v>
      </c>
      <c r="D3078" s="9" t="s">
        <v>5022</v>
      </c>
      <c r="E3078" s="9" t="s">
        <v>5689</v>
      </c>
      <c r="F3078" s="9">
        <v>0</v>
      </c>
      <c r="G3078" s="9">
        <v>13058</v>
      </c>
      <c r="H3078" s="9" t="s">
        <v>5689</v>
      </c>
      <c r="I3078" s="9" t="s">
        <v>7457</v>
      </c>
      <c r="J3078" s="9">
        <v>116</v>
      </c>
      <c r="K3078" s="9" t="s">
        <v>7480</v>
      </c>
      <c r="L3078" s="9" t="s">
        <v>7508</v>
      </c>
      <c r="M3078" s="9">
        <v>1045.33</v>
      </c>
      <c r="N3078" s="9">
        <v>672.27</v>
      </c>
      <c r="O3078" s="9">
        <v>4</v>
      </c>
      <c r="P3078" s="9"/>
      <c r="Q3078" s="9">
        <v>581</v>
      </c>
      <c r="R3078" s="9">
        <v>4</v>
      </c>
    </row>
    <row r="3079" spans="1:18" x14ac:dyDescent="0.3">
      <c r="A3079" s="9">
        <v>1778</v>
      </c>
      <c r="B3079" s="9" t="s">
        <v>3095</v>
      </c>
      <c r="C3079" s="9">
        <v>71</v>
      </c>
      <c r="D3079" s="9" t="s">
        <v>5021</v>
      </c>
      <c r="E3079" s="9" t="s">
        <v>6963</v>
      </c>
      <c r="F3079" s="9">
        <v>1</v>
      </c>
      <c r="G3079" s="9">
        <v>13507</v>
      </c>
      <c r="H3079" s="9" t="s">
        <v>6963</v>
      </c>
      <c r="I3079" s="9" t="s">
        <v>7456</v>
      </c>
      <c r="J3079" s="9">
        <v>102</v>
      </c>
      <c r="K3079" s="9" t="s">
        <v>7494</v>
      </c>
      <c r="L3079" s="9" t="s">
        <v>7507</v>
      </c>
      <c r="M3079" s="9">
        <v>1125.8499999999999</v>
      </c>
      <c r="N3079" s="9">
        <v>754.78</v>
      </c>
      <c r="O3079" s="9">
        <v>3</v>
      </c>
      <c r="P3079" s="9">
        <v>0.1</v>
      </c>
      <c r="Q3079" s="9">
        <v>1039</v>
      </c>
      <c r="R3079" s="9">
        <v>5</v>
      </c>
    </row>
    <row r="3080" spans="1:18" x14ac:dyDescent="0.3">
      <c r="A3080" s="9">
        <v>1503</v>
      </c>
      <c r="B3080" s="9" t="s">
        <v>3096</v>
      </c>
      <c r="C3080" s="9">
        <v>40</v>
      </c>
      <c r="D3080" s="9" t="s">
        <v>5019</v>
      </c>
      <c r="E3080" s="9" t="s">
        <v>5201</v>
      </c>
      <c r="F3080" s="9">
        <v>1</v>
      </c>
      <c r="G3080" s="9">
        <v>13594</v>
      </c>
      <c r="H3080" s="9" t="s">
        <v>5201</v>
      </c>
      <c r="I3080" s="9" t="s">
        <v>7456</v>
      </c>
      <c r="J3080" s="9">
        <v>145</v>
      </c>
      <c r="K3080" s="9" t="s">
        <v>7470</v>
      </c>
      <c r="L3080" s="9" t="s">
        <v>7507</v>
      </c>
      <c r="M3080" s="9">
        <v>1179.3699999999999</v>
      </c>
      <c r="N3080" s="9">
        <v>693.55</v>
      </c>
      <c r="O3080" s="9">
        <v>1</v>
      </c>
      <c r="P3080" s="9">
        <v>0.1</v>
      </c>
      <c r="Q3080" s="9">
        <v>827</v>
      </c>
      <c r="R3080" s="9">
        <v>5</v>
      </c>
    </row>
    <row r="3081" spans="1:18" x14ac:dyDescent="0.3">
      <c r="A3081" s="9">
        <v>1267</v>
      </c>
      <c r="B3081" s="9" t="s">
        <v>3097</v>
      </c>
      <c r="C3081" s="9">
        <v>22</v>
      </c>
      <c r="D3081" s="9" t="s">
        <v>5019</v>
      </c>
      <c r="E3081" s="9" t="s">
        <v>5265</v>
      </c>
      <c r="F3081" s="9">
        <v>0</v>
      </c>
      <c r="G3081" s="9">
        <v>11801</v>
      </c>
      <c r="H3081" s="9" t="s">
        <v>5265</v>
      </c>
      <c r="I3081" s="9" t="s">
        <v>7456</v>
      </c>
      <c r="J3081" s="9">
        <v>118</v>
      </c>
      <c r="K3081" s="9" t="s">
        <v>7501</v>
      </c>
      <c r="L3081" s="9" t="s">
        <v>7508</v>
      </c>
      <c r="M3081" s="9">
        <v>593.36</v>
      </c>
      <c r="N3081" s="9">
        <v>296.7</v>
      </c>
      <c r="O3081" s="9">
        <v>5</v>
      </c>
      <c r="P3081" s="9"/>
      <c r="Q3081" s="9">
        <v>346</v>
      </c>
      <c r="R3081" s="9">
        <v>5</v>
      </c>
    </row>
    <row r="3082" spans="1:18" x14ac:dyDescent="0.3">
      <c r="A3082" s="9">
        <v>1007</v>
      </c>
      <c r="B3082" s="9" t="s">
        <v>3098</v>
      </c>
      <c r="C3082" s="9">
        <v>32</v>
      </c>
      <c r="D3082" s="9" t="s">
        <v>5019</v>
      </c>
      <c r="E3082" s="9" t="s">
        <v>6679</v>
      </c>
      <c r="F3082" s="9">
        <v>0</v>
      </c>
      <c r="G3082" s="9">
        <v>10592</v>
      </c>
      <c r="H3082" s="9" t="s">
        <v>6679</v>
      </c>
      <c r="I3082" s="9" t="s">
        <v>7457</v>
      </c>
      <c r="J3082" s="9">
        <v>135</v>
      </c>
      <c r="K3082" s="9" t="s">
        <v>7458</v>
      </c>
      <c r="L3082" s="9" t="s">
        <v>7509</v>
      </c>
      <c r="M3082" s="9">
        <v>1158.72</v>
      </c>
      <c r="N3082" s="9">
        <v>612</v>
      </c>
      <c r="O3082" s="9">
        <v>5</v>
      </c>
      <c r="P3082" s="9"/>
      <c r="Q3082" s="9">
        <v>513</v>
      </c>
      <c r="R3082" s="9">
        <v>3</v>
      </c>
    </row>
    <row r="3083" spans="1:18" x14ac:dyDescent="0.3">
      <c r="A3083" s="9">
        <v>1507</v>
      </c>
      <c r="B3083" s="9" t="s">
        <v>3099</v>
      </c>
      <c r="C3083" s="9">
        <v>55</v>
      </c>
      <c r="D3083" s="9" t="s">
        <v>5018</v>
      </c>
      <c r="E3083" s="9" t="s">
        <v>6964</v>
      </c>
      <c r="F3083" s="9">
        <v>0</v>
      </c>
      <c r="G3083" s="9">
        <v>12491</v>
      </c>
      <c r="H3083" s="9" t="s">
        <v>6964</v>
      </c>
      <c r="I3083" s="9" t="s">
        <v>7455</v>
      </c>
      <c r="J3083" s="9">
        <v>145</v>
      </c>
      <c r="K3083" s="9" t="s">
        <v>7470</v>
      </c>
      <c r="L3083" s="9" t="s">
        <v>7507</v>
      </c>
      <c r="M3083" s="9">
        <v>59.45</v>
      </c>
      <c r="N3083" s="9">
        <v>41.08</v>
      </c>
      <c r="O3083" s="9">
        <v>4</v>
      </c>
      <c r="P3083" s="9"/>
      <c r="Q3083" s="9">
        <v>349</v>
      </c>
      <c r="R3083" s="9">
        <v>4</v>
      </c>
    </row>
    <row r="3084" spans="1:18" x14ac:dyDescent="0.3">
      <c r="A3084" s="9">
        <v>1475</v>
      </c>
      <c r="B3084" s="9" t="s">
        <v>3100</v>
      </c>
      <c r="C3084" s="9">
        <v>24</v>
      </c>
      <c r="D3084" s="9" t="s">
        <v>5018</v>
      </c>
      <c r="E3084" s="9" t="s">
        <v>6898</v>
      </c>
      <c r="F3084" s="9">
        <v>0</v>
      </c>
      <c r="G3084" s="9">
        <v>13893</v>
      </c>
      <c r="H3084" s="9" t="s">
        <v>6898</v>
      </c>
      <c r="I3084" s="9" t="s">
        <v>7456</v>
      </c>
      <c r="J3084" s="9">
        <v>119</v>
      </c>
      <c r="K3084" s="9" t="s">
        <v>7459</v>
      </c>
      <c r="L3084" s="9" t="s">
        <v>7507</v>
      </c>
      <c r="M3084" s="9">
        <v>741.72</v>
      </c>
      <c r="N3084" s="9">
        <v>492.77</v>
      </c>
      <c r="O3084" s="9">
        <v>4</v>
      </c>
      <c r="P3084" s="9">
        <v>0.2</v>
      </c>
      <c r="Q3084" s="9">
        <v>366</v>
      </c>
      <c r="R3084" s="9">
        <v>7</v>
      </c>
    </row>
    <row r="3085" spans="1:18" x14ac:dyDescent="0.3">
      <c r="A3085" s="9">
        <v>2320</v>
      </c>
      <c r="B3085" s="9" t="s">
        <v>3101</v>
      </c>
      <c r="C3085" s="9">
        <v>36</v>
      </c>
      <c r="D3085" s="9" t="s">
        <v>5019</v>
      </c>
      <c r="E3085" s="9" t="s">
        <v>6384</v>
      </c>
      <c r="F3085" s="9">
        <v>1</v>
      </c>
      <c r="G3085" s="9">
        <v>12668</v>
      </c>
      <c r="H3085" s="9" t="s">
        <v>6384</v>
      </c>
      <c r="I3085" s="9" t="s">
        <v>7457</v>
      </c>
      <c r="J3085" s="9">
        <v>113</v>
      </c>
      <c r="K3085" s="9" t="s">
        <v>7460</v>
      </c>
      <c r="L3085" s="9" t="s">
        <v>7510</v>
      </c>
      <c r="M3085" s="9">
        <v>1201.1600000000001</v>
      </c>
      <c r="N3085" s="9">
        <v>647.49</v>
      </c>
      <c r="O3085" s="9">
        <v>4</v>
      </c>
      <c r="P3085" s="9"/>
      <c r="Q3085" s="9">
        <v>1168</v>
      </c>
      <c r="R3085" s="9">
        <v>2</v>
      </c>
    </row>
    <row r="3086" spans="1:18" x14ac:dyDescent="0.3">
      <c r="A3086" s="9">
        <v>1163</v>
      </c>
      <c r="B3086" s="9" t="s">
        <v>3102</v>
      </c>
      <c r="C3086" s="9">
        <v>44</v>
      </c>
      <c r="D3086" s="9" t="s">
        <v>5022</v>
      </c>
      <c r="E3086" s="9" t="s">
        <v>6965</v>
      </c>
      <c r="F3086" s="9">
        <v>0</v>
      </c>
      <c r="G3086" s="9">
        <v>11231</v>
      </c>
      <c r="H3086" s="9" t="s">
        <v>6965</v>
      </c>
      <c r="I3086" s="9" t="s">
        <v>7457</v>
      </c>
      <c r="J3086" s="9">
        <v>104</v>
      </c>
      <c r="K3086" s="9" t="s">
        <v>7499</v>
      </c>
      <c r="L3086" s="9" t="s">
        <v>7510</v>
      </c>
      <c r="M3086" s="9">
        <v>963.56</v>
      </c>
      <c r="N3086" s="9">
        <v>658.03</v>
      </c>
      <c r="O3086" s="9">
        <v>3</v>
      </c>
      <c r="P3086" s="9">
        <v>0.1</v>
      </c>
      <c r="Q3086" s="9">
        <v>327</v>
      </c>
      <c r="R3086" s="9">
        <v>4</v>
      </c>
    </row>
    <row r="3087" spans="1:18" x14ac:dyDescent="0.3">
      <c r="A3087" s="9">
        <v>1484</v>
      </c>
      <c r="B3087" s="9" t="s">
        <v>3103</v>
      </c>
      <c r="C3087" s="9">
        <v>26</v>
      </c>
      <c r="D3087" s="9" t="s">
        <v>5023</v>
      </c>
      <c r="E3087" s="9" t="s">
        <v>6123</v>
      </c>
      <c r="F3087" s="9">
        <v>0</v>
      </c>
      <c r="G3087" s="9">
        <v>13902</v>
      </c>
      <c r="H3087" s="9" t="s">
        <v>6123</v>
      </c>
      <c r="I3087" s="9" t="s">
        <v>7455</v>
      </c>
      <c r="J3087" s="9">
        <v>119</v>
      </c>
      <c r="K3087" s="9" t="s">
        <v>7459</v>
      </c>
      <c r="L3087" s="9" t="s">
        <v>7509</v>
      </c>
      <c r="M3087" s="9">
        <v>737.39</v>
      </c>
      <c r="N3087" s="9">
        <v>477.01</v>
      </c>
      <c r="O3087" s="9">
        <v>2</v>
      </c>
      <c r="P3087" s="9"/>
      <c r="Q3087" s="9">
        <v>440</v>
      </c>
      <c r="R3087" s="9">
        <v>8</v>
      </c>
    </row>
    <row r="3088" spans="1:18" x14ac:dyDescent="0.3">
      <c r="A3088" s="9">
        <v>2095</v>
      </c>
      <c r="B3088" s="9" t="s">
        <v>3104</v>
      </c>
      <c r="C3088" s="9">
        <v>56</v>
      </c>
      <c r="D3088" s="9" t="s">
        <v>5023</v>
      </c>
      <c r="E3088" s="9" t="s">
        <v>6966</v>
      </c>
      <c r="F3088" s="9">
        <v>0</v>
      </c>
      <c r="G3088" s="9">
        <v>10755</v>
      </c>
      <c r="H3088" s="9" t="s">
        <v>6966</v>
      </c>
      <c r="I3088" s="9" t="s">
        <v>7457</v>
      </c>
      <c r="J3088" s="9">
        <v>125</v>
      </c>
      <c r="K3088" s="9" t="s">
        <v>7479</v>
      </c>
      <c r="L3088" s="9" t="s">
        <v>7509</v>
      </c>
      <c r="M3088" s="9">
        <v>984.73</v>
      </c>
      <c r="N3088" s="9">
        <v>660.09</v>
      </c>
      <c r="O3088" s="9">
        <v>5</v>
      </c>
      <c r="P3088" s="9"/>
      <c r="Q3088" s="9">
        <v>598</v>
      </c>
      <c r="R3088" s="9">
        <v>3</v>
      </c>
    </row>
    <row r="3089" spans="1:18" x14ac:dyDescent="0.3">
      <c r="A3089" s="9">
        <v>1566</v>
      </c>
      <c r="B3089" s="9" t="s">
        <v>3105</v>
      </c>
      <c r="C3089" s="9">
        <v>50</v>
      </c>
      <c r="D3089" s="9" t="s">
        <v>5021</v>
      </c>
      <c r="E3089" s="9" t="s">
        <v>6916</v>
      </c>
      <c r="F3089" s="9">
        <v>0</v>
      </c>
      <c r="G3089" s="9">
        <v>11299</v>
      </c>
      <c r="H3089" s="9" t="s">
        <v>6916</v>
      </c>
      <c r="I3089" s="9" t="s">
        <v>7457</v>
      </c>
      <c r="J3089" s="9">
        <v>138</v>
      </c>
      <c r="K3089" s="9" t="s">
        <v>7464</v>
      </c>
      <c r="L3089" s="9" t="s">
        <v>7510</v>
      </c>
      <c r="M3089" s="9">
        <v>1365.07</v>
      </c>
      <c r="N3089" s="9">
        <v>825.72</v>
      </c>
      <c r="O3089" s="9">
        <v>3</v>
      </c>
      <c r="P3089" s="9"/>
      <c r="Q3089" s="9">
        <v>383</v>
      </c>
      <c r="R3089" s="9">
        <v>3</v>
      </c>
    </row>
    <row r="3090" spans="1:18" x14ac:dyDescent="0.3">
      <c r="A3090" s="9">
        <v>1904</v>
      </c>
      <c r="B3090" s="9" t="s">
        <v>3106</v>
      </c>
      <c r="C3090" s="9">
        <v>70</v>
      </c>
      <c r="D3090" s="9" t="s">
        <v>5020</v>
      </c>
      <c r="E3090" s="9" t="s">
        <v>6967</v>
      </c>
      <c r="F3090" s="9">
        <v>0</v>
      </c>
      <c r="G3090" s="9">
        <v>10496</v>
      </c>
      <c r="H3090" s="9" t="s">
        <v>6967</v>
      </c>
      <c r="I3090" s="9" t="s">
        <v>7456</v>
      </c>
      <c r="J3090" s="9">
        <v>131</v>
      </c>
      <c r="K3090" s="9" t="s">
        <v>7504</v>
      </c>
      <c r="L3090" s="9" t="s">
        <v>7510</v>
      </c>
      <c r="M3090" s="9">
        <v>871.25</v>
      </c>
      <c r="N3090" s="9">
        <v>572.66999999999996</v>
      </c>
      <c r="O3090" s="9">
        <v>5</v>
      </c>
      <c r="P3090" s="9">
        <v>0.05</v>
      </c>
      <c r="Q3090" s="9">
        <v>352</v>
      </c>
      <c r="R3090" s="9">
        <v>3</v>
      </c>
    </row>
    <row r="3091" spans="1:18" x14ac:dyDescent="0.3">
      <c r="A3091" s="9">
        <v>1558</v>
      </c>
      <c r="B3091" s="9" t="s">
        <v>3107</v>
      </c>
      <c r="C3091" s="9">
        <v>51</v>
      </c>
      <c r="D3091" s="9" t="s">
        <v>5021</v>
      </c>
      <c r="E3091" s="9" t="s">
        <v>6097</v>
      </c>
      <c r="F3091" s="9">
        <v>0</v>
      </c>
      <c r="G3091" s="9">
        <v>10772</v>
      </c>
      <c r="H3091" s="9" t="s">
        <v>6097</v>
      </c>
      <c r="I3091" s="9" t="s">
        <v>7456</v>
      </c>
      <c r="J3091" s="9">
        <v>136</v>
      </c>
      <c r="K3091" s="9" t="s">
        <v>7503</v>
      </c>
      <c r="L3091" s="9" t="s">
        <v>7510</v>
      </c>
      <c r="M3091" s="9">
        <v>1209.69</v>
      </c>
      <c r="N3091" s="9">
        <v>807.5</v>
      </c>
      <c r="O3091" s="9">
        <v>3</v>
      </c>
      <c r="P3091" s="9"/>
      <c r="Q3091" s="9">
        <v>519</v>
      </c>
      <c r="R3091" s="9">
        <v>7</v>
      </c>
    </row>
    <row r="3092" spans="1:18" x14ac:dyDescent="0.3">
      <c r="A3092" s="9">
        <v>1237</v>
      </c>
      <c r="B3092" s="9" t="s">
        <v>3108</v>
      </c>
      <c r="C3092" s="9">
        <v>25</v>
      </c>
      <c r="D3092" s="9" t="s">
        <v>5019</v>
      </c>
      <c r="E3092" s="9" t="s">
        <v>5201</v>
      </c>
      <c r="F3092" s="9">
        <v>0</v>
      </c>
      <c r="G3092" s="9">
        <v>13368</v>
      </c>
      <c r="H3092" s="9" t="s">
        <v>5201</v>
      </c>
      <c r="I3092" s="9" t="s">
        <v>7456</v>
      </c>
      <c r="J3092" s="9">
        <v>104</v>
      </c>
      <c r="K3092" s="9" t="s">
        <v>7499</v>
      </c>
      <c r="L3092" s="9" t="s">
        <v>7508</v>
      </c>
      <c r="M3092" s="9">
        <v>1472.08</v>
      </c>
      <c r="N3092" s="9">
        <v>629.47</v>
      </c>
      <c r="O3092" s="9">
        <v>1</v>
      </c>
      <c r="P3092" s="9"/>
      <c r="Q3092" s="9">
        <v>803</v>
      </c>
      <c r="R3092" s="9">
        <v>3</v>
      </c>
    </row>
    <row r="3093" spans="1:18" x14ac:dyDescent="0.3">
      <c r="A3093" s="9">
        <v>2127</v>
      </c>
      <c r="B3093" s="9" t="s">
        <v>3109</v>
      </c>
      <c r="C3093" s="9">
        <v>47</v>
      </c>
      <c r="D3093" s="9" t="s">
        <v>5019</v>
      </c>
      <c r="E3093" s="9" t="s">
        <v>6932</v>
      </c>
      <c r="F3093" s="9">
        <v>0</v>
      </c>
      <c r="G3093" s="9">
        <v>12421</v>
      </c>
      <c r="H3093" s="9" t="s">
        <v>6932</v>
      </c>
      <c r="I3093" s="9" t="s">
        <v>7456</v>
      </c>
      <c r="J3093" s="9">
        <v>139</v>
      </c>
      <c r="K3093" s="9" t="s">
        <v>7486</v>
      </c>
      <c r="L3093" s="9" t="s">
        <v>7507</v>
      </c>
      <c r="M3093" s="9">
        <v>1073.07</v>
      </c>
      <c r="N3093" s="9">
        <v>739.95</v>
      </c>
      <c r="O3093" s="9">
        <v>2</v>
      </c>
      <c r="P3093" s="9"/>
      <c r="Q3093" s="9">
        <v>674</v>
      </c>
      <c r="R3093" s="9">
        <v>6</v>
      </c>
    </row>
    <row r="3094" spans="1:18" x14ac:dyDescent="0.3">
      <c r="A3094" s="9">
        <v>2233</v>
      </c>
      <c r="B3094" s="9" t="s">
        <v>3110</v>
      </c>
      <c r="C3094" s="9">
        <v>54</v>
      </c>
      <c r="D3094" s="9" t="s">
        <v>5019</v>
      </c>
      <c r="E3094" s="9" t="s">
        <v>6968</v>
      </c>
      <c r="F3094" s="9">
        <v>0</v>
      </c>
      <c r="G3094" s="9">
        <v>11598</v>
      </c>
      <c r="H3094" s="9" t="s">
        <v>6968</v>
      </c>
      <c r="I3094" s="9" t="s">
        <v>7456</v>
      </c>
      <c r="J3094" s="9">
        <v>107</v>
      </c>
      <c r="K3094" s="9" t="s">
        <v>7485</v>
      </c>
      <c r="L3094" s="9" t="s">
        <v>7509</v>
      </c>
      <c r="M3094" s="9">
        <v>881.32</v>
      </c>
      <c r="N3094" s="9">
        <v>440.73</v>
      </c>
      <c r="O3094" s="9">
        <v>5</v>
      </c>
      <c r="P3094" s="9"/>
      <c r="Q3094" s="9">
        <v>335</v>
      </c>
      <c r="R3094" s="9">
        <v>4</v>
      </c>
    </row>
    <row r="3095" spans="1:18" x14ac:dyDescent="0.3">
      <c r="A3095" s="9">
        <v>1553</v>
      </c>
      <c r="B3095" s="9" t="s">
        <v>3111</v>
      </c>
      <c r="C3095" s="9">
        <v>55</v>
      </c>
      <c r="D3095" s="9" t="s">
        <v>5020</v>
      </c>
      <c r="E3095" s="9" t="s">
        <v>6679</v>
      </c>
      <c r="F3095" s="9">
        <v>0</v>
      </c>
      <c r="G3095" s="9">
        <v>10183</v>
      </c>
      <c r="H3095" s="9" t="s">
        <v>6679</v>
      </c>
      <c r="I3095" s="9" t="s">
        <v>7457</v>
      </c>
      <c r="J3095" s="9">
        <v>116</v>
      </c>
      <c r="K3095" s="9" t="s">
        <v>7480</v>
      </c>
      <c r="L3095" s="9" t="s">
        <v>7511</v>
      </c>
      <c r="M3095" s="9">
        <v>104.35</v>
      </c>
      <c r="N3095" s="9">
        <v>55.51</v>
      </c>
      <c r="O3095" s="9">
        <v>4</v>
      </c>
      <c r="P3095" s="9">
        <v>0.05</v>
      </c>
      <c r="Q3095" s="9">
        <v>352</v>
      </c>
      <c r="R3095" s="9">
        <v>5</v>
      </c>
    </row>
    <row r="3096" spans="1:18" x14ac:dyDescent="0.3">
      <c r="A3096" s="9">
        <v>1827</v>
      </c>
      <c r="B3096" s="9" t="s">
        <v>3112</v>
      </c>
      <c r="C3096" s="9">
        <v>28</v>
      </c>
      <c r="D3096" s="9" t="s">
        <v>5018</v>
      </c>
      <c r="E3096" s="9" t="s">
        <v>5252</v>
      </c>
      <c r="F3096" s="9">
        <v>0</v>
      </c>
      <c r="G3096" s="9">
        <v>10031</v>
      </c>
      <c r="H3096" s="9" t="s">
        <v>5252</v>
      </c>
      <c r="I3096" s="9" t="s">
        <v>7457</v>
      </c>
      <c r="J3096" s="9">
        <v>148</v>
      </c>
      <c r="K3096" s="9" t="s">
        <v>7491</v>
      </c>
      <c r="L3096" s="9" t="s">
        <v>7508</v>
      </c>
      <c r="M3096" s="9">
        <v>592.99</v>
      </c>
      <c r="N3096" s="9">
        <v>378.07</v>
      </c>
      <c r="O3096" s="9">
        <v>2</v>
      </c>
      <c r="P3096" s="9"/>
      <c r="Q3096" s="9">
        <v>518</v>
      </c>
      <c r="R3096" s="9">
        <v>6</v>
      </c>
    </row>
    <row r="3097" spans="1:18" x14ac:dyDescent="0.3">
      <c r="A3097" s="9">
        <v>1467</v>
      </c>
      <c r="B3097" s="9" t="s">
        <v>3113</v>
      </c>
      <c r="C3097" s="9">
        <v>26</v>
      </c>
      <c r="D3097" s="9" t="s">
        <v>5020</v>
      </c>
      <c r="E3097" s="9" t="s">
        <v>6439</v>
      </c>
      <c r="F3097" s="9">
        <v>0</v>
      </c>
      <c r="G3097" s="9">
        <v>10282</v>
      </c>
      <c r="H3097" s="9" t="s">
        <v>6439</v>
      </c>
      <c r="I3097" s="9" t="s">
        <v>7455</v>
      </c>
      <c r="J3097" s="9">
        <v>105</v>
      </c>
      <c r="K3097" s="9" t="s">
        <v>7461</v>
      </c>
      <c r="L3097" s="9" t="s">
        <v>7510</v>
      </c>
      <c r="M3097" s="9">
        <v>869.89</v>
      </c>
      <c r="N3097" s="9">
        <v>521.47</v>
      </c>
      <c r="O3097" s="9">
        <v>5</v>
      </c>
      <c r="P3097" s="9"/>
      <c r="Q3097" s="9">
        <v>416</v>
      </c>
      <c r="R3097" s="9">
        <v>2</v>
      </c>
    </row>
    <row r="3098" spans="1:18" x14ac:dyDescent="0.3">
      <c r="A3098" s="9">
        <v>2477</v>
      </c>
      <c r="B3098" s="9" t="s">
        <v>3114</v>
      </c>
      <c r="C3098" s="9">
        <v>22</v>
      </c>
      <c r="D3098" s="9" t="s">
        <v>5021</v>
      </c>
      <c r="E3098" s="9" t="s">
        <v>6969</v>
      </c>
      <c r="F3098" s="9">
        <v>1</v>
      </c>
      <c r="G3098" s="9">
        <v>10835</v>
      </c>
      <c r="H3098" s="9" t="s">
        <v>6969</v>
      </c>
      <c r="I3098" s="9" t="s">
        <v>7456</v>
      </c>
      <c r="J3098" s="9">
        <v>147</v>
      </c>
      <c r="K3098" s="9" t="s">
        <v>7474</v>
      </c>
      <c r="L3098" s="9" t="s">
        <v>7507</v>
      </c>
      <c r="M3098" s="9">
        <v>1205.95</v>
      </c>
      <c r="N3098" s="9">
        <v>805.48</v>
      </c>
      <c r="O3098" s="9">
        <v>1</v>
      </c>
      <c r="P3098" s="9"/>
      <c r="Q3098" s="9">
        <v>1200</v>
      </c>
      <c r="R3098" s="9">
        <v>2</v>
      </c>
    </row>
    <row r="3099" spans="1:18" x14ac:dyDescent="0.3">
      <c r="A3099" s="9">
        <v>2291</v>
      </c>
      <c r="B3099" s="9" t="s">
        <v>3115</v>
      </c>
      <c r="C3099" s="9">
        <v>64</v>
      </c>
      <c r="D3099" s="9" t="s">
        <v>5018</v>
      </c>
      <c r="E3099" s="9" t="s">
        <v>6970</v>
      </c>
      <c r="F3099" s="9">
        <v>0</v>
      </c>
      <c r="G3099" s="9">
        <v>12920</v>
      </c>
      <c r="H3099" s="9" t="s">
        <v>6970</v>
      </c>
      <c r="I3099" s="9" t="s">
        <v>7456</v>
      </c>
      <c r="J3099" s="9">
        <v>123</v>
      </c>
      <c r="K3099" s="9" t="s">
        <v>7502</v>
      </c>
      <c r="L3099" s="9" t="s">
        <v>7510</v>
      </c>
      <c r="M3099" s="9">
        <v>685.25</v>
      </c>
      <c r="N3099" s="9">
        <v>356.45</v>
      </c>
      <c r="O3099" s="9">
        <v>5</v>
      </c>
      <c r="P3099" s="9"/>
      <c r="Q3099" s="9">
        <v>586</v>
      </c>
      <c r="R3099" s="9">
        <v>6</v>
      </c>
    </row>
    <row r="3100" spans="1:18" x14ac:dyDescent="0.3">
      <c r="A3100" s="9">
        <v>1385</v>
      </c>
      <c r="B3100" s="9" t="s">
        <v>3116</v>
      </c>
      <c r="C3100" s="9">
        <v>49</v>
      </c>
      <c r="D3100" s="9" t="s">
        <v>5018</v>
      </c>
      <c r="E3100" s="9" t="s">
        <v>5768</v>
      </c>
      <c r="F3100" s="9">
        <v>0</v>
      </c>
      <c r="G3100" s="9">
        <v>11455</v>
      </c>
      <c r="H3100" s="9" t="s">
        <v>5768</v>
      </c>
      <c r="I3100" s="9" t="s">
        <v>7456</v>
      </c>
      <c r="J3100" s="9">
        <v>136</v>
      </c>
      <c r="K3100" s="9" t="s">
        <v>7503</v>
      </c>
      <c r="L3100" s="9" t="s">
        <v>7511</v>
      </c>
      <c r="M3100" s="9">
        <v>1442.08</v>
      </c>
      <c r="N3100" s="9">
        <v>738.33</v>
      </c>
      <c r="O3100" s="9">
        <v>5</v>
      </c>
      <c r="P3100" s="9">
        <v>0.05</v>
      </c>
      <c r="Q3100" s="9">
        <v>378</v>
      </c>
      <c r="R3100" s="9">
        <v>6</v>
      </c>
    </row>
    <row r="3101" spans="1:18" x14ac:dyDescent="0.3">
      <c r="A3101" s="9">
        <v>1774</v>
      </c>
      <c r="B3101" s="9" t="s">
        <v>3117</v>
      </c>
      <c r="C3101" s="9">
        <v>27</v>
      </c>
      <c r="D3101" s="9" t="s">
        <v>5021</v>
      </c>
      <c r="E3101" s="9" t="s">
        <v>6708</v>
      </c>
      <c r="F3101" s="9">
        <v>1</v>
      </c>
      <c r="G3101" s="9">
        <v>13590</v>
      </c>
      <c r="H3101" s="9" t="s">
        <v>6708</v>
      </c>
      <c r="I3101" s="9" t="s">
        <v>7456</v>
      </c>
      <c r="J3101" s="9">
        <v>132</v>
      </c>
      <c r="K3101" s="9" t="s">
        <v>7506</v>
      </c>
      <c r="L3101" s="9" t="s">
        <v>7508</v>
      </c>
      <c r="M3101" s="9">
        <v>444.1</v>
      </c>
      <c r="N3101" s="9">
        <v>181.86</v>
      </c>
      <c r="O3101" s="9">
        <v>5</v>
      </c>
      <c r="P3101" s="9"/>
      <c r="Q3101" s="9">
        <v>1241</v>
      </c>
      <c r="R3101" s="9">
        <v>2</v>
      </c>
    </row>
    <row r="3102" spans="1:18" x14ac:dyDescent="0.3">
      <c r="A3102" s="9">
        <v>1847</v>
      </c>
      <c r="B3102" s="9" t="s">
        <v>3118</v>
      </c>
      <c r="C3102" s="9">
        <v>41</v>
      </c>
      <c r="D3102" s="9" t="s">
        <v>5018</v>
      </c>
      <c r="E3102" s="9" t="s">
        <v>5056</v>
      </c>
      <c r="F3102" s="9">
        <v>0</v>
      </c>
      <c r="G3102" s="9">
        <v>10685</v>
      </c>
      <c r="H3102" s="9" t="s">
        <v>5056</v>
      </c>
      <c r="I3102" s="9" t="s">
        <v>7456</v>
      </c>
      <c r="J3102" s="9">
        <v>124</v>
      </c>
      <c r="K3102" s="9" t="s">
        <v>7497</v>
      </c>
      <c r="L3102" s="9" t="s">
        <v>7507</v>
      </c>
      <c r="M3102" s="9">
        <v>1129.6199999999999</v>
      </c>
      <c r="N3102" s="9">
        <v>608.66</v>
      </c>
      <c r="O3102" s="9">
        <v>2</v>
      </c>
      <c r="P3102" s="9">
        <v>0.05</v>
      </c>
      <c r="Q3102" s="9">
        <v>1198</v>
      </c>
      <c r="R3102" s="9">
        <v>4</v>
      </c>
    </row>
    <row r="3103" spans="1:18" x14ac:dyDescent="0.3">
      <c r="A3103" s="9">
        <v>1386</v>
      </c>
      <c r="B3103" s="9" t="s">
        <v>3119</v>
      </c>
      <c r="C3103" s="9">
        <v>38</v>
      </c>
      <c r="D3103" s="9" t="s">
        <v>5023</v>
      </c>
      <c r="E3103" s="9" t="s">
        <v>6971</v>
      </c>
      <c r="F3103" s="9">
        <v>0</v>
      </c>
      <c r="G3103" s="9">
        <v>10461</v>
      </c>
      <c r="H3103" s="9" t="s">
        <v>6971</v>
      </c>
      <c r="I3103" s="9" t="s">
        <v>7457</v>
      </c>
      <c r="J3103" s="9">
        <v>125</v>
      </c>
      <c r="K3103" s="9" t="s">
        <v>7479</v>
      </c>
      <c r="L3103" s="9" t="s">
        <v>7507</v>
      </c>
      <c r="M3103" s="9">
        <v>657.6</v>
      </c>
      <c r="N3103" s="9">
        <v>405.88</v>
      </c>
      <c r="O3103" s="9">
        <v>5</v>
      </c>
      <c r="P3103" s="9"/>
      <c r="Q3103" s="9">
        <v>721</v>
      </c>
      <c r="R3103" s="9">
        <v>7</v>
      </c>
    </row>
    <row r="3104" spans="1:18" x14ac:dyDescent="0.3">
      <c r="A3104" s="9">
        <v>1876</v>
      </c>
      <c r="B3104" s="9" t="s">
        <v>3120</v>
      </c>
      <c r="C3104" s="9">
        <v>25</v>
      </c>
      <c r="D3104" s="9" t="s">
        <v>5021</v>
      </c>
      <c r="E3104" s="9" t="s">
        <v>6516</v>
      </c>
      <c r="F3104" s="9">
        <v>0</v>
      </c>
      <c r="G3104" s="9">
        <v>10870</v>
      </c>
      <c r="H3104" s="9" t="s">
        <v>6516</v>
      </c>
      <c r="I3104" s="9" t="s">
        <v>7457</v>
      </c>
      <c r="J3104" s="9">
        <v>145</v>
      </c>
      <c r="K3104" s="9" t="s">
        <v>7470</v>
      </c>
      <c r="L3104" s="9" t="s">
        <v>7507</v>
      </c>
      <c r="M3104" s="9">
        <v>754.68</v>
      </c>
      <c r="N3104" s="9">
        <v>370.06</v>
      </c>
      <c r="O3104" s="9">
        <v>4</v>
      </c>
      <c r="P3104" s="9"/>
      <c r="Q3104" s="9">
        <v>428</v>
      </c>
      <c r="R3104" s="9">
        <v>5</v>
      </c>
    </row>
    <row r="3105" spans="1:18" x14ac:dyDescent="0.3">
      <c r="A3105" s="9">
        <v>1258</v>
      </c>
      <c r="B3105" s="9" t="s">
        <v>3121</v>
      </c>
      <c r="C3105" s="9">
        <v>40</v>
      </c>
      <c r="D3105" s="9" t="s">
        <v>5021</v>
      </c>
      <c r="E3105" s="9" t="s">
        <v>6972</v>
      </c>
      <c r="F3105" s="9">
        <v>0</v>
      </c>
      <c r="G3105" s="9">
        <v>13031</v>
      </c>
      <c r="H3105" s="9" t="s">
        <v>6972</v>
      </c>
      <c r="I3105" s="9" t="s">
        <v>7456</v>
      </c>
      <c r="J3105" s="9">
        <v>128</v>
      </c>
      <c r="K3105" s="9" t="s">
        <v>7473</v>
      </c>
      <c r="L3105" s="9" t="s">
        <v>7507</v>
      </c>
      <c r="M3105" s="9">
        <v>1213.6300000000001</v>
      </c>
      <c r="N3105" s="9">
        <v>653.92999999999995</v>
      </c>
      <c r="O3105" s="9">
        <v>3</v>
      </c>
      <c r="P3105" s="9"/>
      <c r="Q3105" s="9">
        <v>536</v>
      </c>
      <c r="R3105" s="9">
        <v>3</v>
      </c>
    </row>
    <row r="3106" spans="1:18" x14ac:dyDescent="0.3">
      <c r="A3106" s="9">
        <v>1282</v>
      </c>
      <c r="B3106" s="9" t="s">
        <v>3122</v>
      </c>
      <c r="C3106" s="9">
        <v>42</v>
      </c>
      <c r="D3106" s="9" t="s">
        <v>5023</v>
      </c>
      <c r="E3106" s="9" t="s">
        <v>6973</v>
      </c>
      <c r="F3106" s="9">
        <v>0</v>
      </c>
      <c r="G3106" s="9">
        <v>10367</v>
      </c>
      <c r="H3106" s="9" t="s">
        <v>6973</v>
      </c>
      <c r="I3106" s="9" t="s">
        <v>7457</v>
      </c>
      <c r="J3106" s="9">
        <v>119</v>
      </c>
      <c r="K3106" s="9" t="s">
        <v>7459</v>
      </c>
      <c r="L3106" s="9" t="s">
        <v>7508</v>
      </c>
      <c r="M3106" s="9">
        <v>479.51</v>
      </c>
      <c r="N3106" s="9">
        <v>223.37</v>
      </c>
      <c r="O3106" s="9">
        <v>4</v>
      </c>
      <c r="P3106" s="9">
        <v>0.2</v>
      </c>
      <c r="Q3106" s="9">
        <v>404</v>
      </c>
      <c r="R3106" s="9">
        <v>5</v>
      </c>
    </row>
    <row r="3107" spans="1:18" x14ac:dyDescent="0.3">
      <c r="A3107" s="9">
        <v>1039</v>
      </c>
      <c r="B3107" s="9" t="s">
        <v>3123</v>
      </c>
      <c r="C3107" s="9">
        <v>68</v>
      </c>
      <c r="D3107" s="9" t="s">
        <v>5020</v>
      </c>
      <c r="E3107" s="9" t="s">
        <v>5346</v>
      </c>
      <c r="F3107" s="9">
        <v>0</v>
      </c>
      <c r="G3107" s="9">
        <v>12705</v>
      </c>
      <c r="H3107" s="9" t="s">
        <v>5346</v>
      </c>
      <c r="I3107" s="9" t="s">
        <v>7456</v>
      </c>
      <c r="J3107" s="9">
        <v>107</v>
      </c>
      <c r="K3107" s="9" t="s">
        <v>7485</v>
      </c>
      <c r="L3107" s="9" t="s">
        <v>7509</v>
      </c>
      <c r="M3107" s="9">
        <v>190.38</v>
      </c>
      <c r="N3107" s="9">
        <v>120.29</v>
      </c>
      <c r="O3107" s="9">
        <v>1</v>
      </c>
      <c r="P3107" s="9"/>
      <c r="Q3107" s="9">
        <v>531</v>
      </c>
      <c r="R3107" s="9">
        <v>5</v>
      </c>
    </row>
    <row r="3108" spans="1:18" x14ac:dyDescent="0.3">
      <c r="A3108" s="9">
        <v>1485</v>
      </c>
      <c r="B3108" s="9" t="s">
        <v>3124</v>
      </c>
      <c r="C3108" s="9">
        <v>30</v>
      </c>
      <c r="D3108" s="9" t="s">
        <v>5020</v>
      </c>
      <c r="E3108" s="9" t="s">
        <v>5748</v>
      </c>
      <c r="F3108" s="9">
        <v>0</v>
      </c>
      <c r="G3108" s="9">
        <v>13323</v>
      </c>
      <c r="H3108" s="9" t="s">
        <v>5748</v>
      </c>
      <c r="I3108" s="9" t="s">
        <v>7455</v>
      </c>
      <c r="J3108" s="9">
        <v>144</v>
      </c>
      <c r="K3108" s="9" t="s">
        <v>7462</v>
      </c>
      <c r="L3108" s="9" t="s">
        <v>7507</v>
      </c>
      <c r="M3108" s="9">
        <v>804.37</v>
      </c>
      <c r="N3108" s="9">
        <v>336.35</v>
      </c>
      <c r="O3108" s="9">
        <v>2</v>
      </c>
      <c r="P3108" s="9"/>
      <c r="Q3108" s="9">
        <v>379</v>
      </c>
      <c r="R3108" s="9">
        <v>1</v>
      </c>
    </row>
    <row r="3109" spans="1:18" x14ac:dyDescent="0.3">
      <c r="A3109" s="9">
        <v>1928</v>
      </c>
      <c r="B3109" s="9" t="s">
        <v>3125</v>
      </c>
      <c r="C3109" s="9">
        <v>14</v>
      </c>
      <c r="D3109" s="9" t="s">
        <v>5020</v>
      </c>
      <c r="E3109" s="9" t="s">
        <v>6406</v>
      </c>
      <c r="F3109" s="9">
        <v>0</v>
      </c>
      <c r="G3109" s="9">
        <v>10165</v>
      </c>
      <c r="H3109" s="9" t="s">
        <v>6406</v>
      </c>
      <c r="I3109" s="9" t="s">
        <v>7456</v>
      </c>
      <c r="J3109" s="9">
        <v>141</v>
      </c>
      <c r="K3109" s="9" t="s">
        <v>7490</v>
      </c>
      <c r="L3109" s="9" t="s">
        <v>7507</v>
      </c>
      <c r="M3109" s="9">
        <v>816.75</v>
      </c>
      <c r="N3109" s="9">
        <v>499.54</v>
      </c>
      <c r="O3109" s="9">
        <v>3</v>
      </c>
      <c r="P3109" s="9">
        <v>0.05</v>
      </c>
      <c r="Q3109" s="9">
        <v>381</v>
      </c>
      <c r="R3109" s="9">
        <v>6</v>
      </c>
    </row>
    <row r="3110" spans="1:18" x14ac:dyDescent="0.3">
      <c r="A3110" s="9">
        <v>1219</v>
      </c>
      <c r="B3110" s="9" t="s">
        <v>3126</v>
      </c>
      <c r="C3110" s="9">
        <v>24</v>
      </c>
      <c r="D3110" s="9" t="s">
        <v>5018</v>
      </c>
      <c r="E3110" s="9" t="s">
        <v>6974</v>
      </c>
      <c r="F3110" s="9">
        <v>1</v>
      </c>
      <c r="G3110" s="9">
        <v>13686</v>
      </c>
      <c r="H3110" s="9" t="s">
        <v>6974</v>
      </c>
      <c r="I3110" s="9" t="s">
        <v>7455</v>
      </c>
      <c r="J3110" s="9">
        <v>117</v>
      </c>
      <c r="K3110" s="9" t="s">
        <v>7483</v>
      </c>
      <c r="L3110" s="9" t="s">
        <v>7509</v>
      </c>
      <c r="M3110" s="9">
        <v>1205.8900000000001</v>
      </c>
      <c r="N3110" s="9">
        <v>619.44000000000005</v>
      </c>
      <c r="O3110" s="9">
        <v>2</v>
      </c>
      <c r="P3110" s="9">
        <v>0.2</v>
      </c>
      <c r="Q3110" s="9">
        <v>1216</v>
      </c>
      <c r="R3110" s="9">
        <v>3</v>
      </c>
    </row>
    <row r="3111" spans="1:18" x14ac:dyDescent="0.3">
      <c r="A3111" s="9">
        <v>2152</v>
      </c>
      <c r="B3111" s="9" t="s">
        <v>3127</v>
      </c>
      <c r="C3111" s="9">
        <v>26</v>
      </c>
      <c r="D3111" s="9" t="s">
        <v>5023</v>
      </c>
      <c r="E3111" s="9" t="s">
        <v>6855</v>
      </c>
      <c r="F3111" s="9">
        <v>0</v>
      </c>
      <c r="G3111" s="9">
        <v>13047</v>
      </c>
      <c r="H3111" s="9" t="s">
        <v>6855</v>
      </c>
      <c r="I3111" s="9" t="s">
        <v>7455</v>
      </c>
      <c r="J3111" s="9">
        <v>102</v>
      </c>
      <c r="K3111" s="9" t="s">
        <v>7494</v>
      </c>
      <c r="L3111" s="9" t="s">
        <v>7510</v>
      </c>
      <c r="M3111" s="9">
        <v>1454.06</v>
      </c>
      <c r="N3111" s="9">
        <v>599.77</v>
      </c>
      <c r="O3111" s="9">
        <v>2</v>
      </c>
      <c r="P3111" s="9"/>
      <c r="Q3111" s="9">
        <v>442</v>
      </c>
      <c r="R3111" s="9">
        <v>6</v>
      </c>
    </row>
    <row r="3112" spans="1:18" x14ac:dyDescent="0.3">
      <c r="A3112" s="9">
        <v>2014</v>
      </c>
      <c r="B3112" s="9" t="s">
        <v>3128</v>
      </c>
      <c r="C3112" s="9">
        <v>33</v>
      </c>
      <c r="D3112" s="9" t="s">
        <v>5021</v>
      </c>
      <c r="E3112" s="9" t="s">
        <v>5417</v>
      </c>
      <c r="F3112" s="9">
        <v>0</v>
      </c>
      <c r="G3112" s="9">
        <v>11728</v>
      </c>
      <c r="H3112" s="9" t="s">
        <v>5417</v>
      </c>
      <c r="I3112" s="9" t="s">
        <v>7456</v>
      </c>
      <c r="J3112" s="9">
        <v>116</v>
      </c>
      <c r="K3112" s="9" t="s">
        <v>7480</v>
      </c>
      <c r="L3112" s="9" t="s">
        <v>7507</v>
      </c>
      <c r="M3112" s="9">
        <v>130.19</v>
      </c>
      <c r="N3112" s="9">
        <v>85.41</v>
      </c>
      <c r="O3112" s="9">
        <v>5</v>
      </c>
      <c r="P3112" s="9"/>
      <c r="Q3112" s="9">
        <v>434</v>
      </c>
      <c r="R3112" s="9">
        <v>8</v>
      </c>
    </row>
    <row r="3113" spans="1:18" x14ac:dyDescent="0.3">
      <c r="A3113" s="9">
        <v>2023</v>
      </c>
      <c r="B3113" s="9" t="s">
        <v>3129</v>
      </c>
      <c r="C3113" s="9">
        <v>24</v>
      </c>
      <c r="D3113" s="9" t="s">
        <v>5021</v>
      </c>
      <c r="E3113" s="9" t="s">
        <v>6975</v>
      </c>
      <c r="F3113" s="9">
        <v>0</v>
      </c>
      <c r="G3113" s="9">
        <v>13600</v>
      </c>
      <c r="H3113" s="9" t="s">
        <v>6975</v>
      </c>
      <c r="I3113" s="9" t="s">
        <v>7456</v>
      </c>
      <c r="J3113" s="9">
        <v>139</v>
      </c>
      <c r="K3113" s="9" t="s">
        <v>7486</v>
      </c>
      <c r="L3113" s="9" t="s">
        <v>7507</v>
      </c>
      <c r="M3113" s="9">
        <v>907.95</v>
      </c>
      <c r="N3113" s="9">
        <v>496.03</v>
      </c>
      <c r="O3113" s="9">
        <v>4</v>
      </c>
      <c r="P3113" s="9"/>
      <c r="Q3113" s="9">
        <v>599</v>
      </c>
      <c r="R3113" s="9">
        <v>3</v>
      </c>
    </row>
    <row r="3114" spans="1:18" x14ac:dyDescent="0.3">
      <c r="A3114" s="9">
        <v>1612</v>
      </c>
      <c r="B3114" s="9" t="s">
        <v>3130</v>
      </c>
      <c r="C3114" s="9">
        <v>52</v>
      </c>
      <c r="D3114" s="9" t="s">
        <v>5021</v>
      </c>
      <c r="E3114" s="9" t="s">
        <v>6552</v>
      </c>
      <c r="F3114" s="9">
        <v>0</v>
      </c>
      <c r="G3114" s="9">
        <v>10601</v>
      </c>
      <c r="H3114" s="9" t="s">
        <v>6552</v>
      </c>
      <c r="I3114" s="9" t="s">
        <v>7456</v>
      </c>
      <c r="J3114" s="9">
        <v>118</v>
      </c>
      <c r="K3114" s="9" t="s">
        <v>7501</v>
      </c>
      <c r="L3114" s="9" t="s">
        <v>7510</v>
      </c>
      <c r="M3114" s="9">
        <v>1037.8499999999999</v>
      </c>
      <c r="N3114" s="9">
        <v>601.74</v>
      </c>
      <c r="O3114" s="9">
        <v>3</v>
      </c>
      <c r="P3114" s="9"/>
      <c r="Q3114" s="9">
        <v>521</v>
      </c>
      <c r="R3114" s="9">
        <v>7</v>
      </c>
    </row>
    <row r="3115" spans="1:18" x14ac:dyDescent="0.3">
      <c r="A3115" s="9">
        <v>1927</v>
      </c>
      <c r="B3115" s="9" t="s">
        <v>3131</v>
      </c>
      <c r="C3115" s="9">
        <v>23</v>
      </c>
      <c r="D3115" s="9" t="s">
        <v>5018</v>
      </c>
      <c r="E3115" s="9" t="s">
        <v>5875</v>
      </c>
      <c r="F3115" s="9">
        <v>1</v>
      </c>
      <c r="G3115" s="9">
        <v>13442</v>
      </c>
      <c r="H3115" s="9" t="s">
        <v>5875</v>
      </c>
      <c r="I3115" s="9" t="s">
        <v>7456</v>
      </c>
      <c r="J3115" s="9">
        <v>139</v>
      </c>
      <c r="K3115" s="9" t="s">
        <v>7486</v>
      </c>
      <c r="L3115" s="9" t="s">
        <v>7509</v>
      </c>
      <c r="M3115" s="9">
        <v>1479.41</v>
      </c>
      <c r="N3115" s="9">
        <v>916.66</v>
      </c>
      <c r="O3115" s="9">
        <v>5</v>
      </c>
      <c r="P3115" s="9"/>
      <c r="Q3115" s="9">
        <v>1013</v>
      </c>
      <c r="R3115" s="9">
        <v>3</v>
      </c>
    </row>
    <row r="3116" spans="1:18" x14ac:dyDescent="0.3">
      <c r="A3116" s="9">
        <v>1687</v>
      </c>
      <c r="B3116" s="9" t="s">
        <v>3132</v>
      </c>
      <c r="C3116" s="9">
        <v>40</v>
      </c>
      <c r="D3116" s="9" t="s">
        <v>5018</v>
      </c>
      <c r="E3116" s="9" t="s">
        <v>6334</v>
      </c>
      <c r="F3116" s="9">
        <v>0</v>
      </c>
      <c r="G3116" s="9">
        <v>13669</v>
      </c>
      <c r="H3116" s="9" t="s">
        <v>6334</v>
      </c>
      <c r="I3116" s="9" t="s">
        <v>7457</v>
      </c>
      <c r="J3116" s="9">
        <v>101</v>
      </c>
      <c r="K3116" s="9" t="s">
        <v>7478</v>
      </c>
      <c r="L3116" s="9" t="s">
        <v>7511</v>
      </c>
      <c r="M3116" s="9">
        <v>1416.76</v>
      </c>
      <c r="N3116" s="9">
        <v>845.13</v>
      </c>
      <c r="O3116" s="9">
        <v>3</v>
      </c>
      <c r="P3116" s="9">
        <v>0.2</v>
      </c>
      <c r="Q3116" s="9">
        <v>562</v>
      </c>
      <c r="R3116" s="9">
        <v>5</v>
      </c>
    </row>
    <row r="3117" spans="1:18" x14ac:dyDescent="0.3">
      <c r="A3117" s="9">
        <v>1612</v>
      </c>
      <c r="B3117" s="9" t="s">
        <v>3133</v>
      </c>
      <c r="C3117" s="9">
        <v>70</v>
      </c>
      <c r="D3117" s="9" t="s">
        <v>5022</v>
      </c>
      <c r="E3117" s="9" t="s">
        <v>5839</v>
      </c>
      <c r="F3117" s="9">
        <v>0</v>
      </c>
      <c r="G3117" s="9">
        <v>13174</v>
      </c>
      <c r="H3117" s="9" t="s">
        <v>5839</v>
      </c>
      <c r="I3117" s="9" t="s">
        <v>7457</v>
      </c>
      <c r="J3117" s="9">
        <v>103</v>
      </c>
      <c r="K3117" s="9" t="s">
        <v>7472</v>
      </c>
      <c r="L3117" s="9" t="s">
        <v>7507</v>
      </c>
      <c r="M3117" s="9">
        <v>1083.05</v>
      </c>
      <c r="N3117" s="9">
        <v>670.69</v>
      </c>
      <c r="O3117" s="9">
        <v>4</v>
      </c>
      <c r="P3117" s="9"/>
      <c r="Q3117" s="9">
        <v>521</v>
      </c>
      <c r="R3117" s="9">
        <v>7</v>
      </c>
    </row>
    <row r="3118" spans="1:18" x14ac:dyDescent="0.3">
      <c r="A3118" s="9">
        <v>1259</v>
      </c>
      <c r="B3118" s="9" t="s">
        <v>3134</v>
      </c>
      <c r="C3118" s="9">
        <v>48</v>
      </c>
      <c r="D3118" s="9" t="s">
        <v>5020</v>
      </c>
      <c r="E3118" s="9" t="s">
        <v>6095</v>
      </c>
      <c r="F3118" s="9">
        <v>1</v>
      </c>
      <c r="G3118" s="9">
        <v>12641</v>
      </c>
      <c r="H3118" s="9" t="s">
        <v>6095</v>
      </c>
      <c r="I3118" s="9" t="s">
        <v>7455</v>
      </c>
      <c r="J3118" s="9">
        <v>121</v>
      </c>
      <c r="K3118" s="9" t="s">
        <v>7495</v>
      </c>
      <c r="L3118" s="9" t="s">
        <v>7509</v>
      </c>
      <c r="M3118" s="9">
        <v>806.59</v>
      </c>
      <c r="N3118" s="9">
        <v>507.09</v>
      </c>
      <c r="O3118" s="9">
        <v>5</v>
      </c>
      <c r="P3118" s="9"/>
      <c r="Q3118" s="9">
        <v>462</v>
      </c>
      <c r="R3118" s="9">
        <v>2</v>
      </c>
    </row>
    <row r="3119" spans="1:18" x14ac:dyDescent="0.3">
      <c r="A3119" s="9">
        <v>1989</v>
      </c>
      <c r="B3119" s="9" t="s">
        <v>3135</v>
      </c>
      <c r="C3119" s="9">
        <v>46</v>
      </c>
      <c r="D3119" s="9" t="s">
        <v>5022</v>
      </c>
      <c r="E3119" s="9" t="s">
        <v>6976</v>
      </c>
      <c r="F3119" s="9">
        <v>0</v>
      </c>
      <c r="G3119" s="9">
        <v>12173</v>
      </c>
      <c r="H3119" s="9" t="s">
        <v>6976</v>
      </c>
      <c r="I3119" s="9" t="s">
        <v>7456</v>
      </c>
      <c r="J3119" s="9">
        <v>130</v>
      </c>
      <c r="K3119" s="9" t="s">
        <v>7487</v>
      </c>
      <c r="L3119" s="9" t="s">
        <v>7510</v>
      </c>
      <c r="M3119" s="9">
        <v>284.20999999999998</v>
      </c>
      <c r="N3119" s="9">
        <v>163.92</v>
      </c>
      <c r="O3119" s="9">
        <v>3</v>
      </c>
      <c r="P3119" s="9">
        <v>0.1</v>
      </c>
      <c r="Q3119" s="9">
        <v>565</v>
      </c>
      <c r="R3119" s="9">
        <v>7</v>
      </c>
    </row>
    <row r="3120" spans="1:18" x14ac:dyDescent="0.3">
      <c r="A3120" s="9">
        <v>1965</v>
      </c>
      <c r="B3120" s="9" t="s">
        <v>3136</v>
      </c>
      <c r="C3120" s="9">
        <v>67</v>
      </c>
      <c r="D3120" s="9" t="s">
        <v>5022</v>
      </c>
      <c r="E3120" s="9" t="s">
        <v>6107</v>
      </c>
      <c r="F3120" s="9">
        <v>0</v>
      </c>
      <c r="G3120" s="9">
        <v>10037</v>
      </c>
      <c r="H3120" s="9" t="s">
        <v>6107</v>
      </c>
      <c r="I3120" s="9" t="s">
        <v>7457</v>
      </c>
      <c r="J3120" s="9">
        <v>111</v>
      </c>
      <c r="K3120" s="9" t="s">
        <v>7476</v>
      </c>
      <c r="L3120" s="9" t="s">
        <v>7508</v>
      </c>
      <c r="M3120" s="9">
        <v>607.05999999999995</v>
      </c>
      <c r="N3120" s="9">
        <v>309.41000000000003</v>
      </c>
      <c r="O3120" s="9">
        <v>5</v>
      </c>
      <c r="P3120" s="9"/>
      <c r="Q3120" s="9">
        <v>838</v>
      </c>
      <c r="R3120" s="9">
        <v>2</v>
      </c>
    </row>
    <row r="3121" spans="1:18" x14ac:dyDescent="0.3">
      <c r="A3121" s="9">
        <v>1365</v>
      </c>
      <c r="B3121" s="9" t="s">
        <v>3137</v>
      </c>
      <c r="C3121" s="9">
        <v>58</v>
      </c>
      <c r="D3121" s="9" t="s">
        <v>5018</v>
      </c>
      <c r="E3121" s="9" t="s">
        <v>6977</v>
      </c>
      <c r="F3121" s="9">
        <v>0</v>
      </c>
      <c r="G3121" s="9">
        <v>10347</v>
      </c>
      <c r="H3121" s="9" t="s">
        <v>6977</v>
      </c>
      <c r="I3121" s="9" t="s">
        <v>7457</v>
      </c>
      <c r="J3121" s="9">
        <v>122</v>
      </c>
      <c r="K3121" s="9" t="s">
        <v>7465</v>
      </c>
      <c r="L3121" s="9" t="s">
        <v>7510</v>
      </c>
      <c r="M3121" s="9">
        <v>898.43</v>
      </c>
      <c r="N3121" s="9">
        <v>424.91</v>
      </c>
      <c r="O3121" s="9">
        <v>2</v>
      </c>
      <c r="P3121" s="9"/>
      <c r="Q3121" s="9">
        <v>477</v>
      </c>
      <c r="R3121" s="9">
        <v>3</v>
      </c>
    </row>
    <row r="3122" spans="1:18" x14ac:dyDescent="0.3">
      <c r="A3122" s="9">
        <v>1543</v>
      </c>
      <c r="B3122" s="9" t="s">
        <v>3138</v>
      </c>
      <c r="C3122" s="9">
        <v>48</v>
      </c>
      <c r="D3122" s="9" t="s">
        <v>5020</v>
      </c>
      <c r="E3122" s="9" t="s">
        <v>6978</v>
      </c>
      <c r="F3122" s="9">
        <v>0</v>
      </c>
      <c r="G3122" s="9">
        <v>11236</v>
      </c>
      <c r="H3122" s="9" t="s">
        <v>6978</v>
      </c>
      <c r="I3122" s="9" t="s">
        <v>7457</v>
      </c>
      <c r="J3122" s="9">
        <v>147</v>
      </c>
      <c r="K3122" s="9" t="s">
        <v>7474</v>
      </c>
      <c r="L3122" s="9" t="s">
        <v>7510</v>
      </c>
      <c r="M3122" s="9">
        <v>1101.54</v>
      </c>
      <c r="N3122" s="9">
        <v>738.99</v>
      </c>
      <c r="O3122" s="9">
        <v>1</v>
      </c>
      <c r="P3122" s="9">
        <v>0.1</v>
      </c>
      <c r="Q3122" s="9">
        <v>402</v>
      </c>
      <c r="R3122" s="9">
        <v>3</v>
      </c>
    </row>
    <row r="3123" spans="1:18" x14ac:dyDescent="0.3">
      <c r="A3123" s="9">
        <v>1648</v>
      </c>
      <c r="B3123" s="9" t="s">
        <v>3139</v>
      </c>
      <c r="C3123" s="9">
        <v>35</v>
      </c>
      <c r="D3123" s="9" t="s">
        <v>5020</v>
      </c>
      <c r="E3123" s="9" t="s">
        <v>6904</v>
      </c>
      <c r="F3123" s="9">
        <v>0</v>
      </c>
      <c r="G3123" s="9">
        <v>13390</v>
      </c>
      <c r="H3123" s="9" t="s">
        <v>6904</v>
      </c>
      <c r="I3123" s="9" t="s">
        <v>7455</v>
      </c>
      <c r="J3123" s="9">
        <v>125</v>
      </c>
      <c r="K3123" s="9" t="s">
        <v>7479</v>
      </c>
      <c r="L3123" s="9" t="s">
        <v>7508</v>
      </c>
      <c r="M3123" s="9">
        <v>971.33</v>
      </c>
      <c r="N3123" s="9">
        <v>671.17</v>
      </c>
      <c r="O3123" s="9">
        <v>3</v>
      </c>
      <c r="P3123" s="9">
        <v>0.2</v>
      </c>
      <c r="Q3123" s="9">
        <v>504</v>
      </c>
      <c r="R3123" s="9">
        <v>4</v>
      </c>
    </row>
    <row r="3124" spans="1:18" x14ac:dyDescent="0.3">
      <c r="A3124" s="9">
        <v>1813</v>
      </c>
      <c r="B3124" s="9" t="s">
        <v>3140</v>
      </c>
      <c r="C3124" s="9">
        <v>39</v>
      </c>
      <c r="D3124" s="9" t="s">
        <v>5021</v>
      </c>
      <c r="E3124" s="9" t="s">
        <v>5056</v>
      </c>
      <c r="F3124" s="9">
        <v>0</v>
      </c>
      <c r="G3124" s="9">
        <v>12021</v>
      </c>
      <c r="H3124" s="9" t="s">
        <v>5056</v>
      </c>
      <c r="I3124" s="9" t="s">
        <v>7457</v>
      </c>
      <c r="J3124" s="9">
        <v>103</v>
      </c>
      <c r="K3124" s="9" t="s">
        <v>7472</v>
      </c>
      <c r="L3124" s="9" t="s">
        <v>7510</v>
      </c>
      <c r="M3124" s="9">
        <v>1085.48</v>
      </c>
      <c r="N3124" s="9">
        <v>550.66</v>
      </c>
      <c r="O3124" s="9">
        <v>4</v>
      </c>
      <c r="P3124" s="9"/>
      <c r="Q3124" s="9">
        <v>395</v>
      </c>
      <c r="R3124" s="9">
        <v>5</v>
      </c>
    </row>
    <row r="3125" spans="1:18" x14ac:dyDescent="0.3">
      <c r="A3125" s="9">
        <v>2039</v>
      </c>
      <c r="B3125" s="9" t="s">
        <v>3141</v>
      </c>
      <c r="C3125" s="9">
        <v>38</v>
      </c>
      <c r="D3125" s="9" t="s">
        <v>5018</v>
      </c>
      <c r="E3125" s="9" t="s">
        <v>6979</v>
      </c>
      <c r="F3125" s="9">
        <v>0</v>
      </c>
      <c r="G3125" s="9">
        <v>12784</v>
      </c>
      <c r="H3125" s="9" t="s">
        <v>6979</v>
      </c>
      <c r="I3125" s="9" t="s">
        <v>7456</v>
      </c>
      <c r="J3125" s="9">
        <v>130</v>
      </c>
      <c r="K3125" s="9" t="s">
        <v>7487</v>
      </c>
      <c r="L3125" s="9" t="s">
        <v>7507</v>
      </c>
      <c r="M3125" s="9">
        <v>672.27</v>
      </c>
      <c r="N3125" s="9">
        <v>291.56</v>
      </c>
      <c r="O3125" s="9">
        <v>3</v>
      </c>
      <c r="P3125" s="9"/>
      <c r="Q3125" s="9">
        <v>738</v>
      </c>
      <c r="R3125" s="9">
        <v>4</v>
      </c>
    </row>
    <row r="3126" spans="1:18" x14ac:dyDescent="0.3">
      <c r="A3126" s="9">
        <v>2152</v>
      </c>
      <c r="B3126" s="9" t="s">
        <v>3142</v>
      </c>
      <c r="C3126" s="9">
        <v>33</v>
      </c>
      <c r="D3126" s="9" t="s">
        <v>5020</v>
      </c>
      <c r="E3126" s="9" t="s">
        <v>6980</v>
      </c>
      <c r="F3126" s="9">
        <v>0</v>
      </c>
      <c r="G3126" s="9">
        <v>10733</v>
      </c>
      <c r="H3126" s="9" t="s">
        <v>6980</v>
      </c>
      <c r="I3126" s="9" t="s">
        <v>7457</v>
      </c>
      <c r="J3126" s="9">
        <v>124</v>
      </c>
      <c r="K3126" s="9" t="s">
        <v>7497</v>
      </c>
      <c r="L3126" s="9" t="s">
        <v>7507</v>
      </c>
      <c r="M3126" s="9">
        <v>1105.06</v>
      </c>
      <c r="N3126" s="9">
        <v>515.79999999999995</v>
      </c>
      <c r="O3126" s="9">
        <v>1</v>
      </c>
      <c r="P3126" s="9"/>
      <c r="Q3126" s="9">
        <v>442</v>
      </c>
      <c r="R3126" s="9">
        <v>6</v>
      </c>
    </row>
    <row r="3127" spans="1:18" x14ac:dyDescent="0.3">
      <c r="A3127" s="9">
        <v>1574</v>
      </c>
      <c r="B3127" s="9" t="s">
        <v>3143</v>
      </c>
      <c r="C3127" s="9">
        <v>43</v>
      </c>
      <c r="D3127" s="9" t="s">
        <v>5022</v>
      </c>
      <c r="E3127" s="9" t="s">
        <v>6981</v>
      </c>
      <c r="F3127" s="9">
        <v>0</v>
      </c>
      <c r="G3127" s="9">
        <v>10425</v>
      </c>
      <c r="H3127" s="9" t="s">
        <v>6981</v>
      </c>
      <c r="I3127" s="9" t="s">
        <v>7456</v>
      </c>
      <c r="J3127" s="9">
        <v>145</v>
      </c>
      <c r="K3127" s="9" t="s">
        <v>7470</v>
      </c>
      <c r="L3127" s="9" t="s">
        <v>7509</v>
      </c>
      <c r="M3127" s="9">
        <v>258.42</v>
      </c>
      <c r="N3127" s="9">
        <v>155.36000000000001</v>
      </c>
      <c r="O3127" s="9">
        <v>3</v>
      </c>
      <c r="P3127" s="9"/>
      <c r="Q3127" s="9">
        <v>762</v>
      </c>
      <c r="R3127" s="9">
        <v>6</v>
      </c>
    </row>
    <row r="3128" spans="1:18" x14ac:dyDescent="0.3">
      <c r="A3128" s="9">
        <v>2132</v>
      </c>
      <c r="B3128" s="9" t="s">
        <v>3144</v>
      </c>
      <c r="C3128" s="9">
        <v>45</v>
      </c>
      <c r="D3128" s="9" t="s">
        <v>5023</v>
      </c>
      <c r="E3128" s="9" t="s">
        <v>6982</v>
      </c>
      <c r="F3128" s="9">
        <v>0</v>
      </c>
      <c r="G3128" s="9">
        <v>11270</v>
      </c>
      <c r="H3128" s="9" t="s">
        <v>6982</v>
      </c>
      <c r="I3128" s="9" t="s">
        <v>7457</v>
      </c>
      <c r="J3128" s="9">
        <v>136</v>
      </c>
      <c r="K3128" s="9" t="s">
        <v>7503</v>
      </c>
      <c r="L3128" s="9" t="s">
        <v>7509</v>
      </c>
      <c r="M3128" s="9">
        <v>285.75</v>
      </c>
      <c r="N3128" s="9">
        <v>129.12</v>
      </c>
      <c r="O3128" s="9">
        <v>3</v>
      </c>
      <c r="P3128" s="9"/>
      <c r="Q3128" s="9">
        <v>999</v>
      </c>
      <c r="R3128" s="9">
        <v>7</v>
      </c>
    </row>
    <row r="3129" spans="1:18" x14ac:dyDescent="0.3">
      <c r="A3129" s="9">
        <v>2012</v>
      </c>
      <c r="B3129" s="9" t="s">
        <v>3145</v>
      </c>
      <c r="C3129" s="9">
        <v>21</v>
      </c>
      <c r="D3129" s="9" t="s">
        <v>5023</v>
      </c>
      <c r="E3129" s="9" t="s">
        <v>6742</v>
      </c>
      <c r="F3129" s="9">
        <v>0</v>
      </c>
      <c r="G3129" s="9">
        <v>10647</v>
      </c>
      <c r="H3129" s="9" t="s">
        <v>6742</v>
      </c>
      <c r="I3129" s="9" t="s">
        <v>7456</v>
      </c>
      <c r="J3129" s="9">
        <v>123</v>
      </c>
      <c r="K3129" s="9" t="s">
        <v>7502</v>
      </c>
      <c r="L3129" s="9" t="s">
        <v>7510</v>
      </c>
      <c r="M3129" s="9">
        <v>286.11</v>
      </c>
      <c r="N3129" s="9">
        <v>181.4</v>
      </c>
      <c r="O3129" s="9">
        <v>3</v>
      </c>
      <c r="P3129" s="9"/>
      <c r="Q3129" s="9">
        <v>682</v>
      </c>
      <c r="R3129" s="9">
        <v>5</v>
      </c>
    </row>
    <row r="3130" spans="1:18" x14ac:dyDescent="0.3">
      <c r="A3130" s="9">
        <v>1669</v>
      </c>
      <c r="B3130" s="9" t="s">
        <v>3146</v>
      </c>
      <c r="C3130" s="9">
        <v>64</v>
      </c>
      <c r="D3130" s="9" t="s">
        <v>5018</v>
      </c>
      <c r="E3130" s="9" t="s">
        <v>6610</v>
      </c>
      <c r="F3130" s="9">
        <v>0</v>
      </c>
      <c r="G3130" s="9">
        <v>12333</v>
      </c>
      <c r="H3130" s="9" t="s">
        <v>6610</v>
      </c>
      <c r="I3130" s="9" t="s">
        <v>7455</v>
      </c>
      <c r="J3130" s="9">
        <v>108</v>
      </c>
      <c r="K3130" s="9" t="s">
        <v>7496</v>
      </c>
      <c r="L3130" s="9" t="s">
        <v>7507</v>
      </c>
      <c r="M3130" s="9">
        <v>1341.75</v>
      </c>
      <c r="N3130" s="9">
        <v>908.24</v>
      </c>
      <c r="O3130" s="9">
        <v>4</v>
      </c>
      <c r="P3130" s="9">
        <v>0.05</v>
      </c>
      <c r="Q3130" s="9">
        <v>431</v>
      </c>
      <c r="R3130" s="9">
        <v>4</v>
      </c>
    </row>
    <row r="3131" spans="1:18" x14ac:dyDescent="0.3">
      <c r="A3131" s="9">
        <v>1268</v>
      </c>
      <c r="B3131" s="9" t="s">
        <v>3147</v>
      </c>
      <c r="C3131" s="9">
        <v>46</v>
      </c>
      <c r="D3131" s="9" t="s">
        <v>5021</v>
      </c>
      <c r="E3131" s="9" t="s">
        <v>6047</v>
      </c>
      <c r="F3131" s="9">
        <v>0</v>
      </c>
      <c r="G3131" s="9">
        <v>13302</v>
      </c>
      <c r="H3131" s="9" t="s">
        <v>6047</v>
      </c>
      <c r="I3131" s="9" t="s">
        <v>7457</v>
      </c>
      <c r="J3131" s="9">
        <v>104</v>
      </c>
      <c r="K3131" s="9" t="s">
        <v>7499</v>
      </c>
      <c r="L3131" s="9" t="s">
        <v>7507</v>
      </c>
      <c r="M3131" s="9">
        <v>160.25</v>
      </c>
      <c r="N3131" s="9">
        <v>110.43</v>
      </c>
      <c r="O3131" s="9">
        <v>1</v>
      </c>
      <c r="P3131" s="9">
        <v>0.05</v>
      </c>
      <c r="Q3131" s="9">
        <v>348</v>
      </c>
      <c r="R3131" s="9">
        <v>2</v>
      </c>
    </row>
    <row r="3132" spans="1:18" x14ac:dyDescent="0.3">
      <c r="A3132" s="9">
        <v>2185</v>
      </c>
      <c r="B3132" s="9" t="s">
        <v>3148</v>
      </c>
      <c r="C3132" s="9">
        <v>36</v>
      </c>
      <c r="D3132" s="9" t="s">
        <v>5021</v>
      </c>
      <c r="E3132" s="9" t="s">
        <v>6116</v>
      </c>
      <c r="F3132" s="9">
        <v>1</v>
      </c>
      <c r="G3132" s="9">
        <v>10319</v>
      </c>
      <c r="H3132" s="9" t="s">
        <v>6116</v>
      </c>
      <c r="I3132" s="9" t="s">
        <v>7457</v>
      </c>
      <c r="J3132" s="9">
        <v>139</v>
      </c>
      <c r="K3132" s="9" t="s">
        <v>7486</v>
      </c>
      <c r="L3132" s="9" t="s">
        <v>7508</v>
      </c>
      <c r="M3132" s="9">
        <v>1212.19</v>
      </c>
      <c r="N3132" s="9">
        <v>488.27</v>
      </c>
      <c r="O3132" s="9">
        <v>1</v>
      </c>
      <c r="P3132" s="9">
        <v>0.1</v>
      </c>
      <c r="Q3132" s="9">
        <v>882</v>
      </c>
      <c r="R3132" s="9">
        <v>3</v>
      </c>
    </row>
    <row r="3133" spans="1:18" x14ac:dyDescent="0.3">
      <c r="A3133" s="9">
        <v>2283</v>
      </c>
      <c r="B3133" s="9" t="s">
        <v>3149</v>
      </c>
      <c r="C3133" s="9">
        <v>43</v>
      </c>
      <c r="D3133" s="9" t="s">
        <v>5020</v>
      </c>
      <c r="E3133" s="9" t="s">
        <v>6534</v>
      </c>
      <c r="F3133" s="9">
        <v>0</v>
      </c>
      <c r="G3133" s="9">
        <v>10511</v>
      </c>
      <c r="H3133" s="9" t="s">
        <v>6534</v>
      </c>
      <c r="I3133" s="9" t="s">
        <v>7455</v>
      </c>
      <c r="J3133" s="9">
        <v>143</v>
      </c>
      <c r="K3133" s="9" t="s">
        <v>7475</v>
      </c>
      <c r="L3133" s="9" t="s">
        <v>7511</v>
      </c>
      <c r="M3133" s="9">
        <v>388.68</v>
      </c>
      <c r="N3133" s="9"/>
      <c r="O3133" s="9">
        <v>4</v>
      </c>
      <c r="P3133" s="9"/>
      <c r="Q3133" s="9">
        <v>327</v>
      </c>
      <c r="R3133" s="9">
        <v>6</v>
      </c>
    </row>
    <row r="3134" spans="1:18" x14ac:dyDescent="0.3">
      <c r="A3134" s="9">
        <v>1923</v>
      </c>
      <c r="B3134" s="9" t="s">
        <v>3150</v>
      </c>
      <c r="C3134" s="9">
        <v>53</v>
      </c>
      <c r="D3134" s="9" t="s">
        <v>5018</v>
      </c>
      <c r="E3134" s="9" t="s">
        <v>5541</v>
      </c>
      <c r="F3134" s="9">
        <v>1</v>
      </c>
      <c r="G3134" s="9">
        <v>13592</v>
      </c>
      <c r="H3134" s="9" t="s">
        <v>5541</v>
      </c>
      <c r="I3134" s="9" t="s">
        <v>7455</v>
      </c>
      <c r="J3134" s="9">
        <v>131</v>
      </c>
      <c r="K3134" s="9" t="s">
        <v>7504</v>
      </c>
      <c r="L3134" s="9" t="s">
        <v>7507</v>
      </c>
      <c r="M3134" s="9">
        <v>729.22</v>
      </c>
      <c r="N3134" s="9">
        <v>453.62</v>
      </c>
      <c r="O3134" s="9">
        <v>3</v>
      </c>
      <c r="P3134" s="9"/>
      <c r="Q3134" s="9">
        <v>438</v>
      </c>
      <c r="R3134" s="9">
        <v>3</v>
      </c>
    </row>
    <row r="3135" spans="1:18" x14ac:dyDescent="0.3">
      <c r="A3135" s="9">
        <v>2125</v>
      </c>
      <c r="B3135" s="9" t="s">
        <v>3151</v>
      </c>
      <c r="C3135" s="9">
        <v>17</v>
      </c>
      <c r="D3135" s="9" t="s">
        <v>5023</v>
      </c>
      <c r="E3135" s="9" t="s">
        <v>5792</v>
      </c>
      <c r="F3135" s="9">
        <v>0</v>
      </c>
      <c r="G3135" s="9">
        <v>12272</v>
      </c>
      <c r="H3135" s="9" t="s">
        <v>5792</v>
      </c>
      <c r="I3135" s="9" t="s">
        <v>7455</v>
      </c>
      <c r="J3135" s="9">
        <v>129</v>
      </c>
      <c r="K3135" s="9" t="s">
        <v>7471</v>
      </c>
      <c r="L3135" s="9" t="s">
        <v>7510</v>
      </c>
      <c r="M3135" s="9">
        <v>1378.14</v>
      </c>
      <c r="N3135" s="9">
        <v>586.01</v>
      </c>
      <c r="O3135" s="9">
        <v>3</v>
      </c>
      <c r="P3135" s="9">
        <v>0.1</v>
      </c>
      <c r="Q3135" s="9">
        <v>549</v>
      </c>
      <c r="R3135" s="9">
        <v>7</v>
      </c>
    </row>
    <row r="3136" spans="1:18" x14ac:dyDescent="0.3">
      <c r="A3136" s="9">
        <v>1246</v>
      </c>
      <c r="B3136" s="9" t="s">
        <v>3152</v>
      </c>
      <c r="C3136" s="9">
        <v>38</v>
      </c>
      <c r="D3136" s="9" t="s">
        <v>5022</v>
      </c>
      <c r="E3136" s="9" t="s">
        <v>6983</v>
      </c>
      <c r="F3136" s="9">
        <v>1</v>
      </c>
      <c r="G3136" s="9">
        <v>12553</v>
      </c>
      <c r="H3136" s="9" t="s">
        <v>6983</v>
      </c>
      <c r="I3136" s="9" t="s">
        <v>7456</v>
      </c>
      <c r="J3136" s="9">
        <v>136</v>
      </c>
      <c r="K3136" s="9" t="s">
        <v>7503</v>
      </c>
      <c r="L3136" s="9" t="s">
        <v>7507</v>
      </c>
      <c r="M3136" s="9">
        <v>899.61</v>
      </c>
      <c r="N3136" s="9">
        <v>471.91</v>
      </c>
      <c r="O3136" s="9">
        <v>1</v>
      </c>
      <c r="P3136" s="9">
        <v>0.05</v>
      </c>
      <c r="Q3136" s="9">
        <v>497</v>
      </c>
      <c r="R3136" s="9">
        <v>4</v>
      </c>
    </row>
    <row r="3137" spans="1:18" x14ac:dyDescent="0.3">
      <c r="A3137" s="9">
        <v>1130</v>
      </c>
      <c r="B3137" s="9" t="s">
        <v>3153</v>
      </c>
      <c r="C3137" s="9">
        <v>22</v>
      </c>
      <c r="D3137" s="9" t="s">
        <v>5020</v>
      </c>
      <c r="E3137" s="9" t="s">
        <v>5058</v>
      </c>
      <c r="F3137" s="9">
        <v>0</v>
      </c>
      <c r="G3137" s="9">
        <v>13896</v>
      </c>
      <c r="H3137" s="9" t="s">
        <v>5058</v>
      </c>
      <c r="I3137" s="9" t="s">
        <v>7456</v>
      </c>
      <c r="J3137" s="9">
        <v>113</v>
      </c>
      <c r="K3137" s="9" t="s">
        <v>7460</v>
      </c>
      <c r="L3137" s="9" t="s">
        <v>7509</v>
      </c>
      <c r="M3137" s="9">
        <v>354.67</v>
      </c>
      <c r="N3137" s="9">
        <v>216.35</v>
      </c>
      <c r="O3137" s="9">
        <v>3</v>
      </c>
      <c r="P3137" s="9">
        <v>0.1</v>
      </c>
      <c r="Q3137" s="9">
        <v>398</v>
      </c>
      <c r="R3137" s="9">
        <v>4</v>
      </c>
    </row>
    <row r="3138" spans="1:18" x14ac:dyDescent="0.3">
      <c r="A3138" s="9">
        <v>1352</v>
      </c>
      <c r="B3138" s="9" t="s">
        <v>3154</v>
      </c>
      <c r="C3138" s="9">
        <v>79</v>
      </c>
      <c r="D3138" s="9" t="s">
        <v>5022</v>
      </c>
      <c r="E3138" s="9" t="s">
        <v>6336</v>
      </c>
      <c r="F3138" s="9">
        <v>1</v>
      </c>
      <c r="G3138" s="9">
        <v>13178</v>
      </c>
      <c r="H3138" s="9" t="s">
        <v>6336</v>
      </c>
      <c r="I3138" s="9" t="s">
        <v>7457</v>
      </c>
      <c r="J3138" s="9">
        <v>141</v>
      </c>
      <c r="K3138" s="9" t="s">
        <v>7490</v>
      </c>
      <c r="L3138" s="9" t="s">
        <v>7510</v>
      </c>
      <c r="M3138" s="9">
        <v>461.93</v>
      </c>
      <c r="N3138" s="9">
        <v>317.35000000000002</v>
      </c>
      <c r="O3138" s="9">
        <v>2</v>
      </c>
      <c r="P3138" s="9">
        <v>0.2</v>
      </c>
      <c r="Q3138" s="9">
        <v>447</v>
      </c>
      <c r="R3138" s="9">
        <v>4</v>
      </c>
    </row>
    <row r="3139" spans="1:18" x14ac:dyDescent="0.3">
      <c r="A3139" s="9">
        <v>1195</v>
      </c>
      <c r="B3139" s="9" t="s">
        <v>3155</v>
      </c>
      <c r="C3139" s="9">
        <v>42</v>
      </c>
      <c r="D3139" s="9" t="s">
        <v>5020</v>
      </c>
      <c r="E3139" s="9" t="s">
        <v>6270</v>
      </c>
      <c r="F3139" s="9">
        <v>0</v>
      </c>
      <c r="G3139" s="9">
        <v>11722</v>
      </c>
      <c r="H3139" s="9" t="s">
        <v>6270</v>
      </c>
      <c r="I3139" s="9" t="s">
        <v>7456</v>
      </c>
      <c r="J3139" s="9">
        <v>109</v>
      </c>
      <c r="K3139" s="9" t="s">
        <v>7466</v>
      </c>
      <c r="L3139" s="9" t="s">
        <v>7511</v>
      </c>
      <c r="M3139" s="9">
        <v>1384.65</v>
      </c>
      <c r="N3139" s="9">
        <v>622.04</v>
      </c>
      <c r="O3139" s="9">
        <v>3</v>
      </c>
      <c r="P3139" s="9">
        <v>0.1</v>
      </c>
      <c r="Q3139" s="9">
        <v>413</v>
      </c>
      <c r="R3139" s="9">
        <v>4</v>
      </c>
    </row>
    <row r="3140" spans="1:18" x14ac:dyDescent="0.3">
      <c r="A3140" s="9">
        <v>1929</v>
      </c>
      <c r="B3140" s="9" t="s">
        <v>3156</v>
      </c>
      <c r="C3140" s="9">
        <v>22</v>
      </c>
      <c r="D3140" s="9" t="s">
        <v>5019</v>
      </c>
      <c r="E3140" s="9" t="s">
        <v>6984</v>
      </c>
      <c r="F3140" s="9">
        <v>0</v>
      </c>
      <c r="G3140" s="9">
        <v>11756</v>
      </c>
      <c r="H3140" s="9" t="s">
        <v>6984</v>
      </c>
      <c r="I3140" s="9" t="s">
        <v>7457</v>
      </c>
      <c r="J3140" s="9">
        <v>121</v>
      </c>
      <c r="K3140" s="9" t="s">
        <v>7495</v>
      </c>
      <c r="L3140" s="9" t="s">
        <v>7507</v>
      </c>
      <c r="M3140" s="9">
        <v>669.36</v>
      </c>
      <c r="N3140" s="9">
        <v>293.39</v>
      </c>
      <c r="O3140" s="9">
        <v>3</v>
      </c>
      <c r="P3140" s="9"/>
      <c r="Q3140" s="9">
        <v>502</v>
      </c>
      <c r="R3140" s="9">
        <v>5</v>
      </c>
    </row>
    <row r="3141" spans="1:18" x14ac:dyDescent="0.3">
      <c r="A3141" s="9">
        <v>2405</v>
      </c>
      <c r="B3141" s="9" t="s">
        <v>3157</v>
      </c>
      <c r="C3141" s="9">
        <v>93</v>
      </c>
      <c r="D3141" s="9" t="s">
        <v>5022</v>
      </c>
      <c r="E3141" s="9" t="s">
        <v>5406</v>
      </c>
      <c r="F3141" s="9">
        <v>0</v>
      </c>
      <c r="G3141" s="9">
        <v>13678</v>
      </c>
      <c r="H3141" s="9" t="s">
        <v>5406</v>
      </c>
      <c r="I3141" s="9" t="s">
        <v>7455</v>
      </c>
      <c r="J3141" s="9">
        <v>103</v>
      </c>
      <c r="K3141" s="9" t="s">
        <v>7472</v>
      </c>
      <c r="L3141" s="9" t="s">
        <v>7507</v>
      </c>
      <c r="M3141" s="9">
        <v>901.13</v>
      </c>
      <c r="N3141" s="9">
        <v>488.15</v>
      </c>
      <c r="O3141" s="9">
        <v>5</v>
      </c>
      <c r="P3141" s="9"/>
      <c r="Q3141" s="9">
        <v>692</v>
      </c>
      <c r="R3141" s="9">
        <v>6</v>
      </c>
    </row>
    <row r="3142" spans="1:18" x14ac:dyDescent="0.3">
      <c r="A3142" s="9">
        <v>2021</v>
      </c>
      <c r="B3142" s="9" t="s">
        <v>3158</v>
      </c>
      <c r="C3142" s="9">
        <v>150</v>
      </c>
      <c r="D3142" s="9" t="s">
        <v>5018</v>
      </c>
      <c r="E3142" s="9" t="s">
        <v>6985</v>
      </c>
      <c r="F3142" s="9">
        <v>0</v>
      </c>
      <c r="G3142" s="9">
        <v>13778</v>
      </c>
      <c r="H3142" s="9" t="s">
        <v>6985</v>
      </c>
      <c r="I3142" s="9" t="s">
        <v>7457</v>
      </c>
      <c r="J3142" s="9">
        <v>125</v>
      </c>
      <c r="K3142" s="9" t="s">
        <v>7479</v>
      </c>
      <c r="L3142" s="9" t="s">
        <v>7507</v>
      </c>
      <c r="M3142" s="9">
        <v>716.9</v>
      </c>
      <c r="N3142" s="9"/>
      <c r="O3142" s="9">
        <v>1</v>
      </c>
      <c r="P3142" s="9"/>
      <c r="Q3142" s="9">
        <v>457</v>
      </c>
      <c r="R3142" s="9">
        <v>4</v>
      </c>
    </row>
    <row r="3143" spans="1:18" x14ac:dyDescent="0.3">
      <c r="A3143" s="9">
        <v>1644</v>
      </c>
      <c r="B3143" s="9" t="s">
        <v>3159</v>
      </c>
      <c r="C3143" s="9">
        <v>36</v>
      </c>
      <c r="D3143" s="9" t="s">
        <v>5022</v>
      </c>
      <c r="E3143" s="9" t="s">
        <v>6379</v>
      </c>
      <c r="F3143" s="9">
        <v>0</v>
      </c>
      <c r="G3143" s="9">
        <v>11777</v>
      </c>
      <c r="H3143" s="9" t="s">
        <v>6379</v>
      </c>
      <c r="I3143" s="9" t="s">
        <v>7455</v>
      </c>
      <c r="J3143" s="9">
        <v>125</v>
      </c>
      <c r="K3143" s="9" t="s">
        <v>7479</v>
      </c>
      <c r="L3143" s="9" t="s">
        <v>7509</v>
      </c>
      <c r="M3143" s="9">
        <v>598.74</v>
      </c>
      <c r="N3143" s="9">
        <v>413.98</v>
      </c>
      <c r="O3143" s="9">
        <v>1</v>
      </c>
      <c r="P3143" s="9"/>
      <c r="Q3143" s="9">
        <v>754</v>
      </c>
      <c r="R3143" s="9">
        <v>3</v>
      </c>
    </row>
    <row r="3144" spans="1:18" x14ac:dyDescent="0.3">
      <c r="A3144" s="9">
        <v>1226</v>
      </c>
      <c r="B3144" s="9" t="s">
        <v>3160</v>
      </c>
      <c r="C3144" s="9">
        <v>37</v>
      </c>
      <c r="D3144" s="9" t="s">
        <v>5022</v>
      </c>
      <c r="E3144" s="9" t="s">
        <v>6021</v>
      </c>
      <c r="F3144" s="9">
        <v>0</v>
      </c>
      <c r="G3144" s="9">
        <v>12789</v>
      </c>
      <c r="H3144" s="9" t="s">
        <v>6021</v>
      </c>
      <c r="I3144" s="9" t="s">
        <v>7455</v>
      </c>
      <c r="J3144" s="9">
        <v>112</v>
      </c>
      <c r="K3144" s="9" t="s">
        <v>7492</v>
      </c>
      <c r="L3144" s="9" t="s">
        <v>7510</v>
      </c>
      <c r="M3144" s="9">
        <v>373.75</v>
      </c>
      <c r="N3144" s="9">
        <v>175.05</v>
      </c>
      <c r="O3144" s="9">
        <v>2</v>
      </c>
      <c r="P3144" s="9"/>
      <c r="Q3144" s="9">
        <v>776</v>
      </c>
      <c r="R3144" s="9">
        <v>6</v>
      </c>
    </row>
    <row r="3145" spans="1:18" x14ac:dyDescent="0.3">
      <c r="A3145" s="9">
        <v>1700</v>
      </c>
      <c r="B3145" s="9" t="s">
        <v>3161</v>
      </c>
      <c r="C3145" s="9">
        <v>27</v>
      </c>
      <c r="D3145" s="9" t="s">
        <v>5020</v>
      </c>
      <c r="E3145" s="9" t="s">
        <v>6986</v>
      </c>
      <c r="F3145" s="9">
        <v>0</v>
      </c>
      <c r="G3145" s="9">
        <v>13402</v>
      </c>
      <c r="H3145" s="9" t="s">
        <v>6986</v>
      </c>
      <c r="I3145" s="9" t="s">
        <v>7457</v>
      </c>
      <c r="J3145" s="9">
        <v>129</v>
      </c>
      <c r="K3145" s="9" t="s">
        <v>7471</v>
      </c>
      <c r="L3145" s="9" t="s">
        <v>7507</v>
      </c>
      <c r="M3145" s="9">
        <v>1044.98</v>
      </c>
      <c r="N3145" s="9">
        <v>518.11</v>
      </c>
      <c r="O3145" s="9">
        <v>2</v>
      </c>
      <c r="P3145" s="9">
        <v>0.05</v>
      </c>
      <c r="Q3145" s="9">
        <v>384</v>
      </c>
      <c r="R3145" s="9">
        <v>3</v>
      </c>
    </row>
    <row r="3146" spans="1:18" x14ac:dyDescent="0.3">
      <c r="A3146" s="9">
        <v>2499</v>
      </c>
      <c r="B3146" s="9" t="s">
        <v>3162</v>
      </c>
      <c r="C3146" s="9">
        <v>43</v>
      </c>
      <c r="D3146" s="9" t="s">
        <v>5023</v>
      </c>
      <c r="E3146" s="9" t="s">
        <v>5085</v>
      </c>
      <c r="F3146" s="9">
        <v>0</v>
      </c>
      <c r="G3146" s="9">
        <v>13076</v>
      </c>
      <c r="H3146" s="9" t="s">
        <v>5085</v>
      </c>
      <c r="I3146" s="9" t="s">
        <v>7456</v>
      </c>
      <c r="J3146" s="9">
        <v>111</v>
      </c>
      <c r="K3146" s="9" t="s">
        <v>7476</v>
      </c>
      <c r="L3146" s="9" t="s">
        <v>7507</v>
      </c>
      <c r="M3146" s="9">
        <v>1091.45</v>
      </c>
      <c r="N3146" s="9">
        <v>733.9</v>
      </c>
      <c r="O3146" s="9">
        <v>2</v>
      </c>
      <c r="P3146" s="9"/>
      <c r="Q3146" s="9">
        <v>440</v>
      </c>
      <c r="R3146" s="9">
        <v>4</v>
      </c>
    </row>
    <row r="3147" spans="1:18" x14ac:dyDescent="0.3">
      <c r="A3147" s="9">
        <v>1264</v>
      </c>
      <c r="B3147" s="9" t="s">
        <v>3163</v>
      </c>
      <c r="C3147" s="9">
        <v>6</v>
      </c>
      <c r="D3147" s="9" t="s">
        <v>5019</v>
      </c>
      <c r="E3147" s="9" t="s">
        <v>6086</v>
      </c>
      <c r="F3147" s="9">
        <v>1</v>
      </c>
      <c r="G3147" s="9">
        <v>13934</v>
      </c>
      <c r="H3147" s="9" t="s">
        <v>6086</v>
      </c>
      <c r="I3147" s="9" t="s">
        <v>7456</v>
      </c>
      <c r="J3147" s="9">
        <v>111</v>
      </c>
      <c r="K3147" s="9" t="s">
        <v>7476</v>
      </c>
      <c r="L3147" s="9" t="s">
        <v>7507</v>
      </c>
      <c r="M3147" s="9">
        <v>448.58</v>
      </c>
      <c r="N3147" s="9">
        <v>278.32</v>
      </c>
      <c r="O3147" s="9">
        <v>1</v>
      </c>
      <c r="P3147" s="9">
        <v>0.05</v>
      </c>
      <c r="Q3147" s="9">
        <v>558</v>
      </c>
      <c r="R3147" s="9">
        <v>3</v>
      </c>
    </row>
    <row r="3148" spans="1:18" x14ac:dyDescent="0.3">
      <c r="A3148" s="9">
        <v>2395</v>
      </c>
      <c r="B3148" s="9" t="s">
        <v>3164</v>
      </c>
      <c r="C3148" s="9">
        <v>56</v>
      </c>
      <c r="D3148" s="9" t="s">
        <v>5022</v>
      </c>
      <c r="E3148" s="9" t="s">
        <v>6987</v>
      </c>
      <c r="F3148" s="9">
        <v>0</v>
      </c>
      <c r="G3148" s="9">
        <v>12515</v>
      </c>
      <c r="H3148" s="9" t="s">
        <v>6987</v>
      </c>
      <c r="I3148" s="9" t="s">
        <v>7457</v>
      </c>
      <c r="J3148" s="9">
        <v>149</v>
      </c>
      <c r="K3148" s="9" t="s">
        <v>7467</v>
      </c>
      <c r="L3148" s="9" t="s">
        <v>7508</v>
      </c>
      <c r="M3148" s="9">
        <v>1194.07</v>
      </c>
      <c r="N3148" s="9">
        <v>825.93</v>
      </c>
      <c r="O3148" s="9">
        <v>5</v>
      </c>
      <c r="P3148" s="9"/>
      <c r="Q3148" s="9">
        <v>749</v>
      </c>
      <c r="R3148" s="9">
        <v>2</v>
      </c>
    </row>
    <row r="3149" spans="1:18" x14ac:dyDescent="0.3">
      <c r="A3149" s="9">
        <v>2457</v>
      </c>
      <c r="B3149" s="9" t="s">
        <v>3165</v>
      </c>
      <c r="C3149" s="9">
        <v>23</v>
      </c>
      <c r="D3149" s="9" t="s">
        <v>5023</v>
      </c>
      <c r="E3149" s="9" t="s">
        <v>6988</v>
      </c>
      <c r="F3149" s="9">
        <v>1</v>
      </c>
      <c r="G3149" s="9">
        <v>11539</v>
      </c>
      <c r="H3149" s="9" t="s">
        <v>6988</v>
      </c>
      <c r="I3149" s="9" t="s">
        <v>7456</v>
      </c>
      <c r="J3149" s="9">
        <v>126</v>
      </c>
      <c r="K3149" s="9" t="s">
        <v>7469</v>
      </c>
      <c r="L3149" s="9" t="s">
        <v>7508</v>
      </c>
      <c r="M3149" s="9">
        <v>1289.08</v>
      </c>
      <c r="N3149" s="9">
        <v>861.03</v>
      </c>
      <c r="O3149" s="9">
        <v>5</v>
      </c>
      <c r="P3149" s="9"/>
      <c r="Q3149" s="9">
        <v>890</v>
      </c>
      <c r="R3149" s="9">
        <v>2</v>
      </c>
    </row>
    <row r="3150" spans="1:18" x14ac:dyDescent="0.3">
      <c r="A3150" s="9">
        <v>1645</v>
      </c>
      <c r="B3150" s="9" t="s">
        <v>3166</v>
      </c>
      <c r="C3150" s="9">
        <v>33</v>
      </c>
      <c r="D3150" s="9" t="s">
        <v>5021</v>
      </c>
      <c r="E3150" s="9" t="s">
        <v>5276</v>
      </c>
      <c r="F3150" s="9">
        <v>0</v>
      </c>
      <c r="G3150" s="9">
        <v>13847</v>
      </c>
      <c r="H3150" s="9" t="s">
        <v>5276</v>
      </c>
      <c r="I3150" s="9" t="s">
        <v>7455</v>
      </c>
      <c r="J3150" s="9">
        <v>114</v>
      </c>
      <c r="K3150" s="9" t="s">
        <v>7463</v>
      </c>
      <c r="L3150" s="9" t="s">
        <v>7510</v>
      </c>
      <c r="M3150" s="9">
        <v>1384.98</v>
      </c>
      <c r="N3150" s="9">
        <v>643.36</v>
      </c>
      <c r="O3150" s="9">
        <v>4</v>
      </c>
      <c r="P3150" s="9">
        <v>0.1</v>
      </c>
      <c r="Q3150" s="9">
        <v>344</v>
      </c>
      <c r="R3150" s="9">
        <v>7</v>
      </c>
    </row>
    <row r="3151" spans="1:18" x14ac:dyDescent="0.3">
      <c r="A3151" s="9">
        <v>1210</v>
      </c>
      <c r="B3151" s="9" t="s">
        <v>3167</v>
      </c>
      <c r="C3151" s="9">
        <v>51</v>
      </c>
      <c r="D3151" s="9" t="s">
        <v>5019</v>
      </c>
      <c r="E3151" s="9" t="s">
        <v>6013</v>
      </c>
      <c r="F3151" s="9">
        <v>0</v>
      </c>
      <c r="G3151" s="9">
        <v>10937</v>
      </c>
      <c r="H3151" s="9" t="s">
        <v>6013</v>
      </c>
      <c r="I3151" s="9" t="s">
        <v>7455</v>
      </c>
      <c r="J3151" s="9">
        <v>116</v>
      </c>
      <c r="K3151" s="9" t="s">
        <v>7480</v>
      </c>
      <c r="L3151" s="9" t="s">
        <v>7509</v>
      </c>
      <c r="M3151" s="9">
        <v>283.76</v>
      </c>
      <c r="N3151" s="9">
        <v>178.18</v>
      </c>
      <c r="O3151" s="9">
        <v>1</v>
      </c>
      <c r="P3151" s="9"/>
      <c r="Q3151" s="9">
        <v>505</v>
      </c>
      <c r="R3151" s="9">
        <v>3</v>
      </c>
    </row>
    <row r="3152" spans="1:18" x14ac:dyDescent="0.3">
      <c r="A3152" s="9">
        <v>2400</v>
      </c>
      <c r="B3152" s="9" t="s">
        <v>3168</v>
      </c>
      <c r="C3152" s="9">
        <v>36</v>
      </c>
      <c r="D3152" s="9" t="s">
        <v>5019</v>
      </c>
      <c r="E3152" s="9" t="s">
        <v>5721</v>
      </c>
      <c r="F3152" s="9">
        <v>1</v>
      </c>
      <c r="G3152" s="9">
        <v>10764</v>
      </c>
      <c r="H3152" s="9" t="s">
        <v>5721</v>
      </c>
      <c r="I3152" s="9" t="s">
        <v>7456</v>
      </c>
      <c r="J3152" s="9">
        <v>110</v>
      </c>
      <c r="K3152" s="9" t="s">
        <v>7493</v>
      </c>
      <c r="L3152" s="9" t="s">
        <v>7507</v>
      </c>
      <c r="M3152" s="9">
        <v>490.69</v>
      </c>
      <c r="N3152" s="9">
        <v>203.43</v>
      </c>
      <c r="O3152" s="9">
        <v>4</v>
      </c>
      <c r="P3152" s="9"/>
      <c r="Q3152" s="9">
        <v>762</v>
      </c>
      <c r="R3152" s="9">
        <v>5</v>
      </c>
    </row>
    <row r="3153" spans="1:18" x14ac:dyDescent="0.3">
      <c r="A3153" s="9">
        <v>2418</v>
      </c>
      <c r="B3153" s="9" t="s">
        <v>3169</v>
      </c>
      <c r="C3153" s="9">
        <v>37</v>
      </c>
      <c r="D3153" s="9" t="s">
        <v>5020</v>
      </c>
      <c r="E3153" s="9" t="s">
        <v>5078</v>
      </c>
      <c r="F3153" s="9">
        <v>1</v>
      </c>
      <c r="G3153" s="9">
        <v>12210</v>
      </c>
      <c r="H3153" s="9" t="s">
        <v>5078</v>
      </c>
      <c r="I3153" s="9" t="s">
        <v>7456</v>
      </c>
      <c r="J3153" s="9">
        <v>131</v>
      </c>
      <c r="K3153" s="9" t="s">
        <v>7504</v>
      </c>
      <c r="L3153" s="9" t="s">
        <v>7507</v>
      </c>
      <c r="M3153" s="9">
        <v>1297.51</v>
      </c>
      <c r="N3153" s="9">
        <v>837.35</v>
      </c>
      <c r="O3153" s="9">
        <v>3</v>
      </c>
      <c r="P3153" s="9"/>
      <c r="Q3153" s="9">
        <v>1339</v>
      </c>
      <c r="R3153" s="9">
        <v>3</v>
      </c>
    </row>
    <row r="3154" spans="1:18" x14ac:dyDescent="0.3">
      <c r="A3154" s="9">
        <v>2473</v>
      </c>
      <c r="B3154" s="9" t="s">
        <v>3170</v>
      </c>
      <c r="C3154" s="9">
        <v>24</v>
      </c>
      <c r="D3154" s="9" t="s">
        <v>5022</v>
      </c>
      <c r="E3154" s="9" t="s">
        <v>6552</v>
      </c>
      <c r="F3154" s="9">
        <v>0</v>
      </c>
      <c r="G3154" s="9">
        <v>10652</v>
      </c>
      <c r="H3154" s="9" t="s">
        <v>6552</v>
      </c>
      <c r="I3154" s="9" t="s">
        <v>7455</v>
      </c>
      <c r="J3154" s="9">
        <v>131</v>
      </c>
      <c r="K3154" s="9" t="s">
        <v>7504</v>
      </c>
      <c r="L3154" s="9" t="s">
        <v>7509</v>
      </c>
      <c r="M3154" s="9">
        <v>337.88</v>
      </c>
      <c r="N3154" s="9">
        <v>196.13</v>
      </c>
      <c r="O3154" s="9">
        <v>2</v>
      </c>
      <c r="P3154" s="9">
        <v>0.1</v>
      </c>
      <c r="Q3154" s="9">
        <v>391</v>
      </c>
      <c r="R3154" s="9">
        <v>7</v>
      </c>
    </row>
    <row r="3155" spans="1:18" x14ac:dyDescent="0.3">
      <c r="A3155" s="9">
        <v>1942</v>
      </c>
      <c r="B3155" s="9" t="s">
        <v>3171</v>
      </c>
      <c r="C3155" s="9">
        <v>71</v>
      </c>
      <c r="D3155" s="9" t="s">
        <v>5021</v>
      </c>
      <c r="E3155" s="9" t="s">
        <v>6683</v>
      </c>
      <c r="F3155" s="9">
        <v>0</v>
      </c>
      <c r="G3155" s="9">
        <v>12948</v>
      </c>
      <c r="H3155" s="9" t="s">
        <v>6683</v>
      </c>
      <c r="I3155" s="9" t="s">
        <v>7457</v>
      </c>
      <c r="J3155" s="9">
        <v>136</v>
      </c>
      <c r="K3155" s="9" t="s">
        <v>7503</v>
      </c>
      <c r="L3155" s="9" t="s">
        <v>7509</v>
      </c>
      <c r="M3155" s="9">
        <v>55.03</v>
      </c>
      <c r="N3155" s="9">
        <v>37.799999999999997</v>
      </c>
      <c r="O3155" s="9">
        <v>4</v>
      </c>
      <c r="P3155" s="9">
        <v>0.1</v>
      </c>
      <c r="Q3155" s="9">
        <v>523</v>
      </c>
      <c r="R3155" s="9">
        <v>5</v>
      </c>
    </row>
    <row r="3156" spans="1:18" x14ac:dyDescent="0.3">
      <c r="A3156" s="9">
        <v>2387</v>
      </c>
      <c r="B3156" s="9" t="s">
        <v>3172</v>
      </c>
      <c r="C3156" s="9">
        <v>47</v>
      </c>
      <c r="D3156" s="9" t="s">
        <v>5020</v>
      </c>
      <c r="E3156" s="9" t="s">
        <v>5074</v>
      </c>
      <c r="F3156" s="9">
        <v>1</v>
      </c>
      <c r="G3156" s="9">
        <v>12855</v>
      </c>
      <c r="H3156" s="9" t="s">
        <v>5074</v>
      </c>
      <c r="I3156" s="9" t="s">
        <v>7456</v>
      </c>
      <c r="J3156" s="9">
        <v>110</v>
      </c>
      <c r="K3156" s="9" t="s">
        <v>7493</v>
      </c>
      <c r="L3156" s="9" t="s">
        <v>7510</v>
      </c>
      <c r="M3156" s="9">
        <v>1312.7</v>
      </c>
      <c r="N3156" s="9">
        <v>903.15</v>
      </c>
      <c r="O3156" s="9">
        <v>4</v>
      </c>
      <c r="P3156" s="9">
        <v>0.2</v>
      </c>
      <c r="Q3156" s="9">
        <v>887</v>
      </c>
      <c r="R3156" s="9">
        <v>6</v>
      </c>
    </row>
    <row r="3157" spans="1:18" x14ac:dyDescent="0.3">
      <c r="A3157" s="9">
        <v>1456</v>
      </c>
      <c r="B3157" s="9" t="s">
        <v>3173</v>
      </c>
      <c r="C3157" s="9">
        <v>23</v>
      </c>
      <c r="D3157" s="9" t="s">
        <v>5018</v>
      </c>
      <c r="E3157" s="9" t="s">
        <v>5360</v>
      </c>
      <c r="F3157" s="9">
        <v>0</v>
      </c>
      <c r="G3157" s="9">
        <v>13602</v>
      </c>
      <c r="H3157" s="9" t="s">
        <v>5360</v>
      </c>
      <c r="I3157" s="9" t="s">
        <v>7456</v>
      </c>
      <c r="J3157" s="9">
        <v>126</v>
      </c>
      <c r="K3157" s="9" t="s">
        <v>7469</v>
      </c>
      <c r="L3157" s="9" t="s">
        <v>7509</v>
      </c>
      <c r="M3157" s="9">
        <v>523.35</v>
      </c>
      <c r="N3157" s="9">
        <v>217.32</v>
      </c>
      <c r="O3157" s="9">
        <v>1</v>
      </c>
      <c r="P3157" s="9">
        <v>0.1</v>
      </c>
      <c r="Q3157" s="9">
        <v>400</v>
      </c>
      <c r="R3157" s="9">
        <v>6</v>
      </c>
    </row>
    <row r="3158" spans="1:18" x14ac:dyDescent="0.3">
      <c r="A3158" s="9">
        <v>1724</v>
      </c>
      <c r="B3158" s="9" t="s">
        <v>3174</v>
      </c>
      <c r="C3158" s="9">
        <v>42</v>
      </c>
      <c r="D3158" s="9" t="s">
        <v>5023</v>
      </c>
      <c r="E3158" s="9" t="s">
        <v>6377</v>
      </c>
      <c r="F3158" s="9">
        <v>0</v>
      </c>
      <c r="G3158" s="9">
        <v>12129</v>
      </c>
      <c r="H3158" s="9" t="s">
        <v>6377</v>
      </c>
      <c r="I3158" s="9" t="s">
        <v>7457</v>
      </c>
      <c r="J3158" s="9">
        <v>120</v>
      </c>
      <c r="K3158" s="9" t="s">
        <v>7488</v>
      </c>
      <c r="L3158" s="9" t="s">
        <v>7507</v>
      </c>
      <c r="M3158" s="9">
        <v>651.02</v>
      </c>
      <c r="N3158" s="9">
        <v>291.76</v>
      </c>
      <c r="O3158" s="9">
        <v>2</v>
      </c>
      <c r="P3158" s="9">
        <v>0.05</v>
      </c>
      <c r="Q3158" s="9">
        <v>760</v>
      </c>
      <c r="R3158" s="9">
        <v>4</v>
      </c>
    </row>
    <row r="3159" spans="1:18" x14ac:dyDescent="0.3">
      <c r="A3159" s="9">
        <v>2249</v>
      </c>
      <c r="B3159" s="9" t="s">
        <v>3175</v>
      </c>
      <c r="C3159" s="9">
        <v>22</v>
      </c>
      <c r="D3159" s="9" t="s">
        <v>5023</v>
      </c>
      <c r="E3159" s="9" t="s">
        <v>6989</v>
      </c>
      <c r="F3159" s="9">
        <v>0</v>
      </c>
      <c r="G3159" s="9">
        <v>10480</v>
      </c>
      <c r="H3159" s="9" t="s">
        <v>6989</v>
      </c>
      <c r="I3159" s="9" t="s">
        <v>7455</v>
      </c>
      <c r="J3159" s="9">
        <v>144</v>
      </c>
      <c r="K3159" s="9" t="s">
        <v>7462</v>
      </c>
      <c r="L3159" s="9" t="s">
        <v>7510</v>
      </c>
      <c r="M3159" s="9">
        <v>697.18</v>
      </c>
      <c r="N3159" s="9">
        <v>380.15</v>
      </c>
      <c r="O3159" s="9">
        <v>2</v>
      </c>
      <c r="P3159" s="9"/>
      <c r="Q3159" s="9">
        <v>328</v>
      </c>
      <c r="R3159" s="9">
        <v>6</v>
      </c>
    </row>
    <row r="3160" spans="1:18" x14ac:dyDescent="0.3">
      <c r="A3160" s="9">
        <v>1981</v>
      </c>
      <c r="B3160" s="9" t="s">
        <v>3176</v>
      </c>
      <c r="C3160" s="9">
        <v>65</v>
      </c>
      <c r="D3160" s="9" t="s">
        <v>5020</v>
      </c>
      <c r="E3160" s="9" t="s">
        <v>6153</v>
      </c>
      <c r="F3160" s="9">
        <v>0</v>
      </c>
      <c r="G3160" s="9">
        <v>13964</v>
      </c>
      <c r="H3160" s="9" t="s">
        <v>6153</v>
      </c>
      <c r="I3160" s="9" t="s">
        <v>7457</v>
      </c>
      <c r="J3160" s="9">
        <v>109</v>
      </c>
      <c r="K3160" s="9" t="s">
        <v>7466</v>
      </c>
      <c r="L3160" s="9" t="s">
        <v>7508</v>
      </c>
      <c r="M3160" s="9">
        <v>1280</v>
      </c>
      <c r="N3160" s="9">
        <v>849.73</v>
      </c>
      <c r="O3160" s="9">
        <v>5</v>
      </c>
      <c r="P3160" s="9"/>
      <c r="Q3160" s="9">
        <v>413</v>
      </c>
      <c r="R3160" s="9">
        <v>4</v>
      </c>
    </row>
    <row r="3161" spans="1:18" x14ac:dyDescent="0.3">
      <c r="A3161" s="9">
        <v>2154</v>
      </c>
      <c r="B3161" s="9" t="s">
        <v>3177</v>
      </c>
      <c r="C3161" s="9">
        <v>42</v>
      </c>
      <c r="D3161" s="9" t="s">
        <v>5023</v>
      </c>
      <c r="E3161" s="9" t="s">
        <v>6630</v>
      </c>
      <c r="F3161" s="9">
        <v>1</v>
      </c>
      <c r="G3161" s="9">
        <v>10515</v>
      </c>
      <c r="H3161" s="9" t="s">
        <v>6630</v>
      </c>
      <c r="I3161" s="9" t="s">
        <v>7457</v>
      </c>
      <c r="J3161" s="9">
        <v>115</v>
      </c>
      <c r="K3161" s="9" t="s">
        <v>7481</v>
      </c>
      <c r="L3161" s="9" t="s">
        <v>7510</v>
      </c>
      <c r="M3161" s="9">
        <v>539.94000000000005</v>
      </c>
      <c r="N3161" s="9">
        <v>347.9</v>
      </c>
      <c r="O3161" s="9">
        <v>4</v>
      </c>
      <c r="P3161" s="9"/>
      <c r="Q3161" s="9">
        <v>1123</v>
      </c>
      <c r="R3161" s="9">
        <v>4</v>
      </c>
    </row>
    <row r="3162" spans="1:18" x14ac:dyDescent="0.3">
      <c r="A3162" s="9">
        <v>1587</v>
      </c>
      <c r="B3162" s="9" t="s">
        <v>3178</v>
      </c>
      <c r="C3162" s="9">
        <v>25</v>
      </c>
      <c r="D3162" s="9" t="s">
        <v>5022</v>
      </c>
      <c r="E3162" s="9" t="s">
        <v>6990</v>
      </c>
      <c r="F3162" s="9">
        <v>0</v>
      </c>
      <c r="G3162" s="9">
        <v>11663</v>
      </c>
      <c r="H3162" s="9" t="s">
        <v>6990</v>
      </c>
      <c r="I3162" s="9" t="s">
        <v>7457</v>
      </c>
      <c r="J3162" s="9">
        <v>109</v>
      </c>
      <c r="K3162" s="9" t="s">
        <v>7466</v>
      </c>
      <c r="L3162" s="9" t="s">
        <v>7510</v>
      </c>
      <c r="M3162" s="9">
        <v>1343.81</v>
      </c>
      <c r="N3162" s="9">
        <v>926.3</v>
      </c>
      <c r="O3162" s="9">
        <v>5</v>
      </c>
      <c r="P3162" s="9"/>
      <c r="Q3162" s="9">
        <v>427</v>
      </c>
      <c r="R3162" s="9">
        <v>8</v>
      </c>
    </row>
    <row r="3163" spans="1:18" x14ac:dyDescent="0.3">
      <c r="A3163" s="9">
        <v>1475</v>
      </c>
      <c r="B3163" s="9" t="s">
        <v>3179</v>
      </c>
      <c r="C3163" s="9">
        <v>50</v>
      </c>
      <c r="D3163" s="9" t="s">
        <v>5023</v>
      </c>
      <c r="E3163" s="9" t="s">
        <v>6255</v>
      </c>
      <c r="F3163" s="9">
        <v>0</v>
      </c>
      <c r="G3163" s="9">
        <v>10186</v>
      </c>
      <c r="H3163" s="9" t="s">
        <v>6255</v>
      </c>
      <c r="I3163" s="9" t="s">
        <v>7456</v>
      </c>
      <c r="J3163" s="9">
        <v>107</v>
      </c>
      <c r="K3163" s="9" t="s">
        <v>7485</v>
      </c>
      <c r="L3163" s="9" t="s">
        <v>7510</v>
      </c>
      <c r="M3163" s="9">
        <v>944.56</v>
      </c>
      <c r="N3163" s="9">
        <v>552.97</v>
      </c>
      <c r="O3163" s="9">
        <v>4</v>
      </c>
      <c r="P3163" s="9">
        <v>0.05</v>
      </c>
      <c r="Q3163" s="9">
        <v>366</v>
      </c>
      <c r="R3163" s="9">
        <v>7</v>
      </c>
    </row>
    <row r="3164" spans="1:18" x14ac:dyDescent="0.3">
      <c r="A3164" s="9">
        <v>1985</v>
      </c>
      <c r="B3164" s="9" t="s">
        <v>3180</v>
      </c>
      <c r="C3164" s="9">
        <v>35</v>
      </c>
      <c r="D3164" s="9" t="s">
        <v>5022</v>
      </c>
      <c r="E3164" s="9" t="s">
        <v>5282</v>
      </c>
      <c r="F3164" s="9">
        <v>0</v>
      </c>
      <c r="G3164" s="9">
        <v>10145</v>
      </c>
      <c r="H3164" s="9" t="s">
        <v>5282</v>
      </c>
      <c r="I3164" s="9" t="s">
        <v>7455</v>
      </c>
      <c r="J3164" s="9">
        <v>126</v>
      </c>
      <c r="K3164" s="9" t="s">
        <v>7469</v>
      </c>
      <c r="L3164" s="9" t="s">
        <v>7509</v>
      </c>
      <c r="M3164" s="9">
        <v>814.57</v>
      </c>
      <c r="N3164" s="9">
        <v>388.52</v>
      </c>
      <c r="O3164" s="9">
        <v>1</v>
      </c>
      <c r="P3164" s="9"/>
      <c r="Q3164" s="9">
        <v>332</v>
      </c>
      <c r="R3164" s="9">
        <v>3</v>
      </c>
    </row>
    <row r="3165" spans="1:18" x14ac:dyDescent="0.3">
      <c r="A3165" s="9">
        <v>2300</v>
      </c>
      <c r="B3165" s="9" t="s">
        <v>3181</v>
      </c>
      <c r="C3165" s="9">
        <v>20</v>
      </c>
      <c r="D3165" s="9" t="s">
        <v>5018</v>
      </c>
      <c r="E3165" s="9" t="s">
        <v>5232</v>
      </c>
      <c r="F3165" s="9">
        <v>1</v>
      </c>
      <c r="G3165" s="9">
        <v>11005</v>
      </c>
      <c r="H3165" s="9" t="s">
        <v>5232</v>
      </c>
      <c r="I3165" s="9" t="s">
        <v>7455</v>
      </c>
      <c r="J3165" s="9">
        <v>124</v>
      </c>
      <c r="K3165" s="9" t="s">
        <v>7497</v>
      </c>
      <c r="L3165" s="9" t="s">
        <v>7507</v>
      </c>
      <c r="M3165" s="9">
        <v>522.14</v>
      </c>
      <c r="N3165" s="9">
        <v>212.79</v>
      </c>
      <c r="O3165" s="9">
        <v>1</v>
      </c>
      <c r="P3165" s="9"/>
      <c r="Q3165" s="9">
        <v>497</v>
      </c>
      <c r="R3165" s="9">
        <v>5</v>
      </c>
    </row>
    <row r="3166" spans="1:18" x14ac:dyDescent="0.3">
      <c r="A3166" s="9">
        <v>1155</v>
      </c>
      <c r="B3166" s="9" t="s">
        <v>3182</v>
      </c>
      <c r="C3166" s="9">
        <v>45</v>
      </c>
      <c r="D3166" s="9" t="s">
        <v>5021</v>
      </c>
      <c r="E3166" s="9" t="s">
        <v>6991</v>
      </c>
      <c r="F3166" s="9">
        <v>0</v>
      </c>
      <c r="G3166" s="9">
        <v>10151</v>
      </c>
      <c r="H3166" s="9" t="s">
        <v>6991</v>
      </c>
      <c r="I3166" s="9" t="s">
        <v>7456</v>
      </c>
      <c r="J3166" s="9">
        <v>112</v>
      </c>
      <c r="K3166" s="9" t="s">
        <v>7492</v>
      </c>
      <c r="L3166" s="9" t="s">
        <v>7509</v>
      </c>
      <c r="M3166" s="9">
        <v>403.38</v>
      </c>
      <c r="N3166" s="9">
        <v>188.33</v>
      </c>
      <c r="O3166" s="9">
        <v>3</v>
      </c>
      <c r="P3166" s="9"/>
      <c r="Q3166" s="9">
        <v>426</v>
      </c>
      <c r="R3166" s="9">
        <v>5</v>
      </c>
    </row>
    <row r="3167" spans="1:18" x14ac:dyDescent="0.3">
      <c r="A3167" s="9">
        <v>2241</v>
      </c>
      <c r="B3167" s="9" t="s">
        <v>3183</v>
      </c>
      <c r="C3167" s="9">
        <v>45</v>
      </c>
      <c r="D3167" s="9" t="s">
        <v>5019</v>
      </c>
      <c r="E3167" s="9" t="s">
        <v>5561</v>
      </c>
      <c r="F3167" s="9">
        <v>0</v>
      </c>
      <c r="G3167" s="9">
        <v>11386</v>
      </c>
      <c r="H3167" s="9" t="s">
        <v>5561</v>
      </c>
      <c r="I3167" s="9" t="s">
        <v>7457</v>
      </c>
      <c r="J3167" s="9">
        <v>120</v>
      </c>
      <c r="K3167" s="9" t="s">
        <v>7488</v>
      </c>
      <c r="L3167" s="9" t="s">
        <v>7507</v>
      </c>
      <c r="M3167" s="9">
        <v>954.88</v>
      </c>
      <c r="N3167" s="9">
        <v>575.39</v>
      </c>
      <c r="O3167" s="9">
        <v>4</v>
      </c>
      <c r="P3167" s="9"/>
      <c r="Q3167" s="9">
        <v>478</v>
      </c>
      <c r="R3167" s="9">
        <v>5</v>
      </c>
    </row>
    <row r="3168" spans="1:18" x14ac:dyDescent="0.3">
      <c r="A3168" s="9">
        <v>1189</v>
      </c>
      <c r="B3168" s="9" t="s">
        <v>3184</v>
      </c>
      <c r="C3168" s="9">
        <v>57</v>
      </c>
      <c r="D3168" s="9" t="s">
        <v>5020</v>
      </c>
      <c r="E3168" s="9" t="s">
        <v>6992</v>
      </c>
      <c r="F3168" s="9">
        <v>0</v>
      </c>
      <c r="G3168" s="9">
        <v>10092</v>
      </c>
      <c r="H3168" s="9" t="s">
        <v>6992</v>
      </c>
      <c r="I3168" s="9" t="s">
        <v>7456</v>
      </c>
      <c r="J3168" s="9">
        <v>114</v>
      </c>
      <c r="K3168" s="9" t="s">
        <v>7463</v>
      </c>
      <c r="L3168" s="9" t="s">
        <v>7509</v>
      </c>
      <c r="M3168" s="9">
        <v>698</v>
      </c>
      <c r="N3168" s="9">
        <v>473.16</v>
      </c>
      <c r="O3168" s="9">
        <v>4</v>
      </c>
      <c r="P3168" s="9"/>
      <c r="Q3168" s="9">
        <v>580</v>
      </c>
      <c r="R3168" s="9">
        <v>6</v>
      </c>
    </row>
    <row r="3169" spans="1:18" x14ac:dyDescent="0.3">
      <c r="A3169" s="9">
        <v>2440</v>
      </c>
      <c r="B3169" s="9" t="s">
        <v>3185</v>
      </c>
      <c r="C3169" s="9">
        <v>40</v>
      </c>
      <c r="D3169" s="9" t="s">
        <v>5020</v>
      </c>
      <c r="E3169" s="9" t="s">
        <v>5313</v>
      </c>
      <c r="F3169" s="9">
        <v>0</v>
      </c>
      <c r="G3169" s="9">
        <v>13102</v>
      </c>
      <c r="H3169" s="9" t="s">
        <v>5313</v>
      </c>
      <c r="I3169" s="9" t="s">
        <v>7457</v>
      </c>
      <c r="J3169" s="9">
        <v>122</v>
      </c>
      <c r="K3169" s="9" t="s">
        <v>7465</v>
      </c>
      <c r="L3169" s="9" t="s">
        <v>7510</v>
      </c>
      <c r="M3169" s="9">
        <v>1370.25</v>
      </c>
      <c r="N3169" s="9">
        <v>680.02</v>
      </c>
      <c r="O3169" s="9">
        <v>2</v>
      </c>
      <c r="P3169" s="9"/>
      <c r="Q3169" s="9">
        <v>453</v>
      </c>
      <c r="R3169" s="9">
        <v>4</v>
      </c>
    </row>
    <row r="3170" spans="1:18" x14ac:dyDescent="0.3">
      <c r="A3170" s="9">
        <v>1980</v>
      </c>
      <c r="B3170" s="9" t="s">
        <v>3186</v>
      </c>
      <c r="C3170" s="9">
        <v>41</v>
      </c>
      <c r="D3170" s="9" t="s">
        <v>5022</v>
      </c>
      <c r="E3170" s="9" t="s">
        <v>6941</v>
      </c>
      <c r="F3170" s="9">
        <v>1</v>
      </c>
      <c r="G3170" s="9">
        <v>11849</v>
      </c>
      <c r="H3170" s="9" t="s">
        <v>6941</v>
      </c>
      <c r="I3170" s="9" t="s">
        <v>7457</v>
      </c>
      <c r="J3170" s="9">
        <v>116</v>
      </c>
      <c r="K3170" s="9" t="s">
        <v>7480</v>
      </c>
      <c r="L3170" s="9" t="s">
        <v>7507</v>
      </c>
      <c r="M3170" s="9">
        <v>762.88</v>
      </c>
      <c r="N3170" s="9"/>
      <c r="O3170" s="9">
        <v>2</v>
      </c>
      <c r="P3170" s="9">
        <v>0.05</v>
      </c>
      <c r="Q3170" s="9">
        <v>1055</v>
      </c>
      <c r="R3170" s="9">
        <v>4</v>
      </c>
    </row>
    <row r="3171" spans="1:18" x14ac:dyDescent="0.3">
      <c r="A3171" s="9">
        <v>1545</v>
      </c>
      <c r="B3171" s="9" t="s">
        <v>3187</v>
      </c>
      <c r="C3171" s="9">
        <v>42</v>
      </c>
      <c r="D3171" s="9" t="s">
        <v>5018</v>
      </c>
      <c r="E3171" s="9" t="s">
        <v>5444</v>
      </c>
      <c r="F3171" s="9">
        <v>0</v>
      </c>
      <c r="G3171" s="9">
        <v>12587</v>
      </c>
      <c r="H3171" s="9" t="s">
        <v>5444</v>
      </c>
      <c r="I3171" s="9" t="s">
        <v>7457</v>
      </c>
      <c r="J3171" s="9">
        <v>129</v>
      </c>
      <c r="K3171" s="9" t="s">
        <v>7471</v>
      </c>
      <c r="L3171" s="9" t="s">
        <v>7509</v>
      </c>
      <c r="M3171" s="9">
        <v>792.1</v>
      </c>
      <c r="N3171" s="9">
        <v>410.68</v>
      </c>
      <c r="O3171" s="9">
        <v>5</v>
      </c>
      <c r="P3171" s="9"/>
      <c r="Q3171" s="9">
        <v>696</v>
      </c>
      <c r="R3171" s="9">
        <v>6</v>
      </c>
    </row>
    <row r="3172" spans="1:18" x14ac:dyDescent="0.3">
      <c r="A3172" s="9">
        <v>1040</v>
      </c>
      <c r="B3172" s="9" t="s">
        <v>3188</v>
      </c>
      <c r="C3172" s="9">
        <v>63</v>
      </c>
      <c r="D3172" s="9" t="s">
        <v>5018</v>
      </c>
      <c r="E3172" s="9" t="s">
        <v>6993</v>
      </c>
      <c r="F3172" s="9">
        <v>0</v>
      </c>
      <c r="G3172" s="9">
        <v>12696</v>
      </c>
      <c r="H3172" s="9" t="s">
        <v>6993</v>
      </c>
      <c r="I3172" s="9" t="s">
        <v>7457</v>
      </c>
      <c r="J3172" s="9">
        <v>132</v>
      </c>
      <c r="K3172" s="9" t="s">
        <v>7506</v>
      </c>
      <c r="L3172" s="9" t="s">
        <v>7510</v>
      </c>
      <c r="M3172" s="9">
        <v>654.25</v>
      </c>
      <c r="N3172" s="9">
        <v>322.20999999999998</v>
      </c>
      <c r="O3172" s="9">
        <v>3</v>
      </c>
      <c r="P3172" s="9">
        <v>0.2</v>
      </c>
      <c r="Q3172" s="9">
        <v>451</v>
      </c>
      <c r="R3172" s="9">
        <v>6</v>
      </c>
    </row>
    <row r="3173" spans="1:18" x14ac:dyDescent="0.3">
      <c r="A3173" s="9">
        <v>1306</v>
      </c>
      <c r="B3173" s="9" t="s">
        <v>3189</v>
      </c>
      <c r="C3173" s="9">
        <v>35</v>
      </c>
      <c r="D3173" s="9" t="s">
        <v>5019</v>
      </c>
      <c r="E3173" s="9" t="s">
        <v>5123</v>
      </c>
      <c r="F3173" s="9">
        <v>0</v>
      </c>
      <c r="G3173" s="9">
        <v>10601</v>
      </c>
      <c r="H3173" s="9" t="s">
        <v>5123</v>
      </c>
      <c r="I3173" s="9" t="s">
        <v>7456</v>
      </c>
      <c r="J3173" s="9">
        <v>119</v>
      </c>
      <c r="K3173" s="9" t="s">
        <v>7459</v>
      </c>
      <c r="L3173" s="9" t="s">
        <v>7508</v>
      </c>
      <c r="M3173" s="9">
        <v>1194.43</v>
      </c>
      <c r="N3173" s="9">
        <v>660.11</v>
      </c>
      <c r="O3173" s="9">
        <v>1</v>
      </c>
      <c r="P3173" s="9"/>
      <c r="Q3173" s="9">
        <v>581</v>
      </c>
      <c r="R3173" s="9">
        <v>4</v>
      </c>
    </row>
    <row r="3174" spans="1:18" x14ac:dyDescent="0.3">
      <c r="A3174" s="9">
        <v>1942</v>
      </c>
      <c r="B3174" s="9" t="s">
        <v>3190</v>
      </c>
      <c r="C3174" s="9">
        <v>47</v>
      </c>
      <c r="D3174" s="9" t="s">
        <v>5021</v>
      </c>
      <c r="E3174" s="9" t="s">
        <v>6994</v>
      </c>
      <c r="F3174" s="9">
        <v>0</v>
      </c>
      <c r="G3174" s="9">
        <v>10048</v>
      </c>
      <c r="H3174" s="9" t="s">
        <v>6994</v>
      </c>
      <c r="I3174" s="9" t="s">
        <v>7457</v>
      </c>
      <c r="J3174" s="9">
        <v>135</v>
      </c>
      <c r="K3174" s="9" t="s">
        <v>7458</v>
      </c>
      <c r="L3174" s="9" t="s">
        <v>7509</v>
      </c>
      <c r="M3174" s="9">
        <v>666.02</v>
      </c>
      <c r="N3174" s="9">
        <v>354.78</v>
      </c>
      <c r="O3174" s="9">
        <v>4</v>
      </c>
      <c r="P3174" s="9"/>
      <c r="Q3174" s="9">
        <v>523</v>
      </c>
      <c r="R3174" s="9">
        <v>5</v>
      </c>
    </row>
    <row r="3175" spans="1:18" x14ac:dyDescent="0.3">
      <c r="A3175" s="9">
        <v>1337</v>
      </c>
      <c r="B3175" s="9" t="s">
        <v>3191</v>
      </c>
      <c r="C3175" s="9">
        <v>49</v>
      </c>
      <c r="D3175" s="9" t="s">
        <v>5020</v>
      </c>
      <c r="E3175" s="9" t="s">
        <v>6995</v>
      </c>
      <c r="F3175" s="9">
        <v>0</v>
      </c>
      <c r="G3175" s="9">
        <v>11902</v>
      </c>
      <c r="H3175" s="9" t="s">
        <v>6995</v>
      </c>
      <c r="I3175" s="9" t="s">
        <v>7456</v>
      </c>
      <c r="J3175" s="9">
        <v>143</v>
      </c>
      <c r="K3175" s="9" t="s">
        <v>7475</v>
      </c>
      <c r="L3175" s="9" t="s">
        <v>7509</v>
      </c>
      <c r="M3175" s="9">
        <v>440.55</v>
      </c>
      <c r="N3175" s="9">
        <v>296.99</v>
      </c>
      <c r="O3175" s="9">
        <v>5</v>
      </c>
      <c r="P3175" s="9"/>
      <c r="Q3175" s="9">
        <v>352</v>
      </c>
      <c r="R3175" s="9">
        <v>8</v>
      </c>
    </row>
    <row r="3176" spans="1:18" x14ac:dyDescent="0.3">
      <c r="A3176" s="9">
        <v>2337</v>
      </c>
      <c r="B3176" s="9" t="s">
        <v>3192</v>
      </c>
      <c r="C3176" s="9">
        <v>45</v>
      </c>
      <c r="D3176" s="9" t="s">
        <v>5022</v>
      </c>
      <c r="E3176" s="9" t="s">
        <v>5807</v>
      </c>
      <c r="F3176" s="9">
        <v>0</v>
      </c>
      <c r="G3176" s="9">
        <v>13329</v>
      </c>
      <c r="H3176" s="9" t="s">
        <v>5807</v>
      </c>
      <c r="I3176" s="9" t="s">
        <v>7457</v>
      </c>
      <c r="J3176" s="9">
        <v>132</v>
      </c>
      <c r="K3176" s="9" t="s">
        <v>7506</v>
      </c>
      <c r="L3176" s="9" t="s">
        <v>7508</v>
      </c>
      <c r="M3176" s="9">
        <v>1299.94</v>
      </c>
      <c r="N3176" s="9">
        <v>702.59</v>
      </c>
      <c r="O3176" s="9">
        <v>3</v>
      </c>
      <c r="P3176" s="9"/>
      <c r="Q3176" s="9">
        <v>388</v>
      </c>
      <c r="R3176" s="9">
        <v>7</v>
      </c>
    </row>
    <row r="3177" spans="1:18" x14ac:dyDescent="0.3">
      <c r="A3177" s="9">
        <v>2098</v>
      </c>
      <c r="B3177" s="9" t="s">
        <v>3193</v>
      </c>
      <c r="C3177" s="9">
        <v>34</v>
      </c>
      <c r="D3177" s="9" t="s">
        <v>5018</v>
      </c>
      <c r="E3177" s="9" t="s">
        <v>5109</v>
      </c>
      <c r="F3177" s="9">
        <v>0</v>
      </c>
      <c r="G3177" s="9">
        <v>13589</v>
      </c>
      <c r="H3177" s="9" t="s">
        <v>5109</v>
      </c>
      <c r="I3177" s="9" t="s">
        <v>7456</v>
      </c>
      <c r="J3177" s="9">
        <v>120</v>
      </c>
      <c r="K3177" s="9" t="s">
        <v>7488</v>
      </c>
      <c r="L3177" s="9" t="s">
        <v>7509</v>
      </c>
      <c r="M3177" s="9">
        <v>915.4</v>
      </c>
      <c r="N3177" s="9">
        <v>442.32</v>
      </c>
      <c r="O3177" s="9">
        <v>2</v>
      </c>
      <c r="P3177" s="9"/>
      <c r="Q3177" s="9">
        <v>469</v>
      </c>
      <c r="R3177" s="9">
        <v>6</v>
      </c>
    </row>
    <row r="3178" spans="1:18" x14ac:dyDescent="0.3">
      <c r="A3178" s="9">
        <v>1952</v>
      </c>
      <c r="B3178" s="9" t="s">
        <v>3194</v>
      </c>
      <c r="C3178" s="9">
        <v>-5</v>
      </c>
      <c r="D3178" s="9" t="s">
        <v>5020</v>
      </c>
      <c r="E3178" s="9" t="s">
        <v>6996</v>
      </c>
      <c r="F3178" s="9">
        <v>1</v>
      </c>
      <c r="G3178" s="9">
        <v>12588</v>
      </c>
      <c r="H3178" s="9" t="s">
        <v>6996</v>
      </c>
      <c r="I3178" s="9" t="s">
        <v>7455</v>
      </c>
      <c r="J3178" s="9">
        <v>140</v>
      </c>
      <c r="K3178" s="9" t="s">
        <v>7468</v>
      </c>
      <c r="L3178" s="9" t="s">
        <v>7508</v>
      </c>
      <c r="M3178" s="9">
        <v>907.69</v>
      </c>
      <c r="N3178" s="9">
        <v>592.51</v>
      </c>
      <c r="O3178" s="9">
        <v>3</v>
      </c>
      <c r="P3178" s="9"/>
      <c r="Q3178" s="9">
        <v>1658</v>
      </c>
      <c r="R3178" s="9">
        <v>1</v>
      </c>
    </row>
    <row r="3179" spans="1:18" x14ac:dyDescent="0.3">
      <c r="A3179" s="9">
        <v>1278</v>
      </c>
      <c r="B3179" s="9" t="s">
        <v>3195</v>
      </c>
      <c r="C3179" s="9">
        <v>38</v>
      </c>
      <c r="D3179" s="9" t="s">
        <v>5022</v>
      </c>
      <c r="E3179" s="9" t="s">
        <v>6997</v>
      </c>
      <c r="F3179" s="9">
        <v>1</v>
      </c>
      <c r="G3179" s="9">
        <v>13481</v>
      </c>
      <c r="H3179" s="9" t="s">
        <v>6997</v>
      </c>
      <c r="I3179" s="9" t="s">
        <v>7456</v>
      </c>
      <c r="J3179" s="9">
        <v>120</v>
      </c>
      <c r="K3179" s="9" t="s">
        <v>7488</v>
      </c>
      <c r="L3179" s="9" t="s">
        <v>7507</v>
      </c>
      <c r="M3179" s="9">
        <v>935.69</v>
      </c>
      <c r="N3179" s="9">
        <v>654.63</v>
      </c>
      <c r="O3179" s="9">
        <v>5</v>
      </c>
      <c r="P3179" s="9"/>
      <c r="Q3179" s="9">
        <v>804</v>
      </c>
      <c r="R3179" s="9">
        <v>3</v>
      </c>
    </row>
    <row r="3180" spans="1:18" x14ac:dyDescent="0.3">
      <c r="A3180" s="9">
        <v>2199</v>
      </c>
      <c r="B3180" s="9" t="s">
        <v>3196</v>
      </c>
      <c r="C3180" s="9">
        <v>69</v>
      </c>
      <c r="D3180" s="9" t="s">
        <v>5023</v>
      </c>
      <c r="E3180" s="9" t="s">
        <v>6067</v>
      </c>
      <c r="F3180" s="9">
        <v>0</v>
      </c>
      <c r="G3180" s="9">
        <v>12203</v>
      </c>
      <c r="H3180" s="9" t="s">
        <v>6067</v>
      </c>
      <c r="I3180" s="9" t="s">
        <v>7455</v>
      </c>
      <c r="J3180" s="9">
        <v>108</v>
      </c>
      <c r="K3180" s="9" t="s">
        <v>7496</v>
      </c>
      <c r="L3180" s="9" t="s">
        <v>7508</v>
      </c>
      <c r="M3180" s="9">
        <v>1092.32</v>
      </c>
      <c r="N3180" s="9">
        <v>649.33000000000004</v>
      </c>
      <c r="O3180" s="9">
        <v>1</v>
      </c>
      <c r="P3180" s="9">
        <v>0.1</v>
      </c>
      <c r="Q3180" s="9">
        <v>726</v>
      </c>
      <c r="R3180" s="9">
        <v>3</v>
      </c>
    </row>
    <row r="3181" spans="1:18" x14ac:dyDescent="0.3">
      <c r="A3181" s="9">
        <v>1895</v>
      </c>
      <c r="B3181" s="9" t="s">
        <v>3197</v>
      </c>
      <c r="C3181" s="9">
        <v>33</v>
      </c>
      <c r="D3181" s="9" t="s">
        <v>5020</v>
      </c>
      <c r="E3181" s="9" t="s">
        <v>6203</v>
      </c>
      <c r="F3181" s="9">
        <v>0</v>
      </c>
      <c r="G3181" s="9">
        <v>10774</v>
      </c>
      <c r="H3181" s="9" t="s">
        <v>6203</v>
      </c>
      <c r="I3181" s="9" t="s">
        <v>7456</v>
      </c>
      <c r="J3181" s="9">
        <v>135</v>
      </c>
      <c r="K3181" s="9" t="s">
        <v>7458</v>
      </c>
      <c r="L3181" s="9" t="s">
        <v>7510</v>
      </c>
      <c r="M3181" s="9">
        <v>503.95</v>
      </c>
      <c r="N3181" s="9">
        <v>239.45</v>
      </c>
      <c r="O3181" s="9">
        <v>2</v>
      </c>
      <c r="P3181" s="9"/>
      <c r="Q3181" s="9">
        <v>507</v>
      </c>
      <c r="R3181" s="9">
        <v>3</v>
      </c>
    </row>
    <row r="3182" spans="1:18" x14ac:dyDescent="0.3">
      <c r="A3182" s="9">
        <v>1272</v>
      </c>
      <c r="B3182" s="9" t="s">
        <v>3198</v>
      </c>
      <c r="C3182" s="9">
        <v>26</v>
      </c>
      <c r="D3182" s="9" t="s">
        <v>5021</v>
      </c>
      <c r="E3182" s="9" t="s">
        <v>5490</v>
      </c>
      <c r="F3182" s="9">
        <v>1</v>
      </c>
      <c r="G3182" s="9">
        <v>10545</v>
      </c>
      <c r="H3182" s="9" t="s">
        <v>5490</v>
      </c>
      <c r="I3182" s="9" t="s">
        <v>7455</v>
      </c>
      <c r="J3182" s="9">
        <v>142</v>
      </c>
      <c r="K3182" s="9" t="s">
        <v>7500</v>
      </c>
      <c r="L3182" s="9" t="s">
        <v>7508</v>
      </c>
      <c r="M3182" s="9">
        <v>99.07</v>
      </c>
      <c r="N3182" s="9">
        <v>46.73</v>
      </c>
      <c r="O3182" s="9">
        <v>2</v>
      </c>
      <c r="P3182" s="9"/>
      <c r="Q3182" s="9">
        <v>814</v>
      </c>
      <c r="R3182" s="9">
        <v>4</v>
      </c>
    </row>
    <row r="3183" spans="1:18" x14ac:dyDescent="0.3">
      <c r="A3183" s="9">
        <v>1836</v>
      </c>
      <c r="B3183" s="9" t="s">
        <v>3199</v>
      </c>
      <c r="C3183" s="9">
        <v>39</v>
      </c>
      <c r="D3183" s="9" t="s">
        <v>5022</v>
      </c>
      <c r="E3183" s="9" t="s">
        <v>6998</v>
      </c>
      <c r="F3183" s="9">
        <v>0</v>
      </c>
      <c r="G3183" s="9">
        <v>11463</v>
      </c>
      <c r="H3183" s="9" t="s">
        <v>6998</v>
      </c>
      <c r="I3183" s="9" t="s">
        <v>7456</v>
      </c>
      <c r="J3183" s="9">
        <v>113</v>
      </c>
      <c r="K3183" s="9" t="s">
        <v>7460</v>
      </c>
      <c r="L3183" s="9" t="s">
        <v>7507</v>
      </c>
      <c r="M3183" s="9">
        <v>1225.3599999999999</v>
      </c>
      <c r="N3183" s="9">
        <v>511.36</v>
      </c>
      <c r="O3183" s="9">
        <v>1</v>
      </c>
      <c r="P3183" s="9"/>
      <c r="Q3183" s="9">
        <v>475</v>
      </c>
      <c r="R3183" s="9">
        <v>6</v>
      </c>
    </row>
    <row r="3184" spans="1:18" x14ac:dyDescent="0.3">
      <c r="A3184" s="9">
        <v>1619</v>
      </c>
      <c r="B3184" s="9" t="s">
        <v>3200</v>
      </c>
      <c r="C3184" s="9">
        <v>38</v>
      </c>
      <c r="D3184" s="9" t="s">
        <v>5021</v>
      </c>
      <c r="E3184" s="9" t="s">
        <v>6832</v>
      </c>
      <c r="F3184" s="9">
        <v>0</v>
      </c>
      <c r="G3184" s="9">
        <v>11260</v>
      </c>
      <c r="H3184" s="9" t="s">
        <v>6832</v>
      </c>
      <c r="I3184" s="9" t="s">
        <v>7457</v>
      </c>
      <c r="J3184" s="9">
        <v>141</v>
      </c>
      <c r="K3184" s="9" t="s">
        <v>7490</v>
      </c>
      <c r="L3184" s="9" t="s">
        <v>7508</v>
      </c>
      <c r="M3184" s="9">
        <v>236.91</v>
      </c>
      <c r="N3184" s="9">
        <v>100.26</v>
      </c>
      <c r="O3184" s="9">
        <v>2</v>
      </c>
      <c r="P3184" s="9"/>
      <c r="Q3184" s="9">
        <v>478</v>
      </c>
      <c r="R3184" s="9">
        <v>7</v>
      </c>
    </row>
    <row r="3185" spans="1:18" x14ac:dyDescent="0.3">
      <c r="A3185" s="9">
        <v>1861</v>
      </c>
      <c r="B3185" s="9" t="s">
        <v>3201</v>
      </c>
      <c r="C3185" s="9">
        <v>42</v>
      </c>
      <c r="D3185" s="9" t="s">
        <v>5020</v>
      </c>
      <c r="E3185" s="9" t="s">
        <v>6999</v>
      </c>
      <c r="F3185" s="9">
        <v>0</v>
      </c>
      <c r="G3185" s="9">
        <v>10649</v>
      </c>
      <c r="H3185" s="9" t="s">
        <v>6999</v>
      </c>
      <c r="I3185" s="9" t="s">
        <v>7455</v>
      </c>
      <c r="J3185" s="9">
        <v>106</v>
      </c>
      <c r="K3185" s="9" t="s">
        <v>7477</v>
      </c>
      <c r="L3185" s="9" t="s">
        <v>7508</v>
      </c>
      <c r="M3185" s="9">
        <v>1096.6400000000001</v>
      </c>
      <c r="N3185" s="9">
        <v>739.68</v>
      </c>
      <c r="O3185" s="9">
        <v>5</v>
      </c>
      <c r="P3185" s="9"/>
      <c r="Q3185" s="9">
        <v>746</v>
      </c>
      <c r="R3185" s="9">
        <v>3</v>
      </c>
    </row>
    <row r="3186" spans="1:18" x14ac:dyDescent="0.3">
      <c r="A3186" s="9">
        <v>1930</v>
      </c>
      <c r="B3186" s="9" t="s">
        <v>3202</v>
      </c>
      <c r="C3186" s="9">
        <v>33</v>
      </c>
      <c r="D3186" s="9" t="s">
        <v>5023</v>
      </c>
      <c r="E3186" s="9" t="s">
        <v>7000</v>
      </c>
      <c r="F3186" s="9">
        <v>0</v>
      </c>
      <c r="G3186" s="9">
        <v>13439</v>
      </c>
      <c r="H3186" s="9" t="s">
        <v>7000</v>
      </c>
      <c r="I3186" s="9" t="s">
        <v>7457</v>
      </c>
      <c r="J3186" s="9">
        <v>147</v>
      </c>
      <c r="K3186" s="9" t="s">
        <v>7474</v>
      </c>
      <c r="L3186" s="9" t="s">
        <v>7507</v>
      </c>
      <c r="M3186" s="9">
        <v>169.36</v>
      </c>
      <c r="N3186" s="9">
        <v>72.650000000000006</v>
      </c>
      <c r="O3186" s="9">
        <v>2</v>
      </c>
      <c r="P3186" s="9">
        <v>0.1</v>
      </c>
      <c r="Q3186" s="9">
        <v>576</v>
      </c>
      <c r="R3186" s="9">
        <v>3</v>
      </c>
    </row>
    <row r="3187" spans="1:18" x14ac:dyDescent="0.3">
      <c r="A3187" s="9">
        <v>1288</v>
      </c>
      <c r="B3187" s="9" t="s">
        <v>3203</v>
      </c>
      <c r="C3187" s="9">
        <v>41</v>
      </c>
      <c r="D3187" s="9" t="s">
        <v>5021</v>
      </c>
      <c r="E3187" s="9" t="s">
        <v>6897</v>
      </c>
      <c r="F3187" s="9">
        <v>0</v>
      </c>
      <c r="G3187" s="9">
        <v>13048</v>
      </c>
      <c r="H3187" s="9" t="s">
        <v>6897</v>
      </c>
      <c r="I3187" s="9" t="s">
        <v>7455</v>
      </c>
      <c r="J3187" s="9">
        <v>116</v>
      </c>
      <c r="K3187" s="9" t="s">
        <v>7480</v>
      </c>
      <c r="L3187" s="9" t="s">
        <v>7509</v>
      </c>
      <c r="M3187" s="9">
        <v>594.20000000000005</v>
      </c>
      <c r="N3187" s="9">
        <v>324.02</v>
      </c>
      <c r="O3187" s="9">
        <v>4</v>
      </c>
      <c r="P3187" s="9"/>
      <c r="Q3187" s="9">
        <v>593</v>
      </c>
      <c r="R3187" s="9">
        <v>6</v>
      </c>
    </row>
    <row r="3188" spans="1:18" x14ac:dyDescent="0.3">
      <c r="A3188" s="9">
        <v>1723</v>
      </c>
      <c r="B3188" s="9" t="s">
        <v>3204</v>
      </c>
      <c r="C3188" s="9">
        <v>41</v>
      </c>
      <c r="D3188" s="9" t="s">
        <v>5018</v>
      </c>
      <c r="E3188" s="9" t="s">
        <v>7001</v>
      </c>
      <c r="F3188" s="9">
        <v>1</v>
      </c>
      <c r="G3188" s="9">
        <v>12023</v>
      </c>
      <c r="H3188" s="9" t="s">
        <v>7001</v>
      </c>
      <c r="I3188" s="9" t="s">
        <v>7457</v>
      </c>
      <c r="J3188" s="9">
        <v>105</v>
      </c>
      <c r="K3188" s="9" t="s">
        <v>7461</v>
      </c>
      <c r="L3188" s="9" t="s">
        <v>7509</v>
      </c>
      <c r="M3188" s="9">
        <v>141.38999999999999</v>
      </c>
      <c r="N3188" s="9">
        <v>86.17</v>
      </c>
      <c r="O3188" s="9">
        <v>3</v>
      </c>
      <c r="P3188" s="9">
        <v>0.2</v>
      </c>
      <c r="Q3188" s="9">
        <v>1367</v>
      </c>
      <c r="R3188" s="9">
        <v>2</v>
      </c>
    </row>
    <row r="3189" spans="1:18" x14ac:dyDescent="0.3">
      <c r="A3189" s="9">
        <v>1892</v>
      </c>
      <c r="B3189" s="9" t="s">
        <v>3205</v>
      </c>
      <c r="C3189" s="9">
        <v>53</v>
      </c>
      <c r="D3189" s="9" t="s">
        <v>5022</v>
      </c>
      <c r="E3189" s="9" t="s">
        <v>7002</v>
      </c>
      <c r="F3189" s="9">
        <v>0</v>
      </c>
      <c r="G3189" s="9">
        <v>11080</v>
      </c>
      <c r="H3189" s="9" t="s">
        <v>7002</v>
      </c>
      <c r="I3189" s="9" t="s">
        <v>7457</v>
      </c>
      <c r="J3189" s="9">
        <v>145</v>
      </c>
      <c r="K3189" s="9" t="s">
        <v>7470</v>
      </c>
      <c r="L3189" s="9" t="s">
        <v>7510</v>
      </c>
      <c r="M3189" s="9">
        <v>807.21</v>
      </c>
      <c r="N3189" s="9">
        <v>528.80999999999995</v>
      </c>
      <c r="O3189" s="9">
        <v>5</v>
      </c>
      <c r="P3189" s="9"/>
      <c r="Q3189" s="9">
        <v>407</v>
      </c>
      <c r="R3189" s="9">
        <v>4</v>
      </c>
    </row>
    <row r="3190" spans="1:18" x14ac:dyDescent="0.3">
      <c r="A3190" s="9">
        <v>1271</v>
      </c>
      <c r="B3190" s="9" t="s">
        <v>3206</v>
      </c>
      <c r="C3190" s="9">
        <v>41</v>
      </c>
      <c r="D3190" s="9" t="s">
        <v>5020</v>
      </c>
      <c r="E3190" s="9" t="s">
        <v>7003</v>
      </c>
      <c r="F3190" s="9">
        <v>0</v>
      </c>
      <c r="G3190" s="9">
        <v>10174</v>
      </c>
      <c r="H3190" s="9" t="s">
        <v>7003</v>
      </c>
      <c r="I3190" s="9" t="s">
        <v>7456</v>
      </c>
      <c r="J3190" s="9">
        <v>134</v>
      </c>
      <c r="K3190" s="9" t="s">
        <v>7482</v>
      </c>
      <c r="L3190" s="9" t="s">
        <v>7510</v>
      </c>
      <c r="M3190" s="9">
        <v>997.05</v>
      </c>
      <c r="N3190" s="9">
        <v>450.05</v>
      </c>
      <c r="O3190" s="9">
        <v>1</v>
      </c>
      <c r="P3190" s="9"/>
      <c r="Q3190" s="9">
        <v>667</v>
      </c>
      <c r="R3190" s="9">
        <v>4</v>
      </c>
    </row>
    <row r="3191" spans="1:18" x14ac:dyDescent="0.3">
      <c r="A3191" s="9">
        <v>2089</v>
      </c>
      <c r="B3191" s="9" t="s">
        <v>3207</v>
      </c>
      <c r="C3191" s="9">
        <v>41</v>
      </c>
      <c r="D3191" s="9" t="s">
        <v>5023</v>
      </c>
      <c r="E3191" s="9" t="s">
        <v>5569</v>
      </c>
      <c r="F3191" s="9">
        <v>0</v>
      </c>
      <c r="G3191" s="9">
        <v>11237</v>
      </c>
      <c r="H3191" s="9" t="s">
        <v>5569</v>
      </c>
      <c r="I3191" s="9" t="s">
        <v>7457</v>
      </c>
      <c r="J3191" s="9">
        <v>106</v>
      </c>
      <c r="K3191" s="9" t="s">
        <v>7477</v>
      </c>
      <c r="L3191" s="9" t="s">
        <v>7508</v>
      </c>
      <c r="M3191" s="9">
        <v>298.58</v>
      </c>
      <c r="N3191" s="9">
        <v>158.65</v>
      </c>
      <c r="O3191" s="9">
        <v>5</v>
      </c>
      <c r="P3191" s="9">
        <v>0.2</v>
      </c>
      <c r="Q3191" s="9">
        <v>751</v>
      </c>
      <c r="R3191" s="9">
        <v>4</v>
      </c>
    </row>
    <row r="3192" spans="1:18" x14ac:dyDescent="0.3">
      <c r="A3192" s="9">
        <v>1482</v>
      </c>
      <c r="B3192" s="9" t="s">
        <v>3208</v>
      </c>
      <c r="C3192" s="9">
        <v>47</v>
      </c>
      <c r="D3192" s="9" t="s">
        <v>5018</v>
      </c>
      <c r="E3192" s="9" t="s">
        <v>6796</v>
      </c>
      <c r="F3192" s="9">
        <v>0</v>
      </c>
      <c r="G3192" s="9">
        <v>12074</v>
      </c>
      <c r="H3192" s="9" t="s">
        <v>6796</v>
      </c>
      <c r="I3192" s="9" t="s">
        <v>7455</v>
      </c>
      <c r="J3192" s="9">
        <v>133</v>
      </c>
      <c r="K3192" s="9" t="s">
        <v>7498</v>
      </c>
      <c r="L3192" s="9" t="s">
        <v>7509</v>
      </c>
      <c r="M3192" s="9">
        <v>588.86</v>
      </c>
      <c r="N3192" s="9"/>
      <c r="O3192" s="9">
        <v>4</v>
      </c>
      <c r="P3192" s="9"/>
      <c r="Q3192" s="9">
        <v>1185</v>
      </c>
      <c r="R3192" s="9">
        <v>5</v>
      </c>
    </row>
    <row r="3193" spans="1:18" x14ac:dyDescent="0.3">
      <c r="A3193" s="9">
        <v>1935</v>
      </c>
      <c r="B3193" s="9" t="s">
        <v>3209</v>
      </c>
      <c r="C3193" s="9">
        <v>53</v>
      </c>
      <c r="D3193" s="9" t="s">
        <v>5020</v>
      </c>
      <c r="E3193" s="9" t="s">
        <v>7004</v>
      </c>
      <c r="F3193" s="9">
        <v>0</v>
      </c>
      <c r="G3193" s="9">
        <v>13878</v>
      </c>
      <c r="H3193" s="9" t="s">
        <v>7004</v>
      </c>
      <c r="I3193" s="9" t="s">
        <v>7455</v>
      </c>
      <c r="J3193" s="9">
        <v>115</v>
      </c>
      <c r="K3193" s="9" t="s">
        <v>7481</v>
      </c>
      <c r="L3193" s="9" t="s">
        <v>7509</v>
      </c>
      <c r="M3193" s="9">
        <v>1398.85</v>
      </c>
      <c r="N3193" s="9">
        <v>666.9</v>
      </c>
      <c r="O3193" s="9">
        <v>2</v>
      </c>
      <c r="P3193" s="9">
        <v>0.05</v>
      </c>
      <c r="Q3193" s="9">
        <v>468</v>
      </c>
      <c r="R3193" s="9">
        <v>9</v>
      </c>
    </row>
    <row r="3194" spans="1:18" x14ac:dyDescent="0.3">
      <c r="A3194" s="9">
        <v>1247</v>
      </c>
      <c r="B3194" s="9" t="s">
        <v>3210</v>
      </c>
      <c r="C3194" s="9">
        <v>25</v>
      </c>
      <c r="D3194" s="9" t="s">
        <v>5023</v>
      </c>
      <c r="E3194" s="9" t="s">
        <v>7005</v>
      </c>
      <c r="F3194" s="9">
        <v>1</v>
      </c>
      <c r="G3194" s="9">
        <v>11941</v>
      </c>
      <c r="H3194" s="9" t="s">
        <v>7005</v>
      </c>
      <c r="I3194" s="9" t="s">
        <v>7455</v>
      </c>
      <c r="J3194" s="9">
        <v>115</v>
      </c>
      <c r="K3194" s="9" t="s">
        <v>7481</v>
      </c>
      <c r="L3194" s="9" t="s">
        <v>7508</v>
      </c>
      <c r="M3194" s="9">
        <v>691.46</v>
      </c>
      <c r="N3194" s="9">
        <v>339.61</v>
      </c>
      <c r="O3194" s="9">
        <v>2</v>
      </c>
      <c r="P3194" s="9"/>
      <c r="Q3194" s="9">
        <v>1319</v>
      </c>
      <c r="R3194" s="9">
        <v>2</v>
      </c>
    </row>
    <row r="3195" spans="1:18" x14ac:dyDescent="0.3">
      <c r="A3195" s="9">
        <v>1155</v>
      </c>
      <c r="B3195" s="9" t="s">
        <v>3211</v>
      </c>
      <c r="C3195" s="9">
        <v>21</v>
      </c>
      <c r="D3195" s="9" t="s">
        <v>5018</v>
      </c>
      <c r="E3195" s="9" t="s">
        <v>6064</v>
      </c>
      <c r="F3195" s="9">
        <v>0</v>
      </c>
      <c r="G3195" s="9">
        <v>11142</v>
      </c>
      <c r="H3195" s="9" t="s">
        <v>6064</v>
      </c>
      <c r="I3195" s="9" t="s">
        <v>7456</v>
      </c>
      <c r="J3195" s="9">
        <v>114</v>
      </c>
      <c r="K3195" s="9" t="s">
        <v>7463</v>
      </c>
      <c r="L3195" s="9" t="s">
        <v>7507</v>
      </c>
      <c r="M3195" s="9">
        <v>1213.69</v>
      </c>
      <c r="N3195" s="9">
        <v>699.25</v>
      </c>
      <c r="O3195" s="9">
        <v>5</v>
      </c>
      <c r="P3195" s="9"/>
      <c r="Q3195" s="9">
        <v>426</v>
      </c>
      <c r="R3195" s="9">
        <v>5</v>
      </c>
    </row>
    <row r="3196" spans="1:18" x14ac:dyDescent="0.3">
      <c r="A3196" s="9">
        <v>2070</v>
      </c>
      <c r="B3196" s="9" t="s">
        <v>3212</v>
      </c>
      <c r="C3196" s="9">
        <v>65</v>
      </c>
      <c r="D3196" s="9" t="s">
        <v>5021</v>
      </c>
      <c r="E3196" s="9" t="s">
        <v>7006</v>
      </c>
      <c r="F3196" s="9">
        <v>0</v>
      </c>
      <c r="G3196" s="9">
        <v>10146</v>
      </c>
      <c r="H3196" s="9" t="s">
        <v>7006</v>
      </c>
      <c r="I3196" s="9" t="s">
        <v>7456</v>
      </c>
      <c r="J3196" s="9">
        <v>139</v>
      </c>
      <c r="K3196" s="9" t="s">
        <v>7486</v>
      </c>
      <c r="L3196" s="9" t="s">
        <v>7509</v>
      </c>
      <c r="M3196" s="9">
        <v>1394.42</v>
      </c>
      <c r="N3196" s="9">
        <v>564.70000000000005</v>
      </c>
      <c r="O3196" s="9">
        <v>2</v>
      </c>
      <c r="P3196" s="9"/>
      <c r="Q3196" s="9">
        <v>367</v>
      </c>
      <c r="R3196" s="9">
        <v>6</v>
      </c>
    </row>
    <row r="3197" spans="1:18" x14ac:dyDescent="0.3">
      <c r="A3197" s="9">
        <v>1453</v>
      </c>
      <c r="B3197" s="9" t="s">
        <v>3213</v>
      </c>
      <c r="C3197" s="9">
        <v>50</v>
      </c>
      <c r="D3197" s="9" t="s">
        <v>5020</v>
      </c>
      <c r="E3197" s="9" t="s">
        <v>6026</v>
      </c>
      <c r="F3197" s="9">
        <v>0</v>
      </c>
      <c r="G3197" s="9">
        <v>10867</v>
      </c>
      <c r="H3197" s="9" t="s">
        <v>6026</v>
      </c>
      <c r="I3197" s="9" t="s">
        <v>7455</v>
      </c>
      <c r="J3197" s="9">
        <v>105</v>
      </c>
      <c r="K3197" s="9" t="s">
        <v>7461</v>
      </c>
      <c r="L3197" s="9" t="s">
        <v>7510</v>
      </c>
      <c r="M3197" s="9">
        <v>1462.8</v>
      </c>
      <c r="N3197" s="9">
        <v>764.5</v>
      </c>
      <c r="O3197" s="9">
        <v>2</v>
      </c>
      <c r="P3197" s="9">
        <v>0.1</v>
      </c>
      <c r="Q3197" s="9">
        <v>622</v>
      </c>
      <c r="R3197" s="9">
        <v>4</v>
      </c>
    </row>
    <row r="3198" spans="1:18" x14ac:dyDescent="0.3">
      <c r="A3198" s="9">
        <v>1200</v>
      </c>
      <c r="B3198" s="9" t="s">
        <v>3214</v>
      </c>
      <c r="C3198" s="9">
        <v>36</v>
      </c>
      <c r="D3198" s="9" t="s">
        <v>5020</v>
      </c>
      <c r="E3198" s="9" t="s">
        <v>6400</v>
      </c>
      <c r="F3198" s="9">
        <v>0</v>
      </c>
      <c r="G3198" s="9">
        <v>12312</v>
      </c>
      <c r="H3198" s="9" t="s">
        <v>6400</v>
      </c>
      <c r="I3198" s="9" t="s">
        <v>7457</v>
      </c>
      <c r="J3198" s="9">
        <v>126</v>
      </c>
      <c r="K3198" s="9" t="s">
        <v>7469</v>
      </c>
      <c r="L3198" s="9" t="s">
        <v>7508</v>
      </c>
      <c r="M3198" s="9">
        <v>1352.57</v>
      </c>
      <c r="N3198" s="9">
        <v>616.84</v>
      </c>
      <c r="O3198" s="9">
        <v>4</v>
      </c>
      <c r="P3198" s="9"/>
      <c r="Q3198" s="9">
        <v>673</v>
      </c>
      <c r="R3198" s="9">
        <v>5</v>
      </c>
    </row>
    <row r="3199" spans="1:18" x14ac:dyDescent="0.3">
      <c r="A3199" s="9">
        <v>1123</v>
      </c>
      <c r="B3199" s="9" t="s">
        <v>3215</v>
      </c>
      <c r="C3199" s="9">
        <v>40</v>
      </c>
      <c r="D3199" s="9" t="s">
        <v>5021</v>
      </c>
      <c r="E3199" s="9" t="s">
        <v>7007</v>
      </c>
      <c r="F3199" s="9">
        <v>0</v>
      </c>
      <c r="G3199" s="9">
        <v>13474</v>
      </c>
      <c r="H3199" s="9" t="s">
        <v>7007</v>
      </c>
      <c r="I3199" s="9" t="s">
        <v>7456</v>
      </c>
      <c r="J3199" s="9">
        <v>148</v>
      </c>
      <c r="K3199" s="9" t="s">
        <v>7491</v>
      </c>
      <c r="L3199" s="9" t="s">
        <v>7507</v>
      </c>
      <c r="M3199" s="9">
        <v>510.24</v>
      </c>
      <c r="N3199" s="9">
        <v>352.13</v>
      </c>
      <c r="O3199" s="9">
        <v>1</v>
      </c>
      <c r="P3199" s="9"/>
      <c r="Q3199" s="9">
        <v>393</v>
      </c>
      <c r="R3199" s="9">
        <v>5</v>
      </c>
    </row>
    <row r="3200" spans="1:18" x14ac:dyDescent="0.3">
      <c r="A3200" s="9">
        <v>1000</v>
      </c>
      <c r="B3200" s="9" t="s">
        <v>3216</v>
      </c>
      <c r="C3200" s="9">
        <v>34</v>
      </c>
      <c r="D3200" s="9" t="s">
        <v>5019</v>
      </c>
      <c r="E3200" s="9" t="s">
        <v>7008</v>
      </c>
      <c r="F3200" s="9">
        <v>0</v>
      </c>
      <c r="G3200" s="9">
        <v>12305</v>
      </c>
      <c r="H3200" s="9" t="s">
        <v>7008</v>
      </c>
      <c r="I3200" s="9" t="s">
        <v>7457</v>
      </c>
      <c r="J3200" s="9">
        <v>117</v>
      </c>
      <c r="K3200" s="9" t="s">
        <v>7483</v>
      </c>
      <c r="L3200" s="9" t="s">
        <v>7510</v>
      </c>
      <c r="M3200" s="9">
        <v>1445.73</v>
      </c>
      <c r="N3200" s="9"/>
      <c r="O3200" s="9">
        <v>3</v>
      </c>
      <c r="P3200" s="9">
        <v>0.2</v>
      </c>
      <c r="Q3200" s="9">
        <v>363</v>
      </c>
      <c r="R3200" s="9">
        <v>5</v>
      </c>
    </row>
    <row r="3201" spans="1:18" x14ac:dyDescent="0.3">
      <c r="A3201" s="9">
        <v>1967</v>
      </c>
      <c r="B3201" s="9" t="s">
        <v>3217</v>
      </c>
      <c r="C3201" s="9">
        <v>43</v>
      </c>
      <c r="D3201" s="9" t="s">
        <v>5018</v>
      </c>
      <c r="E3201" s="9" t="s">
        <v>6984</v>
      </c>
      <c r="F3201" s="9">
        <v>0</v>
      </c>
      <c r="G3201" s="9">
        <v>11883</v>
      </c>
      <c r="H3201" s="9" t="s">
        <v>6984</v>
      </c>
      <c r="I3201" s="9" t="s">
        <v>7456</v>
      </c>
      <c r="J3201" s="9">
        <v>143</v>
      </c>
      <c r="K3201" s="9" t="s">
        <v>7475</v>
      </c>
      <c r="L3201" s="9" t="s">
        <v>7509</v>
      </c>
      <c r="M3201" s="9">
        <v>1227.97</v>
      </c>
      <c r="N3201" s="9">
        <v>810.99</v>
      </c>
      <c r="O3201" s="9">
        <v>5</v>
      </c>
      <c r="P3201" s="9"/>
      <c r="Q3201" s="9">
        <v>1460</v>
      </c>
      <c r="R3201" s="9">
        <v>3</v>
      </c>
    </row>
    <row r="3202" spans="1:18" x14ac:dyDescent="0.3">
      <c r="A3202" s="9">
        <v>1854</v>
      </c>
      <c r="B3202" s="9" t="s">
        <v>3218</v>
      </c>
      <c r="C3202" s="9">
        <v>25</v>
      </c>
      <c r="D3202" s="9" t="s">
        <v>5021</v>
      </c>
      <c r="E3202" s="9" t="s">
        <v>5132</v>
      </c>
      <c r="F3202" s="9">
        <v>0</v>
      </c>
      <c r="G3202" s="9">
        <v>13260</v>
      </c>
      <c r="H3202" s="9" t="s">
        <v>5132</v>
      </c>
      <c r="I3202" s="9" t="s">
        <v>7456</v>
      </c>
      <c r="J3202" s="9">
        <v>147</v>
      </c>
      <c r="K3202" s="9" t="s">
        <v>7474</v>
      </c>
      <c r="L3202" s="9" t="s">
        <v>7507</v>
      </c>
      <c r="M3202" s="9">
        <v>1263.9000000000001</v>
      </c>
      <c r="N3202" s="9">
        <v>579.76</v>
      </c>
      <c r="O3202" s="9">
        <v>1</v>
      </c>
      <c r="P3202" s="9"/>
      <c r="Q3202" s="9">
        <v>723</v>
      </c>
      <c r="R3202" s="9">
        <v>2</v>
      </c>
    </row>
    <row r="3203" spans="1:18" x14ac:dyDescent="0.3">
      <c r="A3203" s="9">
        <v>1639</v>
      </c>
      <c r="B3203" s="9" t="s">
        <v>3219</v>
      </c>
      <c r="C3203" s="9">
        <v>52</v>
      </c>
      <c r="D3203" s="9" t="s">
        <v>5020</v>
      </c>
      <c r="E3203" s="9" t="s">
        <v>6904</v>
      </c>
      <c r="F3203" s="9">
        <v>1</v>
      </c>
      <c r="G3203" s="9">
        <v>12874</v>
      </c>
      <c r="H3203" s="9" t="s">
        <v>6904</v>
      </c>
      <c r="I3203" s="9" t="s">
        <v>7456</v>
      </c>
      <c r="J3203" s="9">
        <v>116</v>
      </c>
      <c r="K3203" s="9" t="s">
        <v>7480</v>
      </c>
      <c r="L3203" s="9" t="s">
        <v>7510</v>
      </c>
      <c r="M3203" s="9">
        <v>72</v>
      </c>
      <c r="N3203" s="9">
        <v>46.3</v>
      </c>
      <c r="O3203" s="9">
        <v>3</v>
      </c>
      <c r="P3203" s="9">
        <v>0.2</v>
      </c>
      <c r="Q3203" s="9">
        <v>1264</v>
      </c>
      <c r="R3203" s="9">
        <v>4</v>
      </c>
    </row>
    <row r="3204" spans="1:18" x14ac:dyDescent="0.3">
      <c r="A3204" s="9">
        <v>1190</v>
      </c>
      <c r="B3204" s="9" t="s">
        <v>3220</v>
      </c>
      <c r="C3204" s="9">
        <v>42</v>
      </c>
      <c r="D3204" s="9" t="s">
        <v>5018</v>
      </c>
      <c r="E3204" s="9" t="s">
        <v>6214</v>
      </c>
      <c r="F3204" s="9">
        <v>0</v>
      </c>
      <c r="G3204" s="9">
        <v>10742</v>
      </c>
      <c r="H3204" s="9" t="s">
        <v>6214</v>
      </c>
      <c r="I3204" s="9" t="s">
        <v>7456</v>
      </c>
      <c r="J3204" s="9">
        <v>135</v>
      </c>
      <c r="K3204" s="9" t="s">
        <v>7458</v>
      </c>
      <c r="L3204" s="9" t="s">
        <v>7508</v>
      </c>
      <c r="M3204" s="9">
        <v>1433.65</v>
      </c>
      <c r="N3204" s="9"/>
      <c r="O3204" s="9">
        <v>1</v>
      </c>
      <c r="P3204" s="9"/>
      <c r="Q3204" s="9">
        <v>670</v>
      </c>
      <c r="R3204" s="9">
        <v>3</v>
      </c>
    </row>
    <row r="3205" spans="1:18" x14ac:dyDescent="0.3">
      <c r="A3205" s="9">
        <v>1515</v>
      </c>
      <c r="B3205" s="9" t="s">
        <v>3221</v>
      </c>
      <c r="C3205" s="9">
        <v>43</v>
      </c>
      <c r="D3205" s="9" t="s">
        <v>5018</v>
      </c>
      <c r="E3205" s="9" t="s">
        <v>5932</v>
      </c>
      <c r="F3205" s="9">
        <v>0</v>
      </c>
      <c r="G3205" s="9">
        <v>11522</v>
      </c>
      <c r="H3205" s="9" t="s">
        <v>5932</v>
      </c>
      <c r="I3205" s="9" t="s">
        <v>7455</v>
      </c>
      <c r="J3205" s="9">
        <v>138</v>
      </c>
      <c r="K3205" s="9" t="s">
        <v>7464</v>
      </c>
      <c r="L3205" s="9" t="s">
        <v>7507</v>
      </c>
      <c r="M3205" s="9">
        <v>1178.23</v>
      </c>
      <c r="N3205" s="9">
        <v>534.1</v>
      </c>
      <c r="O3205" s="9">
        <v>5</v>
      </c>
      <c r="P3205" s="9"/>
      <c r="Q3205" s="9">
        <v>514</v>
      </c>
      <c r="R3205" s="9">
        <v>7</v>
      </c>
    </row>
    <row r="3206" spans="1:18" x14ac:dyDescent="0.3">
      <c r="A3206" s="9">
        <v>1441</v>
      </c>
      <c r="B3206" s="9" t="s">
        <v>3222</v>
      </c>
      <c r="C3206" s="9">
        <v>26</v>
      </c>
      <c r="D3206" s="9" t="s">
        <v>5019</v>
      </c>
      <c r="E3206" s="9" t="s">
        <v>7009</v>
      </c>
      <c r="F3206" s="9">
        <v>0</v>
      </c>
      <c r="G3206" s="9">
        <v>10709</v>
      </c>
      <c r="H3206" s="9" t="s">
        <v>7009</v>
      </c>
      <c r="I3206" s="9" t="s">
        <v>7456</v>
      </c>
      <c r="J3206" s="9">
        <v>123</v>
      </c>
      <c r="K3206" s="9" t="s">
        <v>7502</v>
      </c>
      <c r="L3206" s="9" t="s">
        <v>7507</v>
      </c>
      <c r="M3206" s="9">
        <v>1163.55</v>
      </c>
      <c r="N3206" s="9">
        <v>731.14</v>
      </c>
      <c r="O3206" s="9">
        <v>4</v>
      </c>
      <c r="P3206" s="9">
        <v>0.1</v>
      </c>
      <c r="Q3206" s="9">
        <v>686</v>
      </c>
      <c r="R3206" s="9">
        <v>5</v>
      </c>
    </row>
    <row r="3207" spans="1:18" x14ac:dyDescent="0.3">
      <c r="A3207" s="9">
        <v>1142</v>
      </c>
      <c r="B3207" s="9" t="s">
        <v>3223</v>
      </c>
      <c r="C3207" s="9">
        <v>47</v>
      </c>
      <c r="D3207" s="9" t="s">
        <v>5020</v>
      </c>
      <c r="E3207" s="9" t="s">
        <v>7010</v>
      </c>
      <c r="F3207" s="9">
        <v>0</v>
      </c>
      <c r="G3207" s="9">
        <v>13310</v>
      </c>
      <c r="H3207" s="9" t="s">
        <v>7010</v>
      </c>
      <c r="I3207" s="9" t="s">
        <v>7456</v>
      </c>
      <c r="J3207" s="9">
        <v>113</v>
      </c>
      <c r="K3207" s="9" t="s">
        <v>7460</v>
      </c>
      <c r="L3207" s="9" t="s">
        <v>7508</v>
      </c>
      <c r="M3207" s="9">
        <v>168.21</v>
      </c>
      <c r="N3207" s="9">
        <v>105.74</v>
      </c>
      <c r="O3207" s="9">
        <v>4</v>
      </c>
      <c r="P3207" s="9"/>
      <c r="Q3207" s="9">
        <v>368</v>
      </c>
      <c r="R3207" s="9">
        <v>5</v>
      </c>
    </row>
    <row r="3208" spans="1:18" x14ac:dyDescent="0.3">
      <c r="A3208" s="9">
        <v>2214</v>
      </c>
      <c r="B3208" s="9" t="s">
        <v>3224</v>
      </c>
      <c r="C3208" s="9">
        <v>26</v>
      </c>
      <c r="D3208" s="9" t="s">
        <v>5023</v>
      </c>
      <c r="E3208" s="9" t="s">
        <v>6612</v>
      </c>
      <c r="F3208" s="9">
        <v>0</v>
      </c>
      <c r="G3208" s="9">
        <v>11350</v>
      </c>
      <c r="H3208" s="9" t="s">
        <v>6612</v>
      </c>
      <c r="I3208" s="9" t="s">
        <v>7455</v>
      </c>
      <c r="J3208" s="9">
        <v>133</v>
      </c>
      <c r="K3208" s="9" t="s">
        <v>7498</v>
      </c>
      <c r="L3208" s="9" t="s">
        <v>7509</v>
      </c>
      <c r="M3208" s="9">
        <v>387.22</v>
      </c>
      <c r="N3208" s="9">
        <v>270.58</v>
      </c>
      <c r="O3208" s="9">
        <v>4</v>
      </c>
      <c r="P3208" s="9"/>
      <c r="Q3208" s="9">
        <v>1012</v>
      </c>
      <c r="R3208" s="9">
        <v>3</v>
      </c>
    </row>
    <row r="3209" spans="1:18" x14ac:dyDescent="0.3">
      <c r="A3209" s="9">
        <v>1532</v>
      </c>
      <c r="B3209" s="9" t="s">
        <v>3225</v>
      </c>
      <c r="C3209" s="9">
        <v>29</v>
      </c>
      <c r="D3209" s="9" t="s">
        <v>5019</v>
      </c>
      <c r="E3209" s="9" t="s">
        <v>6609</v>
      </c>
      <c r="F3209" s="9">
        <v>0</v>
      </c>
      <c r="G3209" s="9">
        <v>11093</v>
      </c>
      <c r="H3209" s="9" t="s">
        <v>6609</v>
      </c>
      <c r="I3209" s="9" t="s">
        <v>7455</v>
      </c>
      <c r="J3209" s="9">
        <v>129</v>
      </c>
      <c r="K3209" s="9" t="s">
        <v>7471</v>
      </c>
      <c r="L3209" s="9" t="s">
        <v>7512</v>
      </c>
      <c r="M3209" s="9">
        <v>1445.28</v>
      </c>
      <c r="N3209" s="9">
        <v>916.71</v>
      </c>
      <c r="O3209" s="9">
        <v>1</v>
      </c>
      <c r="P3209" s="9"/>
      <c r="Q3209" s="9">
        <v>547</v>
      </c>
      <c r="R3209" s="9">
        <v>3</v>
      </c>
    </row>
    <row r="3210" spans="1:18" x14ac:dyDescent="0.3">
      <c r="A3210" s="9">
        <v>1226</v>
      </c>
      <c r="B3210" s="9" t="s">
        <v>3226</v>
      </c>
      <c r="C3210" s="9">
        <v>41</v>
      </c>
      <c r="D3210" s="9" t="s">
        <v>5019</v>
      </c>
      <c r="E3210" s="9" t="s">
        <v>6738</v>
      </c>
      <c r="F3210" s="9">
        <v>0</v>
      </c>
      <c r="G3210" s="9">
        <v>11952</v>
      </c>
      <c r="H3210" s="9" t="s">
        <v>6738</v>
      </c>
      <c r="I3210" s="9" t="s">
        <v>7455</v>
      </c>
      <c r="J3210" s="9">
        <v>146</v>
      </c>
      <c r="K3210" s="9" t="s">
        <v>7505</v>
      </c>
      <c r="L3210" s="9" t="s">
        <v>7507</v>
      </c>
      <c r="M3210" s="9">
        <v>775.98</v>
      </c>
      <c r="N3210" s="9">
        <v>344.21</v>
      </c>
      <c r="O3210" s="9">
        <v>5</v>
      </c>
      <c r="P3210" s="9">
        <v>0.05</v>
      </c>
      <c r="Q3210" s="9">
        <v>776</v>
      </c>
      <c r="R3210" s="9">
        <v>6</v>
      </c>
    </row>
    <row r="3211" spans="1:18" x14ac:dyDescent="0.3">
      <c r="A3211" s="9">
        <v>2336</v>
      </c>
      <c r="B3211" s="9" t="s">
        <v>3227</v>
      </c>
      <c r="C3211" s="9">
        <v>77</v>
      </c>
      <c r="D3211" s="9" t="s">
        <v>5023</v>
      </c>
      <c r="E3211" s="9" t="s">
        <v>6479</v>
      </c>
      <c r="F3211" s="9">
        <v>1</v>
      </c>
      <c r="G3211" s="9">
        <v>13835</v>
      </c>
      <c r="H3211" s="9" t="s">
        <v>6479</v>
      </c>
      <c r="I3211" s="9" t="s">
        <v>7455</v>
      </c>
      <c r="J3211" s="9">
        <v>134</v>
      </c>
      <c r="K3211" s="9" t="s">
        <v>7482</v>
      </c>
      <c r="L3211" s="9" t="s">
        <v>7507</v>
      </c>
      <c r="M3211" s="9">
        <v>626.89</v>
      </c>
      <c r="N3211" s="9">
        <v>311.42</v>
      </c>
      <c r="O3211" s="9">
        <v>2</v>
      </c>
      <c r="P3211" s="9"/>
      <c r="Q3211" s="9">
        <v>625</v>
      </c>
      <c r="R3211" s="9">
        <v>5</v>
      </c>
    </row>
    <row r="3212" spans="1:18" x14ac:dyDescent="0.3">
      <c r="A3212" s="9">
        <v>1948</v>
      </c>
      <c r="B3212" s="9" t="s">
        <v>3228</v>
      </c>
      <c r="C3212" s="9">
        <v>42</v>
      </c>
      <c r="D3212" s="9" t="s">
        <v>5023</v>
      </c>
      <c r="E3212" s="9" t="s">
        <v>6400</v>
      </c>
      <c r="F3212" s="9">
        <v>1</v>
      </c>
      <c r="G3212" s="9">
        <v>13776</v>
      </c>
      <c r="H3212" s="9" t="s">
        <v>6400</v>
      </c>
      <c r="I3212" s="9" t="s">
        <v>7457</v>
      </c>
      <c r="J3212" s="9">
        <v>134</v>
      </c>
      <c r="K3212" s="9" t="s">
        <v>7482</v>
      </c>
      <c r="L3212" s="9" t="s">
        <v>7507</v>
      </c>
      <c r="M3212" s="9">
        <v>1267.9100000000001</v>
      </c>
      <c r="N3212" s="9">
        <v>678.99</v>
      </c>
      <c r="O3212" s="9">
        <v>2</v>
      </c>
      <c r="P3212" s="9"/>
      <c r="Q3212" s="9">
        <v>673</v>
      </c>
      <c r="R3212" s="9">
        <v>2</v>
      </c>
    </row>
    <row r="3213" spans="1:18" x14ac:dyDescent="0.3">
      <c r="A3213" s="9">
        <v>2325</v>
      </c>
      <c r="B3213" s="9" t="s">
        <v>3229</v>
      </c>
      <c r="C3213" s="9">
        <v>1</v>
      </c>
      <c r="D3213" s="9" t="s">
        <v>5019</v>
      </c>
      <c r="E3213" s="9" t="s">
        <v>5786</v>
      </c>
      <c r="F3213" s="9">
        <v>0</v>
      </c>
      <c r="G3213" s="9">
        <v>13096</v>
      </c>
      <c r="H3213" s="9" t="s">
        <v>5786</v>
      </c>
      <c r="I3213" s="9" t="s">
        <v>7455</v>
      </c>
      <c r="J3213" s="9">
        <v>127</v>
      </c>
      <c r="K3213" s="9" t="s">
        <v>7489</v>
      </c>
      <c r="L3213" s="9" t="s">
        <v>7510</v>
      </c>
      <c r="M3213" s="9">
        <v>176.64</v>
      </c>
      <c r="N3213" s="9">
        <v>77.37</v>
      </c>
      <c r="O3213" s="9">
        <v>4</v>
      </c>
      <c r="P3213" s="9"/>
      <c r="Q3213" s="9">
        <v>603</v>
      </c>
      <c r="R3213" s="9">
        <v>5</v>
      </c>
    </row>
    <row r="3214" spans="1:18" x14ac:dyDescent="0.3">
      <c r="A3214" s="9">
        <v>1459</v>
      </c>
      <c r="B3214" s="9" t="s">
        <v>3230</v>
      </c>
      <c r="C3214" s="9">
        <v>30</v>
      </c>
      <c r="D3214" s="9" t="s">
        <v>5018</v>
      </c>
      <c r="E3214" s="9" t="s">
        <v>7011</v>
      </c>
      <c r="F3214" s="9">
        <v>0</v>
      </c>
      <c r="G3214" s="9">
        <v>11605</v>
      </c>
      <c r="H3214" s="9" t="s">
        <v>7011</v>
      </c>
      <c r="I3214" s="9" t="s">
        <v>7455</v>
      </c>
      <c r="J3214" s="9">
        <v>115</v>
      </c>
      <c r="K3214" s="9" t="s">
        <v>7481</v>
      </c>
      <c r="L3214" s="9" t="s">
        <v>7507</v>
      </c>
      <c r="M3214" s="9">
        <v>654.57000000000005</v>
      </c>
      <c r="N3214" s="9">
        <v>416.58</v>
      </c>
      <c r="O3214" s="9">
        <v>1</v>
      </c>
      <c r="P3214" s="9"/>
      <c r="Q3214" s="9">
        <v>338</v>
      </c>
      <c r="R3214" s="9">
        <v>6</v>
      </c>
    </row>
    <row r="3215" spans="1:18" x14ac:dyDescent="0.3">
      <c r="A3215" s="9">
        <v>2424</v>
      </c>
      <c r="B3215" s="9" t="s">
        <v>3231</v>
      </c>
      <c r="C3215" s="9">
        <v>50</v>
      </c>
      <c r="D3215" s="9" t="s">
        <v>5021</v>
      </c>
      <c r="E3215" s="9" t="s">
        <v>7012</v>
      </c>
      <c r="F3215" s="9">
        <v>0</v>
      </c>
      <c r="G3215" s="9">
        <v>13227</v>
      </c>
      <c r="H3215" s="9" t="s">
        <v>7012</v>
      </c>
      <c r="I3215" s="9" t="s">
        <v>7455</v>
      </c>
      <c r="J3215" s="9">
        <v>109</v>
      </c>
      <c r="K3215" s="9" t="s">
        <v>7466</v>
      </c>
      <c r="L3215" s="9" t="s">
        <v>7509</v>
      </c>
      <c r="M3215" s="9">
        <v>594.77</v>
      </c>
      <c r="N3215" s="9">
        <v>331.89</v>
      </c>
      <c r="O3215" s="9">
        <v>2</v>
      </c>
      <c r="P3215" s="9"/>
      <c r="Q3215" s="9">
        <v>575</v>
      </c>
      <c r="R3215" s="9">
        <v>6</v>
      </c>
    </row>
    <row r="3216" spans="1:18" x14ac:dyDescent="0.3">
      <c r="A3216" s="9">
        <v>1550</v>
      </c>
      <c r="B3216" s="9" t="s">
        <v>3232</v>
      </c>
      <c r="C3216" s="9">
        <v>23</v>
      </c>
      <c r="D3216" s="9" t="s">
        <v>5021</v>
      </c>
      <c r="E3216" s="9" t="s">
        <v>7013</v>
      </c>
      <c r="F3216" s="9">
        <v>1</v>
      </c>
      <c r="G3216" s="9">
        <v>11681</v>
      </c>
      <c r="H3216" s="9" t="s">
        <v>7013</v>
      </c>
      <c r="I3216" s="9" t="s">
        <v>7457</v>
      </c>
      <c r="J3216" s="9">
        <v>126</v>
      </c>
      <c r="K3216" s="9" t="s">
        <v>7469</v>
      </c>
      <c r="L3216" s="9" t="s">
        <v>7508</v>
      </c>
      <c r="M3216" s="9">
        <v>557.28</v>
      </c>
      <c r="N3216" s="9">
        <v>380.81</v>
      </c>
      <c r="O3216" s="9">
        <v>1</v>
      </c>
      <c r="P3216" s="9"/>
      <c r="Q3216" s="9">
        <v>441</v>
      </c>
      <c r="R3216" s="9">
        <v>3</v>
      </c>
    </row>
    <row r="3217" spans="1:18" x14ac:dyDescent="0.3">
      <c r="A3217" s="9">
        <v>1392</v>
      </c>
      <c r="B3217" s="9" t="s">
        <v>3233</v>
      </c>
      <c r="C3217" s="9">
        <v>52</v>
      </c>
      <c r="D3217" s="9" t="s">
        <v>5019</v>
      </c>
      <c r="E3217" s="9" t="s">
        <v>7014</v>
      </c>
      <c r="F3217" s="9">
        <v>0</v>
      </c>
      <c r="G3217" s="9">
        <v>11854</v>
      </c>
      <c r="H3217" s="9" t="s">
        <v>7014</v>
      </c>
      <c r="I3217" s="9" t="s">
        <v>7455</v>
      </c>
      <c r="J3217" s="9">
        <v>103</v>
      </c>
      <c r="K3217" s="9" t="s">
        <v>7472</v>
      </c>
      <c r="L3217" s="9" t="s">
        <v>7508</v>
      </c>
      <c r="M3217" s="9">
        <v>496.15</v>
      </c>
      <c r="N3217" s="9">
        <v>286.18</v>
      </c>
      <c r="O3217" s="9">
        <v>5</v>
      </c>
      <c r="P3217" s="9"/>
      <c r="Q3217" s="9">
        <v>350</v>
      </c>
      <c r="R3217" s="9">
        <v>4</v>
      </c>
    </row>
    <row r="3218" spans="1:18" x14ac:dyDescent="0.3">
      <c r="A3218" s="9">
        <v>1844</v>
      </c>
      <c r="B3218" s="9" t="s">
        <v>3234</v>
      </c>
      <c r="C3218" s="9">
        <v>42</v>
      </c>
      <c r="D3218" s="9" t="s">
        <v>5018</v>
      </c>
      <c r="E3218" s="9" t="s">
        <v>7015</v>
      </c>
      <c r="F3218" s="9">
        <v>0</v>
      </c>
      <c r="G3218" s="9">
        <v>12266</v>
      </c>
      <c r="H3218" s="9" t="s">
        <v>7015</v>
      </c>
      <c r="I3218" s="9" t="s">
        <v>7457</v>
      </c>
      <c r="J3218" s="9">
        <v>136</v>
      </c>
      <c r="K3218" s="9" t="s">
        <v>7503</v>
      </c>
      <c r="L3218" s="9" t="s">
        <v>7508</v>
      </c>
      <c r="M3218" s="9">
        <v>354.61</v>
      </c>
      <c r="N3218" s="9">
        <v>197.47</v>
      </c>
      <c r="O3218" s="9">
        <v>4</v>
      </c>
      <c r="P3218" s="9"/>
      <c r="Q3218" s="9">
        <v>626</v>
      </c>
      <c r="R3218" s="9">
        <v>3</v>
      </c>
    </row>
    <row r="3219" spans="1:18" x14ac:dyDescent="0.3">
      <c r="A3219" s="9">
        <v>2230</v>
      </c>
      <c r="B3219" s="9" t="s">
        <v>3235</v>
      </c>
      <c r="C3219" s="9">
        <v>54</v>
      </c>
      <c r="D3219" s="9" t="s">
        <v>5023</v>
      </c>
      <c r="E3219" s="9" t="s">
        <v>5578</v>
      </c>
      <c r="F3219" s="9">
        <v>0</v>
      </c>
      <c r="G3219" s="9">
        <v>10560</v>
      </c>
      <c r="H3219" s="9" t="s">
        <v>5578</v>
      </c>
      <c r="I3219" s="9" t="s">
        <v>7456</v>
      </c>
      <c r="J3219" s="9">
        <v>147</v>
      </c>
      <c r="K3219" s="9" t="s">
        <v>7474</v>
      </c>
      <c r="L3219" s="9" t="s">
        <v>7507</v>
      </c>
      <c r="M3219" s="9">
        <v>300.72000000000003</v>
      </c>
      <c r="N3219" s="9">
        <v>126.73</v>
      </c>
      <c r="O3219" s="9">
        <v>3</v>
      </c>
      <c r="P3219" s="9"/>
      <c r="Q3219" s="9">
        <v>526</v>
      </c>
      <c r="R3219" s="9">
        <v>7</v>
      </c>
    </row>
    <row r="3220" spans="1:18" x14ac:dyDescent="0.3">
      <c r="A3220" s="9">
        <v>1209</v>
      </c>
      <c r="B3220" s="9" t="s">
        <v>3236</v>
      </c>
      <c r="C3220" s="9">
        <v>31</v>
      </c>
      <c r="D3220" s="9" t="s">
        <v>5022</v>
      </c>
      <c r="E3220" s="9" t="s">
        <v>6916</v>
      </c>
      <c r="F3220" s="9">
        <v>0</v>
      </c>
      <c r="G3220" s="9">
        <v>13450</v>
      </c>
      <c r="H3220" s="9" t="s">
        <v>6916</v>
      </c>
      <c r="I3220" s="9" t="s">
        <v>7457</v>
      </c>
      <c r="J3220" s="9">
        <v>105</v>
      </c>
      <c r="K3220" s="9" t="s">
        <v>7461</v>
      </c>
      <c r="L3220" s="9" t="s">
        <v>7507</v>
      </c>
      <c r="M3220" s="9">
        <v>978.59</v>
      </c>
      <c r="N3220" s="9">
        <v>435.28</v>
      </c>
      <c r="O3220" s="9">
        <v>4</v>
      </c>
      <c r="P3220" s="9"/>
      <c r="Q3220" s="9">
        <v>649</v>
      </c>
      <c r="R3220" s="9">
        <v>5</v>
      </c>
    </row>
    <row r="3221" spans="1:18" x14ac:dyDescent="0.3">
      <c r="A3221" s="9">
        <v>2138</v>
      </c>
      <c r="B3221" s="9" t="s">
        <v>3237</v>
      </c>
      <c r="C3221" s="9">
        <v>30</v>
      </c>
      <c r="D3221" s="9" t="s">
        <v>5019</v>
      </c>
      <c r="E3221" s="9" t="s">
        <v>7016</v>
      </c>
      <c r="F3221" s="9">
        <v>0</v>
      </c>
      <c r="G3221" s="9">
        <v>10891</v>
      </c>
      <c r="H3221" s="9" t="s">
        <v>7016</v>
      </c>
      <c r="I3221" s="9" t="s">
        <v>7455</v>
      </c>
      <c r="J3221" s="9">
        <v>120</v>
      </c>
      <c r="K3221" s="9" t="s">
        <v>7488</v>
      </c>
      <c r="L3221" s="9" t="s">
        <v>7508</v>
      </c>
      <c r="M3221" s="9">
        <v>1383.12</v>
      </c>
      <c r="N3221" s="9">
        <v>905.75</v>
      </c>
      <c r="O3221" s="9">
        <v>3</v>
      </c>
      <c r="P3221" s="9"/>
      <c r="Q3221" s="9">
        <v>416</v>
      </c>
      <c r="R3221" s="9">
        <v>2</v>
      </c>
    </row>
    <row r="3222" spans="1:18" x14ac:dyDescent="0.3">
      <c r="A3222" s="9">
        <v>1645</v>
      </c>
      <c r="B3222" s="9" t="s">
        <v>3238</v>
      </c>
      <c r="C3222" s="9">
        <v>48</v>
      </c>
      <c r="D3222" s="9" t="s">
        <v>5020</v>
      </c>
      <c r="E3222" s="9" t="s">
        <v>5669</v>
      </c>
      <c r="F3222" s="9">
        <v>0</v>
      </c>
      <c r="G3222" s="9">
        <v>13265</v>
      </c>
      <c r="H3222" s="9" t="s">
        <v>5669</v>
      </c>
      <c r="I3222" s="9" t="s">
        <v>7457</v>
      </c>
      <c r="J3222" s="9">
        <v>120</v>
      </c>
      <c r="K3222" s="9" t="s">
        <v>7488</v>
      </c>
      <c r="L3222" s="9" t="s">
        <v>7510</v>
      </c>
      <c r="M3222" s="9">
        <v>787.83</v>
      </c>
      <c r="N3222" s="9">
        <v>549.28</v>
      </c>
      <c r="O3222" s="9">
        <v>2</v>
      </c>
      <c r="P3222" s="9"/>
      <c r="Q3222" s="9">
        <v>344</v>
      </c>
      <c r="R3222" s="9">
        <v>7</v>
      </c>
    </row>
    <row r="3223" spans="1:18" x14ac:dyDescent="0.3">
      <c r="A3223" s="9">
        <v>2274</v>
      </c>
      <c r="B3223" s="9" t="s">
        <v>3239</v>
      </c>
      <c r="C3223" s="9">
        <v>39</v>
      </c>
      <c r="D3223" s="9" t="s">
        <v>5018</v>
      </c>
      <c r="E3223" s="9" t="s">
        <v>7017</v>
      </c>
      <c r="F3223" s="9">
        <v>0</v>
      </c>
      <c r="G3223" s="9">
        <v>13111</v>
      </c>
      <c r="H3223" s="9" t="s">
        <v>7017</v>
      </c>
      <c r="I3223" s="9" t="s">
        <v>7457</v>
      </c>
      <c r="J3223" s="9">
        <v>105</v>
      </c>
      <c r="K3223" s="9" t="s">
        <v>7461</v>
      </c>
      <c r="L3223" s="9" t="s">
        <v>7510</v>
      </c>
      <c r="M3223" s="9">
        <v>482.06</v>
      </c>
      <c r="N3223" s="9">
        <v>252.87</v>
      </c>
      <c r="O3223" s="9">
        <v>3</v>
      </c>
      <c r="P3223" s="9"/>
      <c r="Q3223" s="9">
        <v>467</v>
      </c>
      <c r="R3223" s="9">
        <v>5</v>
      </c>
    </row>
    <row r="3224" spans="1:18" x14ac:dyDescent="0.3">
      <c r="A3224" s="9">
        <v>1218</v>
      </c>
      <c r="B3224" s="9" t="s">
        <v>3240</v>
      </c>
      <c r="C3224" s="9">
        <v>38</v>
      </c>
      <c r="D3224" s="9" t="s">
        <v>5020</v>
      </c>
      <c r="E3224" s="9" t="s">
        <v>5186</v>
      </c>
      <c r="F3224" s="9">
        <v>1</v>
      </c>
      <c r="G3224" s="9">
        <v>10596</v>
      </c>
      <c r="H3224" s="9" t="s">
        <v>5186</v>
      </c>
      <c r="I3224" s="9" t="s">
        <v>7457</v>
      </c>
      <c r="J3224" s="9">
        <v>110</v>
      </c>
      <c r="K3224" s="9" t="s">
        <v>7493</v>
      </c>
      <c r="L3224" s="9" t="s">
        <v>7510</v>
      </c>
      <c r="M3224" s="9">
        <v>280.77999999999997</v>
      </c>
      <c r="N3224" s="9">
        <v>180.55</v>
      </c>
      <c r="O3224" s="9">
        <v>1</v>
      </c>
      <c r="P3224" s="9"/>
      <c r="Q3224" s="9">
        <v>802</v>
      </c>
      <c r="R3224" s="9">
        <v>2</v>
      </c>
    </row>
    <row r="3225" spans="1:18" x14ac:dyDescent="0.3">
      <c r="A3225" s="9">
        <v>1406</v>
      </c>
      <c r="B3225" s="9" t="s">
        <v>3241</v>
      </c>
      <c r="C3225" s="9">
        <v>63</v>
      </c>
      <c r="D3225" s="9" t="s">
        <v>5020</v>
      </c>
      <c r="E3225" s="9" t="s">
        <v>6660</v>
      </c>
      <c r="F3225" s="9">
        <v>0</v>
      </c>
      <c r="G3225" s="9">
        <v>12390</v>
      </c>
      <c r="H3225" s="9" t="s">
        <v>6660</v>
      </c>
      <c r="I3225" s="9" t="s">
        <v>7457</v>
      </c>
      <c r="J3225" s="9">
        <v>116</v>
      </c>
      <c r="K3225" s="9" t="s">
        <v>7480</v>
      </c>
      <c r="L3225" s="9" t="s">
        <v>7510</v>
      </c>
      <c r="M3225" s="9">
        <v>1253.71</v>
      </c>
      <c r="N3225" s="9">
        <v>737.53</v>
      </c>
      <c r="O3225" s="9">
        <v>3</v>
      </c>
      <c r="P3225" s="9"/>
      <c r="Q3225" s="9">
        <v>399</v>
      </c>
      <c r="R3225" s="9">
        <v>5</v>
      </c>
    </row>
    <row r="3226" spans="1:18" x14ac:dyDescent="0.3">
      <c r="A3226" s="9">
        <v>2466</v>
      </c>
      <c r="B3226" s="9" t="s">
        <v>3242</v>
      </c>
      <c r="C3226" s="9">
        <v>49</v>
      </c>
      <c r="D3226" s="9" t="s">
        <v>5019</v>
      </c>
      <c r="E3226" s="9" t="s">
        <v>5859</v>
      </c>
      <c r="F3226" s="9">
        <v>0</v>
      </c>
      <c r="G3226" s="9">
        <v>12550</v>
      </c>
      <c r="H3226" s="9" t="s">
        <v>5859</v>
      </c>
      <c r="I3226" s="9" t="s">
        <v>7457</v>
      </c>
      <c r="J3226" s="9">
        <v>125</v>
      </c>
      <c r="K3226" s="9" t="s">
        <v>7479</v>
      </c>
      <c r="L3226" s="9" t="s">
        <v>7509</v>
      </c>
      <c r="M3226" s="9">
        <v>1458.66</v>
      </c>
      <c r="N3226" s="9">
        <v>1003.15</v>
      </c>
      <c r="O3226" s="9">
        <v>2</v>
      </c>
      <c r="P3226" s="9"/>
      <c r="Q3226" s="9">
        <v>657</v>
      </c>
      <c r="R3226" s="9">
        <v>5</v>
      </c>
    </row>
    <row r="3227" spans="1:18" x14ac:dyDescent="0.3">
      <c r="A3227" s="9">
        <v>2377</v>
      </c>
      <c r="B3227" s="9" t="s">
        <v>3243</v>
      </c>
      <c r="C3227" s="9">
        <v>10</v>
      </c>
      <c r="D3227" s="9" t="s">
        <v>5018</v>
      </c>
      <c r="E3227" s="9" t="s">
        <v>7018</v>
      </c>
      <c r="F3227" s="9">
        <v>0</v>
      </c>
      <c r="G3227" s="9">
        <v>10449</v>
      </c>
      <c r="H3227" s="9" t="s">
        <v>7018</v>
      </c>
      <c r="I3227" s="9" t="s">
        <v>7457</v>
      </c>
      <c r="J3227" s="9">
        <v>144</v>
      </c>
      <c r="K3227" s="9" t="s">
        <v>7462</v>
      </c>
      <c r="L3227" s="9" t="s">
        <v>7508</v>
      </c>
      <c r="M3227" s="9">
        <v>556.28</v>
      </c>
      <c r="N3227" s="9">
        <v>262.25</v>
      </c>
      <c r="O3227" s="9">
        <v>2</v>
      </c>
      <c r="P3227" s="9">
        <v>0.2</v>
      </c>
      <c r="Q3227" s="9">
        <v>407</v>
      </c>
      <c r="R3227" s="9">
        <v>6</v>
      </c>
    </row>
    <row r="3228" spans="1:18" x14ac:dyDescent="0.3">
      <c r="A3228" s="9">
        <v>1887</v>
      </c>
      <c r="B3228" s="9" t="s">
        <v>3244</v>
      </c>
      <c r="C3228" s="9">
        <v>51</v>
      </c>
      <c r="D3228" s="9" t="s">
        <v>5020</v>
      </c>
      <c r="E3228" s="9" t="s">
        <v>6504</v>
      </c>
      <c r="F3228" s="9">
        <v>1</v>
      </c>
      <c r="G3228" s="9">
        <v>12383</v>
      </c>
      <c r="H3228" s="9" t="s">
        <v>6504</v>
      </c>
      <c r="I3228" s="9" t="s">
        <v>7457</v>
      </c>
      <c r="J3228" s="9">
        <v>125</v>
      </c>
      <c r="K3228" s="9" t="s">
        <v>7479</v>
      </c>
      <c r="L3228" s="9" t="s">
        <v>7509</v>
      </c>
      <c r="M3228" s="9">
        <v>471.88</v>
      </c>
      <c r="N3228" s="9">
        <v>265.88</v>
      </c>
      <c r="O3228" s="9">
        <v>4</v>
      </c>
      <c r="P3228" s="9"/>
      <c r="Q3228" s="9">
        <v>825</v>
      </c>
      <c r="R3228" s="9">
        <v>4</v>
      </c>
    </row>
    <row r="3229" spans="1:18" x14ac:dyDescent="0.3">
      <c r="A3229" s="9">
        <v>1557</v>
      </c>
      <c r="B3229" s="9" t="s">
        <v>3245</v>
      </c>
      <c r="C3229" s="9">
        <v>50</v>
      </c>
      <c r="D3229" s="9" t="s">
        <v>5018</v>
      </c>
      <c r="E3229" s="9" t="s">
        <v>6807</v>
      </c>
      <c r="F3229" s="9">
        <v>0</v>
      </c>
      <c r="G3229" s="9">
        <v>12051</v>
      </c>
      <c r="H3229" s="9" t="s">
        <v>6807</v>
      </c>
      <c r="I3229" s="9" t="s">
        <v>7457</v>
      </c>
      <c r="J3229" s="9">
        <v>130</v>
      </c>
      <c r="K3229" s="9" t="s">
        <v>7487</v>
      </c>
      <c r="L3229" s="9" t="s">
        <v>7507</v>
      </c>
      <c r="M3229" s="9">
        <v>922.16</v>
      </c>
      <c r="N3229" s="9">
        <v>481.96</v>
      </c>
      <c r="O3229" s="9">
        <v>2</v>
      </c>
      <c r="P3229" s="9"/>
      <c r="Q3229" s="9">
        <v>1012</v>
      </c>
      <c r="R3229" s="9">
        <v>3</v>
      </c>
    </row>
    <row r="3230" spans="1:18" x14ac:dyDescent="0.3">
      <c r="A3230" s="9">
        <v>1549</v>
      </c>
      <c r="B3230" s="9" t="s">
        <v>3246</v>
      </c>
      <c r="C3230" s="9">
        <v>57</v>
      </c>
      <c r="D3230" s="9" t="s">
        <v>5021</v>
      </c>
      <c r="E3230" s="9" t="s">
        <v>5724</v>
      </c>
      <c r="F3230" s="9">
        <v>1</v>
      </c>
      <c r="G3230" s="9">
        <v>11825</v>
      </c>
      <c r="H3230" s="9" t="s">
        <v>5724</v>
      </c>
      <c r="I3230" s="9" t="s">
        <v>7456</v>
      </c>
      <c r="J3230" s="9">
        <v>114</v>
      </c>
      <c r="K3230" s="9" t="s">
        <v>7463</v>
      </c>
      <c r="L3230" s="9" t="s">
        <v>7510</v>
      </c>
      <c r="M3230" s="9">
        <v>1174.23</v>
      </c>
      <c r="N3230" s="9">
        <v>660.52</v>
      </c>
      <c r="O3230" s="9">
        <v>1</v>
      </c>
      <c r="P3230" s="9">
        <v>0.05</v>
      </c>
      <c r="Q3230" s="9">
        <v>807</v>
      </c>
      <c r="R3230" s="9">
        <v>3</v>
      </c>
    </row>
    <row r="3231" spans="1:18" x14ac:dyDescent="0.3">
      <c r="A3231" s="9">
        <v>1141</v>
      </c>
      <c r="B3231" s="9" t="s">
        <v>3247</v>
      </c>
      <c r="C3231" s="9">
        <v>25</v>
      </c>
      <c r="D3231" s="9" t="s">
        <v>5022</v>
      </c>
      <c r="E3231" s="9" t="s">
        <v>5776</v>
      </c>
      <c r="F3231" s="9">
        <v>0</v>
      </c>
      <c r="G3231" s="9">
        <v>12806</v>
      </c>
      <c r="H3231" s="9" t="s">
        <v>5776</v>
      </c>
      <c r="I3231" s="9" t="s">
        <v>7456</v>
      </c>
      <c r="J3231" s="9">
        <v>122</v>
      </c>
      <c r="K3231" s="9" t="s">
        <v>7465</v>
      </c>
      <c r="L3231" s="9" t="s">
        <v>7510</v>
      </c>
      <c r="M3231" s="9">
        <v>710.33</v>
      </c>
      <c r="N3231" s="9">
        <v>341.43</v>
      </c>
      <c r="O3231" s="9">
        <v>3</v>
      </c>
      <c r="P3231" s="9"/>
      <c r="Q3231" s="9">
        <v>822</v>
      </c>
      <c r="R3231" s="9">
        <v>3</v>
      </c>
    </row>
    <row r="3232" spans="1:18" x14ac:dyDescent="0.3">
      <c r="A3232" s="9">
        <v>1611</v>
      </c>
      <c r="B3232" s="9" t="s">
        <v>3248</v>
      </c>
      <c r="C3232" s="9">
        <v>44</v>
      </c>
      <c r="D3232" s="9" t="s">
        <v>5020</v>
      </c>
      <c r="E3232" s="9" t="s">
        <v>6424</v>
      </c>
      <c r="F3232" s="9">
        <v>1</v>
      </c>
      <c r="G3232" s="9">
        <v>12564</v>
      </c>
      <c r="H3232" s="9" t="s">
        <v>6424</v>
      </c>
      <c r="I3232" s="9" t="s">
        <v>7455</v>
      </c>
      <c r="J3232" s="9">
        <v>143</v>
      </c>
      <c r="K3232" s="9" t="s">
        <v>7475</v>
      </c>
      <c r="L3232" s="9" t="s">
        <v>7508</v>
      </c>
      <c r="M3232" s="9">
        <v>963.61</v>
      </c>
      <c r="N3232" s="9">
        <v>529.33000000000004</v>
      </c>
      <c r="O3232" s="9">
        <v>5</v>
      </c>
      <c r="P3232" s="9">
        <v>0.05</v>
      </c>
      <c r="Q3232" s="9">
        <v>588</v>
      </c>
      <c r="R3232" s="9">
        <v>3</v>
      </c>
    </row>
    <row r="3233" spans="1:18" x14ac:dyDescent="0.3">
      <c r="A3233" s="9">
        <v>1500</v>
      </c>
      <c r="B3233" s="9" t="s">
        <v>3249</v>
      </c>
      <c r="C3233" s="9">
        <v>41</v>
      </c>
      <c r="D3233" s="9" t="s">
        <v>5020</v>
      </c>
      <c r="E3233" s="9" t="s">
        <v>7019</v>
      </c>
      <c r="F3233" s="9">
        <v>0</v>
      </c>
      <c r="G3233" s="9">
        <v>13568</v>
      </c>
      <c r="H3233" s="9" t="s">
        <v>7019</v>
      </c>
      <c r="I3233" s="9" t="s">
        <v>7455</v>
      </c>
      <c r="J3233" s="9">
        <v>128</v>
      </c>
      <c r="K3233" s="9" t="s">
        <v>7473</v>
      </c>
      <c r="L3233" s="9" t="s">
        <v>7510</v>
      </c>
      <c r="M3233" s="9">
        <v>1089</v>
      </c>
      <c r="N3233" s="9">
        <v>639.72</v>
      </c>
      <c r="O3233" s="9">
        <v>2</v>
      </c>
      <c r="P3233" s="9">
        <v>0.2</v>
      </c>
      <c r="Q3233" s="9">
        <v>570</v>
      </c>
      <c r="R3233" s="9">
        <v>3</v>
      </c>
    </row>
    <row r="3234" spans="1:18" x14ac:dyDescent="0.3">
      <c r="A3234" s="9">
        <v>1839</v>
      </c>
      <c r="B3234" s="9" t="s">
        <v>3250</v>
      </c>
      <c r="C3234" s="9">
        <v>25</v>
      </c>
      <c r="D3234" s="9" t="s">
        <v>5018</v>
      </c>
      <c r="E3234" s="9" t="s">
        <v>5601</v>
      </c>
      <c r="F3234" s="9">
        <v>0</v>
      </c>
      <c r="G3234" s="9">
        <v>11249</v>
      </c>
      <c r="H3234" s="9" t="s">
        <v>5601</v>
      </c>
      <c r="I3234" s="9" t="s">
        <v>7455</v>
      </c>
      <c r="J3234" s="9">
        <v>130</v>
      </c>
      <c r="K3234" s="9" t="s">
        <v>7487</v>
      </c>
      <c r="L3234" s="9" t="s">
        <v>7508</v>
      </c>
      <c r="M3234" s="9">
        <v>1442.86</v>
      </c>
      <c r="N3234" s="9">
        <v>612.29999999999995</v>
      </c>
      <c r="O3234" s="9">
        <v>3</v>
      </c>
      <c r="P3234" s="9"/>
      <c r="Q3234" s="9">
        <v>608</v>
      </c>
      <c r="R3234" s="9">
        <v>3</v>
      </c>
    </row>
    <row r="3235" spans="1:18" x14ac:dyDescent="0.3">
      <c r="A3235" s="9">
        <v>1701</v>
      </c>
      <c r="B3235" s="9" t="s">
        <v>3251</v>
      </c>
      <c r="C3235" s="9">
        <v>54</v>
      </c>
      <c r="D3235" s="9" t="s">
        <v>5022</v>
      </c>
      <c r="E3235" s="9" t="s">
        <v>5721</v>
      </c>
      <c r="F3235" s="9">
        <v>1</v>
      </c>
      <c r="G3235" s="9">
        <v>11173</v>
      </c>
      <c r="H3235" s="9" t="s">
        <v>5721</v>
      </c>
      <c r="I3235" s="9" t="s">
        <v>7455</v>
      </c>
      <c r="J3235" s="9">
        <v>119</v>
      </c>
      <c r="K3235" s="9" t="s">
        <v>7459</v>
      </c>
      <c r="L3235" s="9" t="s">
        <v>7507</v>
      </c>
      <c r="M3235" s="9">
        <v>289.3</v>
      </c>
      <c r="N3235" s="9">
        <v>180.2</v>
      </c>
      <c r="O3235" s="9">
        <v>4</v>
      </c>
      <c r="P3235" s="9">
        <v>0.1</v>
      </c>
      <c r="Q3235" s="9">
        <v>991</v>
      </c>
      <c r="R3235" s="9">
        <v>3</v>
      </c>
    </row>
    <row r="3236" spans="1:18" x14ac:dyDescent="0.3">
      <c r="A3236" s="9">
        <v>1595</v>
      </c>
      <c r="B3236" s="9" t="s">
        <v>3252</v>
      </c>
      <c r="C3236" s="9">
        <v>36</v>
      </c>
      <c r="D3236" s="9" t="s">
        <v>5021</v>
      </c>
      <c r="E3236" s="9" t="s">
        <v>7020</v>
      </c>
      <c r="F3236" s="9">
        <v>1</v>
      </c>
      <c r="G3236" s="9">
        <v>12285</v>
      </c>
      <c r="H3236" s="9" t="s">
        <v>7020</v>
      </c>
      <c r="I3236" s="9" t="s">
        <v>7455</v>
      </c>
      <c r="J3236" s="9">
        <v>138</v>
      </c>
      <c r="K3236" s="9" t="s">
        <v>7464</v>
      </c>
      <c r="L3236" s="9" t="s">
        <v>7510</v>
      </c>
      <c r="M3236" s="9">
        <v>1496.2</v>
      </c>
      <c r="N3236" s="9">
        <v>915.61</v>
      </c>
      <c r="O3236" s="9">
        <v>5</v>
      </c>
      <c r="P3236" s="9"/>
      <c r="Q3236" s="9">
        <v>839</v>
      </c>
      <c r="R3236" s="9">
        <v>4</v>
      </c>
    </row>
    <row r="3237" spans="1:18" x14ac:dyDescent="0.3">
      <c r="A3237" s="9">
        <v>1280</v>
      </c>
      <c r="B3237" s="9" t="s">
        <v>3253</v>
      </c>
      <c r="C3237" s="9">
        <v>57</v>
      </c>
      <c r="D3237" s="9" t="s">
        <v>5020</v>
      </c>
      <c r="E3237" s="9" t="s">
        <v>7021</v>
      </c>
      <c r="F3237" s="9">
        <v>0</v>
      </c>
      <c r="G3237" s="9">
        <v>11683</v>
      </c>
      <c r="H3237" s="9" t="s">
        <v>7021</v>
      </c>
      <c r="I3237" s="9" t="s">
        <v>7455</v>
      </c>
      <c r="J3237" s="9">
        <v>142</v>
      </c>
      <c r="K3237" s="9" t="s">
        <v>7500</v>
      </c>
      <c r="L3237" s="9" t="s">
        <v>7510</v>
      </c>
      <c r="M3237" s="9">
        <v>618.63</v>
      </c>
      <c r="N3237" s="9">
        <v>410.86</v>
      </c>
      <c r="O3237" s="9">
        <v>4</v>
      </c>
      <c r="P3237" s="9"/>
      <c r="Q3237" s="9">
        <v>413</v>
      </c>
      <c r="R3237" s="9">
        <v>2</v>
      </c>
    </row>
    <row r="3238" spans="1:18" x14ac:dyDescent="0.3">
      <c r="A3238" s="9">
        <v>1423</v>
      </c>
      <c r="B3238" s="9" t="s">
        <v>3254</v>
      </c>
      <c r="C3238" s="9">
        <v>28</v>
      </c>
      <c r="D3238" s="9" t="s">
        <v>5019</v>
      </c>
      <c r="E3238" s="9" t="s">
        <v>7022</v>
      </c>
      <c r="F3238" s="9">
        <v>1</v>
      </c>
      <c r="G3238" s="9">
        <v>12150</v>
      </c>
      <c r="H3238" s="9" t="s">
        <v>7022</v>
      </c>
      <c r="I3238" s="9" t="s">
        <v>7456</v>
      </c>
      <c r="J3238" s="9">
        <v>120</v>
      </c>
      <c r="K3238" s="9" t="s">
        <v>7488</v>
      </c>
      <c r="L3238" s="9" t="s">
        <v>7509</v>
      </c>
      <c r="M3238" s="9">
        <v>1098.6400000000001</v>
      </c>
      <c r="N3238" s="9">
        <v>579.80999999999995</v>
      </c>
      <c r="O3238" s="9">
        <v>1</v>
      </c>
      <c r="P3238" s="9"/>
      <c r="Q3238" s="9">
        <v>529</v>
      </c>
      <c r="R3238" s="9">
        <v>1</v>
      </c>
    </row>
    <row r="3239" spans="1:18" x14ac:dyDescent="0.3">
      <c r="A3239" s="9">
        <v>1855</v>
      </c>
      <c r="B3239" s="9" t="s">
        <v>3255</v>
      </c>
      <c r="C3239" s="9">
        <v>18</v>
      </c>
      <c r="D3239" s="9" t="s">
        <v>5018</v>
      </c>
      <c r="E3239" s="9" t="s">
        <v>6316</v>
      </c>
      <c r="F3239" s="9">
        <v>0</v>
      </c>
      <c r="G3239" s="9">
        <v>11198</v>
      </c>
      <c r="H3239" s="9" t="s">
        <v>6316</v>
      </c>
      <c r="I3239" s="9" t="s">
        <v>7456</v>
      </c>
      <c r="J3239" s="9">
        <v>135</v>
      </c>
      <c r="K3239" s="9" t="s">
        <v>7458</v>
      </c>
      <c r="L3239" s="9" t="s">
        <v>7508</v>
      </c>
      <c r="M3239" s="9">
        <v>880</v>
      </c>
      <c r="N3239" s="9">
        <v>368.28</v>
      </c>
      <c r="O3239" s="9">
        <v>4</v>
      </c>
      <c r="P3239" s="9"/>
      <c r="Q3239" s="9">
        <v>805</v>
      </c>
      <c r="R3239" s="9">
        <v>5</v>
      </c>
    </row>
    <row r="3240" spans="1:18" x14ac:dyDescent="0.3">
      <c r="A3240" s="9">
        <v>1269</v>
      </c>
      <c r="B3240" s="9" t="s">
        <v>3256</v>
      </c>
      <c r="C3240" s="9">
        <v>36</v>
      </c>
      <c r="D3240" s="9" t="s">
        <v>5018</v>
      </c>
      <c r="E3240" s="9" t="s">
        <v>6721</v>
      </c>
      <c r="F3240" s="9">
        <v>0</v>
      </c>
      <c r="G3240" s="9">
        <v>11009</v>
      </c>
      <c r="H3240" s="9" t="s">
        <v>6721</v>
      </c>
      <c r="I3240" s="9" t="s">
        <v>7456</v>
      </c>
      <c r="J3240" s="9">
        <v>122</v>
      </c>
      <c r="K3240" s="9" t="s">
        <v>7465</v>
      </c>
      <c r="L3240" s="9" t="s">
        <v>7508</v>
      </c>
      <c r="M3240" s="9">
        <v>755.67</v>
      </c>
      <c r="N3240" s="9">
        <v>406.88</v>
      </c>
      <c r="O3240" s="9">
        <v>3</v>
      </c>
      <c r="P3240" s="9"/>
      <c r="Q3240" s="9">
        <v>428</v>
      </c>
      <c r="R3240" s="9">
        <v>5</v>
      </c>
    </row>
    <row r="3241" spans="1:18" x14ac:dyDescent="0.3">
      <c r="A3241" s="9">
        <v>1153</v>
      </c>
      <c r="B3241" s="9" t="s">
        <v>3257</v>
      </c>
      <c r="C3241" s="9">
        <v>43</v>
      </c>
      <c r="D3241" s="9" t="s">
        <v>5020</v>
      </c>
      <c r="E3241" s="9" t="s">
        <v>6964</v>
      </c>
      <c r="F3241" s="9">
        <v>0</v>
      </c>
      <c r="G3241" s="9">
        <v>13532</v>
      </c>
      <c r="H3241" s="9" t="s">
        <v>6964</v>
      </c>
      <c r="I3241" s="9" t="s">
        <v>7457</v>
      </c>
      <c r="J3241" s="9">
        <v>115</v>
      </c>
      <c r="K3241" s="9" t="s">
        <v>7481</v>
      </c>
      <c r="L3241" s="9" t="s">
        <v>7510</v>
      </c>
      <c r="M3241" s="9">
        <v>1062.21</v>
      </c>
      <c r="N3241" s="9">
        <v>468.73</v>
      </c>
      <c r="O3241" s="9">
        <v>5</v>
      </c>
      <c r="P3241" s="9"/>
      <c r="Q3241" s="9">
        <v>423</v>
      </c>
      <c r="R3241" s="9">
        <v>8</v>
      </c>
    </row>
    <row r="3242" spans="1:18" x14ac:dyDescent="0.3">
      <c r="A3242" s="9">
        <v>1613</v>
      </c>
      <c r="B3242" s="9" t="s">
        <v>3258</v>
      </c>
      <c r="C3242" s="9">
        <v>31</v>
      </c>
      <c r="D3242" s="9" t="s">
        <v>5021</v>
      </c>
      <c r="E3242" s="9" t="s">
        <v>7023</v>
      </c>
      <c r="F3242" s="9">
        <v>0</v>
      </c>
      <c r="G3242" s="9">
        <v>11771</v>
      </c>
      <c r="H3242" s="9" t="s">
        <v>7023</v>
      </c>
      <c r="I3242" s="9" t="s">
        <v>7457</v>
      </c>
      <c r="J3242" s="9">
        <v>111</v>
      </c>
      <c r="K3242" s="9" t="s">
        <v>7476</v>
      </c>
      <c r="L3242" s="9" t="s">
        <v>7512</v>
      </c>
      <c r="M3242" s="9">
        <v>623.84</v>
      </c>
      <c r="N3242" s="9">
        <v>370.71</v>
      </c>
      <c r="O3242" s="9">
        <v>4</v>
      </c>
      <c r="P3242" s="9">
        <v>0.05</v>
      </c>
      <c r="Q3242" s="9">
        <v>390</v>
      </c>
      <c r="R3242" s="9">
        <v>3</v>
      </c>
    </row>
    <row r="3243" spans="1:18" x14ac:dyDescent="0.3">
      <c r="A3243" s="9">
        <v>1661</v>
      </c>
      <c r="B3243" s="9" t="s">
        <v>3259</v>
      </c>
      <c r="C3243" s="9">
        <v>-5</v>
      </c>
      <c r="D3243" s="9" t="s">
        <v>5020</v>
      </c>
      <c r="E3243" s="9" t="s">
        <v>7024</v>
      </c>
      <c r="F3243" s="9">
        <v>0</v>
      </c>
      <c r="G3243" s="9">
        <v>13105</v>
      </c>
      <c r="H3243" s="9" t="s">
        <v>7024</v>
      </c>
      <c r="I3243" s="9" t="s">
        <v>7455</v>
      </c>
      <c r="J3243" s="9">
        <v>134</v>
      </c>
      <c r="K3243" s="9" t="s">
        <v>7482</v>
      </c>
      <c r="L3243" s="9" t="s">
        <v>7510</v>
      </c>
      <c r="M3243" s="9">
        <v>232.86</v>
      </c>
      <c r="N3243" s="9">
        <v>96.44</v>
      </c>
      <c r="O3243" s="9">
        <v>4</v>
      </c>
      <c r="P3243" s="9"/>
      <c r="Q3243" s="9">
        <v>356</v>
      </c>
      <c r="R3243" s="9">
        <v>10</v>
      </c>
    </row>
    <row r="3244" spans="1:18" x14ac:dyDescent="0.3">
      <c r="A3244" s="9">
        <v>1082</v>
      </c>
      <c r="B3244" s="9" t="s">
        <v>3260</v>
      </c>
      <c r="C3244" s="9">
        <v>150</v>
      </c>
      <c r="D3244" s="9" t="s">
        <v>5023</v>
      </c>
      <c r="E3244" s="9" t="s">
        <v>7025</v>
      </c>
      <c r="F3244" s="9">
        <v>0</v>
      </c>
      <c r="G3244" s="9">
        <v>11707</v>
      </c>
      <c r="H3244" s="9" t="s">
        <v>7025</v>
      </c>
      <c r="I3244" s="9" t="s">
        <v>7456</v>
      </c>
      <c r="J3244" s="9">
        <v>124</v>
      </c>
      <c r="K3244" s="9" t="s">
        <v>7497</v>
      </c>
      <c r="L3244" s="9" t="s">
        <v>7508</v>
      </c>
      <c r="M3244" s="9">
        <v>758.9</v>
      </c>
      <c r="N3244" s="9">
        <v>388.71</v>
      </c>
      <c r="O3244" s="9">
        <v>1</v>
      </c>
      <c r="P3244" s="9"/>
      <c r="Q3244" s="9">
        <v>520</v>
      </c>
      <c r="R3244" s="9">
        <v>5</v>
      </c>
    </row>
    <row r="3245" spans="1:18" x14ac:dyDescent="0.3">
      <c r="A3245" s="9">
        <v>1946</v>
      </c>
      <c r="B3245" s="9" t="s">
        <v>3261</v>
      </c>
      <c r="C3245" s="9">
        <v>45</v>
      </c>
      <c r="D3245" s="9" t="s">
        <v>5020</v>
      </c>
      <c r="E3245" s="9" t="s">
        <v>5720</v>
      </c>
      <c r="F3245" s="9">
        <v>0</v>
      </c>
      <c r="G3245" s="9">
        <v>12565</v>
      </c>
      <c r="H3245" s="9" t="s">
        <v>5720</v>
      </c>
      <c r="I3245" s="9" t="s">
        <v>7455</v>
      </c>
      <c r="J3245" s="9">
        <v>106</v>
      </c>
      <c r="K3245" s="9" t="s">
        <v>7477</v>
      </c>
      <c r="L3245" s="9" t="s">
        <v>7508</v>
      </c>
      <c r="M3245" s="9">
        <v>806.78</v>
      </c>
      <c r="N3245" s="9"/>
      <c r="O3245" s="9">
        <v>3</v>
      </c>
      <c r="P3245" s="9"/>
      <c r="Q3245" s="9">
        <v>380</v>
      </c>
      <c r="R3245" s="9">
        <v>9</v>
      </c>
    </row>
    <row r="3246" spans="1:18" x14ac:dyDescent="0.3">
      <c r="A3246" s="9">
        <v>1898</v>
      </c>
      <c r="B3246" s="9" t="s">
        <v>3262</v>
      </c>
      <c r="C3246" s="9">
        <v>50</v>
      </c>
      <c r="D3246" s="9" t="s">
        <v>5022</v>
      </c>
      <c r="E3246" s="9" t="s">
        <v>5925</v>
      </c>
      <c r="F3246" s="9">
        <v>0</v>
      </c>
      <c r="G3246" s="9">
        <v>10439</v>
      </c>
      <c r="H3246" s="9" t="s">
        <v>5925</v>
      </c>
      <c r="I3246" s="9" t="s">
        <v>7456</v>
      </c>
      <c r="J3246" s="9">
        <v>117</v>
      </c>
      <c r="K3246" s="9" t="s">
        <v>7483</v>
      </c>
      <c r="L3246" s="9" t="s">
        <v>7510</v>
      </c>
      <c r="M3246" s="9">
        <v>342.76</v>
      </c>
      <c r="N3246" s="9">
        <v>137.44999999999999</v>
      </c>
      <c r="O3246" s="9">
        <v>4</v>
      </c>
      <c r="P3246" s="9"/>
      <c r="Q3246" s="9">
        <v>599</v>
      </c>
      <c r="R3246" s="9">
        <v>7</v>
      </c>
    </row>
    <row r="3247" spans="1:18" x14ac:dyDescent="0.3">
      <c r="A3247" s="9">
        <v>2449</v>
      </c>
      <c r="B3247" s="9" t="s">
        <v>3263</v>
      </c>
      <c r="C3247" s="9">
        <v>34</v>
      </c>
      <c r="D3247" s="9" t="s">
        <v>5022</v>
      </c>
      <c r="E3247" s="9" t="s">
        <v>7026</v>
      </c>
      <c r="F3247" s="9">
        <v>1</v>
      </c>
      <c r="G3247" s="9">
        <v>11308</v>
      </c>
      <c r="H3247" s="9" t="s">
        <v>7026</v>
      </c>
      <c r="I3247" s="9" t="s">
        <v>7456</v>
      </c>
      <c r="J3247" s="9">
        <v>128</v>
      </c>
      <c r="K3247" s="9" t="s">
        <v>7473</v>
      </c>
      <c r="L3247" s="9" t="s">
        <v>7507</v>
      </c>
      <c r="M3247" s="9">
        <v>1406.65</v>
      </c>
      <c r="N3247" s="9">
        <v>968.01</v>
      </c>
      <c r="O3247" s="9">
        <v>3</v>
      </c>
      <c r="P3247" s="9"/>
      <c r="Q3247" s="9">
        <v>879</v>
      </c>
      <c r="R3247" s="9">
        <v>5</v>
      </c>
    </row>
    <row r="3248" spans="1:18" x14ac:dyDescent="0.3">
      <c r="A3248" s="9">
        <v>2298</v>
      </c>
      <c r="B3248" s="9" t="s">
        <v>3264</v>
      </c>
      <c r="C3248" s="9">
        <v>33</v>
      </c>
      <c r="D3248" s="9" t="s">
        <v>5023</v>
      </c>
      <c r="E3248" s="9" t="s">
        <v>6647</v>
      </c>
      <c r="F3248" s="9">
        <v>0</v>
      </c>
      <c r="G3248" s="9">
        <v>12272</v>
      </c>
      <c r="H3248" s="9" t="s">
        <v>6647</v>
      </c>
      <c r="I3248" s="9" t="s">
        <v>7455</v>
      </c>
      <c r="J3248" s="9">
        <v>131</v>
      </c>
      <c r="K3248" s="9" t="s">
        <v>7504</v>
      </c>
      <c r="L3248" s="9" t="s">
        <v>7510</v>
      </c>
      <c r="M3248" s="9">
        <v>379.84</v>
      </c>
      <c r="N3248" s="9">
        <v>265.45</v>
      </c>
      <c r="O3248" s="9">
        <v>2</v>
      </c>
      <c r="P3248" s="9">
        <v>0.05</v>
      </c>
      <c r="Q3248" s="9">
        <v>435</v>
      </c>
      <c r="R3248" s="9">
        <v>1</v>
      </c>
    </row>
    <row r="3249" spans="1:18" x14ac:dyDescent="0.3">
      <c r="A3249" s="9">
        <v>1283</v>
      </c>
      <c r="B3249" s="9" t="s">
        <v>3265</v>
      </c>
      <c r="C3249" s="9">
        <v>61</v>
      </c>
      <c r="D3249" s="9" t="s">
        <v>5022</v>
      </c>
      <c r="E3249" s="9" t="s">
        <v>7027</v>
      </c>
      <c r="F3249" s="9">
        <v>1</v>
      </c>
      <c r="G3249" s="9">
        <v>12612</v>
      </c>
      <c r="H3249" s="9" t="s">
        <v>7027</v>
      </c>
      <c r="I3249" s="9" t="s">
        <v>7455</v>
      </c>
      <c r="J3249" s="9">
        <v>136</v>
      </c>
      <c r="K3249" s="9" t="s">
        <v>7503</v>
      </c>
      <c r="L3249" s="9" t="s">
        <v>7509</v>
      </c>
      <c r="M3249" s="9">
        <v>643.38</v>
      </c>
      <c r="N3249" s="9">
        <v>364.57</v>
      </c>
      <c r="O3249" s="9">
        <v>1</v>
      </c>
      <c r="P3249" s="9"/>
      <c r="Q3249" s="9">
        <v>472</v>
      </c>
      <c r="R3249" s="9">
        <v>3</v>
      </c>
    </row>
    <row r="3250" spans="1:18" x14ac:dyDescent="0.3">
      <c r="A3250" s="9">
        <v>1979</v>
      </c>
      <c r="B3250" s="9" t="s">
        <v>3266</v>
      </c>
      <c r="C3250" s="9">
        <v>16</v>
      </c>
      <c r="D3250" s="9" t="s">
        <v>5022</v>
      </c>
      <c r="E3250" s="9" t="s">
        <v>6225</v>
      </c>
      <c r="F3250" s="9">
        <v>0</v>
      </c>
      <c r="G3250" s="9">
        <v>13328</v>
      </c>
      <c r="H3250" s="9" t="s">
        <v>6225</v>
      </c>
      <c r="I3250" s="9" t="s">
        <v>7457</v>
      </c>
      <c r="J3250" s="9">
        <v>109</v>
      </c>
      <c r="K3250" s="9" t="s">
        <v>7466</v>
      </c>
      <c r="L3250" s="9" t="s">
        <v>7508</v>
      </c>
      <c r="M3250" s="9">
        <v>274.64999999999998</v>
      </c>
      <c r="N3250" s="9"/>
      <c r="O3250" s="9">
        <v>1</v>
      </c>
      <c r="P3250" s="9"/>
      <c r="Q3250" s="9">
        <v>474</v>
      </c>
      <c r="R3250" s="9">
        <v>4</v>
      </c>
    </row>
    <row r="3251" spans="1:18" x14ac:dyDescent="0.3">
      <c r="A3251" s="9">
        <v>1172</v>
      </c>
      <c r="B3251" s="9" t="s">
        <v>3267</v>
      </c>
      <c r="C3251" s="9">
        <v>-5</v>
      </c>
      <c r="D3251" s="9" t="s">
        <v>5019</v>
      </c>
      <c r="E3251" s="9" t="s">
        <v>6058</v>
      </c>
      <c r="F3251" s="9">
        <v>0</v>
      </c>
      <c r="G3251" s="9">
        <v>12030</v>
      </c>
      <c r="H3251" s="9" t="s">
        <v>6058</v>
      </c>
      <c r="I3251" s="9" t="s">
        <v>7456</v>
      </c>
      <c r="J3251" s="9">
        <v>110</v>
      </c>
      <c r="K3251" s="9" t="s">
        <v>7493</v>
      </c>
      <c r="L3251" s="9" t="s">
        <v>7508</v>
      </c>
      <c r="M3251" s="9">
        <v>826.91</v>
      </c>
      <c r="N3251" s="9">
        <v>556.78</v>
      </c>
      <c r="O3251" s="9">
        <v>1</v>
      </c>
      <c r="P3251" s="9"/>
      <c r="Q3251" s="9">
        <v>544</v>
      </c>
      <c r="R3251" s="9">
        <v>5</v>
      </c>
    </row>
    <row r="3252" spans="1:18" x14ac:dyDescent="0.3">
      <c r="A3252" s="9">
        <v>2350</v>
      </c>
      <c r="B3252" s="9" t="s">
        <v>3268</v>
      </c>
      <c r="C3252" s="9">
        <v>42</v>
      </c>
      <c r="D3252" s="9" t="s">
        <v>5018</v>
      </c>
      <c r="E3252" s="9" t="s">
        <v>5783</v>
      </c>
      <c r="F3252" s="9">
        <v>0</v>
      </c>
      <c r="G3252" s="9">
        <v>13130</v>
      </c>
      <c r="H3252" s="9" t="s">
        <v>5783</v>
      </c>
      <c r="I3252" s="9" t="s">
        <v>7457</v>
      </c>
      <c r="J3252" s="9">
        <v>121</v>
      </c>
      <c r="K3252" s="9" t="s">
        <v>7495</v>
      </c>
      <c r="L3252" s="9" t="s">
        <v>7510</v>
      </c>
      <c r="M3252" s="9">
        <v>496.07</v>
      </c>
      <c r="N3252" s="9">
        <v>335.8</v>
      </c>
      <c r="O3252" s="9">
        <v>3</v>
      </c>
      <c r="P3252" s="9"/>
      <c r="Q3252" s="9">
        <v>443</v>
      </c>
      <c r="R3252" s="9">
        <v>3</v>
      </c>
    </row>
    <row r="3253" spans="1:18" x14ac:dyDescent="0.3">
      <c r="A3253" s="9">
        <v>2086</v>
      </c>
      <c r="B3253" s="9" t="s">
        <v>3269</v>
      </c>
      <c r="C3253" s="9">
        <v>49</v>
      </c>
      <c r="D3253" s="9" t="s">
        <v>5022</v>
      </c>
      <c r="E3253" s="9" t="s">
        <v>5082</v>
      </c>
      <c r="F3253" s="9">
        <v>0</v>
      </c>
      <c r="G3253" s="9">
        <v>11967</v>
      </c>
      <c r="H3253" s="9" t="s">
        <v>5082</v>
      </c>
      <c r="I3253" s="9" t="s">
        <v>7457</v>
      </c>
      <c r="J3253" s="9">
        <v>134</v>
      </c>
      <c r="K3253" s="9" t="s">
        <v>7482</v>
      </c>
      <c r="L3253" s="9" t="s">
        <v>7507</v>
      </c>
      <c r="M3253" s="9">
        <v>759.45</v>
      </c>
      <c r="N3253" s="9"/>
      <c r="O3253" s="9">
        <v>4</v>
      </c>
      <c r="P3253" s="9"/>
      <c r="Q3253" s="9">
        <v>561</v>
      </c>
      <c r="R3253" s="9">
        <v>5</v>
      </c>
    </row>
    <row r="3254" spans="1:18" x14ac:dyDescent="0.3">
      <c r="A3254" s="9">
        <v>2096</v>
      </c>
      <c r="B3254" s="9" t="s">
        <v>3270</v>
      </c>
      <c r="C3254" s="9">
        <v>42</v>
      </c>
      <c r="D3254" s="9" t="s">
        <v>5018</v>
      </c>
      <c r="E3254" s="9" t="s">
        <v>6113</v>
      </c>
      <c r="F3254" s="9">
        <v>0</v>
      </c>
      <c r="G3254" s="9">
        <v>10245</v>
      </c>
      <c r="H3254" s="9" t="s">
        <v>6113</v>
      </c>
      <c r="I3254" s="9" t="s">
        <v>7457</v>
      </c>
      <c r="J3254" s="9">
        <v>131</v>
      </c>
      <c r="K3254" s="9" t="s">
        <v>7504</v>
      </c>
      <c r="L3254" s="9" t="s">
        <v>7508</v>
      </c>
      <c r="M3254" s="9">
        <v>375.69</v>
      </c>
      <c r="N3254" s="9"/>
      <c r="O3254" s="9">
        <v>4</v>
      </c>
      <c r="P3254" s="9"/>
      <c r="Q3254" s="9">
        <v>454</v>
      </c>
      <c r="R3254" s="9">
        <v>6</v>
      </c>
    </row>
    <row r="3255" spans="1:18" x14ac:dyDescent="0.3">
      <c r="A3255" s="9">
        <v>1762</v>
      </c>
      <c r="B3255" s="9" t="s">
        <v>3271</v>
      </c>
      <c r="C3255" s="9">
        <v>26</v>
      </c>
      <c r="D3255" s="9" t="s">
        <v>5021</v>
      </c>
      <c r="E3255" s="9" t="s">
        <v>5352</v>
      </c>
      <c r="F3255" s="9">
        <v>1</v>
      </c>
      <c r="G3255" s="9">
        <v>11542</v>
      </c>
      <c r="H3255" s="9" t="s">
        <v>5352</v>
      </c>
      <c r="I3255" s="9" t="s">
        <v>7457</v>
      </c>
      <c r="J3255" s="9">
        <v>129</v>
      </c>
      <c r="K3255" s="9" t="s">
        <v>7471</v>
      </c>
      <c r="L3255" s="9" t="s">
        <v>7510</v>
      </c>
      <c r="M3255" s="9">
        <v>127.97</v>
      </c>
      <c r="N3255" s="9">
        <v>54.06</v>
      </c>
      <c r="O3255" s="9">
        <v>3</v>
      </c>
      <c r="P3255" s="9"/>
      <c r="Q3255" s="9">
        <v>783</v>
      </c>
      <c r="R3255" s="9">
        <v>7</v>
      </c>
    </row>
    <row r="3256" spans="1:18" x14ac:dyDescent="0.3">
      <c r="A3256" s="9">
        <v>2398</v>
      </c>
      <c r="B3256" s="9" t="s">
        <v>3272</v>
      </c>
      <c r="C3256" s="9">
        <v>57</v>
      </c>
      <c r="D3256" s="9" t="s">
        <v>5020</v>
      </c>
      <c r="E3256" s="9" t="s">
        <v>7028</v>
      </c>
      <c r="F3256" s="9">
        <v>1</v>
      </c>
      <c r="G3256" s="9">
        <v>11237</v>
      </c>
      <c r="H3256" s="9" t="s">
        <v>7028</v>
      </c>
      <c r="I3256" s="9" t="s">
        <v>7456</v>
      </c>
      <c r="J3256" s="9">
        <v>143</v>
      </c>
      <c r="K3256" s="9" t="s">
        <v>7475</v>
      </c>
      <c r="L3256" s="9" t="s">
        <v>7507</v>
      </c>
      <c r="M3256" s="9">
        <v>1179.8800000000001</v>
      </c>
      <c r="N3256" s="9">
        <v>503.26</v>
      </c>
      <c r="O3256" s="9">
        <v>3</v>
      </c>
      <c r="P3256" s="9"/>
      <c r="Q3256" s="9">
        <v>367</v>
      </c>
      <c r="R3256" s="9">
        <v>2</v>
      </c>
    </row>
    <row r="3257" spans="1:18" x14ac:dyDescent="0.3">
      <c r="A3257" s="9">
        <v>1632</v>
      </c>
      <c r="B3257" s="9" t="s">
        <v>3273</v>
      </c>
      <c r="C3257" s="9">
        <v>200</v>
      </c>
      <c r="D3257" s="9" t="s">
        <v>5019</v>
      </c>
      <c r="E3257" s="9" t="s">
        <v>5380</v>
      </c>
      <c r="F3257" s="9">
        <v>0</v>
      </c>
      <c r="G3257" s="9">
        <v>12975</v>
      </c>
      <c r="H3257" s="9" t="s">
        <v>5380</v>
      </c>
      <c r="I3257" s="9" t="s">
        <v>7456</v>
      </c>
      <c r="J3257" s="9">
        <v>143</v>
      </c>
      <c r="K3257" s="9" t="s">
        <v>7475</v>
      </c>
      <c r="L3257" s="9" t="s">
        <v>7510</v>
      </c>
      <c r="M3257" s="9">
        <v>979.58</v>
      </c>
      <c r="N3257" s="9">
        <v>655.33000000000004</v>
      </c>
      <c r="O3257" s="9">
        <v>2</v>
      </c>
      <c r="P3257" s="9">
        <v>0.1</v>
      </c>
      <c r="Q3257" s="9">
        <v>723</v>
      </c>
      <c r="R3257" s="9">
        <v>4</v>
      </c>
    </row>
    <row r="3258" spans="1:18" x14ac:dyDescent="0.3">
      <c r="A3258" s="9">
        <v>1786</v>
      </c>
      <c r="B3258" s="9" t="s">
        <v>3274</v>
      </c>
      <c r="C3258" s="9">
        <v>14</v>
      </c>
      <c r="D3258" s="9" t="s">
        <v>5023</v>
      </c>
      <c r="E3258" s="9" t="s">
        <v>7029</v>
      </c>
      <c r="F3258" s="9">
        <v>0</v>
      </c>
      <c r="G3258" s="9">
        <v>11613</v>
      </c>
      <c r="H3258" s="9" t="s">
        <v>7029</v>
      </c>
      <c r="I3258" s="9" t="s">
        <v>7457</v>
      </c>
      <c r="J3258" s="9">
        <v>111</v>
      </c>
      <c r="K3258" s="9" t="s">
        <v>7476</v>
      </c>
      <c r="L3258" s="9" t="s">
        <v>7510</v>
      </c>
      <c r="M3258" s="9">
        <v>544.07000000000005</v>
      </c>
      <c r="N3258" s="9">
        <v>360.58</v>
      </c>
      <c r="O3258" s="9">
        <v>5</v>
      </c>
      <c r="P3258" s="9">
        <v>0.05</v>
      </c>
      <c r="Q3258" s="9">
        <v>373</v>
      </c>
      <c r="R3258" s="9">
        <v>3</v>
      </c>
    </row>
    <row r="3259" spans="1:18" x14ac:dyDescent="0.3">
      <c r="A3259" s="9">
        <v>1942</v>
      </c>
      <c r="B3259" s="9" t="s">
        <v>3275</v>
      </c>
      <c r="C3259" s="9">
        <v>43</v>
      </c>
      <c r="D3259" s="9" t="s">
        <v>5021</v>
      </c>
      <c r="E3259" s="9" t="s">
        <v>7030</v>
      </c>
      <c r="F3259" s="9">
        <v>0</v>
      </c>
      <c r="G3259" s="9">
        <v>11724</v>
      </c>
      <c r="H3259" s="9" t="s">
        <v>7030</v>
      </c>
      <c r="I3259" s="9" t="s">
        <v>7456</v>
      </c>
      <c r="J3259" s="9">
        <v>133</v>
      </c>
      <c r="K3259" s="9" t="s">
        <v>7498</v>
      </c>
      <c r="L3259" s="9" t="s">
        <v>7510</v>
      </c>
      <c r="M3259" s="9">
        <v>118.87</v>
      </c>
      <c r="N3259" s="9">
        <v>63.04</v>
      </c>
      <c r="O3259" s="9">
        <v>5</v>
      </c>
      <c r="P3259" s="9"/>
      <c r="Q3259" s="9">
        <v>523</v>
      </c>
      <c r="R3259" s="9">
        <v>5</v>
      </c>
    </row>
    <row r="3260" spans="1:18" x14ac:dyDescent="0.3">
      <c r="A3260" s="9">
        <v>2011</v>
      </c>
      <c r="B3260" s="9" t="s">
        <v>3276</v>
      </c>
      <c r="C3260" s="9">
        <v>47</v>
      </c>
      <c r="D3260" s="9" t="s">
        <v>5019</v>
      </c>
      <c r="E3260" s="9" t="s">
        <v>7031</v>
      </c>
      <c r="F3260" s="9">
        <v>1</v>
      </c>
      <c r="G3260" s="9">
        <v>10952</v>
      </c>
      <c r="H3260" s="9" t="s">
        <v>7031</v>
      </c>
      <c r="I3260" s="9" t="s">
        <v>7457</v>
      </c>
      <c r="J3260" s="9">
        <v>146</v>
      </c>
      <c r="K3260" s="9" t="s">
        <v>7505</v>
      </c>
      <c r="L3260" s="9" t="s">
        <v>7508</v>
      </c>
      <c r="M3260" s="9">
        <v>1305.08</v>
      </c>
      <c r="N3260" s="9"/>
      <c r="O3260" s="9">
        <v>1</v>
      </c>
      <c r="P3260" s="9">
        <v>0.1</v>
      </c>
      <c r="Q3260" s="9">
        <v>1348</v>
      </c>
      <c r="R3260" s="9">
        <v>5</v>
      </c>
    </row>
    <row r="3261" spans="1:18" x14ac:dyDescent="0.3">
      <c r="A3261" s="9">
        <v>1397</v>
      </c>
      <c r="B3261" s="9" t="s">
        <v>3277</v>
      </c>
      <c r="C3261" s="9">
        <v>69</v>
      </c>
      <c r="D3261" s="9" t="s">
        <v>5019</v>
      </c>
      <c r="E3261" s="9" t="s">
        <v>5066</v>
      </c>
      <c r="F3261" s="9">
        <v>0</v>
      </c>
      <c r="G3261" s="9">
        <v>12866</v>
      </c>
      <c r="H3261" s="9" t="s">
        <v>5066</v>
      </c>
      <c r="I3261" s="9" t="s">
        <v>7455</v>
      </c>
      <c r="J3261" s="9">
        <v>101</v>
      </c>
      <c r="K3261" s="9" t="s">
        <v>7478</v>
      </c>
      <c r="L3261" s="9" t="s">
        <v>7507</v>
      </c>
      <c r="M3261" s="9">
        <v>296.2</v>
      </c>
      <c r="N3261" s="9">
        <v>175.72</v>
      </c>
      <c r="O3261" s="9">
        <v>4</v>
      </c>
      <c r="P3261" s="9">
        <v>0.1</v>
      </c>
      <c r="Q3261" s="9">
        <v>434</v>
      </c>
      <c r="R3261" s="9">
        <v>5</v>
      </c>
    </row>
    <row r="3262" spans="1:18" x14ac:dyDescent="0.3">
      <c r="A3262" s="9">
        <v>2143</v>
      </c>
      <c r="B3262" s="9" t="s">
        <v>3278</v>
      </c>
      <c r="C3262" s="9">
        <v>46</v>
      </c>
      <c r="D3262" s="9" t="s">
        <v>5023</v>
      </c>
      <c r="E3262" s="9" t="s">
        <v>5789</v>
      </c>
      <c r="F3262" s="9">
        <v>0</v>
      </c>
      <c r="G3262" s="9">
        <v>12263</v>
      </c>
      <c r="H3262" s="9" t="s">
        <v>5789</v>
      </c>
      <c r="I3262" s="9" t="s">
        <v>7457</v>
      </c>
      <c r="J3262" s="9">
        <v>121</v>
      </c>
      <c r="K3262" s="9" t="s">
        <v>7495</v>
      </c>
      <c r="L3262" s="9" t="s">
        <v>7509</v>
      </c>
      <c r="M3262" s="9">
        <v>1399.58</v>
      </c>
      <c r="N3262" s="9">
        <v>898.67</v>
      </c>
      <c r="O3262" s="9">
        <v>1</v>
      </c>
      <c r="P3262" s="9"/>
      <c r="Q3262" s="9">
        <v>370</v>
      </c>
      <c r="R3262" s="9">
        <v>7</v>
      </c>
    </row>
    <row r="3263" spans="1:18" x14ac:dyDescent="0.3">
      <c r="A3263" s="9">
        <v>1933</v>
      </c>
      <c r="B3263" s="9" t="s">
        <v>3279</v>
      </c>
      <c r="C3263" s="9">
        <v>17</v>
      </c>
      <c r="D3263" s="9" t="s">
        <v>5023</v>
      </c>
      <c r="E3263" s="9" t="s">
        <v>5415</v>
      </c>
      <c r="F3263" s="9">
        <v>0</v>
      </c>
      <c r="G3263" s="9">
        <v>13474</v>
      </c>
      <c r="H3263" s="9" t="s">
        <v>5415</v>
      </c>
      <c r="I3263" s="9" t="s">
        <v>7455</v>
      </c>
      <c r="J3263" s="9">
        <v>123</v>
      </c>
      <c r="K3263" s="9" t="s">
        <v>7502</v>
      </c>
      <c r="L3263" s="9" t="s">
        <v>7509</v>
      </c>
      <c r="M3263" s="9">
        <v>743.96</v>
      </c>
      <c r="N3263" s="9">
        <v>460.89</v>
      </c>
      <c r="O3263" s="9">
        <v>4</v>
      </c>
      <c r="P3263" s="9"/>
      <c r="Q3263" s="9">
        <v>529</v>
      </c>
      <c r="R3263" s="9">
        <v>6</v>
      </c>
    </row>
    <row r="3264" spans="1:18" x14ac:dyDescent="0.3">
      <c r="A3264" s="9">
        <v>2460</v>
      </c>
      <c r="B3264" s="9" t="s">
        <v>3280</v>
      </c>
      <c r="C3264" s="9">
        <v>18</v>
      </c>
      <c r="D3264" s="9" t="s">
        <v>5018</v>
      </c>
      <c r="E3264" s="9" t="s">
        <v>5997</v>
      </c>
      <c r="F3264" s="9">
        <v>0</v>
      </c>
      <c r="G3264" s="9">
        <v>10282</v>
      </c>
      <c r="H3264" s="9" t="s">
        <v>5997</v>
      </c>
      <c r="I3264" s="9" t="s">
        <v>7457</v>
      </c>
      <c r="J3264" s="9">
        <v>109</v>
      </c>
      <c r="K3264" s="9" t="s">
        <v>7466</v>
      </c>
      <c r="L3264" s="9" t="s">
        <v>7508</v>
      </c>
      <c r="M3264" s="9">
        <v>543.55999999999995</v>
      </c>
      <c r="N3264" s="9">
        <v>317.81</v>
      </c>
      <c r="O3264" s="9">
        <v>4</v>
      </c>
      <c r="P3264" s="9"/>
      <c r="Q3264" s="9">
        <v>949</v>
      </c>
      <c r="R3264" s="9">
        <v>6</v>
      </c>
    </row>
    <row r="3265" spans="1:18" x14ac:dyDescent="0.3">
      <c r="A3265" s="9">
        <v>1675</v>
      </c>
      <c r="B3265" s="9" t="s">
        <v>3281</v>
      </c>
      <c r="C3265" s="9">
        <v>-5</v>
      </c>
      <c r="D3265" s="9" t="s">
        <v>5020</v>
      </c>
      <c r="E3265" s="9" t="s">
        <v>7032</v>
      </c>
      <c r="F3265" s="9">
        <v>0</v>
      </c>
      <c r="G3265" s="9">
        <v>13902</v>
      </c>
      <c r="H3265" s="9" t="s">
        <v>7032</v>
      </c>
      <c r="I3265" s="9" t="s">
        <v>7457</v>
      </c>
      <c r="J3265" s="9">
        <v>101</v>
      </c>
      <c r="K3265" s="9" t="s">
        <v>7478</v>
      </c>
      <c r="L3265" s="9" t="s">
        <v>7508</v>
      </c>
      <c r="M3265" s="9">
        <v>1125.55</v>
      </c>
      <c r="N3265" s="9">
        <v>528.39</v>
      </c>
      <c r="O3265" s="9">
        <v>2</v>
      </c>
      <c r="P3265" s="9"/>
      <c r="Q3265" s="9">
        <v>1030</v>
      </c>
      <c r="R3265" s="9">
        <v>4</v>
      </c>
    </row>
    <row r="3266" spans="1:18" x14ac:dyDescent="0.3">
      <c r="A3266" s="9">
        <v>1935</v>
      </c>
      <c r="B3266" s="9" t="s">
        <v>3282</v>
      </c>
      <c r="C3266" s="9">
        <v>-10</v>
      </c>
      <c r="D3266" s="9" t="s">
        <v>5021</v>
      </c>
      <c r="E3266" s="9" t="s">
        <v>6059</v>
      </c>
      <c r="F3266" s="9">
        <v>0</v>
      </c>
      <c r="G3266" s="9">
        <v>13644</v>
      </c>
      <c r="H3266" s="9" t="s">
        <v>6059</v>
      </c>
      <c r="I3266" s="9" t="s">
        <v>7456</v>
      </c>
      <c r="J3266" s="9">
        <v>121</v>
      </c>
      <c r="K3266" s="9" t="s">
        <v>7495</v>
      </c>
      <c r="L3266" s="9" t="s">
        <v>7510</v>
      </c>
      <c r="M3266" s="9">
        <v>1321.42</v>
      </c>
      <c r="N3266" s="9">
        <v>632.63</v>
      </c>
      <c r="O3266" s="9">
        <v>3</v>
      </c>
      <c r="P3266" s="9"/>
      <c r="Q3266" s="9">
        <v>468</v>
      </c>
      <c r="R3266" s="9">
        <v>9</v>
      </c>
    </row>
    <row r="3267" spans="1:18" x14ac:dyDescent="0.3">
      <c r="A3267" s="9">
        <v>1464</v>
      </c>
      <c r="B3267" s="9" t="s">
        <v>3283</v>
      </c>
      <c r="C3267" s="9">
        <v>16</v>
      </c>
      <c r="D3267" s="9" t="s">
        <v>5020</v>
      </c>
      <c r="E3267" s="9" t="s">
        <v>7033</v>
      </c>
      <c r="F3267" s="9">
        <v>1</v>
      </c>
      <c r="G3267" s="9">
        <v>12620</v>
      </c>
      <c r="H3267" s="9" t="s">
        <v>7033</v>
      </c>
      <c r="I3267" s="9" t="s">
        <v>7455</v>
      </c>
      <c r="J3267" s="9">
        <v>122</v>
      </c>
      <c r="K3267" s="9" t="s">
        <v>7465</v>
      </c>
      <c r="L3267" s="9" t="s">
        <v>7510</v>
      </c>
      <c r="M3267" s="9">
        <v>587.53</v>
      </c>
      <c r="N3267" s="9">
        <v>362.64</v>
      </c>
      <c r="O3267" s="9">
        <v>3</v>
      </c>
      <c r="P3267" s="9"/>
      <c r="Q3267" s="9">
        <v>729</v>
      </c>
      <c r="R3267" s="9">
        <v>4</v>
      </c>
    </row>
    <row r="3268" spans="1:18" x14ac:dyDescent="0.3">
      <c r="A3268" s="9">
        <v>1285</v>
      </c>
      <c r="B3268" s="9" t="s">
        <v>3284</v>
      </c>
      <c r="C3268" s="9">
        <v>55</v>
      </c>
      <c r="D3268" s="9" t="s">
        <v>5021</v>
      </c>
      <c r="E3268" s="9" t="s">
        <v>6108</v>
      </c>
      <c r="F3268" s="9">
        <v>1</v>
      </c>
      <c r="G3268" s="9">
        <v>13286</v>
      </c>
      <c r="H3268" s="9" t="s">
        <v>6108</v>
      </c>
      <c r="I3268" s="9" t="s">
        <v>7456</v>
      </c>
      <c r="J3268" s="9">
        <v>104</v>
      </c>
      <c r="K3268" s="9" t="s">
        <v>7499</v>
      </c>
      <c r="L3268" s="9" t="s">
        <v>7507</v>
      </c>
      <c r="M3268" s="9">
        <v>640.65</v>
      </c>
      <c r="N3268" s="9">
        <v>410.52</v>
      </c>
      <c r="O3268" s="9">
        <v>3</v>
      </c>
      <c r="P3268" s="9"/>
      <c r="Q3268" s="9">
        <v>1157</v>
      </c>
      <c r="R3268" s="9">
        <v>3</v>
      </c>
    </row>
    <row r="3269" spans="1:18" x14ac:dyDescent="0.3">
      <c r="A3269" s="9">
        <v>1264</v>
      </c>
      <c r="B3269" s="9" t="s">
        <v>3285</v>
      </c>
      <c r="C3269" s="9">
        <v>32</v>
      </c>
      <c r="D3269" s="9" t="s">
        <v>5019</v>
      </c>
      <c r="E3269" s="9" t="s">
        <v>6208</v>
      </c>
      <c r="F3269" s="9">
        <v>1</v>
      </c>
      <c r="G3269" s="9">
        <v>12429</v>
      </c>
      <c r="H3269" s="9" t="s">
        <v>6208</v>
      </c>
      <c r="I3269" s="9" t="s">
        <v>7457</v>
      </c>
      <c r="J3269" s="9">
        <v>101</v>
      </c>
      <c r="K3269" s="9" t="s">
        <v>7478</v>
      </c>
      <c r="L3269" s="9" t="s">
        <v>7510</v>
      </c>
      <c r="M3269" s="9">
        <v>678.08</v>
      </c>
      <c r="N3269" s="9"/>
      <c r="O3269" s="9">
        <v>5</v>
      </c>
      <c r="P3269" s="9"/>
      <c r="Q3269" s="9">
        <v>558</v>
      </c>
      <c r="R3269" s="9">
        <v>3</v>
      </c>
    </row>
    <row r="3270" spans="1:18" x14ac:dyDescent="0.3">
      <c r="A3270" s="9">
        <v>1319</v>
      </c>
      <c r="B3270" s="9" t="s">
        <v>3286</v>
      </c>
      <c r="C3270" s="9">
        <v>54</v>
      </c>
      <c r="D3270" s="9" t="s">
        <v>5022</v>
      </c>
      <c r="E3270" s="9" t="s">
        <v>6521</v>
      </c>
      <c r="F3270" s="9">
        <v>0</v>
      </c>
      <c r="G3270" s="9">
        <v>13116</v>
      </c>
      <c r="H3270" s="9" t="s">
        <v>6521</v>
      </c>
      <c r="I3270" s="9" t="s">
        <v>7455</v>
      </c>
      <c r="J3270" s="9">
        <v>110</v>
      </c>
      <c r="K3270" s="9" t="s">
        <v>7493</v>
      </c>
      <c r="L3270" s="9" t="s">
        <v>7507</v>
      </c>
      <c r="M3270" s="9">
        <v>1387.37</v>
      </c>
      <c r="N3270" s="9">
        <v>632.9</v>
      </c>
      <c r="O3270" s="9">
        <v>3</v>
      </c>
      <c r="P3270" s="9"/>
      <c r="Q3270" s="9">
        <v>436</v>
      </c>
      <c r="R3270" s="9">
        <v>3</v>
      </c>
    </row>
    <row r="3271" spans="1:18" x14ac:dyDescent="0.3">
      <c r="A3271" s="9">
        <v>1672</v>
      </c>
      <c r="B3271" s="9" t="s">
        <v>3287</v>
      </c>
      <c r="C3271" s="9">
        <v>26</v>
      </c>
      <c r="D3271" s="9" t="s">
        <v>5022</v>
      </c>
      <c r="E3271" s="9" t="s">
        <v>6871</v>
      </c>
      <c r="F3271" s="9">
        <v>1</v>
      </c>
      <c r="G3271" s="9">
        <v>11940</v>
      </c>
      <c r="H3271" s="9" t="s">
        <v>6871</v>
      </c>
      <c r="I3271" s="9" t="s">
        <v>7457</v>
      </c>
      <c r="J3271" s="9">
        <v>115</v>
      </c>
      <c r="K3271" s="9" t="s">
        <v>7481</v>
      </c>
      <c r="L3271" s="9" t="s">
        <v>7510</v>
      </c>
      <c r="M3271" s="9">
        <v>1054.22</v>
      </c>
      <c r="N3271" s="9"/>
      <c r="O3271" s="9">
        <v>5</v>
      </c>
      <c r="P3271" s="9"/>
      <c r="Q3271" s="9">
        <v>1196</v>
      </c>
      <c r="R3271" s="9">
        <v>3</v>
      </c>
    </row>
    <row r="3272" spans="1:18" x14ac:dyDescent="0.3">
      <c r="A3272" s="9">
        <v>2399</v>
      </c>
      <c r="B3272" s="9" t="s">
        <v>3288</v>
      </c>
      <c r="C3272" s="9">
        <v>62</v>
      </c>
      <c r="D3272" s="9" t="s">
        <v>5023</v>
      </c>
      <c r="E3272" s="9" t="s">
        <v>6196</v>
      </c>
      <c r="F3272" s="9">
        <v>0</v>
      </c>
      <c r="G3272" s="9">
        <v>10171</v>
      </c>
      <c r="H3272" s="9" t="s">
        <v>6196</v>
      </c>
      <c r="I3272" s="9" t="s">
        <v>7455</v>
      </c>
      <c r="J3272" s="9">
        <v>136</v>
      </c>
      <c r="K3272" s="9" t="s">
        <v>7503</v>
      </c>
      <c r="L3272" s="9" t="s">
        <v>7510</v>
      </c>
      <c r="M3272" s="9">
        <v>409.09</v>
      </c>
      <c r="N3272" s="9">
        <v>211.38</v>
      </c>
      <c r="O3272" s="9">
        <v>1</v>
      </c>
      <c r="P3272" s="9"/>
      <c r="Q3272" s="9">
        <v>353</v>
      </c>
      <c r="R3272" s="9">
        <v>5</v>
      </c>
    </row>
    <row r="3273" spans="1:18" x14ac:dyDescent="0.3">
      <c r="A3273" s="9">
        <v>1819</v>
      </c>
      <c r="B3273" s="9" t="s">
        <v>3289</v>
      </c>
      <c r="C3273" s="9">
        <v>53</v>
      </c>
      <c r="D3273" s="9" t="s">
        <v>5023</v>
      </c>
      <c r="E3273" s="9" t="s">
        <v>7034</v>
      </c>
      <c r="F3273" s="9">
        <v>0</v>
      </c>
      <c r="G3273" s="9">
        <v>11244</v>
      </c>
      <c r="H3273" s="9" t="s">
        <v>7034</v>
      </c>
      <c r="I3273" s="9" t="s">
        <v>7455</v>
      </c>
      <c r="J3273" s="9">
        <v>129</v>
      </c>
      <c r="K3273" s="9" t="s">
        <v>7471</v>
      </c>
      <c r="L3273" s="9" t="s">
        <v>7511</v>
      </c>
      <c r="M3273" s="9">
        <v>318.25</v>
      </c>
      <c r="N3273" s="9">
        <v>181.08</v>
      </c>
      <c r="O3273" s="9">
        <v>5</v>
      </c>
      <c r="P3273" s="9"/>
      <c r="Q3273" s="9">
        <v>433</v>
      </c>
      <c r="R3273" s="9">
        <v>5</v>
      </c>
    </row>
    <row r="3274" spans="1:18" x14ac:dyDescent="0.3">
      <c r="A3274" s="9">
        <v>1088</v>
      </c>
      <c r="B3274" s="9" t="s">
        <v>3290</v>
      </c>
      <c r="C3274" s="9">
        <v>29</v>
      </c>
      <c r="D3274" s="9" t="s">
        <v>5019</v>
      </c>
      <c r="E3274" s="9" t="s">
        <v>5116</v>
      </c>
      <c r="F3274" s="9">
        <v>1</v>
      </c>
      <c r="G3274" s="9">
        <v>13456</v>
      </c>
      <c r="H3274" s="9" t="s">
        <v>5116</v>
      </c>
      <c r="I3274" s="9" t="s">
        <v>7457</v>
      </c>
      <c r="J3274" s="9">
        <v>146</v>
      </c>
      <c r="K3274" s="9" t="s">
        <v>7505</v>
      </c>
      <c r="L3274" s="9" t="s">
        <v>7508</v>
      </c>
      <c r="M3274" s="9">
        <v>384.03</v>
      </c>
      <c r="N3274" s="9">
        <v>224.44</v>
      </c>
      <c r="O3274" s="9">
        <v>4</v>
      </c>
      <c r="P3274" s="9"/>
      <c r="Q3274" s="9">
        <v>1145</v>
      </c>
      <c r="R3274" s="9">
        <v>2</v>
      </c>
    </row>
    <row r="3275" spans="1:18" x14ac:dyDescent="0.3">
      <c r="A3275" s="9">
        <v>2226</v>
      </c>
      <c r="B3275" s="9" t="s">
        <v>3291</v>
      </c>
      <c r="C3275" s="9">
        <v>15</v>
      </c>
      <c r="D3275" s="9" t="s">
        <v>5019</v>
      </c>
      <c r="E3275" s="9" t="s">
        <v>7035</v>
      </c>
      <c r="F3275" s="9">
        <v>1</v>
      </c>
      <c r="G3275" s="9">
        <v>11118</v>
      </c>
      <c r="H3275" s="9" t="s">
        <v>7035</v>
      </c>
      <c r="I3275" s="9" t="s">
        <v>7457</v>
      </c>
      <c r="J3275" s="9">
        <v>105</v>
      </c>
      <c r="K3275" s="9" t="s">
        <v>7461</v>
      </c>
      <c r="L3275" s="9" t="s">
        <v>7507</v>
      </c>
      <c r="M3275" s="9">
        <v>432.17</v>
      </c>
      <c r="N3275" s="9">
        <v>273.5</v>
      </c>
      <c r="O3275" s="9">
        <v>2</v>
      </c>
      <c r="P3275" s="9">
        <v>0.05</v>
      </c>
      <c r="Q3275" s="9">
        <v>1334</v>
      </c>
      <c r="R3275" s="9">
        <v>2</v>
      </c>
    </row>
    <row r="3276" spans="1:18" x14ac:dyDescent="0.3">
      <c r="A3276" s="9">
        <v>1820</v>
      </c>
      <c r="B3276" s="9" t="s">
        <v>3292</v>
      </c>
      <c r="C3276" s="9">
        <v>74</v>
      </c>
      <c r="D3276" s="9" t="s">
        <v>5021</v>
      </c>
      <c r="E3276" s="9" t="s">
        <v>5385</v>
      </c>
      <c r="F3276" s="9">
        <v>0</v>
      </c>
      <c r="G3276" s="9">
        <v>11882</v>
      </c>
      <c r="H3276" s="9" t="s">
        <v>5385</v>
      </c>
      <c r="I3276" s="9" t="s">
        <v>7456</v>
      </c>
      <c r="J3276" s="9">
        <v>129</v>
      </c>
      <c r="K3276" s="9" t="s">
        <v>7471</v>
      </c>
      <c r="L3276" s="9" t="s">
        <v>7509</v>
      </c>
      <c r="M3276" s="9">
        <v>383.77</v>
      </c>
      <c r="N3276" s="9">
        <v>246.27</v>
      </c>
      <c r="O3276" s="9">
        <v>2</v>
      </c>
      <c r="P3276" s="9"/>
      <c r="Q3276" s="9">
        <v>501</v>
      </c>
      <c r="R3276" s="9">
        <v>6</v>
      </c>
    </row>
    <row r="3277" spans="1:18" x14ac:dyDescent="0.3">
      <c r="A3277" s="9">
        <v>2000</v>
      </c>
      <c r="B3277" s="9" t="s">
        <v>3293</v>
      </c>
      <c r="C3277" s="9">
        <v>36</v>
      </c>
      <c r="D3277" s="9" t="s">
        <v>5019</v>
      </c>
      <c r="E3277" s="9" t="s">
        <v>5034</v>
      </c>
      <c r="F3277" s="9">
        <v>1</v>
      </c>
      <c r="G3277" s="9">
        <v>12091</v>
      </c>
      <c r="H3277" s="9" t="s">
        <v>5034</v>
      </c>
      <c r="I3277" s="9" t="s">
        <v>7456</v>
      </c>
      <c r="J3277" s="9">
        <v>147</v>
      </c>
      <c r="K3277" s="9" t="s">
        <v>7474</v>
      </c>
      <c r="L3277" s="9" t="s">
        <v>7510</v>
      </c>
      <c r="M3277" s="9">
        <v>1004.83</v>
      </c>
      <c r="N3277" s="9">
        <v>486.37</v>
      </c>
      <c r="O3277" s="9">
        <v>4</v>
      </c>
      <c r="P3277" s="9"/>
      <c r="Q3277" s="9">
        <v>593</v>
      </c>
      <c r="R3277" s="9">
        <v>3</v>
      </c>
    </row>
    <row r="3278" spans="1:18" x14ac:dyDescent="0.3">
      <c r="A3278" s="9">
        <v>1333</v>
      </c>
      <c r="B3278" s="9" t="s">
        <v>3294</v>
      </c>
      <c r="C3278" s="9">
        <v>28</v>
      </c>
      <c r="D3278" s="9" t="s">
        <v>5021</v>
      </c>
      <c r="E3278" s="9" t="s">
        <v>6542</v>
      </c>
      <c r="F3278" s="9">
        <v>1</v>
      </c>
      <c r="G3278" s="9">
        <v>12275</v>
      </c>
      <c r="H3278" s="9" t="s">
        <v>6542</v>
      </c>
      <c r="I3278" s="9" t="s">
        <v>7457</v>
      </c>
      <c r="J3278" s="9">
        <v>147</v>
      </c>
      <c r="K3278" s="9" t="s">
        <v>7474</v>
      </c>
      <c r="L3278" s="9" t="s">
        <v>7509</v>
      </c>
      <c r="M3278" s="9">
        <v>218.1</v>
      </c>
      <c r="N3278" s="9">
        <v>122.66</v>
      </c>
      <c r="O3278" s="9">
        <v>1</v>
      </c>
      <c r="P3278" s="9"/>
      <c r="Q3278" s="9">
        <v>1141</v>
      </c>
      <c r="R3278" s="9">
        <v>4</v>
      </c>
    </row>
    <row r="3279" spans="1:18" x14ac:dyDescent="0.3">
      <c r="A3279" s="9">
        <v>1221</v>
      </c>
      <c r="B3279" s="9" t="s">
        <v>3295</v>
      </c>
      <c r="C3279" s="9">
        <v>60</v>
      </c>
      <c r="D3279" s="9" t="s">
        <v>5020</v>
      </c>
      <c r="E3279" s="9" t="s">
        <v>6714</v>
      </c>
      <c r="F3279" s="9">
        <v>0</v>
      </c>
      <c r="G3279" s="9">
        <v>12621</v>
      </c>
      <c r="H3279" s="9" t="s">
        <v>6714</v>
      </c>
      <c r="I3279" s="9" t="s">
        <v>7456</v>
      </c>
      <c r="J3279" s="9">
        <v>127</v>
      </c>
      <c r="K3279" s="9" t="s">
        <v>7489</v>
      </c>
      <c r="L3279" s="9" t="s">
        <v>7507</v>
      </c>
      <c r="M3279" s="9">
        <v>611.66999999999996</v>
      </c>
      <c r="N3279" s="9">
        <v>267.33</v>
      </c>
      <c r="O3279" s="9">
        <v>2</v>
      </c>
      <c r="P3279" s="9"/>
      <c r="Q3279" s="9">
        <v>945</v>
      </c>
      <c r="R3279" s="9">
        <v>1</v>
      </c>
    </row>
    <row r="3280" spans="1:18" x14ac:dyDescent="0.3">
      <c r="A3280" s="9">
        <v>1040</v>
      </c>
      <c r="B3280" s="9" t="s">
        <v>3296</v>
      </c>
      <c r="C3280" s="9">
        <v>54</v>
      </c>
      <c r="D3280" s="9" t="s">
        <v>5023</v>
      </c>
      <c r="E3280" s="9" t="s">
        <v>6401</v>
      </c>
      <c r="F3280" s="9">
        <v>0</v>
      </c>
      <c r="G3280" s="9">
        <v>12364</v>
      </c>
      <c r="H3280" s="9" t="s">
        <v>6401</v>
      </c>
      <c r="I3280" s="9" t="s">
        <v>7456</v>
      </c>
      <c r="J3280" s="9">
        <v>125</v>
      </c>
      <c r="K3280" s="9" t="s">
        <v>7479</v>
      </c>
      <c r="L3280" s="9" t="s">
        <v>7508</v>
      </c>
      <c r="M3280" s="9">
        <v>956.33</v>
      </c>
      <c r="N3280" s="9">
        <v>624.11</v>
      </c>
      <c r="O3280" s="9">
        <v>4</v>
      </c>
      <c r="P3280" s="9"/>
      <c r="Q3280" s="9">
        <v>451</v>
      </c>
      <c r="R3280" s="9">
        <v>6</v>
      </c>
    </row>
    <row r="3281" spans="1:18" x14ac:dyDescent="0.3">
      <c r="A3281" s="9">
        <v>1067</v>
      </c>
      <c r="B3281" s="9" t="s">
        <v>3297</v>
      </c>
      <c r="C3281" s="9">
        <v>57</v>
      </c>
      <c r="D3281" s="9" t="s">
        <v>5023</v>
      </c>
      <c r="E3281" s="9" t="s">
        <v>7036</v>
      </c>
      <c r="F3281" s="9">
        <v>0</v>
      </c>
      <c r="G3281" s="9">
        <v>12778</v>
      </c>
      <c r="H3281" s="9" t="s">
        <v>7036</v>
      </c>
      <c r="I3281" s="9" t="s">
        <v>7457</v>
      </c>
      <c r="J3281" s="9">
        <v>116</v>
      </c>
      <c r="K3281" s="9" t="s">
        <v>7480</v>
      </c>
      <c r="L3281" s="9" t="s">
        <v>7509</v>
      </c>
      <c r="M3281" s="9">
        <v>471.75</v>
      </c>
      <c r="N3281" s="9">
        <v>308.35000000000002</v>
      </c>
      <c r="O3281" s="9">
        <v>2</v>
      </c>
      <c r="P3281" s="9"/>
      <c r="Q3281" s="9">
        <v>687</v>
      </c>
      <c r="R3281" s="9">
        <v>3</v>
      </c>
    </row>
    <row r="3282" spans="1:18" x14ac:dyDescent="0.3">
      <c r="A3282" s="9">
        <v>1987</v>
      </c>
      <c r="B3282" s="9" t="s">
        <v>3298</v>
      </c>
      <c r="C3282" s="9">
        <v>38</v>
      </c>
      <c r="D3282" s="9" t="s">
        <v>5022</v>
      </c>
      <c r="E3282" s="9" t="s">
        <v>7037</v>
      </c>
      <c r="F3282" s="9">
        <v>0</v>
      </c>
      <c r="G3282" s="9">
        <v>13406</v>
      </c>
      <c r="H3282" s="9" t="s">
        <v>7037</v>
      </c>
      <c r="I3282" s="9" t="s">
        <v>7455</v>
      </c>
      <c r="J3282" s="9">
        <v>116</v>
      </c>
      <c r="K3282" s="9" t="s">
        <v>7480</v>
      </c>
      <c r="L3282" s="9" t="s">
        <v>7507</v>
      </c>
      <c r="M3282" s="9">
        <v>144.65</v>
      </c>
      <c r="N3282" s="9">
        <v>70.86</v>
      </c>
      <c r="O3282" s="9">
        <v>5</v>
      </c>
      <c r="P3282" s="9"/>
      <c r="Q3282" s="9">
        <v>558</v>
      </c>
      <c r="R3282" s="9">
        <v>6</v>
      </c>
    </row>
    <row r="3283" spans="1:18" x14ac:dyDescent="0.3">
      <c r="A3283" s="9">
        <v>1513</v>
      </c>
      <c r="B3283" s="9" t="s">
        <v>3299</v>
      </c>
      <c r="C3283" s="9">
        <v>68</v>
      </c>
      <c r="D3283" s="9" t="s">
        <v>5022</v>
      </c>
      <c r="E3283" s="9" t="s">
        <v>7038</v>
      </c>
      <c r="F3283" s="9">
        <v>0</v>
      </c>
      <c r="G3283" s="9">
        <v>10600</v>
      </c>
      <c r="H3283" s="9" t="s">
        <v>7038</v>
      </c>
      <c r="I3283" s="9" t="s">
        <v>7457</v>
      </c>
      <c r="J3283" s="9">
        <v>136</v>
      </c>
      <c r="K3283" s="9" t="s">
        <v>7503</v>
      </c>
      <c r="L3283" s="9" t="s">
        <v>7510</v>
      </c>
      <c r="M3283" s="9">
        <v>168.64</v>
      </c>
      <c r="N3283" s="9">
        <v>75.58</v>
      </c>
      <c r="O3283" s="9">
        <v>2</v>
      </c>
      <c r="P3283" s="9"/>
      <c r="Q3283" s="9">
        <v>439</v>
      </c>
      <c r="R3283" s="9">
        <v>3</v>
      </c>
    </row>
    <row r="3284" spans="1:18" x14ac:dyDescent="0.3">
      <c r="A3284" s="9">
        <v>2150</v>
      </c>
      <c r="B3284" s="9" t="s">
        <v>3300</v>
      </c>
      <c r="C3284" s="9">
        <v>20</v>
      </c>
      <c r="D3284" s="9" t="s">
        <v>5023</v>
      </c>
      <c r="E3284" s="9" t="s">
        <v>7039</v>
      </c>
      <c r="F3284" s="9">
        <v>0</v>
      </c>
      <c r="G3284" s="9">
        <v>12671</v>
      </c>
      <c r="H3284" s="9" t="s">
        <v>7039</v>
      </c>
      <c r="I3284" s="9" t="s">
        <v>7456</v>
      </c>
      <c r="J3284" s="9">
        <v>125</v>
      </c>
      <c r="K3284" s="9" t="s">
        <v>7479</v>
      </c>
      <c r="L3284" s="9" t="s">
        <v>7509</v>
      </c>
      <c r="M3284" s="9">
        <v>232.65</v>
      </c>
      <c r="N3284" s="9">
        <v>97.95</v>
      </c>
      <c r="O3284" s="9">
        <v>5</v>
      </c>
      <c r="P3284" s="9"/>
      <c r="Q3284" s="9">
        <v>696</v>
      </c>
      <c r="R3284" s="9">
        <v>7</v>
      </c>
    </row>
    <row r="3285" spans="1:18" x14ac:dyDescent="0.3">
      <c r="A3285" s="9">
        <v>2278</v>
      </c>
      <c r="B3285" s="9" t="s">
        <v>3301</v>
      </c>
      <c r="C3285" s="9">
        <v>31</v>
      </c>
      <c r="D3285" s="9" t="s">
        <v>5020</v>
      </c>
      <c r="E3285" s="9" t="s">
        <v>7040</v>
      </c>
      <c r="F3285" s="9">
        <v>0</v>
      </c>
      <c r="G3285" s="9">
        <v>13790</v>
      </c>
      <c r="H3285" s="9" t="s">
        <v>7040</v>
      </c>
      <c r="I3285" s="9" t="s">
        <v>7457</v>
      </c>
      <c r="J3285" s="9">
        <v>141</v>
      </c>
      <c r="K3285" s="9" t="s">
        <v>7490</v>
      </c>
      <c r="L3285" s="9" t="s">
        <v>7508</v>
      </c>
      <c r="M3285" s="9">
        <v>1261.97</v>
      </c>
      <c r="N3285" s="9">
        <v>722.47</v>
      </c>
      <c r="O3285" s="9">
        <v>5</v>
      </c>
      <c r="P3285" s="9"/>
      <c r="Q3285" s="9">
        <v>522</v>
      </c>
      <c r="R3285" s="9">
        <v>2</v>
      </c>
    </row>
    <row r="3286" spans="1:18" x14ac:dyDescent="0.3">
      <c r="A3286" s="9">
        <v>1694</v>
      </c>
      <c r="B3286" s="9" t="s">
        <v>3302</v>
      </c>
      <c r="C3286" s="9">
        <v>45</v>
      </c>
      <c r="D3286" s="9" t="s">
        <v>5020</v>
      </c>
      <c r="E3286" s="9" t="s">
        <v>6634</v>
      </c>
      <c r="F3286" s="9">
        <v>0</v>
      </c>
      <c r="G3286" s="9">
        <v>12023</v>
      </c>
      <c r="H3286" s="9" t="s">
        <v>6634</v>
      </c>
      <c r="I3286" s="9" t="s">
        <v>7457</v>
      </c>
      <c r="J3286" s="9">
        <v>101</v>
      </c>
      <c r="K3286" s="9" t="s">
        <v>7478</v>
      </c>
      <c r="L3286" s="9" t="s">
        <v>7507</v>
      </c>
      <c r="M3286" s="9">
        <v>1003.9</v>
      </c>
      <c r="N3286" s="9">
        <v>429.1</v>
      </c>
      <c r="O3286" s="9">
        <v>2</v>
      </c>
      <c r="P3286" s="9">
        <v>0.1</v>
      </c>
      <c r="Q3286" s="9">
        <v>577</v>
      </c>
      <c r="R3286" s="9">
        <v>3</v>
      </c>
    </row>
    <row r="3287" spans="1:18" x14ac:dyDescent="0.3">
      <c r="A3287" s="9">
        <v>2039</v>
      </c>
      <c r="B3287" s="9" t="s">
        <v>3303</v>
      </c>
      <c r="C3287" s="9">
        <v>57</v>
      </c>
      <c r="D3287" s="9" t="s">
        <v>5018</v>
      </c>
      <c r="E3287" s="9" t="s">
        <v>6805</v>
      </c>
      <c r="F3287" s="9">
        <v>0</v>
      </c>
      <c r="G3287" s="9">
        <v>10466</v>
      </c>
      <c r="H3287" s="9" t="s">
        <v>6805</v>
      </c>
      <c r="I3287" s="9" t="s">
        <v>7455</v>
      </c>
      <c r="J3287" s="9">
        <v>105</v>
      </c>
      <c r="K3287" s="9" t="s">
        <v>7461</v>
      </c>
      <c r="L3287" s="9" t="s">
        <v>7508</v>
      </c>
      <c r="M3287" s="9">
        <v>143.56</v>
      </c>
      <c r="N3287" s="9">
        <v>86.74</v>
      </c>
      <c r="O3287" s="9">
        <v>2</v>
      </c>
      <c r="P3287" s="9"/>
      <c r="Q3287" s="9">
        <v>738</v>
      </c>
      <c r="R3287" s="9">
        <v>4</v>
      </c>
    </row>
    <row r="3288" spans="1:18" x14ac:dyDescent="0.3">
      <c r="A3288" s="9">
        <v>1476</v>
      </c>
      <c r="B3288" s="9" t="s">
        <v>3304</v>
      </c>
      <c r="C3288" s="9">
        <v>49</v>
      </c>
      <c r="D3288" s="9" t="s">
        <v>5021</v>
      </c>
      <c r="E3288" s="9" t="s">
        <v>5456</v>
      </c>
      <c r="F3288" s="9">
        <v>0</v>
      </c>
      <c r="G3288" s="9">
        <v>13950</v>
      </c>
      <c r="H3288" s="9" t="s">
        <v>5456</v>
      </c>
      <c r="I3288" s="9" t="s">
        <v>7455</v>
      </c>
      <c r="J3288" s="9">
        <v>141</v>
      </c>
      <c r="K3288" s="9" t="s">
        <v>7490</v>
      </c>
      <c r="L3288" s="9" t="s">
        <v>7510</v>
      </c>
      <c r="M3288" s="9">
        <v>617.04999999999995</v>
      </c>
      <c r="N3288" s="9">
        <v>372.35</v>
      </c>
      <c r="O3288" s="9">
        <v>5</v>
      </c>
      <c r="P3288" s="9"/>
      <c r="Q3288" s="9">
        <v>609</v>
      </c>
      <c r="R3288" s="9">
        <v>4</v>
      </c>
    </row>
    <row r="3289" spans="1:18" x14ac:dyDescent="0.3">
      <c r="A3289" s="9">
        <v>2085</v>
      </c>
      <c r="B3289" s="9" t="s">
        <v>3305</v>
      </c>
      <c r="C3289" s="9">
        <v>38</v>
      </c>
      <c r="D3289" s="9" t="s">
        <v>5022</v>
      </c>
      <c r="E3289" s="9" t="s">
        <v>5399</v>
      </c>
      <c r="F3289" s="9">
        <v>0</v>
      </c>
      <c r="G3289" s="9">
        <v>13889</v>
      </c>
      <c r="H3289" s="9" t="s">
        <v>5399</v>
      </c>
      <c r="I3289" s="9" t="s">
        <v>7456</v>
      </c>
      <c r="J3289" s="9">
        <v>120</v>
      </c>
      <c r="K3289" s="9" t="s">
        <v>7488</v>
      </c>
      <c r="L3289" s="9" t="s">
        <v>7508</v>
      </c>
      <c r="M3289" s="9">
        <v>453.95</v>
      </c>
      <c r="N3289" s="9"/>
      <c r="O3289" s="9">
        <v>2</v>
      </c>
      <c r="P3289" s="9">
        <v>0.05</v>
      </c>
      <c r="Q3289" s="9">
        <v>465</v>
      </c>
      <c r="R3289" s="9">
        <v>3</v>
      </c>
    </row>
    <row r="3290" spans="1:18" x14ac:dyDescent="0.3">
      <c r="A3290" s="9">
        <v>1880</v>
      </c>
      <c r="B3290" s="9" t="s">
        <v>3306</v>
      </c>
      <c r="C3290" s="9">
        <v>32</v>
      </c>
      <c r="D3290" s="9" t="s">
        <v>5021</v>
      </c>
      <c r="E3290" s="9" t="s">
        <v>5793</v>
      </c>
      <c r="F3290" s="9">
        <v>0</v>
      </c>
      <c r="G3290" s="9">
        <v>11738</v>
      </c>
      <c r="H3290" s="9" t="s">
        <v>5793</v>
      </c>
      <c r="I3290" s="9" t="s">
        <v>7456</v>
      </c>
      <c r="J3290" s="9">
        <v>105</v>
      </c>
      <c r="K3290" s="9" t="s">
        <v>7461</v>
      </c>
      <c r="L3290" s="9" t="s">
        <v>7510</v>
      </c>
      <c r="M3290" s="9">
        <v>888.16</v>
      </c>
      <c r="N3290" s="9">
        <v>588.82000000000005</v>
      </c>
      <c r="O3290" s="9">
        <v>1</v>
      </c>
      <c r="P3290" s="9">
        <v>0.1</v>
      </c>
      <c r="Q3290" s="9">
        <v>598</v>
      </c>
      <c r="R3290" s="9">
        <v>10</v>
      </c>
    </row>
    <row r="3291" spans="1:18" x14ac:dyDescent="0.3">
      <c r="A3291" s="9">
        <v>1431</v>
      </c>
      <c r="B3291" s="9" t="s">
        <v>3307</v>
      </c>
      <c r="C3291" s="9">
        <v>57</v>
      </c>
      <c r="D3291" s="9" t="s">
        <v>5022</v>
      </c>
      <c r="E3291" s="9" t="s">
        <v>5823</v>
      </c>
      <c r="F3291" s="9">
        <v>1</v>
      </c>
      <c r="G3291" s="9">
        <v>10296</v>
      </c>
      <c r="H3291" s="9" t="s">
        <v>5823</v>
      </c>
      <c r="I3291" s="9" t="s">
        <v>7456</v>
      </c>
      <c r="J3291" s="9">
        <v>136</v>
      </c>
      <c r="K3291" s="9" t="s">
        <v>7503</v>
      </c>
      <c r="L3291" s="9" t="s">
        <v>7510</v>
      </c>
      <c r="M3291" s="9">
        <v>808.07</v>
      </c>
      <c r="N3291" s="9">
        <v>414.93</v>
      </c>
      <c r="O3291" s="9">
        <v>3</v>
      </c>
      <c r="P3291" s="9"/>
      <c r="Q3291" s="9">
        <v>421</v>
      </c>
      <c r="R3291" s="9">
        <v>4</v>
      </c>
    </row>
    <row r="3292" spans="1:18" x14ac:dyDescent="0.3">
      <c r="A3292" s="9">
        <v>1267</v>
      </c>
      <c r="B3292" s="9" t="s">
        <v>3308</v>
      </c>
      <c r="C3292" s="9">
        <v>51</v>
      </c>
      <c r="D3292" s="9" t="s">
        <v>5018</v>
      </c>
      <c r="E3292" s="9" t="s">
        <v>5923</v>
      </c>
      <c r="F3292" s="9">
        <v>0</v>
      </c>
      <c r="G3292" s="9">
        <v>12592</v>
      </c>
      <c r="H3292" s="9" t="s">
        <v>5923</v>
      </c>
      <c r="I3292" s="9" t="s">
        <v>7456</v>
      </c>
      <c r="J3292" s="9">
        <v>129</v>
      </c>
      <c r="K3292" s="9" t="s">
        <v>7471</v>
      </c>
      <c r="L3292" s="9" t="s">
        <v>7509</v>
      </c>
      <c r="M3292" s="9">
        <v>747.63</v>
      </c>
      <c r="N3292" s="9">
        <v>501.42</v>
      </c>
      <c r="O3292" s="9">
        <v>3</v>
      </c>
      <c r="P3292" s="9"/>
      <c r="Q3292" s="9">
        <v>346</v>
      </c>
      <c r="R3292" s="9">
        <v>5</v>
      </c>
    </row>
    <row r="3293" spans="1:18" x14ac:dyDescent="0.3">
      <c r="A3293" s="9">
        <v>2058</v>
      </c>
      <c r="B3293" s="9" t="s">
        <v>3309</v>
      </c>
      <c r="C3293" s="9">
        <v>26</v>
      </c>
      <c r="D3293" s="9" t="s">
        <v>5023</v>
      </c>
      <c r="E3293" s="9" t="s">
        <v>7041</v>
      </c>
      <c r="F3293" s="9">
        <v>0</v>
      </c>
      <c r="G3293" s="9">
        <v>12536</v>
      </c>
      <c r="H3293" s="9" t="s">
        <v>7041</v>
      </c>
      <c r="I3293" s="9" t="s">
        <v>7456</v>
      </c>
      <c r="J3293" s="9">
        <v>148</v>
      </c>
      <c r="K3293" s="9" t="s">
        <v>7491</v>
      </c>
      <c r="L3293" s="9" t="s">
        <v>7510</v>
      </c>
      <c r="M3293" s="9">
        <v>506.04</v>
      </c>
      <c r="N3293" s="9">
        <v>208.02</v>
      </c>
      <c r="O3293" s="9">
        <v>4</v>
      </c>
      <c r="P3293" s="9"/>
      <c r="Q3293" s="9">
        <v>619</v>
      </c>
      <c r="R3293" s="9">
        <v>4</v>
      </c>
    </row>
    <row r="3294" spans="1:18" x14ac:dyDescent="0.3">
      <c r="A3294" s="9">
        <v>1778</v>
      </c>
      <c r="B3294" s="9" t="s">
        <v>3310</v>
      </c>
      <c r="C3294" s="9">
        <v>26</v>
      </c>
      <c r="D3294" s="9" t="s">
        <v>5021</v>
      </c>
      <c r="E3294" s="9" t="s">
        <v>7042</v>
      </c>
      <c r="F3294" s="9">
        <v>1</v>
      </c>
      <c r="G3294" s="9">
        <v>11019</v>
      </c>
      <c r="H3294" s="9" t="s">
        <v>7042</v>
      </c>
      <c r="I3294" s="9" t="s">
        <v>7457</v>
      </c>
      <c r="J3294" s="9">
        <v>134</v>
      </c>
      <c r="K3294" s="9" t="s">
        <v>7482</v>
      </c>
      <c r="L3294" s="9" t="s">
        <v>7508</v>
      </c>
      <c r="M3294" s="9">
        <v>249.81</v>
      </c>
      <c r="N3294" s="9">
        <v>108.37</v>
      </c>
      <c r="O3294" s="9">
        <v>3</v>
      </c>
      <c r="P3294" s="9"/>
      <c r="Q3294" s="9">
        <v>1039</v>
      </c>
      <c r="R3294" s="9">
        <v>5</v>
      </c>
    </row>
    <row r="3295" spans="1:18" x14ac:dyDescent="0.3">
      <c r="A3295" s="9">
        <v>1493</v>
      </c>
      <c r="B3295" s="9" t="s">
        <v>3311</v>
      </c>
      <c r="C3295" s="9">
        <v>31</v>
      </c>
      <c r="D3295" s="9" t="s">
        <v>5022</v>
      </c>
      <c r="E3295" s="9" t="s">
        <v>5741</v>
      </c>
      <c r="F3295" s="9">
        <v>0</v>
      </c>
      <c r="G3295" s="9">
        <v>12262</v>
      </c>
      <c r="H3295" s="9" t="s">
        <v>5741</v>
      </c>
      <c r="I3295" s="9" t="s">
        <v>7457</v>
      </c>
      <c r="J3295" s="9">
        <v>148</v>
      </c>
      <c r="K3295" s="9" t="s">
        <v>7491</v>
      </c>
      <c r="L3295" s="9" t="s">
        <v>7509</v>
      </c>
      <c r="M3295" s="9">
        <v>1126.45</v>
      </c>
      <c r="N3295" s="9">
        <v>589.88</v>
      </c>
      <c r="O3295" s="9">
        <v>1</v>
      </c>
      <c r="P3295" s="9"/>
      <c r="Q3295" s="9">
        <v>344</v>
      </c>
      <c r="R3295" s="9">
        <v>5</v>
      </c>
    </row>
    <row r="3296" spans="1:18" x14ac:dyDescent="0.3">
      <c r="A3296" s="9">
        <v>2492</v>
      </c>
      <c r="B3296" s="9" t="s">
        <v>3312</v>
      </c>
      <c r="C3296" s="9">
        <v>29</v>
      </c>
      <c r="D3296" s="9" t="s">
        <v>5021</v>
      </c>
      <c r="E3296" s="9" t="s">
        <v>7043</v>
      </c>
      <c r="F3296" s="9">
        <v>1</v>
      </c>
      <c r="G3296" s="9">
        <v>11547</v>
      </c>
      <c r="H3296" s="9" t="s">
        <v>7043</v>
      </c>
      <c r="I3296" s="9" t="s">
        <v>7456</v>
      </c>
      <c r="J3296" s="9">
        <v>118</v>
      </c>
      <c r="K3296" s="9" t="s">
        <v>7501</v>
      </c>
      <c r="L3296" s="9" t="s">
        <v>7510</v>
      </c>
      <c r="M3296" s="9">
        <v>1325.79</v>
      </c>
      <c r="N3296" s="9">
        <v>766.57</v>
      </c>
      <c r="O3296" s="9">
        <v>3</v>
      </c>
      <c r="P3296" s="9">
        <v>0.2</v>
      </c>
      <c r="Q3296" s="9">
        <v>892</v>
      </c>
      <c r="R3296" s="9">
        <v>4</v>
      </c>
    </row>
    <row r="3297" spans="1:18" x14ac:dyDescent="0.3">
      <c r="A3297" s="9">
        <v>1660</v>
      </c>
      <c r="B3297" s="9" t="s">
        <v>3313</v>
      </c>
      <c r="C3297" s="9">
        <v>55</v>
      </c>
      <c r="D3297" s="9" t="s">
        <v>5023</v>
      </c>
      <c r="E3297" s="9" t="s">
        <v>7044</v>
      </c>
      <c r="F3297" s="9">
        <v>0</v>
      </c>
      <c r="G3297" s="9">
        <v>13073</v>
      </c>
      <c r="H3297" s="9" t="s">
        <v>7044</v>
      </c>
      <c r="I3297" s="9" t="s">
        <v>7455</v>
      </c>
      <c r="J3297" s="9">
        <v>102</v>
      </c>
      <c r="K3297" s="9" t="s">
        <v>7494</v>
      </c>
      <c r="L3297" s="9" t="s">
        <v>7507</v>
      </c>
      <c r="M3297" s="9">
        <v>1419.02</v>
      </c>
      <c r="N3297" s="9">
        <v>581.39</v>
      </c>
      <c r="O3297" s="9">
        <v>3</v>
      </c>
      <c r="P3297" s="9"/>
      <c r="Q3297" s="9">
        <v>441</v>
      </c>
      <c r="R3297" s="9">
        <v>8</v>
      </c>
    </row>
    <row r="3298" spans="1:18" x14ac:dyDescent="0.3">
      <c r="A3298" s="9">
        <v>2348</v>
      </c>
      <c r="B3298" s="9" t="s">
        <v>3314</v>
      </c>
      <c r="C3298" s="9">
        <v>46</v>
      </c>
      <c r="D3298" s="9" t="s">
        <v>5019</v>
      </c>
      <c r="E3298" s="9" t="s">
        <v>7045</v>
      </c>
      <c r="F3298" s="9">
        <v>1</v>
      </c>
      <c r="G3298" s="9">
        <v>11898</v>
      </c>
      <c r="H3298" s="9" t="s">
        <v>7045</v>
      </c>
      <c r="I3298" s="9" t="s">
        <v>7455</v>
      </c>
      <c r="J3298" s="9">
        <v>116</v>
      </c>
      <c r="K3298" s="9" t="s">
        <v>7480</v>
      </c>
      <c r="L3298" s="9" t="s">
        <v>7507</v>
      </c>
      <c r="M3298" s="9">
        <v>135</v>
      </c>
      <c r="N3298" s="9">
        <v>76.98</v>
      </c>
      <c r="O3298" s="9">
        <v>1</v>
      </c>
      <c r="P3298" s="9">
        <v>0.2</v>
      </c>
      <c r="Q3298" s="9">
        <v>729</v>
      </c>
      <c r="R3298" s="9">
        <v>4</v>
      </c>
    </row>
    <row r="3299" spans="1:18" x14ac:dyDescent="0.3">
      <c r="A3299" s="9">
        <v>2327</v>
      </c>
      <c r="B3299" s="9" t="s">
        <v>3315</v>
      </c>
      <c r="C3299" s="9">
        <v>48</v>
      </c>
      <c r="D3299" s="9" t="s">
        <v>5022</v>
      </c>
      <c r="E3299" s="9" t="s">
        <v>7046</v>
      </c>
      <c r="F3299" s="9">
        <v>0</v>
      </c>
      <c r="G3299" s="9">
        <v>10660</v>
      </c>
      <c r="H3299" s="9" t="s">
        <v>7046</v>
      </c>
      <c r="I3299" s="9" t="s">
        <v>7456</v>
      </c>
      <c r="J3299" s="9">
        <v>129</v>
      </c>
      <c r="K3299" s="9" t="s">
        <v>7471</v>
      </c>
      <c r="L3299" s="9" t="s">
        <v>7510</v>
      </c>
      <c r="M3299" s="9">
        <v>1122.8699999999999</v>
      </c>
      <c r="N3299" s="9">
        <v>552.70000000000005</v>
      </c>
      <c r="O3299" s="9">
        <v>5</v>
      </c>
      <c r="P3299" s="9"/>
      <c r="Q3299" s="9">
        <v>365</v>
      </c>
      <c r="R3299" s="9">
        <v>7</v>
      </c>
    </row>
    <row r="3300" spans="1:18" x14ac:dyDescent="0.3">
      <c r="A3300" s="9">
        <v>2299</v>
      </c>
      <c r="B3300" s="9" t="s">
        <v>3316</v>
      </c>
      <c r="C3300" s="9">
        <v>42</v>
      </c>
      <c r="D3300" s="9" t="s">
        <v>5019</v>
      </c>
      <c r="E3300" s="9" t="s">
        <v>7047</v>
      </c>
      <c r="F3300" s="9">
        <v>0</v>
      </c>
      <c r="G3300" s="9">
        <v>10653</v>
      </c>
      <c r="H3300" s="9" t="s">
        <v>7047</v>
      </c>
      <c r="I3300" s="9" t="s">
        <v>7457</v>
      </c>
      <c r="J3300" s="9">
        <v>133</v>
      </c>
      <c r="K3300" s="9" t="s">
        <v>7498</v>
      </c>
      <c r="L3300" s="9" t="s">
        <v>7509</v>
      </c>
      <c r="M3300" s="9">
        <v>1103.43</v>
      </c>
      <c r="N3300" s="9">
        <v>735.04</v>
      </c>
      <c r="O3300" s="9">
        <v>3</v>
      </c>
      <c r="P3300" s="9">
        <v>0.1</v>
      </c>
      <c r="Q3300" s="9">
        <v>343</v>
      </c>
      <c r="R3300" s="9">
        <v>4</v>
      </c>
    </row>
    <row r="3301" spans="1:18" x14ac:dyDescent="0.3">
      <c r="A3301" s="9">
        <v>2012</v>
      </c>
      <c r="B3301" s="9" t="s">
        <v>3317</v>
      </c>
      <c r="C3301" s="9">
        <v>43</v>
      </c>
      <c r="D3301" s="9" t="s">
        <v>5018</v>
      </c>
      <c r="E3301" s="9" t="s">
        <v>7048</v>
      </c>
      <c r="F3301" s="9">
        <v>0</v>
      </c>
      <c r="G3301" s="9">
        <v>10801</v>
      </c>
      <c r="H3301" s="9" t="s">
        <v>7048</v>
      </c>
      <c r="I3301" s="9" t="s">
        <v>7455</v>
      </c>
      <c r="J3301" s="9">
        <v>116</v>
      </c>
      <c r="K3301" s="9" t="s">
        <v>7480</v>
      </c>
      <c r="L3301" s="9" t="s">
        <v>7509</v>
      </c>
      <c r="M3301" s="9">
        <v>1423.31</v>
      </c>
      <c r="N3301" s="9">
        <v>797.03</v>
      </c>
      <c r="O3301" s="9">
        <v>4</v>
      </c>
      <c r="P3301" s="9"/>
      <c r="Q3301" s="9">
        <v>682</v>
      </c>
      <c r="R3301" s="9">
        <v>5</v>
      </c>
    </row>
    <row r="3302" spans="1:18" x14ac:dyDescent="0.3">
      <c r="A3302" s="9">
        <v>2224</v>
      </c>
      <c r="B3302" s="9" t="s">
        <v>3318</v>
      </c>
      <c r="C3302" s="9">
        <v>16</v>
      </c>
      <c r="D3302" s="9" t="s">
        <v>5020</v>
      </c>
      <c r="E3302" s="9" t="s">
        <v>5727</v>
      </c>
      <c r="F3302" s="9">
        <v>0</v>
      </c>
      <c r="G3302" s="9">
        <v>13278</v>
      </c>
      <c r="H3302" s="9" t="s">
        <v>5727</v>
      </c>
      <c r="I3302" s="9" t="s">
        <v>7455</v>
      </c>
      <c r="J3302" s="9">
        <v>135</v>
      </c>
      <c r="K3302" s="9" t="s">
        <v>7458</v>
      </c>
      <c r="L3302" s="9" t="s">
        <v>7509</v>
      </c>
      <c r="M3302" s="9">
        <v>416.73</v>
      </c>
      <c r="N3302" s="9">
        <v>240.19</v>
      </c>
      <c r="O3302" s="9">
        <v>3</v>
      </c>
      <c r="P3302" s="9"/>
      <c r="Q3302" s="9">
        <v>878</v>
      </c>
      <c r="R3302" s="9">
        <v>5</v>
      </c>
    </row>
    <row r="3303" spans="1:18" x14ac:dyDescent="0.3">
      <c r="A3303" s="9">
        <v>2468</v>
      </c>
      <c r="B3303" s="9" t="s">
        <v>3319</v>
      </c>
      <c r="C3303" s="9">
        <v>51</v>
      </c>
      <c r="D3303" s="9" t="s">
        <v>5021</v>
      </c>
      <c r="E3303" s="9" t="s">
        <v>6031</v>
      </c>
      <c r="F3303" s="9">
        <v>1</v>
      </c>
      <c r="G3303" s="9">
        <v>10340</v>
      </c>
      <c r="H3303" s="9" t="s">
        <v>6031</v>
      </c>
      <c r="I3303" s="9" t="s">
        <v>7455</v>
      </c>
      <c r="J3303" s="9">
        <v>147</v>
      </c>
      <c r="K3303" s="9" t="s">
        <v>7474</v>
      </c>
      <c r="L3303" s="9" t="s">
        <v>7508</v>
      </c>
      <c r="M3303" s="9">
        <v>1126.1600000000001</v>
      </c>
      <c r="N3303" s="9">
        <v>769.94</v>
      </c>
      <c r="O3303" s="9">
        <v>3</v>
      </c>
      <c r="P3303" s="9">
        <v>0.05</v>
      </c>
      <c r="Q3303" s="9">
        <v>656</v>
      </c>
      <c r="R3303" s="9">
        <v>2</v>
      </c>
    </row>
    <row r="3304" spans="1:18" x14ac:dyDescent="0.3">
      <c r="A3304" s="9">
        <v>2347</v>
      </c>
      <c r="B3304" s="9" t="s">
        <v>3320</v>
      </c>
      <c r="C3304" s="9">
        <v>31</v>
      </c>
      <c r="D3304" s="9" t="s">
        <v>5022</v>
      </c>
      <c r="E3304" s="9" t="s">
        <v>6243</v>
      </c>
      <c r="F3304" s="9">
        <v>0</v>
      </c>
      <c r="G3304" s="9">
        <v>10703</v>
      </c>
      <c r="H3304" s="9" t="s">
        <v>6243</v>
      </c>
      <c r="I3304" s="9" t="s">
        <v>7455</v>
      </c>
      <c r="J3304" s="9">
        <v>143</v>
      </c>
      <c r="K3304" s="9" t="s">
        <v>7475</v>
      </c>
      <c r="L3304" s="9" t="s">
        <v>7507</v>
      </c>
      <c r="M3304" s="9">
        <v>129.21</v>
      </c>
      <c r="N3304" s="9">
        <v>81.31</v>
      </c>
      <c r="O3304" s="9">
        <v>1</v>
      </c>
      <c r="P3304" s="9"/>
      <c r="Q3304" s="9">
        <v>502</v>
      </c>
      <c r="R3304" s="9">
        <v>5</v>
      </c>
    </row>
    <row r="3305" spans="1:18" x14ac:dyDescent="0.3">
      <c r="A3305" s="9">
        <v>2058</v>
      </c>
      <c r="B3305" s="9" t="s">
        <v>3321</v>
      </c>
      <c r="C3305" s="9">
        <v>39</v>
      </c>
      <c r="D3305" s="9" t="s">
        <v>5021</v>
      </c>
      <c r="E3305" s="9" t="s">
        <v>7049</v>
      </c>
      <c r="F3305" s="9">
        <v>0</v>
      </c>
      <c r="G3305" s="9">
        <v>12454</v>
      </c>
      <c r="H3305" s="9" t="s">
        <v>7049</v>
      </c>
      <c r="I3305" s="9" t="s">
        <v>7457</v>
      </c>
      <c r="J3305" s="9">
        <v>142</v>
      </c>
      <c r="K3305" s="9" t="s">
        <v>7500</v>
      </c>
      <c r="L3305" s="9" t="s">
        <v>7510</v>
      </c>
      <c r="M3305" s="9">
        <v>965.31</v>
      </c>
      <c r="N3305" s="9">
        <v>513.04</v>
      </c>
      <c r="O3305" s="9">
        <v>1</v>
      </c>
      <c r="P3305" s="9"/>
      <c r="Q3305" s="9">
        <v>619</v>
      </c>
      <c r="R3305" s="9">
        <v>4</v>
      </c>
    </row>
    <row r="3306" spans="1:18" x14ac:dyDescent="0.3">
      <c r="A3306" s="9">
        <v>1976</v>
      </c>
      <c r="B3306" s="9" t="s">
        <v>3322</v>
      </c>
      <c r="C3306" s="9">
        <v>32</v>
      </c>
      <c r="D3306" s="9" t="s">
        <v>5018</v>
      </c>
      <c r="E3306" s="9" t="s">
        <v>7050</v>
      </c>
      <c r="F3306" s="9">
        <v>1</v>
      </c>
      <c r="G3306" s="9">
        <v>10852</v>
      </c>
      <c r="H3306" s="9" t="s">
        <v>7050</v>
      </c>
      <c r="I3306" s="9" t="s">
        <v>7457</v>
      </c>
      <c r="J3306" s="9">
        <v>117</v>
      </c>
      <c r="K3306" s="9" t="s">
        <v>7483</v>
      </c>
      <c r="L3306" s="9" t="s">
        <v>7510</v>
      </c>
      <c r="M3306" s="9">
        <v>558.73</v>
      </c>
      <c r="N3306" s="9">
        <v>303.43</v>
      </c>
      <c r="O3306" s="9">
        <v>4</v>
      </c>
      <c r="P3306" s="9"/>
      <c r="Q3306" s="9">
        <v>424</v>
      </c>
      <c r="R3306" s="9">
        <v>3</v>
      </c>
    </row>
    <row r="3307" spans="1:18" x14ac:dyDescent="0.3">
      <c r="A3307" s="9">
        <v>1481</v>
      </c>
      <c r="B3307" s="9" t="s">
        <v>3323</v>
      </c>
      <c r="C3307" s="9">
        <v>42</v>
      </c>
      <c r="D3307" s="9" t="s">
        <v>5018</v>
      </c>
      <c r="E3307" s="9" t="s">
        <v>5870</v>
      </c>
      <c r="F3307" s="9">
        <v>0</v>
      </c>
      <c r="G3307" s="9">
        <v>10305</v>
      </c>
      <c r="H3307" s="9" t="s">
        <v>5870</v>
      </c>
      <c r="I3307" s="9" t="s">
        <v>7455</v>
      </c>
      <c r="J3307" s="9">
        <v>104</v>
      </c>
      <c r="K3307" s="9" t="s">
        <v>7499</v>
      </c>
      <c r="L3307" s="9" t="s">
        <v>7507</v>
      </c>
      <c r="M3307" s="9">
        <v>1164.92</v>
      </c>
      <c r="N3307" s="9">
        <v>692.4</v>
      </c>
      <c r="O3307" s="9">
        <v>2</v>
      </c>
      <c r="P3307" s="9"/>
      <c r="Q3307" s="9">
        <v>764</v>
      </c>
      <c r="R3307" s="9">
        <v>3</v>
      </c>
    </row>
    <row r="3308" spans="1:18" x14ac:dyDescent="0.3">
      <c r="A3308" s="9">
        <v>1727</v>
      </c>
      <c r="B3308" s="9" t="s">
        <v>3324</v>
      </c>
      <c r="C3308" s="9">
        <v>48</v>
      </c>
      <c r="D3308" s="9" t="s">
        <v>5021</v>
      </c>
      <c r="E3308" s="9" t="s">
        <v>7049</v>
      </c>
      <c r="F3308" s="9">
        <v>1</v>
      </c>
      <c r="G3308" s="9">
        <v>13578</v>
      </c>
      <c r="H3308" s="9" t="s">
        <v>7049</v>
      </c>
      <c r="I3308" s="9" t="s">
        <v>7457</v>
      </c>
      <c r="J3308" s="9">
        <v>149</v>
      </c>
      <c r="K3308" s="9" t="s">
        <v>7467</v>
      </c>
      <c r="L3308" s="9" t="s">
        <v>7508</v>
      </c>
      <c r="M3308" s="9">
        <v>1301.79</v>
      </c>
      <c r="N3308" s="9">
        <v>598.9</v>
      </c>
      <c r="O3308" s="9">
        <v>1</v>
      </c>
      <c r="P3308" s="9"/>
      <c r="Q3308" s="9">
        <v>1480</v>
      </c>
      <c r="R3308" s="9">
        <v>2</v>
      </c>
    </row>
    <row r="3309" spans="1:18" x14ac:dyDescent="0.3">
      <c r="A3309" s="9">
        <v>1479</v>
      </c>
      <c r="B3309" s="9" t="s">
        <v>3325</v>
      </c>
      <c r="C3309" s="9">
        <v>24</v>
      </c>
      <c r="D3309" s="9" t="s">
        <v>5022</v>
      </c>
      <c r="E3309" s="9" t="s">
        <v>6520</v>
      </c>
      <c r="F3309" s="9">
        <v>0</v>
      </c>
      <c r="G3309" s="9">
        <v>11933</v>
      </c>
      <c r="H3309" s="9" t="s">
        <v>6520</v>
      </c>
      <c r="I3309" s="9" t="s">
        <v>7457</v>
      </c>
      <c r="J3309" s="9">
        <v>104</v>
      </c>
      <c r="K3309" s="9" t="s">
        <v>7499</v>
      </c>
      <c r="L3309" s="9" t="s">
        <v>7509</v>
      </c>
      <c r="M3309" s="9">
        <v>578.99</v>
      </c>
      <c r="N3309" s="9">
        <v>246.99</v>
      </c>
      <c r="O3309" s="9">
        <v>2</v>
      </c>
      <c r="P3309" s="9"/>
      <c r="Q3309" s="9">
        <v>516</v>
      </c>
      <c r="R3309" s="9">
        <v>3</v>
      </c>
    </row>
    <row r="3310" spans="1:18" x14ac:dyDescent="0.3">
      <c r="A3310" s="9">
        <v>2088</v>
      </c>
      <c r="B3310" s="9" t="s">
        <v>3326</v>
      </c>
      <c r="C3310" s="9">
        <v>43</v>
      </c>
      <c r="D3310" s="9" t="s">
        <v>5023</v>
      </c>
      <c r="E3310" s="9" t="s">
        <v>7051</v>
      </c>
      <c r="F3310" s="9">
        <v>0</v>
      </c>
      <c r="G3310" s="9">
        <v>13540</v>
      </c>
      <c r="H3310" s="9" t="s">
        <v>7051</v>
      </c>
      <c r="I3310" s="9" t="s">
        <v>7456</v>
      </c>
      <c r="J3310" s="9">
        <v>125</v>
      </c>
      <c r="K3310" s="9" t="s">
        <v>7479</v>
      </c>
      <c r="L3310" s="9" t="s">
        <v>7507</v>
      </c>
      <c r="M3310" s="9">
        <v>812.1</v>
      </c>
      <c r="N3310" s="9">
        <v>400.67</v>
      </c>
      <c r="O3310" s="9">
        <v>4</v>
      </c>
      <c r="P3310" s="9">
        <v>0.05</v>
      </c>
      <c r="Q3310" s="9">
        <v>339</v>
      </c>
      <c r="R3310" s="9">
        <v>6</v>
      </c>
    </row>
    <row r="3311" spans="1:18" x14ac:dyDescent="0.3">
      <c r="A3311" s="9">
        <v>2031</v>
      </c>
      <c r="B3311" s="9" t="s">
        <v>3327</v>
      </c>
      <c r="C3311" s="9">
        <v>33</v>
      </c>
      <c r="D3311" s="9" t="s">
        <v>5023</v>
      </c>
      <c r="E3311" s="9" t="s">
        <v>5536</v>
      </c>
      <c r="F3311" s="9">
        <v>1</v>
      </c>
      <c r="G3311" s="9">
        <v>11787</v>
      </c>
      <c r="H3311" s="9" t="s">
        <v>5536</v>
      </c>
      <c r="I3311" s="9" t="s">
        <v>7456</v>
      </c>
      <c r="J3311" s="9">
        <v>133</v>
      </c>
      <c r="K3311" s="9" t="s">
        <v>7498</v>
      </c>
      <c r="L3311" s="9" t="s">
        <v>7510</v>
      </c>
      <c r="M3311" s="9">
        <v>220.24</v>
      </c>
      <c r="N3311" s="9">
        <v>139.53</v>
      </c>
      <c r="O3311" s="9">
        <v>3</v>
      </c>
      <c r="P3311" s="9"/>
      <c r="Q3311" s="9">
        <v>344</v>
      </c>
      <c r="R3311" s="9">
        <v>5</v>
      </c>
    </row>
    <row r="3312" spans="1:18" x14ac:dyDescent="0.3">
      <c r="A3312" s="9">
        <v>2324</v>
      </c>
      <c r="B3312" s="9" t="s">
        <v>3328</v>
      </c>
      <c r="C3312" s="9">
        <v>59</v>
      </c>
      <c r="D3312" s="9" t="s">
        <v>5020</v>
      </c>
      <c r="E3312" s="9" t="s">
        <v>6940</v>
      </c>
      <c r="F3312" s="9">
        <v>0</v>
      </c>
      <c r="G3312" s="9">
        <v>13787</v>
      </c>
      <c r="H3312" s="9" t="s">
        <v>6940</v>
      </c>
      <c r="I3312" s="9" t="s">
        <v>7456</v>
      </c>
      <c r="J3312" s="9">
        <v>114</v>
      </c>
      <c r="K3312" s="9" t="s">
        <v>7463</v>
      </c>
      <c r="L3312" s="9" t="s">
        <v>7508</v>
      </c>
      <c r="M3312" s="9">
        <v>654.52</v>
      </c>
      <c r="N3312" s="9">
        <v>312.33999999999997</v>
      </c>
      <c r="O3312" s="9">
        <v>3</v>
      </c>
      <c r="P3312" s="9"/>
      <c r="Q3312" s="9">
        <v>354</v>
      </c>
      <c r="R3312" s="9">
        <v>7</v>
      </c>
    </row>
    <row r="3313" spans="1:18" x14ac:dyDescent="0.3">
      <c r="A3313" s="9">
        <v>1342</v>
      </c>
      <c r="B3313" s="9" t="s">
        <v>3329</v>
      </c>
      <c r="C3313" s="9">
        <v>23</v>
      </c>
      <c r="D3313" s="9" t="s">
        <v>5021</v>
      </c>
      <c r="E3313" s="9" t="s">
        <v>7052</v>
      </c>
      <c r="F3313" s="9">
        <v>0</v>
      </c>
      <c r="G3313" s="9">
        <v>10873</v>
      </c>
      <c r="H3313" s="9" t="s">
        <v>7052</v>
      </c>
      <c r="I3313" s="9" t="s">
        <v>7456</v>
      </c>
      <c r="J3313" s="9">
        <v>124</v>
      </c>
      <c r="K3313" s="9" t="s">
        <v>7497</v>
      </c>
      <c r="L3313" s="9" t="s">
        <v>7510</v>
      </c>
      <c r="M3313" s="9">
        <v>573.16</v>
      </c>
      <c r="N3313" s="9">
        <v>251.75</v>
      </c>
      <c r="O3313" s="9">
        <v>2</v>
      </c>
      <c r="P3313" s="9"/>
      <c r="Q3313" s="9">
        <v>818</v>
      </c>
      <c r="R3313" s="9">
        <v>3</v>
      </c>
    </row>
    <row r="3314" spans="1:18" x14ac:dyDescent="0.3">
      <c r="A3314" s="9">
        <v>2454</v>
      </c>
      <c r="B3314" s="9" t="s">
        <v>3330</v>
      </c>
      <c r="C3314" s="9">
        <v>24</v>
      </c>
      <c r="D3314" s="9" t="s">
        <v>5021</v>
      </c>
      <c r="E3314" s="9" t="s">
        <v>6958</v>
      </c>
      <c r="F3314" s="9">
        <v>1</v>
      </c>
      <c r="G3314" s="9">
        <v>11581</v>
      </c>
      <c r="H3314" s="9" t="s">
        <v>6958</v>
      </c>
      <c r="I3314" s="9" t="s">
        <v>7455</v>
      </c>
      <c r="J3314" s="9">
        <v>111</v>
      </c>
      <c r="K3314" s="9" t="s">
        <v>7476</v>
      </c>
      <c r="L3314" s="9" t="s">
        <v>7512</v>
      </c>
      <c r="M3314" s="9">
        <v>315.52999999999997</v>
      </c>
      <c r="N3314" s="9">
        <v>146.94</v>
      </c>
      <c r="O3314" s="9">
        <v>4</v>
      </c>
      <c r="P3314" s="9">
        <v>0.05</v>
      </c>
      <c r="Q3314" s="9">
        <v>492</v>
      </c>
      <c r="R3314" s="9">
        <v>2</v>
      </c>
    </row>
    <row r="3315" spans="1:18" x14ac:dyDescent="0.3">
      <c r="A3315" s="9">
        <v>2447</v>
      </c>
      <c r="B3315" s="9" t="s">
        <v>3331</v>
      </c>
      <c r="C3315" s="9">
        <v>34</v>
      </c>
      <c r="D3315" s="9" t="s">
        <v>5022</v>
      </c>
      <c r="E3315" s="9" t="s">
        <v>7053</v>
      </c>
      <c r="F3315" s="9">
        <v>0</v>
      </c>
      <c r="G3315" s="9">
        <v>13957</v>
      </c>
      <c r="H3315" s="9" t="s">
        <v>7053</v>
      </c>
      <c r="I3315" s="9" t="s">
        <v>7456</v>
      </c>
      <c r="J3315" s="9">
        <v>125</v>
      </c>
      <c r="K3315" s="9" t="s">
        <v>7479</v>
      </c>
      <c r="L3315" s="9" t="s">
        <v>7507</v>
      </c>
      <c r="M3315" s="9">
        <v>1346.99</v>
      </c>
      <c r="N3315" s="9">
        <v>813.17</v>
      </c>
      <c r="O3315" s="9">
        <v>4</v>
      </c>
      <c r="P3315" s="9"/>
      <c r="Q3315" s="9">
        <v>531</v>
      </c>
      <c r="R3315" s="9">
        <v>4</v>
      </c>
    </row>
    <row r="3316" spans="1:18" x14ac:dyDescent="0.3">
      <c r="A3316" s="9">
        <v>1331</v>
      </c>
      <c r="B3316" s="9" t="s">
        <v>3332</v>
      </c>
      <c r="C3316" s="9">
        <v>26</v>
      </c>
      <c r="D3316" s="9" t="s">
        <v>5021</v>
      </c>
      <c r="E3316" s="9" t="s">
        <v>7054</v>
      </c>
      <c r="F3316" s="9">
        <v>1</v>
      </c>
      <c r="G3316" s="9">
        <v>10494</v>
      </c>
      <c r="H3316" s="9" t="s">
        <v>7054</v>
      </c>
      <c r="I3316" s="9" t="s">
        <v>7456</v>
      </c>
      <c r="J3316" s="9">
        <v>128</v>
      </c>
      <c r="K3316" s="9" t="s">
        <v>7473</v>
      </c>
      <c r="L3316" s="9" t="s">
        <v>7509</v>
      </c>
      <c r="M3316" s="9">
        <v>264.73</v>
      </c>
      <c r="N3316" s="9">
        <v>154.65</v>
      </c>
      <c r="O3316" s="9">
        <v>1</v>
      </c>
      <c r="P3316" s="9"/>
      <c r="Q3316" s="9">
        <v>1485</v>
      </c>
      <c r="R3316" s="9">
        <v>2</v>
      </c>
    </row>
    <row r="3317" spans="1:18" x14ac:dyDescent="0.3">
      <c r="A3317" s="9">
        <v>1437</v>
      </c>
      <c r="B3317" s="9" t="s">
        <v>3333</v>
      </c>
      <c r="C3317" s="9">
        <v>36</v>
      </c>
      <c r="D3317" s="9" t="s">
        <v>5022</v>
      </c>
      <c r="E3317" s="9" t="s">
        <v>5179</v>
      </c>
      <c r="F3317" s="9">
        <v>1</v>
      </c>
      <c r="G3317" s="9">
        <v>13332</v>
      </c>
      <c r="H3317" s="9" t="s">
        <v>5179</v>
      </c>
      <c r="I3317" s="9" t="s">
        <v>7457</v>
      </c>
      <c r="J3317" s="9">
        <v>107</v>
      </c>
      <c r="K3317" s="9" t="s">
        <v>7485</v>
      </c>
      <c r="L3317" s="9" t="s">
        <v>7508</v>
      </c>
      <c r="M3317" s="9">
        <v>971.82</v>
      </c>
      <c r="N3317" s="9">
        <v>589.4</v>
      </c>
      <c r="O3317" s="9">
        <v>2</v>
      </c>
      <c r="P3317" s="9"/>
      <c r="Q3317" s="9">
        <v>937</v>
      </c>
      <c r="R3317" s="9">
        <v>3</v>
      </c>
    </row>
    <row r="3318" spans="1:18" x14ac:dyDescent="0.3">
      <c r="A3318" s="9">
        <v>1173</v>
      </c>
      <c r="B3318" s="9" t="s">
        <v>3334</v>
      </c>
      <c r="C3318" s="9">
        <v>32</v>
      </c>
      <c r="D3318" s="9" t="s">
        <v>5021</v>
      </c>
      <c r="E3318" s="9" t="s">
        <v>5778</v>
      </c>
      <c r="F3318" s="9">
        <v>1</v>
      </c>
      <c r="G3318" s="9">
        <v>12625</v>
      </c>
      <c r="H3318" s="9" t="s">
        <v>5778</v>
      </c>
      <c r="I3318" s="9" t="s">
        <v>7455</v>
      </c>
      <c r="J3318" s="9">
        <v>149</v>
      </c>
      <c r="K3318" s="9" t="s">
        <v>7467</v>
      </c>
      <c r="L3318" s="9" t="s">
        <v>7507</v>
      </c>
      <c r="M3318" s="9">
        <v>1340.71</v>
      </c>
      <c r="N3318" s="9">
        <v>665.78</v>
      </c>
      <c r="O3318" s="9">
        <v>1</v>
      </c>
      <c r="P3318" s="9"/>
      <c r="Q3318" s="9">
        <v>1262</v>
      </c>
      <c r="R3318" s="9">
        <v>2</v>
      </c>
    </row>
    <row r="3319" spans="1:18" x14ac:dyDescent="0.3">
      <c r="A3319" s="9">
        <v>1558</v>
      </c>
      <c r="B3319" s="9" t="s">
        <v>3335</v>
      </c>
      <c r="C3319" s="9">
        <v>41</v>
      </c>
      <c r="D3319" s="9" t="s">
        <v>5018</v>
      </c>
      <c r="E3319" s="9" t="s">
        <v>7055</v>
      </c>
      <c r="F3319" s="9">
        <v>0</v>
      </c>
      <c r="G3319" s="9">
        <v>11685</v>
      </c>
      <c r="H3319" s="9" t="s">
        <v>7055</v>
      </c>
      <c r="I3319" s="9" t="s">
        <v>7457</v>
      </c>
      <c r="J3319" s="9">
        <v>136</v>
      </c>
      <c r="K3319" s="9" t="s">
        <v>7503</v>
      </c>
      <c r="L3319" s="9" t="s">
        <v>7509</v>
      </c>
      <c r="M3319" s="9">
        <v>1372.35</v>
      </c>
      <c r="N3319" s="9"/>
      <c r="O3319" s="9">
        <v>2</v>
      </c>
      <c r="P3319" s="9"/>
      <c r="Q3319" s="9">
        <v>519</v>
      </c>
      <c r="R3319" s="9">
        <v>7</v>
      </c>
    </row>
    <row r="3320" spans="1:18" x14ac:dyDescent="0.3">
      <c r="A3320" s="9">
        <v>1526</v>
      </c>
      <c r="B3320" s="9" t="s">
        <v>3336</v>
      </c>
      <c r="C3320" s="9">
        <v>55</v>
      </c>
      <c r="D3320" s="9" t="s">
        <v>5019</v>
      </c>
      <c r="E3320" s="9" t="s">
        <v>5400</v>
      </c>
      <c r="F3320" s="9">
        <v>1</v>
      </c>
      <c r="G3320" s="9">
        <v>11605</v>
      </c>
      <c r="H3320" s="9" t="s">
        <v>5400</v>
      </c>
      <c r="I3320" s="9" t="s">
        <v>7457</v>
      </c>
      <c r="J3320" s="9">
        <v>110</v>
      </c>
      <c r="K3320" s="9" t="s">
        <v>7493</v>
      </c>
      <c r="L3320" s="9" t="s">
        <v>7511</v>
      </c>
      <c r="M3320" s="9">
        <v>1200.2</v>
      </c>
      <c r="N3320" s="9"/>
      <c r="O3320" s="9">
        <v>1</v>
      </c>
      <c r="P3320" s="9"/>
      <c r="Q3320" s="9">
        <v>853</v>
      </c>
      <c r="R3320" s="9">
        <v>2</v>
      </c>
    </row>
    <row r="3321" spans="1:18" x14ac:dyDescent="0.3">
      <c r="A3321" s="9">
        <v>1658</v>
      </c>
      <c r="B3321" s="9" t="s">
        <v>3337</v>
      </c>
      <c r="C3321" s="9">
        <v>41</v>
      </c>
      <c r="D3321" s="9" t="s">
        <v>5021</v>
      </c>
      <c r="E3321" s="9" t="s">
        <v>6024</v>
      </c>
      <c r="F3321" s="9">
        <v>0</v>
      </c>
      <c r="G3321" s="9">
        <v>13435</v>
      </c>
      <c r="H3321" s="9" t="s">
        <v>6024</v>
      </c>
      <c r="I3321" s="9" t="s">
        <v>7457</v>
      </c>
      <c r="J3321" s="9">
        <v>149</v>
      </c>
      <c r="K3321" s="9" t="s">
        <v>7467</v>
      </c>
      <c r="L3321" s="9" t="s">
        <v>7511</v>
      </c>
      <c r="M3321" s="9">
        <v>305.39999999999998</v>
      </c>
      <c r="N3321" s="9">
        <v>169.23</v>
      </c>
      <c r="O3321" s="9">
        <v>1</v>
      </c>
      <c r="P3321" s="9"/>
      <c r="Q3321" s="9">
        <v>768</v>
      </c>
      <c r="R3321" s="9">
        <v>4</v>
      </c>
    </row>
    <row r="3322" spans="1:18" x14ac:dyDescent="0.3">
      <c r="A3322" s="9">
        <v>1025</v>
      </c>
      <c r="B3322" s="9" t="s">
        <v>3338</v>
      </c>
      <c r="C3322" s="9">
        <v>42</v>
      </c>
      <c r="D3322" s="9" t="s">
        <v>5019</v>
      </c>
      <c r="E3322" s="9" t="s">
        <v>6415</v>
      </c>
      <c r="F3322" s="9">
        <v>0</v>
      </c>
      <c r="G3322" s="9">
        <v>11537</v>
      </c>
      <c r="H3322" s="9" t="s">
        <v>6415</v>
      </c>
      <c r="I3322" s="9" t="s">
        <v>7456</v>
      </c>
      <c r="J3322" s="9">
        <v>136</v>
      </c>
      <c r="K3322" s="9" t="s">
        <v>7503</v>
      </c>
      <c r="L3322" s="9" t="s">
        <v>7508</v>
      </c>
      <c r="M3322" s="9">
        <v>1235.28</v>
      </c>
      <c r="N3322" s="9">
        <v>845.73</v>
      </c>
      <c r="O3322" s="9">
        <v>4</v>
      </c>
      <c r="P3322" s="9"/>
      <c r="Q3322" s="9">
        <v>667</v>
      </c>
      <c r="R3322" s="9">
        <v>2</v>
      </c>
    </row>
    <row r="3323" spans="1:18" x14ac:dyDescent="0.3">
      <c r="A3323" s="9">
        <v>1819</v>
      </c>
      <c r="B3323" s="9" t="s">
        <v>3339</v>
      </c>
      <c r="C3323" s="9">
        <v>24</v>
      </c>
      <c r="D3323" s="9" t="s">
        <v>5023</v>
      </c>
      <c r="E3323" s="9" t="s">
        <v>7056</v>
      </c>
      <c r="F3323" s="9">
        <v>0</v>
      </c>
      <c r="G3323" s="9">
        <v>12588</v>
      </c>
      <c r="H3323" s="9" t="s">
        <v>7056</v>
      </c>
      <c r="I3323" s="9" t="s">
        <v>7455</v>
      </c>
      <c r="J3323" s="9">
        <v>131</v>
      </c>
      <c r="K3323" s="9" t="s">
        <v>7504</v>
      </c>
      <c r="L3323" s="9" t="s">
        <v>7509</v>
      </c>
      <c r="M3323" s="9">
        <v>451.02</v>
      </c>
      <c r="N3323" s="9">
        <v>312.91000000000003</v>
      </c>
      <c r="O3323" s="9">
        <v>4</v>
      </c>
      <c r="P3323" s="9">
        <v>0.1</v>
      </c>
      <c r="Q3323" s="9">
        <v>433</v>
      </c>
      <c r="R3323" s="9">
        <v>5</v>
      </c>
    </row>
    <row r="3324" spans="1:18" x14ac:dyDescent="0.3">
      <c r="A3324" s="9">
        <v>1604</v>
      </c>
      <c r="B3324" s="9" t="s">
        <v>3340</v>
      </c>
      <c r="C3324" s="9">
        <v>37</v>
      </c>
      <c r="D3324" s="9" t="s">
        <v>5020</v>
      </c>
      <c r="E3324" s="9" t="s">
        <v>7057</v>
      </c>
      <c r="F3324" s="9">
        <v>0</v>
      </c>
      <c r="G3324" s="9">
        <v>12815</v>
      </c>
      <c r="H3324" s="9" t="s">
        <v>7057</v>
      </c>
      <c r="I3324" s="9" t="s">
        <v>7456</v>
      </c>
      <c r="J3324" s="9">
        <v>119</v>
      </c>
      <c r="K3324" s="9" t="s">
        <v>7459</v>
      </c>
      <c r="L3324" s="9" t="s">
        <v>7510</v>
      </c>
      <c r="M3324" s="9">
        <v>1387.48</v>
      </c>
      <c r="N3324" s="9">
        <v>830.36</v>
      </c>
      <c r="O3324" s="9">
        <v>3</v>
      </c>
      <c r="P3324" s="9"/>
      <c r="Q3324" s="9">
        <v>630</v>
      </c>
      <c r="R3324" s="9">
        <v>4</v>
      </c>
    </row>
    <row r="3325" spans="1:18" x14ac:dyDescent="0.3">
      <c r="A3325" s="9">
        <v>1405</v>
      </c>
      <c r="B3325" s="9" t="s">
        <v>3341</v>
      </c>
      <c r="C3325" s="9">
        <v>33</v>
      </c>
      <c r="D3325" s="9" t="s">
        <v>5023</v>
      </c>
      <c r="E3325" s="9" t="s">
        <v>5141</v>
      </c>
      <c r="F3325" s="9">
        <v>1</v>
      </c>
      <c r="G3325" s="9">
        <v>13644</v>
      </c>
      <c r="H3325" s="9" t="s">
        <v>5141</v>
      </c>
      <c r="I3325" s="9" t="s">
        <v>7455</v>
      </c>
      <c r="J3325" s="9">
        <v>118</v>
      </c>
      <c r="K3325" s="9" t="s">
        <v>7501</v>
      </c>
      <c r="L3325" s="9" t="s">
        <v>7507</v>
      </c>
      <c r="M3325" s="9">
        <v>1078.18</v>
      </c>
      <c r="N3325" s="9">
        <v>736.88</v>
      </c>
      <c r="O3325" s="9">
        <v>3</v>
      </c>
      <c r="P3325" s="9"/>
      <c r="Q3325" s="9">
        <v>567</v>
      </c>
      <c r="R3325" s="9">
        <v>5</v>
      </c>
    </row>
    <row r="3326" spans="1:18" x14ac:dyDescent="0.3">
      <c r="A3326" s="9">
        <v>1231</v>
      </c>
      <c r="B3326" s="9" t="s">
        <v>3342</v>
      </c>
      <c r="C3326" s="9">
        <v>50</v>
      </c>
      <c r="D3326" s="9" t="s">
        <v>5021</v>
      </c>
      <c r="E3326" s="9" t="s">
        <v>5171</v>
      </c>
      <c r="F3326" s="9">
        <v>0</v>
      </c>
      <c r="G3326" s="9">
        <v>11635</v>
      </c>
      <c r="H3326" s="9" t="s">
        <v>5171</v>
      </c>
      <c r="I3326" s="9" t="s">
        <v>7457</v>
      </c>
      <c r="J3326" s="9">
        <v>149</v>
      </c>
      <c r="K3326" s="9" t="s">
        <v>7467</v>
      </c>
      <c r="L3326" s="9" t="s">
        <v>7507</v>
      </c>
      <c r="M3326" s="9">
        <v>1188.6400000000001</v>
      </c>
      <c r="N3326" s="9">
        <v>668.55</v>
      </c>
      <c r="O3326" s="9">
        <v>4</v>
      </c>
      <c r="P3326" s="9"/>
      <c r="Q3326" s="9">
        <v>351</v>
      </c>
      <c r="R3326" s="9">
        <v>3</v>
      </c>
    </row>
    <row r="3327" spans="1:18" x14ac:dyDescent="0.3">
      <c r="A3327" s="9">
        <v>1532</v>
      </c>
      <c r="B3327" s="9" t="s">
        <v>3343</v>
      </c>
      <c r="C3327" s="9">
        <v>28</v>
      </c>
      <c r="D3327" s="9" t="s">
        <v>5022</v>
      </c>
      <c r="E3327" s="9" t="s">
        <v>5190</v>
      </c>
      <c r="F3327" s="9">
        <v>0</v>
      </c>
      <c r="G3327" s="9">
        <v>10895</v>
      </c>
      <c r="H3327" s="9" t="s">
        <v>5190</v>
      </c>
      <c r="I3327" s="9" t="s">
        <v>7455</v>
      </c>
      <c r="J3327" s="9">
        <v>106</v>
      </c>
      <c r="K3327" s="9" t="s">
        <v>7477</v>
      </c>
      <c r="L3327" s="9" t="s">
        <v>7509</v>
      </c>
      <c r="M3327" s="9">
        <v>173.3</v>
      </c>
      <c r="N3327" s="9">
        <v>85.3</v>
      </c>
      <c r="O3327" s="9">
        <v>4</v>
      </c>
      <c r="P3327" s="9"/>
      <c r="Q3327" s="9">
        <v>547</v>
      </c>
      <c r="R3327" s="9">
        <v>3</v>
      </c>
    </row>
    <row r="3328" spans="1:18" x14ac:dyDescent="0.3">
      <c r="A3328" s="9">
        <v>1504</v>
      </c>
      <c r="B3328" s="9" t="s">
        <v>3344</v>
      </c>
      <c r="C3328" s="9">
        <v>27</v>
      </c>
      <c r="D3328" s="9" t="s">
        <v>5023</v>
      </c>
      <c r="E3328" s="9" t="s">
        <v>7058</v>
      </c>
      <c r="F3328" s="9">
        <v>0</v>
      </c>
      <c r="G3328" s="9">
        <v>12502</v>
      </c>
      <c r="H3328" s="9" t="s">
        <v>7058</v>
      </c>
      <c r="I3328" s="9" t="s">
        <v>7457</v>
      </c>
      <c r="J3328" s="9">
        <v>128</v>
      </c>
      <c r="K3328" s="9" t="s">
        <v>7473</v>
      </c>
      <c r="L3328" s="9" t="s">
        <v>7508</v>
      </c>
      <c r="M3328" s="9">
        <v>895.01</v>
      </c>
      <c r="N3328" s="9">
        <v>442.61</v>
      </c>
      <c r="O3328" s="9">
        <v>1</v>
      </c>
      <c r="P3328" s="9"/>
      <c r="Q3328" s="9">
        <v>812</v>
      </c>
      <c r="R3328" s="9">
        <v>5</v>
      </c>
    </row>
    <row r="3329" spans="1:18" x14ac:dyDescent="0.3">
      <c r="A3329" s="9">
        <v>1178</v>
      </c>
      <c r="B3329" s="9" t="s">
        <v>3345</v>
      </c>
      <c r="C3329" s="9">
        <v>44</v>
      </c>
      <c r="D3329" s="9" t="s">
        <v>5018</v>
      </c>
      <c r="E3329" s="9" t="s">
        <v>5890</v>
      </c>
      <c r="F3329" s="9">
        <v>0</v>
      </c>
      <c r="G3329" s="9">
        <v>11167</v>
      </c>
      <c r="H3329" s="9" t="s">
        <v>5890</v>
      </c>
      <c r="I3329" s="9" t="s">
        <v>7456</v>
      </c>
      <c r="J3329" s="9">
        <v>107</v>
      </c>
      <c r="K3329" s="9" t="s">
        <v>7485</v>
      </c>
      <c r="L3329" s="9" t="s">
        <v>7510</v>
      </c>
      <c r="M3329" s="9">
        <v>1240.6600000000001</v>
      </c>
      <c r="N3329" s="9">
        <v>704.3</v>
      </c>
      <c r="O3329" s="9">
        <v>3</v>
      </c>
      <c r="P3329" s="9"/>
      <c r="Q3329" s="9">
        <v>611</v>
      </c>
      <c r="R3329" s="9">
        <v>1</v>
      </c>
    </row>
    <row r="3330" spans="1:18" x14ac:dyDescent="0.3">
      <c r="A3330" s="9">
        <v>1131</v>
      </c>
      <c r="B3330" s="9" t="s">
        <v>3346</v>
      </c>
      <c r="C3330" s="9">
        <v>69</v>
      </c>
      <c r="D3330" s="9" t="s">
        <v>5019</v>
      </c>
      <c r="E3330" s="9" t="s">
        <v>6737</v>
      </c>
      <c r="F3330" s="9">
        <v>0</v>
      </c>
      <c r="G3330" s="9">
        <v>13263</v>
      </c>
      <c r="H3330" s="9" t="s">
        <v>6737</v>
      </c>
      <c r="I3330" s="9" t="s">
        <v>7457</v>
      </c>
      <c r="J3330" s="9">
        <v>138</v>
      </c>
      <c r="K3330" s="9" t="s">
        <v>7464</v>
      </c>
      <c r="L3330" s="9" t="s">
        <v>7510</v>
      </c>
      <c r="M3330" s="9">
        <v>1299.31</v>
      </c>
      <c r="N3330" s="9">
        <v>755.56</v>
      </c>
      <c r="O3330" s="9">
        <v>4</v>
      </c>
      <c r="P3330" s="9"/>
      <c r="Q3330" s="9">
        <v>565</v>
      </c>
      <c r="R3330" s="9">
        <v>4</v>
      </c>
    </row>
    <row r="3331" spans="1:18" x14ac:dyDescent="0.3">
      <c r="A3331" s="9">
        <v>2478</v>
      </c>
      <c r="B3331" s="9" t="s">
        <v>3347</v>
      </c>
      <c r="C3331" s="9">
        <v>37</v>
      </c>
      <c r="D3331" s="9" t="s">
        <v>5022</v>
      </c>
      <c r="E3331" s="9" t="s">
        <v>7059</v>
      </c>
      <c r="F3331" s="9">
        <v>0</v>
      </c>
      <c r="G3331" s="9">
        <v>13936</v>
      </c>
      <c r="H3331" s="9" t="s">
        <v>7059</v>
      </c>
      <c r="I3331" s="9" t="s">
        <v>7456</v>
      </c>
      <c r="J3331" s="9">
        <v>112</v>
      </c>
      <c r="K3331" s="9" t="s">
        <v>7492</v>
      </c>
      <c r="L3331" s="9" t="s">
        <v>7507</v>
      </c>
      <c r="M3331" s="9">
        <v>91.52</v>
      </c>
      <c r="N3331" s="9">
        <v>48.68</v>
      </c>
      <c r="O3331" s="9">
        <v>2</v>
      </c>
      <c r="P3331" s="9"/>
      <c r="Q3331" s="9">
        <v>653</v>
      </c>
      <c r="R3331" s="9">
        <v>5</v>
      </c>
    </row>
    <row r="3332" spans="1:18" x14ac:dyDescent="0.3">
      <c r="A3332" s="9">
        <v>1347</v>
      </c>
      <c r="B3332" s="9" t="s">
        <v>3348</v>
      </c>
      <c r="C3332" s="9">
        <v>42</v>
      </c>
      <c r="D3332" s="9" t="s">
        <v>5022</v>
      </c>
      <c r="E3332" s="9" t="s">
        <v>7060</v>
      </c>
      <c r="F3332" s="9">
        <v>0</v>
      </c>
      <c r="G3332" s="9">
        <v>13424</v>
      </c>
      <c r="H3332" s="9" t="s">
        <v>7060</v>
      </c>
      <c r="I3332" s="9" t="s">
        <v>7456</v>
      </c>
      <c r="J3332" s="9">
        <v>141</v>
      </c>
      <c r="K3332" s="9" t="s">
        <v>7490</v>
      </c>
      <c r="L3332" s="9" t="s">
        <v>7507</v>
      </c>
      <c r="M3332" s="9">
        <v>1411.78</v>
      </c>
      <c r="N3332" s="9"/>
      <c r="O3332" s="9">
        <v>2</v>
      </c>
      <c r="P3332" s="9"/>
      <c r="Q3332" s="9">
        <v>890</v>
      </c>
      <c r="R3332" s="9">
        <v>4</v>
      </c>
    </row>
    <row r="3333" spans="1:18" x14ac:dyDescent="0.3">
      <c r="A3333" s="9">
        <v>1539</v>
      </c>
      <c r="B3333" s="9" t="s">
        <v>3349</v>
      </c>
      <c r="C3333" s="9">
        <v>54</v>
      </c>
      <c r="D3333" s="9" t="s">
        <v>5021</v>
      </c>
      <c r="E3333" s="9" t="s">
        <v>5406</v>
      </c>
      <c r="F3333" s="9">
        <v>0</v>
      </c>
      <c r="G3333" s="9">
        <v>13853</v>
      </c>
      <c r="H3333" s="9" t="s">
        <v>5406</v>
      </c>
      <c r="I3333" s="9" t="s">
        <v>7456</v>
      </c>
      <c r="J3333" s="9">
        <v>134</v>
      </c>
      <c r="K3333" s="9" t="s">
        <v>7482</v>
      </c>
      <c r="L3333" s="9" t="s">
        <v>7510</v>
      </c>
      <c r="M3333" s="9">
        <v>112.84</v>
      </c>
      <c r="N3333" s="9">
        <v>59.58</v>
      </c>
      <c r="O3333" s="9">
        <v>3</v>
      </c>
      <c r="P3333" s="9"/>
      <c r="Q3333" s="9">
        <v>597</v>
      </c>
      <c r="R3333" s="9">
        <v>6</v>
      </c>
    </row>
    <row r="3334" spans="1:18" x14ac:dyDescent="0.3">
      <c r="A3334" s="9">
        <v>1771</v>
      </c>
      <c r="B3334" s="9" t="s">
        <v>3350</v>
      </c>
      <c r="C3334" s="9">
        <v>47</v>
      </c>
      <c r="D3334" s="9" t="s">
        <v>5018</v>
      </c>
      <c r="E3334" s="9" t="s">
        <v>6184</v>
      </c>
      <c r="F3334" s="9">
        <v>0</v>
      </c>
      <c r="G3334" s="9">
        <v>12346</v>
      </c>
      <c r="H3334" s="9" t="s">
        <v>6184</v>
      </c>
      <c r="I3334" s="9" t="s">
        <v>7457</v>
      </c>
      <c r="J3334" s="9">
        <v>125</v>
      </c>
      <c r="K3334" s="9" t="s">
        <v>7479</v>
      </c>
      <c r="L3334" s="9" t="s">
        <v>7507</v>
      </c>
      <c r="M3334" s="9">
        <v>941.05</v>
      </c>
      <c r="N3334" s="9">
        <v>453.61</v>
      </c>
      <c r="O3334" s="9">
        <v>2</v>
      </c>
      <c r="P3334" s="9"/>
      <c r="Q3334" s="9">
        <v>623</v>
      </c>
      <c r="R3334" s="9">
        <v>4</v>
      </c>
    </row>
    <row r="3335" spans="1:18" x14ac:dyDescent="0.3">
      <c r="A3335" s="9">
        <v>2429</v>
      </c>
      <c r="B3335" s="9" t="s">
        <v>3351</v>
      </c>
      <c r="C3335" s="9">
        <v>47</v>
      </c>
      <c r="D3335" s="9" t="s">
        <v>5019</v>
      </c>
      <c r="E3335" s="9" t="s">
        <v>6180</v>
      </c>
      <c r="F3335" s="9">
        <v>0</v>
      </c>
      <c r="G3335" s="9">
        <v>13531</v>
      </c>
      <c r="H3335" s="9" t="s">
        <v>6180</v>
      </c>
      <c r="I3335" s="9" t="s">
        <v>7456</v>
      </c>
      <c r="J3335" s="9">
        <v>117</v>
      </c>
      <c r="K3335" s="9" t="s">
        <v>7483</v>
      </c>
      <c r="L3335" s="9" t="s">
        <v>7511</v>
      </c>
      <c r="M3335" s="9">
        <v>1055.4100000000001</v>
      </c>
      <c r="N3335" s="9">
        <v>424.69</v>
      </c>
      <c r="O3335" s="9">
        <v>1</v>
      </c>
      <c r="P3335" s="9"/>
      <c r="Q3335" s="9">
        <v>1204</v>
      </c>
      <c r="R3335" s="9">
        <v>1</v>
      </c>
    </row>
    <row r="3336" spans="1:18" x14ac:dyDescent="0.3">
      <c r="A3336" s="9">
        <v>1075</v>
      </c>
      <c r="B3336" s="9" t="s">
        <v>3352</v>
      </c>
      <c r="C3336" s="9">
        <v>38</v>
      </c>
      <c r="D3336" s="9" t="s">
        <v>5018</v>
      </c>
      <c r="E3336" s="9" t="s">
        <v>7061</v>
      </c>
      <c r="F3336" s="9">
        <v>0</v>
      </c>
      <c r="G3336" s="9">
        <v>12474</v>
      </c>
      <c r="H3336" s="9" t="s">
        <v>7061</v>
      </c>
      <c r="I3336" s="9" t="s">
        <v>7455</v>
      </c>
      <c r="J3336" s="9">
        <v>133</v>
      </c>
      <c r="K3336" s="9" t="s">
        <v>7498</v>
      </c>
      <c r="L3336" s="9" t="s">
        <v>7510</v>
      </c>
      <c r="M3336" s="9">
        <v>205.65</v>
      </c>
      <c r="N3336" s="9">
        <v>142.13999999999999</v>
      </c>
      <c r="O3336" s="9">
        <v>3</v>
      </c>
      <c r="P3336" s="9">
        <v>0.1</v>
      </c>
      <c r="Q3336" s="9">
        <v>374</v>
      </c>
      <c r="R3336" s="9">
        <v>3</v>
      </c>
    </row>
    <row r="3337" spans="1:18" x14ac:dyDescent="0.3">
      <c r="A3337" s="9">
        <v>1578</v>
      </c>
      <c r="B3337" s="9" t="s">
        <v>3353</v>
      </c>
      <c r="C3337" s="9">
        <v>38</v>
      </c>
      <c r="D3337" s="9" t="s">
        <v>5023</v>
      </c>
      <c r="E3337" s="9" t="s">
        <v>5136</v>
      </c>
      <c r="F3337" s="9">
        <v>0</v>
      </c>
      <c r="G3337" s="9">
        <v>11861</v>
      </c>
      <c r="H3337" s="9" t="s">
        <v>5136</v>
      </c>
      <c r="I3337" s="9" t="s">
        <v>7455</v>
      </c>
      <c r="J3337" s="9">
        <v>123</v>
      </c>
      <c r="K3337" s="9" t="s">
        <v>7502</v>
      </c>
      <c r="L3337" s="9" t="s">
        <v>7507</v>
      </c>
      <c r="M3337" s="9">
        <v>119.62</v>
      </c>
      <c r="N3337" s="9">
        <v>77.430000000000007</v>
      </c>
      <c r="O3337" s="9">
        <v>4</v>
      </c>
      <c r="P3337" s="9"/>
      <c r="Q3337" s="9">
        <v>1000</v>
      </c>
      <c r="R3337" s="9">
        <v>4</v>
      </c>
    </row>
    <row r="3338" spans="1:18" x14ac:dyDescent="0.3">
      <c r="A3338" s="9">
        <v>1853</v>
      </c>
      <c r="B3338" s="9" t="s">
        <v>3354</v>
      </c>
      <c r="C3338" s="9">
        <v>28</v>
      </c>
      <c r="D3338" s="9" t="s">
        <v>5021</v>
      </c>
      <c r="E3338" s="9" t="s">
        <v>5465</v>
      </c>
      <c r="F3338" s="9">
        <v>1</v>
      </c>
      <c r="G3338" s="9">
        <v>13894</v>
      </c>
      <c r="H3338" s="9" t="s">
        <v>5465</v>
      </c>
      <c r="I3338" s="9" t="s">
        <v>7455</v>
      </c>
      <c r="J3338" s="9">
        <v>109</v>
      </c>
      <c r="K3338" s="9" t="s">
        <v>7466</v>
      </c>
      <c r="L3338" s="9" t="s">
        <v>7509</v>
      </c>
      <c r="M3338" s="9">
        <v>1188.1199999999999</v>
      </c>
      <c r="N3338" s="9">
        <v>694.66</v>
      </c>
      <c r="O3338" s="9">
        <v>2</v>
      </c>
      <c r="P3338" s="9"/>
      <c r="Q3338" s="9">
        <v>891</v>
      </c>
      <c r="R3338" s="9">
        <v>4</v>
      </c>
    </row>
    <row r="3339" spans="1:18" x14ac:dyDescent="0.3">
      <c r="A3339" s="9">
        <v>1193</v>
      </c>
      <c r="B3339" s="9" t="s">
        <v>3355</v>
      </c>
      <c r="C3339" s="9">
        <v>47</v>
      </c>
      <c r="D3339" s="9" t="s">
        <v>5022</v>
      </c>
      <c r="E3339" s="9" t="s">
        <v>7062</v>
      </c>
      <c r="F3339" s="9">
        <v>0</v>
      </c>
      <c r="G3339" s="9">
        <v>12763</v>
      </c>
      <c r="H3339" s="9" t="s">
        <v>7062</v>
      </c>
      <c r="I3339" s="9" t="s">
        <v>7455</v>
      </c>
      <c r="J3339" s="9">
        <v>106</v>
      </c>
      <c r="K3339" s="9" t="s">
        <v>7477</v>
      </c>
      <c r="L3339" s="9" t="s">
        <v>7509</v>
      </c>
      <c r="M3339" s="9">
        <v>607.77</v>
      </c>
      <c r="N3339" s="9">
        <v>394.54</v>
      </c>
      <c r="O3339" s="9">
        <v>1</v>
      </c>
      <c r="P3339" s="9">
        <v>0.05</v>
      </c>
      <c r="Q3339" s="9">
        <v>405</v>
      </c>
      <c r="R3339" s="9">
        <v>7</v>
      </c>
    </row>
    <row r="3340" spans="1:18" x14ac:dyDescent="0.3">
      <c r="A3340" s="9">
        <v>2185</v>
      </c>
      <c r="B3340" s="9" t="s">
        <v>3356</v>
      </c>
      <c r="C3340" s="9">
        <v>46</v>
      </c>
      <c r="D3340" s="9" t="s">
        <v>5022</v>
      </c>
      <c r="E3340" s="9" t="s">
        <v>5066</v>
      </c>
      <c r="F3340" s="9">
        <v>1</v>
      </c>
      <c r="G3340" s="9">
        <v>10756</v>
      </c>
      <c r="H3340" s="9" t="s">
        <v>5066</v>
      </c>
      <c r="I3340" s="9" t="s">
        <v>7456</v>
      </c>
      <c r="J3340" s="9">
        <v>102</v>
      </c>
      <c r="K3340" s="9" t="s">
        <v>7494</v>
      </c>
      <c r="L3340" s="9" t="s">
        <v>7510</v>
      </c>
      <c r="M3340" s="9">
        <v>205.31</v>
      </c>
      <c r="N3340" s="9">
        <v>132.03</v>
      </c>
      <c r="O3340" s="9">
        <v>4</v>
      </c>
      <c r="P3340" s="9">
        <v>0.1</v>
      </c>
      <c r="Q3340" s="9">
        <v>882</v>
      </c>
      <c r="R3340" s="9">
        <v>3</v>
      </c>
    </row>
    <row r="3341" spans="1:18" x14ac:dyDescent="0.3">
      <c r="A3341" s="9">
        <v>1346</v>
      </c>
      <c r="B3341" s="9" t="s">
        <v>3357</v>
      </c>
      <c r="C3341" s="9">
        <v>50</v>
      </c>
      <c r="D3341" s="9" t="s">
        <v>5023</v>
      </c>
      <c r="E3341" s="9" t="s">
        <v>7063</v>
      </c>
      <c r="F3341" s="9">
        <v>0</v>
      </c>
      <c r="G3341" s="9">
        <v>10030</v>
      </c>
      <c r="H3341" s="9" t="s">
        <v>7063</v>
      </c>
      <c r="I3341" s="9" t="s">
        <v>7455</v>
      </c>
      <c r="J3341" s="9">
        <v>138</v>
      </c>
      <c r="K3341" s="9" t="s">
        <v>7464</v>
      </c>
      <c r="L3341" s="9" t="s">
        <v>7509</v>
      </c>
      <c r="M3341" s="9">
        <v>1155.8699999999999</v>
      </c>
      <c r="N3341" s="9">
        <v>785.48</v>
      </c>
      <c r="O3341" s="9">
        <v>5</v>
      </c>
      <c r="P3341" s="9"/>
      <c r="Q3341" s="9">
        <v>487</v>
      </c>
      <c r="R3341" s="9">
        <v>2</v>
      </c>
    </row>
    <row r="3342" spans="1:18" x14ac:dyDescent="0.3">
      <c r="A3342" s="9">
        <v>1950</v>
      </c>
      <c r="B3342" s="9" t="s">
        <v>3358</v>
      </c>
      <c r="C3342" s="9">
        <v>32</v>
      </c>
      <c r="D3342" s="9" t="s">
        <v>5022</v>
      </c>
      <c r="E3342" s="9" t="s">
        <v>6043</v>
      </c>
      <c r="F3342" s="9">
        <v>0</v>
      </c>
      <c r="G3342" s="9">
        <v>12379</v>
      </c>
      <c r="H3342" s="9" t="s">
        <v>6043</v>
      </c>
      <c r="I3342" s="9" t="s">
        <v>7457</v>
      </c>
      <c r="J3342" s="9">
        <v>109</v>
      </c>
      <c r="K3342" s="9" t="s">
        <v>7466</v>
      </c>
      <c r="L3342" s="9" t="s">
        <v>7510</v>
      </c>
      <c r="M3342" s="9">
        <v>1281.29</v>
      </c>
      <c r="N3342" s="9">
        <v>660.92</v>
      </c>
      <c r="O3342" s="9">
        <v>1</v>
      </c>
      <c r="P3342" s="9"/>
      <c r="Q3342" s="9">
        <v>421</v>
      </c>
      <c r="R3342" s="9">
        <v>4</v>
      </c>
    </row>
    <row r="3343" spans="1:18" x14ac:dyDescent="0.3">
      <c r="A3343" s="9">
        <v>2384</v>
      </c>
      <c r="B3343" s="9" t="s">
        <v>3359</v>
      </c>
      <c r="C3343" s="9">
        <v>52</v>
      </c>
      <c r="D3343" s="9" t="s">
        <v>5020</v>
      </c>
      <c r="E3343" s="9" t="s">
        <v>6447</v>
      </c>
      <c r="F3343" s="9">
        <v>0</v>
      </c>
      <c r="G3343" s="9">
        <v>11993</v>
      </c>
      <c r="H3343" s="9" t="s">
        <v>6447</v>
      </c>
      <c r="I3343" s="9" t="s">
        <v>7455</v>
      </c>
      <c r="J3343" s="9">
        <v>103</v>
      </c>
      <c r="K3343" s="9" t="s">
        <v>7472</v>
      </c>
      <c r="L3343" s="9" t="s">
        <v>7509</v>
      </c>
      <c r="M3343" s="9">
        <v>901.71</v>
      </c>
      <c r="N3343" s="9">
        <v>510.78</v>
      </c>
      <c r="O3343" s="9">
        <v>2</v>
      </c>
      <c r="P3343" s="9">
        <v>0.1</v>
      </c>
      <c r="Q3343" s="9">
        <v>426</v>
      </c>
      <c r="R3343" s="9">
        <v>4</v>
      </c>
    </row>
    <row r="3344" spans="1:18" x14ac:dyDescent="0.3">
      <c r="A3344" s="9">
        <v>2110</v>
      </c>
      <c r="B3344" s="9" t="s">
        <v>3360</v>
      </c>
      <c r="C3344" s="9">
        <v>57</v>
      </c>
      <c r="D3344" s="9" t="s">
        <v>5021</v>
      </c>
      <c r="E3344" s="9" t="s">
        <v>6270</v>
      </c>
      <c r="F3344" s="9">
        <v>0</v>
      </c>
      <c r="G3344" s="9">
        <v>13482</v>
      </c>
      <c r="H3344" s="9" t="s">
        <v>6270</v>
      </c>
      <c r="I3344" s="9" t="s">
        <v>7455</v>
      </c>
      <c r="J3344" s="9">
        <v>116</v>
      </c>
      <c r="K3344" s="9" t="s">
        <v>7480</v>
      </c>
      <c r="L3344" s="9" t="s">
        <v>7510</v>
      </c>
      <c r="M3344" s="9">
        <v>283.79000000000002</v>
      </c>
      <c r="N3344" s="9">
        <v>121.91</v>
      </c>
      <c r="O3344" s="9">
        <v>1</v>
      </c>
      <c r="P3344" s="9">
        <v>0.05</v>
      </c>
      <c r="Q3344" s="9">
        <v>946</v>
      </c>
      <c r="R3344" s="9">
        <v>2</v>
      </c>
    </row>
    <row r="3345" spans="1:18" x14ac:dyDescent="0.3">
      <c r="A3345" s="9">
        <v>2285</v>
      </c>
      <c r="B3345" s="9" t="s">
        <v>3361</v>
      </c>
      <c r="C3345" s="9">
        <v>21</v>
      </c>
      <c r="D3345" s="9" t="s">
        <v>5023</v>
      </c>
      <c r="E3345" s="9" t="s">
        <v>6272</v>
      </c>
      <c r="F3345" s="9">
        <v>1</v>
      </c>
      <c r="G3345" s="9">
        <v>12099</v>
      </c>
      <c r="H3345" s="9" t="s">
        <v>6272</v>
      </c>
      <c r="I3345" s="9" t="s">
        <v>7457</v>
      </c>
      <c r="J3345" s="9">
        <v>125</v>
      </c>
      <c r="K3345" s="9" t="s">
        <v>7479</v>
      </c>
      <c r="L3345" s="9" t="s">
        <v>7510</v>
      </c>
      <c r="M3345" s="9">
        <v>72.069999999999993</v>
      </c>
      <c r="N3345" s="9">
        <v>49.7</v>
      </c>
      <c r="O3345" s="9">
        <v>5</v>
      </c>
      <c r="P3345" s="9">
        <v>0.05</v>
      </c>
      <c r="Q3345" s="9">
        <v>494</v>
      </c>
      <c r="R3345" s="9">
        <v>2</v>
      </c>
    </row>
    <row r="3346" spans="1:18" x14ac:dyDescent="0.3">
      <c r="A3346" s="9">
        <v>1213</v>
      </c>
      <c r="B3346" s="9" t="s">
        <v>3362</v>
      </c>
      <c r="C3346" s="9">
        <v>35</v>
      </c>
      <c r="D3346" s="9" t="s">
        <v>5021</v>
      </c>
      <c r="E3346" s="9" t="s">
        <v>5354</v>
      </c>
      <c r="F3346" s="9">
        <v>0</v>
      </c>
      <c r="G3346" s="9">
        <v>13455</v>
      </c>
      <c r="H3346" s="9" t="s">
        <v>5354</v>
      </c>
      <c r="I3346" s="9" t="s">
        <v>7457</v>
      </c>
      <c r="J3346" s="9">
        <v>124</v>
      </c>
      <c r="K3346" s="9" t="s">
        <v>7497</v>
      </c>
      <c r="L3346" s="9" t="s">
        <v>7510</v>
      </c>
      <c r="M3346" s="9">
        <v>1066.1600000000001</v>
      </c>
      <c r="N3346" s="9">
        <v>741.55</v>
      </c>
      <c r="O3346" s="9">
        <v>5</v>
      </c>
      <c r="P3346" s="9"/>
      <c r="Q3346" s="9">
        <v>610</v>
      </c>
      <c r="R3346" s="9">
        <v>4</v>
      </c>
    </row>
    <row r="3347" spans="1:18" x14ac:dyDescent="0.3">
      <c r="A3347" s="9">
        <v>1572</v>
      </c>
      <c r="B3347" s="9" t="s">
        <v>3363</v>
      </c>
      <c r="C3347" s="9">
        <v>57</v>
      </c>
      <c r="D3347" s="9" t="s">
        <v>5019</v>
      </c>
      <c r="E3347" s="9" t="s">
        <v>7064</v>
      </c>
      <c r="F3347" s="9">
        <v>1</v>
      </c>
      <c r="G3347" s="9">
        <v>10242</v>
      </c>
      <c r="H3347" s="9" t="s">
        <v>7064</v>
      </c>
      <c r="I3347" s="9" t="s">
        <v>7455</v>
      </c>
      <c r="J3347" s="9">
        <v>147</v>
      </c>
      <c r="K3347" s="9" t="s">
        <v>7474</v>
      </c>
      <c r="L3347" s="9" t="s">
        <v>7510</v>
      </c>
      <c r="M3347" s="9">
        <v>847.7</v>
      </c>
      <c r="N3347" s="9">
        <v>539.75</v>
      </c>
      <c r="O3347" s="9">
        <v>1</v>
      </c>
      <c r="P3347" s="9"/>
      <c r="Q3347" s="9">
        <v>1304</v>
      </c>
      <c r="R3347" s="9">
        <v>4</v>
      </c>
    </row>
    <row r="3348" spans="1:18" x14ac:dyDescent="0.3">
      <c r="A3348" s="9">
        <v>1779</v>
      </c>
      <c r="B3348" s="9" t="s">
        <v>3364</v>
      </c>
      <c r="C3348" s="9">
        <v>30</v>
      </c>
      <c r="D3348" s="9" t="s">
        <v>5021</v>
      </c>
      <c r="E3348" s="9" t="s">
        <v>6934</v>
      </c>
      <c r="F3348" s="9">
        <v>0</v>
      </c>
      <c r="G3348" s="9">
        <v>12822</v>
      </c>
      <c r="H3348" s="9" t="s">
        <v>6934</v>
      </c>
      <c r="I3348" s="9" t="s">
        <v>7456</v>
      </c>
      <c r="J3348" s="9">
        <v>129</v>
      </c>
      <c r="K3348" s="9" t="s">
        <v>7471</v>
      </c>
      <c r="L3348" s="9" t="s">
        <v>7509</v>
      </c>
      <c r="M3348" s="9">
        <v>993.66</v>
      </c>
      <c r="N3348" s="9">
        <v>532.84</v>
      </c>
      <c r="O3348" s="9">
        <v>4</v>
      </c>
      <c r="P3348" s="9"/>
      <c r="Q3348" s="9">
        <v>678</v>
      </c>
      <c r="R3348" s="9">
        <v>3</v>
      </c>
    </row>
    <row r="3349" spans="1:18" x14ac:dyDescent="0.3">
      <c r="A3349" s="9">
        <v>1261</v>
      </c>
      <c r="B3349" s="9" t="s">
        <v>3365</v>
      </c>
      <c r="C3349" s="9">
        <v>47</v>
      </c>
      <c r="D3349" s="9" t="s">
        <v>5021</v>
      </c>
      <c r="E3349" s="9" t="s">
        <v>6920</v>
      </c>
      <c r="F3349" s="9">
        <v>0</v>
      </c>
      <c r="G3349" s="9">
        <v>10685</v>
      </c>
      <c r="H3349" s="9" t="s">
        <v>6920</v>
      </c>
      <c r="I3349" s="9" t="s">
        <v>7457</v>
      </c>
      <c r="J3349" s="9">
        <v>144</v>
      </c>
      <c r="K3349" s="9" t="s">
        <v>7462</v>
      </c>
      <c r="L3349" s="9" t="s">
        <v>7510</v>
      </c>
      <c r="M3349" s="9">
        <v>1229.1199999999999</v>
      </c>
      <c r="N3349" s="9">
        <v>674.75</v>
      </c>
      <c r="O3349" s="9">
        <v>4</v>
      </c>
      <c r="P3349" s="9">
        <v>0.2</v>
      </c>
      <c r="Q3349" s="9">
        <v>819</v>
      </c>
      <c r="R3349" s="9">
        <v>5</v>
      </c>
    </row>
    <row r="3350" spans="1:18" x14ac:dyDescent="0.3">
      <c r="A3350" s="9">
        <v>1729</v>
      </c>
      <c r="B3350" s="9" t="s">
        <v>3366</v>
      </c>
      <c r="C3350" s="9">
        <v>40</v>
      </c>
      <c r="D3350" s="9" t="s">
        <v>5019</v>
      </c>
      <c r="E3350" s="9" t="s">
        <v>7065</v>
      </c>
      <c r="F3350" s="9">
        <v>0</v>
      </c>
      <c r="G3350" s="9">
        <v>11635</v>
      </c>
      <c r="H3350" s="9" t="s">
        <v>7065</v>
      </c>
      <c r="I3350" s="9" t="s">
        <v>7456</v>
      </c>
      <c r="J3350" s="9">
        <v>140</v>
      </c>
      <c r="K3350" s="9" t="s">
        <v>7468</v>
      </c>
      <c r="L3350" s="9" t="s">
        <v>7507</v>
      </c>
      <c r="M3350" s="9">
        <v>679.63</v>
      </c>
      <c r="N3350" s="9">
        <v>360.62</v>
      </c>
      <c r="O3350" s="9">
        <v>5</v>
      </c>
      <c r="P3350" s="9">
        <v>0.05</v>
      </c>
      <c r="Q3350" s="9">
        <v>592</v>
      </c>
      <c r="R3350" s="9">
        <v>3</v>
      </c>
    </row>
    <row r="3351" spans="1:18" x14ac:dyDescent="0.3">
      <c r="A3351" s="9">
        <v>1282</v>
      </c>
      <c r="B3351" s="9" t="s">
        <v>3367</v>
      </c>
      <c r="C3351" s="9">
        <v>44</v>
      </c>
      <c r="D3351" s="9" t="s">
        <v>5023</v>
      </c>
      <c r="E3351" s="9" t="s">
        <v>7066</v>
      </c>
      <c r="F3351" s="9">
        <v>0</v>
      </c>
      <c r="G3351" s="9">
        <v>11440</v>
      </c>
      <c r="H3351" s="9" t="s">
        <v>7066</v>
      </c>
      <c r="I3351" s="9" t="s">
        <v>7456</v>
      </c>
      <c r="J3351" s="9">
        <v>126</v>
      </c>
      <c r="K3351" s="9" t="s">
        <v>7469</v>
      </c>
      <c r="L3351" s="9" t="s">
        <v>7509</v>
      </c>
      <c r="M3351" s="9">
        <v>230.55</v>
      </c>
      <c r="N3351" s="9">
        <v>112.51</v>
      </c>
      <c r="O3351" s="9">
        <v>3</v>
      </c>
      <c r="P3351" s="9">
        <v>0.1</v>
      </c>
      <c r="Q3351" s="9">
        <v>404</v>
      </c>
      <c r="R3351" s="9">
        <v>5</v>
      </c>
    </row>
    <row r="3352" spans="1:18" x14ac:dyDescent="0.3">
      <c r="A3352" s="9">
        <v>2490</v>
      </c>
      <c r="B3352" s="9" t="s">
        <v>3368</v>
      </c>
      <c r="C3352" s="9">
        <v>40</v>
      </c>
      <c r="D3352" s="9" t="s">
        <v>5021</v>
      </c>
      <c r="E3352" s="9" t="s">
        <v>5228</v>
      </c>
      <c r="F3352" s="9">
        <v>1</v>
      </c>
      <c r="G3352" s="9">
        <v>11498</v>
      </c>
      <c r="H3352" s="9" t="s">
        <v>5228</v>
      </c>
      <c r="I3352" s="9" t="s">
        <v>7455</v>
      </c>
      <c r="J3352" s="9">
        <v>138</v>
      </c>
      <c r="K3352" s="9" t="s">
        <v>7464</v>
      </c>
      <c r="L3352" s="9" t="s">
        <v>7510</v>
      </c>
      <c r="M3352" s="9">
        <v>1412.98</v>
      </c>
      <c r="N3352" s="9">
        <v>788.92</v>
      </c>
      <c r="O3352" s="9">
        <v>3</v>
      </c>
      <c r="P3352" s="9"/>
      <c r="Q3352" s="9">
        <v>1149</v>
      </c>
      <c r="R3352" s="9">
        <v>3</v>
      </c>
    </row>
    <row r="3353" spans="1:18" x14ac:dyDescent="0.3">
      <c r="A3353" s="9">
        <v>2403</v>
      </c>
      <c r="B3353" s="9" t="s">
        <v>3369</v>
      </c>
      <c r="C3353" s="9">
        <v>51</v>
      </c>
      <c r="D3353" s="9" t="s">
        <v>5018</v>
      </c>
      <c r="E3353" s="9" t="s">
        <v>7067</v>
      </c>
      <c r="F3353" s="9">
        <v>0</v>
      </c>
      <c r="G3353" s="9">
        <v>11415</v>
      </c>
      <c r="H3353" s="9" t="s">
        <v>7067</v>
      </c>
      <c r="I3353" s="9" t="s">
        <v>7456</v>
      </c>
      <c r="J3353" s="9">
        <v>135</v>
      </c>
      <c r="K3353" s="9" t="s">
        <v>7458</v>
      </c>
      <c r="L3353" s="9" t="s">
        <v>7509</v>
      </c>
      <c r="M3353" s="9">
        <v>840.63</v>
      </c>
      <c r="N3353" s="9">
        <v>349.73</v>
      </c>
      <c r="O3353" s="9">
        <v>4</v>
      </c>
      <c r="P3353" s="9"/>
      <c r="Q3353" s="9">
        <v>626</v>
      </c>
      <c r="R3353" s="9">
        <v>7</v>
      </c>
    </row>
    <row r="3354" spans="1:18" x14ac:dyDescent="0.3">
      <c r="A3354" s="9">
        <v>1361</v>
      </c>
      <c r="B3354" s="9" t="s">
        <v>3370</v>
      </c>
      <c r="C3354" s="9">
        <v>24</v>
      </c>
      <c r="D3354" s="9" t="s">
        <v>5021</v>
      </c>
      <c r="E3354" s="9" t="s">
        <v>5366</v>
      </c>
      <c r="F3354" s="9">
        <v>0</v>
      </c>
      <c r="G3354" s="9">
        <v>11412</v>
      </c>
      <c r="H3354" s="9" t="s">
        <v>5366</v>
      </c>
      <c r="I3354" s="9" t="s">
        <v>7456</v>
      </c>
      <c r="J3354" s="9">
        <v>123</v>
      </c>
      <c r="K3354" s="9" t="s">
        <v>7502</v>
      </c>
      <c r="L3354" s="9" t="s">
        <v>7511</v>
      </c>
      <c r="M3354" s="9">
        <v>942.18</v>
      </c>
      <c r="N3354" s="9">
        <v>657.23</v>
      </c>
      <c r="O3354" s="9">
        <v>3</v>
      </c>
      <c r="P3354" s="9"/>
      <c r="Q3354" s="9">
        <v>820</v>
      </c>
      <c r="R3354" s="9">
        <v>4</v>
      </c>
    </row>
    <row r="3355" spans="1:18" x14ac:dyDescent="0.3">
      <c r="A3355" s="9">
        <v>2472</v>
      </c>
      <c r="B3355" s="9" t="s">
        <v>3371</v>
      </c>
      <c r="C3355" s="9">
        <v>26</v>
      </c>
      <c r="D3355" s="9" t="s">
        <v>5023</v>
      </c>
      <c r="E3355" s="9" t="s">
        <v>7068</v>
      </c>
      <c r="F3355" s="9">
        <v>1</v>
      </c>
      <c r="G3355" s="9">
        <v>10572</v>
      </c>
      <c r="H3355" s="9" t="s">
        <v>7068</v>
      </c>
      <c r="I3355" s="9" t="s">
        <v>7456</v>
      </c>
      <c r="J3355" s="9">
        <v>104</v>
      </c>
      <c r="K3355" s="9" t="s">
        <v>7499</v>
      </c>
      <c r="L3355" s="9" t="s">
        <v>7509</v>
      </c>
      <c r="M3355" s="9">
        <v>1403.45</v>
      </c>
      <c r="N3355" s="9">
        <v>739.92</v>
      </c>
      <c r="O3355" s="9">
        <v>4</v>
      </c>
      <c r="P3355" s="9">
        <v>0.05</v>
      </c>
      <c r="Q3355" s="9">
        <v>547</v>
      </c>
      <c r="R3355" s="9">
        <v>3</v>
      </c>
    </row>
    <row r="3356" spans="1:18" x14ac:dyDescent="0.3">
      <c r="A3356" s="9">
        <v>1440</v>
      </c>
      <c r="B3356" s="9" t="s">
        <v>3372</v>
      </c>
      <c r="C3356" s="9">
        <v>61</v>
      </c>
      <c r="D3356" s="9" t="s">
        <v>5022</v>
      </c>
      <c r="E3356" s="9" t="s">
        <v>6612</v>
      </c>
      <c r="F3356" s="9">
        <v>0</v>
      </c>
      <c r="G3356" s="9">
        <v>11991</v>
      </c>
      <c r="H3356" s="9" t="s">
        <v>6612</v>
      </c>
      <c r="I3356" s="9" t="s">
        <v>7455</v>
      </c>
      <c r="J3356" s="9">
        <v>142</v>
      </c>
      <c r="K3356" s="9" t="s">
        <v>7500</v>
      </c>
      <c r="L3356" s="9" t="s">
        <v>7509</v>
      </c>
      <c r="M3356" s="9">
        <v>1400.8</v>
      </c>
      <c r="N3356" s="9">
        <v>950.04</v>
      </c>
      <c r="O3356" s="9">
        <v>2</v>
      </c>
      <c r="P3356" s="9"/>
      <c r="Q3356" s="9">
        <v>1012</v>
      </c>
      <c r="R3356" s="9">
        <v>2</v>
      </c>
    </row>
    <row r="3357" spans="1:18" x14ac:dyDescent="0.3">
      <c r="A3357" s="9">
        <v>1092</v>
      </c>
      <c r="B3357" s="9" t="s">
        <v>3373</v>
      </c>
      <c r="C3357" s="9">
        <v>71</v>
      </c>
      <c r="D3357" s="9" t="s">
        <v>5019</v>
      </c>
      <c r="E3357" s="9" t="s">
        <v>6919</v>
      </c>
      <c r="F3357" s="9">
        <v>1</v>
      </c>
      <c r="G3357" s="9">
        <v>12919</v>
      </c>
      <c r="H3357" s="9" t="s">
        <v>6919</v>
      </c>
      <c r="I3357" s="9" t="s">
        <v>7457</v>
      </c>
      <c r="J3357" s="9">
        <v>114</v>
      </c>
      <c r="K3357" s="9" t="s">
        <v>7463</v>
      </c>
      <c r="L3357" s="9" t="s">
        <v>7510</v>
      </c>
      <c r="M3357" s="9">
        <v>879.54</v>
      </c>
      <c r="N3357" s="9">
        <v>542.91999999999996</v>
      </c>
      <c r="O3357" s="9">
        <v>4</v>
      </c>
      <c r="P3357" s="9">
        <v>0.2</v>
      </c>
      <c r="Q3357" s="9">
        <v>822</v>
      </c>
      <c r="R3357" s="9">
        <v>5</v>
      </c>
    </row>
    <row r="3358" spans="1:18" x14ac:dyDescent="0.3">
      <c r="A3358" s="9">
        <v>1752</v>
      </c>
      <c r="B3358" s="9" t="s">
        <v>3374</v>
      </c>
      <c r="C3358" s="9">
        <v>39</v>
      </c>
      <c r="D3358" s="9" t="s">
        <v>5022</v>
      </c>
      <c r="E3358" s="9" t="s">
        <v>7069</v>
      </c>
      <c r="F3358" s="9">
        <v>1</v>
      </c>
      <c r="G3358" s="9">
        <v>12747</v>
      </c>
      <c r="H3358" s="9" t="s">
        <v>7069</v>
      </c>
      <c r="I3358" s="9" t="s">
        <v>7455</v>
      </c>
      <c r="J3358" s="9">
        <v>147</v>
      </c>
      <c r="K3358" s="9" t="s">
        <v>7474</v>
      </c>
      <c r="L3358" s="9" t="s">
        <v>7509</v>
      </c>
      <c r="M3358" s="9">
        <v>481.54</v>
      </c>
      <c r="N3358" s="9">
        <v>234.5</v>
      </c>
      <c r="O3358" s="9">
        <v>2</v>
      </c>
      <c r="P3358" s="9"/>
      <c r="Q3358" s="9">
        <v>482</v>
      </c>
      <c r="R3358" s="9">
        <v>4</v>
      </c>
    </row>
    <row r="3359" spans="1:18" x14ac:dyDescent="0.3">
      <c r="A3359" s="9">
        <v>1866</v>
      </c>
      <c r="B3359" s="9" t="s">
        <v>3375</v>
      </c>
      <c r="C3359" s="9">
        <v>65</v>
      </c>
      <c r="D3359" s="9" t="s">
        <v>5023</v>
      </c>
      <c r="E3359" s="9" t="s">
        <v>7066</v>
      </c>
      <c r="F3359" s="9">
        <v>0</v>
      </c>
      <c r="G3359" s="9">
        <v>13540</v>
      </c>
      <c r="H3359" s="9" t="s">
        <v>7066</v>
      </c>
      <c r="I3359" s="9" t="s">
        <v>7457</v>
      </c>
      <c r="J3359" s="9">
        <v>139</v>
      </c>
      <c r="K3359" s="9" t="s">
        <v>7486</v>
      </c>
      <c r="L3359" s="9" t="s">
        <v>7507</v>
      </c>
      <c r="M3359" s="9">
        <v>1495.81</v>
      </c>
      <c r="N3359" s="9">
        <v>697.97</v>
      </c>
      <c r="O3359" s="9">
        <v>5</v>
      </c>
      <c r="P3359" s="9"/>
      <c r="Q3359" s="9">
        <v>404</v>
      </c>
      <c r="R3359" s="9">
        <v>5</v>
      </c>
    </row>
    <row r="3360" spans="1:18" x14ac:dyDescent="0.3">
      <c r="A3360" s="9">
        <v>2447</v>
      </c>
      <c r="B3360" s="9" t="s">
        <v>3376</v>
      </c>
      <c r="C3360" s="9">
        <v>28</v>
      </c>
      <c r="D3360" s="9" t="s">
        <v>5020</v>
      </c>
      <c r="E3360" s="9" t="s">
        <v>6261</v>
      </c>
      <c r="F3360" s="9">
        <v>0</v>
      </c>
      <c r="G3360" s="9">
        <v>11431</v>
      </c>
      <c r="H3360" s="9" t="s">
        <v>6261</v>
      </c>
      <c r="I3360" s="9" t="s">
        <v>7456</v>
      </c>
      <c r="J3360" s="9">
        <v>107</v>
      </c>
      <c r="K3360" s="9" t="s">
        <v>7485</v>
      </c>
      <c r="L3360" s="9" t="s">
        <v>7511</v>
      </c>
      <c r="M3360" s="9">
        <v>1037.18</v>
      </c>
      <c r="N3360" s="9">
        <v>724.68</v>
      </c>
      <c r="O3360" s="9">
        <v>3</v>
      </c>
      <c r="P3360" s="9">
        <v>0.2</v>
      </c>
      <c r="Q3360" s="9">
        <v>531</v>
      </c>
      <c r="R3360" s="9">
        <v>4</v>
      </c>
    </row>
    <row r="3361" spans="1:18" x14ac:dyDescent="0.3">
      <c r="A3361" s="9">
        <v>1141</v>
      </c>
      <c r="B3361" s="9" t="s">
        <v>3377</v>
      </c>
      <c r="C3361" s="9">
        <v>32</v>
      </c>
      <c r="D3361" s="9" t="s">
        <v>5022</v>
      </c>
      <c r="E3361" s="9" t="s">
        <v>6621</v>
      </c>
      <c r="F3361" s="9">
        <v>0</v>
      </c>
      <c r="G3361" s="9">
        <v>12566</v>
      </c>
      <c r="H3361" s="9" t="s">
        <v>6621</v>
      </c>
      <c r="I3361" s="9" t="s">
        <v>7457</v>
      </c>
      <c r="J3361" s="9">
        <v>108</v>
      </c>
      <c r="K3361" s="9" t="s">
        <v>7496</v>
      </c>
      <c r="L3361" s="9" t="s">
        <v>7509</v>
      </c>
      <c r="M3361" s="9">
        <v>642.23</v>
      </c>
      <c r="N3361" s="9"/>
      <c r="O3361" s="9">
        <v>5</v>
      </c>
      <c r="P3361" s="9"/>
      <c r="Q3361" s="9">
        <v>822</v>
      </c>
      <c r="R3361" s="9">
        <v>3</v>
      </c>
    </row>
    <row r="3362" spans="1:18" x14ac:dyDescent="0.3">
      <c r="A3362" s="9">
        <v>2314</v>
      </c>
      <c r="B3362" s="9" t="s">
        <v>3378</v>
      </c>
      <c r="C3362" s="9">
        <v>61</v>
      </c>
      <c r="D3362" s="9" t="s">
        <v>5021</v>
      </c>
      <c r="E3362" s="9" t="s">
        <v>5718</v>
      </c>
      <c r="F3362" s="9">
        <v>0</v>
      </c>
      <c r="G3362" s="9">
        <v>11212</v>
      </c>
      <c r="H3362" s="9" t="s">
        <v>5718</v>
      </c>
      <c r="I3362" s="9" t="s">
        <v>7457</v>
      </c>
      <c r="J3362" s="9">
        <v>142</v>
      </c>
      <c r="K3362" s="9" t="s">
        <v>7500</v>
      </c>
      <c r="L3362" s="9" t="s">
        <v>7507</v>
      </c>
      <c r="M3362" s="9">
        <v>861.76</v>
      </c>
      <c r="N3362" s="9">
        <v>409.25</v>
      </c>
      <c r="O3362" s="9">
        <v>1</v>
      </c>
      <c r="P3362" s="9"/>
      <c r="Q3362" s="9">
        <v>493</v>
      </c>
      <c r="R3362" s="9">
        <v>2</v>
      </c>
    </row>
    <row r="3363" spans="1:18" x14ac:dyDescent="0.3">
      <c r="A3363" s="9">
        <v>2455</v>
      </c>
      <c r="B3363" s="9" t="s">
        <v>3379</v>
      </c>
      <c r="C3363" s="9">
        <v>52</v>
      </c>
      <c r="D3363" s="9" t="s">
        <v>5021</v>
      </c>
      <c r="E3363" s="9" t="s">
        <v>7070</v>
      </c>
      <c r="F3363" s="9">
        <v>1</v>
      </c>
      <c r="G3363" s="9">
        <v>12642</v>
      </c>
      <c r="H3363" s="9" t="s">
        <v>7070</v>
      </c>
      <c r="I3363" s="9" t="s">
        <v>7457</v>
      </c>
      <c r="J3363" s="9">
        <v>119</v>
      </c>
      <c r="K3363" s="9" t="s">
        <v>7459</v>
      </c>
      <c r="L3363" s="9" t="s">
        <v>7510</v>
      </c>
      <c r="M3363" s="9">
        <v>652.96</v>
      </c>
      <c r="N3363" s="9">
        <v>274.39999999999998</v>
      </c>
      <c r="O3363" s="9">
        <v>1</v>
      </c>
      <c r="P3363" s="9">
        <v>0.1</v>
      </c>
      <c r="Q3363" s="9">
        <v>1167</v>
      </c>
      <c r="R3363" s="9">
        <v>2</v>
      </c>
    </row>
    <row r="3364" spans="1:18" x14ac:dyDescent="0.3">
      <c r="A3364" s="9">
        <v>1748</v>
      </c>
      <c r="B3364" s="9" t="s">
        <v>3380</v>
      </c>
      <c r="C3364" s="9">
        <v>64</v>
      </c>
      <c r="D3364" s="9" t="s">
        <v>5019</v>
      </c>
      <c r="E3364" s="9" t="s">
        <v>7071</v>
      </c>
      <c r="F3364" s="9">
        <v>0</v>
      </c>
      <c r="G3364" s="9">
        <v>13422</v>
      </c>
      <c r="H3364" s="9" t="s">
        <v>7071</v>
      </c>
      <c r="I3364" s="9" t="s">
        <v>7457</v>
      </c>
      <c r="J3364" s="9">
        <v>102</v>
      </c>
      <c r="K3364" s="9" t="s">
        <v>7494</v>
      </c>
      <c r="L3364" s="9" t="s">
        <v>7507</v>
      </c>
      <c r="M3364" s="9">
        <v>1338.04</v>
      </c>
      <c r="N3364" s="9">
        <v>814.97</v>
      </c>
      <c r="O3364" s="9">
        <v>5</v>
      </c>
      <c r="P3364" s="9"/>
      <c r="Q3364" s="9">
        <v>792</v>
      </c>
      <c r="R3364" s="9">
        <v>3</v>
      </c>
    </row>
    <row r="3365" spans="1:18" x14ac:dyDescent="0.3">
      <c r="A3365" s="9">
        <v>1652</v>
      </c>
      <c r="B3365" s="9" t="s">
        <v>3381</v>
      </c>
      <c r="C3365" s="9">
        <v>47</v>
      </c>
      <c r="D3365" s="9" t="s">
        <v>5021</v>
      </c>
      <c r="E3365" s="9" t="s">
        <v>6931</v>
      </c>
      <c r="F3365" s="9">
        <v>1</v>
      </c>
      <c r="G3365" s="9">
        <v>12330</v>
      </c>
      <c r="H3365" s="9" t="s">
        <v>6931</v>
      </c>
      <c r="I3365" s="9" t="s">
        <v>7456</v>
      </c>
      <c r="J3365" s="9">
        <v>147</v>
      </c>
      <c r="K3365" s="9" t="s">
        <v>7474</v>
      </c>
      <c r="L3365" s="9" t="s">
        <v>7508</v>
      </c>
      <c r="M3365" s="9">
        <v>749.62</v>
      </c>
      <c r="N3365" s="9">
        <v>367.99</v>
      </c>
      <c r="O3365" s="9">
        <v>4</v>
      </c>
      <c r="P3365" s="9">
        <v>0.1</v>
      </c>
      <c r="Q3365" s="9">
        <v>1057</v>
      </c>
      <c r="R3365" s="9">
        <v>3</v>
      </c>
    </row>
    <row r="3366" spans="1:18" x14ac:dyDescent="0.3">
      <c r="A3366" s="9">
        <v>1700</v>
      </c>
      <c r="B3366" s="9" t="s">
        <v>3382</v>
      </c>
      <c r="C3366" s="9">
        <v>24</v>
      </c>
      <c r="D3366" s="9" t="s">
        <v>5018</v>
      </c>
      <c r="E3366" s="9" t="s">
        <v>7072</v>
      </c>
      <c r="F3366" s="9">
        <v>0</v>
      </c>
      <c r="G3366" s="9">
        <v>11659</v>
      </c>
      <c r="H3366" s="9" t="s">
        <v>7072</v>
      </c>
      <c r="I3366" s="9" t="s">
        <v>7457</v>
      </c>
      <c r="J3366" s="9">
        <v>101</v>
      </c>
      <c r="K3366" s="9" t="s">
        <v>7478</v>
      </c>
      <c r="L3366" s="9" t="s">
        <v>7507</v>
      </c>
      <c r="M3366" s="9">
        <v>1244.1199999999999</v>
      </c>
      <c r="N3366" s="9">
        <v>580.26</v>
      </c>
      <c r="O3366" s="9">
        <v>4</v>
      </c>
      <c r="P3366" s="9"/>
      <c r="Q3366" s="9">
        <v>384</v>
      </c>
      <c r="R3366" s="9">
        <v>3</v>
      </c>
    </row>
    <row r="3367" spans="1:18" x14ac:dyDescent="0.3">
      <c r="A3367" s="9">
        <v>1997</v>
      </c>
      <c r="B3367" s="9" t="s">
        <v>3383</v>
      </c>
      <c r="C3367" s="9">
        <v>43</v>
      </c>
      <c r="D3367" s="9" t="s">
        <v>5018</v>
      </c>
      <c r="E3367" s="9" t="s">
        <v>6736</v>
      </c>
      <c r="F3367" s="9">
        <v>1</v>
      </c>
      <c r="G3367" s="9">
        <v>13228</v>
      </c>
      <c r="H3367" s="9" t="s">
        <v>6736</v>
      </c>
      <c r="I3367" s="9" t="s">
        <v>7457</v>
      </c>
      <c r="J3367" s="9">
        <v>142</v>
      </c>
      <c r="K3367" s="9" t="s">
        <v>7500</v>
      </c>
      <c r="L3367" s="9" t="s">
        <v>7510</v>
      </c>
      <c r="M3367" s="9">
        <v>1268.26</v>
      </c>
      <c r="N3367" s="9">
        <v>786.93</v>
      </c>
      <c r="O3367" s="9">
        <v>3</v>
      </c>
      <c r="P3367" s="9">
        <v>0.05</v>
      </c>
      <c r="Q3367" s="9">
        <v>1023</v>
      </c>
      <c r="R3367" s="9">
        <v>3</v>
      </c>
    </row>
    <row r="3368" spans="1:18" x14ac:dyDescent="0.3">
      <c r="A3368" s="9">
        <v>1048</v>
      </c>
      <c r="B3368" s="9" t="s">
        <v>3384</v>
      </c>
      <c r="C3368" s="9">
        <v>58</v>
      </c>
      <c r="D3368" s="9" t="s">
        <v>5022</v>
      </c>
      <c r="E3368" s="9" t="s">
        <v>7073</v>
      </c>
      <c r="F3368" s="9">
        <v>0</v>
      </c>
      <c r="G3368" s="9">
        <v>10598</v>
      </c>
      <c r="H3368" s="9" t="s">
        <v>7073</v>
      </c>
      <c r="I3368" s="9" t="s">
        <v>7456</v>
      </c>
      <c r="J3368" s="9">
        <v>138</v>
      </c>
      <c r="K3368" s="9" t="s">
        <v>7464</v>
      </c>
      <c r="L3368" s="9" t="s">
        <v>7507</v>
      </c>
      <c r="M3368" s="9">
        <v>1245.28</v>
      </c>
      <c r="N3368" s="9"/>
      <c r="O3368" s="9">
        <v>5</v>
      </c>
      <c r="P3368" s="9"/>
      <c r="Q3368" s="9">
        <v>1080</v>
      </c>
      <c r="R3368" s="9">
        <v>4</v>
      </c>
    </row>
    <row r="3369" spans="1:18" x14ac:dyDescent="0.3">
      <c r="A3369" s="9">
        <v>2325</v>
      </c>
      <c r="B3369" s="9" t="s">
        <v>3385</v>
      </c>
      <c r="C3369" s="9">
        <v>38</v>
      </c>
      <c r="D3369" s="9" t="s">
        <v>5023</v>
      </c>
      <c r="E3369" s="9" t="s">
        <v>5851</v>
      </c>
      <c r="F3369" s="9">
        <v>0</v>
      </c>
      <c r="G3369" s="9">
        <v>12195</v>
      </c>
      <c r="H3369" s="9" t="s">
        <v>5851</v>
      </c>
      <c r="I3369" s="9" t="s">
        <v>7457</v>
      </c>
      <c r="J3369" s="9">
        <v>113</v>
      </c>
      <c r="K3369" s="9" t="s">
        <v>7460</v>
      </c>
      <c r="L3369" s="9" t="s">
        <v>7509</v>
      </c>
      <c r="M3369" s="9">
        <v>1097.17</v>
      </c>
      <c r="N3369" s="9">
        <v>597.33000000000004</v>
      </c>
      <c r="O3369" s="9">
        <v>1</v>
      </c>
      <c r="P3369" s="9"/>
      <c r="Q3369" s="9">
        <v>603</v>
      </c>
      <c r="R3369" s="9">
        <v>5</v>
      </c>
    </row>
    <row r="3370" spans="1:18" x14ac:dyDescent="0.3">
      <c r="A3370" s="9">
        <v>1880</v>
      </c>
      <c r="B3370" s="9" t="s">
        <v>3386</v>
      </c>
      <c r="C3370" s="9">
        <v>35</v>
      </c>
      <c r="D3370" s="9" t="s">
        <v>5019</v>
      </c>
      <c r="E3370" s="9" t="s">
        <v>6670</v>
      </c>
      <c r="F3370" s="9">
        <v>0</v>
      </c>
      <c r="G3370" s="9">
        <v>10069</v>
      </c>
      <c r="H3370" s="9" t="s">
        <v>6670</v>
      </c>
      <c r="I3370" s="9" t="s">
        <v>7455</v>
      </c>
      <c r="J3370" s="9">
        <v>142</v>
      </c>
      <c r="K3370" s="9" t="s">
        <v>7500</v>
      </c>
      <c r="L3370" s="9" t="s">
        <v>7510</v>
      </c>
      <c r="M3370" s="9">
        <v>1289.57</v>
      </c>
      <c r="N3370" s="9">
        <v>880.51</v>
      </c>
      <c r="O3370" s="9">
        <v>5</v>
      </c>
      <c r="P3370" s="9"/>
      <c r="Q3370" s="9">
        <v>598</v>
      </c>
      <c r="R3370" s="9">
        <v>10</v>
      </c>
    </row>
    <row r="3371" spans="1:18" x14ac:dyDescent="0.3">
      <c r="A3371" s="9">
        <v>2213</v>
      </c>
      <c r="B3371" s="9" t="s">
        <v>3387</v>
      </c>
      <c r="C3371" s="9">
        <v>47</v>
      </c>
      <c r="D3371" s="9" t="s">
        <v>5020</v>
      </c>
      <c r="E3371" s="9" t="s">
        <v>7074</v>
      </c>
      <c r="F3371" s="9">
        <v>1</v>
      </c>
      <c r="G3371" s="9">
        <v>11393</v>
      </c>
      <c r="H3371" s="9" t="s">
        <v>7074</v>
      </c>
      <c r="I3371" s="9" t="s">
        <v>7457</v>
      </c>
      <c r="J3371" s="9">
        <v>144</v>
      </c>
      <c r="K3371" s="9" t="s">
        <v>7462</v>
      </c>
      <c r="L3371" s="9" t="s">
        <v>7508</v>
      </c>
      <c r="M3371" s="9">
        <v>611.48</v>
      </c>
      <c r="N3371" s="9">
        <v>369.27</v>
      </c>
      <c r="O3371" s="9">
        <v>5</v>
      </c>
      <c r="P3371" s="9"/>
      <c r="Q3371" s="9">
        <v>1418</v>
      </c>
      <c r="R3371" s="9">
        <v>3</v>
      </c>
    </row>
    <row r="3372" spans="1:18" x14ac:dyDescent="0.3">
      <c r="A3372" s="9">
        <v>2159</v>
      </c>
      <c r="B3372" s="9" t="s">
        <v>3388</v>
      </c>
      <c r="C3372" s="9">
        <v>31</v>
      </c>
      <c r="D3372" s="9" t="s">
        <v>5022</v>
      </c>
      <c r="E3372" s="9" t="s">
        <v>5675</v>
      </c>
      <c r="F3372" s="9">
        <v>0</v>
      </c>
      <c r="G3372" s="9">
        <v>13659</v>
      </c>
      <c r="H3372" s="9" t="s">
        <v>5675</v>
      </c>
      <c r="I3372" s="9" t="s">
        <v>7455</v>
      </c>
      <c r="J3372" s="9">
        <v>124</v>
      </c>
      <c r="K3372" s="9" t="s">
        <v>7497</v>
      </c>
      <c r="L3372" s="9" t="s">
        <v>7510</v>
      </c>
      <c r="M3372" s="9">
        <v>216.26</v>
      </c>
      <c r="N3372" s="9">
        <v>144.47</v>
      </c>
      <c r="O3372" s="9">
        <v>3</v>
      </c>
      <c r="P3372" s="9"/>
      <c r="Q3372" s="9">
        <v>615</v>
      </c>
      <c r="R3372" s="9">
        <v>2</v>
      </c>
    </row>
    <row r="3373" spans="1:18" x14ac:dyDescent="0.3">
      <c r="A3373" s="9">
        <v>1554</v>
      </c>
      <c r="B3373" s="9" t="s">
        <v>3389</v>
      </c>
      <c r="C3373" s="9">
        <v>44</v>
      </c>
      <c r="D3373" s="9" t="s">
        <v>5023</v>
      </c>
      <c r="E3373" s="9" t="s">
        <v>6584</v>
      </c>
      <c r="F3373" s="9">
        <v>1</v>
      </c>
      <c r="G3373" s="9">
        <v>11649</v>
      </c>
      <c r="H3373" s="9" t="s">
        <v>6584</v>
      </c>
      <c r="I3373" s="9" t="s">
        <v>7455</v>
      </c>
      <c r="J3373" s="9">
        <v>132</v>
      </c>
      <c r="K3373" s="9" t="s">
        <v>7506</v>
      </c>
      <c r="L3373" s="9" t="s">
        <v>7509</v>
      </c>
      <c r="M3373" s="9">
        <v>1271.56</v>
      </c>
      <c r="N3373" s="9"/>
      <c r="O3373" s="9">
        <v>4</v>
      </c>
      <c r="P3373" s="9">
        <v>0.2</v>
      </c>
      <c r="Q3373" s="9">
        <v>710</v>
      </c>
      <c r="R3373" s="9">
        <v>2</v>
      </c>
    </row>
    <row r="3374" spans="1:18" x14ac:dyDescent="0.3">
      <c r="A3374" s="9">
        <v>1403</v>
      </c>
      <c r="B3374" s="9" t="s">
        <v>3390</v>
      </c>
      <c r="C3374" s="9">
        <v>40</v>
      </c>
      <c r="D3374" s="9" t="s">
        <v>5019</v>
      </c>
      <c r="E3374" s="9" t="s">
        <v>7075</v>
      </c>
      <c r="F3374" s="9">
        <v>1</v>
      </c>
      <c r="G3374" s="9">
        <v>11538</v>
      </c>
      <c r="H3374" s="9" t="s">
        <v>7075</v>
      </c>
      <c r="I3374" s="9" t="s">
        <v>7455</v>
      </c>
      <c r="J3374" s="9">
        <v>130</v>
      </c>
      <c r="K3374" s="9" t="s">
        <v>7487</v>
      </c>
      <c r="L3374" s="9" t="s">
        <v>7508</v>
      </c>
      <c r="M3374" s="9">
        <v>772.34</v>
      </c>
      <c r="N3374" s="9">
        <v>377.67</v>
      </c>
      <c r="O3374" s="9">
        <v>1</v>
      </c>
      <c r="P3374" s="9">
        <v>0.05</v>
      </c>
      <c r="Q3374" s="9">
        <v>1302</v>
      </c>
      <c r="R3374" s="9">
        <v>5</v>
      </c>
    </row>
    <row r="3375" spans="1:18" x14ac:dyDescent="0.3">
      <c r="A3375" s="9">
        <v>1891</v>
      </c>
      <c r="B3375" s="9" t="s">
        <v>3391</v>
      </c>
      <c r="C3375" s="9">
        <v>32</v>
      </c>
      <c r="D3375" s="9" t="s">
        <v>5019</v>
      </c>
      <c r="E3375" s="9" t="s">
        <v>5453</v>
      </c>
      <c r="F3375" s="9">
        <v>0</v>
      </c>
      <c r="G3375" s="9">
        <v>12281</v>
      </c>
      <c r="H3375" s="9" t="s">
        <v>5453</v>
      </c>
      <c r="I3375" s="9" t="s">
        <v>7456</v>
      </c>
      <c r="J3375" s="9">
        <v>106</v>
      </c>
      <c r="K3375" s="9" t="s">
        <v>7477</v>
      </c>
      <c r="L3375" s="9" t="s">
        <v>7510</v>
      </c>
      <c r="M3375" s="9">
        <v>234.7</v>
      </c>
      <c r="N3375" s="9">
        <v>101.24</v>
      </c>
      <c r="O3375" s="9">
        <v>3</v>
      </c>
      <c r="P3375" s="9">
        <v>0.2</v>
      </c>
      <c r="Q3375" s="9">
        <v>431</v>
      </c>
      <c r="R3375" s="9">
        <v>5</v>
      </c>
    </row>
    <row r="3376" spans="1:18" x14ac:dyDescent="0.3">
      <c r="A3376" s="9">
        <v>1864</v>
      </c>
      <c r="B3376" s="9" t="s">
        <v>3392</v>
      </c>
      <c r="C3376" s="9">
        <v>54</v>
      </c>
      <c r="D3376" s="9" t="s">
        <v>5022</v>
      </c>
      <c r="E3376" s="9" t="s">
        <v>6722</v>
      </c>
      <c r="F3376" s="9">
        <v>0</v>
      </c>
      <c r="G3376" s="9">
        <v>12726</v>
      </c>
      <c r="H3376" s="9" t="s">
        <v>6722</v>
      </c>
      <c r="I3376" s="9" t="s">
        <v>7455</v>
      </c>
      <c r="J3376" s="9">
        <v>138</v>
      </c>
      <c r="K3376" s="9" t="s">
        <v>7464</v>
      </c>
      <c r="L3376" s="9" t="s">
        <v>7510</v>
      </c>
      <c r="M3376" s="9">
        <v>217.2</v>
      </c>
      <c r="N3376" s="9">
        <v>106.73</v>
      </c>
      <c r="O3376" s="9">
        <v>1</v>
      </c>
      <c r="P3376" s="9"/>
      <c r="Q3376" s="9">
        <v>609</v>
      </c>
      <c r="R3376" s="9">
        <v>3</v>
      </c>
    </row>
    <row r="3377" spans="1:18" x14ac:dyDescent="0.3">
      <c r="A3377" s="9">
        <v>1601</v>
      </c>
      <c r="B3377" s="9" t="s">
        <v>3393</v>
      </c>
      <c r="C3377" s="9">
        <v>49</v>
      </c>
      <c r="D3377" s="9" t="s">
        <v>5023</v>
      </c>
      <c r="E3377" s="9" t="s">
        <v>5673</v>
      </c>
      <c r="F3377" s="9">
        <v>0</v>
      </c>
      <c r="G3377" s="9">
        <v>13682</v>
      </c>
      <c r="H3377" s="9" t="s">
        <v>5673</v>
      </c>
      <c r="I3377" s="9" t="s">
        <v>7455</v>
      </c>
      <c r="J3377" s="9">
        <v>133</v>
      </c>
      <c r="K3377" s="9" t="s">
        <v>7498</v>
      </c>
      <c r="L3377" s="9" t="s">
        <v>7509</v>
      </c>
      <c r="M3377" s="9">
        <v>280.89999999999998</v>
      </c>
      <c r="N3377" s="9">
        <v>194.25</v>
      </c>
      <c r="O3377" s="9">
        <v>1</v>
      </c>
      <c r="P3377" s="9"/>
      <c r="Q3377" s="9">
        <v>706</v>
      </c>
      <c r="R3377" s="9">
        <v>4</v>
      </c>
    </row>
    <row r="3378" spans="1:18" x14ac:dyDescent="0.3">
      <c r="A3378" s="9">
        <v>1340</v>
      </c>
      <c r="B3378" s="9" t="s">
        <v>3394</v>
      </c>
      <c r="C3378" s="9">
        <v>34</v>
      </c>
      <c r="D3378" s="9" t="s">
        <v>5023</v>
      </c>
      <c r="E3378" s="9" t="s">
        <v>6392</v>
      </c>
      <c r="F3378" s="9">
        <v>0</v>
      </c>
      <c r="G3378" s="9">
        <v>12683</v>
      </c>
      <c r="H3378" s="9" t="s">
        <v>6392</v>
      </c>
      <c r="I3378" s="9" t="s">
        <v>7456</v>
      </c>
      <c r="J3378" s="9">
        <v>144</v>
      </c>
      <c r="K3378" s="9" t="s">
        <v>7462</v>
      </c>
      <c r="L3378" s="9" t="s">
        <v>7507</v>
      </c>
      <c r="M3378" s="9">
        <v>1138.9100000000001</v>
      </c>
      <c r="N3378" s="9">
        <v>784.55</v>
      </c>
      <c r="O3378" s="9">
        <v>4</v>
      </c>
      <c r="P3378" s="9"/>
      <c r="Q3378" s="9">
        <v>338</v>
      </c>
      <c r="R3378" s="9">
        <v>4</v>
      </c>
    </row>
    <row r="3379" spans="1:18" x14ac:dyDescent="0.3">
      <c r="A3379" s="9">
        <v>1703</v>
      </c>
      <c r="B3379" s="9" t="s">
        <v>3395</v>
      </c>
      <c r="C3379" s="9">
        <v>39</v>
      </c>
      <c r="D3379" s="9" t="s">
        <v>5021</v>
      </c>
      <c r="E3379" s="9" t="s">
        <v>5682</v>
      </c>
      <c r="F3379" s="9">
        <v>0</v>
      </c>
      <c r="G3379" s="9">
        <v>10466</v>
      </c>
      <c r="H3379" s="9" t="s">
        <v>5682</v>
      </c>
      <c r="I3379" s="9" t="s">
        <v>7456</v>
      </c>
      <c r="J3379" s="9">
        <v>123</v>
      </c>
      <c r="K3379" s="9" t="s">
        <v>7502</v>
      </c>
      <c r="L3379" s="9" t="s">
        <v>7507</v>
      </c>
      <c r="M3379" s="9">
        <v>1080.74</v>
      </c>
      <c r="N3379" s="9">
        <v>678.83</v>
      </c>
      <c r="O3379" s="9">
        <v>4</v>
      </c>
      <c r="P3379" s="9">
        <v>0.2</v>
      </c>
      <c r="Q3379" s="9">
        <v>681</v>
      </c>
      <c r="R3379" s="9">
        <v>6</v>
      </c>
    </row>
    <row r="3380" spans="1:18" x14ac:dyDescent="0.3">
      <c r="A3380" s="9">
        <v>1317</v>
      </c>
      <c r="B3380" s="9" t="s">
        <v>3396</v>
      </c>
      <c r="C3380" s="9">
        <v>35</v>
      </c>
      <c r="D3380" s="9" t="s">
        <v>5020</v>
      </c>
      <c r="E3380" s="9" t="s">
        <v>7076</v>
      </c>
      <c r="F3380" s="9">
        <v>0</v>
      </c>
      <c r="G3380" s="9">
        <v>10556</v>
      </c>
      <c r="H3380" s="9" t="s">
        <v>7076</v>
      </c>
      <c r="I3380" s="9" t="s">
        <v>7455</v>
      </c>
      <c r="J3380" s="9">
        <v>110</v>
      </c>
      <c r="K3380" s="9" t="s">
        <v>7493</v>
      </c>
      <c r="L3380" s="9" t="s">
        <v>7508</v>
      </c>
      <c r="M3380" s="9">
        <v>345.54</v>
      </c>
      <c r="N3380" s="9">
        <v>192.23</v>
      </c>
      <c r="O3380" s="9">
        <v>3</v>
      </c>
      <c r="P3380" s="9"/>
      <c r="Q3380" s="9">
        <v>377</v>
      </c>
      <c r="R3380" s="9">
        <v>6</v>
      </c>
    </row>
    <row r="3381" spans="1:18" x14ac:dyDescent="0.3">
      <c r="A3381" s="9">
        <v>1617</v>
      </c>
      <c r="B3381" s="9" t="s">
        <v>3397</v>
      </c>
      <c r="C3381" s="9">
        <v>30</v>
      </c>
      <c r="D3381" s="9" t="s">
        <v>5018</v>
      </c>
      <c r="E3381" s="9" t="s">
        <v>5100</v>
      </c>
      <c r="F3381" s="9">
        <v>0</v>
      </c>
      <c r="G3381" s="9">
        <v>10893</v>
      </c>
      <c r="H3381" s="9" t="s">
        <v>5100</v>
      </c>
      <c r="I3381" s="9" t="s">
        <v>7456</v>
      </c>
      <c r="J3381" s="9">
        <v>146</v>
      </c>
      <c r="K3381" s="9" t="s">
        <v>7505</v>
      </c>
      <c r="L3381" s="9" t="s">
        <v>7511</v>
      </c>
      <c r="M3381" s="9">
        <v>1278.04</v>
      </c>
      <c r="N3381" s="9"/>
      <c r="O3381" s="9">
        <v>2</v>
      </c>
      <c r="P3381" s="9"/>
      <c r="Q3381" s="9">
        <v>1069</v>
      </c>
      <c r="R3381" s="9">
        <v>4</v>
      </c>
    </row>
    <row r="3382" spans="1:18" x14ac:dyDescent="0.3">
      <c r="A3382" s="9">
        <v>2386</v>
      </c>
      <c r="B3382" s="9" t="s">
        <v>3398</v>
      </c>
      <c r="C3382" s="9">
        <v>14</v>
      </c>
      <c r="D3382" s="9" t="s">
        <v>5021</v>
      </c>
      <c r="E3382" s="9" t="s">
        <v>5391</v>
      </c>
      <c r="F3382" s="9">
        <v>0</v>
      </c>
      <c r="G3382" s="9">
        <v>10835</v>
      </c>
      <c r="H3382" s="9" t="s">
        <v>5391</v>
      </c>
      <c r="I3382" s="9" t="s">
        <v>7457</v>
      </c>
      <c r="J3382" s="9">
        <v>115</v>
      </c>
      <c r="K3382" s="9" t="s">
        <v>7481</v>
      </c>
      <c r="L3382" s="9" t="s">
        <v>7509</v>
      </c>
      <c r="M3382" s="9">
        <v>457.88</v>
      </c>
      <c r="N3382" s="9">
        <v>259.18</v>
      </c>
      <c r="O3382" s="9">
        <v>3</v>
      </c>
      <c r="P3382" s="9"/>
      <c r="Q3382" s="9">
        <v>930</v>
      </c>
      <c r="R3382" s="9">
        <v>2</v>
      </c>
    </row>
    <row r="3383" spans="1:18" x14ac:dyDescent="0.3">
      <c r="A3383" s="9">
        <v>1381</v>
      </c>
      <c r="B3383" s="9" t="s">
        <v>3399</v>
      </c>
      <c r="C3383" s="9">
        <v>32</v>
      </c>
      <c r="D3383" s="9" t="s">
        <v>5019</v>
      </c>
      <c r="E3383" s="9" t="s">
        <v>7069</v>
      </c>
      <c r="F3383" s="9">
        <v>0</v>
      </c>
      <c r="G3383" s="9">
        <v>11310</v>
      </c>
      <c r="H3383" s="9" t="s">
        <v>7069</v>
      </c>
      <c r="I3383" s="9" t="s">
        <v>7455</v>
      </c>
      <c r="J3383" s="9">
        <v>123</v>
      </c>
      <c r="K3383" s="9" t="s">
        <v>7502</v>
      </c>
      <c r="L3383" s="9" t="s">
        <v>7507</v>
      </c>
      <c r="M3383" s="9">
        <v>1199.83</v>
      </c>
      <c r="N3383" s="9">
        <v>481.19</v>
      </c>
      <c r="O3383" s="9">
        <v>3</v>
      </c>
      <c r="P3383" s="9"/>
      <c r="Q3383" s="9">
        <v>632</v>
      </c>
      <c r="R3383" s="9">
        <v>2</v>
      </c>
    </row>
    <row r="3384" spans="1:18" x14ac:dyDescent="0.3">
      <c r="A3384" s="9">
        <v>1232</v>
      </c>
      <c r="B3384" s="9" t="s">
        <v>3400</v>
      </c>
      <c r="C3384" s="9">
        <v>30</v>
      </c>
      <c r="D3384" s="9" t="s">
        <v>5020</v>
      </c>
      <c r="E3384" s="9" t="s">
        <v>6481</v>
      </c>
      <c r="F3384" s="9">
        <v>0</v>
      </c>
      <c r="G3384" s="9">
        <v>10617</v>
      </c>
      <c r="H3384" s="9" t="s">
        <v>6481</v>
      </c>
      <c r="I3384" s="9" t="s">
        <v>7455</v>
      </c>
      <c r="J3384" s="9">
        <v>136</v>
      </c>
      <c r="K3384" s="9" t="s">
        <v>7503</v>
      </c>
      <c r="L3384" s="9" t="s">
        <v>7507</v>
      </c>
      <c r="M3384" s="9">
        <v>758.77</v>
      </c>
      <c r="N3384" s="9">
        <v>417.68</v>
      </c>
      <c r="O3384" s="9">
        <v>2</v>
      </c>
      <c r="P3384" s="9">
        <v>0.2</v>
      </c>
      <c r="Q3384" s="9">
        <v>409</v>
      </c>
      <c r="R3384" s="9">
        <v>4</v>
      </c>
    </row>
    <row r="3385" spans="1:18" x14ac:dyDescent="0.3">
      <c r="A3385" s="9">
        <v>2367</v>
      </c>
      <c r="B3385" s="9" t="s">
        <v>3401</v>
      </c>
      <c r="C3385" s="9">
        <v>41</v>
      </c>
      <c r="D3385" s="9" t="s">
        <v>5020</v>
      </c>
      <c r="E3385" s="9" t="s">
        <v>5213</v>
      </c>
      <c r="F3385" s="9">
        <v>1</v>
      </c>
      <c r="G3385" s="9">
        <v>11317</v>
      </c>
      <c r="H3385" s="9" t="s">
        <v>5213</v>
      </c>
      <c r="I3385" s="9" t="s">
        <v>7457</v>
      </c>
      <c r="J3385" s="9">
        <v>101</v>
      </c>
      <c r="K3385" s="9" t="s">
        <v>7478</v>
      </c>
      <c r="L3385" s="9" t="s">
        <v>7508</v>
      </c>
      <c r="M3385" s="9">
        <v>1110.75</v>
      </c>
      <c r="N3385" s="9">
        <v>643.88</v>
      </c>
      <c r="O3385" s="9">
        <v>1</v>
      </c>
      <c r="P3385" s="9"/>
      <c r="Q3385" s="9">
        <v>825</v>
      </c>
      <c r="R3385" s="9">
        <v>7</v>
      </c>
    </row>
    <row r="3386" spans="1:18" x14ac:dyDescent="0.3">
      <c r="A3386" s="9">
        <v>1816</v>
      </c>
      <c r="B3386" s="9" t="s">
        <v>3402</v>
      </c>
      <c r="C3386" s="9">
        <v>46</v>
      </c>
      <c r="D3386" s="9" t="s">
        <v>5023</v>
      </c>
      <c r="E3386" s="9" t="s">
        <v>7077</v>
      </c>
      <c r="F3386" s="9">
        <v>0</v>
      </c>
      <c r="G3386" s="9">
        <v>11504</v>
      </c>
      <c r="H3386" s="9" t="s">
        <v>7077</v>
      </c>
      <c r="I3386" s="9" t="s">
        <v>7456</v>
      </c>
      <c r="J3386" s="9">
        <v>108</v>
      </c>
      <c r="K3386" s="9" t="s">
        <v>7496</v>
      </c>
      <c r="L3386" s="9" t="s">
        <v>7507</v>
      </c>
      <c r="M3386" s="9">
        <v>603.01</v>
      </c>
      <c r="N3386" s="9">
        <v>289.27999999999997</v>
      </c>
      <c r="O3386" s="9">
        <v>5</v>
      </c>
      <c r="P3386" s="9">
        <v>0.2</v>
      </c>
      <c r="Q3386" s="9">
        <v>550</v>
      </c>
      <c r="R3386" s="9">
        <v>6</v>
      </c>
    </row>
    <row r="3387" spans="1:18" x14ac:dyDescent="0.3">
      <c r="A3387" s="9">
        <v>1552</v>
      </c>
      <c r="B3387" s="9" t="s">
        <v>3403</v>
      </c>
      <c r="C3387" s="9">
        <v>27</v>
      </c>
      <c r="D3387" s="9" t="s">
        <v>5020</v>
      </c>
      <c r="E3387" s="9" t="s">
        <v>7078</v>
      </c>
      <c r="F3387" s="9">
        <v>0</v>
      </c>
      <c r="G3387" s="9">
        <v>10133</v>
      </c>
      <c r="H3387" s="9" t="s">
        <v>7078</v>
      </c>
      <c r="I3387" s="9" t="s">
        <v>7457</v>
      </c>
      <c r="J3387" s="9">
        <v>103</v>
      </c>
      <c r="K3387" s="9" t="s">
        <v>7472</v>
      </c>
      <c r="L3387" s="9" t="s">
        <v>7508</v>
      </c>
      <c r="M3387" s="9">
        <v>553.35</v>
      </c>
      <c r="N3387" s="9">
        <v>255.09</v>
      </c>
      <c r="O3387" s="9">
        <v>2</v>
      </c>
      <c r="P3387" s="9"/>
      <c r="Q3387" s="9">
        <v>402</v>
      </c>
      <c r="R3387" s="9">
        <v>5</v>
      </c>
    </row>
    <row r="3388" spans="1:18" x14ac:dyDescent="0.3">
      <c r="A3388" s="9">
        <v>1855</v>
      </c>
      <c r="B3388" s="9" t="s">
        <v>3404</v>
      </c>
      <c r="C3388" s="9">
        <v>45</v>
      </c>
      <c r="D3388" s="9" t="s">
        <v>5022</v>
      </c>
      <c r="E3388" s="9" t="s">
        <v>5135</v>
      </c>
      <c r="F3388" s="9">
        <v>0</v>
      </c>
      <c r="G3388" s="9">
        <v>10007</v>
      </c>
      <c r="H3388" s="9" t="s">
        <v>5135</v>
      </c>
      <c r="I3388" s="9" t="s">
        <v>7457</v>
      </c>
      <c r="J3388" s="9">
        <v>114</v>
      </c>
      <c r="K3388" s="9" t="s">
        <v>7463</v>
      </c>
      <c r="L3388" s="9" t="s">
        <v>7510</v>
      </c>
      <c r="M3388" s="9">
        <v>1269.97</v>
      </c>
      <c r="N3388" s="9">
        <v>612.30999999999995</v>
      </c>
      <c r="O3388" s="9">
        <v>5</v>
      </c>
      <c r="P3388" s="9">
        <v>0.1</v>
      </c>
      <c r="Q3388" s="9">
        <v>805</v>
      </c>
      <c r="R3388" s="9">
        <v>5</v>
      </c>
    </row>
    <row r="3389" spans="1:18" x14ac:dyDescent="0.3">
      <c r="A3389" s="9">
        <v>1818</v>
      </c>
      <c r="B3389" s="9" t="s">
        <v>3405</v>
      </c>
      <c r="C3389" s="9">
        <v>25</v>
      </c>
      <c r="D3389" s="9" t="s">
        <v>5020</v>
      </c>
      <c r="E3389" s="9" t="s">
        <v>5030</v>
      </c>
      <c r="F3389" s="9">
        <v>1</v>
      </c>
      <c r="G3389" s="9">
        <v>12075</v>
      </c>
      <c r="H3389" s="9" t="s">
        <v>5030</v>
      </c>
      <c r="I3389" s="9" t="s">
        <v>7456</v>
      </c>
      <c r="J3389" s="9">
        <v>117</v>
      </c>
      <c r="K3389" s="9" t="s">
        <v>7483</v>
      </c>
      <c r="L3389" s="9" t="s">
        <v>7508</v>
      </c>
      <c r="M3389" s="9">
        <v>101.19</v>
      </c>
      <c r="N3389" s="9">
        <v>59.41</v>
      </c>
      <c r="O3389" s="9">
        <v>1</v>
      </c>
      <c r="P3389" s="9"/>
      <c r="Q3389" s="9">
        <v>674</v>
      </c>
      <c r="R3389" s="9">
        <v>3</v>
      </c>
    </row>
    <row r="3390" spans="1:18" x14ac:dyDescent="0.3">
      <c r="A3390" s="9">
        <v>1182</v>
      </c>
      <c r="B3390" s="9" t="s">
        <v>3406</v>
      </c>
      <c r="C3390" s="9">
        <v>38</v>
      </c>
      <c r="D3390" s="9" t="s">
        <v>5019</v>
      </c>
      <c r="E3390" s="9" t="s">
        <v>7079</v>
      </c>
      <c r="F3390" s="9">
        <v>0</v>
      </c>
      <c r="G3390" s="9">
        <v>10782</v>
      </c>
      <c r="H3390" s="9" t="s">
        <v>7079</v>
      </c>
      <c r="I3390" s="9" t="s">
        <v>7456</v>
      </c>
      <c r="J3390" s="9">
        <v>134</v>
      </c>
      <c r="K3390" s="9" t="s">
        <v>7482</v>
      </c>
      <c r="L3390" s="9" t="s">
        <v>7508</v>
      </c>
      <c r="M3390" s="9">
        <v>1463.37</v>
      </c>
      <c r="N3390" s="9">
        <v>649.47</v>
      </c>
      <c r="O3390" s="9">
        <v>2</v>
      </c>
      <c r="P3390" s="9"/>
      <c r="Q3390" s="9">
        <v>530</v>
      </c>
      <c r="R3390" s="9">
        <v>7</v>
      </c>
    </row>
    <row r="3391" spans="1:18" x14ac:dyDescent="0.3">
      <c r="A3391" s="9">
        <v>2064</v>
      </c>
      <c r="B3391" s="9" t="s">
        <v>3407</v>
      </c>
      <c r="C3391" s="9">
        <v>30</v>
      </c>
      <c r="D3391" s="9" t="s">
        <v>5022</v>
      </c>
      <c r="E3391" s="9" t="s">
        <v>6410</v>
      </c>
      <c r="F3391" s="9">
        <v>0</v>
      </c>
      <c r="G3391" s="9">
        <v>13806</v>
      </c>
      <c r="H3391" s="9" t="s">
        <v>6410</v>
      </c>
      <c r="I3391" s="9" t="s">
        <v>7455</v>
      </c>
      <c r="J3391" s="9">
        <v>147</v>
      </c>
      <c r="K3391" s="9" t="s">
        <v>7474</v>
      </c>
      <c r="L3391" s="9" t="s">
        <v>7508</v>
      </c>
      <c r="M3391" s="9">
        <v>989.86</v>
      </c>
      <c r="N3391" s="9">
        <v>609.85</v>
      </c>
      <c r="O3391" s="9">
        <v>4</v>
      </c>
      <c r="P3391" s="9"/>
      <c r="Q3391" s="9">
        <v>400</v>
      </c>
      <c r="R3391" s="9">
        <v>5</v>
      </c>
    </row>
    <row r="3392" spans="1:18" x14ac:dyDescent="0.3">
      <c r="A3392" s="9">
        <v>1396</v>
      </c>
      <c r="B3392" s="9" t="s">
        <v>3408</v>
      </c>
      <c r="C3392" s="9">
        <v>51</v>
      </c>
      <c r="D3392" s="9" t="s">
        <v>5022</v>
      </c>
      <c r="E3392" s="9" t="s">
        <v>6537</v>
      </c>
      <c r="F3392" s="9">
        <v>0</v>
      </c>
      <c r="G3392" s="9">
        <v>13591</v>
      </c>
      <c r="H3392" s="9" t="s">
        <v>6537</v>
      </c>
      <c r="I3392" s="9" t="s">
        <v>7455</v>
      </c>
      <c r="J3392" s="9">
        <v>106</v>
      </c>
      <c r="K3392" s="9" t="s">
        <v>7477</v>
      </c>
      <c r="L3392" s="9" t="s">
        <v>7510</v>
      </c>
      <c r="M3392" s="9">
        <v>677.1</v>
      </c>
      <c r="N3392" s="9">
        <v>356.7</v>
      </c>
      <c r="O3392" s="9">
        <v>3</v>
      </c>
      <c r="P3392" s="9"/>
      <c r="Q3392" s="9">
        <v>384</v>
      </c>
      <c r="R3392" s="9">
        <v>7</v>
      </c>
    </row>
    <row r="3393" spans="1:18" x14ac:dyDescent="0.3">
      <c r="A3393" s="9">
        <v>1778</v>
      </c>
      <c r="B3393" s="9" t="s">
        <v>3409</v>
      </c>
      <c r="C3393" s="9">
        <v>41</v>
      </c>
      <c r="D3393" s="9" t="s">
        <v>5021</v>
      </c>
      <c r="E3393" s="9" t="s">
        <v>5849</v>
      </c>
      <c r="F3393" s="9">
        <v>1</v>
      </c>
      <c r="G3393" s="9">
        <v>11333</v>
      </c>
      <c r="H3393" s="9" t="s">
        <v>5849</v>
      </c>
      <c r="I3393" s="9" t="s">
        <v>7455</v>
      </c>
      <c r="J3393" s="9">
        <v>105</v>
      </c>
      <c r="K3393" s="9" t="s">
        <v>7461</v>
      </c>
      <c r="L3393" s="9" t="s">
        <v>7507</v>
      </c>
      <c r="M3393" s="9">
        <v>960.68</v>
      </c>
      <c r="N3393" s="9">
        <v>486.11</v>
      </c>
      <c r="O3393" s="9">
        <v>2</v>
      </c>
      <c r="P3393" s="9"/>
      <c r="Q3393" s="9">
        <v>1039</v>
      </c>
      <c r="R3393" s="9">
        <v>5</v>
      </c>
    </row>
    <row r="3394" spans="1:18" x14ac:dyDescent="0.3">
      <c r="A3394" s="9">
        <v>1906</v>
      </c>
      <c r="B3394" s="9" t="s">
        <v>3410</v>
      </c>
      <c r="C3394" s="9">
        <v>38</v>
      </c>
      <c r="D3394" s="9" t="s">
        <v>5020</v>
      </c>
      <c r="E3394" s="9" t="s">
        <v>7080</v>
      </c>
      <c r="F3394" s="9">
        <v>0</v>
      </c>
      <c r="G3394" s="9">
        <v>13717</v>
      </c>
      <c r="H3394" s="9" t="s">
        <v>7080</v>
      </c>
      <c r="I3394" s="9" t="s">
        <v>7456</v>
      </c>
      <c r="J3394" s="9">
        <v>146</v>
      </c>
      <c r="K3394" s="9" t="s">
        <v>7505</v>
      </c>
      <c r="L3394" s="9" t="s">
        <v>7508</v>
      </c>
      <c r="M3394" s="9">
        <v>227.97</v>
      </c>
      <c r="N3394" s="9">
        <v>146.4</v>
      </c>
      <c r="O3394" s="9">
        <v>2</v>
      </c>
      <c r="P3394" s="9"/>
      <c r="Q3394" s="9">
        <v>479</v>
      </c>
      <c r="R3394" s="9">
        <v>2</v>
      </c>
    </row>
    <row r="3395" spans="1:18" x14ac:dyDescent="0.3">
      <c r="A3395" s="9">
        <v>2356</v>
      </c>
      <c r="B3395" s="9" t="s">
        <v>3411</v>
      </c>
      <c r="C3395" s="9">
        <v>30</v>
      </c>
      <c r="D3395" s="9" t="s">
        <v>5023</v>
      </c>
      <c r="E3395" s="9" t="s">
        <v>5997</v>
      </c>
      <c r="F3395" s="9">
        <v>1</v>
      </c>
      <c r="G3395" s="9">
        <v>10540</v>
      </c>
      <c r="H3395" s="9" t="s">
        <v>5997</v>
      </c>
      <c r="I3395" s="9" t="s">
        <v>7455</v>
      </c>
      <c r="J3395" s="9">
        <v>141</v>
      </c>
      <c r="K3395" s="9" t="s">
        <v>7490</v>
      </c>
      <c r="L3395" s="9" t="s">
        <v>7507</v>
      </c>
      <c r="M3395" s="9">
        <v>795.38</v>
      </c>
      <c r="N3395" s="9">
        <v>438.91</v>
      </c>
      <c r="O3395" s="9">
        <v>1</v>
      </c>
      <c r="P3395" s="9"/>
      <c r="Q3395" s="9">
        <v>1512</v>
      </c>
      <c r="R3395" s="9">
        <v>1</v>
      </c>
    </row>
    <row r="3396" spans="1:18" x14ac:dyDescent="0.3">
      <c r="A3396" s="9">
        <v>1126</v>
      </c>
      <c r="B3396" s="9" t="s">
        <v>3412</v>
      </c>
      <c r="C3396" s="9">
        <v>35</v>
      </c>
      <c r="D3396" s="9" t="s">
        <v>5021</v>
      </c>
      <c r="E3396" s="9" t="s">
        <v>7081</v>
      </c>
      <c r="F3396" s="9">
        <v>1</v>
      </c>
      <c r="G3396" s="9">
        <v>12674</v>
      </c>
      <c r="H3396" s="9" t="s">
        <v>7081</v>
      </c>
      <c r="I3396" s="9" t="s">
        <v>7457</v>
      </c>
      <c r="J3396" s="9">
        <v>140</v>
      </c>
      <c r="K3396" s="9" t="s">
        <v>7468</v>
      </c>
      <c r="L3396" s="9" t="s">
        <v>7508</v>
      </c>
      <c r="M3396" s="9">
        <v>1478.39</v>
      </c>
      <c r="N3396" s="9">
        <v>759.18</v>
      </c>
      <c r="O3396" s="9">
        <v>4</v>
      </c>
      <c r="P3396" s="9"/>
      <c r="Q3396" s="9">
        <v>363</v>
      </c>
      <c r="R3396" s="9">
        <v>2</v>
      </c>
    </row>
    <row r="3397" spans="1:18" x14ac:dyDescent="0.3">
      <c r="A3397" s="9">
        <v>1000</v>
      </c>
      <c r="B3397" s="9" t="s">
        <v>3413</v>
      </c>
      <c r="C3397" s="9">
        <v>67</v>
      </c>
      <c r="D3397" s="9" t="s">
        <v>5023</v>
      </c>
      <c r="E3397" s="9" t="s">
        <v>5224</v>
      </c>
      <c r="F3397" s="9">
        <v>0</v>
      </c>
      <c r="G3397" s="9">
        <v>13565</v>
      </c>
      <c r="H3397" s="9" t="s">
        <v>5224</v>
      </c>
      <c r="I3397" s="9" t="s">
        <v>7455</v>
      </c>
      <c r="J3397" s="9">
        <v>129</v>
      </c>
      <c r="K3397" s="9" t="s">
        <v>7471</v>
      </c>
      <c r="L3397" s="9" t="s">
        <v>7507</v>
      </c>
      <c r="M3397" s="9">
        <v>391.14</v>
      </c>
      <c r="N3397" s="9">
        <v>259.5</v>
      </c>
      <c r="O3397" s="9">
        <v>2</v>
      </c>
      <c r="P3397" s="9"/>
      <c r="Q3397" s="9">
        <v>363</v>
      </c>
      <c r="R3397" s="9">
        <v>5</v>
      </c>
    </row>
    <row r="3398" spans="1:18" x14ac:dyDescent="0.3">
      <c r="A3398" s="9">
        <v>2191</v>
      </c>
      <c r="B3398" s="9" t="s">
        <v>3414</v>
      </c>
      <c r="C3398" s="9">
        <v>32</v>
      </c>
      <c r="D3398" s="9" t="s">
        <v>5020</v>
      </c>
      <c r="E3398" s="9" t="s">
        <v>6027</v>
      </c>
      <c r="F3398" s="9">
        <v>0</v>
      </c>
      <c r="G3398" s="9">
        <v>11057</v>
      </c>
      <c r="H3398" s="9" t="s">
        <v>6027</v>
      </c>
      <c r="I3398" s="9" t="s">
        <v>7456</v>
      </c>
      <c r="J3398" s="9">
        <v>135</v>
      </c>
      <c r="K3398" s="9" t="s">
        <v>7458</v>
      </c>
      <c r="L3398" s="9" t="s">
        <v>7508</v>
      </c>
      <c r="M3398" s="9">
        <v>1097.3</v>
      </c>
      <c r="N3398" s="9">
        <v>560.14</v>
      </c>
      <c r="O3398" s="9">
        <v>4</v>
      </c>
      <c r="P3398" s="9"/>
      <c r="Q3398" s="9">
        <v>402</v>
      </c>
      <c r="R3398" s="9">
        <v>6</v>
      </c>
    </row>
    <row r="3399" spans="1:18" x14ac:dyDescent="0.3">
      <c r="A3399" s="9">
        <v>1018</v>
      </c>
      <c r="B3399" s="9" t="s">
        <v>3415</v>
      </c>
      <c r="C3399" s="9">
        <v>47</v>
      </c>
      <c r="D3399" s="9" t="s">
        <v>5021</v>
      </c>
      <c r="E3399" s="9" t="s">
        <v>5855</v>
      </c>
      <c r="F3399" s="9">
        <v>0</v>
      </c>
      <c r="G3399" s="9">
        <v>12054</v>
      </c>
      <c r="H3399" s="9" t="s">
        <v>5855</v>
      </c>
      <c r="I3399" s="9" t="s">
        <v>7456</v>
      </c>
      <c r="J3399" s="9">
        <v>118</v>
      </c>
      <c r="K3399" s="9" t="s">
        <v>7501</v>
      </c>
      <c r="L3399" s="9" t="s">
        <v>7507</v>
      </c>
      <c r="M3399" s="9">
        <v>680.71</v>
      </c>
      <c r="N3399" s="9">
        <v>447.7</v>
      </c>
      <c r="O3399" s="9">
        <v>5</v>
      </c>
      <c r="P3399" s="9">
        <v>0.05</v>
      </c>
      <c r="Q3399" s="9">
        <v>355</v>
      </c>
      <c r="R3399" s="9">
        <v>8</v>
      </c>
    </row>
    <row r="3400" spans="1:18" x14ac:dyDescent="0.3">
      <c r="A3400" s="9">
        <v>2355</v>
      </c>
      <c r="B3400" s="9" t="s">
        <v>3416</v>
      </c>
      <c r="C3400" s="9">
        <v>38</v>
      </c>
      <c r="D3400" s="9" t="s">
        <v>5020</v>
      </c>
      <c r="E3400" s="9" t="s">
        <v>6401</v>
      </c>
      <c r="F3400" s="9">
        <v>0</v>
      </c>
      <c r="G3400" s="9">
        <v>12087</v>
      </c>
      <c r="H3400" s="9" t="s">
        <v>6401</v>
      </c>
      <c r="I3400" s="9" t="s">
        <v>7455</v>
      </c>
      <c r="J3400" s="9">
        <v>140</v>
      </c>
      <c r="K3400" s="9" t="s">
        <v>7468</v>
      </c>
      <c r="L3400" s="9" t="s">
        <v>7509</v>
      </c>
      <c r="M3400" s="9">
        <v>996.06</v>
      </c>
      <c r="N3400" s="9">
        <v>549.09</v>
      </c>
      <c r="O3400" s="9">
        <v>2</v>
      </c>
      <c r="P3400" s="9">
        <v>0.2</v>
      </c>
      <c r="Q3400" s="9">
        <v>481</v>
      </c>
      <c r="R3400" s="9">
        <v>4</v>
      </c>
    </row>
    <row r="3401" spans="1:18" x14ac:dyDescent="0.3">
      <c r="A3401" s="9">
        <v>1583</v>
      </c>
      <c r="B3401" s="9" t="s">
        <v>3417</v>
      </c>
      <c r="C3401" s="9">
        <v>46</v>
      </c>
      <c r="D3401" s="9" t="s">
        <v>5019</v>
      </c>
      <c r="E3401" s="9" t="s">
        <v>5923</v>
      </c>
      <c r="F3401" s="9">
        <v>1</v>
      </c>
      <c r="G3401" s="9">
        <v>13401</v>
      </c>
      <c r="H3401" s="9" t="s">
        <v>5923</v>
      </c>
      <c r="I3401" s="9" t="s">
        <v>7456</v>
      </c>
      <c r="J3401" s="9">
        <v>148</v>
      </c>
      <c r="K3401" s="9" t="s">
        <v>7491</v>
      </c>
      <c r="L3401" s="9" t="s">
        <v>7510</v>
      </c>
      <c r="M3401" s="9">
        <v>347.09</v>
      </c>
      <c r="N3401" s="9">
        <v>160.5</v>
      </c>
      <c r="O3401" s="9">
        <v>4</v>
      </c>
      <c r="P3401" s="9"/>
      <c r="Q3401" s="9">
        <v>603</v>
      </c>
      <c r="R3401" s="9">
        <v>3</v>
      </c>
    </row>
    <row r="3402" spans="1:18" x14ac:dyDescent="0.3">
      <c r="A3402" s="9">
        <v>1455</v>
      </c>
      <c r="B3402" s="9" t="s">
        <v>3418</v>
      </c>
      <c r="C3402" s="9">
        <v>52</v>
      </c>
      <c r="D3402" s="9" t="s">
        <v>5021</v>
      </c>
      <c r="E3402" s="9" t="s">
        <v>6794</v>
      </c>
      <c r="F3402" s="9">
        <v>0</v>
      </c>
      <c r="G3402" s="9">
        <v>10908</v>
      </c>
      <c r="H3402" s="9" t="s">
        <v>6794</v>
      </c>
      <c r="I3402" s="9" t="s">
        <v>7456</v>
      </c>
      <c r="J3402" s="9">
        <v>130</v>
      </c>
      <c r="K3402" s="9" t="s">
        <v>7487</v>
      </c>
      <c r="L3402" s="9" t="s">
        <v>7508</v>
      </c>
      <c r="M3402" s="9">
        <v>732.17</v>
      </c>
      <c r="N3402" s="9">
        <v>427.47</v>
      </c>
      <c r="O3402" s="9">
        <v>3</v>
      </c>
      <c r="P3402" s="9"/>
      <c r="Q3402" s="9">
        <v>347</v>
      </c>
      <c r="R3402" s="9">
        <v>6</v>
      </c>
    </row>
    <row r="3403" spans="1:18" x14ac:dyDescent="0.3">
      <c r="A3403" s="9">
        <v>1956</v>
      </c>
      <c r="B3403" s="9" t="s">
        <v>3419</v>
      </c>
      <c r="C3403" s="9">
        <v>34</v>
      </c>
      <c r="D3403" s="9" t="s">
        <v>5023</v>
      </c>
      <c r="E3403" s="9" t="s">
        <v>6839</v>
      </c>
      <c r="F3403" s="9">
        <v>0</v>
      </c>
      <c r="G3403" s="9">
        <v>12109</v>
      </c>
      <c r="H3403" s="9" t="s">
        <v>6839</v>
      </c>
      <c r="I3403" s="9" t="s">
        <v>7455</v>
      </c>
      <c r="J3403" s="9">
        <v>115</v>
      </c>
      <c r="K3403" s="9" t="s">
        <v>7481</v>
      </c>
      <c r="L3403" s="9" t="s">
        <v>7510</v>
      </c>
      <c r="M3403" s="9">
        <v>1471.13</v>
      </c>
      <c r="N3403" s="9">
        <v>714.38</v>
      </c>
      <c r="O3403" s="9">
        <v>1</v>
      </c>
      <c r="P3403" s="9"/>
      <c r="Q3403" s="9">
        <v>335</v>
      </c>
      <c r="R3403" s="9">
        <v>7</v>
      </c>
    </row>
    <row r="3404" spans="1:18" x14ac:dyDescent="0.3">
      <c r="A3404" s="9">
        <v>2132</v>
      </c>
      <c r="B3404" s="9" t="s">
        <v>3420</v>
      </c>
      <c r="C3404" s="9">
        <v>50</v>
      </c>
      <c r="D3404" s="9" t="s">
        <v>5019</v>
      </c>
      <c r="E3404" s="9" t="s">
        <v>5853</v>
      </c>
      <c r="F3404" s="9">
        <v>0</v>
      </c>
      <c r="G3404" s="9">
        <v>13157</v>
      </c>
      <c r="H3404" s="9" t="s">
        <v>5853</v>
      </c>
      <c r="I3404" s="9" t="s">
        <v>7455</v>
      </c>
      <c r="J3404" s="9">
        <v>115</v>
      </c>
      <c r="K3404" s="9" t="s">
        <v>7481</v>
      </c>
      <c r="L3404" s="9" t="s">
        <v>7508</v>
      </c>
      <c r="M3404" s="9">
        <v>333.17</v>
      </c>
      <c r="N3404" s="9">
        <v>147.97999999999999</v>
      </c>
      <c r="O3404" s="9">
        <v>4</v>
      </c>
      <c r="P3404" s="9"/>
      <c r="Q3404" s="9">
        <v>999</v>
      </c>
      <c r="R3404" s="9">
        <v>7</v>
      </c>
    </row>
    <row r="3405" spans="1:18" x14ac:dyDescent="0.3">
      <c r="A3405" s="9">
        <v>2291</v>
      </c>
      <c r="B3405" s="9" t="s">
        <v>3421</v>
      </c>
      <c r="C3405" s="9">
        <v>81</v>
      </c>
      <c r="D3405" s="9" t="s">
        <v>5018</v>
      </c>
      <c r="E3405" s="9" t="s">
        <v>7082</v>
      </c>
      <c r="F3405" s="9">
        <v>0</v>
      </c>
      <c r="G3405" s="9">
        <v>13796</v>
      </c>
      <c r="H3405" s="9" t="s">
        <v>7082</v>
      </c>
      <c r="I3405" s="9" t="s">
        <v>7457</v>
      </c>
      <c r="J3405" s="9">
        <v>116</v>
      </c>
      <c r="K3405" s="9" t="s">
        <v>7480</v>
      </c>
      <c r="L3405" s="9" t="s">
        <v>7509</v>
      </c>
      <c r="M3405" s="9">
        <v>972.85</v>
      </c>
      <c r="N3405" s="9">
        <v>414.39</v>
      </c>
      <c r="O3405" s="9">
        <v>1</v>
      </c>
      <c r="P3405" s="9">
        <v>0.05</v>
      </c>
      <c r="Q3405" s="9">
        <v>586</v>
      </c>
      <c r="R3405" s="9">
        <v>6</v>
      </c>
    </row>
    <row r="3406" spans="1:18" x14ac:dyDescent="0.3">
      <c r="A3406" s="9">
        <v>1444</v>
      </c>
      <c r="B3406" s="9" t="s">
        <v>3422</v>
      </c>
      <c r="C3406" s="9">
        <v>48</v>
      </c>
      <c r="D3406" s="9" t="s">
        <v>5023</v>
      </c>
      <c r="E3406" s="9" t="s">
        <v>7083</v>
      </c>
      <c r="F3406" s="9">
        <v>0</v>
      </c>
      <c r="G3406" s="9">
        <v>13187</v>
      </c>
      <c r="H3406" s="9" t="s">
        <v>7083</v>
      </c>
      <c r="I3406" s="9" t="s">
        <v>7456</v>
      </c>
      <c r="J3406" s="9">
        <v>133</v>
      </c>
      <c r="K3406" s="9" t="s">
        <v>7498</v>
      </c>
      <c r="L3406" s="9" t="s">
        <v>7509</v>
      </c>
      <c r="M3406" s="9">
        <v>884.62</v>
      </c>
      <c r="N3406" s="9">
        <v>417.99</v>
      </c>
      <c r="O3406" s="9">
        <v>2</v>
      </c>
      <c r="P3406" s="9"/>
      <c r="Q3406" s="9">
        <v>688</v>
      </c>
      <c r="R3406" s="9">
        <v>7</v>
      </c>
    </row>
    <row r="3407" spans="1:18" x14ac:dyDescent="0.3">
      <c r="A3407" s="9">
        <v>2263</v>
      </c>
      <c r="B3407" s="9" t="s">
        <v>3423</v>
      </c>
      <c r="C3407" s="9">
        <v>64</v>
      </c>
      <c r="D3407" s="9" t="s">
        <v>5020</v>
      </c>
      <c r="E3407" s="9" t="s">
        <v>5797</v>
      </c>
      <c r="F3407" s="9">
        <v>1</v>
      </c>
      <c r="G3407" s="9">
        <v>13648</v>
      </c>
      <c r="H3407" s="9" t="s">
        <v>5797</v>
      </c>
      <c r="I3407" s="9" t="s">
        <v>7455</v>
      </c>
      <c r="J3407" s="9">
        <v>110</v>
      </c>
      <c r="K3407" s="9" t="s">
        <v>7493</v>
      </c>
      <c r="L3407" s="9" t="s">
        <v>7510</v>
      </c>
      <c r="M3407" s="9">
        <v>869.32</v>
      </c>
      <c r="N3407" s="9">
        <v>539.82000000000005</v>
      </c>
      <c r="O3407" s="9">
        <v>2</v>
      </c>
      <c r="P3407" s="9"/>
      <c r="Q3407" s="9">
        <v>328</v>
      </c>
      <c r="R3407" s="9">
        <v>2</v>
      </c>
    </row>
    <row r="3408" spans="1:18" x14ac:dyDescent="0.3">
      <c r="A3408" s="9">
        <v>2324</v>
      </c>
      <c r="B3408" s="9" t="s">
        <v>3424</v>
      </c>
      <c r="C3408" s="9">
        <v>47</v>
      </c>
      <c r="D3408" s="9" t="s">
        <v>5023</v>
      </c>
      <c r="E3408" s="9" t="s">
        <v>7084</v>
      </c>
      <c r="F3408" s="9">
        <v>0</v>
      </c>
      <c r="G3408" s="9">
        <v>11320</v>
      </c>
      <c r="H3408" s="9" t="s">
        <v>7084</v>
      </c>
      <c r="I3408" s="9" t="s">
        <v>7457</v>
      </c>
      <c r="J3408" s="9">
        <v>119</v>
      </c>
      <c r="K3408" s="9" t="s">
        <v>7459</v>
      </c>
      <c r="L3408" s="9" t="s">
        <v>7508</v>
      </c>
      <c r="M3408" s="9">
        <v>941.93</v>
      </c>
      <c r="N3408" s="9">
        <v>613.57000000000005</v>
      </c>
      <c r="O3408" s="9">
        <v>5</v>
      </c>
      <c r="P3408" s="9"/>
      <c r="Q3408" s="9">
        <v>354</v>
      </c>
      <c r="R3408" s="9">
        <v>7</v>
      </c>
    </row>
    <row r="3409" spans="1:18" x14ac:dyDescent="0.3">
      <c r="A3409" s="9">
        <v>1601</v>
      </c>
      <c r="B3409" s="9" t="s">
        <v>3425</v>
      </c>
      <c r="C3409" s="9">
        <v>26</v>
      </c>
      <c r="D3409" s="9" t="s">
        <v>5018</v>
      </c>
      <c r="E3409" s="9" t="s">
        <v>7085</v>
      </c>
      <c r="F3409" s="9">
        <v>0</v>
      </c>
      <c r="G3409" s="9">
        <v>12426</v>
      </c>
      <c r="H3409" s="9" t="s">
        <v>7085</v>
      </c>
      <c r="I3409" s="9" t="s">
        <v>7456</v>
      </c>
      <c r="J3409" s="9">
        <v>137</v>
      </c>
      <c r="K3409" s="9" t="s">
        <v>7484</v>
      </c>
      <c r="L3409" s="9" t="s">
        <v>7507</v>
      </c>
      <c r="M3409" s="9">
        <v>778.25</v>
      </c>
      <c r="N3409" s="9">
        <v>512.49</v>
      </c>
      <c r="O3409" s="9">
        <v>1</v>
      </c>
      <c r="P3409" s="9">
        <v>0.1</v>
      </c>
      <c r="Q3409" s="9">
        <v>706</v>
      </c>
      <c r="R3409" s="9">
        <v>4</v>
      </c>
    </row>
    <row r="3410" spans="1:18" x14ac:dyDescent="0.3">
      <c r="A3410" s="9">
        <v>1102</v>
      </c>
      <c r="B3410" s="9" t="s">
        <v>3426</v>
      </c>
      <c r="C3410" s="9">
        <v>44</v>
      </c>
      <c r="D3410" s="9" t="s">
        <v>5023</v>
      </c>
      <c r="E3410" s="9" t="s">
        <v>6564</v>
      </c>
      <c r="F3410" s="9">
        <v>0</v>
      </c>
      <c r="G3410" s="9">
        <v>13753</v>
      </c>
      <c r="H3410" s="9" t="s">
        <v>6564</v>
      </c>
      <c r="I3410" s="9" t="s">
        <v>7456</v>
      </c>
      <c r="J3410" s="9">
        <v>103</v>
      </c>
      <c r="K3410" s="9" t="s">
        <v>7472</v>
      </c>
      <c r="L3410" s="9" t="s">
        <v>7508</v>
      </c>
      <c r="M3410" s="9">
        <v>74.55</v>
      </c>
      <c r="N3410" s="9">
        <v>35.86</v>
      </c>
      <c r="O3410" s="9">
        <v>3</v>
      </c>
      <c r="P3410" s="9"/>
      <c r="Q3410" s="9">
        <v>759</v>
      </c>
      <c r="R3410" s="9">
        <v>2</v>
      </c>
    </row>
    <row r="3411" spans="1:18" x14ac:dyDescent="0.3">
      <c r="A3411" s="9">
        <v>1987</v>
      </c>
      <c r="B3411" s="9" t="s">
        <v>3427</v>
      </c>
      <c r="C3411" s="9">
        <v>35</v>
      </c>
      <c r="D3411" s="9" t="s">
        <v>5019</v>
      </c>
      <c r="E3411" s="9" t="s">
        <v>6843</v>
      </c>
      <c r="F3411" s="9">
        <v>0</v>
      </c>
      <c r="G3411" s="9">
        <v>13699</v>
      </c>
      <c r="H3411" s="9" t="s">
        <v>6843</v>
      </c>
      <c r="I3411" s="9" t="s">
        <v>7457</v>
      </c>
      <c r="J3411" s="9">
        <v>136</v>
      </c>
      <c r="K3411" s="9" t="s">
        <v>7503</v>
      </c>
      <c r="L3411" s="9" t="s">
        <v>7507</v>
      </c>
      <c r="M3411" s="9">
        <v>1355.14</v>
      </c>
      <c r="N3411" s="9">
        <v>810.77</v>
      </c>
      <c r="O3411" s="9">
        <v>3</v>
      </c>
      <c r="P3411" s="9">
        <v>0.2</v>
      </c>
      <c r="Q3411" s="9">
        <v>558</v>
      </c>
      <c r="R3411" s="9">
        <v>6</v>
      </c>
    </row>
    <row r="3412" spans="1:18" x14ac:dyDescent="0.3">
      <c r="A3412" s="9">
        <v>2273</v>
      </c>
      <c r="B3412" s="9" t="s">
        <v>3428</v>
      </c>
      <c r="C3412" s="9">
        <v>31</v>
      </c>
      <c r="D3412" s="9" t="s">
        <v>5022</v>
      </c>
      <c r="E3412" s="9" t="s">
        <v>5468</v>
      </c>
      <c r="F3412" s="9">
        <v>0</v>
      </c>
      <c r="G3412" s="9">
        <v>10321</v>
      </c>
      <c r="H3412" s="9" t="s">
        <v>5468</v>
      </c>
      <c r="I3412" s="9" t="s">
        <v>7456</v>
      </c>
      <c r="J3412" s="9">
        <v>104</v>
      </c>
      <c r="K3412" s="9" t="s">
        <v>7499</v>
      </c>
      <c r="L3412" s="9" t="s">
        <v>7510</v>
      </c>
      <c r="M3412" s="9">
        <v>1249.1199999999999</v>
      </c>
      <c r="N3412" s="9">
        <v>585.97</v>
      </c>
      <c r="O3412" s="9">
        <v>4</v>
      </c>
      <c r="P3412" s="9">
        <v>0.2</v>
      </c>
      <c r="Q3412" s="9">
        <v>391</v>
      </c>
      <c r="R3412" s="9">
        <v>2</v>
      </c>
    </row>
    <row r="3413" spans="1:18" x14ac:dyDescent="0.3">
      <c r="A3413" s="9">
        <v>2476</v>
      </c>
      <c r="B3413" s="9" t="s">
        <v>3429</v>
      </c>
      <c r="C3413" s="9">
        <v>38</v>
      </c>
      <c r="D3413" s="9" t="s">
        <v>5023</v>
      </c>
      <c r="E3413" s="9" t="s">
        <v>6859</v>
      </c>
      <c r="F3413" s="9">
        <v>0</v>
      </c>
      <c r="G3413" s="9">
        <v>13699</v>
      </c>
      <c r="H3413" s="9" t="s">
        <v>6859</v>
      </c>
      <c r="I3413" s="9" t="s">
        <v>7455</v>
      </c>
      <c r="J3413" s="9">
        <v>111</v>
      </c>
      <c r="K3413" s="9" t="s">
        <v>7476</v>
      </c>
      <c r="L3413" s="9" t="s">
        <v>7510</v>
      </c>
      <c r="M3413" s="9">
        <v>302.54000000000002</v>
      </c>
      <c r="N3413" s="9">
        <v>177.54</v>
      </c>
      <c r="O3413" s="9">
        <v>3</v>
      </c>
      <c r="P3413" s="9"/>
      <c r="Q3413" s="9">
        <v>728</v>
      </c>
      <c r="R3413" s="9">
        <v>3</v>
      </c>
    </row>
    <row r="3414" spans="1:18" x14ac:dyDescent="0.3">
      <c r="A3414" s="9">
        <v>1519</v>
      </c>
      <c r="B3414" s="9" t="s">
        <v>3430</v>
      </c>
      <c r="C3414" s="9">
        <v>37</v>
      </c>
      <c r="D3414" s="9" t="s">
        <v>5021</v>
      </c>
      <c r="E3414" s="9" t="s">
        <v>6417</v>
      </c>
      <c r="F3414" s="9">
        <v>0</v>
      </c>
      <c r="G3414" s="9">
        <v>10732</v>
      </c>
      <c r="H3414" s="9" t="s">
        <v>6417</v>
      </c>
      <c r="I3414" s="9" t="s">
        <v>7457</v>
      </c>
      <c r="J3414" s="9">
        <v>141</v>
      </c>
      <c r="K3414" s="9" t="s">
        <v>7490</v>
      </c>
      <c r="L3414" s="9" t="s">
        <v>7511</v>
      </c>
      <c r="M3414" s="9">
        <v>649.25</v>
      </c>
      <c r="N3414" s="9">
        <v>432.51</v>
      </c>
      <c r="O3414" s="9">
        <v>1</v>
      </c>
      <c r="P3414" s="9"/>
      <c r="Q3414" s="9">
        <v>611</v>
      </c>
      <c r="R3414" s="9">
        <v>6</v>
      </c>
    </row>
    <row r="3415" spans="1:18" x14ac:dyDescent="0.3">
      <c r="A3415" s="9">
        <v>2176</v>
      </c>
      <c r="B3415" s="9" t="s">
        <v>3431</v>
      </c>
      <c r="C3415" s="9">
        <v>24</v>
      </c>
      <c r="D3415" s="9" t="s">
        <v>5018</v>
      </c>
      <c r="E3415" s="9" t="s">
        <v>5839</v>
      </c>
      <c r="F3415" s="9">
        <v>0</v>
      </c>
      <c r="G3415" s="9">
        <v>11418</v>
      </c>
      <c r="H3415" s="9" t="s">
        <v>5839</v>
      </c>
      <c r="I3415" s="9" t="s">
        <v>7457</v>
      </c>
      <c r="J3415" s="9">
        <v>133</v>
      </c>
      <c r="K3415" s="9" t="s">
        <v>7498</v>
      </c>
      <c r="L3415" s="9" t="s">
        <v>7507</v>
      </c>
      <c r="M3415" s="9">
        <v>1167.3</v>
      </c>
      <c r="N3415" s="9">
        <v>481.24</v>
      </c>
      <c r="O3415" s="9">
        <v>2</v>
      </c>
      <c r="P3415" s="9"/>
      <c r="Q3415" s="9">
        <v>351</v>
      </c>
      <c r="R3415" s="9">
        <v>4</v>
      </c>
    </row>
    <row r="3416" spans="1:18" x14ac:dyDescent="0.3">
      <c r="A3416" s="9">
        <v>1858</v>
      </c>
      <c r="B3416" s="9" t="s">
        <v>3432</v>
      </c>
      <c r="C3416" s="9">
        <v>80</v>
      </c>
      <c r="D3416" s="9" t="s">
        <v>5023</v>
      </c>
      <c r="E3416" s="9" t="s">
        <v>5863</v>
      </c>
      <c r="F3416" s="9">
        <v>0</v>
      </c>
      <c r="G3416" s="9">
        <v>11380</v>
      </c>
      <c r="H3416" s="9" t="s">
        <v>5863</v>
      </c>
      <c r="I3416" s="9" t="s">
        <v>7455</v>
      </c>
      <c r="J3416" s="9">
        <v>128</v>
      </c>
      <c r="K3416" s="9" t="s">
        <v>7473</v>
      </c>
      <c r="L3416" s="9" t="s">
        <v>7508</v>
      </c>
      <c r="M3416" s="9">
        <v>1471.09</v>
      </c>
      <c r="N3416" s="9">
        <v>1023.24</v>
      </c>
      <c r="O3416" s="9">
        <v>1</v>
      </c>
      <c r="P3416" s="9"/>
      <c r="Q3416" s="9">
        <v>551</v>
      </c>
      <c r="R3416" s="9">
        <v>5</v>
      </c>
    </row>
    <row r="3417" spans="1:18" x14ac:dyDescent="0.3">
      <c r="A3417" s="9">
        <v>1173</v>
      </c>
      <c r="B3417" s="9" t="s">
        <v>3433</v>
      </c>
      <c r="C3417" s="9">
        <v>52</v>
      </c>
      <c r="D3417" s="9" t="s">
        <v>5018</v>
      </c>
      <c r="E3417" s="9" t="s">
        <v>5289</v>
      </c>
      <c r="F3417" s="9">
        <v>1</v>
      </c>
      <c r="G3417" s="9">
        <v>13633</v>
      </c>
      <c r="H3417" s="9" t="s">
        <v>5289</v>
      </c>
      <c r="I3417" s="9" t="s">
        <v>7457</v>
      </c>
      <c r="J3417" s="9">
        <v>132</v>
      </c>
      <c r="K3417" s="9" t="s">
        <v>7506</v>
      </c>
      <c r="L3417" s="9" t="s">
        <v>7509</v>
      </c>
      <c r="M3417" s="9">
        <v>1429.15</v>
      </c>
      <c r="N3417" s="9">
        <v>926.27</v>
      </c>
      <c r="O3417" s="9">
        <v>1</v>
      </c>
      <c r="P3417" s="9"/>
      <c r="Q3417" s="9">
        <v>1262</v>
      </c>
      <c r="R3417" s="9">
        <v>2</v>
      </c>
    </row>
    <row r="3418" spans="1:18" x14ac:dyDescent="0.3">
      <c r="A3418" s="9">
        <v>2366</v>
      </c>
      <c r="B3418" s="9" t="s">
        <v>3434</v>
      </c>
      <c r="C3418" s="9">
        <v>43</v>
      </c>
      <c r="D3418" s="9" t="s">
        <v>5022</v>
      </c>
      <c r="E3418" s="9" t="s">
        <v>5467</v>
      </c>
      <c r="F3418" s="9">
        <v>1</v>
      </c>
      <c r="G3418" s="9">
        <v>12886</v>
      </c>
      <c r="H3418" s="9" t="s">
        <v>5467</v>
      </c>
      <c r="I3418" s="9" t="s">
        <v>7455</v>
      </c>
      <c r="J3418" s="9">
        <v>116</v>
      </c>
      <c r="K3418" s="9" t="s">
        <v>7480</v>
      </c>
      <c r="L3418" s="9" t="s">
        <v>7510</v>
      </c>
      <c r="M3418" s="9">
        <v>1354.07</v>
      </c>
      <c r="N3418" s="9">
        <v>851.03</v>
      </c>
      <c r="O3418" s="9">
        <v>2</v>
      </c>
      <c r="P3418" s="9"/>
      <c r="Q3418" s="9">
        <v>1043</v>
      </c>
      <c r="R3418" s="9">
        <v>3</v>
      </c>
    </row>
    <row r="3419" spans="1:18" x14ac:dyDescent="0.3">
      <c r="A3419" s="9">
        <v>2004</v>
      </c>
      <c r="B3419" s="9" t="s">
        <v>3435</v>
      </c>
      <c r="C3419" s="9">
        <v>41</v>
      </c>
      <c r="D3419" s="9" t="s">
        <v>5019</v>
      </c>
      <c r="E3419" s="9" t="s">
        <v>5359</v>
      </c>
      <c r="F3419" s="9">
        <v>0</v>
      </c>
      <c r="G3419" s="9">
        <v>12466</v>
      </c>
      <c r="H3419" s="9" t="s">
        <v>5359</v>
      </c>
      <c r="I3419" s="9" t="s">
        <v>7455</v>
      </c>
      <c r="J3419" s="9">
        <v>109</v>
      </c>
      <c r="K3419" s="9" t="s">
        <v>7466</v>
      </c>
      <c r="L3419" s="9" t="s">
        <v>7509</v>
      </c>
      <c r="M3419" s="9">
        <v>279.64</v>
      </c>
      <c r="N3419" s="9">
        <v>169.86</v>
      </c>
      <c r="O3419" s="9">
        <v>1</v>
      </c>
      <c r="P3419" s="9"/>
      <c r="Q3419" s="9">
        <v>481</v>
      </c>
      <c r="R3419" s="9">
        <v>3</v>
      </c>
    </row>
    <row r="3420" spans="1:18" x14ac:dyDescent="0.3">
      <c r="A3420" s="9">
        <v>1430</v>
      </c>
      <c r="B3420" s="9" t="s">
        <v>3436</v>
      </c>
      <c r="C3420" s="9">
        <v>58</v>
      </c>
      <c r="D3420" s="9" t="s">
        <v>5021</v>
      </c>
      <c r="E3420" s="9" t="s">
        <v>7086</v>
      </c>
      <c r="F3420" s="9">
        <v>0</v>
      </c>
      <c r="G3420" s="9">
        <v>13549</v>
      </c>
      <c r="H3420" s="9" t="s">
        <v>7086</v>
      </c>
      <c r="I3420" s="9" t="s">
        <v>7456</v>
      </c>
      <c r="J3420" s="9">
        <v>111</v>
      </c>
      <c r="K3420" s="9" t="s">
        <v>7476</v>
      </c>
      <c r="L3420" s="9" t="s">
        <v>7508</v>
      </c>
      <c r="M3420" s="9">
        <v>1375.99</v>
      </c>
      <c r="N3420" s="9">
        <v>868.36</v>
      </c>
      <c r="O3420" s="9">
        <v>3</v>
      </c>
      <c r="P3420" s="9"/>
      <c r="Q3420" s="9">
        <v>466</v>
      </c>
      <c r="R3420" s="9">
        <v>3</v>
      </c>
    </row>
    <row r="3421" spans="1:18" x14ac:dyDescent="0.3">
      <c r="A3421" s="9">
        <v>1726</v>
      </c>
      <c r="B3421" s="9" t="s">
        <v>3437</v>
      </c>
      <c r="C3421" s="9">
        <v>71</v>
      </c>
      <c r="D3421" s="9" t="s">
        <v>5020</v>
      </c>
      <c r="E3421" s="9" t="s">
        <v>5099</v>
      </c>
      <c r="F3421" s="9">
        <v>0</v>
      </c>
      <c r="G3421" s="9">
        <v>11359</v>
      </c>
      <c r="H3421" s="9" t="s">
        <v>5099</v>
      </c>
      <c r="I3421" s="9" t="s">
        <v>7456</v>
      </c>
      <c r="J3421" s="9">
        <v>106</v>
      </c>
      <c r="K3421" s="9" t="s">
        <v>7477</v>
      </c>
      <c r="L3421" s="9" t="s">
        <v>7508</v>
      </c>
      <c r="M3421" s="9">
        <v>1323.75</v>
      </c>
      <c r="N3421" s="9"/>
      <c r="O3421" s="9">
        <v>4</v>
      </c>
      <c r="P3421" s="9">
        <v>0.1</v>
      </c>
      <c r="Q3421" s="9">
        <v>417</v>
      </c>
      <c r="R3421" s="9">
        <v>7</v>
      </c>
    </row>
    <row r="3422" spans="1:18" x14ac:dyDescent="0.3">
      <c r="A3422" s="9">
        <v>1849</v>
      </c>
      <c r="B3422" s="9" t="s">
        <v>3438</v>
      </c>
      <c r="C3422" s="9">
        <v>50</v>
      </c>
      <c r="D3422" s="9" t="s">
        <v>5023</v>
      </c>
      <c r="E3422" s="9" t="s">
        <v>5307</v>
      </c>
      <c r="F3422" s="9">
        <v>0</v>
      </c>
      <c r="G3422" s="9">
        <v>13662</v>
      </c>
      <c r="H3422" s="9" t="s">
        <v>5307</v>
      </c>
      <c r="I3422" s="9" t="s">
        <v>7456</v>
      </c>
      <c r="J3422" s="9">
        <v>149</v>
      </c>
      <c r="K3422" s="9" t="s">
        <v>7467</v>
      </c>
      <c r="L3422" s="9" t="s">
        <v>7510</v>
      </c>
      <c r="M3422" s="9">
        <v>596.58000000000004</v>
      </c>
      <c r="N3422" s="9">
        <v>376.48</v>
      </c>
      <c r="O3422" s="9">
        <v>4</v>
      </c>
      <c r="P3422" s="9">
        <v>0.2</v>
      </c>
      <c r="Q3422" s="9">
        <v>554</v>
      </c>
      <c r="R3422" s="9">
        <v>3</v>
      </c>
    </row>
    <row r="3423" spans="1:18" x14ac:dyDescent="0.3">
      <c r="A3423" s="9">
        <v>2347</v>
      </c>
      <c r="B3423" s="9" t="s">
        <v>3439</v>
      </c>
      <c r="C3423" s="9">
        <v>41</v>
      </c>
      <c r="D3423" s="9" t="s">
        <v>5019</v>
      </c>
      <c r="E3423" s="9" t="s">
        <v>7087</v>
      </c>
      <c r="F3423" s="9">
        <v>0</v>
      </c>
      <c r="G3423" s="9">
        <v>12067</v>
      </c>
      <c r="H3423" s="9" t="s">
        <v>7087</v>
      </c>
      <c r="I3423" s="9" t="s">
        <v>7456</v>
      </c>
      <c r="J3423" s="9">
        <v>127</v>
      </c>
      <c r="K3423" s="9" t="s">
        <v>7489</v>
      </c>
      <c r="L3423" s="9" t="s">
        <v>7509</v>
      </c>
      <c r="M3423" s="9">
        <v>622.05999999999995</v>
      </c>
      <c r="N3423" s="9">
        <v>314.44</v>
      </c>
      <c r="O3423" s="9">
        <v>1</v>
      </c>
      <c r="P3423" s="9"/>
      <c r="Q3423" s="9">
        <v>502</v>
      </c>
      <c r="R3423" s="9">
        <v>5</v>
      </c>
    </row>
    <row r="3424" spans="1:18" x14ac:dyDescent="0.3">
      <c r="A3424" s="9">
        <v>1989</v>
      </c>
      <c r="B3424" s="9" t="s">
        <v>3440</v>
      </c>
      <c r="C3424" s="9">
        <v>62</v>
      </c>
      <c r="D3424" s="9" t="s">
        <v>5018</v>
      </c>
      <c r="E3424" s="9" t="s">
        <v>7088</v>
      </c>
      <c r="F3424" s="9">
        <v>0</v>
      </c>
      <c r="G3424" s="9">
        <v>12459</v>
      </c>
      <c r="H3424" s="9" t="s">
        <v>7088</v>
      </c>
      <c r="I3424" s="9" t="s">
        <v>7456</v>
      </c>
      <c r="J3424" s="9">
        <v>112</v>
      </c>
      <c r="K3424" s="9" t="s">
        <v>7492</v>
      </c>
      <c r="L3424" s="9" t="s">
        <v>7507</v>
      </c>
      <c r="M3424" s="9">
        <v>716.87</v>
      </c>
      <c r="N3424" s="9">
        <v>418.78</v>
      </c>
      <c r="O3424" s="9">
        <v>2</v>
      </c>
      <c r="P3424" s="9"/>
      <c r="Q3424" s="9">
        <v>565</v>
      </c>
      <c r="R3424" s="9">
        <v>7</v>
      </c>
    </row>
    <row r="3425" spans="1:18" x14ac:dyDescent="0.3">
      <c r="A3425" s="9">
        <v>1638</v>
      </c>
      <c r="B3425" s="9" t="s">
        <v>3441</v>
      </c>
      <c r="C3425" s="9">
        <v>42</v>
      </c>
      <c r="D3425" s="9" t="s">
        <v>5022</v>
      </c>
      <c r="E3425" s="9" t="s">
        <v>5425</v>
      </c>
      <c r="F3425" s="9">
        <v>0</v>
      </c>
      <c r="G3425" s="9">
        <v>11914</v>
      </c>
      <c r="H3425" s="9" t="s">
        <v>5425</v>
      </c>
      <c r="I3425" s="9" t="s">
        <v>7455</v>
      </c>
      <c r="J3425" s="9">
        <v>122</v>
      </c>
      <c r="K3425" s="9" t="s">
        <v>7465</v>
      </c>
      <c r="L3425" s="9" t="s">
        <v>7507</v>
      </c>
      <c r="M3425" s="9">
        <v>1001.45</v>
      </c>
      <c r="N3425" s="9">
        <v>501.8</v>
      </c>
      <c r="O3425" s="9">
        <v>5</v>
      </c>
      <c r="P3425" s="9"/>
      <c r="Q3425" s="9">
        <v>753</v>
      </c>
      <c r="R3425" s="9">
        <v>4</v>
      </c>
    </row>
    <row r="3426" spans="1:18" x14ac:dyDescent="0.3">
      <c r="A3426" s="9">
        <v>1419</v>
      </c>
      <c r="B3426" s="9" t="s">
        <v>3442</v>
      </c>
      <c r="C3426" s="9">
        <v>46</v>
      </c>
      <c r="D3426" s="9" t="s">
        <v>5018</v>
      </c>
      <c r="E3426" s="9" t="s">
        <v>5378</v>
      </c>
      <c r="F3426" s="9">
        <v>0</v>
      </c>
      <c r="G3426" s="9">
        <v>10548</v>
      </c>
      <c r="H3426" s="9" t="s">
        <v>5378</v>
      </c>
      <c r="I3426" s="9" t="s">
        <v>7457</v>
      </c>
      <c r="J3426" s="9">
        <v>140</v>
      </c>
      <c r="K3426" s="9" t="s">
        <v>7468</v>
      </c>
      <c r="L3426" s="9" t="s">
        <v>7507</v>
      </c>
      <c r="M3426" s="9">
        <v>428.21</v>
      </c>
      <c r="N3426" s="9">
        <v>295.89999999999998</v>
      </c>
      <c r="O3426" s="9">
        <v>1</v>
      </c>
      <c r="P3426" s="9">
        <v>0.1</v>
      </c>
      <c r="Q3426" s="9">
        <v>401</v>
      </c>
      <c r="R3426" s="9">
        <v>8</v>
      </c>
    </row>
    <row r="3427" spans="1:18" x14ac:dyDescent="0.3">
      <c r="A3427" s="9">
        <v>1593</v>
      </c>
      <c r="B3427" s="9" t="s">
        <v>3443</v>
      </c>
      <c r="C3427" s="9">
        <v>55</v>
      </c>
      <c r="D3427" s="9" t="s">
        <v>5022</v>
      </c>
      <c r="E3427" s="9" t="s">
        <v>6603</v>
      </c>
      <c r="F3427" s="9">
        <v>0</v>
      </c>
      <c r="G3427" s="9">
        <v>11282</v>
      </c>
      <c r="H3427" s="9" t="s">
        <v>6603</v>
      </c>
      <c r="I3427" s="9" t="s">
        <v>7457</v>
      </c>
      <c r="J3427" s="9">
        <v>148</v>
      </c>
      <c r="K3427" s="9" t="s">
        <v>7491</v>
      </c>
      <c r="L3427" s="9" t="s">
        <v>7508</v>
      </c>
      <c r="M3427" s="9">
        <v>83.28</v>
      </c>
      <c r="N3427" s="9">
        <v>55.8</v>
      </c>
      <c r="O3427" s="9">
        <v>1</v>
      </c>
      <c r="P3427" s="9">
        <v>0.2</v>
      </c>
      <c r="Q3427" s="9">
        <v>506</v>
      </c>
      <c r="R3427" s="9">
        <v>5</v>
      </c>
    </row>
    <row r="3428" spans="1:18" x14ac:dyDescent="0.3">
      <c r="A3428" s="9">
        <v>1484</v>
      </c>
      <c r="B3428" s="9" t="s">
        <v>3444</v>
      </c>
      <c r="C3428" s="9">
        <v>34</v>
      </c>
      <c r="D3428" s="9" t="s">
        <v>5022</v>
      </c>
      <c r="E3428" s="9" t="s">
        <v>5719</v>
      </c>
      <c r="F3428" s="9">
        <v>0</v>
      </c>
      <c r="G3428" s="9">
        <v>10604</v>
      </c>
      <c r="H3428" s="9" t="s">
        <v>5719</v>
      </c>
      <c r="I3428" s="9" t="s">
        <v>7456</v>
      </c>
      <c r="J3428" s="9">
        <v>137</v>
      </c>
      <c r="K3428" s="9" t="s">
        <v>7484</v>
      </c>
      <c r="L3428" s="9" t="s">
        <v>7509</v>
      </c>
      <c r="M3428" s="9">
        <v>254.78</v>
      </c>
      <c r="N3428" s="9">
        <v>145.30000000000001</v>
      </c>
      <c r="O3428" s="9">
        <v>5</v>
      </c>
      <c r="P3428" s="9"/>
      <c r="Q3428" s="9">
        <v>440</v>
      </c>
      <c r="R3428" s="9">
        <v>8</v>
      </c>
    </row>
    <row r="3429" spans="1:18" x14ac:dyDescent="0.3">
      <c r="A3429" s="9">
        <v>1411</v>
      </c>
      <c r="B3429" s="9" t="s">
        <v>3445</v>
      </c>
      <c r="C3429" s="9">
        <v>8</v>
      </c>
      <c r="D3429" s="9" t="s">
        <v>5019</v>
      </c>
      <c r="E3429" s="9" t="s">
        <v>7089</v>
      </c>
      <c r="F3429" s="9">
        <v>0</v>
      </c>
      <c r="G3429" s="9">
        <v>11722</v>
      </c>
      <c r="H3429" s="9" t="s">
        <v>7089</v>
      </c>
      <c r="I3429" s="9" t="s">
        <v>7455</v>
      </c>
      <c r="J3429" s="9">
        <v>121</v>
      </c>
      <c r="K3429" s="9" t="s">
        <v>7495</v>
      </c>
      <c r="L3429" s="9" t="s">
        <v>7507</v>
      </c>
      <c r="M3429" s="9">
        <v>688.17</v>
      </c>
      <c r="N3429" s="9">
        <v>436.56</v>
      </c>
      <c r="O3429" s="9">
        <v>4</v>
      </c>
      <c r="P3429" s="9"/>
      <c r="Q3429" s="9">
        <v>395</v>
      </c>
      <c r="R3429" s="9">
        <v>4</v>
      </c>
    </row>
    <row r="3430" spans="1:18" x14ac:dyDescent="0.3">
      <c r="A3430" s="9">
        <v>1935</v>
      </c>
      <c r="B3430" s="9" t="s">
        <v>3446</v>
      </c>
      <c r="C3430" s="9">
        <v>33</v>
      </c>
      <c r="D3430" s="9" t="s">
        <v>5023</v>
      </c>
      <c r="E3430" s="9" t="s">
        <v>5488</v>
      </c>
      <c r="F3430" s="9">
        <v>0</v>
      </c>
      <c r="G3430" s="9">
        <v>12404</v>
      </c>
      <c r="H3430" s="9" t="s">
        <v>5488</v>
      </c>
      <c r="I3430" s="9" t="s">
        <v>7455</v>
      </c>
      <c r="J3430" s="9">
        <v>133</v>
      </c>
      <c r="K3430" s="9" t="s">
        <v>7498</v>
      </c>
      <c r="L3430" s="9" t="s">
        <v>7509</v>
      </c>
      <c r="M3430" s="9">
        <v>458.9</v>
      </c>
      <c r="N3430" s="9">
        <v>308.8</v>
      </c>
      <c r="O3430" s="9">
        <v>4</v>
      </c>
      <c r="P3430" s="9"/>
      <c r="Q3430" s="9">
        <v>468</v>
      </c>
      <c r="R3430" s="9">
        <v>9</v>
      </c>
    </row>
    <row r="3431" spans="1:18" x14ac:dyDescent="0.3">
      <c r="A3431" s="9">
        <v>2107</v>
      </c>
      <c r="B3431" s="9" t="s">
        <v>3447</v>
      </c>
      <c r="C3431" s="9">
        <v>51</v>
      </c>
      <c r="D3431" s="9" t="s">
        <v>5020</v>
      </c>
      <c r="E3431" s="9" t="s">
        <v>6042</v>
      </c>
      <c r="F3431" s="9">
        <v>0</v>
      </c>
      <c r="G3431" s="9">
        <v>12248</v>
      </c>
      <c r="H3431" s="9" t="s">
        <v>6042</v>
      </c>
      <c r="I3431" s="9" t="s">
        <v>7455</v>
      </c>
      <c r="J3431" s="9">
        <v>117</v>
      </c>
      <c r="K3431" s="9" t="s">
        <v>7483</v>
      </c>
      <c r="L3431" s="9" t="s">
        <v>7510</v>
      </c>
      <c r="M3431" s="9">
        <v>1158.55</v>
      </c>
      <c r="N3431" s="9">
        <v>548.09</v>
      </c>
      <c r="O3431" s="9">
        <v>5</v>
      </c>
      <c r="P3431" s="9"/>
      <c r="Q3431" s="9">
        <v>351</v>
      </c>
      <c r="R3431" s="9">
        <v>10</v>
      </c>
    </row>
    <row r="3432" spans="1:18" x14ac:dyDescent="0.3">
      <c r="A3432" s="9">
        <v>2136</v>
      </c>
      <c r="B3432" s="9" t="s">
        <v>3448</v>
      </c>
      <c r="C3432" s="9">
        <v>50</v>
      </c>
      <c r="D3432" s="9" t="s">
        <v>5023</v>
      </c>
      <c r="E3432" s="9" t="s">
        <v>6583</v>
      </c>
      <c r="F3432" s="9">
        <v>0</v>
      </c>
      <c r="G3432" s="9">
        <v>13482</v>
      </c>
      <c r="H3432" s="9" t="s">
        <v>6583</v>
      </c>
      <c r="I3432" s="9" t="s">
        <v>7457</v>
      </c>
      <c r="J3432" s="9">
        <v>129</v>
      </c>
      <c r="K3432" s="9" t="s">
        <v>7471</v>
      </c>
      <c r="L3432" s="9" t="s">
        <v>7507</v>
      </c>
      <c r="M3432" s="9">
        <v>204.7</v>
      </c>
      <c r="N3432" s="9">
        <v>117.47</v>
      </c>
      <c r="O3432" s="9">
        <v>2</v>
      </c>
      <c r="P3432" s="9"/>
      <c r="Q3432" s="9">
        <v>428</v>
      </c>
      <c r="R3432" s="9">
        <v>7</v>
      </c>
    </row>
    <row r="3433" spans="1:18" x14ac:dyDescent="0.3">
      <c r="A3433" s="9">
        <v>1331</v>
      </c>
      <c r="B3433" s="9" t="s">
        <v>3449</v>
      </c>
      <c r="C3433" s="9">
        <v>60</v>
      </c>
      <c r="D3433" s="9" t="s">
        <v>5021</v>
      </c>
      <c r="E3433" s="9" t="s">
        <v>5743</v>
      </c>
      <c r="F3433" s="9">
        <v>1</v>
      </c>
      <c r="G3433" s="9">
        <v>13359</v>
      </c>
      <c r="H3433" s="9" t="s">
        <v>5743</v>
      </c>
      <c r="I3433" s="9" t="s">
        <v>7455</v>
      </c>
      <c r="J3433" s="9">
        <v>140</v>
      </c>
      <c r="K3433" s="9" t="s">
        <v>7468</v>
      </c>
      <c r="L3433" s="9" t="s">
        <v>7509</v>
      </c>
      <c r="M3433" s="9">
        <v>1380.32</v>
      </c>
      <c r="N3433" s="9">
        <v>751.6</v>
      </c>
      <c r="O3433" s="9">
        <v>1</v>
      </c>
      <c r="P3433" s="9"/>
      <c r="Q3433" s="9">
        <v>1485</v>
      </c>
      <c r="R3433" s="9">
        <v>2</v>
      </c>
    </row>
    <row r="3434" spans="1:18" x14ac:dyDescent="0.3">
      <c r="A3434" s="9">
        <v>2401</v>
      </c>
      <c r="B3434" s="9" t="s">
        <v>3450</v>
      </c>
      <c r="C3434" s="9">
        <v>34</v>
      </c>
      <c r="D3434" s="9" t="s">
        <v>5023</v>
      </c>
      <c r="E3434" s="9" t="s">
        <v>7090</v>
      </c>
      <c r="F3434" s="9">
        <v>1</v>
      </c>
      <c r="G3434" s="9">
        <v>13119</v>
      </c>
      <c r="H3434" s="9" t="s">
        <v>7090</v>
      </c>
      <c r="I3434" s="9" t="s">
        <v>7456</v>
      </c>
      <c r="J3434" s="9">
        <v>110</v>
      </c>
      <c r="K3434" s="9" t="s">
        <v>7493</v>
      </c>
      <c r="L3434" s="9" t="s">
        <v>7508</v>
      </c>
      <c r="M3434" s="9">
        <v>1348.22</v>
      </c>
      <c r="N3434" s="9">
        <v>851.37</v>
      </c>
      <c r="O3434" s="9">
        <v>3</v>
      </c>
      <c r="P3434" s="9">
        <v>0.2</v>
      </c>
      <c r="Q3434" s="9">
        <v>1093</v>
      </c>
      <c r="R3434" s="9">
        <v>6</v>
      </c>
    </row>
    <row r="3435" spans="1:18" x14ac:dyDescent="0.3">
      <c r="A3435" s="9">
        <v>1654</v>
      </c>
      <c r="B3435" s="9" t="s">
        <v>3451</v>
      </c>
      <c r="C3435" s="9">
        <v>63</v>
      </c>
      <c r="D3435" s="9" t="s">
        <v>5022</v>
      </c>
      <c r="E3435" s="9" t="s">
        <v>5284</v>
      </c>
      <c r="F3435" s="9">
        <v>1</v>
      </c>
      <c r="G3435" s="9">
        <v>12812</v>
      </c>
      <c r="H3435" s="9" t="s">
        <v>5284</v>
      </c>
      <c r="I3435" s="9" t="s">
        <v>7455</v>
      </c>
      <c r="J3435" s="9">
        <v>118</v>
      </c>
      <c r="K3435" s="9" t="s">
        <v>7501</v>
      </c>
      <c r="L3435" s="9" t="s">
        <v>7510</v>
      </c>
      <c r="M3435" s="9">
        <v>1367.7</v>
      </c>
      <c r="N3435" s="9">
        <v>702.62</v>
      </c>
      <c r="O3435" s="9">
        <v>4</v>
      </c>
      <c r="P3435" s="9"/>
      <c r="Q3435" s="9">
        <v>1626</v>
      </c>
      <c r="R3435" s="9">
        <v>1</v>
      </c>
    </row>
    <row r="3436" spans="1:18" x14ac:dyDescent="0.3">
      <c r="A3436" s="9">
        <v>1040</v>
      </c>
      <c r="B3436" s="9" t="s">
        <v>3452</v>
      </c>
      <c r="C3436" s="9">
        <v>42</v>
      </c>
      <c r="D3436" s="9" t="s">
        <v>5022</v>
      </c>
      <c r="E3436" s="9" t="s">
        <v>5775</v>
      </c>
      <c r="F3436" s="9">
        <v>0</v>
      </c>
      <c r="G3436" s="9">
        <v>11581</v>
      </c>
      <c r="H3436" s="9" t="s">
        <v>5775</v>
      </c>
      <c r="I3436" s="9" t="s">
        <v>7456</v>
      </c>
      <c r="J3436" s="9">
        <v>147</v>
      </c>
      <c r="K3436" s="9" t="s">
        <v>7474</v>
      </c>
      <c r="L3436" s="9" t="s">
        <v>7510</v>
      </c>
      <c r="M3436" s="9">
        <v>1122.43</v>
      </c>
      <c r="N3436" s="9">
        <v>687.71</v>
      </c>
      <c r="O3436" s="9">
        <v>4</v>
      </c>
      <c r="P3436" s="9">
        <v>0.05</v>
      </c>
      <c r="Q3436" s="9">
        <v>451</v>
      </c>
      <c r="R3436" s="9">
        <v>6</v>
      </c>
    </row>
    <row r="3437" spans="1:18" x14ac:dyDescent="0.3">
      <c r="A3437" s="9">
        <v>1958</v>
      </c>
      <c r="B3437" s="9" t="s">
        <v>3453</v>
      </c>
      <c r="C3437" s="9">
        <v>-10</v>
      </c>
      <c r="D3437" s="9" t="s">
        <v>5021</v>
      </c>
      <c r="E3437" s="9" t="s">
        <v>7091</v>
      </c>
      <c r="F3437" s="9">
        <v>0</v>
      </c>
      <c r="G3437" s="9">
        <v>13441</v>
      </c>
      <c r="H3437" s="9" t="s">
        <v>7091</v>
      </c>
      <c r="I3437" s="9" t="s">
        <v>7457</v>
      </c>
      <c r="J3437" s="9">
        <v>113</v>
      </c>
      <c r="K3437" s="9" t="s">
        <v>7460</v>
      </c>
      <c r="L3437" s="9" t="s">
        <v>7510</v>
      </c>
      <c r="M3437" s="9">
        <v>205.15</v>
      </c>
      <c r="N3437" s="9">
        <v>106.86</v>
      </c>
      <c r="O3437" s="9">
        <v>4</v>
      </c>
      <c r="P3437" s="9"/>
      <c r="Q3437" s="9">
        <v>521</v>
      </c>
      <c r="R3437" s="9">
        <v>3</v>
      </c>
    </row>
    <row r="3438" spans="1:18" x14ac:dyDescent="0.3">
      <c r="A3438" s="9">
        <v>1104</v>
      </c>
      <c r="B3438" s="9" t="s">
        <v>3454</v>
      </c>
      <c r="C3438" s="9">
        <v>53</v>
      </c>
      <c r="D3438" s="9" t="s">
        <v>5018</v>
      </c>
      <c r="E3438" s="9" t="s">
        <v>7092</v>
      </c>
      <c r="F3438" s="9">
        <v>0</v>
      </c>
      <c r="G3438" s="9">
        <v>12278</v>
      </c>
      <c r="H3438" s="9" t="s">
        <v>7092</v>
      </c>
      <c r="I3438" s="9" t="s">
        <v>7457</v>
      </c>
      <c r="J3438" s="9">
        <v>127</v>
      </c>
      <c r="K3438" s="9" t="s">
        <v>7489</v>
      </c>
      <c r="L3438" s="9" t="s">
        <v>7510</v>
      </c>
      <c r="M3438" s="9">
        <v>685.3</v>
      </c>
      <c r="N3438" s="9">
        <v>296.95999999999998</v>
      </c>
      <c r="O3438" s="9">
        <v>2</v>
      </c>
      <c r="P3438" s="9"/>
      <c r="Q3438" s="9">
        <v>592</v>
      </c>
      <c r="R3438" s="9">
        <v>4</v>
      </c>
    </row>
    <row r="3439" spans="1:18" x14ac:dyDescent="0.3">
      <c r="A3439" s="9">
        <v>1201</v>
      </c>
      <c r="B3439" s="9" t="s">
        <v>3455</v>
      </c>
      <c r="C3439" s="9">
        <v>19</v>
      </c>
      <c r="D3439" s="9" t="s">
        <v>5022</v>
      </c>
      <c r="E3439" s="9" t="s">
        <v>5940</v>
      </c>
      <c r="F3439" s="9">
        <v>0</v>
      </c>
      <c r="G3439" s="9">
        <v>13166</v>
      </c>
      <c r="H3439" s="9" t="s">
        <v>5940</v>
      </c>
      <c r="I3439" s="9" t="s">
        <v>7455</v>
      </c>
      <c r="J3439" s="9">
        <v>110</v>
      </c>
      <c r="K3439" s="9" t="s">
        <v>7493</v>
      </c>
      <c r="L3439" s="9" t="s">
        <v>7508</v>
      </c>
      <c r="M3439" s="9">
        <v>240.54</v>
      </c>
      <c r="N3439" s="9">
        <v>103.95</v>
      </c>
      <c r="O3439" s="9">
        <v>5</v>
      </c>
      <c r="P3439" s="9">
        <v>0.05</v>
      </c>
      <c r="Q3439" s="9">
        <v>765</v>
      </c>
      <c r="R3439" s="9">
        <v>5</v>
      </c>
    </row>
    <row r="3440" spans="1:18" x14ac:dyDescent="0.3">
      <c r="A3440" s="9">
        <v>1449</v>
      </c>
      <c r="B3440" s="9" t="s">
        <v>3456</v>
      </c>
      <c r="C3440" s="9">
        <v>24</v>
      </c>
      <c r="D3440" s="9" t="s">
        <v>5021</v>
      </c>
      <c r="E3440" s="9" t="s">
        <v>6726</v>
      </c>
      <c r="F3440" s="9">
        <v>0</v>
      </c>
      <c r="G3440" s="9">
        <v>12350</v>
      </c>
      <c r="H3440" s="9" t="s">
        <v>6726</v>
      </c>
      <c r="I3440" s="9" t="s">
        <v>7457</v>
      </c>
      <c r="J3440" s="9">
        <v>132</v>
      </c>
      <c r="K3440" s="9" t="s">
        <v>7506</v>
      </c>
      <c r="L3440" s="9" t="s">
        <v>7508</v>
      </c>
      <c r="M3440" s="9">
        <v>1482.16</v>
      </c>
      <c r="N3440" s="9">
        <v>645.79999999999995</v>
      </c>
      <c r="O3440" s="9">
        <v>2</v>
      </c>
      <c r="P3440" s="9">
        <v>0.2</v>
      </c>
      <c r="Q3440" s="9">
        <v>644</v>
      </c>
      <c r="R3440" s="9">
        <v>5</v>
      </c>
    </row>
    <row r="3441" spans="1:18" x14ac:dyDescent="0.3">
      <c r="A3441" s="9">
        <v>2289</v>
      </c>
      <c r="B3441" s="9" t="s">
        <v>3457</v>
      </c>
      <c r="C3441" s="9">
        <v>24</v>
      </c>
      <c r="D3441" s="9" t="s">
        <v>5022</v>
      </c>
      <c r="E3441" s="9" t="s">
        <v>6419</v>
      </c>
      <c r="F3441" s="9">
        <v>0</v>
      </c>
      <c r="G3441" s="9">
        <v>13289</v>
      </c>
      <c r="H3441" s="9" t="s">
        <v>6419</v>
      </c>
      <c r="I3441" s="9" t="s">
        <v>7457</v>
      </c>
      <c r="J3441" s="9">
        <v>141</v>
      </c>
      <c r="K3441" s="9" t="s">
        <v>7490</v>
      </c>
      <c r="L3441" s="9" t="s">
        <v>7507</v>
      </c>
      <c r="M3441" s="9">
        <v>532.91</v>
      </c>
      <c r="N3441" s="9">
        <v>218.36</v>
      </c>
      <c r="O3441" s="9">
        <v>4</v>
      </c>
      <c r="P3441" s="9">
        <v>0.05</v>
      </c>
      <c r="Q3441" s="9">
        <v>639</v>
      </c>
      <c r="R3441" s="9">
        <v>2</v>
      </c>
    </row>
    <row r="3442" spans="1:18" x14ac:dyDescent="0.3">
      <c r="A3442" s="9">
        <v>1909</v>
      </c>
      <c r="B3442" s="9" t="s">
        <v>3458</v>
      </c>
      <c r="C3442" s="9">
        <v>56</v>
      </c>
      <c r="D3442" s="9" t="s">
        <v>5020</v>
      </c>
      <c r="E3442" s="9" t="s">
        <v>5584</v>
      </c>
      <c r="F3442" s="9">
        <v>1</v>
      </c>
      <c r="G3442" s="9">
        <v>13623</v>
      </c>
      <c r="H3442" s="9" t="s">
        <v>5584</v>
      </c>
      <c r="I3442" s="9" t="s">
        <v>7455</v>
      </c>
      <c r="J3442" s="9">
        <v>145</v>
      </c>
      <c r="K3442" s="9" t="s">
        <v>7470</v>
      </c>
      <c r="L3442" s="9" t="s">
        <v>7508</v>
      </c>
      <c r="M3442" s="9">
        <v>898.73</v>
      </c>
      <c r="N3442" s="9">
        <v>503.19</v>
      </c>
      <c r="O3442" s="9">
        <v>1</v>
      </c>
      <c r="P3442" s="9">
        <v>0.05</v>
      </c>
      <c r="Q3442" s="9">
        <v>419</v>
      </c>
      <c r="R3442" s="9">
        <v>3</v>
      </c>
    </row>
    <row r="3443" spans="1:18" x14ac:dyDescent="0.3">
      <c r="A3443" s="9">
        <v>1209</v>
      </c>
      <c r="B3443" s="9" t="s">
        <v>3459</v>
      </c>
      <c r="C3443" s="9">
        <v>35</v>
      </c>
      <c r="D3443" s="9" t="s">
        <v>5022</v>
      </c>
      <c r="E3443" s="9" t="s">
        <v>5575</v>
      </c>
      <c r="F3443" s="9">
        <v>0</v>
      </c>
      <c r="G3443" s="9">
        <v>12434</v>
      </c>
      <c r="H3443" s="9" t="s">
        <v>5575</v>
      </c>
      <c r="I3443" s="9" t="s">
        <v>7457</v>
      </c>
      <c r="J3443" s="9">
        <v>103</v>
      </c>
      <c r="K3443" s="9" t="s">
        <v>7472</v>
      </c>
      <c r="L3443" s="9" t="s">
        <v>7508</v>
      </c>
      <c r="M3443" s="9">
        <v>1180.1199999999999</v>
      </c>
      <c r="N3443" s="9">
        <v>709.93</v>
      </c>
      <c r="O3443" s="9">
        <v>4</v>
      </c>
      <c r="P3443" s="9">
        <v>0.05</v>
      </c>
      <c r="Q3443" s="9">
        <v>649</v>
      </c>
      <c r="R3443" s="9">
        <v>5</v>
      </c>
    </row>
    <row r="3444" spans="1:18" x14ac:dyDescent="0.3">
      <c r="A3444" s="9">
        <v>1562</v>
      </c>
      <c r="B3444" s="9" t="s">
        <v>3460</v>
      </c>
      <c r="C3444" s="9">
        <v>70</v>
      </c>
      <c r="D3444" s="9" t="s">
        <v>5019</v>
      </c>
      <c r="E3444" s="9" t="s">
        <v>7093</v>
      </c>
      <c r="F3444" s="9">
        <v>1</v>
      </c>
      <c r="G3444" s="9">
        <v>10714</v>
      </c>
      <c r="H3444" s="9" t="s">
        <v>7093</v>
      </c>
      <c r="I3444" s="9" t="s">
        <v>7456</v>
      </c>
      <c r="J3444" s="9">
        <v>122</v>
      </c>
      <c r="K3444" s="9" t="s">
        <v>7465</v>
      </c>
      <c r="L3444" s="9" t="s">
        <v>7510</v>
      </c>
      <c r="M3444" s="9">
        <v>1384.89</v>
      </c>
      <c r="N3444" s="9">
        <v>606.61</v>
      </c>
      <c r="O3444" s="9">
        <v>1</v>
      </c>
      <c r="P3444" s="9"/>
      <c r="Q3444" s="9">
        <v>1049</v>
      </c>
      <c r="R3444" s="9">
        <v>6</v>
      </c>
    </row>
    <row r="3445" spans="1:18" x14ac:dyDescent="0.3">
      <c r="A3445" s="9">
        <v>2141</v>
      </c>
      <c r="B3445" s="9" t="s">
        <v>3461</v>
      </c>
      <c r="C3445" s="9">
        <v>40</v>
      </c>
      <c r="D3445" s="9" t="s">
        <v>5021</v>
      </c>
      <c r="E3445" s="9" t="s">
        <v>7094</v>
      </c>
      <c r="F3445" s="9">
        <v>1</v>
      </c>
      <c r="G3445" s="9">
        <v>13699</v>
      </c>
      <c r="H3445" s="9" t="s">
        <v>7094</v>
      </c>
      <c r="I3445" s="9" t="s">
        <v>7455</v>
      </c>
      <c r="J3445" s="9">
        <v>127</v>
      </c>
      <c r="K3445" s="9" t="s">
        <v>7489</v>
      </c>
      <c r="L3445" s="9" t="s">
        <v>7508</v>
      </c>
      <c r="M3445" s="9">
        <v>1145.54</v>
      </c>
      <c r="N3445" s="9">
        <v>668.49</v>
      </c>
      <c r="O3445" s="9">
        <v>1</v>
      </c>
      <c r="P3445" s="9">
        <v>0.05</v>
      </c>
      <c r="Q3445" s="9">
        <v>681</v>
      </c>
      <c r="R3445" s="9">
        <v>7</v>
      </c>
    </row>
    <row r="3446" spans="1:18" x14ac:dyDescent="0.3">
      <c r="A3446" s="9">
        <v>1712</v>
      </c>
      <c r="B3446" s="9" t="s">
        <v>3462</v>
      </c>
      <c r="C3446" s="9">
        <v>17</v>
      </c>
      <c r="D3446" s="9" t="s">
        <v>5023</v>
      </c>
      <c r="E3446" s="9" t="s">
        <v>6285</v>
      </c>
      <c r="F3446" s="9">
        <v>0</v>
      </c>
      <c r="G3446" s="9">
        <v>10924</v>
      </c>
      <c r="H3446" s="9" t="s">
        <v>6285</v>
      </c>
      <c r="I3446" s="9" t="s">
        <v>7456</v>
      </c>
      <c r="J3446" s="9">
        <v>103</v>
      </c>
      <c r="K3446" s="9" t="s">
        <v>7472</v>
      </c>
      <c r="L3446" s="9" t="s">
        <v>7510</v>
      </c>
      <c r="M3446" s="9">
        <v>1028.03</v>
      </c>
      <c r="N3446" s="9">
        <v>595.55999999999995</v>
      </c>
      <c r="O3446" s="9">
        <v>4</v>
      </c>
      <c r="P3446" s="9">
        <v>0.05</v>
      </c>
      <c r="Q3446" s="9">
        <v>507</v>
      </c>
      <c r="R3446" s="9">
        <v>2</v>
      </c>
    </row>
    <row r="3447" spans="1:18" x14ac:dyDescent="0.3">
      <c r="A3447" s="9">
        <v>2400</v>
      </c>
      <c r="B3447" s="9" t="s">
        <v>3463</v>
      </c>
      <c r="C3447" s="9">
        <v>29</v>
      </c>
      <c r="D3447" s="9" t="s">
        <v>5021</v>
      </c>
      <c r="E3447" s="9" t="s">
        <v>7095</v>
      </c>
      <c r="F3447" s="9">
        <v>1</v>
      </c>
      <c r="G3447" s="9">
        <v>13162</v>
      </c>
      <c r="H3447" s="9" t="s">
        <v>7095</v>
      </c>
      <c r="I3447" s="9" t="s">
        <v>7457</v>
      </c>
      <c r="J3447" s="9">
        <v>133</v>
      </c>
      <c r="K3447" s="9" t="s">
        <v>7498</v>
      </c>
      <c r="L3447" s="9" t="s">
        <v>7511</v>
      </c>
      <c r="M3447" s="9">
        <v>725.67</v>
      </c>
      <c r="N3447" s="9">
        <v>322.29000000000002</v>
      </c>
      <c r="O3447" s="9">
        <v>4</v>
      </c>
      <c r="P3447" s="9"/>
      <c r="Q3447" s="9">
        <v>762</v>
      </c>
      <c r="R3447" s="9">
        <v>5</v>
      </c>
    </row>
    <row r="3448" spans="1:18" x14ac:dyDescent="0.3">
      <c r="A3448" s="9">
        <v>1770</v>
      </c>
      <c r="B3448" s="9" t="s">
        <v>3464</v>
      </c>
      <c r="C3448" s="9">
        <v>41</v>
      </c>
      <c r="D3448" s="9" t="s">
        <v>5018</v>
      </c>
      <c r="E3448" s="9" t="s">
        <v>6894</v>
      </c>
      <c r="F3448" s="9">
        <v>0</v>
      </c>
      <c r="G3448" s="9">
        <v>10057</v>
      </c>
      <c r="H3448" s="9" t="s">
        <v>6894</v>
      </c>
      <c r="I3448" s="9" t="s">
        <v>7455</v>
      </c>
      <c r="J3448" s="9">
        <v>102</v>
      </c>
      <c r="K3448" s="9" t="s">
        <v>7494</v>
      </c>
      <c r="L3448" s="9" t="s">
        <v>7509</v>
      </c>
      <c r="M3448" s="9">
        <v>927.83</v>
      </c>
      <c r="N3448" s="9">
        <v>483.61</v>
      </c>
      <c r="O3448" s="9">
        <v>1</v>
      </c>
      <c r="P3448" s="9"/>
      <c r="Q3448" s="9">
        <v>356</v>
      </c>
      <c r="R3448" s="9">
        <v>3</v>
      </c>
    </row>
    <row r="3449" spans="1:18" x14ac:dyDescent="0.3">
      <c r="A3449" s="9">
        <v>2107</v>
      </c>
      <c r="B3449" s="9" t="s">
        <v>3465</v>
      </c>
      <c r="C3449" s="9">
        <v>47</v>
      </c>
      <c r="D3449" s="9" t="s">
        <v>5022</v>
      </c>
      <c r="E3449" s="9" t="s">
        <v>7096</v>
      </c>
      <c r="F3449" s="9">
        <v>0</v>
      </c>
      <c r="G3449" s="9">
        <v>10433</v>
      </c>
      <c r="H3449" s="9" t="s">
        <v>7096</v>
      </c>
      <c r="I3449" s="9" t="s">
        <v>7456</v>
      </c>
      <c r="J3449" s="9">
        <v>111</v>
      </c>
      <c r="K3449" s="9" t="s">
        <v>7476</v>
      </c>
      <c r="L3449" s="9" t="s">
        <v>7509</v>
      </c>
      <c r="M3449" s="9">
        <v>186.54</v>
      </c>
      <c r="N3449" s="9"/>
      <c r="O3449" s="9">
        <v>2</v>
      </c>
      <c r="P3449" s="9">
        <v>0.05</v>
      </c>
      <c r="Q3449" s="9">
        <v>351</v>
      </c>
      <c r="R3449" s="9">
        <v>10</v>
      </c>
    </row>
    <row r="3450" spans="1:18" x14ac:dyDescent="0.3">
      <c r="A3450" s="9">
        <v>1453</v>
      </c>
      <c r="B3450" s="9" t="s">
        <v>3466</v>
      </c>
      <c r="C3450" s="9">
        <v>25</v>
      </c>
      <c r="D3450" s="9" t="s">
        <v>5021</v>
      </c>
      <c r="E3450" s="9" t="s">
        <v>6228</v>
      </c>
      <c r="F3450" s="9">
        <v>0</v>
      </c>
      <c r="G3450" s="9">
        <v>12569</v>
      </c>
      <c r="H3450" s="9" t="s">
        <v>6228</v>
      </c>
      <c r="I3450" s="9" t="s">
        <v>7455</v>
      </c>
      <c r="J3450" s="9">
        <v>146</v>
      </c>
      <c r="K3450" s="9" t="s">
        <v>7505</v>
      </c>
      <c r="L3450" s="9" t="s">
        <v>7511</v>
      </c>
      <c r="M3450" s="9">
        <v>1331.69</v>
      </c>
      <c r="N3450" s="9">
        <v>539.37</v>
      </c>
      <c r="O3450" s="9">
        <v>2</v>
      </c>
      <c r="P3450" s="9">
        <v>0.1</v>
      </c>
      <c r="Q3450" s="9">
        <v>622</v>
      </c>
      <c r="R3450" s="9">
        <v>4</v>
      </c>
    </row>
    <row r="3451" spans="1:18" x14ac:dyDescent="0.3">
      <c r="A3451" s="9">
        <v>1666</v>
      </c>
      <c r="B3451" s="9" t="s">
        <v>3467</v>
      </c>
      <c r="C3451" s="9">
        <v>48</v>
      </c>
      <c r="D3451" s="9" t="s">
        <v>5020</v>
      </c>
      <c r="E3451" s="9" t="s">
        <v>5725</v>
      </c>
      <c r="F3451" s="9">
        <v>0</v>
      </c>
      <c r="G3451" s="9">
        <v>12815</v>
      </c>
      <c r="H3451" s="9" t="s">
        <v>5725</v>
      </c>
      <c r="I3451" s="9" t="s">
        <v>7456</v>
      </c>
      <c r="J3451" s="9">
        <v>110</v>
      </c>
      <c r="K3451" s="9" t="s">
        <v>7493</v>
      </c>
      <c r="L3451" s="9" t="s">
        <v>7509</v>
      </c>
      <c r="M3451" s="9">
        <v>838.48</v>
      </c>
      <c r="N3451" s="9">
        <v>372.36</v>
      </c>
      <c r="O3451" s="9">
        <v>2</v>
      </c>
      <c r="P3451" s="9"/>
      <c r="Q3451" s="9">
        <v>370</v>
      </c>
      <c r="R3451" s="9">
        <v>3</v>
      </c>
    </row>
    <row r="3452" spans="1:18" x14ac:dyDescent="0.3">
      <c r="A3452" s="9">
        <v>1628</v>
      </c>
      <c r="B3452" s="9" t="s">
        <v>3468</v>
      </c>
      <c r="C3452" s="9">
        <v>52</v>
      </c>
      <c r="D3452" s="9" t="s">
        <v>5021</v>
      </c>
      <c r="E3452" s="9" t="s">
        <v>5918</v>
      </c>
      <c r="F3452" s="9">
        <v>0</v>
      </c>
      <c r="G3452" s="9">
        <v>12876</v>
      </c>
      <c r="H3452" s="9" t="s">
        <v>5918</v>
      </c>
      <c r="I3452" s="9" t="s">
        <v>7456</v>
      </c>
      <c r="J3452" s="9">
        <v>139</v>
      </c>
      <c r="K3452" s="9" t="s">
        <v>7486</v>
      </c>
      <c r="L3452" s="9" t="s">
        <v>7509</v>
      </c>
      <c r="M3452" s="9">
        <v>108.2</v>
      </c>
      <c r="N3452" s="9">
        <v>75.599999999999994</v>
      </c>
      <c r="O3452" s="9">
        <v>3</v>
      </c>
      <c r="P3452" s="9">
        <v>0.1</v>
      </c>
      <c r="Q3452" s="9">
        <v>344</v>
      </c>
      <c r="R3452" s="9">
        <v>6</v>
      </c>
    </row>
    <row r="3453" spans="1:18" x14ac:dyDescent="0.3">
      <c r="A3453" s="9">
        <v>1386</v>
      </c>
      <c r="B3453" s="9" t="s">
        <v>3469</v>
      </c>
      <c r="C3453" s="9">
        <v>30</v>
      </c>
      <c r="D3453" s="9" t="s">
        <v>5020</v>
      </c>
      <c r="E3453" s="9" t="s">
        <v>7097</v>
      </c>
      <c r="F3453" s="9">
        <v>0</v>
      </c>
      <c r="G3453" s="9">
        <v>11784</v>
      </c>
      <c r="H3453" s="9" t="s">
        <v>7097</v>
      </c>
      <c r="I3453" s="9" t="s">
        <v>7455</v>
      </c>
      <c r="J3453" s="9">
        <v>133</v>
      </c>
      <c r="K3453" s="9" t="s">
        <v>7498</v>
      </c>
      <c r="L3453" s="9" t="s">
        <v>7509</v>
      </c>
      <c r="M3453" s="9">
        <v>1383.86</v>
      </c>
      <c r="N3453" s="9">
        <v>858.08</v>
      </c>
      <c r="O3453" s="9">
        <v>1</v>
      </c>
      <c r="P3453" s="9">
        <v>0.1</v>
      </c>
      <c r="Q3453" s="9">
        <v>721</v>
      </c>
      <c r="R3453" s="9">
        <v>7</v>
      </c>
    </row>
    <row r="3454" spans="1:18" x14ac:dyDescent="0.3">
      <c r="A3454" s="9">
        <v>2373</v>
      </c>
      <c r="B3454" s="9" t="s">
        <v>3470</v>
      </c>
      <c r="C3454" s="9">
        <v>69</v>
      </c>
      <c r="D3454" s="9" t="s">
        <v>5022</v>
      </c>
      <c r="E3454" s="9" t="s">
        <v>6025</v>
      </c>
      <c r="F3454" s="9">
        <v>0</v>
      </c>
      <c r="G3454" s="9">
        <v>10482</v>
      </c>
      <c r="H3454" s="9" t="s">
        <v>6025</v>
      </c>
      <c r="I3454" s="9" t="s">
        <v>7456</v>
      </c>
      <c r="J3454" s="9">
        <v>107</v>
      </c>
      <c r="K3454" s="9" t="s">
        <v>7485</v>
      </c>
      <c r="L3454" s="9" t="s">
        <v>7510</v>
      </c>
      <c r="M3454" s="9">
        <v>759.49</v>
      </c>
      <c r="N3454" s="9">
        <v>409.55</v>
      </c>
      <c r="O3454" s="9">
        <v>3</v>
      </c>
      <c r="P3454" s="9"/>
      <c r="Q3454" s="9">
        <v>579</v>
      </c>
      <c r="R3454" s="9">
        <v>4</v>
      </c>
    </row>
    <row r="3455" spans="1:18" x14ac:dyDescent="0.3">
      <c r="A3455" s="9">
        <v>1295</v>
      </c>
      <c r="B3455" s="9" t="s">
        <v>3471</v>
      </c>
      <c r="C3455" s="9">
        <v>32</v>
      </c>
      <c r="D3455" s="9" t="s">
        <v>5023</v>
      </c>
      <c r="E3455" s="9" t="s">
        <v>5567</v>
      </c>
      <c r="F3455" s="9">
        <v>0</v>
      </c>
      <c r="G3455" s="9">
        <v>10366</v>
      </c>
      <c r="H3455" s="9" t="s">
        <v>5567</v>
      </c>
      <c r="I3455" s="9" t="s">
        <v>7455</v>
      </c>
      <c r="J3455" s="9">
        <v>115</v>
      </c>
      <c r="K3455" s="9" t="s">
        <v>7481</v>
      </c>
      <c r="L3455" s="9" t="s">
        <v>7510</v>
      </c>
      <c r="M3455" s="9">
        <v>1309.45</v>
      </c>
      <c r="N3455" s="9">
        <v>771.19</v>
      </c>
      <c r="O3455" s="9">
        <v>3</v>
      </c>
      <c r="P3455" s="9">
        <v>0.05</v>
      </c>
      <c r="Q3455" s="9">
        <v>334</v>
      </c>
      <c r="R3455" s="9">
        <v>5</v>
      </c>
    </row>
    <row r="3456" spans="1:18" x14ac:dyDescent="0.3">
      <c r="A3456" s="9">
        <v>1257</v>
      </c>
      <c r="B3456" s="9" t="s">
        <v>3472</v>
      </c>
      <c r="C3456" s="9">
        <v>25</v>
      </c>
      <c r="D3456" s="9" t="s">
        <v>5022</v>
      </c>
      <c r="E3456" s="9" t="s">
        <v>6004</v>
      </c>
      <c r="F3456" s="9">
        <v>0</v>
      </c>
      <c r="G3456" s="9">
        <v>10888</v>
      </c>
      <c r="H3456" s="9" t="s">
        <v>6004</v>
      </c>
      <c r="I3456" s="9" t="s">
        <v>7457</v>
      </c>
      <c r="J3456" s="9">
        <v>126</v>
      </c>
      <c r="K3456" s="9" t="s">
        <v>7469</v>
      </c>
      <c r="L3456" s="9" t="s">
        <v>7510</v>
      </c>
      <c r="M3456" s="9">
        <v>1292.49</v>
      </c>
      <c r="N3456" s="9">
        <v>845.12</v>
      </c>
      <c r="O3456" s="9">
        <v>1</v>
      </c>
      <c r="P3456" s="9"/>
      <c r="Q3456" s="9">
        <v>333</v>
      </c>
      <c r="R3456" s="9">
        <v>3</v>
      </c>
    </row>
    <row r="3457" spans="1:18" x14ac:dyDescent="0.3">
      <c r="A3457" s="9">
        <v>2104</v>
      </c>
      <c r="B3457" s="9" t="s">
        <v>3473</v>
      </c>
      <c r="C3457" s="9">
        <v>17</v>
      </c>
      <c r="D3457" s="9" t="s">
        <v>5018</v>
      </c>
      <c r="E3457" s="9" t="s">
        <v>5950</v>
      </c>
      <c r="F3457" s="9">
        <v>1</v>
      </c>
      <c r="G3457" s="9">
        <v>11852</v>
      </c>
      <c r="H3457" s="9" t="s">
        <v>5950</v>
      </c>
      <c r="I3457" s="9" t="s">
        <v>7456</v>
      </c>
      <c r="J3457" s="9">
        <v>111</v>
      </c>
      <c r="K3457" s="9" t="s">
        <v>7476</v>
      </c>
      <c r="L3457" s="9" t="s">
        <v>7510</v>
      </c>
      <c r="M3457" s="9">
        <v>1232.8399999999999</v>
      </c>
      <c r="N3457" s="9">
        <v>804.66</v>
      </c>
      <c r="O3457" s="9">
        <v>3</v>
      </c>
      <c r="P3457" s="9"/>
      <c r="Q3457" s="9">
        <v>735</v>
      </c>
      <c r="R3457" s="9">
        <v>5</v>
      </c>
    </row>
    <row r="3458" spans="1:18" x14ac:dyDescent="0.3">
      <c r="A3458" s="9">
        <v>1267</v>
      </c>
      <c r="B3458" s="9" t="s">
        <v>3474</v>
      </c>
      <c r="C3458" s="9">
        <v>58</v>
      </c>
      <c r="D3458" s="9" t="s">
        <v>5019</v>
      </c>
      <c r="E3458" s="9" t="s">
        <v>5526</v>
      </c>
      <c r="F3458" s="9">
        <v>0</v>
      </c>
      <c r="G3458" s="9">
        <v>13478</v>
      </c>
      <c r="H3458" s="9" t="s">
        <v>5526</v>
      </c>
      <c r="I3458" s="9" t="s">
        <v>7456</v>
      </c>
      <c r="J3458" s="9">
        <v>138</v>
      </c>
      <c r="K3458" s="9" t="s">
        <v>7464</v>
      </c>
      <c r="L3458" s="9" t="s">
        <v>7508</v>
      </c>
      <c r="M3458" s="9">
        <v>139.03</v>
      </c>
      <c r="N3458" s="9">
        <v>69.150000000000006</v>
      </c>
      <c r="O3458" s="9">
        <v>1</v>
      </c>
      <c r="P3458" s="9"/>
      <c r="Q3458" s="9">
        <v>346</v>
      </c>
      <c r="R3458" s="9">
        <v>5</v>
      </c>
    </row>
    <row r="3459" spans="1:18" x14ac:dyDescent="0.3">
      <c r="A3459" s="9">
        <v>1418</v>
      </c>
      <c r="B3459" s="9" t="s">
        <v>3475</v>
      </c>
      <c r="C3459" s="9">
        <v>40</v>
      </c>
      <c r="D3459" s="9" t="s">
        <v>5023</v>
      </c>
      <c r="E3459" s="9" t="s">
        <v>7098</v>
      </c>
      <c r="F3459" s="9">
        <v>0</v>
      </c>
      <c r="G3459" s="9">
        <v>13589</v>
      </c>
      <c r="H3459" s="9" t="s">
        <v>7098</v>
      </c>
      <c r="I3459" s="9" t="s">
        <v>7456</v>
      </c>
      <c r="J3459" s="9">
        <v>127</v>
      </c>
      <c r="K3459" s="9" t="s">
        <v>7489</v>
      </c>
      <c r="L3459" s="9" t="s">
        <v>7508</v>
      </c>
      <c r="M3459" s="9">
        <v>408.25</v>
      </c>
      <c r="N3459" s="9">
        <v>223.47</v>
      </c>
      <c r="O3459" s="9">
        <v>5</v>
      </c>
      <c r="P3459" s="9">
        <v>0.2</v>
      </c>
      <c r="Q3459" s="9">
        <v>485</v>
      </c>
      <c r="R3459" s="9">
        <v>4</v>
      </c>
    </row>
    <row r="3460" spans="1:18" x14ac:dyDescent="0.3">
      <c r="A3460" s="9">
        <v>1234</v>
      </c>
      <c r="B3460" s="9" t="s">
        <v>3476</v>
      </c>
      <c r="C3460" s="9">
        <v>32</v>
      </c>
      <c r="D3460" s="9" t="s">
        <v>5023</v>
      </c>
      <c r="E3460" s="9" t="s">
        <v>5210</v>
      </c>
      <c r="F3460" s="9">
        <v>1</v>
      </c>
      <c r="G3460" s="9">
        <v>11354</v>
      </c>
      <c r="H3460" s="9" t="s">
        <v>5210</v>
      </c>
      <c r="I3460" s="9" t="s">
        <v>7456</v>
      </c>
      <c r="J3460" s="9">
        <v>139</v>
      </c>
      <c r="K3460" s="9" t="s">
        <v>7486</v>
      </c>
      <c r="L3460" s="9" t="s">
        <v>7507</v>
      </c>
      <c r="M3460" s="9">
        <v>1319.54</v>
      </c>
      <c r="N3460" s="9">
        <v>780.4</v>
      </c>
      <c r="O3460" s="9">
        <v>5</v>
      </c>
      <c r="P3460" s="9"/>
      <c r="Q3460" s="9">
        <v>1041</v>
      </c>
      <c r="R3460" s="9">
        <v>6</v>
      </c>
    </row>
    <row r="3461" spans="1:18" x14ac:dyDescent="0.3">
      <c r="A3461" s="9">
        <v>2334</v>
      </c>
      <c r="B3461" s="9" t="s">
        <v>3477</v>
      </c>
      <c r="C3461" s="9">
        <v>17</v>
      </c>
      <c r="D3461" s="9" t="s">
        <v>5019</v>
      </c>
      <c r="E3461" s="9" t="s">
        <v>5965</v>
      </c>
      <c r="F3461" s="9">
        <v>0</v>
      </c>
      <c r="G3461" s="9">
        <v>11723</v>
      </c>
      <c r="H3461" s="9" t="s">
        <v>5965</v>
      </c>
      <c r="I3461" s="9" t="s">
        <v>7457</v>
      </c>
      <c r="J3461" s="9">
        <v>107</v>
      </c>
      <c r="K3461" s="9" t="s">
        <v>7485</v>
      </c>
      <c r="L3461" s="9" t="s">
        <v>7508</v>
      </c>
      <c r="M3461" s="9">
        <v>1353.54</v>
      </c>
      <c r="N3461" s="9">
        <v>570.61</v>
      </c>
      <c r="O3461" s="9">
        <v>1</v>
      </c>
      <c r="P3461" s="9">
        <v>0.1</v>
      </c>
      <c r="Q3461" s="9">
        <v>821</v>
      </c>
      <c r="R3461" s="9">
        <v>2</v>
      </c>
    </row>
    <row r="3462" spans="1:18" x14ac:dyDescent="0.3">
      <c r="A3462" s="9">
        <v>1985</v>
      </c>
      <c r="B3462" s="9" t="s">
        <v>3478</v>
      </c>
      <c r="C3462" s="9">
        <v>34</v>
      </c>
      <c r="D3462" s="9" t="s">
        <v>5021</v>
      </c>
      <c r="E3462" s="9" t="s">
        <v>7099</v>
      </c>
      <c r="F3462" s="9">
        <v>0</v>
      </c>
      <c r="G3462" s="9">
        <v>11258</v>
      </c>
      <c r="H3462" s="9" t="s">
        <v>7099</v>
      </c>
      <c r="I3462" s="9" t="s">
        <v>7455</v>
      </c>
      <c r="J3462" s="9">
        <v>101</v>
      </c>
      <c r="K3462" s="9" t="s">
        <v>7478</v>
      </c>
      <c r="L3462" s="9" t="s">
        <v>7510</v>
      </c>
      <c r="M3462" s="9">
        <v>714.2</v>
      </c>
      <c r="N3462" s="9">
        <v>488.33</v>
      </c>
      <c r="O3462" s="9">
        <v>1</v>
      </c>
      <c r="P3462" s="9"/>
      <c r="Q3462" s="9">
        <v>332</v>
      </c>
      <c r="R3462" s="9">
        <v>3</v>
      </c>
    </row>
    <row r="3463" spans="1:18" x14ac:dyDescent="0.3">
      <c r="A3463" s="9">
        <v>2380</v>
      </c>
      <c r="B3463" s="9" t="s">
        <v>3479</v>
      </c>
      <c r="C3463" s="9">
        <v>75</v>
      </c>
      <c r="D3463" s="9" t="s">
        <v>5022</v>
      </c>
      <c r="E3463" s="9" t="s">
        <v>7100</v>
      </c>
      <c r="F3463" s="9">
        <v>1</v>
      </c>
      <c r="G3463" s="9">
        <v>12930</v>
      </c>
      <c r="H3463" s="9" t="s">
        <v>7100</v>
      </c>
      <c r="I3463" s="9" t="s">
        <v>7455</v>
      </c>
      <c r="J3463" s="9">
        <v>110</v>
      </c>
      <c r="K3463" s="9" t="s">
        <v>7493</v>
      </c>
      <c r="L3463" s="9" t="s">
        <v>7510</v>
      </c>
      <c r="M3463" s="9">
        <v>688.06</v>
      </c>
      <c r="N3463" s="9">
        <v>364.55</v>
      </c>
      <c r="O3463" s="9">
        <v>1</v>
      </c>
      <c r="P3463" s="9">
        <v>0.1</v>
      </c>
      <c r="Q3463" s="9">
        <v>1268</v>
      </c>
      <c r="R3463" s="9">
        <v>3</v>
      </c>
    </row>
    <row r="3464" spans="1:18" x14ac:dyDescent="0.3">
      <c r="A3464" s="9">
        <v>2236</v>
      </c>
      <c r="B3464" s="9" t="s">
        <v>3480</v>
      </c>
      <c r="C3464" s="9">
        <v>7</v>
      </c>
      <c r="D3464" s="9" t="s">
        <v>5021</v>
      </c>
      <c r="E3464" s="9" t="s">
        <v>7101</v>
      </c>
      <c r="F3464" s="9">
        <v>0</v>
      </c>
      <c r="G3464" s="9">
        <v>10410</v>
      </c>
      <c r="H3464" s="9" t="s">
        <v>7101</v>
      </c>
      <c r="I3464" s="9" t="s">
        <v>7455</v>
      </c>
      <c r="J3464" s="9">
        <v>121</v>
      </c>
      <c r="K3464" s="9" t="s">
        <v>7495</v>
      </c>
      <c r="L3464" s="9" t="s">
        <v>7511</v>
      </c>
      <c r="M3464" s="9">
        <v>303.95</v>
      </c>
      <c r="N3464" s="9">
        <v>155.4</v>
      </c>
      <c r="O3464" s="9">
        <v>2</v>
      </c>
      <c r="P3464" s="9">
        <v>0.1</v>
      </c>
      <c r="Q3464" s="9">
        <v>589</v>
      </c>
      <c r="R3464" s="9">
        <v>4</v>
      </c>
    </row>
    <row r="3465" spans="1:18" x14ac:dyDescent="0.3">
      <c r="A3465" s="9">
        <v>1573</v>
      </c>
      <c r="B3465" s="9" t="s">
        <v>3481</v>
      </c>
      <c r="C3465" s="9">
        <v>30</v>
      </c>
      <c r="D3465" s="9" t="s">
        <v>5021</v>
      </c>
      <c r="E3465" s="9" t="s">
        <v>6329</v>
      </c>
      <c r="F3465" s="9">
        <v>1</v>
      </c>
      <c r="G3465" s="9">
        <v>12230</v>
      </c>
      <c r="H3465" s="9" t="s">
        <v>6329</v>
      </c>
      <c r="I3465" s="9" t="s">
        <v>7457</v>
      </c>
      <c r="J3465" s="9">
        <v>115</v>
      </c>
      <c r="K3465" s="9" t="s">
        <v>7481</v>
      </c>
      <c r="L3465" s="9" t="s">
        <v>7512</v>
      </c>
      <c r="M3465" s="9">
        <v>1454.2</v>
      </c>
      <c r="N3465" s="9">
        <v>977.41</v>
      </c>
      <c r="O3465" s="9">
        <v>1</v>
      </c>
      <c r="P3465" s="9">
        <v>0.1</v>
      </c>
      <c r="Q3465" s="9">
        <v>1189</v>
      </c>
      <c r="R3465" s="9">
        <v>4</v>
      </c>
    </row>
    <row r="3466" spans="1:18" x14ac:dyDescent="0.3">
      <c r="A3466" s="9">
        <v>1048</v>
      </c>
      <c r="B3466" s="9" t="s">
        <v>3482</v>
      </c>
      <c r="C3466" s="9">
        <v>66</v>
      </c>
      <c r="D3466" s="9" t="s">
        <v>5022</v>
      </c>
      <c r="E3466" s="9" t="s">
        <v>7102</v>
      </c>
      <c r="F3466" s="9">
        <v>0</v>
      </c>
      <c r="G3466" s="9">
        <v>13358</v>
      </c>
      <c r="H3466" s="9" t="s">
        <v>7102</v>
      </c>
      <c r="I3466" s="9" t="s">
        <v>7457</v>
      </c>
      <c r="J3466" s="9">
        <v>130</v>
      </c>
      <c r="K3466" s="9" t="s">
        <v>7487</v>
      </c>
      <c r="L3466" s="9" t="s">
        <v>7507</v>
      </c>
      <c r="M3466" s="9">
        <v>359.05</v>
      </c>
      <c r="N3466" s="9">
        <v>156.36000000000001</v>
      </c>
      <c r="O3466" s="9">
        <v>4</v>
      </c>
      <c r="P3466" s="9">
        <v>0.05</v>
      </c>
      <c r="Q3466" s="9">
        <v>1080</v>
      </c>
      <c r="R3466" s="9">
        <v>4</v>
      </c>
    </row>
    <row r="3467" spans="1:18" x14ac:dyDescent="0.3">
      <c r="A3467" s="9">
        <v>2150</v>
      </c>
      <c r="B3467" s="9" t="s">
        <v>3483</v>
      </c>
      <c r="C3467" s="9">
        <v>58</v>
      </c>
      <c r="D3467" s="9" t="s">
        <v>5018</v>
      </c>
      <c r="E3467" s="9" t="s">
        <v>5572</v>
      </c>
      <c r="F3467" s="9">
        <v>0</v>
      </c>
      <c r="G3467" s="9">
        <v>13194</v>
      </c>
      <c r="H3467" s="9" t="s">
        <v>5572</v>
      </c>
      <c r="I3467" s="9" t="s">
        <v>7455</v>
      </c>
      <c r="J3467" s="9">
        <v>130</v>
      </c>
      <c r="K3467" s="9" t="s">
        <v>7487</v>
      </c>
      <c r="L3467" s="9" t="s">
        <v>7508</v>
      </c>
      <c r="M3467" s="9">
        <v>326.86</v>
      </c>
      <c r="N3467" s="9">
        <v>134.59</v>
      </c>
      <c r="O3467" s="9">
        <v>5</v>
      </c>
      <c r="P3467" s="9">
        <v>0.1</v>
      </c>
      <c r="Q3467" s="9">
        <v>696</v>
      </c>
      <c r="R3467" s="9">
        <v>7</v>
      </c>
    </row>
    <row r="3468" spans="1:18" x14ac:dyDescent="0.3">
      <c r="A3468" s="9">
        <v>1222</v>
      </c>
      <c r="B3468" s="9" t="s">
        <v>3484</v>
      </c>
      <c r="C3468" s="9">
        <v>31</v>
      </c>
      <c r="D3468" s="9" t="s">
        <v>5023</v>
      </c>
      <c r="E3468" s="9" t="s">
        <v>5646</v>
      </c>
      <c r="F3468" s="9">
        <v>1</v>
      </c>
      <c r="G3468" s="9">
        <v>12205</v>
      </c>
      <c r="H3468" s="9" t="s">
        <v>5646</v>
      </c>
      <c r="I3468" s="9" t="s">
        <v>7455</v>
      </c>
      <c r="J3468" s="9">
        <v>108</v>
      </c>
      <c r="K3468" s="9" t="s">
        <v>7496</v>
      </c>
      <c r="L3468" s="9" t="s">
        <v>7510</v>
      </c>
      <c r="M3468" s="9">
        <v>1008.06</v>
      </c>
      <c r="N3468" s="9">
        <v>610.38</v>
      </c>
      <c r="O3468" s="9">
        <v>5</v>
      </c>
      <c r="P3468" s="9"/>
      <c r="Q3468" s="9">
        <v>786</v>
      </c>
      <c r="R3468" s="9">
        <v>2</v>
      </c>
    </row>
    <row r="3469" spans="1:18" x14ac:dyDescent="0.3">
      <c r="A3469" s="9">
        <v>1920</v>
      </c>
      <c r="B3469" s="9" t="s">
        <v>3485</v>
      </c>
      <c r="C3469" s="9">
        <v>-5</v>
      </c>
      <c r="D3469" s="9" t="s">
        <v>5020</v>
      </c>
      <c r="E3469" s="9" t="s">
        <v>5616</v>
      </c>
      <c r="F3469" s="9">
        <v>0</v>
      </c>
      <c r="G3469" s="9">
        <v>13394</v>
      </c>
      <c r="H3469" s="9" t="s">
        <v>5616</v>
      </c>
      <c r="I3469" s="9" t="s">
        <v>7457</v>
      </c>
      <c r="J3469" s="9">
        <v>124</v>
      </c>
      <c r="K3469" s="9" t="s">
        <v>7497</v>
      </c>
      <c r="L3469" s="9" t="s">
        <v>7508</v>
      </c>
      <c r="M3469" s="9">
        <v>402.12</v>
      </c>
      <c r="N3469" s="9">
        <v>207.29</v>
      </c>
      <c r="O3469" s="9">
        <v>1</v>
      </c>
      <c r="P3469" s="9"/>
      <c r="Q3469" s="9">
        <v>547</v>
      </c>
      <c r="R3469" s="9">
        <v>7</v>
      </c>
    </row>
    <row r="3470" spans="1:18" x14ac:dyDescent="0.3">
      <c r="A3470" s="9">
        <v>2302</v>
      </c>
      <c r="B3470" s="9" t="s">
        <v>3486</v>
      </c>
      <c r="C3470" s="9">
        <v>46</v>
      </c>
      <c r="D3470" s="9" t="s">
        <v>5019</v>
      </c>
      <c r="E3470" s="9" t="s">
        <v>6681</v>
      </c>
      <c r="F3470" s="9">
        <v>1</v>
      </c>
      <c r="G3470" s="9">
        <v>12060</v>
      </c>
      <c r="H3470" s="9" t="s">
        <v>6681</v>
      </c>
      <c r="I3470" s="9" t="s">
        <v>7457</v>
      </c>
      <c r="J3470" s="9">
        <v>119</v>
      </c>
      <c r="K3470" s="9" t="s">
        <v>7459</v>
      </c>
      <c r="L3470" s="9" t="s">
        <v>7507</v>
      </c>
      <c r="M3470" s="9">
        <v>1411.22</v>
      </c>
      <c r="N3470" s="9">
        <v>888.14</v>
      </c>
      <c r="O3470" s="9">
        <v>5</v>
      </c>
      <c r="P3470" s="9"/>
      <c r="Q3470" s="9">
        <v>358</v>
      </c>
      <c r="R3470" s="9">
        <v>3</v>
      </c>
    </row>
    <row r="3471" spans="1:18" x14ac:dyDescent="0.3">
      <c r="A3471" s="9">
        <v>2431</v>
      </c>
      <c r="B3471" s="9" t="s">
        <v>3487</v>
      </c>
      <c r="C3471" s="9">
        <v>42</v>
      </c>
      <c r="D3471" s="9" t="s">
        <v>5023</v>
      </c>
      <c r="E3471" s="9" t="s">
        <v>7103</v>
      </c>
      <c r="F3471" s="9">
        <v>0</v>
      </c>
      <c r="G3471" s="9">
        <v>13898</v>
      </c>
      <c r="H3471" s="9" t="s">
        <v>7103</v>
      </c>
      <c r="I3471" s="9" t="s">
        <v>7456</v>
      </c>
      <c r="J3471" s="9">
        <v>103</v>
      </c>
      <c r="K3471" s="9" t="s">
        <v>7472</v>
      </c>
      <c r="L3471" s="9" t="s">
        <v>7509</v>
      </c>
      <c r="M3471" s="9">
        <v>65.819999999999993</v>
      </c>
      <c r="N3471" s="9">
        <v>27.68</v>
      </c>
      <c r="O3471" s="9">
        <v>1</v>
      </c>
      <c r="P3471" s="9">
        <v>0.05</v>
      </c>
      <c r="Q3471" s="9">
        <v>458</v>
      </c>
      <c r="R3471" s="9">
        <v>3</v>
      </c>
    </row>
    <row r="3472" spans="1:18" x14ac:dyDescent="0.3">
      <c r="A3472" s="9">
        <v>2317</v>
      </c>
      <c r="B3472" s="9" t="s">
        <v>3488</v>
      </c>
      <c r="C3472" s="9">
        <v>66</v>
      </c>
      <c r="D3472" s="9" t="s">
        <v>5021</v>
      </c>
      <c r="E3472" s="9" t="s">
        <v>5787</v>
      </c>
      <c r="F3472" s="9">
        <v>1</v>
      </c>
      <c r="G3472" s="9">
        <v>12613</v>
      </c>
      <c r="H3472" s="9" t="s">
        <v>5787</v>
      </c>
      <c r="I3472" s="9" t="s">
        <v>7455</v>
      </c>
      <c r="J3472" s="9">
        <v>115</v>
      </c>
      <c r="K3472" s="9" t="s">
        <v>7481</v>
      </c>
      <c r="L3472" s="9" t="s">
        <v>7510</v>
      </c>
      <c r="M3472" s="9">
        <v>58.34</v>
      </c>
      <c r="N3472" s="9">
        <v>30.05</v>
      </c>
      <c r="O3472" s="9">
        <v>1</v>
      </c>
      <c r="P3472" s="9"/>
      <c r="Q3472" s="9">
        <v>799</v>
      </c>
      <c r="R3472" s="9">
        <v>4</v>
      </c>
    </row>
    <row r="3473" spans="1:18" x14ac:dyDescent="0.3">
      <c r="A3473" s="9">
        <v>1276</v>
      </c>
      <c r="B3473" s="9" t="s">
        <v>3489</v>
      </c>
      <c r="C3473" s="9">
        <v>45</v>
      </c>
      <c r="D3473" s="9" t="s">
        <v>5019</v>
      </c>
      <c r="E3473" s="9" t="s">
        <v>7104</v>
      </c>
      <c r="F3473" s="9">
        <v>0</v>
      </c>
      <c r="G3473" s="9">
        <v>12919</v>
      </c>
      <c r="H3473" s="9" t="s">
        <v>7104</v>
      </c>
      <c r="I3473" s="9" t="s">
        <v>7455</v>
      </c>
      <c r="J3473" s="9">
        <v>136</v>
      </c>
      <c r="K3473" s="9" t="s">
        <v>7503</v>
      </c>
      <c r="L3473" s="9" t="s">
        <v>7509</v>
      </c>
      <c r="M3473" s="9">
        <v>782.07</v>
      </c>
      <c r="N3473" s="9">
        <v>368.04</v>
      </c>
      <c r="O3473" s="9">
        <v>5</v>
      </c>
      <c r="P3473" s="9"/>
      <c r="Q3473" s="9">
        <v>391</v>
      </c>
      <c r="R3473" s="9">
        <v>8</v>
      </c>
    </row>
    <row r="3474" spans="1:18" x14ac:dyDescent="0.3">
      <c r="A3474" s="9">
        <v>2461</v>
      </c>
      <c r="B3474" s="9" t="s">
        <v>3490</v>
      </c>
      <c r="C3474" s="9">
        <v>57</v>
      </c>
      <c r="D3474" s="9" t="s">
        <v>5020</v>
      </c>
      <c r="E3474" s="9" t="s">
        <v>5234</v>
      </c>
      <c r="F3474" s="9">
        <v>0</v>
      </c>
      <c r="G3474" s="9">
        <v>11812</v>
      </c>
      <c r="H3474" s="9" t="s">
        <v>5234</v>
      </c>
      <c r="I3474" s="9" t="s">
        <v>7455</v>
      </c>
      <c r="J3474" s="9">
        <v>106</v>
      </c>
      <c r="K3474" s="9" t="s">
        <v>7477</v>
      </c>
      <c r="L3474" s="9" t="s">
        <v>7510</v>
      </c>
      <c r="M3474" s="9">
        <v>757.69</v>
      </c>
      <c r="N3474" s="9">
        <v>471.19</v>
      </c>
      <c r="O3474" s="9">
        <v>5</v>
      </c>
      <c r="P3474" s="9">
        <v>0.1</v>
      </c>
      <c r="Q3474" s="9">
        <v>709</v>
      </c>
      <c r="R3474" s="9">
        <v>4</v>
      </c>
    </row>
    <row r="3475" spans="1:18" x14ac:dyDescent="0.3">
      <c r="A3475" s="9">
        <v>2130</v>
      </c>
      <c r="B3475" s="9" t="s">
        <v>3491</v>
      </c>
      <c r="C3475" s="9">
        <v>42</v>
      </c>
      <c r="D3475" s="9" t="s">
        <v>5023</v>
      </c>
      <c r="E3475" s="9" t="s">
        <v>7105</v>
      </c>
      <c r="F3475" s="9">
        <v>0</v>
      </c>
      <c r="G3475" s="9">
        <v>12602</v>
      </c>
      <c r="H3475" s="9" t="s">
        <v>7105</v>
      </c>
      <c r="I3475" s="9" t="s">
        <v>7455</v>
      </c>
      <c r="J3475" s="9">
        <v>142</v>
      </c>
      <c r="K3475" s="9" t="s">
        <v>7500</v>
      </c>
      <c r="L3475" s="9" t="s">
        <v>7509</v>
      </c>
      <c r="M3475" s="9">
        <v>286.88</v>
      </c>
      <c r="N3475" s="9">
        <v>134.30000000000001</v>
      </c>
      <c r="O3475" s="9">
        <v>4</v>
      </c>
      <c r="P3475" s="9">
        <v>0.05</v>
      </c>
      <c r="Q3475" s="9">
        <v>349</v>
      </c>
      <c r="R3475" s="9">
        <v>4</v>
      </c>
    </row>
    <row r="3476" spans="1:18" x14ac:dyDescent="0.3">
      <c r="A3476" s="9">
        <v>1419</v>
      </c>
      <c r="B3476" s="9" t="s">
        <v>3492</v>
      </c>
      <c r="C3476" s="9">
        <v>9</v>
      </c>
      <c r="D3476" s="9" t="s">
        <v>5023</v>
      </c>
      <c r="E3476" s="9" t="s">
        <v>5319</v>
      </c>
      <c r="F3476" s="9">
        <v>0</v>
      </c>
      <c r="G3476" s="9">
        <v>11802</v>
      </c>
      <c r="H3476" s="9" t="s">
        <v>5319</v>
      </c>
      <c r="I3476" s="9" t="s">
        <v>7455</v>
      </c>
      <c r="J3476" s="9">
        <v>148</v>
      </c>
      <c r="K3476" s="9" t="s">
        <v>7491</v>
      </c>
      <c r="L3476" s="9" t="s">
        <v>7509</v>
      </c>
      <c r="M3476" s="9">
        <v>767.05</v>
      </c>
      <c r="N3476" s="9">
        <v>412.2</v>
      </c>
      <c r="O3476" s="9">
        <v>3</v>
      </c>
      <c r="P3476" s="9">
        <v>0.1</v>
      </c>
      <c r="Q3476" s="9">
        <v>401</v>
      </c>
      <c r="R3476" s="9">
        <v>8</v>
      </c>
    </row>
    <row r="3477" spans="1:18" x14ac:dyDescent="0.3">
      <c r="A3477" s="9">
        <v>1610</v>
      </c>
      <c r="B3477" s="9" t="s">
        <v>3493</v>
      </c>
      <c r="C3477" s="9">
        <v>22</v>
      </c>
      <c r="D3477" s="9" t="s">
        <v>5018</v>
      </c>
      <c r="E3477" s="9" t="s">
        <v>7106</v>
      </c>
      <c r="F3477" s="9">
        <v>1</v>
      </c>
      <c r="G3477" s="9">
        <v>13692</v>
      </c>
      <c r="H3477" s="9" t="s">
        <v>7106</v>
      </c>
      <c r="I3477" s="9" t="s">
        <v>7456</v>
      </c>
      <c r="J3477" s="9">
        <v>118</v>
      </c>
      <c r="K3477" s="9" t="s">
        <v>7501</v>
      </c>
      <c r="L3477" s="9" t="s">
        <v>7507</v>
      </c>
      <c r="M3477" s="9">
        <v>646.91</v>
      </c>
      <c r="N3477" s="9">
        <v>417.69</v>
      </c>
      <c r="O3477" s="9">
        <v>4</v>
      </c>
      <c r="P3477" s="9"/>
      <c r="Q3477" s="9">
        <v>873</v>
      </c>
      <c r="R3477" s="9">
        <v>2</v>
      </c>
    </row>
    <row r="3478" spans="1:18" x14ac:dyDescent="0.3">
      <c r="A3478" s="9">
        <v>2452</v>
      </c>
      <c r="B3478" s="9" t="s">
        <v>3494</v>
      </c>
      <c r="C3478" s="9">
        <v>25</v>
      </c>
      <c r="D3478" s="9" t="s">
        <v>5023</v>
      </c>
      <c r="E3478" s="9" t="s">
        <v>6688</v>
      </c>
      <c r="F3478" s="9">
        <v>1</v>
      </c>
      <c r="G3478" s="9">
        <v>13906</v>
      </c>
      <c r="H3478" s="9" t="s">
        <v>6688</v>
      </c>
      <c r="I3478" s="9" t="s">
        <v>7457</v>
      </c>
      <c r="J3478" s="9">
        <v>138</v>
      </c>
      <c r="K3478" s="9" t="s">
        <v>7464</v>
      </c>
      <c r="L3478" s="9" t="s">
        <v>7508</v>
      </c>
      <c r="M3478" s="9">
        <v>1340.98</v>
      </c>
      <c r="N3478" s="9">
        <v>904.65</v>
      </c>
      <c r="O3478" s="9">
        <v>4</v>
      </c>
      <c r="P3478" s="9"/>
      <c r="Q3478" s="9">
        <v>528</v>
      </c>
      <c r="R3478" s="9">
        <v>4</v>
      </c>
    </row>
    <row r="3479" spans="1:18" x14ac:dyDescent="0.3">
      <c r="A3479" s="9">
        <v>1374</v>
      </c>
      <c r="B3479" s="9" t="s">
        <v>3495</v>
      </c>
      <c r="C3479" s="9">
        <v>36</v>
      </c>
      <c r="D3479" s="9" t="s">
        <v>5023</v>
      </c>
      <c r="E3479" s="9" t="s">
        <v>6288</v>
      </c>
      <c r="F3479" s="9">
        <v>1</v>
      </c>
      <c r="G3479" s="9">
        <v>10677</v>
      </c>
      <c r="H3479" s="9" t="s">
        <v>6288</v>
      </c>
      <c r="I3479" s="9" t="s">
        <v>7456</v>
      </c>
      <c r="J3479" s="9">
        <v>119</v>
      </c>
      <c r="K3479" s="9" t="s">
        <v>7459</v>
      </c>
      <c r="L3479" s="9" t="s">
        <v>7509</v>
      </c>
      <c r="M3479" s="9">
        <v>63.42</v>
      </c>
      <c r="N3479" s="9">
        <v>39.119999999999997</v>
      </c>
      <c r="O3479" s="9">
        <v>5</v>
      </c>
      <c r="P3479" s="9"/>
      <c r="Q3479" s="9">
        <v>814</v>
      </c>
      <c r="R3479" s="9">
        <v>5</v>
      </c>
    </row>
    <row r="3480" spans="1:18" x14ac:dyDescent="0.3">
      <c r="A3480" s="9">
        <v>1072</v>
      </c>
      <c r="B3480" s="9" t="s">
        <v>3496</v>
      </c>
      <c r="C3480" s="9">
        <v>71</v>
      </c>
      <c r="D3480" s="9" t="s">
        <v>5020</v>
      </c>
      <c r="E3480" s="9" t="s">
        <v>5371</v>
      </c>
      <c r="F3480" s="9">
        <v>0</v>
      </c>
      <c r="G3480" s="9">
        <v>12910</v>
      </c>
      <c r="H3480" s="9" t="s">
        <v>5371</v>
      </c>
      <c r="I3480" s="9" t="s">
        <v>7456</v>
      </c>
      <c r="J3480" s="9">
        <v>149</v>
      </c>
      <c r="K3480" s="9" t="s">
        <v>7467</v>
      </c>
      <c r="L3480" s="9" t="s">
        <v>7510</v>
      </c>
      <c r="M3480" s="9">
        <v>1465.59</v>
      </c>
      <c r="N3480" s="9">
        <v>774.96</v>
      </c>
      <c r="O3480" s="9">
        <v>4</v>
      </c>
      <c r="P3480" s="9"/>
      <c r="Q3480" s="9">
        <v>514</v>
      </c>
      <c r="R3480" s="9">
        <v>7</v>
      </c>
    </row>
    <row r="3481" spans="1:18" x14ac:dyDescent="0.3">
      <c r="A3481" s="9">
        <v>2053</v>
      </c>
      <c r="B3481" s="9" t="s">
        <v>3497</v>
      </c>
      <c r="C3481" s="9">
        <v>45</v>
      </c>
      <c r="D3481" s="9" t="s">
        <v>5020</v>
      </c>
      <c r="E3481" s="9" t="s">
        <v>7107</v>
      </c>
      <c r="F3481" s="9">
        <v>0</v>
      </c>
      <c r="G3481" s="9">
        <v>13991</v>
      </c>
      <c r="H3481" s="9" t="s">
        <v>7107</v>
      </c>
      <c r="I3481" s="9" t="s">
        <v>7455</v>
      </c>
      <c r="J3481" s="9">
        <v>130</v>
      </c>
      <c r="K3481" s="9" t="s">
        <v>7487</v>
      </c>
      <c r="L3481" s="9" t="s">
        <v>7508</v>
      </c>
      <c r="M3481" s="9">
        <v>955.37</v>
      </c>
      <c r="N3481" s="9">
        <v>546.09</v>
      </c>
      <c r="O3481" s="9">
        <v>5</v>
      </c>
      <c r="P3481" s="9"/>
      <c r="Q3481" s="9">
        <v>519</v>
      </c>
      <c r="R3481" s="9">
        <v>3</v>
      </c>
    </row>
    <row r="3482" spans="1:18" x14ac:dyDescent="0.3">
      <c r="A3482" s="9">
        <v>2211</v>
      </c>
      <c r="B3482" s="9" t="s">
        <v>3498</v>
      </c>
      <c r="C3482" s="9">
        <v>38</v>
      </c>
      <c r="D3482" s="9" t="s">
        <v>5019</v>
      </c>
      <c r="E3482" s="9" t="s">
        <v>7108</v>
      </c>
      <c r="F3482" s="9">
        <v>0</v>
      </c>
      <c r="G3482" s="9">
        <v>10617</v>
      </c>
      <c r="H3482" s="9" t="s">
        <v>7108</v>
      </c>
      <c r="I3482" s="9" t="s">
        <v>7456</v>
      </c>
      <c r="J3482" s="9">
        <v>113</v>
      </c>
      <c r="K3482" s="9" t="s">
        <v>7460</v>
      </c>
      <c r="L3482" s="9" t="s">
        <v>7508</v>
      </c>
      <c r="M3482" s="9">
        <v>270.17</v>
      </c>
      <c r="N3482" s="9"/>
      <c r="O3482" s="9">
        <v>2</v>
      </c>
      <c r="P3482" s="9"/>
      <c r="Q3482" s="9">
        <v>372</v>
      </c>
      <c r="R3482" s="9">
        <v>5</v>
      </c>
    </row>
    <row r="3483" spans="1:18" x14ac:dyDescent="0.3">
      <c r="A3483" s="9">
        <v>2387</v>
      </c>
      <c r="B3483" s="9" t="s">
        <v>3499</v>
      </c>
      <c r="C3483" s="9">
        <v>58</v>
      </c>
      <c r="D3483" s="9" t="s">
        <v>5021</v>
      </c>
      <c r="E3483" s="9" t="s">
        <v>6151</v>
      </c>
      <c r="F3483" s="9">
        <v>1</v>
      </c>
      <c r="G3483" s="9">
        <v>13634</v>
      </c>
      <c r="H3483" s="9" t="s">
        <v>6151</v>
      </c>
      <c r="I3483" s="9" t="s">
        <v>7456</v>
      </c>
      <c r="J3483" s="9">
        <v>139</v>
      </c>
      <c r="K3483" s="9" t="s">
        <v>7486</v>
      </c>
      <c r="L3483" s="9" t="s">
        <v>7509</v>
      </c>
      <c r="M3483" s="9">
        <v>117.8</v>
      </c>
      <c r="N3483" s="9">
        <v>78.040000000000006</v>
      </c>
      <c r="O3483" s="9">
        <v>1</v>
      </c>
      <c r="P3483" s="9"/>
      <c r="Q3483" s="9">
        <v>887</v>
      </c>
      <c r="R3483" s="9">
        <v>6</v>
      </c>
    </row>
    <row r="3484" spans="1:18" x14ac:dyDescent="0.3">
      <c r="A3484" s="9">
        <v>2474</v>
      </c>
      <c r="B3484" s="9" t="s">
        <v>3500</v>
      </c>
      <c r="C3484" s="9">
        <v>18</v>
      </c>
      <c r="D3484" s="9" t="s">
        <v>5020</v>
      </c>
      <c r="E3484" s="9" t="s">
        <v>7109</v>
      </c>
      <c r="F3484" s="9">
        <v>0</v>
      </c>
      <c r="G3484" s="9">
        <v>12251</v>
      </c>
      <c r="H3484" s="9" t="s">
        <v>7109</v>
      </c>
      <c r="I3484" s="9" t="s">
        <v>7455</v>
      </c>
      <c r="J3484" s="9">
        <v>112</v>
      </c>
      <c r="K3484" s="9" t="s">
        <v>7492</v>
      </c>
      <c r="L3484" s="9" t="s">
        <v>7511</v>
      </c>
      <c r="M3484" s="9">
        <v>830.25</v>
      </c>
      <c r="N3484" s="9">
        <v>553.41999999999996</v>
      </c>
      <c r="O3484" s="9">
        <v>3</v>
      </c>
      <c r="P3484" s="9"/>
      <c r="Q3484" s="9">
        <v>551</v>
      </c>
      <c r="R3484" s="9">
        <v>6</v>
      </c>
    </row>
    <row r="3485" spans="1:18" x14ac:dyDescent="0.3">
      <c r="A3485" s="9">
        <v>1194</v>
      </c>
      <c r="B3485" s="9" t="s">
        <v>3501</v>
      </c>
      <c r="C3485" s="9">
        <v>32</v>
      </c>
      <c r="D3485" s="9" t="s">
        <v>5019</v>
      </c>
      <c r="E3485" s="9" t="s">
        <v>5412</v>
      </c>
      <c r="F3485" s="9">
        <v>1</v>
      </c>
      <c r="G3485" s="9">
        <v>13004</v>
      </c>
      <c r="H3485" s="9" t="s">
        <v>5412</v>
      </c>
      <c r="I3485" s="9" t="s">
        <v>7456</v>
      </c>
      <c r="J3485" s="9">
        <v>134</v>
      </c>
      <c r="K3485" s="9" t="s">
        <v>7482</v>
      </c>
      <c r="L3485" s="9" t="s">
        <v>7509</v>
      </c>
      <c r="M3485" s="9">
        <v>390.59</v>
      </c>
      <c r="N3485" s="9">
        <v>265.32</v>
      </c>
      <c r="O3485" s="9">
        <v>2</v>
      </c>
      <c r="P3485" s="9"/>
      <c r="Q3485" s="9">
        <v>1117</v>
      </c>
      <c r="R3485" s="9">
        <v>4</v>
      </c>
    </row>
    <row r="3486" spans="1:18" x14ac:dyDescent="0.3">
      <c r="A3486" s="9">
        <v>2179</v>
      </c>
      <c r="B3486" s="9" t="s">
        <v>3502</v>
      </c>
      <c r="C3486" s="9">
        <v>30</v>
      </c>
      <c r="D3486" s="9" t="s">
        <v>5023</v>
      </c>
      <c r="E3486" s="9" t="s">
        <v>5105</v>
      </c>
      <c r="F3486" s="9">
        <v>0</v>
      </c>
      <c r="G3486" s="9">
        <v>12349</v>
      </c>
      <c r="H3486" s="9" t="s">
        <v>5105</v>
      </c>
      <c r="I3486" s="9" t="s">
        <v>7456</v>
      </c>
      <c r="J3486" s="9">
        <v>112</v>
      </c>
      <c r="K3486" s="9" t="s">
        <v>7492</v>
      </c>
      <c r="L3486" s="9" t="s">
        <v>7508</v>
      </c>
      <c r="M3486" s="9">
        <v>486.69</v>
      </c>
      <c r="N3486" s="9">
        <v>313.05</v>
      </c>
      <c r="O3486" s="9">
        <v>1</v>
      </c>
      <c r="P3486" s="9"/>
      <c r="Q3486" s="9">
        <v>500</v>
      </c>
      <c r="R3486" s="9">
        <v>5</v>
      </c>
    </row>
    <row r="3487" spans="1:18" x14ac:dyDescent="0.3">
      <c r="A3487" s="9">
        <v>2195</v>
      </c>
      <c r="B3487" s="9" t="s">
        <v>3503</v>
      </c>
      <c r="C3487" s="9">
        <v>45</v>
      </c>
      <c r="D3487" s="9" t="s">
        <v>5019</v>
      </c>
      <c r="E3487" s="9" t="s">
        <v>6238</v>
      </c>
      <c r="F3487" s="9">
        <v>1</v>
      </c>
      <c r="G3487" s="9">
        <v>13114</v>
      </c>
      <c r="H3487" s="9" t="s">
        <v>6238</v>
      </c>
      <c r="I3487" s="9" t="s">
        <v>7457</v>
      </c>
      <c r="J3487" s="9">
        <v>144</v>
      </c>
      <c r="K3487" s="9" t="s">
        <v>7462</v>
      </c>
      <c r="L3487" s="9" t="s">
        <v>7507</v>
      </c>
      <c r="M3487" s="9">
        <v>405.44</v>
      </c>
      <c r="N3487" s="9">
        <v>180.03</v>
      </c>
      <c r="O3487" s="9">
        <v>1</v>
      </c>
      <c r="P3487" s="9">
        <v>0.05</v>
      </c>
      <c r="Q3487" s="9">
        <v>1604</v>
      </c>
      <c r="R3487" s="9">
        <v>5</v>
      </c>
    </row>
    <row r="3488" spans="1:18" x14ac:dyDescent="0.3">
      <c r="A3488" s="9">
        <v>1846</v>
      </c>
      <c r="B3488" s="9" t="s">
        <v>3504</v>
      </c>
      <c r="C3488" s="9">
        <v>53</v>
      </c>
      <c r="D3488" s="9" t="s">
        <v>5019</v>
      </c>
      <c r="E3488" s="9" t="s">
        <v>7013</v>
      </c>
      <c r="F3488" s="9">
        <v>0</v>
      </c>
      <c r="G3488" s="9">
        <v>10794</v>
      </c>
      <c r="H3488" s="9" t="s">
        <v>7013</v>
      </c>
      <c r="I3488" s="9" t="s">
        <v>7455</v>
      </c>
      <c r="J3488" s="9">
        <v>124</v>
      </c>
      <c r="K3488" s="9" t="s">
        <v>7497</v>
      </c>
      <c r="L3488" s="9" t="s">
        <v>7509</v>
      </c>
      <c r="M3488" s="9">
        <v>992.75</v>
      </c>
      <c r="N3488" s="9">
        <v>619.77</v>
      </c>
      <c r="O3488" s="9">
        <v>3</v>
      </c>
      <c r="P3488" s="9">
        <v>0.05</v>
      </c>
      <c r="Q3488" s="9">
        <v>441</v>
      </c>
      <c r="R3488" s="9">
        <v>3</v>
      </c>
    </row>
    <row r="3489" spans="1:18" x14ac:dyDescent="0.3">
      <c r="A3489" s="9">
        <v>2064</v>
      </c>
      <c r="B3489" s="9" t="s">
        <v>3505</v>
      </c>
      <c r="C3489" s="9">
        <v>47</v>
      </c>
      <c r="D3489" s="9" t="s">
        <v>5019</v>
      </c>
      <c r="E3489" s="9" t="s">
        <v>6861</v>
      </c>
      <c r="F3489" s="9">
        <v>0</v>
      </c>
      <c r="G3489" s="9">
        <v>12644</v>
      </c>
      <c r="H3489" s="9" t="s">
        <v>6861</v>
      </c>
      <c r="I3489" s="9" t="s">
        <v>7455</v>
      </c>
      <c r="J3489" s="9">
        <v>104</v>
      </c>
      <c r="K3489" s="9" t="s">
        <v>7499</v>
      </c>
      <c r="L3489" s="9" t="s">
        <v>7508</v>
      </c>
      <c r="M3489" s="9">
        <v>852.62</v>
      </c>
      <c r="N3489" s="9">
        <v>549.41</v>
      </c>
      <c r="O3489" s="9">
        <v>4</v>
      </c>
      <c r="P3489" s="9">
        <v>0.1</v>
      </c>
      <c r="Q3489" s="9">
        <v>400</v>
      </c>
      <c r="R3489" s="9">
        <v>5</v>
      </c>
    </row>
    <row r="3490" spans="1:18" x14ac:dyDescent="0.3">
      <c r="A3490" s="9">
        <v>2086</v>
      </c>
      <c r="B3490" s="9" t="s">
        <v>3506</v>
      </c>
      <c r="C3490" s="9">
        <v>47</v>
      </c>
      <c r="D3490" s="9" t="s">
        <v>5022</v>
      </c>
      <c r="E3490" s="9" t="s">
        <v>5581</v>
      </c>
      <c r="F3490" s="9">
        <v>0</v>
      </c>
      <c r="G3490" s="9">
        <v>10728</v>
      </c>
      <c r="H3490" s="9" t="s">
        <v>5581</v>
      </c>
      <c r="I3490" s="9" t="s">
        <v>7456</v>
      </c>
      <c r="J3490" s="9">
        <v>136</v>
      </c>
      <c r="K3490" s="9" t="s">
        <v>7503</v>
      </c>
      <c r="L3490" s="9" t="s">
        <v>7508</v>
      </c>
      <c r="M3490" s="9">
        <v>163.06</v>
      </c>
      <c r="N3490" s="9">
        <v>108.17</v>
      </c>
      <c r="O3490" s="9">
        <v>1</v>
      </c>
      <c r="P3490" s="9"/>
      <c r="Q3490" s="9">
        <v>561</v>
      </c>
      <c r="R3490" s="9">
        <v>5</v>
      </c>
    </row>
    <row r="3491" spans="1:18" x14ac:dyDescent="0.3">
      <c r="A3491" s="9">
        <v>1022</v>
      </c>
      <c r="B3491" s="9" t="s">
        <v>3507</v>
      </c>
      <c r="C3491" s="9">
        <v>34</v>
      </c>
      <c r="D3491" s="9" t="s">
        <v>5019</v>
      </c>
      <c r="E3491" s="9" t="s">
        <v>7110</v>
      </c>
      <c r="F3491" s="9">
        <v>0</v>
      </c>
      <c r="G3491" s="9">
        <v>11693</v>
      </c>
      <c r="H3491" s="9" t="s">
        <v>7110</v>
      </c>
      <c r="I3491" s="9" t="s">
        <v>7455</v>
      </c>
      <c r="J3491" s="9">
        <v>148</v>
      </c>
      <c r="K3491" s="9" t="s">
        <v>7491</v>
      </c>
      <c r="L3491" s="9" t="s">
        <v>7510</v>
      </c>
      <c r="M3491" s="9">
        <v>813.46</v>
      </c>
      <c r="N3491" s="9">
        <v>551.07000000000005</v>
      </c>
      <c r="O3491" s="9">
        <v>3</v>
      </c>
      <c r="P3491" s="9">
        <v>0.2</v>
      </c>
      <c r="Q3491" s="9">
        <v>414</v>
      </c>
      <c r="R3491" s="9">
        <v>5</v>
      </c>
    </row>
    <row r="3492" spans="1:18" x14ac:dyDescent="0.3">
      <c r="A3492" s="9">
        <v>1359</v>
      </c>
      <c r="B3492" s="9" t="s">
        <v>3508</v>
      </c>
      <c r="C3492" s="9">
        <v>44</v>
      </c>
      <c r="D3492" s="9" t="s">
        <v>5020</v>
      </c>
      <c r="E3492" s="9" t="s">
        <v>7111</v>
      </c>
      <c r="F3492" s="9">
        <v>0</v>
      </c>
      <c r="G3492" s="9">
        <v>11885</v>
      </c>
      <c r="H3492" s="9" t="s">
        <v>7111</v>
      </c>
      <c r="I3492" s="9" t="s">
        <v>7457</v>
      </c>
      <c r="J3492" s="9">
        <v>114</v>
      </c>
      <c r="K3492" s="9" t="s">
        <v>7463</v>
      </c>
      <c r="L3492" s="9" t="s">
        <v>7509</v>
      </c>
      <c r="M3492" s="9">
        <v>1197.23</v>
      </c>
      <c r="N3492" s="9">
        <v>661.77</v>
      </c>
      <c r="O3492" s="9">
        <v>5</v>
      </c>
      <c r="P3492" s="9">
        <v>0.2</v>
      </c>
      <c r="Q3492" s="9">
        <v>459</v>
      </c>
      <c r="R3492" s="9">
        <v>4</v>
      </c>
    </row>
    <row r="3493" spans="1:18" x14ac:dyDescent="0.3">
      <c r="A3493" s="9">
        <v>2098</v>
      </c>
      <c r="B3493" s="9" t="s">
        <v>3509</v>
      </c>
      <c r="C3493" s="9">
        <v>27</v>
      </c>
      <c r="D3493" s="9" t="s">
        <v>5022</v>
      </c>
      <c r="E3493" s="9" t="s">
        <v>5885</v>
      </c>
      <c r="F3493" s="9">
        <v>0</v>
      </c>
      <c r="G3493" s="9">
        <v>12553</v>
      </c>
      <c r="H3493" s="9" t="s">
        <v>5885</v>
      </c>
      <c r="I3493" s="9" t="s">
        <v>7456</v>
      </c>
      <c r="J3493" s="9">
        <v>117</v>
      </c>
      <c r="K3493" s="9" t="s">
        <v>7483</v>
      </c>
      <c r="L3493" s="9" t="s">
        <v>7507</v>
      </c>
      <c r="M3493" s="9">
        <v>167.73</v>
      </c>
      <c r="N3493" s="9">
        <v>100.06</v>
      </c>
      <c r="O3493" s="9">
        <v>1</v>
      </c>
      <c r="P3493" s="9"/>
      <c r="Q3493" s="9">
        <v>469</v>
      </c>
      <c r="R3493" s="9">
        <v>6</v>
      </c>
    </row>
    <row r="3494" spans="1:18" x14ac:dyDescent="0.3">
      <c r="A3494" s="9">
        <v>1559</v>
      </c>
      <c r="B3494" s="9" t="s">
        <v>3510</v>
      </c>
      <c r="C3494" s="9">
        <v>50</v>
      </c>
      <c r="D3494" s="9" t="s">
        <v>5021</v>
      </c>
      <c r="E3494" s="9" t="s">
        <v>7112</v>
      </c>
      <c r="F3494" s="9">
        <v>0</v>
      </c>
      <c r="G3494" s="9">
        <v>10638</v>
      </c>
      <c r="H3494" s="9" t="s">
        <v>7112</v>
      </c>
      <c r="I3494" s="9" t="s">
        <v>7457</v>
      </c>
      <c r="J3494" s="9">
        <v>149</v>
      </c>
      <c r="K3494" s="9" t="s">
        <v>7467</v>
      </c>
      <c r="L3494" s="9" t="s">
        <v>7510</v>
      </c>
      <c r="M3494" s="9">
        <v>1340.12</v>
      </c>
      <c r="N3494" s="9">
        <v>539.89</v>
      </c>
      <c r="O3494" s="9">
        <v>1</v>
      </c>
      <c r="P3494" s="9"/>
      <c r="Q3494" s="9">
        <v>809</v>
      </c>
      <c r="R3494" s="9">
        <v>7</v>
      </c>
    </row>
    <row r="3495" spans="1:18" x14ac:dyDescent="0.3">
      <c r="A3495" s="9">
        <v>1671</v>
      </c>
      <c r="B3495" s="9" t="s">
        <v>3511</v>
      </c>
      <c r="C3495" s="9">
        <v>32</v>
      </c>
      <c r="D3495" s="9" t="s">
        <v>5019</v>
      </c>
      <c r="E3495" s="9" t="s">
        <v>7113</v>
      </c>
      <c r="F3495" s="9">
        <v>0</v>
      </c>
      <c r="G3495" s="9">
        <v>10190</v>
      </c>
      <c r="H3495" s="9" t="s">
        <v>7113</v>
      </c>
      <c r="I3495" s="9" t="s">
        <v>7456</v>
      </c>
      <c r="J3495" s="9">
        <v>103</v>
      </c>
      <c r="K3495" s="9" t="s">
        <v>7472</v>
      </c>
      <c r="L3495" s="9" t="s">
        <v>7509</v>
      </c>
      <c r="M3495" s="9">
        <v>888.54</v>
      </c>
      <c r="N3495" s="9">
        <v>508.1</v>
      </c>
      <c r="O3495" s="9">
        <v>4</v>
      </c>
      <c r="P3495" s="9"/>
      <c r="Q3495" s="9">
        <v>716</v>
      </c>
      <c r="R3495" s="9">
        <v>8</v>
      </c>
    </row>
    <row r="3496" spans="1:18" x14ac:dyDescent="0.3">
      <c r="A3496" s="9">
        <v>2141</v>
      </c>
      <c r="B3496" s="9" t="s">
        <v>3512</v>
      </c>
      <c r="C3496" s="9">
        <v>23</v>
      </c>
      <c r="D3496" s="9" t="s">
        <v>5018</v>
      </c>
      <c r="E3496" s="9" t="s">
        <v>5457</v>
      </c>
      <c r="F3496" s="9">
        <v>1</v>
      </c>
      <c r="G3496" s="9">
        <v>11801</v>
      </c>
      <c r="H3496" s="9" t="s">
        <v>5457</v>
      </c>
      <c r="I3496" s="9" t="s">
        <v>7456</v>
      </c>
      <c r="J3496" s="9">
        <v>138</v>
      </c>
      <c r="K3496" s="9" t="s">
        <v>7464</v>
      </c>
      <c r="L3496" s="9" t="s">
        <v>7510</v>
      </c>
      <c r="M3496" s="9">
        <v>1428.41</v>
      </c>
      <c r="N3496" s="9">
        <v>774.14</v>
      </c>
      <c r="O3496" s="9">
        <v>4</v>
      </c>
      <c r="P3496" s="9">
        <v>0.05</v>
      </c>
      <c r="Q3496" s="9">
        <v>681</v>
      </c>
      <c r="R3496" s="9">
        <v>7</v>
      </c>
    </row>
    <row r="3497" spans="1:18" x14ac:dyDescent="0.3">
      <c r="A3497" s="9">
        <v>2403</v>
      </c>
      <c r="B3497" s="9" t="s">
        <v>3513</v>
      </c>
      <c r="C3497" s="9">
        <v>40</v>
      </c>
      <c r="D3497" s="9" t="s">
        <v>5023</v>
      </c>
      <c r="E3497" s="9" t="s">
        <v>6250</v>
      </c>
      <c r="F3497" s="9">
        <v>0</v>
      </c>
      <c r="G3497" s="9">
        <v>10898</v>
      </c>
      <c r="H3497" s="9" t="s">
        <v>6250</v>
      </c>
      <c r="I3497" s="9" t="s">
        <v>7455</v>
      </c>
      <c r="J3497" s="9">
        <v>123</v>
      </c>
      <c r="K3497" s="9" t="s">
        <v>7502</v>
      </c>
      <c r="L3497" s="9" t="s">
        <v>7509</v>
      </c>
      <c r="M3497" s="9">
        <v>264.8</v>
      </c>
      <c r="N3497" s="9">
        <v>182.37</v>
      </c>
      <c r="O3497" s="9">
        <v>5</v>
      </c>
      <c r="P3497" s="9"/>
      <c r="Q3497" s="9">
        <v>626</v>
      </c>
      <c r="R3497" s="9">
        <v>7</v>
      </c>
    </row>
    <row r="3498" spans="1:18" x14ac:dyDescent="0.3">
      <c r="A3498" s="9">
        <v>1678</v>
      </c>
      <c r="B3498" s="9" t="s">
        <v>3514</v>
      </c>
      <c r="C3498" s="9">
        <v>11</v>
      </c>
      <c r="D3498" s="9" t="s">
        <v>5023</v>
      </c>
      <c r="E3498" s="9" t="s">
        <v>5114</v>
      </c>
      <c r="F3498" s="9">
        <v>1</v>
      </c>
      <c r="G3498" s="9">
        <v>11996</v>
      </c>
      <c r="H3498" s="9" t="s">
        <v>5114</v>
      </c>
      <c r="I3498" s="9" t="s">
        <v>7455</v>
      </c>
      <c r="J3498" s="9">
        <v>113</v>
      </c>
      <c r="K3498" s="9" t="s">
        <v>7460</v>
      </c>
      <c r="L3498" s="9" t="s">
        <v>7510</v>
      </c>
      <c r="M3498" s="9">
        <v>1490.67</v>
      </c>
      <c r="N3498" s="9">
        <v>999.51</v>
      </c>
      <c r="O3498" s="9">
        <v>1</v>
      </c>
      <c r="P3498" s="9">
        <v>0.2</v>
      </c>
      <c r="Q3498" s="9">
        <v>881</v>
      </c>
      <c r="R3498" s="9">
        <v>2</v>
      </c>
    </row>
    <row r="3499" spans="1:18" x14ac:dyDescent="0.3">
      <c r="A3499" s="9">
        <v>2313</v>
      </c>
      <c r="B3499" s="9" t="s">
        <v>3515</v>
      </c>
      <c r="C3499" s="9">
        <v>62</v>
      </c>
      <c r="D3499" s="9" t="s">
        <v>5022</v>
      </c>
      <c r="E3499" s="9" t="s">
        <v>7114</v>
      </c>
      <c r="F3499" s="9">
        <v>0</v>
      </c>
      <c r="G3499" s="9">
        <v>12107</v>
      </c>
      <c r="H3499" s="9" t="s">
        <v>7114</v>
      </c>
      <c r="I3499" s="9" t="s">
        <v>7456</v>
      </c>
      <c r="J3499" s="9">
        <v>109</v>
      </c>
      <c r="K3499" s="9" t="s">
        <v>7466</v>
      </c>
      <c r="L3499" s="9" t="s">
        <v>7507</v>
      </c>
      <c r="M3499" s="9">
        <v>984.2</v>
      </c>
      <c r="N3499" s="9">
        <v>629.17999999999995</v>
      </c>
      <c r="O3499" s="9">
        <v>4</v>
      </c>
      <c r="P3499" s="9"/>
      <c r="Q3499" s="9">
        <v>435</v>
      </c>
      <c r="R3499" s="9">
        <v>4</v>
      </c>
    </row>
    <row r="3500" spans="1:18" x14ac:dyDescent="0.3">
      <c r="A3500" s="9">
        <v>1439</v>
      </c>
      <c r="B3500" s="9" t="s">
        <v>3516</v>
      </c>
      <c r="C3500" s="9">
        <v>51</v>
      </c>
      <c r="D3500" s="9" t="s">
        <v>5023</v>
      </c>
      <c r="E3500" s="9" t="s">
        <v>6374</v>
      </c>
      <c r="F3500" s="9">
        <v>1</v>
      </c>
      <c r="G3500" s="9">
        <v>13866</v>
      </c>
      <c r="H3500" s="9" t="s">
        <v>6374</v>
      </c>
      <c r="I3500" s="9" t="s">
        <v>7457</v>
      </c>
      <c r="J3500" s="9">
        <v>121</v>
      </c>
      <c r="K3500" s="9" t="s">
        <v>7495</v>
      </c>
      <c r="L3500" s="9" t="s">
        <v>7510</v>
      </c>
      <c r="M3500" s="9">
        <v>872.87</v>
      </c>
      <c r="N3500" s="9">
        <v>364.07</v>
      </c>
      <c r="O3500" s="9">
        <v>3</v>
      </c>
      <c r="P3500" s="9">
        <v>0.2</v>
      </c>
      <c r="Q3500" s="9">
        <v>998</v>
      </c>
      <c r="R3500" s="9">
        <v>1</v>
      </c>
    </row>
    <row r="3501" spans="1:18" x14ac:dyDescent="0.3">
      <c r="A3501" s="9">
        <v>1932</v>
      </c>
      <c r="B3501" s="9" t="s">
        <v>3517</v>
      </c>
      <c r="C3501" s="9">
        <v>45</v>
      </c>
      <c r="D3501" s="9" t="s">
        <v>5023</v>
      </c>
      <c r="E3501" s="9" t="s">
        <v>5574</v>
      </c>
      <c r="F3501" s="9">
        <v>0</v>
      </c>
      <c r="G3501" s="9">
        <v>11489</v>
      </c>
      <c r="H3501" s="9" t="s">
        <v>5574</v>
      </c>
      <c r="I3501" s="9" t="s">
        <v>7456</v>
      </c>
      <c r="J3501" s="9">
        <v>141</v>
      </c>
      <c r="K3501" s="9" t="s">
        <v>7490</v>
      </c>
      <c r="L3501" s="9" t="s">
        <v>7510</v>
      </c>
      <c r="M3501" s="9">
        <v>797.16</v>
      </c>
      <c r="N3501" s="9">
        <v>415.01</v>
      </c>
      <c r="O3501" s="9">
        <v>1</v>
      </c>
      <c r="P3501" s="9">
        <v>0.1</v>
      </c>
      <c r="Q3501" s="9">
        <v>538</v>
      </c>
      <c r="R3501" s="9">
        <v>1</v>
      </c>
    </row>
    <row r="3502" spans="1:18" x14ac:dyDescent="0.3">
      <c r="A3502" s="9">
        <v>1006</v>
      </c>
      <c r="B3502" s="9" t="s">
        <v>3518</v>
      </c>
      <c r="C3502" s="9">
        <v>15</v>
      </c>
      <c r="D3502" s="9" t="s">
        <v>5022</v>
      </c>
      <c r="E3502" s="9" t="s">
        <v>5847</v>
      </c>
      <c r="F3502" s="9">
        <v>1</v>
      </c>
      <c r="G3502" s="9">
        <v>11402</v>
      </c>
      <c r="H3502" s="9" t="s">
        <v>5847</v>
      </c>
      <c r="I3502" s="9" t="s">
        <v>7456</v>
      </c>
      <c r="J3502" s="9">
        <v>108</v>
      </c>
      <c r="K3502" s="9" t="s">
        <v>7496</v>
      </c>
      <c r="L3502" s="9" t="s">
        <v>7510</v>
      </c>
      <c r="M3502" s="9">
        <v>84.3</v>
      </c>
      <c r="N3502" s="9">
        <v>51.32</v>
      </c>
      <c r="O3502" s="9">
        <v>3</v>
      </c>
      <c r="P3502" s="9">
        <v>0.2</v>
      </c>
      <c r="Q3502" s="9">
        <v>586</v>
      </c>
      <c r="R3502" s="9">
        <v>4</v>
      </c>
    </row>
    <row r="3503" spans="1:18" x14ac:dyDescent="0.3">
      <c r="A3503" s="9">
        <v>2219</v>
      </c>
      <c r="B3503" s="9" t="s">
        <v>3519</v>
      </c>
      <c r="C3503" s="9">
        <v>29</v>
      </c>
      <c r="D3503" s="9" t="s">
        <v>5023</v>
      </c>
      <c r="E3503" s="9" t="s">
        <v>6813</v>
      </c>
      <c r="F3503" s="9">
        <v>0</v>
      </c>
      <c r="G3503" s="9">
        <v>11452</v>
      </c>
      <c r="H3503" s="9" t="s">
        <v>6813</v>
      </c>
      <c r="I3503" s="9" t="s">
        <v>7456</v>
      </c>
      <c r="J3503" s="9">
        <v>117</v>
      </c>
      <c r="K3503" s="9" t="s">
        <v>7483</v>
      </c>
      <c r="L3503" s="9" t="s">
        <v>7509</v>
      </c>
      <c r="M3503" s="9">
        <v>1412.48</v>
      </c>
      <c r="N3503" s="9">
        <v>577.55999999999995</v>
      </c>
      <c r="O3503" s="9">
        <v>2</v>
      </c>
      <c r="P3503" s="9"/>
      <c r="Q3503" s="9">
        <v>528</v>
      </c>
      <c r="R3503" s="9">
        <v>5</v>
      </c>
    </row>
    <row r="3504" spans="1:18" x14ac:dyDescent="0.3">
      <c r="A3504" s="9">
        <v>1420</v>
      </c>
      <c r="B3504" s="9" t="s">
        <v>3520</v>
      </c>
      <c r="C3504" s="9">
        <v>40</v>
      </c>
      <c r="D3504" s="9" t="s">
        <v>5019</v>
      </c>
      <c r="E3504" s="9" t="s">
        <v>7115</v>
      </c>
      <c r="F3504" s="9">
        <v>0</v>
      </c>
      <c r="G3504" s="9">
        <v>12109</v>
      </c>
      <c r="H3504" s="9" t="s">
        <v>7115</v>
      </c>
      <c r="I3504" s="9" t="s">
        <v>7457</v>
      </c>
      <c r="J3504" s="9">
        <v>116</v>
      </c>
      <c r="K3504" s="9" t="s">
        <v>7480</v>
      </c>
      <c r="L3504" s="9" t="s">
        <v>7509</v>
      </c>
      <c r="M3504" s="9">
        <v>983.79</v>
      </c>
      <c r="N3504" s="9">
        <v>463.11</v>
      </c>
      <c r="O3504" s="9">
        <v>5</v>
      </c>
      <c r="P3504" s="9"/>
      <c r="Q3504" s="9">
        <v>516</v>
      </c>
      <c r="R3504" s="9">
        <v>4</v>
      </c>
    </row>
    <row r="3505" spans="1:18" x14ac:dyDescent="0.3">
      <c r="A3505" s="9">
        <v>1832</v>
      </c>
      <c r="B3505" s="9" t="s">
        <v>3521</v>
      </c>
      <c r="C3505" s="9">
        <v>36</v>
      </c>
      <c r="D3505" s="9" t="s">
        <v>5021</v>
      </c>
      <c r="E3505" s="9" t="s">
        <v>5359</v>
      </c>
      <c r="F3505" s="9">
        <v>0</v>
      </c>
      <c r="G3505" s="9">
        <v>11943</v>
      </c>
      <c r="H3505" s="9" t="s">
        <v>5359</v>
      </c>
      <c r="I3505" s="9" t="s">
        <v>7455</v>
      </c>
      <c r="J3505" s="9">
        <v>116</v>
      </c>
      <c r="K3505" s="9" t="s">
        <v>7480</v>
      </c>
      <c r="L3505" s="9" t="s">
        <v>7507</v>
      </c>
      <c r="M3505" s="9">
        <v>182.86</v>
      </c>
      <c r="N3505" s="9">
        <v>121.83</v>
      </c>
      <c r="O3505" s="9">
        <v>4</v>
      </c>
      <c r="P3505" s="9">
        <v>0.05</v>
      </c>
      <c r="Q3505" s="9">
        <v>481</v>
      </c>
      <c r="R3505" s="9">
        <v>6</v>
      </c>
    </row>
    <row r="3506" spans="1:18" x14ac:dyDescent="0.3">
      <c r="A3506" s="9">
        <v>2216</v>
      </c>
      <c r="B3506" s="9" t="s">
        <v>3522</v>
      </c>
      <c r="C3506" s="9">
        <v>14</v>
      </c>
      <c r="D3506" s="9" t="s">
        <v>5022</v>
      </c>
      <c r="E3506" s="9" t="s">
        <v>7116</v>
      </c>
      <c r="F3506" s="9">
        <v>1</v>
      </c>
      <c r="G3506" s="9">
        <v>12349</v>
      </c>
      <c r="H3506" s="9" t="s">
        <v>7116</v>
      </c>
      <c r="I3506" s="9" t="s">
        <v>7455</v>
      </c>
      <c r="J3506" s="9">
        <v>128</v>
      </c>
      <c r="K3506" s="9" t="s">
        <v>7473</v>
      </c>
      <c r="L3506" s="9" t="s">
        <v>7510</v>
      </c>
      <c r="M3506" s="9">
        <v>80.38</v>
      </c>
      <c r="N3506" s="9">
        <v>35.28</v>
      </c>
      <c r="O3506" s="9">
        <v>2</v>
      </c>
      <c r="P3506" s="9">
        <v>0.05</v>
      </c>
      <c r="Q3506" s="9">
        <v>858</v>
      </c>
      <c r="R3506" s="9">
        <v>3</v>
      </c>
    </row>
    <row r="3507" spans="1:18" x14ac:dyDescent="0.3">
      <c r="A3507" s="9">
        <v>1558</v>
      </c>
      <c r="B3507" s="9" t="s">
        <v>3523</v>
      </c>
      <c r="C3507" s="9">
        <v>20</v>
      </c>
      <c r="D3507" s="9" t="s">
        <v>5018</v>
      </c>
      <c r="E3507" s="9" t="s">
        <v>5136</v>
      </c>
      <c r="F3507" s="9">
        <v>0</v>
      </c>
      <c r="G3507" s="9">
        <v>10637</v>
      </c>
      <c r="H3507" s="9" t="s">
        <v>5136</v>
      </c>
      <c r="I3507" s="9" t="s">
        <v>7457</v>
      </c>
      <c r="J3507" s="9">
        <v>116</v>
      </c>
      <c r="K3507" s="9" t="s">
        <v>7480</v>
      </c>
      <c r="L3507" s="9" t="s">
        <v>7508</v>
      </c>
      <c r="M3507" s="9">
        <v>123.64</v>
      </c>
      <c r="N3507" s="9">
        <v>51.36</v>
      </c>
      <c r="O3507" s="9">
        <v>4</v>
      </c>
      <c r="P3507" s="9"/>
      <c r="Q3507" s="9">
        <v>519</v>
      </c>
      <c r="R3507" s="9">
        <v>7</v>
      </c>
    </row>
    <row r="3508" spans="1:18" x14ac:dyDescent="0.3">
      <c r="A3508" s="9">
        <v>2171</v>
      </c>
      <c r="B3508" s="9" t="s">
        <v>3524</v>
      </c>
      <c r="C3508" s="9">
        <v>35</v>
      </c>
      <c r="D3508" s="9" t="s">
        <v>5022</v>
      </c>
      <c r="E3508" s="9" t="s">
        <v>6075</v>
      </c>
      <c r="F3508" s="9">
        <v>1</v>
      </c>
      <c r="G3508" s="9">
        <v>10998</v>
      </c>
      <c r="H3508" s="9" t="s">
        <v>6075</v>
      </c>
      <c r="I3508" s="9" t="s">
        <v>7455</v>
      </c>
      <c r="J3508" s="9">
        <v>146</v>
      </c>
      <c r="K3508" s="9" t="s">
        <v>7505</v>
      </c>
      <c r="L3508" s="9" t="s">
        <v>7510</v>
      </c>
      <c r="M3508" s="9">
        <v>933.62</v>
      </c>
      <c r="N3508" s="9">
        <v>536.05999999999995</v>
      </c>
      <c r="O3508" s="9">
        <v>2</v>
      </c>
      <c r="P3508" s="9">
        <v>0.05</v>
      </c>
      <c r="Q3508" s="9">
        <v>1069</v>
      </c>
      <c r="R3508" s="9">
        <v>4</v>
      </c>
    </row>
    <row r="3509" spans="1:18" x14ac:dyDescent="0.3">
      <c r="A3509" s="9">
        <v>2225</v>
      </c>
      <c r="B3509" s="9" t="s">
        <v>3525</v>
      </c>
      <c r="C3509" s="9">
        <v>20</v>
      </c>
      <c r="D3509" s="9" t="s">
        <v>5020</v>
      </c>
      <c r="E3509" s="9" t="s">
        <v>7019</v>
      </c>
      <c r="F3509" s="9">
        <v>0</v>
      </c>
      <c r="G3509" s="9">
        <v>12219</v>
      </c>
      <c r="H3509" s="9" t="s">
        <v>7019</v>
      </c>
      <c r="I3509" s="9" t="s">
        <v>7456</v>
      </c>
      <c r="J3509" s="9">
        <v>146</v>
      </c>
      <c r="K3509" s="9" t="s">
        <v>7505</v>
      </c>
      <c r="L3509" s="9" t="s">
        <v>7508</v>
      </c>
      <c r="M3509" s="9">
        <v>940.32</v>
      </c>
      <c r="N3509" s="9">
        <v>643.12</v>
      </c>
      <c r="O3509" s="9">
        <v>4</v>
      </c>
      <c r="P3509" s="9"/>
      <c r="Q3509" s="9">
        <v>570</v>
      </c>
      <c r="R3509" s="9">
        <v>3</v>
      </c>
    </row>
    <row r="3510" spans="1:18" x14ac:dyDescent="0.3">
      <c r="A3510" s="9">
        <v>2467</v>
      </c>
      <c r="B3510" s="9" t="s">
        <v>3526</v>
      </c>
      <c r="C3510" s="9">
        <v>60</v>
      </c>
      <c r="D3510" s="9" t="s">
        <v>5018</v>
      </c>
      <c r="E3510" s="9" t="s">
        <v>6395</v>
      </c>
      <c r="F3510" s="9">
        <v>1</v>
      </c>
      <c r="G3510" s="9">
        <v>11528</v>
      </c>
      <c r="H3510" s="9" t="s">
        <v>6395</v>
      </c>
      <c r="I3510" s="9" t="s">
        <v>7455</v>
      </c>
      <c r="J3510" s="9">
        <v>114</v>
      </c>
      <c r="K3510" s="9" t="s">
        <v>7463</v>
      </c>
      <c r="L3510" s="9" t="s">
        <v>7508</v>
      </c>
      <c r="M3510" s="9">
        <v>774.52</v>
      </c>
      <c r="N3510" s="9">
        <v>503.74</v>
      </c>
      <c r="O3510" s="9">
        <v>5</v>
      </c>
      <c r="P3510" s="9"/>
      <c r="Q3510" s="9">
        <v>1423</v>
      </c>
      <c r="R3510" s="9">
        <v>2</v>
      </c>
    </row>
    <row r="3511" spans="1:18" x14ac:dyDescent="0.3">
      <c r="A3511" s="9">
        <v>1913</v>
      </c>
      <c r="B3511" s="9" t="s">
        <v>3527</v>
      </c>
      <c r="C3511" s="9">
        <v>47</v>
      </c>
      <c r="D3511" s="9" t="s">
        <v>5020</v>
      </c>
      <c r="E3511" s="9" t="s">
        <v>6693</v>
      </c>
      <c r="F3511" s="9">
        <v>0</v>
      </c>
      <c r="G3511" s="9">
        <v>10062</v>
      </c>
      <c r="H3511" s="9" t="s">
        <v>6693</v>
      </c>
      <c r="I3511" s="9" t="s">
        <v>7455</v>
      </c>
      <c r="J3511" s="9">
        <v>146</v>
      </c>
      <c r="K3511" s="9" t="s">
        <v>7505</v>
      </c>
      <c r="L3511" s="9" t="s">
        <v>7510</v>
      </c>
      <c r="M3511" s="9">
        <v>494.81</v>
      </c>
      <c r="N3511" s="9">
        <v>342.62</v>
      </c>
      <c r="O3511" s="9">
        <v>1</v>
      </c>
      <c r="P3511" s="9"/>
      <c r="Q3511" s="9">
        <v>350</v>
      </c>
      <c r="R3511" s="9">
        <v>4</v>
      </c>
    </row>
    <row r="3512" spans="1:18" x14ac:dyDescent="0.3">
      <c r="A3512" s="9">
        <v>2442</v>
      </c>
      <c r="B3512" s="9" t="s">
        <v>3528</v>
      </c>
      <c r="C3512" s="9">
        <v>27</v>
      </c>
      <c r="D3512" s="9" t="s">
        <v>5022</v>
      </c>
      <c r="E3512" s="9" t="s">
        <v>7117</v>
      </c>
      <c r="F3512" s="9">
        <v>0</v>
      </c>
      <c r="G3512" s="9">
        <v>12819</v>
      </c>
      <c r="H3512" s="9" t="s">
        <v>7117</v>
      </c>
      <c r="I3512" s="9" t="s">
        <v>7457</v>
      </c>
      <c r="J3512" s="9">
        <v>144</v>
      </c>
      <c r="K3512" s="9" t="s">
        <v>7462</v>
      </c>
      <c r="L3512" s="9" t="s">
        <v>7508</v>
      </c>
      <c r="M3512" s="9">
        <v>821.03</v>
      </c>
      <c r="N3512" s="9">
        <v>514.01</v>
      </c>
      <c r="O3512" s="9">
        <v>3</v>
      </c>
      <c r="P3512" s="9">
        <v>0.2</v>
      </c>
      <c r="Q3512" s="9">
        <v>615</v>
      </c>
      <c r="R3512" s="9">
        <v>5</v>
      </c>
    </row>
    <row r="3513" spans="1:18" x14ac:dyDescent="0.3">
      <c r="A3513" s="9">
        <v>2450</v>
      </c>
      <c r="B3513" s="9" t="s">
        <v>3529</v>
      </c>
      <c r="C3513" s="9">
        <v>57</v>
      </c>
      <c r="D3513" s="9" t="s">
        <v>5020</v>
      </c>
      <c r="E3513" s="9" t="s">
        <v>6539</v>
      </c>
      <c r="F3513" s="9">
        <v>0</v>
      </c>
      <c r="G3513" s="9">
        <v>10015</v>
      </c>
      <c r="H3513" s="9" t="s">
        <v>6539</v>
      </c>
      <c r="I3513" s="9" t="s">
        <v>7457</v>
      </c>
      <c r="J3513" s="9">
        <v>138</v>
      </c>
      <c r="K3513" s="9" t="s">
        <v>7464</v>
      </c>
      <c r="L3513" s="9" t="s">
        <v>7508</v>
      </c>
      <c r="M3513" s="9">
        <v>798.64</v>
      </c>
      <c r="N3513" s="9">
        <v>424.25</v>
      </c>
      <c r="O3513" s="9">
        <v>2</v>
      </c>
      <c r="P3513" s="9"/>
      <c r="Q3513" s="9">
        <v>487</v>
      </c>
      <c r="R3513" s="9">
        <v>4</v>
      </c>
    </row>
    <row r="3514" spans="1:18" x14ac:dyDescent="0.3">
      <c r="A3514" s="9">
        <v>2006</v>
      </c>
      <c r="B3514" s="9" t="s">
        <v>3530</v>
      </c>
      <c r="C3514" s="9">
        <v>54</v>
      </c>
      <c r="D3514" s="9" t="s">
        <v>5018</v>
      </c>
      <c r="E3514" s="9" t="s">
        <v>7012</v>
      </c>
      <c r="F3514" s="9">
        <v>1</v>
      </c>
      <c r="G3514" s="9">
        <v>12738</v>
      </c>
      <c r="H3514" s="9" t="s">
        <v>7012</v>
      </c>
      <c r="I3514" s="9" t="s">
        <v>7456</v>
      </c>
      <c r="J3514" s="9">
        <v>120</v>
      </c>
      <c r="K3514" s="9" t="s">
        <v>7488</v>
      </c>
      <c r="L3514" s="9" t="s">
        <v>7510</v>
      </c>
      <c r="M3514" s="9">
        <v>78.150000000000006</v>
      </c>
      <c r="N3514" s="9">
        <v>53.45</v>
      </c>
      <c r="O3514" s="9">
        <v>3</v>
      </c>
      <c r="P3514" s="9">
        <v>0.05</v>
      </c>
      <c r="Q3514" s="9">
        <v>785</v>
      </c>
      <c r="R3514" s="9">
        <v>5</v>
      </c>
    </row>
    <row r="3515" spans="1:18" x14ac:dyDescent="0.3">
      <c r="A3515" s="9">
        <v>2498</v>
      </c>
      <c r="B3515" s="9" t="s">
        <v>3531</v>
      </c>
      <c r="C3515" s="9">
        <v>44</v>
      </c>
      <c r="D3515" s="9" t="s">
        <v>5019</v>
      </c>
      <c r="E3515" s="9" t="s">
        <v>7118</v>
      </c>
      <c r="F3515" s="9">
        <v>1</v>
      </c>
      <c r="G3515" s="9">
        <v>10841</v>
      </c>
      <c r="H3515" s="9" t="s">
        <v>7118</v>
      </c>
      <c r="I3515" s="9" t="s">
        <v>7456</v>
      </c>
      <c r="J3515" s="9">
        <v>145</v>
      </c>
      <c r="K3515" s="9" t="s">
        <v>7470</v>
      </c>
      <c r="L3515" s="9" t="s">
        <v>7509</v>
      </c>
      <c r="M3515" s="9">
        <v>459.58</v>
      </c>
      <c r="N3515" s="9">
        <v>242.65</v>
      </c>
      <c r="O3515" s="9">
        <v>3</v>
      </c>
      <c r="P3515" s="9"/>
      <c r="Q3515" s="9">
        <v>1605</v>
      </c>
      <c r="R3515" s="9">
        <v>2</v>
      </c>
    </row>
    <row r="3516" spans="1:18" x14ac:dyDescent="0.3">
      <c r="A3516" s="9">
        <v>1125</v>
      </c>
      <c r="B3516" s="9" t="s">
        <v>3532</v>
      </c>
      <c r="C3516" s="9">
        <v>39</v>
      </c>
      <c r="D3516" s="9" t="s">
        <v>5022</v>
      </c>
      <c r="E3516" s="9" t="s">
        <v>6783</v>
      </c>
      <c r="F3516" s="9">
        <v>0</v>
      </c>
      <c r="G3516" s="9">
        <v>13951</v>
      </c>
      <c r="H3516" s="9" t="s">
        <v>6783</v>
      </c>
      <c r="I3516" s="9" t="s">
        <v>7455</v>
      </c>
      <c r="J3516" s="9">
        <v>148</v>
      </c>
      <c r="K3516" s="9" t="s">
        <v>7491</v>
      </c>
      <c r="L3516" s="9" t="s">
        <v>7510</v>
      </c>
      <c r="M3516" s="9">
        <v>127.12</v>
      </c>
      <c r="N3516" s="9">
        <v>64.2</v>
      </c>
      <c r="O3516" s="9">
        <v>4</v>
      </c>
      <c r="P3516" s="9">
        <v>0.05</v>
      </c>
      <c r="Q3516" s="9">
        <v>384</v>
      </c>
      <c r="R3516" s="9">
        <v>5</v>
      </c>
    </row>
    <row r="3517" spans="1:18" x14ac:dyDescent="0.3">
      <c r="A3517" s="9">
        <v>1394</v>
      </c>
      <c r="B3517" s="9" t="s">
        <v>3533</v>
      </c>
      <c r="C3517" s="9">
        <v>35</v>
      </c>
      <c r="D3517" s="9" t="s">
        <v>5022</v>
      </c>
      <c r="E3517" s="9" t="s">
        <v>6618</v>
      </c>
      <c r="F3517" s="9">
        <v>0</v>
      </c>
      <c r="G3517" s="9">
        <v>11124</v>
      </c>
      <c r="H3517" s="9" t="s">
        <v>6618</v>
      </c>
      <c r="I3517" s="9" t="s">
        <v>7457</v>
      </c>
      <c r="J3517" s="9">
        <v>141</v>
      </c>
      <c r="K3517" s="9" t="s">
        <v>7490</v>
      </c>
      <c r="L3517" s="9" t="s">
        <v>7507</v>
      </c>
      <c r="M3517" s="9">
        <v>1355.22</v>
      </c>
      <c r="N3517" s="9">
        <v>724.31</v>
      </c>
      <c r="O3517" s="9">
        <v>1</v>
      </c>
      <c r="P3517" s="9">
        <v>0.2</v>
      </c>
      <c r="Q3517" s="9">
        <v>510</v>
      </c>
      <c r="R3517" s="9">
        <v>5</v>
      </c>
    </row>
    <row r="3518" spans="1:18" x14ac:dyDescent="0.3">
      <c r="A3518" s="9">
        <v>1816</v>
      </c>
      <c r="B3518" s="9" t="s">
        <v>3534</v>
      </c>
      <c r="C3518" s="9">
        <v>31</v>
      </c>
      <c r="D3518" s="9" t="s">
        <v>5023</v>
      </c>
      <c r="E3518" s="9" t="s">
        <v>7119</v>
      </c>
      <c r="F3518" s="9">
        <v>0</v>
      </c>
      <c r="G3518" s="9">
        <v>13247</v>
      </c>
      <c r="H3518" s="9" t="s">
        <v>7119</v>
      </c>
      <c r="I3518" s="9" t="s">
        <v>7457</v>
      </c>
      <c r="J3518" s="9">
        <v>134</v>
      </c>
      <c r="K3518" s="9" t="s">
        <v>7482</v>
      </c>
      <c r="L3518" s="9" t="s">
        <v>7508</v>
      </c>
      <c r="M3518" s="9">
        <v>1101.57</v>
      </c>
      <c r="N3518" s="9">
        <v>709.62</v>
      </c>
      <c r="O3518" s="9">
        <v>4</v>
      </c>
      <c r="P3518" s="9"/>
      <c r="Q3518" s="9">
        <v>550</v>
      </c>
      <c r="R3518" s="9">
        <v>6</v>
      </c>
    </row>
    <row r="3519" spans="1:18" x14ac:dyDescent="0.3">
      <c r="A3519" s="9">
        <v>1880</v>
      </c>
      <c r="B3519" s="9" t="s">
        <v>3535</v>
      </c>
      <c r="C3519" s="9">
        <v>19</v>
      </c>
      <c r="D3519" s="9" t="s">
        <v>5022</v>
      </c>
      <c r="E3519" s="9" t="s">
        <v>5259</v>
      </c>
      <c r="F3519" s="9">
        <v>0</v>
      </c>
      <c r="G3519" s="9">
        <v>11216</v>
      </c>
      <c r="H3519" s="9" t="s">
        <v>5259</v>
      </c>
      <c r="I3519" s="9" t="s">
        <v>7456</v>
      </c>
      <c r="J3519" s="9">
        <v>129</v>
      </c>
      <c r="K3519" s="9" t="s">
        <v>7471</v>
      </c>
      <c r="L3519" s="9" t="s">
        <v>7507</v>
      </c>
      <c r="M3519" s="9">
        <v>1494.37</v>
      </c>
      <c r="N3519" s="9">
        <v>1009.16</v>
      </c>
      <c r="O3519" s="9">
        <v>3</v>
      </c>
      <c r="P3519" s="9"/>
      <c r="Q3519" s="9">
        <v>598</v>
      </c>
      <c r="R3519" s="9">
        <v>10</v>
      </c>
    </row>
    <row r="3520" spans="1:18" x14ac:dyDescent="0.3">
      <c r="A3520" s="9">
        <v>1575</v>
      </c>
      <c r="B3520" s="9" t="s">
        <v>3536</v>
      </c>
      <c r="C3520" s="9">
        <v>62</v>
      </c>
      <c r="D3520" s="9" t="s">
        <v>5022</v>
      </c>
      <c r="E3520" s="9" t="s">
        <v>6360</v>
      </c>
      <c r="F3520" s="9">
        <v>0</v>
      </c>
      <c r="G3520" s="9">
        <v>11996</v>
      </c>
      <c r="H3520" s="9" t="s">
        <v>6360</v>
      </c>
      <c r="I3520" s="9" t="s">
        <v>7455</v>
      </c>
      <c r="J3520" s="9">
        <v>103</v>
      </c>
      <c r="K3520" s="9" t="s">
        <v>7472</v>
      </c>
      <c r="L3520" s="9" t="s">
        <v>7508</v>
      </c>
      <c r="M3520" s="9">
        <v>488.15</v>
      </c>
      <c r="N3520" s="9">
        <v>247.64</v>
      </c>
      <c r="O3520" s="9">
        <v>5</v>
      </c>
      <c r="P3520" s="9"/>
      <c r="Q3520" s="9">
        <v>386</v>
      </c>
      <c r="R3520" s="9">
        <v>2</v>
      </c>
    </row>
    <row r="3521" spans="1:18" x14ac:dyDescent="0.3">
      <c r="A3521" s="9">
        <v>1324</v>
      </c>
      <c r="B3521" s="9" t="s">
        <v>3537</v>
      </c>
      <c r="C3521" s="9">
        <v>32</v>
      </c>
      <c r="D3521" s="9" t="s">
        <v>5019</v>
      </c>
      <c r="E3521" s="9" t="s">
        <v>7120</v>
      </c>
      <c r="F3521" s="9">
        <v>1</v>
      </c>
      <c r="G3521" s="9">
        <v>13884</v>
      </c>
      <c r="H3521" s="9" t="s">
        <v>7120</v>
      </c>
      <c r="I3521" s="9" t="s">
        <v>7455</v>
      </c>
      <c r="J3521" s="9">
        <v>110</v>
      </c>
      <c r="K3521" s="9" t="s">
        <v>7493</v>
      </c>
      <c r="L3521" s="9" t="s">
        <v>7509</v>
      </c>
      <c r="M3521" s="9">
        <v>1323.8</v>
      </c>
      <c r="N3521" s="9">
        <v>713.1</v>
      </c>
      <c r="O3521" s="9">
        <v>1</v>
      </c>
      <c r="P3521" s="9">
        <v>0.2</v>
      </c>
      <c r="Q3521" s="9">
        <v>1616</v>
      </c>
      <c r="R3521" s="9">
        <v>2</v>
      </c>
    </row>
    <row r="3522" spans="1:18" x14ac:dyDescent="0.3">
      <c r="A3522" s="9">
        <v>2415</v>
      </c>
      <c r="B3522" s="9" t="s">
        <v>3538</v>
      </c>
      <c r="C3522" s="9">
        <v>40</v>
      </c>
      <c r="D3522" s="9" t="s">
        <v>5023</v>
      </c>
      <c r="E3522" s="9" t="s">
        <v>6750</v>
      </c>
      <c r="F3522" s="9">
        <v>0</v>
      </c>
      <c r="G3522" s="9">
        <v>10898</v>
      </c>
      <c r="H3522" s="9" t="s">
        <v>6750</v>
      </c>
      <c r="I3522" s="9" t="s">
        <v>7457</v>
      </c>
      <c r="J3522" s="9">
        <v>120</v>
      </c>
      <c r="K3522" s="9" t="s">
        <v>7488</v>
      </c>
      <c r="L3522" s="9" t="s">
        <v>7508</v>
      </c>
      <c r="M3522" s="9">
        <v>924.43</v>
      </c>
      <c r="N3522" s="9">
        <v>618.9</v>
      </c>
      <c r="O3522" s="9">
        <v>1</v>
      </c>
      <c r="P3522" s="9"/>
      <c r="Q3522" s="9">
        <v>327</v>
      </c>
      <c r="R3522" s="9">
        <v>6</v>
      </c>
    </row>
    <row r="3523" spans="1:18" x14ac:dyDescent="0.3">
      <c r="A3523" s="9">
        <v>1929</v>
      </c>
      <c r="B3523" s="9" t="s">
        <v>3539</v>
      </c>
      <c r="C3523" s="9">
        <v>26</v>
      </c>
      <c r="D3523" s="9" t="s">
        <v>5021</v>
      </c>
      <c r="E3523" s="9" t="s">
        <v>7121</v>
      </c>
      <c r="F3523" s="9">
        <v>0</v>
      </c>
      <c r="G3523" s="9">
        <v>13344</v>
      </c>
      <c r="H3523" s="9" t="s">
        <v>7121</v>
      </c>
      <c r="I3523" s="9" t="s">
        <v>7457</v>
      </c>
      <c r="J3523" s="9">
        <v>102</v>
      </c>
      <c r="K3523" s="9" t="s">
        <v>7494</v>
      </c>
      <c r="L3523" s="9" t="s">
        <v>7510</v>
      </c>
      <c r="M3523" s="9">
        <v>707.03</v>
      </c>
      <c r="N3523" s="9"/>
      <c r="O3523" s="9">
        <v>3</v>
      </c>
      <c r="P3523" s="9"/>
      <c r="Q3523" s="9">
        <v>502</v>
      </c>
      <c r="R3523" s="9">
        <v>5</v>
      </c>
    </row>
    <row r="3524" spans="1:18" x14ac:dyDescent="0.3">
      <c r="A3524" s="9">
        <v>2463</v>
      </c>
      <c r="B3524" s="9" t="s">
        <v>3540</v>
      </c>
      <c r="C3524" s="9">
        <v>36</v>
      </c>
      <c r="D3524" s="9" t="s">
        <v>5020</v>
      </c>
      <c r="E3524" s="9" t="s">
        <v>6859</v>
      </c>
      <c r="F3524" s="9">
        <v>1</v>
      </c>
      <c r="G3524" s="9">
        <v>11490</v>
      </c>
      <c r="H3524" s="9" t="s">
        <v>6859</v>
      </c>
      <c r="I3524" s="9" t="s">
        <v>7457</v>
      </c>
      <c r="J3524" s="9">
        <v>127</v>
      </c>
      <c r="K3524" s="9" t="s">
        <v>7489</v>
      </c>
      <c r="L3524" s="9" t="s">
        <v>7508</v>
      </c>
      <c r="M3524" s="9">
        <v>372.73</v>
      </c>
      <c r="N3524" s="9">
        <v>236.74</v>
      </c>
      <c r="O3524" s="9">
        <v>4</v>
      </c>
      <c r="P3524" s="9"/>
      <c r="Q3524" s="9">
        <v>728</v>
      </c>
      <c r="R3524" s="9">
        <v>4</v>
      </c>
    </row>
    <row r="3525" spans="1:18" x14ac:dyDescent="0.3">
      <c r="A3525" s="9">
        <v>2227</v>
      </c>
      <c r="B3525" s="9" t="s">
        <v>3541</v>
      </c>
      <c r="C3525" s="9">
        <v>82</v>
      </c>
      <c r="D3525" s="9" t="s">
        <v>5018</v>
      </c>
      <c r="E3525" s="9" t="s">
        <v>6577</v>
      </c>
      <c r="F3525" s="9">
        <v>0</v>
      </c>
      <c r="G3525" s="9">
        <v>12980</v>
      </c>
      <c r="H3525" s="9" t="s">
        <v>6577</v>
      </c>
      <c r="I3525" s="9" t="s">
        <v>7457</v>
      </c>
      <c r="J3525" s="9">
        <v>132</v>
      </c>
      <c r="K3525" s="9" t="s">
        <v>7506</v>
      </c>
      <c r="L3525" s="9" t="s">
        <v>7507</v>
      </c>
      <c r="M3525" s="9">
        <v>1120.67</v>
      </c>
      <c r="N3525" s="9">
        <v>600.98</v>
      </c>
      <c r="O3525" s="9">
        <v>5</v>
      </c>
      <c r="P3525" s="9"/>
      <c r="Q3525" s="9">
        <v>568</v>
      </c>
      <c r="R3525" s="9">
        <v>5</v>
      </c>
    </row>
    <row r="3526" spans="1:18" x14ac:dyDescent="0.3">
      <c r="A3526" s="9">
        <v>1832</v>
      </c>
      <c r="B3526" s="9" t="s">
        <v>3542</v>
      </c>
      <c r="C3526" s="9">
        <v>29</v>
      </c>
      <c r="D3526" s="9" t="s">
        <v>5021</v>
      </c>
      <c r="E3526" s="9" t="s">
        <v>6143</v>
      </c>
      <c r="F3526" s="9">
        <v>0</v>
      </c>
      <c r="G3526" s="9">
        <v>13844</v>
      </c>
      <c r="H3526" s="9" t="s">
        <v>6143</v>
      </c>
      <c r="I3526" s="9" t="s">
        <v>7456</v>
      </c>
      <c r="J3526" s="9">
        <v>110</v>
      </c>
      <c r="K3526" s="9" t="s">
        <v>7493</v>
      </c>
      <c r="L3526" s="9" t="s">
        <v>7510</v>
      </c>
      <c r="M3526" s="9">
        <v>1361</v>
      </c>
      <c r="N3526" s="9">
        <v>698.13</v>
      </c>
      <c r="O3526" s="9">
        <v>2</v>
      </c>
      <c r="P3526" s="9"/>
      <c r="Q3526" s="9">
        <v>481</v>
      </c>
      <c r="R3526" s="9">
        <v>6</v>
      </c>
    </row>
    <row r="3527" spans="1:18" x14ac:dyDescent="0.3">
      <c r="A3527" s="9">
        <v>2054</v>
      </c>
      <c r="B3527" s="9" t="s">
        <v>3543</v>
      </c>
      <c r="C3527" s="9">
        <v>61</v>
      </c>
      <c r="D3527" s="9" t="s">
        <v>5023</v>
      </c>
      <c r="E3527" s="9" t="s">
        <v>7122</v>
      </c>
      <c r="F3527" s="9">
        <v>1</v>
      </c>
      <c r="G3527" s="9">
        <v>12222</v>
      </c>
      <c r="H3527" s="9" t="s">
        <v>7122</v>
      </c>
      <c r="I3527" s="9" t="s">
        <v>7456</v>
      </c>
      <c r="J3527" s="9">
        <v>140</v>
      </c>
      <c r="K3527" s="9" t="s">
        <v>7468</v>
      </c>
      <c r="L3527" s="9" t="s">
        <v>7507</v>
      </c>
      <c r="M3527" s="9">
        <v>391.2</v>
      </c>
      <c r="N3527" s="9">
        <v>208.93</v>
      </c>
      <c r="O3527" s="9">
        <v>4</v>
      </c>
      <c r="P3527" s="9">
        <v>0.2</v>
      </c>
      <c r="Q3527" s="9">
        <v>1160</v>
      </c>
      <c r="R3527" s="9">
        <v>2</v>
      </c>
    </row>
    <row r="3528" spans="1:18" x14ac:dyDescent="0.3">
      <c r="A3528" s="9">
        <v>2411</v>
      </c>
      <c r="B3528" s="9" t="s">
        <v>3544</v>
      </c>
      <c r="C3528" s="9">
        <v>39</v>
      </c>
      <c r="D3528" s="9" t="s">
        <v>5019</v>
      </c>
      <c r="E3528" s="9" t="s">
        <v>5510</v>
      </c>
      <c r="F3528" s="9">
        <v>0</v>
      </c>
      <c r="G3528" s="9">
        <v>11257</v>
      </c>
      <c r="H3528" s="9" t="s">
        <v>5510</v>
      </c>
      <c r="I3528" s="9" t="s">
        <v>7457</v>
      </c>
      <c r="J3528" s="9">
        <v>117</v>
      </c>
      <c r="K3528" s="9" t="s">
        <v>7483</v>
      </c>
      <c r="L3528" s="9" t="s">
        <v>7511</v>
      </c>
      <c r="M3528" s="9">
        <v>304.32</v>
      </c>
      <c r="N3528" s="9">
        <v>159.94999999999999</v>
      </c>
      <c r="O3528" s="9">
        <v>1</v>
      </c>
      <c r="P3528" s="9"/>
      <c r="Q3528" s="9">
        <v>1049</v>
      </c>
      <c r="R3528" s="9">
        <v>2</v>
      </c>
    </row>
    <row r="3529" spans="1:18" x14ac:dyDescent="0.3">
      <c r="A3529" s="9">
        <v>2457</v>
      </c>
      <c r="B3529" s="9" t="s">
        <v>3545</v>
      </c>
      <c r="C3529" s="9">
        <v>50</v>
      </c>
      <c r="D3529" s="9" t="s">
        <v>5018</v>
      </c>
      <c r="E3529" s="9" t="s">
        <v>6563</v>
      </c>
      <c r="F3529" s="9">
        <v>1</v>
      </c>
      <c r="G3529" s="9">
        <v>13883</v>
      </c>
      <c r="H3529" s="9" t="s">
        <v>6563</v>
      </c>
      <c r="I3529" s="9" t="s">
        <v>7455</v>
      </c>
      <c r="J3529" s="9">
        <v>133</v>
      </c>
      <c r="K3529" s="9" t="s">
        <v>7498</v>
      </c>
      <c r="L3529" s="9" t="s">
        <v>7507</v>
      </c>
      <c r="M3529" s="9">
        <v>1059.52</v>
      </c>
      <c r="N3529" s="9">
        <v>664.3</v>
      </c>
      <c r="O3529" s="9">
        <v>4</v>
      </c>
      <c r="P3529" s="9"/>
      <c r="Q3529" s="9">
        <v>890</v>
      </c>
      <c r="R3529" s="9">
        <v>2</v>
      </c>
    </row>
    <row r="3530" spans="1:18" x14ac:dyDescent="0.3">
      <c r="A3530" s="9">
        <v>1836</v>
      </c>
      <c r="B3530" s="9" t="s">
        <v>3546</v>
      </c>
      <c r="C3530" s="9">
        <v>58</v>
      </c>
      <c r="D3530" s="9" t="s">
        <v>5020</v>
      </c>
      <c r="E3530" s="9" t="s">
        <v>6387</v>
      </c>
      <c r="F3530" s="9">
        <v>0</v>
      </c>
      <c r="G3530" s="9">
        <v>13287</v>
      </c>
      <c r="H3530" s="9" t="s">
        <v>6387</v>
      </c>
      <c r="I3530" s="9" t="s">
        <v>7456</v>
      </c>
      <c r="J3530" s="9">
        <v>106</v>
      </c>
      <c r="K3530" s="9" t="s">
        <v>7477</v>
      </c>
      <c r="L3530" s="9" t="s">
        <v>7507</v>
      </c>
      <c r="M3530" s="9">
        <v>1466.61</v>
      </c>
      <c r="N3530" s="9">
        <v>994.93</v>
      </c>
      <c r="O3530" s="9">
        <v>2</v>
      </c>
      <c r="P3530" s="9">
        <v>0.1</v>
      </c>
      <c r="Q3530" s="9">
        <v>475</v>
      </c>
      <c r="R3530" s="9">
        <v>6</v>
      </c>
    </row>
    <row r="3531" spans="1:18" x14ac:dyDescent="0.3">
      <c r="A3531" s="9">
        <v>1925</v>
      </c>
      <c r="B3531" s="9" t="s">
        <v>3547</v>
      </c>
      <c r="C3531" s="9">
        <v>44</v>
      </c>
      <c r="D3531" s="9" t="s">
        <v>5022</v>
      </c>
      <c r="E3531" s="9" t="s">
        <v>7123</v>
      </c>
      <c r="F3531" s="9">
        <v>1</v>
      </c>
      <c r="G3531" s="9">
        <v>11514</v>
      </c>
      <c r="H3531" s="9" t="s">
        <v>7123</v>
      </c>
      <c r="I3531" s="9" t="s">
        <v>7457</v>
      </c>
      <c r="J3531" s="9">
        <v>139</v>
      </c>
      <c r="K3531" s="9" t="s">
        <v>7486</v>
      </c>
      <c r="L3531" s="9" t="s">
        <v>7507</v>
      </c>
      <c r="M3531" s="9">
        <v>1137.43</v>
      </c>
      <c r="N3531" s="9">
        <v>622.66999999999996</v>
      </c>
      <c r="O3531" s="9">
        <v>5</v>
      </c>
      <c r="P3531" s="9"/>
      <c r="Q3531" s="9">
        <v>1133</v>
      </c>
      <c r="R3531" s="9">
        <v>3</v>
      </c>
    </row>
    <row r="3532" spans="1:18" x14ac:dyDescent="0.3">
      <c r="A3532" s="9">
        <v>2399</v>
      </c>
      <c r="B3532" s="9" t="s">
        <v>3548</v>
      </c>
      <c r="C3532" s="9">
        <v>34</v>
      </c>
      <c r="D3532" s="9" t="s">
        <v>5022</v>
      </c>
      <c r="E3532" s="9" t="s">
        <v>7124</v>
      </c>
      <c r="F3532" s="9">
        <v>0</v>
      </c>
      <c r="G3532" s="9">
        <v>10416</v>
      </c>
      <c r="H3532" s="9" t="s">
        <v>7124</v>
      </c>
      <c r="I3532" s="9" t="s">
        <v>7457</v>
      </c>
      <c r="J3532" s="9">
        <v>147</v>
      </c>
      <c r="K3532" s="9" t="s">
        <v>7474</v>
      </c>
      <c r="L3532" s="9" t="s">
        <v>7510</v>
      </c>
      <c r="M3532" s="9">
        <v>462.64</v>
      </c>
      <c r="N3532" s="9">
        <v>300.63</v>
      </c>
      <c r="O3532" s="9">
        <v>5</v>
      </c>
      <c r="P3532" s="9"/>
      <c r="Q3532" s="9">
        <v>353</v>
      </c>
      <c r="R3532" s="9">
        <v>5</v>
      </c>
    </row>
    <row r="3533" spans="1:18" x14ac:dyDescent="0.3">
      <c r="A3533" s="9">
        <v>2367</v>
      </c>
      <c r="B3533" s="9" t="s">
        <v>3549</v>
      </c>
      <c r="C3533" s="9">
        <v>37</v>
      </c>
      <c r="D3533" s="9" t="s">
        <v>5021</v>
      </c>
      <c r="E3533" s="9" t="s">
        <v>6191</v>
      </c>
      <c r="F3533" s="9">
        <v>1</v>
      </c>
      <c r="G3533" s="9">
        <v>13830</v>
      </c>
      <c r="H3533" s="9" t="s">
        <v>6191</v>
      </c>
      <c r="I3533" s="9" t="s">
        <v>7455</v>
      </c>
      <c r="J3533" s="9">
        <v>118</v>
      </c>
      <c r="K3533" s="9" t="s">
        <v>7501</v>
      </c>
      <c r="L3533" s="9" t="s">
        <v>7509</v>
      </c>
      <c r="M3533" s="9">
        <v>658.94</v>
      </c>
      <c r="N3533" s="9">
        <v>408.27</v>
      </c>
      <c r="O3533" s="9">
        <v>2</v>
      </c>
      <c r="P3533" s="9">
        <v>0.05</v>
      </c>
      <c r="Q3533" s="9">
        <v>825</v>
      </c>
      <c r="R3533" s="9">
        <v>7</v>
      </c>
    </row>
    <row r="3534" spans="1:18" x14ac:dyDescent="0.3">
      <c r="A3534" s="9">
        <v>1442</v>
      </c>
      <c r="B3534" s="9" t="s">
        <v>3550</v>
      </c>
      <c r="C3534" s="9">
        <v>37</v>
      </c>
      <c r="D3534" s="9" t="s">
        <v>5020</v>
      </c>
      <c r="E3534" s="9" t="s">
        <v>5222</v>
      </c>
      <c r="F3534" s="9">
        <v>0</v>
      </c>
      <c r="G3534" s="9">
        <v>11556</v>
      </c>
      <c r="H3534" s="9" t="s">
        <v>5222</v>
      </c>
      <c r="I3534" s="9" t="s">
        <v>7455</v>
      </c>
      <c r="J3534" s="9">
        <v>109</v>
      </c>
      <c r="K3534" s="9" t="s">
        <v>7466</v>
      </c>
      <c r="L3534" s="9" t="s">
        <v>7509</v>
      </c>
      <c r="M3534" s="9">
        <v>607.26</v>
      </c>
      <c r="N3534" s="9">
        <v>303.14999999999998</v>
      </c>
      <c r="O3534" s="9">
        <v>2</v>
      </c>
      <c r="P3534" s="9"/>
      <c r="Q3534" s="9">
        <v>519</v>
      </c>
      <c r="R3534" s="9">
        <v>4</v>
      </c>
    </row>
    <row r="3535" spans="1:18" x14ac:dyDescent="0.3">
      <c r="A3535" s="9">
        <v>1074</v>
      </c>
      <c r="B3535" s="9" t="s">
        <v>3551</v>
      </c>
      <c r="C3535" s="9">
        <v>67</v>
      </c>
      <c r="D3535" s="9" t="s">
        <v>5023</v>
      </c>
      <c r="E3535" s="9" t="s">
        <v>6530</v>
      </c>
      <c r="F3535" s="9">
        <v>0</v>
      </c>
      <c r="G3535" s="9">
        <v>10450</v>
      </c>
      <c r="H3535" s="9" t="s">
        <v>6530</v>
      </c>
      <c r="I3535" s="9" t="s">
        <v>7457</v>
      </c>
      <c r="J3535" s="9">
        <v>108</v>
      </c>
      <c r="K3535" s="9" t="s">
        <v>7496</v>
      </c>
      <c r="L3535" s="9" t="s">
        <v>7509</v>
      </c>
      <c r="M3535" s="9">
        <v>1285.54</v>
      </c>
      <c r="N3535" s="9">
        <v>740.72</v>
      </c>
      <c r="O3535" s="9">
        <v>3</v>
      </c>
      <c r="P3535" s="9"/>
      <c r="Q3535" s="9">
        <v>519</v>
      </c>
      <c r="R3535" s="9">
        <v>6</v>
      </c>
    </row>
    <row r="3536" spans="1:18" x14ac:dyDescent="0.3">
      <c r="A3536" s="9">
        <v>1556</v>
      </c>
      <c r="B3536" s="9" t="s">
        <v>3552</v>
      </c>
      <c r="C3536" s="9">
        <v>17</v>
      </c>
      <c r="D3536" s="9" t="s">
        <v>5020</v>
      </c>
      <c r="E3536" s="9" t="s">
        <v>7125</v>
      </c>
      <c r="F3536" s="9">
        <v>0</v>
      </c>
      <c r="G3536" s="9">
        <v>12883</v>
      </c>
      <c r="H3536" s="9" t="s">
        <v>7125</v>
      </c>
      <c r="I3536" s="9" t="s">
        <v>7456</v>
      </c>
      <c r="J3536" s="9">
        <v>125</v>
      </c>
      <c r="K3536" s="9" t="s">
        <v>7479</v>
      </c>
      <c r="L3536" s="9" t="s">
        <v>7507</v>
      </c>
      <c r="M3536" s="9">
        <v>1168.49</v>
      </c>
      <c r="N3536" s="9">
        <v>701.15</v>
      </c>
      <c r="O3536" s="9">
        <v>1</v>
      </c>
      <c r="P3536" s="9"/>
      <c r="Q3536" s="9">
        <v>354</v>
      </c>
      <c r="R3536" s="9">
        <v>5</v>
      </c>
    </row>
    <row r="3537" spans="1:18" x14ac:dyDescent="0.3">
      <c r="A3537" s="9">
        <v>2178</v>
      </c>
      <c r="B3537" s="9" t="s">
        <v>3553</v>
      </c>
      <c r="C3537" s="9">
        <v>13</v>
      </c>
      <c r="D3537" s="9" t="s">
        <v>5019</v>
      </c>
      <c r="E3537" s="9" t="s">
        <v>6210</v>
      </c>
      <c r="F3537" s="9">
        <v>1</v>
      </c>
      <c r="G3537" s="9">
        <v>13826</v>
      </c>
      <c r="H3537" s="9" t="s">
        <v>6210</v>
      </c>
      <c r="I3537" s="9" t="s">
        <v>7456</v>
      </c>
      <c r="J3537" s="9">
        <v>131</v>
      </c>
      <c r="K3537" s="9" t="s">
        <v>7504</v>
      </c>
      <c r="L3537" s="9" t="s">
        <v>7510</v>
      </c>
      <c r="M3537" s="9">
        <v>904.01</v>
      </c>
      <c r="N3537" s="9">
        <v>367.98</v>
      </c>
      <c r="O3537" s="9">
        <v>3</v>
      </c>
      <c r="P3537" s="9"/>
      <c r="Q3537" s="9">
        <v>605</v>
      </c>
      <c r="R3537" s="9">
        <v>2</v>
      </c>
    </row>
    <row r="3538" spans="1:18" x14ac:dyDescent="0.3">
      <c r="A3538" s="9">
        <v>2453</v>
      </c>
      <c r="B3538" s="9" t="s">
        <v>3554</v>
      </c>
      <c r="C3538" s="9">
        <v>14</v>
      </c>
      <c r="D3538" s="9" t="s">
        <v>5021</v>
      </c>
      <c r="E3538" s="9" t="s">
        <v>6185</v>
      </c>
      <c r="F3538" s="9">
        <v>1</v>
      </c>
      <c r="G3538" s="9">
        <v>11823</v>
      </c>
      <c r="H3538" s="9" t="s">
        <v>6185</v>
      </c>
      <c r="I3538" s="9" t="s">
        <v>7455</v>
      </c>
      <c r="J3538" s="9">
        <v>142</v>
      </c>
      <c r="K3538" s="9" t="s">
        <v>7500</v>
      </c>
      <c r="L3538" s="9" t="s">
        <v>7510</v>
      </c>
      <c r="M3538" s="9">
        <v>448.69</v>
      </c>
      <c r="N3538" s="9">
        <v>232.77</v>
      </c>
      <c r="O3538" s="9">
        <v>4</v>
      </c>
      <c r="P3538" s="9"/>
      <c r="Q3538" s="9">
        <v>1032</v>
      </c>
      <c r="R3538" s="9">
        <v>2</v>
      </c>
    </row>
    <row r="3539" spans="1:18" x14ac:dyDescent="0.3">
      <c r="A3539" s="9">
        <v>1362</v>
      </c>
      <c r="B3539" s="9" t="s">
        <v>3555</v>
      </c>
      <c r="C3539" s="9">
        <v>26</v>
      </c>
      <c r="D3539" s="9" t="s">
        <v>5021</v>
      </c>
      <c r="E3539" s="9" t="s">
        <v>5570</v>
      </c>
      <c r="F3539" s="9">
        <v>1</v>
      </c>
      <c r="G3539" s="9">
        <v>10279</v>
      </c>
      <c r="H3539" s="9" t="s">
        <v>5570</v>
      </c>
      <c r="I3539" s="9" t="s">
        <v>7456</v>
      </c>
      <c r="J3539" s="9">
        <v>104</v>
      </c>
      <c r="K3539" s="9" t="s">
        <v>7499</v>
      </c>
      <c r="L3539" s="9" t="s">
        <v>7510</v>
      </c>
      <c r="M3539" s="9">
        <v>1410.08</v>
      </c>
      <c r="N3539" s="9">
        <v>983.94</v>
      </c>
      <c r="O3539" s="9">
        <v>2</v>
      </c>
      <c r="P3539" s="9">
        <v>0.2</v>
      </c>
      <c r="Q3539" s="9">
        <v>399</v>
      </c>
      <c r="R3539" s="9">
        <v>7</v>
      </c>
    </row>
    <row r="3540" spans="1:18" x14ac:dyDescent="0.3">
      <c r="A3540" s="9">
        <v>1447</v>
      </c>
      <c r="B3540" s="9" t="s">
        <v>3556</v>
      </c>
      <c r="C3540" s="9">
        <v>50</v>
      </c>
      <c r="D3540" s="9" t="s">
        <v>5019</v>
      </c>
      <c r="E3540" s="9" t="s">
        <v>7126</v>
      </c>
      <c r="F3540" s="9">
        <v>1</v>
      </c>
      <c r="G3540" s="9">
        <v>10243</v>
      </c>
      <c r="H3540" s="9" t="s">
        <v>7126</v>
      </c>
      <c r="I3540" s="9" t="s">
        <v>7456</v>
      </c>
      <c r="J3540" s="9">
        <v>120</v>
      </c>
      <c r="K3540" s="9" t="s">
        <v>7488</v>
      </c>
      <c r="L3540" s="9" t="s">
        <v>7507</v>
      </c>
      <c r="M3540" s="9">
        <v>997.31</v>
      </c>
      <c r="N3540" s="9">
        <v>589.59</v>
      </c>
      <c r="O3540" s="9">
        <v>3</v>
      </c>
      <c r="P3540" s="9"/>
      <c r="Q3540" s="9">
        <v>1024</v>
      </c>
      <c r="R3540" s="9">
        <v>2</v>
      </c>
    </row>
    <row r="3541" spans="1:18" x14ac:dyDescent="0.3">
      <c r="A3541" s="9">
        <v>2257</v>
      </c>
      <c r="B3541" s="9" t="s">
        <v>3557</v>
      </c>
      <c r="C3541" s="9">
        <v>51</v>
      </c>
      <c r="D3541" s="9" t="s">
        <v>5020</v>
      </c>
      <c r="E3541" s="9" t="s">
        <v>5932</v>
      </c>
      <c r="F3541" s="9">
        <v>1</v>
      </c>
      <c r="G3541" s="9">
        <v>10674</v>
      </c>
      <c r="H3541" s="9" t="s">
        <v>5932</v>
      </c>
      <c r="I3541" s="9" t="s">
        <v>7456</v>
      </c>
      <c r="J3541" s="9">
        <v>128</v>
      </c>
      <c r="K3541" s="9" t="s">
        <v>7473</v>
      </c>
      <c r="L3541" s="9" t="s">
        <v>7509</v>
      </c>
      <c r="M3541" s="9">
        <v>1457.19</v>
      </c>
      <c r="N3541" s="9">
        <v>728.99</v>
      </c>
      <c r="O3541" s="9">
        <v>1</v>
      </c>
      <c r="P3541" s="9">
        <v>0.1</v>
      </c>
      <c r="Q3541" s="9">
        <v>625</v>
      </c>
      <c r="R3541" s="9">
        <v>3</v>
      </c>
    </row>
    <row r="3542" spans="1:18" x14ac:dyDescent="0.3">
      <c r="A3542" s="9">
        <v>1261</v>
      </c>
      <c r="B3542" s="9" t="s">
        <v>3558</v>
      </c>
      <c r="C3542" s="9">
        <v>30</v>
      </c>
      <c r="D3542" s="9" t="s">
        <v>5019</v>
      </c>
      <c r="E3542" s="9" t="s">
        <v>5851</v>
      </c>
      <c r="F3542" s="9">
        <v>0</v>
      </c>
      <c r="G3542" s="9">
        <v>12193</v>
      </c>
      <c r="H3542" s="9" t="s">
        <v>5851</v>
      </c>
      <c r="I3542" s="9" t="s">
        <v>7457</v>
      </c>
      <c r="J3542" s="9">
        <v>140</v>
      </c>
      <c r="K3542" s="9" t="s">
        <v>7468</v>
      </c>
      <c r="L3542" s="9" t="s">
        <v>7507</v>
      </c>
      <c r="M3542" s="9">
        <v>891.17</v>
      </c>
      <c r="N3542" s="9">
        <v>423.31</v>
      </c>
      <c r="O3542" s="9">
        <v>1</v>
      </c>
      <c r="P3542" s="9"/>
      <c r="Q3542" s="9">
        <v>819</v>
      </c>
      <c r="R3542" s="9">
        <v>5</v>
      </c>
    </row>
    <row r="3543" spans="1:18" x14ac:dyDescent="0.3">
      <c r="A3543" s="9">
        <v>1124</v>
      </c>
      <c r="B3543" s="9" t="s">
        <v>3559</v>
      </c>
      <c r="C3543" s="9">
        <v>39</v>
      </c>
      <c r="D3543" s="9" t="s">
        <v>5018</v>
      </c>
      <c r="E3543" s="9" t="s">
        <v>5945</v>
      </c>
      <c r="F3543" s="9">
        <v>0</v>
      </c>
      <c r="G3543" s="9">
        <v>13138</v>
      </c>
      <c r="H3543" s="9" t="s">
        <v>5945</v>
      </c>
      <c r="I3543" s="9" t="s">
        <v>7457</v>
      </c>
      <c r="J3543" s="9">
        <v>101</v>
      </c>
      <c r="K3543" s="9" t="s">
        <v>7478</v>
      </c>
      <c r="L3543" s="9" t="s">
        <v>7510</v>
      </c>
      <c r="M3543" s="9">
        <v>1240.73</v>
      </c>
      <c r="N3543" s="9">
        <v>574.27</v>
      </c>
      <c r="O3543" s="9">
        <v>2</v>
      </c>
      <c r="P3543" s="9">
        <v>0.2</v>
      </c>
      <c r="Q3543" s="9">
        <v>382</v>
      </c>
      <c r="R3543" s="9">
        <v>3</v>
      </c>
    </row>
    <row r="3544" spans="1:18" x14ac:dyDescent="0.3">
      <c r="A3544" s="9">
        <v>1910</v>
      </c>
      <c r="B3544" s="9" t="s">
        <v>3560</v>
      </c>
      <c r="C3544" s="9">
        <v>23</v>
      </c>
      <c r="D3544" s="9" t="s">
        <v>5019</v>
      </c>
      <c r="E3544" s="9" t="s">
        <v>5806</v>
      </c>
      <c r="F3544" s="9">
        <v>0</v>
      </c>
      <c r="G3544" s="9">
        <v>10102</v>
      </c>
      <c r="H3544" s="9" t="s">
        <v>5806</v>
      </c>
      <c r="I3544" s="9" t="s">
        <v>7456</v>
      </c>
      <c r="J3544" s="9">
        <v>140</v>
      </c>
      <c r="K3544" s="9" t="s">
        <v>7468</v>
      </c>
      <c r="L3544" s="9" t="s">
        <v>7507</v>
      </c>
      <c r="M3544" s="9">
        <v>1229</v>
      </c>
      <c r="N3544" s="9">
        <v>639.69000000000005</v>
      </c>
      <c r="O3544" s="9">
        <v>3</v>
      </c>
      <c r="P3544" s="9">
        <v>0.05</v>
      </c>
      <c r="Q3544" s="9">
        <v>741</v>
      </c>
      <c r="R3544" s="9">
        <v>5</v>
      </c>
    </row>
    <row r="3545" spans="1:18" x14ac:dyDescent="0.3">
      <c r="A3545" s="9">
        <v>1244</v>
      </c>
      <c r="B3545" s="9" t="s">
        <v>3561</v>
      </c>
      <c r="C3545" s="9">
        <v>24</v>
      </c>
      <c r="D3545" s="9" t="s">
        <v>5020</v>
      </c>
      <c r="E3545" s="9" t="s">
        <v>7060</v>
      </c>
      <c r="F3545" s="9">
        <v>0</v>
      </c>
      <c r="G3545" s="9">
        <v>12357</v>
      </c>
      <c r="H3545" s="9" t="s">
        <v>7060</v>
      </c>
      <c r="I3545" s="9" t="s">
        <v>7457</v>
      </c>
      <c r="J3545" s="9">
        <v>144</v>
      </c>
      <c r="K3545" s="9" t="s">
        <v>7462</v>
      </c>
      <c r="L3545" s="9" t="s">
        <v>7508</v>
      </c>
      <c r="M3545" s="9">
        <v>539.13</v>
      </c>
      <c r="N3545" s="9">
        <v>246.91</v>
      </c>
      <c r="O3545" s="9">
        <v>5</v>
      </c>
      <c r="P3545" s="9">
        <v>0.1</v>
      </c>
      <c r="Q3545" s="9">
        <v>338</v>
      </c>
      <c r="R3545" s="9">
        <v>5</v>
      </c>
    </row>
    <row r="3546" spans="1:18" x14ac:dyDescent="0.3">
      <c r="A3546" s="9">
        <v>1541</v>
      </c>
      <c r="B3546" s="9" t="s">
        <v>3562</v>
      </c>
      <c r="C3546" s="9">
        <v>48</v>
      </c>
      <c r="D3546" s="9" t="s">
        <v>5019</v>
      </c>
      <c r="E3546" s="9" t="s">
        <v>6062</v>
      </c>
      <c r="F3546" s="9">
        <v>0</v>
      </c>
      <c r="G3546" s="9">
        <v>13993</v>
      </c>
      <c r="H3546" s="9" t="s">
        <v>6062</v>
      </c>
      <c r="I3546" s="9" t="s">
        <v>7455</v>
      </c>
      <c r="J3546" s="9">
        <v>123</v>
      </c>
      <c r="K3546" s="9" t="s">
        <v>7502</v>
      </c>
      <c r="L3546" s="9" t="s">
        <v>7509</v>
      </c>
      <c r="M3546" s="9">
        <v>1447.83</v>
      </c>
      <c r="N3546" s="9">
        <v>637.85</v>
      </c>
      <c r="O3546" s="9">
        <v>2</v>
      </c>
      <c r="P3546" s="9"/>
      <c r="Q3546" s="9">
        <v>563</v>
      </c>
      <c r="R3546" s="9">
        <v>5</v>
      </c>
    </row>
    <row r="3547" spans="1:18" x14ac:dyDescent="0.3">
      <c r="A3547" s="9">
        <v>1484</v>
      </c>
      <c r="B3547" s="9" t="s">
        <v>3563</v>
      </c>
      <c r="C3547" s="9">
        <v>55</v>
      </c>
      <c r="D3547" s="9" t="s">
        <v>5023</v>
      </c>
      <c r="E3547" s="9" t="s">
        <v>6624</v>
      </c>
      <c r="F3547" s="9">
        <v>0</v>
      </c>
      <c r="G3547" s="9">
        <v>13708</v>
      </c>
      <c r="H3547" s="9" t="s">
        <v>6624</v>
      </c>
      <c r="I3547" s="9" t="s">
        <v>7456</v>
      </c>
      <c r="J3547" s="9">
        <v>147</v>
      </c>
      <c r="K3547" s="9" t="s">
        <v>7474</v>
      </c>
      <c r="L3547" s="9" t="s">
        <v>7509</v>
      </c>
      <c r="M3547" s="9">
        <v>81.819999999999993</v>
      </c>
      <c r="N3547" s="9">
        <v>41.66</v>
      </c>
      <c r="O3547" s="9">
        <v>4</v>
      </c>
      <c r="P3547" s="9"/>
      <c r="Q3547" s="9">
        <v>440</v>
      </c>
      <c r="R3547" s="9">
        <v>8</v>
      </c>
    </row>
    <row r="3548" spans="1:18" x14ac:dyDescent="0.3">
      <c r="A3548" s="9">
        <v>1121</v>
      </c>
      <c r="B3548" s="9" t="s">
        <v>3564</v>
      </c>
      <c r="C3548" s="9">
        <v>32</v>
      </c>
      <c r="D3548" s="9" t="s">
        <v>5022</v>
      </c>
      <c r="E3548" s="9" t="s">
        <v>5281</v>
      </c>
      <c r="F3548" s="9">
        <v>0</v>
      </c>
      <c r="G3548" s="9">
        <v>10116</v>
      </c>
      <c r="H3548" s="9" t="s">
        <v>5281</v>
      </c>
      <c r="I3548" s="9" t="s">
        <v>7456</v>
      </c>
      <c r="J3548" s="9">
        <v>113</v>
      </c>
      <c r="K3548" s="9" t="s">
        <v>7460</v>
      </c>
      <c r="L3548" s="9" t="s">
        <v>7510</v>
      </c>
      <c r="M3548" s="9">
        <v>1164.6300000000001</v>
      </c>
      <c r="N3548" s="9">
        <v>677.93</v>
      </c>
      <c r="O3548" s="9">
        <v>3</v>
      </c>
      <c r="P3548" s="9"/>
      <c r="Q3548" s="9">
        <v>448</v>
      </c>
      <c r="R3548" s="9">
        <v>5</v>
      </c>
    </row>
    <row r="3549" spans="1:18" x14ac:dyDescent="0.3">
      <c r="A3549" s="9">
        <v>1124</v>
      </c>
      <c r="B3549" s="9" t="s">
        <v>3565</v>
      </c>
      <c r="C3549" s="9">
        <v>64</v>
      </c>
      <c r="D3549" s="9" t="s">
        <v>5019</v>
      </c>
      <c r="E3549" s="9" t="s">
        <v>6769</v>
      </c>
      <c r="F3549" s="9">
        <v>0</v>
      </c>
      <c r="G3549" s="9">
        <v>11495</v>
      </c>
      <c r="H3549" s="9" t="s">
        <v>6769</v>
      </c>
      <c r="I3549" s="9" t="s">
        <v>7455</v>
      </c>
      <c r="J3549" s="9">
        <v>116</v>
      </c>
      <c r="K3549" s="9" t="s">
        <v>7480</v>
      </c>
      <c r="L3549" s="9" t="s">
        <v>7507</v>
      </c>
      <c r="M3549" s="9">
        <v>1450.06</v>
      </c>
      <c r="N3549" s="9"/>
      <c r="O3549" s="9">
        <v>3</v>
      </c>
      <c r="P3549" s="9">
        <v>0.05</v>
      </c>
      <c r="Q3549" s="9">
        <v>382</v>
      </c>
      <c r="R3549" s="9">
        <v>3</v>
      </c>
    </row>
    <row r="3550" spans="1:18" x14ac:dyDescent="0.3">
      <c r="A3550" s="9">
        <v>1169</v>
      </c>
      <c r="B3550" s="9" t="s">
        <v>3566</v>
      </c>
      <c r="C3550" s="9">
        <v>54</v>
      </c>
      <c r="D3550" s="9" t="s">
        <v>5022</v>
      </c>
      <c r="E3550" s="9" t="s">
        <v>7127</v>
      </c>
      <c r="F3550" s="9">
        <v>0</v>
      </c>
      <c r="G3550" s="9">
        <v>10762</v>
      </c>
      <c r="H3550" s="9" t="s">
        <v>7127</v>
      </c>
      <c r="I3550" s="9" t="s">
        <v>7456</v>
      </c>
      <c r="J3550" s="9">
        <v>126</v>
      </c>
      <c r="K3550" s="9" t="s">
        <v>7469</v>
      </c>
      <c r="L3550" s="9" t="s">
        <v>7510</v>
      </c>
      <c r="M3550" s="9">
        <v>541.41999999999996</v>
      </c>
      <c r="N3550" s="9">
        <v>223.77</v>
      </c>
      <c r="O3550" s="9">
        <v>2</v>
      </c>
      <c r="P3550" s="9">
        <v>0.1</v>
      </c>
      <c r="Q3550" s="9">
        <v>767</v>
      </c>
      <c r="R3550" s="9">
        <v>5</v>
      </c>
    </row>
    <row r="3551" spans="1:18" x14ac:dyDescent="0.3">
      <c r="A3551" s="9">
        <v>1123</v>
      </c>
      <c r="B3551" s="9" t="s">
        <v>3567</v>
      </c>
      <c r="C3551" s="9">
        <v>63</v>
      </c>
      <c r="D3551" s="9" t="s">
        <v>5019</v>
      </c>
      <c r="E3551" s="9" t="s">
        <v>6664</v>
      </c>
      <c r="F3551" s="9">
        <v>0</v>
      </c>
      <c r="G3551" s="9">
        <v>13392</v>
      </c>
      <c r="H3551" s="9" t="s">
        <v>6664</v>
      </c>
      <c r="I3551" s="9" t="s">
        <v>7456</v>
      </c>
      <c r="J3551" s="9">
        <v>131</v>
      </c>
      <c r="K3551" s="9" t="s">
        <v>7504</v>
      </c>
      <c r="L3551" s="9" t="s">
        <v>7507</v>
      </c>
      <c r="M3551" s="9">
        <v>989.76</v>
      </c>
      <c r="N3551" s="9">
        <v>406.19</v>
      </c>
      <c r="O3551" s="9">
        <v>3</v>
      </c>
      <c r="P3551" s="9"/>
      <c r="Q3551" s="9">
        <v>393</v>
      </c>
      <c r="R3551" s="9">
        <v>5</v>
      </c>
    </row>
    <row r="3552" spans="1:18" x14ac:dyDescent="0.3">
      <c r="A3552" s="9">
        <v>2058</v>
      </c>
      <c r="B3552" s="9" t="s">
        <v>3568</v>
      </c>
      <c r="C3552" s="9">
        <v>35</v>
      </c>
      <c r="D3552" s="9" t="s">
        <v>5020</v>
      </c>
      <c r="E3552" s="9" t="s">
        <v>6041</v>
      </c>
      <c r="F3552" s="9">
        <v>0</v>
      </c>
      <c r="G3552" s="9">
        <v>13506</v>
      </c>
      <c r="H3552" s="9" t="s">
        <v>6041</v>
      </c>
      <c r="I3552" s="9" t="s">
        <v>7456</v>
      </c>
      <c r="J3552" s="9">
        <v>101</v>
      </c>
      <c r="K3552" s="9" t="s">
        <v>7478</v>
      </c>
      <c r="L3552" s="9" t="s">
        <v>7508</v>
      </c>
      <c r="M3552" s="9">
        <v>865.22</v>
      </c>
      <c r="N3552" s="9">
        <v>415.49</v>
      </c>
      <c r="O3552" s="9">
        <v>3</v>
      </c>
      <c r="P3552" s="9">
        <v>0.2</v>
      </c>
      <c r="Q3552" s="9">
        <v>619</v>
      </c>
      <c r="R3552" s="9">
        <v>4</v>
      </c>
    </row>
    <row r="3553" spans="1:18" x14ac:dyDescent="0.3">
      <c r="A3553" s="9">
        <v>2110</v>
      </c>
      <c r="B3553" s="9" t="s">
        <v>3569</v>
      </c>
      <c r="C3553" s="9">
        <v>62</v>
      </c>
      <c r="D3553" s="9" t="s">
        <v>5018</v>
      </c>
      <c r="E3553" s="9" t="s">
        <v>5555</v>
      </c>
      <c r="F3553" s="9">
        <v>0</v>
      </c>
      <c r="G3553" s="9">
        <v>13441</v>
      </c>
      <c r="H3553" s="9" t="s">
        <v>5555</v>
      </c>
      <c r="I3553" s="9" t="s">
        <v>7455</v>
      </c>
      <c r="J3553" s="9">
        <v>117</v>
      </c>
      <c r="K3553" s="9" t="s">
        <v>7483</v>
      </c>
      <c r="L3553" s="9" t="s">
        <v>7509</v>
      </c>
      <c r="M3553" s="9">
        <v>1154.19</v>
      </c>
      <c r="N3553" s="9">
        <v>527.51</v>
      </c>
      <c r="O3553" s="9">
        <v>4</v>
      </c>
      <c r="P3553" s="9">
        <v>0.2</v>
      </c>
      <c r="Q3553" s="9">
        <v>946</v>
      </c>
      <c r="R3553" s="9">
        <v>2</v>
      </c>
    </row>
    <row r="3554" spans="1:18" x14ac:dyDescent="0.3">
      <c r="A3554" s="9">
        <v>1645</v>
      </c>
      <c r="B3554" s="9" t="s">
        <v>3570</v>
      </c>
      <c r="C3554" s="9">
        <v>72</v>
      </c>
      <c r="D3554" s="9" t="s">
        <v>5018</v>
      </c>
      <c r="E3554" s="9" t="s">
        <v>7128</v>
      </c>
      <c r="F3554" s="9">
        <v>0</v>
      </c>
      <c r="G3554" s="9">
        <v>12785</v>
      </c>
      <c r="H3554" s="9" t="s">
        <v>7128</v>
      </c>
      <c r="I3554" s="9" t="s">
        <v>7457</v>
      </c>
      <c r="J3554" s="9">
        <v>116</v>
      </c>
      <c r="K3554" s="9" t="s">
        <v>7480</v>
      </c>
      <c r="L3554" s="9" t="s">
        <v>7509</v>
      </c>
      <c r="M3554" s="9">
        <v>1305.96</v>
      </c>
      <c r="N3554" s="9">
        <v>733.66</v>
      </c>
      <c r="O3554" s="9">
        <v>4</v>
      </c>
      <c r="P3554" s="9"/>
      <c r="Q3554" s="9">
        <v>344</v>
      </c>
      <c r="R3554" s="9">
        <v>7</v>
      </c>
    </row>
    <row r="3555" spans="1:18" x14ac:dyDescent="0.3">
      <c r="A3555" s="9">
        <v>1785</v>
      </c>
      <c r="B3555" s="9" t="s">
        <v>3571</v>
      </c>
      <c r="C3555" s="9">
        <v>33</v>
      </c>
      <c r="D3555" s="9" t="s">
        <v>5022</v>
      </c>
      <c r="E3555" s="9" t="s">
        <v>6715</v>
      </c>
      <c r="F3555" s="9">
        <v>1</v>
      </c>
      <c r="G3555" s="9">
        <v>11723</v>
      </c>
      <c r="H3555" s="9" t="s">
        <v>6715</v>
      </c>
      <c r="I3555" s="9" t="s">
        <v>7457</v>
      </c>
      <c r="J3555" s="9">
        <v>137</v>
      </c>
      <c r="K3555" s="9" t="s">
        <v>7484</v>
      </c>
      <c r="L3555" s="9" t="s">
        <v>7507</v>
      </c>
      <c r="M3555" s="9">
        <v>924.41</v>
      </c>
      <c r="N3555" s="9">
        <v>496.15</v>
      </c>
      <c r="O3555" s="9">
        <v>5</v>
      </c>
      <c r="P3555" s="9"/>
      <c r="Q3555" s="9">
        <v>1553</v>
      </c>
      <c r="R3555" s="9">
        <v>1</v>
      </c>
    </row>
    <row r="3556" spans="1:18" x14ac:dyDescent="0.3">
      <c r="A3556" s="9">
        <v>1200</v>
      </c>
      <c r="B3556" s="9" t="s">
        <v>3572</v>
      </c>
      <c r="C3556" s="9">
        <v>37</v>
      </c>
      <c r="D3556" s="9" t="s">
        <v>5020</v>
      </c>
      <c r="E3556" s="9" t="s">
        <v>6369</v>
      </c>
      <c r="F3556" s="9">
        <v>0</v>
      </c>
      <c r="G3556" s="9">
        <v>12234</v>
      </c>
      <c r="H3556" s="9" t="s">
        <v>6369</v>
      </c>
      <c r="I3556" s="9" t="s">
        <v>7456</v>
      </c>
      <c r="J3556" s="9">
        <v>110</v>
      </c>
      <c r="K3556" s="9" t="s">
        <v>7493</v>
      </c>
      <c r="L3556" s="9" t="s">
        <v>7509</v>
      </c>
      <c r="M3556" s="9">
        <v>1233.06</v>
      </c>
      <c r="N3556" s="9">
        <v>613.36</v>
      </c>
      <c r="O3556" s="9">
        <v>4</v>
      </c>
      <c r="P3556" s="9">
        <v>0.1</v>
      </c>
      <c r="Q3556" s="9">
        <v>673</v>
      </c>
      <c r="R3556" s="9">
        <v>5</v>
      </c>
    </row>
    <row r="3557" spans="1:18" x14ac:dyDescent="0.3">
      <c r="A3557" s="9">
        <v>1368</v>
      </c>
      <c r="B3557" s="9" t="s">
        <v>3573</v>
      </c>
      <c r="C3557" s="9">
        <v>25</v>
      </c>
      <c r="D3557" s="9" t="s">
        <v>5020</v>
      </c>
      <c r="E3557" s="9" t="s">
        <v>7129</v>
      </c>
      <c r="F3557" s="9">
        <v>1</v>
      </c>
      <c r="G3557" s="9">
        <v>13659</v>
      </c>
      <c r="H3557" s="9" t="s">
        <v>7129</v>
      </c>
      <c r="I3557" s="9" t="s">
        <v>7457</v>
      </c>
      <c r="J3557" s="9">
        <v>138</v>
      </c>
      <c r="K3557" s="9" t="s">
        <v>7464</v>
      </c>
      <c r="L3557" s="9" t="s">
        <v>7507</v>
      </c>
      <c r="M3557" s="9">
        <v>502.81</v>
      </c>
      <c r="N3557" s="9">
        <v>326.86</v>
      </c>
      <c r="O3557" s="9">
        <v>5</v>
      </c>
      <c r="P3557" s="9"/>
      <c r="Q3557" s="9">
        <v>1560</v>
      </c>
      <c r="R3557" s="9">
        <v>3</v>
      </c>
    </row>
    <row r="3558" spans="1:18" x14ac:dyDescent="0.3">
      <c r="A3558" s="9">
        <v>1796</v>
      </c>
      <c r="B3558" s="9" t="s">
        <v>3574</v>
      </c>
      <c r="C3558" s="9">
        <v>150</v>
      </c>
      <c r="D3558" s="9" t="s">
        <v>5020</v>
      </c>
      <c r="E3558" s="9" t="s">
        <v>7130</v>
      </c>
      <c r="F3558" s="9">
        <v>0</v>
      </c>
      <c r="G3558" s="9">
        <v>10784</v>
      </c>
      <c r="H3558" s="9" t="s">
        <v>7130</v>
      </c>
      <c r="I3558" s="9" t="s">
        <v>7456</v>
      </c>
      <c r="J3558" s="9">
        <v>144</v>
      </c>
      <c r="K3558" s="9" t="s">
        <v>7462</v>
      </c>
      <c r="L3558" s="9" t="s">
        <v>7510</v>
      </c>
      <c r="M3558" s="9">
        <v>381.45</v>
      </c>
      <c r="N3558" s="9">
        <v>210.36</v>
      </c>
      <c r="O3558" s="9">
        <v>4</v>
      </c>
      <c r="P3558" s="9">
        <v>0.1</v>
      </c>
      <c r="Q3558" s="9">
        <v>788</v>
      </c>
      <c r="R3558" s="9">
        <v>5</v>
      </c>
    </row>
    <row r="3559" spans="1:18" x14ac:dyDescent="0.3">
      <c r="A3559" s="9">
        <v>1076</v>
      </c>
      <c r="B3559" s="9" t="s">
        <v>3575</v>
      </c>
      <c r="C3559" s="9">
        <v>23</v>
      </c>
      <c r="D3559" s="9" t="s">
        <v>5023</v>
      </c>
      <c r="E3559" s="9" t="s">
        <v>5477</v>
      </c>
      <c r="F3559" s="9">
        <v>1</v>
      </c>
      <c r="G3559" s="9">
        <v>11492</v>
      </c>
      <c r="H3559" s="9" t="s">
        <v>5477</v>
      </c>
      <c r="I3559" s="9" t="s">
        <v>7455</v>
      </c>
      <c r="J3559" s="9">
        <v>131</v>
      </c>
      <c r="K3559" s="9" t="s">
        <v>7504</v>
      </c>
      <c r="L3559" s="9" t="s">
        <v>7508</v>
      </c>
      <c r="M3559" s="9">
        <v>674.47</v>
      </c>
      <c r="N3559" s="9">
        <v>288.31</v>
      </c>
      <c r="O3559" s="9">
        <v>5</v>
      </c>
      <c r="P3559" s="9">
        <v>0.1</v>
      </c>
      <c r="Q3559" s="9">
        <v>1202</v>
      </c>
      <c r="R3559" s="9">
        <v>2</v>
      </c>
    </row>
    <row r="3560" spans="1:18" x14ac:dyDescent="0.3">
      <c r="A3560" s="9">
        <v>1058</v>
      </c>
      <c r="B3560" s="9" t="s">
        <v>3576</v>
      </c>
      <c r="C3560" s="9">
        <v>27</v>
      </c>
      <c r="D3560" s="9" t="s">
        <v>5021</v>
      </c>
      <c r="E3560" s="9" t="s">
        <v>7131</v>
      </c>
      <c r="F3560" s="9">
        <v>1</v>
      </c>
      <c r="G3560" s="9">
        <v>13732</v>
      </c>
      <c r="H3560" s="9" t="s">
        <v>7131</v>
      </c>
      <c r="I3560" s="9" t="s">
        <v>7455</v>
      </c>
      <c r="J3560" s="9">
        <v>110</v>
      </c>
      <c r="K3560" s="9" t="s">
        <v>7493</v>
      </c>
      <c r="L3560" s="9" t="s">
        <v>7507</v>
      </c>
      <c r="M3560" s="9">
        <v>1032.72</v>
      </c>
      <c r="N3560" s="9">
        <v>504.72</v>
      </c>
      <c r="O3560" s="9">
        <v>4</v>
      </c>
      <c r="P3560" s="9"/>
      <c r="Q3560" s="9">
        <v>1078</v>
      </c>
      <c r="R3560" s="9">
        <v>3</v>
      </c>
    </row>
    <row r="3561" spans="1:18" x14ac:dyDescent="0.3">
      <c r="A3561" s="9">
        <v>1430</v>
      </c>
      <c r="B3561" s="9" t="s">
        <v>3577</v>
      </c>
      <c r="C3561" s="9">
        <v>44</v>
      </c>
      <c r="D3561" s="9" t="s">
        <v>5019</v>
      </c>
      <c r="E3561" s="9" t="s">
        <v>7132</v>
      </c>
      <c r="F3561" s="9">
        <v>0</v>
      </c>
      <c r="G3561" s="9">
        <v>10706</v>
      </c>
      <c r="H3561" s="9" t="s">
        <v>7132</v>
      </c>
      <c r="I3561" s="9" t="s">
        <v>7456</v>
      </c>
      <c r="J3561" s="9">
        <v>149</v>
      </c>
      <c r="K3561" s="9" t="s">
        <v>7467</v>
      </c>
      <c r="L3561" s="9" t="s">
        <v>7508</v>
      </c>
      <c r="M3561" s="9">
        <v>321.51</v>
      </c>
      <c r="N3561" s="9">
        <v>222.49</v>
      </c>
      <c r="O3561" s="9">
        <v>4</v>
      </c>
      <c r="P3561" s="9"/>
      <c r="Q3561" s="9">
        <v>466</v>
      </c>
      <c r="R3561" s="9">
        <v>3</v>
      </c>
    </row>
    <row r="3562" spans="1:18" x14ac:dyDescent="0.3">
      <c r="A3562" s="9">
        <v>1637</v>
      </c>
      <c r="B3562" s="9" t="s">
        <v>3578</v>
      </c>
      <c r="C3562" s="9">
        <v>28</v>
      </c>
      <c r="D3562" s="9" t="s">
        <v>5020</v>
      </c>
      <c r="E3562" s="9" t="s">
        <v>6552</v>
      </c>
      <c r="F3562" s="9">
        <v>1</v>
      </c>
      <c r="G3562" s="9">
        <v>12923</v>
      </c>
      <c r="H3562" s="9" t="s">
        <v>6552</v>
      </c>
      <c r="I3562" s="9" t="s">
        <v>7456</v>
      </c>
      <c r="J3562" s="9">
        <v>134</v>
      </c>
      <c r="K3562" s="9" t="s">
        <v>7482</v>
      </c>
      <c r="L3562" s="9" t="s">
        <v>7510</v>
      </c>
      <c r="M3562" s="9">
        <v>1036.51</v>
      </c>
      <c r="N3562" s="9">
        <v>718.4</v>
      </c>
      <c r="O3562" s="9">
        <v>2</v>
      </c>
      <c r="P3562" s="9"/>
      <c r="Q3562" s="9">
        <v>1063</v>
      </c>
      <c r="R3562" s="9">
        <v>3</v>
      </c>
    </row>
    <row r="3563" spans="1:18" x14ac:dyDescent="0.3">
      <c r="A3563" s="9">
        <v>1108</v>
      </c>
      <c r="B3563" s="9" t="s">
        <v>3579</v>
      </c>
      <c r="C3563" s="9">
        <v>43</v>
      </c>
      <c r="D3563" s="9" t="s">
        <v>5020</v>
      </c>
      <c r="E3563" s="9" t="s">
        <v>7133</v>
      </c>
      <c r="F3563" s="9">
        <v>0</v>
      </c>
      <c r="G3563" s="9">
        <v>10795</v>
      </c>
      <c r="H3563" s="9" t="s">
        <v>7133</v>
      </c>
      <c r="I3563" s="9" t="s">
        <v>7456</v>
      </c>
      <c r="J3563" s="9">
        <v>106</v>
      </c>
      <c r="K3563" s="9" t="s">
        <v>7477</v>
      </c>
      <c r="L3563" s="9" t="s">
        <v>7510</v>
      </c>
      <c r="M3563" s="9">
        <v>621.44000000000005</v>
      </c>
      <c r="N3563" s="9">
        <v>296.05</v>
      </c>
      <c r="O3563" s="9">
        <v>4</v>
      </c>
      <c r="P3563" s="9">
        <v>0.2</v>
      </c>
      <c r="Q3563" s="9">
        <v>407</v>
      </c>
      <c r="R3563" s="9">
        <v>5</v>
      </c>
    </row>
    <row r="3564" spans="1:18" x14ac:dyDescent="0.3">
      <c r="A3564" s="9">
        <v>2007</v>
      </c>
      <c r="B3564" s="9" t="s">
        <v>3580</v>
      </c>
      <c r="C3564" s="9">
        <v>43</v>
      </c>
      <c r="D3564" s="9" t="s">
        <v>5020</v>
      </c>
      <c r="E3564" s="9" t="s">
        <v>6456</v>
      </c>
      <c r="F3564" s="9">
        <v>0</v>
      </c>
      <c r="G3564" s="9">
        <v>10472</v>
      </c>
      <c r="H3564" s="9" t="s">
        <v>6456</v>
      </c>
      <c r="I3564" s="9" t="s">
        <v>7457</v>
      </c>
      <c r="J3564" s="9">
        <v>128</v>
      </c>
      <c r="K3564" s="9" t="s">
        <v>7473</v>
      </c>
      <c r="L3564" s="9" t="s">
        <v>7510</v>
      </c>
      <c r="M3564" s="9">
        <v>1203.58</v>
      </c>
      <c r="N3564" s="9">
        <v>541.82000000000005</v>
      </c>
      <c r="O3564" s="9">
        <v>5</v>
      </c>
      <c r="P3564" s="9"/>
      <c r="Q3564" s="9">
        <v>580</v>
      </c>
      <c r="R3564" s="9">
        <v>5</v>
      </c>
    </row>
    <row r="3565" spans="1:18" x14ac:dyDescent="0.3">
      <c r="A3565" s="9">
        <v>2301</v>
      </c>
      <c r="B3565" s="9" t="s">
        <v>3581</v>
      </c>
      <c r="C3565" s="9">
        <v>32</v>
      </c>
      <c r="D3565" s="9" t="s">
        <v>5018</v>
      </c>
      <c r="E3565" s="9" t="s">
        <v>7134</v>
      </c>
      <c r="F3565" s="9">
        <v>1</v>
      </c>
      <c r="G3565" s="9">
        <v>12603</v>
      </c>
      <c r="H3565" s="9" t="s">
        <v>7134</v>
      </c>
      <c r="I3565" s="9" t="s">
        <v>7455</v>
      </c>
      <c r="J3565" s="9">
        <v>128</v>
      </c>
      <c r="K3565" s="9" t="s">
        <v>7473</v>
      </c>
      <c r="L3565" s="9" t="s">
        <v>7507</v>
      </c>
      <c r="M3565" s="9">
        <v>103.41</v>
      </c>
      <c r="N3565" s="9">
        <v>56.74</v>
      </c>
      <c r="O3565" s="9">
        <v>2</v>
      </c>
      <c r="P3565" s="9"/>
      <c r="Q3565" s="9">
        <v>781</v>
      </c>
      <c r="R3565" s="9">
        <v>3</v>
      </c>
    </row>
    <row r="3566" spans="1:18" x14ac:dyDescent="0.3">
      <c r="A3566" s="9">
        <v>1067</v>
      </c>
      <c r="B3566" s="9" t="s">
        <v>3582</v>
      </c>
      <c r="C3566" s="9">
        <v>39</v>
      </c>
      <c r="D3566" s="9" t="s">
        <v>5020</v>
      </c>
      <c r="E3566" s="9" t="s">
        <v>6185</v>
      </c>
      <c r="F3566" s="9">
        <v>0</v>
      </c>
      <c r="G3566" s="9">
        <v>13525</v>
      </c>
      <c r="H3566" s="9" t="s">
        <v>6185</v>
      </c>
      <c r="I3566" s="9" t="s">
        <v>7456</v>
      </c>
      <c r="J3566" s="9">
        <v>113</v>
      </c>
      <c r="K3566" s="9" t="s">
        <v>7460</v>
      </c>
      <c r="L3566" s="9" t="s">
        <v>7508</v>
      </c>
      <c r="M3566" s="9">
        <v>1018.57</v>
      </c>
      <c r="N3566" s="9">
        <v>554.54999999999995</v>
      </c>
      <c r="O3566" s="9">
        <v>5</v>
      </c>
      <c r="P3566" s="9">
        <v>0.1</v>
      </c>
      <c r="Q3566" s="9">
        <v>687</v>
      </c>
      <c r="R3566" s="9">
        <v>3</v>
      </c>
    </row>
    <row r="3567" spans="1:18" x14ac:dyDescent="0.3">
      <c r="A3567" s="9">
        <v>2092</v>
      </c>
      <c r="B3567" s="9" t="s">
        <v>3583</v>
      </c>
      <c r="C3567" s="9">
        <v>32</v>
      </c>
      <c r="D3567" s="9" t="s">
        <v>5019</v>
      </c>
      <c r="E3567" s="9" t="s">
        <v>6697</v>
      </c>
      <c r="F3567" s="9">
        <v>0</v>
      </c>
      <c r="G3567" s="9">
        <v>13517</v>
      </c>
      <c r="H3567" s="9" t="s">
        <v>6697</v>
      </c>
      <c r="I3567" s="9" t="s">
        <v>7457</v>
      </c>
      <c r="J3567" s="9">
        <v>141</v>
      </c>
      <c r="K3567" s="9" t="s">
        <v>7490</v>
      </c>
      <c r="L3567" s="9" t="s">
        <v>7508</v>
      </c>
      <c r="M3567" s="9">
        <v>992.24</v>
      </c>
      <c r="N3567" s="9">
        <v>518.98</v>
      </c>
      <c r="O3567" s="9">
        <v>4</v>
      </c>
      <c r="P3567" s="9"/>
      <c r="Q3567" s="9">
        <v>410</v>
      </c>
      <c r="R3567" s="9">
        <v>5</v>
      </c>
    </row>
    <row r="3568" spans="1:18" x14ac:dyDescent="0.3">
      <c r="A3568" s="9">
        <v>2188</v>
      </c>
      <c r="B3568" s="9" t="s">
        <v>3584</v>
      </c>
      <c r="C3568" s="9">
        <v>35</v>
      </c>
      <c r="D3568" s="9" t="s">
        <v>5020</v>
      </c>
      <c r="E3568" s="9" t="s">
        <v>5160</v>
      </c>
      <c r="F3568" s="9">
        <v>0</v>
      </c>
      <c r="G3568" s="9">
        <v>10681</v>
      </c>
      <c r="H3568" s="9" t="s">
        <v>5160</v>
      </c>
      <c r="I3568" s="9" t="s">
        <v>7456</v>
      </c>
      <c r="J3568" s="9">
        <v>112</v>
      </c>
      <c r="K3568" s="9" t="s">
        <v>7492</v>
      </c>
      <c r="L3568" s="9" t="s">
        <v>7509</v>
      </c>
      <c r="M3568" s="9">
        <v>1414.36</v>
      </c>
      <c r="N3568" s="9">
        <v>790.35</v>
      </c>
      <c r="O3568" s="9">
        <v>4</v>
      </c>
      <c r="P3568" s="9"/>
      <c r="Q3568" s="9">
        <v>606</v>
      </c>
      <c r="R3568" s="9">
        <v>3</v>
      </c>
    </row>
    <row r="3569" spans="1:18" x14ac:dyDescent="0.3">
      <c r="A3569" s="9">
        <v>1304</v>
      </c>
      <c r="B3569" s="9" t="s">
        <v>3585</v>
      </c>
      <c r="C3569" s="9">
        <v>27</v>
      </c>
      <c r="D3569" s="9" t="s">
        <v>5019</v>
      </c>
      <c r="E3569" s="9" t="s">
        <v>7135</v>
      </c>
      <c r="F3569" s="9">
        <v>0</v>
      </c>
      <c r="G3569" s="9">
        <v>10093</v>
      </c>
      <c r="H3569" s="9" t="s">
        <v>7135</v>
      </c>
      <c r="I3569" s="9" t="s">
        <v>7455</v>
      </c>
      <c r="J3569" s="9">
        <v>140</v>
      </c>
      <c r="K3569" s="9" t="s">
        <v>7468</v>
      </c>
      <c r="L3569" s="9" t="s">
        <v>7507</v>
      </c>
      <c r="M3569" s="9">
        <v>1084.3800000000001</v>
      </c>
      <c r="N3569" s="9">
        <v>509.29</v>
      </c>
      <c r="O3569" s="9">
        <v>5</v>
      </c>
      <c r="P3569" s="9"/>
      <c r="Q3569" s="9">
        <v>522</v>
      </c>
      <c r="R3569" s="9">
        <v>6</v>
      </c>
    </row>
    <row r="3570" spans="1:18" x14ac:dyDescent="0.3">
      <c r="A3570" s="9">
        <v>1673</v>
      </c>
      <c r="B3570" s="9" t="s">
        <v>3586</v>
      </c>
      <c r="C3570" s="9">
        <v>41</v>
      </c>
      <c r="D3570" s="9" t="s">
        <v>5023</v>
      </c>
      <c r="E3570" s="9" t="s">
        <v>6111</v>
      </c>
      <c r="F3570" s="9">
        <v>0</v>
      </c>
      <c r="G3570" s="9">
        <v>10735</v>
      </c>
      <c r="H3570" s="9" t="s">
        <v>6111</v>
      </c>
      <c r="I3570" s="9" t="s">
        <v>7455</v>
      </c>
      <c r="J3570" s="9">
        <v>102</v>
      </c>
      <c r="K3570" s="9" t="s">
        <v>7494</v>
      </c>
      <c r="L3570" s="9" t="s">
        <v>7509</v>
      </c>
      <c r="M3570" s="9">
        <v>1204.6400000000001</v>
      </c>
      <c r="N3570" s="9">
        <v>523.39</v>
      </c>
      <c r="O3570" s="9">
        <v>3</v>
      </c>
      <c r="P3570" s="9"/>
      <c r="Q3570" s="9">
        <v>626</v>
      </c>
      <c r="R3570" s="9">
        <v>4</v>
      </c>
    </row>
    <row r="3571" spans="1:18" x14ac:dyDescent="0.3">
      <c r="A3571" s="9">
        <v>1364</v>
      </c>
      <c r="B3571" s="9" t="s">
        <v>3587</v>
      </c>
      <c r="C3571" s="9">
        <v>30</v>
      </c>
      <c r="D3571" s="9" t="s">
        <v>5021</v>
      </c>
      <c r="E3571" s="9" t="s">
        <v>6008</v>
      </c>
      <c r="F3571" s="9">
        <v>0</v>
      </c>
      <c r="G3571" s="9">
        <v>12837</v>
      </c>
      <c r="H3571" s="9" t="s">
        <v>6008</v>
      </c>
      <c r="I3571" s="9" t="s">
        <v>7455</v>
      </c>
      <c r="J3571" s="9">
        <v>108</v>
      </c>
      <c r="K3571" s="9" t="s">
        <v>7496</v>
      </c>
      <c r="L3571" s="9" t="s">
        <v>7509</v>
      </c>
      <c r="M3571" s="9">
        <v>1361.66</v>
      </c>
      <c r="N3571" s="9">
        <v>777.7</v>
      </c>
      <c r="O3571" s="9">
        <v>2</v>
      </c>
      <c r="P3571" s="9"/>
      <c r="Q3571" s="9">
        <v>1042</v>
      </c>
      <c r="R3571" s="9">
        <v>6</v>
      </c>
    </row>
    <row r="3572" spans="1:18" x14ac:dyDescent="0.3">
      <c r="A3572" s="9">
        <v>1820</v>
      </c>
      <c r="B3572" s="9" t="s">
        <v>3588</v>
      </c>
      <c r="C3572" s="9">
        <v>22</v>
      </c>
      <c r="D3572" s="9" t="s">
        <v>5018</v>
      </c>
      <c r="E3572" s="9" t="s">
        <v>6297</v>
      </c>
      <c r="F3572" s="9">
        <v>0</v>
      </c>
      <c r="G3572" s="9">
        <v>12041</v>
      </c>
      <c r="H3572" s="9" t="s">
        <v>6297</v>
      </c>
      <c r="I3572" s="9" t="s">
        <v>7456</v>
      </c>
      <c r="J3572" s="9">
        <v>142</v>
      </c>
      <c r="K3572" s="9" t="s">
        <v>7500</v>
      </c>
      <c r="L3572" s="9" t="s">
        <v>7507</v>
      </c>
      <c r="M3572" s="9">
        <v>1028.83</v>
      </c>
      <c r="N3572" s="9">
        <v>699.38</v>
      </c>
      <c r="O3572" s="9">
        <v>2</v>
      </c>
      <c r="P3572" s="9"/>
      <c r="Q3572" s="9">
        <v>501</v>
      </c>
      <c r="R3572" s="9">
        <v>6</v>
      </c>
    </row>
    <row r="3573" spans="1:18" x14ac:dyDescent="0.3">
      <c r="A3573" s="9">
        <v>2402</v>
      </c>
      <c r="B3573" s="9" t="s">
        <v>3589</v>
      </c>
      <c r="C3573" s="9">
        <v>48</v>
      </c>
      <c r="D3573" s="9" t="s">
        <v>5019</v>
      </c>
      <c r="E3573" s="9" t="s">
        <v>5343</v>
      </c>
      <c r="F3573" s="9">
        <v>1</v>
      </c>
      <c r="G3573" s="9">
        <v>12085</v>
      </c>
      <c r="H3573" s="9" t="s">
        <v>5343</v>
      </c>
      <c r="I3573" s="9" t="s">
        <v>7455</v>
      </c>
      <c r="J3573" s="9">
        <v>109</v>
      </c>
      <c r="K3573" s="9" t="s">
        <v>7466</v>
      </c>
      <c r="L3573" s="9" t="s">
        <v>7512</v>
      </c>
      <c r="M3573" s="9">
        <v>470.72</v>
      </c>
      <c r="N3573" s="9">
        <v>207.74</v>
      </c>
      <c r="O3573" s="9">
        <v>4</v>
      </c>
      <c r="P3573" s="9">
        <v>0.2</v>
      </c>
      <c r="Q3573" s="9">
        <v>935</v>
      </c>
      <c r="R3573" s="9">
        <v>3</v>
      </c>
    </row>
    <row r="3574" spans="1:18" x14ac:dyDescent="0.3">
      <c r="A3574" s="9">
        <v>1342</v>
      </c>
      <c r="B3574" s="9" t="s">
        <v>3590</v>
      </c>
      <c r="C3574" s="9">
        <v>49</v>
      </c>
      <c r="D3574" s="9" t="s">
        <v>5022</v>
      </c>
      <c r="E3574" s="9" t="s">
        <v>6346</v>
      </c>
      <c r="F3574" s="9">
        <v>0</v>
      </c>
      <c r="G3574" s="9">
        <v>12829</v>
      </c>
      <c r="H3574" s="9" t="s">
        <v>6346</v>
      </c>
      <c r="I3574" s="9" t="s">
        <v>7456</v>
      </c>
      <c r="J3574" s="9">
        <v>108</v>
      </c>
      <c r="K3574" s="9" t="s">
        <v>7496</v>
      </c>
      <c r="L3574" s="9" t="s">
        <v>7509</v>
      </c>
      <c r="M3574" s="9">
        <v>1311.17</v>
      </c>
      <c r="N3574" s="9">
        <v>801.71</v>
      </c>
      <c r="O3574" s="9">
        <v>2</v>
      </c>
      <c r="P3574" s="9"/>
      <c r="Q3574" s="9">
        <v>818</v>
      </c>
      <c r="R3574" s="9">
        <v>3</v>
      </c>
    </row>
    <row r="3575" spans="1:18" x14ac:dyDescent="0.3">
      <c r="A3575" s="9">
        <v>1946</v>
      </c>
      <c r="B3575" s="9" t="s">
        <v>3591</v>
      </c>
      <c r="C3575" s="9">
        <v>56</v>
      </c>
      <c r="D3575" s="9" t="s">
        <v>5023</v>
      </c>
      <c r="E3575" s="9" t="s">
        <v>5746</v>
      </c>
      <c r="F3575" s="9">
        <v>0</v>
      </c>
      <c r="G3575" s="9">
        <v>12529</v>
      </c>
      <c r="H3575" s="9" t="s">
        <v>5746</v>
      </c>
      <c r="I3575" s="9" t="s">
        <v>7457</v>
      </c>
      <c r="J3575" s="9">
        <v>103</v>
      </c>
      <c r="K3575" s="9" t="s">
        <v>7472</v>
      </c>
      <c r="L3575" s="9" t="s">
        <v>7509</v>
      </c>
      <c r="M3575" s="9">
        <v>1133.99</v>
      </c>
      <c r="N3575" s="9">
        <v>602.57000000000005</v>
      </c>
      <c r="O3575" s="9">
        <v>5</v>
      </c>
      <c r="P3575" s="9"/>
      <c r="Q3575" s="9">
        <v>380</v>
      </c>
      <c r="R3575" s="9">
        <v>9</v>
      </c>
    </row>
    <row r="3576" spans="1:18" x14ac:dyDescent="0.3">
      <c r="A3576" s="9">
        <v>1898</v>
      </c>
      <c r="B3576" s="9" t="s">
        <v>3592</v>
      </c>
      <c r="C3576" s="9">
        <v>24</v>
      </c>
      <c r="D3576" s="9" t="s">
        <v>5021</v>
      </c>
      <c r="E3576" s="9" t="s">
        <v>6854</v>
      </c>
      <c r="F3576" s="9">
        <v>0</v>
      </c>
      <c r="G3576" s="9">
        <v>13818</v>
      </c>
      <c r="H3576" s="9" t="s">
        <v>6854</v>
      </c>
      <c r="I3576" s="9" t="s">
        <v>7457</v>
      </c>
      <c r="J3576" s="9">
        <v>109</v>
      </c>
      <c r="K3576" s="9" t="s">
        <v>7466</v>
      </c>
      <c r="L3576" s="9" t="s">
        <v>7510</v>
      </c>
      <c r="M3576" s="9">
        <v>665.43</v>
      </c>
      <c r="N3576" s="9">
        <v>324.86</v>
      </c>
      <c r="O3576" s="9">
        <v>4</v>
      </c>
      <c r="P3576" s="9"/>
      <c r="Q3576" s="9">
        <v>599</v>
      </c>
      <c r="R3576" s="9">
        <v>7</v>
      </c>
    </row>
    <row r="3577" spans="1:18" x14ac:dyDescent="0.3">
      <c r="A3577" s="9">
        <v>2377</v>
      </c>
      <c r="B3577" s="9" t="s">
        <v>3593</v>
      </c>
      <c r="C3577" s="9">
        <v>32</v>
      </c>
      <c r="D3577" s="9" t="s">
        <v>5021</v>
      </c>
      <c r="E3577" s="9" t="s">
        <v>5954</v>
      </c>
      <c r="F3577" s="9">
        <v>0</v>
      </c>
      <c r="G3577" s="9">
        <v>12158</v>
      </c>
      <c r="H3577" s="9" t="s">
        <v>5954</v>
      </c>
      <c r="I3577" s="9" t="s">
        <v>7457</v>
      </c>
      <c r="J3577" s="9">
        <v>113</v>
      </c>
      <c r="K3577" s="9" t="s">
        <v>7460</v>
      </c>
      <c r="L3577" s="9" t="s">
        <v>7507</v>
      </c>
      <c r="M3577" s="9">
        <v>1080.27</v>
      </c>
      <c r="N3577" s="9">
        <v>708.58</v>
      </c>
      <c r="O3577" s="9">
        <v>2</v>
      </c>
      <c r="P3577" s="9"/>
      <c r="Q3577" s="9">
        <v>407</v>
      </c>
      <c r="R3577" s="9">
        <v>6</v>
      </c>
    </row>
    <row r="3578" spans="1:18" x14ac:dyDescent="0.3">
      <c r="A3578" s="9">
        <v>2439</v>
      </c>
      <c r="B3578" s="9" t="s">
        <v>3594</v>
      </c>
      <c r="C3578" s="9">
        <v>43</v>
      </c>
      <c r="D3578" s="9" t="s">
        <v>5021</v>
      </c>
      <c r="E3578" s="9" t="s">
        <v>6603</v>
      </c>
      <c r="F3578" s="9">
        <v>1</v>
      </c>
      <c r="G3578" s="9">
        <v>11913</v>
      </c>
      <c r="H3578" s="9" t="s">
        <v>6603</v>
      </c>
      <c r="I3578" s="9" t="s">
        <v>7456</v>
      </c>
      <c r="J3578" s="9">
        <v>109</v>
      </c>
      <c r="K3578" s="9" t="s">
        <v>7466</v>
      </c>
      <c r="L3578" s="9" t="s">
        <v>7510</v>
      </c>
      <c r="M3578" s="9">
        <v>1308.1500000000001</v>
      </c>
      <c r="N3578" s="9">
        <v>702.41</v>
      </c>
      <c r="O3578" s="9">
        <v>1</v>
      </c>
      <c r="P3578" s="9"/>
      <c r="Q3578" s="9">
        <v>452</v>
      </c>
      <c r="R3578" s="9">
        <v>5</v>
      </c>
    </row>
    <row r="3579" spans="1:18" x14ac:dyDescent="0.3">
      <c r="A3579" s="9">
        <v>2132</v>
      </c>
      <c r="B3579" s="9" t="s">
        <v>3595</v>
      </c>
      <c r="C3579" s="9">
        <v>32</v>
      </c>
      <c r="D3579" s="9" t="s">
        <v>5019</v>
      </c>
      <c r="E3579" s="9" t="s">
        <v>6775</v>
      </c>
      <c r="F3579" s="9">
        <v>0</v>
      </c>
      <c r="G3579" s="9">
        <v>12457</v>
      </c>
      <c r="H3579" s="9" t="s">
        <v>6775</v>
      </c>
      <c r="I3579" s="9" t="s">
        <v>7455</v>
      </c>
      <c r="J3579" s="9">
        <v>131</v>
      </c>
      <c r="K3579" s="9" t="s">
        <v>7504</v>
      </c>
      <c r="L3579" s="9" t="s">
        <v>7509</v>
      </c>
      <c r="M3579" s="9">
        <v>1464.7</v>
      </c>
      <c r="N3579" s="9">
        <v>842.19</v>
      </c>
      <c r="O3579" s="9">
        <v>2</v>
      </c>
      <c r="P3579" s="9"/>
      <c r="Q3579" s="9">
        <v>999</v>
      </c>
      <c r="R3579" s="9">
        <v>7</v>
      </c>
    </row>
    <row r="3580" spans="1:18" x14ac:dyDescent="0.3">
      <c r="A3580" s="9">
        <v>1761</v>
      </c>
      <c r="B3580" s="9" t="s">
        <v>3596</v>
      </c>
      <c r="C3580" s="9">
        <v>48</v>
      </c>
      <c r="D3580" s="9" t="s">
        <v>5023</v>
      </c>
      <c r="E3580" s="9" t="s">
        <v>7136</v>
      </c>
      <c r="F3580" s="9">
        <v>0</v>
      </c>
      <c r="G3580" s="9">
        <v>13239</v>
      </c>
      <c r="H3580" s="9" t="s">
        <v>7136</v>
      </c>
      <c r="I3580" s="9" t="s">
        <v>7455</v>
      </c>
      <c r="J3580" s="9">
        <v>125</v>
      </c>
      <c r="K3580" s="9" t="s">
        <v>7479</v>
      </c>
      <c r="L3580" s="9" t="s">
        <v>7509</v>
      </c>
      <c r="M3580" s="9">
        <v>1430.91</v>
      </c>
      <c r="N3580" s="9">
        <v>762.56</v>
      </c>
      <c r="O3580" s="9">
        <v>5</v>
      </c>
      <c r="P3580" s="9">
        <v>0.2</v>
      </c>
      <c r="Q3580" s="9">
        <v>514</v>
      </c>
      <c r="R3580" s="9">
        <v>3</v>
      </c>
    </row>
    <row r="3581" spans="1:18" x14ac:dyDescent="0.3">
      <c r="A3581" s="9">
        <v>1340</v>
      </c>
      <c r="B3581" s="9" t="s">
        <v>3597</v>
      </c>
      <c r="C3581" s="9">
        <v>47</v>
      </c>
      <c r="D3581" s="9" t="s">
        <v>5020</v>
      </c>
      <c r="E3581" s="9" t="s">
        <v>6590</v>
      </c>
      <c r="F3581" s="9">
        <v>0</v>
      </c>
      <c r="G3581" s="9">
        <v>11589</v>
      </c>
      <c r="H3581" s="9" t="s">
        <v>6590</v>
      </c>
      <c r="I3581" s="9" t="s">
        <v>7456</v>
      </c>
      <c r="J3581" s="9">
        <v>144</v>
      </c>
      <c r="K3581" s="9" t="s">
        <v>7462</v>
      </c>
      <c r="L3581" s="9" t="s">
        <v>7510</v>
      </c>
      <c r="M3581" s="9">
        <v>521.73</v>
      </c>
      <c r="N3581" s="9"/>
      <c r="O3581" s="9">
        <v>2</v>
      </c>
      <c r="P3581" s="9"/>
      <c r="Q3581" s="9">
        <v>338</v>
      </c>
      <c r="R3581" s="9">
        <v>4</v>
      </c>
    </row>
    <row r="3582" spans="1:18" x14ac:dyDescent="0.3">
      <c r="A3582" s="9">
        <v>1941</v>
      </c>
      <c r="B3582" s="9" t="s">
        <v>3598</v>
      </c>
      <c r="C3582" s="9">
        <v>47</v>
      </c>
      <c r="D3582" s="9" t="s">
        <v>5022</v>
      </c>
      <c r="E3582" s="9" t="s">
        <v>6020</v>
      </c>
      <c r="F3582" s="9">
        <v>0</v>
      </c>
      <c r="G3582" s="9">
        <v>12444</v>
      </c>
      <c r="H3582" s="9" t="s">
        <v>6020</v>
      </c>
      <c r="I3582" s="9" t="s">
        <v>7457</v>
      </c>
      <c r="J3582" s="9">
        <v>145</v>
      </c>
      <c r="K3582" s="9" t="s">
        <v>7470</v>
      </c>
      <c r="L3582" s="9" t="s">
        <v>7509</v>
      </c>
      <c r="M3582" s="9">
        <v>661.46</v>
      </c>
      <c r="N3582" s="9">
        <v>382.64</v>
      </c>
      <c r="O3582" s="9">
        <v>3</v>
      </c>
      <c r="P3582" s="9"/>
      <c r="Q3582" s="9">
        <v>475</v>
      </c>
      <c r="R3582" s="9">
        <v>5</v>
      </c>
    </row>
    <row r="3583" spans="1:18" x14ac:dyDescent="0.3">
      <c r="A3583" s="9">
        <v>1382</v>
      </c>
      <c r="B3583" s="9" t="s">
        <v>3599</v>
      </c>
      <c r="C3583" s="9">
        <v>61</v>
      </c>
      <c r="D3583" s="9" t="s">
        <v>5023</v>
      </c>
      <c r="E3583" s="9" t="s">
        <v>5911</v>
      </c>
      <c r="F3583" s="9">
        <v>0</v>
      </c>
      <c r="G3583" s="9">
        <v>11150</v>
      </c>
      <c r="H3583" s="9" t="s">
        <v>5911</v>
      </c>
      <c r="I3583" s="9" t="s">
        <v>7457</v>
      </c>
      <c r="J3583" s="9">
        <v>108</v>
      </c>
      <c r="K3583" s="9" t="s">
        <v>7496</v>
      </c>
      <c r="L3583" s="9" t="s">
        <v>7507</v>
      </c>
      <c r="M3583" s="9">
        <v>208.83</v>
      </c>
      <c r="N3583" s="9">
        <v>109.77</v>
      </c>
      <c r="O3583" s="9">
        <v>3</v>
      </c>
      <c r="P3583" s="9"/>
      <c r="Q3583" s="9">
        <v>780</v>
      </c>
      <c r="R3583" s="9">
        <v>4</v>
      </c>
    </row>
    <row r="3584" spans="1:18" x14ac:dyDescent="0.3">
      <c r="A3584" s="9">
        <v>2003</v>
      </c>
      <c r="B3584" s="9" t="s">
        <v>3600</v>
      </c>
      <c r="C3584" s="9">
        <v>49</v>
      </c>
      <c r="D3584" s="9" t="s">
        <v>5023</v>
      </c>
      <c r="E3584" s="9" t="s">
        <v>5293</v>
      </c>
      <c r="F3584" s="9">
        <v>0</v>
      </c>
      <c r="G3584" s="9">
        <v>12013</v>
      </c>
      <c r="H3584" s="9" t="s">
        <v>5293</v>
      </c>
      <c r="I3584" s="9" t="s">
        <v>7456</v>
      </c>
      <c r="J3584" s="9">
        <v>147</v>
      </c>
      <c r="K3584" s="9" t="s">
        <v>7474</v>
      </c>
      <c r="L3584" s="9" t="s">
        <v>7508</v>
      </c>
      <c r="M3584" s="9">
        <v>408.94</v>
      </c>
      <c r="N3584" s="9">
        <v>174.22</v>
      </c>
      <c r="O3584" s="9">
        <v>4</v>
      </c>
      <c r="P3584" s="9"/>
      <c r="Q3584" s="9">
        <v>341</v>
      </c>
      <c r="R3584" s="9">
        <v>3</v>
      </c>
    </row>
    <row r="3585" spans="1:18" x14ac:dyDescent="0.3">
      <c r="A3585" s="9">
        <v>1299</v>
      </c>
      <c r="B3585" s="9" t="s">
        <v>3601</v>
      </c>
      <c r="C3585" s="9">
        <v>42</v>
      </c>
      <c r="D3585" s="9" t="s">
        <v>5023</v>
      </c>
      <c r="E3585" s="9" t="s">
        <v>6542</v>
      </c>
      <c r="F3585" s="9">
        <v>1</v>
      </c>
      <c r="G3585" s="9">
        <v>13858</v>
      </c>
      <c r="H3585" s="9" t="s">
        <v>6542</v>
      </c>
      <c r="I3585" s="9" t="s">
        <v>7455</v>
      </c>
      <c r="J3585" s="9">
        <v>131</v>
      </c>
      <c r="K3585" s="9" t="s">
        <v>7504</v>
      </c>
      <c r="L3585" s="9" t="s">
        <v>7510</v>
      </c>
      <c r="M3585" s="9">
        <v>1329.51</v>
      </c>
      <c r="N3585" s="9">
        <v>769.45</v>
      </c>
      <c r="O3585" s="9">
        <v>3</v>
      </c>
      <c r="P3585" s="9"/>
      <c r="Q3585" s="9">
        <v>1444</v>
      </c>
      <c r="R3585" s="9">
        <v>2</v>
      </c>
    </row>
    <row r="3586" spans="1:18" x14ac:dyDescent="0.3">
      <c r="A3586" s="9">
        <v>1138</v>
      </c>
      <c r="B3586" s="9" t="s">
        <v>3602</v>
      </c>
      <c r="C3586" s="9">
        <v>37</v>
      </c>
      <c r="D3586" s="9" t="s">
        <v>5019</v>
      </c>
      <c r="E3586" s="9" t="s">
        <v>5132</v>
      </c>
      <c r="F3586" s="9">
        <v>0</v>
      </c>
      <c r="G3586" s="9">
        <v>10041</v>
      </c>
      <c r="H3586" s="9" t="s">
        <v>5132</v>
      </c>
      <c r="I3586" s="9" t="s">
        <v>7455</v>
      </c>
      <c r="J3586" s="9">
        <v>145</v>
      </c>
      <c r="K3586" s="9" t="s">
        <v>7470</v>
      </c>
      <c r="L3586" s="9" t="s">
        <v>7508</v>
      </c>
      <c r="M3586" s="9">
        <v>573.23</v>
      </c>
      <c r="N3586" s="9">
        <v>230.99</v>
      </c>
      <c r="O3586" s="9">
        <v>5</v>
      </c>
      <c r="P3586" s="9"/>
      <c r="Q3586" s="9">
        <v>662</v>
      </c>
      <c r="R3586" s="9">
        <v>4</v>
      </c>
    </row>
    <row r="3587" spans="1:18" x14ac:dyDescent="0.3">
      <c r="A3587" s="9">
        <v>1358</v>
      </c>
      <c r="B3587" s="9" t="s">
        <v>3603</v>
      </c>
      <c r="C3587" s="9">
        <v>38</v>
      </c>
      <c r="D3587" s="9" t="s">
        <v>5022</v>
      </c>
      <c r="E3587" s="9" t="s">
        <v>7137</v>
      </c>
      <c r="F3587" s="9">
        <v>1</v>
      </c>
      <c r="G3587" s="9">
        <v>10040</v>
      </c>
      <c r="H3587" s="9" t="s">
        <v>7137</v>
      </c>
      <c r="I3587" s="9" t="s">
        <v>7455</v>
      </c>
      <c r="J3587" s="9">
        <v>145</v>
      </c>
      <c r="K3587" s="9" t="s">
        <v>7470</v>
      </c>
      <c r="L3587" s="9" t="s">
        <v>7508</v>
      </c>
      <c r="M3587" s="9">
        <v>949.8</v>
      </c>
      <c r="N3587" s="9">
        <v>439.34</v>
      </c>
      <c r="O3587" s="9">
        <v>1</v>
      </c>
      <c r="P3587" s="9"/>
      <c r="Q3587" s="9">
        <v>904</v>
      </c>
      <c r="R3587" s="9">
        <v>1</v>
      </c>
    </row>
    <row r="3588" spans="1:18" x14ac:dyDescent="0.3">
      <c r="A3588" s="9">
        <v>1835</v>
      </c>
      <c r="B3588" s="9" t="s">
        <v>3604</v>
      </c>
      <c r="C3588" s="9">
        <v>24</v>
      </c>
      <c r="D3588" s="9" t="s">
        <v>5019</v>
      </c>
      <c r="E3588" s="9" t="s">
        <v>6169</v>
      </c>
      <c r="F3588" s="9">
        <v>0</v>
      </c>
      <c r="G3588" s="9">
        <v>13633</v>
      </c>
      <c r="H3588" s="9" t="s">
        <v>6169</v>
      </c>
      <c r="I3588" s="9" t="s">
        <v>7455</v>
      </c>
      <c r="J3588" s="9">
        <v>131</v>
      </c>
      <c r="K3588" s="9" t="s">
        <v>7504</v>
      </c>
      <c r="L3588" s="9" t="s">
        <v>7508</v>
      </c>
      <c r="M3588" s="9">
        <v>1015.65</v>
      </c>
      <c r="N3588" s="9">
        <v>644.25</v>
      </c>
      <c r="O3588" s="9">
        <v>1</v>
      </c>
      <c r="P3588" s="9"/>
      <c r="Q3588" s="9">
        <v>559</v>
      </c>
      <c r="R3588" s="9">
        <v>5</v>
      </c>
    </row>
    <row r="3589" spans="1:18" x14ac:dyDescent="0.3">
      <c r="A3589" s="9">
        <v>2408</v>
      </c>
      <c r="B3589" s="9" t="s">
        <v>3605</v>
      </c>
      <c r="C3589" s="9">
        <v>13</v>
      </c>
      <c r="D3589" s="9" t="s">
        <v>5022</v>
      </c>
      <c r="E3589" s="9" t="s">
        <v>7138</v>
      </c>
      <c r="F3589" s="9">
        <v>0</v>
      </c>
      <c r="G3589" s="9">
        <v>11510</v>
      </c>
      <c r="H3589" s="9" t="s">
        <v>7138</v>
      </c>
      <c r="I3589" s="9" t="s">
        <v>7457</v>
      </c>
      <c r="J3589" s="9">
        <v>117</v>
      </c>
      <c r="K3589" s="9" t="s">
        <v>7483</v>
      </c>
      <c r="L3589" s="9" t="s">
        <v>7510</v>
      </c>
      <c r="M3589" s="9">
        <v>1183.6500000000001</v>
      </c>
      <c r="N3589" s="9">
        <v>486.93</v>
      </c>
      <c r="O3589" s="9">
        <v>4</v>
      </c>
      <c r="P3589" s="9"/>
      <c r="Q3589" s="9">
        <v>456</v>
      </c>
      <c r="R3589" s="9">
        <v>5</v>
      </c>
    </row>
    <row r="3590" spans="1:18" x14ac:dyDescent="0.3">
      <c r="A3590" s="9">
        <v>2303</v>
      </c>
      <c r="B3590" s="9" t="s">
        <v>3606</v>
      </c>
      <c r="C3590" s="9">
        <v>46</v>
      </c>
      <c r="D3590" s="9" t="s">
        <v>5022</v>
      </c>
      <c r="E3590" s="9" t="s">
        <v>5068</v>
      </c>
      <c r="F3590" s="9">
        <v>0</v>
      </c>
      <c r="G3590" s="9">
        <v>13970</v>
      </c>
      <c r="H3590" s="9" t="s">
        <v>5068</v>
      </c>
      <c r="I3590" s="9" t="s">
        <v>7455</v>
      </c>
      <c r="J3590" s="9">
        <v>147</v>
      </c>
      <c r="K3590" s="9" t="s">
        <v>7474</v>
      </c>
      <c r="L3590" s="9" t="s">
        <v>7509</v>
      </c>
      <c r="M3590" s="9">
        <v>315.06</v>
      </c>
      <c r="N3590" s="9">
        <v>187.15</v>
      </c>
      <c r="O3590" s="9">
        <v>4</v>
      </c>
      <c r="P3590" s="9"/>
      <c r="Q3590" s="9">
        <v>638</v>
      </c>
      <c r="R3590" s="9">
        <v>4</v>
      </c>
    </row>
    <row r="3591" spans="1:18" x14ac:dyDescent="0.3">
      <c r="A3591" s="9">
        <v>1482</v>
      </c>
      <c r="B3591" s="9" t="s">
        <v>3607</v>
      </c>
      <c r="C3591" s="9">
        <v>58</v>
      </c>
      <c r="D3591" s="9" t="s">
        <v>5019</v>
      </c>
      <c r="E3591" s="9" t="s">
        <v>6995</v>
      </c>
      <c r="F3591" s="9">
        <v>0</v>
      </c>
      <c r="G3591" s="9">
        <v>11694</v>
      </c>
      <c r="H3591" s="9" t="s">
        <v>6995</v>
      </c>
      <c r="I3591" s="9" t="s">
        <v>7456</v>
      </c>
      <c r="J3591" s="9">
        <v>119</v>
      </c>
      <c r="K3591" s="9" t="s">
        <v>7459</v>
      </c>
      <c r="L3591" s="9" t="s">
        <v>7507</v>
      </c>
      <c r="M3591" s="9">
        <v>491.98</v>
      </c>
      <c r="N3591" s="9">
        <v>336.96</v>
      </c>
      <c r="O3591" s="9">
        <v>3</v>
      </c>
      <c r="P3591" s="9"/>
      <c r="Q3591" s="9">
        <v>1185</v>
      </c>
      <c r="R3591" s="9">
        <v>5</v>
      </c>
    </row>
    <row r="3592" spans="1:18" x14ac:dyDescent="0.3">
      <c r="A3592" s="9">
        <v>1908</v>
      </c>
      <c r="B3592" s="9" t="s">
        <v>3608</v>
      </c>
      <c r="C3592" s="9">
        <v>35</v>
      </c>
      <c r="D3592" s="9" t="s">
        <v>5022</v>
      </c>
      <c r="E3592" s="9" t="s">
        <v>5982</v>
      </c>
      <c r="F3592" s="9">
        <v>0</v>
      </c>
      <c r="G3592" s="9">
        <v>13915</v>
      </c>
      <c r="H3592" s="9" t="s">
        <v>5982</v>
      </c>
      <c r="I3592" s="9" t="s">
        <v>7455</v>
      </c>
      <c r="J3592" s="9">
        <v>103</v>
      </c>
      <c r="K3592" s="9" t="s">
        <v>7472</v>
      </c>
      <c r="L3592" s="9" t="s">
        <v>7509</v>
      </c>
      <c r="M3592" s="9">
        <v>700.09</v>
      </c>
      <c r="N3592" s="9">
        <v>315.99</v>
      </c>
      <c r="O3592" s="9">
        <v>5</v>
      </c>
      <c r="P3592" s="9"/>
      <c r="Q3592" s="9">
        <v>351</v>
      </c>
      <c r="R3592" s="9">
        <v>4</v>
      </c>
    </row>
    <row r="3593" spans="1:18" x14ac:dyDescent="0.3">
      <c r="A3593" s="9">
        <v>2134</v>
      </c>
      <c r="B3593" s="9" t="s">
        <v>3609</v>
      </c>
      <c r="C3593" s="9">
        <v>63</v>
      </c>
      <c r="D3593" s="9" t="s">
        <v>5023</v>
      </c>
      <c r="E3593" s="9" t="s">
        <v>7139</v>
      </c>
      <c r="F3593" s="9">
        <v>0</v>
      </c>
      <c r="G3593" s="9">
        <v>12446</v>
      </c>
      <c r="H3593" s="9" t="s">
        <v>7139</v>
      </c>
      <c r="I3593" s="9" t="s">
        <v>7457</v>
      </c>
      <c r="J3593" s="9">
        <v>146</v>
      </c>
      <c r="K3593" s="9" t="s">
        <v>7505</v>
      </c>
      <c r="L3593" s="9" t="s">
        <v>7507</v>
      </c>
      <c r="M3593" s="9">
        <v>579.02</v>
      </c>
      <c r="N3593" s="9"/>
      <c r="O3593" s="9">
        <v>3</v>
      </c>
      <c r="P3593" s="9">
        <v>0.2</v>
      </c>
      <c r="Q3593" s="9">
        <v>631</v>
      </c>
      <c r="R3593" s="9">
        <v>4</v>
      </c>
    </row>
    <row r="3594" spans="1:18" x14ac:dyDescent="0.3">
      <c r="A3594" s="9">
        <v>1865</v>
      </c>
      <c r="B3594" s="9" t="s">
        <v>3610</v>
      </c>
      <c r="C3594" s="9">
        <v>37</v>
      </c>
      <c r="D3594" s="9" t="s">
        <v>5019</v>
      </c>
      <c r="E3594" s="9" t="s">
        <v>7140</v>
      </c>
      <c r="F3594" s="9">
        <v>1</v>
      </c>
      <c r="G3594" s="9">
        <v>12229</v>
      </c>
      <c r="H3594" s="9" t="s">
        <v>7140</v>
      </c>
      <c r="I3594" s="9" t="s">
        <v>7455</v>
      </c>
      <c r="J3594" s="9">
        <v>130</v>
      </c>
      <c r="K3594" s="9" t="s">
        <v>7487</v>
      </c>
      <c r="L3594" s="9" t="s">
        <v>7511</v>
      </c>
      <c r="M3594" s="9">
        <v>1475.21</v>
      </c>
      <c r="N3594" s="9">
        <v>844.78</v>
      </c>
      <c r="O3594" s="9">
        <v>5</v>
      </c>
      <c r="P3594" s="9">
        <v>0.1</v>
      </c>
      <c r="Q3594" s="9">
        <v>907</v>
      </c>
      <c r="R3594" s="9">
        <v>4</v>
      </c>
    </row>
    <row r="3595" spans="1:18" x14ac:dyDescent="0.3">
      <c r="A3595" s="9">
        <v>1138</v>
      </c>
      <c r="B3595" s="9" t="s">
        <v>3611</v>
      </c>
      <c r="C3595" s="9">
        <v>10</v>
      </c>
      <c r="D3595" s="9" t="s">
        <v>5022</v>
      </c>
      <c r="E3595" s="9" t="s">
        <v>5578</v>
      </c>
      <c r="F3595" s="9">
        <v>0</v>
      </c>
      <c r="G3595" s="9">
        <v>13252</v>
      </c>
      <c r="H3595" s="9" t="s">
        <v>5578</v>
      </c>
      <c r="I3595" s="9" t="s">
        <v>7455</v>
      </c>
      <c r="J3595" s="9">
        <v>110</v>
      </c>
      <c r="K3595" s="9" t="s">
        <v>7493</v>
      </c>
      <c r="L3595" s="9" t="s">
        <v>7508</v>
      </c>
      <c r="M3595" s="9">
        <v>1260.6600000000001</v>
      </c>
      <c r="N3595" s="9">
        <v>674.61</v>
      </c>
      <c r="O3595" s="9">
        <v>5</v>
      </c>
      <c r="P3595" s="9">
        <v>0.2</v>
      </c>
      <c r="Q3595" s="9">
        <v>662</v>
      </c>
      <c r="R3595" s="9">
        <v>4</v>
      </c>
    </row>
    <row r="3596" spans="1:18" x14ac:dyDescent="0.3">
      <c r="A3596" s="9">
        <v>1995</v>
      </c>
      <c r="B3596" s="9" t="s">
        <v>3612</v>
      </c>
      <c r="C3596" s="9">
        <v>53</v>
      </c>
      <c r="D3596" s="9" t="s">
        <v>5021</v>
      </c>
      <c r="E3596" s="9" t="s">
        <v>6294</v>
      </c>
      <c r="F3596" s="9">
        <v>0</v>
      </c>
      <c r="G3596" s="9">
        <v>13749</v>
      </c>
      <c r="H3596" s="9" t="s">
        <v>6294</v>
      </c>
      <c r="I3596" s="9" t="s">
        <v>7456</v>
      </c>
      <c r="J3596" s="9">
        <v>149</v>
      </c>
      <c r="K3596" s="9" t="s">
        <v>7467</v>
      </c>
      <c r="L3596" s="9" t="s">
        <v>7508</v>
      </c>
      <c r="M3596" s="9">
        <v>745.55</v>
      </c>
      <c r="N3596" s="9">
        <v>436.98</v>
      </c>
      <c r="O3596" s="9">
        <v>1</v>
      </c>
      <c r="P3596" s="9"/>
      <c r="Q3596" s="9">
        <v>390</v>
      </c>
      <c r="R3596" s="9">
        <v>2</v>
      </c>
    </row>
    <row r="3597" spans="1:18" x14ac:dyDescent="0.3">
      <c r="A3597" s="9">
        <v>1434</v>
      </c>
      <c r="B3597" s="9" t="s">
        <v>3613</v>
      </c>
      <c r="C3597" s="9">
        <v>32</v>
      </c>
      <c r="D3597" s="9" t="s">
        <v>5019</v>
      </c>
      <c r="E3597" s="9" t="s">
        <v>5417</v>
      </c>
      <c r="F3597" s="9">
        <v>0</v>
      </c>
      <c r="G3597" s="9">
        <v>10743</v>
      </c>
      <c r="H3597" s="9" t="s">
        <v>5417</v>
      </c>
      <c r="I3597" s="9" t="s">
        <v>7455</v>
      </c>
      <c r="J3597" s="9">
        <v>129</v>
      </c>
      <c r="K3597" s="9" t="s">
        <v>7471</v>
      </c>
      <c r="L3597" s="9" t="s">
        <v>7507</v>
      </c>
      <c r="M3597" s="9">
        <v>1324.94</v>
      </c>
      <c r="N3597" s="9">
        <v>690.6</v>
      </c>
      <c r="O3597" s="9">
        <v>5</v>
      </c>
      <c r="P3597" s="9"/>
      <c r="Q3597" s="9">
        <v>792</v>
      </c>
      <c r="R3597" s="9">
        <v>6</v>
      </c>
    </row>
    <row r="3598" spans="1:18" x14ac:dyDescent="0.3">
      <c r="A3598" s="9">
        <v>1508</v>
      </c>
      <c r="B3598" s="9" t="s">
        <v>3614</v>
      </c>
      <c r="C3598" s="9">
        <v>55</v>
      </c>
      <c r="D3598" s="9" t="s">
        <v>5018</v>
      </c>
      <c r="E3598" s="9" t="s">
        <v>6801</v>
      </c>
      <c r="F3598" s="9">
        <v>0</v>
      </c>
      <c r="G3598" s="9">
        <v>12765</v>
      </c>
      <c r="H3598" s="9" t="s">
        <v>6801</v>
      </c>
      <c r="I3598" s="9" t="s">
        <v>7455</v>
      </c>
      <c r="J3598" s="9">
        <v>140</v>
      </c>
      <c r="K3598" s="9" t="s">
        <v>7468</v>
      </c>
      <c r="L3598" s="9" t="s">
        <v>7510</v>
      </c>
      <c r="M3598" s="9">
        <v>554.1</v>
      </c>
      <c r="N3598" s="9">
        <v>246.33</v>
      </c>
      <c r="O3598" s="9">
        <v>2</v>
      </c>
      <c r="P3598" s="9"/>
      <c r="Q3598" s="9">
        <v>428</v>
      </c>
      <c r="R3598" s="9">
        <v>6</v>
      </c>
    </row>
    <row r="3599" spans="1:18" x14ac:dyDescent="0.3">
      <c r="A3599" s="9">
        <v>1272</v>
      </c>
      <c r="B3599" s="9" t="s">
        <v>3615</v>
      </c>
      <c r="C3599" s="9">
        <v>20</v>
      </c>
      <c r="D3599" s="9" t="s">
        <v>5019</v>
      </c>
      <c r="E3599" s="9" t="s">
        <v>7141</v>
      </c>
      <c r="F3599" s="9">
        <v>1</v>
      </c>
      <c r="G3599" s="9">
        <v>13938</v>
      </c>
      <c r="H3599" s="9" t="s">
        <v>7141</v>
      </c>
      <c r="I3599" s="9" t="s">
        <v>7456</v>
      </c>
      <c r="J3599" s="9">
        <v>118</v>
      </c>
      <c r="K3599" s="9" t="s">
        <v>7501</v>
      </c>
      <c r="L3599" s="9" t="s">
        <v>7512</v>
      </c>
      <c r="M3599" s="9">
        <v>1189.45</v>
      </c>
      <c r="N3599" s="9">
        <v>507.55</v>
      </c>
      <c r="O3599" s="9">
        <v>5</v>
      </c>
      <c r="P3599" s="9">
        <v>0.1</v>
      </c>
      <c r="Q3599" s="9">
        <v>814</v>
      </c>
      <c r="R3599" s="9">
        <v>4</v>
      </c>
    </row>
    <row r="3600" spans="1:18" x14ac:dyDescent="0.3">
      <c r="A3600" s="9">
        <v>2122</v>
      </c>
      <c r="B3600" s="9" t="s">
        <v>3616</v>
      </c>
      <c r="C3600" s="9">
        <v>46</v>
      </c>
      <c r="D3600" s="9" t="s">
        <v>5019</v>
      </c>
      <c r="E3600" s="9" t="s">
        <v>7077</v>
      </c>
      <c r="F3600" s="9">
        <v>0</v>
      </c>
      <c r="G3600" s="9">
        <v>12511</v>
      </c>
      <c r="H3600" s="9" t="s">
        <v>7077</v>
      </c>
      <c r="I3600" s="9" t="s">
        <v>7456</v>
      </c>
      <c r="J3600" s="9">
        <v>112</v>
      </c>
      <c r="K3600" s="9" t="s">
        <v>7492</v>
      </c>
      <c r="L3600" s="9" t="s">
        <v>7508</v>
      </c>
      <c r="M3600" s="9">
        <v>374.33</v>
      </c>
      <c r="N3600" s="9">
        <v>233.33</v>
      </c>
      <c r="O3600" s="9">
        <v>1</v>
      </c>
      <c r="P3600" s="9"/>
      <c r="Q3600" s="9">
        <v>541</v>
      </c>
      <c r="R3600" s="9">
        <v>9</v>
      </c>
    </row>
    <row r="3601" spans="1:18" x14ac:dyDescent="0.3">
      <c r="A3601" s="9">
        <v>1103</v>
      </c>
      <c r="B3601" s="9" t="s">
        <v>3617</v>
      </c>
      <c r="C3601" s="9">
        <v>27</v>
      </c>
      <c r="D3601" s="9" t="s">
        <v>5019</v>
      </c>
      <c r="E3601" s="9" t="s">
        <v>5121</v>
      </c>
      <c r="F3601" s="9">
        <v>0</v>
      </c>
      <c r="G3601" s="9">
        <v>11073</v>
      </c>
      <c r="H3601" s="9" t="s">
        <v>5121</v>
      </c>
      <c r="I3601" s="9" t="s">
        <v>7456</v>
      </c>
      <c r="J3601" s="9">
        <v>149</v>
      </c>
      <c r="K3601" s="9" t="s">
        <v>7467</v>
      </c>
      <c r="L3601" s="9" t="s">
        <v>7507</v>
      </c>
      <c r="M3601" s="9">
        <v>1169.8699999999999</v>
      </c>
      <c r="N3601" s="9">
        <v>551.70000000000005</v>
      </c>
      <c r="O3601" s="9">
        <v>3</v>
      </c>
      <c r="P3601" s="9"/>
      <c r="Q3601" s="9">
        <v>425</v>
      </c>
      <c r="R3601" s="9">
        <v>6</v>
      </c>
    </row>
    <row r="3602" spans="1:18" x14ac:dyDescent="0.3">
      <c r="A3602" s="9">
        <v>2237</v>
      </c>
      <c r="B3602" s="9" t="s">
        <v>3618</v>
      </c>
      <c r="C3602" s="9">
        <v>43</v>
      </c>
      <c r="D3602" s="9" t="s">
        <v>5022</v>
      </c>
      <c r="E3602" s="9" t="s">
        <v>5854</v>
      </c>
      <c r="F3602" s="9">
        <v>0</v>
      </c>
      <c r="G3602" s="9">
        <v>11431</v>
      </c>
      <c r="H3602" s="9" t="s">
        <v>5854</v>
      </c>
      <c r="I3602" s="9" t="s">
        <v>7456</v>
      </c>
      <c r="J3602" s="9">
        <v>123</v>
      </c>
      <c r="K3602" s="9" t="s">
        <v>7502</v>
      </c>
      <c r="L3602" s="9" t="s">
        <v>7509</v>
      </c>
      <c r="M3602" s="9">
        <v>711.86</v>
      </c>
      <c r="N3602" s="9">
        <v>465.72</v>
      </c>
      <c r="O3602" s="9">
        <v>5</v>
      </c>
      <c r="P3602" s="9"/>
      <c r="Q3602" s="9">
        <v>391</v>
      </c>
      <c r="R3602" s="9">
        <v>3</v>
      </c>
    </row>
    <row r="3603" spans="1:18" x14ac:dyDescent="0.3">
      <c r="A3603" s="9">
        <v>1761</v>
      </c>
      <c r="B3603" s="9" t="s">
        <v>3619</v>
      </c>
      <c r="C3603" s="9">
        <v>51</v>
      </c>
      <c r="D3603" s="9" t="s">
        <v>5019</v>
      </c>
      <c r="E3603" s="9" t="s">
        <v>7098</v>
      </c>
      <c r="F3603" s="9">
        <v>0</v>
      </c>
      <c r="G3603" s="9">
        <v>13472</v>
      </c>
      <c r="H3603" s="9" t="s">
        <v>7098</v>
      </c>
      <c r="I3603" s="9" t="s">
        <v>7457</v>
      </c>
      <c r="J3603" s="9">
        <v>111</v>
      </c>
      <c r="K3603" s="9" t="s">
        <v>7476</v>
      </c>
      <c r="L3603" s="9" t="s">
        <v>7507</v>
      </c>
      <c r="M3603" s="9">
        <v>205.87</v>
      </c>
      <c r="N3603" s="9"/>
      <c r="O3603" s="9">
        <v>2</v>
      </c>
      <c r="P3603" s="9"/>
      <c r="Q3603" s="9">
        <v>514</v>
      </c>
      <c r="R3603" s="9">
        <v>3</v>
      </c>
    </row>
    <row r="3604" spans="1:18" x14ac:dyDescent="0.3">
      <c r="A3604" s="9">
        <v>1786</v>
      </c>
      <c r="B3604" s="9" t="s">
        <v>3620</v>
      </c>
      <c r="C3604" s="9">
        <v>48</v>
      </c>
      <c r="D3604" s="9" t="s">
        <v>5018</v>
      </c>
      <c r="E3604" s="9" t="s">
        <v>7142</v>
      </c>
      <c r="F3604" s="9">
        <v>0</v>
      </c>
      <c r="G3604" s="9">
        <v>13217</v>
      </c>
      <c r="H3604" s="9" t="s">
        <v>7142</v>
      </c>
      <c r="I3604" s="9" t="s">
        <v>7455</v>
      </c>
      <c r="J3604" s="9">
        <v>109</v>
      </c>
      <c r="K3604" s="9" t="s">
        <v>7466</v>
      </c>
      <c r="L3604" s="9" t="s">
        <v>7510</v>
      </c>
      <c r="M3604" s="9">
        <v>446.23</v>
      </c>
      <c r="N3604" s="9">
        <v>185.11</v>
      </c>
      <c r="O3604" s="9">
        <v>4</v>
      </c>
      <c r="P3604" s="9"/>
      <c r="Q3604" s="9">
        <v>373</v>
      </c>
      <c r="R3604" s="9">
        <v>3</v>
      </c>
    </row>
    <row r="3605" spans="1:18" x14ac:dyDescent="0.3">
      <c r="A3605" s="9">
        <v>1164</v>
      </c>
      <c r="B3605" s="9" t="s">
        <v>3621</v>
      </c>
      <c r="C3605" s="9">
        <v>41</v>
      </c>
      <c r="D3605" s="9" t="s">
        <v>5020</v>
      </c>
      <c r="E3605" s="9" t="s">
        <v>6485</v>
      </c>
      <c r="F3605" s="9">
        <v>0</v>
      </c>
      <c r="G3605" s="9">
        <v>10297</v>
      </c>
      <c r="H3605" s="9" t="s">
        <v>6485</v>
      </c>
      <c r="I3605" s="9" t="s">
        <v>7455</v>
      </c>
      <c r="J3605" s="9">
        <v>124</v>
      </c>
      <c r="K3605" s="9" t="s">
        <v>7497</v>
      </c>
      <c r="L3605" s="9" t="s">
        <v>7510</v>
      </c>
      <c r="M3605" s="9">
        <v>633.29999999999995</v>
      </c>
      <c r="N3605" s="9">
        <v>291.55</v>
      </c>
      <c r="O3605" s="9">
        <v>3</v>
      </c>
      <c r="P3605" s="9"/>
      <c r="Q3605" s="9">
        <v>479</v>
      </c>
      <c r="R3605" s="9">
        <v>4</v>
      </c>
    </row>
    <row r="3606" spans="1:18" x14ac:dyDescent="0.3">
      <c r="A3606" s="9">
        <v>1998</v>
      </c>
      <c r="B3606" s="9" t="s">
        <v>3622</v>
      </c>
      <c r="C3606" s="9">
        <v>19</v>
      </c>
      <c r="D3606" s="9" t="s">
        <v>5019</v>
      </c>
      <c r="E3606" s="9" t="s">
        <v>5418</v>
      </c>
      <c r="F3606" s="9">
        <v>0</v>
      </c>
      <c r="G3606" s="9">
        <v>12192</v>
      </c>
      <c r="H3606" s="9" t="s">
        <v>5418</v>
      </c>
      <c r="I3606" s="9" t="s">
        <v>7457</v>
      </c>
      <c r="J3606" s="9">
        <v>125</v>
      </c>
      <c r="K3606" s="9" t="s">
        <v>7479</v>
      </c>
      <c r="L3606" s="9" t="s">
        <v>7509</v>
      </c>
      <c r="M3606" s="9">
        <v>1136.47</v>
      </c>
      <c r="N3606" s="9"/>
      <c r="O3606" s="9">
        <v>4</v>
      </c>
      <c r="P3606" s="9"/>
      <c r="Q3606" s="9">
        <v>615</v>
      </c>
      <c r="R3606" s="9">
        <v>4</v>
      </c>
    </row>
    <row r="3607" spans="1:18" x14ac:dyDescent="0.3">
      <c r="A3607" s="9">
        <v>1519</v>
      </c>
      <c r="B3607" s="9" t="s">
        <v>3623</v>
      </c>
      <c r="C3607" s="9">
        <v>50</v>
      </c>
      <c r="D3607" s="9" t="s">
        <v>5021</v>
      </c>
      <c r="E3607" s="9" t="s">
        <v>7054</v>
      </c>
      <c r="F3607" s="9">
        <v>0</v>
      </c>
      <c r="G3607" s="9">
        <v>10015</v>
      </c>
      <c r="H3607" s="9" t="s">
        <v>7054</v>
      </c>
      <c r="I3607" s="9" t="s">
        <v>7456</v>
      </c>
      <c r="J3607" s="9">
        <v>125</v>
      </c>
      <c r="K3607" s="9" t="s">
        <v>7479</v>
      </c>
      <c r="L3607" s="9" t="s">
        <v>7510</v>
      </c>
      <c r="M3607" s="9">
        <v>155.82</v>
      </c>
      <c r="N3607" s="9">
        <v>90.12</v>
      </c>
      <c r="O3607" s="9">
        <v>2</v>
      </c>
      <c r="P3607" s="9">
        <v>0.2</v>
      </c>
      <c r="Q3607" s="9">
        <v>611</v>
      </c>
      <c r="R3607" s="9">
        <v>6</v>
      </c>
    </row>
    <row r="3608" spans="1:18" x14ac:dyDescent="0.3">
      <c r="A3608" s="9">
        <v>2307</v>
      </c>
      <c r="B3608" s="9" t="s">
        <v>3624</v>
      </c>
      <c r="C3608" s="9">
        <v>55</v>
      </c>
      <c r="D3608" s="9" t="s">
        <v>5018</v>
      </c>
      <c r="E3608" s="9" t="s">
        <v>6581</v>
      </c>
      <c r="F3608" s="9">
        <v>1</v>
      </c>
      <c r="G3608" s="9">
        <v>13156</v>
      </c>
      <c r="H3608" s="9" t="s">
        <v>6581</v>
      </c>
      <c r="I3608" s="9" t="s">
        <v>7455</v>
      </c>
      <c r="J3608" s="9">
        <v>147</v>
      </c>
      <c r="K3608" s="9" t="s">
        <v>7474</v>
      </c>
      <c r="L3608" s="9" t="s">
        <v>7509</v>
      </c>
      <c r="M3608" s="9">
        <v>1006.34</v>
      </c>
      <c r="N3608" s="9">
        <v>647.02</v>
      </c>
      <c r="O3608" s="9">
        <v>1</v>
      </c>
      <c r="P3608" s="9">
        <v>0.1</v>
      </c>
      <c r="Q3608" s="9">
        <v>1233</v>
      </c>
      <c r="R3608" s="9">
        <v>3</v>
      </c>
    </row>
    <row r="3609" spans="1:18" x14ac:dyDescent="0.3">
      <c r="A3609" s="9">
        <v>1516</v>
      </c>
      <c r="B3609" s="9" t="s">
        <v>3625</v>
      </c>
      <c r="C3609" s="9">
        <v>24</v>
      </c>
      <c r="D3609" s="9" t="s">
        <v>5020</v>
      </c>
      <c r="E3609" s="9" t="s">
        <v>5360</v>
      </c>
      <c r="F3609" s="9">
        <v>0</v>
      </c>
      <c r="G3609" s="9">
        <v>13287</v>
      </c>
      <c r="H3609" s="9" t="s">
        <v>5360</v>
      </c>
      <c r="I3609" s="9" t="s">
        <v>7456</v>
      </c>
      <c r="J3609" s="9">
        <v>109</v>
      </c>
      <c r="K3609" s="9" t="s">
        <v>7466</v>
      </c>
      <c r="L3609" s="9" t="s">
        <v>7509</v>
      </c>
      <c r="M3609" s="9">
        <v>1088.22</v>
      </c>
      <c r="N3609" s="9">
        <v>454.98</v>
      </c>
      <c r="O3609" s="9">
        <v>1</v>
      </c>
      <c r="P3609" s="9"/>
      <c r="Q3609" s="9">
        <v>669</v>
      </c>
      <c r="R3609" s="9">
        <v>5</v>
      </c>
    </row>
    <row r="3610" spans="1:18" x14ac:dyDescent="0.3">
      <c r="A3610" s="9">
        <v>1656</v>
      </c>
      <c r="B3610" s="9" t="s">
        <v>3626</v>
      </c>
      <c r="C3610" s="9">
        <v>26</v>
      </c>
      <c r="D3610" s="9" t="s">
        <v>5022</v>
      </c>
      <c r="E3610" s="9" t="s">
        <v>7143</v>
      </c>
      <c r="F3610" s="9">
        <v>1</v>
      </c>
      <c r="G3610" s="9">
        <v>13553</v>
      </c>
      <c r="H3610" s="9" t="s">
        <v>7143</v>
      </c>
      <c r="I3610" s="9" t="s">
        <v>7456</v>
      </c>
      <c r="J3610" s="9">
        <v>112</v>
      </c>
      <c r="K3610" s="9" t="s">
        <v>7492</v>
      </c>
      <c r="L3610" s="9" t="s">
        <v>7510</v>
      </c>
      <c r="M3610" s="9">
        <v>998.19</v>
      </c>
      <c r="N3610" s="9">
        <v>474.02</v>
      </c>
      <c r="O3610" s="9">
        <v>3</v>
      </c>
      <c r="P3610" s="9"/>
      <c r="Q3610" s="9">
        <v>1285</v>
      </c>
      <c r="R3610" s="9">
        <v>4</v>
      </c>
    </row>
    <row r="3611" spans="1:18" x14ac:dyDescent="0.3">
      <c r="A3611" s="9">
        <v>1612</v>
      </c>
      <c r="B3611" s="9" t="s">
        <v>3627</v>
      </c>
      <c r="C3611" s="9">
        <v>56</v>
      </c>
      <c r="D3611" s="9" t="s">
        <v>5019</v>
      </c>
      <c r="E3611" s="9" t="s">
        <v>5052</v>
      </c>
      <c r="F3611" s="9">
        <v>0</v>
      </c>
      <c r="G3611" s="9">
        <v>11075</v>
      </c>
      <c r="H3611" s="9" t="s">
        <v>5052</v>
      </c>
      <c r="I3611" s="9" t="s">
        <v>7457</v>
      </c>
      <c r="J3611" s="9">
        <v>111</v>
      </c>
      <c r="K3611" s="9" t="s">
        <v>7476</v>
      </c>
      <c r="L3611" s="9" t="s">
        <v>7507</v>
      </c>
      <c r="M3611" s="9">
        <v>1152.97</v>
      </c>
      <c r="N3611" s="9">
        <v>591.32000000000005</v>
      </c>
      <c r="O3611" s="9">
        <v>5</v>
      </c>
      <c r="P3611" s="9"/>
      <c r="Q3611" s="9">
        <v>521</v>
      </c>
      <c r="R3611" s="9">
        <v>7</v>
      </c>
    </row>
    <row r="3612" spans="1:18" x14ac:dyDescent="0.3">
      <c r="A3612" s="9">
        <v>1163</v>
      </c>
      <c r="B3612" s="9" t="s">
        <v>3628</v>
      </c>
      <c r="C3612" s="9">
        <v>36</v>
      </c>
      <c r="D3612" s="9" t="s">
        <v>5020</v>
      </c>
      <c r="E3612" s="9" t="s">
        <v>7144</v>
      </c>
      <c r="F3612" s="9">
        <v>0</v>
      </c>
      <c r="G3612" s="9">
        <v>13619</v>
      </c>
      <c r="H3612" s="9" t="s">
        <v>7144</v>
      </c>
      <c r="I3612" s="9" t="s">
        <v>7457</v>
      </c>
      <c r="J3612" s="9">
        <v>149</v>
      </c>
      <c r="K3612" s="9" t="s">
        <v>7467</v>
      </c>
      <c r="L3612" s="9" t="s">
        <v>7507</v>
      </c>
      <c r="M3612" s="9">
        <v>308.33999999999997</v>
      </c>
      <c r="N3612" s="9">
        <v>140.30000000000001</v>
      </c>
      <c r="O3612" s="9">
        <v>5</v>
      </c>
      <c r="P3612" s="9"/>
      <c r="Q3612" s="9">
        <v>327</v>
      </c>
      <c r="R3612" s="9">
        <v>4</v>
      </c>
    </row>
    <row r="3613" spans="1:18" x14ac:dyDescent="0.3">
      <c r="A3613" s="9">
        <v>1063</v>
      </c>
      <c r="B3613" s="9" t="s">
        <v>3629</v>
      </c>
      <c r="C3613" s="9">
        <v>26</v>
      </c>
      <c r="D3613" s="9" t="s">
        <v>5021</v>
      </c>
      <c r="E3613" s="9" t="s">
        <v>5893</v>
      </c>
      <c r="F3613" s="9">
        <v>1</v>
      </c>
      <c r="G3613" s="9">
        <v>10106</v>
      </c>
      <c r="H3613" s="9" t="s">
        <v>5893</v>
      </c>
      <c r="I3613" s="9" t="s">
        <v>7456</v>
      </c>
      <c r="J3613" s="9">
        <v>138</v>
      </c>
      <c r="K3613" s="9" t="s">
        <v>7464</v>
      </c>
      <c r="L3613" s="9" t="s">
        <v>7509</v>
      </c>
      <c r="M3613" s="9">
        <v>901.3</v>
      </c>
      <c r="N3613" s="9">
        <v>507.96</v>
      </c>
      <c r="O3613" s="9">
        <v>4</v>
      </c>
      <c r="P3613" s="9"/>
      <c r="Q3613" s="9">
        <v>1761</v>
      </c>
      <c r="R3613" s="9">
        <v>1</v>
      </c>
    </row>
    <row r="3614" spans="1:18" x14ac:dyDescent="0.3">
      <c r="A3614" s="9">
        <v>2114</v>
      </c>
      <c r="B3614" s="9" t="s">
        <v>3630</v>
      </c>
      <c r="C3614" s="9">
        <v>44</v>
      </c>
      <c r="D3614" s="9" t="s">
        <v>5018</v>
      </c>
      <c r="E3614" s="9" t="s">
        <v>6116</v>
      </c>
      <c r="F3614" s="9">
        <v>1</v>
      </c>
      <c r="G3614" s="9">
        <v>10218</v>
      </c>
      <c r="H3614" s="9" t="s">
        <v>6116</v>
      </c>
      <c r="I3614" s="9" t="s">
        <v>7455</v>
      </c>
      <c r="J3614" s="9">
        <v>128</v>
      </c>
      <c r="K3614" s="9" t="s">
        <v>7473</v>
      </c>
      <c r="L3614" s="9" t="s">
        <v>7508</v>
      </c>
      <c r="M3614" s="9">
        <v>1414.66</v>
      </c>
      <c r="N3614" s="9">
        <v>768.73</v>
      </c>
      <c r="O3614" s="9">
        <v>1</v>
      </c>
      <c r="P3614" s="9"/>
      <c r="Q3614" s="9">
        <v>902</v>
      </c>
      <c r="R3614" s="9">
        <v>3</v>
      </c>
    </row>
    <row r="3615" spans="1:18" x14ac:dyDescent="0.3">
      <c r="A3615" s="9">
        <v>2140</v>
      </c>
      <c r="B3615" s="9" t="s">
        <v>3631</v>
      </c>
      <c r="C3615" s="9">
        <v>30</v>
      </c>
      <c r="D3615" s="9" t="s">
        <v>5018</v>
      </c>
      <c r="E3615" s="9" t="s">
        <v>5239</v>
      </c>
      <c r="F3615" s="9">
        <v>0</v>
      </c>
      <c r="G3615" s="9">
        <v>12982</v>
      </c>
      <c r="H3615" s="9" t="s">
        <v>5239</v>
      </c>
      <c r="I3615" s="9" t="s">
        <v>7456</v>
      </c>
      <c r="J3615" s="9">
        <v>108</v>
      </c>
      <c r="K3615" s="9" t="s">
        <v>7496</v>
      </c>
      <c r="L3615" s="9" t="s">
        <v>7511</v>
      </c>
      <c r="M3615" s="9">
        <v>935.64</v>
      </c>
      <c r="N3615" s="9">
        <v>463.09</v>
      </c>
      <c r="O3615" s="9">
        <v>5</v>
      </c>
      <c r="P3615" s="9">
        <v>0.05</v>
      </c>
      <c r="Q3615" s="9">
        <v>429</v>
      </c>
      <c r="R3615" s="9">
        <v>6</v>
      </c>
    </row>
    <row r="3616" spans="1:18" x14ac:dyDescent="0.3">
      <c r="A3616" s="9">
        <v>1266</v>
      </c>
      <c r="B3616" s="9" t="s">
        <v>3632</v>
      </c>
      <c r="C3616" s="9">
        <v>42</v>
      </c>
      <c r="D3616" s="9" t="s">
        <v>5022</v>
      </c>
      <c r="E3616" s="9" t="s">
        <v>5381</v>
      </c>
      <c r="F3616" s="9">
        <v>0</v>
      </c>
      <c r="G3616" s="9">
        <v>12384</v>
      </c>
      <c r="H3616" s="9" t="s">
        <v>5381</v>
      </c>
      <c r="I3616" s="9" t="s">
        <v>7455</v>
      </c>
      <c r="J3616" s="9">
        <v>110</v>
      </c>
      <c r="K3616" s="9" t="s">
        <v>7493</v>
      </c>
      <c r="L3616" s="9" t="s">
        <v>7507</v>
      </c>
      <c r="M3616" s="9">
        <v>936.44</v>
      </c>
      <c r="N3616" s="9">
        <v>519.79</v>
      </c>
      <c r="O3616" s="9">
        <v>5</v>
      </c>
      <c r="P3616" s="9"/>
      <c r="Q3616" s="9">
        <v>652</v>
      </c>
      <c r="R3616" s="9">
        <v>3</v>
      </c>
    </row>
    <row r="3617" spans="1:18" x14ac:dyDescent="0.3">
      <c r="A3617" s="9">
        <v>2163</v>
      </c>
      <c r="B3617" s="9" t="s">
        <v>3633</v>
      </c>
      <c r="C3617" s="9">
        <v>33</v>
      </c>
      <c r="D3617" s="9" t="s">
        <v>5022</v>
      </c>
      <c r="E3617" s="9" t="s">
        <v>6782</v>
      </c>
      <c r="F3617" s="9">
        <v>0</v>
      </c>
      <c r="G3617" s="9">
        <v>12968</v>
      </c>
      <c r="H3617" s="9" t="s">
        <v>6782</v>
      </c>
      <c r="I3617" s="9" t="s">
        <v>7456</v>
      </c>
      <c r="J3617" s="9">
        <v>125</v>
      </c>
      <c r="K3617" s="9" t="s">
        <v>7479</v>
      </c>
      <c r="L3617" s="9" t="s">
        <v>7509</v>
      </c>
      <c r="M3617" s="9">
        <v>1117.8399999999999</v>
      </c>
      <c r="N3617" s="9">
        <v>566.46</v>
      </c>
      <c r="O3617" s="9">
        <v>1</v>
      </c>
      <c r="P3617" s="9"/>
      <c r="Q3617" s="9">
        <v>1064</v>
      </c>
      <c r="R3617" s="9">
        <v>2</v>
      </c>
    </row>
    <row r="3618" spans="1:18" x14ac:dyDescent="0.3">
      <c r="A3618" s="9">
        <v>1245</v>
      </c>
      <c r="B3618" s="9" t="s">
        <v>3634</v>
      </c>
      <c r="C3618" s="9">
        <v>35</v>
      </c>
      <c r="D3618" s="9" t="s">
        <v>5022</v>
      </c>
      <c r="E3618" s="9" t="s">
        <v>7145</v>
      </c>
      <c r="F3618" s="9">
        <v>1</v>
      </c>
      <c r="G3618" s="9">
        <v>10370</v>
      </c>
      <c r="H3618" s="9" t="s">
        <v>7145</v>
      </c>
      <c r="I3618" s="9" t="s">
        <v>7456</v>
      </c>
      <c r="J3618" s="9">
        <v>147</v>
      </c>
      <c r="K3618" s="9" t="s">
        <v>7474</v>
      </c>
      <c r="L3618" s="9" t="s">
        <v>7507</v>
      </c>
      <c r="M3618" s="9">
        <v>533.15</v>
      </c>
      <c r="N3618" s="9">
        <v>268.14999999999998</v>
      </c>
      <c r="O3618" s="9">
        <v>1</v>
      </c>
      <c r="P3618" s="9"/>
      <c r="Q3618" s="9">
        <v>1483</v>
      </c>
      <c r="R3618" s="9">
        <v>3</v>
      </c>
    </row>
    <row r="3619" spans="1:18" x14ac:dyDescent="0.3">
      <c r="A3619" s="9">
        <v>1394</v>
      </c>
      <c r="B3619" s="9" t="s">
        <v>3635</v>
      </c>
      <c r="C3619" s="9">
        <v>56</v>
      </c>
      <c r="D3619" s="9" t="s">
        <v>5020</v>
      </c>
      <c r="E3619" s="9" t="s">
        <v>6531</v>
      </c>
      <c r="F3619" s="9">
        <v>0</v>
      </c>
      <c r="G3619" s="9">
        <v>13045</v>
      </c>
      <c r="H3619" s="9" t="s">
        <v>6531</v>
      </c>
      <c r="I3619" s="9" t="s">
        <v>7455</v>
      </c>
      <c r="J3619" s="9">
        <v>136</v>
      </c>
      <c r="K3619" s="9" t="s">
        <v>7503</v>
      </c>
      <c r="L3619" s="9" t="s">
        <v>7510</v>
      </c>
      <c r="M3619" s="9">
        <v>1065.69</v>
      </c>
      <c r="N3619" s="9">
        <v>511.12</v>
      </c>
      <c r="O3619" s="9">
        <v>2</v>
      </c>
      <c r="P3619" s="9"/>
      <c r="Q3619" s="9">
        <v>510</v>
      </c>
      <c r="R3619" s="9">
        <v>5</v>
      </c>
    </row>
    <row r="3620" spans="1:18" x14ac:dyDescent="0.3">
      <c r="A3620" s="9">
        <v>1475</v>
      </c>
      <c r="B3620" s="9" t="s">
        <v>3636</v>
      </c>
      <c r="C3620" s="9">
        <v>2</v>
      </c>
      <c r="D3620" s="9" t="s">
        <v>5019</v>
      </c>
      <c r="E3620" s="9" t="s">
        <v>6998</v>
      </c>
      <c r="F3620" s="9">
        <v>0</v>
      </c>
      <c r="G3620" s="9">
        <v>12857</v>
      </c>
      <c r="H3620" s="9" t="s">
        <v>6998</v>
      </c>
      <c r="I3620" s="9" t="s">
        <v>7457</v>
      </c>
      <c r="J3620" s="9">
        <v>143</v>
      </c>
      <c r="K3620" s="9" t="s">
        <v>7475</v>
      </c>
      <c r="L3620" s="9" t="s">
        <v>7509</v>
      </c>
      <c r="M3620" s="9">
        <v>1378.54</v>
      </c>
      <c r="N3620" s="9">
        <v>774.92</v>
      </c>
      <c r="O3620" s="9">
        <v>4</v>
      </c>
      <c r="P3620" s="9">
        <v>0.05</v>
      </c>
      <c r="Q3620" s="9">
        <v>366</v>
      </c>
      <c r="R3620" s="9">
        <v>7</v>
      </c>
    </row>
    <row r="3621" spans="1:18" x14ac:dyDescent="0.3">
      <c r="A3621" s="9">
        <v>1976</v>
      </c>
      <c r="B3621" s="9" t="s">
        <v>3637</v>
      </c>
      <c r="C3621" s="9">
        <v>48</v>
      </c>
      <c r="D3621" s="9" t="s">
        <v>5023</v>
      </c>
      <c r="E3621" s="9" t="s">
        <v>5955</v>
      </c>
      <c r="F3621" s="9">
        <v>1</v>
      </c>
      <c r="G3621" s="9">
        <v>10253</v>
      </c>
      <c r="H3621" s="9" t="s">
        <v>5955</v>
      </c>
      <c r="I3621" s="9" t="s">
        <v>7457</v>
      </c>
      <c r="J3621" s="9">
        <v>109</v>
      </c>
      <c r="K3621" s="9" t="s">
        <v>7466</v>
      </c>
      <c r="L3621" s="9" t="s">
        <v>7509</v>
      </c>
      <c r="M3621" s="9">
        <v>65.8</v>
      </c>
      <c r="N3621" s="9">
        <v>35.090000000000003</v>
      </c>
      <c r="O3621" s="9">
        <v>1</v>
      </c>
      <c r="P3621" s="9"/>
      <c r="Q3621" s="9">
        <v>424</v>
      </c>
      <c r="R3621" s="9">
        <v>3</v>
      </c>
    </row>
    <row r="3622" spans="1:18" x14ac:dyDescent="0.3">
      <c r="A3622" s="9">
        <v>2207</v>
      </c>
      <c r="B3622" s="9" t="s">
        <v>3638</v>
      </c>
      <c r="C3622" s="9">
        <v>54</v>
      </c>
      <c r="D3622" s="9" t="s">
        <v>5018</v>
      </c>
      <c r="E3622" s="9" t="s">
        <v>5219</v>
      </c>
      <c r="F3622" s="9">
        <v>0</v>
      </c>
      <c r="G3622" s="9">
        <v>11428</v>
      </c>
      <c r="H3622" s="9" t="s">
        <v>5219</v>
      </c>
      <c r="I3622" s="9" t="s">
        <v>7456</v>
      </c>
      <c r="J3622" s="9">
        <v>141</v>
      </c>
      <c r="K3622" s="9" t="s">
        <v>7490</v>
      </c>
      <c r="L3622" s="9" t="s">
        <v>7510</v>
      </c>
      <c r="M3622" s="9">
        <v>1311.66</v>
      </c>
      <c r="N3622" s="9">
        <v>601.91999999999996</v>
      </c>
      <c r="O3622" s="9">
        <v>2</v>
      </c>
      <c r="P3622" s="9"/>
      <c r="Q3622" s="9">
        <v>702</v>
      </c>
      <c r="R3622" s="9">
        <v>3</v>
      </c>
    </row>
    <row r="3623" spans="1:18" x14ac:dyDescent="0.3">
      <c r="A3623" s="9">
        <v>2043</v>
      </c>
      <c r="B3623" s="9" t="s">
        <v>3639</v>
      </c>
      <c r="C3623" s="9">
        <v>30</v>
      </c>
      <c r="D3623" s="9" t="s">
        <v>5023</v>
      </c>
      <c r="E3623" s="9" t="s">
        <v>5551</v>
      </c>
      <c r="F3623" s="9">
        <v>0</v>
      </c>
      <c r="G3623" s="9">
        <v>12627</v>
      </c>
      <c r="H3623" s="9" t="s">
        <v>5551</v>
      </c>
      <c r="I3623" s="9" t="s">
        <v>7455</v>
      </c>
      <c r="J3623" s="9">
        <v>108</v>
      </c>
      <c r="K3623" s="9" t="s">
        <v>7496</v>
      </c>
      <c r="L3623" s="9" t="s">
        <v>7510</v>
      </c>
      <c r="M3623" s="9">
        <v>367</v>
      </c>
      <c r="N3623" s="9">
        <v>148.22999999999999</v>
      </c>
      <c r="O3623" s="9">
        <v>1</v>
      </c>
      <c r="P3623" s="9"/>
      <c r="Q3623" s="9">
        <v>750</v>
      </c>
      <c r="R3623" s="9">
        <v>6</v>
      </c>
    </row>
    <row r="3624" spans="1:18" x14ac:dyDescent="0.3">
      <c r="A3624" s="9">
        <v>1557</v>
      </c>
      <c r="B3624" s="9" t="s">
        <v>3640</v>
      </c>
      <c r="C3624" s="9">
        <v>54</v>
      </c>
      <c r="D3624" s="9" t="s">
        <v>5018</v>
      </c>
      <c r="E3624" s="9" t="s">
        <v>6902</v>
      </c>
      <c r="F3624" s="9">
        <v>0</v>
      </c>
      <c r="G3624" s="9">
        <v>12008</v>
      </c>
      <c r="H3624" s="9" t="s">
        <v>6902</v>
      </c>
      <c r="I3624" s="9" t="s">
        <v>7457</v>
      </c>
      <c r="J3624" s="9">
        <v>103</v>
      </c>
      <c r="K3624" s="9" t="s">
        <v>7472</v>
      </c>
      <c r="L3624" s="9" t="s">
        <v>7508</v>
      </c>
      <c r="M3624" s="9">
        <v>711.09</v>
      </c>
      <c r="N3624" s="9">
        <v>316.63</v>
      </c>
      <c r="O3624" s="9">
        <v>3</v>
      </c>
      <c r="P3624" s="9"/>
      <c r="Q3624" s="9">
        <v>1012</v>
      </c>
      <c r="R3624" s="9">
        <v>3</v>
      </c>
    </row>
    <row r="3625" spans="1:18" x14ac:dyDescent="0.3">
      <c r="A3625" s="9">
        <v>2017</v>
      </c>
      <c r="B3625" s="9" t="s">
        <v>3641</v>
      </c>
      <c r="C3625" s="9">
        <v>25</v>
      </c>
      <c r="D3625" s="9" t="s">
        <v>5022</v>
      </c>
      <c r="E3625" s="9" t="s">
        <v>6635</v>
      </c>
      <c r="F3625" s="9">
        <v>0</v>
      </c>
      <c r="G3625" s="9">
        <v>11722</v>
      </c>
      <c r="H3625" s="9" t="s">
        <v>6635</v>
      </c>
      <c r="I3625" s="9" t="s">
        <v>7455</v>
      </c>
      <c r="J3625" s="9">
        <v>118</v>
      </c>
      <c r="K3625" s="9" t="s">
        <v>7501</v>
      </c>
      <c r="L3625" s="9" t="s">
        <v>7510</v>
      </c>
      <c r="M3625" s="9">
        <v>1285.9000000000001</v>
      </c>
      <c r="N3625" s="9">
        <v>530.88</v>
      </c>
      <c r="O3625" s="9">
        <v>3</v>
      </c>
      <c r="P3625" s="9"/>
      <c r="Q3625" s="9">
        <v>406</v>
      </c>
      <c r="R3625" s="9">
        <v>3</v>
      </c>
    </row>
    <row r="3626" spans="1:18" x14ac:dyDescent="0.3">
      <c r="A3626" s="9">
        <v>1882</v>
      </c>
      <c r="B3626" s="9" t="s">
        <v>3642</v>
      </c>
      <c r="C3626" s="9">
        <v>30</v>
      </c>
      <c r="D3626" s="9" t="s">
        <v>5019</v>
      </c>
      <c r="E3626" s="9" t="s">
        <v>6387</v>
      </c>
      <c r="F3626" s="9">
        <v>0</v>
      </c>
      <c r="G3626" s="9">
        <v>12683</v>
      </c>
      <c r="H3626" s="9" t="s">
        <v>6387</v>
      </c>
      <c r="I3626" s="9" t="s">
        <v>7457</v>
      </c>
      <c r="J3626" s="9">
        <v>146</v>
      </c>
      <c r="K3626" s="9" t="s">
        <v>7505</v>
      </c>
      <c r="L3626" s="9" t="s">
        <v>7508</v>
      </c>
      <c r="M3626" s="9">
        <v>1244.67</v>
      </c>
      <c r="N3626" s="9">
        <v>659.03</v>
      </c>
      <c r="O3626" s="9">
        <v>3</v>
      </c>
      <c r="P3626" s="9"/>
      <c r="Q3626" s="9">
        <v>350</v>
      </c>
      <c r="R3626" s="9">
        <v>7</v>
      </c>
    </row>
    <row r="3627" spans="1:18" x14ac:dyDescent="0.3">
      <c r="A3627" s="9">
        <v>1146</v>
      </c>
      <c r="B3627" s="9" t="s">
        <v>3643</v>
      </c>
      <c r="C3627" s="9">
        <v>28</v>
      </c>
      <c r="D3627" s="9" t="s">
        <v>5019</v>
      </c>
      <c r="E3627" s="9" t="s">
        <v>7030</v>
      </c>
      <c r="F3627" s="9">
        <v>0</v>
      </c>
      <c r="G3627" s="9">
        <v>13101</v>
      </c>
      <c r="H3627" s="9" t="s">
        <v>7030</v>
      </c>
      <c r="I3627" s="9" t="s">
        <v>7455</v>
      </c>
      <c r="J3627" s="9">
        <v>135</v>
      </c>
      <c r="K3627" s="9" t="s">
        <v>7458</v>
      </c>
      <c r="L3627" s="9" t="s">
        <v>7510</v>
      </c>
      <c r="M3627" s="9">
        <v>1343.29</v>
      </c>
      <c r="N3627" s="9"/>
      <c r="O3627" s="9">
        <v>1</v>
      </c>
      <c r="P3627" s="9"/>
      <c r="Q3627" s="9">
        <v>660</v>
      </c>
      <c r="R3627" s="9">
        <v>5</v>
      </c>
    </row>
    <row r="3628" spans="1:18" x14ac:dyDescent="0.3">
      <c r="A3628" s="9">
        <v>1665</v>
      </c>
      <c r="B3628" s="9" t="s">
        <v>3644</v>
      </c>
      <c r="C3628" s="9">
        <v>54</v>
      </c>
      <c r="D3628" s="9" t="s">
        <v>5018</v>
      </c>
      <c r="E3628" s="9" t="s">
        <v>5392</v>
      </c>
      <c r="F3628" s="9">
        <v>0</v>
      </c>
      <c r="G3628" s="9">
        <v>12232</v>
      </c>
      <c r="H3628" s="9" t="s">
        <v>5392</v>
      </c>
      <c r="I3628" s="9" t="s">
        <v>7456</v>
      </c>
      <c r="J3628" s="9">
        <v>117</v>
      </c>
      <c r="K3628" s="9" t="s">
        <v>7483</v>
      </c>
      <c r="L3628" s="9" t="s">
        <v>7507</v>
      </c>
      <c r="M3628" s="9">
        <v>1413.6</v>
      </c>
      <c r="N3628" s="9">
        <v>743.75</v>
      </c>
      <c r="O3628" s="9">
        <v>5</v>
      </c>
      <c r="P3628" s="9"/>
      <c r="Q3628" s="9">
        <v>715</v>
      </c>
      <c r="R3628" s="9">
        <v>4</v>
      </c>
    </row>
    <row r="3629" spans="1:18" x14ac:dyDescent="0.3">
      <c r="A3629" s="9">
        <v>2327</v>
      </c>
      <c r="B3629" s="9" t="s">
        <v>3645</v>
      </c>
      <c r="C3629" s="9">
        <v>13</v>
      </c>
      <c r="D3629" s="9" t="s">
        <v>5020</v>
      </c>
      <c r="E3629" s="9" t="s">
        <v>7146</v>
      </c>
      <c r="F3629" s="9">
        <v>0</v>
      </c>
      <c r="G3629" s="9">
        <v>11312</v>
      </c>
      <c r="H3629" s="9" t="s">
        <v>7146</v>
      </c>
      <c r="I3629" s="9" t="s">
        <v>7455</v>
      </c>
      <c r="J3629" s="9">
        <v>136</v>
      </c>
      <c r="K3629" s="9" t="s">
        <v>7503</v>
      </c>
      <c r="L3629" s="9" t="s">
        <v>7511</v>
      </c>
      <c r="M3629" s="9">
        <v>698.38</v>
      </c>
      <c r="N3629" s="9">
        <v>348.38</v>
      </c>
      <c r="O3629" s="9">
        <v>5</v>
      </c>
      <c r="P3629" s="9">
        <v>0.05</v>
      </c>
      <c r="Q3629" s="9">
        <v>365</v>
      </c>
      <c r="R3629" s="9">
        <v>7</v>
      </c>
    </row>
    <row r="3630" spans="1:18" x14ac:dyDescent="0.3">
      <c r="A3630" s="9">
        <v>1619</v>
      </c>
      <c r="B3630" s="9" t="s">
        <v>3646</v>
      </c>
      <c r="C3630" s="9">
        <v>64</v>
      </c>
      <c r="D3630" s="9" t="s">
        <v>5022</v>
      </c>
      <c r="E3630" s="9" t="s">
        <v>5331</v>
      </c>
      <c r="F3630" s="9">
        <v>0</v>
      </c>
      <c r="G3630" s="9">
        <v>13430</v>
      </c>
      <c r="H3630" s="9" t="s">
        <v>5331</v>
      </c>
      <c r="I3630" s="9" t="s">
        <v>7456</v>
      </c>
      <c r="J3630" s="9">
        <v>128</v>
      </c>
      <c r="K3630" s="9" t="s">
        <v>7473</v>
      </c>
      <c r="L3630" s="9" t="s">
        <v>7510</v>
      </c>
      <c r="M3630" s="9">
        <v>1001.73</v>
      </c>
      <c r="N3630" s="9">
        <v>562.38</v>
      </c>
      <c r="O3630" s="9">
        <v>3</v>
      </c>
      <c r="P3630" s="9"/>
      <c r="Q3630" s="9">
        <v>478</v>
      </c>
      <c r="R3630" s="9">
        <v>7</v>
      </c>
    </row>
    <row r="3631" spans="1:18" x14ac:dyDescent="0.3">
      <c r="A3631" s="9">
        <v>1819</v>
      </c>
      <c r="B3631" s="9" t="s">
        <v>3647</v>
      </c>
      <c r="C3631" s="9">
        <v>35</v>
      </c>
      <c r="D3631" s="9" t="s">
        <v>5019</v>
      </c>
      <c r="E3631" s="9" t="s">
        <v>6568</v>
      </c>
      <c r="F3631" s="9">
        <v>0</v>
      </c>
      <c r="G3631" s="9">
        <v>12521</v>
      </c>
      <c r="H3631" s="9" t="s">
        <v>6568</v>
      </c>
      <c r="I3631" s="9" t="s">
        <v>7457</v>
      </c>
      <c r="J3631" s="9">
        <v>115</v>
      </c>
      <c r="K3631" s="9" t="s">
        <v>7481</v>
      </c>
      <c r="L3631" s="9" t="s">
        <v>7507</v>
      </c>
      <c r="M3631" s="9">
        <v>616.19000000000005</v>
      </c>
      <c r="N3631" s="9">
        <v>380.29</v>
      </c>
      <c r="O3631" s="9">
        <v>4</v>
      </c>
      <c r="P3631" s="9"/>
      <c r="Q3631" s="9">
        <v>433</v>
      </c>
      <c r="R3631" s="9">
        <v>5</v>
      </c>
    </row>
    <row r="3632" spans="1:18" x14ac:dyDescent="0.3">
      <c r="A3632" s="9">
        <v>1863</v>
      </c>
      <c r="B3632" s="9" t="s">
        <v>3648</v>
      </c>
      <c r="C3632" s="9">
        <v>49</v>
      </c>
      <c r="D3632" s="9" t="s">
        <v>5019</v>
      </c>
      <c r="E3632" s="9" t="s">
        <v>7147</v>
      </c>
      <c r="F3632" s="9">
        <v>0</v>
      </c>
      <c r="G3632" s="9">
        <v>10984</v>
      </c>
      <c r="H3632" s="9" t="s">
        <v>7147</v>
      </c>
      <c r="I3632" s="9" t="s">
        <v>7455</v>
      </c>
      <c r="J3632" s="9">
        <v>119</v>
      </c>
      <c r="K3632" s="9" t="s">
        <v>7459</v>
      </c>
      <c r="L3632" s="9" t="s">
        <v>7510</v>
      </c>
      <c r="M3632" s="9">
        <v>558.54</v>
      </c>
      <c r="N3632" s="9">
        <v>303.73</v>
      </c>
      <c r="O3632" s="9">
        <v>2</v>
      </c>
      <c r="P3632" s="9">
        <v>0.2</v>
      </c>
      <c r="Q3632" s="9">
        <v>355</v>
      </c>
      <c r="R3632" s="9">
        <v>4</v>
      </c>
    </row>
    <row r="3633" spans="1:18" x14ac:dyDescent="0.3">
      <c r="A3633" s="9">
        <v>1581</v>
      </c>
      <c r="B3633" s="9" t="s">
        <v>3649</v>
      </c>
      <c r="C3633" s="9">
        <v>47</v>
      </c>
      <c r="D3633" s="9" t="s">
        <v>5021</v>
      </c>
      <c r="E3633" s="9" t="s">
        <v>7148</v>
      </c>
      <c r="F3633" s="9">
        <v>0</v>
      </c>
      <c r="G3633" s="9">
        <v>13636</v>
      </c>
      <c r="H3633" s="9" t="s">
        <v>7148</v>
      </c>
      <c r="I3633" s="9" t="s">
        <v>7457</v>
      </c>
      <c r="J3633" s="9">
        <v>122</v>
      </c>
      <c r="K3633" s="9" t="s">
        <v>7465</v>
      </c>
      <c r="L3633" s="9" t="s">
        <v>7509</v>
      </c>
      <c r="M3633" s="9">
        <v>675.81</v>
      </c>
      <c r="N3633" s="9">
        <v>282.89</v>
      </c>
      <c r="O3633" s="9">
        <v>3</v>
      </c>
      <c r="P3633" s="9"/>
      <c r="Q3633" s="9">
        <v>453</v>
      </c>
      <c r="R3633" s="9">
        <v>3</v>
      </c>
    </row>
    <row r="3634" spans="1:18" x14ac:dyDescent="0.3">
      <c r="A3634" s="9">
        <v>2022</v>
      </c>
      <c r="B3634" s="9" t="s">
        <v>3650</v>
      </c>
      <c r="C3634" s="9">
        <v>42</v>
      </c>
      <c r="D3634" s="9" t="s">
        <v>5019</v>
      </c>
      <c r="E3634" s="9" t="s">
        <v>5658</v>
      </c>
      <c r="F3634" s="9">
        <v>0</v>
      </c>
      <c r="G3634" s="9">
        <v>13471</v>
      </c>
      <c r="H3634" s="9" t="s">
        <v>5658</v>
      </c>
      <c r="I3634" s="9" t="s">
        <v>7457</v>
      </c>
      <c r="J3634" s="9">
        <v>106</v>
      </c>
      <c r="K3634" s="9" t="s">
        <v>7477</v>
      </c>
      <c r="L3634" s="9" t="s">
        <v>7510</v>
      </c>
      <c r="M3634" s="9">
        <v>1127.46</v>
      </c>
      <c r="N3634" s="9">
        <v>456.91</v>
      </c>
      <c r="O3634" s="9">
        <v>2</v>
      </c>
      <c r="P3634" s="9">
        <v>0.2</v>
      </c>
      <c r="Q3634" s="9">
        <v>709</v>
      </c>
      <c r="R3634" s="9">
        <v>2</v>
      </c>
    </row>
    <row r="3635" spans="1:18" x14ac:dyDescent="0.3">
      <c r="A3635" s="9">
        <v>1694</v>
      </c>
      <c r="B3635" s="9" t="s">
        <v>3651</v>
      </c>
      <c r="C3635" s="9">
        <v>30</v>
      </c>
      <c r="D3635" s="9" t="s">
        <v>5021</v>
      </c>
      <c r="E3635" s="9" t="s">
        <v>5040</v>
      </c>
      <c r="F3635" s="9">
        <v>0</v>
      </c>
      <c r="G3635" s="9">
        <v>13760</v>
      </c>
      <c r="H3635" s="9" t="s">
        <v>5040</v>
      </c>
      <c r="I3635" s="9" t="s">
        <v>7456</v>
      </c>
      <c r="J3635" s="9">
        <v>147</v>
      </c>
      <c r="K3635" s="9" t="s">
        <v>7474</v>
      </c>
      <c r="L3635" s="9" t="s">
        <v>7510</v>
      </c>
      <c r="M3635" s="9">
        <v>777.09</v>
      </c>
      <c r="N3635" s="9">
        <v>360.55</v>
      </c>
      <c r="O3635" s="9">
        <v>2</v>
      </c>
      <c r="P3635" s="9"/>
      <c r="Q3635" s="9">
        <v>577</v>
      </c>
      <c r="R3635" s="9">
        <v>3</v>
      </c>
    </row>
    <row r="3636" spans="1:18" x14ac:dyDescent="0.3">
      <c r="A3636" s="9">
        <v>2251</v>
      </c>
      <c r="B3636" s="9" t="s">
        <v>3652</v>
      </c>
      <c r="C3636" s="9">
        <v>58</v>
      </c>
      <c r="D3636" s="9" t="s">
        <v>5019</v>
      </c>
      <c r="E3636" s="9" t="s">
        <v>5587</v>
      </c>
      <c r="F3636" s="9">
        <v>0</v>
      </c>
      <c r="G3636" s="9">
        <v>13031</v>
      </c>
      <c r="H3636" s="9" t="s">
        <v>5587</v>
      </c>
      <c r="I3636" s="9" t="s">
        <v>7455</v>
      </c>
      <c r="J3636" s="9">
        <v>107</v>
      </c>
      <c r="K3636" s="9" t="s">
        <v>7485</v>
      </c>
      <c r="L3636" s="9" t="s">
        <v>7509</v>
      </c>
      <c r="M3636" s="9">
        <v>1230.3900000000001</v>
      </c>
      <c r="N3636" s="9">
        <v>649.02</v>
      </c>
      <c r="O3636" s="9">
        <v>3</v>
      </c>
      <c r="P3636" s="9">
        <v>0.05</v>
      </c>
      <c r="Q3636" s="9">
        <v>358</v>
      </c>
      <c r="R3636" s="9">
        <v>4</v>
      </c>
    </row>
    <row r="3637" spans="1:18" x14ac:dyDescent="0.3">
      <c r="A3637" s="9">
        <v>2125</v>
      </c>
      <c r="B3637" s="9" t="s">
        <v>3653</v>
      </c>
      <c r="C3637" s="9">
        <v>32</v>
      </c>
      <c r="D3637" s="9" t="s">
        <v>5019</v>
      </c>
      <c r="E3637" s="9" t="s">
        <v>5031</v>
      </c>
      <c r="F3637" s="9">
        <v>0</v>
      </c>
      <c r="G3637" s="9">
        <v>13204</v>
      </c>
      <c r="H3637" s="9" t="s">
        <v>5031</v>
      </c>
      <c r="I3637" s="9" t="s">
        <v>7456</v>
      </c>
      <c r="J3637" s="9">
        <v>144</v>
      </c>
      <c r="K3637" s="9" t="s">
        <v>7462</v>
      </c>
      <c r="L3637" s="9" t="s">
        <v>7510</v>
      </c>
      <c r="M3637" s="9">
        <v>1130.57</v>
      </c>
      <c r="N3637" s="9">
        <v>467.46</v>
      </c>
      <c r="O3637" s="9">
        <v>5</v>
      </c>
      <c r="P3637" s="9"/>
      <c r="Q3637" s="9">
        <v>549</v>
      </c>
      <c r="R3637" s="9">
        <v>7</v>
      </c>
    </row>
    <row r="3638" spans="1:18" x14ac:dyDescent="0.3">
      <c r="A3638" s="9">
        <v>2440</v>
      </c>
      <c r="B3638" s="9" t="s">
        <v>3654</v>
      </c>
      <c r="C3638" s="9">
        <v>29</v>
      </c>
      <c r="D3638" s="9" t="s">
        <v>5020</v>
      </c>
      <c r="E3638" s="9" t="s">
        <v>6886</v>
      </c>
      <c r="F3638" s="9">
        <v>0</v>
      </c>
      <c r="G3638" s="9">
        <v>12549</v>
      </c>
      <c r="H3638" s="9" t="s">
        <v>6886</v>
      </c>
      <c r="I3638" s="9" t="s">
        <v>7455</v>
      </c>
      <c r="J3638" s="9">
        <v>148</v>
      </c>
      <c r="K3638" s="9" t="s">
        <v>7491</v>
      </c>
      <c r="L3638" s="9" t="s">
        <v>7509</v>
      </c>
      <c r="M3638" s="9">
        <v>79.69</v>
      </c>
      <c r="N3638" s="9">
        <v>39.71</v>
      </c>
      <c r="O3638" s="9">
        <v>4</v>
      </c>
      <c r="P3638" s="9">
        <v>0.1</v>
      </c>
      <c r="Q3638" s="9">
        <v>453</v>
      </c>
      <c r="R3638" s="9">
        <v>4</v>
      </c>
    </row>
    <row r="3639" spans="1:18" x14ac:dyDescent="0.3">
      <c r="A3639" s="9">
        <v>2239</v>
      </c>
      <c r="B3639" s="9" t="s">
        <v>3655</v>
      </c>
      <c r="C3639" s="9">
        <v>53</v>
      </c>
      <c r="D3639" s="9" t="s">
        <v>5020</v>
      </c>
      <c r="E3639" s="9" t="s">
        <v>5613</v>
      </c>
      <c r="F3639" s="9">
        <v>0</v>
      </c>
      <c r="G3639" s="9">
        <v>13574</v>
      </c>
      <c r="H3639" s="9" t="s">
        <v>5613</v>
      </c>
      <c r="I3639" s="9" t="s">
        <v>7457</v>
      </c>
      <c r="J3639" s="9">
        <v>109</v>
      </c>
      <c r="K3639" s="9" t="s">
        <v>7466</v>
      </c>
      <c r="L3639" s="9" t="s">
        <v>7508</v>
      </c>
      <c r="M3639" s="9">
        <v>963.85</v>
      </c>
      <c r="N3639" s="9">
        <v>642.03</v>
      </c>
      <c r="O3639" s="9">
        <v>3</v>
      </c>
      <c r="P3639" s="9"/>
      <c r="Q3639" s="9">
        <v>541</v>
      </c>
      <c r="R3639" s="9">
        <v>4</v>
      </c>
    </row>
    <row r="3640" spans="1:18" x14ac:dyDescent="0.3">
      <c r="A3640" s="9">
        <v>1406</v>
      </c>
      <c r="B3640" s="9" t="s">
        <v>3656</v>
      </c>
      <c r="C3640" s="9">
        <v>42</v>
      </c>
      <c r="D3640" s="9" t="s">
        <v>5022</v>
      </c>
      <c r="E3640" s="9" t="s">
        <v>6684</v>
      </c>
      <c r="F3640" s="9">
        <v>0</v>
      </c>
      <c r="G3640" s="9">
        <v>12921</v>
      </c>
      <c r="H3640" s="9" t="s">
        <v>6684</v>
      </c>
      <c r="I3640" s="9" t="s">
        <v>7457</v>
      </c>
      <c r="J3640" s="9">
        <v>120</v>
      </c>
      <c r="K3640" s="9" t="s">
        <v>7488</v>
      </c>
      <c r="L3640" s="9" t="s">
        <v>7510</v>
      </c>
      <c r="M3640" s="9">
        <v>683.03</v>
      </c>
      <c r="N3640" s="9">
        <v>291.66000000000003</v>
      </c>
      <c r="O3640" s="9">
        <v>2</v>
      </c>
      <c r="P3640" s="9"/>
      <c r="Q3640" s="9">
        <v>399</v>
      </c>
      <c r="R3640" s="9">
        <v>5</v>
      </c>
    </row>
    <row r="3641" spans="1:18" x14ac:dyDescent="0.3">
      <c r="A3641" s="9">
        <v>1398</v>
      </c>
      <c r="B3641" s="9" t="s">
        <v>3657</v>
      </c>
      <c r="C3641" s="9">
        <v>60</v>
      </c>
      <c r="D3641" s="9" t="s">
        <v>5019</v>
      </c>
      <c r="E3641" s="9" t="s">
        <v>6606</v>
      </c>
      <c r="F3641" s="9">
        <v>0</v>
      </c>
      <c r="G3641" s="9">
        <v>13148</v>
      </c>
      <c r="H3641" s="9" t="s">
        <v>6606</v>
      </c>
      <c r="I3641" s="9" t="s">
        <v>7455</v>
      </c>
      <c r="J3641" s="9">
        <v>137</v>
      </c>
      <c r="K3641" s="9" t="s">
        <v>7484</v>
      </c>
      <c r="L3641" s="9" t="s">
        <v>7507</v>
      </c>
      <c r="M3641" s="9">
        <v>712.11</v>
      </c>
      <c r="N3641" s="9">
        <v>487.48</v>
      </c>
      <c r="O3641" s="9">
        <v>1</v>
      </c>
      <c r="P3641" s="9"/>
      <c r="Q3641" s="9">
        <v>677</v>
      </c>
      <c r="R3641" s="9">
        <v>6</v>
      </c>
    </row>
    <row r="3642" spans="1:18" x14ac:dyDescent="0.3">
      <c r="A3642" s="9">
        <v>1714</v>
      </c>
      <c r="B3642" s="9" t="s">
        <v>3658</v>
      </c>
      <c r="C3642" s="9">
        <v>39</v>
      </c>
      <c r="D3642" s="9" t="s">
        <v>5022</v>
      </c>
      <c r="E3642" s="9" t="s">
        <v>5611</v>
      </c>
      <c r="F3642" s="9">
        <v>0</v>
      </c>
      <c r="G3642" s="9">
        <v>10349</v>
      </c>
      <c r="H3642" s="9" t="s">
        <v>5611</v>
      </c>
      <c r="I3642" s="9" t="s">
        <v>7457</v>
      </c>
      <c r="J3642" s="9">
        <v>111</v>
      </c>
      <c r="K3642" s="9" t="s">
        <v>7476</v>
      </c>
      <c r="L3642" s="9" t="s">
        <v>7510</v>
      </c>
      <c r="M3642" s="9">
        <v>1236.6400000000001</v>
      </c>
      <c r="N3642" s="9">
        <v>812.47</v>
      </c>
      <c r="O3642" s="9">
        <v>1</v>
      </c>
      <c r="P3642" s="9">
        <v>0.2</v>
      </c>
      <c r="Q3642" s="9">
        <v>420</v>
      </c>
      <c r="R3642" s="9">
        <v>4</v>
      </c>
    </row>
    <row r="3643" spans="1:18" x14ac:dyDescent="0.3">
      <c r="A3643" s="9">
        <v>1703</v>
      </c>
      <c r="B3643" s="9" t="s">
        <v>3659</v>
      </c>
      <c r="C3643" s="9">
        <v>30</v>
      </c>
      <c r="D3643" s="9" t="s">
        <v>5022</v>
      </c>
      <c r="E3643" s="9" t="s">
        <v>5143</v>
      </c>
      <c r="F3643" s="9">
        <v>0</v>
      </c>
      <c r="G3643" s="9">
        <v>12107</v>
      </c>
      <c r="H3643" s="9" t="s">
        <v>5143</v>
      </c>
      <c r="I3643" s="9" t="s">
        <v>7457</v>
      </c>
      <c r="J3643" s="9">
        <v>102</v>
      </c>
      <c r="K3643" s="9" t="s">
        <v>7494</v>
      </c>
      <c r="L3643" s="9" t="s">
        <v>7509</v>
      </c>
      <c r="M3643" s="9">
        <v>844.03</v>
      </c>
      <c r="N3643" s="9">
        <v>548.23</v>
      </c>
      <c r="O3643" s="9">
        <v>2</v>
      </c>
      <c r="P3643" s="9"/>
      <c r="Q3643" s="9">
        <v>681</v>
      </c>
      <c r="R3643" s="9">
        <v>6</v>
      </c>
    </row>
    <row r="3644" spans="1:18" x14ac:dyDescent="0.3">
      <c r="A3644" s="9">
        <v>1760</v>
      </c>
      <c r="B3644" s="9" t="s">
        <v>3660</v>
      </c>
      <c r="C3644" s="9">
        <v>44</v>
      </c>
      <c r="D3644" s="9" t="s">
        <v>5022</v>
      </c>
      <c r="E3644" s="9" t="s">
        <v>7103</v>
      </c>
      <c r="F3644" s="9">
        <v>0</v>
      </c>
      <c r="G3644" s="9">
        <v>11478</v>
      </c>
      <c r="H3644" s="9" t="s">
        <v>7103</v>
      </c>
      <c r="I3644" s="9" t="s">
        <v>7456</v>
      </c>
      <c r="J3644" s="9">
        <v>122</v>
      </c>
      <c r="K3644" s="9" t="s">
        <v>7465</v>
      </c>
      <c r="L3644" s="9" t="s">
        <v>7509</v>
      </c>
      <c r="M3644" s="9">
        <v>1334.15</v>
      </c>
      <c r="N3644" s="9">
        <v>879.34</v>
      </c>
      <c r="O3644" s="9">
        <v>3</v>
      </c>
      <c r="P3644" s="9">
        <v>0.2</v>
      </c>
      <c r="Q3644" s="9">
        <v>633</v>
      </c>
      <c r="R3644" s="9">
        <v>6</v>
      </c>
    </row>
    <row r="3645" spans="1:18" x14ac:dyDescent="0.3">
      <c r="A3645" s="9">
        <v>1498</v>
      </c>
      <c r="B3645" s="9" t="s">
        <v>3661</v>
      </c>
      <c r="C3645" s="9">
        <v>33</v>
      </c>
      <c r="D3645" s="9" t="s">
        <v>5022</v>
      </c>
      <c r="E3645" s="9" t="s">
        <v>7149</v>
      </c>
      <c r="F3645" s="9">
        <v>0</v>
      </c>
      <c r="G3645" s="9">
        <v>10878</v>
      </c>
      <c r="H3645" s="9" t="s">
        <v>7149</v>
      </c>
      <c r="I3645" s="9" t="s">
        <v>7457</v>
      </c>
      <c r="J3645" s="9">
        <v>148</v>
      </c>
      <c r="K3645" s="9" t="s">
        <v>7491</v>
      </c>
      <c r="L3645" s="9" t="s">
        <v>7507</v>
      </c>
      <c r="M3645" s="9">
        <v>1083.57</v>
      </c>
      <c r="N3645" s="9">
        <v>459.45</v>
      </c>
      <c r="O3645" s="9">
        <v>5</v>
      </c>
      <c r="P3645" s="9"/>
      <c r="Q3645" s="9">
        <v>914</v>
      </c>
      <c r="R3645" s="9">
        <v>6</v>
      </c>
    </row>
    <row r="3646" spans="1:18" x14ac:dyDescent="0.3">
      <c r="A3646" s="9">
        <v>2488</v>
      </c>
      <c r="B3646" s="9" t="s">
        <v>3662</v>
      </c>
      <c r="C3646" s="9">
        <v>30</v>
      </c>
      <c r="D3646" s="9" t="s">
        <v>5018</v>
      </c>
      <c r="E3646" s="9" t="s">
        <v>5912</v>
      </c>
      <c r="F3646" s="9">
        <v>1</v>
      </c>
      <c r="G3646" s="9">
        <v>12512</v>
      </c>
      <c r="H3646" s="9" t="s">
        <v>5912</v>
      </c>
      <c r="I3646" s="9" t="s">
        <v>7457</v>
      </c>
      <c r="J3646" s="9">
        <v>136</v>
      </c>
      <c r="K3646" s="9" t="s">
        <v>7503</v>
      </c>
      <c r="L3646" s="9" t="s">
        <v>7507</v>
      </c>
      <c r="M3646" s="9">
        <v>851.62</v>
      </c>
      <c r="N3646" s="9">
        <v>379.27</v>
      </c>
      <c r="O3646" s="9">
        <v>3</v>
      </c>
      <c r="P3646" s="9"/>
      <c r="Q3646" s="9">
        <v>928</v>
      </c>
      <c r="R3646" s="9">
        <v>1</v>
      </c>
    </row>
    <row r="3647" spans="1:18" x14ac:dyDescent="0.3">
      <c r="A3647" s="9">
        <v>1973</v>
      </c>
      <c r="B3647" s="9" t="s">
        <v>3663</v>
      </c>
      <c r="C3647" s="9">
        <v>52</v>
      </c>
      <c r="D3647" s="9" t="s">
        <v>5018</v>
      </c>
      <c r="E3647" s="9" t="s">
        <v>5996</v>
      </c>
      <c r="F3647" s="9">
        <v>0</v>
      </c>
      <c r="G3647" s="9">
        <v>10310</v>
      </c>
      <c r="H3647" s="9" t="s">
        <v>5996</v>
      </c>
      <c r="I3647" s="9" t="s">
        <v>7457</v>
      </c>
      <c r="J3647" s="9">
        <v>105</v>
      </c>
      <c r="K3647" s="9" t="s">
        <v>7461</v>
      </c>
      <c r="L3647" s="9" t="s">
        <v>7509</v>
      </c>
      <c r="M3647" s="9">
        <v>1144.08</v>
      </c>
      <c r="N3647" s="9">
        <v>503.75</v>
      </c>
      <c r="O3647" s="9">
        <v>4</v>
      </c>
      <c r="P3647" s="9"/>
      <c r="Q3647" s="9">
        <v>548</v>
      </c>
      <c r="R3647" s="9">
        <v>6</v>
      </c>
    </row>
    <row r="3648" spans="1:18" x14ac:dyDescent="0.3">
      <c r="A3648" s="9">
        <v>1081</v>
      </c>
      <c r="B3648" s="9" t="s">
        <v>3664</v>
      </c>
      <c r="C3648" s="9">
        <v>67</v>
      </c>
      <c r="D3648" s="9" t="s">
        <v>5019</v>
      </c>
      <c r="E3648" s="9" t="s">
        <v>6921</v>
      </c>
      <c r="F3648" s="9">
        <v>1</v>
      </c>
      <c r="G3648" s="9">
        <v>11114</v>
      </c>
      <c r="H3648" s="9" t="s">
        <v>6921</v>
      </c>
      <c r="I3648" s="9" t="s">
        <v>7455</v>
      </c>
      <c r="J3648" s="9">
        <v>107</v>
      </c>
      <c r="K3648" s="9" t="s">
        <v>7485</v>
      </c>
      <c r="L3648" s="9" t="s">
        <v>7508</v>
      </c>
      <c r="M3648" s="9">
        <v>105.61</v>
      </c>
      <c r="N3648" s="9">
        <v>45.77</v>
      </c>
      <c r="O3648" s="9">
        <v>1</v>
      </c>
      <c r="P3648" s="9"/>
      <c r="Q3648" s="9">
        <v>809</v>
      </c>
      <c r="R3648" s="9">
        <v>4</v>
      </c>
    </row>
    <row r="3649" spans="1:18" x14ac:dyDescent="0.3">
      <c r="A3649" s="9">
        <v>1603</v>
      </c>
      <c r="B3649" s="9" t="s">
        <v>3665</v>
      </c>
      <c r="C3649" s="9">
        <v>36</v>
      </c>
      <c r="D3649" s="9" t="s">
        <v>5018</v>
      </c>
      <c r="E3649" s="9" t="s">
        <v>5100</v>
      </c>
      <c r="F3649" s="9">
        <v>1</v>
      </c>
      <c r="G3649" s="9">
        <v>12978</v>
      </c>
      <c r="H3649" s="9" t="s">
        <v>5100</v>
      </c>
      <c r="I3649" s="9" t="s">
        <v>7457</v>
      </c>
      <c r="J3649" s="9">
        <v>106</v>
      </c>
      <c r="K3649" s="9" t="s">
        <v>7477</v>
      </c>
      <c r="L3649" s="9" t="s">
        <v>7508</v>
      </c>
      <c r="M3649" s="9">
        <v>89.27</v>
      </c>
      <c r="N3649" s="9">
        <v>44.48</v>
      </c>
      <c r="O3649" s="9">
        <v>2</v>
      </c>
      <c r="P3649" s="9">
        <v>0.1</v>
      </c>
      <c r="Q3649" s="9">
        <v>836</v>
      </c>
      <c r="R3649" s="9">
        <v>4</v>
      </c>
    </row>
    <row r="3650" spans="1:18" x14ac:dyDescent="0.3">
      <c r="A3650" s="9">
        <v>1771</v>
      </c>
      <c r="B3650" s="9" t="s">
        <v>3666</v>
      </c>
      <c r="C3650" s="9">
        <v>25</v>
      </c>
      <c r="D3650" s="9" t="s">
        <v>5019</v>
      </c>
      <c r="E3650" s="9" t="s">
        <v>7150</v>
      </c>
      <c r="F3650" s="9">
        <v>0</v>
      </c>
      <c r="G3650" s="9">
        <v>13012</v>
      </c>
      <c r="H3650" s="9" t="s">
        <v>7150</v>
      </c>
      <c r="I3650" s="9" t="s">
        <v>7456</v>
      </c>
      <c r="J3650" s="9">
        <v>122</v>
      </c>
      <c r="K3650" s="9" t="s">
        <v>7465</v>
      </c>
      <c r="L3650" s="9" t="s">
        <v>7509</v>
      </c>
      <c r="M3650" s="9">
        <v>170.86</v>
      </c>
      <c r="N3650" s="9">
        <v>110.9</v>
      </c>
      <c r="O3650" s="9">
        <v>5</v>
      </c>
      <c r="P3650" s="9"/>
      <c r="Q3650" s="9">
        <v>623</v>
      </c>
      <c r="R3650" s="9">
        <v>4</v>
      </c>
    </row>
    <row r="3651" spans="1:18" x14ac:dyDescent="0.3">
      <c r="A3651" s="9">
        <v>1902</v>
      </c>
      <c r="B3651" s="9" t="s">
        <v>3667</v>
      </c>
      <c r="C3651" s="9">
        <v>37</v>
      </c>
      <c r="D3651" s="9" t="s">
        <v>5020</v>
      </c>
      <c r="E3651" s="9" t="s">
        <v>7016</v>
      </c>
      <c r="F3651" s="9">
        <v>0</v>
      </c>
      <c r="G3651" s="9">
        <v>11321</v>
      </c>
      <c r="H3651" s="9" t="s">
        <v>7016</v>
      </c>
      <c r="I3651" s="9" t="s">
        <v>7456</v>
      </c>
      <c r="J3651" s="9">
        <v>110</v>
      </c>
      <c r="K3651" s="9" t="s">
        <v>7493</v>
      </c>
      <c r="L3651" s="9" t="s">
        <v>7508</v>
      </c>
      <c r="M3651" s="9">
        <v>684.47</v>
      </c>
      <c r="N3651" s="9">
        <v>325.52999999999997</v>
      </c>
      <c r="O3651" s="9">
        <v>3</v>
      </c>
      <c r="P3651" s="9">
        <v>0.2</v>
      </c>
      <c r="Q3651" s="9">
        <v>416</v>
      </c>
      <c r="R3651" s="9">
        <v>5</v>
      </c>
    </row>
    <row r="3652" spans="1:18" x14ac:dyDescent="0.3">
      <c r="A3652" s="9">
        <v>1364</v>
      </c>
      <c r="B3652" s="9" t="s">
        <v>3668</v>
      </c>
      <c r="C3652" s="9">
        <v>47</v>
      </c>
      <c r="D3652" s="9" t="s">
        <v>5023</v>
      </c>
      <c r="E3652" s="9" t="s">
        <v>6319</v>
      </c>
      <c r="F3652" s="9">
        <v>0</v>
      </c>
      <c r="G3652" s="9">
        <v>13396</v>
      </c>
      <c r="H3652" s="9" t="s">
        <v>6319</v>
      </c>
      <c r="I3652" s="9" t="s">
        <v>7456</v>
      </c>
      <c r="J3652" s="9">
        <v>146</v>
      </c>
      <c r="K3652" s="9" t="s">
        <v>7505</v>
      </c>
      <c r="L3652" s="9" t="s">
        <v>7507</v>
      </c>
      <c r="M3652" s="9">
        <v>391.4</v>
      </c>
      <c r="N3652" s="9">
        <v>185.24</v>
      </c>
      <c r="O3652" s="9">
        <v>4</v>
      </c>
      <c r="P3652" s="9"/>
      <c r="Q3652" s="9">
        <v>1042</v>
      </c>
      <c r="R3652" s="9">
        <v>6</v>
      </c>
    </row>
    <row r="3653" spans="1:18" x14ac:dyDescent="0.3">
      <c r="A3653" s="9">
        <v>1162</v>
      </c>
      <c r="B3653" s="9" t="s">
        <v>3669</v>
      </c>
      <c r="C3653" s="9">
        <v>43</v>
      </c>
      <c r="D3653" s="9" t="s">
        <v>5021</v>
      </c>
      <c r="E3653" s="9" t="s">
        <v>7108</v>
      </c>
      <c r="F3653" s="9">
        <v>1</v>
      </c>
      <c r="G3653" s="9">
        <v>10279</v>
      </c>
      <c r="H3653" s="9" t="s">
        <v>7108</v>
      </c>
      <c r="I3653" s="9" t="s">
        <v>7456</v>
      </c>
      <c r="J3653" s="9">
        <v>140</v>
      </c>
      <c r="K3653" s="9" t="s">
        <v>7468</v>
      </c>
      <c r="L3653" s="9" t="s">
        <v>7508</v>
      </c>
      <c r="M3653" s="9">
        <v>1477.18</v>
      </c>
      <c r="N3653" s="9">
        <v>890.39</v>
      </c>
      <c r="O3653" s="9">
        <v>3</v>
      </c>
      <c r="P3653" s="9"/>
      <c r="Q3653" s="9">
        <v>372</v>
      </c>
      <c r="R3653" s="9">
        <v>2</v>
      </c>
    </row>
    <row r="3654" spans="1:18" x14ac:dyDescent="0.3">
      <c r="A3654" s="9">
        <v>2071</v>
      </c>
      <c r="B3654" s="9" t="s">
        <v>3670</v>
      </c>
      <c r="C3654" s="9">
        <v>57</v>
      </c>
      <c r="D3654" s="9" t="s">
        <v>5018</v>
      </c>
      <c r="E3654" s="9" t="s">
        <v>5767</v>
      </c>
      <c r="F3654" s="9">
        <v>0</v>
      </c>
      <c r="G3654" s="9">
        <v>12758</v>
      </c>
      <c r="H3654" s="9" t="s">
        <v>5767</v>
      </c>
      <c r="I3654" s="9" t="s">
        <v>7457</v>
      </c>
      <c r="J3654" s="9">
        <v>146</v>
      </c>
      <c r="K3654" s="9" t="s">
        <v>7505</v>
      </c>
      <c r="L3654" s="9" t="s">
        <v>7507</v>
      </c>
      <c r="M3654" s="9">
        <v>836.32</v>
      </c>
      <c r="N3654" s="9">
        <v>358.85</v>
      </c>
      <c r="O3654" s="9">
        <v>4</v>
      </c>
      <c r="P3654" s="9">
        <v>0.05</v>
      </c>
      <c r="Q3654" s="9">
        <v>578</v>
      </c>
      <c r="R3654" s="9">
        <v>4</v>
      </c>
    </row>
    <row r="3655" spans="1:18" x14ac:dyDescent="0.3">
      <c r="A3655" s="9">
        <v>1510</v>
      </c>
      <c r="B3655" s="9" t="s">
        <v>3671</v>
      </c>
      <c r="C3655" s="9">
        <v>49</v>
      </c>
      <c r="D3655" s="9" t="s">
        <v>5018</v>
      </c>
      <c r="E3655" s="9" t="s">
        <v>7151</v>
      </c>
      <c r="F3655" s="9">
        <v>0</v>
      </c>
      <c r="G3655" s="9">
        <v>10966</v>
      </c>
      <c r="H3655" s="9" t="s">
        <v>7151</v>
      </c>
      <c r="I3655" s="9" t="s">
        <v>7456</v>
      </c>
      <c r="J3655" s="9">
        <v>146</v>
      </c>
      <c r="K3655" s="9" t="s">
        <v>7505</v>
      </c>
      <c r="L3655" s="9" t="s">
        <v>7510</v>
      </c>
      <c r="M3655" s="9">
        <v>1010.5</v>
      </c>
      <c r="N3655" s="9">
        <v>513.41999999999996</v>
      </c>
      <c r="O3655" s="9">
        <v>3</v>
      </c>
      <c r="P3655" s="9"/>
      <c r="Q3655" s="9">
        <v>532</v>
      </c>
      <c r="R3655" s="9">
        <v>5</v>
      </c>
    </row>
    <row r="3656" spans="1:18" x14ac:dyDescent="0.3">
      <c r="A3656" s="9">
        <v>2352</v>
      </c>
      <c r="B3656" s="9" t="s">
        <v>3672</v>
      </c>
      <c r="C3656" s="9">
        <v>23</v>
      </c>
      <c r="D3656" s="9" t="s">
        <v>5020</v>
      </c>
      <c r="E3656" s="9" t="s">
        <v>7152</v>
      </c>
      <c r="F3656" s="9">
        <v>1</v>
      </c>
      <c r="G3656" s="9">
        <v>13189</v>
      </c>
      <c r="H3656" s="9" t="s">
        <v>7152</v>
      </c>
      <c r="I3656" s="9" t="s">
        <v>7455</v>
      </c>
      <c r="J3656" s="9">
        <v>120</v>
      </c>
      <c r="K3656" s="9" t="s">
        <v>7488</v>
      </c>
      <c r="L3656" s="9" t="s">
        <v>7507</v>
      </c>
      <c r="M3656" s="9">
        <v>454.29</v>
      </c>
      <c r="N3656" s="9">
        <v>221.98</v>
      </c>
      <c r="O3656" s="9">
        <v>5</v>
      </c>
      <c r="P3656" s="9"/>
      <c r="Q3656" s="9">
        <v>643</v>
      </c>
      <c r="R3656" s="9">
        <v>2</v>
      </c>
    </row>
    <row r="3657" spans="1:18" x14ac:dyDescent="0.3">
      <c r="A3657" s="9">
        <v>1115</v>
      </c>
      <c r="B3657" s="9" t="s">
        <v>3673</v>
      </c>
      <c r="C3657" s="9">
        <v>32</v>
      </c>
      <c r="D3657" s="9" t="s">
        <v>5018</v>
      </c>
      <c r="E3657" s="9" t="s">
        <v>7153</v>
      </c>
      <c r="F3657" s="9">
        <v>0</v>
      </c>
      <c r="G3657" s="9">
        <v>10694</v>
      </c>
      <c r="H3657" s="9" t="s">
        <v>7153</v>
      </c>
      <c r="I3657" s="9" t="s">
        <v>7455</v>
      </c>
      <c r="J3657" s="9">
        <v>128</v>
      </c>
      <c r="K3657" s="9" t="s">
        <v>7473</v>
      </c>
      <c r="L3657" s="9" t="s">
        <v>7510</v>
      </c>
      <c r="M3657" s="9">
        <v>516.61</v>
      </c>
      <c r="N3657" s="9">
        <v>337.96</v>
      </c>
      <c r="O3657" s="9">
        <v>5</v>
      </c>
      <c r="P3657" s="9"/>
      <c r="Q3657" s="9">
        <v>471</v>
      </c>
      <c r="R3657" s="9">
        <v>5</v>
      </c>
    </row>
    <row r="3658" spans="1:18" x14ac:dyDescent="0.3">
      <c r="A3658" s="9">
        <v>1940</v>
      </c>
      <c r="B3658" s="9" t="s">
        <v>3674</v>
      </c>
      <c r="C3658" s="9">
        <v>19</v>
      </c>
      <c r="D3658" s="9" t="s">
        <v>5019</v>
      </c>
      <c r="E3658" s="9" t="s">
        <v>7154</v>
      </c>
      <c r="F3658" s="9">
        <v>0</v>
      </c>
      <c r="G3658" s="9">
        <v>10909</v>
      </c>
      <c r="H3658" s="9" t="s">
        <v>7154</v>
      </c>
      <c r="I3658" s="9" t="s">
        <v>7457</v>
      </c>
      <c r="J3658" s="9">
        <v>123</v>
      </c>
      <c r="K3658" s="9" t="s">
        <v>7502</v>
      </c>
      <c r="L3658" s="9" t="s">
        <v>7507</v>
      </c>
      <c r="M3658" s="9">
        <v>536.41999999999996</v>
      </c>
      <c r="N3658" s="9">
        <v>297.36</v>
      </c>
      <c r="O3658" s="9">
        <v>2</v>
      </c>
      <c r="P3658" s="9"/>
      <c r="Q3658" s="9">
        <v>566</v>
      </c>
      <c r="R3658" s="9">
        <v>2</v>
      </c>
    </row>
    <row r="3659" spans="1:18" x14ac:dyDescent="0.3">
      <c r="A3659" s="9">
        <v>1336</v>
      </c>
      <c r="B3659" s="9" t="s">
        <v>3675</v>
      </c>
      <c r="C3659" s="9">
        <v>57</v>
      </c>
      <c r="D3659" s="9" t="s">
        <v>5019</v>
      </c>
      <c r="E3659" s="9" t="s">
        <v>5030</v>
      </c>
      <c r="F3659" s="9">
        <v>1</v>
      </c>
      <c r="G3659" s="9">
        <v>12614</v>
      </c>
      <c r="H3659" s="9" t="s">
        <v>5030</v>
      </c>
      <c r="I3659" s="9" t="s">
        <v>7455</v>
      </c>
      <c r="J3659" s="9">
        <v>135</v>
      </c>
      <c r="K3659" s="9" t="s">
        <v>7458</v>
      </c>
      <c r="L3659" s="9" t="s">
        <v>7507</v>
      </c>
      <c r="M3659" s="9">
        <v>1063.17</v>
      </c>
      <c r="N3659" s="9"/>
      <c r="O3659" s="9">
        <v>5</v>
      </c>
      <c r="P3659" s="9">
        <v>0.2</v>
      </c>
      <c r="Q3659" s="9">
        <v>730</v>
      </c>
      <c r="R3659" s="9">
        <v>3</v>
      </c>
    </row>
    <row r="3660" spans="1:18" x14ac:dyDescent="0.3">
      <c r="A3660" s="9">
        <v>1880</v>
      </c>
      <c r="B3660" s="9" t="s">
        <v>3676</v>
      </c>
      <c r="C3660" s="9">
        <v>10</v>
      </c>
      <c r="D3660" s="9" t="s">
        <v>5023</v>
      </c>
      <c r="E3660" s="9" t="s">
        <v>5646</v>
      </c>
      <c r="F3660" s="9">
        <v>0</v>
      </c>
      <c r="G3660" s="9">
        <v>10270</v>
      </c>
      <c r="H3660" s="9" t="s">
        <v>5646</v>
      </c>
      <c r="I3660" s="9" t="s">
        <v>7455</v>
      </c>
      <c r="J3660" s="9">
        <v>101</v>
      </c>
      <c r="K3660" s="9" t="s">
        <v>7478</v>
      </c>
      <c r="L3660" s="9" t="s">
        <v>7508</v>
      </c>
      <c r="M3660" s="9">
        <v>736.87</v>
      </c>
      <c r="N3660" s="9">
        <v>323.27</v>
      </c>
      <c r="O3660" s="9">
        <v>4</v>
      </c>
      <c r="P3660" s="9">
        <v>0.2</v>
      </c>
      <c r="Q3660" s="9">
        <v>598</v>
      </c>
      <c r="R3660" s="9">
        <v>10</v>
      </c>
    </row>
    <row r="3661" spans="1:18" x14ac:dyDescent="0.3">
      <c r="A3661" s="9">
        <v>1736</v>
      </c>
      <c r="B3661" s="9" t="s">
        <v>3677</v>
      </c>
      <c r="C3661" s="9">
        <v>20</v>
      </c>
      <c r="D3661" s="9" t="s">
        <v>5023</v>
      </c>
      <c r="E3661" s="9" t="s">
        <v>5646</v>
      </c>
      <c r="F3661" s="9">
        <v>1</v>
      </c>
      <c r="G3661" s="9">
        <v>11540</v>
      </c>
      <c r="H3661" s="9" t="s">
        <v>5646</v>
      </c>
      <c r="I3661" s="9" t="s">
        <v>7457</v>
      </c>
      <c r="J3661" s="9">
        <v>129</v>
      </c>
      <c r="K3661" s="9" t="s">
        <v>7471</v>
      </c>
      <c r="L3661" s="9" t="s">
        <v>7507</v>
      </c>
      <c r="M3661" s="9">
        <v>800.64</v>
      </c>
      <c r="N3661" s="9">
        <v>543.37</v>
      </c>
      <c r="O3661" s="9">
        <v>2</v>
      </c>
      <c r="P3661" s="9">
        <v>0.05</v>
      </c>
      <c r="Q3661" s="9">
        <v>1362</v>
      </c>
      <c r="R3661" s="9">
        <v>2</v>
      </c>
    </row>
    <row r="3662" spans="1:18" x14ac:dyDescent="0.3">
      <c r="A3662" s="9">
        <v>1839</v>
      </c>
      <c r="B3662" s="9" t="s">
        <v>3678</v>
      </c>
      <c r="C3662" s="9">
        <v>32</v>
      </c>
      <c r="D3662" s="9" t="s">
        <v>5023</v>
      </c>
      <c r="E3662" s="9" t="s">
        <v>6804</v>
      </c>
      <c r="F3662" s="9">
        <v>0</v>
      </c>
      <c r="G3662" s="9">
        <v>11124</v>
      </c>
      <c r="H3662" s="9" t="s">
        <v>6804</v>
      </c>
      <c r="I3662" s="9" t="s">
        <v>7457</v>
      </c>
      <c r="J3662" s="9">
        <v>109</v>
      </c>
      <c r="K3662" s="9" t="s">
        <v>7466</v>
      </c>
      <c r="L3662" s="9" t="s">
        <v>7511</v>
      </c>
      <c r="M3662" s="9">
        <v>908.4</v>
      </c>
      <c r="N3662" s="9">
        <v>451.23</v>
      </c>
      <c r="O3662" s="9">
        <v>5</v>
      </c>
      <c r="P3662" s="9">
        <v>0.05</v>
      </c>
      <c r="Q3662" s="9">
        <v>608</v>
      </c>
      <c r="R3662" s="9">
        <v>3</v>
      </c>
    </row>
    <row r="3663" spans="1:18" x14ac:dyDescent="0.3">
      <c r="A3663" s="9">
        <v>1146</v>
      </c>
      <c r="B3663" s="9" t="s">
        <v>3679</v>
      </c>
      <c r="C3663" s="9">
        <v>48</v>
      </c>
      <c r="D3663" s="9" t="s">
        <v>5019</v>
      </c>
      <c r="E3663" s="9" t="s">
        <v>5766</v>
      </c>
      <c r="F3663" s="9">
        <v>0</v>
      </c>
      <c r="G3663" s="9">
        <v>11411</v>
      </c>
      <c r="H3663" s="9" t="s">
        <v>5766</v>
      </c>
      <c r="I3663" s="9" t="s">
        <v>7456</v>
      </c>
      <c r="J3663" s="9">
        <v>109</v>
      </c>
      <c r="K3663" s="9" t="s">
        <v>7466</v>
      </c>
      <c r="L3663" s="9" t="s">
        <v>7510</v>
      </c>
      <c r="M3663" s="9">
        <v>1164.78</v>
      </c>
      <c r="N3663" s="9">
        <v>712.91</v>
      </c>
      <c r="O3663" s="9">
        <v>1</v>
      </c>
      <c r="P3663" s="9"/>
      <c r="Q3663" s="9">
        <v>660</v>
      </c>
      <c r="R3663" s="9">
        <v>5</v>
      </c>
    </row>
    <row r="3664" spans="1:18" x14ac:dyDescent="0.3">
      <c r="A3664" s="9">
        <v>2346</v>
      </c>
      <c r="B3664" s="9" t="s">
        <v>3680</v>
      </c>
      <c r="C3664" s="9">
        <v>32</v>
      </c>
      <c r="D3664" s="9" t="s">
        <v>5022</v>
      </c>
      <c r="E3664" s="9" t="s">
        <v>6319</v>
      </c>
      <c r="F3664" s="9">
        <v>0</v>
      </c>
      <c r="G3664" s="9">
        <v>11309</v>
      </c>
      <c r="H3664" s="9" t="s">
        <v>6319</v>
      </c>
      <c r="I3664" s="9" t="s">
        <v>7456</v>
      </c>
      <c r="J3664" s="9">
        <v>122</v>
      </c>
      <c r="K3664" s="9" t="s">
        <v>7465</v>
      </c>
      <c r="L3664" s="9" t="s">
        <v>7510</v>
      </c>
      <c r="M3664" s="9">
        <v>181.04</v>
      </c>
      <c r="N3664" s="9">
        <v>124.26</v>
      </c>
      <c r="O3664" s="9">
        <v>4</v>
      </c>
      <c r="P3664" s="9"/>
      <c r="Q3664" s="9">
        <v>361</v>
      </c>
      <c r="R3664" s="9">
        <v>5</v>
      </c>
    </row>
    <row r="3665" spans="1:18" x14ac:dyDescent="0.3">
      <c r="A3665" s="9">
        <v>1442</v>
      </c>
      <c r="B3665" s="9" t="s">
        <v>3681</v>
      </c>
      <c r="C3665" s="9">
        <v>34</v>
      </c>
      <c r="D3665" s="9" t="s">
        <v>5022</v>
      </c>
      <c r="E3665" s="9" t="s">
        <v>5214</v>
      </c>
      <c r="F3665" s="9">
        <v>0</v>
      </c>
      <c r="G3665" s="9">
        <v>13027</v>
      </c>
      <c r="H3665" s="9" t="s">
        <v>5214</v>
      </c>
      <c r="I3665" s="9" t="s">
        <v>7457</v>
      </c>
      <c r="J3665" s="9">
        <v>102</v>
      </c>
      <c r="K3665" s="9" t="s">
        <v>7494</v>
      </c>
      <c r="L3665" s="9" t="s">
        <v>7507</v>
      </c>
      <c r="M3665" s="9">
        <v>1176.47</v>
      </c>
      <c r="N3665" s="9">
        <v>650.11</v>
      </c>
      <c r="O3665" s="9">
        <v>2</v>
      </c>
      <c r="P3665" s="9">
        <v>0.1</v>
      </c>
      <c r="Q3665" s="9">
        <v>519</v>
      </c>
      <c r="R3665" s="9">
        <v>4</v>
      </c>
    </row>
    <row r="3666" spans="1:18" x14ac:dyDescent="0.3">
      <c r="A3666" s="9">
        <v>1836</v>
      </c>
      <c r="B3666" s="9" t="s">
        <v>3682</v>
      </c>
      <c r="C3666" s="9">
        <v>34</v>
      </c>
      <c r="D3666" s="9" t="s">
        <v>5023</v>
      </c>
      <c r="E3666" s="9" t="s">
        <v>7155</v>
      </c>
      <c r="F3666" s="9">
        <v>0</v>
      </c>
      <c r="G3666" s="9">
        <v>13124</v>
      </c>
      <c r="H3666" s="9" t="s">
        <v>7155</v>
      </c>
      <c r="I3666" s="9" t="s">
        <v>7455</v>
      </c>
      <c r="J3666" s="9">
        <v>116</v>
      </c>
      <c r="K3666" s="9" t="s">
        <v>7480</v>
      </c>
      <c r="L3666" s="9" t="s">
        <v>7511</v>
      </c>
      <c r="M3666" s="9">
        <v>866.69</v>
      </c>
      <c r="N3666" s="9">
        <v>478.64</v>
      </c>
      <c r="O3666" s="9">
        <v>4</v>
      </c>
      <c r="P3666" s="9"/>
      <c r="Q3666" s="9">
        <v>475</v>
      </c>
      <c r="R3666" s="9">
        <v>6</v>
      </c>
    </row>
    <row r="3667" spans="1:18" x14ac:dyDescent="0.3">
      <c r="A3667" s="9">
        <v>2036</v>
      </c>
      <c r="B3667" s="9" t="s">
        <v>3683</v>
      </c>
      <c r="C3667" s="9">
        <v>42</v>
      </c>
      <c r="D3667" s="9" t="s">
        <v>5023</v>
      </c>
      <c r="E3667" s="9" t="s">
        <v>5823</v>
      </c>
      <c r="F3667" s="9">
        <v>0</v>
      </c>
      <c r="G3667" s="9">
        <v>11753</v>
      </c>
      <c r="H3667" s="9" t="s">
        <v>5823</v>
      </c>
      <c r="I3667" s="9" t="s">
        <v>7457</v>
      </c>
      <c r="J3667" s="9">
        <v>140</v>
      </c>
      <c r="K3667" s="9" t="s">
        <v>7468</v>
      </c>
      <c r="L3667" s="9" t="s">
        <v>7507</v>
      </c>
      <c r="M3667" s="9">
        <v>1020.19</v>
      </c>
      <c r="N3667" s="9">
        <v>443.96</v>
      </c>
      <c r="O3667" s="9">
        <v>2</v>
      </c>
      <c r="P3667" s="9"/>
      <c r="Q3667" s="9">
        <v>386</v>
      </c>
      <c r="R3667" s="9">
        <v>6</v>
      </c>
    </row>
    <row r="3668" spans="1:18" x14ac:dyDescent="0.3">
      <c r="A3668" s="9">
        <v>1942</v>
      </c>
      <c r="B3668" s="9" t="s">
        <v>3684</v>
      </c>
      <c r="C3668" s="9">
        <v>21</v>
      </c>
      <c r="D3668" s="9" t="s">
        <v>5019</v>
      </c>
      <c r="E3668" s="9" t="s">
        <v>6023</v>
      </c>
      <c r="F3668" s="9">
        <v>0</v>
      </c>
      <c r="G3668" s="9">
        <v>10840</v>
      </c>
      <c r="H3668" s="9" t="s">
        <v>6023</v>
      </c>
      <c r="I3668" s="9" t="s">
        <v>7456</v>
      </c>
      <c r="J3668" s="9">
        <v>106</v>
      </c>
      <c r="K3668" s="9" t="s">
        <v>7477</v>
      </c>
      <c r="L3668" s="9" t="s">
        <v>7507</v>
      </c>
      <c r="M3668" s="9">
        <v>524.95000000000005</v>
      </c>
      <c r="N3668" s="9">
        <v>271.44</v>
      </c>
      <c r="O3668" s="9">
        <v>4</v>
      </c>
      <c r="P3668" s="9">
        <v>0.05</v>
      </c>
      <c r="Q3668" s="9">
        <v>523</v>
      </c>
      <c r="R3668" s="9">
        <v>5</v>
      </c>
    </row>
    <row r="3669" spans="1:18" x14ac:dyDescent="0.3">
      <c r="A3669" s="9">
        <v>1286</v>
      </c>
      <c r="B3669" s="9" t="s">
        <v>3685</v>
      </c>
      <c r="C3669" s="9">
        <v>25</v>
      </c>
      <c r="D3669" s="9" t="s">
        <v>5020</v>
      </c>
      <c r="E3669" s="9" t="s">
        <v>7145</v>
      </c>
      <c r="F3669" s="9">
        <v>0</v>
      </c>
      <c r="G3669" s="9">
        <v>11821</v>
      </c>
      <c r="H3669" s="9" t="s">
        <v>7145</v>
      </c>
      <c r="I3669" s="9" t="s">
        <v>7457</v>
      </c>
      <c r="J3669" s="9">
        <v>113</v>
      </c>
      <c r="K3669" s="9" t="s">
        <v>7460</v>
      </c>
      <c r="L3669" s="9" t="s">
        <v>7508</v>
      </c>
      <c r="M3669" s="9">
        <v>643.61</v>
      </c>
      <c r="N3669" s="9">
        <v>422.04</v>
      </c>
      <c r="O3669" s="9">
        <v>1</v>
      </c>
      <c r="P3669" s="9"/>
      <c r="Q3669" s="9">
        <v>356</v>
      </c>
      <c r="R3669" s="9">
        <v>4</v>
      </c>
    </row>
    <row r="3670" spans="1:18" x14ac:dyDescent="0.3">
      <c r="A3670" s="9">
        <v>1719</v>
      </c>
      <c r="B3670" s="9" t="s">
        <v>3686</v>
      </c>
      <c r="C3670" s="9">
        <v>65</v>
      </c>
      <c r="D3670" s="9" t="s">
        <v>5018</v>
      </c>
      <c r="E3670" s="9" t="s">
        <v>6835</v>
      </c>
      <c r="F3670" s="9">
        <v>0</v>
      </c>
      <c r="G3670" s="9">
        <v>11003</v>
      </c>
      <c r="H3670" s="9" t="s">
        <v>6835</v>
      </c>
      <c r="I3670" s="9" t="s">
        <v>7457</v>
      </c>
      <c r="J3670" s="9">
        <v>133</v>
      </c>
      <c r="K3670" s="9" t="s">
        <v>7498</v>
      </c>
      <c r="L3670" s="9" t="s">
        <v>7507</v>
      </c>
      <c r="M3670" s="9">
        <v>385.19</v>
      </c>
      <c r="N3670" s="9"/>
      <c r="O3670" s="9">
        <v>5</v>
      </c>
      <c r="P3670" s="9"/>
      <c r="Q3670" s="9">
        <v>650</v>
      </c>
      <c r="R3670" s="9">
        <v>4</v>
      </c>
    </row>
    <row r="3671" spans="1:18" x14ac:dyDescent="0.3">
      <c r="A3671" s="9">
        <v>2137</v>
      </c>
      <c r="B3671" s="9" t="s">
        <v>3687</v>
      </c>
      <c r="C3671" s="9">
        <v>46</v>
      </c>
      <c r="D3671" s="9" t="s">
        <v>5021</v>
      </c>
      <c r="E3671" s="9" t="s">
        <v>6070</v>
      </c>
      <c r="F3671" s="9">
        <v>0</v>
      </c>
      <c r="G3671" s="9">
        <v>10239</v>
      </c>
      <c r="H3671" s="9" t="s">
        <v>6070</v>
      </c>
      <c r="I3671" s="9" t="s">
        <v>7455</v>
      </c>
      <c r="J3671" s="9">
        <v>119</v>
      </c>
      <c r="K3671" s="9" t="s">
        <v>7459</v>
      </c>
      <c r="L3671" s="9" t="s">
        <v>7507</v>
      </c>
      <c r="M3671" s="9">
        <v>1469.98</v>
      </c>
      <c r="N3671" s="9">
        <v>992.61</v>
      </c>
      <c r="O3671" s="9">
        <v>3</v>
      </c>
      <c r="P3671" s="9">
        <v>0.05</v>
      </c>
      <c r="Q3671" s="9">
        <v>386</v>
      </c>
      <c r="R3671" s="9">
        <v>2</v>
      </c>
    </row>
    <row r="3672" spans="1:18" x14ac:dyDescent="0.3">
      <c r="A3672" s="9">
        <v>1479</v>
      </c>
      <c r="B3672" s="9" t="s">
        <v>3688</v>
      </c>
      <c r="C3672" s="9">
        <v>51</v>
      </c>
      <c r="D3672" s="9" t="s">
        <v>5022</v>
      </c>
      <c r="E3672" s="9" t="s">
        <v>7156</v>
      </c>
      <c r="F3672" s="9">
        <v>0</v>
      </c>
      <c r="G3672" s="9">
        <v>13285</v>
      </c>
      <c r="H3672" s="9" t="s">
        <v>7156</v>
      </c>
      <c r="I3672" s="9" t="s">
        <v>7457</v>
      </c>
      <c r="J3672" s="9">
        <v>115</v>
      </c>
      <c r="K3672" s="9" t="s">
        <v>7481</v>
      </c>
      <c r="L3672" s="9" t="s">
        <v>7508</v>
      </c>
      <c r="M3672" s="9">
        <v>770.65</v>
      </c>
      <c r="N3672" s="9">
        <v>462.54</v>
      </c>
      <c r="O3672" s="9">
        <v>3</v>
      </c>
      <c r="P3672" s="9"/>
      <c r="Q3672" s="9">
        <v>516</v>
      </c>
      <c r="R3672" s="9">
        <v>3</v>
      </c>
    </row>
    <row r="3673" spans="1:18" x14ac:dyDescent="0.3">
      <c r="A3673" s="9">
        <v>1021</v>
      </c>
      <c r="B3673" s="9" t="s">
        <v>3689</v>
      </c>
      <c r="C3673" s="9">
        <v>40</v>
      </c>
      <c r="D3673" s="9" t="s">
        <v>5022</v>
      </c>
      <c r="E3673" s="9" t="s">
        <v>6917</v>
      </c>
      <c r="F3673" s="9">
        <v>0</v>
      </c>
      <c r="G3673" s="9">
        <v>11639</v>
      </c>
      <c r="H3673" s="9" t="s">
        <v>6917</v>
      </c>
      <c r="I3673" s="9" t="s">
        <v>7456</v>
      </c>
      <c r="J3673" s="9">
        <v>133</v>
      </c>
      <c r="K3673" s="9" t="s">
        <v>7498</v>
      </c>
      <c r="L3673" s="9" t="s">
        <v>7508</v>
      </c>
      <c r="M3673" s="9">
        <v>1494.31</v>
      </c>
      <c r="N3673" s="9">
        <v>786.44</v>
      </c>
      <c r="O3673" s="9">
        <v>3</v>
      </c>
      <c r="P3673" s="9">
        <v>0.1</v>
      </c>
      <c r="Q3673" s="9">
        <v>908</v>
      </c>
      <c r="R3673" s="9">
        <v>6</v>
      </c>
    </row>
    <row r="3674" spans="1:18" x14ac:dyDescent="0.3">
      <c r="A3674" s="9">
        <v>2372</v>
      </c>
      <c r="B3674" s="9" t="s">
        <v>3690</v>
      </c>
      <c r="C3674" s="9">
        <v>150</v>
      </c>
      <c r="D3674" s="9" t="s">
        <v>5019</v>
      </c>
      <c r="E3674" s="9" t="s">
        <v>6755</v>
      </c>
      <c r="F3674" s="9">
        <v>0</v>
      </c>
      <c r="G3674" s="9">
        <v>10360</v>
      </c>
      <c r="H3674" s="9" t="s">
        <v>6755</v>
      </c>
      <c r="I3674" s="9" t="s">
        <v>7457</v>
      </c>
      <c r="J3674" s="9">
        <v>110</v>
      </c>
      <c r="K3674" s="9" t="s">
        <v>7493</v>
      </c>
      <c r="L3674" s="9" t="s">
        <v>7509</v>
      </c>
      <c r="M3674" s="9">
        <v>760.19</v>
      </c>
      <c r="N3674" s="9">
        <v>428.71</v>
      </c>
      <c r="O3674" s="9">
        <v>2</v>
      </c>
      <c r="P3674" s="9"/>
      <c r="Q3674" s="9">
        <v>369</v>
      </c>
      <c r="R3674" s="9">
        <v>7</v>
      </c>
    </row>
    <row r="3675" spans="1:18" x14ac:dyDescent="0.3">
      <c r="A3675" s="9">
        <v>1682</v>
      </c>
      <c r="B3675" s="9" t="s">
        <v>3691</v>
      </c>
      <c r="C3675" s="9">
        <v>46</v>
      </c>
      <c r="D3675" s="9" t="s">
        <v>5019</v>
      </c>
      <c r="E3675" s="9" t="s">
        <v>6692</v>
      </c>
      <c r="F3675" s="9">
        <v>0</v>
      </c>
      <c r="G3675" s="9">
        <v>13435</v>
      </c>
      <c r="H3675" s="9" t="s">
        <v>6692</v>
      </c>
      <c r="I3675" s="9" t="s">
        <v>7455</v>
      </c>
      <c r="J3675" s="9">
        <v>101</v>
      </c>
      <c r="K3675" s="9" t="s">
        <v>7478</v>
      </c>
      <c r="L3675" s="9" t="s">
        <v>7508</v>
      </c>
      <c r="M3675" s="9">
        <v>368.64</v>
      </c>
      <c r="N3675" s="9">
        <v>164.1</v>
      </c>
      <c r="O3675" s="9">
        <v>5</v>
      </c>
      <c r="P3675" s="9"/>
      <c r="Q3675" s="9">
        <v>562</v>
      </c>
      <c r="R3675" s="9">
        <v>3</v>
      </c>
    </row>
    <row r="3676" spans="1:18" x14ac:dyDescent="0.3">
      <c r="A3676" s="9">
        <v>1905</v>
      </c>
      <c r="B3676" s="9" t="s">
        <v>3692</v>
      </c>
      <c r="C3676" s="9">
        <v>50</v>
      </c>
      <c r="D3676" s="9" t="s">
        <v>5021</v>
      </c>
      <c r="E3676" s="9" t="s">
        <v>7157</v>
      </c>
      <c r="F3676" s="9">
        <v>0</v>
      </c>
      <c r="G3676" s="9">
        <v>10733</v>
      </c>
      <c r="H3676" s="9" t="s">
        <v>7157</v>
      </c>
      <c r="I3676" s="9" t="s">
        <v>7457</v>
      </c>
      <c r="J3676" s="9">
        <v>112</v>
      </c>
      <c r="K3676" s="9" t="s">
        <v>7492</v>
      </c>
      <c r="L3676" s="9" t="s">
        <v>7510</v>
      </c>
      <c r="M3676" s="9">
        <v>785.81</v>
      </c>
      <c r="N3676" s="9">
        <v>365.59</v>
      </c>
      <c r="O3676" s="9">
        <v>2</v>
      </c>
      <c r="P3676" s="9"/>
      <c r="Q3676" s="9">
        <v>526</v>
      </c>
      <c r="R3676" s="9">
        <v>4</v>
      </c>
    </row>
    <row r="3677" spans="1:18" x14ac:dyDescent="0.3">
      <c r="A3677" s="9">
        <v>1319</v>
      </c>
      <c r="B3677" s="9" t="s">
        <v>3693</v>
      </c>
      <c r="C3677" s="9">
        <v>52</v>
      </c>
      <c r="D3677" s="9" t="s">
        <v>5021</v>
      </c>
      <c r="E3677" s="9" t="s">
        <v>5489</v>
      </c>
      <c r="F3677" s="9">
        <v>0</v>
      </c>
      <c r="G3677" s="9">
        <v>10851</v>
      </c>
      <c r="H3677" s="9" t="s">
        <v>5489</v>
      </c>
      <c r="I3677" s="9" t="s">
        <v>7455</v>
      </c>
      <c r="J3677" s="9">
        <v>143</v>
      </c>
      <c r="K3677" s="9" t="s">
        <v>7475</v>
      </c>
      <c r="L3677" s="9" t="s">
        <v>7510</v>
      </c>
      <c r="M3677" s="9">
        <v>107.41</v>
      </c>
      <c r="N3677" s="9">
        <v>52.19</v>
      </c>
      <c r="O3677" s="9">
        <v>2</v>
      </c>
      <c r="P3677" s="9">
        <v>0.05</v>
      </c>
      <c r="Q3677" s="9">
        <v>436</v>
      </c>
      <c r="R3677" s="9">
        <v>3</v>
      </c>
    </row>
    <row r="3678" spans="1:18" x14ac:dyDescent="0.3">
      <c r="A3678" s="9">
        <v>1125</v>
      </c>
      <c r="B3678" s="9" t="s">
        <v>3694</v>
      </c>
      <c r="C3678" s="9">
        <v>38</v>
      </c>
      <c r="D3678" s="9" t="s">
        <v>5023</v>
      </c>
      <c r="E3678" s="9" t="s">
        <v>6832</v>
      </c>
      <c r="F3678" s="9">
        <v>0</v>
      </c>
      <c r="G3678" s="9">
        <v>10859</v>
      </c>
      <c r="H3678" s="9" t="s">
        <v>6832</v>
      </c>
      <c r="I3678" s="9" t="s">
        <v>7457</v>
      </c>
      <c r="J3678" s="9">
        <v>129</v>
      </c>
      <c r="K3678" s="9" t="s">
        <v>7471</v>
      </c>
      <c r="L3678" s="9" t="s">
        <v>7509</v>
      </c>
      <c r="M3678" s="9">
        <v>1361.92</v>
      </c>
      <c r="N3678" s="9">
        <v>702.01</v>
      </c>
      <c r="O3678" s="9">
        <v>2</v>
      </c>
      <c r="P3678" s="9"/>
      <c r="Q3678" s="9">
        <v>384</v>
      </c>
      <c r="R3678" s="9">
        <v>5</v>
      </c>
    </row>
    <row r="3679" spans="1:18" x14ac:dyDescent="0.3">
      <c r="A3679" s="9">
        <v>1276</v>
      </c>
      <c r="B3679" s="9" t="s">
        <v>3695</v>
      </c>
      <c r="C3679" s="9">
        <v>54</v>
      </c>
      <c r="D3679" s="9" t="s">
        <v>5021</v>
      </c>
      <c r="E3679" s="9" t="s">
        <v>6184</v>
      </c>
      <c r="F3679" s="9">
        <v>0</v>
      </c>
      <c r="G3679" s="9">
        <v>10700</v>
      </c>
      <c r="H3679" s="9" t="s">
        <v>6184</v>
      </c>
      <c r="I3679" s="9" t="s">
        <v>7455</v>
      </c>
      <c r="J3679" s="9">
        <v>117</v>
      </c>
      <c r="K3679" s="9" t="s">
        <v>7483</v>
      </c>
      <c r="L3679" s="9" t="s">
        <v>7507</v>
      </c>
      <c r="M3679" s="9">
        <v>1236.9000000000001</v>
      </c>
      <c r="N3679" s="9">
        <v>834.48</v>
      </c>
      <c r="O3679" s="9">
        <v>2</v>
      </c>
      <c r="P3679" s="9"/>
      <c r="Q3679" s="9">
        <v>391</v>
      </c>
      <c r="R3679" s="9">
        <v>8</v>
      </c>
    </row>
    <row r="3680" spans="1:18" x14ac:dyDescent="0.3">
      <c r="A3680" s="9">
        <v>2227</v>
      </c>
      <c r="B3680" s="9" t="s">
        <v>3696</v>
      </c>
      <c r="C3680" s="9">
        <v>3</v>
      </c>
      <c r="D3680" s="9" t="s">
        <v>5018</v>
      </c>
      <c r="E3680" s="9" t="s">
        <v>6981</v>
      </c>
      <c r="F3680" s="9">
        <v>0</v>
      </c>
      <c r="G3680" s="9">
        <v>11350</v>
      </c>
      <c r="H3680" s="9" t="s">
        <v>6981</v>
      </c>
      <c r="I3680" s="9" t="s">
        <v>7457</v>
      </c>
      <c r="J3680" s="9">
        <v>104</v>
      </c>
      <c r="K3680" s="9" t="s">
        <v>7499</v>
      </c>
      <c r="L3680" s="9" t="s">
        <v>7509</v>
      </c>
      <c r="M3680" s="9">
        <v>1102.44</v>
      </c>
      <c r="N3680" s="9">
        <v>562.54</v>
      </c>
      <c r="O3680" s="9">
        <v>5</v>
      </c>
      <c r="P3680" s="9"/>
      <c r="Q3680" s="9">
        <v>568</v>
      </c>
      <c r="R3680" s="9">
        <v>5</v>
      </c>
    </row>
    <row r="3681" spans="1:18" x14ac:dyDescent="0.3">
      <c r="A3681" s="9">
        <v>1193</v>
      </c>
      <c r="B3681" s="9" t="s">
        <v>3697</v>
      </c>
      <c r="C3681" s="9">
        <v>53</v>
      </c>
      <c r="D3681" s="9" t="s">
        <v>5018</v>
      </c>
      <c r="E3681" s="9" t="s">
        <v>6804</v>
      </c>
      <c r="F3681" s="9">
        <v>0</v>
      </c>
      <c r="G3681" s="9">
        <v>12883</v>
      </c>
      <c r="H3681" s="9" t="s">
        <v>6804</v>
      </c>
      <c r="I3681" s="9" t="s">
        <v>7457</v>
      </c>
      <c r="J3681" s="9">
        <v>129</v>
      </c>
      <c r="K3681" s="9" t="s">
        <v>7471</v>
      </c>
      <c r="L3681" s="9" t="s">
        <v>7508</v>
      </c>
      <c r="M3681" s="9">
        <v>934.25</v>
      </c>
      <c r="N3681" s="9">
        <v>520.52</v>
      </c>
      <c r="O3681" s="9">
        <v>3</v>
      </c>
      <c r="P3681" s="9"/>
      <c r="Q3681" s="9">
        <v>405</v>
      </c>
      <c r="R3681" s="9">
        <v>7</v>
      </c>
    </row>
    <row r="3682" spans="1:18" x14ac:dyDescent="0.3">
      <c r="A3682" s="9">
        <v>1695</v>
      </c>
      <c r="B3682" s="9" t="s">
        <v>3698</v>
      </c>
      <c r="C3682" s="9">
        <v>33</v>
      </c>
      <c r="D3682" s="9" t="s">
        <v>5022</v>
      </c>
      <c r="E3682" s="9" t="s">
        <v>7158</v>
      </c>
      <c r="F3682" s="9">
        <v>0</v>
      </c>
      <c r="G3682" s="9">
        <v>13547</v>
      </c>
      <c r="H3682" s="9" t="s">
        <v>7158</v>
      </c>
      <c r="I3682" s="9" t="s">
        <v>7457</v>
      </c>
      <c r="J3682" s="9">
        <v>107</v>
      </c>
      <c r="K3682" s="9" t="s">
        <v>7485</v>
      </c>
      <c r="L3682" s="9" t="s">
        <v>7507</v>
      </c>
      <c r="M3682" s="9">
        <v>890.76</v>
      </c>
      <c r="N3682" s="9">
        <v>399.6</v>
      </c>
      <c r="O3682" s="9">
        <v>4</v>
      </c>
      <c r="P3682" s="9"/>
      <c r="Q3682" s="9">
        <v>422</v>
      </c>
      <c r="R3682" s="9">
        <v>3</v>
      </c>
    </row>
    <row r="3683" spans="1:18" x14ac:dyDescent="0.3">
      <c r="A3683" s="9">
        <v>2309</v>
      </c>
      <c r="B3683" s="9" t="s">
        <v>3699</v>
      </c>
      <c r="C3683" s="9">
        <v>48</v>
      </c>
      <c r="D3683" s="9" t="s">
        <v>5018</v>
      </c>
      <c r="E3683" s="9" t="s">
        <v>5583</v>
      </c>
      <c r="F3683" s="9">
        <v>0</v>
      </c>
      <c r="G3683" s="9">
        <v>10822</v>
      </c>
      <c r="H3683" s="9" t="s">
        <v>5583</v>
      </c>
      <c r="I3683" s="9" t="s">
        <v>7457</v>
      </c>
      <c r="J3683" s="9">
        <v>144</v>
      </c>
      <c r="K3683" s="9" t="s">
        <v>7462</v>
      </c>
      <c r="L3683" s="9" t="s">
        <v>7509</v>
      </c>
      <c r="M3683" s="9">
        <v>1495.26</v>
      </c>
      <c r="N3683" s="9">
        <v>928.25</v>
      </c>
      <c r="O3683" s="9">
        <v>2</v>
      </c>
      <c r="P3683" s="9"/>
      <c r="Q3683" s="9">
        <v>484</v>
      </c>
      <c r="R3683" s="9">
        <v>1</v>
      </c>
    </row>
    <row r="3684" spans="1:18" x14ac:dyDescent="0.3">
      <c r="A3684" s="9">
        <v>1056</v>
      </c>
      <c r="B3684" s="9" t="s">
        <v>3700</v>
      </c>
      <c r="C3684" s="9">
        <v>30</v>
      </c>
      <c r="D3684" s="9" t="s">
        <v>5018</v>
      </c>
      <c r="E3684" s="9" t="s">
        <v>5832</v>
      </c>
      <c r="F3684" s="9">
        <v>0</v>
      </c>
      <c r="G3684" s="9">
        <v>11634</v>
      </c>
      <c r="H3684" s="9" t="s">
        <v>5832</v>
      </c>
      <c r="I3684" s="9" t="s">
        <v>7457</v>
      </c>
      <c r="J3684" s="9">
        <v>113</v>
      </c>
      <c r="K3684" s="9" t="s">
        <v>7460</v>
      </c>
      <c r="L3684" s="9" t="s">
        <v>7509</v>
      </c>
      <c r="M3684" s="9">
        <v>453.1</v>
      </c>
      <c r="N3684" s="9">
        <v>257.39999999999998</v>
      </c>
      <c r="O3684" s="9">
        <v>5</v>
      </c>
      <c r="P3684" s="9"/>
      <c r="Q3684" s="9">
        <v>433</v>
      </c>
      <c r="R3684" s="9">
        <v>2</v>
      </c>
    </row>
    <row r="3685" spans="1:18" x14ac:dyDescent="0.3">
      <c r="A3685" s="9">
        <v>2326</v>
      </c>
      <c r="B3685" s="9" t="s">
        <v>3701</v>
      </c>
      <c r="C3685" s="9">
        <v>20</v>
      </c>
      <c r="D3685" s="9" t="s">
        <v>5018</v>
      </c>
      <c r="E3685" s="9" t="s">
        <v>5049</v>
      </c>
      <c r="F3685" s="9">
        <v>0</v>
      </c>
      <c r="G3685" s="9">
        <v>10096</v>
      </c>
      <c r="H3685" s="9" t="s">
        <v>5049</v>
      </c>
      <c r="I3685" s="9" t="s">
        <v>7456</v>
      </c>
      <c r="J3685" s="9">
        <v>105</v>
      </c>
      <c r="K3685" s="9" t="s">
        <v>7461</v>
      </c>
      <c r="L3685" s="9" t="s">
        <v>7510</v>
      </c>
      <c r="M3685" s="9">
        <v>1180.54</v>
      </c>
      <c r="N3685" s="9">
        <v>628.01</v>
      </c>
      <c r="O3685" s="9">
        <v>1</v>
      </c>
      <c r="P3685" s="9"/>
      <c r="Q3685" s="9">
        <v>391</v>
      </c>
      <c r="R3685" s="9">
        <v>7</v>
      </c>
    </row>
    <row r="3686" spans="1:18" x14ac:dyDescent="0.3">
      <c r="A3686" s="9">
        <v>2186</v>
      </c>
      <c r="B3686" s="9" t="s">
        <v>3702</v>
      </c>
      <c r="C3686" s="9">
        <v>45</v>
      </c>
      <c r="D3686" s="9" t="s">
        <v>5023</v>
      </c>
      <c r="E3686" s="9" t="s">
        <v>7159</v>
      </c>
      <c r="F3686" s="9">
        <v>0</v>
      </c>
      <c r="G3686" s="9">
        <v>10326</v>
      </c>
      <c r="H3686" s="9" t="s">
        <v>7159</v>
      </c>
      <c r="I3686" s="9" t="s">
        <v>7456</v>
      </c>
      <c r="J3686" s="9">
        <v>106</v>
      </c>
      <c r="K3686" s="9" t="s">
        <v>7477</v>
      </c>
      <c r="L3686" s="9" t="s">
        <v>7509</v>
      </c>
      <c r="M3686" s="9">
        <v>893.04</v>
      </c>
      <c r="N3686" s="9">
        <v>610.98</v>
      </c>
      <c r="O3686" s="9">
        <v>4</v>
      </c>
      <c r="P3686" s="9"/>
      <c r="Q3686" s="9">
        <v>338</v>
      </c>
      <c r="R3686" s="9">
        <v>5</v>
      </c>
    </row>
    <row r="3687" spans="1:18" x14ac:dyDescent="0.3">
      <c r="A3687" s="9">
        <v>1018</v>
      </c>
      <c r="B3687" s="9" t="s">
        <v>3703</v>
      </c>
      <c r="C3687" s="9">
        <v>17</v>
      </c>
      <c r="D3687" s="9" t="s">
        <v>5022</v>
      </c>
      <c r="E3687" s="9" t="s">
        <v>5297</v>
      </c>
      <c r="F3687" s="9">
        <v>0</v>
      </c>
      <c r="G3687" s="9">
        <v>12120</v>
      </c>
      <c r="H3687" s="9" t="s">
        <v>5297</v>
      </c>
      <c r="I3687" s="9" t="s">
        <v>7457</v>
      </c>
      <c r="J3687" s="9">
        <v>134</v>
      </c>
      <c r="K3687" s="9" t="s">
        <v>7482</v>
      </c>
      <c r="L3687" s="9" t="s">
        <v>7507</v>
      </c>
      <c r="M3687" s="9">
        <v>1465.03</v>
      </c>
      <c r="N3687" s="9">
        <v>977.46</v>
      </c>
      <c r="O3687" s="9">
        <v>2</v>
      </c>
      <c r="P3687" s="9"/>
      <c r="Q3687" s="9">
        <v>355</v>
      </c>
      <c r="R3687" s="9">
        <v>8</v>
      </c>
    </row>
    <row r="3688" spans="1:18" x14ac:dyDescent="0.3">
      <c r="A3688" s="9">
        <v>2393</v>
      </c>
      <c r="B3688" s="9" t="s">
        <v>3704</v>
      </c>
      <c r="C3688" s="9">
        <v>34</v>
      </c>
      <c r="D3688" s="9" t="s">
        <v>5019</v>
      </c>
      <c r="E3688" s="9" t="s">
        <v>6515</v>
      </c>
      <c r="F3688" s="9">
        <v>1</v>
      </c>
      <c r="G3688" s="9">
        <v>10993</v>
      </c>
      <c r="H3688" s="9" t="s">
        <v>6515</v>
      </c>
      <c r="I3688" s="9" t="s">
        <v>7455</v>
      </c>
      <c r="J3688" s="9">
        <v>107</v>
      </c>
      <c r="K3688" s="9" t="s">
        <v>7485</v>
      </c>
      <c r="L3688" s="9" t="s">
        <v>7511</v>
      </c>
      <c r="M3688" s="9">
        <v>1250.31</v>
      </c>
      <c r="N3688" s="9">
        <v>747.5</v>
      </c>
      <c r="O3688" s="9">
        <v>2</v>
      </c>
      <c r="P3688" s="9"/>
      <c r="Q3688" s="9">
        <v>1085</v>
      </c>
      <c r="R3688" s="9">
        <v>2</v>
      </c>
    </row>
    <row r="3689" spans="1:18" x14ac:dyDescent="0.3">
      <c r="A3689" s="9">
        <v>1263</v>
      </c>
      <c r="B3689" s="9" t="s">
        <v>3705</v>
      </c>
      <c r="C3689" s="9">
        <v>27</v>
      </c>
      <c r="D3689" s="9" t="s">
        <v>5022</v>
      </c>
      <c r="E3689" s="9" t="s">
        <v>6500</v>
      </c>
      <c r="F3689" s="9">
        <v>0</v>
      </c>
      <c r="G3689" s="9">
        <v>11279</v>
      </c>
      <c r="H3689" s="9" t="s">
        <v>6500</v>
      </c>
      <c r="I3689" s="9" t="s">
        <v>7455</v>
      </c>
      <c r="J3689" s="9">
        <v>146</v>
      </c>
      <c r="K3689" s="9" t="s">
        <v>7505</v>
      </c>
      <c r="L3689" s="9" t="s">
        <v>7511</v>
      </c>
      <c r="M3689" s="9">
        <v>1497.86</v>
      </c>
      <c r="N3689" s="9">
        <v>1013.37</v>
      </c>
      <c r="O3689" s="9">
        <v>4</v>
      </c>
      <c r="P3689" s="9"/>
      <c r="Q3689" s="9">
        <v>371</v>
      </c>
      <c r="R3689" s="9">
        <v>2</v>
      </c>
    </row>
    <row r="3690" spans="1:18" x14ac:dyDescent="0.3">
      <c r="A3690" s="9">
        <v>1793</v>
      </c>
      <c r="B3690" s="9" t="s">
        <v>3706</v>
      </c>
      <c r="C3690" s="9">
        <v>37</v>
      </c>
      <c r="D3690" s="9" t="s">
        <v>5022</v>
      </c>
      <c r="E3690" s="9" t="s">
        <v>5546</v>
      </c>
      <c r="F3690" s="9">
        <v>0</v>
      </c>
      <c r="G3690" s="9">
        <v>11766</v>
      </c>
      <c r="H3690" s="9" t="s">
        <v>5546</v>
      </c>
      <c r="I3690" s="9" t="s">
        <v>7456</v>
      </c>
      <c r="J3690" s="9">
        <v>128</v>
      </c>
      <c r="K3690" s="9" t="s">
        <v>7473</v>
      </c>
      <c r="L3690" s="9" t="s">
        <v>7508</v>
      </c>
      <c r="M3690" s="9">
        <v>903.07</v>
      </c>
      <c r="N3690" s="9">
        <v>514.24</v>
      </c>
      <c r="O3690" s="9">
        <v>4</v>
      </c>
      <c r="P3690" s="9"/>
      <c r="Q3690" s="9">
        <v>388</v>
      </c>
      <c r="R3690" s="9">
        <v>7</v>
      </c>
    </row>
    <row r="3691" spans="1:18" x14ac:dyDescent="0.3">
      <c r="A3691" s="9">
        <v>1112</v>
      </c>
      <c r="B3691" s="9" t="s">
        <v>3707</v>
      </c>
      <c r="C3691" s="9">
        <v>51</v>
      </c>
      <c r="D3691" s="9" t="s">
        <v>5022</v>
      </c>
      <c r="E3691" s="9" t="s">
        <v>5699</v>
      </c>
      <c r="F3691" s="9">
        <v>0</v>
      </c>
      <c r="G3691" s="9">
        <v>13241</v>
      </c>
      <c r="H3691" s="9" t="s">
        <v>5699</v>
      </c>
      <c r="I3691" s="9" t="s">
        <v>7456</v>
      </c>
      <c r="J3691" s="9">
        <v>146</v>
      </c>
      <c r="K3691" s="9" t="s">
        <v>7505</v>
      </c>
      <c r="L3691" s="9" t="s">
        <v>7511</v>
      </c>
      <c r="M3691" s="9">
        <v>346.59</v>
      </c>
      <c r="N3691" s="9">
        <v>224.62</v>
      </c>
      <c r="O3691" s="9">
        <v>2</v>
      </c>
      <c r="P3691" s="9">
        <v>0.2</v>
      </c>
      <c r="Q3691" s="9">
        <v>446</v>
      </c>
      <c r="R3691" s="9">
        <v>6</v>
      </c>
    </row>
    <row r="3692" spans="1:18" x14ac:dyDescent="0.3">
      <c r="A3692" s="9">
        <v>2350</v>
      </c>
      <c r="B3692" s="9" t="s">
        <v>3708</v>
      </c>
      <c r="C3692" s="9">
        <v>32</v>
      </c>
      <c r="D3692" s="9" t="s">
        <v>5021</v>
      </c>
      <c r="E3692" s="9" t="s">
        <v>6779</v>
      </c>
      <c r="F3692" s="9">
        <v>0</v>
      </c>
      <c r="G3692" s="9">
        <v>10993</v>
      </c>
      <c r="H3692" s="9" t="s">
        <v>6779</v>
      </c>
      <c r="I3692" s="9" t="s">
        <v>7456</v>
      </c>
      <c r="J3692" s="9">
        <v>110</v>
      </c>
      <c r="K3692" s="9" t="s">
        <v>7493</v>
      </c>
      <c r="L3692" s="9" t="s">
        <v>7507</v>
      </c>
      <c r="M3692" s="9">
        <v>780.35</v>
      </c>
      <c r="N3692" s="9">
        <v>408</v>
      </c>
      <c r="O3692" s="9">
        <v>5</v>
      </c>
      <c r="P3692" s="9"/>
      <c r="Q3692" s="9">
        <v>443</v>
      </c>
      <c r="R3692" s="9">
        <v>3</v>
      </c>
    </row>
    <row r="3693" spans="1:18" x14ac:dyDescent="0.3">
      <c r="A3693" s="9">
        <v>1541</v>
      </c>
      <c r="B3693" s="9" t="s">
        <v>3709</v>
      </c>
      <c r="C3693" s="9">
        <v>44</v>
      </c>
      <c r="D3693" s="9" t="s">
        <v>5019</v>
      </c>
      <c r="E3693" s="9" t="s">
        <v>6889</v>
      </c>
      <c r="F3693" s="9">
        <v>0</v>
      </c>
      <c r="G3693" s="9">
        <v>10332</v>
      </c>
      <c r="H3693" s="9" t="s">
        <v>6889</v>
      </c>
      <c r="I3693" s="9" t="s">
        <v>7455</v>
      </c>
      <c r="J3693" s="9">
        <v>104</v>
      </c>
      <c r="K3693" s="9" t="s">
        <v>7499</v>
      </c>
      <c r="L3693" s="9" t="s">
        <v>7510</v>
      </c>
      <c r="M3693" s="9">
        <v>1081.1099999999999</v>
      </c>
      <c r="N3693" s="9">
        <v>460.58</v>
      </c>
      <c r="O3693" s="9">
        <v>1</v>
      </c>
      <c r="P3693" s="9"/>
      <c r="Q3693" s="9">
        <v>563</v>
      </c>
      <c r="R3693" s="9">
        <v>5</v>
      </c>
    </row>
    <row r="3694" spans="1:18" x14ac:dyDescent="0.3">
      <c r="A3694" s="9">
        <v>1646</v>
      </c>
      <c r="B3694" s="9" t="s">
        <v>3710</v>
      </c>
      <c r="C3694" s="9">
        <v>51</v>
      </c>
      <c r="D3694" s="9" t="s">
        <v>5021</v>
      </c>
      <c r="E3694" s="9" t="s">
        <v>6020</v>
      </c>
      <c r="F3694" s="9">
        <v>0</v>
      </c>
      <c r="G3694" s="9">
        <v>11180</v>
      </c>
      <c r="H3694" s="9" t="s">
        <v>6020</v>
      </c>
      <c r="I3694" s="9" t="s">
        <v>7456</v>
      </c>
      <c r="J3694" s="9">
        <v>103</v>
      </c>
      <c r="K3694" s="9" t="s">
        <v>7472</v>
      </c>
      <c r="L3694" s="9" t="s">
        <v>7510</v>
      </c>
      <c r="M3694" s="9">
        <v>1172.82</v>
      </c>
      <c r="N3694" s="9">
        <v>818.92</v>
      </c>
      <c r="O3694" s="9">
        <v>5</v>
      </c>
      <c r="P3694" s="9"/>
      <c r="Q3694" s="9">
        <v>591</v>
      </c>
      <c r="R3694" s="9">
        <v>3</v>
      </c>
    </row>
    <row r="3695" spans="1:18" x14ac:dyDescent="0.3">
      <c r="A3695" s="9">
        <v>1578</v>
      </c>
      <c r="B3695" s="9" t="s">
        <v>3711</v>
      </c>
      <c r="C3695" s="9">
        <v>30</v>
      </c>
      <c r="D3695" s="9" t="s">
        <v>5023</v>
      </c>
      <c r="E3695" s="9" t="s">
        <v>7160</v>
      </c>
      <c r="F3695" s="9">
        <v>0</v>
      </c>
      <c r="G3695" s="9">
        <v>13490</v>
      </c>
      <c r="H3695" s="9" t="s">
        <v>7160</v>
      </c>
      <c r="I3695" s="9" t="s">
        <v>7456</v>
      </c>
      <c r="J3695" s="9">
        <v>125</v>
      </c>
      <c r="K3695" s="9" t="s">
        <v>7479</v>
      </c>
      <c r="L3695" s="9" t="s">
        <v>7510</v>
      </c>
      <c r="M3695" s="9">
        <v>50.74</v>
      </c>
      <c r="N3695" s="9">
        <v>22.82</v>
      </c>
      <c r="O3695" s="9">
        <v>3</v>
      </c>
      <c r="P3695" s="9">
        <v>0.1</v>
      </c>
      <c r="Q3695" s="9">
        <v>1000</v>
      </c>
      <c r="R3695" s="9">
        <v>4</v>
      </c>
    </row>
    <row r="3696" spans="1:18" x14ac:dyDescent="0.3">
      <c r="A3696" s="9">
        <v>2088</v>
      </c>
      <c r="B3696" s="9" t="s">
        <v>3712</v>
      </c>
      <c r="C3696" s="9">
        <v>31</v>
      </c>
      <c r="D3696" s="9" t="s">
        <v>5023</v>
      </c>
      <c r="E3696" s="9" t="s">
        <v>6750</v>
      </c>
      <c r="F3696" s="9">
        <v>0</v>
      </c>
      <c r="G3696" s="9">
        <v>11964</v>
      </c>
      <c r="H3696" s="9" t="s">
        <v>6750</v>
      </c>
      <c r="I3696" s="9" t="s">
        <v>7456</v>
      </c>
      <c r="J3696" s="9">
        <v>123</v>
      </c>
      <c r="K3696" s="9" t="s">
        <v>7502</v>
      </c>
      <c r="L3696" s="9" t="s">
        <v>7510</v>
      </c>
      <c r="M3696" s="9">
        <v>782.29</v>
      </c>
      <c r="N3696" s="9">
        <v>371.94</v>
      </c>
      <c r="O3696" s="9">
        <v>3</v>
      </c>
      <c r="P3696" s="9">
        <v>0.2</v>
      </c>
      <c r="Q3696" s="9">
        <v>339</v>
      </c>
      <c r="R3696" s="9">
        <v>6</v>
      </c>
    </row>
    <row r="3697" spans="1:18" x14ac:dyDescent="0.3">
      <c r="A3697" s="9">
        <v>2315</v>
      </c>
      <c r="B3697" s="9" t="s">
        <v>3713</v>
      </c>
      <c r="C3697" s="9">
        <v>60</v>
      </c>
      <c r="D3697" s="9" t="s">
        <v>5020</v>
      </c>
      <c r="E3697" s="9" t="s">
        <v>7151</v>
      </c>
      <c r="F3697" s="9">
        <v>0</v>
      </c>
      <c r="G3697" s="9">
        <v>12505</v>
      </c>
      <c r="H3697" s="9" t="s">
        <v>7151</v>
      </c>
      <c r="I3697" s="9" t="s">
        <v>7457</v>
      </c>
      <c r="J3697" s="9">
        <v>127</v>
      </c>
      <c r="K3697" s="9" t="s">
        <v>7489</v>
      </c>
      <c r="L3697" s="9" t="s">
        <v>7508</v>
      </c>
      <c r="M3697" s="9">
        <v>391.09</v>
      </c>
      <c r="N3697" s="9">
        <v>175.57</v>
      </c>
      <c r="O3697" s="9">
        <v>3</v>
      </c>
      <c r="P3697" s="9"/>
      <c r="Q3697" s="9">
        <v>360</v>
      </c>
      <c r="R3697" s="9">
        <v>3</v>
      </c>
    </row>
    <row r="3698" spans="1:18" x14ac:dyDescent="0.3">
      <c r="A3698" s="9">
        <v>1024</v>
      </c>
      <c r="B3698" s="9" t="s">
        <v>3714</v>
      </c>
      <c r="C3698" s="9">
        <v>38</v>
      </c>
      <c r="D3698" s="9" t="s">
        <v>5020</v>
      </c>
      <c r="E3698" s="9" t="s">
        <v>7051</v>
      </c>
      <c r="F3698" s="9">
        <v>0</v>
      </c>
      <c r="G3698" s="9">
        <v>12781</v>
      </c>
      <c r="H3698" s="9" t="s">
        <v>7051</v>
      </c>
      <c r="I3698" s="9" t="s">
        <v>7457</v>
      </c>
      <c r="J3698" s="9">
        <v>114</v>
      </c>
      <c r="K3698" s="9" t="s">
        <v>7463</v>
      </c>
      <c r="L3698" s="9" t="s">
        <v>7507</v>
      </c>
      <c r="M3698" s="9">
        <v>1318.62</v>
      </c>
      <c r="N3698" s="9">
        <v>660.95</v>
      </c>
      <c r="O3698" s="9">
        <v>2</v>
      </c>
      <c r="P3698" s="9">
        <v>0.1</v>
      </c>
      <c r="Q3698" s="9">
        <v>426</v>
      </c>
      <c r="R3698" s="9">
        <v>6</v>
      </c>
    </row>
    <row r="3699" spans="1:18" x14ac:dyDescent="0.3">
      <c r="A3699" s="9">
        <v>1000</v>
      </c>
      <c r="B3699" s="9" t="s">
        <v>3715</v>
      </c>
      <c r="C3699" s="9">
        <v>47</v>
      </c>
      <c r="D3699" s="9" t="s">
        <v>5023</v>
      </c>
      <c r="E3699" s="9" t="s">
        <v>7161</v>
      </c>
      <c r="F3699" s="9">
        <v>0</v>
      </c>
      <c r="G3699" s="9">
        <v>12923</v>
      </c>
      <c r="H3699" s="9" t="s">
        <v>7161</v>
      </c>
      <c r="I3699" s="9" t="s">
        <v>7456</v>
      </c>
      <c r="J3699" s="9">
        <v>138</v>
      </c>
      <c r="K3699" s="9" t="s">
        <v>7464</v>
      </c>
      <c r="L3699" s="9" t="s">
        <v>7508</v>
      </c>
      <c r="M3699" s="9">
        <v>271.70999999999998</v>
      </c>
      <c r="N3699" s="9">
        <v>132.26</v>
      </c>
      <c r="O3699" s="9">
        <v>1</v>
      </c>
      <c r="P3699" s="9"/>
      <c r="Q3699" s="9">
        <v>363</v>
      </c>
      <c r="R3699" s="9">
        <v>5</v>
      </c>
    </row>
    <row r="3700" spans="1:18" x14ac:dyDescent="0.3">
      <c r="A3700" s="9">
        <v>1910</v>
      </c>
      <c r="B3700" s="9" t="s">
        <v>3716</v>
      </c>
      <c r="C3700" s="9">
        <v>47</v>
      </c>
      <c r="D3700" s="9" t="s">
        <v>5023</v>
      </c>
      <c r="E3700" s="9" t="s">
        <v>5573</v>
      </c>
      <c r="F3700" s="9">
        <v>0</v>
      </c>
      <c r="G3700" s="9">
        <v>12905</v>
      </c>
      <c r="H3700" s="9" t="s">
        <v>5573</v>
      </c>
      <c r="I3700" s="9" t="s">
        <v>7455</v>
      </c>
      <c r="J3700" s="9">
        <v>132</v>
      </c>
      <c r="K3700" s="9" t="s">
        <v>7506</v>
      </c>
      <c r="L3700" s="9" t="s">
        <v>7510</v>
      </c>
      <c r="M3700" s="9">
        <v>1016.36</v>
      </c>
      <c r="N3700" s="9">
        <v>589.82000000000005</v>
      </c>
      <c r="O3700" s="9">
        <v>1</v>
      </c>
      <c r="P3700" s="9"/>
      <c r="Q3700" s="9">
        <v>741</v>
      </c>
      <c r="R3700" s="9">
        <v>5</v>
      </c>
    </row>
    <row r="3701" spans="1:18" x14ac:dyDescent="0.3">
      <c r="A3701" s="9">
        <v>1140</v>
      </c>
      <c r="B3701" s="9" t="s">
        <v>3717</v>
      </c>
      <c r="C3701" s="9">
        <v>22</v>
      </c>
      <c r="D3701" s="9" t="s">
        <v>5021</v>
      </c>
      <c r="E3701" s="9" t="s">
        <v>5720</v>
      </c>
      <c r="F3701" s="9">
        <v>0</v>
      </c>
      <c r="G3701" s="9">
        <v>10098</v>
      </c>
      <c r="H3701" s="9" t="s">
        <v>5720</v>
      </c>
      <c r="I3701" s="9" t="s">
        <v>7457</v>
      </c>
      <c r="J3701" s="9">
        <v>123</v>
      </c>
      <c r="K3701" s="9" t="s">
        <v>7502</v>
      </c>
      <c r="L3701" s="9" t="s">
        <v>7508</v>
      </c>
      <c r="M3701" s="9">
        <v>435.79</v>
      </c>
      <c r="N3701" s="9">
        <v>304.58999999999997</v>
      </c>
      <c r="O3701" s="9">
        <v>2</v>
      </c>
      <c r="P3701" s="9"/>
      <c r="Q3701" s="9">
        <v>857</v>
      </c>
      <c r="R3701" s="9">
        <v>6</v>
      </c>
    </row>
    <row r="3702" spans="1:18" x14ac:dyDescent="0.3">
      <c r="A3702" s="9">
        <v>1647</v>
      </c>
      <c r="B3702" s="9" t="s">
        <v>3718</v>
      </c>
      <c r="C3702" s="9">
        <v>28</v>
      </c>
      <c r="D3702" s="9" t="s">
        <v>5023</v>
      </c>
      <c r="E3702" s="9" t="s">
        <v>7162</v>
      </c>
      <c r="F3702" s="9">
        <v>0</v>
      </c>
      <c r="G3702" s="9">
        <v>12779</v>
      </c>
      <c r="H3702" s="9" t="s">
        <v>7162</v>
      </c>
      <c r="I3702" s="9" t="s">
        <v>7456</v>
      </c>
      <c r="J3702" s="9">
        <v>147</v>
      </c>
      <c r="K3702" s="9" t="s">
        <v>7474</v>
      </c>
      <c r="L3702" s="9" t="s">
        <v>7509</v>
      </c>
      <c r="M3702" s="9">
        <v>566.99</v>
      </c>
      <c r="N3702" s="9">
        <v>235.73</v>
      </c>
      <c r="O3702" s="9">
        <v>2</v>
      </c>
      <c r="P3702" s="9"/>
      <c r="Q3702" s="9">
        <v>646</v>
      </c>
      <c r="R3702" s="9">
        <v>3</v>
      </c>
    </row>
    <row r="3703" spans="1:18" x14ac:dyDescent="0.3">
      <c r="A3703" s="9">
        <v>1187</v>
      </c>
      <c r="B3703" s="9" t="s">
        <v>3719</v>
      </c>
      <c r="C3703" s="9">
        <v>45</v>
      </c>
      <c r="D3703" s="9" t="s">
        <v>5019</v>
      </c>
      <c r="E3703" s="9" t="s">
        <v>5298</v>
      </c>
      <c r="F3703" s="9">
        <v>0</v>
      </c>
      <c r="G3703" s="9">
        <v>12972</v>
      </c>
      <c r="H3703" s="9" t="s">
        <v>5298</v>
      </c>
      <c r="I3703" s="9" t="s">
        <v>7457</v>
      </c>
      <c r="J3703" s="9">
        <v>140</v>
      </c>
      <c r="K3703" s="9" t="s">
        <v>7468</v>
      </c>
      <c r="L3703" s="9" t="s">
        <v>7507</v>
      </c>
      <c r="M3703" s="9">
        <v>1413.81</v>
      </c>
      <c r="N3703" s="9">
        <v>895.7</v>
      </c>
      <c r="O3703" s="9">
        <v>2</v>
      </c>
      <c r="P3703" s="9"/>
      <c r="Q3703" s="9">
        <v>346</v>
      </c>
      <c r="R3703" s="9">
        <v>6</v>
      </c>
    </row>
    <row r="3704" spans="1:18" x14ac:dyDescent="0.3">
      <c r="A3704" s="9">
        <v>2151</v>
      </c>
      <c r="B3704" s="9" t="s">
        <v>3720</v>
      </c>
      <c r="C3704" s="9">
        <v>8</v>
      </c>
      <c r="D3704" s="9" t="s">
        <v>5021</v>
      </c>
      <c r="E3704" s="9" t="s">
        <v>6069</v>
      </c>
      <c r="F3704" s="9">
        <v>0</v>
      </c>
      <c r="G3704" s="9">
        <v>10243</v>
      </c>
      <c r="H3704" s="9" t="s">
        <v>6069</v>
      </c>
      <c r="I3704" s="9" t="s">
        <v>7455</v>
      </c>
      <c r="J3704" s="9">
        <v>137</v>
      </c>
      <c r="K3704" s="9" t="s">
        <v>7484</v>
      </c>
      <c r="L3704" s="9" t="s">
        <v>7511</v>
      </c>
      <c r="M3704" s="9">
        <v>398.65</v>
      </c>
      <c r="N3704" s="9">
        <v>174.77</v>
      </c>
      <c r="O3704" s="9">
        <v>1</v>
      </c>
      <c r="P3704" s="9"/>
      <c r="Q3704" s="9">
        <v>530</v>
      </c>
      <c r="R3704" s="9">
        <v>3</v>
      </c>
    </row>
    <row r="3705" spans="1:18" x14ac:dyDescent="0.3">
      <c r="A3705" s="9">
        <v>1200</v>
      </c>
      <c r="B3705" s="9" t="s">
        <v>3721</v>
      </c>
      <c r="C3705" s="9">
        <v>36</v>
      </c>
      <c r="D3705" s="9" t="s">
        <v>5023</v>
      </c>
      <c r="E3705" s="9" t="s">
        <v>5793</v>
      </c>
      <c r="F3705" s="9">
        <v>0</v>
      </c>
      <c r="G3705" s="9">
        <v>13842</v>
      </c>
      <c r="H3705" s="9" t="s">
        <v>5793</v>
      </c>
      <c r="I3705" s="9" t="s">
        <v>7456</v>
      </c>
      <c r="J3705" s="9">
        <v>103</v>
      </c>
      <c r="K3705" s="9" t="s">
        <v>7472</v>
      </c>
      <c r="L3705" s="9" t="s">
        <v>7508</v>
      </c>
      <c r="M3705" s="9">
        <v>187.75</v>
      </c>
      <c r="N3705" s="9">
        <v>76.22</v>
      </c>
      <c r="O3705" s="9">
        <v>2</v>
      </c>
      <c r="P3705" s="9"/>
      <c r="Q3705" s="9">
        <v>673</v>
      </c>
      <c r="R3705" s="9">
        <v>5</v>
      </c>
    </row>
    <row r="3706" spans="1:18" x14ac:dyDescent="0.3">
      <c r="A3706" s="9">
        <v>2150</v>
      </c>
      <c r="B3706" s="9" t="s">
        <v>3722</v>
      </c>
      <c r="C3706" s="9">
        <v>27</v>
      </c>
      <c r="D3706" s="9" t="s">
        <v>5021</v>
      </c>
      <c r="E3706" s="9" t="s">
        <v>7163</v>
      </c>
      <c r="F3706" s="9">
        <v>0</v>
      </c>
      <c r="G3706" s="9">
        <v>11500</v>
      </c>
      <c r="H3706" s="9" t="s">
        <v>7163</v>
      </c>
      <c r="I3706" s="9" t="s">
        <v>7456</v>
      </c>
      <c r="J3706" s="9">
        <v>135</v>
      </c>
      <c r="K3706" s="9" t="s">
        <v>7458</v>
      </c>
      <c r="L3706" s="9" t="s">
        <v>7509</v>
      </c>
      <c r="M3706" s="9">
        <v>150.46</v>
      </c>
      <c r="N3706" s="9">
        <v>89.01</v>
      </c>
      <c r="O3706" s="9">
        <v>4</v>
      </c>
      <c r="P3706" s="9">
        <v>0.05</v>
      </c>
      <c r="Q3706" s="9">
        <v>696</v>
      </c>
      <c r="R3706" s="9">
        <v>7</v>
      </c>
    </row>
    <row r="3707" spans="1:18" x14ac:dyDescent="0.3">
      <c r="A3707" s="9">
        <v>1256</v>
      </c>
      <c r="B3707" s="9" t="s">
        <v>3723</v>
      </c>
      <c r="C3707" s="9">
        <v>56</v>
      </c>
      <c r="D3707" s="9" t="s">
        <v>5021</v>
      </c>
      <c r="E3707" s="9" t="s">
        <v>5557</v>
      </c>
      <c r="F3707" s="9">
        <v>1</v>
      </c>
      <c r="G3707" s="9">
        <v>11464</v>
      </c>
      <c r="H3707" s="9" t="s">
        <v>5557</v>
      </c>
      <c r="I3707" s="9" t="s">
        <v>7457</v>
      </c>
      <c r="J3707" s="9">
        <v>113</v>
      </c>
      <c r="K3707" s="9" t="s">
        <v>7460</v>
      </c>
      <c r="L3707" s="9" t="s">
        <v>7508</v>
      </c>
      <c r="M3707" s="9">
        <v>781.69</v>
      </c>
      <c r="N3707" s="9">
        <v>517.47</v>
      </c>
      <c r="O3707" s="9">
        <v>4</v>
      </c>
      <c r="P3707" s="9"/>
      <c r="Q3707" s="9">
        <v>772</v>
      </c>
      <c r="R3707" s="9">
        <v>1</v>
      </c>
    </row>
    <row r="3708" spans="1:18" x14ac:dyDescent="0.3">
      <c r="A3708" s="9">
        <v>1546</v>
      </c>
      <c r="B3708" s="9" t="s">
        <v>3724</v>
      </c>
      <c r="C3708" s="9">
        <v>45</v>
      </c>
      <c r="D3708" s="9" t="s">
        <v>5018</v>
      </c>
      <c r="E3708" s="9" t="s">
        <v>5061</v>
      </c>
      <c r="F3708" s="9">
        <v>1</v>
      </c>
      <c r="G3708" s="9">
        <v>13265</v>
      </c>
      <c r="H3708" s="9" t="s">
        <v>5061</v>
      </c>
      <c r="I3708" s="9" t="s">
        <v>7456</v>
      </c>
      <c r="J3708" s="9">
        <v>134</v>
      </c>
      <c r="K3708" s="9" t="s">
        <v>7482</v>
      </c>
      <c r="L3708" s="9" t="s">
        <v>7508</v>
      </c>
      <c r="M3708" s="9">
        <v>980.48</v>
      </c>
      <c r="N3708" s="9">
        <v>444.05</v>
      </c>
      <c r="O3708" s="9">
        <v>4</v>
      </c>
      <c r="P3708" s="9"/>
      <c r="Q3708" s="9">
        <v>740</v>
      </c>
      <c r="R3708" s="9">
        <v>4</v>
      </c>
    </row>
    <row r="3709" spans="1:18" x14ac:dyDescent="0.3">
      <c r="A3709" s="9">
        <v>1193</v>
      </c>
      <c r="B3709" s="9" t="s">
        <v>3725</v>
      </c>
      <c r="C3709" s="9">
        <v>57</v>
      </c>
      <c r="D3709" s="9" t="s">
        <v>5020</v>
      </c>
      <c r="E3709" s="9" t="s">
        <v>7164</v>
      </c>
      <c r="F3709" s="9">
        <v>0</v>
      </c>
      <c r="G3709" s="9">
        <v>11398</v>
      </c>
      <c r="H3709" s="9" t="s">
        <v>7164</v>
      </c>
      <c r="I3709" s="9" t="s">
        <v>7457</v>
      </c>
      <c r="J3709" s="9">
        <v>124</v>
      </c>
      <c r="K3709" s="9" t="s">
        <v>7497</v>
      </c>
      <c r="L3709" s="9" t="s">
        <v>7507</v>
      </c>
      <c r="M3709" s="9">
        <v>524.58000000000004</v>
      </c>
      <c r="N3709" s="9">
        <v>263.58999999999997</v>
      </c>
      <c r="O3709" s="9">
        <v>2</v>
      </c>
      <c r="P3709" s="9"/>
      <c r="Q3709" s="9">
        <v>405</v>
      </c>
      <c r="R3709" s="9">
        <v>7</v>
      </c>
    </row>
    <row r="3710" spans="1:18" x14ac:dyDescent="0.3">
      <c r="A3710" s="9">
        <v>1702</v>
      </c>
      <c r="B3710" s="9" t="s">
        <v>3726</v>
      </c>
      <c r="C3710" s="9">
        <v>39</v>
      </c>
      <c r="D3710" s="9" t="s">
        <v>5021</v>
      </c>
      <c r="E3710" s="9" t="s">
        <v>5802</v>
      </c>
      <c r="F3710" s="9">
        <v>1</v>
      </c>
      <c r="G3710" s="9">
        <v>12709</v>
      </c>
      <c r="H3710" s="9" t="s">
        <v>5802</v>
      </c>
      <c r="I3710" s="9" t="s">
        <v>7455</v>
      </c>
      <c r="J3710" s="9">
        <v>101</v>
      </c>
      <c r="K3710" s="9" t="s">
        <v>7478</v>
      </c>
      <c r="L3710" s="9" t="s">
        <v>7507</v>
      </c>
      <c r="M3710" s="9">
        <v>1050.8800000000001</v>
      </c>
      <c r="N3710" s="9">
        <v>473.55</v>
      </c>
      <c r="O3710" s="9">
        <v>4</v>
      </c>
      <c r="P3710" s="9"/>
      <c r="Q3710" s="9">
        <v>387</v>
      </c>
      <c r="R3710" s="9">
        <v>5</v>
      </c>
    </row>
    <row r="3711" spans="1:18" x14ac:dyDescent="0.3">
      <c r="A3711" s="9">
        <v>2127</v>
      </c>
      <c r="B3711" s="9" t="s">
        <v>3727</v>
      </c>
      <c r="C3711" s="9">
        <v>38</v>
      </c>
      <c r="D3711" s="9" t="s">
        <v>5022</v>
      </c>
      <c r="E3711" s="9" t="s">
        <v>5961</v>
      </c>
      <c r="F3711" s="9">
        <v>0</v>
      </c>
      <c r="G3711" s="9">
        <v>13053</v>
      </c>
      <c r="H3711" s="9" t="s">
        <v>5961</v>
      </c>
      <c r="I3711" s="9" t="s">
        <v>7457</v>
      </c>
      <c r="J3711" s="9">
        <v>112</v>
      </c>
      <c r="K3711" s="9" t="s">
        <v>7492</v>
      </c>
      <c r="L3711" s="9" t="s">
        <v>7507</v>
      </c>
      <c r="M3711" s="9">
        <v>138.5</v>
      </c>
      <c r="N3711" s="9">
        <v>93.07</v>
      </c>
      <c r="O3711" s="9">
        <v>2</v>
      </c>
      <c r="P3711" s="9"/>
      <c r="Q3711" s="9">
        <v>674</v>
      </c>
      <c r="R3711" s="9">
        <v>6</v>
      </c>
    </row>
    <row r="3712" spans="1:18" x14ac:dyDescent="0.3">
      <c r="A3712" s="9">
        <v>2288</v>
      </c>
      <c r="B3712" s="9" t="s">
        <v>3728</v>
      </c>
      <c r="C3712" s="9">
        <v>35</v>
      </c>
      <c r="D3712" s="9" t="s">
        <v>5021</v>
      </c>
      <c r="E3712" s="9" t="s">
        <v>5660</v>
      </c>
      <c r="F3712" s="9">
        <v>1</v>
      </c>
      <c r="G3712" s="9">
        <v>10366</v>
      </c>
      <c r="H3712" s="9" t="s">
        <v>5660</v>
      </c>
      <c r="I3712" s="9" t="s">
        <v>7456</v>
      </c>
      <c r="J3712" s="9">
        <v>108</v>
      </c>
      <c r="K3712" s="9" t="s">
        <v>7496</v>
      </c>
      <c r="L3712" s="9" t="s">
        <v>7510</v>
      </c>
      <c r="M3712" s="9">
        <v>1293.1400000000001</v>
      </c>
      <c r="N3712" s="9">
        <v>622.14</v>
      </c>
      <c r="O3712" s="9">
        <v>4</v>
      </c>
      <c r="P3712" s="9"/>
      <c r="Q3712" s="9">
        <v>828</v>
      </c>
      <c r="R3712" s="9">
        <v>3</v>
      </c>
    </row>
    <row r="3713" spans="1:18" x14ac:dyDescent="0.3">
      <c r="A3713" s="9">
        <v>1801</v>
      </c>
      <c r="B3713" s="9" t="s">
        <v>3729</v>
      </c>
      <c r="C3713" s="9">
        <v>32</v>
      </c>
      <c r="D3713" s="9" t="s">
        <v>5022</v>
      </c>
      <c r="E3713" s="9" t="s">
        <v>5686</v>
      </c>
      <c r="F3713" s="9">
        <v>0</v>
      </c>
      <c r="G3713" s="9">
        <v>13226</v>
      </c>
      <c r="H3713" s="9" t="s">
        <v>5686</v>
      </c>
      <c r="I3713" s="9" t="s">
        <v>7455</v>
      </c>
      <c r="J3713" s="9">
        <v>119</v>
      </c>
      <c r="K3713" s="9" t="s">
        <v>7459</v>
      </c>
      <c r="L3713" s="9" t="s">
        <v>7507</v>
      </c>
      <c r="M3713" s="9">
        <v>1234.02</v>
      </c>
      <c r="N3713" s="9">
        <v>658.24</v>
      </c>
      <c r="O3713" s="9">
        <v>2</v>
      </c>
      <c r="P3713" s="9"/>
      <c r="Q3713" s="9">
        <v>365</v>
      </c>
      <c r="R3713" s="9">
        <v>6</v>
      </c>
    </row>
    <row r="3714" spans="1:18" x14ac:dyDescent="0.3">
      <c r="A3714" s="9">
        <v>1941</v>
      </c>
      <c r="B3714" s="9" t="s">
        <v>3730</v>
      </c>
      <c r="C3714" s="9">
        <v>80</v>
      </c>
      <c r="D3714" s="9" t="s">
        <v>5018</v>
      </c>
      <c r="E3714" s="9" t="s">
        <v>5801</v>
      </c>
      <c r="F3714" s="9">
        <v>0</v>
      </c>
      <c r="G3714" s="9">
        <v>12546</v>
      </c>
      <c r="H3714" s="9" t="s">
        <v>5801</v>
      </c>
      <c r="I3714" s="9" t="s">
        <v>7455</v>
      </c>
      <c r="J3714" s="9">
        <v>109</v>
      </c>
      <c r="K3714" s="9" t="s">
        <v>7466</v>
      </c>
      <c r="L3714" s="9" t="s">
        <v>7509</v>
      </c>
      <c r="M3714" s="9">
        <v>1478.97</v>
      </c>
      <c r="N3714" s="9">
        <v>988.58</v>
      </c>
      <c r="O3714" s="9">
        <v>5</v>
      </c>
      <c r="P3714" s="9"/>
      <c r="Q3714" s="9">
        <v>475</v>
      </c>
      <c r="R3714" s="9">
        <v>5</v>
      </c>
    </row>
    <row r="3715" spans="1:18" x14ac:dyDescent="0.3">
      <c r="A3715" s="9">
        <v>2407</v>
      </c>
      <c r="B3715" s="9" t="s">
        <v>3731</v>
      </c>
      <c r="C3715" s="9">
        <v>52</v>
      </c>
      <c r="D3715" s="9" t="s">
        <v>5023</v>
      </c>
      <c r="E3715" s="9" t="s">
        <v>5888</v>
      </c>
      <c r="F3715" s="9">
        <v>1</v>
      </c>
      <c r="G3715" s="9">
        <v>13605</v>
      </c>
      <c r="H3715" s="9" t="s">
        <v>5888</v>
      </c>
      <c r="I3715" s="9" t="s">
        <v>7455</v>
      </c>
      <c r="J3715" s="9">
        <v>128</v>
      </c>
      <c r="K3715" s="9" t="s">
        <v>7473</v>
      </c>
      <c r="L3715" s="9" t="s">
        <v>7507</v>
      </c>
      <c r="M3715" s="9">
        <v>1407.93</v>
      </c>
      <c r="N3715" s="9">
        <v>796.69</v>
      </c>
      <c r="O3715" s="9">
        <v>3</v>
      </c>
      <c r="P3715" s="9">
        <v>0.1</v>
      </c>
      <c r="Q3715" s="9">
        <v>1654</v>
      </c>
      <c r="R3715" s="9">
        <v>2</v>
      </c>
    </row>
    <row r="3716" spans="1:18" x14ac:dyDescent="0.3">
      <c r="A3716" s="9">
        <v>2283</v>
      </c>
      <c r="B3716" s="9" t="s">
        <v>3732</v>
      </c>
      <c r="C3716" s="9">
        <v>24</v>
      </c>
      <c r="D3716" s="9" t="s">
        <v>5021</v>
      </c>
      <c r="E3716" s="9" t="s">
        <v>6965</v>
      </c>
      <c r="F3716" s="9">
        <v>0</v>
      </c>
      <c r="G3716" s="9">
        <v>11481</v>
      </c>
      <c r="H3716" s="9" t="s">
        <v>6965</v>
      </c>
      <c r="I3716" s="9" t="s">
        <v>7457</v>
      </c>
      <c r="J3716" s="9">
        <v>114</v>
      </c>
      <c r="K3716" s="9" t="s">
        <v>7463</v>
      </c>
      <c r="L3716" s="9" t="s">
        <v>7507</v>
      </c>
      <c r="M3716" s="9">
        <v>566.49</v>
      </c>
      <c r="N3716" s="9"/>
      <c r="O3716" s="9">
        <v>5</v>
      </c>
      <c r="P3716" s="9"/>
      <c r="Q3716" s="9">
        <v>327</v>
      </c>
      <c r="R3716" s="9">
        <v>6</v>
      </c>
    </row>
    <row r="3717" spans="1:18" x14ac:dyDescent="0.3">
      <c r="A3717" s="9">
        <v>1413</v>
      </c>
      <c r="B3717" s="9" t="s">
        <v>3733</v>
      </c>
      <c r="C3717" s="9">
        <v>79</v>
      </c>
      <c r="D3717" s="9" t="s">
        <v>5018</v>
      </c>
      <c r="E3717" s="9" t="s">
        <v>5793</v>
      </c>
      <c r="F3717" s="9">
        <v>0</v>
      </c>
      <c r="G3717" s="9">
        <v>13699</v>
      </c>
      <c r="H3717" s="9" t="s">
        <v>5793</v>
      </c>
      <c r="I3717" s="9" t="s">
        <v>7455</v>
      </c>
      <c r="J3717" s="9">
        <v>127</v>
      </c>
      <c r="K3717" s="9" t="s">
        <v>7489</v>
      </c>
      <c r="L3717" s="9" t="s">
        <v>7507</v>
      </c>
      <c r="M3717" s="9">
        <v>628.95000000000005</v>
      </c>
      <c r="N3717" s="9">
        <v>426.39</v>
      </c>
      <c r="O3717" s="9">
        <v>3</v>
      </c>
      <c r="P3717" s="9"/>
      <c r="Q3717" s="9">
        <v>948</v>
      </c>
      <c r="R3717" s="9">
        <v>7</v>
      </c>
    </row>
    <row r="3718" spans="1:18" x14ac:dyDescent="0.3">
      <c r="A3718" s="9">
        <v>2381</v>
      </c>
      <c r="B3718" s="9" t="s">
        <v>3734</v>
      </c>
      <c r="C3718" s="9">
        <v>33</v>
      </c>
      <c r="D3718" s="9" t="s">
        <v>5019</v>
      </c>
      <c r="E3718" s="9" t="s">
        <v>7165</v>
      </c>
      <c r="F3718" s="9">
        <v>1</v>
      </c>
      <c r="G3718" s="9">
        <v>12160</v>
      </c>
      <c r="H3718" s="9" t="s">
        <v>7165</v>
      </c>
      <c r="I3718" s="9" t="s">
        <v>7456</v>
      </c>
      <c r="J3718" s="9">
        <v>118</v>
      </c>
      <c r="K3718" s="9" t="s">
        <v>7501</v>
      </c>
      <c r="L3718" s="9" t="s">
        <v>7508</v>
      </c>
      <c r="M3718" s="9">
        <v>1131.6500000000001</v>
      </c>
      <c r="N3718" s="9">
        <v>609.37</v>
      </c>
      <c r="O3718" s="9">
        <v>3</v>
      </c>
      <c r="P3718" s="9"/>
      <c r="Q3718" s="9">
        <v>331</v>
      </c>
      <c r="R3718" s="9">
        <v>3</v>
      </c>
    </row>
    <row r="3719" spans="1:18" x14ac:dyDescent="0.3">
      <c r="A3719" s="9">
        <v>2098</v>
      </c>
      <c r="B3719" s="9" t="s">
        <v>3735</v>
      </c>
      <c r="C3719" s="9">
        <v>44</v>
      </c>
      <c r="D3719" s="9" t="s">
        <v>5018</v>
      </c>
      <c r="E3719" s="9" t="s">
        <v>5376</v>
      </c>
      <c r="F3719" s="9">
        <v>0</v>
      </c>
      <c r="G3719" s="9">
        <v>12992</v>
      </c>
      <c r="H3719" s="9" t="s">
        <v>5376</v>
      </c>
      <c r="I3719" s="9" t="s">
        <v>7455</v>
      </c>
      <c r="J3719" s="9">
        <v>142</v>
      </c>
      <c r="K3719" s="9" t="s">
        <v>7500</v>
      </c>
      <c r="L3719" s="9" t="s">
        <v>7508</v>
      </c>
      <c r="M3719" s="9">
        <v>244.42</v>
      </c>
      <c r="N3719" s="9">
        <v>140.47</v>
      </c>
      <c r="O3719" s="9">
        <v>4</v>
      </c>
      <c r="P3719" s="9">
        <v>0.2</v>
      </c>
      <c r="Q3719" s="9">
        <v>469</v>
      </c>
      <c r="R3719" s="9">
        <v>6</v>
      </c>
    </row>
    <row r="3720" spans="1:18" x14ac:dyDescent="0.3">
      <c r="A3720" s="9">
        <v>2378</v>
      </c>
      <c r="B3720" s="9" t="s">
        <v>3736</v>
      </c>
      <c r="C3720" s="9">
        <v>54</v>
      </c>
      <c r="D3720" s="9" t="s">
        <v>5020</v>
      </c>
      <c r="E3720" s="9" t="s">
        <v>7166</v>
      </c>
      <c r="F3720" s="9">
        <v>0</v>
      </c>
      <c r="G3720" s="9">
        <v>13794</v>
      </c>
      <c r="H3720" s="9" t="s">
        <v>7166</v>
      </c>
      <c r="I3720" s="9" t="s">
        <v>7455</v>
      </c>
      <c r="J3720" s="9">
        <v>141</v>
      </c>
      <c r="K3720" s="9" t="s">
        <v>7490</v>
      </c>
      <c r="L3720" s="9" t="s">
        <v>7507</v>
      </c>
      <c r="M3720" s="9">
        <v>505.32</v>
      </c>
      <c r="N3720" s="9">
        <v>237.04</v>
      </c>
      <c r="O3720" s="9">
        <v>3</v>
      </c>
      <c r="P3720" s="9"/>
      <c r="Q3720" s="9">
        <v>351</v>
      </c>
      <c r="R3720" s="9">
        <v>4</v>
      </c>
    </row>
    <row r="3721" spans="1:18" x14ac:dyDescent="0.3">
      <c r="A3721" s="9">
        <v>1909</v>
      </c>
      <c r="B3721" s="9" t="s">
        <v>3737</v>
      </c>
      <c r="C3721" s="9">
        <v>16</v>
      </c>
      <c r="D3721" s="9" t="s">
        <v>5020</v>
      </c>
      <c r="E3721" s="9" t="s">
        <v>5514</v>
      </c>
      <c r="F3721" s="9">
        <v>1</v>
      </c>
      <c r="G3721" s="9">
        <v>11047</v>
      </c>
      <c r="H3721" s="9" t="s">
        <v>5514</v>
      </c>
      <c r="I3721" s="9" t="s">
        <v>7457</v>
      </c>
      <c r="J3721" s="9">
        <v>106</v>
      </c>
      <c r="K3721" s="9" t="s">
        <v>7477</v>
      </c>
      <c r="L3721" s="9" t="s">
        <v>7508</v>
      </c>
      <c r="M3721" s="9">
        <v>221.88</v>
      </c>
      <c r="N3721" s="9">
        <v>154.69</v>
      </c>
      <c r="O3721" s="9">
        <v>3</v>
      </c>
      <c r="P3721" s="9"/>
      <c r="Q3721" s="9">
        <v>419</v>
      </c>
      <c r="R3721" s="9">
        <v>3</v>
      </c>
    </row>
    <row r="3722" spans="1:18" x14ac:dyDescent="0.3">
      <c r="A3722" s="9">
        <v>1187</v>
      </c>
      <c r="B3722" s="9" t="s">
        <v>3738</v>
      </c>
      <c r="C3722" s="9">
        <v>27</v>
      </c>
      <c r="D3722" s="9" t="s">
        <v>5023</v>
      </c>
      <c r="E3722" s="9" t="s">
        <v>5837</v>
      </c>
      <c r="F3722" s="9">
        <v>0</v>
      </c>
      <c r="G3722" s="9">
        <v>10282</v>
      </c>
      <c r="H3722" s="9" t="s">
        <v>5837</v>
      </c>
      <c r="I3722" s="9" t="s">
        <v>7457</v>
      </c>
      <c r="J3722" s="9">
        <v>133</v>
      </c>
      <c r="K3722" s="9" t="s">
        <v>7498</v>
      </c>
      <c r="L3722" s="9" t="s">
        <v>7508</v>
      </c>
      <c r="M3722" s="9">
        <v>709.59</v>
      </c>
      <c r="N3722" s="9">
        <v>343.08</v>
      </c>
      <c r="O3722" s="9">
        <v>5</v>
      </c>
      <c r="P3722" s="9"/>
      <c r="Q3722" s="9">
        <v>346</v>
      </c>
      <c r="R3722" s="9">
        <v>6</v>
      </c>
    </row>
    <row r="3723" spans="1:18" x14ac:dyDescent="0.3">
      <c r="A3723" s="9">
        <v>2313</v>
      </c>
      <c r="B3723" s="9" t="s">
        <v>3739</v>
      </c>
      <c r="C3723" s="9">
        <v>64</v>
      </c>
      <c r="D3723" s="9" t="s">
        <v>5022</v>
      </c>
      <c r="E3723" s="9" t="s">
        <v>6227</v>
      </c>
      <c r="F3723" s="9">
        <v>0</v>
      </c>
      <c r="G3723" s="9">
        <v>11315</v>
      </c>
      <c r="H3723" s="9" t="s">
        <v>6227</v>
      </c>
      <c r="I3723" s="9" t="s">
        <v>7456</v>
      </c>
      <c r="J3723" s="9">
        <v>137</v>
      </c>
      <c r="K3723" s="9" t="s">
        <v>7484</v>
      </c>
      <c r="L3723" s="9" t="s">
        <v>7510</v>
      </c>
      <c r="M3723" s="9">
        <v>850.41</v>
      </c>
      <c r="N3723" s="9">
        <v>540</v>
      </c>
      <c r="O3723" s="9">
        <v>3</v>
      </c>
      <c r="P3723" s="9"/>
      <c r="Q3723" s="9">
        <v>435</v>
      </c>
      <c r="R3723" s="9">
        <v>4</v>
      </c>
    </row>
    <row r="3724" spans="1:18" x14ac:dyDescent="0.3">
      <c r="A3724" s="9">
        <v>1044</v>
      </c>
      <c r="B3724" s="9" t="s">
        <v>3740</v>
      </c>
      <c r="C3724" s="9">
        <v>36</v>
      </c>
      <c r="D3724" s="9" t="s">
        <v>5023</v>
      </c>
      <c r="E3724" s="9" t="s">
        <v>6172</v>
      </c>
      <c r="F3724" s="9">
        <v>1</v>
      </c>
      <c r="G3724" s="9">
        <v>11386</v>
      </c>
      <c r="H3724" s="9" t="s">
        <v>6172</v>
      </c>
      <c r="I3724" s="9" t="s">
        <v>7456</v>
      </c>
      <c r="J3724" s="9">
        <v>142</v>
      </c>
      <c r="K3724" s="9" t="s">
        <v>7500</v>
      </c>
      <c r="L3724" s="9" t="s">
        <v>7509</v>
      </c>
      <c r="M3724" s="9">
        <v>356.18</v>
      </c>
      <c r="N3724" s="9">
        <v>175.91</v>
      </c>
      <c r="O3724" s="9">
        <v>2</v>
      </c>
      <c r="P3724" s="9"/>
      <c r="Q3724" s="9">
        <v>1698</v>
      </c>
      <c r="R3724" s="9">
        <v>1</v>
      </c>
    </row>
    <row r="3725" spans="1:18" x14ac:dyDescent="0.3">
      <c r="A3725" s="9">
        <v>1082</v>
      </c>
      <c r="B3725" s="9" t="s">
        <v>3741</v>
      </c>
      <c r="C3725" s="9">
        <v>54</v>
      </c>
      <c r="D3725" s="9" t="s">
        <v>5022</v>
      </c>
      <c r="E3725" s="9" t="s">
        <v>7082</v>
      </c>
      <c r="F3725" s="9">
        <v>0</v>
      </c>
      <c r="G3725" s="9">
        <v>12448</v>
      </c>
      <c r="H3725" s="9" t="s">
        <v>7082</v>
      </c>
      <c r="I3725" s="9" t="s">
        <v>7457</v>
      </c>
      <c r="J3725" s="9">
        <v>125</v>
      </c>
      <c r="K3725" s="9" t="s">
        <v>7479</v>
      </c>
      <c r="L3725" s="9" t="s">
        <v>7508</v>
      </c>
      <c r="M3725" s="9">
        <v>88.62</v>
      </c>
      <c r="N3725" s="9">
        <v>43.77</v>
      </c>
      <c r="O3725" s="9">
        <v>2</v>
      </c>
      <c r="P3725" s="9"/>
      <c r="Q3725" s="9">
        <v>520</v>
      </c>
      <c r="R3725" s="9">
        <v>5</v>
      </c>
    </row>
    <row r="3726" spans="1:18" x14ac:dyDescent="0.3">
      <c r="A3726" s="9">
        <v>2146</v>
      </c>
      <c r="B3726" s="9" t="s">
        <v>3742</v>
      </c>
      <c r="C3726" s="9">
        <v>33</v>
      </c>
      <c r="D3726" s="9" t="s">
        <v>5022</v>
      </c>
      <c r="E3726" s="9" t="s">
        <v>6055</v>
      </c>
      <c r="F3726" s="9">
        <v>1</v>
      </c>
      <c r="G3726" s="9">
        <v>12615</v>
      </c>
      <c r="H3726" s="9" t="s">
        <v>6055</v>
      </c>
      <c r="I3726" s="9" t="s">
        <v>7455</v>
      </c>
      <c r="J3726" s="9">
        <v>113</v>
      </c>
      <c r="K3726" s="9" t="s">
        <v>7460</v>
      </c>
      <c r="L3726" s="9" t="s">
        <v>7511</v>
      </c>
      <c r="M3726" s="9">
        <v>1093.07</v>
      </c>
      <c r="N3726" s="9">
        <v>471.29</v>
      </c>
      <c r="O3726" s="9">
        <v>4</v>
      </c>
      <c r="P3726" s="9"/>
      <c r="Q3726" s="9">
        <v>1013</v>
      </c>
      <c r="R3726" s="9">
        <v>1</v>
      </c>
    </row>
    <row r="3727" spans="1:18" x14ac:dyDescent="0.3">
      <c r="A3727" s="9">
        <v>1357</v>
      </c>
      <c r="B3727" s="9" t="s">
        <v>3743</v>
      </c>
      <c r="C3727" s="9">
        <v>38</v>
      </c>
      <c r="D3727" s="9" t="s">
        <v>5022</v>
      </c>
      <c r="E3727" s="9" t="s">
        <v>6875</v>
      </c>
      <c r="F3727" s="9">
        <v>1</v>
      </c>
      <c r="G3727" s="9">
        <v>13337</v>
      </c>
      <c r="H3727" s="9" t="s">
        <v>6875</v>
      </c>
      <c r="I3727" s="9" t="s">
        <v>7457</v>
      </c>
      <c r="J3727" s="9">
        <v>123</v>
      </c>
      <c r="K3727" s="9" t="s">
        <v>7502</v>
      </c>
      <c r="L3727" s="9" t="s">
        <v>7508</v>
      </c>
      <c r="M3727" s="9">
        <v>79.010000000000005</v>
      </c>
      <c r="N3727" s="9">
        <v>44.88</v>
      </c>
      <c r="O3727" s="9">
        <v>5</v>
      </c>
      <c r="P3727" s="9"/>
      <c r="Q3727" s="9">
        <v>1031</v>
      </c>
      <c r="R3727" s="9">
        <v>2</v>
      </c>
    </row>
    <row r="3728" spans="1:18" x14ac:dyDescent="0.3">
      <c r="A3728" s="9">
        <v>2089</v>
      </c>
      <c r="B3728" s="9" t="s">
        <v>3744</v>
      </c>
      <c r="C3728" s="9">
        <v>66</v>
      </c>
      <c r="D3728" s="9" t="s">
        <v>5022</v>
      </c>
      <c r="E3728" s="9" t="s">
        <v>6539</v>
      </c>
      <c r="F3728" s="9">
        <v>0</v>
      </c>
      <c r="G3728" s="9">
        <v>13125</v>
      </c>
      <c r="H3728" s="9" t="s">
        <v>6539</v>
      </c>
      <c r="I3728" s="9" t="s">
        <v>7457</v>
      </c>
      <c r="J3728" s="9">
        <v>136</v>
      </c>
      <c r="K3728" s="9" t="s">
        <v>7503</v>
      </c>
      <c r="L3728" s="9" t="s">
        <v>7507</v>
      </c>
      <c r="M3728" s="9">
        <v>1461.43</v>
      </c>
      <c r="N3728" s="9">
        <v>691.91</v>
      </c>
      <c r="O3728" s="9">
        <v>1</v>
      </c>
      <c r="P3728" s="9"/>
      <c r="Q3728" s="9">
        <v>751</v>
      </c>
      <c r="R3728" s="9">
        <v>4</v>
      </c>
    </row>
    <row r="3729" spans="1:18" x14ac:dyDescent="0.3">
      <c r="A3729" s="9">
        <v>1935</v>
      </c>
      <c r="B3729" s="9" t="s">
        <v>3745</v>
      </c>
      <c r="C3729" s="9">
        <v>46</v>
      </c>
      <c r="D3729" s="9" t="s">
        <v>5020</v>
      </c>
      <c r="E3729" s="9" t="s">
        <v>5687</v>
      </c>
      <c r="F3729" s="9">
        <v>0</v>
      </c>
      <c r="G3729" s="9">
        <v>13920</v>
      </c>
      <c r="H3729" s="9" t="s">
        <v>5687</v>
      </c>
      <c r="I3729" s="9" t="s">
        <v>7457</v>
      </c>
      <c r="J3729" s="9">
        <v>133</v>
      </c>
      <c r="K3729" s="9" t="s">
        <v>7498</v>
      </c>
      <c r="L3729" s="9" t="s">
        <v>7508</v>
      </c>
      <c r="M3729" s="9">
        <v>371.33</v>
      </c>
      <c r="N3729" s="9">
        <v>165.06</v>
      </c>
      <c r="O3729" s="9">
        <v>5</v>
      </c>
      <c r="P3729" s="9">
        <v>0.05</v>
      </c>
      <c r="Q3729" s="9">
        <v>468</v>
      </c>
      <c r="R3729" s="9">
        <v>9</v>
      </c>
    </row>
    <row r="3730" spans="1:18" x14ac:dyDescent="0.3">
      <c r="A3730" s="9">
        <v>1374</v>
      </c>
      <c r="B3730" s="9" t="s">
        <v>3746</v>
      </c>
      <c r="C3730" s="9">
        <v>34</v>
      </c>
      <c r="D3730" s="9" t="s">
        <v>5020</v>
      </c>
      <c r="E3730" s="9" t="s">
        <v>7141</v>
      </c>
      <c r="F3730" s="9">
        <v>1</v>
      </c>
      <c r="G3730" s="9">
        <v>13691</v>
      </c>
      <c r="H3730" s="9" t="s">
        <v>7141</v>
      </c>
      <c r="I3730" s="9" t="s">
        <v>7456</v>
      </c>
      <c r="J3730" s="9">
        <v>121</v>
      </c>
      <c r="K3730" s="9" t="s">
        <v>7495</v>
      </c>
      <c r="L3730" s="9" t="s">
        <v>7508</v>
      </c>
      <c r="M3730" s="9">
        <v>1012.66</v>
      </c>
      <c r="N3730" s="9">
        <v>473.92</v>
      </c>
      <c r="O3730" s="9">
        <v>1</v>
      </c>
      <c r="P3730" s="9"/>
      <c r="Q3730" s="9">
        <v>814</v>
      </c>
      <c r="R3730" s="9">
        <v>5</v>
      </c>
    </row>
    <row r="3731" spans="1:18" x14ac:dyDescent="0.3">
      <c r="A3731" s="9">
        <v>1161</v>
      </c>
      <c r="B3731" s="9" t="s">
        <v>3747</v>
      </c>
      <c r="C3731" s="9">
        <v>29</v>
      </c>
      <c r="D3731" s="9" t="s">
        <v>5021</v>
      </c>
      <c r="E3731" s="9" t="s">
        <v>6940</v>
      </c>
      <c r="F3731" s="9">
        <v>0</v>
      </c>
      <c r="G3731" s="9">
        <v>12761</v>
      </c>
      <c r="H3731" s="9" t="s">
        <v>6940</v>
      </c>
      <c r="I3731" s="9" t="s">
        <v>7456</v>
      </c>
      <c r="J3731" s="9">
        <v>134</v>
      </c>
      <c r="K3731" s="9" t="s">
        <v>7482</v>
      </c>
      <c r="L3731" s="9" t="s">
        <v>7509</v>
      </c>
      <c r="M3731" s="9">
        <v>680.39</v>
      </c>
      <c r="N3731" s="9">
        <v>323.41000000000003</v>
      </c>
      <c r="O3731" s="9">
        <v>3</v>
      </c>
      <c r="P3731" s="9">
        <v>0.1</v>
      </c>
      <c r="Q3731" s="9">
        <v>455</v>
      </c>
      <c r="R3731" s="9">
        <v>6</v>
      </c>
    </row>
    <row r="3732" spans="1:18" x14ac:dyDescent="0.3">
      <c r="A3732" s="9">
        <v>2403</v>
      </c>
      <c r="B3732" s="9" t="s">
        <v>3748</v>
      </c>
      <c r="C3732" s="9">
        <v>31</v>
      </c>
      <c r="D3732" s="9" t="s">
        <v>5020</v>
      </c>
      <c r="E3732" s="9" t="s">
        <v>7167</v>
      </c>
      <c r="F3732" s="9">
        <v>0</v>
      </c>
      <c r="G3732" s="9">
        <v>11737</v>
      </c>
      <c r="H3732" s="9" t="s">
        <v>7167</v>
      </c>
      <c r="I3732" s="9" t="s">
        <v>7456</v>
      </c>
      <c r="J3732" s="9">
        <v>136</v>
      </c>
      <c r="K3732" s="9" t="s">
        <v>7503</v>
      </c>
      <c r="L3732" s="9" t="s">
        <v>7507</v>
      </c>
      <c r="M3732" s="9">
        <v>136.53</v>
      </c>
      <c r="N3732" s="9">
        <v>75.260000000000005</v>
      </c>
      <c r="O3732" s="9">
        <v>1</v>
      </c>
      <c r="P3732" s="9"/>
      <c r="Q3732" s="9">
        <v>626</v>
      </c>
      <c r="R3732" s="9">
        <v>7</v>
      </c>
    </row>
    <row r="3733" spans="1:18" x14ac:dyDescent="0.3">
      <c r="A3733" s="9">
        <v>2381</v>
      </c>
      <c r="B3733" s="9" t="s">
        <v>3749</v>
      </c>
      <c r="C3733" s="9">
        <v>58</v>
      </c>
      <c r="D3733" s="9" t="s">
        <v>5023</v>
      </c>
      <c r="E3733" s="9" t="s">
        <v>7168</v>
      </c>
      <c r="F3733" s="9">
        <v>1</v>
      </c>
      <c r="G3733" s="9">
        <v>10421</v>
      </c>
      <c r="H3733" s="9" t="s">
        <v>7168</v>
      </c>
      <c r="I3733" s="9" t="s">
        <v>7456</v>
      </c>
      <c r="J3733" s="9">
        <v>117</v>
      </c>
      <c r="K3733" s="9" t="s">
        <v>7483</v>
      </c>
      <c r="L3733" s="9" t="s">
        <v>7510</v>
      </c>
      <c r="M3733" s="9">
        <v>734.67</v>
      </c>
      <c r="N3733" s="9">
        <v>378.93</v>
      </c>
      <c r="O3733" s="9">
        <v>3</v>
      </c>
      <c r="P3733" s="9"/>
      <c r="Q3733" s="9">
        <v>331</v>
      </c>
      <c r="R3733" s="9">
        <v>3</v>
      </c>
    </row>
    <row r="3734" spans="1:18" x14ac:dyDescent="0.3">
      <c r="A3734" s="9">
        <v>2211</v>
      </c>
      <c r="B3734" s="9" t="s">
        <v>3750</v>
      </c>
      <c r="C3734" s="9">
        <v>51</v>
      </c>
      <c r="D3734" s="9" t="s">
        <v>5020</v>
      </c>
      <c r="E3734" s="9" t="s">
        <v>5689</v>
      </c>
      <c r="F3734" s="9">
        <v>0</v>
      </c>
      <c r="G3734" s="9">
        <v>12896</v>
      </c>
      <c r="H3734" s="9" t="s">
        <v>5689</v>
      </c>
      <c r="I3734" s="9" t="s">
        <v>7455</v>
      </c>
      <c r="J3734" s="9">
        <v>110</v>
      </c>
      <c r="K3734" s="9" t="s">
        <v>7493</v>
      </c>
      <c r="L3734" s="9" t="s">
        <v>7509</v>
      </c>
      <c r="M3734" s="9">
        <v>799.3</v>
      </c>
      <c r="N3734" s="9">
        <v>337.82</v>
      </c>
      <c r="O3734" s="9">
        <v>5</v>
      </c>
      <c r="P3734" s="9"/>
      <c r="Q3734" s="9">
        <v>372</v>
      </c>
      <c r="R3734" s="9">
        <v>5</v>
      </c>
    </row>
    <row r="3735" spans="1:18" x14ac:dyDescent="0.3">
      <c r="A3735" s="9">
        <v>1321</v>
      </c>
      <c r="B3735" s="9" t="s">
        <v>3751</v>
      </c>
      <c r="C3735" s="9">
        <v>22</v>
      </c>
      <c r="D3735" s="9" t="s">
        <v>5023</v>
      </c>
      <c r="E3735" s="9" t="s">
        <v>7169</v>
      </c>
      <c r="F3735" s="9">
        <v>0</v>
      </c>
      <c r="G3735" s="9">
        <v>13966</v>
      </c>
      <c r="H3735" s="9" t="s">
        <v>7169</v>
      </c>
      <c r="I3735" s="9" t="s">
        <v>7456</v>
      </c>
      <c r="J3735" s="9">
        <v>123</v>
      </c>
      <c r="K3735" s="9" t="s">
        <v>7502</v>
      </c>
      <c r="L3735" s="9" t="s">
        <v>7507</v>
      </c>
      <c r="M3735" s="9">
        <v>1289.29</v>
      </c>
      <c r="N3735" s="9">
        <v>723.04</v>
      </c>
      <c r="O3735" s="9">
        <v>5</v>
      </c>
      <c r="P3735" s="9"/>
      <c r="Q3735" s="9">
        <v>665</v>
      </c>
      <c r="R3735" s="9">
        <v>3</v>
      </c>
    </row>
    <row r="3736" spans="1:18" x14ac:dyDescent="0.3">
      <c r="A3736" s="9">
        <v>1449</v>
      </c>
      <c r="B3736" s="9" t="s">
        <v>3752</v>
      </c>
      <c r="C3736" s="9">
        <v>41</v>
      </c>
      <c r="D3736" s="9" t="s">
        <v>5019</v>
      </c>
      <c r="E3736" s="9" t="s">
        <v>6302</v>
      </c>
      <c r="F3736" s="9">
        <v>0</v>
      </c>
      <c r="G3736" s="9">
        <v>13545</v>
      </c>
      <c r="H3736" s="9" t="s">
        <v>6302</v>
      </c>
      <c r="I3736" s="9" t="s">
        <v>7456</v>
      </c>
      <c r="J3736" s="9">
        <v>144</v>
      </c>
      <c r="K3736" s="9" t="s">
        <v>7462</v>
      </c>
      <c r="L3736" s="9" t="s">
        <v>7507</v>
      </c>
      <c r="M3736" s="9">
        <v>1111.9100000000001</v>
      </c>
      <c r="N3736" s="9">
        <v>707.54</v>
      </c>
      <c r="O3736" s="9">
        <v>4</v>
      </c>
      <c r="P3736" s="9"/>
      <c r="Q3736" s="9">
        <v>644</v>
      </c>
      <c r="R3736" s="9">
        <v>5</v>
      </c>
    </row>
    <row r="3737" spans="1:18" x14ac:dyDescent="0.3">
      <c r="A3737" s="9">
        <v>2497</v>
      </c>
      <c r="B3737" s="9" t="s">
        <v>3753</v>
      </c>
      <c r="C3737" s="9">
        <v>38</v>
      </c>
      <c r="D3737" s="9" t="s">
        <v>5020</v>
      </c>
      <c r="E3737" s="9" t="s">
        <v>5428</v>
      </c>
      <c r="F3737" s="9">
        <v>0</v>
      </c>
      <c r="G3737" s="9">
        <v>13801</v>
      </c>
      <c r="H3737" s="9" t="s">
        <v>5428</v>
      </c>
      <c r="I3737" s="9" t="s">
        <v>7455</v>
      </c>
      <c r="J3737" s="9">
        <v>102</v>
      </c>
      <c r="K3737" s="9" t="s">
        <v>7494</v>
      </c>
      <c r="L3737" s="9" t="s">
        <v>7509</v>
      </c>
      <c r="M3737" s="9">
        <v>164.99</v>
      </c>
      <c r="N3737" s="9">
        <v>94.42</v>
      </c>
      <c r="O3737" s="9">
        <v>4</v>
      </c>
      <c r="P3737" s="9">
        <v>0.1</v>
      </c>
      <c r="Q3737" s="9">
        <v>644</v>
      </c>
      <c r="R3737" s="9">
        <v>5</v>
      </c>
    </row>
    <row r="3738" spans="1:18" x14ac:dyDescent="0.3">
      <c r="A3738" s="9">
        <v>2036</v>
      </c>
      <c r="B3738" s="9" t="s">
        <v>3754</v>
      </c>
      <c r="C3738" s="9">
        <v>44</v>
      </c>
      <c r="D3738" s="9" t="s">
        <v>5023</v>
      </c>
      <c r="E3738" s="9" t="s">
        <v>6118</v>
      </c>
      <c r="F3738" s="9">
        <v>0</v>
      </c>
      <c r="G3738" s="9">
        <v>11266</v>
      </c>
      <c r="H3738" s="9" t="s">
        <v>6118</v>
      </c>
      <c r="I3738" s="9" t="s">
        <v>7455</v>
      </c>
      <c r="J3738" s="9">
        <v>135</v>
      </c>
      <c r="K3738" s="9" t="s">
        <v>7458</v>
      </c>
      <c r="L3738" s="9" t="s">
        <v>7508</v>
      </c>
      <c r="M3738" s="9">
        <v>353.29</v>
      </c>
      <c r="N3738" s="9">
        <v>244.6</v>
      </c>
      <c r="O3738" s="9">
        <v>3</v>
      </c>
      <c r="P3738" s="9"/>
      <c r="Q3738" s="9">
        <v>386</v>
      </c>
      <c r="R3738" s="9">
        <v>6</v>
      </c>
    </row>
    <row r="3739" spans="1:18" x14ac:dyDescent="0.3">
      <c r="A3739" s="9">
        <v>1183</v>
      </c>
      <c r="B3739" s="9" t="s">
        <v>3755</v>
      </c>
      <c r="C3739" s="9">
        <v>30</v>
      </c>
      <c r="D3739" s="9" t="s">
        <v>5022</v>
      </c>
      <c r="E3739" s="9" t="s">
        <v>7170</v>
      </c>
      <c r="F3739" s="9">
        <v>0</v>
      </c>
      <c r="G3739" s="9">
        <v>11377</v>
      </c>
      <c r="H3739" s="9" t="s">
        <v>7170</v>
      </c>
      <c r="I3739" s="9" t="s">
        <v>7457</v>
      </c>
      <c r="J3739" s="9">
        <v>114</v>
      </c>
      <c r="K3739" s="9" t="s">
        <v>7463</v>
      </c>
      <c r="L3739" s="9" t="s">
        <v>7507</v>
      </c>
      <c r="M3739" s="9">
        <v>502.24</v>
      </c>
      <c r="N3739" s="9">
        <v>215.84</v>
      </c>
      <c r="O3739" s="9">
        <v>3</v>
      </c>
      <c r="P3739" s="9">
        <v>0.05</v>
      </c>
      <c r="Q3739" s="9">
        <v>834</v>
      </c>
      <c r="R3739" s="9">
        <v>2</v>
      </c>
    </row>
    <row r="3740" spans="1:18" x14ac:dyDescent="0.3">
      <c r="A3740" s="9">
        <v>1110</v>
      </c>
      <c r="B3740" s="9" t="s">
        <v>3756</v>
      </c>
      <c r="C3740" s="9">
        <v>56</v>
      </c>
      <c r="D3740" s="9" t="s">
        <v>5018</v>
      </c>
      <c r="E3740" s="9" t="s">
        <v>7171</v>
      </c>
      <c r="F3740" s="9">
        <v>0</v>
      </c>
      <c r="G3740" s="9">
        <v>11411</v>
      </c>
      <c r="H3740" s="9" t="s">
        <v>7171</v>
      </c>
      <c r="I3740" s="9" t="s">
        <v>7455</v>
      </c>
      <c r="J3740" s="9">
        <v>147</v>
      </c>
      <c r="K3740" s="9" t="s">
        <v>7474</v>
      </c>
      <c r="L3740" s="9" t="s">
        <v>7510</v>
      </c>
      <c r="M3740" s="9">
        <v>218.79</v>
      </c>
      <c r="N3740" s="9">
        <v>141.41</v>
      </c>
      <c r="O3740" s="9">
        <v>2</v>
      </c>
      <c r="P3740" s="9"/>
      <c r="Q3740" s="9">
        <v>675</v>
      </c>
      <c r="R3740" s="9">
        <v>6</v>
      </c>
    </row>
    <row r="3741" spans="1:18" x14ac:dyDescent="0.3">
      <c r="A3741" s="9">
        <v>1507</v>
      </c>
      <c r="B3741" s="9" t="s">
        <v>3757</v>
      </c>
      <c r="C3741" s="9">
        <v>39</v>
      </c>
      <c r="D3741" s="9" t="s">
        <v>5022</v>
      </c>
      <c r="E3741" s="9" t="s">
        <v>7172</v>
      </c>
      <c r="F3741" s="9">
        <v>0</v>
      </c>
      <c r="G3741" s="9">
        <v>13249</v>
      </c>
      <c r="H3741" s="9" t="s">
        <v>7172</v>
      </c>
      <c r="I3741" s="9" t="s">
        <v>7455</v>
      </c>
      <c r="J3741" s="9">
        <v>145</v>
      </c>
      <c r="K3741" s="9" t="s">
        <v>7470</v>
      </c>
      <c r="L3741" s="9" t="s">
        <v>7508</v>
      </c>
      <c r="M3741" s="9">
        <v>712.5</v>
      </c>
      <c r="N3741" s="9">
        <v>393.09</v>
      </c>
      <c r="O3741" s="9">
        <v>2</v>
      </c>
      <c r="P3741" s="9"/>
      <c r="Q3741" s="9">
        <v>349</v>
      </c>
      <c r="R3741" s="9">
        <v>4</v>
      </c>
    </row>
    <row r="3742" spans="1:18" x14ac:dyDescent="0.3">
      <c r="A3742" s="9">
        <v>2313</v>
      </c>
      <c r="B3742" s="9" t="s">
        <v>3758</v>
      </c>
      <c r="C3742" s="9">
        <v>45</v>
      </c>
      <c r="D3742" s="9" t="s">
        <v>5021</v>
      </c>
      <c r="E3742" s="9" t="s">
        <v>6708</v>
      </c>
      <c r="F3742" s="9">
        <v>0</v>
      </c>
      <c r="G3742" s="9">
        <v>10474</v>
      </c>
      <c r="H3742" s="9" t="s">
        <v>6708</v>
      </c>
      <c r="I3742" s="9" t="s">
        <v>7456</v>
      </c>
      <c r="J3742" s="9">
        <v>141</v>
      </c>
      <c r="K3742" s="9" t="s">
        <v>7490</v>
      </c>
      <c r="L3742" s="9" t="s">
        <v>7509</v>
      </c>
      <c r="M3742" s="9">
        <v>1477.25</v>
      </c>
      <c r="N3742" s="9">
        <v>822.06</v>
      </c>
      <c r="O3742" s="9">
        <v>2</v>
      </c>
      <c r="P3742" s="9">
        <v>0.1</v>
      </c>
      <c r="Q3742" s="9">
        <v>435</v>
      </c>
      <c r="R3742" s="9">
        <v>4</v>
      </c>
    </row>
    <row r="3743" spans="1:18" x14ac:dyDescent="0.3">
      <c r="A3743" s="9">
        <v>1294</v>
      </c>
      <c r="B3743" s="9" t="s">
        <v>3759</v>
      </c>
      <c r="C3743" s="9">
        <v>28</v>
      </c>
      <c r="D3743" s="9" t="s">
        <v>5023</v>
      </c>
      <c r="E3743" s="9" t="s">
        <v>5568</v>
      </c>
      <c r="F3743" s="9">
        <v>0</v>
      </c>
      <c r="G3743" s="9">
        <v>13644</v>
      </c>
      <c r="H3743" s="9" t="s">
        <v>5568</v>
      </c>
      <c r="I3743" s="9" t="s">
        <v>7456</v>
      </c>
      <c r="J3743" s="9">
        <v>102</v>
      </c>
      <c r="K3743" s="9" t="s">
        <v>7494</v>
      </c>
      <c r="L3743" s="9" t="s">
        <v>7509</v>
      </c>
      <c r="M3743" s="9">
        <v>796.19</v>
      </c>
      <c r="N3743" s="9">
        <v>442.47</v>
      </c>
      <c r="O3743" s="9">
        <v>5</v>
      </c>
      <c r="P3743" s="9"/>
      <c r="Q3743" s="9">
        <v>511</v>
      </c>
      <c r="R3743" s="9">
        <v>5</v>
      </c>
    </row>
    <row r="3744" spans="1:18" x14ac:dyDescent="0.3">
      <c r="A3744" s="9">
        <v>2474</v>
      </c>
      <c r="B3744" s="9" t="s">
        <v>3760</v>
      </c>
      <c r="C3744" s="9">
        <v>28</v>
      </c>
      <c r="D3744" s="9" t="s">
        <v>5022</v>
      </c>
      <c r="E3744" s="9" t="s">
        <v>5877</v>
      </c>
      <c r="F3744" s="9">
        <v>0</v>
      </c>
      <c r="G3744" s="9">
        <v>12452</v>
      </c>
      <c r="H3744" s="9" t="s">
        <v>5877</v>
      </c>
      <c r="I3744" s="9" t="s">
        <v>7456</v>
      </c>
      <c r="J3744" s="9">
        <v>119</v>
      </c>
      <c r="K3744" s="9" t="s">
        <v>7459</v>
      </c>
      <c r="L3744" s="9" t="s">
        <v>7509</v>
      </c>
      <c r="M3744" s="9">
        <v>1125.73</v>
      </c>
      <c r="N3744" s="9">
        <v>560.16</v>
      </c>
      <c r="O3744" s="9">
        <v>1</v>
      </c>
      <c r="P3744" s="9"/>
      <c r="Q3744" s="9">
        <v>551</v>
      </c>
      <c r="R3744" s="9">
        <v>6</v>
      </c>
    </row>
    <row r="3745" spans="1:18" x14ac:dyDescent="0.3">
      <c r="A3745" s="9">
        <v>1903</v>
      </c>
      <c r="B3745" s="9" t="s">
        <v>3761</v>
      </c>
      <c r="C3745" s="9">
        <v>79</v>
      </c>
      <c r="D3745" s="9" t="s">
        <v>5020</v>
      </c>
      <c r="E3745" s="9" t="s">
        <v>6924</v>
      </c>
      <c r="F3745" s="9">
        <v>1</v>
      </c>
      <c r="G3745" s="9">
        <v>12083</v>
      </c>
      <c r="H3745" s="9" t="s">
        <v>6924</v>
      </c>
      <c r="I3745" s="9" t="s">
        <v>7456</v>
      </c>
      <c r="J3745" s="9">
        <v>116</v>
      </c>
      <c r="K3745" s="9" t="s">
        <v>7480</v>
      </c>
      <c r="L3745" s="9" t="s">
        <v>7511</v>
      </c>
      <c r="M3745" s="9">
        <v>1040.26</v>
      </c>
      <c r="N3745" s="9"/>
      <c r="O3745" s="9">
        <v>3</v>
      </c>
      <c r="P3745" s="9"/>
      <c r="Q3745" s="9">
        <v>545</v>
      </c>
      <c r="R3745" s="9">
        <v>1</v>
      </c>
    </row>
    <row r="3746" spans="1:18" x14ac:dyDescent="0.3">
      <c r="A3746" s="9">
        <v>2238</v>
      </c>
      <c r="B3746" s="9" t="s">
        <v>3762</v>
      </c>
      <c r="C3746" s="9">
        <v>67</v>
      </c>
      <c r="D3746" s="9" t="s">
        <v>5020</v>
      </c>
      <c r="E3746" s="9" t="s">
        <v>6776</v>
      </c>
      <c r="F3746" s="9">
        <v>0</v>
      </c>
      <c r="G3746" s="9">
        <v>10357</v>
      </c>
      <c r="H3746" s="9" t="s">
        <v>6776</v>
      </c>
      <c r="I3746" s="9" t="s">
        <v>7455</v>
      </c>
      <c r="J3746" s="9">
        <v>143</v>
      </c>
      <c r="K3746" s="9" t="s">
        <v>7475</v>
      </c>
      <c r="L3746" s="9" t="s">
        <v>7510</v>
      </c>
      <c r="M3746" s="9">
        <v>1282.3699999999999</v>
      </c>
      <c r="N3746" s="9">
        <v>756.03</v>
      </c>
      <c r="O3746" s="9">
        <v>4</v>
      </c>
      <c r="P3746" s="9"/>
      <c r="Q3746" s="9">
        <v>356</v>
      </c>
      <c r="R3746" s="9">
        <v>3</v>
      </c>
    </row>
    <row r="3747" spans="1:18" x14ac:dyDescent="0.3">
      <c r="A3747" s="9">
        <v>1973</v>
      </c>
      <c r="B3747" s="9" t="s">
        <v>3763</v>
      </c>
      <c r="C3747" s="9">
        <v>38</v>
      </c>
      <c r="D3747" s="9" t="s">
        <v>5019</v>
      </c>
      <c r="E3747" s="9" t="s">
        <v>7173</v>
      </c>
      <c r="F3747" s="9">
        <v>0</v>
      </c>
      <c r="G3747" s="9">
        <v>10557</v>
      </c>
      <c r="H3747" s="9" t="s">
        <v>7173</v>
      </c>
      <c r="I3747" s="9" t="s">
        <v>7456</v>
      </c>
      <c r="J3747" s="9">
        <v>144</v>
      </c>
      <c r="K3747" s="9" t="s">
        <v>7462</v>
      </c>
      <c r="L3747" s="9" t="s">
        <v>7510</v>
      </c>
      <c r="M3747" s="9">
        <v>362.8</v>
      </c>
      <c r="N3747" s="9">
        <v>149.99</v>
      </c>
      <c r="O3747" s="9">
        <v>3</v>
      </c>
      <c r="P3747" s="9">
        <v>0.1</v>
      </c>
      <c r="Q3747" s="9">
        <v>548</v>
      </c>
      <c r="R3747" s="9">
        <v>6</v>
      </c>
    </row>
    <row r="3748" spans="1:18" x14ac:dyDescent="0.3">
      <c r="A3748" s="9">
        <v>1631</v>
      </c>
      <c r="B3748" s="9" t="s">
        <v>3764</v>
      </c>
      <c r="C3748" s="9">
        <v>62</v>
      </c>
      <c r="D3748" s="9" t="s">
        <v>5018</v>
      </c>
      <c r="E3748" s="9" t="s">
        <v>6573</v>
      </c>
      <c r="F3748" s="9">
        <v>0</v>
      </c>
      <c r="G3748" s="9">
        <v>13678</v>
      </c>
      <c r="H3748" s="9" t="s">
        <v>6573</v>
      </c>
      <c r="I3748" s="9" t="s">
        <v>7456</v>
      </c>
      <c r="J3748" s="9">
        <v>125</v>
      </c>
      <c r="K3748" s="9" t="s">
        <v>7479</v>
      </c>
      <c r="L3748" s="9" t="s">
        <v>7507</v>
      </c>
      <c r="M3748" s="9">
        <v>1143.05</v>
      </c>
      <c r="N3748" s="9">
        <v>659.12</v>
      </c>
      <c r="O3748" s="9">
        <v>1</v>
      </c>
      <c r="P3748" s="9"/>
      <c r="Q3748" s="9">
        <v>566</v>
      </c>
      <c r="R3748" s="9">
        <v>5</v>
      </c>
    </row>
    <row r="3749" spans="1:18" x14ac:dyDescent="0.3">
      <c r="A3749" s="9">
        <v>2050</v>
      </c>
      <c r="B3749" s="9" t="s">
        <v>3765</v>
      </c>
      <c r="C3749" s="9">
        <v>58</v>
      </c>
      <c r="D3749" s="9" t="s">
        <v>5023</v>
      </c>
      <c r="E3749" s="9" t="s">
        <v>5390</v>
      </c>
      <c r="F3749" s="9">
        <v>1</v>
      </c>
      <c r="G3749" s="9">
        <v>11350</v>
      </c>
      <c r="H3749" s="9" t="s">
        <v>5390</v>
      </c>
      <c r="I3749" s="9" t="s">
        <v>7457</v>
      </c>
      <c r="J3749" s="9">
        <v>101</v>
      </c>
      <c r="K3749" s="9" t="s">
        <v>7478</v>
      </c>
      <c r="L3749" s="9" t="s">
        <v>7510</v>
      </c>
      <c r="M3749" s="9">
        <v>1327.97</v>
      </c>
      <c r="N3749" s="9">
        <v>819.86</v>
      </c>
      <c r="O3749" s="9">
        <v>3</v>
      </c>
      <c r="P3749" s="9"/>
      <c r="Q3749" s="9">
        <v>639</v>
      </c>
      <c r="R3749" s="9">
        <v>2</v>
      </c>
    </row>
    <row r="3750" spans="1:18" x14ac:dyDescent="0.3">
      <c r="A3750" s="9">
        <v>1732</v>
      </c>
      <c r="B3750" s="9" t="s">
        <v>3766</v>
      </c>
      <c r="C3750" s="9">
        <v>30</v>
      </c>
      <c r="D3750" s="9" t="s">
        <v>5022</v>
      </c>
      <c r="E3750" s="9" t="s">
        <v>7148</v>
      </c>
      <c r="F3750" s="9">
        <v>0</v>
      </c>
      <c r="G3750" s="9">
        <v>11067</v>
      </c>
      <c r="H3750" s="9" t="s">
        <v>7148</v>
      </c>
      <c r="I3750" s="9" t="s">
        <v>7455</v>
      </c>
      <c r="J3750" s="9">
        <v>102</v>
      </c>
      <c r="K3750" s="9" t="s">
        <v>7494</v>
      </c>
      <c r="L3750" s="9" t="s">
        <v>7511</v>
      </c>
      <c r="M3750" s="9">
        <v>298.69</v>
      </c>
      <c r="N3750" s="9">
        <v>151.41</v>
      </c>
      <c r="O3750" s="9">
        <v>4</v>
      </c>
      <c r="P3750" s="9">
        <v>0.1</v>
      </c>
      <c r="Q3750" s="9">
        <v>371</v>
      </c>
      <c r="R3750" s="9">
        <v>3</v>
      </c>
    </row>
    <row r="3751" spans="1:18" x14ac:dyDescent="0.3">
      <c r="A3751" s="9">
        <v>2254</v>
      </c>
      <c r="B3751" s="9" t="s">
        <v>3767</v>
      </c>
      <c r="C3751" s="9">
        <v>29</v>
      </c>
      <c r="D3751" s="9" t="s">
        <v>5018</v>
      </c>
      <c r="E3751" s="9" t="s">
        <v>5597</v>
      </c>
      <c r="F3751" s="9">
        <v>0</v>
      </c>
      <c r="G3751" s="9">
        <v>12367</v>
      </c>
      <c r="H3751" s="9" t="s">
        <v>5597</v>
      </c>
      <c r="I3751" s="9" t="s">
        <v>7455</v>
      </c>
      <c r="J3751" s="9">
        <v>148</v>
      </c>
      <c r="K3751" s="9" t="s">
        <v>7491</v>
      </c>
      <c r="L3751" s="9" t="s">
        <v>7510</v>
      </c>
      <c r="M3751" s="9">
        <v>552.86</v>
      </c>
      <c r="N3751" s="9">
        <v>257.19</v>
      </c>
      <c r="O3751" s="9">
        <v>4</v>
      </c>
      <c r="P3751" s="9">
        <v>0.1</v>
      </c>
      <c r="Q3751" s="9">
        <v>788</v>
      </c>
      <c r="R3751" s="9">
        <v>5</v>
      </c>
    </row>
    <row r="3752" spans="1:18" x14ac:dyDescent="0.3">
      <c r="A3752" s="9">
        <v>1320</v>
      </c>
      <c r="B3752" s="9" t="s">
        <v>3768</v>
      </c>
      <c r="C3752" s="9">
        <v>50</v>
      </c>
      <c r="D3752" s="9" t="s">
        <v>5019</v>
      </c>
      <c r="E3752" s="9" t="s">
        <v>5198</v>
      </c>
      <c r="F3752" s="9">
        <v>1</v>
      </c>
      <c r="G3752" s="9">
        <v>10737</v>
      </c>
      <c r="H3752" s="9" t="s">
        <v>5198</v>
      </c>
      <c r="I3752" s="9" t="s">
        <v>7455</v>
      </c>
      <c r="J3752" s="9">
        <v>127</v>
      </c>
      <c r="K3752" s="9" t="s">
        <v>7489</v>
      </c>
      <c r="L3752" s="9" t="s">
        <v>7508</v>
      </c>
      <c r="M3752" s="9">
        <v>1456.65</v>
      </c>
      <c r="N3752" s="9">
        <v>675.91</v>
      </c>
      <c r="O3752" s="9">
        <v>1</v>
      </c>
      <c r="P3752" s="9"/>
      <c r="Q3752" s="9">
        <v>715</v>
      </c>
      <c r="R3752" s="9">
        <v>4</v>
      </c>
    </row>
    <row r="3753" spans="1:18" x14ac:dyDescent="0.3">
      <c r="A3753" s="9">
        <v>1912</v>
      </c>
      <c r="B3753" s="9" t="s">
        <v>3769</v>
      </c>
      <c r="C3753" s="9">
        <v>43</v>
      </c>
      <c r="D3753" s="9" t="s">
        <v>5021</v>
      </c>
      <c r="E3753" s="9" t="s">
        <v>7152</v>
      </c>
      <c r="F3753" s="9">
        <v>0</v>
      </c>
      <c r="G3753" s="9">
        <v>12705</v>
      </c>
      <c r="H3753" s="9" t="s">
        <v>7152</v>
      </c>
      <c r="I3753" s="9" t="s">
        <v>7457</v>
      </c>
      <c r="J3753" s="9">
        <v>102</v>
      </c>
      <c r="K3753" s="9" t="s">
        <v>7494</v>
      </c>
      <c r="L3753" s="9" t="s">
        <v>7508</v>
      </c>
      <c r="M3753" s="9">
        <v>1182.1400000000001</v>
      </c>
      <c r="N3753" s="9">
        <v>501.88</v>
      </c>
      <c r="O3753" s="9">
        <v>4</v>
      </c>
      <c r="P3753" s="9"/>
      <c r="Q3753" s="9">
        <v>507</v>
      </c>
      <c r="R3753" s="9">
        <v>3</v>
      </c>
    </row>
    <row r="3754" spans="1:18" x14ac:dyDescent="0.3">
      <c r="A3754" s="9">
        <v>2256</v>
      </c>
      <c r="B3754" s="9" t="s">
        <v>3770</v>
      </c>
      <c r="C3754" s="9">
        <v>33</v>
      </c>
      <c r="D3754" s="9" t="s">
        <v>5018</v>
      </c>
      <c r="E3754" s="9" t="s">
        <v>6858</v>
      </c>
      <c r="F3754" s="9">
        <v>0</v>
      </c>
      <c r="G3754" s="9">
        <v>12519</v>
      </c>
      <c r="H3754" s="9" t="s">
        <v>6858</v>
      </c>
      <c r="I3754" s="9" t="s">
        <v>7455</v>
      </c>
      <c r="J3754" s="9">
        <v>130</v>
      </c>
      <c r="K3754" s="9" t="s">
        <v>7487</v>
      </c>
      <c r="L3754" s="9" t="s">
        <v>7507</v>
      </c>
      <c r="M3754" s="9">
        <v>459.76</v>
      </c>
      <c r="N3754" s="9">
        <v>196.28</v>
      </c>
      <c r="O3754" s="9">
        <v>5</v>
      </c>
      <c r="P3754" s="9"/>
      <c r="Q3754" s="9">
        <v>329</v>
      </c>
      <c r="R3754" s="9">
        <v>8</v>
      </c>
    </row>
    <row r="3755" spans="1:18" x14ac:dyDescent="0.3">
      <c r="A3755" s="9">
        <v>1436</v>
      </c>
      <c r="B3755" s="9" t="s">
        <v>3771</v>
      </c>
      <c r="C3755" s="9">
        <v>50</v>
      </c>
      <c r="D3755" s="9" t="s">
        <v>5019</v>
      </c>
      <c r="E3755" s="9" t="s">
        <v>5915</v>
      </c>
      <c r="F3755" s="9">
        <v>0</v>
      </c>
      <c r="G3755" s="9">
        <v>13340</v>
      </c>
      <c r="H3755" s="9" t="s">
        <v>5915</v>
      </c>
      <c r="I3755" s="9" t="s">
        <v>7455</v>
      </c>
      <c r="J3755" s="9">
        <v>110</v>
      </c>
      <c r="K3755" s="9" t="s">
        <v>7493</v>
      </c>
      <c r="L3755" s="9" t="s">
        <v>7511</v>
      </c>
      <c r="M3755" s="9">
        <v>867.72</v>
      </c>
      <c r="N3755" s="9">
        <v>390.48</v>
      </c>
      <c r="O3755" s="9">
        <v>4</v>
      </c>
      <c r="P3755" s="9"/>
      <c r="Q3755" s="9">
        <v>417</v>
      </c>
      <c r="R3755" s="9">
        <v>1</v>
      </c>
    </row>
    <row r="3756" spans="1:18" x14ac:dyDescent="0.3">
      <c r="A3756" s="9">
        <v>1780</v>
      </c>
      <c r="B3756" s="9" t="s">
        <v>3772</v>
      </c>
      <c r="C3756" s="9">
        <v>18</v>
      </c>
      <c r="D3756" s="9" t="s">
        <v>5023</v>
      </c>
      <c r="E3756" s="9" t="s">
        <v>6142</v>
      </c>
      <c r="F3756" s="9">
        <v>0</v>
      </c>
      <c r="G3756" s="9">
        <v>12572</v>
      </c>
      <c r="H3756" s="9" t="s">
        <v>6142</v>
      </c>
      <c r="I3756" s="9" t="s">
        <v>7456</v>
      </c>
      <c r="J3756" s="9">
        <v>119</v>
      </c>
      <c r="K3756" s="9" t="s">
        <v>7459</v>
      </c>
      <c r="L3756" s="9" t="s">
        <v>7510</v>
      </c>
      <c r="M3756" s="9">
        <v>636.27</v>
      </c>
      <c r="N3756" s="9">
        <v>258.17</v>
      </c>
      <c r="O3756" s="9">
        <v>1</v>
      </c>
      <c r="P3756" s="9"/>
      <c r="Q3756" s="9">
        <v>438</v>
      </c>
      <c r="R3756" s="9">
        <v>6</v>
      </c>
    </row>
    <row r="3757" spans="1:18" x14ac:dyDescent="0.3">
      <c r="A3757" s="9">
        <v>2426</v>
      </c>
      <c r="B3757" s="9" t="s">
        <v>3773</v>
      </c>
      <c r="C3757" s="9">
        <v>41</v>
      </c>
      <c r="D3757" s="9" t="s">
        <v>5021</v>
      </c>
      <c r="E3757" s="9" t="s">
        <v>6514</v>
      </c>
      <c r="F3757" s="9">
        <v>0</v>
      </c>
      <c r="G3757" s="9">
        <v>10024</v>
      </c>
      <c r="H3757" s="9" t="s">
        <v>6514</v>
      </c>
      <c r="I3757" s="9" t="s">
        <v>7455</v>
      </c>
      <c r="J3757" s="9">
        <v>142</v>
      </c>
      <c r="K3757" s="9" t="s">
        <v>7500</v>
      </c>
      <c r="L3757" s="9" t="s">
        <v>7507</v>
      </c>
      <c r="M3757" s="9">
        <v>760.45</v>
      </c>
      <c r="N3757" s="9">
        <v>364.92</v>
      </c>
      <c r="O3757" s="9">
        <v>1</v>
      </c>
      <c r="P3757" s="9"/>
      <c r="Q3757" s="9">
        <v>408</v>
      </c>
      <c r="R3757" s="9">
        <v>4</v>
      </c>
    </row>
    <row r="3758" spans="1:18" x14ac:dyDescent="0.3">
      <c r="A3758" s="9">
        <v>2076</v>
      </c>
      <c r="B3758" s="9" t="s">
        <v>3774</v>
      </c>
      <c r="C3758" s="9">
        <v>21</v>
      </c>
      <c r="D3758" s="9" t="s">
        <v>5020</v>
      </c>
      <c r="E3758" s="9" t="s">
        <v>6105</v>
      </c>
      <c r="F3758" s="9">
        <v>0</v>
      </c>
      <c r="G3758" s="9">
        <v>13844</v>
      </c>
      <c r="H3758" s="9" t="s">
        <v>6105</v>
      </c>
      <c r="I3758" s="9" t="s">
        <v>7456</v>
      </c>
      <c r="J3758" s="9">
        <v>116</v>
      </c>
      <c r="K3758" s="9" t="s">
        <v>7480</v>
      </c>
      <c r="L3758" s="9" t="s">
        <v>7507</v>
      </c>
      <c r="M3758" s="9">
        <v>564.99</v>
      </c>
      <c r="N3758" s="9">
        <v>277.93</v>
      </c>
      <c r="O3758" s="9">
        <v>3</v>
      </c>
      <c r="P3758" s="9"/>
      <c r="Q3758" s="9">
        <v>827</v>
      </c>
      <c r="R3758" s="9">
        <v>6</v>
      </c>
    </row>
    <row r="3759" spans="1:18" x14ac:dyDescent="0.3">
      <c r="A3759" s="9">
        <v>2336</v>
      </c>
      <c r="B3759" s="9" t="s">
        <v>3775</v>
      </c>
      <c r="C3759" s="9">
        <v>21</v>
      </c>
      <c r="D3759" s="9" t="s">
        <v>5019</v>
      </c>
      <c r="E3759" s="9" t="s">
        <v>6440</v>
      </c>
      <c r="F3759" s="9">
        <v>1</v>
      </c>
      <c r="G3759" s="9">
        <v>10639</v>
      </c>
      <c r="H3759" s="9" t="s">
        <v>6440</v>
      </c>
      <c r="I3759" s="9" t="s">
        <v>7457</v>
      </c>
      <c r="J3759" s="9">
        <v>113</v>
      </c>
      <c r="K3759" s="9" t="s">
        <v>7460</v>
      </c>
      <c r="L3759" s="9" t="s">
        <v>7510</v>
      </c>
      <c r="M3759" s="9">
        <v>455.03</v>
      </c>
      <c r="N3759" s="9">
        <v>317.87</v>
      </c>
      <c r="O3759" s="9">
        <v>4</v>
      </c>
      <c r="P3759" s="9"/>
      <c r="Q3759" s="9">
        <v>625</v>
      </c>
      <c r="R3759" s="9">
        <v>5</v>
      </c>
    </row>
    <row r="3760" spans="1:18" x14ac:dyDescent="0.3">
      <c r="A3760" s="9">
        <v>2304</v>
      </c>
      <c r="B3760" s="9" t="s">
        <v>3776</v>
      </c>
      <c r="C3760" s="9">
        <v>29</v>
      </c>
      <c r="D3760" s="9" t="s">
        <v>5020</v>
      </c>
      <c r="E3760" s="9" t="s">
        <v>5833</v>
      </c>
      <c r="F3760" s="9">
        <v>0</v>
      </c>
      <c r="G3760" s="9">
        <v>11574</v>
      </c>
      <c r="H3760" s="9" t="s">
        <v>5833</v>
      </c>
      <c r="I3760" s="9" t="s">
        <v>7456</v>
      </c>
      <c r="J3760" s="9">
        <v>148</v>
      </c>
      <c r="K3760" s="9" t="s">
        <v>7491</v>
      </c>
      <c r="L3760" s="9" t="s">
        <v>7507</v>
      </c>
      <c r="M3760" s="9">
        <v>1028.4100000000001</v>
      </c>
      <c r="N3760" s="9">
        <v>717.32</v>
      </c>
      <c r="O3760" s="9">
        <v>4</v>
      </c>
      <c r="P3760" s="9"/>
      <c r="Q3760" s="9">
        <v>569</v>
      </c>
      <c r="R3760" s="9">
        <v>3</v>
      </c>
    </row>
    <row r="3761" spans="1:18" x14ac:dyDescent="0.3">
      <c r="A3761" s="9">
        <v>1725</v>
      </c>
      <c r="B3761" s="9" t="s">
        <v>3777</v>
      </c>
      <c r="C3761" s="9">
        <v>45</v>
      </c>
      <c r="D3761" s="9" t="s">
        <v>5021</v>
      </c>
      <c r="E3761" s="9" t="s">
        <v>5039</v>
      </c>
      <c r="F3761" s="9">
        <v>0</v>
      </c>
      <c r="G3761" s="9">
        <v>13228</v>
      </c>
      <c r="H3761" s="9" t="s">
        <v>5039</v>
      </c>
      <c r="I3761" s="9" t="s">
        <v>7457</v>
      </c>
      <c r="J3761" s="9">
        <v>108</v>
      </c>
      <c r="K3761" s="9" t="s">
        <v>7496</v>
      </c>
      <c r="L3761" s="9" t="s">
        <v>7509</v>
      </c>
      <c r="M3761" s="9">
        <v>1178.8900000000001</v>
      </c>
      <c r="N3761" s="9">
        <v>537.71</v>
      </c>
      <c r="O3761" s="9">
        <v>1</v>
      </c>
      <c r="P3761" s="9"/>
      <c r="Q3761" s="9">
        <v>504</v>
      </c>
      <c r="R3761" s="9">
        <v>9</v>
      </c>
    </row>
    <row r="3762" spans="1:18" x14ac:dyDescent="0.3">
      <c r="A3762" s="9">
        <v>1030</v>
      </c>
      <c r="B3762" s="9" t="s">
        <v>3778</v>
      </c>
      <c r="C3762" s="9">
        <v>29</v>
      </c>
      <c r="D3762" s="9" t="s">
        <v>5019</v>
      </c>
      <c r="E3762" s="9" t="s">
        <v>5545</v>
      </c>
      <c r="F3762" s="9">
        <v>0</v>
      </c>
      <c r="G3762" s="9">
        <v>12923</v>
      </c>
      <c r="H3762" s="9" t="s">
        <v>5545</v>
      </c>
      <c r="I3762" s="9" t="s">
        <v>7457</v>
      </c>
      <c r="J3762" s="9">
        <v>131</v>
      </c>
      <c r="K3762" s="9" t="s">
        <v>7504</v>
      </c>
      <c r="L3762" s="9" t="s">
        <v>7510</v>
      </c>
      <c r="M3762" s="9">
        <v>1317.24</v>
      </c>
      <c r="N3762" s="9">
        <v>611.08000000000004</v>
      </c>
      <c r="O3762" s="9">
        <v>3</v>
      </c>
      <c r="P3762" s="9"/>
      <c r="Q3762" s="9">
        <v>487</v>
      </c>
      <c r="R3762" s="9">
        <v>2</v>
      </c>
    </row>
    <row r="3763" spans="1:18" x14ac:dyDescent="0.3">
      <c r="A3763" s="9">
        <v>1336</v>
      </c>
      <c r="B3763" s="9" t="s">
        <v>3779</v>
      </c>
      <c r="C3763" s="9">
        <v>21</v>
      </c>
      <c r="D3763" s="9" t="s">
        <v>5019</v>
      </c>
      <c r="E3763" s="9" t="s">
        <v>7033</v>
      </c>
      <c r="F3763" s="9">
        <v>1</v>
      </c>
      <c r="G3763" s="9">
        <v>11208</v>
      </c>
      <c r="H3763" s="9" t="s">
        <v>7033</v>
      </c>
      <c r="I3763" s="9" t="s">
        <v>7457</v>
      </c>
      <c r="J3763" s="9">
        <v>145</v>
      </c>
      <c r="K3763" s="9" t="s">
        <v>7470</v>
      </c>
      <c r="L3763" s="9" t="s">
        <v>7508</v>
      </c>
      <c r="M3763" s="9">
        <v>275.23</v>
      </c>
      <c r="N3763" s="9">
        <v>150.71</v>
      </c>
      <c r="O3763" s="9">
        <v>3</v>
      </c>
      <c r="P3763" s="9"/>
      <c r="Q3763" s="9">
        <v>730</v>
      </c>
      <c r="R3763" s="9">
        <v>3</v>
      </c>
    </row>
    <row r="3764" spans="1:18" x14ac:dyDescent="0.3">
      <c r="A3764" s="9">
        <v>1182</v>
      </c>
      <c r="B3764" s="9" t="s">
        <v>3780</v>
      </c>
      <c r="C3764" s="9">
        <v>47</v>
      </c>
      <c r="D3764" s="9" t="s">
        <v>5021</v>
      </c>
      <c r="E3764" s="9" t="s">
        <v>6103</v>
      </c>
      <c r="F3764" s="9">
        <v>0</v>
      </c>
      <c r="G3764" s="9">
        <v>10173</v>
      </c>
      <c r="H3764" s="9" t="s">
        <v>6103</v>
      </c>
      <c r="I3764" s="9" t="s">
        <v>7456</v>
      </c>
      <c r="J3764" s="9">
        <v>125</v>
      </c>
      <c r="K3764" s="9" t="s">
        <v>7479</v>
      </c>
      <c r="L3764" s="9" t="s">
        <v>7508</v>
      </c>
      <c r="M3764" s="9">
        <v>1243.1400000000001</v>
      </c>
      <c r="N3764" s="9">
        <v>552.74</v>
      </c>
      <c r="O3764" s="9">
        <v>5</v>
      </c>
      <c r="P3764" s="9"/>
      <c r="Q3764" s="9">
        <v>530</v>
      </c>
      <c r="R3764" s="9">
        <v>7</v>
      </c>
    </row>
    <row r="3765" spans="1:18" x14ac:dyDescent="0.3">
      <c r="A3765" s="9">
        <v>2046</v>
      </c>
      <c r="B3765" s="9" t="s">
        <v>3781</v>
      </c>
      <c r="C3765" s="9">
        <v>62</v>
      </c>
      <c r="D3765" s="9" t="s">
        <v>5023</v>
      </c>
      <c r="E3765" s="9" t="s">
        <v>7174</v>
      </c>
      <c r="F3765" s="9">
        <v>0</v>
      </c>
      <c r="G3765" s="9">
        <v>11417</v>
      </c>
      <c r="H3765" s="9" t="s">
        <v>7174</v>
      </c>
      <c r="I3765" s="9" t="s">
        <v>7457</v>
      </c>
      <c r="J3765" s="9">
        <v>139</v>
      </c>
      <c r="K3765" s="9" t="s">
        <v>7486</v>
      </c>
      <c r="L3765" s="9" t="s">
        <v>7510</v>
      </c>
      <c r="M3765" s="9">
        <v>419.46</v>
      </c>
      <c r="N3765" s="9">
        <v>231.21</v>
      </c>
      <c r="O3765" s="9">
        <v>5</v>
      </c>
      <c r="P3765" s="9"/>
      <c r="Q3765" s="9">
        <v>407</v>
      </c>
      <c r="R3765" s="9">
        <v>3</v>
      </c>
    </row>
    <row r="3766" spans="1:18" x14ac:dyDescent="0.3">
      <c r="A3766" s="9">
        <v>1543</v>
      </c>
      <c r="B3766" s="9" t="s">
        <v>3782</v>
      </c>
      <c r="C3766" s="9">
        <v>49</v>
      </c>
      <c r="D3766" s="9" t="s">
        <v>5019</v>
      </c>
      <c r="E3766" s="9" t="s">
        <v>7175</v>
      </c>
      <c r="F3766" s="9">
        <v>0</v>
      </c>
      <c r="G3766" s="9">
        <v>10185</v>
      </c>
      <c r="H3766" s="9" t="s">
        <v>7175</v>
      </c>
      <c r="I3766" s="9" t="s">
        <v>7456</v>
      </c>
      <c r="J3766" s="9">
        <v>121</v>
      </c>
      <c r="K3766" s="9" t="s">
        <v>7495</v>
      </c>
      <c r="L3766" s="9" t="s">
        <v>7507</v>
      </c>
      <c r="M3766" s="9">
        <v>669.64</v>
      </c>
      <c r="N3766" s="9">
        <v>348.09</v>
      </c>
      <c r="O3766" s="9">
        <v>1</v>
      </c>
      <c r="P3766" s="9"/>
      <c r="Q3766" s="9">
        <v>402</v>
      </c>
      <c r="R3766" s="9">
        <v>3</v>
      </c>
    </row>
    <row r="3767" spans="1:18" x14ac:dyDescent="0.3">
      <c r="A3767" s="9">
        <v>2469</v>
      </c>
      <c r="B3767" s="9" t="s">
        <v>3783</v>
      </c>
      <c r="C3767" s="9">
        <v>67</v>
      </c>
      <c r="D3767" s="9" t="s">
        <v>5021</v>
      </c>
      <c r="E3767" s="9" t="s">
        <v>5514</v>
      </c>
      <c r="F3767" s="9">
        <v>0</v>
      </c>
      <c r="G3767" s="9">
        <v>11304</v>
      </c>
      <c r="H3767" s="9" t="s">
        <v>5514</v>
      </c>
      <c r="I3767" s="9" t="s">
        <v>7456</v>
      </c>
      <c r="J3767" s="9">
        <v>138</v>
      </c>
      <c r="K3767" s="9" t="s">
        <v>7464</v>
      </c>
      <c r="L3767" s="9" t="s">
        <v>7507</v>
      </c>
      <c r="M3767" s="9">
        <v>1357.09</v>
      </c>
      <c r="N3767" s="9">
        <v>675</v>
      </c>
      <c r="O3767" s="9">
        <v>3</v>
      </c>
      <c r="P3767" s="9"/>
      <c r="Q3767" s="9">
        <v>413</v>
      </c>
      <c r="R3767" s="9">
        <v>3</v>
      </c>
    </row>
    <row r="3768" spans="1:18" x14ac:dyDescent="0.3">
      <c r="A3768" s="9">
        <v>2097</v>
      </c>
      <c r="B3768" s="9" t="s">
        <v>3784</v>
      </c>
      <c r="C3768" s="9">
        <v>61</v>
      </c>
      <c r="D3768" s="9" t="s">
        <v>5018</v>
      </c>
      <c r="E3768" s="9" t="s">
        <v>6948</v>
      </c>
      <c r="F3768" s="9">
        <v>0</v>
      </c>
      <c r="G3768" s="9">
        <v>11000</v>
      </c>
      <c r="H3768" s="9" t="s">
        <v>6948</v>
      </c>
      <c r="I3768" s="9" t="s">
        <v>7456</v>
      </c>
      <c r="J3768" s="9">
        <v>141</v>
      </c>
      <c r="K3768" s="9" t="s">
        <v>7490</v>
      </c>
      <c r="L3768" s="9" t="s">
        <v>7508</v>
      </c>
      <c r="M3768" s="9">
        <v>709.03</v>
      </c>
      <c r="N3768" s="9">
        <v>458.59</v>
      </c>
      <c r="O3768" s="9">
        <v>3</v>
      </c>
      <c r="P3768" s="9"/>
      <c r="Q3768" s="9">
        <v>484</v>
      </c>
      <c r="R3768" s="9">
        <v>3</v>
      </c>
    </row>
    <row r="3769" spans="1:18" x14ac:dyDescent="0.3">
      <c r="A3769" s="9">
        <v>2033</v>
      </c>
      <c r="B3769" s="9" t="s">
        <v>3785</v>
      </c>
      <c r="C3769" s="9">
        <v>32</v>
      </c>
      <c r="D3769" s="9" t="s">
        <v>5020</v>
      </c>
      <c r="E3769" s="9" t="s">
        <v>7176</v>
      </c>
      <c r="F3769" s="9">
        <v>0</v>
      </c>
      <c r="G3769" s="9">
        <v>13657</v>
      </c>
      <c r="H3769" s="9" t="s">
        <v>7176</v>
      </c>
      <c r="I3769" s="9" t="s">
        <v>7457</v>
      </c>
      <c r="J3769" s="9">
        <v>129</v>
      </c>
      <c r="K3769" s="9" t="s">
        <v>7471</v>
      </c>
      <c r="L3769" s="9" t="s">
        <v>7508</v>
      </c>
      <c r="M3769" s="9">
        <v>335.74</v>
      </c>
      <c r="N3769" s="9">
        <v>217.71</v>
      </c>
      <c r="O3769" s="9">
        <v>5</v>
      </c>
      <c r="P3769" s="9">
        <v>0.05</v>
      </c>
      <c r="Q3769" s="9">
        <v>968</v>
      </c>
      <c r="R3769" s="9">
        <v>4</v>
      </c>
    </row>
    <row r="3770" spans="1:18" x14ac:dyDescent="0.3">
      <c r="A3770" s="9">
        <v>2479</v>
      </c>
      <c r="B3770" s="9" t="s">
        <v>3786</v>
      </c>
      <c r="C3770" s="9">
        <v>49</v>
      </c>
      <c r="D3770" s="9" t="s">
        <v>5019</v>
      </c>
      <c r="E3770" s="9" t="s">
        <v>5693</v>
      </c>
      <c r="F3770" s="9">
        <v>0</v>
      </c>
      <c r="G3770" s="9">
        <v>11318</v>
      </c>
      <c r="H3770" s="9" t="s">
        <v>5693</v>
      </c>
      <c r="I3770" s="9" t="s">
        <v>7456</v>
      </c>
      <c r="J3770" s="9">
        <v>106</v>
      </c>
      <c r="K3770" s="9" t="s">
        <v>7477</v>
      </c>
      <c r="L3770" s="9" t="s">
        <v>7509</v>
      </c>
      <c r="M3770" s="9">
        <v>281.81</v>
      </c>
      <c r="N3770" s="9">
        <v>196.24</v>
      </c>
      <c r="O3770" s="9">
        <v>5</v>
      </c>
      <c r="P3770" s="9">
        <v>0.05</v>
      </c>
      <c r="Q3770" s="9">
        <v>378</v>
      </c>
      <c r="R3770" s="9">
        <v>3</v>
      </c>
    </row>
    <row r="3771" spans="1:18" x14ac:dyDescent="0.3">
      <c r="A3771" s="9">
        <v>1659</v>
      </c>
      <c r="B3771" s="9" t="s">
        <v>3787</v>
      </c>
      <c r="C3771" s="9">
        <v>38</v>
      </c>
      <c r="D3771" s="9" t="s">
        <v>5018</v>
      </c>
      <c r="E3771" s="9" t="s">
        <v>7177</v>
      </c>
      <c r="F3771" s="9">
        <v>0</v>
      </c>
      <c r="G3771" s="9">
        <v>10527</v>
      </c>
      <c r="H3771" s="9" t="s">
        <v>7177</v>
      </c>
      <c r="I3771" s="9" t="s">
        <v>7456</v>
      </c>
      <c r="J3771" s="9">
        <v>118</v>
      </c>
      <c r="K3771" s="9" t="s">
        <v>7501</v>
      </c>
      <c r="L3771" s="9" t="s">
        <v>7507</v>
      </c>
      <c r="M3771" s="9">
        <v>735.83</v>
      </c>
      <c r="N3771" s="9">
        <v>343.58</v>
      </c>
      <c r="O3771" s="9">
        <v>1</v>
      </c>
      <c r="P3771" s="9"/>
      <c r="Q3771" s="9">
        <v>1016</v>
      </c>
      <c r="R3771" s="9">
        <v>3</v>
      </c>
    </row>
    <row r="3772" spans="1:18" x14ac:dyDescent="0.3">
      <c r="A3772" s="9">
        <v>1159</v>
      </c>
      <c r="B3772" s="9" t="s">
        <v>3788</v>
      </c>
      <c r="C3772" s="9">
        <v>55</v>
      </c>
      <c r="D3772" s="9" t="s">
        <v>5019</v>
      </c>
      <c r="E3772" s="9" t="s">
        <v>7178</v>
      </c>
      <c r="F3772" s="9">
        <v>0</v>
      </c>
      <c r="G3772" s="9">
        <v>13259</v>
      </c>
      <c r="H3772" s="9" t="s">
        <v>7178</v>
      </c>
      <c r="I3772" s="9" t="s">
        <v>7457</v>
      </c>
      <c r="J3772" s="9">
        <v>149</v>
      </c>
      <c r="K3772" s="9" t="s">
        <v>7467</v>
      </c>
      <c r="L3772" s="9" t="s">
        <v>7509</v>
      </c>
      <c r="M3772" s="9">
        <v>1155.8800000000001</v>
      </c>
      <c r="N3772" s="9">
        <v>770.37</v>
      </c>
      <c r="O3772" s="9">
        <v>3</v>
      </c>
      <c r="P3772" s="9"/>
      <c r="Q3772" s="9">
        <v>546</v>
      </c>
      <c r="R3772" s="9">
        <v>6</v>
      </c>
    </row>
    <row r="3773" spans="1:18" x14ac:dyDescent="0.3">
      <c r="A3773" s="9">
        <v>2037</v>
      </c>
      <c r="B3773" s="9" t="s">
        <v>3789</v>
      </c>
      <c r="C3773" s="9">
        <v>38</v>
      </c>
      <c r="D3773" s="9" t="s">
        <v>5023</v>
      </c>
      <c r="E3773" s="9" t="s">
        <v>5477</v>
      </c>
      <c r="F3773" s="9">
        <v>1</v>
      </c>
      <c r="G3773" s="9">
        <v>13483</v>
      </c>
      <c r="H3773" s="9" t="s">
        <v>5477</v>
      </c>
      <c r="I3773" s="9" t="s">
        <v>7456</v>
      </c>
      <c r="J3773" s="9">
        <v>144</v>
      </c>
      <c r="K3773" s="9" t="s">
        <v>7462</v>
      </c>
      <c r="L3773" s="9" t="s">
        <v>7508</v>
      </c>
      <c r="M3773" s="9">
        <v>1495.95</v>
      </c>
      <c r="N3773" s="9">
        <v>839.76</v>
      </c>
      <c r="O3773" s="9">
        <v>1</v>
      </c>
      <c r="P3773" s="9">
        <v>0.1</v>
      </c>
      <c r="Q3773" s="9">
        <v>1202</v>
      </c>
      <c r="R3773" s="9">
        <v>2</v>
      </c>
    </row>
    <row r="3774" spans="1:18" x14ac:dyDescent="0.3">
      <c r="A3774" s="9">
        <v>2201</v>
      </c>
      <c r="B3774" s="9" t="s">
        <v>3790</v>
      </c>
      <c r="C3774" s="9">
        <v>28</v>
      </c>
      <c r="D3774" s="9" t="s">
        <v>5021</v>
      </c>
      <c r="E3774" s="9" t="s">
        <v>6016</v>
      </c>
      <c r="F3774" s="9">
        <v>0</v>
      </c>
      <c r="G3774" s="9">
        <v>13019</v>
      </c>
      <c r="H3774" s="9" t="s">
        <v>6016</v>
      </c>
      <c r="I3774" s="9" t="s">
        <v>7457</v>
      </c>
      <c r="J3774" s="9">
        <v>135</v>
      </c>
      <c r="K3774" s="9" t="s">
        <v>7458</v>
      </c>
      <c r="L3774" s="9" t="s">
        <v>7508</v>
      </c>
      <c r="M3774" s="9">
        <v>1191.74</v>
      </c>
      <c r="N3774" s="9">
        <v>688.16</v>
      </c>
      <c r="O3774" s="9">
        <v>5</v>
      </c>
      <c r="P3774" s="9">
        <v>0.05</v>
      </c>
      <c r="Q3774" s="9">
        <v>341</v>
      </c>
      <c r="R3774" s="9">
        <v>7</v>
      </c>
    </row>
    <row r="3775" spans="1:18" x14ac:dyDescent="0.3">
      <c r="A3775" s="9">
        <v>1411</v>
      </c>
      <c r="B3775" s="9" t="s">
        <v>3791</v>
      </c>
      <c r="C3775" s="9">
        <v>60</v>
      </c>
      <c r="D3775" s="9" t="s">
        <v>5019</v>
      </c>
      <c r="E3775" s="9" t="s">
        <v>5707</v>
      </c>
      <c r="F3775" s="9">
        <v>0</v>
      </c>
      <c r="G3775" s="9">
        <v>10683</v>
      </c>
      <c r="H3775" s="9" t="s">
        <v>5707</v>
      </c>
      <c r="I3775" s="9" t="s">
        <v>7457</v>
      </c>
      <c r="J3775" s="9">
        <v>127</v>
      </c>
      <c r="K3775" s="9" t="s">
        <v>7489</v>
      </c>
      <c r="L3775" s="9" t="s">
        <v>7508</v>
      </c>
      <c r="M3775" s="9">
        <v>1321.67</v>
      </c>
      <c r="N3775" s="9">
        <v>884.05</v>
      </c>
      <c r="O3775" s="9">
        <v>4</v>
      </c>
      <c r="P3775" s="9">
        <v>0.2</v>
      </c>
      <c r="Q3775" s="9">
        <v>395</v>
      </c>
      <c r="R3775" s="9">
        <v>4</v>
      </c>
    </row>
    <row r="3776" spans="1:18" x14ac:dyDescent="0.3">
      <c r="A3776" s="9">
        <v>2011</v>
      </c>
      <c r="B3776" s="9" t="s">
        <v>3792</v>
      </c>
      <c r="C3776" s="9">
        <v>44</v>
      </c>
      <c r="D3776" s="9" t="s">
        <v>5021</v>
      </c>
      <c r="E3776" s="9" t="s">
        <v>6487</v>
      </c>
      <c r="F3776" s="9">
        <v>1</v>
      </c>
      <c r="G3776" s="9">
        <v>12233</v>
      </c>
      <c r="H3776" s="9" t="s">
        <v>6487</v>
      </c>
      <c r="I3776" s="9" t="s">
        <v>7457</v>
      </c>
      <c r="J3776" s="9">
        <v>105</v>
      </c>
      <c r="K3776" s="9" t="s">
        <v>7461</v>
      </c>
      <c r="L3776" s="9" t="s">
        <v>7508</v>
      </c>
      <c r="M3776" s="9">
        <v>1134.3599999999999</v>
      </c>
      <c r="N3776" s="9">
        <v>774.53</v>
      </c>
      <c r="O3776" s="9">
        <v>5</v>
      </c>
      <c r="P3776" s="9"/>
      <c r="Q3776" s="9">
        <v>1348</v>
      </c>
      <c r="R3776" s="9">
        <v>5</v>
      </c>
    </row>
    <row r="3777" spans="1:18" x14ac:dyDescent="0.3">
      <c r="A3777" s="9">
        <v>1052</v>
      </c>
      <c r="B3777" s="9" t="s">
        <v>3793</v>
      </c>
      <c r="C3777" s="9">
        <v>30</v>
      </c>
      <c r="D3777" s="9" t="s">
        <v>5022</v>
      </c>
      <c r="E3777" s="9" t="s">
        <v>6370</v>
      </c>
      <c r="F3777" s="9">
        <v>1</v>
      </c>
      <c r="G3777" s="9">
        <v>11567</v>
      </c>
      <c r="H3777" s="9" t="s">
        <v>6370</v>
      </c>
      <c r="I3777" s="9" t="s">
        <v>7456</v>
      </c>
      <c r="J3777" s="9">
        <v>107</v>
      </c>
      <c r="K3777" s="9" t="s">
        <v>7485</v>
      </c>
      <c r="L3777" s="9" t="s">
        <v>7511</v>
      </c>
      <c r="M3777" s="9">
        <v>1348.38</v>
      </c>
      <c r="N3777" s="9">
        <v>833.36</v>
      </c>
      <c r="O3777" s="9">
        <v>3</v>
      </c>
      <c r="P3777" s="9">
        <v>0.2</v>
      </c>
      <c r="Q3777" s="9">
        <v>607</v>
      </c>
      <c r="R3777" s="9">
        <v>3</v>
      </c>
    </row>
    <row r="3778" spans="1:18" x14ac:dyDescent="0.3">
      <c r="A3778" s="9">
        <v>1407</v>
      </c>
      <c r="B3778" s="9" t="s">
        <v>3794</v>
      </c>
      <c r="C3778" s="9">
        <v>32</v>
      </c>
      <c r="D3778" s="9" t="s">
        <v>5019</v>
      </c>
      <c r="E3778" s="9" t="s">
        <v>5134</v>
      </c>
      <c r="F3778" s="9">
        <v>1</v>
      </c>
      <c r="G3778" s="9">
        <v>10574</v>
      </c>
      <c r="H3778" s="9" t="s">
        <v>5134</v>
      </c>
      <c r="I3778" s="9" t="s">
        <v>7456</v>
      </c>
      <c r="J3778" s="9">
        <v>110</v>
      </c>
      <c r="K3778" s="9" t="s">
        <v>7493</v>
      </c>
      <c r="L3778" s="9" t="s">
        <v>7508</v>
      </c>
      <c r="M3778" s="9">
        <v>160.63</v>
      </c>
      <c r="N3778" s="9">
        <v>81.010000000000005</v>
      </c>
      <c r="O3778" s="9">
        <v>1</v>
      </c>
      <c r="P3778" s="9"/>
      <c r="Q3778" s="9">
        <v>485</v>
      </c>
      <c r="R3778" s="9">
        <v>3</v>
      </c>
    </row>
    <row r="3779" spans="1:18" x14ac:dyDescent="0.3">
      <c r="A3779" s="9">
        <v>1846</v>
      </c>
      <c r="B3779" s="9" t="s">
        <v>3795</v>
      </c>
      <c r="C3779" s="9">
        <v>29</v>
      </c>
      <c r="D3779" s="9" t="s">
        <v>5023</v>
      </c>
      <c r="E3779" s="9" t="s">
        <v>5944</v>
      </c>
      <c r="F3779" s="9">
        <v>0</v>
      </c>
      <c r="G3779" s="9">
        <v>12034</v>
      </c>
      <c r="H3779" s="9" t="s">
        <v>5944</v>
      </c>
      <c r="I3779" s="9" t="s">
        <v>7455</v>
      </c>
      <c r="J3779" s="9">
        <v>110</v>
      </c>
      <c r="K3779" s="9" t="s">
        <v>7493</v>
      </c>
      <c r="L3779" s="9" t="s">
        <v>7510</v>
      </c>
      <c r="M3779" s="9">
        <v>1398.4</v>
      </c>
      <c r="N3779" s="9">
        <v>764.79</v>
      </c>
      <c r="O3779" s="9">
        <v>3</v>
      </c>
      <c r="P3779" s="9"/>
      <c r="Q3779" s="9">
        <v>441</v>
      </c>
      <c r="R3779" s="9">
        <v>3</v>
      </c>
    </row>
    <row r="3780" spans="1:18" x14ac:dyDescent="0.3">
      <c r="A3780" s="9">
        <v>2045</v>
      </c>
      <c r="B3780" s="9" t="s">
        <v>3796</v>
      </c>
      <c r="C3780" s="9">
        <v>24</v>
      </c>
      <c r="D3780" s="9" t="s">
        <v>5023</v>
      </c>
      <c r="E3780" s="9" t="s">
        <v>6360</v>
      </c>
      <c r="F3780" s="9">
        <v>0</v>
      </c>
      <c r="G3780" s="9">
        <v>11884</v>
      </c>
      <c r="H3780" s="9" t="s">
        <v>6360</v>
      </c>
      <c r="I3780" s="9" t="s">
        <v>7455</v>
      </c>
      <c r="J3780" s="9">
        <v>128</v>
      </c>
      <c r="K3780" s="9" t="s">
        <v>7473</v>
      </c>
      <c r="L3780" s="9" t="s">
        <v>7507</v>
      </c>
      <c r="M3780" s="9">
        <v>624.79</v>
      </c>
      <c r="N3780" s="9">
        <v>365.2</v>
      </c>
      <c r="O3780" s="9">
        <v>5</v>
      </c>
      <c r="P3780" s="9"/>
      <c r="Q3780" s="9">
        <v>331</v>
      </c>
      <c r="R3780" s="9">
        <v>5</v>
      </c>
    </row>
    <row r="3781" spans="1:18" x14ac:dyDescent="0.3">
      <c r="A3781" s="9">
        <v>2053</v>
      </c>
      <c r="B3781" s="9" t="s">
        <v>3797</v>
      </c>
      <c r="C3781" s="9">
        <v>32</v>
      </c>
      <c r="D3781" s="9" t="s">
        <v>5018</v>
      </c>
      <c r="E3781" s="9" t="s">
        <v>6279</v>
      </c>
      <c r="F3781" s="9">
        <v>0</v>
      </c>
      <c r="G3781" s="9">
        <v>11324</v>
      </c>
      <c r="H3781" s="9" t="s">
        <v>6279</v>
      </c>
      <c r="I3781" s="9" t="s">
        <v>7455</v>
      </c>
      <c r="J3781" s="9">
        <v>136</v>
      </c>
      <c r="K3781" s="9" t="s">
        <v>7503</v>
      </c>
      <c r="L3781" s="9" t="s">
        <v>7508</v>
      </c>
      <c r="M3781" s="9">
        <v>1386.34</v>
      </c>
      <c r="N3781" s="9">
        <v>899.17</v>
      </c>
      <c r="O3781" s="9">
        <v>5</v>
      </c>
      <c r="P3781" s="9"/>
      <c r="Q3781" s="9">
        <v>519</v>
      </c>
      <c r="R3781" s="9">
        <v>3</v>
      </c>
    </row>
    <row r="3782" spans="1:18" x14ac:dyDescent="0.3">
      <c r="A3782" s="9">
        <v>1702</v>
      </c>
      <c r="B3782" s="9" t="s">
        <v>3798</v>
      </c>
      <c r="C3782" s="9">
        <v>45</v>
      </c>
      <c r="D3782" s="9" t="s">
        <v>5023</v>
      </c>
      <c r="E3782" s="9" t="s">
        <v>5968</v>
      </c>
      <c r="F3782" s="9">
        <v>1</v>
      </c>
      <c r="G3782" s="9">
        <v>10308</v>
      </c>
      <c r="H3782" s="9" t="s">
        <v>5968</v>
      </c>
      <c r="I3782" s="9" t="s">
        <v>7457</v>
      </c>
      <c r="J3782" s="9">
        <v>110</v>
      </c>
      <c r="K3782" s="9" t="s">
        <v>7493</v>
      </c>
      <c r="L3782" s="9" t="s">
        <v>7507</v>
      </c>
      <c r="M3782" s="9">
        <v>159.81</v>
      </c>
      <c r="N3782" s="9">
        <v>95.47</v>
      </c>
      <c r="O3782" s="9">
        <v>2</v>
      </c>
      <c r="P3782" s="9"/>
      <c r="Q3782" s="9">
        <v>387</v>
      </c>
      <c r="R3782" s="9">
        <v>5</v>
      </c>
    </row>
    <row r="3783" spans="1:18" x14ac:dyDescent="0.3">
      <c r="A3783" s="9">
        <v>1259</v>
      </c>
      <c r="B3783" s="9" t="s">
        <v>3799</v>
      </c>
      <c r="C3783" s="9">
        <v>40</v>
      </c>
      <c r="D3783" s="9" t="s">
        <v>5021</v>
      </c>
      <c r="E3783" s="9" t="s">
        <v>7179</v>
      </c>
      <c r="F3783" s="9">
        <v>1</v>
      </c>
      <c r="G3783" s="9">
        <v>11212</v>
      </c>
      <c r="H3783" s="9" t="s">
        <v>7179</v>
      </c>
      <c r="I3783" s="9" t="s">
        <v>7455</v>
      </c>
      <c r="J3783" s="9">
        <v>135</v>
      </c>
      <c r="K3783" s="9" t="s">
        <v>7458</v>
      </c>
      <c r="L3783" s="9" t="s">
        <v>7508</v>
      </c>
      <c r="M3783" s="9">
        <v>1087.0999999999999</v>
      </c>
      <c r="N3783" s="9">
        <v>554.02</v>
      </c>
      <c r="O3783" s="9">
        <v>5</v>
      </c>
      <c r="P3783" s="9"/>
      <c r="Q3783" s="9">
        <v>462</v>
      </c>
      <c r="R3783" s="9">
        <v>2</v>
      </c>
    </row>
    <row r="3784" spans="1:18" x14ac:dyDescent="0.3">
      <c r="A3784" s="9">
        <v>2228</v>
      </c>
      <c r="B3784" s="9" t="s">
        <v>3800</v>
      </c>
      <c r="C3784" s="9">
        <v>33</v>
      </c>
      <c r="D3784" s="9" t="s">
        <v>5022</v>
      </c>
      <c r="E3784" s="9" t="s">
        <v>7180</v>
      </c>
      <c r="F3784" s="9">
        <v>0</v>
      </c>
      <c r="G3784" s="9">
        <v>11841</v>
      </c>
      <c r="H3784" s="9" t="s">
        <v>7180</v>
      </c>
      <c r="I3784" s="9" t="s">
        <v>7456</v>
      </c>
      <c r="J3784" s="9">
        <v>135</v>
      </c>
      <c r="K3784" s="9" t="s">
        <v>7458</v>
      </c>
      <c r="L3784" s="9" t="s">
        <v>7509</v>
      </c>
      <c r="M3784" s="9">
        <v>1116.75</v>
      </c>
      <c r="N3784" s="9">
        <v>586.70000000000005</v>
      </c>
      <c r="O3784" s="9">
        <v>3</v>
      </c>
      <c r="P3784" s="9">
        <v>0.1</v>
      </c>
      <c r="Q3784" s="9">
        <v>851</v>
      </c>
      <c r="R3784" s="9">
        <v>3</v>
      </c>
    </row>
    <row r="3785" spans="1:18" x14ac:dyDescent="0.3">
      <c r="A3785" s="9">
        <v>2082</v>
      </c>
      <c r="B3785" s="9" t="s">
        <v>3801</v>
      </c>
      <c r="C3785" s="9">
        <v>62</v>
      </c>
      <c r="D3785" s="9" t="s">
        <v>5023</v>
      </c>
      <c r="E3785" s="9" t="s">
        <v>6368</v>
      </c>
      <c r="F3785" s="9">
        <v>0</v>
      </c>
      <c r="G3785" s="9">
        <v>11434</v>
      </c>
      <c r="H3785" s="9" t="s">
        <v>6368</v>
      </c>
      <c r="I3785" s="9" t="s">
        <v>7457</v>
      </c>
      <c r="J3785" s="9">
        <v>137</v>
      </c>
      <c r="K3785" s="9" t="s">
        <v>7484</v>
      </c>
      <c r="L3785" s="9" t="s">
        <v>7507</v>
      </c>
      <c r="M3785" s="9">
        <v>1495.52</v>
      </c>
      <c r="N3785" s="9">
        <v>620.84</v>
      </c>
      <c r="O3785" s="9">
        <v>1</v>
      </c>
      <c r="P3785" s="9"/>
      <c r="Q3785" s="9">
        <v>398</v>
      </c>
      <c r="R3785" s="9">
        <v>8</v>
      </c>
    </row>
    <row r="3786" spans="1:18" x14ac:dyDescent="0.3">
      <c r="A3786" s="9">
        <v>2494</v>
      </c>
      <c r="B3786" s="9" t="s">
        <v>3802</v>
      </c>
      <c r="C3786" s="9">
        <v>9</v>
      </c>
      <c r="D3786" s="9" t="s">
        <v>5019</v>
      </c>
      <c r="E3786" s="9" t="s">
        <v>5385</v>
      </c>
      <c r="F3786" s="9">
        <v>1</v>
      </c>
      <c r="G3786" s="9">
        <v>10537</v>
      </c>
      <c r="H3786" s="9" t="s">
        <v>5385</v>
      </c>
      <c r="I3786" s="9" t="s">
        <v>7457</v>
      </c>
      <c r="J3786" s="9">
        <v>148</v>
      </c>
      <c r="K3786" s="9" t="s">
        <v>7491</v>
      </c>
      <c r="L3786" s="9" t="s">
        <v>7509</v>
      </c>
      <c r="M3786" s="9">
        <v>1164.8399999999999</v>
      </c>
      <c r="N3786" s="9">
        <v>788.92</v>
      </c>
      <c r="O3786" s="9">
        <v>1</v>
      </c>
      <c r="P3786" s="9">
        <v>0.2</v>
      </c>
      <c r="Q3786" s="9">
        <v>876</v>
      </c>
      <c r="R3786" s="9">
        <v>3</v>
      </c>
    </row>
    <row r="3787" spans="1:18" x14ac:dyDescent="0.3">
      <c r="A3787" s="9">
        <v>1775</v>
      </c>
      <c r="B3787" s="9" t="s">
        <v>3803</v>
      </c>
      <c r="C3787" s="9">
        <v>44</v>
      </c>
      <c r="D3787" s="9" t="s">
        <v>5023</v>
      </c>
      <c r="E3787" s="9" t="s">
        <v>6237</v>
      </c>
      <c r="F3787" s="9">
        <v>0</v>
      </c>
      <c r="G3787" s="9">
        <v>13458</v>
      </c>
      <c r="H3787" s="9" t="s">
        <v>6237</v>
      </c>
      <c r="I3787" s="9" t="s">
        <v>7456</v>
      </c>
      <c r="J3787" s="9">
        <v>120</v>
      </c>
      <c r="K3787" s="9" t="s">
        <v>7488</v>
      </c>
      <c r="L3787" s="9" t="s">
        <v>7508</v>
      </c>
      <c r="M3787" s="9">
        <v>604.73</v>
      </c>
      <c r="N3787" s="9">
        <v>257.88</v>
      </c>
      <c r="O3787" s="9">
        <v>2</v>
      </c>
      <c r="P3787" s="9"/>
      <c r="Q3787" s="9">
        <v>454</v>
      </c>
      <c r="R3787" s="9">
        <v>7</v>
      </c>
    </row>
    <row r="3788" spans="1:18" x14ac:dyDescent="0.3">
      <c r="A3788" s="9">
        <v>2489</v>
      </c>
      <c r="B3788" s="9" t="s">
        <v>3804</v>
      </c>
      <c r="C3788" s="9">
        <v>37</v>
      </c>
      <c r="D3788" s="9" t="s">
        <v>5022</v>
      </c>
      <c r="E3788" s="9" t="s">
        <v>6309</v>
      </c>
      <c r="F3788" s="9">
        <v>1</v>
      </c>
      <c r="G3788" s="9">
        <v>10857</v>
      </c>
      <c r="H3788" s="9" t="s">
        <v>6309</v>
      </c>
      <c r="I3788" s="9" t="s">
        <v>7455</v>
      </c>
      <c r="J3788" s="9">
        <v>113</v>
      </c>
      <c r="K3788" s="9" t="s">
        <v>7460</v>
      </c>
      <c r="L3788" s="9" t="s">
        <v>7510</v>
      </c>
      <c r="M3788" s="9">
        <v>858.01</v>
      </c>
      <c r="N3788" s="9">
        <v>492.48</v>
      </c>
      <c r="O3788" s="9">
        <v>3</v>
      </c>
      <c r="P3788" s="9"/>
      <c r="Q3788" s="9">
        <v>347</v>
      </c>
      <c r="R3788" s="9">
        <v>5</v>
      </c>
    </row>
    <row r="3789" spans="1:18" x14ac:dyDescent="0.3">
      <c r="A3789" s="9">
        <v>2035</v>
      </c>
      <c r="B3789" s="9" t="s">
        <v>3805</v>
      </c>
      <c r="C3789" s="9">
        <v>25</v>
      </c>
      <c r="D3789" s="9" t="s">
        <v>5021</v>
      </c>
      <c r="E3789" s="9" t="s">
        <v>6732</v>
      </c>
      <c r="F3789" s="9">
        <v>0</v>
      </c>
      <c r="G3789" s="9">
        <v>11574</v>
      </c>
      <c r="H3789" s="9" t="s">
        <v>6732</v>
      </c>
      <c r="I3789" s="9" t="s">
        <v>7455</v>
      </c>
      <c r="J3789" s="9">
        <v>111</v>
      </c>
      <c r="K3789" s="9" t="s">
        <v>7476</v>
      </c>
      <c r="L3789" s="9" t="s">
        <v>7510</v>
      </c>
      <c r="M3789" s="9">
        <v>581.5</v>
      </c>
      <c r="N3789" s="9">
        <v>384.66</v>
      </c>
      <c r="O3789" s="9">
        <v>5</v>
      </c>
      <c r="P3789" s="9"/>
      <c r="Q3789" s="9">
        <v>548</v>
      </c>
      <c r="R3789" s="9">
        <v>8</v>
      </c>
    </row>
    <row r="3790" spans="1:18" x14ac:dyDescent="0.3">
      <c r="A3790" s="9">
        <v>2313</v>
      </c>
      <c r="B3790" s="9" t="s">
        <v>3806</v>
      </c>
      <c r="C3790" s="9">
        <v>45</v>
      </c>
      <c r="D3790" s="9" t="s">
        <v>5019</v>
      </c>
      <c r="E3790" s="9" t="s">
        <v>7181</v>
      </c>
      <c r="F3790" s="9">
        <v>0</v>
      </c>
      <c r="G3790" s="9">
        <v>10192</v>
      </c>
      <c r="H3790" s="9" t="s">
        <v>7181</v>
      </c>
      <c r="I3790" s="9" t="s">
        <v>7456</v>
      </c>
      <c r="J3790" s="9">
        <v>145</v>
      </c>
      <c r="K3790" s="9" t="s">
        <v>7470</v>
      </c>
      <c r="L3790" s="9" t="s">
        <v>7510</v>
      </c>
      <c r="M3790" s="9">
        <v>334.23</v>
      </c>
      <c r="N3790" s="9">
        <v>175.89</v>
      </c>
      <c r="O3790" s="9">
        <v>4</v>
      </c>
      <c r="P3790" s="9"/>
      <c r="Q3790" s="9">
        <v>435</v>
      </c>
      <c r="R3790" s="9">
        <v>4</v>
      </c>
    </row>
    <row r="3791" spans="1:18" x14ac:dyDescent="0.3">
      <c r="A3791" s="9">
        <v>1849</v>
      </c>
      <c r="B3791" s="9" t="s">
        <v>3807</v>
      </c>
      <c r="C3791" s="9">
        <v>36</v>
      </c>
      <c r="D3791" s="9" t="s">
        <v>5018</v>
      </c>
      <c r="E3791" s="9" t="s">
        <v>7182</v>
      </c>
      <c r="F3791" s="9">
        <v>0</v>
      </c>
      <c r="G3791" s="9">
        <v>11186</v>
      </c>
      <c r="H3791" s="9" t="s">
        <v>7182</v>
      </c>
      <c r="I3791" s="9" t="s">
        <v>7456</v>
      </c>
      <c r="J3791" s="9">
        <v>119</v>
      </c>
      <c r="K3791" s="9" t="s">
        <v>7459</v>
      </c>
      <c r="L3791" s="9" t="s">
        <v>7510</v>
      </c>
      <c r="M3791" s="9">
        <v>410.33</v>
      </c>
      <c r="N3791" s="9">
        <v>262.63</v>
      </c>
      <c r="O3791" s="9">
        <v>1</v>
      </c>
      <c r="P3791" s="9">
        <v>0.05</v>
      </c>
      <c r="Q3791" s="9">
        <v>554</v>
      </c>
      <c r="R3791" s="9">
        <v>3</v>
      </c>
    </row>
    <row r="3792" spans="1:18" x14ac:dyDescent="0.3">
      <c r="A3792" s="9">
        <v>1353</v>
      </c>
      <c r="B3792" s="9" t="s">
        <v>3808</v>
      </c>
      <c r="C3792" s="9">
        <v>58</v>
      </c>
      <c r="D3792" s="9" t="s">
        <v>5018</v>
      </c>
      <c r="E3792" s="9" t="s">
        <v>6995</v>
      </c>
      <c r="F3792" s="9">
        <v>0</v>
      </c>
      <c r="G3792" s="9">
        <v>10052</v>
      </c>
      <c r="H3792" s="9" t="s">
        <v>6995</v>
      </c>
      <c r="I3792" s="9" t="s">
        <v>7455</v>
      </c>
      <c r="J3792" s="9">
        <v>128</v>
      </c>
      <c r="K3792" s="9" t="s">
        <v>7473</v>
      </c>
      <c r="L3792" s="9" t="s">
        <v>7510</v>
      </c>
      <c r="M3792" s="9">
        <v>371.92</v>
      </c>
      <c r="N3792" s="9">
        <v>238.45</v>
      </c>
      <c r="O3792" s="9">
        <v>3</v>
      </c>
      <c r="P3792" s="9"/>
      <c r="Q3792" s="9">
        <v>836</v>
      </c>
      <c r="R3792" s="9">
        <v>3</v>
      </c>
    </row>
    <row r="3793" spans="1:18" x14ac:dyDescent="0.3">
      <c r="A3793" s="9">
        <v>2098</v>
      </c>
      <c r="B3793" s="9" t="s">
        <v>3809</v>
      </c>
      <c r="C3793" s="9">
        <v>53</v>
      </c>
      <c r="D3793" s="9" t="s">
        <v>5018</v>
      </c>
      <c r="E3793" s="9" t="s">
        <v>6117</v>
      </c>
      <c r="F3793" s="9">
        <v>0</v>
      </c>
      <c r="G3793" s="9">
        <v>10474</v>
      </c>
      <c r="H3793" s="9" t="s">
        <v>6117</v>
      </c>
      <c r="I3793" s="9" t="s">
        <v>7456</v>
      </c>
      <c r="J3793" s="9">
        <v>138</v>
      </c>
      <c r="K3793" s="9" t="s">
        <v>7464</v>
      </c>
      <c r="L3793" s="9" t="s">
        <v>7509</v>
      </c>
      <c r="M3793" s="9">
        <v>845.78</v>
      </c>
      <c r="N3793" s="9">
        <v>353.5</v>
      </c>
      <c r="O3793" s="9">
        <v>2</v>
      </c>
      <c r="P3793" s="9"/>
      <c r="Q3793" s="9">
        <v>469</v>
      </c>
      <c r="R3793" s="9">
        <v>6</v>
      </c>
    </row>
    <row r="3794" spans="1:18" x14ac:dyDescent="0.3">
      <c r="A3794" s="9">
        <v>1872</v>
      </c>
      <c r="B3794" s="9" t="s">
        <v>3810</v>
      </c>
      <c r="C3794" s="9">
        <v>68</v>
      </c>
      <c r="D3794" s="9" t="s">
        <v>5019</v>
      </c>
      <c r="E3794" s="9" t="s">
        <v>7183</v>
      </c>
      <c r="F3794" s="9">
        <v>0</v>
      </c>
      <c r="G3794" s="9">
        <v>10173</v>
      </c>
      <c r="H3794" s="9" t="s">
        <v>7183</v>
      </c>
      <c r="I3794" s="9" t="s">
        <v>7455</v>
      </c>
      <c r="J3794" s="9">
        <v>145</v>
      </c>
      <c r="K3794" s="9" t="s">
        <v>7470</v>
      </c>
      <c r="L3794" s="9" t="s">
        <v>7510</v>
      </c>
      <c r="M3794" s="9">
        <v>1363.93</v>
      </c>
      <c r="N3794" s="9">
        <v>714.21</v>
      </c>
      <c r="O3794" s="9">
        <v>4</v>
      </c>
      <c r="P3794" s="9">
        <v>0.05</v>
      </c>
      <c r="Q3794" s="9">
        <v>403</v>
      </c>
      <c r="R3794" s="9">
        <v>5</v>
      </c>
    </row>
    <row r="3795" spans="1:18" x14ac:dyDescent="0.3">
      <c r="A3795" s="9">
        <v>2464</v>
      </c>
      <c r="B3795" s="9" t="s">
        <v>3811</v>
      </c>
      <c r="C3795" s="9">
        <v>32</v>
      </c>
      <c r="D3795" s="9" t="s">
        <v>5018</v>
      </c>
      <c r="E3795" s="9" t="s">
        <v>6429</v>
      </c>
      <c r="F3795" s="9">
        <v>0</v>
      </c>
      <c r="G3795" s="9">
        <v>11219</v>
      </c>
      <c r="H3795" s="9" t="s">
        <v>6429</v>
      </c>
      <c r="I3795" s="9" t="s">
        <v>7456</v>
      </c>
      <c r="J3795" s="9">
        <v>104</v>
      </c>
      <c r="K3795" s="9" t="s">
        <v>7499</v>
      </c>
      <c r="L3795" s="9" t="s">
        <v>7508</v>
      </c>
      <c r="M3795" s="9">
        <v>1373.45</v>
      </c>
      <c r="N3795" s="9">
        <v>834.11</v>
      </c>
      <c r="O3795" s="9">
        <v>3</v>
      </c>
      <c r="P3795" s="9"/>
      <c r="Q3795" s="9">
        <v>388</v>
      </c>
      <c r="R3795" s="9">
        <v>6</v>
      </c>
    </row>
    <row r="3796" spans="1:18" x14ac:dyDescent="0.3">
      <c r="A3796" s="9">
        <v>1990</v>
      </c>
      <c r="B3796" s="9" t="s">
        <v>3812</v>
      </c>
      <c r="C3796" s="9">
        <v>60</v>
      </c>
      <c r="D3796" s="9" t="s">
        <v>5023</v>
      </c>
      <c r="E3796" s="9" t="s">
        <v>7184</v>
      </c>
      <c r="F3796" s="9">
        <v>1</v>
      </c>
      <c r="G3796" s="9">
        <v>13282</v>
      </c>
      <c r="H3796" s="9" t="s">
        <v>7184</v>
      </c>
      <c r="I3796" s="9" t="s">
        <v>7455</v>
      </c>
      <c r="J3796" s="9">
        <v>137</v>
      </c>
      <c r="K3796" s="9" t="s">
        <v>7484</v>
      </c>
      <c r="L3796" s="9" t="s">
        <v>7509</v>
      </c>
      <c r="M3796" s="9">
        <v>129.41</v>
      </c>
      <c r="N3796" s="9">
        <v>68.16</v>
      </c>
      <c r="O3796" s="9">
        <v>5</v>
      </c>
      <c r="P3796" s="9"/>
      <c r="Q3796" s="9">
        <v>1126</v>
      </c>
      <c r="R3796" s="9">
        <v>2</v>
      </c>
    </row>
    <row r="3797" spans="1:18" x14ac:dyDescent="0.3">
      <c r="A3797" s="9">
        <v>2264</v>
      </c>
      <c r="B3797" s="9" t="s">
        <v>3813</v>
      </c>
      <c r="C3797" s="9">
        <v>22</v>
      </c>
      <c r="D3797" s="9" t="s">
        <v>5019</v>
      </c>
      <c r="E3797" s="9" t="s">
        <v>5036</v>
      </c>
      <c r="F3797" s="9">
        <v>0</v>
      </c>
      <c r="G3797" s="9">
        <v>11813</v>
      </c>
      <c r="H3797" s="9" t="s">
        <v>5036</v>
      </c>
      <c r="I3797" s="9" t="s">
        <v>7456</v>
      </c>
      <c r="J3797" s="9">
        <v>119</v>
      </c>
      <c r="K3797" s="9" t="s">
        <v>7459</v>
      </c>
      <c r="L3797" s="9" t="s">
        <v>7509</v>
      </c>
      <c r="M3797" s="9">
        <v>165.85</v>
      </c>
      <c r="N3797" s="9">
        <v>93.46</v>
      </c>
      <c r="O3797" s="9">
        <v>1</v>
      </c>
      <c r="P3797" s="9"/>
      <c r="Q3797" s="9">
        <v>694</v>
      </c>
      <c r="R3797" s="9">
        <v>3</v>
      </c>
    </row>
    <row r="3798" spans="1:18" x14ac:dyDescent="0.3">
      <c r="A3798" s="9">
        <v>2017</v>
      </c>
      <c r="B3798" s="9" t="s">
        <v>3814</v>
      </c>
      <c r="C3798" s="9">
        <v>38</v>
      </c>
      <c r="D3798" s="9" t="s">
        <v>5019</v>
      </c>
      <c r="E3798" s="9" t="s">
        <v>6073</v>
      </c>
      <c r="F3798" s="9">
        <v>0</v>
      </c>
      <c r="G3798" s="9">
        <v>10699</v>
      </c>
      <c r="H3798" s="9" t="s">
        <v>6073</v>
      </c>
      <c r="I3798" s="9" t="s">
        <v>7457</v>
      </c>
      <c r="J3798" s="9">
        <v>137</v>
      </c>
      <c r="K3798" s="9" t="s">
        <v>7484</v>
      </c>
      <c r="L3798" s="9" t="s">
        <v>7510</v>
      </c>
      <c r="M3798" s="9">
        <v>405.42</v>
      </c>
      <c r="N3798" s="9">
        <v>234.47</v>
      </c>
      <c r="O3798" s="9">
        <v>5</v>
      </c>
      <c r="P3798" s="9"/>
      <c r="Q3798" s="9">
        <v>406</v>
      </c>
      <c r="R3798" s="9">
        <v>3</v>
      </c>
    </row>
    <row r="3799" spans="1:18" x14ac:dyDescent="0.3">
      <c r="A3799" s="9">
        <v>2177</v>
      </c>
      <c r="B3799" s="9" t="s">
        <v>3815</v>
      </c>
      <c r="C3799" s="9">
        <v>33</v>
      </c>
      <c r="D3799" s="9" t="s">
        <v>5019</v>
      </c>
      <c r="E3799" s="9" t="s">
        <v>6142</v>
      </c>
      <c r="F3799" s="9">
        <v>0</v>
      </c>
      <c r="G3799" s="9">
        <v>12437</v>
      </c>
      <c r="H3799" s="9" t="s">
        <v>6142</v>
      </c>
      <c r="I3799" s="9" t="s">
        <v>7457</v>
      </c>
      <c r="J3799" s="9">
        <v>114</v>
      </c>
      <c r="K3799" s="9" t="s">
        <v>7463</v>
      </c>
      <c r="L3799" s="9" t="s">
        <v>7507</v>
      </c>
      <c r="M3799" s="9">
        <v>419.84</v>
      </c>
      <c r="N3799" s="9">
        <v>186.98</v>
      </c>
      <c r="O3799" s="9">
        <v>2</v>
      </c>
      <c r="P3799" s="9"/>
      <c r="Q3799" s="9">
        <v>666</v>
      </c>
      <c r="R3799" s="9">
        <v>6</v>
      </c>
    </row>
    <row r="3800" spans="1:18" x14ac:dyDescent="0.3">
      <c r="A3800" s="9">
        <v>2119</v>
      </c>
      <c r="B3800" s="9" t="s">
        <v>3816</v>
      </c>
      <c r="C3800" s="9">
        <v>49</v>
      </c>
      <c r="D3800" s="9" t="s">
        <v>5020</v>
      </c>
      <c r="E3800" s="9" t="s">
        <v>5850</v>
      </c>
      <c r="F3800" s="9">
        <v>1</v>
      </c>
      <c r="G3800" s="9">
        <v>13379</v>
      </c>
      <c r="H3800" s="9" t="s">
        <v>5850</v>
      </c>
      <c r="I3800" s="9" t="s">
        <v>7457</v>
      </c>
      <c r="J3800" s="9">
        <v>131</v>
      </c>
      <c r="K3800" s="9" t="s">
        <v>7504</v>
      </c>
      <c r="L3800" s="9" t="s">
        <v>7508</v>
      </c>
      <c r="M3800" s="9">
        <v>187.59</v>
      </c>
      <c r="N3800" s="9">
        <v>98.22</v>
      </c>
      <c r="O3800" s="9">
        <v>1</v>
      </c>
      <c r="P3800" s="9"/>
      <c r="Q3800" s="9">
        <v>849</v>
      </c>
      <c r="R3800" s="9">
        <v>3</v>
      </c>
    </row>
    <row r="3801" spans="1:18" x14ac:dyDescent="0.3">
      <c r="A3801" s="9">
        <v>1293</v>
      </c>
      <c r="B3801" s="9" t="s">
        <v>3817</v>
      </c>
      <c r="C3801" s="9">
        <v>48</v>
      </c>
      <c r="D3801" s="9" t="s">
        <v>5021</v>
      </c>
      <c r="E3801" s="9" t="s">
        <v>5897</v>
      </c>
      <c r="F3801" s="9">
        <v>1</v>
      </c>
      <c r="G3801" s="9">
        <v>10456</v>
      </c>
      <c r="H3801" s="9" t="s">
        <v>5897</v>
      </c>
      <c r="I3801" s="9" t="s">
        <v>7456</v>
      </c>
      <c r="J3801" s="9">
        <v>128</v>
      </c>
      <c r="K3801" s="9" t="s">
        <v>7473</v>
      </c>
      <c r="L3801" s="9" t="s">
        <v>7509</v>
      </c>
      <c r="M3801" s="9">
        <v>613.27</v>
      </c>
      <c r="N3801" s="9">
        <v>250.54</v>
      </c>
      <c r="O3801" s="9">
        <v>4</v>
      </c>
      <c r="P3801" s="9"/>
      <c r="Q3801" s="9">
        <v>1682</v>
      </c>
      <c r="R3801" s="9">
        <v>2</v>
      </c>
    </row>
    <row r="3802" spans="1:18" x14ac:dyDescent="0.3">
      <c r="A3802" s="9">
        <v>1208</v>
      </c>
      <c r="B3802" s="9" t="s">
        <v>3818</v>
      </c>
      <c r="C3802" s="9">
        <v>26</v>
      </c>
      <c r="D3802" s="9" t="s">
        <v>5020</v>
      </c>
      <c r="E3802" s="9" t="s">
        <v>5253</v>
      </c>
      <c r="F3802" s="9">
        <v>1</v>
      </c>
      <c r="G3802" s="9">
        <v>11354</v>
      </c>
      <c r="H3802" s="9" t="s">
        <v>5253</v>
      </c>
      <c r="I3802" s="9" t="s">
        <v>7455</v>
      </c>
      <c r="J3802" s="9">
        <v>136</v>
      </c>
      <c r="K3802" s="9" t="s">
        <v>7503</v>
      </c>
      <c r="L3802" s="9" t="s">
        <v>7508</v>
      </c>
      <c r="M3802" s="9">
        <v>902.2</v>
      </c>
      <c r="N3802" s="9">
        <v>401.38</v>
      </c>
      <c r="O3802" s="9">
        <v>1</v>
      </c>
      <c r="P3802" s="9"/>
      <c r="Q3802" s="9">
        <v>728</v>
      </c>
      <c r="R3802" s="9">
        <v>2</v>
      </c>
    </row>
    <row r="3803" spans="1:18" x14ac:dyDescent="0.3">
      <c r="A3803" s="9">
        <v>2366</v>
      </c>
      <c r="B3803" s="9" t="s">
        <v>3819</v>
      </c>
      <c r="C3803" s="9">
        <v>49</v>
      </c>
      <c r="D3803" s="9" t="s">
        <v>5020</v>
      </c>
      <c r="E3803" s="9" t="s">
        <v>6605</v>
      </c>
      <c r="F3803" s="9">
        <v>1</v>
      </c>
      <c r="G3803" s="9">
        <v>13797</v>
      </c>
      <c r="H3803" s="9" t="s">
        <v>6605</v>
      </c>
      <c r="I3803" s="9" t="s">
        <v>7455</v>
      </c>
      <c r="J3803" s="9">
        <v>144</v>
      </c>
      <c r="K3803" s="9" t="s">
        <v>7462</v>
      </c>
      <c r="L3803" s="9" t="s">
        <v>7507</v>
      </c>
      <c r="M3803" s="9">
        <v>888.34</v>
      </c>
      <c r="N3803" s="9">
        <v>491.85</v>
      </c>
      <c r="O3803" s="9">
        <v>5</v>
      </c>
      <c r="P3803" s="9">
        <v>0.05</v>
      </c>
      <c r="Q3803" s="9">
        <v>1043</v>
      </c>
      <c r="R3803" s="9">
        <v>3</v>
      </c>
    </row>
    <row r="3804" spans="1:18" x14ac:dyDescent="0.3">
      <c r="A3804" s="9">
        <v>2111</v>
      </c>
      <c r="B3804" s="9" t="s">
        <v>3820</v>
      </c>
      <c r="C3804" s="9">
        <v>34</v>
      </c>
      <c r="D3804" s="9" t="s">
        <v>5020</v>
      </c>
      <c r="E3804" s="9" t="s">
        <v>7185</v>
      </c>
      <c r="F3804" s="9">
        <v>0</v>
      </c>
      <c r="G3804" s="9">
        <v>11518</v>
      </c>
      <c r="H3804" s="9" t="s">
        <v>7185</v>
      </c>
      <c r="I3804" s="9" t="s">
        <v>7455</v>
      </c>
      <c r="J3804" s="9">
        <v>138</v>
      </c>
      <c r="K3804" s="9" t="s">
        <v>7464</v>
      </c>
      <c r="L3804" s="9" t="s">
        <v>7509</v>
      </c>
      <c r="M3804" s="9">
        <v>837.97</v>
      </c>
      <c r="N3804" s="9">
        <v>479.38</v>
      </c>
      <c r="O3804" s="9">
        <v>3</v>
      </c>
      <c r="P3804" s="9">
        <v>0.1</v>
      </c>
      <c r="Q3804" s="9">
        <v>648</v>
      </c>
      <c r="R3804" s="9">
        <v>4</v>
      </c>
    </row>
    <row r="3805" spans="1:18" x14ac:dyDescent="0.3">
      <c r="A3805" s="9">
        <v>1817</v>
      </c>
      <c r="B3805" s="9" t="s">
        <v>3821</v>
      </c>
      <c r="C3805" s="9">
        <v>27</v>
      </c>
      <c r="D3805" s="9" t="s">
        <v>5021</v>
      </c>
      <c r="E3805" s="9" t="s">
        <v>5320</v>
      </c>
      <c r="F3805" s="9">
        <v>0</v>
      </c>
      <c r="G3805" s="9">
        <v>13400</v>
      </c>
      <c r="H3805" s="9" t="s">
        <v>5320</v>
      </c>
      <c r="I3805" s="9" t="s">
        <v>7457</v>
      </c>
      <c r="J3805" s="9">
        <v>119</v>
      </c>
      <c r="K3805" s="9" t="s">
        <v>7459</v>
      </c>
      <c r="L3805" s="9" t="s">
        <v>7508</v>
      </c>
      <c r="M3805" s="9">
        <v>541.07000000000005</v>
      </c>
      <c r="N3805" s="9">
        <v>240.16</v>
      </c>
      <c r="O3805" s="9">
        <v>3</v>
      </c>
      <c r="P3805" s="9"/>
      <c r="Q3805" s="9">
        <v>331</v>
      </c>
      <c r="R3805" s="9">
        <v>1</v>
      </c>
    </row>
    <row r="3806" spans="1:18" x14ac:dyDescent="0.3">
      <c r="A3806" s="9">
        <v>1389</v>
      </c>
      <c r="B3806" s="9" t="s">
        <v>3822</v>
      </c>
      <c r="C3806" s="9">
        <v>39</v>
      </c>
      <c r="D3806" s="9" t="s">
        <v>5020</v>
      </c>
      <c r="E3806" s="9" t="s">
        <v>5031</v>
      </c>
      <c r="F3806" s="9">
        <v>0</v>
      </c>
      <c r="G3806" s="9">
        <v>13100</v>
      </c>
      <c r="H3806" s="9" t="s">
        <v>5031</v>
      </c>
      <c r="I3806" s="9" t="s">
        <v>7457</v>
      </c>
      <c r="J3806" s="9">
        <v>142</v>
      </c>
      <c r="K3806" s="9" t="s">
        <v>7500</v>
      </c>
      <c r="L3806" s="9" t="s">
        <v>7510</v>
      </c>
      <c r="M3806" s="9">
        <v>1074.3599999999999</v>
      </c>
      <c r="N3806" s="9">
        <v>673.29</v>
      </c>
      <c r="O3806" s="9">
        <v>3</v>
      </c>
      <c r="P3806" s="9"/>
      <c r="Q3806" s="9">
        <v>789</v>
      </c>
      <c r="R3806" s="9">
        <v>5</v>
      </c>
    </row>
    <row r="3807" spans="1:18" x14ac:dyDescent="0.3">
      <c r="A3807" s="9">
        <v>1324</v>
      </c>
      <c r="B3807" s="9" t="s">
        <v>3823</v>
      </c>
      <c r="C3807" s="9">
        <v>17</v>
      </c>
      <c r="D3807" s="9" t="s">
        <v>5018</v>
      </c>
      <c r="E3807" s="9" t="s">
        <v>7040</v>
      </c>
      <c r="F3807" s="9">
        <v>1</v>
      </c>
      <c r="G3807" s="9">
        <v>13754</v>
      </c>
      <c r="H3807" s="9" t="s">
        <v>7040</v>
      </c>
      <c r="I3807" s="9" t="s">
        <v>7455</v>
      </c>
      <c r="J3807" s="9">
        <v>101</v>
      </c>
      <c r="K3807" s="9" t="s">
        <v>7478</v>
      </c>
      <c r="L3807" s="9" t="s">
        <v>7509</v>
      </c>
      <c r="M3807" s="9">
        <v>1248.4000000000001</v>
      </c>
      <c r="N3807" s="9">
        <v>639.04999999999995</v>
      </c>
      <c r="O3807" s="9">
        <v>2</v>
      </c>
      <c r="P3807" s="9"/>
      <c r="Q3807" s="9">
        <v>1616</v>
      </c>
      <c r="R3807" s="9">
        <v>2</v>
      </c>
    </row>
    <row r="3808" spans="1:18" x14ac:dyDescent="0.3">
      <c r="A3808" s="9">
        <v>1939</v>
      </c>
      <c r="B3808" s="9" t="s">
        <v>3824</v>
      </c>
      <c r="C3808" s="9">
        <v>53</v>
      </c>
      <c r="D3808" s="9" t="s">
        <v>5019</v>
      </c>
      <c r="E3808" s="9" t="s">
        <v>7125</v>
      </c>
      <c r="F3808" s="9">
        <v>0</v>
      </c>
      <c r="G3808" s="9">
        <v>12169</v>
      </c>
      <c r="H3808" s="9" t="s">
        <v>7125</v>
      </c>
      <c r="I3808" s="9" t="s">
        <v>7456</v>
      </c>
      <c r="J3808" s="9">
        <v>123</v>
      </c>
      <c r="K3808" s="9" t="s">
        <v>7502</v>
      </c>
      <c r="L3808" s="9" t="s">
        <v>7509</v>
      </c>
      <c r="M3808" s="9">
        <v>552.1</v>
      </c>
      <c r="N3808" s="9">
        <v>373.33</v>
      </c>
      <c r="O3808" s="9">
        <v>2</v>
      </c>
      <c r="P3808" s="9"/>
      <c r="Q3808" s="9">
        <v>364</v>
      </c>
      <c r="R3808" s="9">
        <v>5</v>
      </c>
    </row>
    <row r="3809" spans="1:18" x14ac:dyDescent="0.3">
      <c r="A3809" s="9">
        <v>1888</v>
      </c>
      <c r="B3809" s="9" t="s">
        <v>3825</v>
      </c>
      <c r="C3809" s="9">
        <v>39</v>
      </c>
      <c r="D3809" s="9" t="s">
        <v>5019</v>
      </c>
      <c r="E3809" s="9" t="s">
        <v>6308</v>
      </c>
      <c r="F3809" s="9">
        <v>1</v>
      </c>
      <c r="G3809" s="9">
        <v>13529</v>
      </c>
      <c r="H3809" s="9" t="s">
        <v>6308</v>
      </c>
      <c r="I3809" s="9" t="s">
        <v>7456</v>
      </c>
      <c r="J3809" s="9">
        <v>128</v>
      </c>
      <c r="K3809" s="9" t="s">
        <v>7473</v>
      </c>
      <c r="L3809" s="9" t="s">
        <v>7509</v>
      </c>
      <c r="M3809" s="9">
        <v>174.03</v>
      </c>
      <c r="N3809" s="9"/>
      <c r="O3809" s="9">
        <v>3</v>
      </c>
      <c r="P3809" s="9"/>
      <c r="Q3809" s="9">
        <v>1062</v>
      </c>
      <c r="R3809" s="9">
        <v>4</v>
      </c>
    </row>
    <row r="3810" spans="1:18" x14ac:dyDescent="0.3">
      <c r="A3810" s="9">
        <v>2180</v>
      </c>
      <c r="B3810" s="9" t="s">
        <v>3826</v>
      </c>
      <c r="C3810" s="9">
        <v>39</v>
      </c>
      <c r="D3810" s="9" t="s">
        <v>5023</v>
      </c>
      <c r="E3810" s="9" t="s">
        <v>6738</v>
      </c>
      <c r="F3810" s="9">
        <v>1</v>
      </c>
      <c r="G3810" s="9">
        <v>12465</v>
      </c>
      <c r="H3810" s="9" t="s">
        <v>6738</v>
      </c>
      <c r="I3810" s="9" t="s">
        <v>7455</v>
      </c>
      <c r="J3810" s="9">
        <v>148</v>
      </c>
      <c r="K3810" s="9" t="s">
        <v>7491</v>
      </c>
      <c r="L3810" s="9" t="s">
        <v>7509</v>
      </c>
      <c r="M3810" s="9">
        <v>479.68</v>
      </c>
      <c r="N3810" s="9">
        <v>213.43</v>
      </c>
      <c r="O3810" s="9">
        <v>4</v>
      </c>
      <c r="P3810" s="9">
        <v>0.1</v>
      </c>
      <c r="Q3810" s="9">
        <v>992</v>
      </c>
      <c r="R3810" s="9">
        <v>4</v>
      </c>
    </row>
    <row r="3811" spans="1:18" x14ac:dyDescent="0.3">
      <c r="A3811" s="9">
        <v>1667</v>
      </c>
      <c r="B3811" s="9" t="s">
        <v>3827</v>
      </c>
      <c r="C3811" s="9">
        <v>38</v>
      </c>
      <c r="D3811" s="9" t="s">
        <v>5022</v>
      </c>
      <c r="E3811" s="9" t="s">
        <v>6130</v>
      </c>
      <c r="F3811" s="9">
        <v>1</v>
      </c>
      <c r="G3811" s="9">
        <v>10158</v>
      </c>
      <c r="H3811" s="9" t="s">
        <v>6130</v>
      </c>
      <c r="I3811" s="9" t="s">
        <v>7455</v>
      </c>
      <c r="J3811" s="9">
        <v>104</v>
      </c>
      <c r="K3811" s="9" t="s">
        <v>7499</v>
      </c>
      <c r="L3811" s="9" t="s">
        <v>7510</v>
      </c>
      <c r="M3811" s="9">
        <v>249.18</v>
      </c>
      <c r="N3811" s="9">
        <v>156.33000000000001</v>
      </c>
      <c r="O3811" s="9">
        <v>5</v>
      </c>
      <c r="P3811" s="9">
        <v>0.1</v>
      </c>
      <c r="Q3811" s="9">
        <v>437</v>
      </c>
      <c r="R3811" s="9">
        <v>3</v>
      </c>
    </row>
    <row r="3812" spans="1:18" x14ac:dyDescent="0.3">
      <c r="A3812" s="9">
        <v>1632</v>
      </c>
      <c r="B3812" s="9" t="s">
        <v>3828</v>
      </c>
      <c r="C3812" s="9">
        <v>64</v>
      </c>
      <c r="D3812" s="9" t="s">
        <v>5018</v>
      </c>
      <c r="E3812" s="9" t="s">
        <v>5470</v>
      </c>
      <c r="F3812" s="9">
        <v>0</v>
      </c>
      <c r="G3812" s="9">
        <v>12645</v>
      </c>
      <c r="H3812" s="9" t="s">
        <v>5470</v>
      </c>
      <c r="I3812" s="9" t="s">
        <v>7456</v>
      </c>
      <c r="J3812" s="9">
        <v>141</v>
      </c>
      <c r="K3812" s="9" t="s">
        <v>7490</v>
      </c>
      <c r="L3812" s="9" t="s">
        <v>7507</v>
      </c>
      <c r="M3812" s="9">
        <v>727.67</v>
      </c>
      <c r="N3812" s="9">
        <v>415.02</v>
      </c>
      <c r="O3812" s="9">
        <v>4</v>
      </c>
      <c r="P3812" s="9"/>
      <c r="Q3812" s="9">
        <v>723</v>
      </c>
      <c r="R3812" s="9">
        <v>4</v>
      </c>
    </row>
    <row r="3813" spans="1:18" x14ac:dyDescent="0.3">
      <c r="A3813" s="9">
        <v>1576</v>
      </c>
      <c r="B3813" s="9" t="s">
        <v>3829</v>
      </c>
      <c r="C3813" s="9">
        <v>62</v>
      </c>
      <c r="D3813" s="9" t="s">
        <v>5021</v>
      </c>
      <c r="E3813" s="9" t="s">
        <v>6885</v>
      </c>
      <c r="F3813" s="9">
        <v>1</v>
      </c>
      <c r="G3813" s="9">
        <v>11837</v>
      </c>
      <c r="H3813" s="9" t="s">
        <v>6885</v>
      </c>
      <c r="I3813" s="9" t="s">
        <v>7455</v>
      </c>
      <c r="J3813" s="9">
        <v>118</v>
      </c>
      <c r="K3813" s="9" t="s">
        <v>7501</v>
      </c>
      <c r="L3813" s="9" t="s">
        <v>7507</v>
      </c>
      <c r="M3813" s="9">
        <v>276.11</v>
      </c>
      <c r="N3813" s="9">
        <v>142.47</v>
      </c>
      <c r="O3813" s="9">
        <v>3</v>
      </c>
      <c r="P3813" s="9"/>
      <c r="Q3813" s="9">
        <v>1555</v>
      </c>
      <c r="R3813" s="9">
        <v>2</v>
      </c>
    </row>
    <row r="3814" spans="1:18" x14ac:dyDescent="0.3">
      <c r="A3814" s="9">
        <v>1136</v>
      </c>
      <c r="B3814" s="9" t="s">
        <v>3830</v>
      </c>
      <c r="C3814" s="9">
        <v>60</v>
      </c>
      <c r="D3814" s="9" t="s">
        <v>5022</v>
      </c>
      <c r="E3814" s="9" t="s">
        <v>5486</v>
      </c>
      <c r="F3814" s="9">
        <v>0</v>
      </c>
      <c r="G3814" s="9">
        <v>10515</v>
      </c>
      <c r="H3814" s="9" t="s">
        <v>5486</v>
      </c>
      <c r="I3814" s="9" t="s">
        <v>7456</v>
      </c>
      <c r="J3814" s="9">
        <v>149</v>
      </c>
      <c r="K3814" s="9" t="s">
        <v>7467</v>
      </c>
      <c r="L3814" s="9" t="s">
        <v>7508</v>
      </c>
      <c r="M3814" s="9">
        <v>721.12</v>
      </c>
      <c r="N3814" s="9">
        <v>365.45</v>
      </c>
      <c r="O3814" s="9">
        <v>5</v>
      </c>
      <c r="P3814" s="9"/>
      <c r="Q3814" s="9">
        <v>343</v>
      </c>
      <c r="R3814" s="9">
        <v>6</v>
      </c>
    </row>
    <row r="3815" spans="1:18" x14ac:dyDescent="0.3">
      <c r="A3815" s="9">
        <v>1427</v>
      </c>
      <c r="B3815" s="9" t="s">
        <v>3831</v>
      </c>
      <c r="C3815" s="9">
        <v>38</v>
      </c>
      <c r="D3815" s="9" t="s">
        <v>5019</v>
      </c>
      <c r="E3815" s="9" t="s">
        <v>7186</v>
      </c>
      <c r="F3815" s="9">
        <v>0</v>
      </c>
      <c r="G3815" s="9">
        <v>11025</v>
      </c>
      <c r="H3815" s="9" t="s">
        <v>7186</v>
      </c>
      <c r="I3815" s="9" t="s">
        <v>7456</v>
      </c>
      <c r="J3815" s="9">
        <v>147</v>
      </c>
      <c r="K3815" s="9" t="s">
        <v>7474</v>
      </c>
      <c r="L3815" s="9" t="s">
        <v>7510</v>
      </c>
      <c r="M3815" s="9">
        <v>370.45</v>
      </c>
      <c r="N3815" s="9">
        <v>164.94</v>
      </c>
      <c r="O3815" s="9">
        <v>2</v>
      </c>
      <c r="P3815" s="9">
        <v>0.1</v>
      </c>
      <c r="Q3815" s="9">
        <v>441</v>
      </c>
      <c r="R3815" s="9">
        <v>4</v>
      </c>
    </row>
    <row r="3816" spans="1:18" x14ac:dyDescent="0.3">
      <c r="A3816" s="9">
        <v>2475</v>
      </c>
      <c r="B3816" s="9" t="s">
        <v>3832</v>
      </c>
      <c r="C3816" s="9">
        <v>23</v>
      </c>
      <c r="D3816" s="9" t="s">
        <v>5020</v>
      </c>
      <c r="E3816" s="9" t="s">
        <v>5139</v>
      </c>
      <c r="F3816" s="9">
        <v>0</v>
      </c>
      <c r="G3816" s="9">
        <v>13716</v>
      </c>
      <c r="H3816" s="9" t="s">
        <v>5139</v>
      </c>
      <c r="I3816" s="9" t="s">
        <v>7457</v>
      </c>
      <c r="J3816" s="9">
        <v>139</v>
      </c>
      <c r="K3816" s="9" t="s">
        <v>7486</v>
      </c>
      <c r="L3816" s="9" t="s">
        <v>7510</v>
      </c>
      <c r="M3816" s="9">
        <v>1121.1600000000001</v>
      </c>
      <c r="N3816" s="9">
        <v>563.1</v>
      </c>
      <c r="O3816" s="9">
        <v>1</v>
      </c>
      <c r="P3816" s="9">
        <v>0.1</v>
      </c>
      <c r="Q3816" s="9">
        <v>1041</v>
      </c>
      <c r="R3816" s="9">
        <v>5</v>
      </c>
    </row>
    <row r="3817" spans="1:18" x14ac:dyDescent="0.3">
      <c r="A3817" s="9">
        <v>1611</v>
      </c>
      <c r="B3817" s="9" t="s">
        <v>3833</v>
      </c>
      <c r="C3817" s="9">
        <v>39</v>
      </c>
      <c r="D3817" s="9" t="s">
        <v>5023</v>
      </c>
      <c r="E3817" s="9" t="s">
        <v>5344</v>
      </c>
      <c r="F3817" s="9">
        <v>1</v>
      </c>
      <c r="G3817" s="9">
        <v>13373</v>
      </c>
      <c r="H3817" s="9" t="s">
        <v>5344</v>
      </c>
      <c r="I3817" s="9" t="s">
        <v>7457</v>
      </c>
      <c r="J3817" s="9">
        <v>125</v>
      </c>
      <c r="K3817" s="9" t="s">
        <v>7479</v>
      </c>
      <c r="L3817" s="9" t="s">
        <v>7508</v>
      </c>
      <c r="M3817" s="9">
        <v>89.97</v>
      </c>
      <c r="N3817" s="9"/>
      <c r="O3817" s="9">
        <v>1</v>
      </c>
      <c r="P3817" s="9"/>
      <c r="Q3817" s="9">
        <v>588</v>
      </c>
      <c r="R3817" s="9">
        <v>3</v>
      </c>
    </row>
    <row r="3818" spans="1:18" x14ac:dyDescent="0.3">
      <c r="A3818" s="9">
        <v>1910</v>
      </c>
      <c r="B3818" s="9" t="s">
        <v>3834</v>
      </c>
      <c r="C3818" s="9">
        <v>44</v>
      </c>
      <c r="D3818" s="9" t="s">
        <v>5023</v>
      </c>
      <c r="E3818" s="9" t="s">
        <v>6266</v>
      </c>
      <c r="F3818" s="9">
        <v>0</v>
      </c>
      <c r="G3818" s="9">
        <v>13150</v>
      </c>
      <c r="H3818" s="9" t="s">
        <v>6266</v>
      </c>
      <c r="I3818" s="9" t="s">
        <v>7457</v>
      </c>
      <c r="J3818" s="9">
        <v>118</v>
      </c>
      <c r="K3818" s="9" t="s">
        <v>7501</v>
      </c>
      <c r="L3818" s="9" t="s">
        <v>7510</v>
      </c>
      <c r="M3818" s="9">
        <v>854.38</v>
      </c>
      <c r="N3818" s="9">
        <v>470.52</v>
      </c>
      <c r="O3818" s="9">
        <v>5</v>
      </c>
      <c r="P3818" s="9"/>
      <c r="Q3818" s="9">
        <v>741</v>
      </c>
      <c r="R3818" s="9">
        <v>5</v>
      </c>
    </row>
    <row r="3819" spans="1:18" x14ac:dyDescent="0.3">
      <c r="A3819" s="9">
        <v>1818</v>
      </c>
      <c r="B3819" s="9" t="s">
        <v>3835</v>
      </c>
      <c r="C3819" s="9">
        <v>52</v>
      </c>
      <c r="D3819" s="9" t="s">
        <v>5019</v>
      </c>
      <c r="E3819" s="9" t="s">
        <v>7187</v>
      </c>
      <c r="F3819" s="9">
        <v>1</v>
      </c>
      <c r="G3819" s="9">
        <v>10658</v>
      </c>
      <c r="H3819" s="9" t="s">
        <v>7187</v>
      </c>
      <c r="I3819" s="9" t="s">
        <v>7455</v>
      </c>
      <c r="J3819" s="9">
        <v>106</v>
      </c>
      <c r="K3819" s="9" t="s">
        <v>7477</v>
      </c>
      <c r="L3819" s="9" t="s">
        <v>7510</v>
      </c>
      <c r="M3819" s="9">
        <v>295.76</v>
      </c>
      <c r="N3819" s="9">
        <v>197.87</v>
      </c>
      <c r="O3819" s="9">
        <v>4</v>
      </c>
      <c r="P3819" s="9"/>
      <c r="Q3819" s="9">
        <v>674</v>
      </c>
      <c r="R3819" s="9">
        <v>3</v>
      </c>
    </row>
    <row r="3820" spans="1:18" x14ac:dyDescent="0.3">
      <c r="A3820" s="9">
        <v>1140</v>
      </c>
      <c r="B3820" s="9" t="s">
        <v>3836</v>
      </c>
      <c r="C3820" s="9">
        <v>44</v>
      </c>
      <c r="D3820" s="9" t="s">
        <v>5018</v>
      </c>
      <c r="E3820" s="9" t="s">
        <v>7188</v>
      </c>
      <c r="F3820" s="9">
        <v>0</v>
      </c>
      <c r="G3820" s="9">
        <v>10677</v>
      </c>
      <c r="H3820" s="9" t="s">
        <v>7188</v>
      </c>
      <c r="I3820" s="9" t="s">
        <v>7456</v>
      </c>
      <c r="J3820" s="9">
        <v>119</v>
      </c>
      <c r="K3820" s="9" t="s">
        <v>7459</v>
      </c>
      <c r="L3820" s="9" t="s">
        <v>7511</v>
      </c>
      <c r="M3820" s="9">
        <v>51.44</v>
      </c>
      <c r="N3820" s="9">
        <v>32.85</v>
      </c>
      <c r="O3820" s="9">
        <v>5</v>
      </c>
      <c r="P3820" s="9"/>
      <c r="Q3820" s="9">
        <v>857</v>
      </c>
      <c r="R3820" s="9">
        <v>6</v>
      </c>
    </row>
    <row r="3821" spans="1:18" x14ac:dyDescent="0.3">
      <c r="A3821" s="9">
        <v>2106</v>
      </c>
      <c r="B3821" s="9" t="s">
        <v>3837</v>
      </c>
      <c r="C3821" s="9">
        <v>24</v>
      </c>
      <c r="D3821" s="9" t="s">
        <v>5022</v>
      </c>
      <c r="E3821" s="9" t="s">
        <v>5767</v>
      </c>
      <c r="F3821" s="9">
        <v>0</v>
      </c>
      <c r="G3821" s="9">
        <v>10314</v>
      </c>
      <c r="H3821" s="9" t="s">
        <v>5767</v>
      </c>
      <c r="I3821" s="9" t="s">
        <v>7455</v>
      </c>
      <c r="J3821" s="9">
        <v>112</v>
      </c>
      <c r="K3821" s="9" t="s">
        <v>7492</v>
      </c>
      <c r="L3821" s="9" t="s">
        <v>7509</v>
      </c>
      <c r="M3821" s="9">
        <v>1310.3399999999999</v>
      </c>
      <c r="N3821" s="9">
        <v>535.35</v>
      </c>
      <c r="O3821" s="9">
        <v>4</v>
      </c>
      <c r="P3821" s="9"/>
      <c r="Q3821" s="9">
        <v>578</v>
      </c>
      <c r="R3821" s="9">
        <v>1</v>
      </c>
    </row>
    <row r="3822" spans="1:18" x14ac:dyDescent="0.3">
      <c r="A3822" s="9">
        <v>1176</v>
      </c>
      <c r="B3822" s="9" t="s">
        <v>3838</v>
      </c>
      <c r="C3822" s="9">
        <v>31</v>
      </c>
      <c r="D3822" s="9" t="s">
        <v>5023</v>
      </c>
      <c r="E3822" s="9" t="s">
        <v>6514</v>
      </c>
      <c r="F3822" s="9">
        <v>1</v>
      </c>
      <c r="G3822" s="9">
        <v>13821</v>
      </c>
      <c r="H3822" s="9" t="s">
        <v>6514</v>
      </c>
      <c r="I3822" s="9" t="s">
        <v>7455</v>
      </c>
      <c r="J3822" s="9">
        <v>125</v>
      </c>
      <c r="K3822" s="9" t="s">
        <v>7479</v>
      </c>
      <c r="L3822" s="9" t="s">
        <v>7509</v>
      </c>
      <c r="M3822" s="9">
        <v>1023.72</v>
      </c>
      <c r="N3822" s="9">
        <v>680.14</v>
      </c>
      <c r="O3822" s="9">
        <v>4</v>
      </c>
      <c r="P3822" s="9"/>
      <c r="Q3822" s="9">
        <v>496</v>
      </c>
      <c r="R3822" s="9">
        <v>5</v>
      </c>
    </row>
    <row r="3823" spans="1:18" x14ac:dyDescent="0.3">
      <c r="A3823" s="9">
        <v>1197</v>
      </c>
      <c r="B3823" s="9" t="s">
        <v>3839</v>
      </c>
      <c r="C3823" s="9">
        <v>30</v>
      </c>
      <c r="D3823" s="9" t="s">
        <v>5019</v>
      </c>
      <c r="E3823" s="9" t="s">
        <v>6146</v>
      </c>
      <c r="F3823" s="9">
        <v>0</v>
      </c>
      <c r="G3823" s="9">
        <v>12375</v>
      </c>
      <c r="H3823" s="9" t="s">
        <v>6146</v>
      </c>
      <c r="I3823" s="9" t="s">
        <v>7455</v>
      </c>
      <c r="J3823" s="9">
        <v>135</v>
      </c>
      <c r="K3823" s="9" t="s">
        <v>7458</v>
      </c>
      <c r="L3823" s="9" t="s">
        <v>7510</v>
      </c>
      <c r="M3823" s="9">
        <v>193.47</v>
      </c>
      <c r="N3823" s="9">
        <v>103.64</v>
      </c>
      <c r="O3823" s="9">
        <v>1</v>
      </c>
      <c r="P3823" s="9"/>
      <c r="Q3823" s="9">
        <v>623</v>
      </c>
      <c r="R3823" s="9">
        <v>6</v>
      </c>
    </row>
    <row r="3824" spans="1:18" x14ac:dyDescent="0.3">
      <c r="A3824" s="9">
        <v>1623</v>
      </c>
      <c r="B3824" s="9" t="s">
        <v>3840</v>
      </c>
      <c r="C3824" s="9">
        <v>48</v>
      </c>
      <c r="D3824" s="9" t="s">
        <v>5018</v>
      </c>
      <c r="E3824" s="9" t="s">
        <v>7189</v>
      </c>
      <c r="F3824" s="9">
        <v>0</v>
      </c>
      <c r="G3824" s="9">
        <v>10275</v>
      </c>
      <c r="H3824" s="9" t="s">
        <v>7189</v>
      </c>
      <c r="I3824" s="9" t="s">
        <v>7456</v>
      </c>
      <c r="J3824" s="9">
        <v>101</v>
      </c>
      <c r="K3824" s="9" t="s">
        <v>7478</v>
      </c>
      <c r="L3824" s="9" t="s">
        <v>7510</v>
      </c>
      <c r="M3824" s="9">
        <v>1012.9</v>
      </c>
      <c r="N3824" s="9"/>
      <c r="O3824" s="9">
        <v>2</v>
      </c>
      <c r="P3824" s="9"/>
      <c r="Q3824" s="9">
        <v>556</v>
      </c>
      <c r="R3824" s="9">
        <v>5</v>
      </c>
    </row>
    <row r="3825" spans="1:18" x14ac:dyDescent="0.3">
      <c r="A3825" s="9">
        <v>1690</v>
      </c>
      <c r="B3825" s="9" t="s">
        <v>3841</v>
      </c>
      <c r="C3825" s="9">
        <v>48</v>
      </c>
      <c r="D3825" s="9" t="s">
        <v>5019</v>
      </c>
      <c r="E3825" s="9" t="s">
        <v>6391</v>
      </c>
      <c r="F3825" s="9">
        <v>1</v>
      </c>
      <c r="G3825" s="9">
        <v>12763</v>
      </c>
      <c r="H3825" s="9" t="s">
        <v>6391</v>
      </c>
      <c r="I3825" s="9" t="s">
        <v>7457</v>
      </c>
      <c r="J3825" s="9">
        <v>105</v>
      </c>
      <c r="K3825" s="9" t="s">
        <v>7461</v>
      </c>
      <c r="L3825" s="9" t="s">
        <v>7507</v>
      </c>
      <c r="M3825" s="9">
        <v>936.89</v>
      </c>
      <c r="N3825" s="9">
        <v>586.23</v>
      </c>
      <c r="O3825" s="9">
        <v>3</v>
      </c>
      <c r="P3825" s="9"/>
      <c r="Q3825" s="9">
        <v>1108</v>
      </c>
      <c r="R3825" s="9">
        <v>4</v>
      </c>
    </row>
    <row r="3826" spans="1:18" x14ac:dyDescent="0.3">
      <c r="A3826" s="9">
        <v>2444</v>
      </c>
      <c r="B3826" s="9" t="s">
        <v>3842</v>
      </c>
      <c r="C3826" s="9">
        <v>50</v>
      </c>
      <c r="D3826" s="9" t="s">
        <v>5019</v>
      </c>
      <c r="E3826" s="9" t="s">
        <v>6952</v>
      </c>
      <c r="F3826" s="9">
        <v>0</v>
      </c>
      <c r="G3826" s="9">
        <v>10451</v>
      </c>
      <c r="H3826" s="9" t="s">
        <v>6952</v>
      </c>
      <c r="I3826" s="9" t="s">
        <v>7456</v>
      </c>
      <c r="J3826" s="9">
        <v>101</v>
      </c>
      <c r="K3826" s="9" t="s">
        <v>7478</v>
      </c>
      <c r="L3826" s="9" t="s">
        <v>7509</v>
      </c>
      <c r="M3826" s="9">
        <v>736.37</v>
      </c>
      <c r="N3826" s="9">
        <v>365.87</v>
      </c>
      <c r="O3826" s="9">
        <v>2</v>
      </c>
      <c r="P3826" s="9"/>
      <c r="Q3826" s="9">
        <v>348</v>
      </c>
      <c r="R3826" s="9">
        <v>2</v>
      </c>
    </row>
    <row r="3827" spans="1:18" x14ac:dyDescent="0.3">
      <c r="A3827" s="9">
        <v>1400</v>
      </c>
      <c r="B3827" s="9" t="s">
        <v>3843</v>
      </c>
      <c r="C3827" s="9">
        <v>44</v>
      </c>
      <c r="D3827" s="9" t="s">
        <v>5018</v>
      </c>
      <c r="E3827" s="9" t="s">
        <v>5382</v>
      </c>
      <c r="F3827" s="9">
        <v>0</v>
      </c>
      <c r="G3827" s="9">
        <v>11588</v>
      </c>
      <c r="H3827" s="9" t="s">
        <v>5382</v>
      </c>
      <c r="I3827" s="9" t="s">
        <v>7456</v>
      </c>
      <c r="J3827" s="9">
        <v>108</v>
      </c>
      <c r="K3827" s="9" t="s">
        <v>7496</v>
      </c>
      <c r="L3827" s="9" t="s">
        <v>7508</v>
      </c>
      <c r="M3827" s="9">
        <v>657.92</v>
      </c>
      <c r="N3827" s="9">
        <v>313.17</v>
      </c>
      <c r="O3827" s="9">
        <v>3</v>
      </c>
      <c r="P3827" s="9"/>
      <c r="Q3827" s="9">
        <v>438</v>
      </c>
      <c r="R3827" s="9">
        <v>9</v>
      </c>
    </row>
    <row r="3828" spans="1:18" x14ac:dyDescent="0.3">
      <c r="A3828" s="9">
        <v>1470</v>
      </c>
      <c r="B3828" s="9" t="s">
        <v>3844</v>
      </c>
      <c r="C3828" s="9">
        <v>9</v>
      </c>
      <c r="D3828" s="9" t="s">
        <v>5018</v>
      </c>
      <c r="E3828" s="9" t="s">
        <v>6398</v>
      </c>
      <c r="F3828" s="9">
        <v>0</v>
      </c>
      <c r="G3828" s="9">
        <v>10485</v>
      </c>
      <c r="H3828" s="9" t="s">
        <v>6398</v>
      </c>
      <c r="I3828" s="9" t="s">
        <v>7455</v>
      </c>
      <c r="J3828" s="9">
        <v>139</v>
      </c>
      <c r="K3828" s="9" t="s">
        <v>7486</v>
      </c>
      <c r="L3828" s="9" t="s">
        <v>7510</v>
      </c>
      <c r="M3828" s="9">
        <v>1336.25</v>
      </c>
      <c r="N3828" s="9">
        <v>599.16999999999996</v>
      </c>
      <c r="O3828" s="9">
        <v>1</v>
      </c>
      <c r="P3828" s="9"/>
      <c r="Q3828" s="9">
        <v>344</v>
      </c>
      <c r="R3828" s="9">
        <v>7</v>
      </c>
    </row>
    <row r="3829" spans="1:18" x14ac:dyDescent="0.3">
      <c r="A3829" s="9">
        <v>1217</v>
      </c>
      <c r="B3829" s="9" t="s">
        <v>3845</v>
      </c>
      <c r="C3829" s="9">
        <v>14</v>
      </c>
      <c r="D3829" s="9" t="s">
        <v>5018</v>
      </c>
      <c r="E3829" s="9" t="s">
        <v>6761</v>
      </c>
      <c r="F3829" s="9">
        <v>0</v>
      </c>
      <c r="G3829" s="9">
        <v>11130</v>
      </c>
      <c r="H3829" s="9" t="s">
        <v>6761</v>
      </c>
      <c r="I3829" s="9" t="s">
        <v>7455</v>
      </c>
      <c r="J3829" s="9">
        <v>147</v>
      </c>
      <c r="K3829" s="9" t="s">
        <v>7474</v>
      </c>
      <c r="L3829" s="9" t="s">
        <v>7509</v>
      </c>
      <c r="M3829" s="9">
        <v>405.46</v>
      </c>
      <c r="N3829" s="9">
        <v>221.38</v>
      </c>
      <c r="O3829" s="9">
        <v>3</v>
      </c>
      <c r="P3829" s="9">
        <v>0.1</v>
      </c>
      <c r="Q3829" s="9">
        <v>483</v>
      </c>
      <c r="R3829" s="9">
        <v>5</v>
      </c>
    </row>
    <row r="3830" spans="1:18" x14ac:dyDescent="0.3">
      <c r="A3830" s="9">
        <v>1928</v>
      </c>
      <c r="B3830" s="9" t="s">
        <v>3846</v>
      </c>
      <c r="C3830" s="9">
        <v>37</v>
      </c>
      <c r="D3830" s="9" t="s">
        <v>5019</v>
      </c>
      <c r="E3830" s="9" t="s">
        <v>5466</v>
      </c>
      <c r="F3830" s="9">
        <v>0</v>
      </c>
      <c r="G3830" s="9">
        <v>10566</v>
      </c>
      <c r="H3830" s="9" t="s">
        <v>5466</v>
      </c>
      <c r="I3830" s="9" t="s">
        <v>7457</v>
      </c>
      <c r="J3830" s="9">
        <v>143</v>
      </c>
      <c r="K3830" s="9" t="s">
        <v>7475</v>
      </c>
      <c r="L3830" s="9" t="s">
        <v>7507</v>
      </c>
      <c r="M3830" s="9">
        <v>627.54999999999995</v>
      </c>
      <c r="N3830" s="9">
        <v>268.60000000000002</v>
      </c>
      <c r="O3830" s="9">
        <v>4</v>
      </c>
      <c r="P3830" s="9"/>
      <c r="Q3830" s="9">
        <v>381</v>
      </c>
      <c r="R3830" s="9">
        <v>6</v>
      </c>
    </row>
    <row r="3831" spans="1:18" x14ac:dyDescent="0.3">
      <c r="A3831" s="9">
        <v>1631</v>
      </c>
      <c r="B3831" s="9" t="s">
        <v>3847</v>
      </c>
      <c r="C3831" s="9">
        <v>41</v>
      </c>
      <c r="D3831" s="9" t="s">
        <v>5023</v>
      </c>
      <c r="E3831" s="9" t="s">
        <v>7154</v>
      </c>
      <c r="F3831" s="9">
        <v>0</v>
      </c>
      <c r="G3831" s="9">
        <v>10245</v>
      </c>
      <c r="H3831" s="9" t="s">
        <v>7154</v>
      </c>
      <c r="I3831" s="9" t="s">
        <v>7456</v>
      </c>
      <c r="J3831" s="9">
        <v>118</v>
      </c>
      <c r="K3831" s="9" t="s">
        <v>7501</v>
      </c>
      <c r="L3831" s="9" t="s">
        <v>7509</v>
      </c>
      <c r="M3831" s="9">
        <v>527.22</v>
      </c>
      <c r="N3831" s="9">
        <v>335.15</v>
      </c>
      <c r="O3831" s="9">
        <v>5</v>
      </c>
      <c r="P3831" s="9"/>
      <c r="Q3831" s="9">
        <v>566</v>
      </c>
      <c r="R3831" s="9">
        <v>5</v>
      </c>
    </row>
    <row r="3832" spans="1:18" x14ac:dyDescent="0.3">
      <c r="A3832" s="9">
        <v>1950</v>
      </c>
      <c r="B3832" s="9" t="s">
        <v>3848</v>
      </c>
      <c r="C3832" s="9">
        <v>58</v>
      </c>
      <c r="D3832" s="9" t="s">
        <v>5021</v>
      </c>
      <c r="E3832" s="9" t="s">
        <v>5508</v>
      </c>
      <c r="F3832" s="9">
        <v>0</v>
      </c>
      <c r="G3832" s="9">
        <v>12982</v>
      </c>
      <c r="H3832" s="9" t="s">
        <v>5508</v>
      </c>
      <c r="I3832" s="9" t="s">
        <v>7457</v>
      </c>
      <c r="J3832" s="9">
        <v>146</v>
      </c>
      <c r="K3832" s="9" t="s">
        <v>7505</v>
      </c>
      <c r="L3832" s="9" t="s">
        <v>7507</v>
      </c>
      <c r="M3832" s="9">
        <v>1168.24</v>
      </c>
      <c r="N3832" s="9">
        <v>632.25</v>
      </c>
      <c r="O3832" s="9">
        <v>3</v>
      </c>
      <c r="P3832" s="9"/>
      <c r="Q3832" s="9">
        <v>421</v>
      </c>
      <c r="R3832" s="9">
        <v>4</v>
      </c>
    </row>
    <row r="3833" spans="1:18" x14ac:dyDescent="0.3">
      <c r="A3833" s="9">
        <v>1905</v>
      </c>
      <c r="B3833" s="9" t="s">
        <v>3849</v>
      </c>
      <c r="C3833" s="9">
        <v>41</v>
      </c>
      <c r="D3833" s="9" t="s">
        <v>5021</v>
      </c>
      <c r="E3833" s="9" t="s">
        <v>5603</v>
      </c>
      <c r="F3833" s="9">
        <v>0</v>
      </c>
      <c r="G3833" s="9">
        <v>10888</v>
      </c>
      <c r="H3833" s="9" t="s">
        <v>5603</v>
      </c>
      <c r="I3833" s="9" t="s">
        <v>7455</v>
      </c>
      <c r="J3833" s="9">
        <v>109</v>
      </c>
      <c r="K3833" s="9" t="s">
        <v>7466</v>
      </c>
      <c r="L3833" s="9" t="s">
        <v>7507</v>
      </c>
      <c r="M3833" s="9">
        <v>1378.87</v>
      </c>
      <c r="N3833" s="9">
        <v>736.44</v>
      </c>
      <c r="O3833" s="9">
        <v>2</v>
      </c>
      <c r="P3833" s="9"/>
      <c r="Q3833" s="9">
        <v>526</v>
      </c>
      <c r="R3833" s="9">
        <v>4</v>
      </c>
    </row>
    <row r="3834" spans="1:18" x14ac:dyDescent="0.3">
      <c r="A3834" s="9">
        <v>1174</v>
      </c>
      <c r="B3834" s="9" t="s">
        <v>3850</v>
      </c>
      <c r="C3834" s="9">
        <v>25</v>
      </c>
      <c r="D3834" s="9" t="s">
        <v>5019</v>
      </c>
      <c r="E3834" s="9" t="s">
        <v>6195</v>
      </c>
      <c r="F3834" s="9">
        <v>1</v>
      </c>
      <c r="G3834" s="9">
        <v>12211</v>
      </c>
      <c r="H3834" s="9" t="s">
        <v>6195</v>
      </c>
      <c r="I3834" s="9" t="s">
        <v>7455</v>
      </c>
      <c r="J3834" s="9">
        <v>105</v>
      </c>
      <c r="K3834" s="9" t="s">
        <v>7461</v>
      </c>
      <c r="L3834" s="9" t="s">
        <v>7510</v>
      </c>
      <c r="M3834" s="9">
        <v>1282.18</v>
      </c>
      <c r="N3834" s="9">
        <v>513.59</v>
      </c>
      <c r="O3834" s="9">
        <v>1</v>
      </c>
      <c r="P3834" s="9"/>
      <c r="Q3834" s="9">
        <v>626</v>
      </c>
      <c r="R3834" s="9">
        <v>4</v>
      </c>
    </row>
    <row r="3835" spans="1:18" x14ac:dyDescent="0.3">
      <c r="A3835" s="9">
        <v>1022</v>
      </c>
      <c r="B3835" s="9" t="s">
        <v>3851</v>
      </c>
      <c r="C3835" s="9">
        <v>49</v>
      </c>
      <c r="D3835" s="9" t="s">
        <v>5019</v>
      </c>
      <c r="E3835" s="9" t="s">
        <v>5763</v>
      </c>
      <c r="F3835" s="9">
        <v>0</v>
      </c>
      <c r="G3835" s="9">
        <v>12574</v>
      </c>
      <c r="H3835" s="9" t="s">
        <v>5763</v>
      </c>
      <c r="I3835" s="9" t="s">
        <v>7457</v>
      </c>
      <c r="J3835" s="9">
        <v>104</v>
      </c>
      <c r="K3835" s="9" t="s">
        <v>7499</v>
      </c>
      <c r="L3835" s="9" t="s">
        <v>7507</v>
      </c>
      <c r="M3835" s="9">
        <v>1206.67</v>
      </c>
      <c r="N3835" s="9">
        <v>778.74</v>
      </c>
      <c r="O3835" s="9">
        <v>1</v>
      </c>
      <c r="P3835" s="9"/>
      <c r="Q3835" s="9">
        <v>414</v>
      </c>
      <c r="R3835" s="9">
        <v>5</v>
      </c>
    </row>
    <row r="3836" spans="1:18" x14ac:dyDescent="0.3">
      <c r="A3836" s="9">
        <v>1234</v>
      </c>
      <c r="B3836" s="9" t="s">
        <v>3852</v>
      </c>
      <c r="C3836" s="9">
        <v>39</v>
      </c>
      <c r="D3836" s="9" t="s">
        <v>5023</v>
      </c>
      <c r="E3836" s="9" t="s">
        <v>6071</v>
      </c>
      <c r="F3836" s="9">
        <v>1</v>
      </c>
      <c r="G3836" s="9">
        <v>10000</v>
      </c>
      <c r="H3836" s="9" t="s">
        <v>6071</v>
      </c>
      <c r="I3836" s="9" t="s">
        <v>7457</v>
      </c>
      <c r="J3836" s="9">
        <v>144</v>
      </c>
      <c r="K3836" s="9" t="s">
        <v>7462</v>
      </c>
      <c r="L3836" s="9" t="s">
        <v>7507</v>
      </c>
      <c r="M3836" s="9">
        <v>1480.85</v>
      </c>
      <c r="N3836" s="9">
        <v>811.29</v>
      </c>
      <c r="O3836" s="9">
        <v>5</v>
      </c>
      <c r="P3836" s="9">
        <v>0.1</v>
      </c>
      <c r="Q3836" s="9">
        <v>1041</v>
      </c>
      <c r="R3836" s="9">
        <v>6</v>
      </c>
    </row>
    <row r="3837" spans="1:18" x14ac:dyDescent="0.3">
      <c r="A3837" s="9">
        <v>2036</v>
      </c>
      <c r="B3837" s="9" t="s">
        <v>3853</v>
      </c>
      <c r="C3837" s="9">
        <v>33</v>
      </c>
      <c r="D3837" s="9" t="s">
        <v>5018</v>
      </c>
      <c r="E3837" s="9" t="s">
        <v>6916</v>
      </c>
      <c r="F3837" s="9">
        <v>0</v>
      </c>
      <c r="G3837" s="9">
        <v>12910</v>
      </c>
      <c r="H3837" s="9" t="s">
        <v>6916</v>
      </c>
      <c r="I3837" s="9" t="s">
        <v>7456</v>
      </c>
      <c r="J3837" s="9">
        <v>129</v>
      </c>
      <c r="K3837" s="9" t="s">
        <v>7471</v>
      </c>
      <c r="L3837" s="9" t="s">
        <v>7508</v>
      </c>
      <c r="M3837" s="9">
        <v>1060.8599999999999</v>
      </c>
      <c r="N3837" s="9">
        <v>564.34</v>
      </c>
      <c r="O3837" s="9">
        <v>4</v>
      </c>
      <c r="P3837" s="9"/>
      <c r="Q3837" s="9">
        <v>386</v>
      </c>
      <c r="R3837" s="9">
        <v>6</v>
      </c>
    </row>
    <row r="3838" spans="1:18" x14ac:dyDescent="0.3">
      <c r="A3838" s="9">
        <v>2124</v>
      </c>
      <c r="B3838" s="9" t="s">
        <v>3854</v>
      </c>
      <c r="C3838" s="9">
        <v>15</v>
      </c>
      <c r="D3838" s="9" t="s">
        <v>5019</v>
      </c>
      <c r="E3838" s="9" t="s">
        <v>7190</v>
      </c>
      <c r="F3838" s="9">
        <v>0</v>
      </c>
      <c r="G3838" s="9">
        <v>12184</v>
      </c>
      <c r="H3838" s="9" t="s">
        <v>7190</v>
      </c>
      <c r="I3838" s="9" t="s">
        <v>7457</v>
      </c>
      <c r="J3838" s="9">
        <v>101</v>
      </c>
      <c r="K3838" s="9" t="s">
        <v>7478</v>
      </c>
      <c r="L3838" s="9" t="s">
        <v>7507</v>
      </c>
      <c r="M3838" s="9">
        <v>1139.03</v>
      </c>
      <c r="N3838" s="9">
        <v>715.78</v>
      </c>
      <c r="O3838" s="9">
        <v>4</v>
      </c>
      <c r="P3838" s="9">
        <v>0.1</v>
      </c>
      <c r="Q3838" s="9">
        <v>633</v>
      </c>
      <c r="R3838" s="9">
        <v>4</v>
      </c>
    </row>
    <row r="3839" spans="1:18" x14ac:dyDescent="0.3">
      <c r="A3839" s="9">
        <v>1928</v>
      </c>
      <c r="B3839" s="9" t="s">
        <v>3855</v>
      </c>
      <c r="C3839" s="9">
        <v>41</v>
      </c>
      <c r="D3839" s="9" t="s">
        <v>5020</v>
      </c>
      <c r="E3839" s="9" t="s">
        <v>5821</v>
      </c>
      <c r="F3839" s="9">
        <v>0</v>
      </c>
      <c r="G3839" s="9">
        <v>10150</v>
      </c>
      <c r="H3839" s="9" t="s">
        <v>5821</v>
      </c>
      <c r="I3839" s="9" t="s">
        <v>7457</v>
      </c>
      <c r="J3839" s="9">
        <v>130</v>
      </c>
      <c r="K3839" s="9" t="s">
        <v>7487</v>
      </c>
      <c r="L3839" s="9" t="s">
        <v>7508</v>
      </c>
      <c r="M3839" s="9">
        <v>1475.06</v>
      </c>
      <c r="N3839" s="9">
        <v>617.86</v>
      </c>
      <c r="O3839" s="9">
        <v>1</v>
      </c>
      <c r="P3839" s="9"/>
      <c r="Q3839" s="9">
        <v>381</v>
      </c>
      <c r="R3839" s="9">
        <v>6</v>
      </c>
    </row>
    <row r="3840" spans="1:18" x14ac:dyDescent="0.3">
      <c r="A3840" s="9">
        <v>1522</v>
      </c>
      <c r="B3840" s="9" t="s">
        <v>3856</v>
      </c>
      <c r="C3840" s="9">
        <v>43</v>
      </c>
      <c r="D3840" s="9" t="s">
        <v>5018</v>
      </c>
      <c r="E3840" s="9" t="s">
        <v>7099</v>
      </c>
      <c r="F3840" s="9">
        <v>0</v>
      </c>
      <c r="G3840" s="9">
        <v>13251</v>
      </c>
      <c r="H3840" s="9" t="s">
        <v>7099</v>
      </c>
      <c r="I3840" s="9" t="s">
        <v>7456</v>
      </c>
      <c r="J3840" s="9">
        <v>145</v>
      </c>
      <c r="K3840" s="9" t="s">
        <v>7470</v>
      </c>
      <c r="L3840" s="9" t="s">
        <v>7508</v>
      </c>
      <c r="M3840" s="9">
        <v>60.14</v>
      </c>
      <c r="N3840" s="9">
        <v>30.67</v>
      </c>
      <c r="O3840" s="9">
        <v>4</v>
      </c>
      <c r="P3840" s="9"/>
      <c r="Q3840" s="9">
        <v>332</v>
      </c>
      <c r="R3840" s="9">
        <v>2</v>
      </c>
    </row>
    <row r="3841" spans="1:18" x14ac:dyDescent="0.3">
      <c r="A3841" s="9">
        <v>2475</v>
      </c>
      <c r="B3841" s="9" t="s">
        <v>3857</v>
      </c>
      <c r="C3841" s="9">
        <v>25</v>
      </c>
      <c r="D3841" s="9" t="s">
        <v>5019</v>
      </c>
      <c r="E3841" s="9" t="s">
        <v>5578</v>
      </c>
      <c r="F3841" s="9">
        <v>0</v>
      </c>
      <c r="G3841" s="9">
        <v>13993</v>
      </c>
      <c r="H3841" s="9" t="s">
        <v>5578</v>
      </c>
      <c r="I3841" s="9" t="s">
        <v>7455</v>
      </c>
      <c r="J3841" s="9">
        <v>101</v>
      </c>
      <c r="K3841" s="9" t="s">
        <v>7478</v>
      </c>
      <c r="L3841" s="9" t="s">
        <v>7511</v>
      </c>
      <c r="M3841" s="9">
        <v>969.37</v>
      </c>
      <c r="N3841" s="9">
        <v>555.17999999999995</v>
      </c>
      <c r="O3841" s="9">
        <v>5</v>
      </c>
      <c r="P3841" s="9"/>
      <c r="Q3841" s="9">
        <v>1041</v>
      </c>
      <c r="R3841" s="9">
        <v>5</v>
      </c>
    </row>
    <row r="3842" spans="1:18" x14ac:dyDescent="0.3">
      <c r="A3842" s="9">
        <v>1430</v>
      </c>
      <c r="B3842" s="9" t="s">
        <v>3858</v>
      </c>
      <c r="C3842" s="9">
        <v>51</v>
      </c>
      <c r="D3842" s="9" t="s">
        <v>5020</v>
      </c>
      <c r="E3842" s="9" t="s">
        <v>6391</v>
      </c>
      <c r="F3842" s="9">
        <v>0</v>
      </c>
      <c r="G3842" s="9">
        <v>11767</v>
      </c>
      <c r="H3842" s="9" t="s">
        <v>6391</v>
      </c>
      <c r="I3842" s="9" t="s">
        <v>7456</v>
      </c>
      <c r="J3842" s="9">
        <v>103</v>
      </c>
      <c r="K3842" s="9" t="s">
        <v>7472</v>
      </c>
      <c r="L3842" s="9" t="s">
        <v>7511</v>
      </c>
      <c r="M3842" s="9">
        <v>1121.51</v>
      </c>
      <c r="N3842" s="9">
        <v>603.57000000000005</v>
      </c>
      <c r="O3842" s="9">
        <v>1</v>
      </c>
      <c r="P3842" s="9">
        <v>0.05</v>
      </c>
      <c r="Q3842" s="9">
        <v>466</v>
      </c>
      <c r="R3842" s="9">
        <v>3</v>
      </c>
    </row>
    <row r="3843" spans="1:18" x14ac:dyDescent="0.3">
      <c r="A3843" s="9">
        <v>1792</v>
      </c>
      <c r="B3843" s="9" t="s">
        <v>3859</v>
      </c>
      <c r="C3843" s="9">
        <v>49</v>
      </c>
      <c r="D3843" s="9" t="s">
        <v>5022</v>
      </c>
      <c r="E3843" s="9" t="s">
        <v>6370</v>
      </c>
      <c r="F3843" s="9">
        <v>1</v>
      </c>
      <c r="G3843" s="9">
        <v>13051</v>
      </c>
      <c r="H3843" s="9" t="s">
        <v>6370</v>
      </c>
      <c r="I3843" s="9" t="s">
        <v>7455</v>
      </c>
      <c r="J3843" s="9">
        <v>122</v>
      </c>
      <c r="K3843" s="9" t="s">
        <v>7465</v>
      </c>
      <c r="L3843" s="9" t="s">
        <v>7510</v>
      </c>
      <c r="M3843" s="9">
        <v>1380.85</v>
      </c>
      <c r="N3843" s="9">
        <v>627.58000000000004</v>
      </c>
      <c r="O3843" s="9">
        <v>4</v>
      </c>
      <c r="P3843" s="9">
        <v>0.2</v>
      </c>
      <c r="Q3843" s="9">
        <v>948</v>
      </c>
      <c r="R3843" s="9">
        <v>4</v>
      </c>
    </row>
    <row r="3844" spans="1:18" x14ac:dyDescent="0.3">
      <c r="A3844" s="9">
        <v>1532</v>
      </c>
      <c r="B3844" s="9" t="s">
        <v>3860</v>
      </c>
      <c r="C3844" s="9">
        <v>40</v>
      </c>
      <c r="D3844" s="9" t="s">
        <v>5023</v>
      </c>
      <c r="E3844" s="9" t="s">
        <v>5963</v>
      </c>
      <c r="F3844" s="9">
        <v>0</v>
      </c>
      <c r="G3844" s="9">
        <v>11510</v>
      </c>
      <c r="H3844" s="9" t="s">
        <v>5963</v>
      </c>
      <c r="I3844" s="9" t="s">
        <v>7455</v>
      </c>
      <c r="J3844" s="9">
        <v>108</v>
      </c>
      <c r="K3844" s="9" t="s">
        <v>7496</v>
      </c>
      <c r="L3844" s="9" t="s">
        <v>7510</v>
      </c>
      <c r="M3844" s="9">
        <v>1331.57</v>
      </c>
      <c r="N3844" s="9">
        <v>652.17999999999995</v>
      </c>
      <c r="O3844" s="9">
        <v>3</v>
      </c>
      <c r="P3844" s="9">
        <v>0.1</v>
      </c>
      <c r="Q3844" s="9">
        <v>547</v>
      </c>
      <c r="R3844" s="9">
        <v>3</v>
      </c>
    </row>
    <row r="3845" spans="1:18" x14ac:dyDescent="0.3">
      <c r="A3845" s="9">
        <v>1978</v>
      </c>
      <c r="B3845" s="9" t="s">
        <v>3861</v>
      </c>
      <c r="C3845" s="9">
        <v>40</v>
      </c>
      <c r="D3845" s="9" t="s">
        <v>5020</v>
      </c>
      <c r="E3845" s="9" t="s">
        <v>6177</v>
      </c>
      <c r="F3845" s="9">
        <v>1</v>
      </c>
      <c r="G3845" s="9">
        <v>13771</v>
      </c>
      <c r="H3845" s="9" t="s">
        <v>6177</v>
      </c>
      <c r="I3845" s="9" t="s">
        <v>7457</v>
      </c>
      <c r="J3845" s="9">
        <v>118</v>
      </c>
      <c r="K3845" s="9" t="s">
        <v>7501</v>
      </c>
      <c r="L3845" s="9" t="s">
        <v>7510</v>
      </c>
      <c r="M3845" s="9">
        <v>1270.8399999999999</v>
      </c>
      <c r="N3845" s="9">
        <v>622.79</v>
      </c>
      <c r="O3845" s="9">
        <v>3</v>
      </c>
      <c r="P3845" s="9"/>
      <c r="Q3845" s="9">
        <v>1541</v>
      </c>
      <c r="R3845" s="9">
        <v>1</v>
      </c>
    </row>
    <row r="3846" spans="1:18" x14ac:dyDescent="0.3">
      <c r="A3846" s="9">
        <v>2316</v>
      </c>
      <c r="B3846" s="9" t="s">
        <v>3862</v>
      </c>
      <c r="C3846" s="9">
        <v>54</v>
      </c>
      <c r="D3846" s="9" t="s">
        <v>5019</v>
      </c>
      <c r="E3846" s="9" t="s">
        <v>6435</v>
      </c>
      <c r="F3846" s="9">
        <v>0</v>
      </c>
      <c r="G3846" s="9">
        <v>13089</v>
      </c>
      <c r="H3846" s="9" t="s">
        <v>6435</v>
      </c>
      <c r="I3846" s="9" t="s">
        <v>7457</v>
      </c>
      <c r="J3846" s="9">
        <v>125</v>
      </c>
      <c r="K3846" s="9" t="s">
        <v>7479</v>
      </c>
      <c r="L3846" s="9" t="s">
        <v>7507</v>
      </c>
      <c r="M3846" s="9">
        <v>1421.4</v>
      </c>
      <c r="N3846" s="9">
        <v>991.56</v>
      </c>
      <c r="O3846" s="9">
        <v>4</v>
      </c>
      <c r="P3846" s="9"/>
      <c r="Q3846" s="9">
        <v>512</v>
      </c>
      <c r="R3846" s="9">
        <v>4</v>
      </c>
    </row>
    <row r="3847" spans="1:18" x14ac:dyDescent="0.3">
      <c r="A3847" s="9">
        <v>1809</v>
      </c>
      <c r="B3847" s="9" t="s">
        <v>3863</v>
      </c>
      <c r="C3847" s="9">
        <v>45</v>
      </c>
      <c r="D3847" s="9" t="s">
        <v>5021</v>
      </c>
      <c r="E3847" s="9" t="s">
        <v>5615</v>
      </c>
      <c r="F3847" s="9">
        <v>1</v>
      </c>
      <c r="G3847" s="9">
        <v>11248</v>
      </c>
      <c r="H3847" s="9" t="s">
        <v>5615</v>
      </c>
      <c r="I3847" s="9" t="s">
        <v>7457</v>
      </c>
      <c r="J3847" s="9">
        <v>148</v>
      </c>
      <c r="K3847" s="9" t="s">
        <v>7491</v>
      </c>
      <c r="L3847" s="9" t="s">
        <v>7509</v>
      </c>
      <c r="M3847" s="9">
        <v>829.2</v>
      </c>
      <c r="N3847" s="9">
        <v>412.82</v>
      </c>
      <c r="O3847" s="9">
        <v>3</v>
      </c>
      <c r="P3847" s="9"/>
      <c r="Q3847" s="9">
        <v>1260</v>
      </c>
      <c r="R3847" s="9">
        <v>1</v>
      </c>
    </row>
    <row r="3848" spans="1:18" x14ac:dyDescent="0.3">
      <c r="A3848" s="9">
        <v>1912</v>
      </c>
      <c r="B3848" s="9" t="s">
        <v>3864</v>
      </c>
      <c r="C3848" s="9">
        <v>29</v>
      </c>
      <c r="D3848" s="9" t="s">
        <v>5019</v>
      </c>
      <c r="E3848" s="9" t="s">
        <v>7191</v>
      </c>
      <c r="F3848" s="9">
        <v>0</v>
      </c>
      <c r="G3848" s="9">
        <v>11128</v>
      </c>
      <c r="H3848" s="9" t="s">
        <v>7191</v>
      </c>
      <c r="I3848" s="9" t="s">
        <v>7457</v>
      </c>
      <c r="J3848" s="9">
        <v>120</v>
      </c>
      <c r="K3848" s="9" t="s">
        <v>7488</v>
      </c>
      <c r="L3848" s="9" t="s">
        <v>7507</v>
      </c>
      <c r="M3848" s="9">
        <v>60.03</v>
      </c>
      <c r="N3848" s="9">
        <v>27.71</v>
      </c>
      <c r="O3848" s="9">
        <v>5</v>
      </c>
      <c r="P3848" s="9"/>
      <c r="Q3848" s="9">
        <v>507</v>
      </c>
      <c r="R3848" s="9">
        <v>3</v>
      </c>
    </row>
    <row r="3849" spans="1:18" x14ac:dyDescent="0.3">
      <c r="A3849" s="9">
        <v>2124</v>
      </c>
      <c r="B3849" s="9" t="s">
        <v>3865</v>
      </c>
      <c r="C3849" s="9">
        <v>37</v>
      </c>
      <c r="D3849" s="9" t="s">
        <v>5021</v>
      </c>
      <c r="E3849" s="9" t="s">
        <v>7192</v>
      </c>
      <c r="F3849" s="9">
        <v>0</v>
      </c>
      <c r="G3849" s="9">
        <v>10998</v>
      </c>
      <c r="H3849" s="9" t="s">
        <v>7192</v>
      </c>
      <c r="I3849" s="9" t="s">
        <v>7457</v>
      </c>
      <c r="J3849" s="9">
        <v>131</v>
      </c>
      <c r="K3849" s="9" t="s">
        <v>7504</v>
      </c>
      <c r="L3849" s="9" t="s">
        <v>7509</v>
      </c>
      <c r="M3849" s="9">
        <v>66.03</v>
      </c>
      <c r="N3849" s="9">
        <v>42.71</v>
      </c>
      <c r="O3849" s="9">
        <v>2</v>
      </c>
      <c r="P3849" s="9"/>
      <c r="Q3849" s="9">
        <v>633</v>
      </c>
      <c r="R3849" s="9">
        <v>4</v>
      </c>
    </row>
    <row r="3850" spans="1:18" x14ac:dyDescent="0.3">
      <c r="A3850" s="9">
        <v>2327</v>
      </c>
      <c r="B3850" s="9" t="s">
        <v>3866</v>
      </c>
      <c r="C3850" s="9">
        <v>48</v>
      </c>
      <c r="D3850" s="9" t="s">
        <v>5023</v>
      </c>
      <c r="E3850" s="9" t="s">
        <v>6698</v>
      </c>
      <c r="F3850" s="9">
        <v>0</v>
      </c>
      <c r="G3850" s="9">
        <v>13789</v>
      </c>
      <c r="H3850" s="9" t="s">
        <v>6698</v>
      </c>
      <c r="I3850" s="9" t="s">
        <v>7455</v>
      </c>
      <c r="J3850" s="9">
        <v>130</v>
      </c>
      <c r="K3850" s="9" t="s">
        <v>7487</v>
      </c>
      <c r="L3850" s="9" t="s">
        <v>7507</v>
      </c>
      <c r="M3850" s="9">
        <v>839.73</v>
      </c>
      <c r="N3850" s="9">
        <v>441.99</v>
      </c>
      <c r="O3850" s="9">
        <v>5</v>
      </c>
      <c r="P3850" s="9"/>
      <c r="Q3850" s="9">
        <v>365</v>
      </c>
      <c r="R3850" s="9">
        <v>7</v>
      </c>
    </row>
    <row r="3851" spans="1:18" x14ac:dyDescent="0.3">
      <c r="A3851" s="9">
        <v>1870</v>
      </c>
      <c r="B3851" s="9" t="s">
        <v>3867</v>
      </c>
      <c r="C3851" s="9">
        <v>9</v>
      </c>
      <c r="D3851" s="9" t="s">
        <v>5023</v>
      </c>
      <c r="E3851" s="9" t="s">
        <v>5803</v>
      </c>
      <c r="F3851" s="9">
        <v>0</v>
      </c>
      <c r="G3851" s="9">
        <v>10697</v>
      </c>
      <c r="H3851" s="9" t="s">
        <v>5803</v>
      </c>
      <c r="I3851" s="9" t="s">
        <v>7456</v>
      </c>
      <c r="J3851" s="9">
        <v>116</v>
      </c>
      <c r="K3851" s="9" t="s">
        <v>7480</v>
      </c>
      <c r="L3851" s="9" t="s">
        <v>7510</v>
      </c>
      <c r="M3851" s="9">
        <v>681.14</v>
      </c>
      <c r="N3851" s="9">
        <v>363.16</v>
      </c>
      <c r="O3851" s="9">
        <v>5</v>
      </c>
      <c r="P3851" s="9"/>
      <c r="Q3851" s="9">
        <v>694</v>
      </c>
      <c r="R3851" s="9">
        <v>4</v>
      </c>
    </row>
    <row r="3852" spans="1:18" x14ac:dyDescent="0.3">
      <c r="A3852" s="9">
        <v>1539</v>
      </c>
      <c r="B3852" s="9" t="s">
        <v>3868</v>
      </c>
      <c r="C3852" s="9">
        <v>26</v>
      </c>
      <c r="D3852" s="9" t="s">
        <v>5018</v>
      </c>
      <c r="E3852" s="9" t="s">
        <v>7193</v>
      </c>
      <c r="F3852" s="9">
        <v>0</v>
      </c>
      <c r="G3852" s="9">
        <v>11088</v>
      </c>
      <c r="H3852" s="9" t="s">
        <v>7193</v>
      </c>
      <c r="I3852" s="9" t="s">
        <v>7457</v>
      </c>
      <c r="J3852" s="9">
        <v>102</v>
      </c>
      <c r="K3852" s="9" t="s">
        <v>7494</v>
      </c>
      <c r="L3852" s="9" t="s">
        <v>7511</v>
      </c>
      <c r="M3852" s="9">
        <v>704.31</v>
      </c>
      <c r="N3852" s="9">
        <v>397.7</v>
      </c>
      <c r="O3852" s="9">
        <v>4</v>
      </c>
      <c r="P3852" s="9"/>
      <c r="Q3852" s="9">
        <v>597</v>
      </c>
      <c r="R3852" s="9">
        <v>6</v>
      </c>
    </row>
    <row r="3853" spans="1:18" x14ac:dyDescent="0.3">
      <c r="A3853" s="9">
        <v>2023</v>
      </c>
      <c r="B3853" s="9" t="s">
        <v>3869</v>
      </c>
      <c r="C3853" s="9">
        <v>50</v>
      </c>
      <c r="D3853" s="9" t="s">
        <v>5018</v>
      </c>
      <c r="E3853" s="9" t="s">
        <v>7194</v>
      </c>
      <c r="F3853" s="9">
        <v>0</v>
      </c>
      <c r="G3853" s="9">
        <v>12380</v>
      </c>
      <c r="H3853" s="9" t="s">
        <v>7194</v>
      </c>
      <c r="I3853" s="9" t="s">
        <v>7455</v>
      </c>
      <c r="J3853" s="9">
        <v>117</v>
      </c>
      <c r="K3853" s="9" t="s">
        <v>7483</v>
      </c>
      <c r="L3853" s="9" t="s">
        <v>7509</v>
      </c>
      <c r="M3853" s="9">
        <v>630.59</v>
      </c>
      <c r="N3853" s="9">
        <v>364.93</v>
      </c>
      <c r="O3853" s="9">
        <v>5</v>
      </c>
      <c r="P3853" s="9"/>
      <c r="Q3853" s="9">
        <v>599</v>
      </c>
      <c r="R3853" s="9">
        <v>3</v>
      </c>
    </row>
    <row r="3854" spans="1:18" x14ac:dyDescent="0.3">
      <c r="A3854" s="9">
        <v>2378</v>
      </c>
      <c r="B3854" s="9" t="s">
        <v>3870</v>
      </c>
      <c r="C3854" s="9">
        <v>58</v>
      </c>
      <c r="D3854" s="9" t="s">
        <v>5021</v>
      </c>
      <c r="E3854" s="9" t="s">
        <v>6127</v>
      </c>
      <c r="F3854" s="9">
        <v>0</v>
      </c>
      <c r="G3854" s="9">
        <v>12419</v>
      </c>
      <c r="H3854" s="9" t="s">
        <v>6127</v>
      </c>
      <c r="I3854" s="9" t="s">
        <v>7457</v>
      </c>
      <c r="J3854" s="9">
        <v>110</v>
      </c>
      <c r="K3854" s="9" t="s">
        <v>7493</v>
      </c>
      <c r="L3854" s="9" t="s">
        <v>7508</v>
      </c>
      <c r="M3854" s="9">
        <v>1380.7</v>
      </c>
      <c r="N3854" s="9">
        <v>796.89</v>
      </c>
      <c r="O3854" s="9">
        <v>4</v>
      </c>
      <c r="P3854" s="9">
        <v>0.05</v>
      </c>
      <c r="Q3854" s="9">
        <v>351</v>
      </c>
      <c r="R3854" s="9">
        <v>4</v>
      </c>
    </row>
    <row r="3855" spans="1:18" x14ac:dyDescent="0.3">
      <c r="A3855" s="9">
        <v>2326</v>
      </c>
      <c r="B3855" s="9" t="s">
        <v>3871</v>
      </c>
      <c r="C3855" s="9">
        <v>55</v>
      </c>
      <c r="D3855" s="9" t="s">
        <v>5021</v>
      </c>
      <c r="E3855" s="9" t="s">
        <v>6600</v>
      </c>
      <c r="F3855" s="9">
        <v>0</v>
      </c>
      <c r="G3855" s="9">
        <v>11230</v>
      </c>
      <c r="H3855" s="9" t="s">
        <v>6600</v>
      </c>
      <c r="I3855" s="9" t="s">
        <v>7456</v>
      </c>
      <c r="J3855" s="9">
        <v>107</v>
      </c>
      <c r="K3855" s="9" t="s">
        <v>7485</v>
      </c>
      <c r="L3855" s="9" t="s">
        <v>7509</v>
      </c>
      <c r="M3855" s="9">
        <v>570.79999999999995</v>
      </c>
      <c r="N3855" s="9">
        <v>234.23</v>
      </c>
      <c r="O3855" s="9">
        <v>1</v>
      </c>
      <c r="P3855" s="9"/>
      <c r="Q3855" s="9">
        <v>391</v>
      </c>
      <c r="R3855" s="9">
        <v>7</v>
      </c>
    </row>
    <row r="3856" spans="1:18" x14ac:dyDescent="0.3">
      <c r="A3856" s="9">
        <v>1226</v>
      </c>
      <c r="B3856" s="9" t="s">
        <v>3872</v>
      </c>
      <c r="C3856" s="9">
        <v>53</v>
      </c>
      <c r="D3856" s="9" t="s">
        <v>5023</v>
      </c>
      <c r="E3856" s="9" t="s">
        <v>5389</v>
      </c>
      <c r="F3856" s="9">
        <v>0</v>
      </c>
      <c r="G3856" s="9">
        <v>13300</v>
      </c>
      <c r="H3856" s="9" t="s">
        <v>5389</v>
      </c>
      <c r="I3856" s="9" t="s">
        <v>7455</v>
      </c>
      <c r="J3856" s="9">
        <v>142</v>
      </c>
      <c r="K3856" s="9" t="s">
        <v>7500</v>
      </c>
      <c r="L3856" s="9" t="s">
        <v>7512</v>
      </c>
      <c r="M3856" s="9">
        <v>1291.53</v>
      </c>
      <c r="N3856" s="9">
        <v>833.88</v>
      </c>
      <c r="O3856" s="9">
        <v>4</v>
      </c>
      <c r="P3856" s="9"/>
      <c r="Q3856" s="9">
        <v>776</v>
      </c>
      <c r="R3856" s="9">
        <v>6</v>
      </c>
    </row>
    <row r="3857" spans="1:18" x14ac:dyDescent="0.3">
      <c r="A3857" s="9">
        <v>2259</v>
      </c>
      <c r="B3857" s="9" t="s">
        <v>3873</v>
      </c>
      <c r="C3857" s="9">
        <v>41</v>
      </c>
      <c r="D3857" s="9" t="s">
        <v>5020</v>
      </c>
      <c r="E3857" s="9" t="s">
        <v>6763</v>
      </c>
      <c r="F3857" s="9">
        <v>0</v>
      </c>
      <c r="G3857" s="9">
        <v>12628</v>
      </c>
      <c r="H3857" s="9" t="s">
        <v>6763</v>
      </c>
      <c r="I3857" s="9" t="s">
        <v>7456</v>
      </c>
      <c r="J3857" s="9">
        <v>109</v>
      </c>
      <c r="K3857" s="9" t="s">
        <v>7466</v>
      </c>
      <c r="L3857" s="9" t="s">
        <v>7507</v>
      </c>
      <c r="M3857" s="9">
        <v>1359.15</v>
      </c>
      <c r="N3857" s="9">
        <v>623.11</v>
      </c>
      <c r="O3857" s="9">
        <v>4</v>
      </c>
      <c r="P3857" s="9"/>
      <c r="Q3857" s="9">
        <v>413</v>
      </c>
      <c r="R3857" s="9">
        <v>2</v>
      </c>
    </row>
    <row r="3858" spans="1:18" x14ac:dyDescent="0.3">
      <c r="A3858" s="9">
        <v>1872</v>
      </c>
      <c r="B3858" s="9" t="s">
        <v>3874</v>
      </c>
      <c r="C3858" s="9">
        <v>24</v>
      </c>
      <c r="D3858" s="9" t="s">
        <v>5021</v>
      </c>
      <c r="E3858" s="9" t="s">
        <v>5044</v>
      </c>
      <c r="F3858" s="9">
        <v>0</v>
      </c>
      <c r="G3858" s="9">
        <v>13213</v>
      </c>
      <c r="H3858" s="9" t="s">
        <v>5044</v>
      </c>
      <c r="I3858" s="9" t="s">
        <v>7457</v>
      </c>
      <c r="J3858" s="9">
        <v>117</v>
      </c>
      <c r="K3858" s="9" t="s">
        <v>7483</v>
      </c>
      <c r="L3858" s="9" t="s">
        <v>7510</v>
      </c>
      <c r="M3858" s="9">
        <v>774.28</v>
      </c>
      <c r="N3858" s="9">
        <v>377.62</v>
      </c>
      <c r="O3858" s="9">
        <v>1</v>
      </c>
      <c r="P3858" s="9"/>
      <c r="Q3858" s="9">
        <v>403</v>
      </c>
      <c r="R3858" s="9">
        <v>5</v>
      </c>
    </row>
    <row r="3859" spans="1:18" x14ac:dyDescent="0.3">
      <c r="A3859" s="9">
        <v>1891</v>
      </c>
      <c r="B3859" s="9" t="s">
        <v>3875</v>
      </c>
      <c r="C3859" s="9">
        <v>37</v>
      </c>
      <c r="D3859" s="9" t="s">
        <v>5021</v>
      </c>
      <c r="E3859" s="9" t="s">
        <v>6115</v>
      </c>
      <c r="F3859" s="9">
        <v>0</v>
      </c>
      <c r="G3859" s="9">
        <v>13789</v>
      </c>
      <c r="H3859" s="9" t="s">
        <v>6115</v>
      </c>
      <c r="I3859" s="9" t="s">
        <v>7455</v>
      </c>
      <c r="J3859" s="9">
        <v>109</v>
      </c>
      <c r="K3859" s="9" t="s">
        <v>7466</v>
      </c>
      <c r="L3859" s="9" t="s">
        <v>7508</v>
      </c>
      <c r="M3859" s="9">
        <v>698.06</v>
      </c>
      <c r="N3859" s="9">
        <v>315.54000000000002</v>
      </c>
      <c r="O3859" s="9">
        <v>2</v>
      </c>
      <c r="P3859" s="9"/>
      <c r="Q3859" s="9">
        <v>431</v>
      </c>
      <c r="R3859" s="9">
        <v>5</v>
      </c>
    </row>
    <row r="3860" spans="1:18" x14ac:dyDescent="0.3">
      <c r="A3860" s="9">
        <v>2478</v>
      </c>
      <c r="B3860" s="9" t="s">
        <v>3876</v>
      </c>
      <c r="C3860" s="9">
        <v>10</v>
      </c>
      <c r="D3860" s="9" t="s">
        <v>5020</v>
      </c>
      <c r="E3860" s="9" t="s">
        <v>6244</v>
      </c>
      <c r="F3860" s="9">
        <v>0</v>
      </c>
      <c r="G3860" s="9">
        <v>10685</v>
      </c>
      <c r="H3860" s="9" t="s">
        <v>6244</v>
      </c>
      <c r="I3860" s="9" t="s">
        <v>7456</v>
      </c>
      <c r="J3860" s="9">
        <v>109</v>
      </c>
      <c r="K3860" s="9" t="s">
        <v>7466</v>
      </c>
      <c r="L3860" s="9" t="s">
        <v>7507</v>
      </c>
      <c r="M3860" s="9">
        <v>1153.48</v>
      </c>
      <c r="N3860" s="9">
        <v>726.83</v>
      </c>
      <c r="O3860" s="9">
        <v>1</v>
      </c>
      <c r="P3860" s="9">
        <v>0.1</v>
      </c>
      <c r="Q3860" s="9">
        <v>653</v>
      </c>
      <c r="R3860" s="9">
        <v>5</v>
      </c>
    </row>
    <row r="3861" spans="1:18" x14ac:dyDescent="0.3">
      <c r="A3861" s="9">
        <v>2036</v>
      </c>
      <c r="B3861" s="9" t="s">
        <v>3877</v>
      </c>
      <c r="C3861" s="9">
        <v>59</v>
      </c>
      <c r="D3861" s="9" t="s">
        <v>5018</v>
      </c>
      <c r="E3861" s="9" t="s">
        <v>6213</v>
      </c>
      <c r="F3861" s="9">
        <v>0</v>
      </c>
      <c r="G3861" s="9">
        <v>12756</v>
      </c>
      <c r="H3861" s="9" t="s">
        <v>6213</v>
      </c>
      <c r="I3861" s="9" t="s">
        <v>7457</v>
      </c>
      <c r="J3861" s="9">
        <v>137</v>
      </c>
      <c r="K3861" s="9" t="s">
        <v>7484</v>
      </c>
      <c r="L3861" s="9" t="s">
        <v>7509</v>
      </c>
      <c r="M3861" s="9">
        <v>1076.56</v>
      </c>
      <c r="N3861" s="9">
        <v>619.13</v>
      </c>
      <c r="O3861" s="9">
        <v>4</v>
      </c>
      <c r="P3861" s="9"/>
      <c r="Q3861" s="9">
        <v>386</v>
      </c>
      <c r="R3861" s="9">
        <v>6</v>
      </c>
    </row>
    <row r="3862" spans="1:18" x14ac:dyDescent="0.3">
      <c r="A3862" s="9">
        <v>1209</v>
      </c>
      <c r="B3862" s="9" t="s">
        <v>3878</v>
      </c>
      <c r="C3862" s="9">
        <v>27</v>
      </c>
      <c r="D3862" s="9" t="s">
        <v>5018</v>
      </c>
      <c r="E3862" s="9" t="s">
        <v>7195</v>
      </c>
      <c r="F3862" s="9">
        <v>0</v>
      </c>
      <c r="G3862" s="9">
        <v>13402</v>
      </c>
      <c r="H3862" s="9" t="s">
        <v>7195</v>
      </c>
      <c r="I3862" s="9" t="s">
        <v>7457</v>
      </c>
      <c r="J3862" s="9">
        <v>124</v>
      </c>
      <c r="K3862" s="9" t="s">
        <v>7497</v>
      </c>
      <c r="L3862" s="9" t="s">
        <v>7507</v>
      </c>
      <c r="M3862" s="9">
        <v>526.38</v>
      </c>
      <c r="N3862" s="9">
        <v>329.82</v>
      </c>
      <c r="O3862" s="9">
        <v>3</v>
      </c>
      <c r="P3862" s="9"/>
      <c r="Q3862" s="9">
        <v>649</v>
      </c>
      <c r="R3862" s="9">
        <v>5</v>
      </c>
    </row>
    <row r="3863" spans="1:18" x14ac:dyDescent="0.3">
      <c r="A3863" s="9">
        <v>1740</v>
      </c>
      <c r="B3863" s="9" t="s">
        <v>3879</v>
      </c>
      <c r="C3863" s="9">
        <v>31</v>
      </c>
      <c r="D3863" s="9" t="s">
        <v>5021</v>
      </c>
      <c r="E3863" s="9" t="s">
        <v>5544</v>
      </c>
      <c r="F3863" s="9">
        <v>1</v>
      </c>
      <c r="G3863" s="9">
        <v>10927</v>
      </c>
      <c r="H3863" s="9" t="s">
        <v>5544</v>
      </c>
      <c r="I3863" s="9" t="s">
        <v>7455</v>
      </c>
      <c r="J3863" s="9">
        <v>139</v>
      </c>
      <c r="K3863" s="9" t="s">
        <v>7486</v>
      </c>
      <c r="L3863" s="9" t="s">
        <v>7510</v>
      </c>
      <c r="M3863" s="9">
        <v>198.69</v>
      </c>
      <c r="N3863" s="9">
        <v>118.42</v>
      </c>
      <c r="O3863" s="9">
        <v>4</v>
      </c>
      <c r="P3863" s="9"/>
      <c r="Q3863" s="9">
        <v>585</v>
      </c>
      <c r="R3863" s="9">
        <v>2</v>
      </c>
    </row>
    <row r="3864" spans="1:18" x14ac:dyDescent="0.3">
      <c r="A3864" s="9">
        <v>1396</v>
      </c>
      <c r="B3864" s="9" t="s">
        <v>3880</v>
      </c>
      <c r="C3864" s="9">
        <v>55</v>
      </c>
      <c r="D3864" s="9" t="s">
        <v>5018</v>
      </c>
      <c r="E3864" s="9" t="s">
        <v>5487</v>
      </c>
      <c r="F3864" s="9">
        <v>0</v>
      </c>
      <c r="G3864" s="9">
        <v>11842</v>
      </c>
      <c r="H3864" s="9" t="s">
        <v>5487</v>
      </c>
      <c r="I3864" s="9" t="s">
        <v>7457</v>
      </c>
      <c r="J3864" s="9">
        <v>111</v>
      </c>
      <c r="K3864" s="9" t="s">
        <v>7476</v>
      </c>
      <c r="L3864" s="9" t="s">
        <v>7508</v>
      </c>
      <c r="M3864" s="9">
        <v>434.04</v>
      </c>
      <c r="N3864" s="9">
        <v>187.18</v>
      </c>
      <c r="O3864" s="9">
        <v>1</v>
      </c>
      <c r="P3864" s="9"/>
      <c r="Q3864" s="9">
        <v>384</v>
      </c>
      <c r="R3864" s="9">
        <v>7</v>
      </c>
    </row>
    <row r="3865" spans="1:18" x14ac:dyDescent="0.3">
      <c r="A3865" s="9">
        <v>2123</v>
      </c>
      <c r="B3865" s="9" t="s">
        <v>3881</v>
      </c>
      <c r="C3865" s="9">
        <v>15</v>
      </c>
      <c r="D3865" s="9" t="s">
        <v>5018</v>
      </c>
      <c r="E3865" s="9" t="s">
        <v>6029</v>
      </c>
      <c r="F3865" s="9">
        <v>1</v>
      </c>
      <c r="G3865" s="9">
        <v>11732</v>
      </c>
      <c r="H3865" s="9" t="s">
        <v>6029</v>
      </c>
      <c r="I3865" s="9" t="s">
        <v>7456</v>
      </c>
      <c r="J3865" s="9">
        <v>108</v>
      </c>
      <c r="K3865" s="9" t="s">
        <v>7496</v>
      </c>
      <c r="L3865" s="9" t="s">
        <v>7507</v>
      </c>
      <c r="M3865" s="9">
        <v>239.99</v>
      </c>
      <c r="N3865" s="9">
        <v>117.7</v>
      </c>
      <c r="O3865" s="9">
        <v>4</v>
      </c>
      <c r="P3865" s="9"/>
      <c r="Q3865" s="9">
        <v>1257</v>
      </c>
      <c r="R3865" s="9">
        <v>5</v>
      </c>
    </row>
    <row r="3866" spans="1:18" x14ac:dyDescent="0.3">
      <c r="A3866" s="9">
        <v>1030</v>
      </c>
      <c r="B3866" s="9" t="s">
        <v>3882</v>
      </c>
      <c r="C3866" s="9">
        <v>22</v>
      </c>
      <c r="D3866" s="9" t="s">
        <v>5022</v>
      </c>
      <c r="E3866" s="9" t="s">
        <v>6458</v>
      </c>
      <c r="F3866" s="9">
        <v>0</v>
      </c>
      <c r="G3866" s="9">
        <v>10739</v>
      </c>
      <c r="H3866" s="9" t="s">
        <v>6458</v>
      </c>
      <c r="I3866" s="9" t="s">
        <v>7457</v>
      </c>
      <c r="J3866" s="9">
        <v>125</v>
      </c>
      <c r="K3866" s="9" t="s">
        <v>7479</v>
      </c>
      <c r="L3866" s="9" t="s">
        <v>7509</v>
      </c>
      <c r="M3866" s="9">
        <v>477.36</v>
      </c>
      <c r="N3866" s="9">
        <v>263.58999999999997</v>
      </c>
      <c r="O3866" s="9">
        <v>1</v>
      </c>
      <c r="P3866" s="9"/>
      <c r="Q3866" s="9">
        <v>487</v>
      </c>
      <c r="R3866" s="9">
        <v>2</v>
      </c>
    </row>
    <row r="3867" spans="1:18" x14ac:dyDescent="0.3">
      <c r="A3867" s="9">
        <v>1897</v>
      </c>
      <c r="B3867" s="9" t="s">
        <v>3883</v>
      </c>
      <c r="C3867" s="9">
        <v>44</v>
      </c>
      <c r="D3867" s="9" t="s">
        <v>5018</v>
      </c>
      <c r="E3867" s="9" t="s">
        <v>6474</v>
      </c>
      <c r="F3867" s="9">
        <v>1</v>
      </c>
      <c r="G3867" s="9">
        <v>10270</v>
      </c>
      <c r="H3867" s="9" t="s">
        <v>6474</v>
      </c>
      <c r="I3867" s="9" t="s">
        <v>7456</v>
      </c>
      <c r="J3867" s="9">
        <v>146</v>
      </c>
      <c r="K3867" s="9" t="s">
        <v>7505</v>
      </c>
      <c r="L3867" s="9" t="s">
        <v>7507</v>
      </c>
      <c r="M3867" s="9">
        <v>429.64</v>
      </c>
      <c r="N3867" s="9">
        <v>211.16</v>
      </c>
      <c r="O3867" s="9">
        <v>5</v>
      </c>
      <c r="P3867" s="9"/>
      <c r="Q3867" s="9">
        <v>1003</v>
      </c>
      <c r="R3867" s="9">
        <v>4</v>
      </c>
    </row>
    <row r="3868" spans="1:18" x14ac:dyDescent="0.3">
      <c r="A3868" s="9">
        <v>1648</v>
      </c>
      <c r="B3868" s="9" t="s">
        <v>3884</v>
      </c>
      <c r="C3868" s="9">
        <v>47</v>
      </c>
      <c r="D3868" s="9" t="s">
        <v>5023</v>
      </c>
      <c r="E3868" s="9" t="s">
        <v>6466</v>
      </c>
      <c r="F3868" s="9">
        <v>0</v>
      </c>
      <c r="G3868" s="9">
        <v>11972</v>
      </c>
      <c r="H3868" s="9" t="s">
        <v>6466</v>
      </c>
      <c r="I3868" s="9" t="s">
        <v>7456</v>
      </c>
      <c r="J3868" s="9">
        <v>102</v>
      </c>
      <c r="K3868" s="9" t="s">
        <v>7494</v>
      </c>
      <c r="L3868" s="9" t="s">
        <v>7509</v>
      </c>
      <c r="M3868" s="9">
        <v>974.68</v>
      </c>
      <c r="N3868" s="9">
        <v>450.49</v>
      </c>
      <c r="O3868" s="9">
        <v>2</v>
      </c>
      <c r="P3868" s="9">
        <v>0.2</v>
      </c>
      <c r="Q3868" s="9">
        <v>504</v>
      </c>
      <c r="R3868" s="9">
        <v>4</v>
      </c>
    </row>
    <row r="3869" spans="1:18" x14ac:dyDescent="0.3">
      <c r="A3869" s="9">
        <v>1328</v>
      </c>
      <c r="B3869" s="9" t="s">
        <v>3885</v>
      </c>
      <c r="C3869" s="9">
        <v>38</v>
      </c>
      <c r="D3869" s="9" t="s">
        <v>5019</v>
      </c>
      <c r="E3869" s="9" t="s">
        <v>5972</v>
      </c>
      <c r="F3869" s="9">
        <v>0</v>
      </c>
      <c r="G3869" s="9">
        <v>10710</v>
      </c>
      <c r="H3869" s="9" t="s">
        <v>5972</v>
      </c>
      <c r="I3869" s="9" t="s">
        <v>7456</v>
      </c>
      <c r="J3869" s="9">
        <v>110</v>
      </c>
      <c r="K3869" s="9" t="s">
        <v>7493</v>
      </c>
      <c r="L3869" s="9" t="s">
        <v>7508</v>
      </c>
      <c r="M3869" s="9">
        <v>1434.02</v>
      </c>
      <c r="N3869" s="9">
        <v>947.81</v>
      </c>
      <c r="O3869" s="9">
        <v>2</v>
      </c>
      <c r="P3869" s="9"/>
      <c r="Q3869" s="9">
        <v>732</v>
      </c>
      <c r="R3869" s="9">
        <v>4</v>
      </c>
    </row>
    <row r="3870" spans="1:18" x14ac:dyDescent="0.3">
      <c r="A3870" s="9">
        <v>2189</v>
      </c>
      <c r="B3870" s="9" t="s">
        <v>3886</v>
      </c>
      <c r="C3870" s="9">
        <v>39</v>
      </c>
      <c r="D3870" s="9" t="s">
        <v>5021</v>
      </c>
      <c r="E3870" s="9" t="s">
        <v>5986</v>
      </c>
      <c r="F3870" s="9">
        <v>0</v>
      </c>
      <c r="G3870" s="9">
        <v>10324</v>
      </c>
      <c r="H3870" s="9" t="s">
        <v>5986</v>
      </c>
      <c r="I3870" s="9" t="s">
        <v>7456</v>
      </c>
      <c r="J3870" s="9">
        <v>124</v>
      </c>
      <c r="K3870" s="9" t="s">
        <v>7497</v>
      </c>
      <c r="L3870" s="9" t="s">
        <v>7508</v>
      </c>
      <c r="M3870" s="9">
        <v>1044.33</v>
      </c>
      <c r="N3870" s="9">
        <v>652.01</v>
      </c>
      <c r="O3870" s="9">
        <v>1</v>
      </c>
      <c r="P3870" s="9"/>
      <c r="Q3870" s="9">
        <v>376</v>
      </c>
      <c r="R3870" s="9">
        <v>3</v>
      </c>
    </row>
    <row r="3871" spans="1:18" x14ac:dyDescent="0.3">
      <c r="A3871" s="9">
        <v>2482</v>
      </c>
      <c r="B3871" s="9" t="s">
        <v>3887</v>
      </c>
      <c r="C3871" s="9">
        <v>59</v>
      </c>
      <c r="D3871" s="9" t="s">
        <v>5021</v>
      </c>
      <c r="E3871" s="9" t="s">
        <v>7141</v>
      </c>
      <c r="F3871" s="9">
        <v>0</v>
      </c>
      <c r="G3871" s="9">
        <v>10989</v>
      </c>
      <c r="H3871" s="9" t="s">
        <v>7141</v>
      </c>
      <c r="I3871" s="9" t="s">
        <v>7455</v>
      </c>
      <c r="J3871" s="9">
        <v>148</v>
      </c>
      <c r="K3871" s="9" t="s">
        <v>7491</v>
      </c>
      <c r="L3871" s="9" t="s">
        <v>7507</v>
      </c>
      <c r="M3871" s="9">
        <v>1393.64</v>
      </c>
      <c r="N3871" s="9">
        <v>701.79</v>
      </c>
      <c r="O3871" s="9">
        <v>2</v>
      </c>
      <c r="P3871" s="9"/>
      <c r="Q3871" s="9">
        <v>618</v>
      </c>
      <c r="R3871" s="9">
        <v>5</v>
      </c>
    </row>
    <row r="3872" spans="1:18" x14ac:dyDescent="0.3">
      <c r="A3872" s="9">
        <v>1951</v>
      </c>
      <c r="B3872" s="9" t="s">
        <v>3888</v>
      </c>
      <c r="C3872" s="9">
        <v>49</v>
      </c>
      <c r="D3872" s="9" t="s">
        <v>5023</v>
      </c>
      <c r="E3872" s="9" t="s">
        <v>7196</v>
      </c>
      <c r="F3872" s="9">
        <v>0</v>
      </c>
      <c r="G3872" s="9">
        <v>11550</v>
      </c>
      <c r="H3872" s="9" t="s">
        <v>7196</v>
      </c>
      <c r="I3872" s="9" t="s">
        <v>7456</v>
      </c>
      <c r="J3872" s="9">
        <v>116</v>
      </c>
      <c r="K3872" s="9" t="s">
        <v>7480</v>
      </c>
      <c r="L3872" s="9" t="s">
        <v>7508</v>
      </c>
      <c r="M3872" s="9">
        <v>1186.99</v>
      </c>
      <c r="N3872" s="9">
        <v>747.21</v>
      </c>
      <c r="O3872" s="9">
        <v>3</v>
      </c>
      <c r="P3872" s="9"/>
      <c r="Q3872" s="9">
        <v>702</v>
      </c>
      <c r="R3872" s="9">
        <v>5</v>
      </c>
    </row>
    <row r="3873" spans="1:18" x14ac:dyDescent="0.3">
      <c r="A3873" s="9">
        <v>2123</v>
      </c>
      <c r="B3873" s="9" t="s">
        <v>3889</v>
      </c>
      <c r="C3873" s="9">
        <v>47</v>
      </c>
      <c r="D3873" s="9" t="s">
        <v>5019</v>
      </c>
      <c r="E3873" s="9" t="s">
        <v>6823</v>
      </c>
      <c r="F3873" s="9">
        <v>1</v>
      </c>
      <c r="G3873" s="9">
        <v>10797</v>
      </c>
      <c r="H3873" s="9" t="s">
        <v>6823</v>
      </c>
      <c r="I3873" s="9" t="s">
        <v>7455</v>
      </c>
      <c r="J3873" s="9">
        <v>119</v>
      </c>
      <c r="K3873" s="9" t="s">
        <v>7459</v>
      </c>
      <c r="L3873" s="9" t="s">
        <v>7510</v>
      </c>
      <c r="M3873" s="9">
        <v>1105.42</v>
      </c>
      <c r="N3873" s="9">
        <v>650.28</v>
      </c>
      <c r="O3873" s="9">
        <v>3</v>
      </c>
      <c r="P3873" s="9"/>
      <c r="Q3873" s="9">
        <v>1257</v>
      </c>
      <c r="R3873" s="9">
        <v>5</v>
      </c>
    </row>
    <row r="3874" spans="1:18" x14ac:dyDescent="0.3">
      <c r="A3874" s="9">
        <v>1620</v>
      </c>
      <c r="B3874" s="9" t="s">
        <v>3890</v>
      </c>
      <c r="C3874" s="9">
        <v>51</v>
      </c>
      <c r="D3874" s="9" t="s">
        <v>5019</v>
      </c>
      <c r="E3874" s="9" t="s">
        <v>6986</v>
      </c>
      <c r="F3874" s="9">
        <v>0</v>
      </c>
      <c r="G3874" s="9">
        <v>11869</v>
      </c>
      <c r="H3874" s="9" t="s">
        <v>6986</v>
      </c>
      <c r="I3874" s="9" t="s">
        <v>7455</v>
      </c>
      <c r="J3874" s="9">
        <v>131</v>
      </c>
      <c r="K3874" s="9" t="s">
        <v>7504</v>
      </c>
      <c r="L3874" s="9" t="s">
        <v>7507</v>
      </c>
      <c r="M3874" s="9">
        <v>650.39</v>
      </c>
      <c r="N3874" s="9">
        <v>260.89</v>
      </c>
      <c r="O3874" s="9">
        <v>2</v>
      </c>
      <c r="P3874" s="9">
        <v>0.05</v>
      </c>
      <c r="Q3874" s="9">
        <v>433</v>
      </c>
      <c r="R3874" s="9">
        <v>3</v>
      </c>
    </row>
    <row r="3875" spans="1:18" x14ac:dyDescent="0.3">
      <c r="A3875" s="9">
        <v>2196</v>
      </c>
      <c r="B3875" s="9" t="s">
        <v>3891</v>
      </c>
      <c r="C3875" s="9">
        <v>35</v>
      </c>
      <c r="D3875" s="9" t="s">
        <v>5023</v>
      </c>
      <c r="E3875" s="9" t="s">
        <v>6533</v>
      </c>
      <c r="F3875" s="9">
        <v>1</v>
      </c>
      <c r="G3875" s="9">
        <v>12967</v>
      </c>
      <c r="H3875" s="9" t="s">
        <v>6533</v>
      </c>
      <c r="I3875" s="9" t="s">
        <v>7455</v>
      </c>
      <c r="J3875" s="9">
        <v>111</v>
      </c>
      <c r="K3875" s="9" t="s">
        <v>7476</v>
      </c>
      <c r="L3875" s="9" t="s">
        <v>7509</v>
      </c>
      <c r="M3875" s="9">
        <v>520.95000000000005</v>
      </c>
      <c r="N3875" s="9">
        <v>267.81</v>
      </c>
      <c r="O3875" s="9">
        <v>1</v>
      </c>
      <c r="P3875" s="9">
        <v>0.05</v>
      </c>
      <c r="Q3875" s="9">
        <v>572</v>
      </c>
      <c r="R3875" s="9">
        <v>4</v>
      </c>
    </row>
    <row r="3876" spans="1:18" x14ac:dyDescent="0.3">
      <c r="A3876" s="9">
        <v>1161</v>
      </c>
      <c r="B3876" s="9" t="s">
        <v>3892</v>
      </c>
      <c r="C3876" s="9">
        <v>72</v>
      </c>
      <c r="D3876" s="9" t="s">
        <v>5020</v>
      </c>
      <c r="E3876" s="9" t="s">
        <v>6092</v>
      </c>
      <c r="F3876" s="9">
        <v>0</v>
      </c>
      <c r="G3876" s="9">
        <v>13799</v>
      </c>
      <c r="H3876" s="9" t="s">
        <v>6092</v>
      </c>
      <c r="I3876" s="9" t="s">
        <v>7457</v>
      </c>
      <c r="J3876" s="9">
        <v>106</v>
      </c>
      <c r="K3876" s="9" t="s">
        <v>7477</v>
      </c>
      <c r="L3876" s="9" t="s">
        <v>7507</v>
      </c>
      <c r="M3876" s="9">
        <v>1277.0999999999999</v>
      </c>
      <c r="N3876" s="9">
        <v>622.13</v>
      </c>
      <c r="O3876" s="9">
        <v>3</v>
      </c>
      <c r="P3876" s="9"/>
      <c r="Q3876" s="9">
        <v>455</v>
      </c>
      <c r="R3876" s="9">
        <v>6</v>
      </c>
    </row>
    <row r="3877" spans="1:18" x14ac:dyDescent="0.3">
      <c r="A3877" s="9">
        <v>1775</v>
      </c>
      <c r="B3877" s="9" t="s">
        <v>3893</v>
      </c>
      <c r="C3877" s="9">
        <v>5</v>
      </c>
      <c r="D3877" s="9" t="s">
        <v>5020</v>
      </c>
      <c r="E3877" s="9" t="s">
        <v>6417</v>
      </c>
      <c r="F3877" s="9">
        <v>0</v>
      </c>
      <c r="G3877" s="9">
        <v>12594</v>
      </c>
      <c r="H3877" s="9" t="s">
        <v>6417</v>
      </c>
      <c r="I3877" s="9" t="s">
        <v>7456</v>
      </c>
      <c r="J3877" s="9">
        <v>106</v>
      </c>
      <c r="K3877" s="9" t="s">
        <v>7477</v>
      </c>
      <c r="L3877" s="9" t="s">
        <v>7509</v>
      </c>
      <c r="M3877" s="9">
        <v>1362.82</v>
      </c>
      <c r="N3877" s="9">
        <v>634.22</v>
      </c>
      <c r="O3877" s="9">
        <v>2</v>
      </c>
      <c r="P3877" s="9"/>
      <c r="Q3877" s="9">
        <v>454</v>
      </c>
      <c r="R3877" s="9">
        <v>7</v>
      </c>
    </row>
    <row r="3878" spans="1:18" x14ac:dyDescent="0.3">
      <c r="A3878" s="9">
        <v>2286</v>
      </c>
      <c r="B3878" s="9" t="s">
        <v>3894</v>
      </c>
      <c r="C3878" s="9">
        <v>61</v>
      </c>
      <c r="D3878" s="9" t="s">
        <v>5019</v>
      </c>
      <c r="E3878" s="9" t="s">
        <v>5897</v>
      </c>
      <c r="F3878" s="9">
        <v>1</v>
      </c>
      <c r="G3878" s="9">
        <v>11092</v>
      </c>
      <c r="H3878" s="9" t="s">
        <v>5897</v>
      </c>
      <c r="I3878" s="9" t="s">
        <v>7457</v>
      </c>
      <c r="J3878" s="9">
        <v>132</v>
      </c>
      <c r="K3878" s="9" t="s">
        <v>7506</v>
      </c>
      <c r="L3878" s="9" t="s">
        <v>7508</v>
      </c>
      <c r="M3878" s="9">
        <v>705.23</v>
      </c>
      <c r="N3878" s="9">
        <v>335.32</v>
      </c>
      <c r="O3878" s="9">
        <v>4</v>
      </c>
      <c r="P3878" s="9">
        <v>0.2</v>
      </c>
      <c r="Q3878" s="9">
        <v>1233</v>
      </c>
      <c r="R3878" s="9">
        <v>2</v>
      </c>
    </row>
    <row r="3879" spans="1:18" x14ac:dyDescent="0.3">
      <c r="A3879" s="9">
        <v>1273</v>
      </c>
      <c r="B3879" s="9" t="s">
        <v>3895</v>
      </c>
      <c r="C3879" s="9">
        <v>53</v>
      </c>
      <c r="D3879" s="9" t="s">
        <v>5020</v>
      </c>
      <c r="E3879" s="9" t="s">
        <v>6999</v>
      </c>
      <c r="F3879" s="9">
        <v>0</v>
      </c>
      <c r="G3879" s="9">
        <v>12955</v>
      </c>
      <c r="H3879" s="9" t="s">
        <v>6999</v>
      </c>
      <c r="I3879" s="9" t="s">
        <v>7456</v>
      </c>
      <c r="J3879" s="9">
        <v>139</v>
      </c>
      <c r="K3879" s="9" t="s">
        <v>7486</v>
      </c>
      <c r="L3879" s="9" t="s">
        <v>7509</v>
      </c>
      <c r="M3879" s="9">
        <v>63.14</v>
      </c>
      <c r="N3879" s="9">
        <v>43.11</v>
      </c>
      <c r="O3879" s="9">
        <v>3</v>
      </c>
      <c r="P3879" s="9">
        <v>0.1</v>
      </c>
      <c r="Q3879" s="9">
        <v>746</v>
      </c>
      <c r="R3879" s="9">
        <v>4</v>
      </c>
    </row>
    <row r="3880" spans="1:18" x14ac:dyDescent="0.3">
      <c r="A3880" s="9">
        <v>2026</v>
      </c>
      <c r="B3880" s="9" t="s">
        <v>3896</v>
      </c>
      <c r="C3880" s="9">
        <v>43</v>
      </c>
      <c r="D3880" s="9" t="s">
        <v>5020</v>
      </c>
      <c r="E3880" s="9" t="s">
        <v>6982</v>
      </c>
      <c r="F3880" s="9">
        <v>1</v>
      </c>
      <c r="G3880" s="9">
        <v>10211</v>
      </c>
      <c r="H3880" s="9" t="s">
        <v>6982</v>
      </c>
      <c r="I3880" s="9" t="s">
        <v>7455</v>
      </c>
      <c r="J3880" s="9">
        <v>148</v>
      </c>
      <c r="K3880" s="9" t="s">
        <v>7491</v>
      </c>
      <c r="L3880" s="9" t="s">
        <v>7509</v>
      </c>
      <c r="M3880" s="9">
        <v>1199.17</v>
      </c>
      <c r="N3880" s="9">
        <v>654.62</v>
      </c>
      <c r="O3880" s="9">
        <v>5</v>
      </c>
      <c r="P3880" s="9"/>
      <c r="Q3880" s="9">
        <v>1123</v>
      </c>
      <c r="R3880" s="9">
        <v>4</v>
      </c>
    </row>
    <row r="3881" spans="1:18" x14ac:dyDescent="0.3">
      <c r="A3881" s="9">
        <v>2051</v>
      </c>
      <c r="B3881" s="9" t="s">
        <v>3897</v>
      </c>
      <c r="C3881" s="9">
        <v>41</v>
      </c>
      <c r="D3881" s="9" t="s">
        <v>5020</v>
      </c>
      <c r="E3881" s="9" t="s">
        <v>5829</v>
      </c>
      <c r="F3881" s="9">
        <v>1</v>
      </c>
      <c r="G3881" s="9">
        <v>11581</v>
      </c>
      <c r="H3881" s="9" t="s">
        <v>5829</v>
      </c>
      <c r="I3881" s="9" t="s">
        <v>7457</v>
      </c>
      <c r="J3881" s="9">
        <v>113</v>
      </c>
      <c r="K3881" s="9" t="s">
        <v>7460</v>
      </c>
      <c r="L3881" s="9" t="s">
        <v>7509</v>
      </c>
      <c r="M3881" s="9">
        <v>463.35</v>
      </c>
      <c r="N3881" s="9">
        <v>303.18</v>
      </c>
      <c r="O3881" s="9">
        <v>3</v>
      </c>
      <c r="P3881" s="9"/>
      <c r="Q3881" s="9">
        <v>788</v>
      </c>
      <c r="R3881" s="9">
        <v>3</v>
      </c>
    </row>
    <row r="3882" spans="1:18" x14ac:dyDescent="0.3">
      <c r="A3882" s="9">
        <v>1325</v>
      </c>
      <c r="B3882" s="9" t="s">
        <v>3898</v>
      </c>
      <c r="C3882" s="9">
        <v>37</v>
      </c>
      <c r="D3882" s="9" t="s">
        <v>5019</v>
      </c>
      <c r="E3882" s="9" t="s">
        <v>7197</v>
      </c>
      <c r="F3882" s="9">
        <v>0</v>
      </c>
      <c r="G3882" s="9">
        <v>13453</v>
      </c>
      <c r="H3882" s="9" t="s">
        <v>7197</v>
      </c>
      <c r="I3882" s="9" t="s">
        <v>7457</v>
      </c>
      <c r="J3882" s="9">
        <v>103</v>
      </c>
      <c r="K3882" s="9" t="s">
        <v>7472</v>
      </c>
      <c r="L3882" s="9" t="s">
        <v>7509</v>
      </c>
      <c r="M3882" s="9">
        <v>64.34</v>
      </c>
      <c r="N3882" s="9">
        <v>29.87</v>
      </c>
      <c r="O3882" s="9">
        <v>2</v>
      </c>
      <c r="P3882" s="9">
        <v>0.1</v>
      </c>
      <c r="Q3882" s="9">
        <v>1179</v>
      </c>
      <c r="R3882" s="9">
        <v>2</v>
      </c>
    </row>
    <row r="3883" spans="1:18" x14ac:dyDescent="0.3">
      <c r="A3883" s="9">
        <v>1939</v>
      </c>
      <c r="B3883" s="9" t="s">
        <v>3899</v>
      </c>
      <c r="C3883" s="9">
        <v>56</v>
      </c>
      <c r="D3883" s="9" t="s">
        <v>5020</v>
      </c>
      <c r="E3883" s="9" t="s">
        <v>5264</v>
      </c>
      <c r="F3883" s="9">
        <v>0</v>
      </c>
      <c r="G3883" s="9">
        <v>13831</v>
      </c>
      <c r="H3883" s="9" t="s">
        <v>5264</v>
      </c>
      <c r="I3883" s="9" t="s">
        <v>7455</v>
      </c>
      <c r="J3883" s="9">
        <v>141</v>
      </c>
      <c r="K3883" s="9" t="s">
        <v>7490</v>
      </c>
      <c r="L3883" s="9" t="s">
        <v>7510</v>
      </c>
      <c r="M3883" s="9">
        <v>1217.23</v>
      </c>
      <c r="N3883" s="9">
        <v>550.58000000000004</v>
      </c>
      <c r="O3883" s="9">
        <v>2</v>
      </c>
      <c r="P3883" s="9"/>
      <c r="Q3883" s="9">
        <v>364</v>
      </c>
      <c r="R3883" s="9">
        <v>5</v>
      </c>
    </row>
    <row r="3884" spans="1:18" x14ac:dyDescent="0.3">
      <c r="A3884" s="9">
        <v>2172</v>
      </c>
      <c r="B3884" s="9" t="s">
        <v>3900</v>
      </c>
      <c r="C3884" s="9">
        <v>39</v>
      </c>
      <c r="D3884" s="9" t="s">
        <v>5021</v>
      </c>
      <c r="E3884" s="9" t="s">
        <v>7198</v>
      </c>
      <c r="F3884" s="9">
        <v>1</v>
      </c>
      <c r="G3884" s="9">
        <v>11443</v>
      </c>
      <c r="H3884" s="9" t="s">
        <v>7198</v>
      </c>
      <c r="I3884" s="9" t="s">
        <v>7455</v>
      </c>
      <c r="J3884" s="9">
        <v>135</v>
      </c>
      <c r="K3884" s="9" t="s">
        <v>7458</v>
      </c>
      <c r="L3884" s="9" t="s">
        <v>7509</v>
      </c>
      <c r="M3884" s="9">
        <v>800.25</v>
      </c>
      <c r="N3884" s="9">
        <v>533.48</v>
      </c>
      <c r="O3884" s="9">
        <v>2</v>
      </c>
      <c r="P3884" s="9"/>
      <c r="Q3884" s="9">
        <v>1035</v>
      </c>
      <c r="R3884" s="9">
        <v>2</v>
      </c>
    </row>
    <row r="3885" spans="1:18" x14ac:dyDescent="0.3">
      <c r="A3885" s="9">
        <v>1539</v>
      </c>
      <c r="B3885" s="9" t="s">
        <v>3901</v>
      </c>
      <c r="C3885" s="9">
        <v>29</v>
      </c>
      <c r="D3885" s="9" t="s">
        <v>5022</v>
      </c>
      <c r="E3885" s="9" t="s">
        <v>7199</v>
      </c>
      <c r="F3885" s="9">
        <v>0</v>
      </c>
      <c r="G3885" s="9">
        <v>12644</v>
      </c>
      <c r="H3885" s="9" t="s">
        <v>7199</v>
      </c>
      <c r="I3885" s="9" t="s">
        <v>7455</v>
      </c>
      <c r="J3885" s="9">
        <v>138</v>
      </c>
      <c r="K3885" s="9" t="s">
        <v>7464</v>
      </c>
      <c r="L3885" s="9" t="s">
        <v>7507</v>
      </c>
      <c r="M3885" s="9">
        <v>1043.56</v>
      </c>
      <c r="N3885" s="9">
        <v>572.61</v>
      </c>
      <c r="O3885" s="9">
        <v>1</v>
      </c>
      <c r="P3885" s="9"/>
      <c r="Q3885" s="9">
        <v>597</v>
      </c>
      <c r="R3885" s="9">
        <v>6</v>
      </c>
    </row>
    <row r="3886" spans="1:18" x14ac:dyDescent="0.3">
      <c r="A3886" s="9">
        <v>1487</v>
      </c>
      <c r="B3886" s="9" t="s">
        <v>3902</v>
      </c>
      <c r="C3886" s="9">
        <v>53</v>
      </c>
      <c r="D3886" s="9" t="s">
        <v>5019</v>
      </c>
      <c r="E3886" s="9" t="s">
        <v>7200</v>
      </c>
      <c r="F3886" s="9">
        <v>0</v>
      </c>
      <c r="G3886" s="9">
        <v>10047</v>
      </c>
      <c r="H3886" s="9" t="s">
        <v>7200</v>
      </c>
      <c r="I3886" s="9" t="s">
        <v>7457</v>
      </c>
      <c r="J3886" s="9">
        <v>117</v>
      </c>
      <c r="K3886" s="9" t="s">
        <v>7483</v>
      </c>
      <c r="L3886" s="9" t="s">
        <v>7510</v>
      </c>
      <c r="M3886" s="9">
        <v>1376.3</v>
      </c>
      <c r="N3886" s="9">
        <v>920.12</v>
      </c>
      <c r="O3886" s="9">
        <v>1</v>
      </c>
      <c r="P3886" s="9">
        <v>0.05</v>
      </c>
      <c r="Q3886" s="9">
        <v>330</v>
      </c>
      <c r="R3886" s="9">
        <v>5</v>
      </c>
    </row>
    <row r="3887" spans="1:18" x14ac:dyDescent="0.3">
      <c r="A3887" s="9">
        <v>1821</v>
      </c>
      <c r="B3887" s="9" t="s">
        <v>3903</v>
      </c>
      <c r="C3887" s="9">
        <v>63</v>
      </c>
      <c r="D3887" s="9" t="s">
        <v>5023</v>
      </c>
      <c r="E3887" s="9" t="s">
        <v>7201</v>
      </c>
      <c r="F3887" s="9">
        <v>0</v>
      </c>
      <c r="G3887" s="9">
        <v>10230</v>
      </c>
      <c r="H3887" s="9" t="s">
        <v>7201</v>
      </c>
      <c r="I3887" s="9" t="s">
        <v>7455</v>
      </c>
      <c r="J3887" s="9">
        <v>103</v>
      </c>
      <c r="K3887" s="9" t="s">
        <v>7472</v>
      </c>
      <c r="L3887" s="9" t="s">
        <v>7511</v>
      </c>
      <c r="M3887" s="9">
        <v>834.7</v>
      </c>
      <c r="N3887" s="9">
        <v>349.66</v>
      </c>
      <c r="O3887" s="9">
        <v>4</v>
      </c>
      <c r="P3887" s="9"/>
      <c r="Q3887" s="9">
        <v>673</v>
      </c>
      <c r="R3887" s="9">
        <v>7</v>
      </c>
    </row>
    <row r="3888" spans="1:18" x14ac:dyDescent="0.3">
      <c r="A3888" s="9">
        <v>2461</v>
      </c>
      <c r="B3888" s="9" t="s">
        <v>3904</v>
      </c>
      <c r="C3888" s="9">
        <v>11</v>
      </c>
      <c r="D3888" s="9" t="s">
        <v>5020</v>
      </c>
      <c r="E3888" s="9" t="s">
        <v>5658</v>
      </c>
      <c r="F3888" s="9">
        <v>0</v>
      </c>
      <c r="G3888" s="9">
        <v>10578</v>
      </c>
      <c r="H3888" s="9" t="s">
        <v>5658</v>
      </c>
      <c r="I3888" s="9" t="s">
        <v>7457</v>
      </c>
      <c r="J3888" s="9">
        <v>134</v>
      </c>
      <c r="K3888" s="9" t="s">
        <v>7482</v>
      </c>
      <c r="L3888" s="9" t="s">
        <v>7509</v>
      </c>
      <c r="M3888" s="9">
        <v>779.63</v>
      </c>
      <c r="N3888" s="9">
        <v>526.20000000000005</v>
      </c>
      <c r="O3888" s="9">
        <v>4</v>
      </c>
      <c r="P3888" s="9"/>
      <c r="Q3888" s="9">
        <v>709</v>
      </c>
      <c r="R3888" s="9">
        <v>4</v>
      </c>
    </row>
    <row r="3889" spans="1:18" x14ac:dyDescent="0.3">
      <c r="A3889" s="9">
        <v>2088</v>
      </c>
      <c r="B3889" s="9" t="s">
        <v>3905</v>
      </c>
      <c r="C3889" s="9">
        <v>75</v>
      </c>
      <c r="D3889" s="9" t="s">
        <v>5018</v>
      </c>
      <c r="E3889" s="9" t="s">
        <v>7202</v>
      </c>
      <c r="F3889" s="9">
        <v>0</v>
      </c>
      <c r="G3889" s="9">
        <v>13548</v>
      </c>
      <c r="H3889" s="9" t="s">
        <v>7202</v>
      </c>
      <c r="I3889" s="9" t="s">
        <v>7456</v>
      </c>
      <c r="J3889" s="9">
        <v>112</v>
      </c>
      <c r="K3889" s="9" t="s">
        <v>7492</v>
      </c>
      <c r="L3889" s="9" t="s">
        <v>7509</v>
      </c>
      <c r="M3889" s="9">
        <v>471.46</v>
      </c>
      <c r="N3889" s="9">
        <v>247.34</v>
      </c>
      <c r="O3889" s="9">
        <v>3</v>
      </c>
      <c r="P3889" s="9"/>
      <c r="Q3889" s="9">
        <v>339</v>
      </c>
      <c r="R3889" s="9">
        <v>6</v>
      </c>
    </row>
    <row r="3890" spans="1:18" x14ac:dyDescent="0.3">
      <c r="A3890" s="9">
        <v>1355</v>
      </c>
      <c r="B3890" s="9" t="s">
        <v>3906</v>
      </c>
      <c r="C3890" s="9">
        <v>24</v>
      </c>
      <c r="D3890" s="9" t="s">
        <v>5019</v>
      </c>
      <c r="E3890" s="9" t="s">
        <v>6624</v>
      </c>
      <c r="F3890" s="9">
        <v>0</v>
      </c>
      <c r="G3890" s="9">
        <v>12997</v>
      </c>
      <c r="H3890" s="9" t="s">
        <v>6624</v>
      </c>
      <c r="I3890" s="9" t="s">
        <v>7455</v>
      </c>
      <c r="J3890" s="9">
        <v>124</v>
      </c>
      <c r="K3890" s="9" t="s">
        <v>7497</v>
      </c>
      <c r="L3890" s="9" t="s">
        <v>7510</v>
      </c>
      <c r="M3890" s="9">
        <v>492.53</v>
      </c>
      <c r="N3890" s="9"/>
      <c r="O3890" s="9">
        <v>2</v>
      </c>
      <c r="P3890" s="9">
        <v>0.1</v>
      </c>
      <c r="Q3890" s="9">
        <v>722</v>
      </c>
      <c r="R3890" s="9">
        <v>5</v>
      </c>
    </row>
    <row r="3891" spans="1:18" x14ac:dyDescent="0.3">
      <c r="A3891" s="9">
        <v>2275</v>
      </c>
      <c r="B3891" s="9" t="s">
        <v>3907</v>
      </c>
      <c r="C3891" s="9">
        <v>25</v>
      </c>
      <c r="D3891" s="9" t="s">
        <v>5023</v>
      </c>
      <c r="E3891" s="9" t="s">
        <v>6853</v>
      </c>
      <c r="F3891" s="9">
        <v>0</v>
      </c>
      <c r="G3891" s="9">
        <v>11112</v>
      </c>
      <c r="H3891" s="9" t="s">
        <v>6853</v>
      </c>
      <c r="I3891" s="9" t="s">
        <v>7457</v>
      </c>
      <c r="J3891" s="9">
        <v>106</v>
      </c>
      <c r="K3891" s="9" t="s">
        <v>7477</v>
      </c>
      <c r="L3891" s="9" t="s">
        <v>7509</v>
      </c>
      <c r="M3891" s="9">
        <v>1204.99</v>
      </c>
      <c r="N3891" s="9">
        <v>729.04</v>
      </c>
      <c r="O3891" s="9">
        <v>4</v>
      </c>
      <c r="P3891" s="9"/>
      <c r="Q3891" s="9">
        <v>552</v>
      </c>
      <c r="R3891" s="9">
        <v>5</v>
      </c>
    </row>
    <row r="3892" spans="1:18" x14ac:dyDescent="0.3">
      <c r="A3892" s="9">
        <v>1234</v>
      </c>
      <c r="B3892" s="9" t="s">
        <v>3908</v>
      </c>
      <c r="C3892" s="9">
        <v>21</v>
      </c>
      <c r="D3892" s="9" t="s">
        <v>5022</v>
      </c>
      <c r="E3892" s="9" t="s">
        <v>5571</v>
      </c>
      <c r="F3892" s="9">
        <v>1</v>
      </c>
      <c r="G3892" s="9">
        <v>11754</v>
      </c>
      <c r="H3892" s="9" t="s">
        <v>5571</v>
      </c>
      <c r="I3892" s="9" t="s">
        <v>7455</v>
      </c>
      <c r="J3892" s="9">
        <v>142</v>
      </c>
      <c r="K3892" s="9" t="s">
        <v>7500</v>
      </c>
      <c r="L3892" s="9" t="s">
        <v>7509</v>
      </c>
      <c r="M3892" s="9">
        <v>701.09</v>
      </c>
      <c r="N3892" s="9">
        <v>448.05</v>
      </c>
      <c r="O3892" s="9">
        <v>2</v>
      </c>
      <c r="P3892" s="9">
        <v>0.1</v>
      </c>
      <c r="Q3892" s="9">
        <v>1041</v>
      </c>
      <c r="R3892" s="9">
        <v>6</v>
      </c>
    </row>
    <row r="3893" spans="1:18" x14ac:dyDescent="0.3">
      <c r="A3893" s="9">
        <v>1226</v>
      </c>
      <c r="B3893" s="9" t="s">
        <v>3909</v>
      </c>
      <c r="C3893" s="9">
        <v>40</v>
      </c>
      <c r="D3893" s="9" t="s">
        <v>5021</v>
      </c>
      <c r="E3893" s="9" t="s">
        <v>7203</v>
      </c>
      <c r="F3893" s="9">
        <v>0</v>
      </c>
      <c r="G3893" s="9">
        <v>12979</v>
      </c>
      <c r="H3893" s="9" t="s">
        <v>7203</v>
      </c>
      <c r="I3893" s="9" t="s">
        <v>7455</v>
      </c>
      <c r="J3893" s="9">
        <v>111</v>
      </c>
      <c r="K3893" s="9" t="s">
        <v>7476</v>
      </c>
      <c r="L3893" s="9" t="s">
        <v>7511</v>
      </c>
      <c r="M3893" s="9">
        <v>287.11</v>
      </c>
      <c r="N3893" s="9">
        <v>118.92</v>
      </c>
      <c r="O3893" s="9">
        <v>3</v>
      </c>
      <c r="P3893" s="9">
        <v>0.1</v>
      </c>
      <c r="Q3893" s="9">
        <v>776</v>
      </c>
      <c r="R3893" s="9">
        <v>6</v>
      </c>
    </row>
    <row r="3894" spans="1:18" x14ac:dyDescent="0.3">
      <c r="A3894" s="9">
        <v>2336</v>
      </c>
      <c r="B3894" s="9" t="s">
        <v>3910</v>
      </c>
      <c r="C3894" s="9">
        <v>20</v>
      </c>
      <c r="D3894" s="9" t="s">
        <v>5023</v>
      </c>
      <c r="E3894" s="9" t="s">
        <v>5932</v>
      </c>
      <c r="F3894" s="9">
        <v>1</v>
      </c>
      <c r="G3894" s="9">
        <v>12099</v>
      </c>
      <c r="H3894" s="9" t="s">
        <v>5932</v>
      </c>
      <c r="I3894" s="9" t="s">
        <v>7457</v>
      </c>
      <c r="J3894" s="9">
        <v>148</v>
      </c>
      <c r="K3894" s="9" t="s">
        <v>7491</v>
      </c>
      <c r="L3894" s="9" t="s">
        <v>7508</v>
      </c>
      <c r="M3894" s="9">
        <v>187.07</v>
      </c>
      <c r="N3894" s="9">
        <v>130.22999999999999</v>
      </c>
      <c r="O3894" s="9">
        <v>1</v>
      </c>
      <c r="P3894" s="9"/>
      <c r="Q3894" s="9">
        <v>625</v>
      </c>
      <c r="R3894" s="9">
        <v>5</v>
      </c>
    </row>
    <row r="3895" spans="1:18" x14ac:dyDescent="0.3">
      <c r="A3895" s="9">
        <v>1048</v>
      </c>
      <c r="B3895" s="9" t="s">
        <v>3911</v>
      </c>
      <c r="C3895" s="9">
        <v>22</v>
      </c>
      <c r="D3895" s="9" t="s">
        <v>5020</v>
      </c>
      <c r="E3895" s="9" t="s">
        <v>6547</v>
      </c>
      <c r="F3895" s="9">
        <v>0</v>
      </c>
      <c r="G3895" s="9">
        <v>13605</v>
      </c>
      <c r="H3895" s="9" t="s">
        <v>6547</v>
      </c>
      <c r="I3895" s="9" t="s">
        <v>7457</v>
      </c>
      <c r="J3895" s="9">
        <v>127</v>
      </c>
      <c r="K3895" s="9" t="s">
        <v>7489</v>
      </c>
      <c r="L3895" s="9" t="s">
        <v>7507</v>
      </c>
      <c r="M3895" s="9">
        <v>735.73</v>
      </c>
      <c r="N3895" s="9">
        <v>448.14</v>
      </c>
      <c r="O3895" s="9">
        <v>4</v>
      </c>
      <c r="P3895" s="9"/>
      <c r="Q3895" s="9">
        <v>1080</v>
      </c>
      <c r="R3895" s="9">
        <v>4</v>
      </c>
    </row>
    <row r="3896" spans="1:18" x14ac:dyDescent="0.3">
      <c r="A3896" s="9">
        <v>1117</v>
      </c>
      <c r="B3896" s="9" t="s">
        <v>3912</v>
      </c>
      <c r="C3896" s="9">
        <v>29</v>
      </c>
      <c r="D3896" s="9" t="s">
        <v>5018</v>
      </c>
      <c r="E3896" s="9" t="s">
        <v>5830</v>
      </c>
      <c r="F3896" s="9">
        <v>0</v>
      </c>
      <c r="G3896" s="9">
        <v>10421</v>
      </c>
      <c r="H3896" s="9" t="s">
        <v>5830</v>
      </c>
      <c r="I3896" s="9" t="s">
        <v>7457</v>
      </c>
      <c r="J3896" s="9">
        <v>148</v>
      </c>
      <c r="K3896" s="9" t="s">
        <v>7491</v>
      </c>
      <c r="L3896" s="9" t="s">
        <v>7509</v>
      </c>
      <c r="M3896" s="9">
        <v>724.18</v>
      </c>
      <c r="N3896" s="9">
        <v>359.5</v>
      </c>
      <c r="O3896" s="9">
        <v>5</v>
      </c>
      <c r="P3896" s="9"/>
      <c r="Q3896" s="9">
        <v>736</v>
      </c>
      <c r="R3896" s="9">
        <v>5</v>
      </c>
    </row>
    <row r="3897" spans="1:18" x14ac:dyDescent="0.3">
      <c r="A3897" s="9">
        <v>1053</v>
      </c>
      <c r="B3897" s="9" t="s">
        <v>3913</v>
      </c>
      <c r="C3897" s="9">
        <v>42</v>
      </c>
      <c r="D3897" s="9" t="s">
        <v>5020</v>
      </c>
      <c r="E3897" s="9" t="s">
        <v>5430</v>
      </c>
      <c r="F3897" s="9">
        <v>0</v>
      </c>
      <c r="G3897" s="9">
        <v>10610</v>
      </c>
      <c r="H3897" s="9" t="s">
        <v>5430</v>
      </c>
      <c r="I3897" s="9" t="s">
        <v>7455</v>
      </c>
      <c r="J3897" s="9">
        <v>124</v>
      </c>
      <c r="K3897" s="9" t="s">
        <v>7497</v>
      </c>
      <c r="L3897" s="9" t="s">
        <v>7507</v>
      </c>
      <c r="M3897" s="9">
        <v>997.51</v>
      </c>
      <c r="N3897" s="9">
        <v>444.28</v>
      </c>
      <c r="O3897" s="9">
        <v>5</v>
      </c>
      <c r="P3897" s="9">
        <v>0.1</v>
      </c>
      <c r="Q3897" s="9">
        <v>535</v>
      </c>
      <c r="R3897" s="9">
        <v>5</v>
      </c>
    </row>
    <row r="3898" spans="1:18" x14ac:dyDescent="0.3">
      <c r="A3898" s="9">
        <v>1564</v>
      </c>
      <c r="B3898" s="9" t="s">
        <v>3914</v>
      </c>
      <c r="C3898" s="9">
        <v>43</v>
      </c>
      <c r="D3898" s="9" t="s">
        <v>5023</v>
      </c>
      <c r="E3898" s="9" t="s">
        <v>7204</v>
      </c>
      <c r="F3898" s="9">
        <v>0</v>
      </c>
      <c r="G3898" s="9">
        <v>10445</v>
      </c>
      <c r="H3898" s="9" t="s">
        <v>7204</v>
      </c>
      <c r="I3898" s="9" t="s">
        <v>7456</v>
      </c>
      <c r="J3898" s="9">
        <v>118</v>
      </c>
      <c r="K3898" s="9" t="s">
        <v>7501</v>
      </c>
      <c r="L3898" s="9" t="s">
        <v>7508</v>
      </c>
      <c r="M3898" s="9">
        <v>733.05</v>
      </c>
      <c r="N3898" s="9">
        <v>379.54</v>
      </c>
      <c r="O3898" s="9">
        <v>5</v>
      </c>
      <c r="P3898" s="9"/>
      <c r="Q3898" s="9">
        <v>561</v>
      </c>
      <c r="R3898" s="9">
        <v>2</v>
      </c>
    </row>
    <row r="3899" spans="1:18" x14ac:dyDescent="0.3">
      <c r="A3899" s="9">
        <v>2067</v>
      </c>
      <c r="B3899" s="9" t="s">
        <v>3915</v>
      </c>
      <c r="C3899" s="9">
        <v>150</v>
      </c>
      <c r="D3899" s="9" t="s">
        <v>5019</v>
      </c>
      <c r="E3899" s="9" t="s">
        <v>5355</v>
      </c>
      <c r="F3899" s="9">
        <v>1</v>
      </c>
      <c r="G3899" s="9">
        <v>10960</v>
      </c>
      <c r="H3899" s="9" t="s">
        <v>5355</v>
      </c>
      <c r="I3899" s="9" t="s">
        <v>7456</v>
      </c>
      <c r="J3899" s="9">
        <v>127</v>
      </c>
      <c r="K3899" s="9" t="s">
        <v>7489</v>
      </c>
      <c r="L3899" s="9" t="s">
        <v>7508</v>
      </c>
      <c r="M3899" s="9">
        <v>258.04000000000002</v>
      </c>
      <c r="N3899" s="9">
        <v>120.29</v>
      </c>
      <c r="O3899" s="9">
        <v>5</v>
      </c>
      <c r="P3899" s="9"/>
      <c r="Q3899" s="9">
        <v>1223</v>
      </c>
      <c r="R3899" s="9">
        <v>5</v>
      </c>
    </row>
    <row r="3900" spans="1:18" x14ac:dyDescent="0.3">
      <c r="A3900" s="9">
        <v>1052</v>
      </c>
      <c r="B3900" s="9" t="s">
        <v>3916</v>
      </c>
      <c r="C3900" s="9">
        <v>58</v>
      </c>
      <c r="D3900" s="9" t="s">
        <v>5018</v>
      </c>
      <c r="E3900" s="9" t="s">
        <v>6879</v>
      </c>
      <c r="F3900" s="9">
        <v>1</v>
      </c>
      <c r="G3900" s="9">
        <v>10130</v>
      </c>
      <c r="H3900" s="9" t="s">
        <v>6879</v>
      </c>
      <c r="I3900" s="9" t="s">
        <v>7455</v>
      </c>
      <c r="J3900" s="9">
        <v>141</v>
      </c>
      <c r="K3900" s="9" t="s">
        <v>7490</v>
      </c>
      <c r="L3900" s="9" t="s">
        <v>7509</v>
      </c>
      <c r="M3900" s="9">
        <v>786.31</v>
      </c>
      <c r="N3900" s="9">
        <v>431.09</v>
      </c>
      <c r="O3900" s="9">
        <v>5</v>
      </c>
      <c r="P3900" s="9"/>
      <c r="Q3900" s="9">
        <v>607</v>
      </c>
      <c r="R3900" s="9">
        <v>3</v>
      </c>
    </row>
    <row r="3901" spans="1:18" x14ac:dyDescent="0.3">
      <c r="A3901" s="9">
        <v>1557</v>
      </c>
      <c r="B3901" s="9" t="s">
        <v>3917</v>
      </c>
      <c r="C3901" s="9">
        <v>55</v>
      </c>
      <c r="D3901" s="9" t="s">
        <v>5018</v>
      </c>
      <c r="E3901" s="9" t="s">
        <v>6612</v>
      </c>
      <c r="F3901" s="9">
        <v>0</v>
      </c>
      <c r="G3901" s="9">
        <v>12647</v>
      </c>
      <c r="H3901" s="9" t="s">
        <v>6612</v>
      </c>
      <c r="I3901" s="9" t="s">
        <v>7455</v>
      </c>
      <c r="J3901" s="9">
        <v>121</v>
      </c>
      <c r="K3901" s="9" t="s">
        <v>7495</v>
      </c>
      <c r="L3901" s="9" t="s">
        <v>7507</v>
      </c>
      <c r="M3901" s="9">
        <v>1364.84</v>
      </c>
      <c r="N3901" s="9">
        <v>866.08</v>
      </c>
      <c r="O3901" s="9">
        <v>5</v>
      </c>
      <c r="P3901" s="9"/>
      <c r="Q3901" s="9">
        <v>1012</v>
      </c>
      <c r="R3901" s="9">
        <v>3</v>
      </c>
    </row>
    <row r="3902" spans="1:18" x14ac:dyDescent="0.3">
      <c r="A3902" s="9">
        <v>2125</v>
      </c>
      <c r="B3902" s="9" t="s">
        <v>3918</v>
      </c>
      <c r="C3902" s="9">
        <v>36</v>
      </c>
      <c r="D3902" s="9" t="s">
        <v>5023</v>
      </c>
      <c r="E3902" s="9" t="s">
        <v>7083</v>
      </c>
      <c r="F3902" s="9">
        <v>0</v>
      </c>
      <c r="G3902" s="9">
        <v>11671</v>
      </c>
      <c r="H3902" s="9" t="s">
        <v>7083</v>
      </c>
      <c r="I3902" s="9" t="s">
        <v>7457</v>
      </c>
      <c r="J3902" s="9">
        <v>134</v>
      </c>
      <c r="K3902" s="9" t="s">
        <v>7482</v>
      </c>
      <c r="L3902" s="9" t="s">
        <v>7510</v>
      </c>
      <c r="M3902" s="9">
        <v>281.19</v>
      </c>
      <c r="N3902" s="9">
        <v>168.16</v>
      </c>
      <c r="O3902" s="9">
        <v>5</v>
      </c>
      <c r="P3902" s="9"/>
      <c r="Q3902" s="9">
        <v>549</v>
      </c>
      <c r="R3902" s="9">
        <v>7</v>
      </c>
    </row>
    <row r="3903" spans="1:18" x14ac:dyDescent="0.3">
      <c r="A3903" s="9">
        <v>1867</v>
      </c>
      <c r="B3903" s="9" t="s">
        <v>3919</v>
      </c>
      <c r="C3903" s="9">
        <v>12</v>
      </c>
      <c r="D3903" s="9" t="s">
        <v>5022</v>
      </c>
      <c r="E3903" s="9" t="s">
        <v>6122</v>
      </c>
      <c r="F3903" s="9">
        <v>1</v>
      </c>
      <c r="G3903" s="9">
        <v>12421</v>
      </c>
      <c r="H3903" s="9" t="s">
        <v>6122</v>
      </c>
      <c r="I3903" s="9" t="s">
        <v>7456</v>
      </c>
      <c r="J3903" s="9">
        <v>133</v>
      </c>
      <c r="K3903" s="9" t="s">
        <v>7498</v>
      </c>
      <c r="L3903" s="9" t="s">
        <v>7509</v>
      </c>
      <c r="M3903" s="9">
        <v>1050.1400000000001</v>
      </c>
      <c r="N3903" s="9">
        <v>557.39</v>
      </c>
      <c r="O3903" s="9">
        <v>4</v>
      </c>
      <c r="P3903" s="9"/>
      <c r="Q3903" s="9">
        <v>723</v>
      </c>
      <c r="R3903" s="9">
        <v>4</v>
      </c>
    </row>
    <row r="3904" spans="1:18" x14ac:dyDescent="0.3">
      <c r="A3904" s="9">
        <v>1397</v>
      </c>
      <c r="B3904" s="9" t="s">
        <v>3920</v>
      </c>
      <c r="C3904" s="9">
        <v>12</v>
      </c>
      <c r="D3904" s="9" t="s">
        <v>5022</v>
      </c>
      <c r="E3904" s="9" t="s">
        <v>5081</v>
      </c>
      <c r="F3904" s="9">
        <v>0</v>
      </c>
      <c r="G3904" s="9">
        <v>12598</v>
      </c>
      <c r="H3904" s="9" t="s">
        <v>5081</v>
      </c>
      <c r="I3904" s="9" t="s">
        <v>7456</v>
      </c>
      <c r="J3904" s="9">
        <v>148</v>
      </c>
      <c r="K3904" s="9" t="s">
        <v>7491</v>
      </c>
      <c r="L3904" s="9" t="s">
        <v>7510</v>
      </c>
      <c r="M3904" s="9">
        <v>911.1</v>
      </c>
      <c r="N3904" s="9"/>
      <c r="O3904" s="9">
        <v>5</v>
      </c>
      <c r="P3904" s="9"/>
      <c r="Q3904" s="9">
        <v>434</v>
      </c>
      <c r="R3904" s="9">
        <v>5</v>
      </c>
    </row>
    <row r="3905" spans="1:18" x14ac:dyDescent="0.3">
      <c r="A3905" s="9">
        <v>2161</v>
      </c>
      <c r="B3905" s="9" t="s">
        <v>3921</v>
      </c>
      <c r="C3905" s="9">
        <v>55</v>
      </c>
      <c r="D3905" s="9" t="s">
        <v>5020</v>
      </c>
      <c r="E3905" s="9" t="s">
        <v>7010</v>
      </c>
      <c r="F3905" s="9">
        <v>0</v>
      </c>
      <c r="G3905" s="9">
        <v>12577</v>
      </c>
      <c r="H3905" s="9" t="s">
        <v>7010</v>
      </c>
      <c r="I3905" s="9" t="s">
        <v>7456</v>
      </c>
      <c r="J3905" s="9">
        <v>118</v>
      </c>
      <c r="K3905" s="9" t="s">
        <v>7501</v>
      </c>
      <c r="L3905" s="9" t="s">
        <v>7508</v>
      </c>
      <c r="M3905" s="9">
        <v>1135.45</v>
      </c>
      <c r="N3905" s="9">
        <v>780.22</v>
      </c>
      <c r="O3905" s="9">
        <v>5</v>
      </c>
      <c r="P3905" s="9">
        <v>0.1</v>
      </c>
      <c r="Q3905" s="9">
        <v>368</v>
      </c>
      <c r="R3905" s="9">
        <v>1</v>
      </c>
    </row>
    <row r="3906" spans="1:18" x14ac:dyDescent="0.3">
      <c r="A3906" s="9">
        <v>1674</v>
      </c>
      <c r="B3906" s="9" t="s">
        <v>3922</v>
      </c>
      <c r="C3906" s="9">
        <v>52</v>
      </c>
      <c r="D3906" s="9" t="s">
        <v>5023</v>
      </c>
      <c r="E3906" s="9" t="s">
        <v>6426</v>
      </c>
      <c r="F3906" s="9">
        <v>1</v>
      </c>
      <c r="G3906" s="9">
        <v>13176</v>
      </c>
      <c r="H3906" s="9" t="s">
        <v>6426</v>
      </c>
      <c r="I3906" s="9" t="s">
        <v>7457</v>
      </c>
      <c r="J3906" s="9">
        <v>103</v>
      </c>
      <c r="K3906" s="9" t="s">
        <v>7472</v>
      </c>
      <c r="L3906" s="9" t="s">
        <v>7508</v>
      </c>
      <c r="M3906" s="9">
        <v>268.37</v>
      </c>
      <c r="N3906" s="9">
        <v>129.12</v>
      </c>
      <c r="O3906" s="9">
        <v>3</v>
      </c>
      <c r="P3906" s="9"/>
      <c r="Q3906" s="9">
        <v>801</v>
      </c>
      <c r="R3906" s="9">
        <v>2</v>
      </c>
    </row>
    <row r="3907" spans="1:18" x14ac:dyDescent="0.3">
      <c r="A3907" s="9">
        <v>1386</v>
      </c>
      <c r="B3907" s="9" t="s">
        <v>3923</v>
      </c>
      <c r="C3907" s="9">
        <v>30</v>
      </c>
      <c r="D3907" s="9" t="s">
        <v>5018</v>
      </c>
      <c r="E3907" s="9" t="s">
        <v>6140</v>
      </c>
      <c r="F3907" s="9">
        <v>0</v>
      </c>
      <c r="G3907" s="9">
        <v>12434</v>
      </c>
      <c r="H3907" s="9" t="s">
        <v>6140</v>
      </c>
      <c r="I3907" s="9" t="s">
        <v>7456</v>
      </c>
      <c r="J3907" s="9">
        <v>124</v>
      </c>
      <c r="K3907" s="9" t="s">
        <v>7497</v>
      </c>
      <c r="L3907" s="9" t="s">
        <v>7507</v>
      </c>
      <c r="M3907" s="9">
        <v>1415.33</v>
      </c>
      <c r="N3907" s="9">
        <v>684.1</v>
      </c>
      <c r="O3907" s="9">
        <v>4</v>
      </c>
      <c r="P3907" s="9"/>
      <c r="Q3907" s="9">
        <v>721</v>
      </c>
      <c r="R3907" s="9">
        <v>7</v>
      </c>
    </row>
    <row r="3908" spans="1:18" x14ac:dyDescent="0.3">
      <c r="A3908" s="9">
        <v>1110</v>
      </c>
      <c r="B3908" s="9" t="s">
        <v>3924</v>
      </c>
      <c r="C3908" s="9">
        <v>18</v>
      </c>
      <c r="D3908" s="9" t="s">
        <v>5023</v>
      </c>
      <c r="E3908" s="9" t="s">
        <v>5423</v>
      </c>
      <c r="F3908" s="9">
        <v>0</v>
      </c>
      <c r="G3908" s="9">
        <v>13729</v>
      </c>
      <c r="H3908" s="9" t="s">
        <v>5423</v>
      </c>
      <c r="I3908" s="9" t="s">
        <v>7457</v>
      </c>
      <c r="J3908" s="9">
        <v>101</v>
      </c>
      <c r="K3908" s="9" t="s">
        <v>7478</v>
      </c>
      <c r="L3908" s="9" t="s">
        <v>7510</v>
      </c>
      <c r="M3908" s="9">
        <v>950.4</v>
      </c>
      <c r="N3908" s="9">
        <v>564.21</v>
      </c>
      <c r="O3908" s="9">
        <v>3</v>
      </c>
      <c r="P3908" s="9">
        <v>0.1</v>
      </c>
      <c r="Q3908" s="9">
        <v>675</v>
      </c>
      <c r="R3908" s="9">
        <v>6</v>
      </c>
    </row>
    <row r="3909" spans="1:18" x14ac:dyDescent="0.3">
      <c r="A3909" s="9">
        <v>1613</v>
      </c>
      <c r="B3909" s="9" t="s">
        <v>3925</v>
      </c>
      <c r="C3909" s="9">
        <v>24</v>
      </c>
      <c r="D3909" s="9" t="s">
        <v>5018</v>
      </c>
      <c r="E3909" s="9" t="s">
        <v>7205</v>
      </c>
      <c r="F3909" s="9">
        <v>0</v>
      </c>
      <c r="G3909" s="9">
        <v>10335</v>
      </c>
      <c r="H3909" s="9" t="s">
        <v>7205</v>
      </c>
      <c r="I3909" s="9" t="s">
        <v>7455</v>
      </c>
      <c r="J3909" s="9">
        <v>106</v>
      </c>
      <c r="K3909" s="9" t="s">
        <v>7477</v>
      </c>
      <c r="L3909" s="9" t="s">
        <v>7510</v>
      </c>
      <c r="M3909" s="9">
        <v>1278.25</v>
      </c>
      <c r="N3909" s="9">
        <v>806.77</v>
      </c>
      <c r="O3909" s="9">
        <v>2</v>
      </c>
      <c r="P3909" s="9"/>
      <c r="Q3909" s="9">
        <v>390</v>
      </c>
      <c r="R3909" s="9">
        <v>3</v>
      </c>
    </row>
    <row r="3910" spans="1:18" x14ac:dyDescent="0.3">
      <c r="A3910" s="9">
        <v>1016</v>
      </c>
      <c r="B3910" s="9" t="s">
        <v>3926</v>
      </c>
      <c r="C3910" s="9">
        <v>42</v>
      </c>
      <c r="D3910" s="9" t="s">
        <v>5020</v>
      </c>
      <c r="E3910" s="9" t="s">
        <v>7206</v>
      </c>
      <c r="F3910" s="9">
        <v>1</v>
      </c>
      <c r="G3910" s="9">
        <v>12783</v>
      </c>
      <c r="H3910" s="9" t="s">
        <v>7206</v>
      </c>
      <c r="I3910" s="9" t="s">
        <v>7457</v>
      </c>
      <c r="J3910" s="9">
        <v>119</v>
      </c>
      <c r="K3910" s="9" t="s">
        <v>7459</v>
      </c>
      <c r="L3910" s="9" t="s">
        <v>7509</v>
      </c>
      <c r="M3910" s="9">
        <v>407.58</v>
      </c>
      <c r="N3910" s="9">
        <v>283.37</v>
      </c>
      <c r="O3910" s="9">
        <v>5</v>
      </c>
      <c r="P3910" s="9"/>
      <c r="Q3910" s="9">
        <v>683</v>
      </c>
      <c r="R3910" s="9">
        <v>6</v>
      </c>
    </row>
    <row r="3911" spans="1:18" x14ac:dyDescent="0.3">
      <c r="A3911" s="9">
        <v>2205</v>
      </c>
      <c r="B3911" s="9" t="s">
        <v>3927</v>
      </c>
      <c r="C3911" s="9">
        <v>42</v>
      </c>
      <c r="D3911" s="9" t="s">
        <v>5019</v>
      </c>
      <c r="E3911" s="9" t="s">
        <v>7029</v>
      </c>
      <c r="F3911" s="9">
        <v>0</v>
      </c>
      <c r="G3911" s="9">
        <v>11140</v>
      </c>
      <c r="H3911" s="9" t="s">
        <v>7029</v>
      </c>
      <c r="I3911" s="9" t="s">
        <v>7455</v>
      </c>
      <c r="J3911" s="9">
        <v>122</v>
      </c>
      <c r="K3911" s="9" t="s">
        <v>7465</v>
      </c>
      <c r="L3911" s="9" t="s">
        <v>7507</v>
      </c>
      <c r="M3911" s="9">
        <v>1122.1500000000001</v>
      </c>
      <c r="N3911" s="9">
        <v>775.12</v>
      </c>
      <c r="O3911" s="9">
        <v>1</v>
      </c>
      <c r="P3911" s="9">
        <v>0.05</v>
      </c>
      <c r="Q3911" s="9">
        <v>409</v>
      </c>
      <c r="R3911" s="9">
        <v>7</v>
      </c>
    </row>
    <row r="3912" spans="1:18" x14ac:dyDescent="0.3">
      <c r="A3912" s="9">
        <v>1883</v>
      </c>
      <c r="B3912" s="9" t="s">
        <v>3928</v>
      </c>
      <c r="C3912" s="9">
        <v>55</v>
      </c>
      <c r="D3912" s="9" t="s">
        <v>5019</v>
      </c>
      <c r="E3912" s="9" t="s">
        <v>7115</v>
      </c>
      <c r="F3912" s="9">
        <v>0</v>
      </c>
      <c r="G3912" s="9">
        <v>11024</v>
      </c>
      <c r="H3912" s="9" t="s">
        <v>7115</v>
      </c>
      <c r="I3912" s="9" t="s">
        <v>7456</v>
      </c>
      <c r="J3912" s="9">
        <v>143</v>
      </c>
      <c r="K3912" s="9" t="s">
        <v>7475</v>
      </c>
      <c r="L3912" s="9" t="s">
        <v>7507</v>
      </c>
      <c r="M3912" s="9">
        <v>1182.49</v>
      </c>
      <c r="N3912" s="9">
        <v>797.15</v>
      </c>
      <c r="O3912" s="9">
        <v>5</v>
      </c>
      <c r="P3912" s="9">
        <v>0.1</v>
      </c>
      <c r="Q3912" s="9">
        <v>348</v>
      </c>
      <c r="R3912" s="9">
        <v>5</v>
      </c>
    </row>
    <row r="3913" spans="1:18" x14ac:dyDescent="0.3">
      <c r="A3913" s="9">
        <v>1540</v>
      </c>
      <c r="B3913" s="9" t="s">
        <v>3929</v>
      </c>
      <c r="C3913" s="9">
        <v>33</v>
      </c>
      <c r="D3913" s="9" t="s">
        <v>5023</v>
      </c>
      <c r="E3913" s="9" t="s">
        <v>6159</v>
      </c>
      <c r="F3913" s="9">
        <v>0</v>
      </c>
      <c r="G3913" s="9">
        <v>11652</v>
      </c>
      <c r="H3913" s="9" t="s">
        <v>6159</v>
      </c>
      <c r="I3913" s="9" t="s">
        <v>7455</v>
      </c>
      <c r="J3913" s="9">
        <v>108</v>
      </c>
      <c r="K3913" s="9" t="s">
        <v>7496</v>
      </c>
      <c r="L3913" s="9" t="s">
        <v>7510</v>
      </c>
      <c r="M3913" s="9">
        <v>626.28</v>
      </c>
      <c r="N3913" s="9">
        <v>332.3</v>
      </c>
      <c r="O3913" s="9">
        <v>5</v>
      </c>
      <c r="P3913" s="9"/>
      <c r="Q3913" s="9">
        <v>502</v>
      </c>
      <c r="R3913" s="9">
        <v>4</v>
      </c>
    </row>
    <row r="3914" spans="1:18" x14ac:dyDescent="0.3">
      <c r="A3914" s="9">
        <v>1170</v>
      </c>
      <c r="B3914" s="9" t="s">
        <v>3930</v>
      </c>
      <c r="C3914" s="9">
        <v>36</v>
      </c>
      <c r="D3914" s="9" t="s">
        <v>5018</v>
      </c>
      <c r="E3914" s="9" t="s">
        <v>6933</v>
      </c>
      <c r="F3914" s="9">
        <v>1</v>
      </c>
      <c r="G3914" s="9">
        <v>12943</v>
      </c>
      <c r="H3914" s="9" t="s">
        <v>6933</v>
      </c>
      <c r="I3914" s="9" t="s">
        <v>7455</v>
      </c>
      <c r="J3914" s="9">
        <v>105</v>
      </c>
      <c r="K3914" s="9" t="s">
        <v>7461</v>
      </c>
      <c r="L3914" s="9" t="s">
        <v>7508</v>
      </c>
      <c r="M3914" s="9">
        <v>606.73</v>
      </c>
      <c r="N3914" s="9">
        <v>273.02999999999997</v>
      </c>
      <c r="O3914" s="9">
        <v>3</v>
      </c>
      <c r="P3914" s="9">
        <v>0.05</v>
      </c>
      <c r="Q3914" s="9">
        <v>726</v>
      </c>
      <c r="R3914" s="9">
        <v>3</v>
      </c>
    </row>
    <row r="3915" spans="1:18" x14ac:dyDescent="0.3">
      <c r="A3915" s="9">
        <v>1408</v>
      </c>
      <c r="B3915" s="9" t="s">
        <v>3931</v>
      </c>
      <c r="C3915" s="9">
        <v>56</v>
      </c>
      <c r="D3915" s="9" t="s">
        <v>5019</v>
      </c>
      <c r="E3915" s="9" t="s">
        <v>7154</v>
      </c>
      <c r="F3915" s="9">
        <v>1</v>
      </c>
      <c r="G3915" s="9">
        <v>10537</v>
      </c>
      <c r="H3915" s="9" t="s">
        <v>7154</v>
      </c>
      <c r="I3915" s="9" t="s">
        <v>7455</v>
      </c>
      <c r="J3915" s="9">
        <v>109</v>
      </c>
      <c r="K3915" s="9" t="s">
        <v>7466</v>
      </c>
      <c r="L3915" s="9" t="s">
        <v>7507</v>
      </c>
      <c r="M3915" s="9">
        <v>1003.8</v>
      </c>
      <c r="N3915" s="9">
        <v>577.53</v>
      </c>
      <c r="O3915" s="9">
        <v>2</v>
      </c>
      <c r="P3915" s="9"/>
      <c r="Q3915" s="9">
        <v>566</v>
      </c>
      <c r="R3915" s="9">
        <v>1</v>
      </c>
    </row>
    <row r="3916" spans="1:18" x14ac:dyDescent="0.3">
      <c r="A3916" s="9">
        <v>1739</v>
      </c>
      <c r="B3916" s="9" t="s">
        <v>3932</v>
      </c>
      <c r="C3916" s="9">
        <v>8</v>
      </c>
      <c r="D3916" s="9" t="s">
        <v>5018</v>
      </c>
      <c r="E3916" s="9" t="s">
        <v>5636</v>
      </c>
      <c r="F3916" s="9">
        <v>1</v>
      </c>
      <c r="G3916" s="9">
        <v>13507</v>
      </c>
      <c r="H3916" s="9" t="s">
        <v>5636</v>
      </c>
      <c r="I3916" s="9" t="s">
        <v>7457</v>
      </c>
      <c r="J3916" s="9">
        <v>147</v>
      </c>
      <c r="K3916" s="9" t="s">
        <v>7474</v>
      </c>
      <c r="L3916" s="9" t="s">
        <v>7508</v>
      </c>
      <c r="M3916" s="9">
        <v>185.44</v>
      </c>
      <c r="N3916" s="9">
        <v>75.14</v>
      </c>
      <c r="O3916" s="9">
        <v>3</v>
      </c>
      <c r="P3916" s="9"/>
      <c r="Q3916" s="9">
        <v>1115</v>
      </c>
      <c r="R3916" s="9">
        <v>4</v>
      </c>
    </row>
    <row r="3917" spans="1:18" x14ac:dyDescent="0.3">
      <c r="A3917" s="9">
        <v>2401</v>
      </c>
      <c r="B3917" s="9" t="s">
        <v>3933</v>
      </c>
      <c r="C3917" s="9">
        <v>44</v>
      </c>
      <c r="D3917" s="9" t="s">
        <v>5020</v>
      </c>
      <c r="E3917" s="9" t="s">
        <v>7207</v>
      </c>
      <c r="F3917" s="9">
        <v>1</v>
      </c>
      <c r="G3917" s="9">
        <v>10495</v>
      </c>
      <c r="H3917" s="9" t="s">
        <v>7207</v>
      </c>
      <c r="I3917" s="9" t="s">
        <v>7457</v>
      </c>
      <c r="J3917" s="9">
        <v>121</v>
      </c>
      <c r="K3917" s="9" t="s">
        <v>7495</v>
      </c>
      <c r="L3917" s="9" t="s">
        <v>7509</v>
      </c>
      <c r="M3917" s="9">
        <v>1116.6600000000001</v>
      </c>
      <c r="N3917" s="9">
        <v>512.41</v>
      </c>
      <c r="O3917" s="9">
        <v>4</v>
      </c>
      <c r="P3917" s="9">
        <v>0.1</v>
      </c>
      <c r="Q3917" s="9">
        <v>1093</v>
      </c>
      <c r="R3917" s="9">
        <v>6</v>
      </c>
    </row>
    <row r="3918" spans="1:18" x14ac:dyDescent="0.3">
      <c r="A3918" s="9">
        <v>2211</v>
      </c>
      <c r="B3918" s="9" t="s">
        <v>3934</v>
      </c>
      <c r="C3918" s="9">
        <v>34</v>
      </c>
      <c r="D3918" s="9" t="s">
        <v>5023</v>
      </c>
      <c r="E3918" s="9" t="s">
        <v>5678</v>
      </c>
      <c r="F3918" s="9">
        <v>0</v>
      </c>
      <c r="G3918" s="9">
        <v>13083</v>
      </c>
      <c r="H3918" s="9" t="s">
        <v>5678</v>
      </c>
      <c r="I3918" s="9" t="s">
        <v>7457</v>
      </c>
      <c r="J3918" s="9">
        <v>128</v>
      </c>
      <c r="K3918" s="9" t="s">
        <v>7473</v>
      </c>
      <c r="L3918" s="9" t="s">
        <v>7507</v>
      </c>
      <c r="M3918" s="9">
        <v>112.19</v>
      </c>
      <c r="N3918" s="9">
        <v>44.96</v>
      </c>
      <c r="O3918" s="9">
        <v>2</v>
      </c>
      <c r="P3918" s="9"/>
      <c r="Q3918" s="9">
        <v>372</v>
      </c>
      <c r="R3918" s="9">
        <v>5</v>
      </c>
    </row>
    <row r="3919" spans="1:18" x14ac:dyDescent="0.3">
      <c r="A3919" s="9">
        <v>1857</v>
      </c>
      <c r="B3919" s="9" t="s">
        <v>3935</v>
      </c>
      <c r="C3919" s="9">
        <v>50</v>
      </c>
      <c r="D3919" s="9" t="s">
        <v>5018</v>
      </c>
      <c r="E3919" s="9" t="s">
        <v>6460</v>
      </c>
      <c r="F3919" s="9">
        <v>0</v>
      </c>
      <c r="G3919" s="9">
        <v>13365</v>
      </c>
      <c r="H3919" s="9" t="s">
        <v>6460</v>
      </c>
      <c r="I3919" s="9" t="s">
        <v>7455</v>
      </c>
      <c r="J3919" s="9">
        <v>146</v>
      </c>
      <c r="K3919" s="9" t="s">
        <v>7505</v>
      </c>
      <c r="L3919" s="9" t="s">
        <v>7507</v>
      </c>
      <c r="M3919" s="9">
        <v>326.36</v>
      </c>
      <c r="N3919" s="9">
        <v>148.22</v>
      </c>
      <c r="O3919" s="9">
        <v>2</v>
      </c>
      <c r="P3919" s="9"/>
      <c r="Q3919" s="9">
        <v>661</v>
      </c>
      <c r="R3919" s="9">
        <v>3</v>
      </c>
    </row>
    <row r="3920" spans="1:18" x14ac:dyDescent="0.3">
      <c r="A3920" s="9">
        <v>1229</v>
      </c>
      <c r="B3920" s="9" t="s">
        <v>3936</v>
      </c>
      <c r="C3920" s="9">
        <v>47</v>
      </c>
      <c r="D3920" s="9" t="s">
        <v>5023</v>
      </c>
      <c r="E3920" s="9" t="s">
        <v>5078</v>
      </c>
      <c r="F3920" s="9">
        <v>0</v>
      </c>
      <c r="G3920" s="9">
        <v>10507</v>
      </c>
      <c r="H3920" s="9" t="s">
        <v>5078</v>
      </c>
      <c r="I3920" s="9" t="s">
        <v>7455</v>
      </c>
      <c r="J3920" s="9">
        <v>104</v>
      </c>
      <c r="K3920" s="9" t="s">
        <v>7499</v>
      </c>
      <c r="L3920" s="9" t="s">
        <v>7509</v>
      </c>
      <c r="M3920" s="9">
        <v>1013.01</v>
      </c>
      <c r="N3920" s="9">
        <v>549.48</v>
      </c>
      <c r="O3920" s="9">
        <v>2</v>
      </c>
      <c r="P3920" s="9"/>
      <c r="Q3920" s="9">
        <v>328</v>
      </c>
      <c r="R3920" s="9">
        <v>4</v>
      </c>
    </row>
    <row r="3921" spans="1:18" x14ac:dyDescent="0.3">
      <c r="A3921" s="9">
        <v>1118</v>
      </c>
      <c r="B3921" s="9" t="s">
        <v>3937</v>
      </c>
      <c r="C3921" s="9">
        <v>29</v>
      </c>
      <c r="D3921" s="9" t="s">
        <v>5018</v>
      </c>
      <c r="E3921" s="9" t="s">
        <v>7208</v>
      </c>
      <c r="F3921" s="9">
        <v>1</v>
      </c>
      <c r="G3921" s="9">
        <v>13924</v>
      </c>
      <c r="H3921" s="9" t="s">
        <v>7208</v>
      </c>
      <c r="I3921" s="9" t="s">
        <v>7455</v>
      </c>
      <c r="J3921" s="9">
        <v>124</v>
      </c>
      <c r="K3921" s="9" t="s">
        <v>7497</v>
      </c>
      <c r="L3921" s="9" t="s">
        <v>7507</v>
      </c>
      <c r="M3921" s="9">
        <v>192.57</v>
      </c>
      <c r="N3921" s="9"/>
      <c r="O3921" s="9">
        <v>3</v>
      </c>
      <c r="P3921" s="9"/>
      <c r="Q3921" s="9">
        <v>693</v>
      </c>
      <c r="R3921" s="9">
        <v>3</v>
      </c>
    </row>
    <row r="3922" spans="1:18" x14ac:dyDescent="0.3">
      <c r="A3922" s="9">
        <v>2179</v>
      </c>
      <c r="B3922" s="9" t="s">
        <v>3938</v>
      </c>
      <c r="C3922" s="9">
        <v>-10</v>
      </c>
      <c r="D3922" s="9" t="s">
        <v>5022</v>
      </c>
      <c r="E3922" s="9" t="s">
        <v>5413</v>
      </c>
      <c r="F3922" s="9">
        <v>0</v>
      </c>
      <c r="G3922" s="9">
        <v>10680</v>
      </c>
      <c r="H3922" s="9" t="s">
        <v>5413</v>
      </c>
      <c r="I3922" s="9" t="s">
        <v>7456</v>
      </c>
      <c r="J3922" s="9">
        <v>108</v>
      </c>
      <c r="K3922" s="9" t="s">
        <v>7496</v>
      </c>
      <c r="L3922" s="9" t="s">
        <v>7510</v>
      </c>
      <c r="M3922" s="9">
        <v>1459.17</v>
      </c>
      <c r="N3922" s="9">
        <v>745.33</v>
      </c>
      <c r="O3922" s="9">
        <v>5</v>
      </c>
      <c r="P3922" s="9"/>
      <c r="Q3922" s="9">
        <v>500</v>
      </c>
      <c r="R3922" s="9">
        <v>5</v>
      </c>
    </row>
    <row r="3923" spans="1:18" x14ac:dyDescent="0.3">
      <c r="A3923" s="9">
        <v>1783</v>
      </c>
      <c r="B3923" s="9" t="s">
        <v>3939</v>
      </c>
      <c r="C3923" s="9">
        <v>5</v>
      </c>
      <c r="D3923" s="9" t="s">
        <v>5022</v>
      </c>
      <c r="E3923" s="9" t="s">
        <v>5062</v>
      </c>
      <c r="F3923" s="9">
        <v>1</v>
      </c>
      <c r="G3923" s="9">
        <v>12612</v>
      </c>
      <c r="H3923" s="9" t="s">
        <v>5062</v>
      </c>
      <c r="I3923" s="9" t="s">
        <v>7457</v>
      </c>
      <c r="J3923" s="9">
        <v>117</v>
      </c>
      <c r="K3923" s="9" t="s">
        <v>7483</v>
      </c>
      <c r="L3923" s="9" t="s">
        <v>7510</v>
      </c>
      <c r="M3923" s="9">
        <v>1309.17</v>
      </c>
      <c r="N3923" s="9">
        <v>850.03</v>
      </c>
      <c r="O3923" s="9">
        <v>5</v>
      </c>
      <c r="P3923" s="9"/>
      <c r="Q3923" s="9">
        <v>806</v>
      </c>
      <c r="R3923" s="9">
        <v>3</v>
      </c>
    </row>
    <row r="3924" spans="1:18" x14ac:dyDescent="0.3">
      <c r="A3924" s="9">
        <v>1464</v>
      </c>
      <c r="B3924" s="9" t="s">
        <v>3940</v>
      </c>
      <c r="C3924" s="9">
        <v>51</v>
      </c>
      <c r="D3924" s="9" t="s">
        <v>5018</v>
      </c>
      <c r="E3924" s="9" t="s">
        <v>5075</v>
      </c>
      <c r="F3924" s="9">
        <v>1</v>
      </c>
      <c r="G3924" s="9">
        <v>10780</v>
      </c>
      <c r="H3924" s="9" t="s">
        <v>5075</v>
      </c>
      <c r="I3924" s="9" t="s">
        <v>7456</v>
      </c>
      <c r="J3924" s="9">
        <v>134</v>
      </c>
      <c r="K3924" s="9" t="s">
        <v>7482</v>
      </c>
      <c r="L3924" s="9" t="s">
        <v>7509</v>
      </c>
      <c r="M3924" s="9">
        <v>958.14</v>
      </c>
      <c r="N3924" s="9">
        <v>577.28</v>
      </c>
      <c r="O3924" s="9">
        <v>5</v>
      </c>
      <c r="P3924" s="9"/>
      <c r="Q3924" s="9">
        <v>729</v>
      </c>
      <c r="R3924" s="9">
        <v>4</v>
      </c>
    </row>
    <row r="3925" spans="1:18" x14ac:dyDescent="0.3">
      <c r="A3925" s="9">
        <v>1103</v>
      </c>
      <c r="B3925" s="9" t="s">
        <v>3941</v>
      </c>
      <c r="C3925" s="9">
        <v>43</v>
      </c>
      <c r="D3925" s="9" t="s">
        <v>5020</v>
      </c>
      <c r="E3925" s="9" t="s">
        <v>5688</v>
      </c>
      <c r="F3925" s="9">
        <v>0</v>
      </c>
      <c r="G3925" s="9">
        <v>10759</v>
      </c>
      <c r="H3925" s="9" t="s">
        <v>5688</v>
      </c>
      <c r="I3925" s="9" t="s">
        <v>7456</v>
      </c>
      <c r="J3925" s="9">
        <v>120</v>
      </c>
      <c r="K3925" s="9" t="s">
        <v>7488</v>
      </c>
      <c r="L3925" s="9" t="s">
        <v>7508</v>
      </c>
      <c r="M3925" s="9">
        <v>1237.6300000000001</v>
      </c>
      <c r="N3925" s="9">
        <v>842.74</v>
      </c>
      <c r="O3925" s="9">
        <v>5</v>
      </c>
      <c r="P3925" s="9"/>
      <c r="Q3925" s="9">
        <v>425</v>
      </c>
      <c r="R3925" s="9">
        <v>6</v>
      </c>
    </row>
    <row r="3926" spans="1:18" x14ac:dyDescent="0.3">
      <c r="A3926" s="9">
        <v>1697</v>
      </c>
      <c r="B3926" s="9" t="s">
        <v>3942</v>
      </c>
      <c r="C3926" s="9">
        <v>60</v>
      </c>
      <c r="D3926" s="9" t="s">
        <v>5023</v>
      </c>
      <c r="E3926" s="9" t="s">
        <v>7209</v>
      </c>
      <c r="F3926" s="9">
        <v>0</v>
      </c>
      <c r="G3926" s="9">
        <v>10127</v>
      </c>
      <c r="H3926" s="9" t="s">
        <v>7209</v>
      </c>
      <c r="I3926" s="9" t="s">
        <v>7456</v>
      </c>
      <c r="J3926" s="9">
        <v>116</v>
      </c>
      <c r="K3926" s="9" t="s">
        <v>7480</v>
      </c>
      <c r="L3926" s="9" t="s">
        <v>7508</v>
      </c>
      <c r="M3926" s="9">
        <v>1336.99</v>
      </c>
      <c r="N3926" s="9">
        <v>713.42</v>
      </c>
      <c r="O3926" s="9">
        <v>5</v>
      </c>
      <c r="P3926" s="9"/>
      <c r="Q3926" s="9">
        <v>393</v>
      </c>
      <c r="R3926" s="9">
        <v>5</v>
      </c>
    </row>
    <row r="3927" spans="1:18" x14ac:dyDescent="0.3">
      <c r="A3927" s="9">
        <v>1174</v>
      </c>
      <c r="B3927" s="9" t="s">
        <v>3943</v>
      </c>
      <c r="C3927" s="9">
        <v>34</v>
      </c>
      <c r="D3927" s="9" t="s">
        <v>5021</v>
      </c>
      <c r="E3927" s="9" t="s">
        <v>7210</v>
      </c>
      <c r="F3927" s="9">
        <v>1</v>
      </c>
      <c r="G3927" s="9">
        <v>13147</v>
      </c>
      <c r="H3927" s="9" t="s">
        <v>7210</v>
      </c>
      <c r="I3927" s="9" t="s">
        <v>7455</v>
      </c>
      <c r="J3927" s="9">
        <v>110</v>
      </c>
      <c r="K3927" s="9" t="s">
        <v>7493</v>
      </c>
      <c r="L3927" s="9" t="s">
        <v>7507</v>
      </c>
      <c r="M3927" s="9">
        <v>426.24</v>
      </c>
      <c r="N3927" s="9">
        <v>205.31</v>
      </c>
      <c r="O3927" s="9">
        <v>4</v>
      </c>
      <c r="P3927" s="9"/>
      <c r="Q3927" s="9">
        <v>626</v>
      </c>
      <c r="R3927" s="9">
        <v>4</v>
      </c>
    </row>
    <row r="3928" spans="1:18" x14ac:dyDescent="0.3">
      <c r="A3928" s="9">
        <v>1744</v>
      </c>
      <c r="B3928" s="9" t="s">
        <v>3944</v>
      </c>
      <c r="C3928" s="9">
        <v>53</v>
      </c>
      <c r="D3928" s="9" t="s">
        <v>5018</v>
      </c>
      <c r="E3928" s="9" t="s">
        <v>5422</v>
      </c>
      <c r="F3928" s="9">
        <v>0</v>
      </c>
      <c r="G3928" s="9">
        <v>11292</v>
      </c>
      <c r="H3928" s="9" t="s">
        <v>5422</v>
      </c>
      <c r="I3928" s="9" t="s">
        <v>7457</v>
      </c>
      <c r="J3928" s="9">
        <v>134</v>
      </c>
      <c r="K3928" s="9" t="s">
        <v>7482</v>
      </c>
      <c r="L3928" s="9" t="s">
        <v>7508</v>
      </c>
      <c r="M3928" s="9">
        <v>1281.6500000000001</v>
      </c>
      <c r="N3928" s="9">
        <v>559.83000000000004</v>
      </c>
      <c r="O3928" s="9">
        <v>1</v>
      </c>
      <c r="P3928" s="9"/>
      <c r="Q3928" s="9">
        <v>528</v>
      </c>
      <c r="R3928" s="9">
        <v>2</v>
      </c>
    </row>
    <row r="3929" spans="1:18" x14ac:dyDescent="0.3">
      <c r="A3929" s="9">
        <v>2444</v>
      </c>
      <c r="B3929" s="9" t="s">
        <v>3945</v>
      </c>
      <c r="C3929" s="9">
        <v>23</v>
      </c>
      <c r="D3929" s="9" t="s">
        <v>5018</v>
      </c>
      <c r="E3929" s="9" t="s">
        <v>5048</v>
      </c>
      <c r="F3929" s="9">
        <v>0</v>
      </c>
      <c r="G3929" s="9">
        <v>12193</v>
      </c>
      <c r="H3929" s="9" t="s">
        <v>5048</v>
      </c>
      <c r="I3929" s="9" t="s">
        <v>7456</v>
      </c>
      <c r="J3929" s="9">
        <v>143</v>
      </c>
      <c r="K3929" s="9" t="s">
        <v>7475</v>
      </c>
      <c r="L3929" s="9" t="s">
        <v>7508</v>
      </c>
      <c r="M3929" s="9">
        <v>332.45</v>
      </c>
      <c r="N3929" s="9">
        <v>200</v>
      </c>
      <c r="O3929" s="9">
        <v>2</v>
      </c>
      <c r="P3929" s="9">
        <v>0.1</v>
      </c>
      <c r="Q3929" s="9">
        <v>348</v>
      </c>
      <c r="R3929" s="9">
        <v>2</v>
      </c>
    </row>
    <row r="3930" spans="1:18" x14ac:dyDescent="0.3">
      <c r="A3930" s="9">
        <v>2157</v>
      </c>
      <c r="B3930" s="9" t="s">
        <v>3946</v>
      </c>
      <c r="C3930" s="9">
        <v>0</v>
      </c>
      <c r="D3930" s="9" t="s">
        <v>5022</v>
      </c>
      <c r="E3930" s="9" t="s">
        <v>7211</v>
      </c>
      <c r="F3930" s="9">
        <v>0</v>
      </c>
      <c r="G3930" s="9">
        <v>13986</v>
      </c>
      <c r="H3930" s="9" t="s">
        <v>7211</v>
      </c>
      <c r="I3930" s="9" t="s">
        <v>7457</v>
      </c>
      <c r="J3930" s="9">
        <v>110</v>
      </c>
      <c r="K3930" s="9" t="s">
        <v>7493</v>
      </c>
      <c r="L3930" s="9" t="s">
        <v>7509</v>
      </c>
      <c r="M3930" s="9">
        <v>649.35</v>
      </c>
      <c r="N3930" s="9">
        <v>423.72</v>
      </c>
      <c r="O3930" s="9">
        <v>1</v>
      </c>
      <c r="P3930" s="9"/>
      <c r="Q3930" s="9">
        <v>433</v>
      </c>
      <c r="R3930" s="9">
        <v>3</v>
      </c>
    </row>
    <row r="3931" spans="1:18" x14ac:dyDescent="0.3">
      <c r="A3931" s="9">
        <v>2414</v>
      </c>
      <c r="B3931" s="9" t="s">
        <v>3947</v>
      </c>
      <c r="C3931" s="9">
        <v>38</v>
      </c>
      <c r="D3931" s="9" t="s">
        <v>5019</v>
      </c>
      <c r="E3931" s="9" t="s">
        <v>7212</v>
      </c>
      <c r="F3931" s="9">
        <v>0</v>
      </c>
      <c r="G3931" s="9">
        <v>13474</v>
      </c>
      <c r="H3931" s="9" t="s">
        <v>7212</v>
      </c>
      <c r="I3931" s="9" t="s">
        <v>7457</v>
      </c>
      <c r="J3931" s="9">
        <v>130</v>
      </c>
      <c r="K3931" s="9" t="s">
        <v>7487</v>
      </c>
      <c r="L3931" s="9" t="s">
        <v>7508</v>
      </c>
      <c r="M3931" s="9">
        <v>859.48</v>
      </c>
      <c r="N3931" s="9">
        <v>391.17</v>
      </c>
      <c r="O3931" s="9">
        <v>4</v>
      </c>
      <c r="P3931" s="9"/>
      <c r="Q3931" s="9">
        <v>510</v>
      </c>
      <c r="R3931" s="9">
        <v>3</v>
      </c>
    </row>
    <row r="3932" spans="1:18" x14ac:dyDescent="0.3">
      <c r="A3932" s="9">
        <v>1664</v>
      </c>
      <c r="B3932" s="9" t="s">
        <v>3948</v>
      </c>
      <c r="C3932" s="9">
        <v>31</v>
      </c>
      <c r="D3932" s="9" t="s">
        <v>5022</v>
      </c>
      <c r="E3932" s="9" t="s">
        <v>5128</v>
      </c>
      <c r="F3932" s="9">
        <v>1</v>
      </c>
      <c r="G3932" s="9">
        <v>12546</v>
      </c>
      <c r="H3932" s="9" t="s">
        <v>5128</v>
      </c>
      <c r="I3932" s="9" t="s">
        <v>7455</v>
      </c>
      <c r="J3932" s="9">
        <v>130</v>
      </c>
      <c r="K3932" s="9" t="s">
        <v>7487</v>
      </c>
      <c r="L3932" s="9" t="s">
        <v>7508</v>
      </c>
      <c r="M3932" s="9">
        <v>1085.1400000000001</v>
      </c>
      <c r="N3932" s="9">
        <v>720.13</v>
      </c>
      <c r="O3932" s="9">
        <v>5</v>
      </c>
      <c r="P3932" s="9"/>
      <c r="Q3932" s="9">
        <v>1007</v>
      </c>
      <c r="R3932" s="9">
        <v>3</v>
      </c>
    </row>
    <row r="3933" spans="1:18" x14ac:dyDescent="0.3">
      <c r="A3933" s="9">
        <v>1032</v>
      </c>
      <c r="B3933" s="9" t="s">
        <v>3949</v>
      </c>
      <c r="C3933" s="9">
        <v>24</v>
      </c>
      <c r="D3933" s="9" t="s">
        <v>5023</v>
      </c>
      <c r="E3933" s="9" t="s">
        <v>6381</v>
      </c>
      <c r="F3933" s="9">
        <v>1</v>
      </c>
      <c r="G3933" s="9">
        <v>10965</v>
      </c>
      <c r="H3933" s="9" t="s">
        <v>6381</v>
      </c>
      <c r="I3933" s="9" t="s">
        <v>7456</v>
      </c>
      <c r="J3933" s="9">
        <v>125</v>
      </c>
      <c r="K3933" s="9" t="s">
        <v>7479</v>
      </c>
      <c r="L3933" s="9" t="s">
        <v>7508</v>
      </c>
      <c r="M3933" s="9">
        <v>93.7</v>
      </c>
      <c r="N3933" s="9">
        <v>52.27</v>
      </c>
      <c r="O3933" s="9">
        <v>4</v>
      </c>
      <c r="P3933" s="9"/>
      <c r="Q3933" s="9">
        <v>1192</v>
      </c>
      <c r="R3933" s="9">
        <v>1</v>
      </c>
    </row>
    <row r="3934" spans="1:18" x14ac:dyDescent="0.3">
      <c r="A3934" s="9">
        <v>1054</v>
      </c>
      <c r="B3934" s="9" t="s">
        <v>3950</v>
      </c>
      <c r="C3934" s="9">
        <v>53</v>
      </c>
      <c r="D3934" s="9" t="s">
        <v>5022</v>
      </c>
      <c r="E3934" s="9" t="s">
        <v>5981</v>
      </c>
      <c r="F3934" s="9">
        <v>0</v>
      </c>
      <c r="G3934" s="9">
        <v>10559</v>
      </c>
      <c r="H3934" s="9" t="s">
        <v>5981</v>
      </c>
      <c r="I3934" s="9" t="s">
        <v>7455</v>
      </c>
      <c r="J3934" s="9">
        <v>146</v>
      </c>
      <c r="K3934" s="9" t="s">
        <v>7505</v>
      </c>
      <c r="L3934" s="9" t="s">
        <v>7510</v>
      </c>
      <c r="M3934" s="9">
        <v>471.24</v>
      </c>
      <c r="N3934" s="9">
        <v>208.86</v>
      </c>
      <c r="O3934" s="9">
        <v>4</v>
      </c>
      <c r="P3934" s="9"/>
      <c r="Q3934" s="9">
        <v>397</v>
      </c>
      <c r="R3934" s="9">
        <v>5</v>
      </c>
    </row>
    <row r="3935" spans="1:18" x14ac:dyDescent="0.3">
      <c r="A3935" s="9">
        <v>1518</v>
      </c>
      <c r="B3935" s="9" t="s">
        <v>3951</v>
      </c>
      <c r="C3935" s="9">
        <v>58</v>
      </c>
      <c r="D3935" s="9" t="s">
        <v>5021</v>
      </c>
      <c r="E3935" s="9" t="s">
        <v>6504</v>
      </c>
      <c r="F3935" s="9">
        <v>1</v>
      </c>
      <c r="G3935" s="9">
        <v>11222</v>
      </c>
      <c r="H3935" s="9" t="s">
        <v>6504</v>
      </c>
      <c r="I3935" s="9" t="s">
        <v>7457</v>
      </c>
      <c r="J3935" s="9">
        <v>143</v>
      </c>
      <c r="K3935" s="9" t="s">
        <v>7475</v>
      </c>
      <c r="L3935" s="9" t="s">
        <v>7510</v>
      </c>
      <c r="M3935" s="9">
        <v>932.35</v>
      </c>
      <c r="N3935" s="9">
        <v>552.75</v>
      </c>
      <c r="O3935" s="9">
        <v>1</v>
      </c>
      <c r="P3935" s="9"/>
      <c r="Q3935" s="9">
        <v>932</v>
      </c>
      <c r="R3935" s="9">
        <v>3</v>
      </c>
    </row>
    <row r="3936" spans="1:18" x14ac:dyDescent="0.3">
      <c r="A3936" s="9">
        <v>1755</v>
      </c>
      <c r="B3936" s="9" t="s">
        <v>3952</v>
      </c>
      <c r="C3936" s="9">
        <v>41</v>
      </c>
      <c r="D3936" s="9" t="s">
        <v>5020</v>
      </c>
      <c r="E3936" s="9" t="s">
        <v>5226</v>
      </c>
      <c r="F3936" s="9">
        <v>0</v>
      </c>
      <c r="G3936" s="9">
        <v>13654</v>
      </c>
      <c r="H3936" s="9" t="s">
        <v>5226</v>
      </c>
      <c r="I3936" s="9" t="s">
        <v>7456</v>
      </c>
      <c r="J3936" s="9">
        <v>141</v>
      </c>
      <c r="K3936" s="9" t="s">
        <v>7490</v>
      </c>
      <c r="L3936" s="9" t="s">
        <v>7509</v>
      </c>
      <c r="M3936" s="9">
        <v>568.17999999999995</v>
      </c>
      <c r="N3936" s="9">
        <v>315.92</v>
      </c>
      <c r="O3936" s="9">
        <v>2</v>
      </c>
      <c r="P3936" s="9"/>
      <c r="Q3936" s="9">
        <v>333</v>
      </c>
      <c r="R3936" s="9">
        <v>1</v>
      </c>
    </row>
    <row r="3937" spans="1:18" x14ac:dyDescent="0.3">
      <c r="A3937" s="9">
        <v>1011</v>
      </c>
      <c r="B3937" s="9" t="s">
        <v>3953</v>
      </c>
      <c r="C3937" s="9">
        <v>37</v>
      </c>
      <c r="D3937" s="9" t="s">
        <v>5021</v>
      </c>
      <c r="E3937" s="9" t="s">
        <v>7130</v>
      </c>
      <c r="F3937" s="9">
        <v>0</v>
      </c>
      <c r="G3937" s="9">
        <v>10923</v>
      </c>
      <c r="H3937" s="9" t="s">
        <v>7130</v>
      </c>
      <c r="I3937" s="9" t="s">
        <v>7457</v>
      </c>
      <c r="J3937" s="9">
        <v>107</v>
      </c>
      <c r="K3937" s="9" t="s">
        <v>7485</v>
      </c>
      <c r="L3937" s="9" t="s">
        <v>7507</v>
      </c>
      <c r="M3937" s="9">
        <v>1173.79</v>
      </c>
      <c r="N3937" s="9"/>
      <c r="O3937" s="9">
        <v>3</v>
      </c>
      <c r="P3937" s="9"/>
      <c r="Q3937" s="9">
        <v>588</v>
      </c>
      <c r="R3937" s="9">
        <v>5</v>
      </c>
    </row>
    <row r="3938" spans="1:18" x14ac:dyDescent="0.3">
      <c r="A3938" s="9">
        <v>1719</v>
      </c>
      <c r="B3938" s="9" t="s">
        <v>3954</v>
      </c>
      <c r="C3938" s="9">
        <v>40</v>
      </c>
      <c r="D3938" s="9" t="s">
        <v>5020</v>
      </c>
      <c r="E3938" s="9" t="s">
        <v>6868</v>
      </c>
      <c r="F3938" s="9">
        <v>0</v>
      </c>
      <c r="G3938" s="9">
        <v>13574</v>
      </c>
      <c r="H3938" s="9" t="s">
        <v>6868</v>
      </c>
      <c r="I3938" s="9" t="s">
        <v>7457</v>
      </c>
      <c r="J3938" s="9">
        <v>147</v>
      </c>
      <c r="K3938" s="9" t="s">
        <v>7474</v>
      </c>
      <c r="L3938" s="9" t="s">
        <v>7509</v>
      </c>
      <c r="M3938" s="9">
        <v>994.9</v>
      </c>
      <c r="N3938" s="9">
        <v>517.12</v>
      </c>
      <c r="O3938" s="9">
        <v>3</v>
      </c>
      <c r="P3938" s="9"/>
      <c r="Q3938" s="9">
        <v>650</v>
      </c>
      <c r="R3938" s="9">
        <v>4</v>
      </c>
    </row>
    <row r="3939" spans="1:18" x14ac:dyDescent="0.3">
      <c r="A3939" s="9">
        <v>1554</v>
      </c>
      <c r="B3939" s="9" t="s">
        <v>3955</v>
      </c>
      <c r="C3939" s="9">
        <v>30</v>
      </c>
      <c r="D3939" s="9" t="s">
        <v>5021</v>
      </c>
      <c r="E3939" s="9" t="s">
        <v>6080</v>
      </c>
      <c r="F3939" s="9">
        <v>1</v>
      </c>
      <c r="G3939" s="9">
        <v>11627</v>
      </c>
      <c r="H3939" s="9" t="s">
        <v>6080</v>
      </c>
      <c r="I3939" s="9" t="s">
        <v>7455</v>
      </c>
      <c r="J3939" s="9">
        <v>120</v>
      </c>
      <c r="K3939" s="9" t="s">
        <v>7488</v>
      </c>
      <c r="L3939" s="9" t="s">
        <v>7507</v>
      </c>
      <c r="M3939" s="9">
        <v>389.88</v>
      </c>
      <c r="N3939" s="9">
        <v>247.74</v>
      </c>
      <c r="O3939" s="9">
        <v>2</v>
      </c>
      <c r="P3939" s="9"/>
      <c r="Q3939" s="9">
        <v>710</v>
      </c>
      <c r="R3939" s="9">
        <v>2</v>
      </c>
    </row>
    <row r="3940" spans="1:18" x14ac:dyDescent="0.3">
      <c r="A3940" s="9">
        <v>1372</v>
      </c>
      <c r="B3940" s="9" t="s">
        <v>3956</v>
      </c>
      <c r="C3940" s="9">
        <v>48</v>
      </c>
      <c r="D3940" s="9" t="s">
        <v>5022</v>
      </c>
      <c r="E3940" s="9" t="s">
        <v>7213</v>
      </c>
      <c r="F3940" s="9">
        <v>1</v>
      </c>
      <c r="G3940" s="9">
        <v>12450</v>
      </c>
      <c r="H3940" s="9" t="s">
        <v>7213</v>
      </c>
      <c r="I3940" s="9" t="s">
        <v>7456</v>
      </c>
      <c r="J3940" s="9">
        <v>117</v>
      </c>
      <c r="K3940" s="9" t="s">
        <v>7483</v>
      </c>
      <c r="L3940" s="9" t="s">
        <v>7507</v>
      </c>
      <c r="M3940" s="9">
        <v>261.60000000000002</v>
      </c>
      <c r="N3940" s="9">
        <v>148.22999999999999</v>
      </c>
      <c r="O3940" s="9">
        <v>5</v>
      </c>
      <c r="P3940" s="9"/>
      <c r="Q3940" s="9">
        <v>999</v>
      </c>
      <c r="R3940" s="9">
        <v>3</v>
      </c>
    </row>
    <row r="3941" spans="1:18" x14ac:dyDescent="0.3">
      <c r="A3941" s="9">
        <v>1483</v>
      </c>
      <c r="B3941" s="9" t="s">
        <v>3957</v>
      </c>
      <c r="C3941" s="9">
        <v>16</v>
      </c>
      <c r="D3941" s="9" t="s">
        <v>5021</v>
      </c>
      <c r="E3941" s="9" t="s">
        <v>7214</v>
      </c>
      <c r="F3941" s="9">
        <v>1</v>
      </c>
      <c r="G3941" s="9">
        <v>13023</v>
      </c>
      <c r="H3941" s="9" t="s">
        <v>7214</v>
      </c>
      <c r="I3941" s="9" t="s">
        <v>7455</v>
      </c>
      <c r="J3941" s="9">
        <v>103</v>
      </c>
      <c r="K3941" s="9" t="s">
        <v>7472</v>
      </c>
      <c r="L3941" s="9" t="s">
        <v>7508</v>
      </c>
      <c r="M3941" s="9">
        <v>962.12</v>
      </c>
      <c r="N3941" s="9">
        <v>466.26</v>
      </c>
      <c r="O3941" s="9">
        <v>4</v>
      </c>
      <c r="P3941" s="9">
        <v>0.2</v>
      </c>
      <c r="Q3941" s="9">
        <v>938</v>
      </c>
      <c r="R3941" s="9">
        <v>2</v>
      </c>
    </row>
    <row r="3942" spans="1:18" x14ac:dyDescent="0.3">
      <c r="A3942" s="9">
        <v>1972</v>
      </c>
      <c r="B3942" s="9" t="s">
        <v>3958</v>
      </c>
      <c r="C3942" s="9">
        <v>23</v>
      </c>
      <c r="D3942" s="9" t="s">
        <v>5022</v>
      </c>
      <c r="E3942" s="9" t="s">
        <v>7215</v>
      </c>
      <c r="F3942" s="9">
        <v>1</v>
      </c>
      <c r="G3942" s="9">
        <v>13280</v>
      </c>
      <c r="H3942" s="9" t="s">
        <v>7215</v>
      </c>
      <c r="I3942" s="9" t="s">
        <v>7455</v>
      </c>
      <c r="J3942" s="9">
        <v>147</v>
      </c>
      <c r="K3942" s="9" t="s">
        <v>7474</v>
      </c>
      <c r="L3942" s="9" t="s">
        <v>7508</v>
      </c>
      <c r="M3942" s="9">
        <v>703.18</v>
      </c>
      <c r="N3942" s="9">
        <v>477.17</v>
      </c>
      <c r="O3942" s="9">
        <v>5</v>
      </c>
      <c r="P3942" s="9">
        <v>0.2</v>
      </c>
      <c r="Q3942" s="9">
        <v>1335</v>
      </c>
      <c r="R3942" s="9">
        <v>5</v>
      </c>
    </row>
    <row r="3943" spans="1:18" x14ac:dyDescent="0.3">
      <c r="A3943" s="9">
        <v>2251</v>
      </c>
      <c r="B3943" s="9" t="s">
        <v>3959</v>
      </c>
      <c r="C3943" s="9">
        <v>28</v>
      </c>
      <c r="D3943" s="9" t="s">
        <v>5022</v>
      </c>
      <c r="E3943" s="9" t="s">
        <v>6277</v>
      </c>
      <c r="F3943" s="9">
        <v>0</v>
      </c>
      <c r="G3943" s="9">
        <v>12389</v>
      </c>
      <c r="H3943" s="9" t="s">
        <v>6277</v>
      </c>
      <c r="I3943" s="9" t="s">
        <v>7457</v>
      </c>
      <c r="J3943" s="9">
        <v>146</v>
      </c>
      <c r="K3943" s="9" t="s">
        <v>7505</v>
      </c>
      <c r="L3943" s="9" t="s">
        <v>7509</v>
      </c>
      <c r="M3943" s="9">
        <v>294.99</v>
      </c>
      <c r="N3943" s="9">
        <v>139.04</v>
      </c>
      <c r="O3943" s="9">
        <v>4</v>
      </c>
      <c r="P3943" s="9"/>
      <c r="Q3943" s="9">
        <v>358</v>
      </c>
      <c r="R3943" s="9">
        <v>4</v>
      </c>
    </row>
    <row r="3944" spans="1:18" x14ac:dyDescent="0.3">
      <c r="A3944" s="9">
        <v>1622</v>
      </c>
      <c r="B3944" s="9" t="s">
        <v>3960</v>
      </c>
      <c r="C3944" s="9">
        <v>48</v>
      </c>
      <c r="D3944" s="9" t="s">
        <v>5023</v>
      </c>
      <c r="E3944" s="9" t="s">
        <v>6637</v>
      </c>
      <c r="F3944" s="9">
        <v>0</v>
      </c>
      <c r="G3944" s="9">
        <v>13922</v>
      </c>
      <c r="H3944" s="9" t="s">
        <v>6637</v>
      </c>
      <c r="I3944" s="9" t="s">
        <v>7456</v>
      </c>
      <c r="J3944" s="9">
        <v>140</v>
      </c>
      <c r="K3944" s="9" t="s">
        <v>7468</v>
      </c>
      <c r="L3944" s="9" t="s">
        <v>7509</v>
      </c>
      <c r="M3944" s="9">
        <v>523.24</v>
      </c>
      <c r="N3944" s="9">
        <v>248.97</v>
      </c>
      <c r="O3944" s="9">
        <v>3</v>
      </c>
      <c r="P3944" s="9">
        <v>0.05</v>
      </c>
      <c r="Q3944" s="9">
        <v>486</v>
      </c>
      <c r="R3944" s="9">
        <v>3</v>
      </c>
    </row>
    <row r="3945" spans="1:18" x14ac:dyDescent="0.3">
      <c r="A3945" s="9">
        <v>1306</v>
      </c>
      <c r="B3945" s="9" t="s">
        <v>3961</v>
      </c>
      <c r="C3945" s="9">
        <v>35</v>
      </c>
      <c r="D3945" s="9" t="s">
        <v>5022</v>
      </c>
      <c r="E3945" s="9" t="s">
        <v>6525</v>
      </c>
      <c r="F3945" s="9">
        <v>0</v>
      </c>
      <c r="G3945" s="9">
        <v>11071</v>
      </c>
      <c r="H3945" s="9" t="s">
        <v>6525</v>
      </c>
      <c r="I3945" s="9" t="s">
        <v>7456</v>
      </c>
      <c r="J3945" s="9">
        <v>136</v>
      </c>
      <c r="K3945" s="9" t="s">
        <v>7503</v>
      </c>
      <c r="L3945" s="9" t="s">
        <v>7509</v>
      </c>
      <c r="M3945" s="9">
        <v>489.42</v>
      </c>
      <c r="N3945" s="9"/>
      <c r="O3945" s="9">
        <v>2</v>
      </c>
      <c r="P3945" s="9"/>
      <c r="Q3945" s="9">
        <v>581</v>
      </c>
      <c r="R3945" s="9">
        <v>4</v>
      </c>
    </row>
    <row r="3946" spans="1:18" x14ac:dyDescent="0.3">
      <c r="A3946" s="9">
        <v>1456</v>
      </c>
      <c r="B3946" s="9" t="s">
        <v>3962</v>
      </c>
      <c r="C3946" s="9">
        <v>60</v>
      </c>
      <c r="D3946" s="9" t="s">
        <v>5019</v>
      </c>
      <c r="E3946" s="9" t="s">
        <v>6351</v>
      </c>
      <c r="F3946" s="9">
        <v>0</v>
      </c>
      <c r="G3946" s="9">
        <v>10540</v>
      </c>
      <c r="H3946" s="9" t="s">
        <v>6351</v>
      </c>
      <c r="I3946" s="9" t="s">
        <v>7456</v>
      </c>
      <c r="J3946" s="9">
        <v>126</v>
      </c>
      <c r="K3946" s="9" t="s">
        <v>7469</v>
      </c>
      <c r="L3946" s="9" t="s">
        <v>7510</v>
      </c>
      <c r="M3946" s="9">
        <v>206.79</v>
      </c>
      <c r="N3946" s="9">
        <v>138.21</v>
      </c>
      <c r="O3946" s="9">
        <v>1</v>
      </c>
      <c r="P3946" s="9"/>
      <c r="Q3946" s="9">
        <v>400</v>
      </c>
      <c r="R3946" s="9">
        <v>6</v>
      </c>
    </row>
    <row r="3947" spans="1:18" x14ac:dyDescent="0.3">
      <c r="A3947" s="9">
        <v>1159</v>
      </c>
      <c r="B3947" s="9" t="s">
        <v>3963</v>
      </c>
      <c r="C3947" s="9">
        <v>52</v>
      </c>
      <c r="D3947" s="9" t="s">
        <v>5021</v>
      </c>
      <c r="E3947" s="9" t="s">
        <v>5521</v>
      </c>
      <c r="F3947" s="9">
        <v>0</v>
      </c>
      <c r="G3947" s="9">
        <v>11199</v>
      </c>
      <c r="H3947" s="9" t="s">
        <v>5521</v>
      </c>
      <c r="I3947" s="9" t="s">
        <v>7455</v>
      </c>
      <c r="J3947" s="9">
        <v>110</v>
      </c>
      <c r="K3947" s="9" t="s">
        <v>7493</v>
      </c>
      <c r="L3947" s="9" t="s">
        <v>7510</v>
      </c>
      <c r="M3947" s="9">
        <v>843.02</v>
      </c>
      <c r="N3947" s="9">
        <v>465.59</v>
      </c>
      <c r="O3947" s="9">
        <v>1</v>
      </c>
      <c r="P3947" s="9"/>
      <c r="Q3947" s="9">
        <v>546</v>
      </c>
      <c r="R3947" s="9">
        <v>6</v>
      </c>
    </row>
    <row r="3948" spans="1:18" x14ac:dyDescent="0.3">
      <c r="A3948" s="9">
        <v>1330</v>
      </c>
      <c r="B3948" s="9" t="s">
        <v>3964</v>
      </c>
      <c r="C3948" s="9">
        <v>27</v>
      </c>
      <c r="D3948" s="9" t="s">
        <v>5018</v>
      </c>
      <c r="E3948" s="9" t="s">
        <v>7216</v>
      </c>
      <c r="F3948" s="9">
        <v>0</v>
      </c>
      <c r="G3948" s="9">
        <v>10510</v>
      </c>
      <c r="H3948" s="9" t="s">
        <v>7216</v>
      </c>
      <c r="I3948" s="9" t="s">
        <v>7455</v>
      </c>
      <c r="J3948" s="9">
        <v>134</v>
      </c>
      <c r="K3948" s="9" t="s">
        <v>7482</v>
      </c>
      <c r="L3948" s="9" t="s">
        <v>7510</v>
      </c>
      <c r="M3948" s="9">
        <v>1157.29</v>
      </c>
      <c r="N3948" s="9">
        <v>699.76</v>
      </c>
      <c r="O3948" s="9">
        <v>2</v>
      </c>
      <c r="P3948" s="9"/>
      <c r="Q3948" s="9">
        <v>463</v>
      </c>
      <c r="R3948" s="9">
        <v>6</v>
      </c>
    </row>
    <row r="3949" spans="1:18" x14ac:dyDescent="0.3">
      <c r="A3949" s="9">
        <v>1775</v>
      </c>
      <c r="B3949" s="9" t="s">
        <v>3965</v>
      </c>
      <c r="C3949" s="9">
        <v>49</v>
      </c>
      <c r="D3949" s="9" t="s">
        <v>5018</v>
      </c>
      <c r="E3949" s="9" t="s">
        <v>6314</v>
      </c>
      <c r="F3949" s="9">
        <v>0</v>
      </c>
      <c r="G3949" s="9">
        <v>12066</v>
      </c>
      <c r="H3949" s="9" t="s">
        <v>6314</v>
      </c>
      <c r="I3949" s="9" t="s">
        <v>7455</v>
      </c>
      <c r="J3949" s="9">
        <v>114</v>
      </c>
      <c r="K3949" s="9" t="s">
        <v>7463</v>
      </c>
      <c r="L3949" s="9" t="s">
        <v>7510</v>
      </c>
      <c r="M3949" s="9">
        <v>884.43</v>
      </c>
      <c r="N3949" s="9">
        <v>612.79999999999995</v>
      </c>
      <c r="O3949" s="9">
        <v>3</v>
      </c>
      <c r="P3949" s="9"/>
      <c r="Q3949" s="9">
        <v>454</v>
      </c>
      <c r="R3949" s="9">
        <v>7</v>
      </c>
    </row>
    <row r="3950" spans="1:18" x14ac:dyDescent="0.3">
      <c r="A3950" s="9">
        <v>1224</v>
      </c>
      <c r="B3950" s="9" t="s">
        <v>3966</v>
      </c>
      <c r="C3950" s="9">
        <v>33</v>
      </c>
      <c r="D3950" s="9" t="s">
        <v>5018</v>
      </c>
      <c r="E3950" s="9" t="s">
        <v>6141</v>
      </c>
      <c r="F3950" s="9">
        <v>0</v>
      </c>
      <c r="G3950" s="9">
        <v>12542</v>
      </c>
      <c r="H3950" s="9" t="s">
        <v>6141</v>
      </c>
      <c r="I3950" s="9" t="s">
        <v>7457</v>
      </c>
      <c r="J3950" s="9">
        <v>108</v>
      </c>
      <c r="K3950" s="9" t="s">
        <v>7496</v>
      </c>
      <c r="L3950" s="9" t="s">
        <v>7510</v>
      </c>
      <c r="M3950" s="9">
        <v>1248.1199999999999</v>
      </c>
      <c r="N3950" s="9">
        <v>792.54</v>
      </c>
      <c r="O3950" s="9">
        <v>4</v>
      </c>
      <c r="P3950" s="9"/>
      <c r="Q3950" s="9">
        <v>501</v>
      </c>
      <c r="R3950" s="9">
        <v>3</v>
      </c>
    </row>
    <row r="3951" spans="1:18" x14ac:dyDescent="0.3">
      <c r="A3951" s="9">
        <v>1982</v>
      </c>
      <c r="B3951" s="9" t="s">
        <v>3967</v>
      </c>
      <c r="C3951" s="9">
        <v>47</v>
      </c>
      <c r="D3951" s="9" t="s">
        <v>5019</v>
      </c>
      <c r="E3951" s="9" t="s">
        <v>7217</v>
      </c>
      <c r="F3951" s="9">
        <v>1</v>
      </c>
      <c r="G3951" s="9">
        <v>10354</v>
      </c>
      <c r="H3951" s="9" t="s">
        <v>7217</v>
      </c>
      <c r="I3951" s="9" t="s">
        <v>7455</v>
      </c>
      <c r="J3951" s="9">
        <v>127</v>
      </c>
      <c r="K3951" s="9" t="s">
        <v>7489</v>
      </c>
      <c r="L3951" s="9" t="s">
        <v>7508</v>
      </c>
      <c r="M3951" s="9">
        <v>234.97</v>
      </c>
      <c r="N3951" s="9">
        <v>106.15</v>
      </c>
      <c r="O3951" s="9">
        <v>1</v>
      </c>
      <c r="P3951" s="9">
        <v>0.2</v>
      </c>
      <c r="Q3951" s="9">
        <v>605</v>
      </c>
      <c r="R3951" s="9">
        <v>4</v>
      </c>
    </row>
    <row r="3952" spans="1:18" x14ac:dyDescent="0.3">
      <c r="A3952" s="9">
        <v>1728</v>
      </c>
      <c r="B3952" s="9" t="s">
        <v>3968</v>
      </c>
      <c r="C3952" s="9">
        <v>52</v>
      </c>
      <c r="D3952" s="9" t="s">
        <v>5022</v>
      </c>
      <c r="E3952" s="9" t="s">
        <v>7218</v>
      </c>
      <c r="F3952" s="9">
        <v>0</v>
      </c>
      <c r="G3952" s="9">
        <v>12606</v>
      </c>
      <c r="H3952" s="9" t="s">
        <v>7218</v>
      </c>
      <c r="I3952" s="9" t="s">
        <v>7456</v>
      </c>
      <c r="J3952" s="9">
        <v>110</v>
      </c>
      <c r="K3952" s="9" t="s">
        <v>7493</v>
      </c>
      <c r="L3952" s="9" t="s">
        <v>7507</v>
      </c>
      <c r="M3952" s="9">
        <v>681.64</v>
      </c>
      <c r="N3952" s="9">
        <v>433.87</v>
      </c>
      <c r="O3952" s="9">
        <v>3</v>
      </c>
      <c r="P3952" s="9">
        <v>0.05</v>
      </c>
      <c r="Q3952" s="9">
        <v>789</v>
      </c>
      <c r="R3952" s="9">
        <v>4</v>
      </c>
    </row>
    <row r="3953" spans="1:18" x14ac:dyDescent="0.3">
      <c r="A3953" s="9">
        <v>2479</v>
      </c>
      <c r="B3953" s="9" t="s">
        <v>3969</v>
      </c>
      <c r="C3953" s="9">
        <v>56</v>
      </c>
      <c r="D3953" s="9" t="s">
        <v>5021</v>
      </c>
      <c r="E3953" s="9" t="s">
        <v>6436</v>
      </c>
      <c r="F3953" s="9">
        <v>0</v>
      </c>
      <c r="G3953" s="9">
        <v>10344</v>
      </c>
      <c r="H3953" s="9" t="s">
        <v>6436</v>
      </c>
      <c r="I3953" s="9" t="s">
        <v>7457</v>
      </c>
      <c r="J3953" s="9">
        <v>115</v>
      </c>
      <c r="K3953" s="9" t="s">
        <v>7481</v>
      </c>
      <c r="L3953" s="9" t="s">
        <v>7510</v>
      </c>
      <c r="M3953" s="9">
        <v>933.65</v>
      </c>
      <c r="N3953" s="9">
        <v>583.07000000000005</v>
      </c>
      <c r="O3953" s="9">
        <v>2</v>
      </c>
      <c r="P3953" s="9">
        <v>0.1</v>
      </c>
      <c r="Q3953" s="9">
        <v>378</v>
      </c>
      <c r="R3953" s="9">
        <v>3</v>
      </c>
    </row>
    <row r="3954" spans="1:18" x14ac:dyDescent="0.3">
      <c r="A3954" s="9">
        <v>2068</v>
      </c>
      <c r="B3954" s="9" t="s">
        <v>3970</v>
      </c>
      <c r="C3954" s="9">
        <v>43</v>
      </c>
      <c r="D3954" s="9" t="s">
        <v>5020</v>
      </c>
      <c r="E3954" s="9" t="s">
        <v>6516</v>
      </c>
      <c r="F3954" s="9">
        <v>1</v>
      </c>
      <c r="G3954" s="9">
        <v>11083</v>
      </c>
      <c r="H3954" s="9" t="s">
        <v>6516</v>
      </c>
      <c r="I3954" s="9" t="s">
        <v>7456</v>
      </c>
      <c r="J3954" s="9">
        <v>137</v>
      </c>
      <c r="K3954" s="9" t="s">
        <v>7484</v>
      </c>
      <c r="L3954" s="9" t="s">
        <v>7509</v>
      </c>
      <c r="M3954" s="9">
        <v>1030.2</v>
      </c>
      <c r="N3954" s="9">
        <v>483.97</v>
      </c>
      <c r="O3954" s="9">
        <v>5</v>
      </c>
      <c r="P3954" s="9">
        <v>0.1</v>
      </c>
      <c r="Q3954" s="9">
        <v>893</v>
      </c>
      <c r="R3954" s="9">
        <v>2</v>
      </c>
    </row>
    <row r="3955" spans="1:18" x14ac:dyDescent="0.3">
      <c r="A3955" s="9">
        <v>2237</v>
      </c>
      <c r="B3955" s="9" t="s">
        <v>3971</v>
      </c>
      <c r="C3955" s="9">
        <v>64</v>
      </c>
      <c r="D3955" s="9" t="s">
        <v>5020</v>
      </c>
      <c r="E3955" s="9" t="s">
        <v>5049</v>
      </c>
      <c r="F3955" s="9">
        <v>0</v>
      </c>
      <c r="G3955" s="9">
        <v>12735</v>
      </c>
      <c r="H3955" s="9" t="s">
        <v>5049</v>
      </c>
      <c r="I3955" s="9" t="s">
        <v>7455</v>
      </c>
      <c r="J3955" s="9">
        <v>122</v>
      </c>
      <c r="K3955" s="9" t="s">
        <v>7465</v>
      </c>
      <c r="L3955" s="9" t="s">
        <v>7507</v>
      </c>
      <c r="M3955" s="9">
        <v>1058.8900000000001</v>
      </c>
      <c r="N3955" s="9">
        <v>526.91</v>
      </c>
      <c r="O3955" s="9">
        <v>3</v>
      </c>
      <c r="P3955" s="9">
        <v>0.1</v>
      </c>
      <c r="Q3955" s="9">
        <v>391</v>
      </c>
      <c r="R3955" s="9">
        <v>3</v>
      </c>
    </row>
    <row r="3956" spans="1:18" x14ac:dyDescent="0.3">
      <c r="A3956" s="9">
        <v>2082</v>
      </c>
      <c r="B3956" s="9" t="s">
        <v>3972</v>
      </c>
      <c r="C3956" s="9">
        <v>46</v>
      </c>
      <c r="D3956" s="9" t="s">
        <v>5023</v>
      </c>
      <c r="E3956" s="9" t="s">
        <v>5169</v>
      </c>
      <c r="F3956" s="9">
        <v>0</v>
      </c>
      <c r="G3956" s="9">
        <v>11790</v>
      </c>
      <c r="H3956" s="9" t="s">
        <v>5169</v>
      </c>
      <c r="I3956" s="9" t="s">
        <v>7456</v>
      </c>
      <c r="J3956" s="9">
        <v>145</v>
      </c>
      <c r="K3956" s="9" t="s">
        <v>7470</v>
      </c>
      <c r="L3956" s="9" t="s">
        <v>7510</v>
      </c>
      <c r="M3956" s="9">
        <v>1107</v>
      </c>
      <c r="N3956" s="9">
        <v>678.63</v>
      </c>
      <c r="O3956" s="9">
        <v>3</v>
      </c>
      <c r="P3956" s="9"/>
      <c r="Q3956" s="9">
        <v>398</v>
      </c>
      <c r="R3956" s="9">
        <v>8</v>
      </c>
    </row>
    <row r="3957" spans="1:18" x14ac:dyDescent="0.3">
      <c r="A3957" s="9">
        <v>1643</v>
      </c>
      <c r="B3957" s="9" t="s">
        <v>3973</v>
      </c>
      <c r="C3957" s="9">
        <v>42</v>
      </c>
      <c r="D3957" s="9" t="s">
        <v>5019</v>
      </c>
      <c r="E3957" s="9" t="s">
        <v>5713</v>
      </c>
      <c r="F3957" s="9">
        <v>1</v>
      </c>
      <c r="G3957" s="9">
        <v>13987</v>
      </c>
      <c r="H3957" s="9" t="s">
        <v>5713</v>
      </c>
      <c r="I3957" s="9" t="s">
        <v>7457</v>
      </c>
      <c r="J3957" s="9">
        <v>131</v>
      </c>
      <c r="K3957" s="9" t="s">
        <v>7504</v>
      </c>
      <c r="L3957" s="9" t="s">
        <v>7510</v>
      </c>
      <c r="M3957" s="9">
        <v>994.57</v>
      </c>
      <c r="N3957" s="9">
        <v>468.96</v>
      </c>
      <c r="O3957" s="9">
        <v>5</v>
      </c>
      <c r="P3957" s="9"/>
      <c r="Q3957" s="9">
        <v>863</v>
      </c>
      <c r="R3957" s="9">
        <v>4</v>
      </c>
    </row>
    <row r="3958" spans="1:18" x14ac:dyDescent="0.3">
      <c r="A3958" s="9">
        <v>1615</v>
      </c>
      <c r="B3958" s="9" t="s">
        <v>3974</v>
      </c>
      <c r="C3958" s="9">
        <v>35</v>
      </c>
      <c r="D3958" s="9" t="s">
        <v>5021</v>
      </c>
      <c r="E3958" s="9" t="s">
        <v>6578</v>
      </c>
      <c r="F3958" s="9">
        <v>1</v>
      </c>
      <c r="G3958" s="9">
        <v>12276</v>
      </c>
      <c r="H3958" s="9" t="s">
        <v>6578</v>
      </c>
      <c r="I3958" s="9" t="s">
        <v>7455</v>
      </c>
      <c r="J3958" s="9">
        <v>102</v>
      </c>
      <c r="K3958" s="9" t="s">
        <v>7494</v>
      </c>
      <c r="L3958" s="9" t="s">
        <v>7508</v>
      </c>
      <c r="M3958" s="9">
        <v>186.63</v>
      </c>
      <c r="N3958" s="9">
        <v>86.31</v>
      </c>
      <c r="O3958" s="9">
        <v>3</v>
      </c>
      <c r="P3958" s="9"/>
      <c r="Q3958" s="9">
        <v>811</v>
      </c>
      <c r="R3958" s="9">
        <v>3</v>
      </c>
    </row>
    <row r="3959" spans="1:18" x14ac:dyDescent="0.3">
      <c r="A3959" s="9">
        <v>1194</v>
      </c>
      <c r="B3959" s="9" t="s">
        <v>3975</v>
      </c>
      <c r="C3959" s="9">
        <v>30</v>
      </c>
      <c r="D3959" s="9" t="s">
        <v>5022</v>
      </c>
      <c r="E3959" s="9" t="s">
        <v>7219</v>
      </c>
      <c r="F3959" s="9">
        <v>1</v>
      </c>
      <c r="G3959" s="9">
        <v>10146</v>
      </c>
      <c r="H3959" s="9" t="s">
        <v>7219</v>
      </c>
      <c r="I3959" s="9" t="s">
        <v>7457</v>
      </c>
      <c r="J3959" s="9">
        <v>145</v>
      </c>
      <c r="K3959" s="9" t="s">
        <v>7470</v>
      </c>
      <c r="L3959" s="9" t="s">
        <v>7508</v>
      </c>
      <c r="M3959" s="9">
        <v>1058.19</v>
      </c>
      <c r="N3959" s="9">
        <v>646.6</v>
      </c>
      <c r="O3959" s="9">
        <v>1</v>
      </c>
      <c r="P3959" s="9"/>
      <c r="Q3959" s="9">
        <v>1117</v>
      </c>
      <c r="R3959" s="9">
        <v>4</v>
      </c>
    </row>
    <row r="3960" spans="1:18" x14ac:dyDescent="0.3">
      <c r="A3960" s="9">
        <v>1488</v>
      </c>
      <c r="B3960" s="9" t="s">
        <v>3976</v>
      </c>
      <c r="C3960" s="9">
        <v>46</v>
      </c>
      <c r="D3960" s="9" t="s">
        <v>5018</v>
      </c>
      <c r="E3960" s="9" t="s">
        <v>7220</v>
      </c>
      <c r="F3960" s="9">
        <v>1</v>
      </c>
      <c r="G3960" s="9">
        <v>13369</v>
      </c>
      <c r="H3960" s="9" t="s">
        <v>7220</v>
      </c>
      <c r="I3960" s="9" t="s">
        <v>7455</v>
      </c>
      <c r="J3960" s="9">
        <v>131</v>
      </c>
      <c r="K3960" s="9" t="s">
        <v>7504</v>
      </c>
      <c r="L3960" s="9" t="s">
        <v>7508</v>
      </c>
      <c r="M3960" s="9">
        <v>1100.93</v>
      </c>
      <c r="N3960" s="9">
        <v>731.21</v>
      </c>
      <c r="O3960" s="9">
        <v>1</v>
      </c>
      <c r="P3960" s="9"/>
      <c r="Q3960" s="9">
        <v>756</v>
      </c>
      <c r="R3960" s="9">
        <v>6</v>
      </c>
    </row>
    <row r="3961" spans="1:18" x14ac:dyDescent="0.3">
      <c r="A3961" s="9">
        <v>1156</v>
      </c>
      <c r="B3961" s="9" t="s">
        <v>3977</v>
      </c>
      <c r="C3961" s="9">
        <v>41</v>
      </c>
      <c r="D3961" s="9" t="s">
        <v>5019</v>
      </c>
      <c r="E3961" s="9" t="s">
        <v>7221</v>
      </c>
      <c r="F3961" s="9">
        <v>0</v>
      </c>
      <c r="G3961" s="9">
        <v>13404</v>
      </c>
      <c r="H3961" s="9" t="s">
        <v>7221</v>
      </c>
      <c r="I3961" s="9" t="s">
        <v>7457</v>
      </c>
      <c r="J3961" s="9">
        <v>114</v>
      </c>
      <c r="K3961" s="9" t="s">
        <v>7463</v>
      </c>
      <c r="L3961" s="9" t="s">
        <v>7510</v>
      </c>
      <c r="M3961" s="9">
        <v>1490.55</v>
      </c>
      <c r="N3961" s="9">
        <v>629.76</v>
      </c>
      <c r="O3961" s="9">
        <v>1</v>
      </c>
      <c r="P3961" s="9">
        <v>0.1</v>
      </c>
      <c r="Q3961" s="9">
        <v>433</v>
      </c>
      <c r="R3961" s="9">
        <v>3</v>
      </c>
    </row>
    <row r="3962" spans="1:18" x14ac:dyDescent="0.3">
      <c r="A3962" s="9">
        <v>1609</v>
      </c>
      <c r="B3962" s="9" t="s">
        <v>3978</v>
      </c>
      <c r="C3962" s="9">
        <v>43</v>
      </c>
      <c r="D3962" s="9" t="s">
        <v>5019</v>
      </c>
      <c r="E3962" s="9" t="s">
        <v>6127</v>
      </c>
      <c r="F3962" s="9">
        <v>0</v>
      </c>
      <c r="G3962" s="9">
        <v>13822</v>
      </c>
      <c r="H3962" s="9" t="s">
        <v>6127</v>
      </c>
      <c r="I3962" s="9" t="s">
        <v>7457</v>
      </c>
      <c r="J3962" s="9">
        <v>110</v>
      </c>
      <c r="K3962" s="9" t="s">
        <v>7493</v>
      </c>
      <c r="L3962" s="9" t="s">
        <v>7508</v>
      </c>
      <c r="M3962" s="9">
        <v>1055.3800000000001</v>
      </c>
      <c r="N3962" s="9">
        <v>563.33000000000004</v>
      </c>
      <c r="O3962" s="9">
        <v>3</v>
      </c>
      <c r="P3962" s="9">
        <v>0.2</v>
      </c>
      <c r="Q3962" s="9">
        <v>351</v>
      </c>
      <c r="R3962" s="9">
        <v>5</v>
      </c>
    </row>
    <row r="3963" spans="1:18" x14ac:dyDescent="0.3">
      <c r="A3963" s="9">
        <v>2249</v>
      </c>
      <c r="B3963" s="9" t="s">
        <v>3979</v>
      </c>
      <c r="C3963" s="9">
        <v>47</v>
      </c>
      <c r="D3963" s="9" t="s">
        <v>5021</v>
      </c>
      <c r="E3963" s="9" t="s">
        <v>7222</v>
      </c>
      <c r="F3963" s="9">
        <v>0</v>
      </c>
      <c r="G3963" s="9">
        <v>12379</v>
      </c>
      <c r="H3963" s="9" t="s">
        <v>7222</v>
      </c>
      <c r="I3963" s="9" t="s">
        <v>7456</v>
      </c>
      <c r="J3963" s="9">
        <v>130</v>
      </c>
      <c r="K3963" s="9" t="s">
        <v>7487</v>
      </c>
      <c r="L3963" s="9" t="s">
        <v>7510</v>
      </c>
      <c r="M3963" s="9">
        <v>1045.9000000000001</v>
      </c>
      <c r="N3963" s="9">
        <v>608.87</v>
      </c>
      <c r="O3963" s="9">
        <v>3</v>
      </c>
      <c r="P3963" s="9"/>
      <c r="Q3963" s="9">
        <v>328</v>
      </c>
      <c r="R3963" s="9">
        <v>6</v>
      </c>
    </row>
    <row r="3964" spans="1:18" x14ac:dyDescent="0.3">
      <c r="A3964" s="9">
        <v>1411</v>
      </c>
      <c r="B3964" s="9" t="s">
        <v>3980</v>
      </c>
      <c r="C3964" s="9">
        <v>43</v>
      </c>
      <c r="D3964" s="9" t="s">
        <v>5022</v>
      </c>
      <c r="E3964" s="9" t="s">
        <v>6590</v>
      </c>
      <c r="F3964" s="9">
        <v>0</v>
      </c>
      <c r="G3964" s="9">
        <v>12480</v>
      </c>
      <c r="H3964" s="9" t="s">
        <v>6590</v>
      </c>
      <c r="I3964" s="9" t="s">
        <v>7455</v>
      </c>
      <c r="J3964" s="9">
        <v>136</v>
      </c>
      <c r="K3964" s="9" t="s">
        <v>7503</v>
      </c>
      <c r="L3964" s="9" t="s">
        <v>7507</v>
      </c>
      <c r="M3964" s="9">
        <v>796.48</v>
      </c>
      <c r="N3964" s="9">
        <v>480.18</v>
      </c>
      <c r="O3964" s="9">
        <v>3</v>
      </c>
      <c r="P3964" s="9"/>
      <c r="Q3964" s="9">
        <v>395</v>
      </c>
      <c r="R3964" s="9">
        <v>4</v>
      </c>
    </row>
    <row r="3965" spans="1:18" x14ac:dyDescent="0.3">
      <c r="A3965" s="9">
        <v>2228</v>
      </c>
      <c r="B3965" s="9" t="s">
        <v>3981</v>
      </c>
      <c r="C3965" s="9">
        <v>70</v>
      </c>
      <c r="D3965" s="9" t="s">
        <v>5023</v>
      </c>
      <c r="E3965" s="9" t="s">
        <v>7175</v>
      </c>
      <c r="F3965" s="9">
        <v>0</v>
      </c>
      <c r="G3965" s="9">
        <v>10398</v>
      </c>
      <c r="H3965" s="9" t="s">
        <v>7175</v>
      </c>
      <c r="I3965" s="9" t="s">
        <v>7455</v>
      </c>
      <c r="J3965" s="9">
        <v>147</v>
      </c>
      <c r="K3965" s="9" t="s">
        <v>7474</v>
      </c>
      <c r="L3965" s="9" t="s">
        <v>7507</v>
      </c>
      <c r="M3965" s="9">
        <v>1308.49</v>
      </c>
      <c r="N3965" s="9">
        <v>914.45</v>
      </c>
      <c r="O3965" s="9">
        <v>2</v>
      </c>
      <c r="P3965" s="9">
        <v>0.1</v>
      </c>
      <c r="Q3965" s="9">
        <v>851</v>
      </c>
      <c r="R3965" s="9">
        <v>3</v>
      </c>
    </row>
    <row r="3966" spans="1:18" x14ac:dyDescent="0.3">
      <c r="A3966" s="9">
        <v>2102</v>
      </c>
      <c r="B3966" s="9" t="s">
        <v>3982</v>
      </c>
      <c r="C3966" s="9">
        <v>32</v>
      </c>
      <c r="D3966" s="9" t="s">
        <v>5022</v>
      </c>
      <c r="E3966" s="9" t="s">
        <v>7223</v>
      </c>
      <c r="F3966" s="9">
        <v>1</v>
      </c>
      <c r="G3966" s="9">
        <v>11723</v>
      </c>
      <c r="H3966" s="9" t="s">
        <v>7223</v>
      </c>
      <c r="I3966" s="9" t="s">
        <v>7455</v>
      </c>
      <c r="J3966" s="9">
        <v>140</v>
      </c>
      <c r="K3966" s="9" t="s">
        <v>7468</v>
      </c>
      <c r="L3966" s="9" t="s">
        <v>7510</v>
      </c>
      <c r="M3966" s="9">
        <v>1495.41</v>
      </c>
      <c r="N3966" s="9">
        <v>904.44</v>
      </c>
      <c r="O3966" s="9">
        <v>5</v>
      </c>
      <c r="P3966" s="9"/>
      <c r="Q3966" s="9">
        <v>1156</v>
      </c>
      <c r="R3966" s="9">
        <v>3</v>
      </c>
    </row>
    <row r="3967" spans="1:18" x14ac:dyDescent="0.3">
      <c r="A3967" s="9">
        <v>2147</v>
      </c>
      <c r="B3967" s="9" t="s">
        <v>3983</v>
      </c>
      <c r="C3967" s="9">
        <v>46</v>
      </c>
      <c r="D3967" s="9" t="s">
        <v>5023</v>
      </c>
      <c r="E3967" s="9" t="s">
        <v>7051</v>
      </c>
      <c r="F3967" s="9">
        <v>0</v>
      </c>
      <c r="G3967" s="9">
        <v>12883</v>
      </c>
      <c r="H3967" s="9" t="s">
        <v>7051</v>
      </c>
      <c r="I3967" s="9" t="s">
        <v>7457</v>
      </c>
      <c r="J3967" s="9">
        <v>115</v>
      </c>
      <c r="K3967" s="9" t="s">
        <v>7481</v>
      </c>
      <c r="L3967" s="9" t="s">
        <v>7509</v>
      </c>
      <c r="M3967" s="9">
        <v>1179.6199999999999</v>
      </c>
      <c r="N3967" s="9">
        <v>691.31</v>
      </c>
      <c r="O3967" s="9">
        <v>3</v>
      </c>
      <c r="P3967" s="9"/>
      <c r="Q3967" s="9">
        <v>654</v>
      </c>
      <c r="R3967" s="9">
        <v>6</v>
      </c>
    </row>
    <row r="3968" spans="1:18" x14ac:dyDescent="0.3">
      <c r="A3968" s="9">
        <v>1470</v>
      </c>
      <c r="B3968" s="9" t="s">
        <v>3984</v>
      </c>
      <c r="C3968" s="9">
        <v>36</v>
      </c>
      <c r="D3968" s="9" t="s">
        <v>5023</v>
      </c>
      <c r="E3968" s="9" t="s">
        <v>6616</v>
      </c>
      <c r="F3968" s="9">
        <v>0</v>
      </c>
      <c r="G3968" s="9">
        <v>13406</v>
      </c>
      <c r="H3968" s="9" t="s">
        <v>6616</v>
      </c>
      <c r="I3968" s="9" t="s">
        <v>7456</v>
      </c>
      <c r="J3968" s="9">
        <v>114</v>
      </c>
      <c r="K3968" s="9" t="s">
        <v>7463</v>
      </c>
      <c r="L3968" s="9" t="s">
        <v>7510</v>
      </c>
      <c r="M3968" s="9">
        <v>938.13</v>
      </c>
      <c r="N3968" s="9">
        <v>653.79999999999995</v>
      </c>
      <c r="O3968" s="9">
        <v>5</v>
      </c>
      <c r="P3968" s="9">
        <v>0.1</v>
      </c>
      <c r="Q3968" s="9">
        <v>344</v>
      </c>
      <c r="R3968" s="9">
        <v>7</v>
      </c>
    </row>
    <row r="3969" spans="1:18" x14ac:dyDescent="0.3">
      <c r="A3969" s="9">
        <v>2241</v>
      </c>
      <c r="B3969" s="9" t="s">
        <v>3985</v>
      </c>
      <c r="C3969" s="9">
        <v>3</v>
      </c>
      <c r="D3969" s="9" t="s">
        <v>5018</v>
      </c>
      <c r="E3969" s="9" t="s">
        <v>7224</v>
      </c>
      <c r="F3969" s="9">
        <v>0</v>
      </c>
      <c r="G3969" s="9">
        <v>13280</v>
      </c>
      <c r="H3969" s="9" t="s">
        <v>7224</v>
      </c>
      <c r="I3969" s="9" t="s">
        <v>7456</v>
      </c>
      <c r="J3969" s="9">
        <v>131</v>
      </c>
      <c r="K3969" s="9" t="s">
        <v>7504</v>
      </c>
      <c r="L3969" s="9" t="s">
        <v>7507</v>
      </c>
      <c r="M3969" s="9">
        <v>164.48</v>
      </c>
      <c r="N3969" s="9">
        <v>68.790000000000006</v>
      </c>
      <c r="O3969" s="9">
        <v>4</v>
      </c>
      <c r="P3969" s="9">
        <v>0.05</v>
      </c>
      <c r="Q3969" s="9">
        <v>478</v>
      </c>
      <c r="R3969" s="9">
        <v>5</v>
      </c>
    </row>
    <row r="3970" spans="1:18" x14ac:dyDescent="0.3">
      <c r="A3970" s="9">
        <v>1515</v>
      </c>
      <c r="B3970" s="9" t="s">
        <v>3986</v>
      </c>
      <c r="C3970" s="9">
        <v>37</v>
      </c>
      <c r="D3970" s="9" t="s">
        <v>5018</v>
      </c>
      <c r="E3970" s="9" t="s">
        <v>5560</v>
      </c>
      <c r="F3970" s="9">
        <v>0</v>
      </c>
      <c r="G3970" s="9">
        <v>11434</v>
      </c>
      <c r="H3970" s="9" t="s">
        <v>5560</v>
      </c>
      <c r="I3970" s="9" t="s">
        <v>7455</v>
      </c>
      <c r="J3970" s="9">
        <v>129</v>
      </c>
      <c r="K3970" s="9" t="s">
        <v>7471</v>
      </c>
      <c r="L3970" s="9" t="s">
        <v>7507</v>
      </c>
      <c r="M3970" s="9">
        <v>1103.77</v>
      </c>
      <c r="N3970" s="9">
        <v>466.16</v>
      </c>
      <c r="O3970" s="9">
        <v>1</v>
      </c>
      <c r="P3970" s="9"/>
      <c r="Q3970" s="9">
        <v>514</v>
      </c>
      <c r="R3970" s="9">
        <v>7</v>
      </c>
    </row>
    <row r="3971" spans="1:18" x14ac:dyDescent="0.3">
      <c r="A3971" s="9">
        <v>2127</v>
      </c>
      <c r="B3971" s="9" t="s">
        <v>3987</v>
      </c>
      <c r="C3971" s="9">
        <v>25</v>
      </c>
      <c r="D3971" s="9" t="s">
        <v>5021</v>
      </c>
      <c r="E3971" s="9" t="s">
        <v>6370</v>
      </c>
      <c r="F3971" s="9">
        <v>0</v>
      </c>
      <c r="G3971" s="9">
        <v>10586</v>
      </c>
      <c r="H3971" s="9" t="s">
        <v>6370</v>
      </c>
      <c r="I3971" s="9" t="s">
        <v>7455</v>
      </c>
      <c r="J3971" s="9">
        <v>127</v>
      </c>
      <c r="K3971" s="9" t="s">
        <v>7489</v>
      </c>
      <c r="L3971" s="9" t="s">
        <v>7510</v>
      </c>
      <c r="M3971" s="9">
        <v>1077.4100000000001</v>
      </c>
      <c r="N3971" s="9">
        <v>612.19000000000005</v>
      </c>
      <c r="O3971" s="9">
        <v>2</v>
      </c>
      <c r="P3971" s="9">
        <v>0.1</v>
      </c>
      <c r="Q3971" s="9">
        <v>674</v>
      </c>
      <c r="R3971" s="9">
        <v>6</v>
      </c>
    </row>
    <row r="3972" spans="1:18" x14ac:dyDescent="0.3">
      <c r="A3972" s="9">
        <v>1392</v>
      </c>
      <c r="B3972" s="9" t="s">
        <v>3988</v>
      </c>
      <c r="C3972" s="9">
        <v>38</v>
      </c>
      <c r="D3972" s="9" t="s">
        <v>5022</v>
      </c>
      <c r="E3972" s="9" t="s">
        <v>5407</v>
      </c>
      <c r="F3972" s="9">
        <v>0</v>
      </c>
      <c r="G3972" s="9">
        <v>13766</v>
      </c>
      <c r="H3972" s="9" t="s">
        <v>5407</v>
      </c>
      <c r="I3972" s="9" t="s">
        <v>7457</v>
      </c>
      <c r="J3972" s="9">
        <v>121</v>
      </c>
      <c r="K3972" s="9" t="s">
        <v>7495</v>
      </c>
      <c r="L3972" s="9" t="s">
        <v>7510</v>
      </c>
      <c r="M3972" s="9">
        <v>1174.57</v>
      </c>
      <c r="N3972" s="9">
        <v>596.21</v>
      </c>
      <c r="O3972" s="9">
        <v>5</v>
      </c>
      <c r="P3972" s="9"/>
      <c r="Q3972" s="9">
        <v>350</v>
      </c>
      <c r="R3972" s="9">
        <v>4</v>
      </c>
    </row>
    <row r="3973" spans="1:18" x14ac:dyDescent="0.3">
      <c r="A3973" s="9">
        <v>1630</v>
      </c>
      <c r="B3973" s="9" t="s">
        <v>3989</v>
      </c>
      <c r="C3973" s="9">
        <v>39</v>
      </c>
      <c r="D3973" s="9" t="s">
        <v>5023</v>
      </c>
      <c r="E3973" s="9" t="s">
        <v>6545</v>
      </c>
      <c r="F3973" s="9">
        <v>1</v>
      </c>
      <c r="G3973" s="9">
        <v>12646</v>
      </c>
      <c r="H3973" s="9" t="s">
        <v>6545</v>
      </c>
      <c r="I3973" s="9" t="s">
        <v>7457</v>
      </c>
      <c r="J3973" s="9">
        <v>109</v>
      </c>
      <c r="K3973" s="9" t="s">
        <v>7466</v>
      </c>
      <c r="L3973" s="9" t="s">
        <v>7510</v>
      </c>
      <c r="M3973" s="9">
        <v>230.61</v>
      </c>
      <c r="N3973" s="9"/>
      <c r="O3973" s="9">
        <v>1</v>
      </c>
      <c r="P3973" s="9"/>
      <c r="Q3973" s="9">
        <v>755</v>
      </c>
      <c r="R3973" s="9">
        <v>2</v>
      </c>
    </row>
    <row r="3974" spans="1:18" x14ac:dyDescent="0.3">
      <c r="A3974" s="9">
        <v>1607</v>
      </c>
      <c r="B3974" s="9" t="s">
        <v>3990</v>
      </c>
      <c r="C3974" s="9">
        <v>45</v>
      </c>
      <c r="D3974" s="9" t="s">
        <v>5021</v>
      </c>
      <c r="E3974" s="9" t="s">
        <v>5161</v>
      </c>
      <c r="F3974" s="9">
        <v>0</v>
      </c>
      <c r="G3974" s="9">
        <v>11294</v>
      </c>
      <c r="H3974" s="9" t="s">
        <v>5161</v>
      </c>
      <c r="I3974" s="9" t="s">
        <v>7457</v>
      </c>
      <c r="J3974" s="9">
        <v>120</v>
      </c>
      <c r="K3974" s="9" t="s">
        <v>7488</v>
      </c>
      <c r="L3974" s="9" t="s">
        <v>7507</v>
      </c>
      <c r="M3974" s="9">
        <v>997.91</v>
      </c>
      <c r="N3974" s="9"/>
      <c r="O3974" s="9">
        <v>2</v>
      </c>
      <c r="P3974" s="9"/>
      <c r="Q3974" s="9">
        <v>421</v>
      </c>
      <c r="R3974" s="9">
        <v>3</v>
      </c>
    </row>
    <row r="3975" spans="1:18" x14ac:dyDescent="0.3">
      <c r="A3975" s="9">
        <v>1979</v>
      </c>
      <c r="B3975" s="9" t="s">
        <v>3991</v>
      </c>
      <c r="C3975" s="9">
        <v>32</v>
      </c>
      <c r="D3975" s="9" t="s">
        <v>5023</v>
      </c>
      <c r="E3975" s="9" t="s">
        <v>5143</v>
      </c>
      <c r="F3975" s="9">
        <v>0</v>
      </c>
      <c r="G3975" s="9">
        <v>13251</v>
      </c>
      <c r="H3975" s="9" t="s">
        <v>5143</v>
      </c>
      <c r="I3975" s="9" t="s">
        <v>7456</v>
      </c>
      <c r="J3975" s="9">
        <v>135</v>
      </c>
      <c r="K3975" s="9" t="s">
        <v>7458</v>
      </c>
      <c r="L3975" s="9" t="s">
        <v>7511</v>
      </c>
      <c r="M3975" s="9">
        <v>478.8</v>
      </c>
      <c r="N3975" s="9">
        <v>288.38</v>
      </c>
      <c r="O3975" s="9">
        <v>1</v>
      </c>
      <c r="P3975" s="9"/>
      <c r="Q3975" s="9">
        <v>474</v>
      </c>
      <c r="R3975" s="9">
        <v>4</v>
      </c>
    </row>
    <row r="3976" spans="1:18" x14ac:dyDescent="0.3">
      <c r="A3976" s="9">
        <v>1433</v>
      </c>
      <c r="B3976" s="9" t="s">
        <v>3992</v>
      </c>
      <c r="C3976" s="9">
        <v>33</v>
      </c>
      <c r="D3976" s="9" t="s">
        <v>5019</v>
      </c>
      <c r="E3976" s="9" t="s">
        <v>6253</v>
      </c>
      <c r="F3976" s="9">
        <v>0</v>
      </c>
      <c r="G3976" s="9">
        <v>13486</v>
      </c>
      <c r="H3976" s="9" t="s">
        <v>6253</v>
      </c>
      <c r="I3976" s="9" t="s">
        <v>7457</v>
      </c>
      <c r="J3976" s="9">
        <v>115</v>
      </c>
      <c r="K3976" s="9" t="s">
        <v>7481</v>
      </c>
      <c r="L3976" s="9" t="s">
        <v>7510</v>
      </c>
      <c r="M3976" s="9">
        <v>1152.3900000000001</v>
      </c>
      <c r="N3976" s="9">
        <v>765.4</v>
      </c>
      <c r="O3976" s="9">
        <v>3</v>
      </c>
      <c r="P3976" s="9"/>
      <c r="Q3976" s="9">
        <v>369</v>
      </c>
      <c r="R3976" s="9">
        <v>1</v>
      </c>
    </row>
    <row r="3977" spans="1:18" x14ac:dyDescent="0.3">
      <c r="A3977" s="9">
        <v>2354</v>
      </c>
      <c r="B3977" s="9" t="s">
        <v>3993</v>
      </c>
      <c r="C3977" s="9">
        <v>50</v>
      </c>
      <c r="D3977" s="9" t="s">
        <v>5020</v>
      </c>
      <c r="E3977" s="9" t="s">
        <v>5936</v>
      </c>
      <c r="F3977" s="9">
        <v>0</v>
      </c>
      <c r="G3977" s="9">
        <v>12804</v>
      </c>
      <c r="H3977" s="9" t="s">
        <v>5936</v>
      </c>
      <c r="I3977" s="9" t="s">
        <v>7457</v>
      </c>
      <c r="J3977" s="9">
        <v>124</v>
      </c>
      <c r="K3977" s="9" t="s">
        <v>7497</v>
      </c>
      <c r="L3977" s="9" t="s">
        <v>7507</v>
      </c>
      <c r="M3977" s="9">
        <v>398.54</v>
      </c>
      <c r="N3977" s="9">
        <v>170.69</v>
      </c>
      <c r="O3977" s="9">
        <v>3</v>
      </c>
      <c r="P3977" s="9">
        <v>0.2</v>
      </c>
      <c r="Q3977" s="9">
        <v>415</v>
      </c>
      <c r="R3977" s="9">
        <v>3</v>
      </c>
    </row>
    <row r="3978" spans="1:18" x14ac:dyDescent="0.3">
      <c r="A3978" s="9">
        <v>2166</v>
      </c>
      <c r="B3978" s="9" t="s">
        <v>3994</v>
      </c>
      <c r="C3978" s="9">
        <v>27</v>
      </c>
      <c r="D3978" s="9" t="s">
        <v>5020</v>
      </c>
      <c r="E3978" s="9" t="s">
        <v>5157</v>
      </c>
      <c r="F3978" s="9">
        <v>1</v>
      </c>
      <c r="G3978" s="9">
        <v>12393</v>
      </c>
      <c r="H3978" s="9" t="s">
        <v>5157</v>
      </c>
      <c r="I3978" s="9" t="s">
        <v>7457</v>
      </c>
      <c r="J3978" s="9">
        <v>149</v>
      </c>
      <c r="K3978" s="9" t="s">
        <v>7467</v>
      </c>
      <c r="L3978" s="9" t="s">
        <v>7510</v>
      </c>
      <c r="M3978" s="9">
        <v>1041.77</v>
      </c>
      <c r="N3978" s="9">
        <v>585.52</v>
      </c>
      <c r="O3978" s="9">
        <v>1</v>
      </c>
      <c r="P3978" s="9"/>
      <c r="Q3978" s="9">
        <v>542</v>
      </c>
      <c r="R3978" s="9">
        <v>3</v>
      </c>
    </row>
    <row r="3979" spans="1:18" x14ac:dyDescent="0.3">
      <c r="A3979" s="9">
        <v>1539</v>
      </c>
      <c r="B3979" s="9" t="s">
        <v>3995</v>
      </c>
      <c r="C3979" s="9">
        <v>150</v>
      </c>
      <c r="D3979" s="9" t="s">
        <v>5023</v>
      </c>
      <c r="E3979" s="9" t="s">
        <v>6415</v>
      </c>
      <c r="F3979" s="9">
        <v>0</v>
      </c>
      <c r="G3979" s="9">
        <v>11542</v>
      </c>
      <c r="H3979" s="9" t="s">
        <v>6415</v>
      </c>
      <c r="I3979" s="9" t="s">
        <v>7455</v>
      </c>
      <c r="J3979" s="9">
        <v>116</v>
      </c>
      <c r="K3979" s="9" t="s">
        <v>7480</v>
      </c>
      <c r="L3979" s="9" t="s">
        <v>7507</v>
      </c>
      <c r="M3979" s="9">
        <v>477.74</v>
      </c>
      <c r="N3979" s="9">
        <v>233.54</v>
      </c>
      <c r="O3979" s="9">
        <v>2</v>
      </c>
      <c r="P3979" s="9"/>
      <c r="Q3979" s="9">
        <v>597</v>
      </c>
      <c r="R3979" s="9">
        <v>6</v>
      </c>
    </row>
    <row r="3980" spans="1:18" x14ac:dyDescent="0.3">
      <c r="A3980" s="9">
        <v>1277</v>
      </c>
      <c r="B3980" s="9" t="s">
        <v>3996</v>
      </c>
      <c r="C3980" s="9">
        <v>42</v>
      </c>
      <c r="D3980" s="9" t="s">
        <v>5021</v>
      </c>
      <c r="E3980" s="9" t="s">
        <v>7225</v>
      </c>
      <c r="F3980" s="9">
        <v>0</v>
      </c>
      <c r="G3980" s="9">
        <v>11804</v>
      </c>
      <c r="H3980" s="9" t="s">
        <v>7225</v>
      </c>
      <c r="I3980" s="9" t="s">
        <v>7457</v>
      </c>
      <c r="J3980" s="9">
        <v>136</v>
      </c>
      <c r="K3980" s="9" t="s">
        <v>7503</v>
      </c>
      <c r="L3980" s="9" t="s">
        <v>7510</v>
      </c>
      <c r="M3980" s="9">
        <v>63.04</v>
      </c>
      <c r="N3980" s="9"/>
      <c r="O3980" s="9">
        <v>1</v>
      </c>
      <c r="P3980" s="9"/>
      <c r="Q3980" s="9">
        <v>562</v>
      </c>
      <c r="R3980" s="9">
        <v>3</v>
      </c>
    </row>
    <row r="3981" spans="1:18" x14ac:dyDescent="0.3">
      <c r="A3981" s="9">
        <v>1232</v>
      </c>
      <c r="B3981" s="9" t="s">
        <v>3997</v>
      </c>
      <c r="C3981" s="9">
        <v>56</v>
      </c>
      <c r="D3981" s="9" t="s">
        <v>5018</v>
      </c>
      <c r="E3981" s="9" t="s">
        <v>6028</v>
      </c>
      <c r="F3981" s="9">
        <v>0</v>
      </c>
      <c r="G3981" s="9">
        <v>13509</v>
      </c>
      <c r="H3981" s="9" t="s">
        <v>6028</v>
      </c>
      <c r="I3981" s="9" t="s">
        <v>7455</v>
      </c>
      <c r="J3981" s="9">
        <v>111</v>
      </c>
      <c r="K3981" s="9" t="s">
        <v>7476</v>
      </c>
      <c r="L3981" s="9" t="s">
        <v>7507</v>
      </c>
      <c r="M3981" s="9">
        <v>968.37</v>
      </c>
      <c r="N3981" s="9">
        <v>546.97</v>
      </c>
      <c r="O3981" s="9">
        <v>4</v>
      </c>
      <c r="P3981" s="9"/>
      <c r="Q3981" s="9">
        <v>409</v>
      </c>
      <c r="R3981" s="9">
        <v>4</v>
      </c>
    </row>
    <row r="3982" spans="1:18" x14ac:dyDescent="0.3">
      <c r="A3982" s="9">
        <v>2113</v>
      </c>
      <c r="B3982" s="9" t="s">
        <v>3998</v>
      </c>
      <c r="C3982" s="9">
        <v>50</v>
      </c>
      <c r="D3982" s="9" t="s">
        <v>5022</v>
      </c>
      <c r="E3982" s="9" t="s">
        <v>5551</v>
      </c>
      <c r="F3982" s="9">
        <v>1</v>
      </c>
      <c r="G3982" s="9">
        <v>13084</v>
      </c>
      <c r="H3982" s="9" t="s">
        <v>5551</v>
      </c>
      <c r="I3982" s="9" t="s">
        <v>7456</v>
      </c>
      <c r="J3982" s="9">
        <v>108</v>
      </c>
      <c r="K3982" s="9" t="s">
        <v>7496</v>
      </c>
      <c r="L3982" s="9" t="s">
        <v>7510</v>
      </c>
      <c r="M3982" s="9">
        <v>214.24</v>
      </c>
      <c r="N3982" s="9">
        <v>145.26</v>
      </c>
      <c r="O3982" s="9">
        <v>2</v>
      </c>
      <c r="P3982" s="9">
        <v>0.1</v>
      </c>
      <c r="Q3982" s="9">
        <v>781</v>
      </c>
      <c r="R3982" s="9">
        <v>2</v>
      </c>
    </row>
    <row r="3983" spans="1:18" x14ac:dyDescent="0.3">
      <c r="A3983" s="9">
        <v>2222</v>
      </c>
      <c r="B3983" s="9" t="s">
        <v>3999</v>
      </c>
      <c r="C3983" s="9">
        <v>42</v>
      </c>
      <c r="D3983" s="9" t="s">
        <v>5023</v>
      </c>
      <c r="E3983" s="9" t="s">
        <v>7034</v>
      </c>
      <c r="F3983" s="9">
        <v>1</v>
      </c>
      <c r="G3983" s="9">
        <v>12035</v>
      </c>
      <c r="H3983" s="9" t="s">
        <v>7034</v>
      </c>
      <c r="I3983" s="9" t="s">
        <v>7456</v>
      </c>
      <c r="J3983" s="9">
        <v>103</v>
      </c>
      <c r="K3983" s="9" t="s">
        <v>7472</v>
      </c>
      <c r="L3983" s="9" t="s">
        <v>7508</v>
      </c>
      <c r="M3983" s="9">
        <v>1005.97</v>
      </c>
      <c r="N3983" s="9">
        <v>413.76</v>
      </c>
      <c r="O3983" s="9">
        <v>2</v>
      </c>
      <c r="P3983" s="9"/>
      <c r="Q3983" s="9">
        <v>493</v>
      </c>
      <c r="R3983" s="9">
        <v>2</v>
      </c>
    </row>
    <row r="3984" spans="1:18" x14ac:dyDescent="0.3">
      <c r="A3984" s="9">
        <v>1361</v>
      </c>
      <c r="B3984" s="9" t="s">
        <v>4000</v>
      </c>
      <c r="C3984" s="9">
        <v>58</v>
      </c>
      <c r="D3984" s="9" t="s">
        <v>5023</v>
      </c>
      <c r="E3984" s="9" t="s">
        <v>6652</v>
      </c>
      <c r="F3984" s="9">
        <v>0</v>
      </c>
      <c r="G3984" s="9">
        <v>11427</v>
      </c>
      <c r="H3984" s="9" t="s">
        <v>6652</v>
      </c>
      <c r="I3984" s="9" t="s">
        <v>7455</v>
      </c>
      <c r="J3984" s="9">
        <v>119</v>
      </c>
      <c r="K3984" s="9" t="s">
        <v>7459</v>
      </c>
      <c r="L3984" s="9" t="s">
        <v>7510</v>
      </c>
      <c r="M3984" s="9">
        <v>1392.13</v>
      </c>
      <c r="N3984" s="9">
        <v>753.16</v>
      </c>
      <c r="O3984" s="9">
        <v>1</v>
      </c>
      <c r="P3984" s="9"/>
      <c r="Q3984" s="9">
        <v>820</v>
      </c>
      <c r="R3984" s="9">
        <v>4</v>
      </c>
    </row>
    <row r="3985" spans="1:18" x14ac:dyDescent="0.3">
      <c r="A3985" s="9">
        <v>2464</v>
      </c>
      <c r="B3985" s="9" t="s">
        <v>4001</v>
      </c>
      <c r="C3985" s="9">
        <v>56</v>
      </c>
      <c r="D3985" s="9" t="s">
        <v>5022</v>
      </c>
      <c r="E3985" s="9" t="s">
        <v>6533</v>
      </c>
      <c r="F3985" s="9">
        <v>0</v>
      </c>
      <c r="G3985" s="9">
        <v>10737</v>
      </c>
      <c r="H3985" s="9" t="s">
        <v>6533</v>
      </c>
      <c r="I3985" s="9" t="s">
        <v>7455</v>
      </c>
      <c r="J3985" s="9">
        <v>146</v>
      </c>
      <c r="K3985" s="9" t="s">
        <v>7505</v>
      </c>
      <c r="L3985" s="9" t="s">
        <v>7507</v>
      </c>
      <c r="M3985" s="9">
        <v>1455.41</v>
      </c>
      <c r="N3985" s="9">
        <v>666.33</v>
      </c>
      <c r="O3985" s="9">
        <v>5</v>
      </c>
      <c r="P3985" s="9"/>
      <c r="Q3985" s="9">
        <v>388</v>
      </c>
      <c r="R3985" s="9">
        <v>6</v>
      </c>
    </row>
    <row r="3986" spans="1:18" x14ac:dyDescent="0.3">
      <c r="A3986" s="9">
        <v>1025</v>
      </c>
      <c r="B3986" s="9" t="s">
        <v>4002</v>
      </c>
      <c r="C3986" s="9">
        <v>35</v>
      </c>
      <c r="D3986" s="9" t="s">
        <v>5018</v>
      </c>
      <c r="E3986" s="9" t="s">
        <v>7003</v>
      </c>
      <c r="F3986" s="9">
        <v>0</v>
      </c>
      <c r="G3986" s="9">
        <v>13849</v>
      </c>
      <c r="H3986" s="9" t="s">
        <v>7003</v>
      </c>
      <c r="I3986" s="9" t="s">
        <v>7457</v>
      </c>
      <c r="J3986" s="9">
        <v>141</v>
      </c>
      <c r="K3986" s="9" t="s">
        <v>7490</v>
      </c>
      <c r="L3986" s="9" t="s">
        <v>7510</v>
      </c>
      <c r="M3986" s="9">
        <v>392.09</v>
      </c>
      <c r="N3986" s="9">
        <v>219.98</v>
      </c>
      <c r="O3986" s="9">
        <v>1</v>
      </c>
      <c r="P3986" s="9">
        <v>0.1</v>
      </c>
      <c r="Q3986" s="9">
        <v>667</v>
      </c>
      <c r="R3986" s="9">
        <v>2</v>
      </c>
    </row>
    <row r="3987" spans="1:18" x14ac:dyDescent="0.3">
      <c r="A3987" s="9">
        <v>2048</v>
      </c>
      <c r="B3987" s="9" t="s">
        <v>4003</v>
      </c>
      <c r="C3987" s="9">
        <v>43</v>
      </c>
      <c r="D3987" s="9" t="s">
        <v>5023</v>
      </c>
      <c r="E3987" s="9" t="s">
        <v>6590</v>
      </c>
      <c r="F3987" s="9">
        <v>1</v>
      </c>
      <c r="G3987" s="9">
        <v>11777</v>
      </c>
      <c r="H3987" s="9" t="s">
        <v>6590</v>
      </c>
      <c r="I3987" s="9" t="s">
        <v>7457</v>
      </c>
      <c r="J3987" s="9">
        <v>103</v>
      </c>
      <c r="K3987" s="9" t="s">
        <v>7472</v>
      </c>
      <c r="L3987" s="9" t="s">
        <v>7511</v>
      </c>
      <c r="M3987" s="9">
        <v>1223.42</v>
      </c>
      <c r="N3987" s="9">
        <v>802.65</v>
      </c>
      <c r="O3987" s="9">
        <v>5</v>
      </c>
      <c r="P3987" s="9"/>
      <c r="Q3987" s="9">
        <v>1145</v>
      </c>
      <c r="R3987" s="9">
        <v>3</v>
      </c>
    </row>
    <row r="3988" spans="1:18" x14ac:dyDescent="0.3">
      <c r="A3988" s="9">
        <v>2417</v>
      </c>
      <c r="B3988" s="9" t="s">
        <v>4004</v>
      </c>
      <c r="C3988" s="9">
        <v>44</v>
      </c>
      <c r="D3988" s="9" t="s">
        <v>5019</v>
      </c>
      <c r="E3988" s="9" t="s">
        <v>7226</v>
      </c>
      <c r="F3988" s="9">
        <v>0</v>
      </c>
      <c r="G3988" s="9">
        <v>10379</v>
      </c>
      <c r="H3988" s="9" t="s">
        <v>7226</v>
      </c>
      <c r="I3988" s="9" t="s">
        <v>7456</v>
      </c>
      <c r="J3988" s="9">
        <v>136</v>
      </c>
      <c r="K3988" s="9" t="s">
        <v>7503</v>
      </c>
      <c r="L3988" s="9" t="s">
        <v>7510</v>
      </c>
      <c r="M3988" s="9">
        <v>562.65</v>
      </c>
      <c r="N3988" s="9">
        <v>378.89</v>
      </c>
      <c r="O3988" s="9">
        <v>2</v>
      </c>
      <c r="P3988" s="9"/>
      <c r="Q3988" s="9">
        <v>1003</v>
      </c>
      <c r="R3988" s="9">
        <v>4</v>
      </c>
    </row>
    <row r="3989" spans="1:18" x14ac:dyDescent="0.3">
      <c r="A3989" s="9">
        <v>1506</v>
      </c>
      <c r="B3989" s="9" t="s">
        <v>4005</v>
      </c>
      <c r="C3989" s="9">
        <v>-5</v>
      </c>
      <c r="D3989" s="9" t="s">
        <v>5018</v>
      </c>
      <c r="E3989" s="9" t="s">
        <v>6327</v>
      </c>
      <c r="F3989" s="9">
        <v>1</v>
      </c>
      <c r="G3989" s="9">
        <v>13763</v>
      </c>
      <c r="H3989" s="9" t="s">
        <v>6327</v>
      </c>
      <c r="I3989" s="9" t="s">
        <v>7456</v>
      </c>
      <c r="J3989" s="9">
        <v>125</v>
      </c>
      <c r="K3989" s="9" t="s">
        <v>7479</v>
      </c>
      <c r="L3989" s="9" t="s">
        <v>7510</v>
      </c>
      <c r="M3989" s="9">
        <v>1355.66</v>
      </c>
      <c r="N3989" s="9">
        <v>704.22</v>
      </c>
      <c r="O3989" s="9">
        <v>3</v>
      </c>
      <c r="P3989" s="9">
        <v>0.2</v>
      </c>
      <c r="Q3989" s="9">
        <v>1505</v>
      </c>
      <c r="R3989" s="9">
        <v>1</v>
      </c>
    </row>
    <row r="3990" spans="1:18" x14ac:dyDescent="0.3">
      <c r="A3990" s="9">
        <v>2324</v>
      </c>
      <c r="B3990" s="9" t="s">
        <v>4006</v>
      </c>
      <c r="C3990" s="9">
        <v>57</v>
      </c>
      <c r="D3990" s="9" t="s">
        <v>5019</v>
      </c>
      <c r="E3990" s="9" t="s">
        <v>6094</v>
      </c>
      <c r="F3990" s="9">
        <v>0</v>
      </c>
      <c r="G3990" s="9">
        <v>12468</v>
      </c>
      <c r="H3990" s="9" t="s">
        <v>6094</v>
      </c>
      <c r="I3990" s="9" t="s">
        <v>7456</v>
      </c>
      <c r="J3990" s="9">
        <v>136</v>
      </c>
      <c r="K3990" s="9" t="s">
        <v>7503</v>
      </c>
      <c r="L3990" s="9" t="s">
        <v>7510</v>
      </c>
      <c r="M3990" s="9">
        <v>1191.8599999999999</v>
      </c>
      <c r="N3990" s="9">
        <v>767</v>
      </c>
      <c r="O3990" s="9">
        <v>3</v>
      </c>
      <c r="P3990" s="9"/>
      <c r="Q3990" s="9">
        <v>354</v>
      </c>
      <c r="R3990" s="9">
        <v>7</v>
      </c>
    </row>
    <row r="3991" spans="1:18" x14ac:dyDescent="0.3">
      <c r="A3991" s="9">
        <v>2362</v>
      </c>
      <c r="B3991" s="9" t="s">
        <v>4007</v>
      </c>
      <c r="C3991" s="9">
        <v>37</v>
      </c>
      <c r="D3991" s="9" t="s">
        <v>5020</v>
      </c>
      <c r="E3991" s="9" t="s">
        <v>5455</v>
      </c>
      <c r="F3991" s="9">
        <v>1</v>
      </c>
      <c r="G3991" s="9">
        <v>11203</v>
      </c>
      <c r="H3991" s="9" t="s">
        <v>5455</v>
      </c>
      <c r="I3991" s="9" t="s">
        <v>7456</v>
      </c>
      <c r="J3991" s="9">
        <v>111</v>
      </c>
      <c r="K3991" s="9" t="s">
        <v>7476</v>
      </c>
      <c r="L3991" s="9" t="s">
        <v>7511</v>
      </c>
      <c r="M3991" s="9">
        <v>157.19</v>
      </c>
      <c r="N3991" s="9">
        <v>76.099999999999994</v>
      </c>
      <c r="O3991" s="9">
        <v>1</v>
      </c>
      <c r="P3991" s="9"/>
      <c r="Q3991" s="9">
        <v>1617</v>
      </c>
      <c r="R3991" s="9">
        <v>1</v>
      </c>
    </row>
    <row r="3992" spans="1:18" x14ac:dyDescent="0.3">
      <c r="A3992" s="9">
        <v>1266</v>
      </c>
      <c r="B3992" s="9" t="s">
        <v>4008</v>
      </c>
      <c r="C3992" s="9">
        <v>32</v>
      </c>
      <c r="D3992" s="9" t="s">
        <v>5022</v>
      </c>
      <c r="E3992" s="9" t="s">
        <v>5841</v>
      </c>
      <c r="F3992" s="9">
        <v>0</v>
      </c>
      <c r="G3992" s="9">
        <v>11661</v>
      </c>
      <c r="H3992" s="9" t="s">
        <v>5841</v>
      </c>
      <c r="I3992" s="9" t="s">
        <v>7457</v>
      </c>
      <c r="J3992" s="9">
        <v>116</v>
      </c>
      <c r="K3992" s="9" t="s">
        <v>7480</v>
      </c>
      <c r="L3992" s="9" t="s">
        <v>7511</v>
      </c>
      <c r="M3992" s="9">
        <v>640.35</v>
      </c>
      <c r="N3992" s="9">
        <v>257.35000000000002</v>
      </c>
      <c r="O3992" s="9">
        <v>5</v>
      </c>
      <c r="P3992" s="9">
        <v>0.2</v>
      </c>
      <c r="Q3992" s="9">
        <v>652</v>
      </c>
      <c r="R3992" s="9">
        <v>3</v>
      </c>
    </row>
    <row r="3993" spans="1:18" x14ac:dyDescent="0.3">
      <c r="A3993" s="9">
        <v>1460</v>
      </c>
      <c r="B3993" s="9" t="s">
        <v>4009</v>
      </c>
      <c r="C3993" s="9">
        <v>1</v>
      </c>
      <c r="D3993" s="9" t="s">
        <v>5018</v>
      </c>
      <c r="E3993" s="9" t="s">
        <v>6336</v>
      </c>
      <c r="F3993" s="9">
        <v>0</v>
      </c>
      <c r="G3993" s="9">
        <v>13058</v>
      </c>
      <c r="H3993" s="9" t="s">
        <v>6336</v>
      </c>
      <c r="I3993" s="9" t="s">
        <v>7457</v>
      </c>
      <c r="J3993" s="9">
        <v>117</v>
      </c>
      <c r="K3993" s="9" t="s">
        <v>7483</v>
      </c>
      <c r="L3993" s="9" t="s">
        <v>7509</v>
      </c>
      <c r="M3993" s="9">
        <v>539.11</v>
      </c>
      <c r="N3993" s="9">
        <v>353.96</v>
      </c>
      <c r="O3993" s="9">
        <v>1</v>
      </c>
      <c r="P3993" s="9"/>
      <c r="Q3993" s="9">
        <v>447</v>
      </c>
      <c r="R3993" s="9">
        <v>3</v>
      </c>
    </row>
    <row r="3994" spans="1:18" x14ac:dyDescent="0.3">
      <c r="A3994" s="9">
        <v>1455</v>
      </c>
      <c r="B3994" s="9" t="s">
        <v>4010</v>
      </c>
      <c r="C3994" s="9">
        <v>28</v>
      </c>
      <c r="D3994" s="9" t="s">
        <v>5018</v>
      </c>
      <c r="E3994" s="9" t="s">
        <v>6840</v>
      </c>
      <c r="F3994" s="9">
        <v>0</v>
      </c>
      <c r="G3994" s="9">
        <v>11306</v>
      </c>
      <c r="H3994" s="9" t="s">
        <v>6840</v>
      </c>
      <c r="I3994" s="9" t="s">
        <v>7456</v>
      </c>
      <c r="J3994" s="9">
        <v>142</v>
      </c>
      <c r="K3994" s="9" t="s">
        <v>7500</v>
      </c>
      <c r="L3994" s="9" t="s">
        <v>7508</v>
      </c>
      <c r="M3994" s="9">
        <v>1188.51</v>
      </c>
      <c r="N3994" s="9">
        <v>517.98</v>
      </c>
      <c r="O3994" s="9">
        <v>4</v>
      </c>
      <c r="P3994" s="9">
        <v>0.05</v>
      </c>
      <c r="Q3994" s="9">
        <v>347</v>
      </c>
      <c r="R3994" s="9">
        <v>6</v>
      </c>
    </row>
    <row r="3995" spans="1:18" x14ac:dyDescent="0.3">
      <c r="A3995" s="9">
        <v>2383</v>
      </c>
      <c r="B3995" s="9" t="s">
        <v>4011</v>
      </c>
      <c r="C3995" s="9">
        <v>20</v>
      </c>
      <c r="D3995" s="9" t="s">
        <v>5021</v>
      </c>
      <c r="E3995" s="9" t="s">
        <v>5492</v>
      </c>
      <c r="F3995" s="9">
        <v>0</v>
      </c>
      <c r="G3995" s="9">
        <v>12465</v>
      </c>
      <c r="H3995" s="9" t="s">
        <v>5492</v>
      </c>
      <c r="I3995" s="9" t="s">
        <v>7457</v>
      </c>
      <c r="J3995" s="9">
        <v>124</v>
      </c>
      <c r="K3995" s="9" t="s">
        <v>7497</v>
      </c>
      <c r="L3995" s="9" t="s">
        <v>7509</v>
      </c>
      <c r="M3995" s="9">
        <v>644.91</v>
      </c>
      <c r="N3995" s="9">
        <v>261.37</v>
      </c>
      <c r="O3995" s="9">
        <v>1</v>
      </c>
      <c r="P3995" s="9"/>
      <c r="Q3995" s="9">
        <v>530</v>
      </c>
      <c r="R3995" s="9">
        <v>3</v>
      </c>
    </row>
    <row r="3996" spans="1:18" x14ac:dyDescent="0.3">
      <c r="A3996" s="9">
        <v>2091</v>
      </c>
      <c r="B3996" s="9" t="s">
        <v>4012</v>
      </c>
      <c r="C3996" s="9">
        <v>39</v>
      </c>
      <c r="D3996" s="9" t="s">
        <v>5021</v>
      </c>
      <c r="E3996" s="9" t="s">
        <v>6274</v>
      </c>
      <c r="F3996" s="9">
        <v>1</v>
      </c>
      <c r="G3996" s="9">
        <v>10355</v>
      </c>
      <c r="H3996" s="9" t="s">
        <v>6274</v>
      </c>
      <c r="I3996" s="9" t="s">
        <v>7457</v>
      </c>
      <c r="J3996" s="9">
        <v>117</v>
      </c>
      <c r="K3996" s="9" t="s">
        <v>7483</v>
      </c>
      <c r="L3996" s="9" t="s">
        <v>7508</v>
      </c>
      <c r="M3996" s="9">
        <v>1042.6500000000001</v>
      </c>
      <c r="N3996" s="9">
        <v>527.73</v>
      </c>
      <c r="O3996" s="9">
        <v>1</v>
      </c>
      <c r="P3996" s="9"/>
      <c r="Q3996" s="9">
        <v>1360</v>
      </c>
      <c r="R3996" s="9">
        <v>3</v>
      </c>
    </row>
    <row r="3997" spans="1:18" x14ac:dyDescent="0.3">
      <c r="A3997" s="9">
        <v>2006</v>
      </c>
      <c r="B3997" s="9" t="s">
        <v>4013</v>
      </c>
      <c r="C3997" s="9">
        <v>21</v>
      </c>
      <c r="D3997" s="9" t="s">
        <v>5022</v>
      </c>
      <c r="E3997" s="9" t="s">
        <v>7227</v>
      </c>
      <c r="F3997" s="9">
        <v>1</v>
      </c>
      <c r="G3997" s="9">
        <v>13773</v>
      </c>
      <c r="H3997" s="9" t="s">
        <v>7227</v>
      </c>
      <c r="I3997" s="9" t="s">
        <v>7455</v>
      </c>
      <c r="J3997" s="9">
        <v>148</v>
      </c>
      <c r="K3997" s="9" t="s">
        <v>7491</v>
      </c>
      <c r="L3997" s="9" t="s">
        <v>7510</v>
      </c>
      <c r="M3997" s="9">
        <v>923.53</v>
      </c>
      <c r="N3997" s="9">
        <v>474.52</v>
      </c>
      <c r="O3997" s="9">
        <v>1</v>
      </c>
      <c r="P3997" s="9"/>
      <c r="Q3997" s="9">
        <v>785</v>
      </c>
      <c r="R3997" s="9">
        <v>5</v>
      </c>
    </row>
    <row r="3998" spans="1:18" x14ac:dyDescent="0.3">
      <c r="A3998" s="9">
        <v>1862</v>
      </c>
      <c r="B3998" s="9" t="s">
        <v>4014</v>
      </c>
      <c r="C3998" s="9">
        <v>49</v>
      </c>
      <c r="D3998" s="9" t="s">
        <v>5018</v>
      </c>
      <c r="E3998" s="9" t="s">
        <v>5888</v>
      </c>
      <c r="F3998" s="9">
        <v>1</v>
      </c>
      <c r="G3998" s="9">
        <v>10015</v>
      </c>
      <c r="H3998" s="9" t="s">
        <v>5888</v>
      </c>
      <c r="I3998" s="9" t="s">
        <v>7455</v>
      </c>
      <c r="J3998" s="9">
        <v>120</v>
      </c>
      <c r="K3998" s="9" t="s">
        <v>7488</v>
      </c>
      <c r="L3998" s="9" t="s">
        <v>7508</v>
      </c>
      <c r="M3998" s="9">
        <v>1464.68</v>
      </c>
      <c r="N3998" s="9">
        <v>619.79999999999995</v>
      </c>
      <c r="O3998" s="9">
        <v>1</v>
      </c>
      <c r="P3998" s="9">
        <v>0.2</v>
      </c>
      <c r="Q3998" s="9">
        <v>1230</v>
      </c>
      <c r="R3998" s="9">
        <v>3</v>
      </c>
    </row>
    <row r="3999" spans="1:18" x14ac:dyDescent="0.3">
      <c r="A3999" s="9">
        <v>2435</v>
      </c>
      <c r="B3999" s="9" t="s">
        <v>4015</v>
      </c>
      <c r="C3999" s="9">
        <v>56</v>
      </c>
      <c r="D3999" s="9" t="s">
        <v>5020</v>
      </c>
      <c r="E3999" s="9" t="s">
        <v>5425</v>
      </c>
      <c r="F3999" s="9">
        <v>0</v>
      </c>
      <c r="G3999" s="9">
        <v>10314</v>
      </c>
      <c r="H3999" s="9" t="s">
        <v>5425</v>
      </c>
      <c r="I3999" s="9" t="s">
        <v>7456</v>
      </c>
      <c r="J3999" s="9">
        <v>122</v>
      </c>
      <c r="K3999" s="9" t="s">
        <v>7465</v>
      </c>
      <c r="L3999" s="9" t="s">
        <v>7510</v>
      </c>
      <c r="M3999" s="9">
        <v>1409.79</v>
      </c>
      <c r="N3999" s="9">
        <v>908.26</v>
      </c>
      <c r="O3999" s="9">
        <v>5</v>
      </c>
      <c r="P3999" s="9">
        <v>0.2</v>
      </c>
      <c r="Q3999" s="9">
        <v>709</v>
      </c>
      <c r="R3999" s="9">
        <v>3</v>
      </c>
    </row>
    <row r="4000" spans="1:18" x14ac:dyDescent="0.3">
      <c r="A4000" s="9">
        <v>1490</v>
      </c>
      <c r="B4000" s="9" t="s">
        <v>4016</v>
      </c>
      <c r="C4000" s="9">
        <v>39</v>
      </c>
      <c r="D4000" s="9" t="s">
        <v>5023</v>
      </c>
      <c r="E4000" s="9" t="s">
        <v>7218</v>
      </c>
      <c r="F4000" s="9">
        <v>1</v>
      </c>
      <c r="G4000" s="9">
        <v>12580</v>
      </c>
      <c r="H4000" s="9" t="s">
        <v>7218</v>
      </c>
      <c r="I4000" s="9" t="s">
        <v>7456</v>
      </c>
      <c r="J4000" s="9">
        <v>106</v>
      </c>
      <c r="K4000" s="9" t="s">
        <v>7477</v>
      </c>
      <c r="L4000" s="9" t="s">
        <v>7508</v>
      </c>
      <c r="M4000" s="9">
        <v>670.16</v>
      </c>
      <c r="N4000" s="9">
        <v>349.61</v>
      </c>
      <c r="O4000" s="9">
        <v>5</v>
      </c>
      <c r="P4000" s="9"/>
      <c r="Q4000" s="9">
        <v>1223</v>
      </c>
      <c r="R4000" s="9">
        <v>2</v>
      </c>
    </row>
    <row r="4001" spans="1:18" x14ac:dyDescent="0.3">
      <c r="A4001" s="9">
        <v>2072</v>
      </c>
      <c r="B4001" s="9" t="s">
        <v>4017</v>
      </c>
      <c r="C4001" s="9">
        <v>25</v>
      </c>
      <c r="D4001" s="9" t="s">
        <v>5022</v>
      </c>
      <c r="E4001" s="9" t="s">
        <v>5387</v>
      </c>
      <c r="F4001" s="9">
        <v>0</v>
      </c>
      <c r="G4001" s="9">
        <v>11039</v>
      </c>
      <c r="H4001" s="9" t="s">
        <v>5387</v>
      </c>
      <c r="I4001" s="9" t="s">
        <v>7456</v>
      </c>
      <c r="J4001" s="9">
        <v>107</v>
      </c>
      <c r="K4001" s="9" t="s">
        <v>7485</v>
      </c>
      <c r="L4001" s="9" t="s">
        <v>7511</v>
      </c>
      <c r="M4001" s="9">
        <v>1099.19</v>
      </c>
      <c r="N4001" s="9"/>
      <c r="O4001" s="9">
        <v>5</v>
      </c>
      <c r="P4001" s="9"/>
      <c r="Q4001" s="9">
        <v>340</v>
      </c>
      <c r="R4001" s="9">
        <v>5</v>
      </c>
    </row>
    <row r="4002" spans="1:18" x14ac:dyDescent="0.3">
      <c r="A4002" s="9">
        <v>1563</v>
      </c>
      <c r="B4002" s="9" t="s">
        <v>4018</v>
      </c>
      <c r="C4002" s="9">
        <v>44</v>
      </c>
      <c r="D4002" s="9" t="s">
        <v>5022</v>
      </c>
      <c r="E4002" s="9" t="s">
        <v>5568</v>
      </c>
      <c r="F4002" s="9">
        <v>1</v>
      </c>
      <c r="G4002" s="9">
        <v>13536</v>
      </c>
      <c r="H4002" s="9" t="s">
        <v>5568</v>
      </c>
      <c r="I4002" s="9" t="s">
        <v>7456</v>
      </c>
      <c r="J4002" s="9">
        <v>114</v>
      </c>
      <c r="K4002" s="9" t="s">
        <v>7463</v>
      </c>
      <c r="L4002" s="9" t="s">
        <v>7509</v>
      </c>
      <c r="M4002" s="9">
        <v>1252.72</v>
      </c>
      <c r="N4002" s="9">
        <v>600.54</v>
      </c>
      <c r="O4002" s="9">
        <v>4</v>
      </c>
      <c r="P4002" s="9"/>
      <c r="Q4002" s="9">
        <v>737</v>
      </c>
      <c r="R4002" s="9">
        <v>4</v>
      </c>
    </row>
    <row r="4003" spans="1:18" x14ac:dyDescent="0.3">
      <c r="A4003" s="9">
        <v>2125</v>
      </c>
      <c r="B4003" s="9" t="s">
        <v>4019</v>
      </c>
      <c r="C4003" s="9">
        <v>68</v>
      </c>
      <c r="D4003" s="9" t="s">
        <v>5021</v>
      </c>
      <c r="E4003" s="9" t="s">
        <v>6880</v>
      </c>
      <c r="F4003" s="9">
        <v>0</v>
      </c>
      <c r="G4003" s="9">
        <v>11486</v>
      </c>
      <c r="H4003" s="9" t="s">
        <v>6880</v>
      </c>
      <c r="I4003" s="9" t="s">
        <v>7456</v>
      </c>
      <c r="J4003" s="9">
        <v>111</v>
      </c>
      <c r="K4003" s="9" t="s">
        <v>7476</v>
      </c>
      <c r="L4003" s="9" t="s">
        <v>7508</v>
      </c>
      <c r="M4003" s="9">
        <v>1353.38</v>
      </c>
      <c r="N4003" s="9">
        <v>749.03</v>
      </c>
      <c r="O4003" s="9">
        <v>4</v>
      </c>
      <c r="P4003" s="9"/>
      <c r="Q4003" s="9">
        <v>549</v>
      </c>
      <c r="R4003" s="9">
        <v>7</v>
      </c>
    </row>
    <row r="4004" spans="1:18" x14ac:dyDescent="0.3">
      <c r="A4004" s="9">
        <v>1215</v>
      </c>
      <c r="B4004" s="9" t="s">
        <v>4020</v>
      </c>
      <c r="C4004" s="9">
        <v>63</v>
      </c>
      <c r="D4004" s="9" t="s">
        <v>5020</v>
      </c>
      <c r="E4004" s="9" t="s">
        <v>5511</v>
      </c>
      <c r="F4004" s="9">
        <v>0</v>
      </c>
      <c r="G4004" s="9">
        <v>13852</v>
      </c>
      <c r="H4004" s="9" t="s">
        <v>5511</v>
      </c>
      <c r="I4004" s="9" t="s">
        <v>7457</v>
      </c>
      <c r="J4004" s="9">
        <v>112</v>
      </c>
      <c r="K4004" s="9" t="s">
        <v>7492</v>
      </c>
      <c r="L4004" s="9" t="s">
        <v>7508</v>
      </c>
      <c r="M4004" s="9">
        <v>148.79</v>
      </c>
      <c r="N4004" s="9">
        <v>93.74</v>
      </c>
      <c r="O4004" s="9">
        <v>1</v>
      </c>
      <c r="P4004" s="9"/>
      <c r="Q4004" s="9">
        <v>511</v>
      </c>
      <c r="R4004" s="9">
        <v>5</v>
      </c>
    </row>
    <row r="4005" spans="1:18" x14ac:dyDescent="0.3">
      <c r="A4005" s="9">
        <v>2461</v>
      </c>
      <c r="B4005" s="9" t="s">
        <v>4021</v>
      </c>
      <c r="C4005" s="9">
        <v>18</v>
      </c>
      <c r="D4005" s="9" t="s">
        <v>5022</v>
      </c>
      <c r="E4005" s="9" t="s">
        <v>5634</v>
      </c>
      <c r="F4005" s="9">
        <v>0</v>
      </c>
      <c r="G4005" s="9">
        <v>12592</v>
      </c>
      <c r="H4005" s="9" t="s">
        <v>5634</v>
      </c>
      <c r="I4005" s="9" t="s">
        <v>7455</v>
      </c>
      <c r="J4005" s="9">
        <v>146</v>
      </c>
      <c r="K4005" s="9" t="s">
        <v>7505</v>
      </c>
      <c r="L4005" s="9" t="s">
        <v>7509</v>
      </c>
      <c r="M4005" s="9">
        <v>488.01</v>
      </c>
      <c r="N4005" s="9">
        <v>327.87</v>
      </c>
      <c r="O4005" s="9">
        <v>5</v>
      </c>
      <c r="P4005" s="9">
        <v>0.05</v>
      </c>
      <c r="Q4005" s="9">
        <v>709</v>
      </c>
      <c r="R4005" s="9">
        <v>4</v>
      </c>
    </row>
    <row r="4006" spans="1:18" x14ac:dyDescent="0.3">
      <c r="A4006" s="9">
        <v>1558</v>
      </c>
      <c r="B4006" s="9" t="s">
        <v>4022</v>
      </c>
      <c r="C4006" s="9">
        <v>18</v>
      </c>
      <c r="D4006" s="9" t="s">
        <v>5020</v>
      </c>
      <c r="E4006" s="9" t="s">
        <v>6453</v>
      </c>
      <c r="F4006" s="9">
        <v>0</v>
      </c>
      <c r="G4006" s="9">
        <v>10693</v>
      </c>
      <c r="H4006" s="9" t="s">
        <v>6453</v>
      </c>
      <c r="I4006" s="9" t="s">
        <v>7455</v>
      </c>
      <c r="J4006" s="9">
        <v>105</v>
      </c>
      <c r="K4006" s="9" t="s">
        <v>7461</v>
      </c>
      <c r="L4006" s="9" t="s">
        <v>7510</v>
      </c>
      <c r="M4006" s="9">
        <v>514.33000000000004</v>
      </c>
      <c r="N4006" s="9">
        <v>355.48</v>
      </c>
      <c r="O4006" s="9">
        <v>4</v>
      </c>
      <c r="P4006" s="9">
        <v>0.1</v>
      </c>
      <c r="Q4006" s="9">
        <v>519</v>
      </c>
      <c r="R4006" s="9">
        <v>7</v>
      </c>
    </row>
    <row r="4007" spans="1:18" x14ac:dyDescent="0.3">
      <c r="A4007" s="9">
        <v>1158</v>
      </c>
      <c r="B4007" s="9" t="s">
        <v>4023</v>
      </c>
      <c r="C4007" s="9">
        <v>14</v>
      </c>
      <c r="D4007" s="9" t="s">
        <v>5022</v>
      </c>
      <c r="E4007" s="9" t="s">
        <v>7228</v>
      </c>
      <c r="F4007" s="9">
        <v>0</v>
      </c>
      <c r="G4007" s="9">
        <v>10068</v>
      </c>
      <c r="H4007" s="9" t="s">
        <v>7228</v>
      </c>
      <c r="I4007" s="9" t="s">
        <v>7455</v>
      </c>
      <c r="J4007" s="9">
        <v>105</v>
      </c>
      <c r="K4007" s="9" t="s">
        <v>7461</v>
      </c>
      <c r="L4007" s="9" t="s">
        <v>7510</v>
      </c>
      <c r="M4007" s="9">
        <v>679.95</v>
      </c>
      <c r="N4007" s="9">
        <v>359.03</v>
      </c>
      <c r="O4007" s="9">
        <v>3</v>
      </c>
      <c r="P4007" s="9">
        <v>0.05</v>
      </c>
      <c r="Q4007" s="9">
        <v>393</v>
      </c>
      <c r="R4007" s="9">
        <v>4</v>
      </c>
    </row>
    <row r="4008" spans="1:18" x14ac:dyDescent="0.3">
      <c r="A4008" s="9">
        <v>1488</v>
      </c>
      <c r="B4008" s="9" t="s">
        <v>4024</v>
      </c>
      <c r="C4008" s="9">
        <v>22</v>
      </c>
      <c r="D4008" s="9" t="s">
        <v>5021</v>
      </c>
      <c r="E4008" s="9" t="s">
        <v>7229</v>
      </c>
      <c r="F4008" s="9">
        <v>1</v>
      </c>
      <c r="G4008" s="9">
        <v>10410</v>
      </c>
      <c r="H4008" s="9" t="s">
        <v>7229</v>
      </c>
      <c r="I4008" s="9" t="s">
        <v>7457</v>
      </c>
      <c r="J4008" s="9">
        <v>120</v>
      </c>
      <c r="K4008" s="9" t="s">
        <v>7488</v>
      </c>
      <c r="L4008" s="9" t="s">
        <v>7510</v>
      </c>
      <c r="M4008" s="9">
        <v>295.43</v>
      </c>
      <c r="N4008" s="9">
        <v>205.92</v>
      </c>
      <c r="O4008" s="9">
        <v>1</v>
      </c>
      <c r="P4008" s="9"/>
      <c r="Q4008" s="9">
        <v>756</v>
      </c>
      <c r="R4008" s="9">
        <v>6</v>
      </c>
    </row>
    <row r="4009" spans="1:18" x14ac:dyDescent="0.3">
      <c r="A4009" s="9">
        <v>1685</v>
      </c>
      <c r="B4009" s="9" t="s">
        <v>4025</v>
      </c>
      <c r="C4009" s="9">
        <v>43</v>
      </c>
      <c r="D4009" s="9" t="s">
        <v>5023</v>
      </c>
      <c r="E4009" s="9" t="s">
        <v>7025</v>
      </c>
      <c r="F4009" s="9">
        <v>0</v>
      </c>
      <c r="G4009" s="9">
        <v>13123</v>
      </c>
      <c r="H4009" s="9" t="s">
        <v>7025</v>
      </c>
      <c r="I4009" s="9" t="s">
        <v>7457</v>
      </c>
      <c r="J4009" s="9">
        <v>115</v>
      </c>
      <c r="K4009" s="9" t="s">
        <v>7481</v>
      </c>
      <c r="L4009" s="9" t="s">
        <v>7510</v>
      </c>
      <c r="M4009" s="9">
        <v>769.5</v>
      </c>
      <c r="N4009" s="9">
        <v>375.89</v>
      </c>
      <c r="O4009" s="9">
        <v>2</v>
      </c>
      <c r="P4009" s="9">
        <v>0.05</v>
      </c>
      <c r="Q4009" s="9">
        <v>452</v>
      </c>
      <c r="R4009" s="9">
        <v>4</v>
      </c>
    </row>
    <row r="4010" spans="1:18" x14ac:dyDescent="0.3">
      <c r="A4010" s="9">
        <v>2265</v>
      </c>
      <c r="B4010" s="9" t="s">
        <v>4026</v>
      </c>
      <c r="C4010" s="9">
        <v>31</v>
      </c>
      <c r="D4010" s="9" t="s">
        <v>5021</v>
      </c>
      <c r="E4010" s="9" t="s">
        <v>7230</v>
      </c>
      <c r="F4010" s="9">
        <v>1</v>
      </c>
      <c r="G4010" s="9">
        <v>13136</v>
      </c>
      <c r="H4010" s="9" t="s">
        <v>7230</v>
      </c>
      <c r="I4010" s="9" t="s">
        <v>7457</v>
      </c>
      <c r="J4010" s="9">
        <v>126</v>
      </c>
      <c r="K4010" s="9" t="s">
        <v>7469</v>
      </c>
      <c r="L4010" s="9" t="s">
        <v>7507</v>
      </c>
      <c r="M4010" s="9">
        <v>1011.66</v>
      </c>
      <c r="N4010" s="9">
        <v>406.78</v>
      </c>
      <c r="O4010" s="9">
        <v>5</v>
      </c>
      <c r="P4010" s="9">
        <v>0.05</v>
      </c>
      <c r="Q4010" s="9">
        <v>365</v>
      </c>
      <c r="R4010" s="9">
        <v>3</v>
      </c>
    </row>
    <row r="4011" spans="1:18" x14ac:dyDescent="0.3">
      <c r="A4011" s="9">
        <v>1793</v>
      </c>
      <c r="B4011" s="9" t="s">
        <v>4027</v>
      </c>
      <c r="C4011" s="9">
        <v>27</v>
      </c>
      <c r="D4011" s="9" t="s">
        <v>5022</v>
      </c>
      <c r="E4011" s="9" t="s">
        <v>6748</v>
      </c>
      <c r="F4011" s="9">
        <v>0</v>
      </c>
      <c r="G4011" s="9">
        <v>12859</v>
      </c>
      <c r="H4011" s="9" t="s">
        <v>6748</v>
      </c>
      <c r="I4011" s="9" t="s">
        <v>7455</v>
      </c>
      <c r="J4011" s="9">
        <v>133</v>
      </c>
      <c r="K4011" s="9" t="s">
        <v>7498</v>
      </c>
      <c r="L4011" s="9" t="s">
        <v>7510</v>
      </c>
      <c r="M4011" s="9">
        <v>771.18</v>
      </c>
      <c r="N4011" s="9">
        <v>486.06</v>
      </c>
      <c r="O4011" s="9">
        <v>1</v>
      </c>
      <c r="P4011" s="9"/>
      <c r="Q4011" s="9">
        <v>388</v>
      </c>
      <c r="R4011" s="9">
        <v>7</v>
      </c>
    </row>
    <row r="4012" spans="1:18" x14ac:dyDescent="0.3">
      <c r="A4012" s="9">
        <v>1004</v>
      </c>
      <c r="B4012" s="9" t="s">
        <v>4028</v>
      </c>
      <c r="C4012" s="9">
        <v>55</v>
      </c>
      <c r="D4012" s="9" t="s">
        <v>5020</v>
      </c>
      <c r="E4012" s="9" t="s">
        <v>5358</v>
      </c>
      <c r="F4012" s="9">
        <v>0</v>
      </c>
      <c r="G4012" s="9">
        <v>13997</v>
      </c>
      <c r="H4012" s="9" t="s">
        <v>5358</v>
      </c>
      <c r="I4012" s="9" t="s">
        <v>7455</v>
      </c>
      <c r="J4012" s="9">
        <v>130</v>
      </c>
      <c r="K4012" s="9" t="s">
        <v>7487</v>
      </c>
      <c r="L4012" s="9" t="s">
        <v>7507</v>
      </c>
      <c r="M4012" s="9">
        <v>1015.4</v>
      </c>
      <c r="N4012" s="9">
        <v>460.52</v>
      </c>
      <c r="O4012" s="9">
        <v>1</v>
      </c>
      <c r="P4012" s="9"/>
      <c r="Q4012" s="9">
        <v>969</v>
      </c>
      <c r="R4012" s="9">
        <v>3</v>
      </c>
    </row>
    <row r="4013" spans="1:18" x14ac:dyDescent="0.3">
      <c r="A4013" s="9">
        <v>1360</v>
      </c>
      <c r="B4013" s="9" t="s">
        <v>4029</v>
      </c>
      <c r="C4013" s="9">
        <v>47</v>
      </c>
      <c r="D4013" s="9" t="s">
        <v>5019</v>
      </c>
      <c r="E4013" s="9" t="s">
        <v>5694</v>
      </c>
      <c r="F4013" s="9">
        <v>1</v>
      </c>
      <c r="G4013" s="9">
        <v>10918</v>
      </c>
      <c r="H4013" s="9" t="s">
        <v>5694</v>
      </c>
      <c r="I4013" s="9" t="s">
        <v>7455</v>
      </c>
      <c r="J4013" s="9">
        <v>124</v>
      </c>
      <c r="K4013" s="9" t="s">
        <v>7497</v>
      </c>
      <c r="L4013" s="9" t="s">
        <v>7507</v>
      </c>
      <c r="M4013" s="9">
        <v>146.34</v>
      </c>
      <c r="N4013" s="9">
        <v>60.84</v>
      </c>
      <c r="O4013" s="9">
        <v>2</v>
      </c>
      <c r="P4013" s="9"/>
      <c r="Q4013" s="9">
        <v>809</v>
      </c>
      <c r="R4013" s="9">
        <v>4</v>
      </c>
    </row>
    <row r="4014" spans="1:18" x14ac:dyDescent="0.3">
      <c r="A4014" s="9">
        <v>1458</v>
      </c>
      <c r="B4014" s="9" t="s">
        <v>4030</v>
      </c>
      <c r="C4014" s="9">
        <v>14</v>
      </c>
      <c r="D4014" s="9" t="s">
        <v>5021</v>
      </c>
      <c r="E4014" s="9" t="s">
        <v>5546</v>
      </c>
      <c r="F4014" s="9">
        <v>1</v>
      </c>
      <c r="G4014" s="9">
        <v>12894</v>
      </c>
      <c r="H4014" s="9" t="s">
        <v>5546</v>
      </c>
      <c r="I4014" s="9" t="s">
        <v>7455</v>
      </c>
      <c r="J4014" s="9">
        <v>123</v>
      </c>
      <c r="K4014" s="9" t="s">
        <v>7502</v>
      </c>
      <c r="L4014" s="9" t="s">
        <v>7509</v>
      </c>
      <c r="M4014" s="9">
        <v>1320.18</v>
      </c>
      <c r="N4014" s="9">
        <v>894.03</v>
      </c>
      <c r="O4014" s="9">
        <v>3</v>
      </c>
      <c r="P4014" s="9"/>
      <c r="Q4014" s="9">
        <v>415</v>
      </c>
      <c r="R4014" s="9">
        <v>5</v>
      </c>
    </row>
    <row r="4015" spans="1:18" x14ac:dyDescent="0.3">
      <c r="A4015" s="9">
        <v>1247</v>
      </c>
      <c r="B4015" s="9" t="s">
        <v>4031</v>
      </c>
      <c r="C4015" s="9">
        <v>54</v>
      </c>
      <c r="D4015" s="9" t="s">
        <v>5020</v>
      </c>
      <c r="E4015" s="9" t="s">
        <v>5467</v>
      </c>
      <c r="F4015" s="9">
        <v>1</v>
      </c>
      <c r="G4015" s="9">
        <v>10739</v>
      </c>
      <c r="H4015" s="9" t="s">
        <v>5467</v>
      </c>
      <c r="I4015" s="9" t="s">
        <v>7455</v>
      </c>
      <c r="J4015" s="9">
        <v>109</v>
      </c>
      <c r="K4015" s="9" t="s">
        <v>7466</v>
      </c>
      <c r="L4015" s="9" t="s">
        <v>7509</v>
      </c>
      <c r="M4015" s="9">
        <v>1411.65</v>
      </c>
      <c r="N4015" s="9">
        <v>899.99</v>
      </c>
      <c r="O4015" s="9">
        <v>4</v>
      </c>
      <c r="P4015" s="9">
        <v>0.2</v>
      </c>
      <c r="Q4015" s="9">
        <v>1319</v>
      </c>
      <c r="R4015" s="9">
        <v>2</v>
      </c>
    </row>
    <row r="4016" spans="1:18" x14ac:dyDescent="0.3">
      <c r="A4016" s="9">
        <v>1945</v>
      </c>
      <c r="B4016" s="9" t="s">
        <v>4032</v>
      </c>
      <c r="C4016" s="9">
        <v>47</v>
      </c>
      <c r="D4016" s="9" t="s">
        <v>5021</v>
      </c>
      <c r="E4016" s="9" t="s">
        <v>5866</v>
      </c>
      <c r="F4016" s="9">
        <v>0</v>
      </c>
      <c r="G4016" s="9">
        <v>11490</v>
      </c>
      <c r="H4016" s="9" t="s">
        <v>5866</v>
      </c>
      <c r="I4016" s="9" t="s">
        <v>7457</v>
      </c>
      <c r="J4016" s="9">
        <v>103</v>
      </c>
      <c r="K4016" s="9" t="s">
        <v>7472</v>
      </c>
      <c r="L4016" s="9" t="s">
        <v>7508</v>
      </c>
      <c r="M4016" s="9">
        <v>945.97</v>
      </c>
      <c r="N4016" s="9">
        <v>407.52</v>
      </c>
      <c r="O4016" s="9">
        <v>4</v>
      </c>
      <c r="P4016" s="9"/>
      <c r="Q4016" s="9">
        <v>430</v>
      </c>
      <c r="R4016" s="9">
        <v>5</v>
      </c>
    </row>
    <row r="4017" spans="1:18" x14ac:dyDescent="0.3">
      <c r="A4017" s="9">
        <v>1421</v>
      </c>
      <c r="B4017" s="9" t="s">
        <v>4033</v>
      </c>
      <c r="C4017" s="9">
        <v>47</v>
      </c>
      <c r="D4017" s="9" t="s">
        <v>5022</v>
      </c>
      <c r="E4017" s="9" t="s">
        <v>6668</v>
      </c>
      <c r="F4017" s="9">
        <v>0</v>
      </c>
      <c r="G4017" s="9">
        <v>13805</v>
      </c>
      <c r="H4017" s="9" t="s">
        <v>6668</v>
      </c>
      <c r="I4017" s="9" t="s">
        <v>7457</v>
      </c>
      <c r="J4017" s="9">
        <v>136</v>
      </c>
      <c r="K4017" s="9" t="s">
        <v>7503</v>
      </c>
      <c r="L4017" s="9" t="s">
        <v>7510</v>
      </c>
      <c r="M4017" s="9">
        <v>1328.02</v>
      </c>
      <c r="N4017" s="9">
        <v>840.73</v>
      </c>
      <c r="O4017" s="9">
        <v>2</v>
      </c>
      <c r="P4017" s="9">
        <v>0.2</v>
      </c>
      <c r="Q4017" s="9">
        <v>352</v>
      </c>
      <c r="R4017" s="9">
        <v>4</v>
      </c>
    </row>
    <row r="4018" spans="1:18" x14ac:dyDescent="0.3">
      <c r="A4018" s="9">
        <v>1014</v>
      </c>
      <c r="B4018" s="9" t="s">
        <v>4034</v>
      </c>
      <c r="C4018" s="9">
        <v>31</v>
      </c>
      <c r="D4018" s="9" t="s">
        <v>5020</v>
      </c>
      <c r="E4018" s="9" t="s">
        <v>6953</v>
      </c>
      <c r="F4018" s="9">
        <v>0</v>
      </c>
      <c r="G4018" s="9">
        <v>13343</v>
      </c>
      <c r="H4018" s="9" t="s">
        <v>6953</v>
      </c>
      <c r="I4018" s="9" t="s">
        <v>7455</v>
      </c>
      <c r="J4018" s="9">
        <v>148</v>
      </c>
      <c r="K4018" s="9" t="s">
        <v>7491</v>
      </c>
      <c r="L4018" s="9" t="s">
        <v>7510</v>
      </c>
      <c r="M4018" s="9">
        <v>240.6</v>
      </c>
      <c r="N4018" s="9">
        <v>157.16</v>
      </c>
      <c r="O4018" s="9">
        <v>2</v>
      </c>
      <c r="P4018" s="9"/>
      <c r="Q4018" s="9">
        <v>699</v>
      </c>
      <c r="R4018" s="9">
        <v>3</v>
      </c>
    </row>
    <row r="4019" spans="1:18" x14ac:dyDescent="0.3">
      <c r="A4019" s="9">
        <v>1735</v>
      </c>
      <c r="B4019" s="9" t="s">
        <v>4035</v>
      </c>
      <c r="C4019" s="9">
        <v>37</v>
      </c>
      <c r="D4019" s="9" t="s">
        <v>5023</v>
      </c>
      <c r="E4019" s="9" t="s">
        <v>6796</v>
      </c>
      <c r="F4019" s="9">
        <v>0</v>
      </c>
      <c r="G4019" s="9">
        <v>12486</v>
      </c>
      <c r="H4019" s="9" t="s">
        <v>6796</v>
      </c>
      <c r="I4019" s="9" t="s">
        <v>7457</v>
      </c>
      <c r="J4019" s="9">
        <v>107</v>
      </c>
      <c r="K4019" s="9" t="s">
        <v>7485</v>
      </c>
      <c r="L4019" s="9" t="s">
        <v>7509</v>
      </c>
      <c r="M4019" s="9">
        <v>1206.3</v>
      </c>
      <c r="N4019" s="9">
        <v>810.14</v>
      </c>
      <c r="O4019" s="9">
        <v>4</v>
      </c>
      <c r="P4019" s="9">
        <v>0.05</v>
      </c>
      <c r="Q4019" s="9">
        <v>800</v>
      </c>
      <c r="R4019" s="9">
        <v>5</v>
      </c>
    </row>
    <row r="4020" spans="1:18" x14ac:dyDescent="0.3">
      <c r="A4020" s="9">
        <v>2145</v>
      </c>
      <c r="B4020" s="9" t="s">
        <v>4036</v>
      </c>
      <c r="C4020" s="9">
        <v>10</v>
      </c>
      <c r="D4020" s="9" t="s">
        <v>5020</v>
      </c>
      <c r="E4020" s="9" t="s">
        <v>6368</v>
      </c>
      <c r="F4020" s="9">
        <v>1</v>
      </c>
      <c r="G4020" s="9">
        <v>12577</v>
      </c>
      <c r="H4020" s="9" t="s">
        <v>6368</v>
      </c>
      <c r="I4020" s="9" t="s">
        <v>7455</v>
      </c>
      <c r="J4020" s="9">
        <v>122</v>
      </c>
      <c r="K4020" s="9" t="s">
        <v>7465</v>
      </c>
      <c r="L4020" s="9" t="s">
        <v>7509</v>
      </c>
      <c r="M4020" s="9">
        <v>222.76</v>
      </c>
      <c r="N4020" s="9"/>
      <c r="O4020" s="9">
        <v>3</v>
      </c>
      <c r="P4020" s="9">
        <v>0.1</v>
      </c>
      <c r="Q4020" s="9">
        <v>1298</v>
      </c>
      <c r="R4020" s="9">
        <v>3</v>
      </c>
    </row>
    <row r="4021" spans="1:18" x14ac:dyDescent="0.3">
      <c r="A4021" s="9">
        <v>1276</v>
      </c>
      <c r="B4021" s="9" t="s">
        <v>4037</v>
      </c>
      <c r="C4021" s="9">
        <v>53</v>
      </c>
      <c r="D4021" s="9" t="s">
        <v>5018</v>
      </c>
      <c r="E4021" s="9" t="s">
        <v>7231</v>
      </c>
      <c r="F4021" s="9">
        <v>0</v>
      </c>
      <c r="G4021" s="9">
        <v>12777</v>
      </c>
      <c r="H4021" s="9" t="s">
        <v>7231</v>
      </c>
      <c r="I4021" s="9" t="s">
        <v>7455</v>
      </c>
      <c r="J4021" s="9">
        <v>114</v>
      </c>
      <c r="K4021" s="9" t="s">
        <v>7463</v>
      </c>
      <c r="L4021" s="9" t="s">
        <v>7511</v>
      </c>
      <c r="M4021" s="9">
        <v>641.61</v>
      </c>
      <c r="N4021" s="9">
        <v>392.04</v>
      </c>
      <c r="O4021" s="9">
        <v>3</v>
      </c>
      <c r="P4021" s="9"/>
      <c r="Q4021" s="9">
        <v>391</v>
      </c>
      <c r="R4021" s="9">
        <v>8</v>
      </c>
    </row>
    <row r="4022" spans="1:18" x14ac:dyDescent="0.3">
      <c r="A4022" s="9">
        <v>1452</v>
      </c>
      <c r="B4022" s="9" t="s">
        <v>4038</v>
      </c>
      <c r="C4022" s="9">
        <v>-10</v>
      </c>
      <c r="D4022" s="9" t="s">
        <v>5019</v>
      </c>
      <c r="E4022" s="9" t="s">
        <v>6290</v>
      </c>
      <c r="F4022" s="9">
        <v>0</v>
      </c>
      <c r="G4022" s="9">
        <v>10272</v>
      </c>
      <c r="H4022" s="9" t="s">
        <v>6290</v>
      </c>
      <c r="I4022" s="9" t="s">
        <v>7455</v>
      </c>
      <c r="J4022" s="9">
        <v>148</v>
      </c>
      <c r="K4022" s="9" t="s">
        <v>7491</v>
      </c>
      <c r="L4022" s="9" t="s">
        <v>7508</v>
      </c>
      <c r="M4022" s="9">
        <v>519.54</v>
      </c>
      <c r="N4022" s="9">
        <v>326.62</v>
      </c>
      <c r="O4022" s="9">
        <v>1</v>
      </c>
      <c r="P4022" s="9">
        <v>0.2</v>
      </c>
      <c r="Q4022" s="9">
        <v>334</v>
      </c>
      <c r="R4022" s="9">
        <v>5</v>
      </c>
    </row>
    <row r="4023" spans="1:18" x14ac:dyDescent="0.3">
      <c r="A4023" s="9">
        <v>2413</v>
      </c>
      <c r="B4023" s="9" t="s">
        <v>4039</v>
      </c>
      <c r="C4023" s="9">
        <v>26</v>
      </c>
      <c r="D4023" s="9" t="s">
        <v>5022</v>
      </c>
      <c r="E4023" s="9" t="s">
        <v>5814</v>
      </c>
      <c r="F4023" s="9">
        <v>0</v>
      </c>
      <c r="G4023" s="9">
        <v>10458</v>
      </c>
      <c r="H4023" s="9" t="s">
        <v>5814</v>
      </c>
      <c r="I4023" s="9" t="s">
        <v>7457</v>
      </c>
      <c r="J4023" s="9">
        <v>129</v>
      </c>
      <c r="K4023" s="9" t="s">
        <v>7471</v>
      </c>
      <c r="L4023" s="9" t="s">
        <v>7510</v>
      </c>
      <c r="M4023" s="9">
        <v>899.11</v>
      </c>
      <c r="N4023" s="9">
        <v>545.39</v>
      </c>
      <c r="O4023" s="9">
        <v>2</v>
      </c>
      <c r="P4023" s="9"/>
      <c r="Q4023" s="9">
        <v>526</v>
      </c>
      <c r="R4023" s="9">
        <v>4</v>
      </c>
    </row>
    <row r="4024" spans="1:18" x14ac:dyDescent="0.3">
      <c r="A4024" s="9">
        <v>2317</v>
      </c>
      <c r="B4024" s="9" t="s">
        <v>4040</v>
      </c>
      <c r="C4024" s="9">
        <v>26</v>
      </c>
      <c r="D4024" s="9" t="s">
        <v>5020</v>
      </c>
      <c r="E4024" s="9" t="s">
        <v>6040</v>
      </c>
      <c r="F4024" s="9">
        <v>1</v>
      </c>
      <c r="G4024" s="9">
        <v>10819</v>
      </c>
      <c r="H4024" s="9" t="s">
        <v>6040</v>
      </c>
      <c r="I4024" s="9" t="s">
        <v>7456</v>
      </c>
      <c r="J4024" s="9">
        <v>116</v>
      </c>
      <c r="K4024" s="9" t="s">
        <v>7480</v>
      </c>
      <c r="L4024" s="9" t="s">
        <v>7508</v>
      </c>
      <c r="M4024" s="9">
        <v>487.2</v>
      </c>
      <c r="N4024" s="9">
        <v>289.42</v>
      </c>
      <c r="O4024" s="9">
        <v>2</v>
      </c>
      <c r="P4024" s="9"/>
      <c r="Q4024" s="9">
        <v>799</v>
      </c>
      <c r="R4024" s="9">
        <v>4</v>
      </c>
    </row>
    <row r="4025" spans="1:18" x14ac:dyDescent="0.3">
      <c r="A4025" s="9">
        <v>1597</v>
      </c>
      <c r="B4025" s="9" t="s">
        <v>4041</v>
      </c>
      <c r="C4025" s="9">
        <v>67</v>
      </c>
      <c r="D4025" s="9" t="s">
        <v>5022</v>
      </c>
      <c r="E4025" s="9" t="s">
        <v>7078</v>
      </c>
      <c r="F4025" s="9">
        <v>0</v>
      </c>
      <c r="G4025" s="9">
        <v>11196</v>
      </c>
      <c r="H4025" s="9" t="s">
        <v>7078</v>
      </c>
      <c r="I4025" s="9" t="s">
        <v>7456</v>
      </c>
      <c r="J4025" s="9">
        <v>148</v>
      </c>
      <c r="K4025" s="9" t="s">
        <v>7491</v>
      </c>
      <c r="L4025" s="9" t="s">
        <v>7507</v>
      </c>
      <c r="M4025" s="9">
        <v>974.1</v>
      </c>
      <c r="N4025" s="9">
        <v>549.65</v>
      </c>
      <c r="O4025" s="9">
        <v>2</v>
      </c>
      <c r="P4025" s="9"/>
      <c r="Q4025" s="9">
        <v>397</v>
      </c>
      <c r="R4025" s="9">
        <v>7</v>
      </c>
    </row>
    <row r="4026" spans="1:18" x14ac:dyDescent="0.3">
      <c r="A4026" s="9">
        <v>1445</v>
      </c>
      <c r="B4026" s="9" t="s">
        <v>4042</v>
      </c>
      <c r="C4026" s="9">
        <v>29</v>
      </c>
      <c r="D4026" s="9" t="s">
        <v>5021</v>
      </c>
      <c r="E4026" s="9" t="s">
        <v>6444</v>
      </c>
      <c r="F4026" s="9">
        <v>0</v>
      </c>
      <c r="G4026" s="9">
        <v>12615</v>
      </c>
      <c r="H4026" s="9" t="s">
        <v>6444</v>
      </c>
      <c r="I4026" s="9" t="s">
        <v>7456</v>
      </c>
      <c r="J4026" s="9">
        <v>134</v>
      </c>
      <c r="K4026" s="9" t="s">
        <v>7482</v>
      </c>
      <c r="L4026" s="9" t="s">
        <v>7507</v>
      </c>
      <c r="M4026" s="9">
        <v>582.71</v>
      </c>
      <c r="N4026" s="9">
        <v>316.85000000000002</v>
      </c>
      <c r="O4026" s="9">
        <v>4</v>
      </c>
      <c r="P4026" s="9"/>
      <c r="Q4026" s="9">
        <v>616</v>
      </c>
      <c r="R4026" s="9">
        <v>3</v>
      </c>
    </row>
    <row r="4027" spans="1:18" x14ac:dyDescent="0.3">
      <c r="A4027" s="9">
        <v>1209</v>
      </c>
      <c r="B4027" s="9" t="s">
        <v>4043</v>
      </c>
      <c r="C4027" s="9">
        <v>54</v>
      </c>
      <c r="D4027" s="9" t="s">
        <v>5021</v>
      </c>
      <c r="E4027" s="9" t="s">
        <v>6984</v>
      </c>
      <c r="F4027" s="9">
        <v>0</v>
      </c>
      <c r="G4027" s="9">
        <v>10860</v>
      </c>
      <c r="H4027" s="9" t="s">
        <v>6984</v>
      </c>
      <c r="I4027" s="9" t="s">
        <v>7456</v>
      </c>
      <c r="J4027" s="9">
        <v>110</v>
      </c>
      <c r="K4027" s="9" t="s">
        <v>7493</v>
      </c>
      <c r="L4027" s="9" t="s">
        <v>7510</v>
      </c>
      <c r="M4027" s="9">
        <v>1298.1500000000001</v>
      </c>
      <c r="N4027" s="9">
        <v>907.2</v>
      </c>
      <c r="O4027" s="9">
        <v>4</v>
      </c>
      <c r="P4027" s="9">
        <v>0.2</v>
      </c>
      <c r="Q4027" s="9">
        <v>649</v>
      </c>
      <c r="R4027" s="9">
        <v>5</v>
      </c>
    </row>
    <row r="4028" spans="1:18" x14ac:dyDescent="0.3">
      <c r="A4028" s="9">
        <v>1713</v>
      </c>
      <c r="B4028" s="9" t="s">
        <v>4044</v>
      </c>
      <c r="C4028" s="9">
        <v>39</v>
      </c>
      <c r="D4028" s="9" t="s">
        <v>5020</v>
      </c>
      <c r="E4028" s="9" t="s">
        <v>7232</v>
      </c>
      <c r="F4028" s="9">
        <v>0</v>
      </c>
      <c r="G4028" s="9">
        <v>11973</v>
      </c>
      <c r="H4028" s="9" t="s">
        <v>7232</v>
      </c>
      <c r="I4028" s="9" t="s">
        <v>7456</v>
      </c>
      <c r="J4028" s="9">
        <v>107</v>
      </c>
      <c r="K4028" s="9" t="s">
        <v>7485</v>
      </c>
      <c r="L4028" s="9" t="s">
        <v>7509</v>
      </c>
      <c r="M4028" s="9">
        <v>969.13</v>
      </c>
      <c r="N4028" s="9">
        <v>485.79</v>
      </c>
      <c r="O4028" s="9">
        <v>4</v>
      </c>
      <c r="P4028" s="9"/>
      <c r="Q4028" s="9">
        <v>522</v>
      </c>
      <c r="R4028" s="9">
        <v>8</v>
      </c>
    </row>
    <row r="4029" spans="1:18" x14ac:dyDescent="0.3">
      <c r="A4029" s="9">
        <v>1301</v>
      </c>
      <c r="B4029" s="9" t="s">
        <v>4045</v>
      </c>
      <c r="C4029" s="9">
        <v>27</v>
      </c>
      <c r="D4029" s="9" t="s">
        <v>5018</v>
      </c>
      <c r="E4029" s="9" t="s">
        <v>6501</v>
      </c>
      <c r="F4029" s="9">
        <v>0</v>
      </c>
      <c r="G4029" s="9">
        <v>11544</v>
      </c>
      <c r="H4029" s="9" t="s">
        <v>6501</v>
      </c>
      <c r="I4029" s="9" t="s">
        <v>7457</v>
      </c>
      <c r="J4029" s="9">
        <v>125</v>
      </c>
      <c r="K4029" s="9" t="s">
        <v>7479</v>
      </c>
      <c r="L4029" s="9" t="s">
        <v>7509</v>
      </c>
      <c r="M4029" s="9">
        <v>362.18</v>
      </c>
      <c r="N4029" s="9">
        <v>154.46</v>
      </c>
      <c r="O4029" s="9">
        <v>3</v>
      </c>
      <c r="P4029" s="9"/>
      <c r="Q4029" s="9">
        <v>434</v>
      </c>
      <c r="R4029" s="9">
        <v>6</v>
      </c>
    </row>
    <row r="4030" spans="1:18" x14ac:dyDescent="0.3">
      <c r="A4030" s="9">
        <v>2246</v>
      </c>
      <c r="B4030" s="9" t="s">
        <v>4046</v>
      </c>
      <c r="C4030" s="9">
        <v>24</v>
      </c>
      <c r="D4030" s="9" t="s">
        <v>5020</v>
      </c>
      <c r="E4030" s="9" t="s">
        <v>5568</v>
      </c>
      <c r="F4030" s="9">
        <v>0</v>
      </c>
      <c r="G4030" s="9">
        <v>12544</v>
      </c>
      <c r="H4030" s="9" t="s">
        <v>5568</v>
      </c>
      <c r="I4030" s="9" t="s">
        <v>7455</v>
      </c>
      <c r="J4030" s="9">
        <v>127</v>
      </c>
      <c r="K4030" s="9" t="s">
        <v>7489</v>
      </c>
      <c r="L4030" s="9" t="s">
        <v>7508</v>
      </c>
      <c r="M4030" s="9">
        <v>537.39</v>
      </c>
      <c r="N4030" s="9">
        <v>338.29</v>
      </c>
      <c r="O4030" s="9">
        <v>4</v>
      </c>
      <c r="P4030" s="9">
        <v>0.05</v>
      </c>
      <c r="Q4030" s="9">
        <v>492</v>
      </c>
      <c r="R4030" s="9">
        <v>8</v>
      </c>
    </row>
    <row r="4031" spans="1:18" x14ac:dyDescent="0.3">
      <c r="A4031" s="9">
        <v>1002</v>
      </c>
      <c r="B4031" s="9" t="s">
        <v>4047</v>
      </c>
      <c r="C4031" s="9">
        <v>30</v>
      </c>
      <c r="D4031" s="9" t="s">
        <v>5023</v>
      </c>
      <c r="E4031" s="9" t="s">
        <v>5126</v>
      </c>
      <c r="F4031" s="9">
        <v>1</v>
      </c>
      <c r="G4031" s="9">
        <v>13984</v>
      </c>
      <c r="H4031" s="9" t="s">
        <v>5126</v>
      </c>
      <c r="I4031" s="9" t="s">
        <v>7456</v>
      </c>
      <c r="J4031" s="9">
        <v>115</v>
      </c>
      <c r="K4031" s="9" t="s">
        <v>7481</v>
      </c>
      <c r="L4031" s="9" t="s">
        <v>7507</v>
      </c>
      <c r="M4031" s="9">
        <v>1278.76</v>
      </c>
      <c r="N4031" s="9">
        <v>593.53</v>
      </c>
      <c r="O4031" s="9">
        <v>1</v>
      </c>
      <c r="P4031" s="9"/>
      <c r="Q4031" s="9">
        <v>687</v>
      </c>
      <c r="R4031" s="9">
        <v>4</v>
      </c>
    </row>
    <row r="4032" spans="1:18" x14ac:dyDescent="0.3">
      <c r="A4032" s="9">
        <v>1989</v>
      </c>
      <c r="B4032" s="9" t="s">
        <v>4048</v>
      </c>
      <c r="C4032" s="9">
        <v>38</v>
      </c>
      <c r="D4032" s="9" t="s">
        <v>5018</v>
      </c>
      <c r="E4032" s="9" t="s">
        <v>5213</v>
      </c>
      <c r="F4032" s="9">
        <v>0</v>
      </c>
      <c r="G4032" s="9">
        <v>10794</v>
      </c>
      <c r="H4032" s="9" t="s">
        <v>5213</v>
      </c>
      <c r="I4032" s="9" t="s">
        <v>7456</v>
      </c>
      <c r="J4032" s="9">
        <v>132</v>
      </c>
      <c r="K4032" s="9" t="s">
        <v>7506</v>
      </c>
      <c r="L4032" s="9" t="s">
        <v>7507</v>
      </c>
      <c r="M4032" s="9">
        <v>610.4</v>
      </c>
      <c r="N4032" s="9">
        <v>341.71</v>
      </c>
      <c r="O4032" s="9">
        <v>4</v>
      </c>
      <c r="P4032" s="9"/>
      <c r="Q4032" s="9">
        <v>565</v>
      </c>
      <c r="R4032" s="9">
        <v>7</v>
      </c>
    </row>
    <row r="4033" spans="1:18" x14ac:dyDescent="0.3">
      <c r="A4033" s="9">
        <v>2116</v>
      </c>
      <c r="B4033" s="9" t="s">
        <v>4049</v>
      </c>
      <c r="C4033" s="9">
        <v>49</v>
      </c>
      <c r="D4033" s="9" t="s">
        <v>5022</v>
      </c>
      <c r="E4033" s="9" t="s">
        <v>5547</v>
      </c>
      <c r="F4033" s="9">
        <v>1</v>
      </c>
      <c r="G4033" s="9">
        <v>10804</v>
      </c>
      <c r="H4033" s="9" t="s">
        <v>5547</v>
      </c>
      <c r="I4033" s="9" t="s">
        <v>7456</v>
      </c>
      <c r="J4033" s="9">
        <v>128</v>
      </c>
      <c r="K4033" s="9" t="s">
        <v>7473</v>
      </c>
      <c r="L4033" s="9" t="s">
        <v>7510</v>
      </c>
      <c r="M4033" s="9">
        <v>826.91</v>
      </c>
      <c r="N4033" s="9">
        <v>354.53</v>
      </c>
      <c r="O4033" s="9">
        <v>3</v>
      </c>
      <c r="P4033" s="9"/>
      <c r="Q4033" s="9">
        <v>875</v>
      </c>
      <c r="R4033" s="9">
        <v>2</v>
      </c>
    </row>
    <row r="4034" spans="1:18" x14ac:dyDescent="0.3">
      <c r="A4034" s="9">
        <v>1519</v>
      </c>
      <c r="B4034" s="9" t="s">
        <v>4050</v>
      </c>
      <c r="C4034" s="9">
        <v>32</v>
      </c>
      <c r="D4034" s="9" t="s">
        <v>5020</v>
      </c>
      <c r="E4034" s="9" t="s">
        <v>7233</v>
      </c>
      <c r="F4034" s="9">
        <v>0</v>
      </c>
      <c r="G4034" s="9">
        <v>13605</v>
      </c>
      <c r="H4034" s="9" t="s">
        <v>7233</v>
      </c>
      <c r="I4034" s="9" t="s">
        <v>7455</v>
      </c>
      <c r="J4034" s="9">
        <v>109</v>
      </c>
      <c r="K4034" s="9" t="s">
        <v>7466</v>
      </c>
      <c r="L4034" s="9" t="s">
        <v>7507</v>
      </c>
      <c r="M4034" s="9">
        <v>990.97</v>
      </c>
      <c r="N4034" s="9">
        <v>580.5</v>
      </c>
      <c r="O4034" s="9">
        <v>2</v>
      </c>
      <c r="P4034" s="9"/>
      <c r="Q4034" s="9">
        <v>611</v>
      </c>
      <c r="R4034" s="9">
        <v>6</v>
      </c>
    </row>
    <row r="4035" spans="1:18" x14ac:dyDescent="0.3">
      <c r="A4035" s="9">
        <v>2451</v>
      </c>
      <c r="B4035" s="9" t="s">
        <v>4051</v>
      </c>
      <c r="C4035" s="9">
        <v>32</v>
      </c>
      <c r="D4035" s="9" t="s">
        <v>5022</v>
      </c>
      <c r="E4035" s="9" t="s">
        <v>6847</v>
      </c>
      <c r="F4035" s="9">
        <v>0</v>
      </c>
      <c r="G4035" s="9">
        <v>11095</v>
      </c>
      <c r="H4035" s="9" t="s">
        <v>6847</v>
      </c>
      <c r="I4035" s="9" t="s">
        <v>7456</v>
      </c>
      <c r="J4035" s="9">
        <v>107</v>
      </c>
      <c r="K4035" s="9" t="s">
        <v>7485</v>
      </c>
      <c r="L4035" s="9" t="s">
        <v>7509</v>
      </c>
      <c r="M4035" s="9">
        <v>554.32000000000005</v>
      </c>
      <c r="N4035" s="9">
        <v>378.71</v>
      </c>
      <c r="O4035" s="9">
        <v>1</v>
      </c>
      <c r="P4035" s="9"/>
      <c r="Q4035" s="9">
        <v>403</v>
      </c>
      <c r="R4035" s="9">
        <v>3</v>
      </c>
    </row>
    <row r="4036" spans="1:18" x14ac:dyDescent="0.3">
      <c r="A4036" s="9">
        <v>1492</v>
      </c>
      <c r="B4036" s="9" t="s">
        <v>4052</v>
      </c>
      <c r="C4036" s="9">
        <v>26</v>
      </c>
      <c r="D4036" s="9" t="s">
        <v>5019</v>
      </c>
      <c r="E4036" s="9" t="s">
        <v>5686</v>
      </c>
      <c r="F4036" s="9">
        <v>0</v>
      </c>
      <c r="G4036" s="9">
        <v>12981</v>
      </c>
      <c r="H4036" s="9" t="s">
        <v>5686</v>
      </c>
      <c r="I4036" s="9" t="s">
        <v>7457</v>
      </c>
      <c r="J4036" s="9">
        <v>116</v>
      </c>
      <c r="K4036" s="9" t="s">
        <v>7480</v>
      </c>
      <c r="L4036" s="9" t="s">
        <v>7511</v>
      </c>
      <c r="M4036" s="9">
        <v>476.27</v>
      </c>
      <c r="N4036" s="9">
        <v>293.77</v>
      </c>
      <c r="O4036" s="9">
        <v>3</v>
      </c>
      <c r="P4036" s="9"/>
      <c r="Q4036" s="9">
        <v>425</v>
      </c>
      <c r="R4036" s="9">
        <v>4</v>
      </c>
    </row>
    <row r="4037" spans="1:18" x14ac:dyDescent="0.3">
      <c r="A4037" s="9">
        <v>2258</v>
      </c>
      <c r="B4037" s="9" t="s">
        <v>4053</v>
      </c>
      <c r="C4037" s="9">
        <v>22</v>
      </c>
      <c r="D4037" s="9" t="s">
        <v>5018</v>
      </c>
      <c r="E4037" s="9" t="s">
        <v>6638</v>
      </c>
      <c r="F4037" s="9">
        <v>1</v>
      </c>
      <c r="G4037" s="9">
        <v>11890</v>
      </c>
      <c r="H4037" s="9" t="s">
        <v>6638</v>
      </c>
      <c r="I4037" s="9" t="s">
        <v>7455</v>
      </c>
      <c r="J4037" s="9">
        <v>126</v>
      </c>
      <c r="K4037" s="9" t="s">
        <v>7469</v>
      </c>
      <c r="L4037" s="9" t="s">
        <v>7509</v>
      </c>
      <c r="M4037" s="9">
        <v>739.12</v>
      </c>
      <c r="N4037" s="9">
        <v>343.22</v>
      </c>
      <c r="O4037" s="9">
        <v>5</v>
      </c>
      <c r="P4037" s="9"/>
      <c r="Q4037" s="9">
        <v>435</v>
      </c>
      <c r="R4037" s="9">
        <v>4</v>
      </c>
    </row>
    <row r="4038" spans="1:18" x14ac:dyDescent="0.3">
      <c r="A4038" s="9">
        <v>1619</v>
      </c>
      <c r="B4038" s="9" t="s">
        <v>4054</v>
      </c>
      <c r="C4038" s="9">
        <v>20</v>
      </c>
      <c r="D4038" s="9" t="s">
        <v>5020</v>
      </c>
      <c r="E4038" s="9" t="s">
        <v>7234</v>
      </c>
      <c r="F4038" s="9">
        <v>0</v>
      </c>
      <c r="G4038" s="9">
        <v>13039</v>
      </c>
      <c r="H4038" s="9" t="s">
        <v>7234</v>
      </c>
      <c r="I4038" s="9" t="s">
        <v>7455</v>
      </c>
      <c r="J4038" s="9">
        <v>135</v>
      </c>
      <c r="K4038" s="9" t="s">
        <v>7458</v>
      </c>
      <c r="L4038" s="9" t="s">
        <v>7510</v>
      </c>
      <c r="M4038" s="9">
        <v>361.58</v>
      </c>
      <c r="N4038" s="9">
        <v>249.98</v>
      </c>
      <c r="O4038" s="9">
        <v>2</v>
      </c>
      <c r="P4038" s="9"/>
      <c r="Q4038" s="9">
        <v>478</v>
      </c>
      <c r="R4038" s="9">
        <v>7</v>
      </c>
    </row>
    <row r="4039" spans="1:18" x14ac:dyDescent="0.3">
      <c r="A4039" s="9">
        <v>2184</v>
      </c>
      <c r="B4039" s="9" t="s">
        <v>4055</v>
      </c>
      <c r="C4039" s="9">
        <v>54</v>
      </c>
      <c r="D4039" s="9" t="s">
        <v>5019</v>
      </c>
      <c r="E4039" s="9" t="s">
        <v>6104</v>
      </c>
      <c r="F4039" s="9">
        <v>0</v>
      </c>
      <c r="G4039" s="9">
        <v>10839</v>
      </c>
      <c r="H4039" s="9" t="s">
        <v>6104</v>
      </c>
      <c r="I4039" s="9" t="s">
        <v>7455</v>
      </c>
      <c r="J4039" s="9">
        <v>117</v>
      </c>
      <c r="K4039" s="9" t="s">
        <v>7483</v>
      </c>
      <c r="L4039" s="9" t="s">
        <v>7508</v>
      </c>
      <c r="M4039" s="9">
        <v>462.11</v>
      </c>
      <c r="N4039" s="9">
        <v>227.42</v>
      </c>
      <c r="O4039" s="9">
        <v>4</v>
      </c>
      <c r="P4039" s="9"/>
      <c r="Q4039" s="9">
        <v>338</v>
      </c>
      <c r="R4039" s="9">
        <v>9</v>
      </c>
    </row>
    <row r="4040" spans="1:18" x14ac:dyDescent="0.3">
      <c r="A4040" s="9">
        <v>1330</v>
      </c>
      <c r="B4040" s="9" t="s">
        <v>4056</v>
      </c>
      <c r="C4040" s="9">
        <v>32</v>
      </c>
      <c r="D4040" s="9" t="s">
        <v>5020</v>
      </c>
      <c r="E4040" s="9" t="s">
        <v>6117</v>
      </c>
      <c r="F4040" s="9">
        <v>0</v>
      </c>
      <c r="G4040" s="9">
        <v>13243</v>
      </c>
      <c r="H4040" s="9" t="s">
        <v>6117</v>
      </c>
      <c r="I4040" s="9" t="s">
        <v>7455</v>
      </c>
      <c r="J4040" s="9">
        <v>123</v>
      </c>
      <c r="K4040" s="9" t="s">
        <v>7502</v>
      </c>
      <c r="L4040" s="9" t="s">
        <v>7507</v>
      </c>
      <c r="M4040" s="9">
        <v>140.01</v>
      </c>
      <c r="N4040" s="9">
        <v>74.34</v>
      </c>
      <c r="O4040" s="9">
        <v>3</v>
      </c>
      <c r="P4040" s="9">
        <v>0.05</v>
      </c>
      <c r="Q4040" s="9">
        <v>463</v>
      </c>
      <c r="R4040" s="9">
        <v>6</v>
      </c>
    </row>
    <row r="4041" spans="1:18" x14ac:dyDescent="0.3">
      <c r="A4041" s="9">
        <v>1332</v>
      </c>
      <c r="B4041" s="9" t="s">
        <v>4057</v>
      </c>
      <c r="C4041" s="9">
        <v>33</v>
      </c>
      <c r="D4041" s="9" t="s">
        <v>5023</v>
      </c>
      <c r="E4041" s="9" t="s">
        <v>5802</v>
      </c>
      <c r="F4041" s="9">
        <v>0</v>
      </c>
      <c r="G4041" s="9">
        <v>12682</v>
      </c>
      <c r="H4041" s="9" t="s">
        <v>5802</v>
      </c>
      <c r="I4041" s="9" t="s">
        <v>7456</v>
      </c>
      <c r="J4041" s="9">
        <v>108</v>
      </c>
      <c r="K4041" s="9" t="s">
        <v>7496</v>
      </c>
      <c r="L4041" s="9" t="s">
        <v>7510</v>
      </c>
      <c r="M4041" s="9">
        <v>490.76</v>
      </c>
      <c r="N4041" s="9">
        <v>269.64</v>
      </c>
      <c r="O4041" s="9">
        <v>5</v>
      </c>
      <c r="P4041" s="9"/>
      <c r="Q4041" s="9">
        <v>733</v>
      </c>
      <c r="R4041" s="9">
        <v>2</v>
      </c>
    </row>
    <row r="4042" spans="1:18" x14ac:dyDescent="0.3">
      <c r="A4042" s="9">
        <v>1049</v>
      </c>
      <c r="B4042" s="9" t="s">
        <v>4058</v>
      </c>
      <c r="C4042" s="9">
        <v>30</v>
      </c>
      <c r="D4042" s="9" t="s">
        <v>5021</v>
      </c>
      <c r="E4042" s="9" t="s">
        <v>7235</v>
      </c>
      <c r="F4042" s="9">
        <v>0</v>
      </c>
      <c r="G4042" s="9">
        <v>10602</v>
      </c>
      <c r="H4042" s="9" t="s">
        <v>7235</v>
      </c>
      <c r="I4042" s="9" t="s">
        <v>7456</v>
      </c>
      <c r="J4042" s="9">
        <v>102</v>
      </c>
      <c r="K4042" s="9" t="s">
        <v>7494</v>
      </c>
      <c r="L4042" s="9" t="s">
        <v>7508</v>
      </c>
      <c r="M4042" s="9">
        <v>515.02</v>
      </c>
      <c r="N4042" s="9">
        <v>359.08</v>
      </c>
      <c r="O4042" s="9">
        <v>3</v>
      </c>
      <c r="P4042" s="9">
        <v>0.2</v>
      </c>
      <c r="Q4042" s="9">
        <v>1417</v>
      </c>
      <c r="R4042" s="9">
        <v>4</v>
      </c>
    </row>
    <row r="4043" spans="1:18" x14ac:dyDescent="0.3">
      <c r="A4043" s="9">
        <v>1862</v>
      </c>
      <c r="B4043" s="9" t="s">
        <v>4059</v>
      </c>
      <c r="C4043" s="9">
        <v>35</v>
      </c>
      <c r="D4043" s="9" t="s">
        <v>5022</v>
      </c>
      <c r="E4043" s="9" t="s">
        <v>5999</v>
      </c>
      <c r="F4043" s="9">
        <v>1</v>
      </c>
      <c r="G4043" s="9">
        <v>12783</v>
      </c>
      <c r="H4043" s="9" t="s">
        <v>5999</v>
      </c>
      <c r="I4043" s="9" t="s">
        <v>7457</v>
      </c>
      <c r="J4043" s="9">
        <v>131</v>
      </c>
      <c r="K4043" s="9" t="s">
        <v>7504</v>
      </c>
      <c r="L4043" s="9" t="s">
        <v>7510</v>
      </c>
      <c r="M4043" s="9">
        <v>1444.66</v>
      </c>
      <c r="N4043" s="9">
        <v>607.72</v>
      </c>
      <c r="O4043" s="9">
        <v>4</v>
      </c>
      <c r="P4043" s="9">
        <v>0.1</v>
      </c>
      <c r="Q4043" s="9">
        <v>1230</v>
      </c>
      <c r="R4043" s="9">
        <v>3</v>
      </c>
    </row>
    <row r="4044" spans="1:18" x14ac:dyDescent="0.3">
      <c r="A4044" s="9">
        <v>1271</v>
      </c>
      <c r="B4044" s="9" t="s">
        <v>4060</v>
      </c>
      <c r="C4044" s="9">
        <v>45</v>
      </c>
      <c r="D4044" s="9" t="s">
        <v>5020</v>
      </c>
      <c r="E4044" s="9" t="s">
        <v>6670</v>
      </c>
      <c r="F4044" s="9">
        <v>0</v>
      </c>
      <c r="G4044" s="9">
        <v>13363</v>
      </c>
      <c r="H4044" s="9" t="s">
        <v>6670</v>
      </c>
      <c r="I4044" s="9" t="s">
        <v>7456</v>
      </c>
      <c r="J4044" s="9">
        <v>132</v>
      </c>
      <c r="K4044" s="9" t="s">
        <v>7506</v>
      </c>
      <c r="L4044" s="9" t="s">
        <v>7507</v>
      </c>
      <c r="M4044" s="9">
        <v>905.11</v>
      </c>
      <c r="N4044" s="9">
        <v>551.23</v>
      </c>
      <c r="O4044" s="9">
        <v>3</v>
      </c>
      <c r="P4044" s="9">
        <v>0.2</v>
      </c>
      <c r="Q4044" s="9">
        <v>667</v>
      </c>
      <c r="R4044" s="9">
        <v>4</v>
      </c>
    </row>
    <row r="4045" spans="1:18" x14ac:dyDescent="0.3">
      <c r="A4045" s="9">
        <v>1579</v>
      </c>
      <c r="B4045" s="9" t="s">
        <v>4061</v>
      </c>
      <c r="C4045" s="9">
        <v>32</v>
      </c>
      <c r="D4045" s="9" t="s">
        <v>5018</v>
      </c>
      <c r="E4045" s="9" t="s">
        <v>6654</v>
      </c>
      <c r="F4045" s="9">
        <v>1</v>
      </c>
      <c r="G4045" s="9">
        <v>13937</v>
      </c>
      <c r="H4045" s="9" t="s">
        <v>6654</v>
      </c>
      <c r="I4045" s="9" t="s">
        <v>7455</v>
      </c>
      <c r="J4045" s="9">
        <v>129</v>
      </c>
      <c r="K4045" s="9" t="s">
        <v>7471</v>
      </c>
      <c r="L4045" s="9" t="s">
        <v>7509</v>
      </c>
      <c r="M4045" s="9">
        <v>1191.7</v>
      </c>
      <c r="N4045" s="9">
        <v>606.07000000000005</v>
      </c>
      <c r="O4045" s="9">
        <v>5</v>
      </c>
      <c r="P4045" s="9"/>
      <c r="Q4045" s="9">
        <v>1205</v>
      </c>
      <c r="R4045" s="9">
        <v>2</v>
      </c>
    </row>
    <row r="4046" spans="1:18" x14ac:dyDescent="0.3">
      <c r="A4046" s="9">
        <v>2275</v>
      </c>
      <c r="B4046" s="9" t="s">
        <v>4062</v>
      </c>
      <c r="C4046" s="9">
        <v>42</v>
      </c>
      <c r="D4046" s="9" t="s">
        <v>5020</v>
      </c>
      <c r="E4046" s="9" t="s">
        <v>5976</v>
      </c>
      <c r="F4046" s="9">
        <v>0</v>
      </c>
      <c r="G4046" s="9">
        <v>13323</v>
      </c>
      <c r="H4046" s="9" t="s">
        <v>5976</v>
      </c>
      <c r="I4046" s="9" t="s">
        <v>7457</v>
      </c>
      <c r="J4046" s="9">
        <v>103</v>
      </c>
      <c r="K4046" s="9" t="s">
        <v>7472</v>
      </c>
      <c r="L4046" s="9" t="s">
        <v>7508</v>
      </c>
      <c r="M4046" s="9">
        <v>115.8</v>
      </c>
      <c r="N4046" s="9">
        <v>49.04</v>
      </c>
      <c r="O4046" s="9">
        <v>3</v>
      </c>
      <c r="P4046" s="9">
        <v>0.1</v>
      </c>
      <c r="Q4046" s="9">
        <v>552</v>
      </c>
      <c r="R4046" s="9">
        <v>5</v>
      </c>
    </row>
    <row r="4047" spans="1:18" x14ac:dyDescent="0.3">
      <c r="A4047" s="9">
        <v>1559</v>
      </c>
      <c r="B4047" s="9" t="s">
        <v>4063</v>
      </c>
      <c r="C4047" s="9">
        <v>61</v>
      </c>
      <c r="D4047" s="9" t="s">
        <v>5020</v>
      </c>
      <c r="E4047" s="9" t="s">
        <v>6754</v>
      </c>
      <c r="F4047" s="9">
        <v>0</v>
      </c>
      <c r="G4047" s="9">
        <v>11432</v>
      </c>
      <c r="H4047" s="9" t="s">
        <v>6754</v>
      </c>
      <c r="I4047" s="9" t="s">
        <v>7456</v>
      </c>
      <c r="J4047" s="9">
        <v>108</v>
      </c>
      <c r="K4047" s="9" t="s">
        <v>7496</v>
      </c>
      <c r="L4047" s="9" t="s">
        <v>7508</v>
      </c>
      <c r="M4047" s="9">
        <v>204.48</v>
      </c>
      <c r="N4047" s="9"/>
      <c r="O4047" s="9">
        <v>1</v>
      </c>
      <c r="P4047" s="9">
        <v>0.05</v>
      </c>
      <c r="Q4047" s="9">
        <v>809</v>
      </c>
      <c r="R4047" s="9">
        <v>7</v>
      </c>
    </row>
    <row r="4048" spans="1:18" x14ac:dyDescent="0.3">
      <c r="A4048" s="9">
        <v>1695</v>
      </c>
      <c r="B4048" s="9" t="s">
        <v>4064</v>
      </c>
      <c r="C4048" s="9">
        <v>27</v>
      </c>
      <c r="D4048" s="9" t="s">
        <v>5020</v>
      </c>
      <c r="E4048" s="9" t="s">
        <v>6173</v>
      </c>
      <c r="F4048" s="9">
        <v>0</v>
      </c>
      <c r="G4048" s="9">
        <v>13038</v>
      </c>
      <c r="H4048" s="9" t="s">
        <v>6173</v>
      </c>
      <c r="I4048" s="9" t="s">
        <v>7455</v>
      </c>
      <c r="J4048" s="9">
        <v>102</v>
      </c>
      <c r="K4048" s="9" t="s">
        <v>7494</v>
      </c>
      <c r="L4048" s="9" t="s">
        <v>7510</v>
      </c>
      <c r="M4048" s="9">
        <v>1231.08</v>
      </c>
      <c r="N4048" s="9">
        <v>710.28</v>
      </c>
      <c r="O4048" s="9">
        <v>1</v>
      </c>
      <c r="P4048" s="9"/>
      <c r="Q4048" s="9">
        <v>422</v>
      </c>
      <c r="R4048" s="9">
        <v>3</v>
      </c>
    </row>
    <row r="4049" spans="1:18" x14ac:dyDescent="0.3">
      <c r="A4049" s="9">
        <v>2113</v>
      </c>
      <c r="B4049" s="9" t="s">
        <v>4065</v>
      </c>
      <c r="C4049" s="9">
        <v>33</v>
      </c>
      <c r="D4049" s="9" t="s">
        <v>5020</v>
      </c>
      <c r="E4049" s="9" t="s">
        <v>6161</v>
      </c>
      <c r="F4049" s="9">
        <v>1</v>
      </c>
      <c r="G4049" s="9">
        <v>11833</v>
      </c>
      <c r="H4049" s="9" t="s">
        <v>6161</v>
      </c>
      <c r="I4049" s="9" t="s">
        <v>7457</v>
      </c>
      <c r="J4049" s="9">
        <v>131</v>
      </c>
      <c r="K4049" s="9" t="s">
        <v>7504</v>
      </c>
      <c r="L4049" s="9" t="s">
        <v>7510</v>
      </c>
      <c r="M4049" s="9">
        <v>954.15</v>
      </c>
      <c r="N4049" s="9">
        <v>597.35</v>
      </c>
      <c r="O4049" s="9">
        <v>4</v>
      </c>
      <c r="P4049" s="9"/>
      <c r="Q4049" s="9">
        <v>781</v>
      </c>
      <c r="R4049" s="9">
        <v>2</v>
      </c>
    </row>
    <row r="4050" spans="1:18" x14ac:dyDescent="0.3">
      <c r="A4050" s="9">
        <v>1445</v>
      </c>
      <c r="B4050" s="9" t="s">
        <v>4066</v>
      </c>
      <c r="C4050" s="9">
        <v>49</v>
      </c>
      <c r="D4050" s="9" t="s">
        <v>5018</v>
      </c>
      <c r="E4050" s="9" t="s">
        <v>7236</v>
      </c>
      <c r="F4050" s="9">
        <v>0</v>
      </c>
      <c r="G4050" s="9">
        <v>10366</v>
      </c>
      <c r="H4050" s="9" t="s">
        <v>7236</v>
      </c>
      <c r="I4050" s="9" t="s">
        <v>7457</v>
      </c>
      <c r="J4050" s="9">
        <v>149</v>
      </c>
      <c r="K4050" s="9" t="s">
        <v>7467</v>
      </c>
      <c r="L4050" s="9" t="s">
        <v>7509</v>
      </c>
      <c r="M4050" s="9">
        <v>326.92</v>
      </c>
      <c r="N4050" s="9">
        <v>154.34</v>
      </c>
      <c r="O4050" s="9">
        <v>5</v>
      </c>
      <c r="P4050" s="9"/>
      <c r="Q4050" s="9">
        <v>616</v>
      </c>
      <c r="R4050" s="9">
        <v>3</v>
      </c>
    </row>
    <row r="4051" spans="1:18" x14ac:dyDescent="0.3">
      <c r="A4051" s="9">
        <v>2016</v>
      </c>
      <c r="B4051" s="9" t="s">
        <v>4067</v>
      </c>
      <c r="C4051" s="9">
        <v>62</v>
      </c>
      <c r="D4051" s="9" t="s">
        <v>5018</v>
      </c>
      <c r="E4051" s="9" t="s">
        <v>7237</v>
      </c>
      <c r="F4051" s="9">
        <v>0</v>
      </c>
      <c r="G4051" s="9">
        <v>10255</v>
      </c>
      <c r="H4051" s="9" t="s">
        <v>7237</v>
      </c>
      <c r="I4051" s="9" t="s">
        <v>7456</v>
      </c>
      <c r="J4051" s="9">
        <v>137</v>
      </c>
      <c r="K4051" s="9" t="s">
        <v>7484</v>
      </c>
      <c r="L4051" s="9" t="s">
        <v>7510</v>
      </c>
      <c r="M4051" s="9">
        <v>636.95000000000005</v>
      </c>
      <c r="N4051" s="9">
        <v>400.3</v>
      </c>
      <c r="O4051" s="9">
        <v>5</v>
      </c>
      <c r="P4051" s="9"/>
      <c r="Q4051" s="9">
        <v>478</v>
      </c>
      <c r="R4051" s="9">
        <v>6</v>
      </c>
    </row>
    <row r="4052" spans="1:18" x14ac:dyDescent="0.3">
      <c r="A4052" s="9">
        <v>2355</v>
      </c>
      <c r="B4052" s="9" t="s">
        <v>4068</v>
      </c>
      <c r="C4052" s="9">
        <v>21</v>
      </c>
      <c r="D4052" s="9" t="s">
        <v>5020</v>
      </c>
      <c r="E4052" s="9" t="s">
        <v>7238</v>
      </c>
      <c r="F4052" s="9">
        <v>0</v>
      </c>
      <c r="G4052" s="9">
        <v>13596</v>
      </c>
      <c r="H4052" s="9" t="s">
        <v>7238</v>
      </c>
      <c r="I4052" s="9" t="s">
        <v>7455</v>
      </c>
      <c r="J4052" s="9">
        <v>120</v>
      </c>
      <c r="K4052" s="9" t="s">
        <v>7488</v>
      </c>
      <c r="L4052" s="9" t="s">
        <v>7507</v>
      </c>
      <c r="M4052" s="9">
        <v>831.08</v>
      </c>
      <c r="N4052" s="9">
        <v>538.99</v>
      </c>
      <c r="O4052" s="9">
        <v>5</v>
      </c>
      <c r="P4052" s="9"/>
      <c r="Q4052" s="9">
        <v>481</v>
      </c>
      <c r="R4052" s="9">
        <v>4</v>
      </c>
    </row>
    <row r="4053" spans="1:18" x14ac:dyDescent="0.3">
      <c r="A4053" s="9">
        <v>2162</v>
      </c>
      <c r="B4053" s="9" t="s">
        <v>4069</v>
      </c>
      <c r="C4053" s="9">
        <v>14</v>
      </c>
      <c r="D4053" s="9" t="s">
        <v>5021</v>
      </c>
      <c r="E4053" s="9" t="s">
        <v>7239</v>
      </c>
      <c r="F4053" s="9">
        <v>1</v>
      </c>
      <c r="G4053" s="9">
        <v>12487</v>
      </c>
      <c r="H4053" s="9" t="s">
        <v>7239</v>
      </c>
      <c r="I4053" s="9" t="s">
        <v>7456</v>
      </c>
      <c r="J4053" s="9">
        <v>129</v>
      </c>
      <c r="K4053" s="9" t="s">
        <v>7471</v>
      </c>
      <c r="L4053" s="9" t="s">
        <v>7507</v>
      </c>
      <c r="M4053" s="9">
        <v>1273.23</v>
      </c>
      <c r="N4053" s="9">
        <v>673.86</v>
      </c>
      <c r="O4053" s="9">
        <v>5</v>
      </c>
      <c r="P4053" s="9"/>
      <c r="Q4053" s="9">
        <v>327</v>
      </c>
      <c r="R4053" s="9">
        <v>3</v>
      </c>
    </row>
    <row r="4054" spans="1:18" x14ac:dyDescent="0.3">
      <c r="A4054" s="9">
        <v>1356</v>
      </c>
      <c r="B4054" s="9" t="s">
        <v>4070</v>
      </c>
      <c r="C4054" s="9">
        <v>39</v>
      </c>
      <c r="D4054" s="9" t="s">
        <v>5020</v>
      </c>
      <c r="E4054" s="9" t="s">
        <v>7240</v>
      </c>
      <c r="F4054" s="9">
        <v>0</v>
      </c>
      <c r="G4054" s="9">
        <v>11358</v>
      </c>
      <c r="H4054" s="9" t="s">
        <v>7240</v>
      </c>
      <c r="I4054" s="9" t="s">
        <v>7457</v>
      </c>
      <c r="J4054" s="9">
        <v>117</v>
      </c>
      <c r="K4054" s="9" t="s">
        <v>7483</v>
      </c>
      <c r="L4054" s="9" t="s">
        <v>7507</v>
      </c>
      <c r="M4054" s="9">
        <v>137.6</v>
      </c>
      <c r="N4054" s="9">
        <v>78.650000000000006</v>
      </c>
      <c r="O4054" s="9">
        <v>5</v>
      </c>
      <c r="P4054" s="9"/>
      <c r="Q4054" s="9">
        <v>708</v>
      </c>
      <c r="R4054" s="9">
        <v>2</v>
      </c>
    </row>
    <row r="4055" spans="1:18" x14ac:dyDescent="0.3">
      <c r="A4055" s="9">
        <v>1273</v>
      </c>
      <c r="B4055" s="9" t="s">
        <v>4071</v>
      </c>
      <c r="C4055" s="9">
        <v>38</v>
      </c>
      <c r="D4055" s="9" t="s">
        <v>5022</v>
      </c>
      <c r="E4055" s="9" t="s">
        <v>7241</v>
      </c>
      <c r="F4055" s="9">
        <v>0</v>
      </c>
      <c r="G4055" s="9">
        <v>13701</v>
      </c>
      <c r="H4055" s="9" t="s">
        <v>7241</v>
      </c>
      <c r="I4055" s="9" t="s">
        <v>7455</v>
      </c>
      <c r="J4055" s="9">
        <v>110</v>
      </c>
      <c r="K4055" s="9" t="s">
        <v>7493</v>
      </c>
      <c r="L4055" s="9" t="s">
        <v>7507</v>
      </c>
      <c r="M4055" s="9">
        <v>915.25</v>
      </c>
      <c r="N4055" s="9">
        <v>632.95000000000005</v>
      </c>
      <c r="O4055" s="9">
        <v>2</v>
      </c>
      <c r="P4055" s="9">
        <v>0.2</v>
      </c>
      <c r="Q4055" s="9">
        <v>746</v>
      </c>
      <c r="R4055" s="9">
        <v>4</v>
      </c>
    </row>
    <row r="4056" spans="1:18" x14ac:dyDescent="0.3">
      <c r="A4056" s="9">
        <v>2042</v>
      </c>
      <c r="B4056" s="9" t="s">
        <v>4072</v>
      </c>
      <c r="C4056" s="9">
        <v>50</v>
      </c>
      <c r="D4056" s="9" t="s">
        <v>5022</v>
      </c>
      <c r="E4056" s="9" t="s">
        <v>7097</v>
      </c>
      <c r="F4056" s="9">
        <v>0</v>
      </c>
      <c r="G4056" s="9">
        <v>12482</v>
      </c>
      <c r="H4056" s="9" t="s">
        <v>7097</v>
      </c>
      <c r="I4056" s="9" t="s">
        <v>7457</v>
      </c>
      <c r="J4056" s="9">
        <v>141</v>
      </c>
      <c r="K4056" s="9" t="s">
        <v>7490</v>
      </c>
      <c r="L4056" s="9" t="s">
        <v>7509</v>
      </c>
      <c r="M4056" s="9">
        <v>1089.7</v>
      </c>
      <c r="N4056" s="9">
        <v>712.68</v>
      </c>
      <c r="O4056" s="9">
        <v>3</v>
      </c>
      <c r="P4056" s="9"/>
      <c r="Q4056" s="9">
        <v>984</v>
      </c>
      <c r="R4056" s="9">
        <v>3</v>
      </c>
    </row>
    <row r="4057" spans="1:18" x14ac:dyDescent="0.3">
      <c r="A4057" s="9">
        <v>1310</v>
      </c>
      <c r="B4057" s="9" t="s">
        <v>4073</v>
      </c>
      <c r="C4057" s="9">
        <v>48</v>
      </c>
      <c r="D4057" s="9" t="s">
        <v>5018</v>
      </c>
      <c r="E4057" s="9" t="s">
        <v>5056</v>
      </c>
      <c r="F4057" s="9">
        <v>0</v>
      </c>
      <c r="G4057" s="9">
        <v>10689</v>
      </c>
      <c r="H4057" s="9" t="s">
        <v>5056</v>
      </c>
      <c r="I4057" s="9" t="s">
        <v>7457</v>
      </c>
      <c r="J4057" s="9">
        <v>122</v>
      </c>
      <c r="K4057" s="9" t="s">
        <v>7465</v>
      </c>
      <c r="L4057" s="9" t="s">
        <v>7509</v>
      </c>
      <c r="M4057" s="9">
        <v>1467.94</v>
      </c>
      <c r="N4057" s="9">
        <v>783.08</v>
      </c>
      <c r="O4057" s="9">
        <v>5</v>
      </c>
      <c r="P4057" s="9"/>
      <c r="Q4057" s="9">
        <v>450</v>
      </c>
      <c r="R4057" s="9">
        <v>5</v>
      </c>
    </row>
    <row r="4058" spans="1:18" x14ac:dyDescent="0.3">
      <c r="A4058" s="9">
        <v>1869</v>
      </c>
      <c r="B4058" s="9" t="s">
        <v>4074</v>
      </c>
      <c r="C4058" s="9">
        <v>39</v>
      </c>
      <c r="D4058" s="9" t="s">
        <v>5022</v>
      </c>
      <c r="E4058" s="9" t="s">
        <v>6049</v>
      </c>
      <c r="F4058" s="9">
        <v>1</v>
      </c>
      <c r="G4058" s="9">
        <v>13532</v>
      </c>
      <c r="H4058" s="9" t="s">
        <v>6049</v>
      </c>
      <c r="I4058" s="9" t="s">
        <v>7455</v>
      </c>
      <c r="J4058" s="9">
        <v>106</v>
      </c>
      <c r="K4058" s="9" t="s">
        <v>7477</v>
      </c>
      <c r="L4058" s="9" t="s">
        <v>7511</v>
      </c>
      <c r="M4058" s="9">
        <v>1220.3800000000001</v>
      </c>
      <c r="N4058" s="9">
        <v>731.46</v>
      </c>
      <c r="O4058" s="9">
        <v>1</v>
      </c>
      <c r="P4058" s="9"/>
      <c r="Q4058" s="9">
        <v>908</v>
      </c>
      <c r="R4058" s="9">
        <v>2</v>
      </c>
    </row>
    <row r="4059" spans="1:18" x14ac:dyDescent="0.3">
      <c r="A4059" s="9">
        <v>1885</v>
      </c>
      <c r="B4059" s="9" t="s">
        <v>4075</v>
      </c>
      <c r="C4059" s="9">
        <v>55</v>
      </c>
      <c r="D4059" s="9" t="s">
        <v>5022</v>
      </c>
      <c r="E4059" s="9" t="s">
        <v>5479</v>
      </c>
      <c r="F4059" s="9">
        <v>1</v>
      </c>
      <c r="G4059" s="9">
        <v>10307</v>
      </c>
      <c r="H4059" s="9" t="s">
        <v>5479</v>
      </c>
      <c r="I4059" s="9" t="s">
        <v>7456</v>
      </c>
      <c r="J4059" s="9">
        <v>143</v>
      </c>
      <c r="K4059" s="9" t="s">
        <v>7475</v>
      </c>
      <c r="L4059" s="9" t="s">
        <v>7510</v>
      </c>
      <c r="M4059" s="9">
        <v>450.53</v>
      </c>
      <c r="N4059" s="9">
        <v>286.20999999999998</v>
      </c>
      <c r="O4059" s="9">
        <v>3</v>
      </c>
      <c r="P4059" s="9"/>
      <c r="Q4059" s="9">
        <v>356</v>
      </c>
      <c r="R4059" s="9">
        <v>4</v>
      </c>
    </row>
    <row r="4060" spans="1:18" x14ac:dyDescent="0.3">
      <c r="A4060" s="9">
        <v>1153</v>
      </c>
      <c r="B4060" s="9" t="s">
        <v>4076</v>
      </c>
      <c r="C4060" s="9">
        <v>29</v>
      </c>
      <c r="D4060" s="9" t="s">
        <v>5023</v>
      </c>
      <c r="E4060" s="9" t="s">
        <v>7242</v>
      </c>
      <c r="F4060" s="9">
        <v>0</v>
      </c>
      <c r="G4060" s="9">
        <v>12035</v>
      </c>
      <c r="H4060" s="9" t="s">
        <v>7242</v>
      </c>
      <c r="I4060" s="9" t="s">
        <v>7457</v>
      </c>
      <c r="J4060" s="9">
        <v>134</v>
      </c>
      <c r="K4060" s="9" t="s">
        <v>7482</v>
      </c>
      <c r="L4060" s="9" t="s">
        <v>7509</v>
      </c>
      <c r="M4060" s="9">
        <v>1078.8900000000001</v>
      </c>
      <c r="N4060" s="9">
        <v>439.43</v>
      </c>
      <c r="O4060" s="9">
        <v>4</v>
      </c>
      <c r="P4060" s="9"/>
      <c r="Q4060" s="9">
        <v>423</v>
      </c>
      <c r="R4060" s="9">
        <v>8</v>
      </c>
    </row>
    <row r="4061" spans="1:18" x14ac:dyDescent="0.3">
      <c r="A4061" s="9">
        <v>2413</v>
      </c>
      <c r="B4061" s="9" t="s">
        <v>4077</v>
      </c>
      <c r="C4061" s="9">
        <v>43</v>
      </c>
      <c r="D4061" s="9" t="s">
        <v>5020</v>
      </c>
      <c r="E4061" s="9" t="s">
        <v>7243</v>
      </c>
      <c r="F4061" s="9">
        <v>0</v>
      </c>
      <c r="G4061" s="9">
        <v>11696</v>
      </c>
      <c r="H4061" s="9" t="s">
        <v>7243</v>
      </c>
      <c r="I4061" s="9" t="s">
        <v>7455</v>
      </c>
      <c r="J4061" s="9">
        <v>131</v>
      </c>
      <c r="K4061" s="9" t="s">
        <v>7504</v>
      </c>
      <c r="L4061" s="9" t="s">
        <v>7508</v>
      </c>
      <c r="M4061" s="9">
        <v>1156.75</v>
      </c>
      <c r="N4061" s="9">
        <v>666.88</v>
      </c>
      <c r="O4061" s="9">
        <v>4</v>
      </c>
      <c r="P4061" s="9">
        <v>0.1</v>
      </c>
      <c r="Q4061" s="9">
        <v>526</v>
      </c>
      <c r="R4061" s="9">
        <v>4</v>
      </c>
    </row>
    <row r="4062" spans="1:18" x14ac:dyDescent="0.3">
      <c r="A4062" s="9">
        <v>2283</v>
      </c>
      <c r="B4062" s="9" t="s">
        <v>4078</v>
      </c>
      <c r="C4062" s="9">
        <v>21</v>
      </c>
      <c r="D4062" s="9" t="s">
        <v>5020</v>
      </c>
      <c r="E4062" s="9" t="s">
        <v>6791</v>
      </c>
      <c r="F4062" s="9">
        <v>0</v>
      </c>
      <c r="G4062" s="9">
        <v>13166</v>
      </c>
      <c r="H4062" s="9" t="s">
        <v>6791</v>
      </c>
      <c r="I4062" s="9" t="s">
        <v>7456</v>
      </c>
      <c r="J4062" s="9">
        <v>112</v>
      </c>
      <c r="K4062" s="9" t="s">
        <v>7492</v>
      </c>
      <c r="L4062" s="9" t="s">
        <v>7508</v>
      </c>
      <c r="M4062" s="9">
        <v>1108.1199999999999</v>
      </c>
      <c r="N4062" s="9">
        <v>770.54</v>
      </c>
      <c r="O4062" s="9">
        <v>5</v>
      </c>
      <c r="P4062" s="9"/>
      <c r="Q4062" s="9">
        <v>327</v>
      </c>
      <c r="R4062" s="9">
        <v>6</v>
      </c>
    </row>
    <row r="4063" spans="1:18" x14ac:dyDescent="0.3">
      <c r="A4063" s="9">
        <v>1619</v>
      </c>
      <c r="B4063" s="9" t="s">
        <v>4079</v>
      </c>
      <c r="C4063" s="9">
        <v>39</v>
      </c>
      <c r="D4063" s="9" t="s">
        <v>5020</v>
      </c>
      <c r="E4063" s="9" t="s">
        <v>7244</v>
      </c>
      <c r="F4063" s="9">
        <v>0</v>
      </c>
      <c r="G4063" s="9">
        <v>10408</v>
      </c>
      <c r="H4063" s="9" t="s">
        <v>7244</v>
      </c>
      <c r="I4063" s="9" t="s">
        <v>7456</v>
      </c>
      <c r="J4063" s="9">
        <v>112</v>
      </c>
      <c r="K4063" s="9" t="s">
        <v>7492</v>
      </c>
      <c r="L4063" s="9" t="s">
        <v>7508</v>
      </c>
      <c r="M4063" s="9">
        <v>1239.21</v>
      </c>
      <c r="N4063" s="9">
        <v>847.81</v>
      </c>
      <c r="O4063" s="9">
        <v>2</v>
      </c>
      <c r="P4063" s="9"/>
      <c r="Q4063" s="9">
        <v>478</v>
      </c>
      <c r="R4063" s="9">
        <v>7</v>
      </c>
    </row>
    <row r="4064" spans="1:18" x14ac:dyDescent="0.3">
      <c r="A4064" s="9">
        <v>1882</v>
      </c>
      <c r="B4064" s="9" t="s">
        <v>4080</v>
      </c>
      <c r="C4064" s="9">
        <v>18</v>
      </c>
      <c r="D4064" s="9" t="s">
        <v>5020</v>
      </c>
      <c r="E4064" s="9" t="s">
        <v>7133</v>
      </c>
      <c r="F4064" s="9">
        <v>0</v>
      </c>
      <c r="G4064" s="9">
        <v>13951</v>
      </c>
      <c r="H4064" s="9" t="s">
        <v>7133</v>
      </c>
      <c r="I4064" s="9" t="s">
        <v>7457</v>
      </c>
      <c r="J4064" s="9">
        <v>116</v>
      </c>
      <c r="K4064" s="9" t="s">
        <v>7480</v>
      </c>
      <c r="L4064" s="9" t="s">
        <v>7510</v>
      </c>
      <c r="M4064" s="9">
        <v>1360.41</v>
      </c>
      <c r="N4064" s="9">
        <v>883.9</v>
      </c>
      <c r="O4064" s="9">
        <v>2</v>
      </c>
      <c r="P4064" s="9"/>
      <c r="Q4064" s="9">
        <v>350</v>
      </c>
      <c r="R4064" s="9">
        <v>7</v>
      </c>
    </row>
    <row r="4065" spans="1:18" x14ac:dyDescent="0.3">
      <c r="A4065" s="9">
        <v>1796</v>
      </c>
      <c r="B4065" s="9" t="s">
        <v>4081</v>
      </c>
      <c r="C4065" s="9">
        <v>23</v>
      </c>
      <c r="D4065" s="9" t="s">
        <v>5019</v>
      </c>
      <c r="E4065" s="9" t="s">
        <v>5375</v>
      </c>
      <c r="F4065" s="9">
        <v>0</v>
      </c>
      <c r="G4065" s="9">
        <v>10825</v>
      </c>
      <c r="H4065" s="9" t="s">
        <v>5375</v>
      </c>
      <c r="I4065" s="9" t="s">
        <v>7455</v>
      </c>
      <c r="J4065" s="9">
        <v>125</v>
      </c>
      <c r="K4065" s="9" t="s">
        <v>7479</v>
      </c>
      <c r="L4065" s="9" t="s">
        <v>7510</v>
      </c>
      <c r="M4065" s="9">
        <v>192.72</v>
      </c>
      <c r="N4065" s="9">
        <v>83.23</v>
      </c>
      <c r="O4065" s="9">
        <v>3</v>
      </c>
      <c r="P4065" s="9">
        <v>0.1</v>
      </c>
      <c r="Q4065" s="9">
        <v>788</v>
      </c>
      <c r="R4065" s="9">
        <v>5</v>
      </c>
    </row>
    <row r="4066" spans="1:18" x14ac:dyDescent="0.3">
      <c r="A4066" s="9">
        <v>1124</v>
      </c>
      <c r="B4066" s="9" t="s">
        <v>4082</v>
      </c>
      <c r="C4066" s="9">
        <v>65</v>
      </c>
      <c r="D4066" s="9" t="s">
        <v>5020</v>
      </c>
      <c r="E4066" s="9" t="s">
        <v>6817</v>
      </c>
      <c r="F4066" s="9">
        <v>0</v>
      </c>
      <c r="G4066" s="9">
        <v>11191</v>
      </c>
      <c r="H4066" s="9" t="s">
        <v>6817</v>
      </c>
      <c r="I4066" s="9" t="s">
        <v>7456</v>
      </c>
      <c r="J4066" s="9">
        <v>122</v>
      </c>
      <c r="K4066" s="9" t="s">
        <v>7465</v>
      </c>
      <c r="L4066" s="9" t="s">
        <v>7509</v>
      </c>
      <c r="M4066" s="9">
        <v>201.91</v>
      </c>
      <c r="N4066" s="9">
        <v>140.97999999999999</v>
      </c>
      <c r="O4066" s="9">
        <v>2</v>
      </c>
      <c r="P4066" s="9">
        <v>0.2</v>
      </c>
      <c r="Q4066" s="9">
        <v>382</v>
      </c>
      <c r="R4066" s="9">
        <v>3</v>
      </c>
    </row>
    <row r="4067" spans="1:18" x14ac:dyDescent="0.3">
      <c r="A4067" s="9">
        <v>2377</v>
      </c>
      <c r="B4067" s="9" t="s">
        <v>4083</v>
      </c>
      <c r="C4067" s="9">
        <v>12</v>
      </c>
      <c r="D4067" s="9" t="s">
        <v>5018</v>
      </c>
      <c r="E4067" s="9" t="s">
        <v>5968</v>
      </c>
      <c r="F4067" s="9">
        <v>0</v>
      </c>
      <c r="G4067" s="9">
        <v>12134</v>
      </c>
      <c r="H4067" s="9" t="s">
        <v>5968</v>
      </c>
      <c r="I4067" s="9" t="s">
        <v>7455</v>
      </c>
      <c r="J4067" s="9">
        <v>127</v>
      </c>
      <c r="K4067" s="9" t="s">
        <v>7489</v>
      </c>
      <c r="L4067" s="9" t="s">
        <v>7507</v>
      </c>
      <c r="M4067" s="9">
        <v>1204.78</v>
      </c>
      <c r="N4067" s="9">
        <v>702.22</v>
      </c>
      <c r="O4067" s="9">
        <v>4</v>
      </c>
      <c r="P4067" s="9"/>
      <c r="Q4067" s="9">
        <v>407</v>
      </c>
      <c r="R4067" s="9">
        <v>6</v>
      </c>
    </row>
    <row r="4068" spans="1:18" x14ac:dyDescent="0.3">
      <c r="A4068" s="9">
        <v>2296</v>
      </c>
      <c r="B4068" s="9" t="s">
        <v>4084</v>
      </c>
      <c r="C4068" s="9">
        <v>36</v>
      </c>
      <c r="D4068" s="9" t="s">
        <v>5018</v>
      </c>
      <c r="E4068" s="9" t="s">
        <v>5359</v>
      </c>
      <c r="F4068" s="9">
        <v>0</v>
      </c>
      <c r="G4068" s="9">
        <v>12050</v>
      </c>
      <c r="H4068" s="9" t="s">
        <v>5359</v>
      </c>
      <c r="I4068" s="9" t="s">
        <v>7456</v>
      </c>
      <c r="J4068" s="9">
        <v>124</v>
      </c>
      <c r="K4068" s="9" t="s">
        <v>7497</v>
      </c>
      <c r="L4068" s="9" t="s">
        <v>7508</v>
      </c>
      <c r="M4068" s="9">
        <v>415.94</v>
      </c>
      <c r="N4068" s="9">
        <v>194.19</v>
      </c>
      <c r="O4068" s="9">
        <v>5</v>
      </c>
      <c r="P4068" s="9"/>
      <c r="Q4068" s="9">
        <v>481</v>
      </c>
      <c r="R4068" s="9">
        <v>5</v>
      </c>
    </row>
    <row r="4069" spans="1:18" x14ac:dyDescent="0.3">
      <c r="A4069" s="9">
        <v>1618</v>
      </c>
      <c r="B4069" s="9" t="s">
        <v>4085</v>
      </c>
      <c r="C4069" s="9">
        <v>52</v>
      </c>
      <c r="D4069" s="9" t="s">
        <v>5019</v>
      </c>
      <c r="E4069" s="9" t="s">
        <v>6931</v>
      </c>
      <c r="F4069" s="9">
        <v>0</v>
      </c>
      <c r="G4069" s="9">
        <v>12419</v>
      </c>
      <c r="H4069" s="9" t="s">
        <v>6931</v>
      </c>
      <c r="I4069" s="9" t="s">
        <v>7455</v>
      </c>
      <c r="J4069" s="9">
        <v>112</v>
      </c>
      <c r="K4069" s="9" t="s">
        <v>7492</v>
      </c>
      <c r="L4069" s="9" t="s">
        <v>7510</v>
      </c>
      <c r="M4069" s="9">
        <v>134.88999999999999</v>
      </c>
      <c r="N4069" s="9">
        <v>81.239999999999995</v>
      </c>
      <c r="O4069" s="9">
        <v>1</v>
      </c>
      <c r="P4069" s="9">
        <v>0.05</v>
      </c>
      <c r="Q4069" s="9">
        <v>342</v>
      </c>
      <c r="R4069" s="9">
        <v>3</v>
      </c>
    </row>
    <row r="4070" spans="1:18" x14ac:dyDescent="0.3">
      <c r="A4070" s="9">
        <v>1244</v>
      </c>
      <c r="B4070" s="9" t="s">
        <v>4086</v>
      </c>
      <c r="C4070" s="9">
        <v>73</v>
      </c>
      <c r="D4070" s="9" t="s">
        <v>5020</v>
      </c>
      <c r="E4070" s="9" t="s">
        <v>6242</v>
      </c>
      <c r="F4070" s="9">
        <v>0</v>
      </c>
      <c r="G4070" s="9">
        <v>11551</v>
      </c>
      <c r="H4070" s="9" t="s">
        <v>6242</v>
      </c>
      <c r="I4070" s="9" t="s">
        <v>7455</v>
      </c>
      <c r="J4070" s="9">
        <v>118</v>
      </c>
      <c r="K4070" s="9" t="s">
        <v>7501</v>
      </c>
      <c r="L4070" s="9" t="s">
        <v>7508</v>
      </c>
      <c r="M4070" s="9">
        <v>631.78</v>
      </c>
      <c r="N4070" s="9">
        <v>415.05</v>
      </c>
      <c r="O4070" s="9">
        <v>4</v>
      </c>
      <c r="P4070" s="9">
        <v>0.1</v>
      </c>
      <c r="Q4070" s="9">
        <v>338</v>
      </c>
      <c r="R4070" s="9">
        <v>5</v>
      </c>
    </row>
    <row r="4071" spans="1:18" x14ac:dyDescent="0.3">
      <c r="A4071" s="9">
        <v>1847</v>
      </c>
      <c r="B4071" s="9" t="s">
        <v>4087</v>
      </c>
      <c r="C4071" s="9">
        <v>42</v>
      </c>
      <c r="D4071" s="9" t="s">
        <v>5021</v>
      </c>
      <c r="E4071" s="9" t="s">
        <v>5205</v>
      </c>
      <c r="F4071" s="9">
        <v>0</v>
      </c>
      <c r="G4071" s="9">
        <v>12689</v>
      </c>
      <c r="H4071" s="9" t="s">
        <v>5205</v>
      </c>
      <c r="I4071" s="9" t="s">
        <v>7455</v>
      </c>
      <c r="J4071" s="9">
        <v>145</v>
      </c>
      <c r="K4071" s="9" t="s">
        <v>7470</v>
      </c>
      <c r="L4071" s="9" t="s">
        <v>7509</v>
      </c>
      <c r="M4071" s="9">
        <v>1238.82</v>
      </c>
      <c r="N4071" s="9">
        <v>537.27</v>
      </c>
      <c r="O4071" s="9">
        <v>4</v>
      </c>
      <c r="P4071" s="9"/>
      <c r="Q4071" s="9">
        <v>1198</v>
      </c>
      <c r="R4071" s="9">
        <v>4</v>
      </c>
    </row>
    <row r="4072" spans="1:18" x14ac:dyDescent="0.3">
      <c r="A4072" s="9">
        <v>1449</v>
      </c>
      <c r="B4072" s="9" t="s">
        <v>4088</v>
      </c>
      <c r="C4072" s="9">
        <v>43</v>
      </c>
      <c r="D4072" s="9" t="s">
        <v>5020</v>
      </c>
      <c r="E4072" s="9" t="s">
        <v>6557</v>
      </c>
      <c r="F4072" s="9">
        <v>0</v>
      </c>
      <c r="G4072" s="9">
        <v>13094</v>
      </c>
      <c r="H4072" s="9" t="s">
        <v>6557</v>
      </c>
      <c r="I4072" s="9" t="s">
        <v>7457</v>
      </c>
      <c r="J4072" s="9">
        <v>147</v>
      </c>
      <c r="K4072" s="9" t="s">
        <v>7474</v>
      </c>
      <c r="L4072" s="9" t="s">
        <v>7510</v>
      </c>
      <c r="M4072" s="9">
        <v>233.52</v>
      </c>
      <c r="N4072" s="9">
        <v>157.61000000000001</v>
      </c>
      <c r="O4072" s="9">
        <v>3</v>
      </c>
      <c r="P4072" s="9"/>
      <c r="Q4072" s="9">
        <v>644</v>
      </c>
      <c r="R4072" s="9">
        <v>5</v>
      </c>
    </row>
    <row r="4073" spans="1:18" x14ac:dyDescent="0.3">
      <c r="A4073" s="9">
        <v>1929</v>
      </c>
      <c r="B4073" s="9" t="s">
        <v>4089</v>
      </c>
      <c r="C4073" s="9">
        <v>40</v>
      </c>
      <c r="D4073" s="9" t="s">
        <v>5018</v>
      </c>
      <c r="E4073" s="9" t="s">
        <v>6213</v>
      </c>
      <c r="F4073" s="9">
        <v>0</v>
      </c>
      <c r="G4073" s="9">
        <v>10097</v>
      </c>
      <c r="H4073" s="9" t="s">
        <v>6213</v>
      </c>
      <c r="I4073" s="9" t="s">
        <v>7456</v>
      </c>
      <c r="J4073" s="9">
        <v>116</v>
      </c>
      <c r="K4073" s="9" t="s">
        <v>7480</v>
      </c>
      <c r="L4073" s="9" t="s">
        <v>7507</v>
      </c>
      <c r="M4073" s="9">
        <v>1024.17</v>
      </c>
      <c r="N4073" s="9">
        <v>692.4</v>
      </c>
      <c r="O4073" s="9">
        <v>2</v>
      </c>
      <c r="P4073" s="9"/>
      <c r="Q4073" s="9">
        <v>502</v>
      </c>
      <c r="R4073" s="9">
        <v>5</v>
      </c>
    </row>
    <row r="4074" spans="1:18" x14ac:dyDescent="0.3">
      <c r="A4074" s="9">
        <v>2270</v>
      </c>
      <c r="B4074" s="9" t="s">
        <v>4090</v>
      </c>
      <c r="C4074" s="9">
        <v>55</v>
      </c>
      <c r="D4074" s="9" t="s">
        <v>5023</v>
      </c>
      <c r="E4074" s="9" t="s">
        <v>7245</v>
      </c>
      <c r="F4074" s="9">
        <v>1</v>
      </c>
      <c r="G4074" s="9">
        <v>12717</v>
      </c>
      <c r="H4074" s="9" t="s">
        <v>7245</v>
      </c>
      <c r="I4074" s="9" t="s">
        <v>7456</v>
      </c>
      <c r="J4074" s="9">
        <v>104</v>
      </c>
      <c r="K4074" s="9" t="s">
        <v>7499</v>
      </c>
      <c r="L4074" s="9" t="s">
        <v>7507</v>
      </c>
      <c r="M4074" s="9">
        <v>55.24</v>
      </c>
      <c r="N4074" s="9">
        <v>22.32</v>
      </c>
      <c r="O4074" s="9">
        <v>1</v>
      </c>
      <c r="P4074" s="9"/>
      <c r="Q4074" s="9">
        <v>742</v>
      </c>
      <c r="R4074" s="9">
        <v>3</v>
      </c>
    </row>
    <row r="4075" spans="1:18" x14ac:dyDescent="0.3">
      <c r="A4075" s="9">
        <v>1519</v>
      </c>
      <c r="B4075" s="9" t="s">
        <v>4091</v>
      </c>
      <c r="C4075" s="9">
        <v>46</v>
      </c>
      <c r="D4075" s="9" t="s">
        <v>5022</v>
      </c>
      <c r="E4075" s="9" t="s">
        <v>7246</v>
      </c>
      <c r="F4075" s="9">
        <v>0</v>
      </c>
      <c r="G4075" s="9">
        <v>11774</v>
      </c>
      <c r="H4075" s="9" t="s">
        <v>7246</v>
      </c>
      <c r="I4075" s="9" t="s">
        <v>7457</v>
      </c>
      <c r="J4075" s="9">
        <v>112</v>
      </c>
      <c r="K4075" s="9" t="s">
        <v>7492</v>
      </c>
      <c r="L4075" s="9" t="s">
        <v>7510</v>
      </c>
      <c r="M4075" s="9">
        <v>209.12</v>
      </c>
      <c r="N4075" s="9">
        <v>140.13</v>
      </c>
      <c r="O4075" s="9">
        <v>1</v>
      </c>
      <c r="P4075" s="9"/>
      <c r="Q4075" s="9">
        <v>611</v>
      </c>
      <c r="R4075" s="9">
        <v>6</v>
      </c>
    </row>
    <row r="4076" spans="1:18" x14ac:dyDescent="0.3">
      <c r="A4076" s="9">
        <v>2164</v>
      </c>
      <c r="B4076" s="9" t="s">
        <v>4092</v>
      </c>
      <c r="C4076" s="9">
        <v>31</v>
      </c>
      <c r="D4076" s="9" t="s">
        <v>5023</v>
      </c>
      <c r="E4076" s="9" t="s">
        <v>5051</v>
      </c>
      <c r="F4076" s="9">
        <v>0</v>
      </c>
      <c r="G4076" s="9">
        <v>11545</v>
      </c>
      <c r="H4076" s="9" t="s">
        <v>5051</v>
      </c>
      <c r="I4076" s="9" t="s">
        <v>7456</v>
      </c>
      <c r="J4076" s="9">
        <v>149</v>
      </c>
      <c r="K4076" s="9" t="s">
        <v>7467</v>
      </c>
      <c r="L4076" s="9" t="s">
        <v>7507</v>
      </c>
      <c r="M4076" s="9">
        <v>558.73</v>
      </c>
      <c r="N4076" s="9">
        <v>382.2</v>
      </c>
      <c r="O4076" s="9">
        <v>2</v>
      </c>
      <c r="P4076" s="9"/>
      <c r="Q4076" s="9">
        <v>674</v>
      </c>
      <c r="R4076" s="9">
        <v>5</v>
      </c>
    </row>
    <row r="4077" spans="1:18" x14ac:dyDescent="0.3">
      <c r="A4077" s="9">
        <v>1361</v>
      </c>
      <c r="B4077" s="9" t="s">
        <v>4093</v>
      </c>
      <c r="C4077" s="9">
        <v>56</v>
      </c>
      <c r="D4077" s="9" t="s">
        <v>5021</v>
      </c>
      <c r="E4077" s="9" t="s">
        <v>5943</v>
      </c>
      <c r="F4077" s="9">
        <v>0</v>
      </c>
      <c r="G4077" s="9">
        <v>10320</v>
      </c>
      <c r="H4077" s="9" t="s">
        <v>5943</v>
      </c>
      <c r="I4077" s="9" t="s">
        <v>7456</v>
      </c>
      <c r="J4077" s="9">
        <v>133</v>
      </c>
      <c r="K4077" s="9" t="s">
        <v>7498</v>
      </c>
      <c r="L4077" s="9" t="s">
        <v>7509</v>
      </c>
      <c r="M4077" s="9">
        <v>171.22</v>
      </c>
      <c r="N4077" s="9">
        <v>70.42</v>
      </c>
      <c r="O4077" s="9">
        <v>5</v>
      </c>
      <c r="P4077" s="9"/>
      <c r="Q4077" s="9">
        <v>820</v>
      </c>
      <c r="R4077" s="9">
        <v>4</v>
      </c>
    </row>
    <row r="4078" spans="1:18" x14ac:dyDescent="0.3">
      <c r="A4078" s="9">
        <v>1007</v>
      </c>
      <c r="B4078" s="9" t="s">
        <v>4094</v>
      </c>
      <c r="C4078" s="9">
        <v>33</v>
      </c>
      <c r="D4078" s="9" t="s">
        <v>5020</v>
      </c>
      <c r="E4078" s="9" t="s">
        <v>5908</v>
      </c>
      <c r="F4078" s="9">
        <v>0</v>
      </c>
      <c r="G4078" s="9">
        <v>10533</v>
      </c>
      <c r="H4078" s="9" t="s">
        <v>5908</v>
      </c>
      <c r="I4078" s="9" t="s">
        <v>7457</v>
      </c>
      <c r="J4078" s="9">
        <v>122</v>
      </c>
      <c r="K4078" s="9" t="s">
        <v>7465</v>
      </c>
      <c r="L4078" s="9" t="s">
        <v>7507</v>
      </c>
      <c r="M4078" s="9">
        <v>1276.56</v>
      </c>
      <c r="N4078" s="9">
        <v>623.28</v>
      </c>
      <c r="O4078" s="9">
        <v>2</v>
      </c>
      <c r="P4078" s="9"/>
      <c r="Q4078" s="9">
        <v>513</v>
      </c>
      <c r="R4078" s="9">
        <v>3</v>
      </c>
    </row>
    <row r="4079" spans="1:18" x14ac:dyDescent="0.3">
      <c r="A4079" s="9">
        <v>1477</v>
      </c>
      <c r="B4079" s="9" t="s">
        <v>4095</v>
      </c>
      <c r="C4079" s="9">
        <v>16</v>
      </c>
      <c r="D4079" s="9" t="s">
        <v>5019</v>
      </c>
      <c r="E4079" s="9" t="s">
        <v>7160</v>
      </c>
      <c r="F4079" s="9">
        <v>0</v>
      </c>
      <c r="G4079" s="9">
        <v>12867</v>
      </c>
      <c r="H4079" s="9" t="s">
        <v>7160</v>
      </c>
      <c r="I4079" s="9" t="s">
        <v>7457</v>
      </c>
      <c r="J4079" s="9">
        <v>118</v>
      </c>
      <c r="K4079" s="9" t="s">
        <v>7501</v>
      </c>
      <c r="L4079" s="9" t="s">
        <v>7508</v>
      </c>
      <c r="M4079" s="9">
        <v>1302.9000000000001</v>
      </c>
      <c r="N4079" s="9">
        <v>667</v>
      </c>
      <c r="O4079" s="9">
        <v>5</v>
      </c>
      <c r="P4079" s="9">
        <v>0.2</v>
      </c>
      <c r="Q4079" s="9">
        <v>1175</v>
      </c>
      <c r="R4079" s="9">
        <v>3</v>
      </c>
    </row>
    <row r="4080" spans="1:18" x14ac:dyDescent="0.3">
      <c r="A4080" s="9">
        <v>2375</v>
      </c>
      <c r="B4080" s="9" t="s">
        <v>4096</v>
      </c>
      <c r="C4080" s="9">
        <v>16</v>
      </c>
      <c r="D4080" s="9" t="s">
        <v>5020</v>
      </c>
      <c r="E4080" s="9" t="s">
        <v>5789</v>
      </c>
      <c r="F4080" s="9">
        <v>0</v>
      </c>
      <c r="G4080" s="9">
        <v>12414</v>
      </c>
      <c r="H4080" s="9" t="s">
        <v>5789</v>
      </c>
      <c r="I4080" s="9" t="s">
        <v>7457</v>
      </c>
      <c r="J4080" s="9">
        <v>148</v>
      </c>
      <c r="K4080" s="9" t="s">
        <v>7491</v>
      </c>
      <c r="L4080" s="9" t="s">
        <v>7508</v>
      </c>
      <c r="M4080" s="9">
        <v>1145.58</v>
      </c>
      <c r="N4080" s="9">
        <v>578.14</v>
      </c>
      <c r="O4080" s="9">
        <v>1</v>
      </c>
      <c r="P4080" s="9">
        <v>0.2</v>
      </c>
      <c r="Q4080" s="9">
        <v>370</v>
      </c>
      <c r="R4080" s="9">
        <v>5</v>
      </c>
    </row>
    <row r="4081" spans="1:18" x14ac:dyDescent="0.3">
      <c r="A4081" s="9">
        <v>1494</v>
      </c>
      <c r="B4081" s="9" t="s">
        <v>4097</v>
      </c>
      <c r="C4081" s="9">
        <v>36</v>
      </c>
      <c r="D4081" s="9" t="s">
        <v>5021</v>
      </c>
      <c r="E4081" s="9" t="s">
        <v>7247</v>
      </c>
      <c r="F4081" s="9">
        <v>0</v>
      </c>
      <c r="G4081" s="9">
        <v>11207</v>
      </c>
      <c r="H4081" s="9" t="s">
        <v>7247</v>
      </c>
      <c r="I4081" s="9" t="s">
        <v>7455</v>
      </c>
      <c r="J4081" s="9">
        <v>133</v>
      </c>
      <c r="K4081" s="9" t="s">
        <v>7498</v>
      </c>
      <c r="L4081" s="9" t="s">
        <v>7508</v>
      </c>
      <c r="M4081" s="9">
        <v>401.6</v>
      </c>
      <c r="N4081" s="9"/>
      <c r="O4081" s="9">
        <v>3</v>
      </c>
      <c r="P4081" s="9"/>
      <c r="Q4081" s="9">
        <v>511</v>
      </c>
      <c r="R4081" s="9">
        <v>3</v>
      </c>
    </row>
    <row r="4082" spans="1:18" x14ac:dyDescent="0.3">
      <c r="A4082" s="9">
        <v>1832</v>
      </c>
      <c r="B4082" s="9" t="s">
        <v>4098</v>
      </c>
      <c r="C4082" s="9">
        <v>41</v>
      </c>
      <c r="D4082" s="9" t="s">
        <v>5021</v>
      </c>
      <c r="E4082" s="9" t="s">
        <v>5993</v>
      </c>
      <c r="F4082" s="9">
        <v>0</v>
      </c>
      <c r="G4082" s="9">
        <v>10416</v>
      </c>
      <c r="H4082" s="9" t="s">
        <v>5993</v>
      </c>
      <c r="I4082" s="9" t="s">
        <v>7457</v>
      </c>
      <c r="J4082" s="9">
        <v>127</v>
      </c>
      <c r="K4082" s="9" t="s">
        <v>7489</v>
      </c>
      <c r="L4082" s="9" t="s">
        <v>7510</v>
      </c>
      <c r="M4082" s="9">
        <v>808.71</v>
      </c>
      <c r="N4082" s="9">
        <v>410.36</v>
      </c>
      <c r="O4082" s="9">
        <v>4</v>
      </c>
      <c r="P4082" s="9">
        <v>0.1</v>
      </c>
      <c r="Q4082" s="9">
        <v>481</v>
      </c>
      <c r="R4082" s="9">
        <v>6</v>
      </c>
    </row>
    <row r="4083" spans="1:18" x14ac:dyDescent="0.3">
      <c r="A4083" s="9">
        <v>2450</v>
      </c>
      <c r="B4083" s="9" t="s">
        <v>4099</v>
      </c>
      <c r="C4083" s="9">
        <v>54</v>
      </c>
      <c r="D4083" s="9" t="s">
        <v>5022</v>
      </c>
      <c r="E4083" s="9" t="s">
        <v>6482</v>
      </c>
      <c r="F4083" s="9">
        <v>0</v>
      </c>
      <c r="G4083" s="9">
        <v>12776</v>
      </c>
      <c r="H4083" s="9" t="s">
        <v>6482</v>
      </c>
      <c r="I4083" s="9" t="s">
        <v>7455</v>
      </c>
      <c r="J4083" s="9">
        <v>142</v>
      </c>
      <c r="K4083" s="9" t="s">
        <v>7500</v>
      </c>
      <c r="L4083" s="9" t="s">
        <v>7510</v>
      </c>
      <c r="M4083" s="9">
        <v>317.07</v>
      </c>
      <c r="N4083" s="9">
        <v>217.82</v>
      </c>
      <c r="O4083" s="9">
        <v>1</v>
      </c>
      <c r="P4083" s="9"/>
      <c r="Q4083" s="9">
        <v>487</v>
      </c>
      <c r="R4083" s="9">
        <v>4</v>
      </c>
    </row>
    <row r="4084" spans="1:18" x14ac:dyDescent="0.3">
      <c r="A4084" s="9">
        <v>2062</v>
      </c>
      <c r="B4084" s="9" t="s">
        <v>4100</v>
      </c>
      <c r="C4084" s="9">
        <v>49</v>
      </c>
      <c r="D4084" s="9" t="s">
        <v>5021</v>
      </c>
      <c r="E4084" s="9" t="s">
        <v>5894</v>
      </c>
      <c r="F4084" s="9">
        <v>0</v>
      </c>
      <c r="G4084" s="9">
        <v>11237</v>
      </c>
      <c r="H4084" s="9" t="s">
        <v>5894</v>
      </c>
      <c r="I4084" s="9" t="s">
        <v>7456</v>
      </c>
      <c r="J4084" s="9">
        <v>119</v>
      </c>
      <c r="K4084" s="9" t="s">
        <v>7459</v>
      </c>
      <c r="L4084" s="9" t="s">
        <v>7510</v>
      </c>
      <c r="M4084" s="9">
        <v>457.85</v>
      </c>
      <c r="N4084" s="9">
        <v>319.81</v>
      </c>
      <c r="O4084" s="9">
        <v>1</v>
      </c>
      <c r="P4084" s="9"/>
      <c r="Q4084" s="9">
        <v>370</v>
      </c>
      <c r="R4084" s="9">
        <v>10</v>
      </c>
    </row>
    <row r="4085" spans="1:18" x14ac:dyDescent="0.3">
      <c r="A4085" s="9">
        <v>1592</v>
      </c>
      <c r="B4085" s="9" t="s">
        <v>4101</v>
      </c>
      <c r="C4085" s="9">
        <v>41</v>
      </c>
      <c r="D4085" s="9" t="s">
        <v>5023</v>
      </c>
      <c r="E4085" s="9" t="s">
        <v>5506</v>
      </c>
      <c r="F4085" s="9">
        <v>0</v>
      </c>
      <c r="G4085" s="9">
        <v>10847</v>
      </c>
      <c r="H4085" s="9" t="s">
        <v>5506</v>
      </c>
      <c r="I4085" s="9" t="s">
        <v>7457</v>
      </c>
      <c r="J4085" s="9">
        <v>148</v>
      </c>
      <c r="K4085" s="9" t="s">
        <v>7491</v>
      </c>
      <c r="L4085" s="9" t="s">
        <v>7510</v>
      </c>
      <c r="M4085" s="9">
        <v>798.21</v>
      </c>
      <c r="N4085" s="9">
        <v>395.15</v>
      </c>
      <c r="O4085" s="9">
        <v>1</v>
      </c>
      <c r="P4085" s="9"/>
      <c r="Q4085" s="9">
        <v>569</v>
      </c>
      <c r="R4085" s="9">
        <v>6</v>
      </c>
    </row>
    <row r="4086" spans="1:18" x14ac:dyDescent="0.3">
      <c r="A4086" s="9">
        <v>1186</v>
      </c>
      <c r="B4086" s="9" t="s">
        <v>4102</v>
      </c>
      <c r="C4086" s="9">
        <v>55</v>
      </c>
      <c r="D4086" s="9" t="s">
        <v>5022</v>
      </c>
      <c r="E4086" s="9" t="s">
        <v>6935</v>
      </c>
      <c r="F4086" s="9">
        <v>0</v>
      </c>
      <c r="G4086" s="9">
        <v>10669</v>
      </c>
      <c r="H4086" s="9" t="s">
        <v>6935</v>
      </c>
      <c r="I4086" s="9" t="s">
        <v>7457</v>
      </c>
      <c r="J4086" s="9">
        <v>114</v>
      </c>
      <c r="K4086" s="9" t="s">
        <v>7463</v>
      </c>
      <c r="L4086" s="9" t="s">
        <v>7510</v>
      </c>
      <c r="M4086" s="9">
        <v>1115.77</v>
      </c>
      <c r="N4086" s="9">
        <v>616.62</v>
      </c>
      <c r="O4086" s="9">
        <v>4</v>
      </c>
      <c r="P4086" s="9">
        <v>0.05</v>
      </c>
      <c r="Q4086" s="9">
        <v>378</v>
      </c>
      <c r="R4086" s="9">
        <v>4</v>
      </c>
    </row>
    <row r="4087" spans="1:18" x14ac:dyDescent="0.3">
      <c r="A4087" s="9">
        <v>1753</v>
      </c>
      <c r="B4087" s="9" t="s">
        <v>4103</v>
      </c>
      <c r="C4087" s="9">
        <v>40</v>
      </c>
      <c r="D4087" s="9" t="s">
        <v>5020</v>
      </c>
      <c r="E4087" s="9" t="s">
        <v>7248</v>
      </c>
      <c r="F4087" s="9">
        <v>0</v>
      </c>
      <c r="G4087" s="9">
        <v>13281</v>
      </c>
      <c r="H4087" s="9" t="s">
        <v>7248</v>
      </c>
      <c r="I4087" s="9" t="s">
        <v>7457</v>
      </c>
      <c r="J4087" s="9">
        <v>125</v>
      </c>
      <c r="K4087" s="9" t="s">
        <v>7479</v>
      </c>
      <c r="L4087" s="9" t="s">
        <v>7509</v>
      </c>
      <c r="M4087" s="9">
        <v>187.25</v>
      </c>
      <c r="N4087" s="9">
        <v>106.23</v>
      </c>
      <c r="O4087" s="9">
        <v>5</v>
      </c>
      <c r="P4087" s="9">
        <v>0.2</v>
      </c>
      <c r="Q4087" s="9">
        <v>392</v>
      </c>
      <c r="R4087" s="9">
        <v>4</v>
      </c>
    </row>
    <row r="4088" spans="1:18" x14ac:dyDescent="0.3">
      <c r="A4088" s="9">
        <v>1092</v>
      </c>
      <c r="B4088" s="9" t="s">
        <v>4104</v>
      </c>
      <c r="C4088" s="9">
        <v>20</v>
      </c>
      <c r="D4088" s="9" t="s">
        <v>5020</v>
      </c>
      <c r="E4088" s="9" t="s">
        <v>7249</v>
      </c>
      <c r="F4088" s="9">
        <v>1</v>
      </c>
      <c r="G4088" s="9">
        <v>11943</v>
      </c>
      <c r="H4088" s="9" t="s">
        <v>7249</v>
      </c>
      <c r="I4088" s="9" t="s">
        <v>7457</v>
      </c>
      <c r="J4088" s="9">
        <v>134</v>
      </c>
      <c r="K4088" s="9" t="s">
        <v>7482</v>
      </c>
      <c r="L4088" s="9" t="s">
        <v>7510</v>
      </c>
      <c r="M4088" s="9">
        <v>480.21</v>
      </c>
      <c r="N4088" s="9">
        <v>275.55</v>
      </c>
      <c r="O4088" s="9">
        <v>3</v>
      </c>
      <c r="P4088" s="9">
        <v>0.1</v>
      </c>
      <c r="Q4088" s="9">
        <v>822</v>
      </c>
      <c r="R4088" s="9">
        <v>5</v>
      </c>
    </row>
    <row r="4089" spans="1:18" x14ac:dyDescent="0.3">
      <c r="A4089" s="9">
        <v>1085</v>
      </c>
      <c r="B4089" s="9" t="s">
        <v>4105</v>
      </c>
      <c r="C4089" s="9">
        <v>17</v>
      </c>
      <c r="D4089" s="9" t="s">
        <v>5019</v>
      </c>
      <c r="E4089" s="9" t="s">
        <v>5376</v>
      </c>
      <c r="F4089" s="9">
        <v>1</v>
      </c>
      <c r="G4089" s="9">
        <v>12180</v>
      </c>
      <c r="H4089" s="9" t="s">
        <v>5376</v>
      </c>
      <c r="I4089" s="9" t="s">
        <v>7456</v>
      </c>
      <c r="J4089" s="9">
        <v>124</v>
      </c>
      <c r="K4089" s="9" t="s">
        <v>7497</v>
      </c>
      <c r="L4089" s="9" t="s">
        <v>7507</v>
      </c>
      <c r="M4089" s="9">
        <v>1393.6</v>
      </c>
      <c r="N4089" s="9">
        <v>713.89</v>
      </c>
      <c r="O4089" s="9">
        <v>3</v>
      </c>
      <c r="P4089" s="9"/>
      <c r="Q4089" s="9">
        <v>889</v>
      </c>
      <c r="R4089" s="9">
        <v>3</v>
      </c>
    </row>
    <row r="4090" spans="1:18" x14ac:dyDescent="0.3">
      <c r="A4090" s="9">
        <v>2067</v>
      </c>
      <c r="B4090" s="9" t="s">
        <v>4106</v>
      </c>
      <c r="C4090" s="9">
        <v>59</v>
      </c>
      <c r="D4090" s="9" t="s">
        <v>5021</v>
      </c>
      <c r="E4090" s="9" t="s">
        <v>7046</v>
      </c>
      <c r="F4090" s="9">
        <v>1</v>
      </c>
      <c r="G4090" s="9">
        <v>12100</v>
      </c>
      <c r="H4090" s="9" t="s">
        <v>7046</v>
      </c>
      <c r="I4090" s="9" t="s">
        <v>7455</v>
      </c>
      <c r="J4090" s="9">
        <v>138</v>
      </c>
      <c r="K4090" s="9" t="s">
        <v>7464</v>
      </c>
      <c r="L4090" s="9" t="s">
        <v>7509</v>
      </c>
      <c r="M4090" s="9">
        <v>672.23</v>
      </c>
      <c r="N4090" s="9">
        <v>302.37</v>
      </c>
      <c r="O4090" s="9">
        <v>3</v>
      </c>
      <c r="P4090" s="9">
        <v>0.05</v>
      </c>
      <c r="Q4090" s="9">
        <v>1223</v>
      </c>
      <c r="R4090" s="9">
        <v>5</v>
      </c>
    </row>
    <row r="4091" spans="1:18" x14ac:dyDescent="0.3">
      <c r="A4091" s="9">
        <v>1136</v>
      </c>
      <c r="B4091" s="9" t="s">
        <v>4107</v>
      </c>
      <c r="C4091" s="9">
        <v>6</v>
      </c>
      <c r="D4091" s="9" t="s">
        <v>5021</v>
      </c>
      <c r="E4091" s="9" t="s">
        <v>5493</v>
      </c>
      <c r="F4091" s="9">
        <v>0</v>
      </c>
      <c r="G4091" s="9">
        <v>10740</v>
      </c>
      <c r="H4091" s="9" t="s">
        <v>5493</v>
      </c>
      <c r="I4091" s="9" t="s">
        <v>7456</v>
      </c>
      <c r="J4091" s="9">
        <v>123</v>
      </c>
      <c r="K4091" s="9" t="s">
        <v>7502</v>
      </c>
      <c r="L4091" s="9" t="s">
        <v>7510</v>
      </c>
      <c r="M4091" s="9">
        <v>1411.36</v>
      </c>
      <c r="N4091" s="9">
        <v>587.65</v>
      </c>
      <c r="O4091" s="9">
        <v>5</v>
      </c>
      <c r="P4091" s="9">
        <v>0.2</v>
      </c>
      <c r="Q4091" s="9">
        <v>343</v>
      </c>
      <c r="R4091" s="9">
        <v>6</v>
      </c>
    </row>
    <row r="4092" spans="1:18" x14ac:dyDescent="0.3">
      <c r="A4092" s="9">
        <v>1420</v>
      </c>
      <c r="B4092" s="9" t="s">
        <v>4108</v>
      </c>
      <c r="C4092" s="9">
        <v>36</v>
      </c>
      <c r="D4092" s="9" t="s">
        <v>5018</v>
      </c>
      <c r="E4092" s="9" t="s">
        <v>6832</v>
      </c>
      <c r="F4092" s="9">
        <v>0</v>
      </c>
      <c r="G4092" s="9">
        <v>12742</v>
      </c>
      <c r="H4092" s="9" t="s">
        <v>6832</v>
      </c>
      <c r="I4092" s="9" t="s">
        <v>7455</v>
      </c>
      <c r="J4092" s="9">
        <v>105</v>
      </c>
      <c r="K4092" s="9" t="s">
        <v>7461</v>
      </c>
      <c r="L4092" s="9" t="s">
        <v>7507</v>
      </c>
      <c r="M4092" s="9">
        <v>1487.53</v>
      </c>
      <c r="N4092" s="9">
        <v>642.47</v>
      </c>
      <c r="O4092" s="9">
        <v>2</v>
      </c>
      <c r="P4092" s="9"/>
      <c r="Q4092" s="9">
        <v>516</v>
      </c>
      <c r="R4092" s="9">
        <v>4</v>
      </c>
    </row>
    <row r="4093" spans="1:18" x14ac:dyDescent="0.3">
      <c r="A4093" s="9">
        <v>1073</v>
      </c>
      <c r="B4093" s="9" t="s">
        <v>4109</v>
      </c>
      <c r="C4093" s="9">
        <v>84</v>
      </c>
      <c r="D4093" s="9" t="s">
        <v>5022</v>
      </c>
      <c r="E4093" s="9" t="s">
        <v>6706</v>
      </c>
      <c r="F4093" s="9">
        <v>1</v>
      </c>
      <c r="G4093" s="9">
        <v>10022</v>
      </c>
      <c r="H4093" s="9" t="s">
        <v>6706</v>
      </c>
      <c r="I4093" s="9" t="s">
        <v>7456</v>
      </c>
      <c r="J4093" s="9">
        <v>144</v>
      </c>
      <c r="K4093" s="9" t="s">
        <v>7462</v>
      </c>
      <c r="L4093" s="9" t="s">
        <v>7509</v>
      </c>
      <c r="M4093" s="9">
        <v>813.66</v>
      </c>
      <c r="N4093" s="9">
        <v>545.47</v>
      </c>
      <c r="O4093" s="9">
        <v>2</v>
      </c>
      <c r="P4093" s="9">
        <v>0.05</v>
      </c>
      <c r="Q4093" s="9">
        <v>792</v>
      </c>
      <c r="R4093" s="9">
        <v>2</v>
      </c>
    </row>
    <row r="4094" spans="1:18" x14ac:dyDescent="0.3">
      <c r="A4094" s="9">
        <v>2179</v>
      </c>
      <c r="B4094" s="9" t="s">
        <v>4110</v>
      </c>
      <c r="C4094" s="9">
        <v>46</v>
      </c>
      <c r="D4094" s="9" t="s">
        <v>5018</v>
      </c>
      <c r="E4094" s="9" t="s">
        <v>7250</v>
      </c>
      <c r="F4094" s="9">
        <v>0</v>
      </c>
      <c r="G4094" s="9">
        <v>13177</v>
      </c>
      <c r="H4094" s="9" t="s">
        <v>7250</v>
      </c>
      <c r="I4094" s="9" t="s">
        <v>7456</v>
      </c>
      <c r="J4094" s="9">
        <v>136</v>
      </c>
      <c r="K4094" s="9" t="s">
        <v>7503</v>
      </c>
      <c r="L4094" s="9" t="s">
        <v>7508</v>
      </c>
      <c r="M4094" s="9">
        <v>467.66</v>
      </c>
      <c r="N4094" s="9">
        <v>226.4</v>
      </c>
      <c r="O4094" s="9">
        <v>3</v>
      </c>
      <c r="P4094" s="9"/>
      <c r="Q4094" s="9">
        <v>500</v>
      </c>
      <c r="R4094" s="9">
        <v>5</v>
      </c>
    </row>
    <row r="4095" spans="1:18" x14ac:dyDescent="0.3">
      <c r="A4095" s="9">
        <v>2278</v>
      </c>
      <c r="B4095" s="9" t="s">
        <v>4111</v>
      </c>
      <c r="C4095" s="9">
        <v>36</v>
      </c>
      <c r="D4095" s="9" t="s">
        <v>5022</v>
      </c>
      <c r="E4095" s="9" t="s">
        <v>6597</v>
      </c>
      <c r="F4095" s="9">
        <v>0</v>
      </c>
      <c r="G4095" s="9">
        <v>13674</v>
      </c>
      <c r="H4095" s="9" t="s">
        <v>6597</v>
      </c>
      <c r="I4095" s="9" t="s">
        <v>7456</v>
      </c>
      <c r="J4095" s="9">
        <v>124</v>
      </c>
      <c r="K4095" s="9" t="s">
        <v>7497</v>
      </c>
      <c r="L4095" s="9" t="s">
        <v>7509</v>
      </c>
      <c r="M4095" s="9">
        <v>1196.6300000000001</v>
      </c>
      <c r="N4095" s="9"/>
      <c r="O4095" s="9">
        <v>1</v>
      </c>
      <c r="P4095" s="9">
        <v>0.1</v>
      </c>
      <c r="Q4095" s="9">
        <v>522</v>
      </c>
      <c r="R4095" s="9">
        <v>2</v>
      </c>
    </row>
    <row r="4096" spans="1:18" x14ac:dyDescent="0.3">
      <c r="A4096" s="9">
        <v>1170</v>
      </c>
      <c r="B4096" s="9" t="s">
        <v>4112</v>
      </c>
      <c r="C4096" s="9">
        <v>14</v>
      </c>
      <c r="D4096" s="9" t="s">
        <v>5023</v>
      </c>
      <c r="E4096" s="9" t="s">
        <v>7251</v>
      </c>
      <c r="F4096" s="9">
        <v>1</v>
      </c>
      <c r="G4096" s="9">
        <v>11654</v>
      </c>
      <c r="H4096" s="9" t="s">
        <v>7251</v>
      </c>
      <c r="I4096" s="9" t="s">
        <v>7457</v>
      </c>
      <c r="J4096" s="9">
        <v>136</v>
      </c>
      <c r="K4096" s="9" t="s">
        <v>7503</v>
      </c>
      <c r="L4096" s="9" t="s">
        <v>7510</v>
      </c>
      <c r="M4096" s="9">
        <v>281</v>
      </c>
      <c r="N4096" s="9">
        <v>164.96</v>
      </c>
      <c r="O4096" s="9">
        <v>1</v>
      </c>
      <c r="P4096" s="9"/>
      <c r="Q4096" s="9">
        <v>726</v>
      </c>
      <c r="R4096" s="9">
        <v>3</v>
      </c>
    </row>
    <row r="4097" spans="1:18" x14ac:dyDescent="0.3">
      <c r="A4097" s="9">
        <v>1169</v>
      </c>
      <c r="B4097" s="9" t="s">
        <v>4113</v>
      </c>
      <c r="C4097" s="9">
        <v>64</v>
      </c>
      <c r="D4097" s="9" t="s">
        <v>5022</v>
      </c>
      <c r="E4097" s="9" t="s">
        <v>5886</v>
      </c>
      <c r="F4097" s="9">
        <v>0</v>
      </c>
      <c r="G4097" s="9">
        <v>10459</v>
      </c>
      <c r="H4097" s="9" t="s">
        <v>5886</v>
      </c>
      <c r="I4097" s="9" t="s">
        <v>7457</v>
      </c>
      <c r="J4097" s="9">
        <v>105</v>
      </c>
      <c r="K4097" s="9" t="s">
        <v>7461</v>
      </c>
      <c r="L4097" s="9" t="s">
        <v>7509</v>
      </c>
      <c r="M4097" s="9">
        <v>415.47</v>
      </c>
      <c r="N4097" s="9">
        <v>175.57</v>
      </c>
      <c r="O4097" s="9">
        <v>4</v>
      </c>
      <c r="P4097" s="9"/>
      <c r="Q4097" s="9">
        <v>767</v>
      </c>
      <c r="R4097" s="9">
        <v>5</v>
      </c>
    </row>
    <row r="4098" spans="1:18" x14ac:dyDescent="0.3">
      <c r="A4098" s="9">
        <v>1871</v>
      </c>
      <c r="B4098" s="9" t="s">
        <v>4114</v>
      </c>
      <c r="C4098" s="9">
        <v>58</v>
      </c>
      <c r="D4098" s="9" t="s">
        <v>5020</v>
      </c>
      <c r="E4098" s="9" t="s">
        <v>5675</v>
      </c>
      <c r="F4098" s="9">
        <v>0</v>
      </c>
      <c r="G4098" s="9">
        <v>10649</v>
      </c>
      <c r="H4098" s="9" t="s">
        <v>5675</v>
      </c>
      <c r="I4098" s="9" t="s">
        <v>7455</v>
      </c>
      <c r="J4098" s="9">
        <v>139</v>
      </c>
      <c r="K4098" s="9" t="s">
        <v>7486</v>
      </c>
      <c r="L4098" s="9" t="s">
        <v>7511</v>
      </c>
      <c r="M4098" s="9">
        <v>1188.08</v>
      </c>
      <c r="N4098" s="9">
        <v>500.2</v>
      </c>
      <c r="O4098" s="9">
        <v>2</v>
      </c>
      <c r="P4098" s="9">
        <v>0.05</v>
      </c>
      <c r="Q4098" s="9">
        <v>346</v>
      </c>
      <c r="R4098" s="9">
        <v>4</v>
      </c>
    </row>
    <row r="4099" spans="1:18" x14ac:dyDescent="0.3">
      <c r="A4099" s="9">
        <v>1321</v>
      </c>
      <c r="B4099" s="9" t="s">
        <v>4115</v>
      </c>
      <c r="C4099" s="9">
        <v>50</v>
      </c>
      <c r="D4099" s="9" t="s">
        <v>5019</v>
      </c>
      <c r="E4099" s="9" t="s">
        <v>6331</v>
      </c>
      <c r="F4099" s="9">
        <v>0</v>
      </c>
      <c r="G4099" s="9">
        <v>10481</v>
      </c>
      <c r="H4099" s="9" t="s">
        <v>6331</v>
      </c>
      <c r="I4099" s="9" t="s">
        <v>7456</v>
      </c>
      <c r="J4099" s="9">
        <v>106</v>
      </c>
      <c r="K4099" s="9" t="s">
        <v>7477</v>
      </c>
      <c r="L4099" s="9" t="s">
        <v>7508</v>
      </c>
      <c r="M4099" s="9">
        <v>678.79</v>
      </c>
      <c r="N4099" s="9"/>
      <c r="O4099" s="9">
        <v>1</v>
      </c>
      <c r="P4099" s="9"/>
      <c r="Q4099" s="9">
        <v>665</v>
      </c>
      <c r="R4099" s="9">
        <v>3</v>
      </c>
    </row>
    <row r="4100" spans="1:18" x14ac:dyDescent="0.3">
      <c r="A4100" s="9">
        <v>1455</v>
      </c>
      <c r="B4100" s="9" t="s">
        <v>4116</v>
      </c>
      <c r="C4100" s="9">
        <v>39</v>
      </c>
      <c r="D4100" s="9" t="s">
        <v>5022</v>
      </c>
      <c r="E4100" s="9" t="s">
        <v>5645</v>
      </c>
      <c r="F4100" s="9">
        <v>0</v>
      </c>
      <c r="G4100" s="9">
        <v>10119</v>
      </c>
      <c r="H4100" s="9" t="s">
        <v>5645</v>
      </c>
      <c r="I4100" s="9" t="s">
        <v>7457</v>
      </c>
      <c r="J4100" s="9">
        <v>145</v>
      </c>
      <c r="K4100" s="9" t="s">
        <v>7470</v>
      </c>
      <c r="L4100" s="9" t="s">
        <v>7509</v>
      </c>
      <c r="M4100" s="9">
        <v>342.23</v>
      </c>
      <c r="N4100" s="9">
        <v>197.61</v>
      </c>
      <c r="O4100" s="9">
        <v>3</v>
      </c>
      <c r="P4100" s="9"/>
      <c r="Q4100" s="9">
        <v>347</v>
      </c>
      <c r="R4100" s="9">
        <v>6</v>
      </c>
    </row>
    <row r="4101" spans="1:18" x14ac:dyDescent="0.3">
      <c r="A4101" s="9">
        <v>1943</v>
      </c>
      <c r="B4101" s="9" t="s">
        <v>4117</v>
      </c>
      <c r="C4101" s="9">
        <v>48</v>
      </c>
      <c r="D4101" s="9" t="s">
        <v>5022</v>
      </c>
      <c r="E4101" s="9" t="s">
        <v>5179</v>
      </c>
      <c r="F4101" s="9">
        <v>0</v>
      </c>
      <c r="G4101" s="9">
        <v>10672</v>
      </c>
      <c r="H4101" s="9" t="s">
        <v>5179</v>
      </c>
      <c r="I4101" s="9" t="s">
        <v>7456</v>
      </c>
      <c r="J4101" s="9">
        <v>136</v>
      </c>
      <c r="K4101" s="9" t="s">
        <v>7503</v>
      </c>
      <c r="L4101" s="9" t="s">
        <v>7509</v>
      </c>
      <c r="M4101" s="9">
        <v>994.13</v>
      </c>
      <c r="N4101" s="9">
        <v>410.02</v>
      </c>
      <c r="O4101" s="9">
        <v>4</v>
      </c>
      <c r="P4101" s="9"/>
      <c r="Q4101" s="9">
        <v>378</v>
      </c>
      <c r="R4101" s="9">
        <v>5</v>
      </c>
    </row>
    <row r="4102" spans="1:18" x14ac:dyDescent="0.3">
      <c r="A4102" s="9">
        <v>1789</v>
      </c>
      <c r="B4102" s="9" t="s">
        <v>4118</v>
      </c>
      <c r="C4102" s="9">
        <v>37</v>
      </c>
      <c r="D4102" s="9" t="s">
        <v>5022</v>
      </c>
      <c r="E4102" s="9" t="s">
        <v>7252</v>
      </c>
      <c r="F4102" s="9">
        <v>0</v>
      </c>
      <c r="G4102" s="9">
        <v>12255</v>
      </c>
      <c r="H4102" s="9" t="s">
        <v>7252</v>
      </c>
      <c r="I4102" s="9" t="s">
        <v>7456</v>
      </c>
      <c r="J4102" s="9">
        <v>145</v>
      </c>
      <c r="K4102" s="9" t="s">
        <v>7470</v>
      </c>
      <c r="L4102" s="9" t="s">
        <v>7508</v>
      </c>
      <c r="M4102" s="9">
        <v>1112.5</v>
      </c>
      <c r="N4102" s="9">
        <v>598.67999999999995</v>
      </c>
      <c r="O4102" s="9">
        <v>2</v>
      </c>
      <c r="P4102" s="9">
        <v>0.1</v>
      </c>
      <c r="Q4102" s="9">
        <v>356</v>
      </c>
      <c r="R4102" s="9">
        <v>3</v>
      </c>
    </row>
    <row r="4103" spans="1:18" x14ac:dyDescent="0.3">
      <c r="A4103" s="9">
        <v>1612</v>
      </c>
      <c r="B4103" s="9" t="s">
        <v>4119</v>
      </c>
      <c r="C4103" s="9">
        <v>25</v>
      </c>
      <c r="D4103" s="9" t="s">
        <v>5019</v>
      </c>
      <c r="E4103" s="9" t="s">
        <v>5428</v>
      </c>
      <c r="F4103" s="9">
        <v>0</v>
      </c>
      <c r="G4103" s="9">
        <v>11884</v>
      </c>
      <c r="H4103" s="9" t="s">
        <v>5428</v>
      </c>
      <c r="I4103" s="9" t="s">
        <v>7455</v>
      </c>
      <c r="J4103" s="9">
        <v>104</v>
      </c>
      <c r="K4103" s="9" t="s">
        <v>7499</v>
      </c>
      <c r="L4103" s="9" t="s">
        <v>7510</v>
      </c>
      <c r="M4103" s="9">
        <v>231.35</v>
      </c>
      <c r="N4103" s="9">
        <v>122.78</v>
      </c>
      <c r="O4103" s="9">
        <v>4</v>
      </c>
      <c r="P4103" s="9"/>
      <c r="Q4103" s="9">
        <v>521</v>
      </c>
      <c r="R4103" s="9">
        <v>7</v>
      </c>
    </row>
    <row r="4104" spans="1:18" x14ac:dyDescent="0.3">
      <c r="A4104" s="9">
        <v>2178</v>
      </c>
      <c r="B4104" s="9" t="s">
        <v>4120</v>
      </c>
      <c r="C4104" s="9">
        <v>54</v>
      </c>
      <c r="D4104" s="9" t="s">
        <v>5021</v>
      </c>
      <c r="E4104" s="9" t="s">
        <v>7253</v>
      </c>
      <c r="F4104" s="9">
        <v>1</v>
      </c>
      <c r="G4104" s="9">
        <v>10317</v>
      </c>
      <c r="H4104" s="9" t="s">
        <v>7253</v>
      </c>
      <c r="I4104" s="9" t="s">
        <v>7455</v>
      </c>
      <c r="J4104" s="9">
        <v>110</v>
      </c>
      <c r="K4104" s="9" t="s">
        <v>7493</v>
      </c>
      <c r="L4104" s="9" t="s">
        <v>7507</v>
      </c>
      <c r="M4104" s="9">
        <v>451.62</v>
      </c>
      <c r="N4104" s="9">
        <v>254.72</v>
      </c>
      <c r="O4104" s="9">
        <v>1</v>
      </c>
      <c r="P4104" s="9">
        <v>0.1</v>
      </c>
      <c r="Q4104" s="9">
        <v>605</v>
      </c>
      <c r="R4104" s="9">
        <v>2</v>
      </c>
    </row>
    <row r="4105" spans="1:18" x14ac:dyDescent="0.3">
      <c r="A4105" s="9">
        <v>1888</v>
      </c>
      <c r="B4105" s="9" t="s">
        <v>4121</v>
      </c>
      <c r="C4105" s="9">
        <v>39</v>
      </c>
      <c r="D4105" s="9" t="s">
        <v>5019</v>
      </c>
      <c r="E4105" s="9" t="s">
        <v>5999</v>
      </c>
      <c r="F4105" s="9">
        <v>1</v>
      </c>
      <c r="G4105" s="9">
        <v>12385</v>
      </c>
      <c r="H4105" s="9" t="s">
        <v>5999</v>
      </c>
      <c r="I4105" s="9" t="s">
        <v>7456</v>
      </c>
      <c r="J4105" s="9">
        <v>101</v>
      </c>
      <c r="K4105" s="9" t="s">
        <v>7478</v>
      </c>
      <c r="L4105" s="9" t="s">
        <v>7509</v>
      </c>
      <c r="M4105" s="9">
        <v>370.85</v>
      </c>
      <c r="N4105" s="9">
        <v>230.43</v>
      </c>
      <c r="O4105" s="9">
        <v>3</v>
      </c>
      <c r="P4105" s="9">
        <v>0.1</v>
      </c>
      <c r="Q4105" s="9">
        <v>1062</v>
      </c>
      <c r="R4105" s="9">
        <v>4</v>
      </c>
    </row>
    <row r="4106" spans="1:18" x14ac:dyDescent="0.3">
      <c r="A4106" s="9">
        <v>1348</v>
      </c>
      <c r="B4106" s="9" t="s">
        <v>4122</v>
      </c>
      <c r="C4106" s="9">
        <v>47</v>
      </c>
      <c r="D4106" s="9" t="s">
        <v>5021</v>
      </c>
      <c r="E4106" s="9" t="s">
        <v>6836</v>
      </c>
      <c r="F4106" s="9">
        <v>1</v>
      </c>
      <c r="G4106" s="9">
        <v>12202</v>
      </c>
      <c r="H4106" s="9" t="s">
        <v>6836</v>
      </c>
      <c r="I4106" s="9" t="s">
        <v>7456</v>
      </c>
      <c r="J4106" s="9">
        <v>121</v>
      </c>
      <c r="K4106" s="9" t="s">
        <v>7495</v>
      </c>
      <c r="L4106" s="9" t="s">
        <v>7508</v>
      </c>
      <c r="M4106" s="9">
        <v>600.79</v>
      </c>
      <c r="N4106" s="9">
        <v>291.29000000000002</v>
      </c>
      <c r="O4106" s="9">
        <v>3</v>
      </c>
      <c r="P4106" s="9"/>
      <c r="Q4106" s="9">
        <v>906</v>
      </c>
      <c r="R4106" s="9">
        <v>3</v>
      </c>
    </row>
    <row r="4107" spans="1:18" x14ac:dyDescent="0.3">
      <c r="A4107" s="9">
        <v>2474</v>
      </c>
      <c r="B4107" s="9" t="s">
        <v>4123</v>
      </c>
      <c r="C4107" s="9">
        <v>38</v>
      </c>
      <c r="D4107" s="9" t="s">
        <v>5020</v>
      </c>
      <c r="E4107" s="9" t="s">
        <v>7254</v>
      </c>
      <c r="F4107" s="9">
        <v>0</v>
      </c>
      <c r="G4107" s="9">
        <v>13846</v>
      </c>
      <c r="H4107" s="9" t="s">
        <v>7254</v>
      </c>
      <c r="I4107" s="9" t="s">
        <v>7456</v>
      </c>
      <c r="J4107" s="9">
        <v>140</v>
      </c>
      <c r="K4107" s="9" t="s">
        <v>7468</v>
      </c>
      <c r="L4107" s="9" t="s">
        <v>7509</v>
      </c>
      <c r="M4107" s="9">
        <v>1157</v>
      </c>
      <c r="N4107" s="9">
        <v>613.02</v>
      </c>
      <c r="O4107" s="9">
        <v>3</v>
      </c>
      <c r="P4107" s="9"/>
      <c r="Q4107" s="9">
        <v>551</v>
      </c>
      <c r="R4107" s="9">
        <v>6</v>
      </c>
    </row>
    <row r="4108" spans="1:18" x14ac:dyDescent="0.3">
      <c r="A4108" s="9">
        <v>2196</v>
      </c>
      <c r="B4108" s="9" t="s">
        <v>4124</v>
      </c>
      <c r="C4108" s="9">
        <v>46</v>
      </c>
      <c r="D4108" s="9" t="s">
        <v>5019</v>
      </c>
      <c r="E4108" s="9" t="s">
        <v>6736</v>
      </c>
      <c r="F4108" s="9">
        <v>1</v>
      </c>
      <c r="G4108" s="9">
        <v>10867</v>
      </c>
      <c r="H4108" s="9" t="s">
        <v>6736</v>
      </c>
      <c r="I4108" s="9" t="s">
        <v>7455</v>
      </c>
      <c r="J4108" s="9">
        <v>139</v>
      </c>
      <c r="K4108" s="9" t="s">
        <v>7486</v>
      </c>
      <c r="L4108" s="9" t="s">
        <v>7510</v>
      </c>
      <c r="M4108" s="9">
        <v>1084.8800000000001</v>
      </c>
      <c r="N4108" s="9">
        <v>691.96</v>
      </c>
      <c r="O4108" s="9">
        <v>1</v>
      </c>
      <c r="P4108" s="9"/>
      <c r="Q4108" s="9">
        <v>572</v>
      </c>
      <c r="R4108" s="9">
        <v>4</v>
      </c>
    </row>
    <row r="4109" spans="1:18" x14ac:dyDescent="0.3">
      <c r="A4109" s="9">
        <v>1009</v>
      </c>
      <c r="B4109" s="9" t="s">
        <v>4125</v>
      </c>
      <c r="C4109" s="9">
        <v>39</v>
      </c>
      <c r="D4109" s="9" t="s">
        <v>5021</v>
      </c>
      <c r="E4109" s="9" t="s">
        <v>6174</v>
      </c>
      <c r="F4109" s="9">
        <v>0</v>
      </c>
      <c r="G4109" s="9">
        <v>13226</v>
      </c>
      <c r="H4109" s="9" t="s">
        <v>6174</v>
      </c>
      <c r="I4109" s="9" t="s">
        <v>7455</v>
      </c>
      <c r="J4109" s="9">
        <v>137</v>
      </c>
      <c r="K4109" s="9" t="s">
        <v>7484</v>
      </c>
      <c r="L4109" s="9" t="s">
        <v>7510</v>
      </c>
      <c r="M4109" s="9">
        <v>1010.66</v>
      </c>
      <c r="N4109" s="9">
        <v>683.98</v>
      </c>
      <c r="O4109" s="9">
        <v>5</v>
      </c>
      <c r="P4109" s="9"/>
      <c r="Q4109" s="9">
        <v>359</v>
      </c>
      <c r="R4109" s="9">
        <v>5</v>
      </c>
    </row>
    <row r="4110" spans="1:18" x14ac:dyDescent="0.3">
      <c r="A4110" s="9">
        <v>1739</v>
      </c>
      <c r="B4110" s="9" t="s">
        <v>4126</v>
      </c>
      <c r="C4110" s="9">
        <v>38</v>
      </c>
      <c r="D4110" s="9" t="s">
        <v>5020</v>
      </c>
      <c r="E4110" s="9" t="s">
        <v>5523</v>
      </c>
      <c r="F4110" s="9">
        <v>1</v>
      </c>
      <c r="G4110" s="9">
        <v>13913</v>
      </c>
      <c r="H4110" s="9" t="s">
        <v>5523</v>
      </c>
      <c r="I4110" s="9" t="s">
        <v>7457</v>
      </c>
      <c r="J4110" s="9">
        <v>103</v>
      </c>
      <c r="K4110" s="9" t="s">
        <v>7472</v>
      </c>
      <c r="L4110" s="9" t="s">
        <v>7508</v>
      </c>
      <c r="M4110" s="9">
        <v>59.11</v>
      </c>
      <c r="N4110" s="9">
        <v>39.450000000000003</v>
      </c>
      <c r="O4110" s="9">
        <v>3</v>
      </c>
      <c r="P4110" s="9"/>
      <c r="Q4110" s="9">
        <v>1115</v>
      </c>
      <c r="R4110" s="9">
        <v>4</v>
      </c>
    </row>
    <row r="4111" spans="1:18" x14ac:dyDescent="0.3">
      <c r="A4111" s="9">
        <v>2288</v>
      </c>
      <c r="B4111" s="9" t="s">
        <v>4127</v>
      </c>
      <c r="C4111" s="9">
        <v>40</v>
      </c>
      <c r="D4111" s="9" t="s">
        <v>5020</v>
      </c>
      <c r="E4111" s="9" t="s">
        <v>7255</v>
      </c>
      <c r="F4111" s="9">
        <v>1</v>
      </c>
      <c r="G4111" s="9">
        <v>10393</v>
      </c>
      <c r="H4111" s="9" t="s">
        <v>7255</v>
      </c>
      <c r="I4111" s="9" t="s">
        <v>7455</v>
      </c>
      <c r="J4111" s="9">
        <v>147</v>
      </c>
      <c r="K4111" s="9" t="s">
        <v>7474</v>
      </c>
      <c r="L4111" s="9" t="s">
        <v>7507</v>
      </c>
      <c r="M4111" s="9">
        <v>256.11</v>
      </c>
      <c r="N4111" s="9">
        <v>139.13999999999999</v>
      </c>
      <c r="O4111" s="9">
        <v>5</v>
      </c>
      <c r="P4111" s="9"/>
      <c r="Q4111" s="9">
        <v>828</v>
      </c>
      <c r="R4111" s="9">
        <v>3</v>
      </c>
    </row>
    <row r="4112" spans="1:18" x14ac:dyDescent="0.3">
      <c r="A4112" s="9">
        <v>2461</v>
      </c>
      <c r="B4112" s="9" t="s">
        <v>4128</v>
      </c>
      <c r="C4112" s="9">
        <v>84</v>
      </c>
      <c r="D4112" s="9" t="s">
        <v>5021</v>
      </c>
      <c r="E4112" s="9" t="s">
        <v>7256</v>
      </c>
      <c r="F4112" s="9">
        <v>0</v>
      </c>
      <c r="G4112" s="9">
        <v>12552</v>
      </c>
      <c r="H4112" s="9" t="s">
        <v>7256</v>
      </c>
      <c r="I4112" s="9" t="s">
        <v>7456</v>
      </c>
      <c r="J4112" s="9">
        <v>131</v>
      </c>
      <c r="K4112" s="9" t="s">
        <v>7504</v>
      </c>
      <c r="L4112" s="9" t="s">
        <v>7507</v>
      </c>
      <c r="M4112" s="9">
        <v>373.78</v>
      </c>
      <c r="N4112" s="9">
        <v>207.92</v>
      </c>
      <c r="O4112" s="9">
        <v>3</v>
      </c>
      <c r="P4112" s="9"/>
      <c r="Q4112" s="9">
        <v>709</v>
      </c>
      <c r="R4112" s="9">
        <v>4</v>
      </c>
    </row>
    <row r="4113" spans="1:18" x14ac:dyDescent="0.3">
      <c r="A4113" s="9">
        <v>2270</v>
      </c>
      <c r="B4113" s="9" t="s">
        <v>4129</v>
      </c>
      <c r="C4113" s="9">
        <v>52</v>
      </c>
      <c r="D4113" s="9" t="s">
        <v>5021</v>
      </c>
      <c r="E4113" s="9" t="s">
        <v>7257</v>
      </c>
      <c r="F4113" s="9">
        <v>1</v>
      </c>
      <c r="G4113" s="9">
        <v>10970</v>
      </c>
      <c r="H4113" s="9" t="s">
        <v>7257</v>
      </c>
      <c r="I4113" s="9" t="s">
        <v>7456</v>
      </c>
      <c r="J4113" s="9">
        <v>127</v>
      </c>
      <c r="K4113" s="9" t="s">
        <v>7489</v>
      </c>
      <c r="L4113" s="9" t="s">
        <v>7511</v>
      </c>
      <c r="M4113" s="9">
        <v>444.34</v>
      </c>
      <c r="N4113" s="9">
        <v>248.27</v>
      </c>
      <c r="O4113" s="9">
        <v>5</v>
      </c>
      <c r="P4113" s="9"/>
      <c r="Q4113" s="9">
        <v>742</v>
      </c>
      <c r="R4113" s="9">
        <v>3</v>
      </c>
    </row>
    <row r="4114" spans="1:18" x14ac:dyDescent="0.3">
      <c r="A4114" s="9">
        <v>1666</v>
      </c>
      <c r="B4114" s="9" t="s">
        <v>4130</v>
      </c>
      <c r="C4114" s="9">
        <v>78</v>
      </c>
      <c r="D4114" s="9" t="s">
        <v>5023</v>
      </c>
      <c r="E4114" s="9" t="s">
        <v>5898</v>
      </c>
      <c r="F4114" s="9">
        <v>0</v>
      </c>
      <c r="G4114" s="9">
        <v>10312</v>
      </c>
      <c r="H4114" s="9" t="s">
        <v>5898</v>
      </c>
      <c r="I4114" s="9" t="s">
        <v>7455</v>
      </c>
      <c r="J4114" s="9">
        <v>117</v>
      </c>
      <c r="K4114" s="9" t="s">
        <v>7483</v>
      </c>
      <c r="L4114" s="9" t="s">
        <v>7508</v>
      </c>
      <c r="M4114" s="9">
        <v>262.32</v>
      </c>
      <c r="N4114" s="9">
        <v>173.29</v>
      </c>
      <c r="O4114" s="9">
        <v>2</v>
      </c>
      <c r="P4114" s="9">
        <v>0.05</v>
      </c>
      <c r="Q4114" s="9">
        <v>370</v>
      </c>
      <c r="R4114" s="9">
        <v>3</v>
      </c>
    </row>
    <row r="4115" spans="1:18" x14ac:dyDescent="0.3">
      <c r="A4115" s="9">
        <v>1545</v>
      </c>
      <c r="B4115" s="9" t="s">
        <v>4131</v>
      </c>
      <c r="C4115" s="9">
        <v>39</v>
      </c>
      <c r="D4115" s="9" t="s">
        <v>5020</v>
      </c>
      <c r="E4115" s="9" t="s">
        <v>6970</v>
      </c>
      <c r="F4115" s="9">
        <v>0</v>
      </c>
      <c r="G4115" s="9">
        <v>13869</v>
      </c>
      <c r="H4115" s="9" t="s">
        <v>6970</v>
      </c>
      <c r="I4115" s="9" t="s">
        <v>7457</v>
      </c>
      <c r="J4115" s="9">
        <v>123</v>
      </c>
      <c r="K4115" s="9" t="s">
        <v>7502</v>
      </c>
      <c r="L4115" s="9" t="s">
        <v>7507</v>
      </c>
      <c r="M4115" s="9">
        <v>644.96</v>
      </c>
      <c r="N4115" s="9">
        <v>420.5</v>
      </c>
      <c r="O4115" s="9">
        <v>2</v>
      </c>
      <c r="P4115" s="9"/>
      <c r="Q4115" s="9">
        <v>696</v>
      </c>
      <c r="R4115" s="9">
        <v>6</v>
      </c>
    </row>
    <row r="4116" spans="1:18" x14ac:dyDescent="0.3">
      <c r="A4116" s="9">
        <v>1128</v>
      </c>
      <c r="B4116" s="9" t="s">
        <v>4132</v>
      </c>
      <c r="C4116" s="9">
        <v>35</v>
      </c>
      <c r="D4116" s="9" t="s">
        <v>5021</v>
      </c>
      <c r="E4116" s="9" t="s">
        <v>7258</v>
      </c>
      <c r="F4116" s="9">
        <v>0</v>
      </c>
      <c r="G4116" s="9">
        <v>11282</v>
      </c>
      <c r="H4116" s="9" t="s">
        <v>7258</v>
      </c>
      <c r="I4116" s="9" t="s">
        <v>7455</v>
      </c>
      <c r="J4116" s="9">
        <v>113</v>
      </c>
      <c r="K4116" s="9" t="s">
        <v>7460</v>
      </c>
      <c r="L4116" s="9" t="s">
        <v>7510</v>
      </c>
      <c r="M4116" s="9">
        <v>159.01</v>
      </c>
      <c r="N4116" s="9">
        <v>78.47</v>
      </c>
      <c r="O4116" s="9">
        <v>3</v>
      </c>
      <c r="P4116" s="9">
        <v>0.2</v>
      </c>
      <c r="Q4116" s="9">
        <v>587</v>
      </c>
      <c r="R4116" s="9">
        <v>4</v>
      </c>
    </row>
    <row r="4117" spans="1:18" x14ac:dyDescent="0.3">
      <c r="A4117" s="9">
        <v>1600</v>
      </c>
      <c r="B4117" s="9" t="s">
        <v>4133</v>
      </c>
      <c r="C4117" s="9">
        <v>23</v>
      </c>
      <c r="D4117" s="9" t="s">
        <v>5020</v>
      </c>
      <c r="E4117" s="9" t="s">
        <v>7064</v>
      </c>
      <c r="F4117" s="9">
        <v>1</v>
      </c>
      <c r="G4117" s="9">
        <v>13228</v>
      </c>
      <c r="H4117" s="9" t="s">
        <v>7064</v>
      </c>
      <c r="I4117" s="9" t="s">
        <v>7455</v>
      </c>
      <c r="J4117" s="9">
        <v>147</v>
      </c>
      <c r="K4117" s="9" t="s">
        <v>7474</v>
      </c>
      <c r="L4117" s="9" t="s">
        <v>7507</v>
      </c>
      <c r="M4117" s="9">
        <v>1137.53</v>
      </c>
      <c r="N4117" s="9">
        <v>510.59</v>
      </c>
      <c r="O4117" s="9">
        <v>4</v>
      </c>
      <c r="P4117" s="9"/>
      <c r="Q4117" s="9">
        <v>1115</v>
      </c>
      <c r="R4117" s="9">
        <v>4</v>
      </c>
    </row>
    <row r="4118" spans="1:18" x14ac:dyDescent="0.3">
      <c r="A4118" s="9">
        <v>1604</v>
      </c>
      <c r="B4118" s="9" t="s">
        <v>4134</v>
      </c>
      <c r="C4118" s="9">
        <v>64</v>
      </c>
      <c r="D4118" s="9" t="s">
        <v>5019</v>
      </c>
      <c r="E4118" s="9" t="s">
        <v>5144</v>
      </c>
      <c r="F4118" s="9">
        <v>0</v>
      </c>
      <c r="G4118" s="9">
        <v>12061</v>
      </c>
      <c r="H4118" s="9" t="s">
        <v>5144</v>
      </c>
      <c r="I4118" s="9" t="s">
        <v>7456</v>
      </c>
      <c r="J4118" s="9">
        <v>127</v>
      </c>
      <c r="K4118" s="9" t="s">
        <v>7489</v>
      </c>
      <c r="L4118" s="9" t="s">
        <v>7508</v>
      </c>
      <c r="M4118" s="9">
        <v>1192.2</v>
      </c>
      <c r="N4118" s="9">
        <v>612.41999999999996</v>
      </c>
      <c r="O4118" s="9">
        <v>4</v>
      </c>
      <c r="P4118" s="9"/>
      <c r="Q4118" s="9">
        <v>630</v>
      </c>
      <c r="R4118" s="9">
        <v>4</v>
      </c>
    </row>
    <row r="4119" spans="1:18" x14ac:dyDescent="0.3">
      <c r="A4119" s="9">
        <v>1326</v>
      </c>
      <c r="B4119" s="9" t="s">
        <v>4135</v>
      </c>
      <c r="C4119" s="9">
        <v>26</v>
      </c>
      <c r="D4119" s="9" t="s">
        <v>5018</v>
      </c>
      <c r="E4119" s="9" t="s">
        <v>5289</v>
      </c>
      <c r="F4119" s="9">
        <v>1</v>
      </c>
      <c r="G4119" s="9">
        <v>10076</v>
      </c>
      <c r="H4119" s="9" t="s">
        <v>5289</v>
      </c>
      <c r="I4119" s="9" t="s">
        <v>7456</v>
      </c>
      <c r="J4119" s="9">
        <v>120</v>
      </c>
      <c r="K4119" s="9" t="s">
        <v>7488</v>
      </c>
      <c r="L4119" s="9" t="s">
        <v>7510</v>
      </c>
      <c r="M4119" s="9">
        <v>882.69</v>
      </c>
      <c r="N4119" s="9">
        <v>429.45</v>
      </c>
      <c r="O4119" s="9">
        <v>1</v>
      </c>
      <c r="P4119" s="9"/>
      <c r="Q4119" s="9">
        <v>1055</v>
      </c>
      <c r="R4119" s="9">
        <v>4</v>
      </c>
    </row>
    <row r="4120" spans="1:18" x14ac:dyDescent="0.3">
      <c r="A4120" s="9">
        <v>1979</v>
      </c>
      <c r="B4120" s="9" t="s">
        <v>4136</v>
      </c>
      <c r="C4120" s="9">
        <v>67</v>
      </c>
      <c r="D4120" s="9" t="s">
        <v>5018</v>
      </c>
      <c r="E4120" s="9" t="s">
        <v>5062</v>
      </c>
      <c r="F4120" s="9">
        <v>0</v>
      </c>
      <c r="G4120" s="9">
        <v>13410</v>
      </c>
      <c r="H4120" s="9" t="s">
        <v>5062</v>
      </c>
      <c r="I4120" s="9" t="s">
        <v>7457</v>
      </c>
      <c r="J4120" s="9">
        <v>146</v>
      </c>
      <c r="K4120" s="9" t="s">
        <v>7505</v>
      </c>
      <c r="L4120" s="9" t="s">
        <v>7509</v>
      </c>
      <c r="M4120" s="9">
        <v>180.07</v>
      </c>
      <c r="N4120" s="9">
        <v>123.39</v>
      </c>
      <c r="O4120" s="9">
        <v>2</v>
      </c>
      <c r="P4120" s="9"/>
      <c r="Q4120" s="9">
        <v>474</v>
      </c>
      <c r="R4120" s="9">
        <v>4</v>
      </c>
    </row>
    <row r="4121" spans="1:18" x14ac:dyDescent="0.3">
      <c r="A4121" s="9">
        <v>1403</v>
      </c>
      <c r="B4121" s="9" t="s">
        <v>4137</v>
      </c>
      <c r="C4121" s="9">
        <v>24</v>
      </c>
      <c r="D4121" s="9" t="s">
        <v>5022</v>
      </c>
      <c r="E4121" s="9" t="s">
        <v>5743</v>
      </c>
      <c r="F4121" s="9">
        <v>1</v>
      </c>
      <c r="G4121" s="9">
        <v>10408</v>
      </c>
      <c r="H4121" s="9" t="s">
        <v>5743</v>
      </c>
      <c r="I4121" s="9" t="s">
        <v>7456</v>
      </c>
      <c r="J4121" s="9">
        <v>113</v>
      </c>
      <c r="K4121" s="9" t="s">
        <v>7460</v>
      </c>
      <c r="L4121" s="9" t="s">
        <v>7510</v>
      </c>
      <c r="M4121" s="9">
        <v>1340.62</v>
      </c>
      <c r="N4121" s="9">
        <v>643.20000000000005</v>
      </c>
      <c r="O4121" s="9">
        <v>2</v>
      </c>
      <c r="P4121" s="9">
        <v>0.05</v>
      </c>
      <c r="Q4121" s="9">
        <v>1302</v>
      </c>
      <c r="R4121" s="9">
        <v>5</v>
      </c>
    </row>
    <row r="4122" spans="1:18" x14ac:dyDescent="0.3">
      <c r="A4122" s="9">
        <v>1628</v>
      </c>
      <c r="B4122" s="9" t="s">
        <v>4138</v>
      </c>
      <c r="C4122" s="9">
        <v>53</v>
      </c>
      <c r="D4122" s="9" t="s">
        <v>5021</v>
      </c>
      <c r="E4122" s="9" t="s">
        <v>6146</v>
      </c>
      <c r="F4122" s="9">
        <v>0</v>
      </c>
      <c r="G4122" s="9">
        <v>12441</v>
      </c>
      <c r="H4122" s="9" t="s">
        <v>6146</v>
      </c>
      <c r="I4122" s="9" t="s">
        <v>7457</v>
      </c>
      <c r="J4122" s="9">
        <v>144</v>
      </c>
      <c r="K4122" s="9" t="s">
        <v>7462</v>
      </c>
      <c r="L4122" s="9" t="s">
        <v>7507</v>
      </c>
      <c r="M4122" s="9">
        <v>1450.17</v>
      </c>
      <c r="N4122" s="9">
        <v>658.9</v>
      </c>
      <c r="O4122" s="9">
        <v>4</v>
      </c>
      <c r="P4122" s="9"/>
      <c r="Q4122" s="9">
        <v>344</v>
      </c>
      <c r="R4122" s="9">
        <v>6</v>
      </c>
    </row>
    <row r="4123" spans="1:18" x14ac:dyDescent="0.3">
      <c r="A4123" s="9">
        <v>2382</v>
      </c>
      <c r="B4123" s="9" t="s">
        <v>4139</v>
      </c>
      <c r="C4123" s="9">
        <v>16</v>
      </c>
      <c r="D4123" s="9" t="s">
        <v>5021</v>
      </c>
      <c r="E4123" s="9" t="s">
        <v>6693</v>
      </c>
      <c r="F4123" s="9">
        <v>1</v>
      </c>
      <c r="G4123" s="9">
        <v>13918</v>
      </c>
      <c r="H4123" s="9" t="s">
        <v>6693</v>
      </c>
      <c r="I4123" s="9" t="s">
        <v>7455</v>
      </c>
      <c r="J4123" s="9">
        <v>124</v>
      </c>
      <c r="K4123" s="9" t="s">
        <v>7497</v>
      </c>
      <c r="L4123" s="9" t="s">
        <v>7507</v>
      </c>
      <c r="M4123" s="9">
        <v>343.43</v>
      </c>
      <c r="N4123" s="9">
        <v>230.04</v>
      </c>
      <c r="O4123" s="9">
        <v>3</v>
      </c>
      <c r="P4123" s="9"/>
      <c r="Q4123" s="9">
        <v>907</v>
      </c>
      <c r="R4123" s="9">
        <v>6</v>
      </c>
    </row>
    <row r="4124" spans="1:18" x14ac:dyDescent="0.3">
      <c r="A4124" s="9">
        <v>1717</v>
      </c>
      <c r="B4124" s="9" t="s">
        <v>4140</v>
      </c>
      <c r="C4124" s="9">
        <v>33</v>
      </c>
      <c r="D4124" s="9" t="s">
        <v>5020</v>
      </c>
      <c r="E4124" s="9" t="s">
        <v>5643</v>
      </c>
      <c r="F4124" s="9">
        <v>1</v>
      </c>
      <c r="G4124" s="9">
        <v>12267</v>
      </c>
      <c r="H4124" s="9" t="s">
        <v>5643</v>
      </c>
      <c r="I4124" s="9" t="s">
        <v>7457</v>
      </c>
      <c r="J4124" s="9">
        <v>141</v>
      </c>
      <c r="K4124" s="9" t="s">
        <v>7490</v>
      </c>
      <c r="L4124" s="9" t="s">
        <v>7507</v>
      </c>
      <c r="M4124" s="9">
        <v>1071.73</v>
      </c>
      <c r="N4124" s="9">
        <v>456.5</v>
      </c>
      <c r="O4124" s="9">
        <v>1</v>
      </c>
      <c r="P4124" s="9"/>
      <c r="Q4124" s="9">
        <v>873</v>
      </c>
      <c r="R4124" s="9">
        <v>3</v>
      </c>
    </row>
    <row r="4125" spans="1:18" x14ac:dyDescent="0.3">
      <c r="A4125" s="9">
        <v>2040</v>
      </c>
      <c r="B4125" s="9" t="s">
        <v>4141</v>
      </c>
      <c r="C4125" s="9">
        <v>40</v>
      </c>
      <c r="D4125" s="9" t="s">
        <v>5022</v>
      </c>
      <c r="E4125" s="9" t="s">
        <v>7259</v>
      </c>
      <c r="F4125" s="9">
        <v>1</v>
      </c>
      <c r="G4125" s="9">
        <v>10743</v>
      </c>
      <c r="H4125" s="9" t="s">
        <v>7259</v>
      </c>
      <c r="I4125" s="9" t="s">
        <v>7455</v>
      </c>
      <c r="J4125" s="9">
        <v>103</v>
      </c>
      <c r="K4125" s="9" t="s">
        <v>7472</v>
      </c>
      <c r="L4125" s="9" t="s">
        <v>7509</v>
      </c>
      <c r="M4125" s="9">
        <v>1270.81</v>
      </c>
      <c r="N4125" s="9">
        <v>607.54999999999995</v>
      </c>
      <c r="O4125" s="9">
        <v>2</v>
      </c>
      <c r="P4125" s="9"/>
      <c r="Q4125" s="9">
        <v>935</v>
      </c>
      <c r="R4125" s="9">
        <v>5</v>
      </c>
    </row>
    <row r="4126" spans="1:18" x14ac:dyDescent="0.3">
      <c r="A4126" s="9">
        <v>1273</v>
      </c>
      <c r="B4126" s="9" t="s">
        <v>4142</v>
      </c>
      <c r="C4126" s="9">
        <v>31</v>
      </c>
      <c r="D4126" s="9" t="s">
        <v>5021</v>
      </c>
      <c r="E4126" s="9" t="s">
        <v>5308</v>
      </c>
      <c r="F4126" s="9">
        <v>0</v>
      </c>
      <c r="G4126" s="9">
        <v>10432</v>
      </c>
      <c r="H4126" s="9" t="s">
        <v>5308</v>
      </c>
      <c r="I4126" s="9" t="s">
        <v>7455</v>
      </c>
      <c r="J4126" s="9">
        <v>143</v>
      </c>
      <c r="K4126" s="9" t="s">
        <v>7475</v>
      </c>
      <c r="L4126" s="9" t="s">
        <v>7507</v>
      </c>
      <c r="M4126" s="9">
        <v>832.77</v>
      </c>
      <c r="N4126" s="9">
        <v>442.81</v>
      </c>
      <c r="O4126" s="9">
        <v>1</v>
      </c>
      <c r="P4126" s="9"/>
      <c r="Q4126" s="9">
        <v>746</v>
      </c>
      <c r="R4126" s="9">
        <v>4</v>
      </c>
    </row>
    <row r="4127" spans="1:18" x14ac:dyDescent="0.3">
      <c r="A4127" s="9">
        <v>1684</v>
      </c>
      <c r="B4127" s="9" t="s">
        <v>4143</v>
      </c>
      <c r="C4127" s="9">
        <v>37</v>
      </c>
      <c r="D4127" s="9" t="s">
        <v>5020</v>
      </c>
      <c r="E4127" s="9" t="s">
        <v>5732</v>
      </c>
      <c r="F4127" s="9">
        <v>0</v>
      </c>
      <c r="G4127" s="9">
        <v>12853</v>
      </c>
      <c r="H4127" s="9" t="s">
        <v>5732</v>
      </c>
      <c r="I4127" s="9" t="s">
        <v>7456</v>
      </c>
      <c r="J4127" s="9">
        <v>110</v>
      </c>
      <c r="K4127" s="9" t="s">
        <v>7493</v>
      </c>
      <c r="L4127" s="9" t="s">
        <v>7508</v>
      </c>
      <c r="M4127" s="9">
        <v>518.82000000000005</v>
      </c>
      <c r="N4127" s="9">
        <v>300.14999999999998</v>
      </c>
      <c r="O4127" s="9">
        <v>2</v>
      </c>
      <c r="P4127" s="9"/>
      <c r="Q4127" s="9">
        <v>367</v>
      </c>
      <c r="R4127" s="9">
        <v>7</v>
      </c>
    </row>
    <row r="4128" spans="1:18" x14ac:dyDescent="0.3">
      <c r="A4128" s="9">
        <v>1115</v>
      </c>
      <c r="B4128" s="9" t="s">
        <v>4144</v>
      </c>
      <c r="C4128" s="9">
        <v>37</v>
      </c>
      <c r="D4128" s="9" t="s">
        <v>5021</v>
      </c>
      <c r="E4128" s="9" t="s">
        <v>5815</v>
      </c>
      <c r="F4128" s="9">
        <v>0</v>
      </c>
      <c r="G4128" s="9">
        <v>11478</v>
      </c>
      <c r="H4128" s="9" t="s">
        <v>5815</v>
      </c>
      <c r="I4128" s="9" t="s">
        <v>7455</v>
      </c>
      <c r="J4128" s="9">
        <v>101</v>
      </c>
      <c r="K4128" s="9" t="s">
        <v>7478</v>
      </c>
      <c r="L4128" s="9" t="s">
        <v>7509</v>
      </c>
      <c r="M4128" s="9">
        <v>743.91</v>
      </c>
      <c r="N4128" s="9">
        <v>370.69</v>
      </c>
      <c r="O4128" s="9">
        <v>5</v>
      </c>
      <c r="P4128" s="9"/>
      <c r="Q4128" s="9">
        <v>471</v>
      </c>
      <c r="R4128" s="9">
        <v>5</v>
      </c>
    </row>
    <row r="4129" spans="1:18" x14ac:dyDescent="0.3">
      <c r="A4129" s="9">
        <v>1860</v>
      </c>
      <c r="B4129" s="9" t="s">
        <v>4145</v>
      </c>
      <c r="C4129" s="9">
        <v>52</v>
      </c>
      <c r="D4129" s="9" t="s">
        <v>5020</v>
      </c>
      <c r="E4129" s="9" t="s">
        <v>6227</v>
      </c>
      <c r="F4129" s="9">
        <v>1</v>
      </c>
      <c r="G4129" s="9">
        <v>11677</v>
      </c>
      <c r="H4129" s="9" t="s">
        <v>6227</v>
      </c>
      <c r="I4129" s="9" t="s">
        <v>7455</v>
      </c>
      <c r="J4129" s="9">
        <v>149</v>
      </c>
      <c r="K4129" s="9" t="s">
        <v>7467</v>
      </c>
      <c r="L4129" s="9" t="s">
        <v>7510</v>
      </c>
      <c r="M4129" s="9">
        <v>792.79</v>
      </c>
      <c r="N4129" s="9">
        <v>435.14</v>
      </c>
      <c r="O4129" s="9">
        <v>5</v>
      </c>
      <c r="P4129" s="9"/>
      <c r="Q4129" s="9">
        <v>1094</v>
      </c>
      <c r="R4129" s="9">
        <v>3</v>
      </c>
    </row>
    <row r="4130" spans="1:18" x14ac:dyDescent="0.3">
      <c r="A4130" s="9">
        <v>1692</v>
      </c>
      <c r="B4130" s="9" t="s">
        <v>4146</v>
      </c>
      <c r="C4130" s="9">
        <v>8</v>
      </c>
      <c r="D4130" s="9" t="s">
        <v>5021</v>
      </c>
      <c r="E4130" s="9" t="s">
        <v>5878</v>
      </c>
      <c r="F4130" s="9">
        <v>0</v>
      </c>
      <c r="G4130" s="9">
        <v>13834</v>
      </c>
      <c r="H4130" s="9" t="s">
        <v>5878</v>
      </c>
      <c r="I4130" s="9" t="s">
        <v>7457</v>
      </c>
      <c r="J4130" s="9">
        <v>113</v>
      </c>
      <c r="K4130" s="9" t="s">
        <v>7460</v>
      </c>
      <c r="L4130" s="9" t="s">
        <v>7507</v>
      </c>
      <c r="M4130" s="9">
        <v>630.91999999999996</v>
      </c>
      <c r="N4130" s="9">
        <v>290</v>
      </c>
      <c r="O4130" s="9">
        <v>1</v>
      </c>
      <c r="P4130" s="9"/>
      <c r="Q4130" s="9">
        <v>493</v>
      </c>
      <c r="R4130" s="9">
        <v>4</v>
      </c>
    </row>
    <row r="4131" spans="1:18" x14ac:dyDescent="0.3">
      <c r="A4131" s="9">
        <v>2114</v>
      </c>
      <c r="B4131" s="9" t="s">
        <v>4147</v>
      </c>
      <c r="C4131" s="9">
        <v>31</v>
      </c>
      <c r="D4131" s="9" t="s">
        <v>5023</v>
      </c>
      <c r="E4131" s="9" t="s">
        <v>6239</v>
      </c>
      <c r="F4131" s="9">
        <v>1</v>
      </c>
      <c r="G4131" s="9">
        <v>13997</v>
      </c>
      <c r="H4131" s="9" t="s">
        <v>6239</v>
      </c>
      <c r="I4131" s="9" t="s">
        <v>7456</v>
      </c>
      <c r="J4131" s="9">
        <v>114</v>
      </c>
      <c r="K4131" s="9" t="s">
        <v>7463</v>
      </c>
      <c r="L4131" s="9" t="s">
        <v>7508</v>
      </c>
      <c r="M4131" s="9">
        <v>1398.27</v>
      </c>
      <c r="N4131" s="9">
        <v>800.21</v>
      </c>
      <c r="O4131" s="9">
        <v>4</v>
      </c>
      <c r="P4131" s="9">
        <v>0.05</v>
      </c>
      <c r="Q4131" s="9">
        <v>902</v>
      </c>
      <c r="R4131" s="9">
        <v>3</v>
      </c>
    </row>
    <row r="4132" spans="1:18" x14ac:dyDescent="0.3">
      <c r="A4132" s="9">
        <v>2105</v>
      </c>
      <c r="B4132" s="9" t="s">
        <v>4148</v>
      </c>
      <c r="C4132" s="9">
        <v>58</v>
      </c>
      <c r="D4132" s="9" t="s">
        <v>5020</v>
      </c>
      <c r="E4132" s="9" t="s">
        <v>5449</v>
      </c>
      <c r="F4132" s="9">
        <v>1</v>
      </c>
      <c r="G4132" s="9">
        <v>11831</v>
      </c>
      <c r="H4132" s="9" t="s">
        <v>5449</v>
      </c>
      <c r="I4132" s="9" t="s">
        <v>7456</v>
      </c>
      <c r="J4132" s="9">
        <v>133</v>
      </c>
      <c r="K4132" s="9" t="s">
        <v>7498</v>
      </c>
      <c r="L4132" s="9" t="s">
        <v>7508</v>
      </c>
      <c r="M4132" s="9">
        <v>1128.6300000000001</v>
      </c>
      <c r="N4132" s="9">
        <v>589.53</v>
      </c>
      <c r="O4132" s="9">
        <v>4</v>
      </c>
      <c r="P4132" s="9"/>
      <c r="Q4132" s="9">
        <v>846</v>
      </c>
      <c r="R4132" s="9">
        <v>3</v>
      </c>
    </row>
    <row r="4133" spans="1:18" x14ac:dyDescent="0.3">
      <c r="A4133" s="9">
        <v>1323</v>
      </c>
      <c r="B4133" s="9" t="s">
        <v>4149</v>
      </c>
      <c r="C4133" s="9">
        <v>48</v>
      </c>
      <c r="D4133" s="9" t="s">
        <v>5023</v>
      </c>
      <c r="E4133" s="9" t="s">
        <v>7260</v>
      </c>
      <c r="F4133" s="9">
        <v>0</v>
      </c>
      <c r="G4133" s="9">
        <v>13211</v>
      </c>
      <c r="H4133" s="9" t="s">
        <v>7260</v>
      </c>
      <c r="I4133" s="9" t="s">
        <v>7456</v>
      </c>
      <c r="J4133" s="9">
        <v>102</v>
      </c>
      <c r="K4133" s="9" t="s">
        <v>7494</v>
      </c>
      <c r="L4133" s="9" t="s">
        <v>7509</v>
      </c>
      <c r="M4133" s="9">
        <v>399.89</v>
      </c>
      <c r="N4133" s="9">
        <v>261.83999999999997</v>
      </c>
      <c r="O4133" s="9">
        <v>2</v>
      </c>
      <c r="P4133" s="9"/>
      <c r="Q4133" s="9">
        <v>386</v>
      </c>
      <c r="R4133" s="9">
        <v>4</v>
      </c>
    </row>
    <row r="4134" spans="1:18" x14ac:dyDescent="0.3">
      <c r="A4134" s="9">
        <v>1960</v>
      </c>
      <c r="B4134" s="9" t="s">
        <v>4150</v>
      </c>
      <c r="C4134" s="9">
        <v>59</v>
      </c>
      <c r="D4134" s="9" t="s">
        <v>5023</v>
      </c>
      <c r="E4134" s="9" t="s">
        <v>5221</v>
      </c>
      <c r="F4134" s="9">
        <v>1</v>
      </c>
      <c r="G4134" s="9">
        <v>10987</v>
      </c>
      <c r="H4134" s="9" t="s">
        <v>5221</v>
      </c>
      <c r="I4134" s="9" t="s">
        <v>7455</v>
      </c>
      <c r="J4134" s="9">
        <v>102</v>
      </c>
      <c r="K4134" s="9" t="s">
        <v>7494</v>
      </c>
      <c r="L4134" s="9" t="s">
        <v>7508</v>
      </c>
      <c r="M4134" s="9">
        <v>899.06</v>
      </c>
      <c r="N4134" s="9"/>
      <c r="O4134" s="9">
        <v>5</v>
      </c>
      <c r="P4134" s="9"/>
      <c r="Q4134" s="9">
        <v>784</v>
      </c>
      <c r="R4134" s="9">
        <v>2</v>
      </c>
    </row>
    <row r="4135" spans="1:18" x14ac:dyDescent="0.3">
      <c r="A4135" s="9">
        <v>1113</v>
      </c>
      <c r="B4135" s="9" t="s">
        <v>4151</v>
      </c>
      <c r="C4135" s="9">
        <v>51</v>
      </c>
      <c r="D4135" s="9" t="s">
        <v>5023</v>
      </c>
      <c r="E4135" s="9" t="s">
        <v>5350</v>
      </c>
      <c r="F4135" s="9">
        <v>0</v>
      </c>
      <c r="G4135" s="9">
        <v>11521</v>
      </c>
      <c r="H4135" s="9" t="s">
        <v>5350</v>
      </c>
      <c r="I4135" s="9" t="s">
        <v>7455</v>
      </c>
      <c r="J4135" s="9">
        <v>139</v>
      </c>
      <c r="K4135" s="9" t="s">
        <v>7486</v>
      </c>
      <c r="L4135" s="9" t="s">
        <v>7509</v>
      </c>
      <c r="M4135" s="9">
        <v>1048.5999999999999</v>
      </c>
      <c r="N4135" s="9">
        <v>559.05999999999995</v>
      </c>
      <c r="O4135" s="9">
        <v>5</v>
      </c>
      <c r="P4135" s="9"/>
      <c r="Q4135" s="9">
        <v>423</v>
      </c>
      <c r="R4135" s="9">
        <v>5</v>
      </c>
    </row>
    <row r="4136" spans="1:18" x14ac:dyDescent="0.3">
      <c r="A4136" s="9">
        <v>2081</v>
      </c>
      <c r="B4136" s="9" t="s">
        <v>4152</v>
      </c>
      <c r="C4136" s="9">
        <v>23</v>
      </c>
      <c r="D4136" s="9" t="s">
        <v>5023</v>
      </c>
      <c r="E4136" s="9" t="s">
        <v>7261</v>
      </c>
      <c r="F4136" s="9">
        <v>0</v>
      </c>
      <c r="G4136" s="9">
        <v>12701</v>
      </c>
      <c r="H4136" s="9" t="s">
        <v>7261</v>
      </c>
      <c r="I4136" s="9" t="s">
        <v>7457</v>
      </c>
      <c r="J4136" s="9">
        <v>141</v>
      </c>
      <c r="K4136" s="9" t="s">
        <v>7490</v>
      </c>
      <c r="L4136" s="9" t="s">
        <v>7509</v>
      </c>
      <c r="M4136" s="9">
        <v>253.23</v>
      </c>
      <c r="N4136" s="9">
        <v>146.28</v>
      </c>
      <c r="O4136" s="9">
        <v>1</v>
      </c>
      <c r="P4136" s="9"/>
      <c r="Q4136" s="9">
        <v>412</v>
      </c>
      <c r="R4136" s="9">
        <v>4</v>
      </c>
    </row>
    <row r="4137" spans="1:18" x14ac:dyDescent="0.3">
      <c r="A4137" s="9">
        <v>1153</v>
      </c>
      <c r="B4137" s="9" t="s">
        <v>4153</v>
      </c>
      <c r="C4137" s="9">
        <v>49</v>
      </c>
      <c r="D4137" s="9" t="s">
        <v>5019</v>
      </c>
      <c r="E4137" s="9" t="s">
        <v>5339</v>
      </c>
      <c r="F4137" s="9">
        <v>0</v>
      </c>
      <c r="G4137" s="9">
        <v>13712</v>
      </c>
      <c r="H4137" s="9" t="s">
        <v>5339</v>
      </c>
      <c r="I4137" s="9" t="s">
        <v>7456</v>
      </c>
      <c r="J4137" s="9">
        <v>131</v>
      </c>
      <c r="K4137" s="9" t="s">
        <v>7504</v>
      </c>
      <c r="L4137" s="9" t="s">
        <v>7509</v>
      </c>
      <c r="M4137" s="9">
        <v>569.72</v>
      </c>
      <c r="N4137" s="9"/>
      <c r="O4137" s="9">
        <v>1</v>
      </c>
      <c r="P4137" s="9"/>
      <c r="Q4137" s="9">
        <v>423</v>
      </c>
      <c r="R4137" s="9">
        <v>8</v>
      </c>
    </row>
    <row r="4138" spans="1:18" x14ac:dyDescent="0.3">
      <c r="A4138" s="9">
        <v>2427</v>
      </c>
      <c r="B4138" s="9" t="s">
        <v>4154</v>
      </c>
      <c r="C4138" s="9">
        <v>41</v>
      </c>
      <c r="D4138" s="9" t="s">
        <v>5022</v>
      </c>
      <c r="E4138" s="9" t="s">
        <v>5858</v>
      </c>
      <c r="F4138" s="9">
        <v>0</v>
      </c>
      <c r="G4138" s="9">
        <v>13907</v>
      </c>
      <c r="H4138" s="9" t="s">
        <v>5858</v>
      </c>
      <c r="I4138" s="9" t="s">
        <v>7456</v>
      </c>
      <c r="J4138" s="9">
        <v>104</v>
      </c>
      <c r="K4138" s="9" t="s">
        <v>7499</v>
      </c>
      <c r="L4138" s="9" t="s">
        <v>7510</v>
      </c>
      <c r="M4138" s="9">
        <v>1363.05</v>
      </c>
      <c r="N4138" s="9">
        <v>609.34</v>
      </c>
      <c r="O4138" s="9">
        <v>4</v>
      </c>
      <c r="P4138" s="9"/>
      <c r="Q4138" s="9">
        <v>422</v>
      </c>
      <c r="R4138" s="9">
        <v>1</v>
      </c>
    </row>
    <row r="4139" spans="1:18" x14ac:dyDescent="0.3">
      <c r="A4139" s="9">
        <v>2289</v>
      </c>
      <c r="B4139" s="9" t="s">
        <v>4155</v>
      </c>
      <c r="C4139" s="9">
        <v>74</v>
      </c>
      <c r="D4139" s="9" t="s">
        <v>5018</v>
      </c>
      <c r="E4139" s="9" t="s">
        <v>6180</v>
      </c>
      <c r="F4139" s="9">
        <v>0</v>
      </c>
      <c r="G4139" s="9">
        <v>12864</v>
      </c>
      <c r="H4139" s="9" t="s">
        <v>6180</v>
      </c>
      <c r="I4139" s="9" t="s">
        <v>7455</v>
      </c>
      <c r="J4139" s="9">
        <v>134</v>
      </c>
      <c r="K4139" s="9" t="s">
        <v>7482</v>
      </c>
      <c r="L4139" s="9" t="s">
        <v>7510</v>
      </c>
      <c r="M4139" s="9">
        <v>872.4</v>
      </c>
      <c r="N4139" s="9">
        <v>555.78</v>
      </c>
      <c r="O4139" s="9">
        <v>4</v>
      </c>
      <c r="P4139" s="9"/>
      <c r="Q4139" s="9">
        <v>639</v>
      </c>
      <c r="R4139" s="9">
        <v>2</v>
      </c>
    </row>
    <row r="4140" spans="1:18" x14ac:dyDescent="0.3">
      <c r="A4140" s="9">
        <v>1314</v>
      </c>
      <c r="B4140" s="9" t="s">
        <v>4156</v>
      </c>
      <c r="C4140" s="9">
        <v>52</v>
      </c>
      <c r="D4140" s="9" t="s">
        <v>5019</v>
      </c>
      <c r="E4140" s="9" t="s">
        <v>6783</v>
      </c>
      <c r="F4140" s="9">
        <v>0</v>
      </c>
      <c r="G4140" s="9">
        <v>11553</v>
      </c>
      <c r="H4140" s="9" t="s">
        <v>6783</v>
      </c>
      <c r="I4140" s="9" t="s">
        <v>7457</v>
      </c>
      <c r="J4140" s="9">
        <v>119</v>
      </c>
      <c r="K4140" s="9" t="s">
        <v>7459</v>
      </c>
      <c r="L4140" s="9" t="s">
        <v>7508</v>
      </c>
      <c r="M4140" s="9">
        <v>364.65</v>
      </c>
      <c r="N4140" s="9">
        <v>175.77</v>
      </c>
      <c r="O4140" s="9">
        <v>4</v>
      </c>
      <c r="P4140" s="9">
        <v>0.1</v>
      </c>
      <c r="Q4140" s="9">
        <v>384</v>
      </c>
      <c r="R4140" s="9">
        <v>2</v>
      </c>
    </row>
    <row r="4141" spans="1:18" x14ac:dyDescent="0.3">
      <c r="A4141" s="9">
        <v>2064</v>
      </c>
      <c r="B4141" s="9" t="s">
        <v>4157</v>
      </c>
      <c r="C4141" s="9">
        <v>47</v>
      </c>
      <c r="D4141" s="9" t="s">
        <v>5021</v>
      </c>
      <c r="E4141" s="9" t="s">
        <v>6989</v>
      </c>
      <c r="F4141" s="9">
        <v>0</v>
      </c>
      <c r="G4141" s="9">
        <v>10754</v>
      </c>
      <c r="H4141" s="9" t="s">
        <v>6989</v>
      </c>
      <c r="I4141" s="9" t="s">
        <v>7455</v>
      </c>
      <c r="J4141" s="9">
        <v>137</v>
      </c>
      <c r="K4141" s="9" t="s">
        <v>7484</v>
      </c>
      <c r="L4141" s="9" t="s">
        <v>7510</v>
      </c>
      <c r="M4141" s="9">
        <v>228.04</v>
      </c>
      <c r="N4141" s="9">
        <v>138.06</v>
      </c>
      <c r="O4141" s="9">
        <v>3</v>
      </c>
      <c r="P4141" s="9">
        <v>0.1</v>
      </c>
      <c r="Q4141" s="9">
        <v>400</v>
      </c>
      <c r="R4141" s="9">
        <v>5</v>
      </c>
    </row>
    <row r="4142" spans="1:18" x14ac:dyDescent="0.3">
      <c r="A4142" s="9">
        <v>1104</v>
      </c>
      <c r="B4142" s="9" t="s">
        <v>4158</v>
      </c>
      <c r="C4142" s="9">
        <v>50</v>
      </c>
      <c r="D4142" s="9" t="s">
        <v>5021</v>
      </c>
      <c r="E4142" s="9" t="s">
        <v>5659</v>
      </c>
      <c r="F4142" s="9">
        <v>0</v>
      </c>
      <c r="G4142" s="9">
        <v>10675</v>
      </c>
      <c r="H4142" s="9" t="s">
        <v>5659</v>
      </c>
      <c r="I4142" s="9" t="s">
        <v>7456</v>
      </c>
      <c r="J4142" s="9">
        <v>109</v>
      </c>
      <c r="K4142" s="9" t="s">
        <v>7466</v>
      </c>
      <c r="L4142" s="9" t="s">
        <v>7509</v>
      </c>
      <c r="M4142" s="9">
        <v>801.43</v>
      </c>
      <c r="N4142" s="9">
        <v>344</v>
      </c>
      <c r="O4142" s="9">
        <v>5</v>
      </c>
      <c r="P4142" s="9"/>
      <c r="Q4142" s="9">
        <v>592</v>
      </c>
      <c r="R4142" s="9">
        <v>4</v>
      </c>
    </row>
    <row r="4143" spans="1:18" x14ac:dyDescent="0.3">
      <c r="A4143" s="9">
        <v>2216</v>
      </c>
      <c r="B4143" s="9" t="s">
        <v>4159</v>
      </c>
      <c r="C4143" s="9">
        <v>47</v>
      </c>
      <c r="D4143" s="9" t="s">
        <v>5022</v>
      </c>
      <c r="E4143" s="9" t="s">
        <v>5697</v>
      </c>
      <c r="F4143" s="9">
        <v>1</v>
      </c>
      <c r="G4143" s="9">
        <v>10831</v>
      </c>
      <c r="H4143" s="9" t="s">
        <v>5697</v>
      </c>
      <c r="I4143" s="9" t="s">
        <v>7455</v>
      </c>
      <c r="J4143" s="9">
        <v>124</v>
      </c>
      <c r="K4143" s="9" t="s">
        <v>7497</v>
      </c>
      <c r="L4143" s="9" t="s">
        <v>7511</v>
      </c>
      <c r="M4143" s="9">
        <v>844.14</v>
      </c>
      <c r="N4143" s="9">
        <v>545.78</v>
      </c>
      <c r="O4143" s="9">
        <v>5</v>
      </c>
      <c r="P4143" s="9"/>
      <c r="Q4143" s="9">
        <v>858</v>
      </c>
      <c r="R4143" s="9">
        <v>3</v>
      </c>
    </row>
    <row r="4144" spans="1:18" x14ac:dyDescent="0.3">
      <c r="A4144" s="9">
        <v>2424</v>
      </c>
      <c r="B4144" s="9" t="s">
        <v>4160</v>
      </c>
      <c r="C4144" s="9">
        <v>46</v>
      </c>
      <c r="D4144" s="9" t="s">
        <v>5018</v>
      </c>
      <c r="E4144" s="9" t="s">
        <v>5063</v>
      </c>
      <c r="F4144" s="9">
        <v>0</v>
      </c>
      <c r="G4144" s="9">
        <v>11119</v>
      </c>
      <c r="H4144" s="9" t="s">
        <v>5063</v>
      </c>
      <c r="I4144" s="9" t="s">
        <v>7457</v>
      </c>
      <c r="J4144" s="9">
        <v>113</v>
      </c>
      <c r="K4144" s="9" t="s">
        <v>7460</v>
      </c>
      <c r="L4144" s="9" t="s">
        <v>7510</v>
      </c>
      <c r="M4144" s="9">
        <v>534.9</v>
      </c>
      <c r="N4144" s="9">
        <v>372.54</v>
      </c>
      <c r="O4144" s="9">
        <v>1</v>
      </c>
      <c r="P4144" s="9"/>
      <c r="Q4144" s="9">
        <v>575</v>
      </c>
      <c r="R4144" s="9">
        <v>6</v>
      </c>
    </row>
    <row r="4145" spans="1:18" x14ac:dyDescent="0.3">
      <c r="A4145" s="9">
        <v>2301</v>
      </c>
      <c r="B4145" s="9" t="s">
        <v>4161</v>
      </c>
      <c r="C4145" s="9">
        <v>36</v>
      </c>
      <c r="D4145" s="9" t="s">
        <v>5018</v>
      </c>
      <c r="E4145" s="9" t="s">
        <v>6170</v>
      </c>
      <c r="F4145" s="9">
        <v>1</v>
      </c>
      <c r="G4145" s="9">
        <v>10027</v>
      </c>
      <c r="H4145" s="9" t="s">
        <v>6170</v>
      </c>
      <c r="I4145" s="9" t="s">
        <v>7457</v>
      </c>
      <c r="J4145" s="9">
        <v>144</v>
      </c>
      <c r="K4145" s="9" t="s">
        <v>7462</v>
      </c>
      <c r="L4145" s="9" t="s">
        <v>7508</v>
      </c>
      <c r="M4145" s="9">
        <v>964.1</v>
      </c>
      <c r="N4145" s="9">
        <v>493.72</v>
      </c>
      <c r="O4145" s="9">
        <v>5</v>
      </c>
      <c r="P4145" s="9">
        <v>0.1</v>
      </c>
      <c r="Q4145" s="9">
        <v>781</v>
      </c>
      <c r="R4145" s="9">
        <v>3</v>
      </c>
    </row>
    <row r="4146" spans="1:18" x14ac:dyDescent="0.3">
      <c r="A4146" s="9">
        <v>1353</v>
      </c>
      <c r="B4146" s="9" t="s">
        <v>4162</v>
      </c>
      <c r="C4146" s="9">
        <v>48</v>
      </c>
      <c r="D4146" s="9" t="s">
        <v>5018</v>
      </c>
      <c r="E4146" s="9" t="s">
        <v>6257</v>
      </c>
      <c r="F4146" s="9">
        <v>0</v>
      </c>
      <c r="G4146" s="9">
        <v>13035</v>
      </c>
      <c r="H4146" s="9" t="s">
        <v>6257</v>
      </c>
      <c r="I4146" s="9" t="s">
        <v>7455</v>
      </c>
      <c r="J4146" s="9">
        <v>130</v>
      </c>
      <c r="K4146" s="9" t="s">
        <v>7487</v>
      </c>
      <c r="L4146" s="9" t="s">
        <v>7511</v>
      </c>
      <c r="M4146" s="9">
        <v>149.59</v>
      </c>
      <c r="N4146" s="9">
        <v>82.52</v>
      </c>
      <c r="O4146" s="9">
        <v>1</v>
      </c>
      <c r="P4146" s="9">
        <v>0.2</v>
      </c>
      <c r="Q4146" s="9">
        <v>836</v>
      </c>
      <c r="R4146" s="9">
        <v>3</v>
      </c>
    </row>
    <row r="4147" spans="1:18" x14ac:dyDescent="0.3">
      <c r="A4147" s="9">
        <v>2015</v>
      </c>
      <c r="B4147" s="9" t="s">
        <v>4163</v>
      </c>
      <c r="C4147" s="9">
        <v>54</v>
      </c>
      <c r="D4147" s="9" t="s">
        <v>5023</v>
      </c>
      <c r="E4147" s="9" t="s">
        <v>5153</v>
      </c>
      <c r="F4147" s="9">
        <v>0</v>
      </c>
      <c r="G4147" s="9">
        <v>11253</v>
      </c>
      <c r="H4147" s="9" t="s">
        <v>5153</v>
      </c>
      <c r="I4147" s="9" t="s">
        <v>7456</v>
      </c>
      <c r="J4147" s="9">
        <v>119</v>
      </c>
      <c r="K4147" s="9" t="s">
        <v>7459</v>
      </c>
      <c r="L4147" s="9" t="s">
        <v>7510</v>
      </c>
      <c r="M4147" s="9">
        <v>260.45</v>
      </c>
      <c r="N4147" s="9">
        <v>138.77000000000001</v>
      </c>
      <c r="O4147" s="9">
        <v>3</v>
      </c>
      <c r="P4147" s="9"/>
      <c r="Q4147" s="9">
        <v>436</v>
      </c>
      <c r="R4147" s="9">
        <v>3</v>
      </c>
    </row>
    <row r="4148" spans="1:18" x14ac:dyDescent="0.3">
      <c r="A4148" s="9">
        <v>1732</v>
      </c>
      <c r="B4148" s="9" t="s">
        <v>4164</v>
      </c>
      <c r="C4148" s="9">
        <v>-5</v>
      </c>
      <c r="D4148" s="9" t="s">
        <v>5019</v>
      </c>
      <c r="E4148" s="9" t="s">
        <v>7262</v>
      </c>
      <c r="F4148" s="9">
        <v>0</v>
      </c>
      <c r="G4148" s="9">
        <v>10415</v>
      </c>
      <c r="H4148" s="9" t="s">
        <v>7262</v>
      </c>
      <c r="I4148" s="9" t="s">
        <v>7455</v>
      </c>
      <c r="J4148" s="9">
        <v>141</v>
      </c>
      <c r="K4148" s="9" t="s">
        <v>7490</v>
      </c>
      <c r="L4148" s="9" t="s">
        <v>7507</v>
      </c>
      <c r="M4148" s="9">
        <v>842.1</v>
      </c>
      <c r="N4148" s="9">
        <v>562.74</v>
      </c>
      <c r="O4148" s="9">
        <v>4</v>
      </c>
      <c r="P4148" s="9"/>
      <c r="Q4148" s="9">
        <v>371</v>
      </c>
      <c r="R4148" s="9">
        <v>3</v>
      </c>
    </row>
    <row r="4149" spans="1:18" x14ac:dyDescent="0.3">
      <c r="A4149" s="9">
        <v>1708</v>
      </c>
      <c r="B4149" s="9" t="s">
        <v>4165</v>
      </c>
      <c r="C4149" s="9">
        <v>54</v>
      </c>
      <c r="D4149" s="9" t="s">
        <v>5021</v>
      </c>
      <c r="E4149" s="9" t="s">
        <v>5467</v>
      </c>
      <c r="F4149" s="9">
        <v>0</v>
      </c>
      <c r="G4149" s="9">
        <v>13527</v>
      </c>
      <c r="H4149" s="9" t="s">
        <v>5467</v>
      </c>
      <c r="I4149" s="9" t="s">
        <v>7455</v>
      </c>
      <c r="J4149" s="9">
        <v>110</v>
      </c>
      <c r="K4149" s="9" t="s">
        <v>7493</v>
      </c>
      <c r="L4149" s="9" t="s">
        <v>7508</v>
      </c>
      <c r="M4149" s="9">
        <v>139.63</v>
      </c>
      <c r="N4149" s="9">
        <v>56.27</v>
      </c>
      <c r="O4149" s="9">
        <v>3</v>
      </c>
      <c r="P4149" s="9">
        <v>0.05</v>
      </c>
      <c r="Q4149" s="9">
        <v>425</v>
      </c>
      <c r="R4149" s="9">
        <v>6</v>
      </c>
    </row>
    <row r="4150" spans="1:18" x14ac:dyDescent="0.3">
      <c r="A4150" s="9">
        <v>2279</v>
      </c>
      <c r="B4150" s="9" t="s">
        <v>4166</v>
      </c>
      <c r="C4150" s="9">
        <v>62</v>
      </c>
      <c r="D4150" s="9" t="s">
        <v>5019</v>
      </c>
      <c r="E4150" s="9" t="s">
        <v>7263</v>
      </c>
      <c r="F4150" s="9">
        <v>0</v>
      </c>
      <c r="G4150" s="9">
        <v>12072</v>
      </c>
      <c r="H4150" s="9" t="s">
        <v>7263</v>
      </c>
      <c r="I4150" s="9" t="s">
        <v>7457</v>
      </c>
      <c r="J4150" s="9">
        <v>142</v>
      </c>
      <c r="K4150" s="9" t="s">
        <v>7500</v>
      </c>
      <c r="L4150" s="9" t="s">
        <v>7508</v>
      </c>
      <c r="M4150" s="9">
        <v>1327.32</v>
      </c>
      <c r="N4150" s="9">
        <v>791.13</v>
      </c>
      <c r="O4150" s="9">
        <v>4</v>
      </c>
      <c r="P4150" s="9">
        <v>0.1</v>
      </c>
      <c r="Q4150" s="9">
        <v>456</v>
      </c>
      <c r="R4150" s="9">
        <v>4</v>
      </c>
    </row>
    <row r="4151" spans="1:18" x14ac:dyDescent="0.3">
      <c r="A4151" s="9">
        <v>1650</v>
      </c>
      <c r="B4151" s="9" t="s">
        <v>4167</v>
      </c>
      <c r="C4151" s="9">
        <v>56</v>
      </c>
      <c r="D4151" s="9" t="s">
        <v>5019</v>
      </c>
      <c r="E4151" s="9" t="s">
        <v>6507</v>
      </c>
      <c r="F4151" s="9">
        <v>0</v>
      </c>
      <c r="G4151" s="9">
        <v>11710</v>
      </c>
      <c r="H4151" s="9" t="s">
        <v>6507</v>
      </c>
      <c r="I4151" s="9" t="s">
        <v>7455</v>
      </c>
      <c r="J4151" s="9">
        <v>144</v>
      </c>
      <c r="K4151" s="9" t="s">
        <v>7462</v>
      </c>
      <c r="L4151" s="9" t="s">
        <v>7508</v>
      </c>
      <c r="M4151" s="9">
        <v>256.11</v>
      </c>
      <c r="N4151" s="9">
        <v>152.57</v>
      </c>
      <c r="O4151" s="9">
        <v>4</v>
      </c>
      <c r="P4151" s="9"/>
      <c r="Q4151" s="9">
        <v>1016</v>
      </c>
      <c r="R4151" s="9">
        <v>1</v>
      </c>
    </row>
    <row r="4152" spans="1:18" x14ac:dyDescent="0.3">
      <c r="A4152" s="9">
        <v>1823</v>
      </c>
      <c r="B4152" s="9" t="s">
        <v>4168</v>
      </c>
      <c r="C4152" s="9">
        <v>49</v>
      </c>
      <c r="D4152" s="9" t="s">
        <v>5019</v>
      </c>
      <c r="E4152" s="9" t="s">
        <v>7264</v>
      </c>
      <c r="F4152" s="9">
        <v>0</v>
      </c>
      <c r="G4152" s="9">
        <v>13475</v>
      </c>
      <c r="H4152" s="9" t="s">
        <v>7264</v>
      </c>
      <c r="I4152" s="9" t="s">
        <v>7457</v>
      </c>
      <c r="J4152" s="9">
        <v>114</v>
      </c>
      <c r="K4152" s="9" t="s">
        <v>7463</v>
      </c>
      <c r="L4152" s="9" t="s">
        <v>7507</v>
      </c>
      <c r="M4152" s="9">
        <v>1027.18</v>
      </c>
      <c r="N4152" s="9">
        <v>528.71</v>
      </c>
      <c r="O4152" s="9">
        <v>1</v>
      </c>
      <c r="P4152" s="9"/>
      <c r="Q4152" s="9">
        <v>776</v>
      </c>
      <c r="R4152" s="9">
        <v>3</v>
      </c>
    </row>
    <row r="4153" spans="1:18" x14ac:dyDescent="0.3">
      <c r="A4153" s="9">
        <v>1946</v>
      </c>
      <c r="B4153" s="9" t="s">
        <v>4169</v>
      </c>
      <c r="C4153" s="9">
        <v>22</v>
      </c>
      <c r="D4153" s="9" t="s">
        <v>5018</v>
      </c>
      <c r="E4153" s="9" t="s">
        <v>6120</v>
      </c>
      <c r="F4153" s="9">
        <v>0</v>
      </c>
      <c r="G4153" s="9">
        <v>12720</v>
      </c>
      <c r="H4153" s="9" t="s">
        <v>6120</v>
      </c>
      <c r="I4153" s="9" t="s">
        <v>7457</v>
      </c>
      <c r="J4153" s="9">
        <v>140</v>
      </c>
      <c r="K4153" s="9" t="s">
        <v>7468</v>
      </c>
      <c r="L4153" s="9" t="s">
        <v>7509</v>
      </c>
      <c r="M4153" s="9">
        <v>617.24</v>
      </c>
      <c r="N4153" s="9">
        <v>287.51</v>
      </c>
      <c r="O4153" s="9">
        <v>4</v>
      </c>
      <c r="P4153" s="9"/>
      <c r="Q4153" s="9">
        <v>380</v>
      </c>
      <c r="R4153" s="9">
        <v>9</v>
      </c>
    </row>
    <row r="4154" spans="1:18" x14ac:dyDescent="0.3">
      <c r="A4154" s="9">
        <v>1660</v>
      </c>
      <c r="B4154" s="9" t="s">
        <v>4170</v>
      </c>
      <c r="C4154" s="9">
        <v>22</v>
      </c>
      <c r="D4154" s="9" t="s">
        <v>5022</v>
      </c>
      <c r="E4154" s="9" t="s">
        <v>7013</v>
      </c>
      <c r="F4154" s="9">
        <v>0</v>
      </c>
      <c r="G4154" s="9">
        <v>10541</v>
      </c>
      <c r="H4154" s="9" t="s">
        <v>7013</v>
      </c>
      <c r="I4154" s="9" t="s">
        <v>7455</v>
      </c>
      <c r="J4154" s="9">
        <v>148</v>
      </c>
      <c r="K4154" s="9" t="s">
        <v>7491</v>
      </c>
      <c r="L4154" s="9" t="s">
        <v>7508</v>
      </c>
      <c r="M4154" s="9">
        <v>629.69000000000005</v>
      </c>
      <c r="N4154" s="9">
        <v>297.14999999999998</v>
      </c>
      <c r="O4154" s="9">
        <v>3</v>
      </c>
      <c r="P4154" s="9"/>
      <c r="Q4154" s="9">
        <v>441</v>
      </c>
      <c r="R4154" s="9">
        <v>8</v>
      </c>
    </row>
    <row r="4155" spans="1:18" x14ac:dyDescent="0.3">
      <c r="A4155" s="9">
        <v>1098</v>
      </c>
      <c r="B4155" s="9" t="s">
        <v>4171</v>
      </c>
      <c r="C4155" s="9">
        <v>36</v>
      </c>
      <c r="D4155" s="9" t="s">
        <v>5022</v>
      </c>
      <c r="E4155" s="9" t="s">
        <v>6738</v>
      </c>
      <c r="F4155" s="9">
        <v>0</v>
      </c>
      <c r="G4155" s="9">
        <v>10164</v>
      </c>
      <c r="H4155" s="9" t="s">
        <v>6738</v>
      </c>
      <c r="I4155" s="9" t="s">
        <v>7457</v>
      </c>
      <c r="J4155" s="9">
        <v>149</v>
      </c>
      <c r="K4155" s="9" t="s">
        <v>7467</v>
      </c>
      <c r="L4155" s="9" t="s">
        <v>7510</v>
      </c>
      <c r="M4155" s="9">
        <v>1159.0899999999999</v>
      </c>
      <c r="N4155" s="9">
        <v>741.98</v>
      </c>
      <c r="O4155" s="9">
        <v>2</v>
      </c>
      <c r="P4155" s="9"/>
      <c r="Q4155" s="9">
        <v>700</v>
      </c>
      <c r="R4155" s="9">
        <v>4</v>
      </c>
    </row>
    <row r="4156" spans="1:18" x14ac:dyDescent="0.3">
      <c r="A4156" s="9">
        <v>1587</v>
      </c>
      <c r="B4156" s="9" t="s">
        <v>4172</v>
      </c>
      <c r="C4156" s="9">
        <v>40</v>
      </c>
      <c r="D4156" s="9" t="s">
        <v>5018</v>
      </c>
      <c r="E4156" s="9" t="s">
        <v>5684</v>
      </c>
      <c r="F4156" s="9">
        <v>0</v>
      </c>
      <c r="G4156" s="9">
        <v>12255</v>
      </c>
      <c r="H4156" s="9" t="s">
        <v>5684</v>
      </c>
      <c r="I4156" s="9" t="s">
        <v>7455</v>
      </c>
      <c r="J4156" s="9">
        <v>120</v>
      </c>
      <c r="K4156" s="9" t="s">
        <v>7488</v>
      </c>
      <c r="L4156" s="9" t="s">
        <v>7508</v>
      </c>
      <c r="M4156" s="9">
        <v>774.22</v>
      </c>
      <c r="N4156" s="9"/>
      <c r="O4156" s="9">
        <v>1</v>
      </c>
      <c r="P4156" s="9"/>
      <c r="Q4156" s="9">
        <v>427</v>
      </c>
      <c r="R4156" s="9">
        <v>8</v>
      </c>
    </row>
    <row r="4157" spans="1:18" x14ac:dyDescent="0.3">
      <c r="A4157" s="9">
        <v>1281</v>
      </c>
      <c r="B4157" s="9" t="s">
        <v>4173</v>
      </c>
      <c r="C4157" s="9">
        <v>60</v>
      </c>
      <c r="D4157" s="9" t="s">
        <v>5021</v>
      </c>
      <c r="E4157" s="9" t="s">
        <v>5533</v>
      </c>
      <c r="F4157" s="9">
        <v>1</v>
      </c>
      <c r="G4157" s="9">
        <v>12996</v>
      </c>
      <c r="H4157" s="9" t="s">
        <v>5533</v>
      </c>
      <c r="I4157" s="9" t="s">
        <v>7456</v>
      </c>
      <c r="J4157" s="9">
        <v>104</v>
      </c>
      <c r="K4157" s="9" t="s">
        <v>7499</v>
      </c>
      <c r="L4157" s="9" t="s">
        <v>7510</v>
      </c>
      <c r="M4157" s="9">
        <v>1102.2</v>
      </c>
      <c r="N4157" s="9">
        <v>627.30999999999995</v>
      </c>
      <c r="O4157" s="9">
        <v>4</v>
      </c>
      <c r="P4157" s="9">
        <v>0.05</v>
      </c>
      <c r="Q4157" s="9">
        <v>713</v>
      </c>
      <c r="R4157" s="9">
        <v>2</v>
      </c>
    </row>
    <row r="4158" spans="1:18" x14ac:dyDescent="0.3">
      <c r="A4158" s="9">
        <v>1402</v>
      </c>
      <c r="B4158" s="9" t="s">
        <v>4174</v>
      </c>
      <c r="C4158" s="9">
        <v>-1</v>
      </c>
      <c r="D4158" s="9" t="s">
        <v>5021</v>
      </c>
      <c r="E4158" s="9" t="s">
        <v>7143</v>
      </c>
      <c r="F4158" s="9">
        <v>0</v>
      </c>
      <c r="G4158" s="9">
        <v>10984</v>
      </c>
      <c r="H4158" s="9" t="s">
        <v>7143</v>
      </c>
      <c r="I4158" s="9" t="s">
        <v>7456</v>
      </c>
      <c r="J4158" s="9">
        <v>138</v>
      </c>
      <c r="K4158" s="9" t="s">
        <v>7464</v>
      </c>
      <c r="L4158" s="9" t="s">
        <v>7508</v>
      </c>
      <c r="M4158" s="9">
        <v>782.53</v>
      </c>
      <c r="N4158" s="9">
        <v>385.05</v>
      </c>
      <c r="O4158" s="9">
        <v>4</v>
      </c>
      <c r="P4158" s="9">
        <v>0.05</v>
      </c>
      <c r="Q4158" s="9">
        <v>571</v>
      </c>
      <c r="R4158" s="9">
        <v>3</v>
      </c>
    </row>
    <row r="4159" spans="1:18" x14ac:dyDescent="0.3">
      <c r="A4159" s="9">
        <v>2132</v>
      </c>
      <c r="B4159" s="9" t="s">
        <v>4175</v>
      </c>
      <c r="C4159" s="9">
        <v>24</v>
      </c>
      <c r="D4159" s="9" t="s">
        <v>5021</v>
      </c>
      <c r="E4159" s="9" t="s">
        <v>5796</v>
      </c>
      <c r="F4159" s="9">
        <v>0</v>
      </c>
      <c r="G4159" s="9">
        <v>12661</v>
      </c>
      <c r="H4159" s="9" t="s">
        <v>5796</v>
      </c>
      <c r="I4159" s="9" t="s">
        <v>7457</v>
      </c>
      <c r="J4159" s="9">
        <v>144</v>
      </c>
      <c r="K4159" s="9" t="s">
        <v>7462</v>
      </c>
      <c r="L4159" s="9" t="s">
        <v>7510</v>
      </c>
      <c r="M4159" s="9">
        <v>909.71</v>
      </c>
      <c r="N4159" s="9">
        <v>436.27</v>
      </c>
      <c r="O4159" s="9">
        <v>5</v>
      </c>
      <c r="P4159" s="9">
        <v>0.1</v>
      </c>
      <c r="Q4159" s="9">
        <v>999</v>
      </c>
      <c r="R4159" s="9">
        <v>7</v>
      </c>
    </row>
    <row r="4160" spans="1:18" x14ac:dyDescent="0.3">
      <c r="A4160" s="9">
        <v>1699</v>
      </c>
      <c r="B4160" s="9" t="s">
        <v>4176</v>
      </c>
      <c r="C4160" s="9">
        <v>37</v>
      </c>
      <c r="D4160" s="9" t="s">
        <v>5022</v>
      </c>
      <c r="E4160" s="9" t="s">
        <v>7265</v>
      </c>
      <c r="F4160" s="9">
        <v>0</v>
      </c>
      <c r="G4160" s="9">
        <v>10372</v>
      </c>
      <c r="H4160" s="9" t="s">
        <v>7265</v>
      </c>
      <c r="I4160" s="9" t="s">
        <v>7456</v>
      </c>
      <c r="J4160" s="9">
        <v>139</v>
      </c>
      <c r="K4160" s="9" t="s">
        <v>7486</v>
      </c>
      <c r="L4160" s="9" t="s">
        <v>7510</v>
      </c>
      <c r="M4160" s="9">
        <v>1153.04</v>
      </c>
      <c r="N4160" s="9">
        <v>636.16</v>
      </c>
      <c r="O4160" s="9">
        <v>1</v>
      </c>
      <c r="P4160" s="9"/>
      <c r="Q4160" s="9">
        <v>433</v>
      </c>
      <c r="R4160" s="9">
        <v>9</v>
      </c>
    </row>
    <row r="4161" spans="1:18" x14ac:dyDescent="0.3">
      <c r="A4161" s="9">
        <v>1198</v>
      </c>
      <c r="B4161" s="9" t="s">
        <v>4177</v>
      </c>
      <c r="C4161" s="9">
        <v>25</v>
      </c>
      <c r="D4161" s="9" t="s">
        <v>5022</v>
      </c>
      <c r="E4161" s="9" t="s">
        <v>5321</v>
      </c>
      <c r="F4161" s="9">
        <v>1</v>
      </c>
      <c r="G4161" s="9">
        <v>10617</v>
      </c>
      <c r="H4161" s="9" t="s">
        <v>5321</v>
      </c>
      <c r="I4161" s="9" t="s">
        <v>7456</v>
      </c>
      <c r="J4161" s="9">
        <v>105</v>
      </c>
      <c r="K4161" s="9" t="s">
        <v>7461</v>
      </c>
      <c r="L4161" s="9" t="s">
        <v>7510</v>
      </c>
      <c r="M4161" s="9">
        <v>930.6</v>
      </c>
      <c r="N4161" s="9">
        <v>622.9</v>
      </c>
      <c r="O4161" s="9">
        <v>1</v>
      </c>
      <c r="P4161" s="9"/>
      <c r="Q4161" s="9">
        <v>689</v>
      </c>
      <c r="R4161" s="9">
        <v>3</v>
      </c>
    </row>
    <row r="4162" spans="1:18" x14ac:dyDescent="0.3">
      <c r="A4162" s="9">
        <v>2326</v>
      </c>
      <c r="B4162" s="9" t="s">
        <v>4178</v>
      </c>
      <c r="C4162" s="9">
        <v>28</v>
      </c>
      <c r="D4162" s="9" t="s">
        <v>5019</v>
      </c>
      <c r="E4162" s="9" t="s">
        <v>6722</v>
      </c>
      <c r="F4162" s="9">
        <v>0</v>
      </c>
      <c r="G4162" s="9">
        <v>13913</v>
      </c>
      <c r="H4162" s="9" t="s">
        <v>6722</v>
      </c>
      <c r="I4162" s="9" t="s">
        <v>7455</v>
      </c>
      <c r="J4162" s="9">
        <v>142</v>
      </c>
      <c r="K4162" s="9" t="s">
        <v>7500</v>
      </c>
      <c r="L4162" s="9" t="s">
        <v>7507</v>
      </c>
      <c r="M4162" s="9">
        <v>942.64</v>
      </c>
      <c r="N4162" s="9">
        <v>551.85</v>
      </c>
      <c r="O4162" s="9">
        <v>3</v>
      </c>
      <c r="P4162" s="9"/>
      <c r="Q4162" s="9">
        <v>391</v>
      </c>
      <c r="R4162" s="9">
        <v>7</v>
      </c>
    </row>
    <row r="4163" spans="1:18" x14ac:dyDescent="0.3">
      <c r="A4163" s="9">
        <v>1326</v>
      </c>
      <c r="B4163" s="9" t="s">
        <v>4179</v>
      </c>
      <c r="C4163" s="9">
        <v>32</v>
      </c>
      <c r="D4163" s="9" t="s">
        <v>5018</v>
      </c>
      <c r="E4163" s="9" t="s">
        <v>6613</v>
      </c>
      <c r="F4163" s="9">
        <v>1</v>
      </c>
      <c r="G4163" s="9">
        <v>10068</v>
      </c>
      <c r="H4163" s="9" t="s">
        <v>6613</v>
      </c>
      <c r="I4163" s="9" t="s">
        <v>7455</v>
      </c>
      <c r="J4163" s="9">
        <v>132</v>
      </c>
      <c r="K4163" s="9" t="s">
        <v>7506</v>
      </c>
      <c r="L4163" s="9" t="s">
        <v>7507</v>
      </c>
      <c r="M4163" s="9">
        <v>1194.3699999999999</v>
      </c>
      <c r="N4163" s="9">
        <v>760.32</v>
      </c>
      <c r="O4163" s="9">
        <v>2</v>
      </c>
      <c r="P4163" s="9"/>
      <c r="Q4163" s="9">
        <v>1055</v>
      </c>
      <c r="R4163" s="9">
        <v>4</v>
      </c>
    </row>
    <row r="4164" spans="1:18" x14ac:dyDescent="0.3">
      <c r="A4164" s="9">
        <v>1153</v>
      </c>
      <c r="B4164" s="9" t="s">
        <v>4180</v>
      </c>
      <c r="C4164" s="9">
        <v>25</v>
      </c>
      <c r="D4164" s="9" t="s">
        <v>5023</v>
      </c>
      <c r="E4164" s="9" t="s">
        <v>5273</v>
      </c>
      <c r="F4164" s="9">
        <v>0</v>
      </c>
      <c r="G4164" s="9">
        <v>11543</v>
      </c>
      <c r="H4164" s="9" t="s">
        <v>5273</v>
      </c>
      <c r="I4164" s="9" t="s">
        <v>7456</v>
      </c>
      <c r="J4164" s="9">
        <v>106</v>
      </c>
      <c r="K4164" s="9" t="s">
        <v>7477</v>
      </c>
      <c r="L4164" s="9" t="s">
        <v>7507</v>
      </c>
      <c r="M4164" s="9">
        <v>1426.18</v>
      </c>
      <c r="N4164" s="9">
        <v>827.48</v>
      </c>
      <c r="O4164" s="9">
        <v>3</v>
      </c>
      <c r="P4164" s="9"/>
      <c r="Q4164" s="9">
        <v>423</v>
      </c>
      <c r="R4164" s="9">
        <v>8</v>
      </c>
    </row>
    <row r="4165" spans="1:18" x14ac:dyDescent="0.3">
      <c r="A4165" s="9">
        <v>1551</v>
      </c>
      <c r="B4165" s="9" t="s">
        <v>4181</v>
      </c>
      <c r="C4165" s="9">
        <v>28</v>
      </c>
      <c r="D4165" s="9" t="s">
        <v>5019</v>
      </c>
      <c r="E4165" s="9" t="s">
        <v>6870</v>
      </c>
      <c r="F4165" s="9">
        <v>1</v>
      </c>
      <c r="G4165" s="9">
        <v>11658</v>
      </c>
      <c r="H4165" s="9" t="s">
        <v>6870</v>
      </c>
      <c r="I4165" s="9" t="s">
        <v>7456</v>
      </c>
      <c r="J4165" s="9">
        <v>114</v>
      </c>
      <c r="K4165" s="9" t="s">
        <v>7463</v>
      </c>
      <c r="L4165" s="9" t="s">
        <v>7509</v>
      </c>
      <c r="M4165" s="9">
        <v>596.24</v>
      </c>
      <c r="N4165" s="9">
        <v>363.3</v>
      </c>
      <c r="O4165" s="9">
        <v>3</v>
      </c>
      <c r="P4165" s="9"/>
      <c r="Q4165" s="9">
        <v>881</v>
      </c>
      <c r="R4165" s="9">
        <v>2</v>
      </c>
    </row>
    <row r="4166" spans="1:18" x14ac:dyDescent="0.3">
      <c r="A4166" s="9">
        <v>1404</v>
      </c>
      <c r="B4166" s="9" t="s">
        <v>4182</v>
      </c>
      <c r="C4166" s="9">
        <v>60</v>
      </c>
      <c r="D4166" s="9" t="s">
        <v>5020</v>
      </c>
      <c r="E4166" s="9" t="s">
        <v>7121</v>
      </c>
      <c r="F4166" s="9">
        <v>0</v>
      </c>
      <c r="G4166" s="9">
        <v>13424</v>
      </c>
      <c r="H4166" s="9" t="s">
        <v>7121</v>
      </c>
      <c r="I4166" s="9" t="s">
        <v>7455</v>
      </c>
      <c r="J4166" s="9">
        <v>106</v>
      </c>
      <c r="K4166" s="9" t="s">
        <v>7477</v>
      </c>
      <c r="L4166" s="9" t="s">
        <v>7510</v>
      </c>
      <c r="M4166" s="9">
        <v>886.82</v>
      </c>
      <c r="N4166" s="9">
        <v>469.77</v>
      </c>
      <c r="O4166" s="9">
        <v>3</v>
      </c>
      <c r="P4166" s="9"/>
      <c r="Q4166" s="9">
        <v>338</v>
      </c>
      <c r="R4166" s="9">
        <v>5</v>
      </c>
    </row>
    <row r="4167" spans="1:18" x14ac:dyDescent="0.3">
      <c r="A4167" s="9">
        <v>1461</v>
      </c>
      <c r="B4167" s="9" t="s">
        <v>4183</v>
      </c>
      <c r="C4167" s="9">
        <v>49</v>
      </c>
      <c r="D4167" s="9" t="s">
        <v>5022</v>
      </c>
      <c r="E4167" s="9" t="s">
        <v>6916</v>
      </c>
      <c r="F4167" s="9">
        <v>1</v>
      </c>
      <c r="G4167" s="9">
        <v>10100</v>
      </c>
      <c r="H4167" s="9" t="s">
        <v>6916</v>
      </c>
      <c r="I4167" s="9" t="s">
        <v>7455</v>
      </c>
      <c r="J4167" s="9">
        <v>114</v>
      </c>
      <c r="K4167" s="9" t="s">
        <v>7463</v>
      </c>
      <c r="L4167" s="9" t="s">
        <v>7509</v>
      </c>
      <c r="M4167" s="9">
        <v>175.1</v>
      </c>
      <c r="N4167" s="9">
        <v>118.68</v>
      </c>
      <c r="O4167" s="9">
        <v>2</v>
      </c>
      <c r="P4167" s="9"/>
      <c r="Q4167" s="9">
        <v>1407</v>
      </c>
      <c r="R4167" s="9">
        <v>2</v>
      </c>
    </row>
    <row r="4168" spans="1:18" x14ac:dyDescent="0.3">
      <c r="A4168" s="9">
        <v>1131</v>
      </c>
      <c r="B4168" s="9" t="s">
        <v>4184</v>
      </c>
      <c r="C4168" s="9">
        <v>51</v>
      </c>
      <c r="D4168" s="9" t="s">
        <v>5019</v>
      </c>
      <c r="E4168" s="9" t="s">
        <v>5596</v>
      </c>
      <c r="F4168" s="9">
        <v>0</v>
      </c>
      <c r="G4168" s="9">
        <v>10000</v>
      </c>
      <c r="H4168" s="9" t="s">
        <v>5596</v>
      </c>
      <c r="I4168" s="9" t="s">
        <v>7456</v>
      </c>
      <c r="J4168" s="9">
        <v>112</v>
      </c>
      <c r="K4168" s="9" t="s">
        <v>7492</v>
      </c>
      <c r="L4168" s="9" t="s">
        <v>7507</v>
      </c>
      <c r="M4168" s="9">
        <v>570.27</v>
      </c>
      <c r="N4168" s="9">
        <v>313.98</v>
      </c>
      <c r="O4168" s="9">
        <v>3</v>
      </c>
      <c r="P4168" s="9"/>
      <c r="Q4168" s="9">
        <v>565</v>
      </c>
      <c r="R4168" s="9">
        <v>4</v>
      </c>
    </row>
    <row r="4169" spans="1:18" x14ac:dyDescent="0.3">
      <c r="A4169" s="9">
        <v>1790</v>
      </c>
      <c r="B4169" s="9" t="s">
        <v>4185</v>
      </c>
      <c r="C4169" s="9">
        <v>39</v>
      </c>
      <c r="D4169" s="9" t="s">
        <v>5018</v>
      </c>
      <c r="E4169" s="9" t="s">
        <v>7266</v>
      </c>
      <c r="F4169" s="9">
        <v>0</v>
      </c>
      <c r="G4169" s="9">
        <v>12398</v>
      </c>
      <c r="H4169" s="9" t="s">
        <v>7266</v>
      </c>
      <c r="I4169" s="9" t="s">
        <v>7457</v>
      </c>
      <c r="J4169" s="9">
        <v>127</v>
      </c>
      <c r="K4169" s="9" t="s">
        <v>7489</v>
      </c>
      <c r="L4169" s="9" t="s">
        <v>7510</v>
      </c>
      <c r="M4169" s="9">
        <v>647.47</v>
      </c>
      <c r="N4169" s="9">
        <v>366.17</v>
      </c>
      <c r="O4169" s="9">
        <v>1</v>
      </c>
      <c r="P4169" s="9"/>
      <c r="Q4169" s="9">
        <v>635</v>
      </c>
      <c r="R4169" s="9">
        <v>3</v>
      </c>
    </row>
    <row r="4170" spans="1:18" x14ac:dyDescent="0.3">
      <c r="A4170" s="9">
        <v>1873</v>
      </c>
      <c r="B4170" s="9" t="s">
        <v>4186</v>
      </c>
      <c r="C4170" s="9">
        <v>55</v>
      </c>
      <c r="D4170" s="9" t="s">
        <v>5020</v>
      </c>
      <c r="E4170" s="9" t="s">
        <v>7267</v>
      </c>
      <c r="F4170" s="9">
        <v>1</v>
      </c>
      <c r="G4170" s="9">
        <v>12054</v>
      </c>
      <c r="H4170" s="9" t="s">
        <v>7267</v>
      </c>
      <c r="I4170" s="9" t="s">
        <v>7455</v>
      </c>
      <c r="J4170" s="9">
        <v>126</v>
      </c>
      <c r="K4170" s="9" t="s">
        <v>7469</v>
      </c>
      <c r="L4170" s="9" t="s">
        <v>7509</v>
      </c>
      <c r="M4170" s="9">
        <v>1261.0899999999999</v>
      </c>
      <c r="N4170" s="9">
        <v>703.04</v>
      </c>
      <c r="O4170" s="9">
        <v>2</v>
      </c>
      <c r="P4170" s="9"/>
      <c r="Q4170" s="9">
        <v>727</v>
      </c>
      <c r="R4170" s="9">
        <v>3</v>
      </c>
    </row>
    <row r="4171" spans="1:18" x14ac:dyDescent="0.3">
      <c r="A4171" s="9">
        <v>1083</v>
      </c>
      <c r="B4171" s="9" t="s">
        <v>4187</v>
      </c>
      <c r="C4171" s="9">
        <v>52</v>
      </c>
      <c r="D4171" s="9" t="s">
        <v>5019</v>
      </c>
      <c r="E4171" s="9" t="s">
        <v>5473</v>
      </c>
      <c r="F4171" s="9">
        <v>1</v>
      </c>
      <c r="G4171" s="9">
        <v>10317</v>
      </c>
      <c r="H4171" s="9" t="s">
        <v>5473</v>
      </c>
      <c r="I4171" s="9" t="s">
        <v>7455</v>
      </c>
      <c r="J4171" s="9">
        <v>112</v>
      </c>
      <c r="K4171" s="9" t="s">
        <v>7492</v>
      </c>
      <c r="L4171" s="9" t="s">
        <v>7507</v>
      </c>
      <c r="M4171" s="9">
        <v>794.42</v>
      </c>
      <c r="N4171" s="9">
        <v>393.12</v>
      </c>
      <c r="O4171" s="9">
        <v>4</v>
      </c>
      <c r="P4171" s="9">
        <v>0.1</v>
      </c>
      <c r="Q4171" s="9">
        <v>616</v>
      </c>
      <c r="R4171" s="9">
        <v>2</v>
      </c>
    </row>
    <row r="4172" spans="1:18" x14ac:dyDescent="0.3">
      <c r="A4172" s="9">
        <v>2422</v>
      </c>
      <c r="B4172" s="9" t="s">
        <v>4188</v>
      </c>
      <c r="C4172" s="9">
        <v>48</v>
      </c>
      <c r="D4172" s="9" t="s">
        <v>5018</v>
      </c>
      <c r="E4172" s="9" t="s">
        <v>7268</v>
      </c>
      <c r="F4172" s="9">
        <v>0</v>
      </c>
      <c r="G4172" s="9">
        <v>12670</v>
      </c>
      <c r="H4172" s="9" t="s">
        <v>7268</v>
      </c>
      <c r="I4172" s="9" t="s">
        <v>7456</v>
      </c>
      <c r="J4172" s="9">
        <v>108</v>
      </c>
      <c r="K4172" s="9" t="s">
        <v>7496</v>
      </c>
      <c r="L4172" s="9" t="s">
        <v>7509</v>
      </c>
      <c r="M4172" s="9">
        <v>1110.05</v>
      </c>
      <c r="N4172" s="9">
        <v>521.03</v>
      </c>
      <c r="O4172" s="9">
        <v>5</v>
      </c>
      <c r="P4172" s="9"/>
      <c r="Q4172" s="9">
        <v>726</v>
      </c>
      <c r="R4172" s="9">
        <v>2</v>
      </c>
    </row>
    <row r="4173" spans="1:18" x14ac:dyDescent="0.3">
      <c r="A4173" s="9">
        <v>1753</v>
      </c>
      <c r="B4173" s="9" t="s">
        <v>4189</v>
      </c>
      <c r="C4173" s="9">
        <v>30</v>
      </c>
      <c r="D4173" s="9" t="s">
        <v>5018</v>
      </c>
      <c r="E4173" s="9" t="s">
        <v>7269</v>
      </c>
      <c r="F4173" s="9">
        <v>0</v>
      </c>
      <c r="G4173" s="9">
        <v>11878</v>
      </c>
      <c r="H4173" s="9" t="s">
        <v>7269</v>
      </c>
      <c r="I4173" s="9" t="s">
        <v>7456</v>
      </c>
      <c r="J4173" s="9">
        <v>110</v>
      </c>
      <c r="K4173" s="9" t="s">
        <v>7493</v>
      </c>
      <c r="L4173" s="9" t="s">
        <v>7509</v>
      </c>
      <c r="M4173" s="9">
        <v>77.56</v>
      </c>
      <c r="N4173" s="9">
        <v>32.74</v>
      </c>
      <c r="O4173" s="9">
        <v>5</v>
      </c>
      <c r="P4173" s="9"/>
      <c r="Q4173" s="9">
        <v>392</v>
      </c>
      <c r="R4173" s="9">
        <v>4</v>
      </c>
    </row>
    <row r="4174" spans="1:18" x14ac:dyDescent="0.3">
      <c r="A4174" s="9">
        <v>1627</v>
      </c>
      <c r="B4174" s="9" t="s">
        <v>4190</v>
      </c>
      <c r="C4174" s="9">
        <v>33</v>
      </c>
      <c r="D4174" s="9" t="s">
        <v>5022</v>
      </c>
      <c r="E4174" s="9" t="s">
        <v>5853</v>
      </c>
      <c r="F4174" s="9">
        <v>0</v>
      </c>
      <c r="G4174" s="9">
        <v>12556</v>
      </c>
      <c r="H4174" s="9" t="s">
        <v>5853</v>
      </c>
      <c r="I4174" s="9" t="s">
        <v>7457</v>
      </c>
      <c r="J4174" s="9">
        <v>116</v>
      </c>
      <c r="K4174" s="9" t="s">
        <v>7480</v>
      </c>
      <c r="L4174" s="9" t="s">
        <v>7507</v>
      </c>
      <c r="M4174" s="9">
        <v>723.51</v>
      </c>
      <c r="N4174" s="9">
        <v>445.29</v>
      </c>
      <c r="O4174" s="9">
        <v>1</v>
      </c>
      <c r="P4174" s="9"/>
      <c r="Q4174" s="9">
        <v>729</v>
      </c>
      <c r="R4174" s="9">
        <v>5</v>
      </c>
    </row>
    <row r="4175" spans="1:18" x14ac:dyDescent="0.3">
      <c r="A4175" s="9">
        <v>2132</v>
      </c>
      <c r="B4175" s="9" t="s">
        <v>4191</v>
      </c>
      <c r="C4175" s="9">
        <v>55</v>
      </c>
      <c r="D4175" s="9" t="s">
        <v>5023</v>
      </c>
      <c r="E4175" s="9" t="s">
        <v>7249</v>
      </c>
      <c r="F4175" s="9">
        <v>0</v>
      </c>
      <c r="G4175" s="9">
        <v>10185</v>
      </c>
      <c r="H4175" s="9" t="s">
        <v>7249</v>
      </c>
      <c r="I4175" s="9" t="s">
        <v>7455</v>
      </c>
      <c r="J4175" s="9">
        <v>126</v>
      </c>
      <c r="K4175" s="9" t="s">
        <v>7469</v>
      </c>
      <c r="L4175" s="9" t="s">
        <v>7510</v>
      </c>
      <c r="M4175" s="9">
        <v>1356.91</v>
      </c>
      <c r="N4175" s="9">
        <v>660.52</v>
      </c>
      <c r="O4175" s="9">
        <v>5</v>
      </c>
      <c r="P4175" s="9">
        <v>0.05</v>
      </c>
      <c r="Q4175" s="9">
        <v>999</v>
      </c>
      <c r="R4175" s="9">
        <v>7</v>
      </c>
    </row>
    <row r="4176" spans="1:18" x14ac:dyDescent="0.3">
      <c r="A4176" s="9">
        <v>1220</v>
      </c>
      <c r="B4176" s="9" t="s">
        <v>4192</v>
      </c>
      <c r="C4176" s="9">
        <v>150</v>
      </c>
      <c r="D4176" s="9" t="s">
        <v>5019</v>
      </c>
      <c r="E4176" s="9" t="s">
        <v>6251</v>
      </c>
      <c r="F4176" s="9">
        <v>0</v>
      </c>
      <c r="G4176" s="9">
        <v>10727</v>
      </c>
      <c r="H4176" s="9" t="s">
        <v>6251</v>
      </c>
      <c r="I4176" s="9" t="s">
        <v>7456</v>
      </c>
      <c r="J4176" s="9">
        <v>108</v>
      </c>
      <c r="K4176" s="9" t="s">
        <v>7496</v>
      </c>
      <c r="L4176" s="9" t="s">
        <v>7508</v>
      </c>
      <c r="M4176" s="9">
        <v>375.26</v>
      </c>
      <c r="N4176" s="9">
        <v>193.92</v>
      </c>
      <c r="O4176" s="9">
        <v>5</v>
      </c>
      <c r="P4176" s="9"/>
      <c r="Q4176" s="9">
        <v>422</v>
      </c>
      <c r="R4176" s="9">
        <v>2</v>
      </c>
    </row>
    <row r="4177" spans="1:18" x14ac:dyDescent="0.3">
      <c r="A4177" s="9">
        <v>1552</v>
      </c>
      <c r="B4177" s="9" t="s">
        <v>4193</v>
      </c>
      <c r="C4177" s="9">
        <v>20</v>
      </c>
      <c r="D4177" s="9" t="s">
        <v>5018</v>
      </c>
      <c r="E4177" s="9" t="s">
        <v>5984</v>
      </c>
      <c r="F4177" s="9">
        <v>0</v>
      </c>
      <c r="G4177" s="9">
        <v>12509</v>
      </c>
      <c r="H4177" s="9" t="s">
        <v>5984</v>
      </c>
      <c r="I4177" s="9" t="s">
        <v>7456</v>
      </c>
      <c r="J4177" s="9">
        <v>141</v>
      </c>
      <c r="K4177" s="9" t="s">
        <v>7490</v>
      </c>
      <c r="L4177" s="9" t="s">
        <v>7508</v>
      </c>
      <c r="M4177" s="9">
        <v>95.71</v>
      </c>
      <c r="N4177" s="9">
        <v>64.7</v>
      </c>
      <c r="O4177" s="9">
        <v>5</v>
      </c>
      <c r="P4177" s="9">
        <v>0.05</v>
      </c>
      <c r="Q4177" s="9">
        <v>402</v>
      </c>
      <c r="R4177" s="9">
        <v>5</v>
      </c>
    </row>
    <row r="4178" spans="1:18" x14ac:dyDescent="0.3">
      <c r="A4178" s="9">
        <v>2391</v>
      </c>
      <c r="B4178" s="9" t="s">
        <v>4194</v>
      </c>
      <c r="C4178" s="9">
        <v>31</v>
      </c>
      <c r="D4178" s="9" t="s">
        <v>5021</v>
      </c>
      <c r="E4178" s="9" t="s">
        <v>6203</v>
      </c>
      <c r="F4178" s="9">
        <v>0</v>
      </c>
      <c r="G4178" s="9">
        <v>10342</v>
      </c>
      <c r="H4178" s="9" t="s">
        <v>6203</v>
      </c>
      <c r="I4178" s="9" t="s">
        <v>7457</v>
      </c>
      <c r="J4178" s="9">
        <v>145</v>
      </c>
      <c r="K4178" s="9" t="s">
        <v>7470</v>
      </c>
      <c r="L4178" s="9" t="s">
        <v>7509</v>
      </c>
      <c r="M4178" s="9">
        <v>678.44</v>
      </c>
      <c r="N4178" s="9">
        <v>386.67</v>
      </c>
      <c r="O4178" s="9">
        <v>4</v>
      </c>
      <c r="P4178" s="9"/>
      <c r="Q4178" s="9">
        <v>507</v>
      </c>
      <c r="R4178" s="9">
        <v>2</v>
      </c>
    </row>
    <row r="4179" spans="1:18" x14ac:dyDescent="0.3">
      <c r="A4179" s="9">
        <v>2170</v>
      </c>
      <c r="B4179" s="9" t="s">
        <v>4195</v>
      </c>
      <c r="C4179" s="9">
        <v>63</v>
      </c>
      <c r="D4179" s="9" t="s">
        <v>5018</v>
      </c>
      <c r="E4179" s="9" t="s">
        <v>7192</v>
      </c>
      <c r="F4179" s="9">
        <v>0</v>
      </c>
      <c r="G4179" s="9">
        <v>12682</v>
      </c>
      <c r="H4179" s="9" t="s">
        <v>7192</v>
      </c>
      <c r="I4179" s="9" t="s">
        <v>7457</v>
      </c>
      <c r="J4179" s="9">
        <v>129</v>
      </c>
      <c r="K4179" s="9" t="s">
        <v>7471</v>
      </c>
      <c r="L4179" s="9" t="s">
        <v>7509</v>
      </c>
      <c r="M4179" s="9">
        <v>1071.43</v>
      </c>
      <c r="N4179" s="9">
        <v>459.78</v>
      </c>
      <c r="O4179" s="9">
        <v>5</v>
      </c>
      <c r="P4179" s="9"/>
      <c r="Q4179" s="9">
        <v>778</v>
      </c>
      <c r="R4179" s="9">
        <v>4</v>
      </c>
    </row>
    <row r="4180" spans="1:18" x14ac:dyDescent="0.3">
      <c r="A4180" s="9">
        <v>1111</v>
      </c>
      <c r="B4180" s="9" t="s">
        <v>4196</v>
      </c>
      <c r="C4180" s="9">
        <v>31</v>
      </c>
      <c r="D4180" s="9" t="s">
        <v>5023</v>
      </c>
      <c r="E4180" s="9" t="s">
        <v>5443</v>
      </c>
      <c r="F4180" s="9">
        <v>0</v>
      </c>
      <c r="G4180" s="9">
        <v>10712</v>
      </c>
      <c r="H4180" s="9" t="s">
        <v>5443</v>
      </c>
      <c r="I4180" s="9" t="s">
        <v>7455</v>
      </c>
      <c r="J4180" s="9">
        <v>120</v>
      </c>
      <c r="K4180" s="9" t="s">
        <v>7488</v>
      </c>
      <c r="L4180" s="9" t="s">
        <v>7509</v>
      </c>
      <c r="M4180" s="9">
        <v>708.97</v>
      </c>
      <c r="N4180" s="9">
        <v>453.66</v>
      </c>
      <c r="O4180" s="9">
        <v>3</v>
      </c>
      <c r="P4180" s="9">
        <v>0.2</v>
      </c>
      <c r="Q4180" s="9">
        <v>635</v>
      </c>
      <c r="R4180" s="9">
        <v>2</v>
      </c>
    </row>
    <row r="4181" spans="1:18" x14ac:dyDescent="0.3">
      <c r="A4181" s="9">
        <v>1614</v>
      </c>
      <c r="B4181" s="9" t="s">
        <v>4197</v>
      </c>
      <c r="C4181" s="9">
        <v>44</v>
      </c>
      <c r="D4181" s="9" t="s">
        <v>5018</v>
      </c>
      <c r="E4181" s="9" t="s">
        <v>6215</v>
      </c>
      <c r="F4181" s="9">
        <v>0</v>
      </c>
      <c r="G4181" s="9">
        <v>13079</v>
      </c>
      <c r="H4181" s="9" t="s">
        <v>6215</v>
      </c>
      <c r="I4181" s="9" t="s">
        <v>7456</v>
      </c>
      <c r="J4181" s="9">
        <v>117</v>
      </c>
      <c r="K4181" s="9" t="s">
        <v>7483</v>
      </c>
      <c r="L4181" s="9" t="s">
        <v>7510</v>
      </c>
      <c r="M4181" s="9">
        <v>716.97</v>
      </c>
      <c r="N4181" s="9">
        <v>341.88</v>
      </c>
      <c r="O4181" s="9">
        <v>1</v>
      </c>
      <c r="P4181" s="9"/>
      <c r="Q4181" s="9">
        <v>627</v>
      </c>
      <c r="R4181" s="9">
        <v>2</v>
      </c>
    </row>
    <row r="4182" spans="1:18" x14ac:dyDescent="0.3">
      <c r="A4182" s="9">
        <v>1923</v>
      </c>
      <c r="B4182" s="9" t="s">
        <v>4198</v>
      </c>
      <c r="C4182" s="9">
        <v>30</v>
      </c>
      <c r="D4182" s="9" t="s">
        <v>5022</v>
      </c>
      <c r="E4182" s="9" t="s">
        <v>7222</v>
      </c>
      <c r="F4182" s="9">
        <v>1</v>
      </c>
      <c r="G4182" s="9">
        <v>12623</v>
      </c>
      <c r="H4182" s="9" t="s">
        <v>7222</v>
      </c>
      <c r="I4182" s="9" t="s">
        <v>7456</v>
      </c>
      <c r="J4182" s="9">
        <v>119</v>
      </c>
      <c r="K4182" s="9" t="s">
        <v>7459</v>
      </c>
      <c r="L4182" s="9" t="s">
        <v>7509</v>
      </c>
      <c r="M4182" s="9">
        <v>1021.22</v>
      </c>
      <c r="N4182" s="9">
        <v>577.82000000000005</v>
      </c>
      <c r="O4182" s="9">
        <v>1</v>
      </c>
      <c r="P4182" s="9"/>
      <c r="Q4182" s="9">
        <v>438</v>
      </c>
      <c r="R4182" s="9">
        <v>3</v>
      </c>
    </row>
    <row r="4183" spans="1:18" x14ac:dyDescent="0.3">
      <c r="A4183" s="9">
        <v>1474</v>
      </c>
      <c r="B4183" s="9" t="s">
        <v>4199</v>
      </c>
      <c r="C4183" s="9">
        <v>51</v>
      </c>
      <c r="D4183" s="9" t="s">
        <v>5019</v>
      </c>
      <c r="E4183" s="9" t="s">
        <v>5886</v>
      </c>
      <c r="F4183" s="9">
        <v>1</v>
      </c>
      <c r="G4183" s="9">
        <v>10135</v>
      </c>
      <c r="H4183" s="9" t="s">
        <v>5886</v>
      </c>
      <c r="I4183" s="9" t="s">
        <v>7455</v>
      </c>
      <c r="J4183" s="9">
        <v>117</v>
      </c>
      <c r="K4183" s="9" t="s">
        <v>7483</v>
      </c>
      <c r="L4183" s="9" t="s">
        <v>7509</v>
      </c>
      <c r="M4183" s="9">
        <v>418.86</v>
      </c>
      <c r="N4183" s="9">
        <v>231.63</v>
      </c>
      <c r="O4183" s="9">
        <v>1</v>
      </c>
      <c r="P4183" s="9"/>
      <c r="Q4183" s="9">
        <v>1501</v>
      </c>
      <c r="R4183" s="9">
        <v>3</v>
      </c>
    </row>
    <row r="4184" spans="1:18" x14ac:dyDescent="0.3">
      <c r="A4184" s="9">
        <v>1835</v>
      </c>
      <c r="B4184" s="9" t="s">
        <v>4200</v>
      </c>
      <c r="C4184" s="9">
        <v>48</v>
      </c>
      <c r="D4184" s="9" t="s">
        <v>5022</v>
      </c>
      <c r="E4184" s="9" t="s">
        <v>6873</v>
      </c>
      <c r="F4184" s="9">
        <v>0</v>
      </c>
      <c r="G4184" s="9">
        <v>11922</v>
      </c>
      <c r="H4184" s="9" t="s">
        <v>6873</v>
      </c>
      <c r="I4184" s="9" t="s">
        <v>7457</v>
      </c>
      <c r="J4184" s="9">
        <v>139</v>
      </c>
      <c r="K4184" s="9" t="s">
        <v>7486</v>
      </c>
      <c r="L4184" s="9" t="s">
        <v>7509</v>
      </c>
      <c r="M4184" s="9">
        <v>1140.24</v>
      </c>
      <c r="N4184" s="9">
        <v>537.54</v>
      </c>
      <c r="O4184" s="9">
        <v>4</v>
      </c>
      <c r="P4184" s="9"/>
      <c r="Q4184" s="9">
        <v>559</v>
      </c>
      <c r="R4184" s="9">
        <v>5</v>
      </c>
    </row>
    <row r="4185" spans="1:18" x14ac:dyDescent="0.3">
      <c r="A4185" s="9">
        <v>1270</v>
      </c>
      <c r="B4185" s="9" t="s">
        <v>4201</v>
      </c>
      <c r="C4185" s="9">
        <v>17</v>
      </c>
      <c r="D4185" s="9" t="s">
        <v>5019</v>
      </c>
      <c r="E4185" s="9" t="s">
        <v>6628</v>
      </c>
      <c r="F4185" s="9">
        <v>1</v>
      </c>
      <c r="G4185" s="9">
        <v>10382</v>
      </c>
      <c r="H4185" s="9" t="s">
        <v>6628</v>
      </c>
      <c r="I4185" s="9" t="s">
        <v>7455</v>
      </c>
      <c r="J4185" s="9">
        <v>101</v>
      </c>
      <c r="K4185" s="9" t="s">
        <v>7478</v>
      </c>
      <c r="L4185" s="9" t="s">
        <v>7507</v>
      </c>
      <c r="M4185" s="9">
        <v>272.01</v>
      </c>
      <c r="N4185" s="9">
        <v>118.25</v>
      </c>
      <c r="O4185" s="9">
        <v>4</v>
      </c>
      <c r="P4185" s="9"/>
      <c r="Q4185" s="9">
        <v>1695</v>
      </c>
      <c r="R4185" s="9">
        <v>1</v>
      </c>
    </row>
    <row r="4186" spans="1:18" x14ac:dyDescent="0.3">
      <c r="A4186" s="9">
        <v>1420</v>
      </c>
      <c r="B4186" s="9" t="s">
        <v>4202</v>
      </c>
      <c r="C4186" s="9">
        <v>44</v>
      </c>
      <c r="D4186" s="9" t="s">
        <v>5020</v>
      </c>
      <c r="E4186" s="9" t="s">
        <v>6395</v>
      </c>
      <c r="F4186" s="9">
        <v>0</v>
      </c>
      <c r="G4186" s="9">
        <v>10185</v>
      </c>
      <c r="H4186" s="9" t="s">
        <v>6395</v>
      </c>
      <c r="I4186" s="9" t="s">
        <v>7455</v>
      </c>
      <c r="J4186" s="9">
        <v>129</v>
      </c>
      <c r="K4186" s="9" t="s">
        <v>7471</v>
      </c>
      <c r="L4186" s="9" t="s">
        <v>7508</v>
      </c>
      <c r="M4186" s="9">
        <v>623.84</v>
      </c>
      <c r="N4186" s="9">
        <v>289.07</v>
      </c>
      <c r="O4186" s="9">
        <v>5</v>
      </c>
      <c r="P4186" s="9"/>
      <c r="Q4186" s="9">
        <v>516</v>
      </c>
      <c r="R4186" s="9">
        <v>4</v>
      </c>
    </row>
    <row r="4187" spans="1:18" x14ac:dyDescent="0.3">
      <c r="A4187" s="9">
        <v>1706</v>
      </c>
      <c r="B4187" s="9" t="s">
        <v>4203</v>
      </c>
      <c r="C4187" s="9">
        <v>14</v>
      </c>
      <c r="D4187" s="9" t="s">
        <v>5019</v>
      </c>
      <c r="E4187" s="9" t="s">
        <v>6803</v>
      </c>
      <c r="F4187" s="9">
        <v>1</v>
      </c>
      <c r="G4187" s="9">
        <v>12686</v>
      </c>
      <c r="H4187" s="9" t="s">
        <v>6803</v>
      </c>
      <c r="I4187" s="9" t="s">
        <v>7455</v>
      </c>
      <c r="J4187" s="9">
        <v>114</v>
      </c>
      <c r="K4187" s="9" t="s">
        <v>7463</v>
      </c>
      <c r="L4187" s="9" t="s">
        <v>7508</v>
      </c>
      <c r="M4187" s="9">
        <v>1001.21</v>
      </c>
      <c r="N4187" s="9"/>
      <c r="O4187" s="9">
        <v>3</v>
      </c>
      <c r="P4187" s="9"/>
      <c r="Q4187" s="9">
        <v>505</v>
      </c>
      <c r="R4187" s="9">
        <v>2</v>
      </c>
    </row>
    <row r="4188" spans="1:18" x14ac:dyDescent="0.3">
      <c r="A4188" s="9">
        <v>2390</v>
      </c>
      <c r="B4188" s="9" t="s">
        <v>4204</v>
      </c>
      <c r="C4188" s="9">
        <v>31</v>
      </c>
      <c r="D4188" s="9" t="s">
        <v>5020</v>
      </c>
      <c r="E4188" s="9" t="s">
        <v>6072</v>
      </c>
      <c r="F4188" s="9">
        <v>0</v>
      </c>
      <c r="G4188" s="9">
        <v>10927</v>
      </c>
      <c r="H4188" s="9" t="s">
        <v>6072</v>
      </c>
      <c r="I4188" s="9" t="s">
        <v>7457</v>
      </c>
      <c r="J4188" s="9">
        <v>117</v>
      </c>
      <c r="K4188" s="9" t="s">
        <v>7483</v>
      </c>
      <c r="L4188" s="9" t="s">
        <v>7507</v>
      </c>
      <c r="M4188" s="9">
        <v>1251.1400000000001</v>
      </c>
      <c r="N4188" s="9">
        <v>603.91</v>
      </c>
      <c r="O4188" s="9">
        <v>5</v>
      </c>
      <c r="P4188" s="9">
        <v>0.2</v>
      </c>
      <c r="Q4188" s="9">
        <v>385</v>
      </c>
      <c r="R4188" s="9">
        <v>5</v>
      </c>
    </row>
    <row r="4189" spans="1:18" x14ac:dyDescent="0.3">
      <c r="A4189" s="9">
        <v>2303</v>
      </c>
      <c r="B4189" s="9" t="s">
        <v>4205</v>
      </c>
      <c r="C4189" s="9">
        <v>39</v>
      </c>
      <c r="D4189" s="9" t="s">
        <v>5022</v>
      </c>
      <c r="E4189" s="9" t="s">
        <v>6725</v>
      </c>
      <c r="F4189" s="9">
        <v>0</v>
      </c>
      <c r="G4189" s="9">
        <v>13443</v>
      </c>
      <c r="H4189" s="9" t="s">
        <v>6725</v>
      </c>
      <c r="I4189" s="9" t="s">
        <v>7457</v>
      </c>
      <c r="J4189" s="9">
        <v>113</v>
      </c>
      <c r="K4189" s="9" t="s">
        <v>7460</v>
      </c>
      <c r="L4189" s="9" t="s">
        <v>7510</v>
      </c>
      <c r="M4189" s="9">
        <v>1197.72</v>
      </c>
      <c r="N4189" s="9">
        <v>837.43</v>
      </c>
      <c r="O4189" s="9">
        <v>1</v>
      </c>
      <c r="P4189" s="9"/>
      <c r="Q4189" s="9">
        <v>638</v>
      </c>
      <c r="R4189" s="9">
        <v>4</v>
      </c>
    </row>
    <row r="4190" spans="1:18" x14ac:dyDescent="0.3">
      <c r="A4190" s="9">
        <v>2306</v>
      </c>
      <c r="B4190" s="9" t="s">
        <v>4206</v>
      </c>
      <c r="C4190" s="9">
        <v>67</v>
      </c>
      <c r="D4190" s="9" t="s">
        <v>5021</v>
      </c>
      <c r="E4190" s="9" t="s">
        <v>7270</v>
      </c>
      <c r="F4190" s="9">
        <v>0</v>
      </c>
      <c r="G4190" s="9">
        <v>10963</v>
      </c>
      <c r="H4190" s="9" t="s">
        <v>7270</v>
      </c>
      <c r="I4190" s="9" t="s">
        <v>7456</v>
      </c>
      <c r="J4190" s="9">
        <v>129</v>
      </c>
      <c r="K4190" s="9" t="s">
        <v>7471</v>
      </c>
      <c r="L4190" s="9" t="s">
        <v>7510</v>
      </c>
      <c r="M4190" s="9">
        <v>1096.44</v>
      </c>
      <c r="N4190" s="9">
        <v>570.84</v>
      </c>
      <c r="O4190" s="9">
        <v>3</v>
      </c>
      <c r="P4190" s="9"/>
      <c r="Q4190" s="9">
        <v>594</v>
      </c>
      <c r="R4190" s="9">
        <v>6</v>
      </c>
    </row>
    <row r="4191" spans="1:18" x14ac:dyDescent="0.3">
      <c r="A4191" s="9">
        <v>1039</v>
      </c>
      <c r="B4191" s="9" t="s">
        <v>4207</v>
      </c>
      <c r="C4191" s="9">
        <v>44</v>
      </c>
      <c r="D4191" s="9" t="s">
        <v>5023</v>
      </c>
      <c r="E4191" s="9" t="s">
        <v>7015</v>
      </c>
      <c r="F4191" s="9">
        <v>0</v>
      </c>
      <c r="G4191" s="9">
        <v>10560</v>
      </c>
      <c r="H4191" s="9" t="s">
        <v>7015</v>
      </c>
      <c r="I4191" s="9" t="s">
        <v>7456</v>
      </c>
      <c r="J4191" s="9">
        <v>134</v>
      </c>
      <c r="K4191" s="9" t="s">
        <v>7482</v>
      </c>
      <c r="L4191" s="9" t="s">
        <v>7510</v>
      </c>
      <c r="M4191" s="9">
        <v>570.69000000000005</v>
      </c>
      <c r="N4191" s="9"/>
      <c r="O4191" s="9">
        <v>1</v>
      </c>
      <c r="P4191" s="9"/>
      <c r="Q4191" s="9">
        <v>531</v>
      </c>
      <c r="R4191" s="9">
        <v>5</v>
      </c>
    </row>
    <row r="4192" spans="1:18" x14ac:dyDescent="0.3">
      <c r="A4192" s="9">
        <v>1188</v>
      </c>
      <c r="B4192" s="9" t="s">
        <v>4208</v>
      </c>
      <c r="C4192" s="9">
        <v>28</v>
      </c>
      <c r="D4192" s="9" t="s">
        <v>5021</v>
      </c>
      <c r="E4192" s="9" t="s">
        <v>6207</v>
      </c>
      <c r="F4192" s="9">
        <v>1</v>
      </c>
      <c r="G4192" s="9">
        <v>11189</v>
      </c>
      <c r="H4192" s="9" t="s">
        <v>6207</v>
      </c>
      <c r="I4192" s="9" t="s">
        <v>7455</v>
      </c>
      <c r="J4192" s="9">
        <v>127</v>
      </c>
      <c r="K4192" s="9" t="s">
        <v>7489</v>
      </c>
      <c r="L4192" s="9" t="s">
        <v>7507</v>
      </c>
      <c r="M4192" s="9">
        <v>227.34</v>
      </c>
      <c r="N4192" s="9">
        <v>128.38999999999999</v>
      </c>
      <c r="O4192" s="9">
        <v>3</v>
      </c>
      <c r="P4192" s="9"/>
      <c r="Q4192" s="9">
        <v>1577</v>
      </c>
      <c r="R4192" s="9">
        <v>1</v>
      </c>
    </row>
    <row r="4193" spans="1:18" x14ac:dyDescent="0.3">
      <c r="A4193" s="9">
        <v>2187</v>
      </c>
      <c r="B4193" s="9" t="s">
        <v>4209</v>
      </c>
      <c r="C4193" s="9">
        <v>35</v>
      </c>
      <c r="D4193" s="9" t="s">
        <v>5020</v>
      </c>
      <c r="E4193" s="9" t="s">
        <v>7000</v>
      </c>
      <c r="F4193" s="9">
        <v>1</v>
      </c>
      <c r="G4193" s="9">
        <v>10897</v>
      </c>
      <c r="H4193" s="9" t="s">
        <v>7000</v>
      </c>
      <c r="I4193" s="9" t="s">
        <v>7456</v>
      </c>
      <c r="J4193" s="9">
        <v>146</v>
      </c>
      <c r="K4193" s="9" t="s">
        <v>7505</v>
      </c>
      <c r="L4193" s="9" t="s">
        <v>7508</v>
      </c>
      <c r="M4193" s="9">
        <v>364.41</v>
      </c>
      <c r="N4193" s="9">
        <v>218.64</v>
      </c>
      <c r="O4193" s="9">
        <v>2</v>
      </c>
      <c r="P4193" s="9"/>
      <c r="Q4193" s="9">
        <v>769</v>
      </c>
      <c r="R4193" s="9">
        <v>3</v>
      </c>
    </row>
    <row r="4194" spans="1:18" x14ac:dyDescent="0.3">
      <c r="A4194" s="9">
        <v>1993</v>
      </c>
      <c r="B4194" s="9" t="s">
        <v>4210</v>
      </c>
      <c r="C4194" s="9">
        <v>53</v>
      </c>
      <c r="D4194" s="9" t="s">
        <v>5018</v>
      </c>
      <c r="E4194" s="9" t="s">
        <v>6091</v>
      </c>
      <c r="F4194" s="9">
        <v>0</v>
      </c>
      <c r="G4194" s="9">
        <v>12686</v>
      </c>
      <c r="H4194" s="9" t="s">
        <v>6091</v>
      </c>
      <c r="I4194" s="9" t="s">
        <v>7457</v>
      </c>
      <c r="J4194" s="9">
        <v>133</v>
      </c>
      <c r="K4194" s="9" t="s">
        <v>7498</v>
      </c>
      <c r="L4194" s="9" t="s">
        <v>7508</v>
      </c>
      <c r="M4194" s="9">
        <v>1304.01</v>
      </c>
      <c r="N4194" s="9"/>
      <c r="O4194" s="9">
        <v>4</v>
      </c>
      <c r="P4194" s="9"/>
      <c r="Q4194" s="9">
        <v>510</v>
      </c>
      <c r="R4194" s="9">
        <v>4</v>
      </c>
    </row>
    <row r="4195" spans="1:18" x14ac:dyDescent="0.3">
      <c r="A4195" s="9">
        <v>1535</v>
      </c>
      <c r="B4195" s="9" t="s">
        <v>4211</v>
      </c>
      <c r="C4195" s="9">
        <v>28</v>
      </c>
      <c r="D4195" s="9" t="s">
        <v>5018</v>
      </c>
      <c r="E4195" s="9" t="s">
        <v>6695</v>
      </c>
      <c r="F4195" s="9">
        <v>0</v>
      </c>
      <c r="G4195" s="9">
        <v>11928</v>
      </c>
      <c r="H4195" s="9" t="s">
        <v>6695</v>
      </c>
      <c r="I4195" s="9" t="s">
        <v>7456</v>
      </c>
      <c r="J4195" s="9">
        <v>129</v>
      </c>
      <c r="K4195" s="9" t="s">
        <v>7471</v>
      </c>
      <c r="L4195" s="9" t="s">
        <v>7509</v>
      </c>
      <c r="M4195" s="9">
        <v>1293.1300000000001</v>
      </c>
      <c r="N4195" s="9">
        <v>623.86</v>
      </c>
      <c r="O4195" s="9">
        <v>4</v>
      </c>
      <c r="P4195" s="9">
        <v>0.2</v>
      </c>
      <c r="Q4195" s="9">
        <v>861</v>
      </c>
      <c r="R4195" s="9">
        <v>3</v>
      </c>
    </row>
    <row r="4196" spans="1:18" x14ac:dyDescent="0.3">
      <c r="A4196" s="9">
        <v>2027</v>
      </c>
      <c r="B4196" s="9" t="s">
        <v>4212</v>
      </c>
      <c r="C4196" s="9">
        <v>56</v>
      </c>
      <c r="D4196" s="9" t="s">
        <v>5021</v>
      </c>
      <c r="E4196" s="9" t="s">
        <v>7145</v>
      </c>
      <c r="F4196" s="9">
        <v>1</v>
      </c>
      <c r="G4196" s="9">
        <v>11837</v>
      </c>
      <c r="H4196" s="9" t="s">
        <v>7145</v>
      </c>
      <c r="I4196" s="9" t="s">
        <v>7456</v>
      </c>
      <c r="J4196" s="9">
        <v>137</v>
      </c>
      <c r="K4196" s="9" t="s">
        <v>7484</v>
      </c>
      <c r="L4196" s="9" t="s">
        <v>7508</v>
      </c>
      <c r="M4196" s="9">
        <v>1429.76</v>
      </c>
      <c r="N4196" s="9">
        <v>790.85</v>
      </c>
      <c r="O4196" s="9">
        <v>1</v>
      </c>
      <c r="P4196" s="9"/>
      <c r="Q4196" s="9">
        <v>1483</v>
      </c>
      <c r="R4196" s="9">
        <v>1</v>
      </c>
    </row>
    <row r="4197" spans="1:18" x14ac:dyDescent="0.3">
      <c r="A4197" s="9">
        <v>1289</v>
      </c>
      <c r="B4197" s="9" t="s">
        <v>4213</v>
      </c>
      <c r="C4197" s="9">
        <v>32</v>
      </c>
      <c r="D4197" s="9" t="s">
        <v>5018</v>
      </c>
      <c r="E4197" s="9" t="s">
        <v>6806</v>
      </c>
      <c r="F4197" s="9">
        <v>1</v>
      </c>
      <c r="G4197" s="9">
        <v>12368</v>
      </c>
      <c r="H4197" s="9" t="s">
        <v>6806</v>
      </c>
      <c r="I4197" s="9" t="s">
        <v>7457</v>
      </c>
      <c r="J4197" s="9">
        <v>139</v>
      </c>
      <c r="K4197" s="9" t="s">
        <v>7486</v>
      </c>
      <c r="L4197" s="9" t="s">
        <v>7510</v>
      </c>
      <c r="M4197" s="9">
        <v>160.18</v>
      </c>
      <c r="N4197" s="9">
        <v>106.41</v>
      </c>
      <c r="O4197" s="9">
        <v>1</v>
      </c>
      <c r="P4197" s="9"/>
      <c r="Q4197" s="9">
        <v>652</v>
      </c>
      <c r="R4197" s="9">
        <v>1</v>
      </c>
    </row>
    <row r="4198" spans="1:18" x14ac:dyDescent="0.3">
      <c r="A4198" s="9">
        <v>1432</v>
      </c>
      <c r="B4198" s="9" t="s">
        <v>4214</v>
      </c>
      <c r="C4198" s="9">
        <v>26</v>
      </c>
      <c r="D4198" s="9" t="s">
        <v>5020</v>
      </c>
      <c r="E4198" s="9" t="s">
        <v>7271</v>
      </c>
      <c r="F4198" s="9">
        <v>0</v>
      </c>
      <c r="G4198" s="9">
        <v>11712</v>
      </c>
      <c r="H4198" s="9" t="s">
        <v>7271</v>
      </c>
      <c r="I4198" s="9" t="s">
        <v>7456</v>
      </c>
      <c r="J4198" s="9">
        <v>119</v>
      </c>
      <c r="K4198" s="9" t="s">
        <v>7459</v>
      </c>
      <c r="L4198" s="9" t="s">
        <v>7510</v>
      </c>
      <c r="M4198" s="9">
        <v>828.37</v>
      </c>
      <c r="N4198" s="9">
        <v>342.01</v>
      </c>
      <c r="O4198" s="9">
        <v>2</v>
      </c>
      <c r="P4198" s="9"/>
      <c r="Q4198" s="9">
        <v>940</v>
      </c>
      <c r="R4198" s="9">
        <v>1</v>
      </c>
    </row>
    <row r="4199" spans="1:18" x14ac:dyDescent="0.3">
      <c r="A4199" s="9">
        <v>1470</v>
      </c>
      <c r="B4199" s="9" t="s">
        <v>4215</v>
      </c>
      <c r="C4199" s="9">
        <v>32</v>
      </c>
      <c r="D4199" s="9" t="s">
        <v>5022</v>
      </c>
      <c r="E4199" s="9" t="s">
        <v>5820</v>
      </c>
      <c r="F4199" s="9">
        <v>0</v>
      </c>
      <c r="G4199" s="9">
        <v>11738</v>
      </c>
      <c r="H4199" s="9" t="s">
        <v>5820</v>
      </c>
      <c r="I4199" s="9" t="s">
        <v>7457</v>
      </c>
      <c r="J4199" s="9">
        <v>146</v>
      </c>
      <c r="K4199" s="9" t="s">
        <v>7505</v>
      </c>
      <c r="L4199" s="9" t="s">
        <v>7509</v>
      </c>
      <c r="M4199" s="9">
        <v>990.59</v>
      </c>
      <c r="N4199" s="9">
        <v>546.88</v>
      </c>
      <c r="O4199" s="9">
        <v>5</v>
      </c>
      <c r="P4199" s="9"/>
      <c r="Q4199" s="9">
        <v>344</v>
      </c>
      <c r="R4199" s="9">
        <v>7</v>
      </c>
    </row>
    <row r="4200" spans="1:18" x14ac:dyDescent="0.3">
      <c r="A4200" s="9">
        <v>2204</v>
      </c>
      <c r="B4200" s="9" t="s">
        <v>4216</v>
      </c>
      <c r="C4200" s="9">
        <v>15</v>
      </c>
      <c r="D4200" s="9" t="s">
        <v>5023</v>
      </c>
      <c r="E4200" s="9" t="s">
        <v>7272</v>
      </c>
      <c r="F4200" s="9">
        <v>1</v>
      </c>
      <c r="G4200" s="9">
        <v>11180</v>
      </c>
      <c r="H4200" s="9" t="s">
        <v>7272</v>
      </c>
      <c r="I4200" s="9" t="s">
        <v>7456</v>
      </c>
      <c r="J4200" s="9">
        <v>124</v>
      </c>
      <c r="K4200" s="9" t="s">
        <v>7497</v>
      </c>
      <c r="L4200" s="9" t="s">
        <v>7509</v>
      </c>
      <c r="M4200" s="9">
        <v>1080.45</v>
      </c>
      <c r="N4200" s="9">
        <v>448.71</v>
      </c>
      <c r="O4200" s="9">
        <v>3</v>
      </c>
      <c r="P4200" s="9">
        <v>0.05</v>
      </c>
      <c r="Q4200" s="9">
        <v>1019</v>
      </c>
      <c r="R4200" s="9">
        <v>1</v>
      </c>
    </row>
    <row r="4201" spans="1:18" x14ac:dyDescent="0.3">
      <c r="A4201" s="9">
        <v>2271</v>
      </c>
      <c r="B4201" s="9" t="s">
        <v>4217</v>
      </c>
      <c r="C4201" s="9">
        <v>7</v>
      </c>
      <c r="D4201" s="9" t="s">
        <v>5019</v>
      </c>
      <c r="E4201" s="9" t="s">
        <v>7225</v>
      </c>
      <c r="F4201" s="9">
        <v>0</v>
      </c>
      <c r="G4201" s="9">
        <v>10857</v>
      </c>
      <c r="H4201" s="9" t="s">
        <v>7225</v>
      </c>
      <c r="I4201" s="9" t="s">
        <v>7456</v>
      </c>
      <c r="J4201" s="9">
        <v>114</v>
      </c>
      <c r="K4201" s="9" t="s">
        <v>7463</v>
      </c>
      <c r="L4201" s="9" t="s">
        <v>7508</v>
      </c>
      <c r="M4201" s="9">
        <v>983.6</v>
      </c>
      <c r="N4201" s="9">
        <v>528.24</v>
      </c>
      <c r="O4201" s="9">
        <v>2</v>
      </c>
      <c r="P4201" s="9"/>
      <c r="Q4201" s="9">
        <v>811</v>
      </c>
      <c r="R4201" s="9">
        <v>4</v>
      </c>
    </row>
    <row r="4202" spans="1:18" x14ac:dyDescent="0.3">
      <c r="A4202" s="9">
        <v>1627</v>
      </c>
      <c r="B4202" s="9" t="s">
        <v>4218</v>
      </c>
      <c r="C4202" s="9">
        <v>38</v>
      </c>
      <c r="D4202" s="9" t="s">
        <v>5020</v>
      </c>
      <c r="E4202" s="9" t="s">
        <v>7021</v>
      </c>
      <c r="F4202" s="9">
        <v>0</v>
      </c>
      <c r="G4202" s="9">
        <v>13802</v>
      </c>
      <c r="H4202" s="9" t="s">
        <v>7021</v>
      </c>
      <c r="I4202" s="9" t="s">
        <v>7455</v>
      </c>
      <c r="J4202" s="9">
        <v>147</v>
      </c>
      <c r="K4202" s="9" t="s">
        <v>7474</v>
      </c>
      <c r="L4202" s="9" t="s">
        <v>7509</v>
      </c>
      <c r="M4202" s="9">
        <v>1166.52</v>
      </c>
      <c r="N4202" s="9">
        <v>686.68</v>
      </c>
      <c r="O4202" s="9">
        <v>2</v>
      </c>
      <c r="P4202" s="9"/>
      <c r="Q4202" s="9">
        <v>729</v>
      </c>
      <c r="R4202" s="9">
        <v>5</v>
      </c>
    </row>
    <row r="4203" spans="1:18" x14ac:dyDescent="0.3">
      <c r="A4203" s="9">
        <v>1278</v>
      </c>
      <c r="B4203" s="9" t="s">
        <v>4219</v>
      </c>
      <c r="C4203" s="9">
        <v>38</v>
      </c>
      <c r="D4203" s="9" t="s">
        <v>5020</v>
      </c>
      <c r="E4203" s="9" t="s">
        <v>6085</v>
      </c>
      <c r="F4203" s="9">
        <v>1</v>
      </c>
      <c r="G4203" s="9">
        <v>13045</v>
      </c>
      <c r="H4203" s="9" t="s">
        <v>6085</v>
      </c>
      <c r="I4203" s="9" t="s">
        <v>7456</v>
      </c>
      <c r="J4203" s="9">
        <v>137</v>
      </c>
      <c r="K4203" s="9" t="s">
        <v>7484</v>
      </c>
      <c r="L4203" s="9" t="s">
        <v>7511</v>
      </c>
      <c r="M4203" s="9">
        <v>571.23</v>
      </c>
      <c r="N4203" s="9">
        <v>356.11</v>
      </c>
      <c r="O4203" s="9">
        <v>1</v>
      </c>
      <c r="P4203" s="9">
        <v>0.05</v>
      </c>
      <c r="Q4203" s="9">
        <v>804</v>
      </c>
      <c r="R4203" s="9">
        <v>3</v>
      </c>
    </row>
    <row r="4204" spans="1:18" x14ac:dyDescent="0.3">
      <c r="A4204" s="9">
        <v>1876</v>
      </c>
      <c r="B4204" s="9" t="s">
        <v>4220</v>
      </c>
      <c r="C4204" s="9">
        <v>43</v>
      </c>
      <c r="D4204" s="9" t="s">
        <v>5019</v>
      </c>
      <c r="E4204" s="9" t="s">
        <v>7273</v>
      </c>
      <c r="F4204" s="9">
        <v>0</v>
      </c>
      <c r="G4204" s="9">
        <v>10284</v>
      </c>
      <c r="H4204" s="9" t="s">
        <v>7273</v>
      </c>
      <c r="I4204" s="9" t="s">
        <v>7455</v>
      </c>
      <c r="J4204" s="9">
        <v>105</v>
      </c>
      <c r="K4204" s="9" t="s">
        <v>7461</v>
      </c>
      <c r="L4204" s="9" t="s">
        <v>7507</v>
      </c>
      <c r="M4204" s="9">
        <v>310.18</v>
      </c>
      <c r="N4204" s="9">
        <v>136.96</v>
      </c>
      <c r="O4204" s="9">
        <v>1</v>
      </c>
      <c r="P4204" s="9">
        <v>0.1</v>
      </c>
      <c r="Q4204" s="9">
        <v>428</v>
      </c>
      <c r="R4204" s="9">
        <v>5</v>
      </c>
    </row>
    <row r="4205" spans="1:18" x14ac:dyDescent="0.3">
      <c r="A4205" s="9">
        <v>1580</v>
      </c>
      <c r="B4205" s="9" t="s">
        <v>4221</v>
      </c>
      <c r="C4205" s="9">
        <v>38</v>
      </c>
      <c r="D4205" s="9" t="s">
        <v>5019</v>
      </c>
      <c r="E4205" s="9" t="s">
        <v>6250</v>
      </c>
      <c r="F4205" s="9">
        <v>0</v>
      </c>
      <c r="G4205" s="9">
        <v>13872</v>
      </c>
      <c r="H4205" s="9" t="s">
        <v>6250</v>
      </c>
      <c r="I4205" s="9" t="s">
        <v>7456</v>
      </c>
      <c r="J4205" s="9">
        <v>124</v>
      </c>
      <c r="K4205" s="9" t="s">
        <v>7497</v>
      </c>
      <c r="L4205" s="9" t="s">
        <v>7508</v>
      </c>
      <c r="M4205" s="9">
        <v>346.65</v>
      </c>
      <c r="N4205" s="9">
        <v>155.97999999999999</v>
      </c>
      <c r="O4205" s="9">
        <v>5</v>
      </c>
      <c r="P4205" s="9"/>
      <c r="Q4205" s="9">
        <v>387</v>
      </c>
      <c r="R4205" s="9">
        <v>5</v>
      </c>
    </row>
    <row r="4206" spans="1:18" x14ac:dyDescent="0.3">
      <c r="A4206" s="9">
        <v>1862</v>
      </c>
      <c r="B4206" s="9" t="s">
        <v>4222</v>
      </c>
      <c r="C4206" s="9">
        <v>74</v>
      </c>
      <c r="D4206" s="9" t="s">
        <v>5023</v>
      </c>
      <c r="E4206" s="9" t="s">
        <v>6433</v>
      </c>
      <c r="F4206" s="9">
        <v>1</v>
      </c>
      <c r="G4206" s="9">
        <v>13099</v>
      </c>
      <c r="H4206" s="9" t="s">
        <v>6433</v>
      </c>
      <c r="I4206" s="9" t="s">
        <v>7455</v>
      </c>
      <c r="J4206" s="9">
        <v>134</v>
      </c>
      <c r="K4206" s="9" t="s">
        <v>7482</v>
      </c>
      <c r="L4206" s="9" t="s">
        <v>7510</v>
      </c>
      <c r="M4206" s="9">
        <v>67.37</v>
      </c>
      <c r="N4206" s="9">
        <v>36.450000000000003</v>
      </c>
      <c r="O4206" s="9">
        <v>5</v>
      </c>
      <c r="P4206" s="9">
        <v>0.1</v>
      </c>
      <c r="Q4206" s="9">
        <v>1230</v>
      </c>
      <c r="R4206" s="9">
        <v>3</v>
      </c>
    </row>
    <row r="4207" spans="1:18" x14ac:dyDescent="0.3">
      <c r="A4207" s="9">
        <v>1253</v>
      </c>
      <c r="B4207" s="9" t="s">
        <v>4223</v>
      </c>
      <c r="C4207" s="9">
        <v>42</v>
      </c>
      <c r="D4207" s="9" t="s">
        <v>5023</v>
      </c>
      <c r="E4207" s="9" t="s">
        <v>6296</v>
      </c>
      <c r="F4207" s="9">
        <v>0</v>
      </c>
      <c r="G4207" s="9">
        <v>12398</v>
      </c>
      <c r="H4207" s="9" t="s">
        <v>6296</v>
      </c>
      <c r="I4207" s="9" t="s">
        <v>7456</v>
      </c>
      <c r="J4207" s="9">
        <v>131</v>
      </c>
      <c r="K4207" s="9" t="s">
        <v>7504</v>
      </c>
      <c r="L4207" s="9" t="s">
        <v>7507</v>
      </c>
      <c r="M4207" s="9">
        <v>557.97</v>
      </c>
      <c r="N4207" s="9">
        <v>390.25</v>
      </c>
      <c r="O4207" s="9">
        <v>1</v>
      </c>
      <c r="P4207" s="9"/>
      <c r="Q4207" s="9">
        <v>605</v>
      </c>
      <c r="R4207" s="9">
        <v>6</v>
      </c>
    </row>
    <row r="4208" spans="1:18" x14ac:dyDescent="0.3">
      <c r="A4208" s="9">
        <v>1180</v>
      </c>
      <c r="B4208" s="9" t="s">
        <v>4224</v>
      </c>
      <c r="C4208" s="9">
        <v>19</v>
      </c>
      <c r="D4208" s="9" t="s">
        <v>5023</v>
      </c>
      <c r="E4208" s="9" t="s">
        <v>7274</v>
      </c>
      <c r="F4208" s="9">
        <v>1</v>
      </c>
      <c r="G4208" s="9">
        <v>12130</v>
      </c>
      <c r="H4208" s="9" t="s">
        <v>7274</v>
      </c>
      <c r="I4208" s="9" t="s">
        <v>7457</v>
      </c>
      <c r="J4208" s="9">
        <v>130</v>
      </c>
      <c r="K4208" s="9" t="s">
        <v>7487</v>
      </c>
      <c r="L4208" s="9" t="s">
        <v>7510</v>
      </c>
      <c r="M4208" s="9">
        <v>183.03</v>
      </c>
      <c r="N4208" s="9">
        <v>92.76</v>
      </c>
      <c r="O4208" s="9">
        <v>4</v>
      </c>
      <c r="P4208" s="9"/>
      <c r="Q4208" s="9">
        <v>1388</v>
      </c>
      <c r="R4208" s="9">
        <v>2</v>
      </c>
    </row>
    <row r="4209" spans="1:18" x14ac:dyDescent="0.3">
      <c r="A4209" s="9">
        <v>1680</v>
      </c>
      <c r="B4209" s="9" t="s">
        <v>4225</v>
      </c>
      <c r="C4209" s="9">
        <v>23</v>
      </c>
      <c r="D4209" s="9" t="s">
        <v>5018</v>
      </c>
      <c r="E4209" s="9" t="s">
        <v>6542</v>
      </c>
      <c r="F4209" s="9">
        <v>0</v>
      </c>
      <c r="G4209" s="9">
        <v>11647</v>
      </c>
      <c r="H4209" s="9" t="s">
        <v>6542</v>
      </c>
      <c r="I4209" s="9" t="s">
        <v>7456</v>
      </c>
      <c r="J4209" s="9">
        <v>109</v>
      </c>
      <c r="K4209" s="9" t="s">
        <v>7466</v>
      </c>
      <c r="L4209" s="9" t="s">
        <v>7509</v>
      </c>
      <c r="M4209" s="9">
        <v>516.16</v>
      </c>
      <c r="N4209" s="9">
        <v>272.67</v>
      </c>
      <c r="O4209" s="9">
        <v>5</v>
      </c>
      <c r="P4209" s="9"/>
      <c r="Q4209" s="9">
        <v>665</v>
      </c>
      <c r="R4209" s="9">
        <v>3</v>
      </c>
    </row>
    <row r="4210" spans="1:18" x14ac:dyDescent="0.3">
      <c r="A4210" s="9">
        <v>1824</v>
      </c>
      <c r="B4210" s="9" t="s">
        <v>4226</v>
      </c>
      <c r="C4210" s="9">
        <v>40</v>
      </c>
      <c r="D4210" s="9" t="s">
        <v>5020</v>
      </c>
      <c r="E4210" s="9" t="s">
        <v>5027</v>
      </c>
      <c r="F4210" s="9">
        <v>1</v>
      </c>
      <c r="G4210" s="9">
        <v>10665</v>
      </c>
      <c r="H4210" s="9" t="s">
        <v>5027</v>
      </c>
      <c r="I4210" s="9" t="s">
        <v>7457</v>
      </c>
      <c r="J4210" s="9">
        <v>127</v>
      </c>
      <c r="K4210" s="9" t="s">
        <v>7489</v>
      </c>
      <c r="L4210" s="9" t="s">
        <v>7509</v>
      </c>
      <c r="M4210" s="9">
        <v>960.9</v>
      </c>
      <c r="N4210" s="9">
        <v>509.02</v>
      </c>
      <c r="O4210" s="9">
        <v>2</v>
      </c>
      <c r="P4210" s="9"/>
      <c r="Q4210" s="9">
        <v>1125</v>
      </c>
      <c r="R4210" s="9">
        <v>5</v>
      </c>
    </row>
    <row r="4211" spans="1:18" x14ac:dyDescent="0.3">
      <c r="A4211" s="9">
        <v>1699</v>
      </c>
      <c r="B4211" s="9" t="s">
        <v>4227</v>
      </c>
      <c r="C4211" s="9">
        <v>33</v>
      </c>
      <c r="D4211" s="9" t="s">
        <v>5022</v>
      </c>
      <c r="E4211" s="9" t="s">
        <v>7275</v>
      </c>
      <c r="F4211" s="9">
        <v>0</v>
      </c>
      <c r="G4211" s="9">
        <v>11393</v>
      </c>
      <c r="H4211" s="9" t="s">
        <v>7275</v>
      </c>
      <c r="I4211" s="9" t="s">
        <v>7457</v>
      </c>
      <c r="J4211" s="9">
        <v>128</v>
      </c>
      <c r="K4211" s="9" t="s">
        <v>7473</v>
      </c>
      <c r="L4211" s="9" t="s">
        <v>7510</v>
      </c>
      <c r="M4211" s="9">
        <v>1346.99</v>
      </c>
      <c r="N4211" s="9">
        <v>571.41</v>
      </c>
      <c r="O4211" s="9">
        <v>1</v>
      </c>
      <c r="P4211" s="9"/>
      <c r="Q4211" s="9">
        <v>433</v>
      </c>
      <c r="R4211" s="9">
        <v>9</v>
      </c>
    </row>
    <row r="4212" spans="1:18" x14ac:dyDescent="0.3">
      <c r="A4212" s="9">
        <v>1565</v>
      </c>
      <c r="B4212" s="9" t="s">
        <v>4228</v>
      </c>
      <c r="C4212" s="9">
        <v>21</v>
      </c>
      <c r="D4212" s="9" t="s">
        <v>5019</v>
      </c>
      <c r="E4212" s="9" t="s">
        <v>5608</v>
      </c>
      <c r="F4212" s="9">
        <v>1</v>
      </c>
      <c r="G4212" s="9">
        <v>12588</v>
      </c>
      <c r="H4212" s="9" t="s">
        <v>5608</v>
      </c>
      <c r="I4212" s="9" t="s">
        <v>7455</v>
      </c>
      <c r="J4212" s="9">
        <v>142</v>
      </c>
      <c r="K4212" s="9" t="s">
        <v>7500</v>
      </c>
      <c r="L4212" s="9" t="s">
        <v>7507</v>
      </c>
      <c r="M4212" s="9">
        <v>1267.43</v>
      </c>
      <c r="N4212" s="9">
        <v>801.33</v>
      </c>
      <c r="O4212" s="9">
        <v>3</v>
      </c>
      <c r="P4212" s="9"/>
      <c r="Q4212" s="9">
        <v>914</v>
      </c>
      <c r="R4212" s="9">
        <v>4</v>
      </c>
    </row>
    <row r="4213" spans="1:18" x14ac:dyDescent="0.3">
      <c r="A4213" s="9">
        <v>2349</v>
      </c>
      <c r="B4213" s="9" t="s">
        <v>4229</v>
      </c>
      <c r="C4213" s="9">
        <v>39</v>
      </c>
      <c r="D4213" s="9" t="s">
        <v>5020</v>
      </c>
      <c r="E4213" s="9" t="s">
        <v>7276</v>
      </c>
      <c r="F4213" s="9">
        <v>1</v>
      </c>
      <c r="G4213" s="9">
        <v>13466</v>
      </c>
      <c r="H4213" s="9" t="s">
        <v>7276</v>
      </c>
      <c r="I4213" s="9" t="s">
        <v>7457</v>
      </c>
      <c r="J4213" s="9">
        <v>126</v>
      </c>
      <c r="K4213" s="9" t="s">
        <v>7469</v>
      </c>
      <c r="L4213" s="9" t="s">
        <v>7507</v>
      </c>
      <c r="M4213" s="9">
        <v>416.38</v>
      </c>
      <c r="N4213" s="9">
        <v>198.17</v>
      </c>
      <c r="O4213" s="9">
        <v>3</v>
      </c>
      <c r="P4213" s="9"/>
      <c r="Q4213" s="9">
        <v>535</v>
      </c>
      <c r="R4213" s="9">
        <v>5</v>
      </c>
    </row>
    <row r="4214" spans="1:18" x14ac:dyDescent="0.3">
      <c r="A4214" s="9">
        <v>2380</v>
      </c>
      <c r="B4214" s="9" t="s">
        <v>4230</v>
      </c>
      <c r="C4214" s="9">
        <v>39</v>
      </c>
      <c r="D4214" s="9" t="s">
        <v>5020</v>
      </c>
      <c r="E4214" s="9" t="s">
        <v>7277</v>
      </c>
      <c r="F4214" s="9">
        <v>1</v>
      </c>
      <c r="G4214" s="9">
        <v>12024</v>
      </c>
      <c r="H4214" s="9" t="s">
        <v>7277</v>
      </c>
      <c r="I4214" s="9" t="s">
        <v>7457</v>
      </c>
      <c r="J4214" s="9">
        <v>118</v>
      </c>
      <c r="K4214" s="9" t="s">
        <v>7501</v>
      </c>
      <c r="L4214" s="9" t="s">
        <v>7507</v>
      </c>
      <c r="M4214" s="9">
        <v>244.42</v>
      </c>
      <c r="N4214" s="9">
        <v>149.37</v>
      </c>
      <c r="O4214" s="9">
        <v>4</v>
      </c>
      <c r="P4214" s="9"/>
      <c r="Q4214" s="9">
        <v>1268</v>
      </c>
      <c r="R4214" s="9">
        <v>3</v>
      </c>
    </row>
    <row r="4215" spans="1:18" x14ac:dyDescent="0.3">
      <c r="A4215" s="9">
        <v>1679</v>
      </c>
      <c r="B4215" s="9" t="s">
        <v>4231</v>
      </c>
      <c r="C4215" s="9">
        <v>63</v>
      </c>
      <c r="D4215" s="9" t="s">
        <v>5023</v>
      </c>
      <c r="E4215" s="9" t="s">
        <v>7019</v>
      </c>
      <c r="F4215" s="9">
        <v>1</v>
      </c>
      <c r="G4215" s="9">
        <v>12527</v>
      </c>
      <c r="H4215" s="9" t="s">
        <v>7019</v>
      </c>
      <c r="I4215" s="9" t="s">
        <v>7455</v>
      </c>
      <c r="J4215" s="9">
        <v>136</v>
      </c>
      <c r="K4215" s="9" t="s">
        <v>7503</v>
      </c>
      <c r="L4215" s="9" t="s">
        <v>7511</v>
      </c>
      <c r="M4215" s="9">
        <v>329.95</v>
      </c>
      <c r="N4215" s="9">
        <v>179.01</v>
      </c>
      <c r="O4215" s="9">
        <v>1</v>
      </c>
      <c r="P4215" s="9"/>
      <c r="Q4215" s="9">
        <v>570</v>
      </c>
      <c r="R4215" s="9">
        <v>3</v>
      </c>
    </row>
    <row r="4216" spans="1:18" x14ac:dyDescent="0.3">
      <c r="A4216" s="9">
        <v>1390</v>
      </c>
      <c r="B4216" s="9" t="s">
        <v>4232</v>
      </c>
      <c r="C4216" s="9">
        <v>26</v>
      </c>
      <c r="D4216" s="9" t="s">
        <v>5023</v>
      </c>
      <c r="E4216" s="9" t="s">
        <v>6169</v>
      </c>
      <c r="F4216" s="9">
        <v>0</v>
      </c>
      <c r="G4216" s="9">
        <v>12260</v>
      </c>
      <c r="H4216" s="9" t="s">
        <v>6169</v>
      </c>
      <c r="I4216" s="9" t="s">
        <v>7456</v>
      </c>
      <c r="J4216" s="9">
        <v>108</v>
      </c>
      <c r="K4216" s="9" t="s">
        <v>7496</v>
      </c>
      <c r="L4216" s="9" t="s">
        <v>7508</v>
      </c>
      <c r="M4216" s="9">
        <v>1457.93</v>
      </c>
      <c r="N4216" s="9">
        <v>850.75</v>
      </c>
      <c r="O4216" s="9">
        <v>2</v>
      </c>
      <c r="P4216" s="9">
        <v>0.05</v>
      </c>
      <c r="Q4216" s="9">
        <v>559</v>
      </c>
      <c r="R4216" s="9">
        <v>5</v>
      </c>
    </row>
    <row r="4217" spans="1:18" x14ac:dyDescent="0.3">
      <c r="A4217" s="9">
        <v>2108</v>
      </c>
      <c r="B4217" s="9" t="s">
        <v>4233</v>
      </c>
      <c r="C4217" s="9">
        <v>33</v>
      </c>
      <c r="D4217" s="9" t="s">
        <v>5020</v>
      </c>
      <c r="E4217" s="9" t="s">
        <v>7278</v>
      </c>
      <c r="F4217" s="9">
        <v>0</v>
      </c>
      <c r="G4217" s="9">
        <v>13685</v>
      </c>
      <c r="H4217" s="9" t="s">
        <v>7278</v>
      </c>
      <c r="I4217" s="9" t="s">
        <v>7456</v>
      </c>
      <c r="J4217" s="9">
        <v>118</v>
      </c>
      <c r="K4217" s="9" t="s">
        <v>7501</v>
      </c>
      <c r="L4217" s="9" t="s">
        <v>7509</v>
      </c>
      <c r="M4217" s="9">
        <v>846.74</v>
      </c>
      <c r="N4217" s="9">
        <v>352.41</v>
      </c>
      <c r="O4217" s="9">
        <v>4</v>
      </c>
      <c r="P4217" s="9"/>
      <c r="Q4217" s="9">
        <v>440</v>
      </c>
      <c r="R4217" s="9">
        <v>3</v>
      </c>
    </row>
    <row r="4218" spans="1:18" x14ac:dyDescent="0.3">
      <c r="A4218" s="9">
        <v>2340</v>
      </c>
      <c r="B4218" s="9" t="s">
        <v>4234</v>
      </c>
      <c r="C4218" s="9">
        <v>63</v>
      </c>
      <c r="D4218" s="9" t="s">
        <v>5023</v>
      </c>
      <c r="E4218" s="9" t="s">
        <v>7279</v>
      </c>
      <c r="F4218" s="9">
        <v>0</v>
      </c>
      <c r="G4218" s="9">
        <v>10929</v>
      </c>
      <c r="H4218" s="9" t="s">
        <v>7279</v>
      </c>
      <c r="I4218" s="9" t="s">
        <v>7457</v>
      </c>
      <c r="J4218" s="9">
        <v>120</v>
      </c>
      <c r="K4218" s="9" t="s">
        <v>7488</v>
      </c>
      <c r="L4218" s="9" t="s">
        <v>7510</v>
      </c>
      <c r="M4218" s="9">
        <v>314.63</v>
      </c>
      <c r="N4218" s="9">
        <v>209.85</v>
      </c>
      <c r="O4218" s="9">
        <v>2</v>
      </c>
      <c r="P4218" s="9"/>
      <c r="Q4218" s="9">
        <v>368</v>
      </c>
      <c r="R4218" s="9">
        <v>2</v>
      </c>
    </row>
    <row r="4219" spans="1:18" x14ac:dyDescent="0.3">
      <c r="A4219" s="9">
        <v>1211</v>
      </c>
      <c r="B4219" s="9" t="s">
        <v>4235</v>
      </c>
      <c r="C4219" s="9">
        <v>44</v>
      </c>
      <c r="D4219" s="9" t="s">
        <v>5018</v>
      </c>
      <c r="E4219" s="9" t="s">
        <v>6446</v>
      </c>
      <c r="F4219" s="9">
        <v>0</v>
      </c>
      <c r="G4219" s="9">
        <v>12407</v>
      </c>
      <c r="H4219" s="9" t="s">
        <v>6446</v>
      </c>
      <c r="I4219" s="9" t="s">
        <v>7455</v>
      </c>
      <c r="J4219" s="9">
        <v>132</v>
      </c>
      <c r="K4219" s="9" t="s">
        <v>7506</v>
      </c>
      <c r="L4219" s="9" t="s">
        <v>7507</v>
      </c>
      <c r="M4219" s="9">
        <v>1269.08</v>
      </c>
      <c r="N4219" s="9">
        <v>600.47</v>
      </c>
      <c r="O4219" s="9">
        <v>3</v>
      </c>
      <c r="P4219" s="9"/>
      <c r="Q4219" s="9">
        <v>401</v>
      </c>
      <c r="R4219" s="9">
        <v>2</v>
      </c>
    </row>
    <row r="4220" spans="1:18" x14ac:dyDescent="0.3">
      <c r="A4220" s="9">
        <v>1383</v>
      </c>
      <c r="B4220" s="9" t="s">
        <v>4236</v>
      </c>
      <c r="C4220" s="9">
        <v>26</v>
      </c>
      <c r="D4220" s="9" t="s">
        <v>5019</v>
      </c>
      <c r="E4220" s="9" t="s">
        <v>6149</v>
      </c>
      <c r="F4220" s="9">
        <v>1</v>
      </c>
      <c r="G4220" s="9">
        <v>10213</v>
      </c>
      <c r="H4220" s="9" t="s">
        <v>6149</v>
      </c>
      <c r="I4220" s="9" t="s">
        <v>7456</v>
      </c>
      <c r="J4220" s="9">
        <v>129</v>
      </c>
      <c r="K4220" s="9" t="s">
        <v>7471</v>
      </c>
      <c r="L4220" s="9" t="s">
        <v>7508</v>
      </c>
      <c r="M4220" s="9">
        <v>623.03</v>
      </c>
      <c r="N4220" s="9">
        <v>374.46</v>
      </c>
      <c r="O4220" s="9">
        <v>2</v>
      </c>
      <c r="P4220" s="9"/>
      <c r="Q4220" s="9">
        <v>485</v>
      </c>
      <c r="R4220" s="9">
        <v>5</v>
      </c>
    </row>
    <row r="4221" spans="1:18" x14ac:dyDescent="0.3">
      <c r="A4221" s="9">
        <v>1341</v>
      </c>
      <c r="B4221" s="9" t="s">
        <v>4237</v>
      </c>
      <c r="C4221" s="9">
        <v>29</v>
      </c>
      <c r="D4221" s="9" t="s">
        <v>5020</v>
      </c>
      <c r="E4221" s="9" t="s">
        <v>7280</v>
      </c>
      <c r="F4221" s="9">
        <v>0</v>
      </c>
      <c r="G4221" s="9">
        <v>10303</v>
      </c>
      <c r="H4221" s="9" t="s">
        <v>7280</v>
      </c>
      <c r="I4221" s="9" t="s">
        <v>7455</v>
      </c>
      <c r="J4221" s="9">
        <v>149</v>
      </c>
      <c r="K4221" s="9" t="s">
        <v>7467</v>
      </c>
      <c r="L4221" s="9" t="s">
        <v>7507</v>
      </c>
      <c r="M4221" s="9">
        <v>1353.87</v>
      </c>
      <c r="N4221" s="9">
        <v>865.67</v>
      </c>
      <c r="O4221" s="9">
        <v>3</v>
      </c>
      <c r="P4221" s="9"/>
      <c r="Q4221" s="9">
        <v>806</v>
      </c>
      <c r="R4221" s="9">
        <v>5</v>
      </c>
    </row>
    <row r="4222" spans="1:18" x14ac:dyDescent="0.3">
      <c r="A4222" s="9">
        <v>1843</v>
      </c>
      <c r="B4222" s="9" t="s">
        <v>4238</v>
      </c>
      <c r="C4222" s="9">
        <v>21</v>
      </c>
      <c r="D4222" s="9" t="s">
        <v>5019</v>
      </c>
      <c r="E4222" s="9" t="s">
        <v>5953</v>
      </c>
      <c r="F4222" s="9">
        <v>1</v>
      </c>
      <c r="G4222" s="9">
        <v>13226</v>
      </c>
      <c r="H4222" s="9" t="s">
        <v>5953</v>
      </c>
      <c r="I4222" s="9" t="s">
        <v>7455</v>
      </c>
      <c r="J4222" s="9">
        <v>148</v>
      </c>
      <c r="K4222" s="9" t="s">
        <v>7491</v>
      </c>
      <c r="L4222" s="9" t="s">
        <v>7511</v>
      </c>
      <c r="M4222" s="9">
        <v>427.98</v>
      </c>
      <c r="N4222" s="9"/>
      <c r="O4222" s="9">
        <v>5</v>
      </c>
      <c r="P4222" s="9">
        <v>0.2</v>
      </c>
      <c r="Q4222" s="9">
        <v>984</v>
      </c>
      <c r="R4222" s="9">
        <v>4</v>
      </c>
    </row>
    <row r="4223" spans="1:18" x14ac:dyDescent="0.3">
      <c r="A4223" s="9">
        <v>2061</v>
      </c>
      <c r="B4223" s="9" t="s">
        <v>4239</v>
      </c>
      <c r="C4223" s="9">
        <v>41</v>
      </c>
      <c r="D4223" s="9" t="s">
        <v>5018</v>
      </c>
      <c r="E4223" s="9" t="s">
        <v>7281</v>
      </c>
      <c r="F4223" s="9">
        <v>1</v>
      </c>
      <c r="G4223" s="9">
        <v>11403</v>
      </c>
      <c r="H4223" s="9" t="s">
        <v>7281</v>
      </c>
      <c r="I4223" s="9" t="s">
        <v>7457</v>
      </c>
      <c r="J4223" s="9">
        <v>118</v>
      </c>
      <c r="K4223" s="9" t="s">
        <v>7501</v>
      </c>
      <c r="L4223" s="9" t="s">
        <v>7508</v>
      </c>
      <c r="M4223" s="9">
        <v>620.16999999999996</v>
      </c>
      <c r="N4223" s="9">
        <v>310.83</v>
      </c>
      <c r="O4223" s="9">
        <v>3</v>
      </c>
      <c r="P4223" s="9"/>
      <c r="Q4223" s="9">
        <v>700</v>
      </c>
      <c r="R4223" s="9">
        <v>2</v>
      </c>
    </row>
    <row r="4224" spans="1:18" x14ac:dyDescent="0.3">
      <c r="A4224" s="9">
        <v>1419</v>
      </c>
      <c r="B4224" s="9" t="s">
        <v>4240</v>
      </c>
      <c r="C4224" s="9">
        <v>55</v>
      </c>
      <c r="D4224" s="9" t="s">
        <v>5023</v>
      </c>
      <c r="E4224" s="9" t="s">
        <v>6794</v>
      </c>
      <c r="F4224" s="9">
        <v>0</v>
      </c>
      <c r="G4224" s="9">
        <v>10199</v>
      </c>
      <c r="H4224" s="9" t="s">
        <v>6794</v>
      </c>
      <c r="I4224" s="9" t="s">
        <v>7455</v>
      </c>
      <c r="J4224" s="9">
        <v>107</v>
      </c>
      <c r="K4224" s="9" t="s">
        <v>7485</v>
      </c>
      <c r="L4224" s="9" t="s">
        <v>7508</v>
      </c>
      <c r="M4224" s="9">
        <v>782.17</v>
      </c>
      <c r="N4224" s="9">
        <v>542.33000000000004</v>
      </c>
      <c r="O4224" s="9">
        <v>3</v>
      </c>
      <c r="P4224" s="9">
        <v>0.05</v>
      </c>
      <c r="Q4224" s="9">
        <v>401</v>
      </c>
      <c r="R4224" s="9">
        <v>8</v>
      </c>
    </row>
    <row r="4225" spans="1:18" x14ac:dyDescent="0.3">
      <c r="A4225" s="9">
        <v>1750</v>
      </c>
      <c r="B4225" s="9" t="s">
        <v>4241</v>
      </c>
      <c r="C4225" s="9">
        <v>-10</v>
      </c>
      <c r="D4225" s="9" t="s">
        <v>5021</v>
      </c>
      <c r="E4225" s="9" t="s">
        <v>6247</v>
      </c>
      <c r="F4225" s="9">
        <v>0</v>
      </c>
      <c r="G4225" s="9">
        <v>13751</v>
      </c>
      <c r="H4225" s="9" t="s">
        <v>6247</v>
      </c>
      <c r="I4225" s="9" t="s">
        <v>7457</v>
      </c>
      <c r="J4225" s="9">
        <v>101</v>
      </c>
      <c r="K4225" s="9" t="s">
        <v>7478</v>
      </c>
      <c r="L4225" s="9" t="s">
        <v>7509</v>
      </c>
      <c r="M4225" s="9">
        <v>1344.29</v>
      </c>
      <c r="N4225" s="9">
        <v>650.01</v>
      </c>
      <c r="O4225" s="9">
        <v>4</v>
      </c>
      <c r="P4225" s="9"/>
      <c r="Q4225" s="9">
        <v>414</v>
      </c>
      <c r="R4225" s="9">
        <v>5</v>
      </c>
    </row>
    <row r="4226" spans="1:18" x14ac:dyDescent="0.3">
      <c r="A4226" s="9">
        <v>2192</v>
      </c>
      <c r="B4226" s="9" t="s">
        <v>4242</v>
      </c>
      <c r="C4226" s="9">
        <v>17</v>
      </c>
      <c r="D4226" s="9" t="s">
        <v>5018</v>
      </c>
      <c r="E4226" s="9" t="s">
        <v>7282</v>
      </c>
      <c r="F4226" s="9">
        <v>1</v>
      </c>
      <c r="G4226" s="9">
        <v>12285</v>
      </c>
      <c r="H4226" s="9" t="s">
        <v>7282</v>
      </c>
      <c r="I4226" s="9" t="s">
        <v>7455</v>
      </c>
      <c r="J4226" s="9">
        <v>128</v>
      </c>
      <c r="K4226" s="9" t="s">
        <v>7473</v>
      </c>
      <c r="L4226" s="9" t="s">
        <v>7507</v>
      </c>
      <c r="M4226" s="9">
        <v>1309.7</v>
      </c>
      <c r="N4226" s="9">
        <v>896.62</v>
      </c>
      <c r="O4226" s="9">
        <v>4</v>
      </c>
      <c r="P4226" s="9">
        <v>0.1</v>
      </c>
      <c r="Q4226" s="9">
        <v>1648</v>
      </c>
      <c r="R4226" s="9">
        <v>1</v>
      </c>
    </row>
    <row r="4227" spans="1:18" x14ac:dyDescent="0.3">
      <c r="A4227" s="9">
        <v>2366</v>
      </c>
      <c r="B4227" s="9" t="s">
        <v>4243</v>
      </c>
      <c r="C4227" s="9">
        <v>53</v>
      </c>
      <c r="D4227" s="9" t="s">
        <v>5021</v>
      </c>
      <c r="E4227" s="9" t="s">
        <v>6193</v>
      </c>
      <c r="F4227" s="9">
        <v>1</v>
      </c>
      <c r="G4227" s="9">
        <v>10670</v>
      </c>
      <c r="H4227" s="9" t="s">
        <v>6193</v>
      </c>
      <c r="I4227" s="9" t="s">
        <v>7457</v>
      </c>
      <c r="J4227" s="9">
        <v>133</v>
      </c>
      <c r="K4227" s="9" t="s">
        <v>7498</v>
      </c>
      <c r="L4227" s="9" t="s">
        <v>7507</v>
      </c>
      <c r="M4227" s="9">
        <v>882.81</v>
      </c>
      <c r="N4227" s="9">
        <v>394.5</v>
      </c>
      <c r="O4227" s="9">
        <v>1</v>
      </c>
      <c r="P4227" s="9"/>
      <c r="Q4227" s="9">
        <v>1043</v>
      </c>
      <c r="R4227" s="9">
        <v>3</v>
      </c>
    </row>
    <row r="4228" spans="1:18" x14ac:dyDescent="0.3">
      <c r="A4228" s="9">
        <v>1305</v>
      </c>
      <c r="B4228" s="9" t="s">
        <v>4244</v>
      </c>
      <c r="C4228" s="9">
        <v>42</v>
      </c>
      <c r="D4228" s="9" t="s">
        <v>5019</v>
      </c>
      <c r="E4228" s="9" t="s">
        <v>6605</v>
      </c>
      <c r="F4228" s="9">
        <v>1</v>
      </c>
      <c r="G4228" s="9">
        <v>11728</v>
      </c>
      <c r="H4228" s="9" t="s">
        <v>6605</v>
      </c>
      <c r="I4228" s="9" t="s">
        <v>7456</v>
      </c>
      <c r="J4228" s="9">
        <v>104</v>
      </c>
      <c r="K4228" s="9" t="s">
        <v>7499</v>
      </c>
      <c r="L4228" s="9" t="s">
        <v>7507</v>
      </c>
      <c r="M4228" s="9">
        <v>371.57</v>
      </c>
      <c r="N4228" s="9">
        <v>192.01</v>
      </c>
      <c r="O4228" s="9">
        <v>1</v>
      </c>
      <c r="P4228" s="9">
        <v>0.2</v>
      </c>
      <c r="Q4228" s="9">
        <v>1043</v>
      </c>
      <c r="R4228" s="9">
        <v>2</v>
      </c>
    </row>
    <row r="4229" spans="1:18" x14ac:dyDescent="0.3">
      <c r="A4229" s="9">
        <v>1701</v>
      </c>
      <c r="B4229" s="9" t="s">
        <v>4245</v>
      </c>
      <c r="C4229" s="9">
        <v>36</v>
      </c>
      <c r="D4229" s="9" t="s">
        <v>5020</v>
      </c>
      <c r="E4229" s="9" t="s">
        <v>6353</v>
      </c>
      <c r="F4229" s="9">
        <v>1</v>
      </c>
      <c r="G4229" s="9">
        <v>13238</v>
      </c>
      <c r="H4229" s="9" t="s">
        <v>6353</v>
      </c>
      <c r="I4229" s="9" t="s">
        <v>7455</v>
      </c>
      <c r="J4229" s="9">
        <v>120</v>
      </c>
      <c r="K4229" s="9" t="s">
        <v>7488</v>
      </c>
      <c r="L4229" s="9" t="s">
        <v>7509</v>
      </c>
      <c r="M4229" s="9">
        <v>634.87</v>
      </c>
      <c r="N4229" s="9">
        <v>280.33</v>
      </c>
      <c r="O4229" s="9">
        <v>3</v>
      </c>
      <c r="P4229" s="9"/>
      <c r="Q4229" s="9">
        <v>991</v>
      </c>
      <c r="R4229" s="9">
        <v>3</v>
      </c>
    </row>
    <row r="4230" spans="1:18" x14ac:dyDescent="0.3">
      <c r="A4230" s="9">
        <v>1868</v>
      </c>
      <c r="B4230" s="9" t="s">
        <v>4246</v>
      </c>
      <c r="C4230" s="9">
        <v>33</v>
      </c>
      <c r="D4230" s="9" t="s">
        <v>5023</v>
      </c>
      <c r="E4230" s="9" t="s">
        <v>5358</v>
      </c>
      <c r="F4230" s="9">
        <v>0</v>
      </c>
      <c r="G4230" s="9">
        <v>11249</v>
      </c>
      <c r="H4230" s="9" t="s">
        <v>5358</v>
      </c>
      <c r="I4230" s="9" t="s">
        <v>7457</v>
      </c>
      <c r="J4230" s="9">
        <v>136</v>
      </c>
      <c r="K4230" s="9" t="s">
        <v>7503</v>
      </c>
      <c r="L4230" s="9" t="s">
        <v>7510</v>
      </c>
      <c r="M4230" s="9">
        <v>1464.67</v>
      </c>
      <c r="N4230" s="9">
        <v>586.85</v>
      </c>
      <c r="O4230" s="9">
        <v>5</v>
      </c>
      <c r="P4230" s="9"/>
      <c r="Q4230" s="9">
        <v>470</v>
      </c>
      <c r="R4230" s="9">
        <v>4</v>
      </c>
    </row>
    <row r="4231" spans="1:18" x14ac:dyDescent="0.3">
      <c r="A4231" s="9">
        <v>1536</v>
      </c>
      <c r="B4231" s="9" t="s">
        <v>4247</v>
      </c>
      <c r="C4231" s="9">
        <v>11</v>
      </c>
      <c r="D4231" s="9" t="s">
        <v>5018</v>
      </c>
      <c r="E4231" s="9" t="s">
        <v>6567</v>
      </c>
      <c r="F4231" s="9">
        <v>1</v>
      </c>
      <c r="G4231" s="9">
        <v>10878</v>
      </c>
      <c r="H4231" s="9" t="s">
        <v>6567</v>
      </c>
      <c r="I4231" s="9" t="s">
        <v>7456</v>
      </c>
      <c r="J4231" s="9">
        <v>131</v>
      </c>
      <c r="K4231" s="9" t="s">
        <v>7504</v>
      </c>
      <c r="L4231" s="9" t="s">
        <v>7510</v>
      </c>
      <c r="M4231" s="9">
        <v>931.27</v>
      </c>
      <c r="N4231" s="9">
        <v>445.22</v>
      </c>
      <c r="O4231" s="9">
        <v>1</v>
      </c>
      <c r="P4231" s="9"/>
      <c r="Q4231" s="9">
        <v>750</v>
      </c>
      <c r="R4231" s="9">
        <v>5</v>
      </c>
    </row>
    <row r="4232" spans="1:18" x14ac:dyDescent="0.3">
      <c r="A4232" s="9">
        <v>2135</v>
      </c>
      <c r="B4232" s="9" t="s">
        <v>4248</v>
      </c>
      <c r="C4232" s="9">
        <v>49</v>
      </c>
      <c r="D4232" s="9" t="s">
        <v>5023</v>
      </c>
      <c r="E4232" s="9" t="s">
        <v>5137</v>
      </c>
      <c r="F4232" s="9">
        <v>0</v>
      </c>
      <c r="G4232" s="9">
        <v>10250</v>
      </c>
      <c r="H4232" s="9" t="s">
        <v>5137</v>
      </c>
      <c r="I4232" s="9" t="s">
        <v>7457</v>
      </c>
      <c r="J4232" s="9">
        <v>138</v>
      </c>
      <c r="K4232" s="9" t="s">
        <v>7464</v>
      </c>
      <c r="L4232" s="9" t="s">
        <v>7507</v>
      </c>
      <c r="M4232" s="9">
        <v>1182.5899999999999</v>
      </c>
      <c r="N4232" s="9">
        <v>503.98</v>
      </c>
      <c r="O4232" s="9">
        <v>3</v>
      </c>
      <c r="P4232" s="9"/>
      <c r="Q4232" s="9">
        <v>511</v>
      </c>
      <c r="R4232" s="9">
        <v>3</v>
      </c>
    </row>
    <row r="4233" spans="1:18" x14ac:dyDescent="0.3">
      <c r="A4233" s="9">
        <v>2434</v>
      </c>
      <c r="B4233" s="9" t="s">
        <v>4249</v>
      </c>
      <c r="C4233" s="9">
        <v>20</v>
      </c>
      <c r="D4233" s="9" t="s">
        <v>5021</v>
      </c>
      <c r="E4233" s="9" t="s">
        <v>6773</v>
      </c>
      <c r="F4233" s="9">
        <v>0</v>
      </c>
      <c r="G4233" s="9">
        <v>13351</v>
      </c>
      <c r="H4233" s="9" t="s">
        <v>6773</v>
      </c>
      <c r="I4233" s="9" t="s">
        <v>7457</v>
      </c>
      <c r="J4233" s="9">
        <v>128</v>
      </c>
      <c r="K4233" s="9" t="s">
        <v>7473</v>
      </c>
      <c r="L4233" s="9" t="s">
        <v>7508</v>
      </c>
      <c r="M4233" s="9">
        <v>702.3</v>
      </c>
      <c r="N4233" s="9">
        <v>488.73</v>
      </c>
      <c r="O4233" s="9">
        <v>4</v>
      </c>
      <c r="P4233" s="9"/>
      <c r="Q4233" s="9">
        <v>751</v>
      </c>
      <c r="R4233" s="9">
        <v>4</v>
      </c>
    </row>
    <row r="4234" spans="1:18" x14ac:dyDescent="0.3">
      <c r="A4234" s="9">
        <v>1205</v>
      </c>
      <c r="B4234" s="9" t="s">
        <v>4250</v>
      </c>
      <c r="C4234" s="9">
        <v>28</v>
      </c>
      <c r="D4234" s="9" t="s">
        <v>5021</v>
      </c>
      <c r="E4234" s="9" t="s">
        <v>5595</v>
      </c>
      <c r="F4234" s="9">
        <v>0</v>
      </c>
      <c r="G4234" s="9">
        <v>12523</v>
      </c>
      <c r="H4234" s="9" t="s">
        <v>5595</v>
      </c>
      <c r="I4234" s="9" t="s">
        <v>7457</v>
      </c>
      <c r="J4234" s="9">
        <v>103</v>
      </c>
      <c r="K4234" s="9" t="s">
        <v>7472</v>
      </c>
      <c r="L4234" s="9" t="s">
        <v>7510</v>
      </c>
      <c r="M4234" s="9">
        <v>821.41</v>
      </c>
      <c r="N4234" s="9">
        <v>516.25</v>
      </c>
      <c r="O4234" s="9">
        <v>1</v>
      </c>
      <c r="P4234" s="9"/>
      <c r="Q4234" s="9">
        <v>417</v>
      </c>
      <c r="R4234" s="9">
        <v>5</v>
      </c>
    </row>
    <row r="4235" spans="1:18" x14ac:dyDescent="0.3">
      <c r="A4235" s="9">
        <v>2208</v>
      </c>
      <c r="B4235" s="9" t="s">
        <v>4251</v>
      </c>
      <c r="C4235" s="9">
        <v>46</v>
      </c>
      <c r="D4235" s="9" t="s">
        <v>5022</v>
      </c>
      <c r="E4235" s="9" t="s">
        <v>7283</v>
      </c>
      <c r="F4235" s="9">
        <v>0</v>
      </c>
      <c r="G4235" s="9">
        <v>10497</v>
      </c>
      <c r="H4235" s="9" t="s">
        <v>7283</v>
      </c>
      <c r="I4235" s="9" t="s">
        <v>7457</v>
      </c>
      <c r="J4235" s="9">
        <v>106</v>
      </c>
      <c r="K4235" s="9" t="s">
        <v>7477</v>
      </c>
      <c r="L4235" s="9" t="s">
        <v>7507</v>
      </c>
      <c r="M4235" s="9">
        <v>671.98</v>
      </c>
      <c r="N4235" s="9">
        <v>269.54000000000002</v>
      </c>
      <c r="O4235" s="9">
        <v>1</v>
      </c>
      <c r="P4235" s="9">
        <v>0.05</v>
      </c>
      <c r="Q4235" s="9">
        <v>536</v>
      </c>
      <c r="R4235" s="9">
        <v>3</v>
      </c>
    </row>
    <row r="4236" spans="1:18" x14ac:dyDescent="0.3">
      <c r="A4236" s="9">
        <v>2405</v>
      </c>
      <c r="B4236" s="9" t="s">
        <v>4252</v>
      </c>
      <c r="C4236" s="9">
        <v>12</v>
      </c>
      <c r="D4236" s="9" t="s">
        <v>5020</v>
      </c>
      <c r="E4236" s="9" t="s">
        <v>7284</v>
      </c>
      <c r="F4236" s="9">
        <v>0</v>
      </c>
      <c r="G4236" s="9">
        <v>11987</v>
      </c>
      <c r="H4236" s="9" t="s">
        <v>7284</v>
      </c>
      <c r="I4236" s="9" t="s">
        <v>7457</v>
      </c>
      <c r="J4236" s="9">
        <v>145</v>
      </c>
      <c r="K4236" s="9" t="s">
        <v>7470</v>
      </c>
      <c r="L4236" s="9" t="s">
        <v>7510</v>
      </c>
      <c r="M4236" s="9">
        <v>1069.24</v>
      </c>
      <c r="N4236" s="9">
        <v>499.44</v>
      </c>
      <c r="O4236" s="9">
        <v>3</v>
      </c>
      <c r="P4236" s="9"/>
      <c r="Q4236" s="9">
        <v>692</v>
      </c>
      <c r="R4236" s="9">
        <v>6</v>
      </c>
    </row>
    <row r="4237" spans="1:18" x14ac:dyDescent="0.3">
      <c r="A4237" s="9">
        <v>1495</v>
      </c>
      <c r="B4237" s="9" t="s">
        <v>4253</v>
      </c>
      <c r="C4237" s="9">
        <v>20</v>
      </c>
      <c r="D4237" s="9" t="s">
        <v>5021</v>
      </c>
      <c r="E4237" s="9" t="s">
        <v>5202</v>
      </c>
      <c r="F4237" s="9">
        <v>0</v>
      </c>
      <c r="G4237" s="9">
        <v>10977</v>
      </c>
      <c r="H4237" s="9" t="s">
        <v>5202</v>
      </c>
      <c r="I4237" s="9" t="s">
        <v>7455</v>
      </c>
      <c r="J4237" s="9">
        <v>123</v>
      </c>
      <c r="K4237" s="9" t="s">
        <v>7502</v>
      </c>
      <c r="L4237" s="9" t="s">
        <v>7507</v>
      </c>
      <c r="M4237" s="9">
        <v>1284.6300000000001</v>
      </c>
      <c r="N4237" s="9">
        <v>772.11</v>
      </c>
      <c r="O4237" s="9">
        <v>3</v>
      </c>
      <c r="P4237" s="9"/>
      <c r="Q4237" s="9">
        <v>1788</v>
      </c>
      <c r="R4237" s="9">
        <v>1</v>
      </c>
    </row>
    <row r="4238" spans="1:18" x14ac:dyDescent="0.3">
      <c r="A4238" s="9">
        <v>2402</v>
      </c>
      <c r="B4238" s="9" t="s">
        <v>4254</v>
      </c>
      <c r="C4238" s="9">
        <v>58</v>
      </c>
      <c r="D4238" s="9" t="s">
        <v>5020</v>
      </c>
      <c r="E4238" s="9" t="s">
        <v>6085</v>
      </c>
      <c r="F4238" s="9">
        <v>1</v>
      </c>
      <c r="G4238" s="9">
        <v>13804</v>
      </c>
      <c r="H4238" s="9" t="s">
        <v>6085</v>
      </c>
      <c r="I4238" s="9" t="s">
        <v>7456</v>
      </c>
      <c r="J4238" s="9">
        <v>107</v>
      </c>
      <c r="K4238" s="9" t="s">
        <v>7485</v>
      </c>
      <c r="L4238" s="9" t="s">
        <v>7510</v>
      </c>
      <c r="M4238" s="9">
        <v>785.68</v>
      </c>
      <c r="N4238" s="9">
        <v>408.21</v>
      </c>
      <c r="O4238" s="9">
        <v>2</v>
      </c>
      <c r="P4238" s="9"/>
      <c r="Q4238" s="9">
        <v>935</v>
      </c>
      <c r="R4238" s="9">
        <v>3</v>
      </c>
    </row>
    <row r="4239" spans="1:18" x14ac:dyDescent="0.3">
      <c r="A4239" s="9">
        <v>2070</v>
      </c>
      <c r="B4239" s="9" t="s">
        <v>4255</v>
      </c>
      <c r="C4239" s="9">
        <v>41</v>
      </c>
      <c r="D4239" s="9" t="s">
        <v>5022</v>
      </c>
      <c r="E4239" s="9" t="s">
        <v>5229</v>
      </c>
      <c r="F4239" s="9">
        <v>0</v>
      </c>
      <c r="G4239" s="9">
        <v>13606</v>
      </c>
      <c r="H4239" s="9" t="s">
        <v>5229</v>
      </c>
      <c r="I4239" s="9" t="s">
        <v>7456</v>
      </c>
      <c r="J4239" s="9">
        <v>136</v>
      </c>
      <c r="K4239" s="9" t="s">
        <v>7503</v>
      </c>
      <c r="L4239" s="9" t="s">
        <v>7510</v>
      </c>
      <c r="M4239" s="9">
        <v>747.26</v>
      </c>
      <c r="N4239" s="9">
        <v>485.38</v>
      </c>
      <c r="O4239" s="9">
        <v>2</v>
      </c>
      <c r="P4239" s="9"/>
      <c r="Q4239" s="9">
        <v>367</v>
      </c>
      <c r="R4239" s="9">
        <v>6</v>
      </c>
    </row>
    <row r="4240" spans="1:18" x14ac:dyDescent="0.3">
      <c r="A4240" s="9">
        <v>1503</v>
      </c>
      <c r="B4240" s="9" t="s">
        <v>4256</v>
      </c>
      <c r="C4240" s="9">
        <v>30</v>
      </c>
      <c r="D4240" s="9" t="s">
        <v>5018</v>
      </c>
      <c r="E4240" s="9" t="s">
        <v>6949</v>
      </c>
      <c r="F4240" s="9">
        <v>1</v>
      </c>
      <c r="G4240" s="9">
        <v>13044</v>
      </c>
      <c r="H4240" s="9" t="s">
        <v>6949</v>
      </c>
      <c r="I4240" s="9" t="s">
        <v>7456</v>
      </c>
      <c r="J4240" s="9">
        <v>101</v>
      </c>
      <c r="K4240" s="9" t="s">
        <v>7478</v>
      </c>
      <c r="L4240" s="9" t="s">
        <v>7508</v>
      </c>
      <c r="M4240" s="9">
        <v>543.41999999999996</v>
      </c>
      <c r="N4240" s="9">
        <v>299.67</v>
      </c>
      <c r="O4240" s="9">
        <v>5</v>
      </c>
      <c r="P4240" s="9"/>
      <c r="Q4240" s="9">
        <v>827</v>
      </c>
      <c r="R4240" s="9">
        <v>5</v>
      </c>
    </row>
    <row r="4241" spans="1:18" x14ac:dyDescent="0.3">
      <c r="A4241" s="9">
        <v>2045</v>
      </c>
      <c r="B4241" s="9" t="s">
        <v>4257</v>
      </c>
      <c r="C4241" s="9">
        <v>41</v>
      </c>
      <c r="D4241" s="9" t="s">
        <v>5022</v>
      </c>
      <c r="E4241" s="9" t="s">
        <v>6787</v>
      </c>
      <c r="F4241" s="9">
        <v>0</v>
      </c>
      <c r="G4241" s="9">
        <v>12748</v>
      </c>
      <c r="H4241" s="9" t="s">
        <v>6787</v>
      </c>
      <c r="I4241" s="9" t="s">
        <v>7455</v>
      </c>
      <c r="J4241" s="9">
        <v>106</v>
      </c>
      <c r="K4241" s="9" t="s">
        <v>7477</v>
      </c>
      <c r="L4241" s="9" t="s">
        <v>7508</v>
      </c>
      <c r="M4241" s="9">
        <v>306.79000000000002</v>
      </c>
      <c r="N4241" s="9">
        <v>182.88</v>
      </c>
      <c r="O4241" s="9">
        <v>1</v>
      </c>
      <c r="P4241" s="9"/>
      <c r="Q4241" s="9">
        <v>331</v>
      </c>
      <c r="R4241" s="9">
        <v>5</v>
      </c>
    </row>
    <row r="4242" spans="1:18" x14ac:dyDescent="0.3">
      <c r="A4242" s="9">
        <v>1212</v>
      </c>
      <c r="B4242" s="9" t="s">
        <v>4258</v>
      </c>
      <c r="C4242" s="9">
        <v>50</v>
      </c>
      <c r="D4242" s="9" t="s">
        <v>5020</v>
      </c>
      <c r="E4242" s="9" t="s">
        <v>5903</v>
      </c>
      <c r="F4242" s="9">
        <v>0</v>
      </c>
      <c r="G4242" s="9">
        <v>13482</v>
      </c>
      <c r="H4242" s="9" t="s">
        <v>5903</v>
      </c>
      <c r="I4242" s="9" t="s">
        <v>7457</v>
      </c>
      <c r="J4242" s="9">
        <v>124</v>
      </c>
      <c r="K4242" s="9" t="s">
        <v>7497</v>
      </c>
      <c r="L4242" s="9" t="s">
        <v>7510</v>
      </c>
      <c r="M4242" s="9">
        <v>1411.91</v>
      </c>
      <c r="N4242" s="9">
        <v>817.65</v>
      </c>
      <c r="O4242" s="9">
        <v>2</v>
      </c>
      <c r="P4242" s="9"/>
      <c r="Q4242" s="9">
        <v>712</v>
      </c>
      <c r="R4242" s="9">
        <v>4</v>
      </c>
    </row>
    <row r="4243" spans="1:18" x14ac:dyDescent="0.3">
      <c r="A4243" s="9">
        <v>1309</v>
      </c>
      <c r="B4243" s="9" t="s">
        <v>4259</v>
      </c>
      <c r="C4243" s="9">
        <v>56</v>
      </c>
      <c r="D4243" s="9" t="s">
        <v>5021</v>
      </c>
      <c r="E4243" s="9" t="s">
        <v>5617</v>
      </c>
      <c r="F4243" s="9">
        <v>0</v>
      </c>
      <c r="G4243" s="9">
        <v>10783</v>
      </c>
      <c r="H4243" s="9" t="s">
        <v>5617</v>
      </c>
      <c r="I4243" s="9" t="s">
        <v>7455</v>
      </c>
      <c r="J4243" s="9">
        <v>137</v>
      </c>
      <c r="K4243" s="9" t="s">
        <v>7484</v>
      </c>
      <c r="L4243" s="9" t="s">
        <v>7507</v>
      </c>
      <c r="M4243" s="9">
        <v>508.32</v>
      </c>
      <c r="N4243" s="9">
        <v>300.64999999999998</v>
      </c>
      <c r="O4243" s="9">
        <v>3</v>
      </c>
      <c r="P4243" s="9"/>
      <c r="Q4243" s="9">
        <v>835</v>
      </c>
      <c r="R4243" s="9">
        <v>1</v>
      </c>
    </row>
    <row r="4244" spans="1:18" x14ac:dyDescent="0.3">
      <c r="A4244" s="9">
        <v>1660</v>
      </c>
      <c r="B4244" s="9" t="s">
        <v>4260</v>
      </c>
      <c r="C4244" s="9">
        <v>23</v>
      </c>
      <c r="D4244" s="9" t="s">
        <v>5019</v>
      </c>
      <c r="E4244" s="9" t="s">
        <v>5069</v>
      </c>
      <c r="F4244" s="9">
        <v>0</v>
      </c>
      <c r="G4244" s="9">
        <v>12476</v>
      </c>
      <c r="H4244" s="9" t="s">
        <v>5069</v>
      </c>
      <c r="I4244" s="9" t="s">
        <v>7457</v>
      </c>
      <c r="J4244" s="9">
        <v>145</v>
      </c>
      <c r="K4244" s="9" t="s">
        <v>7470</v>
      </c>
      <c r="L4244" s="9" t="s">
        <v>7508</v>
      </c>
      <c r="M4244" s="9">
        <v>1211</v>
      </c>
      <c r="N4244" s="9">
        <v>567.99</v>
      </c>
      <c r="O4244" s="9">
        <v>1</v>
      </c>
      <c r="P4244" s="9"/>
      <c r="Q4244" s="9">
        <v>441</v>
      </c>
      <c r="R4244" s="9">
        <v>8</v>
      </c>
    </row>
    <row r="4245" spans="1:18" x14ac:dyDescent="0.3">
      <c r="A4245" s="9">
        <v>1752</v>
      </c>
      <c r="B4245" s="9" t="s">
        <v>4261</v>
      </c>
      <c r="C4245" s="9">
        <v>24</v>
      </c>
      <c r="D4245" s="9" t="s">
        <v>5020</v>
      </c>
      <c r="E4245" s="9" t="s">
        <v>7285</v>
      </c>
      <c r="F4245" s="9">
        <v>1</v>
      </c>
      <c r="G4245" s="9">
        <v>10538</v>
      </c>
      <c r="H4245" s="9" t="s">
        <v>7285</v>
      </c>
      <c r="I4245" s="9" t="s">
        <v>7455</v>
      </c>
      <c r="J4245" s="9">
        <v>136</v>
      </c>
      <c r="K4245" s="9" t="s">
        <v>7503</v>
      </c>
      <c r="L4245" s="9" t="s">
        <v>7509</v>
      </c>
      <c r="M4245" s="9">
        <v>1087.25</v>
      </c>
      <c r="N4245" s="9">
        <v>556.66</v>
      </c>
      <c r="O4245" s="9">
        <v>2</v>
      </c>
      <c r="P4245" s="9">
        <v>0.2</v>
      </c>
      <c r="Q4245" s="9">
        <v>482</v>
      </c>
      <c r="R4245" s="9">
        <v>4</v>
      </c>
    </row>
    <row r="4246" spans="1:18" x14ac:dyDescent="0.3">
      <c r="A4246" s="9">
        <v>1271</v>
      </c>
      <c r="B4246" s="9" t="s">
        <v>4262</v>
      </c>
      <c r="C4246" s="9">
        <v>49</v>
      </c>
      <c r="D4246" s="9" t="s">
        <v>5023</v>
      </c>
      <c r="E4246" s="9" t="s">
        <v>6040</v>
      </c>
      <c r="F4246" s="9">
        <v>0</v>
      </c>
      <c r="G4246" s="9">
        <v>10900</v>
      </c>
      <c r="H4246" s="9" t="s">
        <v>6040</v>
      </c>
      <c r="I4246" s="9" t="s">
        <v>7456</v>
      </c>
      <c r="J4246" s="9">
        <v>124</v>
      </c>
      <c r="K4246" s="9" t="s">
        <v>7497</v>
      </c>
      <c r="L4246" s="9" t="s">
        <v>7508</v>
      </c>
      <c r="M4246" s="9">
        <v>1196.83</v>
      </c>
      <c r="N4246" s="9">
        <v>496.91</v>
      </c>
      <c r="O4246" s="9">
        <v>5</v>
      </c>
      <c r="P4246" s="9"/>
      <c r="Q4246" s="9">
        <v>667</v>
      </c>
      <c r="R4246" s="9">
        <v>4</v>
      </c>
    </row>
    <row r="4247" spans="1:18" x14ac:dyDescent="0.3">
      <c r="A4247" s="9">
        <v>1937</v>
      </c>
      <c r="B4247" s="9" t="s">
        <v>4263</v>
      </c>
      <c r="C4247" s="9">
        <v>49</v>
      </c>
      <c r="D4247" s="9" t="s">
        <v>5019</v>
      </c>
      <c r="E4247" s="9" t="s">
        <v>7286</v>
      </c>
      <c r="F4247" s="9">
        <v>0</v>
      </c>
      <c r="G4247" s="9">
        <v>11466</v>
      </c>
      <c r="H4247" s="9" t="s">
        <v>7286</v>
      </c>
      <c r="I4247" s="9" t="s">
        <v>7455</v>
      </c>
      <c r="J4247" s="9">
        <v>138</v>
      </c>
      <c r="K4247" s="9" t="s">
        <v>7464</v>
      </c>
      <c r="L4247" s="9" t="s">
        <v>7510</v>
      </c>
      <c r="M4247" s="9">
        <v>1408.31</v>
      </c>
      <c r="N4247" s="9">
        <v>811.6</v>
      </c>
      <c r="O4247" s="9">
        <v>5</v>
      </c>
      <c r="P4247" s="9"/>
      <c r="Q4247" s="9">
        <v>362</v>
      </c>
      <c r="R4247" s="9">
        <v>3</v>
      </c>
    </row>
    <row r="4248" spans="1:18" x14ac:dyDescent="0.3">
      <c r="A4248" s="9">
        <v>2225</v>
      </c>
      <c r="B4248" s="9" t="s">
        <v>4264</v>
      </c>
      <c r="C4248" s="9">
        <v>19</v>
      </c>
      <c r="D4248" s="9" t="s">
        <v>5020</v>
      </c>
      <c r="E4248" s="9" t="s">
        <v>6938</v>
      </c>
      <c r="F4248" s="9">
        <v>0</v>
      </c>
      <c r="G4248" s="9">
        <v>13015</v>
      </c>
      <c r="H4248" s="9" t="s">
        <v>6938</v>
      </c>
      <c r="I4248" s="9" t="s">
        <v>7457</v>
      </c>
      <c r="J4248" s="9">
        <v>145</v>
      </c>
      <c r="K4248" s="9" t="s">
        <v>7470</v>
      </c>
      <c r="L4248" s="9" t="s">
        <v>7510</v>
      </c>
      <c r="M4248" s="9">
        <v>953.89</v>
      </c>
      <c r="N4248" s="9">
        <v>512.98</v>
      </c>
      <c r="O4248" s="9">
        <v>5</v>
      </c>
      <c r="P4248" s="9"/>
      <c r="Q4248" s="9">
        <v>570</v>
      </c>
      <c r="R4248" s="9">
        <v>3</v>
      </c>
    </row>
    <row r="4249" spans="1:18" x14ac:dyDescent="0.3">
      <c r="A4249" s="9">
        <v>1031</v>
      </c>
      <c r="B4249" s="9" t="s">
        <v>4265</v>
      </c>
      <c r="C4249" s="9">
        <v>25</v>
      </c>
      <c r="D4249" s="9" t="s">
        <v>5023</v>
      </c>
      <c r="E4249" s="9" t="s">
        <v>5754</v>
      </c>
      <c r="F4249" s="9">
        <v>1</v>
      </c>
      <c r="G4249" s="9">
        <v>10209</v>
      </c>
      <c r="H4249" s="9" t="s">
        <v>5754</v>
      </c>
      <c r="I4249" s="9" t="s">
        <v>7456</v>
      </c>
      <c r="J4249" s="9">
        <v>129</v>
      </c>
      <c r="K4249" s="9" t="s">
        <v>7471</v>
      </c>
      <c r="L4249" s="9" t="s">
        <v>7509</v>
      </c>
      <c r="M4249" s="9">
        <v>1352.03</v>
      </c>
      <c r="N4249" s="9">
        <v>849.37</v>
      </c>
      <c r="O4249" s="9">
        <v>5</v>
      </c>
      <c r="P4249" s="9"/>
      <c r="Q4249" s="9">
        <v>1196</v>
      </c>
      <c r="R4249" s="9">
        <v>3</v>
      </c>
    </row>
    <row r="4250" spans="1:18" x14ac:dyDescent="0.3">
      <c r="A4250" s="9">
        <v>1442</v>
      </c>
      <c r="B4250" s="9" t="s">
        <v>4266</v>
      </c>
      <c r="C4250" s="9">
        <v>37</v>
      </c>
      <c r="D4250" s="9" t="s">
        <v>5022</v>
      </c>
      <c r="E4250" s="9" t="s">
        <v>6081</v>
      </c>
      <c r="F4250" s="9">
        <v>0</v>
      </c>
      <c r="G4250" s="9">
        <v>13618</v>
      </c>
      <c r="H4250" s="9" t="s">
        <v>6081</v>
      </c>
      <c r="I4250" s="9" t="s">
        <v>7456</v>
      </c>
      <c r="J4250" s="9">
        <v>137</v>
      </c>
      <c r="K4250" s="9" t="s">
        <v>7484</v>
      </c>
      <c r="L4250" s="9" t="s">
        <v>7508</v>
      </c>
      <c r="M4250" s="9">
        <v>293.16000000000003</v>
      </c>
      <c r="N4250" s="9">
        <v>135.41</v>
      </c>
      <c r="O4250" s="9">
        <v>3</v>
      </c>
      <c r="P4250" s="9"/>
      <c r="Q4250" s="9">
        <v>519</v>
      </c>
      <c r="R4250" s="9">
        <v>4</v>
      </c>
    </row>
    <row r="4251" spans="1:18" x14ac:dyDescent="0.3">
      <c r="A4251" s="9">
        <v>1161</v>
      </c>
      <c r="B4251" s="9" t="s">
        <v>4267</v>
      </c>
      <c r="C4251" s="9">
        <v>40</v>
      </c>
      <c r="D4251" s="9" t="s">
        <v>5019</v>
      </c>
      <c r="E4251" s="9" t="s">
        <v>6634</v>
      </c>
      <c r="F4251" s="9">
        <v>0</v>
      </c>
      <c r="G4251" s="9">
        <v>11733</v>
      </c>
      <c r="H4251" s="9" t="s">
        <v>6634</v>
      </c>
      <c r="I4251" s="9" t="s">
        <v>7457</v>
      </c>
      <c r="J4251" s="9">
        <v>145</v>
      </c>
      <c r="K4251" s="9" t="s">
        <v>7470</v>
      </c>
      <c r="L4251" s="9" t="s">
        <v>7510</v>
      </c>
      <c r="M4251" s="9">
        <v>958.73</v>
      </c>
      <c r="N4251" s="9">
        <v>509.13</v>
      </c>
      <c r="O4251" s="9">
        <v>5</v>
      </c>
      <c r="P4251" s="9">
        <v>0.2</v>
      </c>
      <c r="Q4251" s="9">
        <v>455</v>
      </c>
      <c r="R4251" s="9">
        <v>6</v>
      </c>
    </row>
    <row r="4252" spans="1:18" x14ac:dyDescent="0.3">
      <c r="A4252" s="9">
        <v>1766</v>
      </c>
      <c r="B4252" s="9" t="s">
        <v>4268</v>
      </c>
      <c r="C4252" s="9">
        <v>40</v>
      </c>
      <c r="D4252" s="9" t="s">
        <v>5020</v>
      </c>
      <c r="E4252" s="9" t="s">
        <v>6919</v>
      </c>
      <c r="F4252" s="9">
        <v>1</v>
      </c>
      <c r="G4252" s="9">
        <v>10490</v>
      </c>
      <c r="H4252" s="9" t="s">
        <v>6919</v>
      </c>
      <c r="I4252" s="9" t="s">
        <v>7457</v>
      </c>
      <c r="J4252" s="9">
        <v>132</v>
      </c>
      <c r="K4252" s="9" t="s">
        <v>7506</v>
      </c>
      <c r="L4252" s="9" t="s">
        <v>7511</v>
      </c>
      <c r="M4252" s="9">
        <v>1169.8</v>
      </c>
      <c r="N4252" s="9">
        <v>531.35</v>
      </c>
      <c r="O4252" s="9">
        <v>4</v>
      </c>
      <c r="P4252" s="9">
        <v>0.2</v>
      </c>
      <c r="Q4252" s="9">
        <v>1174</v>
      </c>
      <c r="R4252" s="9">
        <v>5</v>
      </c>
    </row>
    <row r="4253" spans="1:18" x14ac:dyDescent="0.3">
      <c r="A4253" s="9">
        <v>1253</v>
      </c>
      <c r="B4253" s="9" t="s">
        <v>4269</v>
      </c>
      <c r="C4253" s="9">
        <v>19</v>
      </c>
      <c r="D4253" s="9" t="s">
        <v>5018</v>
      </c>
      <c r="E4253" s="9" t="s">
        <v>6210</v>
      </c>
      <c r="F4253" s="9">
        <v>0</v>
      </c>
      <c r="G4253" s="9">
        <v>12518</v>
      </c>
      <c r="H4253" s="9" t="s">
        <v>6210</v>
      </c>
      <c r="I4253" s="9" t="s">
        <v>7455</v>
      </c>
      <c r="J4253" s="9">
        <v>125</v>
      </c>
      <c r="K4253" s="9" t="s">
        <v>7479</v>
      </c>
      <c r="L4253" s="9" t="s">
        <v>7511</v>
      </c>
      <c r="M4253" s="9">
        <v>443.88</v>
      </c>
      <c r="N4253" s="9">
        <v>259.31</v>
      </c>
      <c r="O4253" s="9">
        <v>5</v>
      </c>
      <c r="P4253" s="9"/>
      <c r="Q4253" s="9">
        <v>605</v>
      </c>
      <c r="R4253" s="9">
        <v>6</v>
      </c>
    </row>
    <row r="4254" spans="1:18" x14ac:dyDescent="0.3">
      <c r="A4254" s="9">
        <v>1520</v>
      </c>
      <c r="B4254" s="9" t="s">
        <v>4270</v>
      </c>
      <c r="C4254" s="9">
        <v>40</v>
      </c>
      <c r="D4254" s="9" t="s">
        <v>5022</v>
      </c>
      <c r="E4254" s="9" t="s">
        <v>5588</v>
      </c>
      <c r="F4254" s="9">
        <v>0</v>
      </c>
      <c r="G4254" s="9">
        <v>11709</v>
      </c>
      <c r="H4254" s="9" t="s">
        <v>5588</v>
      </c>
      <c r="I4254" s="9" t="s">
        <v>7457</v>
      </c>
      <c r="J4254" s="9">
        <v>110</v>
      </c>
      <c r="K4254" s="9" t="s">
        <v>7493</v>
      </c>
      <c r="L4254" s="9" t="s">
        <v>7507</v>
      </c>
      <c r="M4254" s="9">
        <v>1124.0899999999999</v>
      </c>
      <c r="N4254" s="9">
        <v>735.61</v>
      </c>
      <c r="O4254" s="9">
        <v>2</v>
      </c>
      <c r="P4254" s="9"/>
      <c r="Q4254" s="9">
        <v>365</v>
      </c>
      <c r="R4254" s="9">
        <v>6</v>
      </c>
    </row>
    <row r="4255" spans="1:18" x14ac:dyDescent="0.3">
      <c r="A4255" s="9">
        <v>1976</v>
      </c>
      <c r="B4255" s="9" t="s">
        <v>4271</v>
      </c>
      <c r="C4255" s="9">
        <v>29</v>
      </c>
      <c r="D4255" s="9" t="s">
        <v>5023</v>
      </c>
      <c r="E4255" s="9" t="s">
        <v>7224</v>
      </c>
      <c r="F4255" s="9">
        <v>1</v>
      </c>
      <c r="G4255" s="9">
        <v>11753</v>
      </c>
      <c r="H4255" s="9" t="s">
        <v>7224</v>
      </c>
      <c r="I4255" s="9" t="s">
        <v>7457</v>
      </c>
      <c r="J4255" s="9">
        <v>135</v>
      </c>
      <c r="K4255" s="9" t="s">
        <v>7458</v>
      </c>
      <c r="L4255" s="9" t="s">
        <v>7508</v>
      </c>
      <c r="M4255" s="9">
        <v>1178.79</v>
      </c>
      <c r="N4255" s="9">
        <v>742.21</v>
      </c>
      <c r="O4255" s="9">
        <v>1</v>
      </c>
      <c r="P4255" s="9">
        <v>0.2</v>
      </c>
      <c r="Q4255" s="9">
        <v>424</v>
      </c>
      <c r="R4255" s="9">
        <v>3</v>
      </c>
    </row>
    <row r="4256" spans="1:18" x14ac:dyDescent="0.3">
      <c r="A4256" s="9">
        <v>1009</v>
      </c>
      <c r="B4256" s="9" t="s">
        <v>4272</v>
      </c>
      <c r="C4256" s="9">
        <v>22</v>
      </c>
      <c r="D4256" s="9" t="s">
        <v>5018</v>
      </c>
      <c r="E4256" s="9" t="s">
        <v>7287</v>
      </c>
      <c r="F4256" s="9">
        <v>0</v>
      </c>
      <c r="G4256" s="9">
        <v>12615</v>
      </c>
      <c r="H4256" s="9" t="s">
        <v>7287</v>
      </c>
      <c r="I4256" s="9" t="s">
        <v>7457</v>
      </c>
      <c r="J4256" s="9">
        <v>125</v>
      </c>
      <c r="K4256" s="9" t="s">
        <v>7479</v>
      </c>
      <c r="L4256" s="9" t="s">
        <v>7508</v>
      </c>
      <c r="M4256" s="9">
        <v>1255.22</v>
      </c>
      <c r="N4256" s="9">
        <v>857.64</v>
      </c>
      <c r="O4256" s="9">
        <v>2</v>
      </c>
      <c r="P4256" s="9"/>
      <c r="Q4256" s="9">
        <v>359</v>
      </c>
      <c r="R4256" s="9">
        <v>5</v>
      </c>
    </row>
    <row r="4257" spans="1:18" x14ac:dyDescent="0.3">
      <c r="A4257" s="9">
        <v>1725</v>
      </c>
      <c r="B4257" s="9" t="s">
        <v>4273</v>
      </c>
      <c r="C4257" s="9">
        <v>39</v>
      </c>
      <c r="D4257" s="9" t="s">
        <v>5021</v>
      </c>
      <c r="E4257" s="9" t="s">
        <v>7288</v>
      </c>
      <c r="F4257" s="9">
        <v>0</v>
      </c>
      <c r="G4257" s="9">
        <v>11918</v>
      </c>
      <c r="H4257" s="9" t="s">
        <v>7288</v>
      </c>
      <c r="I4257" s="9" t="s">
        <v>7456</v>
      </c>
      <c r="J4257" s="9">
        <v>127</v>
      </c>
      <c r="K4257" s="9" t="s">
        <v>7489</v>
      </c>
      <c r="L4257" s="9" t="s">
        <v>7508</v>
      </c>
      <c r="M4257" s="9">
        <v>503.68</v>
      </c>
      <c r="N4257" s="9">
        <v>348.3</v>
      </c>
      <c r="O4257" s="9">
        <v>1</v>
      </c>
      <c r="P4257" s="9"/>
      <c r="Q4257" s="9">
        <v>504</v>
      </c>
      <c r="R4257" s="9">
        <v>9</v>
      </c>
    </row>
    <row r="4258" spans="1:18" x14ac:dyDescent="0.3">
      <c r="A4258" s="9">
        <v>1504</v>
      </c>
      <c r="B4258" s="9" t="s">
        <v>4274</v>
      </c>
      <c r="C4258" s="9">
        <v>38</v>
      </c>
      <c r="D4258" s="9" t="s">
        <v>5022</v>
      </c>
      <c r="E4258" s="9" t="s">
        <v>6880</v>
      </c>
      <c r="F4258" s="9">
        <v>0</v>
      </c>
      <c r="G4258" s="9">
        <v>12034</v>
      </c>
      <c r="H4258" s="9" t="s">
        <v>6880</v>
      </c>
      <c r="I4258" s="9" t="s">
        <v>7457</v>
      </c>
      <c r="J4258" s="9">
        <v>145</v>
      </c>
      <c r="K4258" s="9" t="s">
        <v>7470</v>
      </c>
      <c r="L4258" s="9" t="s">
        <v>7510</v>
      </c>
      <c r="M4258" s="9">
        <v>1038.33</v>
      </c>
      <c r="N4258" s="9">
        <v>655.82</v>
      </c>
      <c r="O4258" s="9">
        <v>3</v>
      </c>
      <c r="P4258" s="9"/>
      <c r="Q4258" s="9">
        <v>812</v>
      </c>
      <c r="R4258" s="9">
        <v>5</v>
      </c>
    </row>
    <row r="4259" spans="1:18" x14ac:dyDescent="0.3">
      <c r="A4259" s="9">
        <v>1784</v>
      </c>
      <c r="B4259" s="9" t="s">
        <v>4275</v>
      </c>
      <c r="C4259" s="9">
        <v>52</v>
      </c>
      <c r="D4259" s="9" t="s">
        <v>5022</v>
      </c>
      <c r="E4259" s="9" t="s">
        <v>7289</v>
      </c>
      <c r="F4259" s="9">
        <v>0</v>
      </c>
      <c r="G4259" s="9">
        <v>12711</v>
      </c>
      <c r="H4259" s="9" t="s">
        <v>7289</v>
      </c>
      <c r="I4259" s="9" t="s">
        <v>7456</v>
      </c>
      <c r="J4259" s="9">
        <v>132</v>
      </c>
      <c r="K4259" s="9" t="s">
        <v>7506</v>
      </c>
      <c r="L4259" s="9" t="s">
        <v>7509</v>
      </c>
      <c r="M4259" s="9">
        <v>491.17</v>
      </c>
      <c r="N4259" s="9">
        <v>238.73</v>
      </c>
      <c r="O4259" s="9">
        <v>1</v>
      </c>
      <c r="P4259" s="9"/>
      <c r="Q4259" s="9">
        <v>351</v>
      </c>
      <c r="R4259" s="9">
        <v>5</v>
      </c>
    </row>
    <row r="4260" spans="1:18" x14ac:dyDescent="0.3">
      <c r="A4260" s="9">
        <v>1435</v>
      </c>
      <c r="B4260" s="9" t="s">
        <v>4276</v>
      </c>
      <c r="C4260" s="9">
        <v>27</v>
      </c>
      <c r="D4260" s="9" t="s">
        <v>5020</v>
      </c>
      <c r="E4260" s="9" t="s">
        <v>7290</v>
      </c>
      <c r="F4260" s="9">
        <v>1</v>
      </c>
      <c r="G4260" s="9">
        <v>11929</v>
      </c>
      <c r="H4260" s="9" t="s">
        <v>7290</v>
      </c>
      <c r="I4260" s="9" t="s">
        <v>7456</v>
      </c>
      <c r="J4260" s="9">
        <v>112</v>
      </c>
      <c r="K4260" s="9" t="s">
        <v>7492</v>
      </c>
      <c r="L4260" s="9" t="s">
        <v>7507</v>
      </c>
      <c r="M4260" s="9">
        <v>1121.6099999999999</v>
      </c>
      <c r="N4260" s="9">
        <v>522.41999999999996</v>
      </c>
      <c r="O4260" s="9">
        <v>4</v>
      </c>
      <c r="P4260" s="9">
        <v>0.2</v>
      </c>
      <c r="Q4260" s="9">
        <v>860</v>
      </c>
      <c r="R4260" s="9">
        <v>3</v>
      </c>
    </row>
    <row r="4261" spans="1:18" x14ac:dyDescent="0.3">
      <c r="A4261" s="9">
        <v>2134</v>
      </c>
      <c r="B4261" s="9" t="s">
        <v>4277</v>
      </c>
      <c r="C4261" s="9">
        <v>43</v>
      </c>
      <c r="D4261" s="9" t="s">
        <v>5020</v>
      </c>
      <c r="E4261" s="9" t="s">
        <v>5335</v>
      </c>
      <c r="F4261" s="9">
        <v>0</v>
      </c>
      <c r="G4261" s="9">
        <v>11486</v>
      </c>
      <c r="H4261" s="9" t="s">
        <v>5335</v>
      </c>
      <c r="I4261" s="9" t="s">
        <v>7456</v>
      </c>
      <c r="J4261" s="9">
        <v>104</v>
      </c>
      <c r="K4261" s="9" t="s">
        <v>7499</v>
      </c>
      <c r="L4261" s="9" t="s">
        <v>7508</v>
      </c>
      <c r="M4261" s="9">
        <v>721.31</v>
      </c>
      <c r="N4261" s="9">
        <v>385.37</v>
      </c>
      <c r="O4261" s="9">
        <v>5</v>
      </c>
      <c r="P4261" s="9">
        <v>0.05</v>
      </c>
      <c r="Q4261" s="9">
        <v>631</v>
      </c>
      <c r="R4261" s="9">
        <v>4</v>
      </c>
    </row>
    <row r="4262" spans="1:18" x14ac:dyDescent="0.3">
      <c r="A4262" s="9">
        <v>1152</v>
      </c>
      <c r="B4262" s="9" t="s">
        <v>4278</v>
      </c>
      <c r="C4262" s="9">
        <v>16</v>
      </c>
      <c r="D4262" s="9" t="s">
        <v>5023</v>
      </c>
      <c r="E4262" s="9" t="s">
        <v>6798</v>
      </c>
      <c r="F4262" s="9">
        <v>1</v>
      </c>
      <c r="G4262" s="9">
        <v>12597</v>
      </c>
      <c r="H4262" s="9" t="s">
        <v>6798</v>
      </c>
      <c r="I4262" s="9" t="s">
        <v>7457</v>
      </c>
      <c r="J4262" s="9">
        <v>142</v>
      </c>
      <c r="K4262" s="9" t="s">
        <v>7500</v>
      </c>
      <c r="L4262" s="9" t="s">
        <v>7507</v>
      </c>
      <c r="M4262" s="9">
        <v>916.44</v>
      </c>
      <c r="N4262" s="9">
        <v>639.83000000000004</v>
      </c>
      <c r="O4262" s="9">
        <v>2</v>
      </c>
      <c r="P4262" s="9"/>
      <c r="Q4262" s="9">
        <v>1253</v>
      </c>
      <c r="R4262" s="9">
        <v>3</v>
      </c>
    </row>
    <row r="4263" spans="1:18" x14ac:dyDescent="0.3">
      <c r="A4263" s="9">
        <v>1916</v>
      </c>
      <c r="B4263" s="9" t="s">
        <v>4279</v>
      </c>
      <c r="C4263" s="9">
        <v>35</v>
      </c>
      <c r="D4263" s="9" t="s">
        <v>5022</v>
      </c>
      <c r="E4263" s="9" t="s">
        <v>5057</v>
      </c>
      <c r="F4263" s="9">
        <v>0</v>
      </c>
      <c r="G4263" s="9">
        <v>12003</v>
      </c>
      <c r="H4263" s="9" t="s">
        <v>5057</v>
      </c>
      <c r="I4263" s="9" t="s">
        <v>7457</v>
      </c>
      <c r="J4263" s="9">
        <v>126</v>
      </c>
      <c r="K4263" s="9" t="s">
        <v>7469</v>
      </c>
      <c r="L4263" s="9" t="s">
        <v>7507</v>
      </c>
      <c r="M4263" s="9">
        <v>652.97</v>
      </c>
      <c r="N4263" s="9">
        <v>342.03</v>
      </c>
      <c r="O4263" s="9">
        <v>1</v>
      </c>
      <c r="P4263" s="9">
        <v>0.1</v>
      </c>
      <c r="Q4263" s="9">
        <v>1265</v>
      </c>
      <c r="R4263" s="9">
        <v>6</v>
      </c>
    </row>
    <row r="4264" spans="1:18" x14ac:dyDescent="0.3">
      <c r="A4264" s="9">
        <v>1868</v>
      </c>
      <c r="B4264" s="9" t="s">
        <v>4280</v>
      </c>
      <c r="C4264" s="9">
        <v>46</v>
      </c>
      <c r="D4264" s="9" t="s">
        <v>5020</v>
      </c>
      <c r="E4264" s="9" t="s">
        <v>6071</v>
      </c>
      <c r="F4264" s="9">
        <v>0</v>
      </c>
      <c r="G4264" s="9">
        <v>11500</v>
      </c>
      <c r="H4264" s="9" t="s">
        <v>6071</v>
      </c>
      <c r="I4264" s="9" t="s">
        <v>7456</v>
      </c>
      <c r="J4264" s="9">
        <v>103</v>
      </c>
      <c r="K4264" s="9" t="s">
        <v>7472</v>
      </c>
      <c r="L4264" s="9" t="s">
        <v>7509</v>
      </c>
      <c r="M4264" s="9">
        <v>284.88</v>
      </c>
      <c r="N4264" s="9">
        <v>130.97</v>
      </c>
      <c r="O4264" s="9">
        <v>2</v>
      </c>
      <c r="P4264" s="9"/>
      <c r="Q4264" s="9">
        <v>470</v>
      </c>
      <c r="R4264" s="9">
        <v>4</v>
      </c>
    </row>
    <row r="4265" spans="1:18" x14ac:dyDescent="0.3">
      <c r="A4265" s="9">
        <v>2125</v>
      </c>
      <c r="B4265" s="9" t="s">
        <v>4281</v>
      </c>
      <c r="C4265" s="9">
        <v>48</v>
      </c>
      <c r="D4265" s="9" t="s">
        <v>5021</v>
      </c>
      <c r="E4265" s="9" t="s">
        <v>6435</v>
      </c>
      <c r="F4265" s="9">
        <v>0</v>
      </c>
      <c r="G4265" s="9">
        <v>10197</v>
      </c>
      <c r="H4265" s="9" t="s">
        <v>6435</v>
      </c>
      <c r="I4265" s="9" t="s">
        <v>7455</v>
      </c>
      <c r="J4265" s="9">
        <v>117</v>
      </c>
      <c r="K4265" s="9" t="s">
        <v>7483</v>
      </c>
      <c r="L4265" s="9" t="s">
        <v>7508</v>
      </c>
      <c r="M4265" s="9">
        <v>308.14</v>
      </c>
      <c r="N4265" s="9">
        <v>210.55</v>
      </c>
      <c r="O4265" s="9">
        <v>5</v>
      </c>
      <c r="P4265" s="9">
        <v>0.1</v>
      </c>
      <c r="Q4265" s="9">
        <v>549</v>
      </c>
      <c r="R4265" s="9">
        <v>7</v>
      </c>
    </row>
    <row r="4266" spans="1:18" x14ac:dyDescent="0.3">
      <c r="A4266" s="9">
        <v>1752</v>
      </c>
      <c r="B4266" s="9" t="s">
        <v>4282</v>
      </c>
      <c r="C4266" s="9">
        <v>48</v>
      </c>
      <c r="D4266" s="9" t="s">
        <v>5020</v>
      </c>
      <c r="E4266" s="9" t="s">
        <v>7291</v>
      </c>
      <c r="F4266" s="9">
        <v>1</v>
      </c>
      <c r="G4266" s="9">
        <v>11967</v>
      </c>
      <c r="H4266" s="9" t="s">
        <v>7291</v>
      </c>
      <c r="I4266" s="9" t="s">
        <v>7455</v>
      </c>
      <c r="J4266" s="9">
        <v>109</v>
      </c>
      <c r="K4266" s="9" t="s">
        <v>7466</v>
      </c>
      <c r="L4266" s="9" t="s">
        <v>7507</v>
      </c>
      <c r="M4266" s="9">
        <v>162.47</v>
      </c>
      <c r="N4266" s="9">
        <v>83.8</v>
      </c>
      <c r="O4266" s="9">
        <v>3</v>
      </c>
      <c r="P4266" s="9"/>
      <c r="Q4266" s="9">
        <v>482</v>
      </c>
      <c r="R4266" s="9">
        <v>4</v>
      </c>
    </row>
    <row r="4267" spans="1:18" x14ac:dyDescent="0.3">
      <c r="A4267" s="9">
        <v>2214</v>
      </c>
      <c r="B4267" s="9" t="s">
        <v>4283</v>
      </c>
      <c r="C4267" s="9">
        <v>52</v>
      </c>
      <c r="D4267" s="9" t="s">
        <v>5022</v>
      </c>
      <c r="E4267" s="9" t="s">
        <v>5208</v>
      </c>
      <c r="F4267" s="9">
        <v>0</v>
      </c>
      <c r="G4267" s="9">
        <v>10520</v>
      </c>
      <c r="H4267" s="9" t="s">
        <v>5208</v>
      </c>
      <c r="I4267" s="9" t="s">
        <v>7455</v>
      </c>
      <c r="J4267" s="9">
        <v>129</v>
      </c>
      <c r="K4267" s="9" t="s">
        <v>7471</v>
      </c>
      <c r="L4267" s="9" t="s">
        <v>7508</v>
      </c>
      <c r="M4267" s="9">
        <v>946.21</v>
      </c>
      <c r="N4267" s="9">
        <v>574.6</v>
      </c>
      <c r="O4267" s="9">
        <v>5</v>
      </c>
      <c r="P4267" s="9"/>
      <c r="Q4267" s="9">
        <v>1012</v>
      </c>
      <c r="R4267" s="9">
        <v>3</v>
      </c>
    </row>
    <row r="4268" spans="1:18" x14ac:dyDescent="0.3">
      <c r="A4268" s="9">
        <v>1562</v>
      </c>
      <c r="B4268" s="9" t="s">
        <v>4284</v>
      </c>
      <c r="C4268" s="9">
        <v>33</v>
      </c>
      <c r="D4268" s="9" t="s">
        <v>5019</v>
      </c>
      <c r="E4268" s="9" t="s">
        <v>7292</v>
      </c>
      <c r="F4268" s="9">
        <v>1</v>
      </c>
      <c r="G4268" s="9">
        <v>11522</v>
      </c>
      <c r="H4268" s="9" t="s">
        <v>7292</v>
      </c>
      <c r="I4268" s="9" t="s">
        <v>7457</v>
      </c>
      <c r="J4268" s="9">
        <v>101</v>
      </c>
      <c r="K4268" s="9" t="s">
        <v>7478</v>
      </c>
      <c r="L4268" s="9" t="s">
        <v>7508</v>
      </c>
      <c r="M4268" s="9">
        <v>1280.53</v>
      </c>
      <c r="N4268" s="9">
        <v>814.99</v>
      </c>
      <c r="O4268" s="9">
        <v>3</v>
      </c>
      <c r="P4268" s="9"/>
      <c r="Q4268" s="9">
        <v>1049</v>
      </c>
      <c r="R4268" s="9">
        <v>6</v>
      </c>
    </row>
    <row r="4269" spans="1:18" x14ac:dyDescent="0.3">
      <c r="A4269" s="9">
        <v>2104</v>
      </c>
      <c r="B4269" s="9" t="s">
        <v>4285</v>
      </c>
      <c r="C4269" s="9">
        <v>47</v>
      </c>
      <c r="D4269" s="9" t="s">
        <v>5018</v>
      </c>
      <c r="E4269" s="9" t="s">
        <v>6057</v>
      </c>
      <c r="F4269" s="9">
        <v>1</v>
      </c>
      <c r="G4269" s="9">
        <v>11534</v>
      </c>
      <c r="H4269" s="9" t="s">
        <v>6057</v>
      </c>
      <c r="I4269" s="9" t="s">
        <v>7456</v>
      </c>
      <c r="J4269" s="9">
        <v>118</v>
      </c>
      <c r="K4269" s="9" t="s">
        <v>7501</v>
      </c>
      <c r="L4269" s="9" t="s">
        <v>7508</v>
      </c>
      <c r="M4269" s="9">
        <v>80.209999999999994</v>
      </c>
      <c r="N4269" s="9">
        <v>52.37</v>
      </c>
      <c r="O4269" s="9">
        <v>2</v>
      </c>
      <c r="P4269" s="9"/>
      <c r="Q4269" s="9">
        <v>735</v>
      </c>
      <c r="R4269" s="9">
        <v>5</v>
      </c>
    </row>
    <row r="4270" spans="1:18" x14ac:dyDescent="0.3">
      <c r="A4270" s="9">
        <v>1488</v>
      </c>
      <c r="B4270" s="9" t="s">
        <v>4286</v>
      </c>
      <c r="C4270" s="9">
        <v>68</v>
      </c>
      <c r="D4270" s="9" t="s">
        <v>5022</v>
      </c>
      <c r="E4270" s="9" t="s">
        <v>5123</v>
      </c>
      <c r="F4270" s="9">
        <v>1</v>
      </c>
      <c r="G4270" s="9">
        <v>11713</v>
      </c>
      <c r="H4270" s="9" t="s">
        <v>5123</v>
      </c>
      <c r="I4270" s="9" t="s">
        <v>7457</v>
      </c>
      <c r="J4270" s="9">
        <v>141</v>
      </c>
      <c r="K4270" s="9" t="s">
        <v>7490</v>
      </c>
      <c r="L4270" s="9" t="s">
        <v>7507</v>
      </c>
      <c r="M4270" s="9">
        <v>146.05000000000001</v>
      </c>
      <c r="N4270" s="9">
        <v>94.4</v>
      </c>
      <c r="O4270" s="9">
        <v>3</v>
      </c>
      <c r="P4270" s="9"/>
      <c r="Q4270" s="9">
        <v>756</v>
      </c>
      <c r="R4270" s="9">
        <v>6</v>
      </c>
    </row>
    <row r="4271" spans="1:18" x14ac:dyDescent="0.3">
      <c r="A4271" s="9">
        <v>1894</v>
      </c>
      <c r="B4271" s="9" t="s">
        <v>4287</v>
      </c>
      <c r="C4271" s="9">
        <v>32</v>
      </c>
      <c r="D4271" s="9" t="s">
        <v>5021</v>
      </c>
      <c r="E4271" s="9" t="s">
        <v>5149</v>
      </c>
      <c r="F4271" s="9">
        <v>0</v>
      </c>
      <c r="G4271" s="9">
        <v>11348</v>
      </c>
      <c r="H4271" s="9" t="s">
        <v>5149</v>
      </c>
      <c r="I4271" s="9" t="s">
        <v>7456</v>
      </c>
      <c r="J4271" s="9">
        <v>120</v>
      </c>
      <c r="K4271" s="9" t="s">
        <v>7488</v>
      </c>
      <c r="L4271" s="9" t="s">
        <v>7509</v>
      </c>
      <c r="M4271" s="9">
        <v>713.33</v>
      </c>
      <c r="N4271" s="9">
        <v>464.29</v>
      </c>
      <c r="O4271" s="9">
        <v>3</v>
      </c>
      <c r="P4271" s="9"/>
      <c r="Q4271" s="9">
        <v>742</v>
      </c>
      <c r="R4271" s="9">
        <v>6</v>
      </c>
    </row>
    <row r="4272" spans="1:18" x14ac:dyDescent="0.3">
      <c r="A4272" s="9">
        <v>2111</v>
      </c>
      <c r="B4272" s="9" t="s">
        <v>4288</v>
      </c>
      <c r="C4272" s="9">
        <v>60</v>
      </c>
      <c r="D4272" s="9" t="s">
        <v>5022</v>
      </c>
      <c r="E4272" s="9" t="s">
        <v>5718</v>
      </c>
      <c r="F4272" s="9">
        <v>0</v>
      </c>
      <c r="G4272" s="9">
        <v>10687</v>
      </c>
      <c r="H4272" s="9" t="s">
        <v>5718</v>
      </c>
      <c r="I4272" s="9" t="s">
        <v>7455</v>
      </c>
      <c r="J4272" s="9">
        <v>141</v>
      </c>
      <c r="K4272" s="9" t="s">
        <v>7490</v>
      </c>
      <c r="L4272" s="9" t="s">
        <v>7509</v>
      </c>
      <c r="M4272" s="9">
        <v>1119.7</v>
      </c>
      <c r="N4272" s="9">
        <v>672.15</v>
      </c>
      <c r="O4272" s="9">
        <v>3</v>
      </c>
      <c r="P4272" s="9">
        <v>0.2</v>
      </c>
      <c r="Q4272" s="9">
        <v>648</v>
      </c>
      <c r="R4272" s="9">
        <v>4</v>
      </c>
    </row>
    <row r="4273" spans="1:18" x14ac:dyDescent="0.3">
      <c r="A4273" s="9">
        <v>2217</v>
      </c>
      <c r="B4273" s="9" t="s">
        <v>4289</v>
      </c>
      <c r="C4273" s="9">
        <v>53</v>
      </c>
      <c r="D4273" s="9" t="s">
        <v>5021</v>
      </c>
      <c r="E4273" s="9" t="s">
        <v>6185</v>
      </c>
      <c r="F4273" s="9">
        <v>1</v>
      </c>
      <c r="G4273" s="9">
        <v>10466</v>
      </c>
      <c r="H4273" s="9" t="s">
        <v>6185</v>
      </c>
      <c r="I4273" s="9" t="s">
        <v>7457</v>
      </c>
      <c r="J4273" s="9">
        <v>134</v>
      </c>
      <c r="K4273" s="9" t="s">
        <v>7482</v>
      </c>
      <c r="L4273" s="9" t="s">
        <v>7507</v>
      </c>
      <c r="M4273" s="9">
        <v>278.68</v>
      </c>
      <c r="N4273" s="9">
        <v>145.22999999999999</v>
      </c>
      <c r="O4273" s="9">
        <v>3</v>
      </c>
      <c r="P4273" s="9">
        <v>0.2</v>
      </c>
      <c r="Q4273" s="9">
        <v>1032</v>
      </c>
      <c r="R4273" s="9">
        <v>2</v>
      </c>
    </row>
    <row r="4274" spans="1:18" x14ac:dyDescent="0.3">
      <c r="A4274" s="9">
        <v>1103</v>
      </c>
      <c r="B4274" s="9" t="s">
        <v>4290</v>
      </c>
      <c r="C4274" s="9">
        <v>36</v>
      </c>
      <c r="D4274" s="9" t="s">
        <v>5022</v>
      </c>
      <c r="E4274" s="9" t="s">
        <v>5774</v>
      </c>
      <c r="F4274" s="9">
        <v>0</v>
      </c>
      <c r="G4274" s="9">
        <v>13844</v>
      </c>
      <c r="H4274" s="9" t="s">
        <v>5774</v>
      </c>
      <c r="I4274" s="9" t="s">
        <v>7455</v>
      </c>
      <c r="J4274" s="9">
        <v>128</v>
      </c>
      <c r="K4274" s="9" t="s">
        <v>7473</v>
      </c>
      <c r="L4274" s="9" t="s">
        <v>7510</v>
      </c>
      <c r="M4274" s="9">
        <v>443.89</v>
      </c>
      <c r="N4274" s="9">
        <v>266.42</v>
      </c>
      <c r="O4274" s="9">
        <v>3</v>
      </c>
      <c r="P4274" s="9"/>
      <c r="Q4274" s="9">
        <v>425</v>
      </c>
      <c r="R4274" s="9">
        <v>6</v>
      </c>
    </row>
    <row r="4275" spans="1:18" x14ac:dyDescent="0.3">
      <c r="A4275" s="9">
        <v>2119</v>
      </c>
      <c r="B4275" s="9" t="s">
        <v>4291</v>
      </c>
      <c r="C4275" s="9">
        <v>37</v>
      </c>
      <c r="D4275" s="9" t="s">
        <v>5018</v>
      </c>
      <c r="E4275" s="9" t="s">
        <v>5884</v>
      </c>
      <c r="F4275" s="9">
        <v>1</v>
      </c>
      <c r="G4275" s="9">
        <v>10595</v>
      </c>
      <c r="H4275" s="9" t="s">
        <v>5884</v>
      </c>
      <c r="I4275" s="9" t="s">
        <v>7456</v>
      </c>
      <c r="J4275" s="9">
        <v>148</v>
      </c>
      <c r="K4275" s="9" t="s">
        <v>7491</v>
      </c>
      <c r="L4275" s="9" t="s">
        <v>7508</v>
      </c>
      <c r="M4275" s="9">
        <v>386.41</v>
      </c>
      <c r="N4275" s="9">
        <v>251.56</v>
      </c>
      <c r="O4275" s="9">
        <v>1</v>
      </c>
      <c r="P4275" s="9">
        <v>0.1</v>
      </c>
      <c r="Q4275" s="9">
        <v>849</v>
      </c>
      <c r="R4275" s="9">
        <v>3</v>
      </c>
    </row>
    <row r="4276" spans="1:18" x14ac:dyDescent="0.3">
      <c r="A4276" s="9">
        <v>2446</v>
      </c>
      <c r="B4276" s="9" t="s">
        <v>4292</v>
      </c>
      <c r="C4276" s="9">
        <v>41</v>
      </c>
      <c r="D4276" s="9" t="s">
        <v>5018</v>
      </c>
      <c r="E4276" s="9" t="s">
        <v>5589</v>
      </c>
      <c r="F4276" s="9">
        <v>0</v>
      </c>
      <c r="G4276" s="9">
        <v>10138</v>
      </c>
      <c r="H4276" s="9" t="s">
        <v>5589</v>
      </c>
      <c r="I4276" s="9" t="s">
        <v>7455</v>
      </c>
      <c r="J4276" s="9">
        <v>135</v>
      </c>
      <c r="K4276" s="9" t="s">
        <v>7458</v>
      </c>
      <c r="L4276" s="9" t="s">
        <v>7508</v>
      </c>
      <c r="M4276" s="9">
        <v>628.62</v>
      </c>
      <c r="N4276" s="9"/>
      <c r="O4276" s="9">
        <v>3</v>
      </c>
      <c r="P4276" s="9">
        <v>0.2</v>
      </c>
      <c r="Q4276" s="9">
        <v>679</v>
      </c>
      <c r="R4276" s="9">
        <v>2</v>
      </c>
    </row>
    <row r="4277" spans="1:18" x14ac:dyDescent="0.3">
      <c r="A4277" s="9">
        <v>2221</v>
      </c>
      <c r="B4277" s="9" t="s">
        <v>4293</v>
      </c>
      <c r="C4277" s="9">
        <v>52</v>
      </c>
      <c r="D4277" s="9" t="s">
        <v>5021</v>
      </c>
      <c r="E4277" s="9" t="s">
        <v>7253</v>
      </c>
      <c r="F4277" s="9">
        <v>1</v>
      </c>
      <c r="G4277" s="9">
        <v>11014</v>
      </c>
      <c r="H4277" s="9" t="s">
        <v>7253</v>
      </c>
      <c r="I4277" s="9" t="s">
        <v>7456</v>
      </c>
      <c r="J4277" s="9">
        <v>116</v>
      </c>
      <c r="K4277" s="9" t="s">
        <v>7480</v>
      </c>
      <c r="L4277" s="9" t="s">
        <v>7509</v>
      </c>
      <c r="M4277" s="9">
        <v>376.25</v>
      </c>
      <c r="N4277" s="9">
        <v>183.97</v>
      </c>
      <c r="O4277" s="9">
        <v>3</v>
      </c>
      <c r="P4277" s="9"/>
      <c r="Q4277" s="9">
        <v>1343</v>
      </c>
      <c r="R4277" s="9">
        <v>1</v>
      </c>
    </row>
    <row r="4278" spans="1:18" x14ac:dyDescent="0.3">
      <c r="A4278" s="9">
        <v>2024</v>
      </c>
      <c r="B4278" s="9" t="s">
        <v>4294</v>
      </c>
      <c r="C4278" s="9">
        <v>46</v>
      </c>
      <c r="D4278" s="9" t="s">
        <v>5022</v>
      </c>
      <c r="E4278" s="9" t="s">
        <v>7293</v>
      </c>
      <c r="F4278" s="9">
        <v>0</v>
      </c>
      <c r="G4278" s="9">
        <v>10241</v>
      </c>
      <c r="H4278" s="9" t="s">
        <v>7293</v>
      </c>
      <c r="I4278" s="9" t="s">
        <v>7457</v>
      </c>
      <c r="J4278" s="9">
        <v>121</v>
      </c>
      <c r="K4278" s="9" t="s">
        <v>7495</v>
      </c>
      <c r="L4278" s="9" t="s">
        <v>7507</v>
      </c>
      <c r="M4278" s="9">
        <v>561.27</v>
      </c>
      <c r="N4278" s="9">
        <v>282.38</v>
      </c>
      <c r="O4278" s="9">
        <v>5</v>
      </c>
      <c r="P4278" s="9"/>
      <c r="Q4278" s="9">
        <v>614</v>
      </c>
      <c r="R4278" s="9">
        <v>5</v>
      </c>
    </row>
    <row r="4279" spans="1:18" x14ac:dyDescent="0.3">
      <c r="A4279" s="9">
        <v>2006</v>
      </c>
      <c r="B4279" s="9" t="s">
        <v>4295</v>
      </c>
      <c r="C4279" s="9">
        <v>32</v>
      </c>
      <c r="D4279" s="9" t="s">
        <v>5018</v>
      </c>
      <c r="E4279" s="9" t="s">
        <v>6035</v>
      </c>
      <c r="F4279" s="9">
        <v>1</v>
      </c>
      <c r="G4279" s="9">
        <v>12363</v>
      </c>
      <c r="H4279" s="9" t="s">
        <v>6035</v>
      </c>
      <c r="I4279" s="9" t="s">
        <v>7457</v>
      </c>
      <c r="J4279" s="9">
        <v>113</v>
      </c>
      <c r="K4279" s="9" t="s">
        <v>7460</v>
      </c>
      <c r="L4279" s="9" t="s">
        <v>7507</v>
      </c>
      <c r="M4279" s="9">
        <v>1106.3900000000001</v>
      </c>
      <c r="N4279" s="9">
        <v>625.54</v>
      </c>
      <c r="O4279" s="9">
        <v>5</v>
      </c>
      <c r="P4279" s="9">
        <v>0.1</v>
      </c>
      <c r="Q4279" s="9">
        <v>785</v>
      </c>
      <c r="R4279" s="9">
        <v>5</v>
      </c>
    </row>
    <row r="4280" spans="1:18" x14ac:dyDescent="0.3">
      <c r="A4280" s="9">
        <v>1406</v>
      </c>
      <c r="B4280" s="9" t="s">
        <v>4296</v>
      </c>
      <c r="C4280" s="9">
        <v>8</v>
      </c>
      <c r="D4280" s="9" t="s">
        <v>5023</v>
      </c>
      <c r="E4280" s="9" t="s">
        <v>5837</v>
      </c>
      <c r="F4280" s="9">
        <v>0</v>
      </c>
      <c r="G4280" s="9">
        <v>12714</v>
      </c>
      <c r="H4280" s="9" t="s">
        <v>5837</v>
      </c>
      <c r="I4280" s="9" t="s">
        <v>7455</v>
      </c>
      <c r="J4280" s="9">
        <v>135</v>
      </c>
      <c r="K4280" s="9" t="s">
        <v>7458</v>
      </c>
      <c r="L4280" s="9" t="s">
        <v>7510</v>
      </c>
      <c r="M4280" s="9">
        <v>935.96</v>
      </c>
      <c r="N4280" s="9">
        <v>389.11</v>
      </c>
      <c r="O4280" s="9">
        <v>5</v>
      </c>
      <c r="P4280" s="9"/>
      <c r="Q4280" s="9">
        <v>399</v>
      </c>
      <c r="R4280" s="9">
        <v>5</v>
      </c>
    </row>
    <row r="4281" spans="1:18" x14ac:dyDescent="0.3">
      <c r="A4281" s="9">
        <v>2401</v>
      </c>
      <c r="B4281" s="9" t="s">
        <v>4297</v>
      </c>
      <c r="C4281" s="9">
        <v>50</v>
      </c>
      <c r="D4281" s="9" t="s">
        <v>5022</v>
      </c>
      <c r="E4281" s="9" t="s">
        <v>6077</v>
      </c>
      <c r="F4281" s="9">
        <v>1</v>
      </c>
      <c r="G4281" s="9">
        <v>10732</v>
      </c>
      <c r="H4281" s="9" t="s">
        <v>6077</v>
      </c>
      <c r="I4281" s="9" t="s">
        <v>7457</v>
      </c>
      <c r="J4281" s="9">
        <v>142</v>
      </c>
      <c r="K4281" s="9" t="s">
        <v>7500</v>
      </c>
      <c r="L4281" s="9" t="s">
        <v>7510</v>
      </c>
      <c r="M4281" s="9">
        <v>167.71</v>
      </c>
      <c r="N4281" s="9">
        <v>106.28</v>
      </c>
      <c r="O4281" s="9">
        <v>3</v>
      </c>
      <c r="P4281" s="9"/>
      <c r="Q4281" s="9">
        <v>1093</v>
      </c>
      <c r="R4281" s="9">
        <v>6</v>
      </c>
    </row>
    <row r="4282" spans="1:18" x14ac:dyDescent="0.3">
      <c r="A4282" s="9">
        <v>1166</v>
      </c>
      <c r="B4282" s="9" t="s">
        <v>4298</v>
      </c>
      <c r="C4282" s="9">
        <v>11</v>
      </c>
      <c r="D4282" s="9" t="s">
        <v>5018</v>
      </c>
      <c r="E4282" s="9" t="s">
        <v>7236</v>
      </c>
      <c r="F4282" s="9">
        <v>0</v>
      </c>
      <c r="G4282" s="9">
        <v>10134</v>
      </c>
      <c r="H4282" s="9" t="s">
        <v>7236</v>
      </c>
      <c r="I4282" s="9" t="s">
        <v>7456</v>
      </c>
      <c r="J4282" s="9">
        <v>132</v>
      </c>
      <c r="K4282" s="9" t="s">
        <v>7506</v>
      </c>
      <c r="L4282" s="9" t="s">
        <v>7509</v>
      </c>
      <c r="M4282" s="9">
        <v>974.73</v>
      </c>
      <c r="N4282" s="9">
        <v>430.49</v>
      </c>
      <c r="O4282" s="9">
        <v>5</v>
      </c>
      <c r="P4282" s="9"/>
      <c r="Q4282" s="9">
        <v>333</v>
      </c>
      <c r="R4282" s="9">
        <v>3</v>
      </c>
    </row>
    <row r="4283" spans="1:18" x14ac:dyDescent="0.3">
      <c r="A4283" s="9">
        <v>1508</v>
      </c>
      <c r="B4283" s="9" t="s">
        <v>4299</v>
      </c>
      <c r="C4283" s="9">
        <v>19</v>
      </c>
      <c r="D4283" s="9" t="s">
        <v>5019</v>
      </c>
      <c r="E4283" s="9" t="s">
        <v>7294</v>
      </c>
      <c r="F4283" s="9">
        <v>0</v>
      </c>
      <c r="G4283" s="9">
        <v>13259</v>
      </c>
      <c r="H4283" s="9" t="s">
        <v>7294</v>
      </c>
      <c r="I4283" s="9" t="s">
        <v>7456</v>
      </c>
      <c r="J4283" s="9">
        <v>138</v>
      </c>
      <c r="K4283" s="9" t="s">
        <v>7464</v>
      </c>
      <c r="L4283" s="9" t="s">
        <v>7510</v>
      </c>
      <c r="M4283" s="9">
        <v>741.76</v>
      </c>
      <c r="N4283" s="9"/>
      <c r="O4283" s="9">
        <v>1</v>
      </c>
      <c r="P4283" s="9"/>
      <c r="Q4283" s="9">
        <v>428</v>
      </c>
      <c r="R4283" s="9">
        <v>6</v>
      </c>
    </row>
    <row r="4284" spans="1:18" x14ac:dyDescent="0.3">
      <c r="A4284" s="9">
        <v>1312</v>
      </c>
      <c r="B4284" s="9" t="s">
        <v>4300</v>
      </c>
      <c r="C4284" s="9">
        <v>33</v>
      </c>
      <c r="D4284" s="9" t="s">
        <v>5019</v>
      </c>
      <c r="E4284" s="9" t="s">
        <v>6846</v>
      </c>
      <c r="F4284" s="9">
        <v>0</v>
      </c>
      <c r="G4284" s="9">
        <v>13761</v>
      </c>
      <c r="H4284" s="9" t="s">
        <v>6846</v>
      </c>
      <c r="I4284" s="9" t="s">
        <v>7455</v>
      </c>
      <c r="J4284" s="9">
        <v>106</v>
      </c>
      <c r="K4284" s="9" t="s">
        <v>7477</v>
      </c>
      <c r="L4284" s="9" t="s">
        <v>7510</v>
      </c>
      <c r="M4284" s="9">
        <v>1405.12</v>
      </c>
      <c r="N4284" s="9">
        <v>645.37</v>
      </c>
      <c r="O4284" s="9">
        <v>2</v>
      </c>
      <c r="P4284" s="9">
        <v>0.2</v>
      </c>
      <c r="Q4284" s="9">
        <v>387</v>
      </c>
      <c r="R4284" s="9">
        <v>5</v>
      </c>
    </row>
    <row r="4285" spans="1:18" x14ac:dyDescent="0.3">
      <c r="A4285" s="9">
        <v>2441</v>
      </c>
      <c r="B4285" s="9" t="s">
        <v>4301</v>
      </c>
      <c r="C4285" s="9">
        <v>21</v>
      </c>
      <c r="D4285" s="9" t="s">
        <v>5023</v>
      </c>
      <c r="E4285" s="9" t="s">
        <v>6632</v>
      </c>
      <c r="F4285" s="9">
        <v>0</v>
      </c>
      <c r="G4285" s="9">
        <v>12626</v>
      </c>
      <c r="H4285" s="9" t="s">
        <v>6632</v>
      </c>
      <c r="I4285" s="9" t="s">
        <v>7456</v>
      </c>
      <c r="J4285" s="9">
        <v>138</v>
      </c>
      <c r="K4285" s="9" t="s">
        <v>7464</v>
      </c>
      <c r="L4285" s="9" t="s">
        <v>7507</v>
      </c>
      <c r="M4285" s="9">
        <v>469.49</v>
      </c>
      <c r="N4285" s="9">
        <v>269.05</v>
      </c>
      <c r="O4285" s="9">
        <v>5</v>
      </c>
      <c r="P4285" s="9"/>
      <c r="Q4285" s="9">
        <v>393</v>
      </c>
      <c r="R4285" s="9">
        <v>4</v>
      </c>
    </row>
    <row r="4286" spans="1:18" x14ac:dyDescent="0.3">
      <c r="A4286" s="9">
        <v>1762</v>
      </c>
      <c r="B4286" s="9" t="s">
        <v>4302</v>
      </c>
      <c r="C4286" s="9">
        <v>44</v>
      </c>
      <c r="D4286" s="9" t="s">
        <v>5018</v>
      </c>
      <c r="E4286" s="9" t="s">
        <v>5654</v>
      </c>
      <c r="F4286" s="9">
        <v>1</v>
      </c>
      <c r="G4286" s="9">
        <v>13140</v>
      </c>
      <c r="H4286" s="9" t="s">
        <v>5654</v>
      </c>
      <c r="I4286" s="9" t="s">
        <v>7457</v>
      </c>
      <c r="J4286" s="9">
        <v>138</v>
      </c>
      <c r="K4286" s="9" t="s">
        <v>7464</v>
      </c>
      <c r="L4286" s="9" t="s">
        <v>7507</v>
      </c>
      <c r="M4286" s="9">
        <v>1102.94</v>
      </c>
      <c r="N4286" s="9">
        <v>535.66999999999996</v>
      </c>
      <c r="O4286" s="9">
        <v>5</v>
      </c>
      <c r="P4286" s="9">
        <v>0.1</v>
      </c>
      <c r="Q4286" s="9">
        <v>783</v>
      </c>
      <c r="R4286" s="9">
        <v>7</v>
      </c>
    </row>
    <row r="4287" spans="1:18" x14ac:dyDescent="0.3">
      <c r="A4287" s="9">
        <v>1680</v>
      </c>
      <c r="B4287" s="9" t="s">
        <v>4303</v>
      </c>
      <c r="C4287" s="9">
        <v>35</v>
      </c>
      <c r="D4287" s="9" t="s">
        <v>5019</v>
      </c>
      <c r="E4287" s="9" t="s">
        <v>6331</v>
      </c>
      <c r="F4287" s="9">
        <v>0</v>
      </c>
      <c r="G4287" s="9">
        <v>12486</v>
      </c>
      <c r="H4287" s="9" t="s">
        <v>6331</v>
      </c>
      <c r="I4287" s="9" t="s">
        <v>7455</v>
      </c>
      <c r="J4287" s="9">
        <v>113</v>
      </c>
      <c r="K4287" s="9" t="s">
        <v>7460</v>
      </c>
      <c r="L4287" s="9" t="s">
        <v>7510</v>
      </c>
      <c r="M4287" s="9">
        <v>1109.75</v>
      </c>
      <c r="N4287" s="9"/>
      <c r="O4287" s="9">
        <v>1</v>
      </c>
      <c r="P4287" s="9">
        <v>0.05</v>
      </c>
      <c r="Q4287" s="9">
        <v>665</v>
      </c>
      <c r="R4287" s="9">
        <v>3</v>
      </c>
    </row>
    <row r="4288" spans="1:18" x14ac:dyDescent="0.3">
      <c r="A4288" s="9">
        <v>1476</v>
      </c>
      <c r="B4288" s="9" t="s">
        <v>4304</v>
      </c>
      <c r="C4288" s="9">
        <v>51</v>
      </c>
      <c r="D4288" s="9" t="s">
        <v>5022</v>
      </c>
      <c r="E4288" s="9" t="s">
        <v>6670</v>
      </c>
      <c r="F4288" s="9">
        <v>0</v>
      </c>
      <c r="G4288" s="9">
        <v>12124</v>
      </c>
      <c r="H4288" s="9" t="s">
        <v>6670</v>
      </c>
      <c r="I4288" s="9" t="s">
        <v>7455</v>
      </c>
      <c r="J4288" s="9">
        <v>146</v>
      </c>
      <c r="K4288" s="9" t="s">
        <v>7505</v>
      </c>
      <c r="L4288" s="9" t="s">
        <v>7509</v>
      </c>
      <c r="M4288" s="9">
        <v>371.18</v>
      </c>
      <c r="N4288" s="9">
        <v>252.21</v>
      </c>
      <c r="O4288" s="9">
        <v>4</v>
      </c>
      <c r="P4288" s="9"/>
      <c r="Q4288" s="9">
        <v>609</v>
      </c>
      <c r="R4288" s="9">
        <v>4</v>
      </c>
    </row>
    <row r="4289" spans="1:18" x14ac:dyDescent="0.3">
      <c r="A4289" s="9">
        <v>1072</v>
      </c>
      <c r="B4289" s="9" t="s">
        <v>4305</v>
      </c>
      <c r="C4289" s="9">
        <v>15</v>
      </c>
      <c r="D4289" s="9" t="s">
        <v>5020</v>
      </c>
      <c r="E4289" s="9" t="s">
        <v>7160</v>
      </c>
      <c r="F4289" s="9">
        <v>0</v>
      </c>
      <c r="G4289" s="9">
        <v>12447</v>
      </c>
      <c r="H4289" s="9" t="s">
        <v>7160</v>
      </c>
      <c r="I4289" s="9" t="s">
        <v>7457</v>
      </c>
      <c r="J4289" s="9">
        <v>139</v>
      </c>
      <c r="K4289" s="9" t="s">
        <v>7486</v>
      </c>
      <c r="L4289" s="9" t="s">
        <v>7510</v>
      </c>
      <c r="M4289" s="9">
        <v>1359.67</v>
      </c>
      <c r="N4289" s="9">
        <v>889.44</v>
      </c>
      <c r="O4289" s="9">
        <v>4</v>
      </c>
      <c r="P4289" s="9">
        <v>0.05</v>
      </c>
      <c r="Q4289" s="9">
        <v>514</v>
      </c>
      <c r="R4289" s="9">
        <v>7</v>
      </c>
    </row>
    <row r="4290" spans="1:18" x14ac:dyDescent="0.3">
      <c r="A4290" s="9">
        <v>2164</v>
      </c>
      <c r="B4290" s="9" t="s">
        <v>4306</v>
      </c>
      <c r="C4290" s="9">
        <v>30</v>
      </c>
      <c r="D4290" s="9" t="s">
        <v>5018</v>
      </c>
      <c r="E4290" s="9" t="s">
        <v>5378</v>
      </c>
      <c r="F4290" s="9">
        <v>0</v>
      </c>
      <c r="G4290" s="9">
        <v>12421</v>
      </c>
      <c r="H4290" s="9" t="s">
        <v>5378</v>
      </c>
      <c r="I4290" s="9" t="s">
        <v>7457</v>
      </c>
      <c r="J4290" s="9">
        <v>113</v>
      </c>
      <c r="K4290" s="9" t="s">
        <v>7460</v>
      </c>
      <c r="L4290" s="9" t="s">
        <v>7509</v>
      </c>
      <c r="M4290" s="9">
        <v>762.22</v>
      </c>
      <c r="N4290" s="9">
        <v>499.76</v>
      </c>
      <c r="O4290" s="9">
        <v>1</v>
      </c>
      <c r="P4290" s="9"/>
      <c r="Q4290" s="9">
        <v>674</v>
      </c>
      <c r="R4290" s="9">
        <v>5</v>
      </c>
    </row>
    <row r="4291" spans="1:18" x14ac:dyDescent="0.3">
      <c r="A4291" s="9">
        <v>1581</v>
      </c>
      <c r="B4291" s="9" t="s">
        <v>4307</v>
      </c>
      <c r="C4291" s="9">
        <v>40</v>
      </c>
      <c r="D4291" s="9" t="s">
        <v>5023</v>
      </c>
      <c r="E4291" s="9" t="s">
        <v>6422</v>
      </c>
      <c r="F4291" s="9">
        <v>0</v>
      </c>
      <c r="G4291" s="9">
        <v>13083</v>
      </c>
      <c r="H4291" s="9" t="s">
        <v>6422</v>
      </c>
      <c r="I4291" s="9" t="s">
        <v>7457</v>
      </c>
      <c r="J4291" s="9">
        <v>147</v>
      </c>
      <c r="K4291" s="9" t="s">
        <v>7474</v>
      </c>
      <c r="L4291" s="9" t="s">
        <v>7510</v>
      </c>
      <c r="M4291" s="9">
        <v>1034.3800000000001</v>
      </c>
      <c r="N4291" s="9">
        <v>593</v>
      </c>
      <c r="O4291" s="9">
        <v>5</v>
      </c>
      <c r="P4291" s="9"/>
      <c r="Q4291" s="9">
        <v>453</v>
      </c>
      <c r="R4291" s="9">
        <v>3</v>
      </c>
    </row>
    <row r="4292" spans="1:18" x14ac:dyDescent="0.3">
      <c r="A4292" s="9">
        <v>1261</v>
      </c>
      <c r="B4292" s="9" t="s">
        <v>4308</v>
      </c>
      <c r="C4292" s="9">
        <v>40</v>
      </c>
      <c r="D4292" s="9" t="s">
        <v>5018</v>
      </c>
      <c r="E4292" s="9" t="s">
        <v>6181</v>
      </c>
      <c r="F4292" s="9">
        <v>0</v>
      </c>
      <c r="G4292" s="9">
        <v>11510</v>
      </c>
      <c r="H4292" s="9" t="s">
        <v>6181</v>
      </c>
      <c r="I4292" s="9" t="s">
        <v>7455</v>
      </c>
      <c r="J4292" s="9">
        <v>112</v>
      </c>
      <c r="K4292" s="9" t="s">
        <v>7492</v>
      </c>
      <c r="L4292" s="9" t="s">
        <v>7507</v>
      </c>
      <c r="M4292" s="9">
        <v>261.49</v>
      </c>
      <c r="N4292" s="9">
        <v>172.57</v>
      </c>
      <c r="O4292" s="9">
        <v>2</v>
      </c>
      <c r="P4292" s="9">
        <v>0.1</v>
      </c>
      <c r="Q4292" s="9">
        <v>819</v>
      </c>
      <c r="R4292" s="9">
        <v>5</v>
      </c>
    </row>
    <row r="4293" spans="1:18" x14ac:dyDescent="0.3">
      <c r="A4293" s="9">
        <v>2363</v>
      </c>
      <c r="B4293" s="9" t="s">
        <v>4309</v>
      </c>
      <c r="C4293" s="9">
        <v>50</v>
      </c>
      <c r="D4293" s="9" t="s">
        <v>5021</v>
      </c>
      <c r="E4293" s="9" t="s">
        <v>5331</v>
      </c>
      <c r="F4293" s="9">
        <v>0</v>
      </c>
      <c r="G4293" s="9">
        <v>11818</v>
      </c>
      <c r="H4293" s="9" t="s">
        <v>5331</v>
      </c>
      <c r="I4293" s="9" t="s">
        <v>7455</v>
      </c>
      <c r="J4293" s="9">
        <v>133</v>
      </c>
      <c r="K4293" s="9" t="s">
        <v>7498</v>
      </c>
      <c r="L4293" s="9" t="s">
        <v>7507</v>
      </c>
      <c r="M4293" s="9">
        <v>423.82</v>
      </c>
      <c r="N4293" s="9">
        <v>268.52</v>
      </c>
      <c r="O4293" s="9">
        <v>5</v>
      </c>
      <c r="P4293" s="9"/>
      <c r="Q4293" s="9">
        <v>645</v>
      </c>
      <c r="R4293" s="9">
        <v>4</v>
      </c>
    </row>
    <row r="4294" spans="1:18" x14ac:dyDescent="0.3">
      <c r="A4294" s="9">
        <v>2331</v>
      </c>
      <c r="B4294" s="9" t="s">
        <v>4310</v>
      </c>
      <c r="C4294" s="9">
        <v>26</v>
      </c>
      <c r="D4294" s="9" t="s">
        <v>5021</v>
      </c>
      <c r="E4294" s="9" t="s">
        <v>6133</v>
      </c>
      <c r="F4294" s="9">
        <v>1</v>
      </c>
      <c r="G4294" s="9">
        <v>10757</v>
      </c>
      <c r="H4294" s="9" t="s">
        <v>6133</v>
      </c>
      <c r="I4294" s="9" t="s">
        <v>7456</v>
      </c>
      <c r="J4294" s="9">
        <v>128</v>
      </c>
      <c r="K4294" s="9" t="s">
        <v>7473</v>
      </c>
      <c r="L4294" s="9" t="s">
        <v>7511</v>
      </c>
      <c r="M4294" s="9">
        <v>899.86</v>
      </c>
      <c r="N4294" s="9">
        <v>617.28</v>
      </c>
      <c r="O4294" s="9">
        <v>1</v>
      </c>
      <c r="P4294" s="9">
        <v>0.1</v>
      </c>
      <c r="Q4294" s="9">
        <v>1195</v>
      </c>
      <c r="R4294" s="9">
        <v>2</v>
      </c>
    </row>
    <row r="4295" spans="1:18" x14ac:dyDescent="0.3">
      <c r="A4295" s="9">
        <v>1244</v>
      </c>
      <c r="B4295" s="9" t="s">
        <v>4311</v>
      </c>
      <c r="C4295" s="9">
        <v>200</v>
      </c>
      <c r="D4295" s="9" t="s">
        <v>5019</v>
      </c>
      <c r="E4295" s="9" t="s">
        <v>6141</v>
      </c>
      <c r="F4295" s="9">
        <v>0</v>
      </c>
      <c r="G4295" s="9">
        <v>12796</v>
      </c>
      <c r="H4295" s="9" t="s">
        <v>6141</v>
      </c>
      <c r="I4295" s="9" t="s">
        <v>7455</v>
      </c>
      <c r="J4295" s="9">
        <v>103</v>
      </c>
      <c r="K4295" s="9" t="s">
        <v>7472</v>
      </c>
      <c r="L4295" s="9" t="s">
        <v>7510</v>
      </c>
      <c r="M4295" s="9">
        <v>512.59</v>
      </c>
      <c r="N4295" s="9">
        <v>214.93</v>
      </c>
      <c r="O4295" s="9">
        <v>1</v>
      </c>
      <c r="P4295" s="9"/>
      <c r="Q4295" s="9">
        <v>338</v>
      </c>
      <c r="R4295" s="9">
        <v>5</v>
      </c>
    </row>
    <row r="4296" spans="1:18" x14ac:dyDescent="0.3">
      <c r="A4296" s="9">
        <v>2360</v>
      </c>
      <c r="B4296" s="9" t="s">
        <v>4312</v>
      </c>
      <c r="C4296" s="9">
        <v>47</v>
      </c>
      <c r="D4296" s="9" t="s">
        <v>5021</v>
      </c>
      <c r="E4296" s="9" t="s">
        <v>6964</v>
      </c>
      <c r="F4296" s="9">
        <v>1</v>
      </c>
      <c r="G4296" s="9">
        <v>12811</v>
      </c>
      <c r="H4296" s="9" t="s">
        <v>6964</v>
      </c>
      <c r="I4296" s="9" t="s">
        <v>7455</v>
      </c>
      <c r="J4296" s="9">
        <v>118</v>
      </c>
      <c r="K4296" s="9" t="s">
        <v>7501</v>
      </c>
      <c r="L4296" s="9" t="s">
        <v>7510</v>
      </c>
      <c r="M4296" s="9">
        <v>774.55</v>
      </c>
      <c r="N4296" s="9">
        <v>316.5</v>
      </c>
      <c r="O4296" s="9">
        <v>3</v>
      </c>
      <c r="P4296" s="9">
        <v>0.05</v>
      </c>
      <c r="Q4296" s="9">
        <v>823</v>
      </c>
      <c r="R4296" s="9">
        <v>2</v>
      </c>
    </row>
    <row r="4297" spans="1:18" x14ac:dyDescent="0.3">
      <c r="A4297" s="9">
        <v>1560</v>
      </c>
      <c r="B4297" s="9" t="s">
        <v>4313</v>
      </c>
      <c r="C4297" s="9">
        <v>7</v>
      </c>
      <c r="D4297" s="9" t="s">
        <v>5023</v>
      </c>
      <c r="E4297" s="9" t="s">
        <v>6476</v>
      </c>
      <c r="F4297" s="9">
        <v>0</v>
      </c>
      <c r="G4297" s="9">
        <v>10416</v>
      </c>
      <c r="H4297" s="9" t="s">
        <v>6476</v>
      </c>
      <c r="I4297" s="9" t="s">
        <v>7456</v>
      </c>
      <c r="J4297" s="9">
        <v>126</v>
      </c>
      <c r="K4297" s="9" t="s">
        <v>7469</v>
      </c>
      <c r="L4297" s="9" t="s">
        <v>7509</v>
      </c>
      <c r="M4297" s="9">
        <v>592.30999999999995</v>
      </c>
      <c r="N4297" s="9">
        <v>268.02999999999997</v>
      </c>
      <c r="O4297" s="9">
        <v>1</v>
      </c>
      <c r="P4297" s="9"/>
      <c r="Q4297" s="9">
        <v>386</v>
      </c>
      <c r="R4297" s="9">
        <v>6</v>
      </c>
    </row>
    <row r="4298" spans="1:18" x14ac:dyDescent="0.3">
      <c r="A4298" s="9">
        <v>2099</v>
      </c>
      <c r="B4298" s="9" t="s">
        <v>4314</v>
      </c>
      <c r="C4298" s="9">
        <v>45</v>
      </c>
      <c r="D4298" s="9" t="s">
        <v>5019</v>
      </c>
      <c r="E4298" s="9" t="s">
        <v>6139</v>
      </c>
      <c r="F4298" s="9">
        <v>0</v>
      </c>
      <c r="G4298" s="9">
        <v>10206</v>
      </c>
      <c r="H4298" s="9" t="s">
        <v>6139</v>
      </c>
      <c r="I4298" s="9" t="s">
        <v>7455</v>
      </c>
      <c r="J4298" s="9">
        <v>140</v>
      </c>
      <c r="K4298" s="9" t="s">
        <v>7468</v>
      </c>
      <c r="L4298" s="9" t="s">
        <v>7510</v>
      </c>
      <c r="M4298" s="9">
        <v>978.8</v>
      </c>
      <c r="N4298" s="9">
        <v>664.34</v>
      </c>
      <c r="O4298" s="9">
        <v>3</v>
      </c>
      <c r="P4298" s="9"/>
      <c r="Q4298" s="9">
        <v>909</v>
      </c>
      <c r="R4298" s="9">
        <v>4</v>
      </c>
    </row>
    <row r="4299" spans="1:18" x14ac:dyDescent="0.3">
      <c r="A4299" s="9">
        <v>1174</v>
      </c>
      <c r="B4299" s="9" t="s">
        <v>4315</v>
      </c>
      <c r="C4299" s="9">
        <v>51</v>
      </c>
      <c r="D4299" s="9" t="s">
        <v>5023</v>
      </c>
      <c r="E4299" s="9" t="s">
        <v>6412</v>
      </c>
      <c r="F4299" s="9">
        <v>1</v>
      </c>
      <c r="G4299" s="9">
        <v>12388</v>
      </c>
      <c r="H4299" s="9" t="s">
        <v>6412</v>
      </c>
      <c r="I4299" s="9" t="s">
        <v>7456</v>
      </c>
      <c r="J4299" s="9">
        <v>102</v>
      </c>
      <c r="K4299" s="9" t="s">
        <v>7494</v>
      </c>
      <c r="L4299" s="9" t="s">
        <v>7508</v>
      </c>
      <c r="M4299" s="9">
        <v>756.36</v>
      </c>
      <c r="N4299" s="9">
        <v>439.95</v>
      </c>
      <c r="O4299" s="9">
        <v>1</v>
      </c>
      <c r="P4299" s="9"/>
      <c r="Q4299" s="9">
        <v>626</v>
      </c>
      <c r="R4299" s="9">
        <v>4</v>
      </c>
    </row>
    <row r="4300" spans="1:18" x14ac:dyDescent="0.3">
      <c r="A4300" s="9">
        <v>1108</v>
      </c>
      <c r="B4300" s="9" t="s">
        <v>4316</v>
      </c>
      <c r="C4300" s="9">
        <v>19</v>
      </c>
      <c r="D4300" s="9" t="s">
        <v>5022</v>
      </c>
      <c r="E4300" s="9" t="s">
        <v>6798</v>
      </c>
      <c r="F4300" s="9">
        <v>0</v>
      </c>
      <c r="G4300" s="9">
        <v>11643</v>
      </c>
      <c r="H4300" s="9" t="s">
        <v>6798</v>
      </c>
      <c r="I4300" s="9" t="s">
        <v>7456</v>
      </c>
      <c r="J4300" s="9">
        <v>104</v>
      </c>
      <c r="K4300" s="9" t="s">
        <v>7499</v>
      </c>
      <c r="L4300" s="9" t="s">
        <v>7507</v>
      </c>
      <c r="M4300" s="9">
        <v>56.68</v>
      </c>
      <c r="N4300" s="9">
        <v>29.92</v>
      </c>
      <c r="O4300" s="9">
        <v>3</v>
      </c>
      <c r="P4300" s="9"/>
      <c r="Q4300" s="9">
        <v>407</v>
      </c>
      <c r="R4300" s="9">
        <v>5</v>
      </c>
    </row>
    <row r="4301" spans="1:18" x14ac:dyDescent="0.3">
      <c r="A4301" s="9">
        <v>1182</v>
      </c>
      <c r="B4301" s="9" t="s">
        <v>4317</v>
      </c>
      <c r="C4301" s="9">
        <v>35</v>
      </c>
      <c r="D4301" s="9" t="s">
        <v>5023</v>
      </c>
      <c r="E4301" s="9" t="s">
        <v>7295</v>
      </c>
      <c r="F4301" s="9">
        <v>0</v>
      </c>
      <c r="G4301" s="9">
        <v>12768</v>
      </c>
      <c r="H4301" s="9" t="s">
        <v>7295</v>
      </c>
      <c r="I4301" s="9" t="s">
        <v>7456</v>
      </c>
      <c r="J4301" s="9">
        <v>128</v>
      </c>
      <c r="K4301" s="9" t="s">
        <v>7473</v>
      </c>
      <c r="L4301" s="9" t="s">
        <v>7507</v>
      </c>
      <c r="M4301" s="9">
        <v>992.04</v>
      </c>
      <c r="N4301" s="9">
        <v>549.4</v>
      </c>
      <c r="O4301" s="9">
        <v>3</v>
      </c>
      <c r="P4301" s="9"/>
      <c r="Q4301" s="9">
        <v>530</v>
      </c>
      <c r="R4301" s="9">
        <v>7</v>
      </c>
    </row>
    <row r="4302" spans="1:18" x14ac:dyDescent="0.3">
      <c r="A4302" s="9">
        <v>1191</v>
      </c>
      <c r="B4302" s="9" t="s">
        <v>4318</v>
      </c>
      <c r="C4302" s="9">
        <v>62</v>
      </c>
      <c r="D4302" s="9" t="s">
        <v>5021</v>
      </c>
      <c r="E4302" s="9" t="s">
        <v>7296</v>
      </c>
      <c r="F4302" s="9">
        <v>0</v>
      </c>
      <c r="G4302" s="9">
        <v>10310</v>
      </c>
      <c r="H4302" s="9" t="s">
        <v>7296</v>
      </c>
      <c r="I4302" s="9" t="s">
        <v>7457</v>
      </c>
      <c r="J4302" s="9">
        <v>128</v>
      </c>
      <c r="K4302" s="9" t="s">
        <v>7473</v>
      </c>
      <c r="L4302" s="9" t="s">
        <v>7509</v>
      </c>
      <c r="M4302" s="9">
        <v>662.08</v>
      </c>
      <c r="N4302" s="9">
        <v>429.61</v>
      </c>
      <c r="O4302" s="9">
        <v>5</v>
      </c>
      <c r="P4302" s="9"/>
      <c r="Q4302" s="9">
        <v>692</v>
      </c>
      <c r="R4302" s="9">
        <v>4</v>
      </c>
    </row>
    <row r="4303" spans="1:18" x14ac:dyDescent="0.3">
      <c r="A4303" s="9">
        <v>1064</v>
      </c>
      <c r="B4303" s="9" t="s">
        <v>4319</v>
      </c>
      <c r="C4303" s="9">
        <v>49</v>
      </c>
      <c r="D4303" s="9" t="s">
        <v>5022</v>
      </c>
      <c r="E4303" s="9" t="s">
        <v>5650</v>
      </c>
      <c r="F4303" s="9">
        <v>0</v>
      </c>
      <c r="G4303" s="9">
        <v>11331</v>
      </c>
      <c r="H4303" s="9" t="s">
        <v>5650</v>
      </c>
      <c r="I4303" s="9" t="s">
        <v>7457</v>
      </c>
      <c r="J4303" s="9">
        <v>125</v>
      </c>
      <c r="K4303" s="9" t="s">
        <v>7479</v>
      </c>
      <c r="L4303" s="9" t="s">
        <v>7510</v>
      </c>
      <c r="M4303" s="9">
        <v>545.46</v>
      </c>
      <c r="N4303" s="9">
        <v>370.22</v>
      </c>
      <c r="O4303" s="9">
        <v>3</v>
      </c>
      <c r="P4303" s="9"/>
      <c r="Q4303" s="9">
        <v>471</v>
      </c>
      <c r="R4303" s="9">
        <v>3</v>
      </c>
    </row>
    <row r="4304" spans="1:18" x14ac:dyDescent="0.3">
      <c r="A4304" s="9">
        <v>1962</v>
      </c>
      <c r="B4304" s="9" t="s">
        <v>4320</v>
      </c>
      <c r="C4304" s="9">
        <v>46</v>
      </c>
      <c r="D4304" s="9" t="s">
        <v>5021</v>
      </c>
      <c r="E4304" s="9" t="s">
        <v>6465</v>
      </c>
      <c r="F4304" s="9">
        <v>0</v>
      </c>
      <c r="G4304" s="9">
        <v>13364</v>
      </c>
      <c r="H4304" s="9" t="s">
        <v>6465</v>
      </c>
      <c r="I4304" s="9" t="s">
        <v>7455</v>
      </c>
      <c r="J4304" s="9">
        <v>126</v>
      </c>
      <c r="K4304" s="9" t="s">
        <v>7469</v>
      </c>
      <c r="L4304" s="9" t="s">
        <v>7509</v>
      </c>
      <c r="M4304" s="9">
        <v>186.51</v>
      </c>
      <c r="N4304" s="9">
        <v>115.43</v>
      </c>
      <c r="O4304" s="9">
        <v>4</v>
      </c>
      <c r="P4304" s="9"/>
      <c r="Q4304" s="9">
        <v>581</v>
      </c>
      <c r="R4304" s="9">
        <v>4</v>
      </c>
    </row>
    <row r="4305" spans="1:18" x14ac:dyDescent="0.3">
      <c r="A4305" s="9">
        <v>2497</v>
      </c>
      <c r="B4305" s="9" t="s">
        <v>4321</v>
      </c>
      <c r="C4305" s="9">
        <v>54</v>
      </c>
      <c r="D4305" s="9" t="s">
        <v>5023</v>
      </c>
      <c r="E4305" s="9" t="s">
        <v>5850</v>
      </c>
      <c r="F4305" s="9">
        <v>0</v>
      </c>
      <c r="G4305" s="9">
        <v>12672</v>
      </c>
      <c r="H4305" s="9" t="s">
        <v>5850</v>
      </c>
      <c r="I4305" s="9" t="s">
        <v>7456</v>
      </c>
      <c r="J4305" s="9">
        <v>145</v>
      </c>
      <c r="K4305" s="9" t="s">
        <v>7470</v>
      </c>
      <c r="L4305" s="9" t="s">
        <v>7508</v>
      </c>
      <c r="M4305" s="9">
        <v>369.54</v>
      </c>
      <c r="N4305" s="9">
        <v>232.05</v>
      </c>
      <c r="O4305" s="9">
        <v>1</v>
      </c>
      <c r="P4305" s="9"/>
      <c r="Q4305" s="9">
        <v>644</v>
      </c>
      <c r="R4305" s="9">
        <v>5</v>
      </c>
    </row>
    <row r="4306" spans="1:18" x14ac:dyDescent="0.3">
      <c r="A4306" s="9">
        <v>2123</v>
      </c>
      <c r="B4306" s="9" t="s">
        <v>4322</v>
      </c>
      <c r="C4306" s="9">
        <v>67</v>
      </c>
      <c r="D4306" s="9" t="s">
        <v>5021</v>
      </c>
      <c r="E4306" s="9" t="s">
        <v>5198</v>
      </c>
      <c r="F4306" s="9">
        <v>1</v>
      </c>
      <c r="G4306" s="9">
        <v>11399</v>
      </c>
      <c r="H4306" s="9" t="s">
        <v>5198</v>
      </c>
      <c r="I4306" s="9" t="s">
        <v>7457</v>
      </c>
      <c r="J4306" s="9">
        <v>147</v>
      </c>
      <c r="K4306" s="9" t="s">
        <v>7474</v>
      </c>
      <c r="L4306" s="9" t="s">
        <v>7510</v>
      </c>
      <c r="M4306" s="9">
        <v>374.47</v>
      </c>
      <c r="N4306" s="9">
        <v>185.78</v>
      </c>
      <c r="O4306" s="9">
        <v>2</v>
      </c>
      <c r="P4306" s="9"/>
      <c r="Q4306" s="9">
        <v>1257</v>
      </c>
      <c r="R4306" s="9">
        <v>5</v>
      </c>
    </row>
    <row r="4307" spans="1:18" x14ac:dyDescent="0.3">
      <c r="A4307" s="9">
        <v>1863</v>
      </c>
      <c r="B4307" s="9" t="s">
        <v>4323</v>
      </c>
      <c r="C4307" s="9">
        <v>40</v>
      </c>
      <c r="D4307" s="9" t="s">
        <v>5021</v>
      </c>
      <c r="E4307" s="9" t="s">
        <v>7015</v>
      </c>
      <c r="F4307" s="9">
        <v>0</v>
      </c>
      <c r="G4307" s="9">
        <v>11550</v>
      </c>
      <c r="H4307" s="9" t="s">
        <v>7015</v>
      </c>
      <c r="I4307" s="9" t="s">
        <v>7456</v>
      </c>
      <c r="J4307" s="9">
        <v>102</v>
      </c>
      <c r="K4307" s="9" t="s">
        <v>7494</v>
      </c>
      <c r="L4307" s="9" t="s">
        <v>7508</v>
      </c>
      <c r="M4307" s="9">
        <v>1406.29</v>
      </c>
      <c r="N4307" s="9">
        <v>759.55</v>
      </c>
      <c r="O4307" s="9">
        <v>1</v>
      </c>
      <c r="P4307" s="9">
        <v>0.2</v>
      </c>
      <c r="Q4307" s="9">
        <v>355</v>
      </c>
      <c r="R4307" s="9">
        <v>4</v>
      </c>
    </row>
    <row r="4308" spans="1:18" x14ac:dyDescent="0.3">
      <c r="A4308" s="9">
        <v>2151</v>
      </c>
      <c r="B4308" s="9" t="s">
        <v>4324</v>
      </c>
      <c r="C4308" s="9">
        <v>150</v>
      </c>
      <c r="D4308" s="9" t="s">
        <v>5021</v>
      </c>
      <c r="E4308" s="9" t="s">
        <v>7297</v>
      </c>
      <c r="F4308" s="9">
        <v>0</v>
      </c>
      <c r="G4308" s="9">
        <v>13411</v>
      </c>
      <c r="H4308" s="9" t="s">
        <v>7297</v>
      </c>
      <c r="I4308" s="9" t="s">
        <v>7456</v>
      </c>
      <c r="J4308" s="9">
        <v>142</v>
      </c>
      <c r="K4308" s="9" t="s">
        <v>7500</v>
      </c>
      <c r="L4308" s="9" t="s">
        <v>7511</v>
      </c>
      <c r="M4308" s="9">
        <v>677.14</v>
      </c>
      <c r="N4308" s="9"/>
      <c r="O4308" s="9">
        <v>5</v>
      </c>
      <c r="P4308" s="9">
        <v>0.2</v>
      </c>
      <c r="Q4308" s="9">
        <v>530</v>
      </c>
      <c r="R4308" s="9">
        <v>3</v>
      </c>
    </row>
    <row r="4309" spans="1:18" x14ac:dyDescent="0.3">
      <c r="A4309" s="9">
        <v>2475</v>
      </c>
      <c r="B4309" s="9" t="s">
        <v>4325</v>
      </c>
      <c r="C4309" s="9">
        <v>54</v>
      </c>
      <c r="D4309" s="9" t="s">
        <v>5018</v>
      </c>
      <c r="E4309" s="9" t="s">
        <v>7298</v>
      </c>
      <c r="F4309" s="9">
        <v>0</v>
      </c>
      <c r="G4309" s="9">
        <v>10082</v>
      </c>
      <c r="H4309" s="9" t="s">
        <v>7298</v>
      </c>
      <c r="I4309" s="9" t="s">
        <v>7457</v>
      </c>
      <c r="J4309" s="9">
        <v>134</v>
      </c>
      <c r="K4309" s="9" t="s">
        <v>7482</v>
      </c>
      <c r="L4309" s="9" t="s">
        <v>7507</v>
      </c>
      <c r="M4309" s="9">
        <v>111</v>
      </c>
      <c r="N4309" s="9">
        <v>70.569999999999993</v>
      </c>
      <c r="O4309" s="9">
        <v>5</v>
      </c>
      <c r="P4309" s="9"/>
      <c r="Q4309" s="9">
        <v>1041</v>
      </c>
      <c r="R4309" s="9">
        <v>5</v>
      </c>
    </row>
    <row r="4310" spans="1:18" x14ac:dyDescent="0.3">
      <c r="A4310" s="9">
        <v>1368</v>
      </c>
      <c r="B4310" s="9" t="s">
        <v>4326</v>
      </c>
      <c r="C4310" s="9">
        <v>37</v>
      </c>
      <c r="D4310" s="9" t="s">
        <v>5022</v>
      </c>
      <c r="E4310" s="9" t="s">
        <v>5428</v>
      </c>
      <c r="F4310" s="9">
        <v>1</v>
      </c>
      <c r="G4310" s="9">
        <v>11600</v>
      </c>
      <c r="H4310" s="9" t="s">
        <v>5428</v>
      </c>
      <c r="I4310" s="9" t="s">
        <v>7456</v>
      </c>
      <c r="J4310" s="9">
        <v>130</v>
      </c>
      <c r="K4310" s="9" t="s">
        <v>7487</v>
      </c>
      <c r="L4310" s="9" t="s">
        <v>7508</v>
      </c>
      <c r="M4310" s="9">
        <v>251.28</v>
      </c>
      <c r="N4310" s="9">
        <v>152.1</v>
      </c>
      <c r="O4310" s="9">
        <v>3</v>
      </c>
      <c r="P4310" s="9"/>
      <c r="Q4310" s="9">
        <v>1560</v>
      </c>
      <c r="R4310" s="9">
        <v>3</v>
      </c>
    </row>
    <row r="4311" spans="1:18" x14ac:dyDescent="0.3">
      <c r="A4311" s="9">
        <v>1850</v>
      </c>
      <c r="B4311" s="9" t="s">
        <v>4327</v>
      </c>
      <c r="C4311" s="9">
        <v>26</v>
      </c>
      <c r="D4311" s="9" t="s">
        <v>5022</v>
      </c>
      <c r="E4311" s="9" t="s">
        <v>5776</v>
      </c>
      <c r="F4311" s="9">
        <v>1</v>
      </c>
      <c r="G4311" s="9">
        <v>11475</v>
      </c>
      <c r="H4311" s="9" t="s">
        <v>5776</v>
      </c>
      <c r="I4311" s="9" t="s">
        <v>7455</v>
      </c>
      <c r="J4311" s="9">
        <v>121</v>
      </c>
      <c r="K4311" s="9" t="s">
        <v>7495</v>
      </c>
      <c r="L4311" s="9" t="s">
        <v>7510</v>
      </c>
      <c r="M4311" s="9">
        <v>164.6</v>
      </c>
      <c r="N4311" s="9">
        <v>69.06</v>
      </c>
      <c r="O4311" s="9">
        <v>5</v>
      </c>
      <c r="P4311" s="9"/>
      <c r="Q4311" s="9">
        <v>629</v>
      </c>
      <c r="R4311" s="9">
        <v>4</v>
      </c>
    </row>
    <row r="4312" spans="1:18" x14ac:dyDescent="0.3">
      <c r="A4312" s="9">
        <v>1042</v>
      </c>
      <c r="B4312" s="9" t="s">
        <v>4328</v>
      </c>
      <c r="C4312" s="9">
        <v>31</v>
      </c>
      <c r="D4312" s="9" t="s">
        <v>5022</v>
      </c>
      <c r="E4312" s="9" t="s">
        <v>6639</v>
      </c>
      <c r="F4312" s="9">
        <v>0</v>
      </c>
      <c r="G4312" s="9">
        <v>11026</v>
      </c>
      <c r="H4312" s="9" t="s">
        <v>6639</v>
      </c>
      <c r="I4312" s="9" t="s">
        <v>7455</v>
      </c>
      <c r="J4312" s="9">
        <v>144</v>
      </c>
      <c r="K4312" s="9" t="s">
        <v>7462</v>
      </c>
      <c r="L4312" s="9" t="s">
        <v>7509</v>
      </c>
      <c r="M4312" s="9">
        <v>903.86</v>
      </c>
      <c r="N4312" s="9">
        <v>372.26</v>
      </c>
      <c r="O4312" s="9">
        <v>5</v>
      </c>
      <c r="P4312" s="9"/>
      <c r="Q4312" s="9">
        <v>359</v>
      </c>
      <c r="R4312" s="9">
        <v>7</v>
      </c>
    </row>
    <row r="4313" spans="1:18" x14ac:dyDescent="0.3">
      <c r="A4313" s="9">
        <v>2442</v>
      </c>
      <c r="B4313" s="9" t="s">
        <v>4329</v>
      </c>
      <c r="C4313" s="9">
        <v>44</v>
      </c>
      <c r="D4313" s="9" t="s">
        <v>5023</v>
      </c>
      <c r="E4313" s="9" t="s">
        <v>7299</v>
      </c>
      <c r="F4313" s="9">
        <v>0</v>
      </c>
      <c r="G4313" s="9">
        <v>11479</v>
      </c>
      <c r="H4313" s="9" t="s">
        <v>7299</v>
      </c>
      <c r="I4313" s="9" t="s">
        <v>7455</v>
      </c>
      <c r="J4313" s="9">
        <v>137</v>
      </c>
      <c r="K4313" s="9" t="s">
        <v>7484</v>
      </c>
      <c r="L4313" s="9" t="s">
        <v>7512</v>
      </c>
      <c r="M4313" s="9">
        <v>320.60000000000002</v>
      </c>
      <c r="N4313" s="9">
        <v>140.78</v>
      </c>
      <c r="O4313" s="9">
        <v>1</v>
      </c>
      <c r="P4313" s="9"/>
      <c r="Q4313" s="9">
        <v>615</v>
      </c>
      <c r="R4313" s="9">
        <v>5</v>
      </c>
    </row>
    <row r="4314" spans="1:18" x14ac:dyDescent="0.3">
      <c r="A4314" s="9">
        <v>1487</v>
      </c>
      <c r="B4314" s="9" t="s">
        <v>4330</v>
      </c>
      <c r="C4314" s="9">
        <v>33</v>
      </c>
      <c r="D4314" s="9" t="s">
        <v>5020</v>
      </c>
      <c r="E4314" s="9" t="s">
        <v>6835</v>
      </c>
      <c r="F4314" s="9">
        <v>0</v>
      </c>
      <c r="G4314" s="9">
        <v>12920</v>
      </c>
      <c r="H4314" s="9" t="s">
        <v>6835</v>
      </c>
      <c r="I4314" s="9" t="s">
        <v>7455</v>
      </c>
      <c r="J4314" s="9">
        <v>144</v>
      </c>
      <c r="K4314" s="9" t="s">
        <v>7462</v>
      </c>
      <c r="L4314" s="9" t="s">
        <v>7511</v>
      </c>
      <c r="M4314" s="9">
        <v>772.91</v>
      </c>
      <c r="N4314" s="9">
        <v>443.97</v>
      </c>
      <c r="O4314" s="9">
        <v>4</v>
      </c>
      <c r="P4314" s="9"/>
      <c r="Q4314" s="9">
        <v>330</v>
      </c>
      <c r="R4314" s="9">
        <v>5</v>
      </c>
    </row>
    <row r="4315" spans="1:18" x14ac:dyDescent="0.3">
      <c r="A4315" s="9">
        <v>1077</v>
      </c>
      <c r="B4315" s="9" t="s">
        <v>4331</v>
      </c>
      <c r="C4315" s="9">
        <v>34</v>
      </c>
      <c r="D4315" s="9" t="s">
        <v>5023</v>
      </c>
      <c r="E4315" s="9" t="s">
        <v>7300</v>
      </c>
      <c r="F4315" s="9">
        <v>0</v>
      </c>
      <c r="G4315" s="9">
        <v>12283</v>
      </c>
      <c r="H4315" s="9" t="s">
        <v>7300</v>
      </c>
      <c r="I4315" s="9" t="s">
        <v>7457</v>
      </c>
      <c r="J4315" s="9">
        <v>123</v>
      </c>
      <c r="K4315" s="9" t="s">
        <v>7502</v>
      </c>
      <c r="L4315" s="9" t="s">
        <v>7507</v>
      </c>
      <c r="M4315" s="9">
        <v>586.59</v>
      </c>
      <c r="N4315" s="9">
        <v>329.03</v>
      </c>
      <c r="O4315" s="9">
        <v>4</v>
      </c>
      <c r="P4315" s="9"/>
      <c r="Q4315" s="9">
        <v>527</v>
      </c>
      <c r="R4315" s="9">
        <v>4</v>
      </c>
    </row>
    <row r="4316" spans="1:18" x14ac:dyDescent="0.3">
      <c r="A4316" s="9">
        <v>1825</v>
      </c>
      <c r="B4316" s="9" t="s">
        <v>4332</v>
      </c>
      <c r="C4316" s="9">
        <v>24</v>
      </c>
      <c r="D4316" s="9" t="s">
        <v>5022</v>
      </c>
      <c r="E4316" s="9" t="s">
        <v>6114</v>
      </c>
      <c r="F4316" s="9">
        <v>1</v>
      </c>
      <c r="G4316" s="9">
        <v>12436</v>
      </c>
      <c r="H4316" s="9" t="s">
        <v>6114</v>
      </c>
      <c r="I4316" s="9" t="s">
        <v>7457</v>
      </c>
      <c r="J4316" s="9">
        <v>133</v>
      </c>
      <c r="K4316" s="9" t="s">
        <v>7498</v>
      </c>
      <c r="L4316" s="9" t="s">
        <v>7511</v>
      </c>
      <c r="M4316" s="9">
        <v>1215.6199999999999</v>
      </c>
      <c r="N4316" s="9">
        <v>830.03</v>
      </c>
      <c r="O4316" s="9">
        <v>3</v>
      </c>
      <c r="P4316" s="9"/>
      <c r="Q4316" s="9">
        <v>1185</v>
      </c>
      <c r="R4316" s="9">
        <v>3</v>
      </c>
    </row>
    <row r="4317" spans="1:18" x14ac:dyDescent="0.3">
      <c r="A4317" s="9">
        <v>2293</v>
      </c>
      <c r="B4317" s="9" t="s">
        <v>4333</v>
      </c>
      <c r="C4317" s="9">
        <v>61</v>
      </c>
      <c r="D4317" s="9" t="s">
        <v>5019</v>
      </c>
      <c r="E4317" s="9" t="s">
        <v>5582</v>
      </c>
      <c r="F4317" s="9">
        <v>1</v>
      </c>
      <c r="G4317" s="9">
        <v>12440</v>
      </c>
      <c r="H4317" s="9" t="s">
        <v>5582</v>
      </c>
      <c r="I4317" s="9" t="s">
        <v>7455</v>
      </c>
      <c r="J4317" s="9">
        <v>102</v>
      </c>
      <c r="K4317" s="9" t="s">
        <v>7494</v>
      </c>
      <c r="L4317" s="9" t="s">
        <v>7509</v>
      </c>
      <c r="M4317" s="9">
        <v>514.71</v>
      </c>
      <c r="N4317" s="9">
        <v>313.16000000000003</v>
      </c>
      <c r="O4317" s="9">
        <v>5</v>
      </c>
      <c r="P4317" s="9"/>
      <c r="Q4317" s="9">
        <v>1525</v>
      </c>
      <c r="R4317" s="9">
        <v>2</v>
      </c>
    </row>
    <row r="4318" spans="1:18" x14ac:dyDescent="0.3">
      <c r="A4318" s="9">
        <v>1673</v>
      </c>
      <c r="B4318" s="9" t="s">
        <v>4334</v>
      </c>
      <c r="C4318" s="9">
        <v>34</v>
      </c>
      <c r="D4318" s="9" t="s">
        <v>5021</v>
      </c>
      <c r="E4318" s="9" t="s">
        <v>7210</v>
      </c>
      <c r="F4318" s="9">
        <v>0</v>
      </c>
      <c r="G4318" s="9">
        <v>11664</v>
      </c>
      <c r="H4318" s="9" t="s">
        <v>7210</v>
      </c>
      <c r="I4318" s="9" t="s">
        <v>7457</v>
      </c>
      <c r="J4318" s="9">
        <v>127</v>
      </c>
      <c r="K4318" s="9" t="s">
        <v>7489</v>
      </c>
      <c r="L4318" s="9" t="s">
        <v>7507</v>
      </c>
      <c r="M4318" s="9">
        <v>714.48</v>
      </c>
      <c r="N4318" s="9">
        <v>348.8</v>
      </c>
      <c r="O4318" s="9">
        <v>5</v>
      </c>
      <c r="P4318" s="9"/>
      <c r="Q4318" s="9">
        <v>626</v>
      </c>
      <c r="R4318" s="9">
        <v>4</v>
      </c>
    </row>
    <row r="4319" spans="1:18" x14ac:dyDescent="0.3">
      <c r="A4319" s="9">
        <v>1700</v>
      </c>
      <c r="B4319" s="9" t="s">
        <v>4335</v>
      </c>
      <c r="C4319" s="9">
        <v>29</v>
      </c>
      <c r="D4319" s="9" t="s">
        <v>5021</v>
      </c>
      <c r="E4319" s="9" t="s">
        <v>6785</v>
      </c>
      <c r="F4319" s="9">
        <v>0</v>
      </c>
      <c r="G4319" s="9">
        <v>11782</v>
      </c>
      <c r="H4319" s="9" t="s">
        <v>6785</v>
      </c>
      <c r="I4319" s="9" t="s">
        <v>7455</v>
      </c>
      <c r="J4319" s="9">
        <v>148</v>
      </c>
      <c r="K4319" s="9" t="s">
        <v>7491</v>
      </c>
      <c r="L4319" s="9" t="s">
        <v>7509</v>
      </c>
      <c r="M4319" s="9">
        <v>1095.8599999999999</v>
      </c>
      <c r="N4319" s="9">
        <v>491.44</v>
      </c>
      <c r="O4319" s="9">
        <v>4</v>
      </c>
      <c r="P4319" s="9">
        <v>0.1</v>
      </c>
      <c r="Q4319" s="9">
        <v>384</v>
      </c>
      <c r="R4319" s="9">
        <v>3</v>
      </c>
    </row>
    <row r="4320" spans="1:18" x14ac:dyDescent="0.3">
      <c r="A4320" s="9">
        <v>1758</v>
      </c>
      <c r="B4320" s="9" t="s">
        <v>4336</v>
      </c>
      <c r="C4320" s="9">
        <v>30</v>
      </c>
      <c r="D4320" s="9" t="s">
        <v>5020</v>
      </c>
      <c r="E4320" s="9" t="s">
        <v>7100</v>
      </c>
      <c r="F4320" s="9">
        <v>0</v>
      </c>
      <c r="G4320" s="9">
        <v>12794</v>
      </c>
      <c r="H4320" s="9" t="s">
        <v>7100</v>
      </c>
      <c r="I4320" s="9" t="s">
        <v>7457</v>
      </c>
      <c r="J4320" s="9">
        <v>122</v>
      </c>
      <c r="K4320" s="9" t="s">
        <v>7465</v>
      </c>
      <c r="L4320" s="9" t="s">
        <v>7512</v>
      </c>
      <c r="M4320" s="9">
        <v>678.36</v>
      </c>
      <c r="N4320" s="9">
        <v>444.23</v>
      </c>
      <c r="O4320" s="9">
        <v>3</v>
      </c>
      <c r="P4320" s="9">
        <v>0.1</v>
      </c>
      <c r="Q4320" s="9">
        <v>475</v>
      </c>
      <c r="R4320" s="9">
        <v>7</v>
      </c>
    </row>
    <row r="4321" spans="1:18" x14ac:dyDescent="0.3">
      <c r="A4321" s="9">
        <v>1727</v>
      </c>
      <c r="B4321" s="9" t="s">
        <v>4337</v>
      </c>
      <c r="C4321" s="9">
        <v>52</v>
      </c>
      <c r="D4321" s="9" t="s">
        <v>5019</v>
      </c>
      <c r="E4321" s="9" t="s">
        <v>6342</v>
      </c>
      <c r="F4321" s="9">
        <v>1</v>
      </c>
      <c r="G4321" s="9">
        <v>12077</v>
      </c>
      <c r="H4321" s="9" t="s">
        <v>6342</v>
      </c>
      <c r="I4321" s="9" t="s">
        <v>7457</v>
      </c>
      <c r="J4321" s="9">
        <v>134</v>
      </c>
      <c r="K4321" s="9" t="s">
        <v>7482</v>
      </c>
      <c r="L4321" s="9" t="s">
        <v>7508</v>
      </c>
      <c r="M4321" s="9">
        <v>1200.1600000000001</v>
      </c>
      <c r="N4321" s="9">
        <v>645.54999999999995</v>
      </c>
      <c r="O4321" s="9">
        <v>5</v>
      </c>
      <c r="P4321" s="9">
        <v>0.1</v>
      </c>
      <c r="Q4321" s="9">
        <v>1480</v>
      </c>
      <c r="R4321" s="9">
        <v>2</v>
      </c>
    </row>
    <row r="4322" spans="1:18" x14ac:dyDescent="0.3">
      <c r="A4322" s="9">
        <v>2338</v>
      </c>
      <c r="B4322" s="9" t="s">
        <v>4338</v>
      </c>
      <c r="C4322" s="9">
        <v>48</v>
      </c>
      <c r="D4322" s="9" t="s">
        <v>5018</v>
      </c>
      <c r="E4322" s="9" t="s">
        <v>6045</v>
      </c>
      <c r="F4322" s="9">
        <v>0</v>
      </c>
      <c r="G4322" s="9">
        <v>11606</v>
      </c>
      <c r="H4322" s="9" t="s">
        <v>6045</v>
      </c>
      <c r="I4322" s="9" t="s">
        <v>7456</v>
      </c>
      <c r="J4322" s="9">
        <v>116</v>
      </c>
      <c r="K4322" s="9" t="s">
        <v>7480</v>
      </c>
      <c r="L4322" s="9" t="s">
        <v>7509</v>
      </c>
      <c r="M4322" s="9">
        <v>1009.44</v>
      </c>
      <c r="N4322" s="9">
        <v>601.66999999999996</v>
      </c>
      <c r="O4322" s="9">
        <v>3</v>
      </c>
      <c r="P4322" s="9"/>
      <c r="Q4322" s="9">
        <v>750</v>
      </c>
      <c r="R4322" s="9">
        <v>2</v>
      </c>
    </row>
    <row r="4323" spans="1:18" x14ac:dyDescent="0.3">
      <c r="A4323" s="9">
        <v>1924</v>
      </c>
      <c r="B4323" s="9" t="s">
        <v>4339</v>
      </c>
      <c r="C4323" s="9">
        <v>32</v>
      </c>
      <c r="D4323" s="9" t="s">
        <v>5023</v>
      </c>
      <c r="E4323" s="9" t="s">
        <v>5096</v>
      </c>
      <c r="F4323" s="9">
        <v>0</v>
      </c>
      <c r="G4323" s="9">
        <v>10981</v>
      </c>
      <c r="H4323" s="9" t="s">
        <v>5096</v>
      </c>
      <c r="I4323" s="9" t="s">
        <v>7455</v>
      </c>
      <c r="J4323" s="9">
        <v>120</v>
      </c>
      <c r="K4323" s="9" t="s">
        <v>7488</v>
      </c>
      <c r="L4323" s="9" t="s">
        <v>7507</v>
      </c>
      <c r="M4323" s="9">
        <v>645.27</v>
      </c>
      <c r="N4323" s="9">
        <v>367.51</v>
      </c>
      <c r="O4323" s="9">
        <v>1</v>
      </c>
      <c r="P4323" s="9"/>
      <c r="Q4323" s="9">
        <v>375</v>
      </c>
      <c r="R4323" s="9">
        <v>6</v>
      </c>
    </row>
    <row r="4324" spans="1:18" x14ac:dyDescent="0.3">
      <c r="A4324" s="9">
        <v>1901</v>
      </c>
      <c r="B4324" s="9" t="s">
        <v>4340</v>
      </c>
      <c r="C4324" s="9">
        <v>40</v>
      </c>
      <c r="D4324" s="9" t="s">
        <v>5018</v>
      </c>
      <c r="E4324" s="9" t="s">
        <v>7301</v>
      </c>
      <c r="F4324" s="9">
        <v>0</v>
      </c>
      <c r="G4324" s="9">
        <v>13219</v>
      </c>
      <c r="H4324" s="9" t="s">
        <v>7301</v>
      </c>
      <c r="I4324" s="9" t="s">
        <v>7456</v>
      </c>
      <c r="J4324" s="9">
        <v>126</v>
      </c>
      <c r="K4324" s="9" t="s">
        <v>7469</v>
      </c>
      <c r="L4324" s="9" t="s">
        <v>7508</v>
      </c>
      <c r="M4324" s="9">
        <v>780.77</v>
      </c>
      <c r="N4324" s="9">
        <v>337.48</v>
      </c>
      <c r="O4324" s="9">
        <v>5</v>
      </c>
      <c r="P4324" s="9"/>
      <c r="Q4324" s="9">
        <v>366</v>
      </c>
      <c r="R4324" s="9">
        <v>5</v>
      </c>
    </row>
    <row r="4325" spans="1:18" x14ac:dyDescent="0.3">
      <c r="A4325" s="9">
        <v>1888</v>
      </c>
      <c r="B4325" s="9" t="s">
        <v>4341</v>
      </c>
      <c r="C4325" s="9">
        <v>44</v>
      </c>
      <c r="D4325" s="9" t="s">
        <v>5019</v>
      </c>
      <c r="E4325" s="9" t="s">
        <v>7302</v>
      </c>
      <c r="F4325" s="9">
        <v>1</v>
      </c>
      <c r="G4325" s="9">
        <v>10604</v>
      </c>
      <c r="H4325" s="9" t="s">
        <v>7302</v>
      </c>
      <c r="I4325" s="9" t="s">
        <v>7455</v>
      </c>
      <c r="J4325" s="9">
        <v>116</v>
      </c>
      <c r="K4325" s="9" t="s">
        <v>7480</v>
      </c>
      <c r="L4325" s="9" t="s">
        <v>7509</v>
      </c>
      <c r="M4325" s="9">
        <v>1452.45</v>
      </c>
      <c r="N4325" s="9">
        <v>605.84</v>
      </c>
      <c r="O4325" s="9">
        <v>5</v>
      </c>
      <c r="P4325" s="9"/>
      <c r="Q4325" s="9">
        <v>1062</v>
      </c>
      <c r="R4325" s="9">
        <v>4</v>
      </c>
    </row>
    <row r="4326" spans="1:18" x14ac:dyDescent="0.3">
      <c r="A4326" s="9">
        <v>1992</v>
      </c>
      <c r="B4326" s="9" t="s">
        <v>4342</v>
      </c>
      <c r="C4326" s="9">
        <v>29</v>
      </c>
      <c r="D4326" s="9" t="s">
        <v>5020</v>
      </c>
      <c r="E4326" s="9" t="s">
        <v>7303</v>
      </c>
      <c r="F4326" s="9">
        <v>0</v>
      </c>
      <c r="G4326" s="9">
        <v>12330</v>
      </c>
      <c r="H4326" s="9" t="s">
        <v>7303</v>
      </c>
      <c r="I4326" s="9" t="s">
        <v>7457</v>
      </c>
      <c r="J4326" s="9">
        <v>106</v>
      </c>
      <c r="K4326" s="9" t="s">
        <v>7477</v>
      </c>
      <c r="L4326" s="9" t="s">
        <v>7507</v>
      </c>
      <c r="M4326" s="9">
        <v>1009.34</v>
      </c>
      <c r="N4326" s="9">
        <v>517.9</v>
      </c>
      <c r="O4326" s="9">
        <v>5</v>
      </c>
      <c r="P4326" s="9"/>
      <c r="Q4326" s="9">
        <v>385</v>
      </c>
      <c r="R4326" s="9">
        <v>6</v>
      </c>
    </row>
    <row r="4327" spans="1:18" x14ac:dyDescent="0.3">
      <c r="A4327" s="9">
        <v>2191</v>
      </c>
      <c r="B4327" s="9" t="s">
        <v>4343</v>
      </c>
      <c r="C4327" s="9">
        <v>16</v>
      </c>
      <c r="D4327" s="9" t="s">
        <v>5019</v>
      </c>
      <c r="E4327" s="9" t="s">
        <v>7252</v>
      </c>
      <c r="F4327" s="9">
        <v>0</v>
      </c>
      <c r="G4327" s="9">
        <v>13800</v>
      </c>
      <c r="H4327" s="9" t="s">
        <v>7252</v>
      </c>
      <c r="I4327" s="9" t="s">
        <v>7455</v>
      </c>
      <c r="J4327" s="9">
        <v>145</v>
      </c>
      <c r="K4327" s="9" t="s">
        <v>7470</v>
      </c>
      <c r="L4327" s="9" t="s">
        <v>7510</v>
      </c>
      <c r="M4327" s="9">
        <v>1362.24</v>
      </c>
      <c r="N4327" s="9">
        <v>692.65</v>
      </c>
      <c r="O4327" s="9">
        <v>4</v>
      </c>
      <c r="P4327" s="9">
        <v>0.1</v>
      </c>
      <c r="Q4327" s="9">
        <v>402</v>
      </c>
      <c r="R4327" s="9">
        <v>6</v>
      </c>
    </row>
    <row r="4328" spans="1:18" x14ac:dyDescent="0.3">
      <c r="A4328" s="9">
        <v>1338</v>
      </c>
      <c r="B4328" s="9" t="s">
        <v>4344</v>
      </c>
      <c r="C4328" s="9">
        <v>47</v>
      </c>
      <c r="D4328" s="9" t="s">
        <v>5020</v>
      </c>
      <c r="E4328" s="9" t="s">
        <v>5368</v>
      </c>
      <c r="F4328" s="9">
        <v>0</v>
      </c>
      <c r="G4328" s="9">
        <v>10237</v>
      </c>
      <c r="H4328" s="9" t="s">
        <v>5368</v>
      </c>
      <c r="I4328" s="9" t="s">
        <v>7456</v>
      </c>
      <c r="J4328" s="9">
        <v>144</v>
      </c>
      <c r="K4328" s="9" t="s">
        <v>7462</v>
      </c>
      <c r="L4328" s="9" t="s">
        <v>7509</v>
      </c>
      <c r="M4328" s="9">
        <v>309.2</v>
      </c>
      <c r="N4328" s="9">
        <v>186.18</v>
      </c>
      <c r="O4328" s="9">
        <v>4</v>
      </c>
      <c r="P4328" s="9">
        <v>0.2</v>
      </c>
      <c r="Q4328" s="9">
        <v>460</v>
      </c>
      <c r="R4328" s="9">
        <v>5</v>
      </c>
    </row>
    <row r="4329" spans="1:18" x14ac:dyDescent="0.3">
      <c r="A4329" s="9">
        <v>1192</v>
      </c>
      <c r="B4329" s="9" t="s">
        <v>4345</v>
      </c>
      <c r="C4329" s="9">
        <v>30</v>
      </c>
      <c r="D4329" s="9" t="s">
        <v>5018</v>
      </c>
      <c r="E4329" s="9" t="s">
        <v>7304</v>
      </c>
      <c r="F4329" s="9">
        <v>0</v>
      </c>
      <c r="G4329" s="9">
        <v>13810</v>
      </c>
      <c r="H4329" s="9" t="s">
        <v>7304</v>
      </c>
      <c r="I4329" s="9" t="s">
        <v>7456</v>
      </c>
      <c r="J4329" s="9">
        <v>123</v>
      </c>
      <c r="K4329" s="9" t="s">
        <v>7502</v>
      </c>
      <c r="L4329" s="9" t="s">
        <v>7510</v>
      </c>
      <c r="M4329" s="9">
        <v>750.69</v>
      </c>
      <c r="N4329" s="9">
        <v>442.65</v>
      </c>
      <c r="O4329" s="9">
        <v>5</v>
      </c>
      <c r="P4329" s="9">
        <v>0.1</v>
      </c>
      <c r="Q4329" s="9">
        <v>627</v>
      </c>
      <c r="R4329" s="9">
        <v>2</v>
      </c>
    </row>
    <row r="4330" spans="1:18" x14ac:dyDescent="0.3">
      <c r="A4330" s="9">
        <v>2476</v>
      </c>
      <c r="B4330" s="9" t="s">
        <v>4346</v>
      </c>
      <c r="C4330" s="9">
        <v>46</v>
      </c>
      <c r="D4330" s="9" t="s">
        <v>5018</v>
      </c>
      <c r="E4330" s="9" t="s">
        <v>6908</v>
      </c>
      <c r="F4330" s="9">
        <v>0</v>
      </c>
      <c r="G4330" s="9">
        <v>10730</v>
      </c>
      <c r="H4330" s="9" t="s">
        <v>6908</v>
      </c>
      <c r="I4330" s="9" t="s">
        <v>7457</v>
      </c>
      <c r="J4330" s="9">
        <v>142</v>
      </c>
      <c r="K4330" s="9" t="s">
        <v>7500</v>
      </c>
      <c r="L4330" s="9" t="s">
        <v>7508</v>
      </c>
      <c r="M4330" s="9">
        <v>1367.56</v>
      </c>
      <c r="N4330" s="9">
        <v>944.55</v>
      </c>
      <c r="O4330" s="9">
        <v>5</v>
      </c>
      <c r="P4330" s="9">
        <v>0.05</v>
      </c>
      <c r="Q4330" s="9">
        <v>728</v>
      </c>
      <c r="R4330" s="9">
        <v>3</v>
      </c>
    </row>
    <row r="4331" spans="1:18" x14ac:dyDescent="0.3">
      <c r="A4331" s="9">
        <v>1282</v>
      </c>
      <c r="B4331" s="9" t="s">
        <v>4347</v>
      </c>
      <c r="C4331" s="9">
        <v>44</v>
      </c>
      <c r="D4331" s="9" t="s">
        <v>5019</v>
      </c>
      <c r="E4331" s="9" t="s">
        <v>7305</v>
      </c>
      <c r="F4331" s="9">
        <v>0</v>
      </c>
      <c r="G4331" s="9">
        <v>11342</v>
      </c>
      <c r="H4331" s="9" t="s">
        <v>7305</v>
      </c>
      <c r="I4331" s="9" t="s">
        <v>7456</v>
      </c>
      <c r="J4331" s="9">
        <v>137</v>
      </c>
      <c r="K4331" s="9" t="s">
        <v>7484</v>
      </c>
      <c r="L4331" s="9" t="s">
        <v>7507</v>
      </c>
      <c r="M4331" s="9">
        <v>517.79</v>
      </c>
      <c r="N4331" s="9">
        <v>340.41</v>
      </c>
      <c r="O4331" s="9">
        <v>1</v>
      </c>
      <c r="P4331" s="9"/>
      <c r="Q4331" s="9">
        <v>404</v>
      </c>
      <c r="R4331" s="9">
        <v>5</v>
      </c>
    </row>
    <row r="4332" spans="1:18" x14ac:dyDescent="0.3">
      <c r="A4332" s="9">
        <v>2359</v>
      </c>
      <c r="B4332" s="9" t="s">
        <v>4348</v>
      </c>
      <c r="C4332" s="9">
        <v>40</v>
      </c>
      <c r="D4332" s="9" t="s">
        <v>5019</v>
      </c>
      <c r="E4332" s="9" t="s">
        <v>6680</v>
      </c>
      <c r="F4332" s="9">
        <v>1</v>
      </c>
      <c r="G4332" s="9">
        <v>11994</v>
      </c>
      <c r="H4332" s="9" t="s">
        <v>6680</v>
      </c>
      <c r="I4332" s="9" t="s">
        <v>7457</v>
      </c>
      <c r="J4332" s="9">
        <v>108</v>
      </c>
      <c r="K4332" s="9" t="s">
        <v>7496</v>
      </c>
      <c r="L4332" s="9" t="s">
        <v>7508</v>
      </c>
      <c r="M4332" s="9">
        <v>1453.11</v>
      </c>
      <c r="N4332" s="9">
        <v>797.72</v>
      </c>
      <c r="O4332" s="9">
        <v>1</v>
      </c>
      <c r="P4332" s="9">
        <v>0.05</v>
      </c>
      <c r="Q4332" s="9">
        <v>1209</v>
      </c>
      <c r="R4332" s="9">
        <v>3</v>
      </c>
    </row>
    <row r="4333" spans="1:18" x14ac:dyDescent="0.3">
      <c r="A4333" s="9">
        <v>1389</v>
      </c>
      <c r="B4333" s="9" t="s">
        <v>4349</v>
      </c>
      <c r="C4333" s="9">
        <v>33</v>
      </c>
      <c r="D4333" s="9" t="s">
        <v>5021</v>
      </c>
      <c r="E4333" s="9" t="s">
        <v>6657</v>
      </c>
      <c r="F4333" s="9">
        <v>0</v>
      </c>
      <c r="G4333" s="9">
        <v>11360</v>
      </c>
      <c r="H4333" s="9" t="s">
        <v>6657</v>
      </c>
      <c r="I4333" s="9" t="s">
        <v>7457</v>
      </c>
      <c r="J4333" s="9">
        <v>106</v>
      </c>
      <c r="K4333" s="9" t="s">
        <v>7477</v>
      </c>
      <c r="L4333" s="9" t="s">
        <v>7510</v>
      </c>
      <c r="M4333" s="9">
        <v>190.76</v>
      </c>
      <c r="N4333" s="9">
        <v>104.92</v>
      </c>
      <c r="O4333" s="9">
        <v>3</v>
      </c>
      <c r="P4333" s="9">
        <v>0.2</v>
      </c>
      <c r="Q4333" s="9">
        <v>789</v>
      </c>
      <c r="R4333" s="9">
        <v>5</v>
      </c>
    </row>
    <row r="4334" spans="1:18" x14ac:dyDescent="0.3">
      <c r="A4334" s="9">
        <v>1999</v>
      </c>
      <c r="B4334" s="9" t="s">
        <v>4350</v>
      </c>
      <c r="C4334" s="9">
        <v>30</v>
      </c>
      <c r="D4334" s="9" t="s">
        <v>5020</v>
      </c>
      <c r="E4334" s="9" t="s">
        <v>6011</v>
      </c>
      <c r="F4334" s="9">
        <v>1</v>
      </c>
      <c r="G4334" s="9">
        <v>12078</v>
      </c>
      <c r="H4334" s="9" t="s">
        <v>6011</v>
      </c>
      <c r="I4334" s="9" t="s">
        <v>7457</v>
      </c>
      <c r="J4334" s="9">
        <v>137</v>
      </c>
      <c r="K4334" s="9" t="s">
        <v>7484</v>
      </c>
      <c r="L4334" s="9" t="s">
        <v>7510</v>
      </c>
      <c r="M4334" s="9">
        <v>1358.87</v>
      </c>
      <c r="N4334" s="9">
        <v>818.36</v>
      </c>
      <c r="O4334" s="9">
        <v>3</v>
      </c>
      <c r="P4334" s="9"/>
      <c r="Q4334" s="9">
        <v>1548</v>
      </c>
      <c r="R4334" s="9">
        <v>1</v>
      </c>
    </row>
    <row r="4335" spans="1:18" x14ac:dyDescent="0.3">
      <c r="A4335" s="9">
        <v>1524</v>
      </c>
      <c r="B4335" s="9" t="s">
        <v>4351</v>
      </c>
      <c r="C4335" s="9">
        <v>22</v>
      </c>
      <c r="D4335" s="9" t="s">
        <v>5021</v>
      </c>
      <c r="E4335" s="9" t="s">
        <v>6327</v>
      </c>
      <c r="F4335" s="9">
        <v>0</v>
      </c>
      <c r="G4335" s="9">
        <v>10977</v>
      </c>
      <c r="H4335" s="9" t="s">
        <v>6327</v>
      </c>
      <c r="I4335" s="9" t="s">
        <v>7457</v>
      </c>
      <c r="J4335" s="9">
        <v>122</v>
      </c>
      <c r="K4335" s="9" t="s">
        <v>7465</v>
      </c>
      <c r="L4335" s="9" t="s">
        <v>7510</v>
      </c>
      <c r="M4335" s="9">
        <v>695.56</v>
      </c>
      <c r="N4335" s="9">
        <v>302.02999999999997</v>
      </c>
      <c r="O4335" s="9">
        <v>4</v>
      </c>
      <c r="P4335" s="9"/>
      <c r="Q4335" s="9">
        <v>1226</v>
      </c>
      <c r="R4335" s="9">
        <v>3</v>
      </c>
    </row>
    <row r="4336" spans="1:18" x14ac:dyDescent="0.3">
      <c r="A4336" s="9">
        <v>2263</v>
      </c>
      <c r="B4336" s="9" t="s">
        <v>4352</v>
      </c>
      <c r="C4336" s="9">
        <v>30</v>
      </c>
      <c r="D4336" s="9" t="s">
        <v>5023</v>
      </c>
      <c r="E4336" s="9" t="s">
        <v>6137</v>
      </c>
      <c r="F4336" s="9">
        <v>1</v>
      </c>
      <c r="G4336" s="9">
        <v>10914</v>
      </c>
      <c r="H4336" s="9" t="s">
        <v>6137</v>
      </c>
      <c r="I4336" s="9" t="s">
        <v>7457</v>
      </c>
      <c r="J4336" s="9">
        <v>106</v>
      </c>
      <c r="K4336" s="9" t="s">
        <v>7477</v>
      </c>
      <c r="L4336" s="9" t="s">
        <v>7507</v>
      </c>
      <c r="M4336" s="9">
        <v>156.93</v>
      </c>
      <c r="N4336" s="9">
        <v>109.85</v>
      </c>
      <c r="O4336" s="9">
        <v>2</v>
      </c>
      <c r="P4336" s="9"/>
      <c r="Q4336" s="9">
        <v>328</v>
      </c>
      <c r="R4336" s="9">
        <v>2</v>
      </c>
    </row>
    <row r="4337" spans="1:18" x14ac:dyDescent="0.3">
      <c r="A4337" s="9">
        <v>1658</v>
      </c>
      <c r="B4337" s="9" t="s">
        <v>4353</v>
      </c>
      <c r="C4337" s="9">
        <v>48</v>
      </c>
      <c r="D4337" s="9" t="s">
        <v>5023</v>
      </c>
      <c r="E4337" s="9" t="s">
        <v>6376</v>
      </c>
      <c r="F4337" s="9">
        <v>0</v>
      </c>
      <c r="G4337" s="9">
        <v>13697</v>
      </c>
      <c r="H4337" s="9" t="s">
        <v>6376</v>
      </c>
      <c r="I4337" s="9" t="s">
        <v>7456</v>
      </c>
      <c r="J4337" s="9">
        <v>132</v>
      </c>
      <c r="K4337" s="9" t="s">
        <v>7506</v>
      </c>
      <c r="L4337" s="9" t="s">
        <v>7510</v>
      </c>
      <c r="M4337" s="9">
        <v>1325.31</v>
      </c>
      <c r="N4337" s="9">
        <v>736.4</v>
      </c>
      <c r="O4337" s="9">
        <v>1</v>
      </c>
      <c r="P4337" s="9"/>
      <c r="Q4337" s="9">
        <v>768</v>
      </c>
      <c r="R4337" s="9">
        <v>4</v>
      </c>
    </row>
    <row r="4338" spans="1:18" x14ac:dyDescent="0.3">
      <c r="A4338" s="9">
        <v>1715</v>
      </c>
      <c r="B4338" s="9" t="s">
        <v>4354</v>
      </c>
      <c r="C4338" s="9">
        <v>60</v>
      </c>
      <c r="D4338" s="9" t="s">
        <v>5019</v>
      </c>
      <c r="E4338" s="9" t="s">
        <v>6595</v>
      </c>
      <c r="F4338" s="9">
        <v>0</v>
      </c>
      <c r="G4338" s="9">
        <v>11637</v>
      </c>
      <c r="H4338" s="9" t="s">
        <v>6595</v>
      </c>
      <c r="I4338" s="9" t="s">
        <v>7456</v>
      </c>
      <c r="J4338" s="9">
        <v>117</v>
      </c>
      <c r="K4338" s="9" t="s">
        <v>7483</v>
      </c>
      <c r="L4338" s="9" t="s">
        <v>7510</v>
      </c>
      <c r="M4338" s="9">
        <v>415.31</v>
      </c>
      <c r="N4338" s="9">
        <v>279.49</v>
      </c>
      <c r="O4338" s="9">
        <v>3</v>
      </c>
      <c r="P4338" s="9"/>
      <c r="Q4338" s="9">
        <v>518</v>
      </c>
      <c r="R4338" s="9">
        <v>5</v>
      </c>
    </row>
    <row r="4339" spans="1:18" x14ac:dyDescent="0.3">
      <c r="A4339" s="9">
        <v>1890</v>
      </c>
      <c r="B4339" s="9" t="s">
        <v>4355</v>
      </c>
      <c r="C4339" s="9">
        <v>58</v>
      </c>
      <c r="D4339" s="9" t="s">
        <v>5018</v>
      </c>
      <c r="E4339" s="9" t="s">
        <v>7306</v>
      </c>
      <c r="F4339" s="9">
        <v>0</v>
      </c>
      <c r="G4339" s="9">
        <v>11628</v>
      </c>
      <c r="H4339" s="9" t="s">
        <v>7306</v>
      </c>
      <c r="I4339" s="9" t="s">
        <v>7456</v>
      </c>
      <c r="J4339" s="9">
        <v>138</v>
      </c>
      <c r="K4339" s="9" t="s">
        <v>7464</v>
      </c>
      <c r="L4339" s="9" t="s">
        <v>7507</v>
      </c>
      <c r="M4339" s="9">
        <v>82.26</v>
      </c>
      <c r="N4339" s="9">
        <v>56.78</v>
      </c>
      <c r="O4339" s="9">
        <v>1</v>
      </c>
      <c r="P4339" s="9">
        <v>0.2</v>
      </c>
      <c r="Q4339" s="9">
        <v>830</v>
      </c>
      <c r="R4339" s="9">
        <v>6</v>
      </c>
    </row>
    <row r="4340" spans="1:18" x14ac:dyDescent="0.3">
      <c r="A4340" s="9">
        <v>2481</v>
      </c>
      <c r="B4340" s="9" t="s">
        <v>4356</v>
      </c>
      <c r="C4340" s="9">
        <v>42</v>
      </c>
      <c r="D4340" s="9" t="s">
        <v>5023</v>
      </c>
      <c r="E4340" s="9" t="s">
        <v>6175</v>
      </c>
      <c r="F4340" s="9">
        <v>1</v>
      </c>
      <c r="G4340" s="9">
        <v>12254</v>
      </c>
      <c r="H4340" s="9" t="s">
        <v>6175</v>
      </c>
      <c r="I4340" s="9" t="s">
        <v>7456</v>
      </c>
      <c r="J4340" s="9">
        <v>117</v>
      </c>
      <c r="K4340" s="9" t="s">
        <v>7483</v>
      </c>
      <c r="L4340" s="9" t="s">
        <v>7510</v>
      </c>
      <c r="M4340" s="9">
        <v>246.92</v>
      </c>
      <c r="N4340" s="9">
        <v>141.85</v>
      </c>
      <c r="O4340" s="9">
        <v>1</v>
      </c>
      <c r="P4340" s="9"/>
      <c r="Q4340" s="9">
        <v>498</v>
      </c>
      <c r="R4340" s="9">
        <v>3</v>
      </c>
    </row>
    <row r="4341" spans="1:18" x14ac:dyDescent="0.3">
      <c r="A4341" s="9">
        <v>2112</v>
      </c>
      <c r="B4341" s="9" t="s">
        <v>4357</v>
      </c>
      <c r="C4341" s="9">
        <v>60</v>
      </c>
      <c r="D4341" s="9" t="s">
        <v>5023</v>
      </c>
      <c r="E4341" s="9" t="s">
        <v>7307</v>
      </c>
      <c r="F4341" s="9">
        <v>0</v>
      </c>
      <c r="G4341" s="9">
        <v>11981</v>
      </c>
      <c r="H4341" s="9" t="s">
        <v>7307</v>
      </c>
      <c r="I4341" s="9" t="s">
        <v>7457</v>
      </c>
      <c r="J4341" s="9">
        <v>137</v>
      </c>
      <c r="K4341" s="9" t="s">
        <v>7484</v>
      </c>
      <c r="L4341" s="9" t="s">
        <v>7509</v>
      </c>
      <c r="M4341" s="9">
        <v>1005.72</v>
      </c>
      <c r="N4341" s="9">
        <v>433.47</v>
      </c>
      <c r="O4341" s="9">
        <v>2</v>
      </c>
      <c r="P4341" s="9"/>
      <c r="Q4341" s="9">
        <v>721</v>
      </c>
      <c r="R4341" s="9">
        <v>4</v>
      </c>
    </row>
    <row r="4342" spans="1:18" x14ac:dyDescent="0.3">
      <c r="A4342" s="9">
        <v>2118</v>
      </c>
      <c r="B4342" s="9" t="s">
        <v>4358</v>
      </c>
      <c r="C4342" s="9">
        <v>35</v>
      </c>
      <c r="D4342" s="9" t="s">
        <v>5021</v>
      </c>
      <c r="E4342" s="9" t="s">
        <v>6230</v>
      </c>
      <c r="F4342" s="9">
        <v>1</v>
      </c>
      <c r="G4342" s="9">
        <v>12950</v>
      </c>
      <c r="H4342" s="9" t="s">
        <v>6230</v>
      </c>
      <c r="I4342" s="9" t="s">
        <v>7455</v>
      </c>
      <c r="J4342" s="9">
        <v>123</v>
      </c>
      <c r="K4342" s="9" t="s">
        <v>7502</v>
      </c>
      <c r="L4342" s="9" t="s">
        <v>7510</v>
      </c>
      <c r="M4342" s="9">
        <v>1467.83</v>
      </c>
      <c r="N4342" s="9">
        <v>839.6</v>
      </c>
      <c r="O4342" s="9">
        <v>1</v>
      </c>
      <c r="P4342" s="9"/>
      <c r="Q4342" s="9">
        <v>1167</v>
      </c>
      <c r="R4342" s="9">
        <v>2</v>
      </c>
    </row>
    <row r="4343" spans="1:18" x14ac:dyDescent="0.3">
      <c r="A4343" s="9">
        <v>1451</v>
      </c>
      <c r="B4343" s="9" t="s">
        <v>4359</v>
      </c>
      <c r="C4343" s="9">
        <v>20</v>
      </c>
      <c r="D4343" s="9" t="s">
        <v>5021</v>
      </c>
      <c r="E4343" s="9" t="s">
        <v>7308</v>
      </c>
      <c r="F4343" s="9">
        <v>0</v>
      </c>
      <c r="G4343" s="9">
        <v>13300</v>
      </c>
      <c r="H4343" s="9" t="s">
        <v>7308</v>
      </c>
      <c r="I4343" s="9" t="s">
        <v>7455</v>
      </c>
      <c r="J4343" s="9">
        <v>149</v>
      </c>
      <c r="K4343" s="9" t="s">
        <v>7467</v>
      </c>
      <c r="L4343" s="9" t="s">
        <v>7507</v>
      </c>
      <c r="M4343" s="9">
        <v>211.62</v>
      </c>
      <c r="N4343" s="9">
        <v>122.59</v>
      </c>
      <c r="O4343" s="9">
        <v>2</v>
      </c>
      <c r="P4343" s="9"/>
      <c r="Q4343" s="9">
        <v>334</v>
      </c>
      <c r="R4343" s="9">
        <v>3</v>
      </c>
    </row>
    <row r="4344" spans="1:18" x14ac:dyDescent="0.3">
      <c r="A4344" s="9">
        <v>1427</v>
      </c>
      <c r="B4344" s="9" t="s">
        <v>4360</v>
      </c>
      <c r="C4344" s="9">
        <v>68</v>
      </c>
      <c r="D4344" s="9" t="s">
        <v>5023</v>
      </c>
      <c r="E4344" s="9" t="s">
        <v>6293</v>
      </c>
      <c r="F4344" s="9">
        <v>0</v>
      </c>
      <c r="G4344" s="9">
        <v>10582</v>
      </c>
      <c r="H4344" s="9" t="s">
        <v>6293</v>
      </c>
      <c r="I4344" s="9" t="s">
        <v>7455</v>
      </c>
      <c r="J4344" s="9">
        <v>149</v>
      </c>
      <c r="K4344" s="9" t="s">
        <v>7467</v>
      </c>
      <c r="L4344" s="9" t="s">
        <v>7510</v>
      </c>
      <c r="M4344" s="9">
        <v>719.82</v>
      </c>
      <c r="N4344" s="9">
        <v>458.35</v>
      </c>
      <c r="O4344" s="9">
        <v>2</v>
      </c>
      <c r="P4344" s="9"/>
      <c r="Q4344" s="9">
        <v>441</v>
      </c>
      <c r="R4344" s="9">
        <v>4</v>
      </c>
    </row>
    <row r="4345" spans="1:18" x14ac:dyDescent="0.3">
      <c r="A4345" s="9">
        <v>2174</v>
      </c>
      <c r="B4345" s="9" t="s">
        <v>4361</v>
      </c>
      <c r="C4345" s="9">
        <v>47</v>
      </c>
      <c r="D4345" s="9" t="s">
        <v>5019</v>
      </c>
      <c r="E4345" s="9" t="s">
        <v>5954</v>
      </c>
      <c r="F4345" s="9">
        <v>0</v>
      </c>
      <c r="G4345" s="9">
        <v>13413</v>
      </c>
      <c r="H4345" s="9" t="s">
        <v>5954</v>
      </c>
      <c r="I4345" s="9" t="s">
        <v>7455</v>
      </c>
      <c r="J4345" s="9">
        <v>113</v>
      </c>
      <c r="K4345" s="9" t="s">
        <v>7460</v>
      </c>
      <c r="L4345" s="9" t="s">
        <v>7507</v>
      </c>
      <c r="M4345" s="9">
        <v>311.92</v>
      </c>
      <c r="N4345" s="9">
        <v>129.28</v>
      </c>
      <c r="O4345" s="9">
        <v>1</v>
      </c>
      <c r="P4345" s="9">
        <v>0.05</v>
      </c>
      <c r="Q4345" s="9">
        <v>407</v>
      </c>
      <c r="R4345" s="9">
        <v>2</v>
      </c>
    </row>
    <row r="4346" spans="1:18" x14ac:dyDescent="0.3">
      <c r="A4346" s="9">
        <v>2399</v>
      </c>
      <c r="B4346" s="9" t="s">
        <v>4362</v>
      </c>
      <c r="C4346" s="9">
        <v>16</v>
      </c>
      <c r="D4346" s="9" t="s">
        <v>5021</v>
      </c>
      <c r="E4346" s="9" t="s">
        <v>6312</v>
      </c>
      <c r="F4346" s="9">
        <v>0</v>
      </c>
      <c r="G4346" s="9">
        <v>10459</v>
      </c>
      <c r="H4346" s="9" t="s">
        <v>6312</v>
      </c>
      <c r="I4346" s="9" t="s">
        <v>7456</v>
      </c>
      <c r="J4346" s="9">
        <v>132</v>
      </c>
      <c r="K4346" s="9" t="s">
        <v>7506</v>
      </c>
      <c r="L4346" s="9" t="s">
        <v>7510</v>
      </c>
      <c r="M4346" s="9">
        <v>1130.3</v>
      </c>
      <c r="N4346" s="9">
        <v>610.24</v>
      </c>
      <c r="O4346" s="9">
        <v>1</v>
      </c>
      <c r="P4346" s="9"/>
      <c r="Q4346" s="9">
        <v>353</v>
      </c>
      <c r="R4346" s="9">
        <v>5</v>
      </c>
    </row>
    <row r="4347" spans="1:18" x14ac:dyDescent="0.3">
      <c r="A4347" s="9">
        <v>2045</v>
      </c>
      <c r="B4347" s="9" t="s">
        <v>4363</v>
      </c>
      <c r="C4347" s="9">
        <v>63</v>
      </c>
      <c r="D4347" s="9" t="s">
        <v>5023</v>
      </c>
      <c r="E4347" s="9" t="s">
        <v>7309</v>
      </c>
      <c r="F4347" s="9">
        <v>0</v>
      </c>
      <c r="G4347" s="9">
        <v>10135</v>
      </c>
      <c r="H4347" s="9" t="s">
        <v>7309</v>
      </c>
      <c r="I4347" s="9" t="s">
        <v>7457</v>
      </c>
      <c r="J4347" s="9">
        <v>122</v>
      </c>
      <c r="K4347" s="9" t="s">
        <v>7465</v>
      </c>
      <c r="L4347" s="9" t="s">
        <v>7511</v>
      </c>
      <c r="M4347" s="9">
        <v>221.19</v>
      </c>
      <c r="N4347" s="9">
        <v>149.71</v>
      </c>
      <c r="O4347" s="9">
        <v>3</v>
      </c>
      <c r="P4347" s="9">
        <v>0.2</v>
      </c>
      <c r="Q4347" s="9">
        <v>331</v>
      </c>
      <c r="R4347" s="9">
        <v>5</v>
      </c>
    </row>
    <row r="4348" spans="1:18" x14ac:dyDescent="0.3">
      <c r="A4348" s="9">
        <v>1882</v>
      </c>
      <c r="B4348" s="9" t="s">
        <v>4364</v>
      </c>
      <c r="C4348" s="9">
        <v>28</v>
      </c>
      <c r="D4348" s="9" t="s">
        <v>5018</v>
      </c>
      <c r="E4348" s="9" t="s">
        <v>5029</v>
      </c>
      <c r="F4348" s="9">
        <v>0</v>
      </c>
      <c r="G4348" s="9">
        <v>11976</v>
      </c>
      <c r="H4348" s="9" t="s">
        <v>5029</v>
      </c>
      <c r="I4348" s="9" t="s">
        <v>7456</v>
      </c>
      <c r="J4348" s="9">
        <v>107</v>
      </c>
      <c r="K4348" s="9" t="s">
        <v>7485</v>
      </c>
      <c r="L4348" s="9" t="s">
        <v>7507</v>
      </c>
      <c r="M4348" s="9">
        <v>397.77</v>
      </c>
      <c r="N4348" s="9">
        <v>277.39999999999998</v>
      </c>
      <c r="O4348" s="9">
        <v>1</v>
      </c>
      <c r="P4348" s="9"/>
      <c r="Q4348" s="9">
        <v>350</v>
      </c>
      <c r="R4348" s="9">
        <v>7</v>
      </c>
    </row>
    <row r="4349" spans="1:18" x14ac:dyDescent="0.3">
      <c r="A4349" s="9">
        <v>1312</v>
      </c>
      <c r="B4349" s="9" t="s">
        <v>4365</v>
      </c>
      <c r="C4349" s="9">
        <v>32</v>
      </c>
      <c r="D4349" s="9" t="s">
        <v>5021</v>
      </c>
      <c r="E4349" s="9" t="s">
        <v>7310</v>
      </c>
      <c r="F4349" s="9">
        <v>0</v>
      </c>
      <c r="G4349" s="9">
        <v>10977</v>
      </c>
      <c r="H4349" s="9" t="s">
        <v>7310</v>
      </c>
      <c r="I4349" s="9" t="s">
        <v>7456</v>
      </c>
      <c r="J4349" s="9">
        <v>122</v>
      </c>
      <c r="K4349" s="9" t="s">
        <v>7465</v>
      </c>
      <c r="L4349" s="9" t="s">
        <v>7507</v>
      </c>
      <c r="M4349" s="9">
        <v>334.79</v>
      </c>
      <c r="N4349" s="9">
        <v>153.13999999999999</v>
      </c>
      <c r="O4349" s="9">
        <v>1</v>
      </c>
      <c r="P4349" s="9"/>
      <c r="Q4349" s="9">
        <v>387</v>
      </c>
      <c r="R4349" s="9">
        <v>5</v>
      </c>
    </row>
    <row r="4350" spans="1:18" x14ac:dyDescent="0.3">
      <c r="A4350" s="9">
        <v>1839</v>
      </c>
      <c r="B4350" s="9" t="s">
        <v>4366</v>
      </c>
      <c r="C4350" s="9">
        <v>55</v>
      </c>
      <c r="D4350" s="9" t="s">
        <v>5023</v>
      </c>
      <c r="E4350" s="9" t="s">
        <v>6378</v>
      </c>
      <c r="F4350" s="9">
        <v>0</v>
      </c>
      <c r="G4350" s="9">
        <v>10283</v>
      </c>
      <c r="H4350" s="9" t="s">
        <v>6378</v>
      </c>
      <c r="I4350" s="9" t="s">
        <v>7456</v>
      </c>
      <c r="J4350" s="9">
        <v>121</v>
      </c>
      <c r="K4350" s="9" t="s">
        <v>7495</v>
      </c>
      <c r="L4350" s="9" t="s">
        <v>7507</v>
      </c>
      <c r="M4350" s="9">
        <v>851.15</v>
      </c>
      <c r="N4350" s="9">
        <v>562.76</v>
      </c>
      <c r="O4350" s="9">
        <v>1</v>
      </c>
      <c r="P4350" s="9">
        <v>0.2</v>
      </c>
      <c r="Q4350" s="9">
        <v>608</v>
      </c>
      <c r="R4350" s="9">
        <v>3</v>
      </c>
    </row>
    <row r="4351" spans="1:18" x14ac:dyDescent="0.3">
      <c r="A4351" s="9">
        <v>1518</v>
      </c>
      <c r="B4351" s="9" t="s">
        <v>4367</v>
      </c>
      <c r="C4351" s="9">
        <v>60</v>
      </c>
      <c r="D4351" s="9" t="s">
        <v>5020</v>
      </c>
      <c r="E4351" s="9" t="s">
        <v>6357</v>
      </c>
      <c r="F4351" s="9">
        <v>1</v>
      </c>
      <c r="G4351" s="9">
        <v>12897</v>
      </c>
      <c r="H4351" s="9" t="s">
        <v>6357</v>
      </c>
      <c r="I4351" s="9" t="s">
        <v>7457</v>
      </c>
      <c r="J4351" s="9">
        <v>106</v>
      </c>
      <c r="K4351" s="9" t="s">
        <v>7477</v>
      </c>
      <c r="L4351" s="9" t="s">
        <v>7507</v>
      </c>
      <c r="M4351" s="9">
        <v>1316.12</v>
      </c>
      <c r="N4351" s="9">
        <v>584.19000000000005</v>
      </c>
      <c r="O4351" s="9">
        <v>3</v>
      </c>
      <c r="P4351" s="9">
        <v>0.2</v>
      </c>
      <c r="Q4351" s="9">
        <v>932</v>
      </c>
      <c r="R4351" s="9">
        <v>3</v>
      </c>
    </row>
    <row r="4352" spans="1:18" x14ac:dyDescent="0.3">
      <c r="A4352" s="9">
        <v>2229</v>
      </c>
      <c r="B4352" s="9" t="s">
        <v>4368</v>
      </c>
      <c r="C4352" s="9">
        <v>24</v>
      </c>
      <c r="D4352" s="9" t="s">
        <v>5021</v>
      </c>
      <c r="E4352" s="9" t="s">
        <v>7311</v>
      </c>
      <c r="F4352" s="9">
        <v>1</v>
      </c>
      <c r="G4352" s="9">
        <v>12398</v>
      </c>
      <c r="H4352" s="9" t="s">
        <v>7311</v>
      </c>
      <c r="I4352" s="9" t="s">
        <v>7456</v>
      </c>
      <c r="J4352" s="9">
        <v>114</v>
      </c>
      <c r="K4352" s="9" t="s">
        <v>7463</v>
      </c>
      <c r="L4352" s="9" t="s">
        <v>7510</v>
      </c>
      <c r="M4352" s="9">
        <v>791.08</v>
      </c>
      <c r="N4352" s="9">
        <v>516.05999999999995</v>
      </c>
      <c r="O4352" s="9">
        <v>2</v>
      </c>
      <c r="P4352" s="9"/>
      <c r="Q4352" s="9">
        <v>1053</v>
      </c>
      <c r="R4352" s="9">
        <v>3</v>
      </c>
    </row>
    <row r="4353" spans="1:18" x14ac:dyDescent="0.3">
      <c r="A4353" s="9">
        <v>1374</v>
      </c>
      <c r="B4353" s="9" t="s">
        <v>4369</v>
      </c>
      <c r="C4353" s="9">
        <v>62</v>
      </c>
      <c r="D4353" s="9" t="s">
        <v>5020</v>
      </c>
      <c r="E4353" s="9" t="s">
        <v>6845</v>
      </c>
      <c r="F4353" s="9">
        <v>1</v>
      </c>
      <c r="G4353" s="9">
        <v>10016</v>
      </c>
      <c r="H4353" s="9" t="s">
        <v>6845</v>
      </c>
      <c r="I4353" s="9" t="s">
        <v>7457</v>
      </c>
      <c r="J4353" s="9">
        <v>116</v>
      </c>
      <c r="K4353" s="9" t="s">
        <v>7480</v>
      </c>
      <c r="L4353" s="9" t="s">
        <v>7510</v>
      </c>
      <c r="M4353" s="9">
        <v>134.44999999999999</v>
      </c>
      <c r="N4353" s="9">
        <v>64.959999999999994</v>
      </c>
      <c r="O4353" s="9">
        <v>3</v>
      </c>
      <c r="P4353" s="9">
        <v>0.1</v>
      </c>
      <c r="Q4353" s="9">
        <v>814</v>
      </c>
      <c r="R4353" s="9">
        <v>5</v>
      </c>
    </row>
    <row r="4354" spans="1:18" x14ac:dyDescent="0.3">
      <c r="A4354" s="9">
        <v>1450</v>
      </c>
      <c r="B4354" s="9" t="s">
        <v>4370</v>
      </c>
      <c r="C4354" s="9">
        <v>53</v>
      </c>
      <c r="D4354" s="9" t="s">
        <v>5021</v>
      </c>
      <c r="E4354" s="9" t="s">
        <v>5915</v>
      </c>
      <c r="F4354" s="9">
        <v>0</v>
      </c>
      <c r="G4354" s="9">
        <v>11238</v>
      </c>
      <c r="H4354" s="9" t="s">
        <v>5915</v>
      </c>
      <c r="I4354" s="9" t="s">
        <v>7455</v>
      </c>
      <c r="J4354" s="9">
        <v>103</v>
      </c>
      <c r="K4354" s="9" t="s">
        <v>7472</v>
      </c>
      <c r="L4354" s="9" t="s">
        <v>7509</v>
      </c>
      <c r="M4354" s="9">
        <v>866.91</v>
      </c>
      <c r="N4354" s="9">
        <v>596.34</v>
      </c>
      <c r="O4354" s="9">
        <v>1</v>
      </c>
      <c r="P4354" s="9"/>
      <c r="Q4354" s="9">
        <v>417</v>
      </c>
      <c r="R4354" s="9">
        <v>1</v>
      </c>
    </row>
    <row r="4355" spans="1:18" x14ac:dyDescent="0.3">
      <c r="A4355" s="9">
        <v>2014</v>
      </c>
      <c r="B4355" s="9" t="s">
        <v>4371</v>
      </c>
      <c r="C4355" s="9">
        <v>28</v>
      </c>
      <c r="D4355" s="9" t="s">
        <v>5021</v>
      </c>
      <c r="E4355" s="9" t="s">
        <v>7312</v>
      </c>
      <c r="F4355" s="9">
        <v>0</v>
      </c>
      <c r="G4355" s="9">
        <v>13466</v>
      </c>
      <c r="H4355" s="9" t="s">
        <v>7312</v>
      </c>
      <c r="I4355" s="9" t="s">
        <v>7456</v>
      </c>
      <c r="J4355" s="9">
        <v>109</v>
      </c>
      <c r="K4355" s="9" t="s">
        <v>7466</v>
      </c>
      <c r="L4355" s="9" t="s">
        <v>7509</v>
      </c>
      <c r="M4355" s="9">
        <v>1206.4100000000001</v>
      </c>
      <c r="N4355" s="9">
        <v>734.28</v>
      </c>
      <c r="O4355" s="9">
        <v>5</v>
      </c>
      <c r="P4355" s="9"/>
      <c r="Q4355" s="9">
        <v>434</v>
      </c>
      <c r="R4355" s="9">
        <v>8</v>
      </c>
    </row>
    <row r="4356" spans="1:18" x14ac:dyDescent="0.3">
      <c r="A4356" s="9">
        <v>1594</v>
      </c>
      <c r="B4356" s="9" t="s">
        <v>4372</v>
      </c>
      <c r="C4356" s="9">
        <v>36</v>
      </c>
      <c r="D4356" s="9" t="s">
        <v>5022</v>
      </c>
      <c r="E4356" s="9" t="s">
        <v>7313</v>
      </c>
      <c r="F4356" s="9">
        <v>0</v>
      </c>
      <c r="G4356" s="9">
        <v>11422</v>
      </c>
      <c r="H4356" s="9" t="s">
        <v>7313</v>
      </c>
      <c r="I4356" s="9" t="s">
        <v>7457</v>
      </c>
      <c r="J4356" s="9">
        <v>147</v>
      </c>
      <c r="K4356" s="9" t="s">
        <v>7474</v>
      </c>
      <c r="L4356" s="9" t="s">
        <v>7510</v>
      </c>
      <c r="M4356" s="9">
        <v>241.63</v>
      </c>
      <c r="N4356" s="9">
        <v>125.58</v>
      </c>
      <c r="O4356" s="9">
        <v>1</v>
      </c>
      <c r="P4356" s="9"/>
      <c r="Q4356" s="9">
        <v>975</v>
      </c>
      <c r="R4356" s="9">
        <v>3</v>
      </c>
    </row>
    <row r="4357" spans="1:18" x14ac:dyDescent="0.3">
      <c r="A4357" s="9">
        <v>2202</v>
      </c>
      <c r="B4357" s="9" t="s">
        <v>4373</v>
      </c>
      <c r="C4357" s="9">
        <v>62</v>
      </c>
      <c r="D4357" s="9" t="s">
        <v>5022</v>
      </c>
      <c r="E4357" s="9" t="s">
        <v>7299</v>
      </c>
      <c r="F4357" s="9">
        <v>1</v>
      </c>
      <c r="G4357" s="9">
        <v>12461</v>
      </c>
      <c r="H4357" s="9" t="s">
        <v>7299</v>
      </c>
      <c r="I4357" s="9" t="s">
        <v>7456</v>
      </c>
      <c r="J4357" s="9">
        <v>121</v>
      </c>
      <c r="K4357" s="9" t="s">
        <v>7495</v>
      </c>
      <c r="L4357" s="9" t="s">
        <v>7508</v>
      </c>
      <c r="M4357" s="9">
        <v>155.43</v>
      </c>
      <c r="N4357" s="9">
        <v>75.27</v>
      </c>
      <c r="O4357" s="9">
        <v>3</v>
      </c>
      <c r="P4357" s="9"/>
      <c r="Q4357" s="9">
        <v>551</v>
      </c>
      <c r="R4357" s="9">
        <v>3</v>
      </c>
    </row>
    <row r="4358" spans="1:18" x14ac:dyDescent="0.3">
      <c r="A4358" s="9">
        <v>2233</v>
      </c>
      <c r="B4358" s="9" t="s">
        <v>4374</v>
      </c>
      <c r="C4358" s="9">
        <v>16</v>
      </c>
      <c r="D4358" s="9" t="s">
        <v>5020</v>
      </c>
      <c r="E4358" s="9" t="s">
        <v>7314</v>
      </c>
      <c r="F4358" s="9">
        <v>0</v>
      </c>
      <c r="G4358" s="9">
        <v>11267</v>
      </c>
      <c r="H4358" s="9" t="s">
        <v>7314</v>
      </c>
      <c r="I4358" s="9" t="s">
        <v>7455</v>
      </c>
      <c r="J4358" s="9">
        <v>130</v>
      </c>
      <c r="K4358" s="9" t="s">
        <v>7487</v>
      </c>
      <c r="L4358" s="9" t="s">
        <v>7507</v>
      </c>
      <c r="M4358" s="9">
        <v>322.32</v>
      </c>
      <c r="N4358" s="9">
        <v>151.66999999999999</v>
      </c>
      <c r="O4358" s="9">
        <v>3</v>
      </c>
      <c r="P4358" s="9"/>
      <c r="Q4358" s="9">
        <v>335</v>
      </c>
      <c r="R4358" s="9">
        <v>4</v>
      </c>
    </row>
    <row r="4359" spans="1:18" x14ac:dyDescent="0.3">
      <c r="A4359" s="9">
        <v>1499</v>
      </c>
      <c r="B4359" s="9" t="s">
        <v>4375</v>
      </c>
      <c r="C4359" s="9">
        <v>60</v>
      </c>
      <c r="D4359" s="9" t="s">
        <v>5019</v>
      </c>
      <c r="E4359" s="9" t="s">
        <v>5505</v>
      </c>
      <c r="F4359" s="9">
        <v>0</v>
      </c>
      <c r="G4359" s="9">
        <v>13166</v>
      </c>
      <c r="H4359" s="9" t="s">
        <v>5505</v>
      </c>
      <c r="I4359" s="9" t="s">
        <v>7457</v>
      </c>
      <c r="J4359" s="9">
        <v>130</v>
      </c>
      <c r="K4359" s="9" t="s">
        <v>7487</v>
      </c>
      <c r="L4359" s="9" t="s">
        <v>7510</v>
      </c>
      <c r="M4359" s="9">
        <v>1131.83</v>
      </c>
      <c r="N4359" s="9">
        <v>683.89</v>
      </c>
      <c r="O4359" s="9">
        <v>4</v>
      </c>
      <c r="P4359" s="9"/>
      <c r="Q4359" s="9">
        <v>608</v>
      </c>
      <c r="R4359" s="9">
        <v>5</v>
      </c>
    </row>
    <row r="4360" spans="1:18" x14ac:dyDescent="0.3">
      <c r="A4360" s="9">
        <v>1463</v>
      </c>
      <c r="B4360" s="9" t="s">
        <v>4376</v>
      </c>
      <c r="C4360" s="9">
        <v>52</v>
      </c>
      <c r="D4360" s="9" t="s">
        <v>5023</v>
      </c>
      <c r="E4360" s="9" t="s">
        <v>5103</v>
      </c>
      <c r="F4360" s="9">
        <v>0</v>
      </c>
      <c r="G4360" s="9">
        <v>13704</v>
      </c>
      <c r="H4360" s="9" t="s">
        <v>5103</v>
      </c>
      <c r="I4360" s="9" t="s">
        <v>7455</v>
      </c>
      <c r="J4360" s="9">
        <v>142</v>
      </c>
      <c r="K4360" s="9" t="s">
        <v>7500</v>
      </c>
      <c r="L4360" s="9" t="s">
        <v>7509</v>
      </c>
      <c r="M4360" s="9">
        <v>907.94</v>
      </c>
      <c r="N4360" s="9">
        <v>607.16999999999996</v>
      </c>
      <c r="O4360" s="9">
        <v>5</v>
      </c>
      <c r="P4360" s="9"/>
      <c r="Q4360" s="9">
        <v>390</v>
      </c>
      <c r="R4360" s="9">
        <v>2</v>
      </c>
    </row>
    <row r="4361" spans="1:18" x14ac:dyDescent="0.3">
      <c r="A4361" s="9">
        <v>2147</v>
      </c>
      <c r="B4361" s="9" t="s">
        <v>4377</v>
      </c>
      <c r="C4361" s="9">
        <v>47</v>
      </c>
      <c r="D4361" s="9" t="s">
        <v>5019</v>
      </c>
      <c r="E4361" s="9" t="s">
        <v>6841</v>
      </c>
      <c r="F4361" s="9">
        <v>0</v>
      </c>
      <c r="G4361" s="9">
        <v>12053</v>
      </c>
      <c r="H4361" s="9" t="s">
        <v>6841</v>
      </c>
      <c r="I4361" s="9" t="s">
        <v>7455</v>
      </c>
      <c r="J4361" s="9">
        <v>142</v>
      </c>
      <c r="K4361" s="9" t="s">
        <v>7500</v>
      </c>
      <c r="L4361" s="9" t="s">
        <v>7507</v>
      </c>
      <c r="M4361" s="9">
        <v>833.86</v>
      </c>
      <c r="N4361" s="9">
        <v>522.4</v>
      </c>
      <c r="O4361" s="9">
        <v>3</v>
      </c>
      <c r="P4361" s="9"/>
      <c r="Q4361" s="9">
        <v>654</v>
      </c>
      <c r="R4361" s="9">
        <v>6</v>
      </c>
    </row>
    <row r="4362" spans="1:18" x14ac:dyDescent="0.3">
      <c r="A4362" s="9">
        <v>1112</v>
      </c>
      <c r="B4362" s="9" t="s">
        <v>4378</v>
      </c>
      <c r="C4362" s="9">
        <v>200</v>
      </c>
      <c r="D4362" s="9" t="s">
        <v>5019</v>
      </c>
      <c r="E4362" s="9" t="s">
        <v>7315</v>
      </c>
      <c r="F4362" s="9">
        <v>0</v>
      </c>
      <c r="G4362" s="9">
        <v>10779</v>
      </c>
      <c r="H4362" s="9" t="s">
        <v>7315</v>
      </c>
      <c r="I4362" s="9" t="s">
        <v>7457</v>
      </c>
      <c r="J4362" s="9">
        <v>132</v>
      </c>
      <c r="K4362" s="9" t="s">
        <v>7506</v>
      </c>
      <c r="L4362" s="9" t="s">
        <v>7509</v>
      </c>
      <c r="M4362" s="9">
        <v>411.75</v>
      </c>
      <c r="N4362" s="9">
        <v>267.82</v>
      </c>
      <c r="O4362" s="9">
        <v>2</v>
      </c>
      <c r="P4362" s="9"/>
      <c r="Q4362" s="9">
        <v>446</v>
      </c>
      <c r="R4362" s="9">
        <v>6</v>
      </c>
    </row>
    <row r="4363" spans="1:18" x14ac:dyDescent="0.3">
      <c r="A4363" s="9">
        <v>2035</v>
      </c>
      <c r="B4363" s="9" t="s">
        <v>4379</v>
      </c>
      <c r="C4363" s="9">
        <v>69</v>
      </c>
      <c r="D4363" s="9" t="s">
        <v>5022</v>
      </c>
      <c r="E4363" s="9" t="s">
        <v>6828</v>
      </c>
      <c r="F4363" s="9">
        <v>0</v>
      </c>
      <c r="G4363" s="9">
        <v>12134</v>
      </c>
      <c r="H4363" s="9" t="s">
        <v>6828</v>
      </c>
      <c r="I4363" s="9" t="s">
        <v>7456</v>
      </c>
      <c r="J4363" s="9">
        <v>123</v>
      </c>
      <c r="K4363" s="9" t="s">
        <v>7502</v>
      </c>
      <c r="L4363" s="9" t="s">
        <v>7508</v>
      </c>
      <c r="M4363" s="9">
        <v>531.74</v>
      </c>
      <c r="N4363" s="9">
        <v>337.34</v>
      </c>
      <c r="O4363" s="9">
        <v>1</v>
      </c>
      <c r="P4363" s="9">
        <v>0.1</v>
      </c>
      <c r="Q4363" s="9">
        <v>548</v>
      </c>
      <c r="R4363" s="9">
        <v>8</v>
      </c>
    </row>
    <row r="4364" spans="1:18" x14ac:dyDescent="0.3">
      <c r="A4364" s="9">
        <v>2149</v>
      </c>
      <c r="B4364" s="9" t="s">
        <v>4380</v>
      </c>
      <c r="C4364" s="9">
        <v>71</v>
      </c>
      <c r="D4364" s="9" t="s">
        <v>5023</v>
      </c>
      <c r="E4364" s="9" t="s">
        <v>6606</v>
      </c>
      <c r="F4364" s="9">
        <v>0</v>
      </c>
      <c r="G4364" s="9">
        <v>12236</v>
      </c>
      <c r="H4364" s="9" t="s">
        <v>6606</v>
      </c>
      <c r="I4364" s="9" t="s">
        <v>7457</v>
      </c>
      <c r="J4364" s="9">
        <v>103</v>
      </c>
      <c r="K4364" s="9" t="s">
        <v>7472</v>
      </c>
      <c r="L4364" s="9" t="s">
        <v>7507</v>
      </c>
      <c r="M4364" s="9">
        <v>1450.53</v>
      </c>
      <c r="N4364" s="9">
        <v>1006.3</v>
      </c>
      <c r="O4364" s="9">
        <v>2</v>
      </c>
      <c r="P4364" s="9"/>
      <c r="Q4364" s="9">
        <v>760</v>
      </c>
      <c r="R4364" s="9">
        <v>2</v>
      </c>
    </row>
    <row r="4365" spans="1:18" x14ac:dyDescent="0.3">
      <c r="A4365" s="9">
        <v>1330</v>
      </c>
      <c r="B4365" s="9" t="s">
        <v>4381</v>
      </c>
      <c r="C4365" s="9">
        <v>30</v>
      </c>
      <c r="D4365" s="9" t="s">
        <v>5022</v>
      </c>
      <c r="E4365" s="9" t="s">
        <v>5771</v>
      </c>
      <c r="F4365" s="9">
        <v>0</v>
      </c>
      <c r="G4365" s="9">
        <v>13686</v>
      </c>
      <c r="H4365" s="9" t="s">
        <v>5771</v>
      </c>
      <c r="I4365" s="9" t="s">
        <v>7455</v>
      </c>
      <c r="J4365" s="9">
        <v>101</v>
      </c>
      <c r="K4365" s="9" t="s">
        <v>7478</v>
      </c>
      <c r="L4365" s="9" t="s">
        <v>7508</v>
      </c>
      <c r="M4365" s="9">
        <v>398.91</v>
      </c>
      <c r="N4365" s="9"/>
      <c r="O4365" s="9">
        <v>3</v>
      </c>
      <c r="P4365" s="9"/>
      <c r="Q4365" s="9">
        <v>463</v>
      </c>
      <c r="R4365" s="9">
        <v>6</v>
      </c>
    </row>
    <row r="4366" spans="1:18" x14ac:dyDescent="0.3">
      <c r="A4366" s="9">
        <v>2306</v>
      </c>
      <c r="B4366" s="9" t="s">
        <v>4382</v>
      </c>
      <c r="C4366" s="9">
        <v>49</v>
      </c>
      <c r="D4366" s="9" t="s">
        <v>5022</v>
      </c>
      <c r="E4366" s="9" t="s">
        <v>6397</v>
      </c>
      <c r="F4366" s="9">
        <v>0</v>
      </c>
      <c r="G4366" s="9">
        <v>11639</v>
      </c>
      <c r="H4366" s="9" t="s">
        <v>6397</v>
      </c>
      <c r="I4366" s="9" t="s">
        <v>7457</v>
      </c>
      <c r="J4366" s="9">
        <v>103</v>
      </c>
      <c r="K4366" s="9" t="s">
        <v>7472</v>
      </c>
      <c r="L4366" s="9" t="s">
        <v>7508</v>
      </c>
      <c r="M4366" s="9">
        <v>1357.39</v>
      </c>
      <c r="N4366" s="9">
        <v>628.55999999999995</v>
      </c>
      <c r="O4366" s="9">
        <v>3</v>
      </c>
      <c r="P4366" s="9">
        <v>0.2</v>
      </c>
      <c r="Q4366" s="9">
        <v>594</v>
      </c>
      <c r="R4366" s="9">
        <v>6</v>
      </c>
    </row>
    <row r="4367" spans="1:18" x14ac:dyDescent="0.3">
      <c r="A4367" s="9">
        <v>1139</v>
      </c>
      <c r="B4367" s="9" t="s">
        <v>4383</v>
      </c>
      <c r="C4367" s="9">
        <v>68</v>
      </c>
      <c r="D4367" s="9" t="s">
        <v>5022</v>
      </c>
      <c r="E4367" s="9" t="s">
        <v>6035</v>
      </c>
      <c r="F4367" s="9">
        <v>1</v>
      </c>
      <c r="G4367" s="9">
        <v>10419</v>
      </c>
      <c r="H4367" s="9" t="s">
        <v>6035</v>
      </c>
      <c r="I4367" s="9" t="s">
        <v>7456</v>
      </c>
      <c r="J4367" s="9">
        <v>137</v>
      </c>
      <c r="K4367" s="9" t="s">
        <v>7484</v>
      </c>
      <c r="L4367" s="9" t="s">
        <v>7508</v>
      </c>
      <c r="M4367" s="9">
        <v>891.77</v>
      </c>
      <c r="N4367" s="9">
        <v>568.49</v>
      </c>
      <c r="O4367" s="9">
        <v>2</v>
      </c>
      <c r="P4367" s="9"/>
      <c r="Q4367" s="9">
        <v>1176</v>
      </c>
      <c r="R4367" s="9">
        <v>3</v>
      </c>
    </row>
    <row r="4368" spans="1:18" x14ac:dyDescent="0.3">
      <c r="A4368" s="9">
        <v>2424</v>
      </c>
      <c r="B4368" s="9" t="s">
        <v>4384</v>
      </c>
      <c r="C4368" s="9">
        <v>200</v>
      </c>
      <c r="D4368" s="9" t="s">
        <v>5018</v>
      </c>
      <c r="E4368" s="9" t="s">
        <v>6766</v>
      </c>
      <c r="F4368" s="9">
        <v>0</v>
      </c>
      <c r="G4368" s="9">
        <v>11826</v>
      </c>
      <c r="H4368" s="9" t="s">
        <v>6766</v>
      </c>
      <c r="I4368" s="9" t="s">
        <v>7457</v>
      </c>
      <c r="J4368" s="9">
        <v>107</v>
      </c>
      <c r="K4368" s="9" t="s">
        <v>7485</v>
      </c>
      <c r="L4368" s="9" t="s">
        <v>7510</v>
      </c>
      <c r="M4368" s="9">
        <v>228.78</v>
      </c>
      <c r="N4368" s="9">
        <v>113.62</v>
      </c>
      <c r="O4368" s="9">
        <v>2</v>
      </c>
      <c r="P4368" s="9"/>
      <c r="Q4368" s="9">
        <v>575</v>
      </c>
      <c r="R4368" s="9">
        <v>6</v>
      </c>
    </row>
    <row r="4369" spans="1:18" x14ac:dyDescent="0.3">
      <c r="A4369" s="9">
        <v>1901</v>
      </c>
      <c r="B4369" s="9" t="s">
        <v>4385</v>
      </c>
      <c r="C4369" s="9">
        <v>43</v>
      </c>
      <c r="D4369" s="9" t="s">
        <v>5019</v>
      </c>
      <c r="E4369" s="9" t="s">
        <v>7093</v>
      </c>
      <c r="F4369" s="9">
        <v>0</v>
      </c>
      <c r="G4369" s="9">
        <v>13138</v>
      </c>
      <c r="H4369" s="9" t="s">
        <v>7093</v>
      </c>
      <c r="I4369" s="9" t="s">
        <v>7455</v>
      </c>
      <c r="J4369" s="9">
        <v>103</v>
      </c>
      <c r="K4369" s="9" t="s">
        <v>7472</v>
      </c>
      <c r="L4369" s="9" t="s">
        <v>7509</v>
      </c>
      <c r="M4369" s="9">
        <v>727.6</v>
      </c>
      <c r="N4369" s="9">
        <v>508.4</v>
      </c>
      <c r="O4369" s="9">
        <v>4</v>
      </c>
      <c r="P4369" s="9"/>
      <c r="Q4369" s="9">
        <v>366</v>
      </c>
      <c r="R4369" s="9">
        <v>5</v>
      </c>
    </row>
    <row r="4370" spans="1:18" x14ac:dyDescent="0.3">
      <c r="A4370" s="9">
        <v>2120</v>
      </c>
      <c r="B4370" s="9" t="s">
        <v>4386</v>
      </c>
      <c r="C4370" s="9">
        <v>55</v>
      </c>
      <c r="D4370" s="9" t="s">
        <v>5019</v>
      </c>
      <c r="E4370" s="9" t="s">
        <v>5024</v>
      </c>
      <c r="F4370" s="9">
        <v>1</v>
      </c>
      <c r="G4370" s="9">
        <v>13689</v>
      </c>
      <c r="H4370" s="9" t="s">
        <v>5024</v>
      </c>
      <c r="I4370" s="9" t="s">
        <v>7456</v>
      </c>
      <c r="J4370" s="9">
        <v>136</v>
      </c>
      <c r="K4370" s="9" t="s">
        <v>7503</v>
      </c>
      <c r="L4370" s="9" t="s">
        <v>7507</v>
      </c>
      <c r="M4370" s="9">
        <v>1425.4</v>
      </c>
      <c r="N4370" s="9">
        <v>731.23</v>
      </c>
      <c r="O4370" s="9">
        <v>1</v>
      </c>
      <c r="P4370" s="9"/>
      <c r="Q4370" s="9">
        <v>518</v>
      </c>
      <c r="R4370" s="9">
        <v>4</v>
      </c>
    </row>
    <row r="4371" spans="1:18" x14ac:dyDescent="0.3">
      <c r="A4371" s="9">
        <v>1516</v>
      </c>
      <c r="B4371" s="9" t="s">
        <v>4387</v>
      </c>
      <c r="C4371" s="9">
        <v>9</v>
      </c>
      <c r="D4371" s="9" t="s">
        <v>5019</v>
      </c>
      <c r="E4371" s="9" t="s">
        <v>7285</v>
      </c>
      <c r="F4371" s="9">
        <v>0</v>
      </c>
      <c r="G4371" s="9">
        <v>12295</v>
      </c>
      <c r="H4371" s="9" t="s">
        <v>7285</v>
      </c>
      <c r="I4371" s="9" t="s">
        <v>7456</v>
      </c>
      <c r="J4371" s="9">
        <v>149</v>
      </c>
      <c r="K4371" s="9" t="s">
        <v>7467</v>
      </c>
      <c r="L4371" s="9" t="s">
        <v>7510</v>
      </c>
      <c r="M4371" s="9">
        <v>656.92</v>
      </c>
      <c r="N4371" s="9">
        <v>320.47000000000003</v>
      </c>
      <c r="O4371" s="9">
        <v>2</v>
      </c>
      <c r="P4371" s="9"/>
      <c r="Q4371" s="9">
        <v>669</v>
      </c>
      <c r="R4371" s="9">
        <v>5</v>
      </c>
    </row>
    <row r="4372" spans="1:18" x14ac:dyDescent="0.3">
      <c r="A4372" s="9">
        <v>1568</v>
      </c>
      <c r="B4372" s="9" t="s">
        <v>4388</v>
      </c>
      <c r="C4372" s="9">
        <v>52</v>
      </c>
      <c r="D4372" s="9" t="s">
        <v>5018</v>
      </c>
      <c r="E4372" s="9" t="s">
        <v>7316</v>
      </c>
      <c r="F4372" s="9">
        <v>0</v>
      </c>
      <c r="G4372" s="9">
        <v>10859</v>
      </c>
      <c r="H4372" s="9" t="s">
        <v>7316</v>
      </c>
      <c r="I4372" s="9" t="s">
        <v>7457</v>
      </c>
      <c r="J4372" s="9">
        <v>103</v>
      </c>
      <c r="K4372" s="9" t="s">
        <v>7472</v>
      </c>
      <c r="L4372" s="9" t="s">
        <v>7512</v>
      </c>
      <c r="M4372" s="9">
        <v>1301.9100000000001</v>
      </c>
      <c r="N4372" s="9">
        <v>614.20000000000005</v>
      </c>
      <c r="O4372" s="9">
        <v>1</v>
      </c>
      <c r="P4372" s="9">
        <v>0.1</v>
      </c>
      <c r="Q4372" s="9">
        <v>930</v>
      </c>
      <c r="R4372" s="9">
        <v>3</v>
      </c>
    </row>
    <row r="4373" spans="1:18" x14ac:dyDescent="0.3">
      <c r="A4373" s="9">
        <v>1845</v>
      </c>
      <c r="B4373" s="9" t="s">
        <v>4389</v>
      </c>
      <c r="C4373" s="9">
        <v>23</v>
      </c>
      <c r="D4373" s="9" t="s">
        <v>5021</v>
      </c>
      <c r="E4373" s="9" t="s">
        <v>6578</v>
      </c>
      <c r="F4373" s="9">
        <v>1</v>
      </c>
      <c r="G4373" s="9">
        <v>10206</v>
      </c>
      <c r="H4373" s="9" t="s">
        <v>6578</v>
      </c>
      <c r="I4373" s="9" t="s">
        <v>7457</v>
      </c>
      <c r="J4373" s="9">
        <v>104</v>
      </c>
      <c r="K4373" s="9" t="s">
        <v>7499</v>
      </c>
      <c r="L4373" s="9" t="s">
        <v>7510</v>
      </c>
      <c r="M4373" s="9">
        <v>421.82</v>
      </c>
      <c r="N4373" s="9">
        <v>252.06</v>
      </c>
      <c r="O4373" s="9">
        <v>5</v>
      </c>
      <c r="P4373" s="9"/>
      <c r="Q4373" s="9">
        <v>811</v>
      </c>
      <c r="R4373" s="9">
        <v>3</v>
      </c>
    </row>
    <row r="4374" spans="1:18" x14ac:dyDescent="0.3">
      <c r="A4374" s="9">
        <v>2092</v>
      </c>
      <c r="B4374" s="9" t="s">
        <v>4390</v>
      </c>
      <c r="C4374" s="9">
        <v>42</v>
      </c>
      <c r="D4374" s="9" t="s">
        <v>5020</v>
      </c>
      <c r="E4374" s="9" t="s">
        <v>7317</v>
      </c>
      <c r="F4374" s="9">
        <v>0</v>
      </c>
      <c r="G4374" s="9">
        <v>13276</v>
      </c>
      <c r="H4374" s="9" t="s">
        <v>7317</v>
      </c>
      <c r="I4374" s="9" t="s">
        <v>7457</v>
      </c>
      <c r="J4374" s="9">
        <v>131</v>
      </c>
      <c r="K4374" s="9" t="s">
        <v>7504</v>
      </c>
      <c r="L4374" s="9" t="s">
        <v>7512</v>
      </c>
      <c r="M4374" s="9">
        <v>877.84</v>
      </c>
      <c r="N4374" s="9">
        <v>379.9</v>
      </c>
      <c r="O4374" s="9">
        <v>3</v>
      </c>
      <c r="P4374" s="9"/>
      <c r="Q4374" s="9">
        <v>410</v>
      </c>
      <c r="R4374" s="9">
        <v>5</v>
      </c>
    </row>
    <row r="4375" spans="1:18" x14ac:dyDescent="0.3">
      <c r="A4375" s="9">
        <v>1117</v>
      </c>
      <c r="B4375" s="9" t="s">
        <v>4391</v>
      </c>
      <c r="C4375" s="9">
        <v>57</v>
      </c>
      <c r="D4375" s="9" t="s">
        <v>5020</v>
      </c>
      <c r="E4375" s="9" t="s">
        <v>7318</v>
      </c>
      <c r="F4375" s="9">
        <v>0</v>
      </c>
      <c r="G4375" s="9">
        <v>13390</v>
      </c>
      <c r="H4375" s="9" t="s">
        <v>7318</v>
      </c>
      <c r="I4375" s="9" t="s">
        <v>7455</v>
      </c>
      <c r="J4375" s="9">
        <v>102</v>
      </c>
      <c r="K4375" s="9" t="s">
        <v>7494</v>
      </c>
      <c r="L4375" s="9" t="s">
        <v>7507</v>
      </c>
      <c r="M4375" s="9">
        <v>1273.5899999999999</v>
      </c>
      <c r="N4375" s="9">
        <v>873.77</v>
      </c>
      <c r="O4375" s="9">
        <v>2</v>
      </c>
      <c r="P4375" s="9"/>
      <c r="Q4375" s="9">
        <v>736</v>
      </c>
      <c r="R4375" s="9">
        <v>5</v>
      </c>
    </row>
    <row r="4376" spans="1:18" x14ac:dyDescent="0.3">
      <c r="A4376" s="9">
        <v>1887</v>
      </c>
      <c r="B4376" s="9" t="s">
        <v>4392</v>
      </c>
      <c r="C4376" s="9">
        <v>4</v>
      </c>
      <c r="D4376" s="9" t="s">
        <v>5018</v>
      </c>
      <c r="E4376" s="9" t="s">
        <v>7319</v>
      </c>
      <c r="F4376" s="9">
        <v>1</v>
      </c>
      <c r="G4376" s="9">
        <v>13154</v>
      </c>
      <c r="H4376" s="9" t="s">
        <v>7319</v>
      </c>
      <c r="I4376" s="9" t="s">
        <v>7456</v>
      </c>
      <c r="J4376" s="9">
        <v>114</v>
      </c>
      <c r="K4376" s="9" t="s">
        <v>7463</v>
      </c>
      <c r="L4376" s="9" t="s">
        <v>7507</v>
      </c>
      <c r="M4376" s="9">
        <v>1385</v>
      </c>
      <c r="N4376" s="9">
        <v>676.29</v>
      </c>
      <c r="O4376" s="9">
        <v>5</v>
      </c>
      <c r="P4376" s="9"/>
      <c r="Q4376" s="9">
        <v>825</v>
      </c>
      <c r="R4376" s="9">
        <v>4</v>
      </c>
    </row>
    <row r="4377" spans="1:18" x14ac:dyDescent="0.3">
      <c r="A4377" s="9">
        <v>2082</v>
      </c>
      <c r="B4377" s="9" t="s">
        <v>4393</v>
      </c>
      <c r="C4377" s="9">
        <v>51</v>
      </c>
      <c r="D4377" s="9" t="s">
        <v>5019</v>
      </c>
      <c r="E4377" s="9" t="s">
        <v>7246</v>
      </c>
      <c r="F4377" s="9">
        <v>0</v>
      </c>
      <c r="G4377" s="9">
        <v>12471</v>
      </c>
      <c r="H4377" s="9" t="s">
        <v>7246</v>
      </c>
      <c r="I4377" s="9" t="s">
        <v>7456</v>
      </c>
      <c r="J4377" s="9">
        <v>137</v>
      </c>
      <c r="K4377" s="9" t="s">
        <v>7484</v>
      </c>
      <c r="L4377" s="9" t="s">
        <v>7507</v>
      </c>
      <c r="M4377" s="9">
        <v>754.44</v>
      </c>
      <c r="N4377" s="9">
        <v>368.63</v>
      </c>
      <c r="O4377" s="9">
        <v>3</v>
      </c>
      <c r="P4377" s="9">
        <v>0.05</v>
      </c>
      <c r="Q4377" s="9">
        <v>398</v>
      </c>
      <c r="R4377" s="9">
        <v>8</v>
      </c>
    </row>
    <row r="4378" spans="1:18" x14ac:dyDescent="0.3">
      <c r="A4378" s="9">
        <v>2056</v>
      </c>
      <c r="B4378" s="9" t="s">
        <v>4394</v>
      </c>
      <c r="C4378" s="9">
        <v>70</v>
      </c>
      <c r="D4378" s="9" t="s">
        <v>5020</v>
      </c>
      <c r="E4378" s="9" t="s">
        <v>7320</v>
      </c>
      <c r="F4378" s="9">
        <v>0</v>
      </c>
      <c r="G4378" s="9">
        <v>13153</v>
      </c>
      <c r="H4378" s="9" t="s">
        <v>7320</v>
      </c>
      <c r="I4378" s="9" t="s">
        <v>7456</v>
      </c>
      <c r="J4378" s="9">
        <v>131</v>
      </c>
      <c r="K4378" s="9" t="s">
        <v>7504</v>
      </c>
      <c r="L4378" s="9" t="s">
        <v>7507</v>
      </c>
      <c r="M4378" s="9">
        <v>977.55</v>
      </c>
      <c r="N4378" s="9">
        <v>404.53</v>
      </c>
      <c r="O4378" s="9">
        <v>4</v>
      </c>
      <c r="P4378" s="9">
        <v>0.1</v>
      </c>
      <c r="Q4378" s="9">
        <v>1028</v>
      </c>
      <c r="R4378" s="9">
        <v>4</v>
      </c>
    </row>
    <row r="4379" spans="1:18" x14ac:dyDescent="0.3">
      <c r="A4379" s="9">
        <v>2341</v>
      </c>
      <c r="B4379" s="9" t="s">
        <v>4395</v>
      </c>
      <c r="C4379" s="9">
        <v>32</v>
      </c>
      <c r="D4379" s="9" t="s">
        <v>5018</v>
      </c>
      <c r="E4379" s="9" t="s">
        <v>7321</v>
      </c>
      <c r="F4379" s="9">
        <v>0</v>
      </c>
      <c r="G4379" s="9">
        <v>13870</v>
      </c>
      <c r="H4379" s="9" t="s">
        <v>7321</v>
      </c>
      <c r="I4379" s="9" t="s">
        <v>7456</v>
      </c>
      <c r="J4379" s="9">
        <v>102</v>
      </c>
      <c r="K4379" s="9" t="s">
        <v>7494</v>
      </c>
      <c r="L4379" s="9" t="s">
        <v>7509</v>
      </c>
      <c r="M4379" s="9">
        <v>54.32</v>
      </c>
      <c r="N4379" s="9">
        <v>25.74</v>
      </c>
      <c r="O4379" s="9">
        <v>3</v>
      </c>
      <c r="P4379" s="9"/>
      <c r="Q4379" s="9">
        <v>627</v>
      </c>
      <c r="R4379" s="9">
        <v>7</v>
      </c>
    </row>
    <row r="4380" spans="1:18" x14ac:dyDescent="0.3">
      <c r="A4380" s="9">
        <v>1049</v>
      </c>
      <c r="B4380" s="9" t="s">
        <v>4396</v>
      </c>
      <c r="C4380" s="9">
        <v>48</v>
      </c>
      <c r="D4380" s="9" t="s">
        <v>5022</v>
      </c>
      <c r="E4380" s="9" t="s">
        <v>5710</v>
      </c>
      <c r="F4380" s="9">
        <v>0</v>
      </c>
      <c r="G4380" s="9">
        <v>12596</v>
      </c>
      <c r="H4380" s="9" t="s">
        <v>5710</v>
      </c>
      <c r="I4380" s="9" t="s">
        <v>7456</v>
      </c>
      <c r="J4380" s="9">
        <v>131</v>
      </c>
      <c r="K4380" s="9" t="s">
        <v>7504</v>
      </c>
      <c r="L4380" s="9" t="s">
        <v>7510</v>
      </c>
      <c r="M4380" s="9">
        <v>417.17</v>
      </c>
      <c r="N4380" s="9">
        <v>219.3</v>
      </c>
      <c r="O4380" s="9">
        <v>2</v>
      </c>
      <c r="P4380" s="9">
        <v>0.05</v>
      </c>
      <c r="Q4380" s="9">
        <v>1417</v>
      </c>
      <c r="R4380" s="9">
        <v>4</v>
      </c>
    </row>
    <row r="4381" spans="1:18" x14ac:dyDescent="0.3">
      <c r="A4381" s="9">
        <v>1018</v>
      </c>
      <c r="B4381" s="9" t="s">
        <v>4397</v>
      </c>
      <c r="C4381" s="9">
        <v>60</v>
      </c>
      <c r="D4381" s="9" t="s">
        <v>5023</v>
      </c>
      <c r="E4381" s="9" t="s">
        <v>7322</v>
      </c>
      <c r="F4381" s="9">
        <v>0</v>
      </c>
      <c r="G4381" s="9">
        <v>13796</v>
      </c>
      <c r="H4381" s="9" t="s">
        <v>7322</v>
      </c>
      <c r="I4381" s="9" t="s">
        <v>7455</v>
      </c>
      <c r="J4381" s="9">
        <v>147</v>
      </c>
      <c r="K4381" s="9" t="s">
        <v>7474</v>
      </c>
      <c r="L4381" s="9" t="s">
        <v>7507</v>
      </c>
      <c r="M4381" s="9">
        <v>454.13</v>
      </c>
      <c r="N4381" s="9">
        <v>232.01</v>
      </c>
      <c r="O4381" s="9">
        <v>5</v>
      </c>
      <c r="P4381" s="9">
        <v>0.05</v>
      </c>
      <c r="Q4381" s="9">
        <v>355</v>
      </c>
      <c r="R4381" s="9">
        <v>8</v>
      </c>
    </row>
    <row r="4382" spans="1:18" x14ac:dyDescent="0.3">
      <c r="A4382" s="9">
        <v>1725</v>
      </c>
      <c r="B4382" s="9" t="s">
        <v>4398</v>
      </c>
      <c r="C4382" s="9">
        <v>16</v>
      </c>
      <c r="D4382" s="9" t="s">
        <v>5020</v>
      </c>
      <c r="E4382" s="9" t="s">
        <v>7323</v>
      </c>
      <c r="F4382" s="9">
        <v>0</v>
      </c>
      <c r="G4382" s="9">
        <v>12534</v>
      </c>
      <c r="H4382" s="9" t="s">
        <v>7323</v>
      </c>
      <c r="I4382" s="9" t="s">
        <v>7456</v>
      </c>
      <c r="J4382" s="9">
        <v>143</v>
      </c>
      <c r="K4382" s="9" t="s">
        <v>7475</v>
      </c>
      <c r="L4382" s="9" t="s">
        <v>7507</v>
      </c>
      <c r="M4382" s="9">
        <v>185.56</v>
      </c>
      <c r="N4382" s="9">
        <v>89.42</v>
      </c>
      <c r="O4382" s="9">
        <v>5</v>
      </c>
      <c r="P4382" s="9"/>
      <c r="Q4382" s="9">
        <v>504</v>
      </c>
      <c r="R4382" s="9">
        <v>9</v>
      </c>
    </row>
    <row r="4383" spans="1:18" x14ac:dyDescent="0.3">
      <c r="A4383" s="9">
        <v>1196</v>
      </c>
      <c r="B4383" s="9" t="s">
        <v>4399</v>
      </c>
      <c r="C4383" s="9">
        <v>51</v>
      </c>
      <c r="D4383" s="9" t="s">
        <v>5023</v>
      </c>
      <c r="E4383" s="9" t="s">
        <v>5504</v>
      </c>
      <c r="F4383" s="9">
        <v>1</v>
      </c>
      <c r="G4383" s="9">
        <v>12180</v>
      </c>
      <c r="H4383" s="9" t="s">
        <v>5504</v>
      </c>
      <c r="I4383" s="9" t="s">
        <v>7457</v>
      </c>
      <c r="J4383" s="9">
        <v>122</v>
      </c>
      <c r="K4383" s="9" t="s">
        <v>7465</v>
      </c>
      <c r="L4383" s="9" t="s">
        <v>7507</v>
      </c>
      <c r="M4383" s="9">
        <v>455.56</v>
      </c>
      <c r="N4383" s="9">
        <v>187.79</v>
      </c>
      <c r="O4383" s="9">
        <v>5</v>
      </c>
      <c r="P4383" s="9">
        <v>0.2</v>
      </c>
      <c r="Q4383" s="9">
        <v>376</v>
      </c>
      <c r="R4383" s="9">
        <v>1</v>
      </c>
    </row>
    <row r="4384" spans="1:18" x14ac:dyDescent="0.3">
      <c r="A4384" s="9">
        <v>2473</v>
      </c>
      <c r="B4384" s="9" t="s">
        <v>4400</v>
      </c>
      <c r="C4384" s="9">
        <v>55</v>
      </c>
      <c r="D4384" s="9" t="s">
        <v>5019</v>
      </c>
      <c r="E4384" s="9" t="s">
        <v>5101</v>
      </c>
      <c r="F4384" s="9">
        <v>0</v>
      </c>
      <c r="G4384" s="9">
        <v>12040</v>
      </c>
      <c r="H4384" s="9" t="s">
        <v>5101</v>
      </c>
      <c r="I4384" s="9" t="s">
        <v>7455</v>
      </c>
      <c r="J4384" s="9">
        <v>110</v>
      </c>
      <c r="K4384" s="9" t="s">
        <v>7493</v>
      </c>
      <c r="L4384" s="9" t="s">
        <v>7508</v>
      </c>
      <c r="M4384" s="9">
        <v>515.63</v>
      </c>
      <c r="N4384" s="9">
        <v>252.75</v>
      </c>
      <c r="O4384" s="9">
        <v>3</v>
      </c>
      <c r="P4384" s="9">
        <v>0.1</v>
      </c>
      <c r="Q4384" s="9">
        <v>391</v>
      </c>
      <c r="R4384" s="9">
        <v>7</v>
      </c>
    </row>
    <row r="4385" spans="1:18" x14ac:dyDescent="0.3">
      <c r="A4385" s="9">
        <v>1558</v>
      </c>
      <c r="B4385" s="9" t="s">
        <v>4401</v>
      </c>
      <c r="C4385" s="9">
        <v>49</v>
      </c>
      <c r="D4385" s="9" t="s">
        <v>5020</v>
      </c>
      <c r="E4385" s="9" t="s">
        <v>6530</v>
      </c>
      <c r="F4385" s="9">
        <v>0</v>
      </c>
      <c r="G4385" s="9">
        <v>10114</v>
      </c>
      <c r="H4385" s="9" t="s">
        <v>6530</v>
      </c>
      <c r="I4385" s="9" t="s">
        <v>7455</v>
      </c>
      <c r="J4385" s="9">
        <v>130</v>
      </c>
      <c r="K4385" s="9" t="s">
        <v>7487</v>
      </c>
      <c r="L4385" s="9" t="s">
        <v>7507</v>
      </c>
      <c r="M4385" s="9">
        <v>1454.71</v>
      </c>
      <c r="N4385" s="9">
        <v>921.56</v>
      </c>
      <c r="O4385" s="9">
        <v>1</v>
      </c>
      <c r="P4385" s="9"/>
      <c r="Q4385" s="9">
        <v>519</v>
      </c>
      <c r="R4385" s="9">
        <v>7</v>
      </c>
    </row>
    <row r="4386" spans="1:18" x14ac:dyDescent="0.3">
      <c r="A4386" s="9">
        <v>1451</v>
      </c>
      <c r="B4386" s="9" t="s">
        <v>4402</v>
      </c>
      <c r="C4386" s="9">
        <v>41</v>
      </c>
      <c r="D4386" s="9" t="s">
        <v>5018</v>
      </c>
      <c r="E4386" s="9" t="s">
        <v>5111</v>
      </c>
      <c r="F4386" s="9">
        <v>0</v>
      </c>
      <c r="G4386" s="9">
        <v>12424</v>
      </c>
      <c r="H4386" s="9" t="s">
        <v>5111</v>
      </c>
      <c r="I4386" s="9" t="s">
        <v>7456</v>
      </c>
      <c r="J4386" s="9">
        <v>133</v>
      </c>
      <c r="K4386" s="9" t="s">
        <v>7498</v>
      </c>
      <c r="L4386" s="9" t="s">
        <v>7507</v>
      </c>
      <c r="M4386" s="9">
        <v>1019.47</v>
      </c>
      <c r="N4386" s="9">
        <v>541.99</v>
      </c>
      <c r="O4386" s="9">
        <v>1</v>
      </c>
      <c r="P4386" s="9"/>
      <c r="Q4386" s="9">
        <v>334</v>
      </c>
      <c r="R4386" s="9">
        <v>3</v>
      </c>
    </row>
    <row r="4387" spans="1:18" x14ac:dyDescent="0.3">
      <c r="A4387" s="9">
        <v>1288</v>
      </c>
      <c r="B4387" s="9" t="s">
        <v>4403</v>
      </c>
      <c r="C4387" s="9">
        <v>24</v>
      </c>
      <c r="D4387" s="9" t="s">
        <v>5021</v>
      </c>
      <c r="E4387" s="9" t="s">
        <v>5627</v>
      </c>
      <c r="F4387" s="9">
        <v>0</v>
      </c>
      <c r="G4387" s="9">
        <v>13024</v>
      </c>
      <c r="H4387" s="9" t="s">
        <v>5627</v>
      </c>
      <c r="I4387" s="9" t="s">
        <v>7457</v>
      </c>
      <c r="J4387" s="9">
        <v>119</v>
      </c>
      <c r="K4387" s="9" t="s">
        <v>7459</v>
      </c>
      <c r="L4387" s="9" t="s">
        <v>7509</v>
      </c>
      <c r="M4387" s="9">
        <v>667.71</v>
      </c>
      <c r="N4387" s="9">
        <v>325.33</v>
      </c>
      <c r="O4387" s="9">
        <v>3</v>
      </c>
      <c r="P4387" s="9">
        <v>0.05</v>
      </c>
      <c r="Q4387" s="9">
        <v>593</v>
      </c>
      <c r="R4387" s="9">
        <v>6</v>
      </c>
    </row>
    <row r="4388" spans="1:18" x14ac:dyDescent="0.3">
      <c r="A4388" s="9">
        <v>2164</v>
      </c>
      <c r="B4388" s="9" t="s">
        <v>4404</v>
      </c>
      <c r="C4388" s="9">
        <v>60</v>
      </c>
      <c r="D4388" s="9" t="s">
        <v>5020</v>
      </c>
      <c r="E4388" s="9" t="s">
        <v>6022</v>
      </c>
      <c r="F4388" s="9">
        <v>0</v>
      </c>
      <c r="G4388" s="9">
        <v>10210</v>
      </c>
      <c r="H4388" s="9" t="s">
        <v>6022</v>
      </c>
      <c r="I4388" s="9" t="s">
        <v>7457</v>
      </c>
      <c r="J4388" s="9">
        <v>146</v>
      </c>
      <c r="K4388" s="9" t="s">
        <v>7505</v>
      </c>
      <c r="L4388" s="9" t="s">
        <v>7508</v>
      </c>
      <c r="M4388" s="9">
        <v>1482.68</v>
      </c>
      <c r="N4388" s="9">
        <v>728.64</v>
      </c>
      <c r="O4388" s="9">
        <v>2</v>
      </c>
      <c r="P4388" s="9"/>
      <c r="Q4388" s="9">
        <v>674</v>
      </c>
      <c r="R4388" s="9">
        <v>5</v>
      </c>
    </row>
    <row r="4389" spans="1:18" x14ac:dyDescent="0.3">
      <c r="A4389" s="9">
        <v>2107</v>
      </c>
      <c r="B4389" s="9" t="s">
        <v>4405</v>
      </c>
      <c r="C4389" s="9">
        <v>40</v>
      </c>
      <c r="D4389" s="9" t="s">
        <v>5020</v>
      </c>
      <c r="E4389" s="9" t="s">
        <v>7324</v>
      </c>
      <c r="F4389" s="9">
        <v>0</v>
      </c>
      <c r="G4389" s="9">
        <v>10131</v>
      </c>
      <c r="H4389" s="9" t="s">
        <v>7324</v>
      </c>
      <c r="I4389" s="9" t="s">
        <v>7456</v>
      </c>
      <c r="J4389" s="9">
        <v>125</v>
      </c>
      <c r="K4389" s="9" t="s">
        <v>7479</v>
      </c>
      <c r="L4389" s="9" t="s">
        <v>7509</v>
      </c>
      <c r="M4389" s="9">
        <v>272.19</v>
      </c>
      <c r="N4389" s="9">
        <v>154.15</v>
      </c>
      <c r="O4389" s="9">
        <v>3</v>
      </c>
      <c r="P4389" s="9">
        <v>0.1</v>
      </c>
      <c r="Q4389" s="9">
        <v>351</v>
      </c>
      <c r="R4389" s="9">
        <v>10</v>
      </c>
    </row>
    <row r="4390" spans="1:18" x14ac:dyDescent="0.3">
      <c r="A4390" s="9">
        <v>1390</v>
      </c>
      <c r="B4390" s="9" t="s">
        <v>4406</v>
      </c>
      <c r="C4390" s="9">
        <v>26</v>
      </c>
      <c r="D4390" s="9" t="s">
        <v>5020</v>
      </c>
      <c r="E4390" s="9" t="s">
        <v>5384</v>
      </c>
      <c r="F4390" s="9">
        <v>0</v>
      </c>
      <c r="G4390" s="9">
        <v>11397</v>
      </c>
      <c r="H4390" s="9" t="s">
        <v>5384</v>
      </c>
      <c r="I4390" s="9" t="s">
        <v>7455</v>
      </c>
      <c r="J4390" s="9">
        <v>146</v>
      </c>
      <c r="K4390" s="9" t="s">
        <v>7505</v>
      </c>
      <c r="L4390" s="9" t="s">
        <v>7510</v>
      </c>
      <c r="M4390" s="9">
        <v>740.27</v>
      </c>
      <c r="N4390" s="9"/>
      <c r="O4390" s="9">
        <v>1</v>
      </c>
      <c r="P4390" s="9"/>
      <c r="Q4390" s="9">
        <v>559</v>
      </c>
      <c r="R4390" s="9">
        <v>5</v>
      </c>
    </row>
    <row r="4391" spans="1:18" x14ac:dyDescent="0.3">
      <c r="A4391" s="9">
        <v>1214</v>
      </c>
      <c r="B4391" s="9" t="s">
        <v>4407</v>
      </c>
      <c r="C4391" s="9">
        <v>35</v>
      </c>
      <c r="D4391" s="9" t="s">
        <v>5020</v>
      </c>
      <c r="E4391" s="9" t="s">
        <v>7325</v>
      </c>
      <c r="F4391" s="9">
        <v>1</v>
      </c>
      <c r="G4391" s="9">
        <v>10153</v>
      </c>
      <c r="H4391" s="9" t="s">
        <v>7325</v>
      </c>
      <c r="I4391" s="9" t="s">
        <v>7456</v>
      </c>
      <c r="J4391" s="9">
        <v>101</v>
      </c>
      <c r="K4391" s="9" t="s">
        <v>7478</v>
      </c>
      <c r="L4391" s="9" t="s">
        <v>7508</v>
      </c>
      <c r="M4391" s="9">
        <v>988.24</v>
      </c>
      <c r="N4391" s="9">
        <v>582.30999999999995</v>
      </c>
      <c r="O4391" s="9">
        <v>3</v>
      </c>
      <c r="P4391" s="9"/>
      <c r="Q4391" s="9">
        <v>406</v>
      </c>
      <c r="R4391" s="9">
        <v>3</v>
      </c>
    </row>
    <row r="4392" spans="1:18" x14ac:dyDescent="0.3">
      <c r="A4392" s="9">
        <v>1214</v>
      </c>
      <c r="B4392" s="9" t="s">
        <v>4408</v>
      </c>
      <c r="C4392" s="9">
        <v>45</v>
      </c>
      <c r="D4392" s="9" t="s">
        <v>5018</v>
      </c>
      <c r="E4392" s="9" t="s">
        <v>6613</v>
      </c>
      <c r="F4392" s="9">
        <v>1</v>
      </c>
      <c r="G4392" s="9">
        <v>10919</v>
      </c>
      <c r="H4392" s="9" t="s">
        <v>6613</v>
      </c>
      <c r="I4392" s="9" t="s">
        <v>7455</v>
      </c>
      <c r="J4392" s="9">
        <v>132</v>
      </c>
      <c r="K4392" s="9" t="s">
        <v>7506</v>
      </c>
      <c r="L4392" s="9" t="s">
        <v>7509</v>
      </c>
      <c r="M4392" s="9">
        <v>130.59</v>
      </c>
      <c r="N4392" s="9">
        <v>91</v>
      </c>
      <c r="O4392" s="9">
        <v>5</v>
      </c>
      <c r="P4392" s="9"/>
      <c r="Q4392" s="9">
        <v>406</v>
      </c>
      <c r="R4392" s="9">
        <v>3</v>
      </c>
    </row>
    <row r="4393" spans="1:18" x14ac:dyDescent="0.3">
      <c r="A4393" s="9">
        <v>2426</v>
      </c>
      <c r="B4393" s="9" t="s">
        <v>4409</v>
      </c>
      <c r="C4393" s="9">
        <v>16</v>
      </c>
      <c r="D4393" s="9" t="s">
        <v>5018</v>
      </c>
      <c r="E4393" s="9" t="s">
        <v>6780</v>
      </c>
      <c r="F4393" s="9">
        <v>0</v>
      </c>
      <c r="G4393" s="9">
        <v>11446</v>
      </c>
      <c r="H4393" s="9" t="s">
        <v>6780</v>
      </c>
      <c r="I4393" s="9" t="s">
        <v>7456</v>
      </c>
      <c r="J4393" s="9">
        <v>125</v>
      </c>
      <c r="K4393" s="9" t="s">
        <v>7479</v>
      </c>
      <c r="L4393" s="9" t="s">
        <v>7509</v>
      </c>
      <c r="M4393" s="9">
        <v>1089.6500000000001</v>
      </c>
      <c r="N4393" s="9">
        <v>449.32</v>
      </c>
      <c r="O4393" s="9">
        <v>2</v>
      </c>
      <c r="P4393" s="9"/>
      <c r="Q4393" s="9">
        <v>408</v>
      </c>
      <c r="R4393" s="9">
        <v>4</v>
      </c>
    </row>
    <row r="4394" spans="1:18" x14ac:dyDescent="0.3">
      <c r="A4394" s="9">
        <v>1127</v>
      </c>
      <c r="B4394" s="9" t="s">
        <v>4410</v>
      </c>
      <c r="C4394" s="9">
        <v>40</v>
      </c>
      <c r="D4394" s="9" t="s">
        <v>5021</v>
      </c>
      <c r="E4394" s="9" t="s">
        <v>5254</v>
      </c>
      <c r="F4394" s="9">
        <v>1</v>
      </c>
      <c r="G4394" s="9">
        <v>10951</v>
      </c>
      <c r="H4394" s="9" t="s">
        <v>5254</v>
      </c>
      <c r="I4394" s="9" t="s">
        <v>7457</v>
      </c>
      <c r="J4394" s="9">
        <v>141</v>
      </c>
      <c r="K4394" s="9" t="s">
        <v>7490</v>
      </c>
      <c r="L4394" s="9" t="s">
        <v>7510</v>
      </c>
      <c r="M4394" s="9">
        <v>194.81</v>
      </c>
      <c r="N4394" s="9">
        <v>87.79</v>
      </c>
      <c r="O4394" s="9">
        <v>2</v>
      </c>
      <c r="P4394" s="9"/>
      <c r="Q4394" s="9">
        <v>740</v>
      </c>
      <c r="R4394" s="9">
        <v>5</v>
      </c>
    </row>
    <row r="4395" spans="1:18" x14ac:dyDescent="0.3">
      <c r="A4395" s="9">
        <v>1759</v>
      </c>
      <c r="B4395" s="9" t="s">
        <v>4411</v>
      </c>
      <c r="C4395" s="9">
        <v>33</v>
      </c>
      <c r="D4395" s="9" t="s">
        <v>5018</v>
      </c>
      <c r="E4395" s="9" t="s">
        <v>6307</v>
      </c>
      <c r="F4395" s="9">
        <v>1</v>
      </c>
      <c r="G4395" s="9">
        <v>12853</v>
      </c>
      <c r="H4395" s="9" t="s">
        <v>6307</v>
      </c>
      <c r="I4395" s="9" t="s">
        <v>7456</v>
      </c>
      <c r="J4395" s="9">
        <v>117</v>
      </c>
      <c r="K4395" s="9" t="s">
        <v>7483</v>
      </c>
      <c r="L4395" s="9" t="s">
        <v>7510</v>
      </c>
      <c r="M4395" s="9">
        <v>253.41</v>
      </c>
      <c r="N4395" s="9"/>
      <c r="O4395" s="9">
        <v>4</v>
      </c>
      <c r="P4395" s="9">
        <v>0.05</v>
      </c>
      <c r="Q4395" s="9">
        <v>1110</v>
      </c>
      <c r="R4395" s="9">
        <v>1</v>
      </c>
    </row>
    <row r="4396" spans="1:18" x14ac:dyDescent="0.3">
      <c r="A4396" s="9">
        <v>1403</v>
      </c>
      <c r="B4396" s="9" t="s">
        <v>4412</v>
      </c>
      <c r="C4396" s="9">
        <v>60</v>
      </c>
      <c r="D4396" s="9" t="s">
        <v>5018</v>
      </c>
      <c r="E4396" s="9" t="s">
        <v>7326</v>
      </c>
      <c r="F4396" s="9">
        <v>1</v>
      </c>
      <c r="G4396" s="9">
        <v>11389</v>
      </c>
      <c r="H4396" s="9" t="s">
        <v>7326</v>
      </c>
      <c r="I4396" s="9" t="s">
        <v>7457</v>
      </c>
      <c r="J4396" s="9">
        <v>114</v>
      </c>
      <c r="K4396" s="9" t="s">
        <v>7463</v>
      </c>
      <c r="L4396" s="9" t="s">
        <v>7507</v>
      </c>
      <c r="M4396" s="9">
        <v>281.55</v>
      </c>
      <c r="N4396" s="9">
        <v>150.38</v>
      </c>
      <c r="O4396" s="9">
        <v>3</v>
      </c>
      <c r="P4396" s="9"/>
      <c r="Q4396" s="9">
        <v>1302</v>
      </c>
      <c r="R4396" s="9">
        <v>5</v>
      </c>
    </row>
    <row r="4397" spans="1:18" x14ac:dyDescent="0.3">
      <c r="A4397" s="9">
        <v>2052</v>
      </c>
      <c r="B4397" s="9" t="s">
        <v>4413</v>
      </c>
      <c r="C4397" s="9">
        <v>11</v>
      </c>
      <c r="D4397" s="9" t="s">
        <v>5019</v>
      </c>
      <c r="E4397" s="9" t="s">
        <v>5715</v>
      </c>
      <c r="F4397" s="9">
        <v>1</v>
      </c>
      <c r="G4397" s="9">
        <v>11717</v>
      </c>
      <c r="H4397" s="9" t="s">
        <v>5715</v>
      </c>
      <c r="I4397" s="9" t="s">
        <v>7456</v>
      </c>
      <c r="J4397" s="9">
        <v>145</v>
      </c>
      <c r="K4397" s="9" t="s">
        <v>7470</v>
      </c>
      <c r="L4397" s="9" t="s">
        <v>7507</v>
      </c>
      <c r="M4397" s="9">
        <v>1396.89</v>
      </c>
      <c r="N4397" s="9">
        <v>576.11</v>
      </c>
      <c r="O4397" s="9">
        <v>5</v>
      </c>
      <c r="P4397" s="9"/>
      <c r="Q4397" s="9">
        <v>715</v>
      </c>
      <c r="R4397" s="9">
        <v>2</v>
      </c>
    </row>
    <row r="4398" spans="1:18" x14ac:dyDescent="0.3">
      <c r="A4398" s="9">
        <v>1337</v>
      </c>
      <c r="B4398" s="9" t="s">
        <v>4414</v>
      </c>
      <c r="C4398" s="9">
        <v>54</v>
      </c>
      <c r="D4398" s="9" t="s">
        <v>5019</v>
      </c>
      <c r="E4398" s="9" t="s">
        <v>6668</v>
      </c>
      <c r="F4398" s="9">
        <v>0</v>
      </c>
      <c r="G4398" s="9">
        <v>10146</v>
      </c>
      <c r="H4398" s="9" t="s">
        <v>6668</v>
      </c>
      <c r="I4398" s="9" t="s">
        <v>7457</v>
      </c>
      <c r="J4398" s="9">
        <v>113</v>
      </c>
      <c r="K4398" s="9" t="s">
        <v>7460</v>
      </c>
      <c r="L4398" s="9" t="s">
        <v>7508</v>
      </c>
      <c r="M4398" s="9">
        <v>1040.69</v>
      </c>
      <c r="N4398" s="9">
        <v>565.36</v>
      </c>
      <c r="O4398" s="9">
        <v>3</v>
      </c>
      <c r="P4398" s="9"/>
      <c r="Q4398" s="9">
        <v>352</v>
      </c>
      <c r="R4398" s="9">
        <v>8</v>
      </c>
    </row>
    <row r="4399" spans="1:18" x14ac:dyDescent="0.3">
      <c r="A4399" s="9">
        <v>1830</v>
      </c>
      <c r="B4399" s="9" t="s">
        <v>4415</v>
      </c>
      <c r="C4399" s="9">
        <v>61</v>
      </c>
      <c r="D4399" s="9" t="s">
        <v>5023</v>
      </c>
      <c r="E4399" s="9" t="s">
        <v>7327</v>
      </c>
      <c r="F4399" s="9">
        <v>0</v>
      </c>
      <c r="G4399" s="9">
        <v>13805</v>
      </c>
      <c r="H4399" s="9" t="s">
        <v>7327</v>
      </c>
      <c r="I4399" s="9" t="s">
        <v>7457</v>
      </c>
      <c r="J4399" s="9">
        <v>138</v>
      </c>
      <c r="K4399" s="9" t="s">
        <v>7464</v>
      </c>
      <c r="L4399" s="9" t="s">
        <v>7508</v>
      </c>
      <c r="M4399" s="9">
        <v>1000.37</v>
      </c>
      <c r="N4399" s="9">
        <v>678.93</v>
      </c>
      <c r="O4399" s="9">
        <v>4</v>
      </c>
      <c r="P4399" s="9"/>
      <c r="Q4399" s="9">
        <v>337</v>
      </c>
      <c r="R4399" s="9">
        <v>5</v>
      </c>
    </row>
    <row r="4400" spans="1:18" x14ac:dyDescent="0.3">
      <c r="A4400" s="9">
        <v>1713</v>
      </c>
      <c r="B4400" s="9" t="s">
        <v>4416</v>
      </c>
      <c r="C4400" s="9">
        <v>12</v>
      </c>
      <c r="D4400" s="9" t="s">
        <v>5021</v>
      </c>
      <c r="E4400" s="9" t="s">
        <v>7328</v>
      </c>
      <c r="F4400" s="9">
        <v>0</v>
      </c>
      <c r="G4400" s="9">
        <v>11817</v>
      </c>
      <c r="H4400" s="9" t="s">
        <v>7328</v>
      </c>
      <c r="I4400" s="9" t="s">
        <v>7457</v>
      </c>
      <c r="J4400" s="9">
        <v>139</v>
      </c>
      <c r="K4400" s="9" t="s">
        <v>7486</v>
      </c>
      <c r="L4400" s="9" t="s">
        <v>7510</v>
      </c>
      <c r="M4400" s="9">
        <v>855.47</v>
      </c>
      <c r="N4400" s="9">
        <v>345.16</v>
      </c>
      <c r="O4400" s="9">
        <v>4</v>
      </c>
      <c r="P4400" s="9">
        <v>0.05</v>
      </c>
      <c r="Q4400" s="9">
        <v>522</v>
      </c>
      <c r="R4400" s="9">
        <v>8</v>
      </c>
    </row>
    <row r="4401" spans="1:18" x14ac:dyDescent="0.3">
      <c r="A4401" s="9">
        <v>1360</v>
      </c>
      <c r="B4401" s="9" t="s">
        <v>4417</v>
      </c>
      <c r="C4401" s="9">
        <v>14</v>
      </c>
      <c r="D4401" s="9" t="s">
        <v>5019</v>
      </c>
      <c r="E4401" s="9" t="s">
        <v>7196</v>
      </c>
      <c r="F4401" s="9">
        <v>1</v>
      </c>
      <c r="G4401" s="9">
        <v>13198</v>
      </c>
      <c r="H4401" s="9" t="s">
        <v>7196</v>
      </c>
      <c r="I4401" s="9" t="s">
        <v>7457</v>
      </c>
      <c r="J4401" s="9">
        <v>102</v>
      </c>
      <c r="K4401" s="9" t="s">
        <v>7494</v>
      </c>
      <c r="L4401" s="9" t="s">
        <v>7508</v>
      </c>
      <c r="M4401" s="9">
        <v>474.57</v>
      </c>
      <c r="N4401" s="9">
        <v>241.78</v>
      </c>
      <c r="O4401" s="9">
        <v>3</v>
      </c>
      <c r="P4401" s="9">
        <v>0.05</v>
      </c>
      <c r="Q4401" s="9">
        <v>809</v>
      </c>
      <c r="R4401" s="9">
        <v>4</v>
      </c>
    </row>
    <row r="4402" spans="1:18" x14ac:dyDescent="0.3">
      <c r="A4402" s="9">
        <v>1568</v>
      </c>
      <c r="B4402" s="9" t="s">
        <v>4418</v>
      </c>
      <c r="C4402" s="9">
        <v>66</v>
      </c>
      <c r="D4402" s="9" t="s">
        <v>5021</v>
      </c>
      <c r="E4402" s="9" t="s">
        <v>5234</v>
      </c>
      <c r="F4402" s="9">
        <v>0</v>
      </c>
      <c r="G4402" s="9">
        <v>13379</v>
      </c>
      <c r="H4402" s="9" t="s">
        <v>5234</v>
      </c>
      <c r="I4402" s="9" t="s">
        <v>7457</v>
      </c>
      <c r="J4402" s="9">
        <v>132</v>
      </c>
      <c r="K4402" s="9" t="s">
        <v>7506</v>
      </c>
      <c r="L4402" s="9" t="s">
        <v>7507</v>
      </c>
      <c r="M4402" s="9">
        <v>950.29</v>
      </c>
      <c r="N4402" s="9">
        <v>597.04</v>
      </c>
      <c r="O4402" s="9">
        <v>3</v>
      </c>
      <c r="P4402" s="9"/>
      <c r="Q4402" s="9">
        <v>930</v>
      </c>
      <c r="R4402" s="9">
        <v>3</v>
      </c>
    </row>
    <row r="4403" spans="1:18" x14ac:dyDescent="0.3">
      <c r="A4403" s="9">
        <v>2415</v>
      </c>
      <c r="B4403" s="9" t="s">
        <v>4419</v>
      </c>
      <c r="C4403" s="9">
        <v>26</v>
      </c>
      <c r="D4403" s="9" t="s">
        <v>5021</v>
      </c>
      <c r="E4403" s="9" t="s">
        <v>7239</v>
      </c>
      <c r="F4403" s="9">
        <v>0</v>
      </c>
      <c r="G4403" s="9">
        <v>10714</v>
      </c>
      <c r="H4403" s="9" t="s">
        <v>7239</v>
      </c>
      <c r="I4403" s="9" t="s">
        <v>7456</v>
      </c>
      <c r="J4403" s="9">
        <v>132</v>
      </c>
      <c r="K4403" s="9" t="s">
        <v>7506</v>
      </c>
      <c r="L4403" s="9" t="s">
        <v>7510</v>
      </c>
      <c r="M4403" s="9">
        <v>644.72</v>
      </c>
      <c r="N4403" s="9">
        <v>287.77</v>
      </c>
      <c r="O4403" s="9">
        <v>3</v>
      </c>
      <c r="P4403" s="9"/>
      <c r="Q4403" s="9">
        <v>327</v>
      </c>
      <c r="R4403" s="9">
        <v>6</v>
      </c>
    </row>
    <row r="4404" spans="1:18" x14ac:dyDescent="0.3">
      <c r="A4404" s="9">
        <v>1217</v>
      </c>
      <c r="B4404" s="9" t="s">
        <v>4420</v>
      </c>
      <c r="C4404" s="9">
        <v>86</v>
      </c>
      <c r="D4404" s="9" t="s">
        <v>5020</v>
      </c>
      <c r="E4404" s="9" t="s">
        <v>6325</v>
      </c>
      <c r="F4404" s="9">
        <v>0</v>
      </c>
      <c r="G4404" s="9">
        <v>13189</v>
      </c>
      <c r="H4404" s="9" t="s">
        <v>6325</v>
      </c>
      <c r="I4404" s="9" t="s">
        <v>7456</v>
      </c>
      <c r="J4404" s="9">
        <v>140</v>
      </c>
      <c r="K4404" s="9" t="s">
        <v>7468</v>
      </c>
      <c r="L4404" s="9" t="s">
        <v>7509</v>
      </c>
      <c r="M4404" s="9">
        <v>260.85000000000002</v>
      </c>
      <c r="N4404" s="9">
        <v>110.41</v>
      </c>
      <c r="O4404" s="9">
        <v>1</v>
      </c>
      <c r="P4404" s="9"/>
      <c r="Q4404" s="9">
        <v>483</v>
      </c>
      <c r="R4404" s="9">
        <v>5</v>
      </c>
    </row>
    <row r="4405" spans="1:18" x14ac:dyDescent="0.3">
      <c r="A4405" s="9">
        <v>1201</v>
      </c>
      <c r="B4405" s="9" t="s">
        <v>4421</v>
      </c>
      <c r="C4405" s="9">
        <v>12</v>
      </c>
      <c r="D4405" s="9" t="s">
        <v>5022</v>
      </c>
      <c r="E4405" s="9" t="s">
        <v>5307</v>
      </c>
      <c r="F4405" s="9">
        <v>0</v>
      </c>
      <c r="G4405" s="9">
        <v>11596</v>
      </c>
      <c r="H4405" s="9" t="s">
        <v>5307</v>
      </c>
      <c r="I4405" s="9" t="s">
        <v>7456</v>
      </c>
      <c r="J4405" s="9">
        <v>106</v>
      </c>
      <c r="K4405" s="9" t="s">
        <v>7477</v>
      </c>
      <c r="L4405" s="9" t="s">
        <v>7510</v>
      </c>
      <c r="M4405" s="9">
        <v>1049.92</v>
      </c>
      <c r="N4405" s="9">
        <v>618.65</v>
      </c>
      <c r="O4405" s="9">
        <v>4</v>
      </c>
      <c r="P4405" s="9"/>
      <c r="Q4405" s="9">
        <v>765</v>
      </c>
      <c r="R4405" s="9">
        <v>5</v>
      </c>
    </row>
    <row r="4406" spans="1:18" x14ac:dyDescent="0.3">
      <c r="A4406" s="9">
        <v>1016</v>
      </c>
      <c r="B4406" s="9" t="s">
        <v>4422</v>
      </c>
      <c r="C4406" s="9">
        <v>42</v>
      </c>
      <c r="D4406" s="9" t="s">
        <v>5022</v>
      </c>
      <c r="E4406" s="9" t="s">
        <v>6275</v>
      </c>
      <c r="F4406" s="9">
        <v>1</v>
      </c>
      <c r="G4406" s="9">
        <v>12278</v>
      </c>
      <c r="H4406" s="9" t="s">
        <v>6275</v>
      </c>
      <c r="I4406" s="9" t="s">
        <v>7455</v>
      </c>
      <c r="J4406" s="9">
        <v>125</v>
      </c>
      <c r="K4406" s="9" t="s">
        <v>7479</v>
      </c>
      <c r="L4406" s="9" t="s">
        <v>7508</v>
      </c>
      <c r="M4406" s="9">
        <v>237.89</v>
      </c>
      <c r="N4406" s="9">
        <v>95.87</v>
      </c>
      <c r="O4406" s="9">
        <v>2</v>
      </c>
      <c r="P4406" s="9">
        <v>0.05</v>
      </c>
      <c r="Q4406" s="9">
        <v>683</v>
      </c>
      <c r="R4406" s="9">
        <v>6</v>
      </c>
    </row>
    <row r="4407" spans="1:18" x14ac:dyDescent="0.3">
      <c r="A4407" s="9">
        <v>1321</v>
      </c>
      <c r="B4407" s="9" t="s">
        <v>4423</v>
      </c>
      <c r="C4407" s="9">
        <v>39</v>
      </c>
      <c r="D4407" s="9" t="s">
        <v>5022</v>
      </c>
      <c r="E4407" s="9" t="s">
        <v>7329</v>
      </c>
      <c r="F4407" s="9">
        <v>0</v>
      </c>
      <c r="G4407" s="9">
        <v>12498</v>
      </c>
      <c r="H4407" s="9" t="s">
        <v>7329</v>
      </c>
      <c r="I4407" s="9" t="s">
        <v>7457</v>
      </c>
      <c r="J4407" s="9">
        <v>103</v>
      </c>
      <c r="K4407" s="9" t="s">
        <v>7472</v>
      </c>
      <c r="L4407" s="9" t="s">
        <v>7507</v>
      </c>
      <c r="M4407" s="9">
        <v>326.47000000000003</v>
      </c>
      <c r="N4407" s="9">
        <v>209.11</v>
      </c>
      <c r="O4407" s="9">
        <v>1</v>
      </c>
      <c r="P4407" s="9"/>
      <c r="Q4407" s="9">
        <v>665</v>
      </c>
      <c r="R4407" s="9">
        <v>3</v>
      </c>
    </row>
    <row r="4408" spans="1:18" x14ac:dyDescent="0.3">
      <c r="A4408" s="9">
        <v>1517</v>
      </c>
      <c r="B4408" s="9" t="s">
        <v>4424</v>
      </c>
      <c r="C4408" s="9">
        <v>36</v>
      </c>
      <c r="D4408" s="9" t="s">
        <v>5021</v>
      </c>
      <c r="E4408" s="9" t="s">
        <v>5077</v>
      </c>
      <c r="F4408" s="9">
        <v>0</v>
      </c>
      <c r="G4408" s="9">
        <v>11523</v>
      </c>
      <c r="H4408" s="9" t="s">
        <v>5077</v>
      </c>
      <c r="I4408" s="9" t="s">
        <v>7455</v>
      </c>
      <c r="J4408" s="9">
        <v>118</v>
      </c>
      <c r="K4408" s="9" t="s">
        <v>7501</v>
      </c>
      <c r="L4408" s="9" t="s">
        <v>7507</v>
      </c>
      <c r="M4408" s="9">
        <v>1235.6600000000001</v>
      </c>
      <c r="N4408" s="9">
        <v>519.04999999999995</v>
      </c>
      <c r="O4408" s="9">
        <v>5</v>
      </c>
      <c r="P4408" s="9"/>
      <c r="Q4408" s="9">
        <v>970</v>
      </c>
      <c r="R4408" s="9">
        <v>4</v>
      </c>
    </row>
    <row r="4409" spans="1:18" x14ac:dyDescent="0.3">
      <c r="A4409" s="9">
        <v>2348</v>
      </c>
      <c r="B4409" s="9" t="s">
        <v>4425</v>
      </c>
      <c r="C4409" s="9">
        <v>46</v>
      </c>
      <c r="D4409" s="9" t="s">
        <v>5020</v>
      </c>
      <c r="E4409" s="9" t="s">
        <v>5485</v>
      </c>
      <c r="F4409" s="9">
        <v>1</v>
      </c>
      <c r="G4409" s="9">
        <v>13733</v>
      </c>
      <c r="H4409" s="9" t="s">
        <v>5485</v>
      </c>
      <c r="I4409" s="9" t="s">
        <v>7457</v>
      </c>
      <c r="J4409" s="9">
        <v>138</v>
      </c>
      <c r="K4409" s="9" t="s">
        <v>7464</v>
      </c>
      <c r="L4409" s="9" t="s">
        <v>7509</v>
      </c>
      <c r="M4409" s="9">
        <v>1007.17</v>
      </c>
      <c r="N4409" s="9">
        <v>561.29999999999995</v>
      </c>
      <c r="O4409" s="9">
        <v>2</v>
      </c>
      <c r="P4409" s="9"/>
      <c r="Q4409" s="9">
        <v>729</v>
      </c>
      <c r="R4409" s="9">
        <v>4</v>
      </c>
    </row>
    <row r="4410" spans="1:18" x14ac:dyDescent="0.3">
      <c r="A4410" s="9">
        <v>2435</v>
      </c>
      <c r="B4410" s="9" t="s">
        <v>4426</v>
      </c>
      <c r="C4410" s="9">
        <v>47</v>
      </c>
      <c r="D4410" s="9" t="s">
        <v>5023</v>
      </c>
      <c r="E4410" s="9" t="s">
        <v>5658</v>
      </c>
      <c r="F4410" s="9">
        <v>0</v>
      </c>
      <c r="G4410" s="9">
        <v>13216</v>
      </c>
      <c r="H4410" s="9" t="s">
        <v>5658</v>
      </c>
      <c r="I4410" s="9" t="s">
        <v>7457</v>
      </c>
      <c r="J4410" s="9">
        <v>143</v>
      </c>
      <c r="K4410" s="9" t="s">
        <v>7475</v>
      </c>
      <c r="L4410" s="9" t="s">
        <v>7509</v>
      </c>
      <c r="M4410" s="9">
        <v>964.94</v>
      </c>
      <c r="N4410" s="9">
        <v>600.23</v>
      </c>
      <c r="O4410" s="9">
        <v>2</v>
      </c>
      <c r="P4410" s="9">
        <v>0.2</v>
      </c>
      <c r="Q4410" s="9">
        <v>709</v>
      </c>
      <c r="R4410" s="9">
        <v>3</v>
      </c>
    </row>
    <row r="4411" spans="1:18" x14ac:dyDescent="0.3">
      <c r="A4411" s="9">
        <v>2341</v>
      </c>
      <c r="B4411" s="9" t="s">
        <v>4427</v>
      </c>
      <c r="C4411" s="9">
        <v>37</v>
      </c>
      <c r="D4411" s="9" t="s">
        <v>5023</v>
      </c>
      <c r="E4411" s="9" t="s">
        <v>5720</v>
      </c>
      <c r="F4411" s="9">
        <v>0</v>
      </c>
      <c r="G4411" s="9">
        <v>10906</v>
      </c>
      <c r="H4411" s="9" t="s">
        <v>5720</v>
      </c>
      <c r="I4411" s="9" t="s">
        <v>7456</v>
      </c>
      <c r="J4411" s="9">
        <v>103</v>
      </c>
      <c r="K4411" s="9" t="s">
        <v>7472</v>
      </c>
      <c r="L4411" s="9" t="s">
        <v>7510</v>
      </c>
      <c r="M4411" s="9">
        <v>656.39</v>
      </c>
      <c r="N4411" s="9">
        <v>310.20999999999998</v>
      </c>
      <c r="O4411" s="9">
        <v>2</v>
      </c>
      <c r="P4411" s="9">
        <v>0.2</v>
      </c>
      <c r="Q4411" s="9">
        <v>627</v>
      </c>
      <c r="R4411" s="9">
        <v>7</v>
      </c>
    </row>
    <row r="4412" spans="1:18" x14ac:dyDescent="0.3">
      <c r="A4412" s="9">
        <v>1680</v>
      </c>
      <c r="B4412" s="9" t="s">
        <v>4428</v>
      </c>
      <c r="C4412" s="9">
        <v>-10</v>
      </c>
      <c r="D4412" s="9" t="s">
        <v>5022</v>
      </c>
      <c r="E4412" s="9" t="s">
        <v>7330</v>
      </c>
      <c r="F4412" s="9">
        <v>0</v>
      </c>
      <c r="G4412" s="9">
        <v>11646</v>
      </c>
      <c r="H4412" s="9" t="s">
        <v>7330</v>
      </c>
      <c r="I4412" s="9" t="s">
        <v>7455</v>
      </c>
      <c r="J4412" s="9">
        <v>148</v>
      </c>
      <c r="K4412" s="9" t="s">
        <v>7491</v>
      </c>
      <c r="L4412" s="9" t="s">
        <v>7507</v>
      </c>
      <c r="M4412" s="9">
        <v>624.61</v>
      </c>
      <c r="N4412" s="9">
        <v>269.25</v>
      </c>
      <c r="O4412" s="9">
        <v>4</v>
      </c>
      <c r="P4412" s="9">
        <v>0.2</v>
      </c>
      <c r="Q4412" s="9">
        <v>665</v>
      </c>
      <c r="R4412" s="9">
        <v>3</v>
      </c>
    </row>
    <row r="4413" spans="1:18" x14ac:dyDescent="0.3">
      <c r="A4413" s="9">
        <v>2105</v>
      </c>
      <c r="B4413" s="9" t="s">
        <v>4429</v>
      </c>
      <c r="C4413" s="9">
        <v>55</v>
      </c>
      <c r="D4413" s="9" t="s">
        <v>5023</v>
      </c>
      <c r="E4413" s="9" t="s">
        <v>7067</v>
      </c>
      <c r="F4413" s="9">
        <v>1</v>
      </c>
      <c r="G4413" s="9">
        <v>13750</v>
      </c>
      <c r="H4413" s="9" t="s">
        <v>7067</v>
      </c>
      <c r="I4413" s="9" t="s">
        <v>7457</v>
      </c>
      <c r="J4413" s="9">
        <v>105</v>
      </c>
      <c r="K4413" s="9" t="s">
        <v>7461</v>
      </c>
      <c r="L4413" s="9" t="s">
        <v>7509</v>
      </c>
      <c r="M4413" s="9">
        <v>1050.8800000000001</v>
      </c>
      <c r="N4413" s="9">
        <v>475.72</v>
      </c>
      <c r="O4413" s="9">
        <v>5</v>
      </c>
      <c r="P4413" s="9">
        <v>0.05</v>
      </c>
      <c r="Q4413" s="9">
        <v>846</v>
      </c>
      <c r="R4413" s="9">
        <v>3</v>
      </c>
    </row>
    <row r="4414" spans="1:18" x14ac:dyDescent="0.3">
      <c r="A4414" s="9">
        <v>2497</v>
      </c>
      <c r="B4414" s="9" t="s">
        <v>4430</v>
      </c>
      <c r="C4414" s="9">
        <v>49</v>
      </c>
      <c r="D4414" s="9" t="s">
        <v>5020</v>
      </c>
      <c r="E4414" s="9" t="s">
        <v>6302</v>
      </c>
      <c r="F4414" s="9">
        <v>0</v>
      </c>
      <c r="G4414" s="9">
        <v>11724</v>
      </c>
      <c r="H4414" s="9" t="s">
        <v>6302</v>
      </c>
      <c r="I4414" s="9" t="s">
        <v>7456</v>
      </c>
      <c r="J4414" s="9">
        <v>124</v>
      </c>
      <c r="K4414" s="9" t="s">
        <v>7497</v>
      </c>
      <c r="L4414" s="9" t="s">
        <v>7509</v>
      </c>
      <c r="M4414" s="9">
        <v>1123.01</v>
      </c>
      <c r="N4414" s="9">
        <v>737.15</v>
      </c>
      <c r="O4414" s="9">
        <v>1</v>
      </c>
      <c r="P4414" s="9">
        <v>0.05</v>
      </c>
      <c r="Q4414" s="9">
        <v>644</v>
      </c>
      <c r="R4414" s="9">
        <v>5</v>
      </c>
    </row>
    <row r="4415" spans="1:18" x14ac:dyDescent="0.3">
      <c r="A4415" s="9">
        <v>2491</v>
      </c>
      <c r="B4415" s="9" t="s">
        <v>4431</v>
      </c>
      <c r="C4415" s="9">
        <v>41</v>
      </c>
      <c r="D4415" s="9" t="s">
        <v>5022</v>
      </c>
      <c r="E4415" s="9" t="s">
        <v>6673</v>
      </c>
      <c r="F4415" s="9">
        <v>0</v>
      </c>
      <c r="G4415" s="9">
        <v>12030</v>
      </c>
      <c r="H4415" s="9" t="s">
        <v>6673</v>
      </c>
      <c r="I4415" s="9" t="s">
        <v>7455</v>
      </c>
      <c r="J4415" s="9">
        <v>134</v>
      </c>
      <c r="K4415" s="9" t="s">
        <v>7482</v>
      </c>
      <c r="L4415" s="9" t="s">
        <v>7510</v>
      </c>
      <c r="M4415" s="9">
        <v>789.81</v>
      </c>
      <c r="N4415" s="9">
        <v>483.15</v>
      </c>
      <c r="O4415" s="9">
        <v>5</v>
      </c>
      <c r="P4415" s="9">
        <v>0.05</v>
      </c>
      <c r="Q4415" s="9">
        <v>494</v>
      </c>
      <c r="R4415" s="9">
        <v>1</v>
      </c>
    </row>
    <row r="4416" spans="1:18" x14ac:dyDescent="0.3">
      <c r="A4416" s="9">
        <v>1424</v>
      </c>
      <c r="B4416" s="9" t="s">
        <v>4432</v>
      </c>
      <c r="C4416" s="9">
        <v>48</v>
      </c>
      <c r="D4416" s="9" t="s">
        <v>5020</v>
      </c>
      <c r="E4416" s="9" t="s">
        <v>7331</v>
      </c>
      <c r="F4416" s="9">
        <v>0</v>
      </c>
      <c r="G4416" s="9">
        <v>13120</v>
      </c>
      <c r="H4416" s="9" t="s">
        <v>7331</v>
      </c>
      <c r="I4416" s="9" t="s">
        <v>7455</v>
      </c>
      <c r="J4416" s="9">
        <v>147</v>
      </c>
      <c r="K4416" s="9" t="s">
        <v>7474</v>
      </c>
      <c r="L4416" s="9" t="s">
        <v>7510</v>
      </c>
      <c r="M4416" s="9">
        <v>1455.44</v>
      </c>
      <c r="N4416" s="9"/>
      <c r="O4416" s="9">
        <v>1</v>
      </c>
      <c r="P4416" s="9">
        <v>0.1</v>
      </c>
      <c r="Q4416" s="9">
        <v>420</v>
      </c>
      <c r="R4416" s="9">
        <v>7</v>
      </c>
    </row>
    <row r="4417" spans="1:18" x14ac:dyDescent="0.3">
      <c r="A4417" s="9">
        <v>2227</v>
      </c>
      <c r="B4417" s="9" t="s">
        <v>4433</v>
      </c>
      <c r="C4417" s="9">
        <v>51</v>
      </c>
      <c r="D4417" s="9" t="s">
        <v>5023</v>
      </c>
      <c r="E4417" s="9" t="s">
        <v>7332</v>
      </c>
      <c r="F4417" s="9">
        <v>0</v>
      </c>
      <c r="G4417" s="9">
        <v>12154</v>
      </c>
      <c r="H4417" s="9" t="s">
        <v>7332</v>
      </c>
      <c r="I4417" s="9" t="s">
        <v>7457</v>
      </c>
      <c r="J4417" s="9">
        <v>148</v>
      </c>
      <c r="K4417" s="9" t="s">
        <v>7491</v>
      </c>
      <c r="L4417" s="9" t="s">
        <v>7507</v>
      </c>
      <c r="M4417" s="9">
        <v>1435.76</v>
      </c>
      <c r="N4417" s="9">
        <v>882.76</v>
      </c>
      <c r="O4417" s="9">
        <v>4</v>
      </c>
      <c r="P4417" s="9">
        <v>0.2</v>
      </c>
      <c r="Q4417" s="9">
        <v>568</v>
      </c>
      <c r="R4417" s="9">
        <v>5</v>
      </c>
    </row>
    <row r="4418" spans="1:18" x14ac:dyDescent="0.3">
      <c r="A4418" s="9">
        <v>2018</v>
      </c>
      <c r="B4418" s="9" t="s">
        <v>4434</v>
      </c>
      <c r="C4418" s="9">
        <v>28</v>
      </c>
      <c r="D4418" s="9" t="s">
        <v>5022</v>
      </c>
      <c r="E4418" s="9" t="s">
        <v>7333</v>
      </c>
      <c r="F4418" s="9">
        <v>1</v>
      </c>
      <c r="G4418" s="9">
        <v>12140</v>
      </c>
      <c r="H4418" s="9" t="s">
        <v>7333</v>
      </c>
      <c r="I4418" s="9" t="s">
        <v>7457</v>
      </c>
      <c r="J4418" s="9">
        <v>139</v>
      </c>
      <c r="K4418" s="9" t="s">
        <v>7486</v>
      </c>
      <c r="L4418" s="9" t="s">
        <v>7508</v>
      </c>
      <c r="M4418" s="9">
        <v>648.02</v>
      </c>
      <c r="N4418" s="9"/>
      <c r="O4418" s="9">
        <v>5</v>
      </c>
      <c r="P4418" s="9"/>
      <c r="Q4418" s="9">
        <v>1494</v>
      </c>
      <c r="R4418" s="9">
        <v>1</v>
      </c>
    </row>
    <row r="4419" spans="1:18" x14ac:dyDescent="0.3">
      <c r="A4419" s="9">
        <v>1386</v>
      </c>
      <c r="B4419" s="9" t="s">
        <v>4435</v>
      </c>
      <c r="C4419" s="9">
        <v>48</v>
      </c>
      <c r="D4419" s="9" t="s">
        <v>5020</v>
      </c>
      <c r="E4419" s="9" t="s">
        <v>6273</v>
      </c>
      <c r="F4419" s="9">
        <v>0</v>
      </c>
      <c r="G4419" s="9">
        <v>11659</v>
      </c>
      <c r="H4419" s="9" t="s">
        <v>6273</v>
      </c>
      <c r="I4419" s="9" t="s">
        <v>7456</v>
      </c>
      <c r="J4419" s="9">
        <v>148</v>
      </c>
      <c r="K4419" s="9" t="s">
        <v>7491</v>
      </c>
      <c r="L4419" s="9" t="s">
        <v>7508</v>
      </c>
      <c r="M4419" s="9">
        <v>1239.9000000000001</v>
      </c>
      <c r="N4419" s="9">
        <v>867.08</v>
      </c>
      <c r="O4419" s="9">
        <v>2</v>
      </c>
      <c r="P4419" s="9"/>
      <c r="Q4419" s="9">
        <v>721</v>
      </c>
      <c r="R4419" s="9">
        <v>7</v>
      </c>
    </row>
    <row r="4420" spans="1:18" x14ac:dyDescent="0.3">
      <c r="A4420" s="9">
        <v>1777</v>
      </c>
      <c r="B4420" s="9" t="s">
        <v>4436</v>
      </c>
      <c r="C4420" s="9">
        <v>31</v>
      </c>
      <c r="D4420" s="9" t="s">
        <v>5018</v>
      </c>
      <c r="E4420" s="9" t="s">
        <v>5380</v>
      </c>
      <c r="F4420" s="9">
        <v>0</v>
      </c>
      <c r="G4420" s="9">
        <v>10828</v>
      </c>
      <c r="H4420" s="9" t="s">
        <v>5380</v>
      </c>
      <c r="I4420" s="9" t="s">
        <v>7455</v>
      </c>
      <c r="J4420" s="9">
        <v>124</v>
      </c>
      <c r="K4420" s="9" t="s">
        <v>7497</v>
      </c>
      <c r="L4420" s="9" t="s">
        <v>7507</v>
      </c>
      <c r="M4420" s="9">
        <v>837.74</v>
      </c>
      <c r="N4420" s="9">
        <v>433.5</v>
      </c>
      <c r="O4420" s="9">
        <v>5</v>
      </c>
      <c r="P4420" s="9"/>
      <c r="Q4420" s="9">
        <v>448</v>
      </c>
      <c r="R4420" s="9">
        <v>4</v>
      </c>
    </row>
    <row r="4421" spans="1:18" x14ac:dyDescent="0.3">
      <c r="A4421" s="9">
        <v>1097</v>
      </c>
      <c r="B4421" s="9" t="s">
        <v>4437</v>
      </c>
      <c r="C4421" s="9">
        <v>52</v>
      </c>
      <c r="D4421" s="9" t="s">
        <v>5018</v>
      </c>
      <c r="E4421" s="9" t="s">
        <v>6135</v>
      </c>
      <c r="F4421" s="9">
        <v>0</v>
      </c>
      <c r="G4421" s="9">
        <v>12187</v>
      </c>
      <c r="H4421" s="9" t="s">
        <v>6135</v>
      </c>
      <c r="I4421" s="9" t="s">
        <v>7455</v>
      </c>
      <c r="J4421" s="9">
        <v>136</v>
      </c>
      <c r="K4421" s="9" t="s">
        <v>7503</v>
      </c>
      <c r="L4421" s="9" t="s">
        <v>7508</v>
      </c>
      <c r="M4421" s="9">
        <v>792.05</v>
      </c>
      <c r="N4421" s="9">
        <v>522.32000000000005</v>
      </c>
      <c r="O4421" s="9">
        <v>4</v>
      </c>
      <c r="P4421" s="9"/>
      <c r="Q4421" s="9">
        <v>590</v>
      </c>
      <c r="R4421" s="9">
        <v>4</v>
      </c>
    </row>
    <row r="4422" spans="1:18" x14ac:dyDescent="0.3">
      <c r="A4422" s="9">
        <v>2368</v>
      </c>
      <c r="B4422" s="9" t="s">
        <v>4438</v>
      </c>
      <c r="C4422" s="9">
        <v>37</v>
      </c>
      <c r="D4422" s="9" t="s">
        <v>5020</v>
      </c>
      <c r="E4422" s="9" t="s">
        <v>6267</v>
      </c>
      <c r="F4422" s="9">
        <v>0</v>
      </c>
      <c r="G4422" s="9">
        <v>13980</v>
      </c>
      <c r="H4422" s="9" t="s">
        <v>6267</v>
      </c>
      <c r="I4422" s="9" t="s">
        <v>7457</v>
      </c>
      <c r="J4422" s="9">
        <v>128</v>
      </c>
      <c r="K4422" s="9" t="s">
        <v>7473</v>
      </c>
      <c r="L4422" s="9" t="s">
        <v>7507</v>
      </c>
      <c r="M4422" s="9">
        <v>129.69999999999999</v>
      </c>
      <c r="N4422" s="9">
        <v>69.25</v>
      </c>
      <c r="O4422" s="9">
        <v>4</v>
      </c>
      <c r="P4422" s="9">
        <v>0.05</v>
      </c>
      <c r="Q4422" s="9">
        <v>748</v>
      </c>
      <c r="R4422" s="9">
        <v>4</v>
      </c>
    </row>
    <row r="4423" spans="1:18" x14ac:dyDescent="0.3">
      <c r="A4423" s="9">
        <v>1207</v>
      </c>
      <c r="B4423" s="9" t="s">
        <v>4439</v>
      </c>
      <c r="C4423" s="9">
        <v>49</v>
      </c>
      <c r="D4423" s="9" t="s">
        <v>5020</v>
      </c>
      <c r="E4423" s="9" t="s">
        <v>5700</v>
      </c>
      <c r="F4423" s="9">
        <v>0</v>
      </c>
      <c r="G4423" s="9">
        <v>11337</v>
      </c>
      <c r="H4423" s="9" t="s">
        <v>5700</v>
      </c>
      <c r="I4423" s="9" t="s">
        <v>7456</v>
      </c>
      <c r="J4423" s="9">
        <v>148</v>
      </c>
      <c r="K4423" s="9" t="s">
        <v>7491</v>
      </c>
      <c r="L4423" s="9" t="s">
        <v>7507</v>
      </c>
      <c r="M4423" s="9">
        <v>882.26</v>
      </c>
      <c r="N4423" s="9">
        <v>590.52</v>
      </c>
      <c r="O4423" s="9">
        <v>4</v>
      </c>
      <c r="P4423" s="9">
        <v>0.1</v>
      </c>
      <c r="Q4423" s="9">
        <v>336</v>
      </c>
      <c r="R4423" s="9">
        <v>5</v>
      </c>
    </row>
    <row r="4424" spans="1:18" x14ac:dyDescent="0.3">
      <c r="A4424" s="9">
        <v>1585</v>
      </c>
      <c r="B4424" s="9" t="s">
        <v>4440</v>
      </c>
      <c r="C4424" s="9">
        <v>33</v>
      </c>
      <c r="D4424" s="9" t="s">
        <v>5019</v>
      </c>
      <c r="E4424" s="9" t="s">
        <v>6511</v>
      </c>
      <c r="F4424" s="9">
        <v>1</v>
      </c>
      <c r="G4424" s="9">
        <v>10010</v>
      </c>
      <c r="H4424" s="9" t="s">
        <v>6511</v>
      </c>
      <c r="I4424" s="9" t="s">
        <v>7455</v>
      </c>
      <c r="J4424" s="9">
        <v>149</v>
      </c>
      <c r="K4424" s="9" t="s">
        <v>7467</v>
      </c>
      <c r="L4424" s="9" t="s">
        <v>7509</v>
      </c>
      <c r="M4424" s="9">
        <v>1355.84</v>
      </c>
      <c r="N4424" s="9">
        <v>579.59</v>
      </c>
      <c r="O4424" s="9">
        <v>1</v>
      </c>
      <c r="P4424" s="9"/>
      <c r="Q4424" s="9">
        <v>999</v>
      </c>
      <c r="R4424" s="9">
        <v>2</v>
      </c>
    </row>
    <row r="4425" spans="1:18" x14ac:dyDescent="0.3">
      <c r="A4425" s="9">
        <v>1165</v>
      </c>
      <c r="B4425" s="9" t="s">
        <v>4441</v>
      </c>
      <c r="C4425" s="9">
        <v>49</v>
      </c>
      <c r="D4425" s="9" t="s">
        <v>5019</v>
      </c>
      <c r="E4425" s="9" t="s">
        <v>5363</v>
      </c>
      <c r="F4425" s="9">
        <v>0</v>
      </c>
      <c r="G4425" s="9">
        <v>12495</v>
      </c>
      <c r="H4425" s="9" t="s">
        <v>5363</v>
      </c>
      <c r="I4425" s="9" t="s">
        <v>7457</v>
      </c>
      <c r="J4425" s="9">
        <v>134</v>
      </c>
      <c r="K4425" s="9" t="s">
        <v>7482</v>
      </c>
      <c r="L4425" s="9" t="s">
        <v>7508</v>
      </c>
      <c r="M4425" s="9">
        <v>1181.19</v>
      </c>
      <c r="N4425" s="9">
        <v>534.6</v>
      </c>
      <c r="O4425" s="9">
        <v>5</v>
      </c>
      <c r="P4425" s="9"/>
      <c r="Q4425" s="9">
        <v>390</v>
      </c>
      <c r="R4425" s="9">
        <v>4</v>
      </c>
    </row>
    <row r="4426" spans="1:18" x14ac:dyDescent="0.3">
      <c r="A4426" s="9">
        <v>1021</v>
      </c>
      <c r="B4426" s="9" t="s">
        <v>4442</v>
      </c>
      <c r="C4426" s="9">
        <v>25</v>
      </c>
      <c r="D4426" s="9" t="s">
        <v>5021</v>
      </c>
      <c r="E4426" s="9" t="s">
        <v>5950</v>
      </c>
      <c r="F4426" s="9">
        <v>0</v>
      </c>
      <c r="G4426" s="9">
        <v>12974</v>
      </c>
      <c r="H4426" s="9" t="s">
        <v>5950</v>
      </c>
      <c r="I4426" s="9" t="s">
        <v>7455</v>
      </c>
      <c r="J4426" s="9">
        <v>116</v>
      </c>
      <c r="K4426" s="9" t="s">
        <v>7480</v>
      </c>
      <c r="L4426" s="9" t="s">
        <v>7507</v>
      </c>
      <c r="M4426" s="9">
        <v>1190.1600000000001</v>
      </c>
      <c r="N4426" s="9">
        <v>779.54</v>
      </c>
      <c r="O4426" s="9">
        <v>2</v>
      </c>
      <c r="P4426" s="9">
        <v>0.2</v>
      </c>
      <c r="Q4426" s="9">
        <v>908</v>
      </c>
      <c r="R4426" s="9">
        <v>6</v>
      </c>
    </row>
    <row r="4427" spans="1:18" x14ac:dyDescent="0.3">
      <c r="A4427" s="9">
        <v>1153</v>
      </c>
      <c r="B4427" s="9" t="s">
        <v>4443</v>
      </c>
      <c r="C4427" s="9">
        <v>40</v>
      </c>
      <c r="D4427" s="9" t="s">
        <v>5022</v>
      </c>
      <c r="E4427" s="9" t="s">
        <v>6098</v>
      </c>
      <c r="F4427" s="9">
        <v>0</v>
      </c>
      <c r="G4427" s="9">
        <v>12442</v>
      </c>
      <c r="H4427" s="9" t="s">
        <v>6098</v>
      </c>
      <c r="I4427" s="9" t="s">
        <v>7455</v>
      </c>
      <c r="J4427" s="9">
        <v>136</v>
      </c>
      <c r="K4427" s="9" t="s">
        <v>7503</v>
      </c>
      <c r="L4427" s="9" t="s">
        <v>7508</v>
      </c>
      <c r="M4427" s="9">
        <v>281.89999999999998</v>
      </c>
      <c r="N4427" s="9">
        <v>182.05</v>
      </c>
      <c r="O4427" s="9">
        <v>2</v>
      </c>
      <c r="P4427" s="9"/>
      <c r="Q4427" s="9">
        <v>423</v>
      </c>
      <c r="R4427" s="9">
        <v>8</v>
      </c>
    </row>
    <row r="4428" spans="1:18" x14ac:dyDescent="0.3">
      <c r="A4428" s="9">
        <v>2462</v>
      </c>
      <c r="B4428" s="9" t="s">
        <v>4444</v>
      </c>
      <c r="C4428" s="9">
        <v>54</v>
      </c>
      <c r="D4428" s="9" t="s">
        <v>5021</v>
      </c>
      <c r="E4428" s="9" t="s">
        <v>7334</v>
      </c>
      <c r="F4428" s="9">
        <v>1</v>
      </c>
      <c r="G4428" s="9">
        <v>11528</v>
      </c>
      <c r="H4428" s="9" t="s">
        <v>7334</v>
      </c>
      <c r="I4428" s="9" t="s">
        <v>7455</v>
      </c>
      <c r="J4428" s="9">
        <v>107</v>
      </c>
      <c r="K4428" s="9" t="s">
        <v>7485</v>
      </c>
      <c r="L4428" s="9" t="s">
        <v>7508</v>
      </c>
      <c r="M4428" s="9">
        <v>569.75</v>
      </c>
      <c r="N4428" s="9">
        <v>280.11</v>
      </c>
      <c r="O4428" s="9">
        <v>3</v>
      </c>
      <c r="P4428" s="9"/>
      <c r="Q4428" s="9">
        <v>930</v>
      </c>
      <c r="R4428" s="9">
        <v>3</v>
      </c>
    </row>
    <row r="4429" spans="1:18" x14ac:dyDescent="0.3">
      <c r="A4429" s="9">
        <v>2318</v>
      </c>
      <c r="B4429" s="9" t="s">
        <v>4445</v>
      </c>
      <c r="C4429" s="9">
        <v>47</v>
      </c>
      <c r="D4429" s="9" t="s">
        <v>5021</v>
      </c>
      <c r="E4429" s="9" t="s">
        <v>7335</v>
      </c>
      <c r="F4429" s="9">
        <v>1</v>
      </c>
      <c r="G4429" s="9">
        <v>10377</v>
      </c>
      <c r="H4429" s="9" t="s">
        <v>7335</v>
      </c>
      <c r="I4429" s="9" t="s">
        <v>7456</v>
      </c>
      <c r="J4429" s="9">
        <v>118</v>
      </c>
      <c r="K4429" s="9" t="s">
        <v>7501</v>
      </c>
      <c r="L4429" s="9" t="s">
        <v>7510</v>
      </c>
      <c r="M4429" s="9">
        <v>388.15</v>
      </c>
      <c r="N4429" s="9">
        <v>224.75</v>
      </c>
      <c r="O4429" s="9">
        <v>4</v>
      </c>
      <c r="P4429" s="9">
        <v>0.05</v>
      </c>
      <c r="Q4429" s="9">
        <v>796</v>
      </c>
      <c r="R4429" s="9">
        <v>3</v>
      </c>
    </row>
    <row r="4430" spans="1:18" x14ac:dyDescent="0.3">
      <c r="A4430" s="9">
        <v>1218</v>
      </c>
      <c r="B4430" s="9" t="s">
        <v>4446</v>
      </c>
      <c r="C4430" s="9">
        <v>42</v>
      </c>
      <c r="D4430" s="9" t="s">
        <v>5023</v>
      </c>
      <c r="E4430" s="9" t="s">
        <v>7336</v>
      </c>
      <c r="F4430" s="9">
        <v>1</v>
      </c>
      <c r="G4430" s="9">
        <v>10360</v>
      </c>
      <c r="H4430" s="9" t="s">
        <v>7336</v>
      </c>
      <c r="I4430" s="9" t="s">
        <v>7456</v>
      </c>
      <c r="J4430" s="9">
        <v>106</v>
      </c>
      <c r="K4430" s="9" t="s">
        <v>7477</v>
      </c>
      <c r="L4430" s="9" t="s">
        <v>7508</v>
      </c>
      <c r="M4430" s="9">
        <v>508.08</v>
      </c>
      <c r="N4430" s="9">
        <v>261.56</v>
      </c>
      <c r="O4430" s="9">
        <v>2</v>
      </c>
      <c r="P4430" s="9"/>
      <c r="Q4430" s="9">
        <v>802</v>
      </c>
      <c r="R4430" s="9">
        <v>2</v>
      </c>
    </row>
    <row r="4431" spans="1:18" x14ac:dyDescent="0.3">
      <c r="A4431" s="9">
        <v>1668</v>
      </c>
      <c r="B4431" s="9" t="s">
        <v>4447</v>
      </c>
      <c r="C4431" s="9">
        <v>67</v>
      </c>
      <c r="D4431" s="9" t="s">
        <v>5018</v>
      </c>
      <c r="E4431" s="9" t="s">
        <v>5951</v>
      </c>
      <c r="F4431" s="9">
        <v>1</v>
      </c>
      <c r="G4431" s="9">
        <v>12730</v>
      </c>
      <c r="H4431" s="9" t="s">
        <v>5951</v>
      </c>
      <c r="I4431" s="9" t="s">
        <v>7456</v>
      </c>
      <c r="J4431" s="9">
        <v>128</v>
      </c>
      <c r="K4431" s="9" t="s">
        <v>7473</v>
      </c>
      <c r="L4431" s="9" t="s">
        <v>7507</v>
      </c>
      <c r="M4431" s="9">
        <v>890.33</v>
      </c>
      <c r="N4431" s="9">
        <v>358.89</v>
      </c>
      <c r="O4431" s="9">
        <v>4</v>
      </c>
      <c r="P4431" s="9"/>
      <c r="Q4431" s="9">
        <v>1498</v>
      </c>
      <c r="R4431" s="9">
        <v>2</v>
      </c>
    </row>
    <row r="4432" spans="1:18" x14ac:dyDescent="0.3">
      <c r="A4432" s="9">
        <v>1229</v>
      </c>
      <c r="B4432" s="9" t="s">
        <v>4448</v>
      </c>
      <c r="C4432" s="9">
        <v>55</v>
      </c>
      <c r="D4432" s="9" t="s">
        <v>5023</v>
      </c>
      <c r="E4432" s="9" t="s">
        <v>6137</v>
      </c>
      <c r="F4432" s="9">
        <v>0</v>
      </c>
      <c r="G4432" s="9">
        <v>13064</v>
      </c>
      <c r="H4432" s="9" t="s">
        <v>6137</v>
      </c>
      <c r="I4432" s="9" t="s">
        <v>7456</v>
      </c>
      <c r="J4432" s="9">
        <v>139</v>
      </c>
      <c r="K4432" s="9" t="s">
        <v>7486</v>
      </c>
      <c r="L4432" s="9" t="s">
        <v>7509</v>
      </c>
      <c r="M4432" s="9">
        <v>578.94000000000005</v>
      </c>
      <c r="N4432" s="9"/>
      <c r="O4432" s="9">
        <v>2</v>
      </c>
      <c r="P4432" s="9"/>
      <c r="Q4432" s="9">
        <v>328</v>
      </c>
      <c r="R4432" s="9">
        <v>4</v>
      </c>
    </row>
    <row r="4433" spans="1:18" x14ac:dyDescent="0.3">
      <c r="A4433" s="9">
        <v>1019</v>
      </c>
      <c r="B4433" s="9" t="s">
        <v>4449</v>
      </c>
      <c r="C4433" s="9">
        <v>52</v>
      </c>
      <c r="D4433" s="9" t="s">
        <v>5022</v>
      </c>
      <c r="E4433" s="9" t="s">
        <v>6051</v>
      </c>
      <c r="F4433" s="9">
        <v>1</v>
      </c>
      <c r="G4433" s="9">
        <v>11571</v>
      </c>
      <c r="H4433" s="9" t="s">
        <v>6051</v>
      </c>
      <c r="I4433" s="9" t="s">
        <v>7455</v>
      </c>
      <c r="J4433" s="9">
        <v>134</v>
      </c>
      <c r="K4433" s="9" t="s">
        <v>7482</v>
      </c>
      <c r="L4433" s="9" t="s">
        <v>7508</v>
      </c>
      <c r="M4433" s="9">
        <v>863.01</v>
      </c>
      <c r="N4433" s="9"/>
      <c r="O4433" s="9">
        <v>5</v>
      </c>
      <c r="P4433" s="9"/>
      <c r="Q4433" s="9">
        <v>930</v>
      </c>
      <c r="R4433" s="9">
        <v>2</v>
      </c>
    </row>
    <row r="4434" spans="1:18" x14ac:dyDescent="0.3">
      <c r="A4434" s="9">
        <v>1552</v>
      </c>
      <c r="B4434" s="9" t="s">
        <v>4450</v>
      </c>
      <c r="C4434" s="9">
        <v>49</v>
      </c>
      <c r="D4434" s="9" t="s">
        <v>5020</v>
      </c>
      <c r="E4434" s="9" t="s">
        <v>7169</v>
      </c>
      <c r="F4434" s="9">
        <v>0</v>
      </c>
      <c r="G4434" s="9">
        <v>10641</v>
      </c>
      <c r="H4434" s="9" t="s">
        <v>7169</v>
      </c>
      <c r="I4434" s="9" t="s">
        <v>7456</v>
      </c>
      <c r="J4434" s="9">
        <v>141</v>
      </c>
      <c r="K4434" s="9" t="s">
        <v>7490</v>
      </c>
      <c r="L4434" s="9" t="s">
        <v>7507</v>
      </c>
      <c r="M4434" s="9">
        <v>685.83</v>
      </c>
      <c r="N4434" s="9">
        <v>396.56</v>
      </c>
      <c r="O4434" s="9">
        <v>3</v>
      </c>
      <c r="P4434" s="9"/>
      <c r="Q4434" s="9">
        <v>402</v>
      </c>
      <c r="R4434" s="9">
        <v>5</v>
      </c>
    </row>
    <row r="4435" spans="1:18" x14ac:dyDescent="0.3">
      <c r="A4435" s="9">
        <v>1949</v>
      </c>
      <c r="B4435" s="9" t="s">
        <v>4451</v>
      </c>
      <c r="C4435" s="9">
        <v>51</v>
      </c>
      <c r="D4435" s="9" t="s">
        <v>5019</v>
      </c>
      <c r="E4435" s="9" t="s">
        <v>5993</v>
      </c>
      <c r="F4435" s="9">
        <v>1</v>
      </c>
      <c r="G4435" s="9">
        <v>13926</v>
      </c>
      <c r="H4435" s="9" t="s">
        <v>5993</v>
      </c>
      <c r="I4435" s="9" t="s">
        <v>7457</v>
      </c>
      <c r="J4435" s="9">
        <v>129</v>
      </c>
      <c r="K4435" s="9" t="s">
        <v>7471</v>
      </c>
      <c r="L4435" s="9" t="s">
        <v>7510</v>
      </c>
      <c r="M4435" s="9">
        <v>465.59</v>
      </c>
      <c r="N4435" s="9">
        <v>225.24</v>
      </c>
      <c r="O4435" s="9">
        <v>4</v>
      </c>
      <c r="P4435" s="9"/>
      <c r="Q4435" s="9">
        <v>918</v>
      </c>
      <c r="R4435" s="9">
        <v>2</v>
      </c>
    </row>
    <row r="4436" spans="1:18" x14ac:dyDescent="0.3">
      <c r="A4436" s="9">
        <v>1147</v>
      </c>
      <c r="B4436" s="9" t="s">
        <v>4452</v>
      </c>
      <c r="C4436" s="9">
        <v>64</v>
      </c>
      <c r="D4436" s="9" t="s">
        <v>5022</v>
      </c>
      <c r="E4436" s="9" t="s">
        <v>7337</v>
      </c>
      <c r="F4436" s="9">
        <v>0</v>
      </c>
      <c r="G4436" s="9">
        <v>10572</v>
      </c>
      <c r="H4436" s="9" t="s">
        <v>7337</v>
      </c>
      <c r="I4436" s="9" t="s">
        <v>7457</v>
      </c>
      <c r="J4436" s="9">
        <v>104</v>
      </c>
      <c r="K4436" s="9" t="s">
        <v>7499</v>
      </c>
      <c r="L4436" s="9" t="s">
        <v>7508</v>
      </c>
      <c r="M4436" s="9">
        <v>188.33</v>
      </c>
      <c r="N4436" s="9">
        <v>83.46</v>
      </c>
      <c r="O4436" s="9">
        <v>1</v>
      </c>
      <c r="P4436" s="9"/>
      <c r="Q4436" s="9">
        <v>1135</v>
      </c>
      <c r="R4436" s="9">
        <v>3</v>
      </c>
    </row>
    <row r="4437" spans="1:18" x14ac:dyDescent="0.3">
      <c r="A4437" s="9">
        <v>2131</v>
      </c>
      <c r="B4437" s="9" t="s">
        <v>4453</v>
      </c>
      <c r="C4437" s="9">
        <v>33</v>
      </c>
      <c r="D4437" s="9" t="s">
        <v>5020</v>
      </c>
      <c r="E4437" s="9" t="s">
        <v>5890</v>
      </c>
      <c r="F4437" s="9">
        <v>0</v>
      </c>
      <c r="G4437" s="9">
        <v>11955</v>
      </c>
      <c r="H4437" s="9" t="s">
        <v>5890</v>
      </c>
      <c r="I4437" s="9" t="s">
        <v>7457</v>
      </c>
      <c r="J4437" s="9">
        <v>114</v>
      </c>
      <c r="K4437" s="9" t="s">
        <v>7463</v>
      </c>
      <c r="L4437" s="9" t="s">
        <v>7509</v>
      </c>
      <c r="M4437" s="9">
        <v>1343.17</v>
      </c>
      <c r="N4437" s="9">
        <v>916.5</v>
      </c>
      <c r="O4437" s="9">
        <v>1</v>
      </c>
      <c r="P4437" s="9"/>
      <c r="Q4437" s="9">
        <v>611</v>
      </c>
      <c r="R4437" s="9">
        <v>4</v>
      </c>
    </row>
    <row r="4438" spans="1:18" x14ac:dyDescent="0.3">
      <c r="A4438" s="9">
        <v>1402</v>
      </c>
      <c r="B4438" s="9" t="s">
        <v>4454</v>
      </c>
      <c r="C4438" s="9">
        <v>55</v>
      </c>
      <c r="D4438" s="9" t="s">
        <v>5022</v>
      </c>
      <c r="E4438" s="9" t="s">
        <v>6312</v>
      </c>
      <c r="F4438" s="9">
        <v>0</v>
      </c>
      <c r="G4438" s="9">
        <v>13917</v>
      </c>
      <c r="H4438" s="9" t="s">
        <v>6312</v>
      </c>
      <c r="I4438" s="9" t="s">
        <v>7457</v>
      </c>
      <c r="J4438" s="9">
        <v>105</v>
      </c>
      <c r="K4438" s="9" t="s">
        <v>7461</v>
      </c>
      <c r="L4438" s="9" t="s">
        <v>7508</v>
      </c>
      <c r="M4438" s="9">
        <v>66.489999999999995</v>
      </c>
      <c r="N4438" s="9">
        <v>29.02</v>
      </c>
      <c r="O4438" s="9">
        <v>2</v>
      </c>
      <c r="P4438" s="9">
        <v>0.05</v>
      </c>
      <c r="Q4438" s="9">
        <v>571</v>
      </c>
      <c r="R4438" s="9">
        <v>3</v>
      </c>
    </row>
    <row r="4439" spans="1:18" x14ac:dyDescent="0.3">
      <c r="A4439" s="9">
        <v>1595</v>
      </c>
      <c r="B4439" s="9" t="s">
        <v>4455</v>
      </c>
      <c r="C4439" s="9">
        <v>45</v>
      </c>
      <c r="D4439" s="9" t="s">
        <v>5020</v>
      </c>
      <c r="E4439" s="9" t="s">
        <v>6004</v>
      </c>
      <c r="F4439" s="9">
        <v>1</v>
      </c>
      <c r="G4439" s="9">
        <v>13044</v>
      </c>
      <c r="H4439" s="9" t="s">
        <v>6004</v>
      </c>
      <c r="I4439" s="9" t="s">
        <v>7457</v>
      </c>
      <c r="J4439" s="9">
        <v>125</v>
      </c>
      <c r="K4439" s="9" t="s">
        <v>7479</v>
      </c>
      <c r="L4439" s="9" t="s">
        <v>7507</v>
      </c>
      <c r="M4439" s="9">
        <v>52.4</v>
      </c>
      <c r="N4439" s="9">
        <v>31.55</v>
      </c>
      <c r="O4439" s="9">
        <v>5</v>
      </c>
      <c r="P4439" s="9"/>
      <c r="Q4439" s="9">
        <v>839</v>
      </c>
      <c r="R4439" s="9">
        <v>4</v>
      </c>
    </row>
    <row r="4440" spans="1:18" x14ac:dyDescent="0.3">
      <c r="A4440" s="9">
        <v>1366</v>
      </c>
      <c r="B4440" s="9" t="s">
        <v>4456</v>
      </c>
      <c r="C4440" s="9">
        <v>34</v>
      </c>
      <c r="D4440" s="9" t="s">
        <v>5019</v>
      </c>
      <c r="E4440" s="9" t="s">
        <v>5086</v>
      </c>
      <c r="F4440" s="9">
        <v>0</v>
      </c>
      <c r="G4440" s="9">
        <v>11584</v>
      </c>
      <c r="H4440" s="9" t="s">
        <v>5086</v>
      </c>
      <c r="I4440" s="9" t="s">
        <v>7457</v>
      </c>
      <c r="J4440" s="9">
        <v>139</v>
      </c>
      <c r="K4440" s="9" t="s">
        <v>7486</v>
      </c>
      <c r="L4440" s="9" t="s">
        <v>7508</v>
      </c>
      <c r="M4440" s="9">
        <v>1248.8599999999999</v>
      </c>
      <c r="N4440" s="9">
        <v>834.55</v>
      </c>
      <c r="O4440" s="9">
        <v>4</v>
      </c>
      <c r="P4440" s="9"/>
      <c r="Q4440" s="9">
        <v>385</v>
      </c>
      <c r="R4440" s="9">
        <v>2</v>
      </c>
    </row>
    <row r="4441" spans="1:18" x14ac:dyDescent="0.3">
      <c r="A4441" s="9">
        <v>2437</v>
      </c>
      <c r="B4441" s="9" t="s">
        <v>4457</v>
      </c>
      <c r="C4441" s="9">
        <v>38</v>
      </c>
      <c r="D4441" s="9" t="s">
        <v>5020</v>
      </c>
      <c r="E4441" s="9" t="s">
        <v>5698</v>
      </c>
      <c r="F4441" s="9">
        <v>0</v>
      </c>
      <c r="G4441" s="9">
        <v>10922</v>
      </c>
      <c r="H4441" s="9" t="s">
        <v>5698</v>
      </c>
      <c r="I4441" s="9" t="s">
        <v>7455</v>
      </c>
      <c r="J4441" s="9">
        <v>108</v>
      </c>
      <c r="K4441" s="9" t="s">
        <v>7496</v>
      </c>
      <c r="L4441" s="9" t="s">
        <v>7508</v>
      </c>
      <c r="M4441" s="9">
        <v>1495.38</v>
      </c>
      <c r="N4441" s="9">
        <v>671.65</v>
      </c>
      <c r="O4441" s="9">
        <v>3</v>
      </c>
      <c r="P4441" s="9"/>
      <c r="Q4441" s="9">
        <v>432</v>
      </c>
      <c r="R4441" s="9">
        <v>5</v>
      </c>
    </row>
    <row r="4442" spans="1:18" x14ac:dyDescent="0.3">
      <c r="A4442" s="9">
        <v>2332</v>
      </c>
      <c r="B4442" s="9" t="s">
        <v>4458</v>
      </c>
      <c r="C4442" s="9">
        <v>43</v>
      </c>
      <c r="D4442" s="9" t="s">
        <v>5021</v>
      </c>
      <c r="E4442" s="9" t="s">
        <v>7338</v>
      </c>
      <c r="F4442" s="9">
        <v>0</v>
      </c>
      <c r="G4442" s="9">
        <v>12443</v>
      </c>
      <c r="H4442" s="9" t="s">
        <v>7338</v>
      </c>
      <c r="I4442" s="9" t="s">
        <v>7456</v>
      </c>
      <c r="J4442" s="9">
        <v>115</v>
      </c>
      <c r="K4442" s="9" t="s">
        <v>7481</v>
      </c>
      <c r="L4442" s="9" t="s">
        <v>7510</v>
      </c>
      <c r="M4442" s="9">
        <v>1104.3</v>
      </c>
      <c r="N4442" s="9">
        <v>512.86</v>
      </c>
      <c r="O4442" s="9">
        <v>5</v>
      </c>
      <c r="P4442" s="9"/>
      <c r="Q4442" s="9">
        <v>789</v>
      </c>
      <c r="R4442" s="9">
        <v>4</v>
      </c>
    </row>
    <row r="4443" spans="1:18" x14ac:dyDescent="0.3">
      <c r="A4443" s="9">
        <v>1801</v>
      </c>
      <c r="B4443" s="9" t="s">
        <v>4459</v>
      </c>
      <c r="C4443" s="9">
        <v>27</v>
      </c>
      <c r="D4443" s="9" t="s">
        <v>5022</v>
      </c>
      <c r="E4443" s="9" t="s">
        <v>5282</v>
      </c>
      <c r="F4443" s="9">
        <v>0</v>
      </c>
      <c r="G4443" s="9">
        <v>12233</v>
      </c>
      <c r="H4443" s="9" t="s">
        <v>5282</v>
      </c>
      <c r="I4443" s="9" t="s">
        <v>7457</v>
      </c>
      <c r="J4443" s="9">
        <v>119</v>
      </c>
      <c r="K4443" s="9" t="s">
        <v>7459</v>
      </c>
      <c r="L4443" s="9" t="s">
        <v>7508</v>
      </c>
      <c r="M4443" s="9">
        <v>72.150000000000006</v>
      </c>
      <c r="N4443" s="9">
        <v>41.28</v>
      </c>
      <c r="O4443" s="9">
        <v>2</v>
      </c>
      <c r="P4443" s="9"/>
      <c r="Q4443" s="9">
        <v>365</v>
      </c>
      <c r="R4443" s="9">
        <v>6</v>
      </c>
    </row>
    <row r="4444" spans="1:18" x14ac:dyDescent="0.3">
      <c r="A4444" s="9">
        <v>1917</v>
      </c>
      <c r="B4444" s="9" t="s">
        <v>4460</v>
      </c>
      <c r="C4444" s="9">
        <v>52</v>
      </c>
      <c r="D4444" s="9" t="s">
        <v>5019</v>
      </c>
      <c r="E4444" s="9" t="s">
        <v>5312</v>
      </c>
      <c r="F4444" s="9">
        <v>0</v>
      </c>
      <c r="G4444" s="9">
        <v>13292</v>
      </c>
      <c r="H4444" s="9" t="s">
        <v>5312</v>
      </c>
      <c r="I4444" s="9" t="s">
        <v>7457</v>
      </c>
      <c r="J4444" s="9">
        <v>111</v>
      </c>
      <c r="K4444" s="9" t="s">
        <v>7476</v>
      </c>
      <c r="L4444" s="9" t="s">
        <v>7509</v>
      </c>
      <c r="M4444" s="9">
        <v>378.7</v>
      </c>
      <c r="N4444" s="9">
        <v>209.24</v>
      </c>
      <c r="O4444" s="9">
        <v>5</v>
      </c>
      <c r="P4444" s="9"/>
      <c r="Q4444" s="9">
        <v>1007</v>
      </c>
      <c r="R4444" s="9">
        <v>4</v>
      </c>
    </row>
    <row r="4445" spans="1:18" x14ac:dyDescent="0.3">
      <c r="A4445" s="9">
        <v>2157</v>
      </c>
      <c r="B4445" s="9" t="s">
        <v>4461</v>
      </c>
      <c r="C4445" s="9">
        <v>38</v>
      </c>
      <c r="D4445" s="9" t="s">
        <v>5020</v>
      </c>
      <c r="E4445" s="9" t="s">
        <v>7339</v>
      </c>
      <c r="F4445" s="9">
        <v>0</v>
      </c>
      <c r="G4445" s="9">
        <v>11541</v>
      </c>
      <c r="H4445" s="9" t="s">
        <v>7339</v>
      </c>
      <c r="I4445" s="9" t="s">
        <v>7456</v>
      </c>
      <c r="J4445" s="9">
        <v>120</v>
      </c>
      <c r="K4445" s="9" t="s">
        <v>7488</v>
      </c>
      <c r="L4445" s="9" t="s">
        <v>7508</v>
      </c>
      <c r="M4445" s="9">
        <v>1459.14</v>
      </c>
      <c r="N4445" s="9">
        <v>811.73</v>
      </c>
      <c r="O4445" s="9">
        <v>3</v>
      </c>
      <c r="P4445" s="9">
        <v>0.2</v>
      </c>
      <c r="Q4445" s="9">
        <v>433</v>
      </c>
      <c r="R4445" s="9">
        <v>3</v>
      </c>
    </row>
    <row r="4446" spans="1:18" x14ac:dyDescent="0.3">
      <c r="A4446" s="9">
        <v>2306</v>
      </c>
      <c r="B4446" s="9" t="s">
        <v>4462</v>
      </c>
      <c r="C4446" s="9">
        <v>41</v>
      </c>
      <c r="D4446" s="9" t="s">
        <v>5021</v>
      </c>
      <c r="E4446" s="9" t="s">
        <v>5496</v>
      </c>
      <c r="F4446" s="9">
        <v>0</v>
      </c>
      <c r="G4446" s="9">
        <v>13371</v>
      </c>
      <c r="H4446" s="9" t="s">
        <v>5496</v>
      </c>
      <c r="I4446" s="9" t="s">
        <v>7456</v>
      </c>
      <c r="J4446" s="9">
        <v>136</v>
      </c>
      <c r="K4446" s="9" t="s">
        <v>7503</v>
      </c>
      <c r="L4446" s="9" t="s">
        <v>7510</v>
      </c>
      <c r="M4446" s="9">
        <v>1222.48</v>
      </c>
      <c r="N4446" s="9"/>
      <c r="O4446" s="9">
        <v>5</v>
      </c>
      <c r="P4446" s="9">
        <v>0.2</v>
      </c>
      <c r="Q4446" s="9">
        <v>594</v>
      </c>
      <c r="R4446" s="9">
        <v>6</v>
      </c>
    </row>
    <row r="4447" spans="1:18" x14ac:dyDescent="0.3">
      <c r="A4447" s="9">
        <v>1072</v>
      </c>
      <c r="B4447" s="9" t="s">
        <v>4463</v>
      </c>
      <c r="C4447" s="9">
        <v>60</v>
      </c>
      <c r="D4447" s="9" t="s">
        <v>5021</v>
      </c>
      <c r="E4447" s="9" t="s">
        <v>5882</v>
      </c>
      <c r="F4447" s="9">
        <v>0</v>
      </c>
      <c r="G4447" s="9">
        <v>13246</v>
      </c>
      <c r="H4447" s="9" t="s">
        <v>5882</v>
      </c>
      <c r="I4447" s="9" t="s">
        <v>7455</v>
      </c>
      <c r="J4447" s="9">
        <v>118</v>
      </c>
      <c r="K4447" s="9" t="s">
        <v>7501</v>
      </c>
      <c r="L4447" s="9" t="s">
        <v>7507</v>
      </c>
      <c r="M4447" s="9">
        <v>871.86</v>
      </c>
      <c r="N4447" s="9">
        <v>597.20000000000005</v>
      </c>
      <c r="O4447" s="9">
        <v>4</v>
      </c>
      <c r="P4447" s="9"/>
      <c r="Q4447" s="9">
        <v>514</v>
      </c>
      <c r="R4447" s="9">
        <v>7</v>
      </c>
    </row>
    <row r="4448" spans="1:18" x14ac:dyDescent="0.3">
      <c r="A4448" s="9">
        <v>1480</v>
      </c>
      <c r="B4448" s="9" t="s">
        <v>4464</v>
      </c>
      <c r="C4448" s="9">
        <v>41</v>
      </c>
      <c r="D4448" s="9" t="s">
        <v>5018</v>
      </c>
      <c r="E4448" s="9" t="s">
        <v>7138</v>
      </c>
      <c r="F4448" s="9">
        <v>0</v>
      </c>
      <c r="G4448" s="9">
        <v>11814</v>
      </c>
      <c r="H4448" s="9" t="s">
        <v>7138</v>
      </c>
      <c r="I4448" s="9" t="s">
        <v>7457</v>
      </c>
      <c r="J4448" s="9">
        <v>114</v>
      </c>
      <c r="K4448" s="9" t="s">
        <v>7463</v>
      </c>
      <c r="L4448" s="9" t="s">
        <v>7508</v>
      </c>
      <c r="M4448" s="9">
        <v>393.45</v>
      </c>
      <c r="N4448" s="9">
        <v>163.72999999999999</v>
      </c>
      <c r="O4448" s="9">
        <v>2</v>
      </c>
      <c r="P4448" s="9"/>
      <c r="Q4448" s="9">
        <v>744</v>
      </c>
      <c r="R4448" s="9">
        <v>3</v>
      </c>
    </row>
    <row r="4449" spans="1:18" x14ac:dyDescent="0.3">
      <c r="A4449" s="9">
        <v>2375</v>
      </c>
      <c r="B4449" s="9" t="s">
        <v>4465</v>
      </c>
      <c r="C4449" s="9">
        <v>63</v>
      </c>
      <c r="D4449" s="9" t="s">
        <v>5021</v>
      </c>
      <c r="E4449" s="9" t="s">
        <v>6475</v>
      </c>
      <c r="F4449" s="9">
        <v>0</v>
      </c>
      <c r="G4449" s="9">
        <v>12418</v>
      </c>
      <c r="H4449" s="9" t="s">
        <v>6475</v>
      </c>
      <c r="I4449" s="9" t="s">
        <v>7457</v>
      </c>
      <c r="J4449" s="9">
        <v>138</v>
      </c>
      <c r="K4449" s="9" t="s">
        <v>7464</v>
      </c>
      <c r="L4449" s="9" t="s">
        <v>7508</v>
      </c>
      <c r="M4449" s="9">
        <v>70.84</v>
      </c>
      <c r="N4449" s="9">
        <v>44.5</v>
      </c>
      <c r="O4449" s="9">
        <v>3</v>
      </c>
      <c r="P4449" s="9"/>
      <c r="Q4449" s="9">
        <v>370</v>
      </c>
      <c r="R4449" s="9">
        <v>5</v>
      </c>
    </row>
    <row r="4450" spans="1:18" x14ac:dyDescent="0.3">
      <c r="A4450" s="9">
        <v>1559</v>
      </c>
      <c r="B4450" s="9" t="s">
        <v>4466</v>
      </c>
      <c r="C4450" s="9">
        <v>32</v>
      </c>
      <c r="D4450" s="9" t="s">
        <v>5023</v>
      </c>
      <c r="E4450" s="9" t="s">
        <v>5490</v>
      </c>
      <c r="F4450" s="9">
        <v>0</v>
      </c>
      <c r="G4450" s="9">
        <v>11889</v>
      </c>
      <c r="H4450" s="9" t="s">
        <v>5490</v>
      </c>
      <c r="I4450" s="9" t="s">
        <v>7457</v>
      </c>
      <c r="J4450" s="9">
        <v>125</v>
      </c>
      <c r="K4450" s="9" t="s">
        <v>7479</v>
      </c>
      <c r="L4450" s="9" t="s">
        <v>7510</v>
      </c>
      <c r="M4450" s="9">
        <v>80.25</v>
      </c>
      <c r="N4450" s="9">
        <v>37.700000000000003</v>
      </c>
      <c r="O4450" s="9">
        <v>2</v>
      </c>
      <c r="P4450" s="9"/>
      <c r="Q4450" s="9">
        <v>809</v>
      </c>
      <c r="R4450" s="9">
        <v>7</v>
      </c>
    </row>
    <row r="4451" spans="1:18" x14ac:dyDescent="0.3">
      <c r="A4451" s="9">
        <v>2349</v>
      </c>
      <c r="B4451" s="9" t="s">
        <v>4467</v>
      </c>
      <c r="C4451" s="9">
        <v>23</v>
      </c>
      <c r="D4451" s="9" t="s">
        <v>5019</v>
      </c>
      <c r="E4451" s="9" t="s">
        <v>6864</v>
      </c>
      <c r="F4451" s="9">
        <v>1</v>
      </c>
      <c r="G4451" s="9">
        <v>13580</v>
      </c>
      <c r="H4451" s="9" t="s">
        <v>6864</v>
      </c>
      <c r="I4451" s="9" t="s">
        <v>7455</v>
      </c>
      <c r="J4451" s="9">
        <v>116</v>
      </c>
      <c r="K4451" s="9" t="s">
        <v>7480</v>
      </c>
      <c r="L4451" s="9" t="s">
        <v>7510</v>
      </c>
      <c r="M4451" s="9">
        <v>937.37</v>
      </c>
      <c r="N4451" s="9">
        <v>480.03</v>
      </c>
      <c r="O4451" s="9">
        <v>4</v>
      </c>
      <c r="P4451" s="9">
        <v>0.05</v>
      </c>
      <c r="Q4451" s="9">
        <v>535</v>
      </c>
      <c r="R4451" s="9">
        <v>5</v>
      </c>
    </row>
    <row r="4452" spans="1:18" x14ac:dyDescent="0.3">
      <c r="A4452" s="9">
        <v>1744</v>
      </c>
      <c r="B4452" s="9" t="s">
        <v>4468</v>
      </c>
      <c r="C4452" s="9">
        <v>35</v>
      </c>
      <c r="D4452" s="9" t="s">
        <v>5019</v>
      </c>
      <c r="E4452" s="9" t="s">
        <v>5272</v>
      </c>
      <c r="F4452" s="9">
        <v>0</v>
      </c>
      <c r="G4452" s="9">
        <v>11899</v>
      </c>
      <c r="H4452" s="9" t="s">
        <v>5272</v>
      </c>
      <c r="I4452" s="9" t="s">
        <v>7456</v>
      </c>
      <c r="J4452" s="9">
        <v>118</v>
      </c>
      <c r="K4452" s="9" t="s">
        <v>7501</v>
      </c>
      <c r="L4452" s="9" t="s">
        <v>7510</v>
      </c>
      <c r="M4452" s="9">
        <v>81.66</v>
      </c>
      <c r="N4452" s="9">
        <v>34.85</v>
      </c>
      <c r="O4452" s="9">
        <v>3</v>
      </c>
      <c r="P4452" s="9"/>
      <c r="Q4452" s="9">
        <v>528</v>
      </c>
      <c r="R4452" s="9">
        <v>2</v>
      </c>
    </row>
    <row r="4453" spans="1:18" x14ac:dyDescent="0.3">
      <c r="A4453" s="9">
        <v>2466</v>
      </c>
      <c r="B4453" s="9" t="s">
        <v>4469</v>
      </c>
      <c r="C4453" s="9">
        <v>-2</v>
      </c>
      <c r="D4453" s="9" t="s">
        <v>5019</v>
      </c>
      <c r="E4453" s="9" t="s">
        <v>6642</v>
      </c>
      <c r="F4453" s="9">
        <v>0</v>
      </c>
      <c r="G4453" s="9">
        <v>11227</v>
      </c>
      <c r="H4453" s="9" t="s">
        <v>6642</v>
      </c>
      <c r="I4453" s="9" t="s">
        <v>7455</v>
      </c>
      <c r="J4453" s="9">
        <v>101</v>
      </c>
      <c r="K4453" s="9" t="s">
        <v>7478</v>
      </c>
      <c r="L4453" s="9" t="s">
        <v>7508</v>
      </c>
      <c r="M4453" s="9">
        <v>1490.76</v>
      </c>
      <c r="N4453" s="9">
        <v>795.6</v>
      </c>
      <c r="O4453" s="9">
        <v>3</v>
      </c>
      <c r="P4453" s="9">
        <v>0.1</v>
      </c>
      <c r="Q4453" s="9">
        <v>657</v>
      </c>
      <c r="R4453" s="9">
        <v>5</v>
      </c>
    </row>
    <row r="4454" spans="1:18" x14ac:dyDescent="0.3">
      <c r="A4454" s="9">
        <v>1099</v>
      </c>
      <c r="B4454" s="9" t="s">
        <v>4470</v>
      </c>
      <c r="C4454" s="9">
        <v>53</v>
      </c>
      <c r="D4454" s="9" t="s">
        <v>5020</v>
      </c>
      <c r="E4454" s="9" t="s">
        <v>5525</v>
      </c>
      <c r="F4454" s="9">
        <v>0</v>
      </c>
      <c r="G4454" s="9">
        <v>12655</v>
      </c>
      <c r="H4454" s="9" t="s">
        <v>5525</v>
      </c>
      <c r="I4454" s="9" t="s">
        <v>7455</v>
      </c>
      <c r="J4454" s="9">
        <v>140</v>
      </c>
      <c r="K4454" s="9" t="s">
        <v>7468</v>
      </c>
      <c r="L4454" s="9" t="s">
        <v>7511</v>
      </c>
      <c r="M4454" s="9">
        <v>315.91000000000003</v>
      </c>
      <c r="N4454" s="9">
        <v>202.58</v>
      </c>
      <c r="O4454" s="9">
        <v>2</v>
      </c>
      <c r="P4454" s="9">
        <v>0.2</v>
      </c>
      <c r="Q4454" s="9">
        <v>400</v>
      </c>
      <c r="R4454" s="9">
        <v>2</v>
      </c>
    </row>
    <row r="4455" spans="1:18" x14ac:dyDescent="0.3">
      <c r="A4455" s="9">
        <v>2082</v>
      </c>
      <c r="B4455" s="9" t="s">
        <v>4471</v>
      </c>
      <c r="C4455" s="9">
        <v>24</v>
      </c>
      <c r="D4455" s="9" t="s">
        <v>5022</v>
      </c>
      <c r="E4455" s="9" t="s">
        <v>5244</v>
      </c>
      <c r="F4455" s="9">
        <v>0</v>
      </c>
      <c r="G4455" s="9">
        <v>12329</v>
      </c>
      <c r="H4455" s="9" t="s">
        <v>5244</v>
      </c>
      <c r="I4455" s="9" t="s">
        <v>7457</v>
      </c>
      <c r="J4455" s="9">
        <v>101</v>
      </c>
      <c r="K4455" s="9" t="s">
        <v>7478</v>
      </c>
      <c r="L4455" s="9" t="s">
        <v>7510</v>
      </c>
      <c r="M4455" s="9">
        <v>1080.53</v>
      </c>
      <c r="N4455" s="9">
        <v>464.22</v>
      </c>
      <c r="O4455" s="9">
        <v>5</v>
      </c>
      <c r="P4455" s="9"/>
      <c r="Q4455" s="9">
        <v>398</v>
      </c>
      <c r="R4455" s="9">
        <v>8</v>
      </c>
    </row>
    <row r="4456" spans="1:18" x14ac:dyDescent="0.3">
      <c r="A4456" s="9">
        <v>1507</v>
      </c>
      <c r="B4456" s="9" t="s">
        <v>4472</v>
      </c>
      <c r="C4456" s="9">
        <v>30</v>
      </c>
      <c r="D4456" s="9" t="s">
        <v>5020</v>
      </c>
      <c r="E4456" s="9" t="s">
        <v>7105</v>
      </c>
      <c r="F4456" s="9">
        <v>0</v>
      </c>
      <c r="G4456" s="9">
        <v>13718</v>
      </c>
      <c r="H4456" s="9" t="s">
        <v>7105</v>
      </c>
      <c r="I4456" s="9" t="s">
        <v>7456</v>
      </c>
      <c r="J4456" s="9">
        <v>101</v>
      </c>
      <c r="K4456" s="9" t="s">
        <v>7478</v>
      </c>
      <c r="L4456" s="9" t="s">
        <v>7507</v>
      </c>
      <c r="M4456" s="9">
        <v>274.83999999999997</v>
      </c>
      <c r="N4456" s="9">
        <v>132.66</v>
      </c>
      <c r="O4456" s="9">
        <v>5</v>
      </c>
      <c r="P4456" s="9"/>
      <c r="Q4456" s="9">
        <v>349</v>
      </c>
      <c r="R4456" s="9">
        <v>4</v>
      </c>
    </row>
    <row r="4457" spans="1:18" x14ac:dyDescent="0.3">
      <c r="A4457" s="9">
        <v>1257</v>
      </c>
      <c r="B4457" s="9" t="s">
        <v>4473</v>
      </c>
      <c r="C4457" s="9">
        <v>50</v>
      </c>
      <c r="D4457" s="9" t="s">
        <v>5023</v>
      </c>
      <c r="E4457" s="9" t="s">
        <v>5226</v>
      </c>
      <c r="F4457" s="9">
        <v>0</v>
      </c>
      <c r="G4457" s="9">
        <v>11439</v>
      </c>
      <c r="H4457" s="9" t="s">
        <v>5226</v>
      </c>
      <c r="I4457" s="9" t="s">
        <v>7457</v>
      </c>
      <c r="J4457" s="9">
        <v>121</v>
      </c>
      <c r="K4457" s="9" t="s">
        <v>7495</v>
      </c>
      <c r="L4457" s="9" t="s">
        <v>7508</v>
      </c>
      <c r="M4457" s="9">
        <v>833.14</v>
      </c>
      <c r="N4457" s="9">
        <v>426.5</v>
      </c>
      <c r="O4457" s="9">
        <v>1</v>
      </c>
      <c r="P4457" s="9"/>
      <c r="Q4457" s="9">
        <v>333</v>
      </c>
      <c r="R4457" s="9">
        <v>3</v>
      </c>
    </row>
    <row r="4458" spans="1:18" x14ac:dyDescent="0.3">
      <c r="A4458" s="9">
        <v>1412</v>
      </c>
      <c r="B4458" s="9" t="s">
        <v>4474</v>
      </c>
      <c r="C4458" s="9">
        <v>41</v>
      </c>
      <c r="D4458" s="9" t="s">
        <v>5022</v>
      </c>
      <c r="E4458" s="9" t="s">
        <v>6187</v>
      </c>
      <c r="F4458" s="9">
        <v>0</v>
      </c>
      <c r="G4458" s="9">
        <v>11056</v>
      </c>
      <c r="H4458" s="9" t="s">
        <v>6187</v>
      </c>
      <c r="I4458" s="9" t="s">
        <v>7455</v>
      </c>
      <c r="J4458" s="9">
        <v>125</v>
      </c>
      <c r="K4458" s="9" t="s">
        <v>7479</v>
      </c>
      <c r="L4458" s="9" t="s">
        <v>7507</v>
      </c>
      <c r="M4458" s="9">
        <v>166.89</v>
      </c>
      <c r="N4458" s="9">
        <v>71.959999999999994</v>
      </c>
      <c r="O4458" s="9">
        <v>1</v>
      </c>
      <c r="P4458" s="9"/>
      <c r="Q4458" s="9">
        <v>721</v>
      </c>
      <c r="R4458" s="9">
        <v>3</v>
      </c>
    </row>
    <row r="4459" spans="1:18" x14ac:dyDescent="0.3">
      <c r="A4459" s="9">
        <v>2475</v>
      </c>
      <c r="B4459" s="9" t="s">
        <v>4475</v>
      </c>
      <c r="C4459" s="9">
        <v>33</v>
      </c>
      <c r="D4459" s="9" t="s">
        <v>5021</v>
      </c>
      <c r="E4459" s="9" t="s">
        <v>5316</v>
      </c>
      <c r="F4459" s="9">
        <v>0</v>
      </c>
      <c r="G4459" s="9">
        <v>12129</v>
      </c>
      <c r="H4459" s="9" t="s">
        <v>5316</v>
      </c>
      <c r="I4459" s="9" t="s">
        <v>7455</v>
      </c>
      <c r="J4459" s="9">
        <v>127</v>
      </c>
      <c r="K4459" s="9" t="s">
        <v>7489</v>
      </c>
      <c r="L4459" s="9" t="s">
        <v>7507</v>
      </c>
      <c r="M4459" s="9">
        <v>1161.83</v>
      </c>
      <c r="N4459" s="9">
        <v>730.44</v>
      </c>
      <c r="O4459" s="9">
        <v>3</v>
      </c>
      <c r="P4459" s="9">
        <v>0.2</v>
      </c>
      <c r="Q4459" s="9">
        <v>1041</v>
      </c>
      <c r="R4459" s="9">
        <v>5</v>
      </c>
    </row>
    <row r="4460" spans="1:18" x14ac:dyDescent="0.3">
      <c r="A4460" s="9">
        <v>2088</v>
      </c>
      <c r="B4460" s="9" t="s">
        <v>4476</v>
      </c>
      <c r="C4460" s="9">
        <v>9</v>
      </c>
      <c r="D4460" s="9" t="s">
        <v>5020</v>
      </c>
      <c r="E4460" s="9" t="s">
        <v>6923</v>
      </c>
      <c r="F4460" s="9">
        <v>0</v>
      </c>
      <c r="G4460" s="9">
        <v>11506</v>
      </c>
      <c r="H4460" s="9" t="s">
        <v>6923</v>
      </c>
      <c r="I4460" s="9" t="s">
        <v>7456</v>
      </c>
      <c r="J4460" s="9">
        <v>110</v>
      </c>
      <c r="K4460" s="9" t="s">
        <v>7493</v>
      </c>
      <c r="L4460" s="9" t="s">
        <v>7509</v>
      </c>
      <c r="M4460" s="9">
        <v>898.14</v>
      </c>
      <c r="N4460" s="9">
        <v>571.29</v>
      </c>
      <c r="O4460" s="9">
        <v>2</v>
      </c>
      <c r="P4460" s="9"/>
      <c r="Q4460" s="9">
        <v>339</v>
      </c>
      <c r="R4460" s="9">
        <v>6</v>
      </c>
    </row>
    <row r="4461" spans="1:18" x14ac:dyDescent="0.3">
      <c r="A4461" s="9">
        <v>1594</v>
      </c>
      <c r="B4461" s="9" t="s">
        <v>4477</v>
      </c>
      <c r="C4461" s="9">
        <v>59</v>
      </c>
      <c r="D4461" s="9" t="s">
        <v>5022</v>
      </c>
      <c r="E4461" s="9" t="s">
        <v>6709</v>
      </c>
      <c r="F4461" s="9">
        <v>0</v>
      </c>
      <c r="G4461" s="9">
        <v>12195</v>
      </c>
      <c r="H4461" s="9" t="s">
        <v>6709</v>
      </c>
      <c r="I4461" s="9" t="s">
        <v>7456</v>
      </c>
      <c r="J4461" s="9">
        <v>112</v>
      </c>
      <c r="K4461" s="9" t="s">
        <v>7492</v>
      </c>
      <c r="L4461" s="9" t="s">
        <v>7507</v>
      </c>
      <c r="M4461" s="9">
        <v>174.94</v>
      </c>
      <c r="N4461" s="9">
        <v>113.85</v>
      </c>
      <c r="O4461" s="9">
        <v>3</v>
      </c>
      <c r="P4461" s="9"/>
      <c r="Q4461" s="9">
        <v>975</v>
      </c>
      <c r="R4461" s="9">
        <v>3</v>
      </c>
    </row>
    <row r="4462" spans="1:18" x14ac:dyDescent="0.3">
      <c r="A4462" s="9">
        <v>2177</v>
      </c>
      <c r="B4462" s="9" t="s">
        <v>4478</v>
      </c>
      <c r="C4462" s="9">
        <v>50</v>
      </c>
      <c r="D4462" s="9" t="s">
        <v>5021</v>
      </c>
      <c r="E4462" s="9" t="s">
        <v>6684</v>
      </c>
      <c r="F4462" s="9">
        <v>0</v>
      </c>
      <c r="G4462" s="9">
        <v>11630</v>
      </c>
      <c r="H4462" s="9" t="s">
        <v>6684</v>
      </c>
      <c r="I4462" s="9" t="s">
        <v>7456</v>
      </c>
      <c r="J4462" s="9">
        <v>128</v>
      </c>
      <c r="K4462" s="9" t="s">
        <v>7473</v>
      </c>
      <c r="L4462" s="9" t="s">
        <v>7510</v>
      </c>
      <c r="M4462" s="9">
        <v>1280.45</v>
      </c>
      <c r="N4462" s="9">
        <v>736.47</v>
      </c>
      <c r="O4462" s="9">
        <v>2</v>
      </c>
      <c r="P4462" s="9">
        <v>0.05</v>
      </c>
      <c r="Q4462" s="9">
        <v>666</v>
      </c>
      <c r="R4462" s="9">
        <v>6</v>
      </c>
    </row>
    <row r="4463" spans="1:18" x14ac:dyDescent="0.3">
      <c r="A4463" s="9">
        <v>1265</v>
      </c>
      <c r="B4463" s="9" t="s">
        <v>4479</v>
      </c>
      <c r="C4463" s="9">
        <v>70</v>
      </c>
      <c r="D4463" s="9" t="s">
        <v>5022</v>
      </c>
      <c r="E4463" s="9" t="s">
        <v>6484</v>
      </c>
      <c r="F4463" s="9">
        <v>1</v>
      </c>
      <c r="G4463" s="9">
        <v>10964</v>
      </c>
      <c r="H4463" s="9" t="s">
        <v>6484</v>
      </c>
      <c r="I4463" s="9" t="s">
        <v>7457</v>
      </c>
      <c r="J4463" s="9">
        <v>149</v>
      </c>
      <c r="K4463" s="9" t="s">
        <v>7467</v>
      </c>
      <c r="L4463" s="9" t="s">
        <v>7510</v>
      </c>
      <c r="M4463" s="9">
        <v>843.18</v>
      </c>
      <c r="N4463" s="9">
        <v>465.58</v>
      </c>
      <c r="O4463" s="9">
        <v>4</v>
      </c>
      <c r="P4463" s="9"/>
      <c r="Q4463" s="9">
        <v>980</v>
      </c>
      <c r="R4463" s="9">
        <v>3</v>
      </c>
    </row>
    <row r="4464" spans="1:18" x14ac:dyDescent="0.3">
      <c r="A4464" s="9">
        <v>1820</v>
      </c>
      <c r="B4464" s="9" t="s">
        <v>4480</v>
      </c>
      <c r="C4464" s="9">
        <v>31</v>
      </c>
      <c r="D4464" s="9" t="s">
        <v>5021</v>
      </c>
      <c r="E4464" s="9" t="s">
        <v>7340</v>
      </c>
      <c r="F4464" s="9">
        <v>0</v>
      </c>
      <c r="G4464" s="9">
        <v>10991</v>
      </c>
      <c r="H4464" s="9" t="s">
        <v>7340</v>
      </c>
      <c r="I4464" s="9" t="s">
        <v>7455</v>
      </c>
      <c r="J4464" s="9">
        <v>132</v>
      </c>
      <c r="K4464" s="9" t="s">
        <v>7506</v>
      </c>
      <c r="L4464" s="9" t="s">
        <v>7508</v>
      </c>
      <c r="M4464" s="9">
        <v>1386.31</v>
      </c>
      <c r="N4464" s="9">
        <v>663.72</v>
      </c>
      <c r="O4464" s="9">
        <v>1</v>
      </c>
      <c r="P4464" s="9"/>
      <c r="Q4464" s="9">
        <v>501</v>
      </c>
      <c r="R4464" s="9">
        <v>6</v>
      </c>
    </row>
    <row r="4465" spans="1:18" x14ac:dyDescent="0.3">
      <c r="A4465" s="9">
        <v>2102</v>
      </c>
      <c r="B4465" s="9" t="s">
        <v>4481</v>
      </c>
      <c r="C4465" s="9">
        <v>18</v>
      </c>
      <c r="D4465" s="9" t="s">
        <v>5022</v>
      </c>
      <c r="E4465" s="9" t="s">
        <v>6335</v>
      </c>
      <c r="F4465" s="9">
        <v>1</v>
      </c>
      <c r="G4465" s="9">
        <v>12995</v>
      </c>
      <c r="H4465" s="9" t="s">
        <v>6335</v>
      </c>
      <c r="I4465" s="9" t="s">
        <v>7456</v>
      </c>
      <c r="J4465" s="9">
        <v>133</v>
      </c>
      <c r="K4465" s="9" t="s">
        <v>7498</v>
      </c>
      <c r="L4465" s="9" t="s">
        <v>7512</v>
      </c>
      <c r="M4465" s="9">
        <v>1379.1</v>
      </c>
      <c r="N4465" s="9">
        <v>822.7</v>
      </c>
      <c r="O4465" s="9">
        <v>3</v>
      </c>
      <c r="P4465" s="9"/>
      <c r="Q4465" s="9">
        <v>1156</v>
      </c>
      <c r="R4465" s="9">
        <v>3</v>
      </c>
    </row>
    <row r="4466" spans="1:18" x14ac:dyDescent="0.3">
      <c r="A4466" s="9">
        <v>2338</v>
      </c>
      <c r="B4466" s="9" t="s">
        <v>4482</v>
      </c>
      <c r="C4466" s="9">
        <v>54</v>
      </c>
      <c r="D4466" s="9" t="s">
        <v>5020</v>
      </c>
      <c r="E4466" s="9" t="s">
        <v>6889</v>
      </c>
      <c r="F4466" s="9">
        <v>0</v>
      </c>
      <c r="G4466" s="9">
        <v>10494</v>
      </c>
      <c r="H4466" s="9" t="s">
        <v>6889</v>
      </c>
      <c r="I4466" s="9" t="s">
        <v>7456</v>
      </c>
      <c r="J4466" s="9">
        <v>108</v>
      </c>
      <c r="K4466" s="9" t="s">
        <v>7496</v>
      </c>
      <c r="L4466" s="9" t="s">
        <v>7509</v>
      </c>
      <c r="M4466" s="9">
        <v>1384.74</v>
      </c>
      <c r="N4466" s="9">
        <v>738.58</v>
      </c>
      <c r="O4466" s="9">
        <v>4</v>
      </c>
      <c r="P4466" s="9"/>
      <c r="Q4466" s="9">
        <v>750</v>
      </c>
      <c r="R4466" s="9">
        <v>2</v>
      </c>
    </row>
    <row r="4467" spans="1:18" x14ac:dyDescent="0.3">
      <c r="A4467" s="9">
        <v>1661</v>
      </c>
      <c r="B4467" s="9" t="s">
        <v>4483</v>
      </c>
      <c r="C4467" s="9">
        <v>200</v>
      </c>
      <c r="D4467" s="9" t="s">
        <v>5020</v>
      </c>
      <c r="E4467" s="9" t="s">
        <v>6421</v>
      </c>
      <c r="F4467" s="9">
        <v>0</v>
      </c>
      <c r="G4467" s="9">
        <v>11193</v>
      </c>
      <c r="H4467" s="9" t="s">
        <v>6421</v>
      </c>
      <c r="I4467" s="9" t="s">
        <v>7456</v>
      </c>
      <c r="J4467" s="9">
        <v>142</v>
      </c>
      <c r="K4467" s="9" t="s">
        <v>7500</v>
      </c>
      <c r="L4467" s="9" t="s">
        <v>7507</v>
      </c>
      <c r="M4467" s="9">
        <v>162.79</v>
      </c>
      <c r="N4467" s="9">
        <v>112.53</v>
      </c>
      <c r="O4467" s="9">
        <v>5</v>
      </c>
      <c r="P4467" s="9"/>
      <c r="Q4467" s="9">
        <v>356</v>
      </c>
      <c r="R4467" s="9">
        <v>10</v>
      </c>
    </row>
    <row r="4468" spans="1:18" x14ac:dyDescent="0.3">
      <c r="A4468" s="9">
        <v>1946</v>
      </c>
      <c r="B4468" s="9" t="s">
        <v>4484</v>
      </c>
      <c r="C4468" s="9">
        <v>49</v>
      </c>
      <c r="D4468" s="9" t="s">
        <v>5023</v>
      </c>
      <c r="E4468" s="9" t="s">
        <v>5219</v>
      </c>
      <c r="F4468" s="9">
        <v>0</v>
      </c>
      <c r="G4468" s="9">
        <v>12770</v>
      </c>
      <c r="H4468" s="9" t="s">
        <v>5219</v>
      </c>
      <c r="I4468" s="9" t="s">
        <v>7457</v>
      </c>
      <c r="J4468" s="9">
        <v>126</v>
      </c>
      <c r="K4468" s="9" t="s">
        <v>7469</v>
      </c>
      <c r="L4468" s="9" t="s">
        <v>7509</v>
      </c>
      <c r="M4468" s="9">
        <v>225.39</v>
      </c>
      <c r="N4468" s="9">
        <v>155.62</v>
      </c>
      <c r="O4468" s="9">
        <v>1</v>
      </c>
      <c r="P4468" s="9"/>
      <c r="Q4468" s="9">
        <v>380</v>
      </c>
      <c r="R4468" s="9">
        <v>9</v>
      </c>
    </row>
    <row r="4469" spans="1:18" x14ac:dyDescent="0.3">
      <c r="A4469" s="9">
        <v>1559</v>
      </c>
      <c r="B4469" s="9" t="s">
        <v>4485</v>
      </c>
      <c r="C4469" s="9">
        <v>64</v>
      </c>
      <c r="D4469" s="9" t="s">
        <v>5018</v>
      </c>
      <c r="E4469" s="9" t="s">
        <v>6621</v>
      </c>
      <c r="F4469" s="9">
        <v>0</v>
      </c>
      <c r="G4469" s="9">
        <v>13968</v>
      </c>
      <c r="H4469" s="9" t="s">
        <v>6621</v>
      </c>
      <c r="I4469" s="9" t="s">
        <v>7457</v>
      </c>
      <c r="J4469" s="9">
        <v>142</v>
      </c>
      <c r="K4469" s="9" t="s">
        <v>7500</v>
      </c>
      <c r="L4469" s="9" t="s">
        <v>7507</v>
      </c>
      <c r="M4469" s="9">
        <v>1482.17</v>
      </c>
      <c r="N4469" s="9">
        <v>995.37</v>
      </c>
      <c r="O4469" s="9">
        <v>2</v>
      </c>
      <c r="P4469" s="9"/>
      <c r="Q4469" s="9">
        <v>809</v>
      </c>
      <c r="R4469" s="9">
        <v>7</v>
      </c>
    </row>
    <row r="4470" spans="1:18" x14ac:dyDescent="0.3">
      <c r="A4470" s="9">
        <v>1916</v>
      </c>
      <c r="B4470" s="9" t="s">
        <v>4486</v>
      </c>
      <c r="C4470" s="9">
        <v>45</v>
      </c>
      <c r="D4470" s="9" t="s">
        <v>5019</v>
      </c>
      <c r="E4470" s="9" t="s">
        <v>6607</v>
      </c>
      <c r="F4470" s="9">
        <v>0</v>
      </c>
      <c r="G4470" s="9">
        <v>10702</v>
      </c>
      <c r="H4470" s="9" t="s">
        <v>6607</v>
      </c>
      <c r="I4470" s="9" t="s">
        <v>7457</v>
      </c>
      <c r="J4470" s="9">
        <v>141</v>
      </c>
      <c r="K4470" s="9" t="s">
        <v>7490</v>
      </c>
      <c r="L4470" s="9" t="s">
        <v>7507</v>
      </c>
      <c r="M4470" s="9">
        <v>757.02</v>
      </c>
      <c r="N4470" s="9">
        <v>384.59</v>
      </c>
      <c r="O4470" s="9">
        <v>5</v>
      </c>
      <c r="P4470" s="9"/>
      <c r="Q4470" s="9">
        <v>1265</v>
      </c>
      <c r="R4470" s="9">
        <v>6</v>
      </c>
    </row>
    <row r="4471" spans="1:18" x14ac:dyDescent="0.3">
      <c r="A4471" s="9">
        <v>1890</v>
      </c>
      <c r="B4471" s="9" t="s">
        <v>4487</v>
      </c>
      <c r="C4471" s="9">
        <v>42</v>
      </c>
      <c r="D4471" s="9" t="s">
        <v>5020</v>
      </c>
      <c r="E4471" s="9" t="s">
        <v>5972</v>
      </c>
      <c r="F4471" s="9">
        <v>0</v>
      </c>
      <c r="G4471" s="9">
        <v>11030</v>
      </c>
      <c r="H4471" s="9" t="s">
        <v>5972</v>
      </c>
      <c r="I4471" s="9" t="s">
        <v>7457</v>
      </c>
      <c r="J4471" s="9">
        <v>102</v>
      </c>
      <c r="K4471" s="9" t="s">
        <v>7494</v>
      </c>
      <c r="L4471" s="9" t="s">
        <v>7509</v>
      </c>
      <c r="M4471" s="9">
        <v>395.41</v>
      </c>
      <c r="N4471" s="9">
        <v>201.81</v>
      </c>
      <c r="O4471" s="9">
        <v>5</v>
      </c>
      <c r="P4471" s="9"/>
      <c r="Q4471" s="9">
        <v>830</v>
      </c>
      <c r="R4471" s="9">
        <v>6</v>
      </c>
    </row>
    <row r="4472" spans="1:18" x14ac:dyDescent="0.3">
      <c r="A4472" s="9">
        <v>2271</v>
      </c>
      <c r="B4472" s="9" t="s">
        <v>4488</v>
      </c>
      <c r="C4472" s="9">
        <v>43</v>
      </c>
      <c r="D4472" s="9" t="s">
        <v>5020</v>
      </c>
      <c r="E4472" s="9" t="s">
        <v>7033</v>
      </c>
      <c r="F4472" s="9">
        <v>0</v>
      </c>
      <c r="G4472" s="9">
        <v>11403</v>
      </c>
      <c r="H4472" s="9" t="s">
        <v>7033</v>
      </c>
      <c r="I4472" s="9" t="s">
        <v>7456</v>
      </c>
      <c r="J4472" s="9">
        <v>135</v>
      </c>
      <c r="K4472" s="9" t="s">
        <v>7458</v>
      </c>
      <c r="L4472" s="9" t="s">
        <v>7508</v>
      </c>
      <c r="M4472" s="9">
        <v>1166.01</v>
      </c>
      <c r="N4472" s="9">
        <v>764.67</v>
      </c>
      <c r="O4472" s="9">
        <v>4</v>
      </c>
      <c r="P4472" s="9">
        <v>0.2</v>
      </c>
      <c r="Q4472" s="9">
        <v>811</v>
      </c>
      <c r="R4472" s="9">
        <v>4</v>
      </c>
    </row>
    <row r="4473" spans="1:18" x14ac:dyDescent="0.3">
      <c r="A4473" s="9">
        <v>1867</v>
      </c>
      <c r="B4473" s="9" t="s">
        <v>4489</v>
      </c>
      <c r="C4473" s="9">
        <v>15</v>
      </c>
      <c r="D4473" s="9" t="s">
        <v>5021</v>
      </c>
      <c r="E4473" s="9" t="s">
        <v>6892</v>
      </c>
      <c r="F4473" s="9">
        <v>1</v>
      </c>
      <c r="G4473" s="9">
        <v>10825</v>
      </c>
      <c r="H4473" s="9" t="s">
        <v>6892</v>
      </c>
      <c r="I4473" s="9" t="s">
        <v>7455</v>
      </c>
      <c r="J4473" s="9">
        <v>134</v>
      </c>
      <c r="K4473" s="9" t="s">
        <v>7482</v>
      </c>
      <c r="L4473" s="9" t="s">
        <v>7507</v>
      </c>
      <c r="M4473" s="9">
        <v>433.21</v>
      </c>
      <c r="N4473" s="9">
        <v>268.04000000000002</v>
      </c>
      <c r="O4473" s="9">
        <v>3</v>
      </c>
      <c r="P4473" s="9"/>
      <c r="Q4473" s="9">
        <v>723</v>
      </c>
      <c r="R4473" s="9">
        <v>4</v>
      </c>
    </row>
    <row r="4474" spans="1:18" x14ac:dyDescent="0.3">
      <c r="A4474" s="9">
        <v>1609</v>
      </c>
      <c r="B4474" s="9" t="s">
        <v>4490</v>
      </c>
      <c r="C4474" s="9">
        <v>56</v>
      </c>
      <c r="D4474" s="9" t="s">
        <v>5018</v>
      </c>
      <c r="E4474" s="9" t="s">
        <v>6830</v>
      </c>
      <c r="F4474" s="9">
        <v>0</v>
      </c>
      <c r="G4474" s="9">
        <v>13925</v>
      </c>
      <c r="H4474" s="9" t="s">
        <v>6830</v>
      </c>
      <c r="I4474" s="9" t="s">
        <v>7455</v>
      </c>
      <c r="J4474" s="9">
        <v>106</v>
      </c>
      <c r="K4474" s="9" t="s">
        <v>7477</v>
      </c>
      <c r="L4474" s="9" t="s">
        <v>7510</v>
      </c>
      <c r="M4474" s="9">
        <v>1104.46</v>
      </c>
      <c r="N4474" s="9">
        <v>675.17</v>
      </c>
      <c r="O4474" s="9">
        <v>3</v>
      </c>
      <c r="P4474" s="9"/>
      <c r="Q4474" s="9">
        <v>351</v>
      </c>
      <c r="R4474" s="9">
        <v>5</v>
      </c>
    </row>
    <row r="4475" spans="1:18" x14ac:dyDescent="0.3">
      <c r="A4475" s="9">
        <v>1413</v>
      </c>
      <c r="B4475" s="9" t="s">
        <v>4491</v>
      </c>
      <c r="C4475" s="9">
        <v>57</v>
      </c>
      <c r="D4475" s="9" t="s">
        <v>5020</v>
      </c>
      <c r="E4475" s="9" t="s">
        <v>7282</v>
      </c>
      <c r="F4475" s="9">
        <v>0</v>
      </c>
      <c r="G4475" s="9">
        <v>12481</v>
      </c>
      <c r="H4475" s="9" t="s">
        <v>7282</v>
      </c>
      <c r="I4475" s="9" t="s">
        <v>7456</v>
      </c>
      <c r="J4475" s="9">
        <v>131</v>
      </c>
      <c r="K4475" s="9" t="s">
        <v>7504</v>
      </c>
      <c r="L4475" s="9" t="s">
        <v>7510</v>
      </c>
      <c r="M4475" s="9">
        <v>1264.06</v>
      </c>
      <c r="N4475" s="9">
        <v>611.66</v>
      </c>
      <c r="O4475" s="9">
        <v>4</v>
      </c>
      <c r="P4475" s="9">
        <v>0.2</v>
      </c>
      <c r="Q4475" s="9">
        <v>948</v>
      </c>
      <c r="R4475" s="9">
        <v>7</v>
      </c>
    </row>
    <row r="4476" spans="1:18" x14ac:dyDescent="0.3">
      <c r="A4476" s="9">
        <v>1024</v>
      </c>
      <c r="B4476" s="9" t="s">
        <v>4492</v>
      </c>
      <c r="C4476" s="9">
        <v>47</v>
      </c>
      <c r="D4476" s="9" t="s">
        <v>5022</v>
      </c>
      <c r="E4476" s="9" t="s">
        <v>7312</v>
      </c>
      <c r="F4476" s="9">
        <v>0</v>
      </c>
      <c r="G4476" s="9">
        <v>11057</v>
      </c>
      <c r="H4476" s="9" t="s">
        <v>7312</v>
      </c>
      <c r="I4476" s="9" t="s">
        <v>7455</v>
      </c>
      <c r="J4476" s="9">
        <v>123</v>
      </c>
      <c r="K4476" s="9" t="s">
        <v>7502</v>
      </c>
      <c r="L4476" s="9" t="s">
        <v>7511</v>
      </c>
      <c r="M4476" s="9">
        <v>1187.18</v>
      </c>
      <c r="N4476" s="9">
        <v>771.67</v>
      </c>
      <c r="O4476" s="9">
        <v>5</v>
      </c>
      <c r="P4476" s="9">
        <v>0.2</v>
      </c>
      <c r="Q4476" s="9">
        <v>426</v>
      </c>
      <c r="R4476" s="9">
        <v>6</v>
      </c>
    </row>
    <row r="4477" spans="1:18" x14ac:dyDescent="0.3">
      <c r="A4477" s="9">
        <v>1283</v>
      </c>
      <c r="B4477" s="9" t="s">
        <v>4493</v>
      </c>
      <c r="C4477" s="9">
        <v>17</v>
      </c>
      <c r="D4477" s="9" t="s">
        <v>5018</v>
      </c>
      <c r="E4477" s="9" t="s">
        <v>6477</v>
      </c>
      <c r="F4477" s="9">
        <v>1</v>
      </c>
      <c r="G4477" s="9">
        <v>10562</v>
      </c>
      <c r="H4477" s="9" t="s">
        <v>6477</v>
      </c>
      <c r="I4477" s="9" t="s">
        <v>7457</v>
      </c>
      <c r="J4477" s="9">
        <v>112</v>
      </c>
      <c r="K4477" s="9" t="s">
        <v>7492</v>
      </c>
      <c r="L4477" s="9" t="s">
        <v>7509</v>
      </c>
      <c r="M4477" s="9">
        <v>447.37</v>
      </c>
      <c r="N4477" s="9">
        <v>256.70999999999998</v>
      </c>
      <c r="O4477" s="9">
        <v>1</v>
      </c>
      <c r="P4477" s="9">
        <v>0.1</v>
      </c>
      <c r="Q4477" s="9">
        <v>472</v>
      </c>
      <c r="R4477" s="9">
        <v>3</v>
      </c>
    </row>
    <row r="4478" spans="1:18" x14ac:dyDescent="0.3">
      <c r="A4478" s="9">
        <v>2472</v>
      </c>
      <c r="B4478" s="9" t="s">
        <v>4494</v>
      </c>
      <c r="C4478" s="9">
        <v>38</v>
      </c>
      <c r="D4478" s="9" t="s">
        <v>5019</v>
      </c>
      <c r="E4478" s="9" t="s">
        <v>5190</v>
      </c>
      <c r="F4478" s="9">
        <v>1</v>
      </c>
      <c r="G4478" s="9">
        <v>13703</v>
      </c>
      <c r="H4478" s="9" t="s">
        <v>5190</v>
      </c>
      <c r="I4478" s="9" t="s">
        <v>7457</v>
      </c>
      <c r="J4478" s="9">
        <v>128</v>
      </c>
      <c r="K4478" s="9" t="s">
        <v>7473</v>
      </c>
      <c r="L4478" s="9" t="s">
        <v>7507</v>
      </c>
      <c r="M4478" s="9">
        <v>632.35</v>
      </c>
      <c r="N4478" s="9">
        <v>337.71</v>
      </c>
      <c r="O4478" s="9">
        <v>5</v>
      </c>
      <c r="P4478" s="9"/>
      <c r="Q4478" s="9">
        <v>547</v>
      </c>
      <c r="R4478" s="9">
        <v>3</v>
      </c>
    </row>
    <row r="4479" spans="1:18" x14ac:dyDescent="0.3">
      <c r="A4479" s="9">
        <v>1880</v>
      </c>
      <c r="B4479" s="9" t="s">
        <v>4495</v>
      </c>
      <c r="C4479" s="9">
        <v>61</v>
      </c>
      <c r="D4479" s="9" t="s">
        <v>5022</v>
      </c>
      <c r="E4479" s="9" t="s">
        <v>5731</v>
      </c>
      <c r="F4479" s="9">
        <v>0</v>
      </c>
      <c r="G4479" s="9">
        <v>12185</v>
      </c>
      <c r="H4479" s="9" t="s">
        <v>5731</v>
      </c>
      <c r="I4479" s="9" t="s">
        <v>7457</v>
      </c>
      <c r="J4479" s="9">
        <v>115</v>
      </c>
      <c r="K4479" s="9" t="s">
        <v>7481</v>
      </c>
      <c r="L4479" s="9" t="s">
        <v>7507</v>
      </c>
      <c r="M4479" s="9">
        <v>649.21</v>
      </c>
      <c r="N4479" s="9">
        <v>428.24</v>
      </c>
      <c r="O4479" s="9">
        <v>4</v>
      </c>
      <c r="P4479" s="9"/>
      <c r="Q4479" s="9">
        <v>598</v>
      </c>
      <c r="R4479" s="9">
        <v>10</v>
      </c>
    </row>
    <row r="4480" spans="1:18" x14ac:dyDescent="0.3">
      <c r="A4480" s="9">
        <v>1300</v>
      </c>
      <c r="B4480" s="9" t="s">
        <v>4496</v>
      </c>
      <c r="C4480" s="9">
        <v>31</v>
      </c>
      <c r="D4480" s="9" t="s">
        <v>5021</v>
      </c>
      <c r="E4480" s="9" t="s">
        <v>7341</v>
      </c>
      <c r="F4480" s="9">
        <v>1</v>
      </c>
      <c r="G4480" s="9">
        <v>10366</v>
      </c>
      <c r="H4480" s="9" t="s">
        <v>7341</v>
      </c>
      <c r="I4480" s="9" t="s">
        <v>7456</v>
      </c>
      <c r="J4480" s="9">
        <v>119</v>
      </c>
      <c r="K4480" s="9" t="s">
        <v>7459</v>
      </c>
      <c r="L4480" s="9" t="s">
        <v>7510</v>
      </c>
      <c r="M4480" s="9">
        <v>762.35</v>
      </c>
      <c r="N4480" s="9">
        <v>395.1</v>
      </c>
      <c r="O4480" s="9">
        <v>5</v>
      </c>
      <c r="P4480" s="9"/>
      <c r="Q4480" s="9">
        <v>844</v>
      </c>
      <c r="R4480" s="9">
        <v>2</v>
      </c>
    </row>
    <row r="4481" spans="1:18" x14ac:dyDescent="0.3">
      <c r="A4481" s="9">
        <v>2091</v>
      </c>
      <c r="B4481" s="9" t="s">
        <v>4497</v>
      </c>
      <c r="C4481" s="9">
        <v>57</v>
      </c>
      <c r="D4481" s="9" t="s">
        <v>5023</v>
      </c>
      <c r="E4481" s="9" t="s">
        <v>5474</v>
      </c>
      <c r="F4481" s="9">
        <v>1</v>
      </c>
      <c r="G4481" s="9">
        <v>12153</v>
      </c>
      <c r="H4481" s="9" t="s">
        <v>5474</v>
      </c>
      <c r="I4481" s="9" t="s">
        <v>7457</v>
      </c>
      <c r="J4481" s="9">
        <v>112</v>
      </c>
      <c r="K4481" s="9" t="s">
        <v>7492</v>
      </c>
      <c r="L4481" s="9" t="s">
        <v>7507</v>
      </c>
      <c r="M4481" s="9">
        <v>292.69</v>
      </c>
      <c r="N4481" s="9">
        <v>174.5</v>
      </c>
      <c r="O4481" s="9">
        <v>5</v>
      </c>
      <c r="P4481" s="9">
        <v>0.1</v>
      </c>
      <c r="Q4481" s="9">
        <v>1360</v>
      </c>
      <c r="R4481" s="9">
        <v>3</v>
      </c>
    </row>
    <row r="4482" spans="1:18" x14ac:dyDescent="0.3">
      <c r="A4482" s="9">
        <v>2030</v>
      </c>
      <c r="B4482" s="9" t="s">
        <v>4498</v>
      </c>
      <c r="C4482" s="9">
        <v>40</v>
      </c>
      <c r="D4482" s="9" t="s">
        <v>5022</v>
      </c>
      <c r="E4482" s="9" t="s">
        <v>6694</v>
      </c>
      <c r="F4482" s="9">
        <v>0</v>
      </c>
      <c r="G4482" s="9">
        <v>10793</v>
      </c>
      <c r="H4482" s="9" t="s">
        <v>6694</v>
      </c>
      <c r="I4482" s="9" t="s">
        <v>7457</v>
      </c>
      <c r="J4482" s="9">
        <v>148</v>
      </c>
      <c r="K4482" s="9" t="s">
        <v>7491</v>
      </c>
      <c r="L4482" s="9" t="s">
        <v>7510</v>
      </c>
      <c r="M4482" s="9">
        <v>706.08</v>
      </c>
      <c r="N4482" s="9">
        <v>381.12</v>
      </c>
      <c r="O4482" s="9">
        <v>5</v>
      </c>
      <c r="P4482" s="9"/>
      <c r="Q4482" s="9">
        <v>441</v>
      </c>
      <c r="R4482" s="9">
        <v>5</v>
      </c>
    </row>
    <row r="4483" spans="1:18" x14ac:dyDescent="0.3">
      <c r="A4483" s="9">
        <v>1816</v>
      </c>
      <c r="B4483" s="9" t="s">
        <v>4499</v>
      </c>
      <c r="C4483" s="9">
        <v>50</v>
      </c>
      <c r="D4483" s="9" t="s">
        <v>5019</v>
      </c>
      <c r="E4483" s="9" t="s">
        <v>5927</v>
      </c>
      <c r="F4483" s="9">
        <v>0</v>
      </c>
      <c r="G4483" s="9">
        <v>13103</v>
      </c>
      <c r="H4483" s="9" t="s">
        <v>5927</v>
      </c>
      <c r="I4483" s="9" t="s">
        <v>7457</v>
      </c>
      <c r="J4483" s="9">
        <v>102</v>
      </c>
      <c r="K4483" s="9" t="s">
        <v>7494</v>
      </c>
      <c r="L4483" s="9" t="s">
        <v>7507</v>
      </c>
      <c r="M4483" s="9">
        <v>790.64</v>
      </c>
      <c r="N4483" s="9">
        <v>456.85</v>
      </c>
      <c r="O4483" s="9">
        <v>5</v>
      </c>
      <c r="P4483" s="9"/>
      <c r="Q4483" s="9">
        <v>550</v>
      </c>
      <c r="R4483" s="9">
        <v>6</v>
      </c>
    </row>
    <row r="4484" spans="1:18" x14ac:dyDescent="0.3">
      <c r="A4484" s="9">
        <v>2160</v>
      </c>
      <c r="B4484" s="9" t="s">
        <v>4500</v>
      </c>
      <c r="C4484" s="9">
        <v>33</v>
      </c>
      <c r="D4484" s="9" t="s">
        <v>5022</v>
      </c>
      <c r="E4484" s="9" t="s">
        <v>7342</v>
      </c>
      <c r="F4484" s="9">
        <v>0</v>
      </c>
      <c r="G4484" s="9">
        <v>10635</v>
      </c>
      <c r="H4484" s="9" t="s">
        <v>7342</v>
      </c>
      <c r="I4484" s="9" t="s">
        <v>7455</v>
      </c>
      <c r="J4484" s="9">
        <v>111</v>
      </c>
      <c r="K4484" s="9" t="s">
        <v>7476</v>
      </c>
      <c r="L4484" s="9" t="s">
        <v>7508</v>
      </c>
      <c r="M4484" s="9">
        <v>820.98</v>
      </c>
      <c r="N4484" s="9">
        <v>338.38</v>
      </c>
      <c r="O4484" s="9">
        <v>1</v>
      </c>
      <c r="P4484" s="9"/>
      <c r="Q4484" s="9">
        <v>447</v>
      </c>
      <c r="R4484" s="9">
        <v>4</v>
      </c>
    </row>
    <row r="4485" spans="1:18" x14ac:dyDescent="0.3">
      <c r="A4485" s="9">
        <v>2187</v>
      </c>
      <c r="B4485" s="9" t="s">
        <v>4501</v>
      </c>
      <c r="C4485" s="9">
        <v>41</v>
      </c>
      <c r="D4485" s="9" t="s">
        <v>5018</v>
      </c>
      <c r="E4485" s="9" t="s">
        <v>6752</v>
      </c>
      <c r="F4485" s="9">
        <v>1</v>
      </c>
      <c r="G4485" s="9">
        <v>11705</v>
      </c>
      <c r="H4485" s="9" t="s">
        <v>6752</v>
      </c>
      <c r="I4485" s="9" t="s">
        <v>7456</v>
      </c>
      <c r="J4485" s="9">
        <v>144</v>
      </c>
      <c r="K4485" s="9" t="s">
        <v>7462</v>
      </c>
      <c r="L4485" s="9" t="s">
        <v>7508</v>
      </c>
      <c r="M4485" s="9">
        <v>1238.8599999999999</v>
      </c>
      <c r="N4485" s="9">
        <v>666.92</v>
      </c>
      <c r="O4485" s="9">
        <v>2</v>
      </c>
      <c r="P4485" s="9"/>
      <c r="Q4485" s="9">
        <v>769</v>
      </c>
      <c r="R4485" s="9">
        <v>3</v>
      </c>
    </row>
    <row r="4486" spans="1:18" x14ac:dyDescent="0.3">
      <c r="A4486" s="9">
        <v>1082</v>
      </c>
      <c r="B4486" s="9" t="s">
        <v>4502</v>
      </c>
      <c r="C4486" s="9">
        <v>46</v>
      </c>
      <c r="D4486" s="9" t="s">
        <v>5018</v>
      </c>
      <c r="E4486" s="9" t="s">
        <v>7343</v>
      </c>
      <c r="F4486" s="9">
        <v>0</v>
      </c>
      <c r="G4486" s="9">
        <v>10986</v>
      </c>
      <c r="H4486" s="9" t="s">
        <v>7343</v>
      </c>
      <c r="I4486" s="9" t="s">
        <v>7456</v>
      </c>
      <c r="J4486" s="9">
        <v>137</v>
      </c>
      <c r="K4486" s="9" t="s">
        <v>7484</v>
      </c>
      <c r="L4486" s="9" t="s">
        <v>7510</v>
      </c>
      <c r="M4486" s="9">
        <v>800.14</v>
      </c>
      <c r="N4486" s="9">
        <v>453.64</v>
      </c>
      <c r="O4486" s="9">
        <v>2</v>
      </c>
      <c r="P4486" s="9"/>
      <c r="Q4486" s="9">
        <v>520</v>
      </c>
      <c r="R4486" s="9">
        <v>5</v>
      </c>
    </row>
    <row r="4487" spans="1:18" x14ac:dyDescent="0.3">
      <c r="A4487" s="9">
        <v>2443</v>
      </c>
      <c r="B4487" s="9" t="s">
        <v>4503</v>
      </c>
      <c r="C4487" s="9">
        <v>23</v>
      </c>
      <c r="D4487" s="9" t="s">
        <v>5019</v>
      </c>
      <c r="E4487" s="9" t="s">
        <v>5999</v>
      </c>
      <c r="F4487" s="9">
        <v>1</v>
      </c>
      <c r="G4487" s="9">
        <v>10957</v>
      </c>
      <c r="H4487" s="9" t="s">
        <v>5999</v>
      </c>
      <c r="I4487" s="9" t="s">
        <v>7456</v>
      </c>
      <c r="J4487" s="9">
        <v>138</v>
      </c>
      <c r="K4487" s="9" t="s">
        <v>7464</v>
      </c>
      <c r="L4487" s="9" t="s">
        <v>7508</v>
      </c>
      <c r="M4487" s="9">
        <v>384.64</v>
      </c>
      <c r="N4487" s="9">
        <v>210.71</v>
      </c>
      <c r="O4487" s="9">
        <v>3</v>
      </c>
      <c r="P4487" s="9">
        <v>0.1</v>
      </c>
      <c r="Q4487" s="9">
        <v>1212</v>
      </c>
      <c r="R4487" s="9">
        <v>4</v>
      </c>
    </row>
    <row r="4488" spans="1:18" x14ac:dyDescent="0.3">
      <c r="A4488" s="9">
        <v>2096</v>
      </c>
      <c r="B4488" s="9" t="s">
        <v>4504</v>
      </c>
      <c r="C4488" s="9">
        <v>44</v>
      </c>
      <c r="D4488" s="9" t="s">
        <v>5018</v>
      </c>
      <c r="E4488" s="9" t="s">
        <v>6337</v>
      </c>
      <c r="F4488" s="9">
        <v>0</v>
      </c>
      <c r="G4488" s="9">
        <v>13595</v>
      </c>
      <c r="H4488" s="9" t="s">
        <v>6337</v>
      </c>
      <c r="I4488" s="9" t="s">
        <v>7455</v>
      </c>
      <c r="J4488" s="9">
        <v>125</v>
      </c>
      <c r="K4488" s="9" t="s">
        <v>7479</v>
      </c>
      <c r="L4488" s="9" t="s">
        <v>7508</v>
      </c>
      <c r="M4488" s="9">
        <v>1011.54</v>
      </c>
      <c r="N4488" s="9">
        <v>661.77</v>
      </c>
      <c r="O4488" s="9">
        <v>2</v>
      </c>
      <c r="P4488" s="9">
        <v>0.05</v>
      </c>
      <c r="Q4488" s="9">
        <v>454</v>
      </c>
      <c r="R4488" s="9">
        <v>6</v>
      </c>
    </row>
    <row r="4489" spans="1:18" x14ac:dyDescent="0.3">
      <c r="A4489" s="9">
        <v>2260</v>
      </c>
      <c r="B4489" s="9" t="s">
        <v>4505</v>
      </c>
      <c r="C4489" s="9">
        <v>0</v>
      </c>
      <c r="D4489" s="9" t="s">
        <v>5022</v>
      </c>
      <c r="E4489" s="9" t="s">
        <v>5703</v>
      </c>
      <c r="F4489" s="9">
        <v>1</v>
      </c>
      <c r="G4489" s="9">
        <v>13239</v>
      </c>
      <c r="H4489" s="9" t="s">
        <v>5703</v>
      </c>
      <c r="I4489" s="9" t="s">
        <v>7457</v>
      </c>
      <c r="J4489" s="9">
        <v>143</v>
      </c>
      <c r="K4489" s="9" t="s">
        <v>7475</v>
      </c>
      <c r="L4489" s="9" t="s">
        <v>7509</v>
      </c>
      <c r="M4489" s="9">
        <v>1206.1099999999999</v>
      </c>
      <c r="N4489" s="9">
        <v>595.02</v>
      </c>
      <c r="O4489" s="9">
        <v>2</v>
      </c>
      <c r="P4489" s="9"/>
      <c r="Q4489" s="9">
        <v>799</v>
      </c>
      <c r="R4489" s="9">
        <v>4</v>
      </c>
    </row>
    <row r="4490" spans="1:18" x14ac:dyDescent="0.3">
      <c r="A4490" s="9">
        <v>1045</v>
      </c>
      <c r="B4490" s="9" t="s">
        <v>4506</v>
      </c>
      <c r="C4490" s="9">
        <v>30</v>
      </c>
      <c r="D4490" s="9" t="s">
        <v>5023</v>
      </c>
      <c r="E4490" s="9" t="s">
        <v>5405</v>
      </c>
      <c r="F4490" s="9">
        <v>1</v>
      </c>
      <c r="G4490" s="9">
        <v>10854</v>
      </c>
      <c r="H4490" s="9" t="s">
        <v>5405</v>
      </c>
      <c r="I4490" s="9" t="s">
        <v>7456</v>
      </c>
      <c r="J4490" s="9">
        <v>121</v>
      </c>
      <c r="K4490" s="9" t="s">
        <v>7495</v>
      </c>
      <c r="L4490" s="9" t="s">
        <v>7507</v>
      </c>
      <c r="M4490" s="9">
        <v>513.09</v>
      </c>
      <c r="N4490" s="9">
        <v>341.32</v>
      </c>
      <c r="O4490" s="9">
        <v>2</v>
      </c>
      <c r="P4490" s="9">
        <v>0.1</v>
      </c>
      <c r="Q4490" s="9">
        <v>1591</v>
      </c>
      <c r="R4490" s="9">
        <v>1</v>
      </c>
    </row>
    <row r="4491" spans="1:18" x14ac:dyDescent="0.3">
      <c r="A4491" s="9">
        <v>1617</v>
      </c>
      <c r="B4491" s="9" t="s">
        <v>4507</v>
      </c>
      <c r="C4491" s="9">
        <v>48</v>
      </c>
      <c r="D4491" s="9" t="s">
        <v>5022</v>
      </c>
      <c r="E4491" s="9" t="s">
        <v>5449</v>
      </c>
      <c r="F4491" s="9">
        <v>0</v>
      </c>
      <c r="G4491" s="9">
        <v>12125</v>
      </c>
      <c r="H4491" s="9" t="s">
        <v>5449</v>
      </c>
      <c r="I4491" s="9" t="s">
        <v>7456</v>
      </c>
      <c r="J4491" s="9">
        <v>142</v>
      </c>
      <c r="K4491" s="9" t="s">
        <v>7500</v>
      </c>
      <c r="L4491" s="9" t="s">
        <v>7511</v>
      </c>
      <c r="M4491" s="9">
        <v>985.69</v>
      </c>
      <c r="N4491" s="9">
        <v>513.58000000000004</v>
      </c>
      <c r="O4491" s="9">
        <v>5</v>
      </c>
      <c r="P4491" s="9"/>
      <c r="Q4491" s="9">
        <v>1069</v>
      </c>
      <c r="R4491" s="9">
        <v>4</v>
      </c>
    </row>
    <row r="4492" spans="1:18" x14ac:dyDescent="0.3">
      <c r="A4492" s="9">
        <v>1927</v>
      </c>
      <c r="B4492" s="9" t="s">
        <v>4508</v>
      </c>
      <c r="C4492" s="9">
        <v>56</v>
      </c>
      <c r="D4492" s="9" t="s">
        <v>5023</v>
      </c>
      <c r="E4492" s="9" t="s">
        <v>7344</v>
      </c>
      <c r="F4492" s="9">
        <v>1</v>
      </c>
      <c r="G4492" s="9">
        <v>11569</v>
      </c>
      <c r="H4492" s="9" t="s">
        <v>7344</v>
      </c>
      <c r="I4492" s="9" t="s">
        <v>7457</v>
      </c>
      <c r="J4492" s="9">
        <v>136</v>
      </c>
      <c r="K4492" s="9" t="s">
        <v>7503</v>
      </c>
      <c r="L4492" s="9" t="s">
        <v>7510</v>
      </c>
      <c r="M4492" s="9">
        <v>263.06</v>
      </c>
      <c r="N4492" s="9">
        <v>160.03</v>
      </c>
      <c r="O4492" s="9">
        <v>5</v>
      </c>
      <c r="P4492" s="9"/>
      <c r="Q4492" s="9">
        <v>1013</v>
      </c>
      <c r="R4492" s="9">
        <v>3</v>
      </c>
    </row>
    <row r="4493" spans="1:18" x14ac:dyDescent="0.3">
      <c r="A4493" s="9">
        <v>1261</v>
      </c>
      <c r="B4493" s="9" t="s">
        <v>4509</v>
      </c>
      <c r="C4493" s="9">
        <v>47</v>
      </c>
      <c r="D4493" s="9" t="s">
        <v>5018</v>
      </c>
      <c r="E4493" s="9" t="s">
        <v>6853</v>
      </c>
      <c r="F4493" s="9">
        <v>0</v>
      </c>
      <c r="G4493" s="9">
        <v>12256</v>
      </c>
      <c r="H4493" s="9" t="s">
        <v>6853</v>
      </c>
      <c r="I4493" s="9" t="s">
        <v>7457</v>
      </c>
      <c r="J4493" s="9">
        <v>109</v>
      </c>
      <c r="K4493" s="9" t="s">
        <v>7466</v>
      </c>
      <c r="L4493" s="9" t="s">
        <v>7509</v>
      </c>
      <c r="M4493" s="9">
        <v>545.79</v>
      </c>
      <c r="N4493" s="9">
        <v>232.52</v>
      </c>
      <c r="O4493" s="9">
        <v>1</v>
      </c>
      <c r="P4493" s="9"/>
      <c r="Q4493" s="9">
        <v>819</v>
      </c>
      <c r="R4493" s="9">
        <v>5</v>
      </c>
    </row>
    <row r="4494" spans="1:18" x14ac:dyDescent="0.3">
      <c r="A4494" s="9">
        <v>1175</v>
      </c>
      <c r="B4494" s="9" t="s">
        <v>4510</v>
      </c>
      <c r="C4494" s="9">
        <v>19</v>
      </c>
      <c r="D4494" s="9" t="s">
        <v>5022</v>
      </c>
      <c r="E4494" s="9" t="s">
        <v>6865</v>
      </c>
      <c r="F4494" s="9">
        <v>1</v>
      </c>
      <c r="G4494" s="9">
        <v>13909</v>
      </c>
      <c r="H4494" s="9" t="s">
        <v>6865</v>
      </c>
      <c r="I4494" s="9" t="s">
        <v>7455</v>
      </c>
      <c r="J4494" s="9">
        <v>112</v>
      </c>
      <c r="K4494" s="9" t="s">
        <v>7492</v>
      </c>
      <c r="L4494" s="9" t="s">
        <v>7510</v>
      </c>
      <c r="M4494" s="9">
        <v>1368.37</v>
      </c>
      <c r="N4494" s="9">
        <v>629.51</v>
      </c>
      <c r="O4494" s="9">
        <v>5</v>
      </c>
      <c r="P4494" s="9"/>
      <c r="Q4494" s="9">
        <v>826</v>
      </c>
      <c r="R4494" s="9">
        <v>1</v>
      </c>
    </row>
    <row r="4495" spans="1:18" x14ac:dyDescent="0.3">
      <c r="A4495" s="9">
        <v>2189</v>
      </c>
      <c r="B4495" s="9" t="s">
        <v>4511</v>
      </c>
      <c r="C4495" s="9">
        <v>55</v>
      </c>
      <c r="D4495" s="9" t="s">
        <v>5018</v>
      </c>
      <c r="E4495" s="9" t="s">
        <v>6587</v>
      </c>
      <c r="F4495" s="9">
        <v>0</v>
      </c>
      <c r="G4495" s="9">
        <v>11434</v>
      </c>
      <c r="H4495" s="9" t="s">
        <v>6587</v>
      </c>
      <c r="I4495" s="9" t="s">
        <v>7456</v>
      </c>
      <c r="J4495" s="9">
        <v>110</v>
      </c>
      <c r="K4495" s="9" t="s">
        <v>7493</v>
      </c>
      <c r="L4495" s="9" t="s">
        <v>7508</v>
      </c>
      <c r="M4495" s="9">
        <v>1371.4</v>
      </c>
      <c r="N4495" s="9">
        <v>861.72</v>
      </c>
      <c r="O4495" s="9">
        <v>5</v>
      </c>
      <c r="P4495" s="9"/>
      <c r="Q4495" s="9">
        <v>376</v>
      </c>
      <c r="R4495" s="9">
        <v>3</v>
      </c>
    </row>
    <row r="4496" spans="1:18" x14ac:dyDescent="0.3">
      <c r="A4496" s="9">
        <v>1656</v>
      </c>
      <c r="B4496" s="9" t="s">
        <v>4512</v>
      </c>
      <c r="C4496" s="9">
        <v>22</v>
      </c>
      <c r="D4496" s="9" t="s">
        <v>5023</v>
      </c>
      <c r="E4496" s="9" t="s">
        <v>5221</v>
      </c>
      <c r="F4496" s="9">
        <v>1</v>
      </c>
      <c r="G4496" s="9">
        <v>10007</v>
      </c>
      <c r="H4496" s="9" t="s">
        <v>5221</v>
      </c>
      <c r="I4496" s="9" t="s">
        <v>7456</v>
      </c>
      <c r="J4496" s="9">
        <v>146</v>
      </c>
      <c r="K4496" s="9" t="s">
        <v>7505</v>
      </c>
      <c r="L4496" s="9" t="s">
        <v>7509</v>
      </c>
      <c r="M4496" s="9">
        <v>884.22</v>
      </c>
      <c r="N4496" s="9">
        <v>356.96</v>
      </c>
      <c r="O4496" s="9">
        <v>2</v>
      </c>
      <c r="P4496" s="9"/>
      <c r="Q4496" s="9">
        <v>1285</v>
      </c>
      <c r="R4496" s="9">
        <v>4</v>
      </c>
    </row>
    <row r="4497" spans="1:18" x14ac:dyDescent="0.3">
      <c r="A4497" s="9">
        <v>1841</v>
      </c>
      <c r="B4497" s="9" t="s">
        <v>4513</v>
      </c>
      <c r="C4497" s="9">
        <v>49</v>
      </c>
      <c r="D4497" s="9" t="s">
        <v>5018</v>
      </c>
      <c r="E4497" s="9" t="s">
        <v>5153</v>
      </c>
      <c r="F4497" s="9">
        <v>0</v>
      </c>
      <c r="G4497" s="9">
        <v>10736</v>
      </c>
      <c r="H4497" s="9" t="s">
        <v>5153</v>
      </c>
      <c r="I4497" s="9" t="s">
        <v>7456</v>
      </c>
      <c r="J4497" s="9">
        <v>105</v>
      </c>
      <c r="K4497" s="9" t="s">
        <v>7461</v>
      </c>
      <c r="L4497" s="9" t="s">
        <v>7508</v>
      </c>
      <c r="M4497" s="9">
        <v>1068.4100000000001</v>
      </c>
      <c r="N4497" s="9">
        <v>737.8</v>
      </c>
      <c r="O4497" s="9">
        <v>1</v>
      </c>
      <c r="P4497" s="9">
        <v>0.2</v>
      </c>
      <c r="Q4497" s="9">
        <v>403</v>
      </c>
      <c r="R4497" s="9">
        <v>4</v>
      </c>
    </row>
    <row r="4498" spans="1:18" x14ac:dyDescent="0.3">
      <c r="A4498" s="9">
        <v>1369</v>
      </c>
      <c r="B4498" s="9" t="s">
        <v>4514</v>
      </c>
      <c r="C4498" s="9">
        <v>23</v>
      </c>
      <c r="D4498" s="9" t="s">
        <v>5020</v>
      </c>
      <c r="E4498" s="9" t="s">
        <v>6209</v>
      </c>
      <c r="F4498" s="9">
        <v>0</v>
      </c>
      <c r="G4498" s="9">
        <v>12274</v>
      </c>
      <c r="H4498" s="9" t="s">
        <v>6209</v>
      </c>
      <c r="I4498" s="9" t="s">
        <v>7455</v>
      </c>
      <c r="J4498" s="9">
        <v>133</v>
      </c>
      <c r="K4498" s="9" t="s">
        <v>7498</v>
      </c>
      <c r="L4498" s="9" t="s">
        <v>7507</v>
      </c>
      <c r="M4498" s="9">
        <v>1288.32</v>
      </c>
      <c r="N4498" s="9">
        <v>589.01</v>
      </c>
      <c r="O4498" s="9">
        <v>1</v>
      </c>
      <c r="P4498" s="9">
        <v>0.2</v>
      </c>
      <c r="Q4498" s="9">
        <v>382</v>
      </c>
      <c r="R4498" s="9">
        <v>3</v>
      </c>
    </row>
    <row r="4499" spans="1:18" x14ac:dyDescent="0.3">
      <c r="A4499" s="9">
        <v>1053</v>
      </c>
      <c r="B4499" s="9" t="s">
        <v>4515</v>
      </c>
      <c r="C4499" s="9">
        <v>28</v>
      </c>
      <c r="D4499" s="9" t="s">
        <v>5021</v>
      </c>
      <c r="E4499" s="9" t="s">
        <v>7345</v>
      </c>
      <c r="F4499" s="9">
        <v>0</v>
      </c>
      <c r="G4499" s="9">
        <v>12222</v>
      </c>
      <c r="H4499" s="9" t="s">
        <v>7345</v>
      </c>
      <c r="I4499" s="9" t="s">
        <v>7456</v>
      </c>
      <c r="J4499" s="9">
        <v>105</v>
      </c>
      <c r="K4499" s="9" t="s">
        <v>7461</v>
      </c>
      <c r="L4499" s="9" t="s">
        <v>7508</v>
      </c>
      <c r="M4499" s="9">
        <v>1439.9</v>
      </c>
      <c r="N4499" s="9">
        <v>965.3</v>
      </c>
      <c r="O4499" s="9">
        <v>2</v>
      </c>
      <c r="P4499" s="9"/>
      <c r="Q4499" s="9">
        <v>535</v>
      </c>
      <c r="R4499" s="9">
        <v>5</v>
      </c>
    </row>
    <row r="4500" spans="1:18" x14ac:dyDescent="0.3">
      <c r="A4500" s="9">
        <v>1689</v>
      </c>
      <c r="B4500" s="9" t="s">
        <v>4516</v>
      </c>
      <c r="C4500" s="9">
        <v>25</v>
      </c>
      <c r="D4500" s="9" t="s">
        <v>5022</v>
      </c>
      <c r="E4500" s="9" t="s">
        <v>7346</v>
      </c>
      <c r="F4500" s="9">
        <v>0</v>
      </c>
      <c r="G4500" s="9">
        <v>10080</v>
      </c>
      <c r="H4500" s="9" t="s">
        <v>7346</v>
      </c>
      <c r="I4500" s="9" t="s">
        <v>7456</v>
      </c>
      <c r="J4500" s="9">
        <v>116</v>
      </c>
      <c r="K4500" s="9" t="s">
        <v>7480</v>
      </c>
      <c r="L4500" s="9" t="s">
        <v>7507</v>
      </c>
      <c r="M4500" s="9">
        <v>760.34</v>
      </c>
      <c r="N4500" s="9">
        <v>421.82</v>
      </c>
      <c r="O4500" s="9">
        <v>2</v>
      </c>
      <c r="P4500" s="9"/>
      <c r="Q4500" s="9">
        <v>679</v>
      </c>
      <c r="R4500" s="9">
        <v>7</v>
      </c>
    </row>
    <row r="4501" spans="1:18" x14ac:dyDescent="0.3">
      <c r="A4501" s="9">
        <v>2442</v>
      </c>
      <c r="B4501" s="9" t="s">
        <v>4517</v>
      </c>
      <c r="C4501" s="9">
        <v>42</v>
      </c>
      <c r="D4501" s="9" t="s">
        <v>5020</v>
      </c>
      <c r="E4501" s="9" t="s">
        <v>6833</v>
      </c>
      <c r="F4501" s="9">
        <v>0</v>
      </c>
      <c r="G4501" s="9">
        <v>13865</v>
      </c>
      <c r="H4501" s="9" t="s">
        <v>6833</v>
      </c>
      <c r="I4501" s="9" t="s">
        <v>7456</v>
      </c>
      <c r="J4501" s="9">
        <v>137</v>
      </c>
      <c r="K4501" s="9" t="s">
        <v>7484</v>
      </c>
      <c r="L4501" s="9" t="s">
        <v>7508</v>
      </c>
      <c r="M4501" s="9">
        <v>864.28</v>
      </c>
      <c r="N4501" s="9">
        <v>492.1</v>
      </c>
      <c r="O4501" s="9">
        <v>1</v>
      </c>
      <c r="P4501" s="9"/>
      <c r="Q4501" s="9">
        <v>615</v>
      </c>
      <c r="R4501" s="9">
        <v>5</v>
      </c>
    </row>
    <row r="4502" spans="1:18" x14ac:dyDescent="0.3">
      <c r="A4502" s="9">
        <v>2364</v>
      </c>
      <c r="B4502" s="9" t="s">
        <v>4518</v>
      </c>
      <c r="C4502" s="9">
        <v>37</v>
      </c>
      <c r="D4502" s="9" t="s">
        <v>5018</v>
      </c>
      <c r="E4502" s="9" t="s">
        <v>6955</v>
      </c>
      <c r="F4502" s="9">
        <v>1</v>
      </c>
      <c r="G4502" s="9">
        <v>13128</v>
      </c>
      <c r="H4502" s="9" t="s">
        <v>6955</v>
      </c>
      <c r="I4502" s="9" t="s">
        <v>7455</v>
      </c>
      <c r="J4502" s="9">
        <v>137</v>
      </c>
      <c r="K4502" s="9" t="s">
        <v>7484</v>
      </c>
      <c r="L4502" s="9" t="s">
        <v>7511</v>
      </c>
      <c r="M4502" s="9">
        <v>652.67999999999995</v>
      </c>
      <c r="N4502" s="9">
        <v>277.55</v>
      </c>
      <c r="O4502" s="9">
        <v>4</v>
      </c>
      <c r="P4502" s="9"/>
      <c r="Q4502" s="9">
        <v>656</v>
      </c>
      <c r="R4502" s="9">
        <v>3</v>
      </c>
    </row>
    <row r="4503" spans="1:18" x14ac:dyDescent="0.3">
      <c r="A4503" s="9">
        <v>2150</v>
      </c>
      <c r="B4503" s="9" t="s">
        <v>4519</v>
      </c>
      <c r="C4503" s="9">
        <v>47</v>
      </c>
      <c r="D4503" s="9" t="s">
        <v>5018</v>
      </c>
      <c r="E4503" s="9" t="s">
        <v>6110</v>
      </c>
      <c r="F4503" s="9">
        <v>0</v>
      </c>
      <c r="G4503" s="9">
        <v>11158</v>
      </c>
      <c r="H4503" s="9" t="s">
        <v>6110</v>
      </c>
      <c r="I4503" s="9" t="s">
        <v>7456</v>
      </c>
      <c r="J4503" s="9">
        <v>129</v>
      </c>
      <c r="K4503" s="9" t="s">
        <v>7471</v>
      </c>
      <c r="L4503" s="9" t="s">
        <v>7509</v>
      </c>
      <c r="M4503" s="9">
        <v>154.37</v>
      </c>
      <c r="N4503" s="9">
        <v>78.66</v>
      </c>
      <c r="O4503" s="9">
        <v>2</v>
      </c>
      <c r="P4503" s="9"/>
      <c r="Q4503" s="9">
        <v>696</v>
      </c>
      <c r="R4503" s="9">
        <v>7</v>
      </c>
    </row>
    <row r="4504" spans="1:18" x14ac:dyDescent="0.3">
      <c r="A4504" s="9">
        <v>2432</v>
      </c>
      <c r="B4504" s="9" t="s">
        <v>4520</v>
      </c>
      <c r="C4504" s="9">
        <v>39</v>
      </c>
      <c r="D4504" s="9" t="s">
        <v>5021</v>
      </c>
      <c r="E4504" s="9" t="s">
        <v>5388</v>
      </c>
      <c r="F4504" s="9">
        <v>0</v>
      </c>
      <c r="G4504" s="9">
        <v>10237</v>
      </c>
      <c r="H4504" s="9" t="s">
        <v>5388</v>
      </c>
      <c r="I4504" s="9" t="s">
        <v>7456</v>
      </c>
      <c r="J4504" s="9">
        <v>118</v>
      </c>
      <c r="K4504" s="9" t="s">
        <v>7501</v>
      </c>
      <c r="L4504" s="9" t="s">
        <v>7508</v>
      </c>
      <c r="M4504" s="9">
        <v>663.07</v>
      </c>
      <c r="N4504" s="9">
        <v>296.3</v>
      </c>
      <c r="O4504" s="9">
        <v>2</v>
      </c>
      <c r="P4504" s="9"/>
      <c r="Q4504" s="9">
        <v>406</v>
      </c>
      <c r="R4504" s="9">
        <v>3</v>
      </c>
    </row>
    <row r="4505" spans="1:18" x14ac:dyDescent="0.3">
      <c r="A4505" s="9">
        <v>1366</v>
      </c>
      <c r="B4505" s="9" t="s">
        <v>4521</v>
      </c>
      <c r="C4505" s="9">
        <v>17</v>
      </c>
      <c r="D4505" s="9" t="s">
        <v>5018</v>
      </c>
      <c r="E4505" s="9" t="s">
        <v>7347</v>
      </c>
      <c r="F4505" s="9">
        <v>0</v>
      </c>
      <c r="G4505" s="9">
        <v>11495</v>
      </c>
      <c r="H4505" s="9" t="s">
        <v>7347</v>
      </c>
      <c r="I4505" s="9" t="s">
        <v>7455</v>
      </c>
      <c r="J4505" s="9">
        <v>129</v>
      </c>
      <c r="K4505" s="9" t="s">
        <v>7471</v>
      </c>
      <c r="L4505" s="9" t="s">
        <v>7510</v>
      </c>
      <c r="M4505" s="9">
        <v>1196.4100000000001</v>
      </c>
      <c r="N4505" s="9">
        <v>667.33</v>
      </c>
      <c r="O4505" s="9">
        <v>1</v>
      </c>
      <c r="P4505" s="9"/>
      <c r="Q4505" s="9">
        <v>385</v>
      </c>
      <c r="R4505" s="9">
        <v>2</v>
      </c>
    </row>
    <row r="4506" spans="1:18" x14ac:dyDescent="0.3">
      <c r="A4506" s="9">
        <v>2294</v>
      </c>
      <c r="B4506" s="9" t="s">
        <v>4522</v>
      </c>
      <c r="C4506" s="9">
        <v>44</v>
      </c>
      <c r="D4506" s="9" t="s">
        <v>5021</v>
      </c>
      <c r="E4506" s="9" t="s">
        <v>6866</v>
      </c>
      <c r="F4506" s="9">
        <v>0</v>
      </c>
      <c r="G4506" s="9">
        <v>13288</v>
      </c>
      <c r="H4506" s="9" t="s">
        <v>6866</v>
      </c>
      <c r="I4506" s="9" t="s">
        <v>7456</v>
      </c>
      <c r="J4506" s="9">
        <v>106</v>
      </c>
      <c r="K4506" s="9" t="s">
        <v>7477</v>
      </c>
      <c r="L4506" s="9" t="s">
        <v>7510</v>
      </c>
      <c r="M4506" s="9">
        <v>1217.08</v>
      </c>
      <c r="N4506" s="9">
        <v>687.92</v>
      </c>
      <c r="O4506" s="9">
        <v>4</v>
      </c>
      <c r="P4506" s="9"/>
      <c r="Q4506" s="9">
        <v>673</v>
      </c>
      <c r="R4506" s="9">
        <v>5</v>
      </c>
    </row>
    <row r="4507" spans="1:18" x14ac:dyDescent="0.3">
      <c r="A4507" s="9">
        <v>1643</v>
      </c>
      <c r="B4507" s="9" t="s">
        <v>4523</v>
      </c>
      <c r="C4507" s="9">
        <v>13</v>
      </c>
      <c r="D4507" s="9" t="s">
        <v>5022</v>
      </c>
      <c r="E4507" s="9" t="s">
        <v>7107</v>
      </c>
      <c r="F4507" s="9">
        <v>1</v>
      </c>
      <c r="G4507" s="9">
        <v>13810</v>
      </c>
      <c r="H4507" s="9" t="s">
        <v>7107</v>
      </c>
      <c r="I4507" s="9" t="s">
        <v>7457</v>
      </c>
      <c r="J4507" s="9">
        <v>118</v>
      </c>
      <c r="K4507" s="9" t="s">
        <v>7501</v>
      </c>
      <c r="L4507" s="9" t="s">
        <v>7507</v>
      </c>
      <c r="M4507" s="9">
        <v>1343.95</v>
      </c>
      <c r="N4507" s="9">
        <v>823.71</v>
      </c>
      <c r="O4507" s="9">
        <v>4</v>
      </c>
      <c r="P4507" s="9"/>
      <c r="Q4507" s="9">
        <v>863</v>
      </c>
      <c r="R4507" s="9">
        <v>4</v>
      </c>
    </row>
    <row r="4508" spans="1:18" x14ac:dyDescent="0.3">
      <c r="A4508" s="9">
        <v>1378</v>
      </c>
      <c r="B4508" s="9" t="s">
        <v>4524</v>
      </c>
      <c r="C4508" s="9">
        <v>26</v>
      </c>
      <c r="D4508" s="9" t="s">
        <v>5023</v>
      </c>
      <c r="E4508" s="9" t="s">
        <v>5185</v>
      </c>
      <c r="F4508" s="9">
        <v>1</v>
      </c>
      <c r="G4508" s="9">
        <v>11049</v>
      </c>
      <c r="H4508" s="9" t="s">
        <v>5185</v>
      </c>
      <c r="I4508" s="9" t="s">
        <v>7455</v>
      </c>
      <c r="J4508" s="9">
        <v>132</v>
      </c>
      <c r="K4508" s="9" t="s">
        <v>7506</v>
      </c>
      <c r="L4508" s="9" t="s">
        <v>7507</v>
      </c>
      <c r="M4508" s="9">
        <v>124.63</v>
      </c>
      <c r="N4508" s="9">
        <v>82.69</v>
      </c>
      <c r="O4508" s="9">
        <v>3</v>
      </c>
      <c r="P4508" s="9">
        <v>0.05</v>
      </c>
      <c r="Q4508" s="9">
        <v>805</v>
      </c>
      <c r="R4508" s="9">
        <v>3</v>
      </c>
    </row>
    <row r="4509" spans="1:18" x14ac:dyDescent="0.3">
      <c r="A4509" s="9">
        <v>1072</v>
      </c>
      <c r="B4509" s="9" t="s">
        <v>4525</v>
      </c>
      <c r="C4509" s="9">
        <v>34</v>
      </c>
      <c r="D4509" s="9" t="s">
        <v>5021</v>
      </c>
      <c r="E4509" s="9" t="s">
        <v>6575</v>
      </c>
      <c r="F4509" s="9">
        <v>0</v>
      </c>
      <c r="G4509" s="9">
        <v>10186</v>
      </c>
      <c r="H4509" s="9" t="s">
        <v>6575</v>
      </c>
      <c r="I4509" s="9" t="s">
        <v>7457</v>
      </c>
      <c r="J4509" s="9">
        <v>142</v>
      </c>
      <c r="K4509" s="9" t="s">
        <v>7500</v>
      </c>
      <c r="L4509" s="9" t="s">
        <v>7508</v>
      </c>
      <c r="M4509" s="9">
        <v>814.37</v>
      </c>
      <c r="N4509" s="9">
        <v>440.13</v>
      </c>
      <c r="O4509" s="9">
        <v>4</v>
      </c>
      <c r="P4509" s="9">
        <v>0.05</v>
      </c>
      <c r="Q4509" s="9">
        <v>514</v>
      </c>
      <c r="R4509" s="9">
        <v>7</v>
      </c>
    </row>
    <row r="4510" spans="1:18" x14ac:dyDescent="0.3">
      <c r="A4510" s="9">
        <v>1914</v>
      </c>
      <c r="B4510" s="9" t="s">
        <v>4526</v>
      </c>
      <c r="C4510" s="9">
        <v>200</v>
      </c>
      <c r="D4510" s="9" t="s">
        <v>5021</v>
      </c>
      <c r="E4510" s="9" t="s">
        <v>6096</v>
      </c>
      <c r="F4510" s="9">
        <v>1</v>
      </c>
      <c r="G4510" s="9">
        <v>11905</v>
      </c>
      <c r="H4510" s="9" t="s">
        <v>6096</v>
      </c>
      <c r="I4510" s="9" t="s">
        <v>7457</v>
      </c>
      <c r="J4510" s="9">
        <v>147</v>
      </c>
      <c r="K4510" s="9" t="s">
        <v>7474</v>
      </c>
      <c r="L4510" s="9" t="s">
        <v>7509</v>
      </c>
      <c r="M4510" s="9">
        <v>205.77</v>
      </c>
      <c r="N4510" s="9">
        <v>96.71</v>
      </c>
      <c r="O4510" s="9">
        <v>2</v>
      </c>
      <c r="P4510" s="9"/>
      <c r="Q4510" s="9">
        <v>514</v>
      </c>
      <c r="R4510" s="9">
        <v>4</v>
      </c>
    </row>
    <row r="4511" spans="1:18" x14ac:dyDescent="0.3">
      <c r="A4511" s="9">
        <v>2271</v>
      </c>
      <c r="B4511" s="9" t="s">
        <v>4527</v>
      </c>
      <c r="C4511" s="9">
        <v>15</v>
      </c>
      <c r="D4511" s="9" t="s">
        <v>5020</v>
      </c>
      <c r="E4511" s="9" t="s">
        <v>5185</v>
      </c>
      <c r="F4511" s="9">
        <v>0</v>
      </c>
      <c r="G4511" s="9">
        <v>10629</v>
      </c>
      <c r="H4511" s="9" t="s">
        <v>5185</v>
      </c>
      <c r="I4511" s="9" t="s">
        <v>7456</v>
      </c>
      <c r="J4511" s="9">
        <v>131</v>
      </c>
      <c r="K4511" s="9" t="s">
        <v>7504</v>
      </c>
      <c r="L4511" s="9" t="s">
        <v>7507</v>
      </c>
      <c r="M4511" s="9">
        <v>341.08</v>
      </c>
      <c r="N4511" s="9">
        <v>170.56</v>
      </c>
      <c r="O4511" s="9">
        <v>5</v>
      </c>
      <c r="P4511" s="9"/>
      <c r="Q4511" s="9">
        <v>811</v>
      </c>
      <c r="R4511" s="9">
        <v>4</v>
      </c>
    </row>
    <row r="4512" spans="1:18" x14ac:dyDescent="0.3">
      <c r="A4512" s="9">
        <v>1859</v>
      </c>
      <c r="B4512" s="9" t="s">
        <v>4528</v>
      </c>
      <c r="C4512" s="9">
        <v>60</v>
      </c>
      <c r="D4512" s="9" t="s">
        <v>5018</v>
      </c>
      <c r="E4512" s="9" t="s">
        <v>6309</v>
      </c>
      <c r="F4512" s="9">
        <v>1</v>
      </c>
      <c r="G4512" s="9">
        <v>11732</v>
      </c>
      <c r="H4512" s="9" t="s">
        <v>6309</v>
      </c>
      <c r="I4512" s="9" t="s">
        <v>7456</v>
      </c>
      <c r="J4512" s="9">
        <v>111</v>
      </c>
      <c r="K4512" s="9" t="s">
        <v>7476</v>
      </c>
      <c r="L4512" s="9" t="s">
        <v>7508</v>
      </c>
      <c r="M4512" s="9">
        <v>1355.31</v>
      </c>
      <c r="N4512" s="9">
        <v>886.54</v>
      </c>
      <c r="O4512" s="9">
        <v>1</v>
      </c>
      <c r="P4512" s="9">
        <v>0.2</v>
      </c>
      <c r="Q4512" s="9">
        <v>635</v>
      </c>
      <c r="R4512" s="9">
        <v>3</v>
      </c>
    </row>
    <row r="4513" spans="1:18" x14ac:dyDescent="0.3">
      <c r="A4513" s="9">
        <v>1042</v>
      </c>
      <c r="B4513" s="9" t="s">
        <v>4529</v>
      </c>
      <c r="C4513" s="9">
        <v>64</v>
      </c>
      <c r="D4513" s="9" t="s">
        <v>5022</v>
      </c>
      <c r="E4513" s="9" t="s">
        <v>7348</v>
      </c>
      <c r="F4513" s="9">
        <v>0</v>
      </c>
      <c r="G4513" s="9">
        <v>13187</v>
      </c>
      <c r="H4513" s="9" t="s">
        <v>7348</v>
      </c>
      <c r="I4513" s="9" t="s">
        <v>7456</v>
      </c>
      <c r="J4513" s="9">
        <v>126</v>
      </c>
      <c r="K4513" s="9" t="s">
        <v>7469</v>
      </c>
      <c r="L4513" s="9" t="s">
        <v>7507</v>
      </c>
      <c r="M4513" s="9">
        <v>770.35</v>
      </c>
      <c r="N4513" s="9">
        <v>341.85</v>
      </c>
      <c r="O4513" s="9">
        <v>2</v>
      </c>
      <c r="P4513" s="9"/>
      <c r="Q4513" s="9">
        <v>359</v>
      </c>
      <c r="R4513" s="9">
        <v>7</v>
      </c>
    </row>
    <row r="4514" spans="1:18" x14ac:dyDescent="0.3">
      <c r="A4514" s="9">
        <v>1376</v>
      </c>
      <c r="B4514" s="9" t="s">
        <v>4530</v>
      </c>
      <c r="C4514" s="9">
        <v>73</v>
      </c>
      <c r="D4514" s="9" t="s">
        <v>5023</v>
      </c>
      <c r="E4514" s="9" t="s">
        <v>7349</v>
      </c>
      <c r="F4514" s="9">
        <v>1</v>
      </c>
      <c r="G4514" s="9">
        <v>13061</v>
      </c>
      <c r="H4514" s="9" t="s">
        <v>7349</v>
      </c>
      <c r="I4514" s="9" t="s">
        <v>7455</v>
      </c>
      <c r="J4514" s="9">
        <v>128</v>
      </c>
      <c r="K4514" s="9" t="s">
        <v>7473</v>
      </c>
      <c r="L4514" s="9" t="s">
        <v>7509</v>
      </c>
      <c r="M4514" s="9">
        <v>1149.8900000000001</v>
      </c>
      <c r="N4514" s="9">
        <v>676.34</v>
      </c>
      <c r="O4514" s="9">
        <v>1</v>
      </c>
      <c r="P4514" s="9"/>
      <c r="Q4514" s="9">
        <v>672</v>
      </c>
      <c r="R4514" s="9">
        <v>2</v>
      </c>
    </row>
    <row r="4515" spans="1:18" x14ac:dyDescent="0.3">
      <c r="A4515" s="9">
        <v>2064</v>
      </c>
      <c r="B4515" s="9" t="s">
        <v>4531</v>
      </c>
      <c r="C4515" s="9">
        <v>57</v>
      </c>
      <c r="D4515" s="9" t="s">
        <v>5019</v>
      </c>
      <c r="E4515" s="9" t="s">
        <v>7267</v>
      </c>
      <c r="F4515" s="9">
        <v>0</v>
      </c>
      <c r="G4515" s="9">
        <v>10814</v>
      </c>
      <c r="H4515" s="9" t="s">
        <v>7267</v>
      </c>
      <c r="I4515" s="9" t="s">
        <v>7455</v>
      </c>
      <c r="J4515" s="9">
        <v>127</v>
      </c>
      <c r="K4515" s="9" t="s">
        <v>7489</v>
      </c>
      <c r="L4515" s="9" t="s">
        <v>7507</v>
      </c>
      <c r="M4515" s="9">
        <v>143.36000000000001</v>
      </c>
      <c r="N4515" s="9">
        <v>57.91</v>
      </c>
      <c r="O4515" s="9">
        <v>4</v>
      </c>
      <c r="P4515" s="9"/>
      <c r="Q4515" s="9">
        <v>400</v>
      </c>
      <c r="R4515" s="9">
        <v>5</v>
      </c>
    </row>
    <row r="4516" spans="1:18" x14ac:dyDescent="0.3">
      <c r="A4516" s="9">
        <v>1169</v>
      </c>
      <c r="B4516" s="9" t="s">
        <v>4532</v>
      </c>
      <c r="C4516" s="9">
        <v>34</v>
      </c>
      <c r="D4516" s="9" t="s">
        <v>5021</v>
      </c>
      <c r="E4516" s="9" t="s">
        <v>7350</v>
      </c>
      <c r="F4516" s="9">
        <v>0</v>
      </c>
      <c r="G4516" s="9">
        <v>10613</v>
      </c>
      <c r="H4516" s="9" t="s">
        <v>7350</v>
      </c>
      <c r="I4516" s="9" t="s">
        <v>7455</v>
      </c>
      <c r="J4516" s="9">
        <v>119</v>
      </c>
      <c r="K4516" s="9" t="s">
        <v>7459</v>
      </c>
      <c r="L4516" s="9" t="s">
        <v>7508</v>
      </c>
      <c r="M4516" s="9">
        <v>654.4</v>
      </c>
      <c r="N4516" s="9">
        <v>309.99</v>
      </c>
      <c r="O4516" s="9">
        <v>1</v>
      </c>
      <c r="P4516" s="9"/>
      <c r="Q4516" s="9">
        <v>767</v>
      </c>
      <c r="R4516" s="9">
        <v>5</v>
      </c>
    </row>
    <row r="4517" spans="1:18" x14ac:dyDescent="0.3">
      <c r="A4517" s="9">
        <v>1211</v>
      </c>
      <c r="B4517" s="9" t="s">
        <v>4533</v>
      </c>
      <c r="C4517" s="9">
        <v>33</v>
      </c>
      <c r="D4517" s="9" t="s">
        <v>5019</v>
      </c>
      <c r="E4517" s="9" t="s">
        <v>7351</v>
      </c>
      <c r="F4517" s="9">
        <v>0</v>
      </c>
      <c r="G4517" s="9">
        <v>12939</v>
      </c>
      <c r="H4517" s="9" t="s">
        <v>7351</v>
      </c>
      <c r="I4517" s="9" t="s">
        <v>7457</v>
      </c>
      <c r="J4517" s="9">
        <v>145</v>
      </c>
      <c r="K4517" s="9" t="s">
        <v>7470</v>
      </c>
      <c r="L4517" s="9" t="s">
        <v>7507</v>
      </c>
      <c r="M4517" s="9">
        <v>1027.6500000000001</v>
      </c>
      <c r="N4517" s="9">
        <v>593.39</v>
      </c>
      <c r="O4517" s="9">
        <v>2</v>
      </c>
      <c r="P4517" s="9"/>
      <c r="Q4517" s="9">
        <v>401</v>
      </c>
      <c r="R4517" s="9">
        <v>2</v>
      </c>
    </row>
    <row r="4518" spans="1:18" x14ac:dyDescent="0.3">
      <c r="A4518" s="9">
        <v>1038</v>
      </c>
      <c r="B4518" s="9" t="s">
        <v>4534</v>
      </c>
      <c r="C4518" s="9">
        <v>32</v>
      </c>
      <c r="D4518" s="9" t="s">
        <v>5018</v>
      </c>
      <c r="E4518" s="9" t="s">
        <v>7352</v>
      </c>
      <c r="F4518" s="9">
        <v>0</v>
      </c>
      <c r="G4518" s="9">
        <v>11186</v>
      </c>
      <c r="H4518" s="9" t="s">
        <v>7352</v>
      </c>
      <c r="I4518" s="9" t="s">
        <v>7455</v>
      </c>
      <c r="J4518" s="9">
        <v>127</v>
      </c>
      <c r="K4518" s="9" t="s">
        <v>7489</v>
      </c>
      <c r="L4518" s="9" t="s">
        <v>7510</v>
      </c>
      <c r="M4518" s="9">
        <v>243.44</v>
      </c>
      <c r="N4518" s="9">
        <v>130.71</v>
      </c>
      <c r="O4518" s="9">
        <v>5</v>
      </c>
      <c r="P4518" s="9"/>
      <c r="Q4518" s="9">
        <v>461</v>
      </c>
      <c r="R4518" s="9">
        <v>5</v>
      </c>
    </row>
    <row r="4519" spans="1:18" x14ac:dyDescent="0.3">
      <c r="A4519" s="9">
        <v>1368</v>
      </c>
      <c r="B4519" s="9" t="s">
        <v>4535</v>
      </c>
      <c r="C4519" s="9">
        <v>69</v>
      </c>
      <c r="D4519" s="9" t="s">
        <v>5021</v>
      </c>
      <c r="E4519" s="9" t="s">
        <v>5067</v>
      </c>
      <c r="F4519" s="9">
        <v>1</v>
      </c>
      <c r="G4519" s="9">
        <v>13485</v>
      </c>
      <c r="H4519" s="9" t="s">
        <v>5067</v>
      </c>
      <c r="I4519" s="9" t="s">
        <v>7455</v>
      </c>
      <c r="J4519" s="9">
        <v>120</v>
      </c>
      <c r="K4519" s="9" t="s">
        <v>7488</v>
      </c>
      <c r="L4519" s="9" t="s">
        <v>7507</v>
      </c>
      <c r="M4519" s="9">
        <v>522.44000000000005</v>
      </c>
      <c r="N4519" s="9">
        <v>286.33</v>
      </c>
      <c r="O4519" s="9">
        <v>2</v>
      </c>
      <c r="P4519" s="9"/>
      <c r="Q4519" s="9">
        <v>1560</v>
      </c>
      <c r="R4519" s="9">
        <v>3</v>
      </c>
    </row>
    <row r="4520" spans="1:18" x14ac:dyDescent="0.3">
      <c r="A4520" s="9">
        <v>1756</v>
      </c>
      <c r="B4520" s="9" t="s">
        <v>4536</v>
      </c>
      <c r="C4520" s="9">
        <v>38</v>
      </c>
      <c r="D4520" s="9" t="s">
        <v>5019</v>
      </c>
      <c r="E4520" s="9" t="s">
        <v>5783</v>
      </c>
      <c r="F4520" s="9">
        <v>0</v>
      </c>
      <c r="G4520" s="9">
        <v>12225</v>
      </c>
      <c r="H4520" s="9" t="s">
        <v>5783</v>
      </c>
      <c r="I4520" s="9" t="s">
        <v>7456</v>
      </c>
      <c r="J4520" s="9">
        <v>103</v>
      </c>
      <c r="K4520" s="9" t="s">
        <v>7472</v>
      </c>
      <c r="L4520" s="9" t="s">
        <v>7511</v>
      </c>
      <c r="M4520" s="9">
        <v>143.59</v>
      </c>
      <c r="N4520" s="9">
        <v>85.89</v>
      </c>
      <c r="O4520" s="9">
        <v>3</v>
      </c>
      <c r="P4520" s="9">
        <v>0.05</v>
      </c>
      <c r="Q4520" s="9">
        <v>611</v>
      </c>
      <c r="R4520" s="9">
        <v>2</v>
      </c>
    </row>
    <row r="4521" spans="1:18" x14ac:dyDescent="0.3">
      <c r="A4521" s="9">
        <v>1150</v>
      </c>
      <c r="B4521" s="9" t="s">
        <v>4537</v>
      </c>
      <c r="C4521" s="9">
        <v>59</v>
      </c>
      <c r="D4521" s="9" t="s">
        <v>5020</v>
      </c>
      <c r="E4521" s="9" t="s">
        <v>6544</v>
      </c>
      <c r="F4521" s="9">
        <v>0</v>
      </c>
      <c r="G4521" s="9">
        <v>10984</v>
      </c>
      <c r="H4521" s="9" t="s">
        <v>6544</v>
      </c>
      <c r="I4521" s="9" t="s">
        <v>7457</v>
      </c>
      <c r="J4521" s="9">
        <v>116</v>
      </c>
      <c r="K4521" s="9" t="s">
        <v>7480</v>
      </c>
      <c r="L4521" s="9" t="s">
        <v>7509</v>
      </c>
      <c r="M4521" s="9">
        <v>994.44</v>
      </c>
      <c r="N4521" s="9">
        <v>467.76</v>
      </c>
      <c r="O4521" s="9">
        <v>1</v>
      </c>
      <c r="P4521" s="9"/>
      <c r="Q4521" s="9">
        <v>459</v>
      </c>
      <c r="R4521" s="9">
        <v>4</v>
      </c>
    </row>
    <row r="4522" spans="1:18" x14ac:dyDescent="0.3">
      <c r="A4522" s="9">
        <v>2134</v>
      </c>
      <c r="B4522" s="9" t="s">
        <v>4538</v>
      </c>
      <c r="C4522" s="9">
        <v>57</v>
      </c>
      <c r="D4522" s="9" t="s">
        <v>5019</v>
      </c>
      <c r="E4522" s="9" t="s">
        <v>5069</v>
      </c>
      <c r="F4522" s="9">
        <v>0</v>
      </c>
      <c r="G4522" s="9">
        <v>12327</v>
      </c>
      <c r="H4522" s="9" t="s">
        <v>5069</v>
      </c>
      <c r="I4522" s="9" t="s">
        <v>7455</v>
      </c>
      <c r="J4522" s="9">
        <v>139</v>
      </c>
      <c r="K4522" s="9" t="s">
        <v>7486</v>
      </c>
      <c r="L4522" s="9" t="s">
        <v>7509</v>
      </c>
      <c r="M4522" s="9">
        <v>1457.79</v>
      </c>
      <c r="N4522" s="9">
        <v>705.92</v>
      </c>
      <c r="O4522" s="9">
        <v>2</v>
      </c>
      <c r="P4522" s="9"/>
      <c r="Q4522" s="9">
        <v>631</v>
      </c>
      <c r="R4522" s="9">
        <v>4</v>
      </c>
    </row>
    <row r="4523" spans="1:18" x14ac:dyDescent="0.3">
      <c r="A4523" s="9">
        <v>2459</v>
      </c>
      <c r="B4523" s="9" t="s">
        <v>4539</v>
      </c>
      <c r="C4523" s="9">
        <v>-5</v>
      </c>
      <c r="D4523" s="9" t="s">
        <v>5020</v>
      </c>
      <c r="E4523" s="9" t="s">
        <v>7353</v>
      </c>
      <c r="F4523" s="9">
        <v>0</v>
      </c>
      <c r="G4523" s="9">
        <v>10797</v>
      </c>
      <c r="H4523" s="9" t="s">
        <v>7353</v>
      </c>
      <c r="I4523" s="9" t="s">
        <v>7456</v>
      </c>
      <c r="J4523" s="9">
        <v>144</v>
      </c>
      <c r="K4523" s="9" t="s">
        <v>7462</v>
      </c>
      <c r="L4523" s="9" t="s">
        <v>7509</v>
      </c>
      <c r="M4523" s="9">
        <v>1249.22</v>
      </c>
      <c r="N4523" s="9">
        <v>756.2</v>
      </c>
      <c r="O4523" s="9">
        <v>4</v>
      </c>
      <c r="P4523" s="9"/>
      <c r="Q4523" s="9">
        <v>661</v>
      </c>
      <c r="R4523" s="9">
        <v>6</v>
      </c>
    </row>
    <row r="4524" spans="1:18" x14ac:dyDescent="0.3">
      <c r="A4524" s="9">
        <v>2070</v>
      </c>
      <c r="B4524" s="9" t="s">
        <v>4540</v>
      </c>
      <c r="C4524" s="9">
        <v>18</v>
      </c>
      <c r="D4524" s="9" t="s">
        <v>5023</v>
      </c>
      <c r="E4524" s="9" t="s">
        <v>6275</v>
      </c>
      <c r="F4524" s="9">
        <v>0</v>
      </c>
      <c r="G4524" s="9">
        <v>13283</v>
      </c>
      <c r="H4524" s="9" t="s">
        <v>6275</v>
      </c>
      <c r="I4524" s="9" t="s">
        <v>7456</v>
      </c>
      <c r="J4524" s="9">
        <v>129</v>
      </c>
      <c r="K4524" s="9" t="s">
        <v>7471</v>
      </c>
      <c r="L4524" s="9" t="s">
        <v>7508</v>
      </c>
      <c r="M4524" s="9">
        <v>1463.2</v>
      </c>
      <c r="N4524" s="9">
        <v>821.57</v>
      </c>
      <c r="O4524" s="9">
        <v>4</v>
      </c>
      <c r="P4524" s="9"/>
      <c r="Q4524" s="9">
        <v>367</v>
      </c>
      <c r="R4524" s="9">
        <v>6</v>
      </c>
    </row>
    <row r="4525" spans="1:18" x14ac:dyDescent="0.3">
      <c r="A4525" s="9">
        <v>2023</v>
      </c>
      <c r="B4525" s="9" t="s">
        <v>4541</v>
      </c>
      <c r="C4525" s="9">
        <v>38</v>
      </c>
      <c r="D4525" s="9" t="s">
        <v>5018</v>
      </c>
      <c r="E4525" s="9" t="s">
        <v>5821</v>
      </c>
      <c r="F4525" s="9">
        <v>0</v>
      </c>
      <c r="G4525" s="9">
        <v>11077</v>
      </c>
      <c r="H4525" s="9" t="s">
        <v>5821</v>
      </c>
      <c r="I4525" s="9" t="s">
        <v>7455</v>
      </c>
      <c r="J4525" s="9">
        <v>115</v>
      </c>
      <c r="K4525" s="9" t="s">
        <v>7481</v>
      </c>
      <c r="L4525" s="9" t="s">
        <v>7507</v>
      </c>
      <c r="M4525" s="9">
        <v>1276.1300000000001</v>
      </c>
      <c r="N4525" s="9">
        <v>516.04</v>
      </c>
      <c r="O4525" s="9">
        <v>2</v>
      </c>
      <c r="P4525" s="9"/>
      <c r="Q4525" s="9">
        <v>599</v>
      </c>
      <c r="R4525" s="9">
        <v>3</v>
      </c>
    </row>
    <row r="4526" spans="1:18" x14ac:dyDescent="0.3">
      <c r="A4526" s="9">
        <v>1736</v>
      </c>
      <c r="B4526" s="9" t="s">
        <v>4542</v>
      </c>
      <c r="C4526" s="9">
        <v>42</v>
      </c>
      <c r="D4526" s="9" t="s">
        <v>5022</v>
      </c>
      <c r="E4526" s="9" t="s">
        <v>7354</v>
      </c>
      <c r="F4526" s="9">
        <v>1</v>
      </c>
      <c r="G4526" s="9">
        <v>10066</v>
      </c>
      <c r="H4526" s="9" t="s">
        <v>7354</v>
      </c>
      <c r="I4526" s="9" t="s">
        <v>7457</v>
      </c>
      <c r="J4526" s="9">
        <v>130</v>
      </c>
      <c r="K4526" s="9" t="s">
        <v>7487</v>
      </c>
      <c r="L4526" s="9" t="s">
        <v>7507</v>
      </c>
      <c r="M4526" s="9">
        <v>1290.03</v>
      </c>
      <c r="N4526" s="9">
        <v>775.43</v>
      </c>
      <c r="O4526" s="9">
        <v>3</v>
      </c>
      <c r="P4526" s="9"/>
      <c r="Q4526" s="9">
        <v>1362</v>
      </c>
      <c r="R4526" s="9">
        <v>2</v>
      </c>
    </row>
    <row r="4527" spans="1:18" x14ac:dyDescent="0.3">
      <c r="A4527" s="9">
        <v>2389</v>
      </c>
      <c r="B4527" s="9" t="s">
        <v>4543</v>
      </c>
      <c r="C4527" s="9">
        <v>59</v>
      </c>
      <c r="D4527" s="9" t="s">
        <v>5019</v>
      </c>
      <c r="E4527" s="9" t="s">
        <v>5803</v>
      </c>
      <c r="F4527" s="9">
        <v>0</v>
      </c>
      <c r="G4527" s="9">
        <v>10543</v>
      </c>
      <c r="H4527" s="9" t="s">
        <v>5803</v>
      </c>
      <c r="I4527" s="9" t="s">
        <v>7457</v>
      </c>
      <c r="J4527" s="9">
        <v>140</v>
      </c>
      <c r="K4527" s="9" t="s">
        <v>7468</v>
      </c>
      <c r="L4527" s="9" t="s">
        <v>7507</v>
      </c>
      <c r="M4527" s="9">
        <v>886.91</v>
      </c>
      <c r="N4527" s="9">
        <v>519.75</v>
      </c>
      <c r="O4527" s="9">
        <v>1</v>
      </c>
      <c r="P4527" s="9"/>
      <c r="Q4527" s="9">
        <v>694</v>
      </c>
      <c r="R4527" s="9">
        <v>3</v>
      </c>
    </row>
    <row r="4528" spans="1:18" x14ac:dyDescent="0.3">
      <c r="A4528" s="9">
        <v>1068</v>
      </c>
      <c r="B4528" s="9" t="s">
        <v>4544</v>
      </c>
      <c r="C4528" s="9">
        <v>40</v>
      </c>
      <c r="D4528" s="9" t="s">
        <v>5021</v>
      </c>
      <c r="E4528" s="9" t="s">
        <v>5285</v>
      </c>
      <c r="F4528" s="9">
        <v>0</v>
      </c>
      <c r="G4528" s="9">
        <v>11786</v>
      </c>
      <c r="H4528" s="9" t="s">
        <v>5285</v>
      </c>
      <c r="I4528" s="9" t="s">
        <v>7455</v>
      </c>
      <c r="J4528" s="9">
        <v>149</v>
      </c>
      <c r="K4528" s="9" t="s">
        <v>7467</v>
      </c>
      <c r="L4528" s="9" t="s">
        <v>7507</v>
      </c>
      <c r="M4528" s="9">
        <v>801.47</v>
      </c>
      <c r="N4528" s="9">
        <v>339.49</v>
      </c>
      <c r="O4528" s="9">
        <v>3</v>
      </c>
      <c r="P4528" s="9"/>
      <c r="Q4528" s="9">
        <v>383</v>
      </c>
      <c r="R4528" s="9">
        <v>5</v>
      </c>
    </row>
    <row r="4529" spans="1:18" x14ac:dyDescent="0.3">
      <c r="A4529" s="9">
        <v>1298</v>
      </c>
      <c r="B4529" s="9" t="s">
        <v>4545</v>
      </c>
      <c r="C4529" s="9">
        <v>21</v>
      </c>
      <c r="D4529" s="9" t="s">
        <v>5018</v>
      </c>
      <c r="E4529" s="9" t="s">
        <v>7198</v>
      </c>
      <c r="F4529" s="9">
        <v>1</v>
      </c>
      <c r="G4529" s="9">
        <v>10519</v>
      </c>
      <c r="H4529" s="9" t="s">
        <v>7198</v>
      </c>
      <c r="I4529" s="9" t="s">
        <v>7455</v>
      </c>
      <c r="J4529" s="9">
        <v>101</v>
      </c>
      <c r="K4529" s="9" t="s">
        <v>7478</v>
      </c>
      <c r="L4529" s="9" t="s">
        <v>7508</v>
      </c>
      <c r="M4529" s="9">
        <v>639.07000000000005</v>
      </c>
      <c r="N4529" s="9">
        <v>398.94</v>
      </c>
      <c r="O4529" s="9">
        <v>5</v>
      </c>
      <c r="P4529" s="9">
        <v>0.05</v>
      </c>
      <c r="Q4529" s="9">
        <v>371</v>
      </c>
      <c r="R4529" s="9">
        <v>2</v>
      </c>
    </row>
    <row r="4530" spans="1:18" x14ac:dyDescent="0.3">
      <c r="A4530" s="9">
        <v>1943</v>
      </c>
      <c r="B4530" s="9" t="s">
        <v>4546</v>
      </c>
      <c r="C4530" s="9">
        <v>54</v>
      </c>
      <c r="D4530" s="9" t="s">
        <v>5019</v>
      </c>
      <c r="E4530" s="9" t="s">
        <v>5869</v>
      </c>
      <c r="F4530" s="9">
        <v>0</v>
      </c>
      <c r="G4530" s="9">
        <v>12546</v>
      </c>
      <c r="H4530" s="9" t="s">
        <v>5869</v>
      </c>
      <c r="I4530" s="9" t="s">
        <v>7455</v>
      </c>
      <c r="J4530" s="9">
        <v>129</v>
      </c>
      <c r="K4530" s="9" t="s">
        <v>7471</v>
      </c>
      <c r="L4530" s="9" t="s">
        <v>7509</v>
      </c>
      <c r="M4530" s="9">
        <v>1236.24</v>
      </c>
      <c r="N4530" s="9">
        <v>688.13</v>
      </c>
      <c r="O4530" s="9">
        <v>2</v>
      </c>
      <c r="P4530" s="9">
        <v>0.05</v>
      </c>
      <c r="Q4530" s="9">
        <v>378</v>
      </c>
      <c r="R4530" s="9">
        <v>5</v>
      </c>
    </row>
    <row r="4531" spans="1:18" x14ac:dyDescent="0.3">
      <c r="A4531" s="9">
        <v>1801</v>
      </c>
      <c r="B4531" s="9" t="s">
        <v>4547</v>
      </c>
      <c r="C4531" s="9">
        <v>36</v>
      </c>
      <c r="D4531" s="9" t="s">
        <v>5021</v>
      </c>
      <c r="E4531" s="9" t="s">
        <v>6494</v>
      </c>
      <c r="F4531" s="9">
        <v>0</v>
      </c>
      <c r="G4531" s="9">
        <v>10945</v>
      </c>
      <c r="H4531" s="9" t="s">
        <v>6494</v>
      </c>
      <c r="I4531" s="9" t="s">
        <v>7457</v>
      </c>
      <c r="J4531" s="9">
        <v>130</v>
      </c>
      <c r="K4531" s="9" t="s">
        <v>7487</v>
      </c>
      <c r="L4531" s="9" t="s">
        <v>7507</v>
      </c>
      <c r="M4531" s="9">
        <v>314</v>
      </c>
      <c r="N4531" s="9">
        <v>144.88999999999999</v>
      </c>
      <c r="O4531" s="9">
        <v>3</v>
      </c>
      <c r="P4531" s="9"/>
      <c r="Q4531" s="9">
        <v>365</v>
      </c>
      <c r="R4531" s="9">
        <v>6</v>
      </c>
    </row>
    <row r="4532" spans="1:18" x14ac:dyDescent="0.3">
      <c r="A4532" s="9">
        <v>1295</v>
      </c>
      <c r="B4532" s="9" t="s">
        <v>4548</v>
      </c>
      <c r="C4532" s="9">
        <v>1</v>
      </c>
      <c r="D4532" s="9" t="s">
        <v>5021</v>
      </c>
      <c r="E4532" s="9" t="s">
        <v>6939</v>
      </c>
      <c r="F4532" s="9">
        <v>0</v>
      </c>
      <c r="G4532" s="9">
        <v>11454</v>
      </c>
      <c r="H4532" s="9" t="s">
        <v>6939</v>
      </c>
      <c r="I4532" s="9" t="s">
        <v>7457</v>
      </c>
      <c r="J4532" s="9">
        <v>140</v>
      </c>
      <c r="K4532" s="9" t="s">
        <v>7468</v>
      </c>
      <c r="L4532" s="9" t="s">
        <v>7507</v>
      </c>
      <c r="M4532" s="9">
        <v>131.53</v>
      </c>
      <c r="N4532" s="9">
        <v>74.680000000000007</v>
      </c>
      <c r="O4532" s="9">
        <v>5</v>
      </c>
      <c r="P4532" s="9"/>
      <c r="Q4532" s="9">
        <v>334</v>
      </c>
      <c r="R4532" s="9">
        <v>5</v>
      </c>
    </row>
    <row r="4533" spans="1:18" x14ac:dyDescent="0.3">
      <c r="A4533" s="9">
        <v>1202</v>
      </c>
      <c r="B4533" s="9" t="s">
        <v>4549</v>
      </c>
      <c r="C4533" s="9">
        <v>44</v>
      </c>
      <c r="D4533" s="9" t="s">
        <v>5022</v>
      </c>
      <c r="E4533" s="9" t="s">
        <v>5414</v>
      </c>
      <c r="F4533" s="9">
        <v>0</v>
      </c>
      <c r="G4533" s="9">
        <v>12774</v>
      </c>
      <c r="H4533" s="9" t="s">
        <v>5414</v>
      </c>
      <c r="I4533" s="9" t="s">
        <v>7456</v>
      </c>
      <c r="J4533" s="9">
        <v>146</v>
      </c>
      <c r="K4533" s="9" t="s">
        <v>7505</v>
      </c>
      <c r="L4533" s="9" t="s">
        <v>7509</v>
      </c>
      <c r="M4533" s="9">
        <v>1424.45</v>
      </c>
      <c r="N4533" s="9">
        <v>824.24</v>
      </c>
      <c r="O4533" s="9">
        <v>3</v>
      </c>
      <c r="P4533" s="9">
        <v>0.2</v>
      </c>
      <c r="Q4533" s="9">
        <v>420</v>
      </c>
      <c r="R4533" s="9">
        <v>4</v>
      </c>
    </row>
    <row r="4534" spans="1:18" x14ac:dyDescent="0.3">
      <c r="A4534" s="9">
        <v>1060</v>
      </c>
      <c r="B4534" s="9" t="s">
        <v>4550</v>
      </c>
      <c r="C4534" s="9">
        <v>47</v>
      </c>
      <c r="D4534" s="9" t="s">
        <v>5022</v>
      </c>
      <c r="E4534" s="9" t="s">
        <v>5610</v>
      </c>
      <c r="F4534" s="9">
        <v>0</v>
      </c>
      <c r="G4534" s="9">
        <v>13117</v>
      </c>
      <c r="H4534" s="9" t="s">
        <v>5610</v>
      </c>
      <c r="I4534" s="9" t="s">
        <v>7456</v>
      </c>
      <c r="J4534" s="9">
        <v>132</v>
      </c>
      <c r="K4534" s="9" t="s">
        <v>7506</v>
      </c>
      <c r="L4534" s="9" t="s">
        <v>7510</v>
      </c>
      <c r="M4534" s="9">
        <v>55.48</v>
      </c>
      <c r="N4534" s="9"/>
      <c r="O4534" s="9">
        <v>5</v>
      </c>
      <c r="P4534" s="9"/>
      <c r="Q4534" s="9">
        <v>688</v>
      </c>
      <c r="R4534" s="9">
        <v>6</v>
      </c>
    </row>
    <row r="4535" spans="1:18" x14ac:dyDescent="0.3">
      <c r="A4535" s="9">
        <v>1945</v>
      </c>
      <c r="B4535" s="9" t="s">
        <v>4551</v>
      </c>
      <c r="C4535" s="9">
        <v>27</v>
      </c>
      <c r="D4535" s="9" t="s">
        <v>5021</v>
      </c>
      <c r="E4535" s="9" t="s">
        <v>6755</v>
      </c>
      <c r="F4535" s="9">
        <v>0</v>
      </c>
      <c r="G4535" s="9">
        <v>13663</v>
      </c>
      <c r="H4535" s="9" t="s">
        <v>6755</v>
      </c>
      <c r="I4535" s="9" t="s">
        <v>7457</v>
      </c>
      <c r="J4535" s="9">
        <v>110</v>
      </c>
      <c r="K4535" s="9" t="s">
        <v>7493</v>
      </c>
      <c r="L4535" s="9" t="s">
        <v>7510</v>
      </c>
      <c r="M4535" s="9">
        <v>1466.4</v>
      </c>
      <c r="N4535" s="9">
        <v>913.04</v>
      </c>
      <c r="O4535" s="9">
        <v>4</v>
      </c>
      <c r="P4535" s="9">
        <v>0.2</v>
      </c>
      <c r="Q4535" s="9">
        <v>430</v>
      </c>
      <c r="R4535" s="9">
        <v>5</v>
      </c>
    </row>
    <row r="4536" spans="1:18" x14ac:dyDescent="0.3">
      <c r="A4536" s="9">
        <v>1962</v>
      </c>
      <c r="B4536" s="9" t="s">
        <v>4552</v>
      </c>
      <c r="C4536" s="9">
        <v>37</v>
      </c>
      <c r="D4536" s="9" t="s">
        <v>5022</v>
      </c>
      <c r="E4536" s="9" t="s">
        <v>6508</v>
      </c>
      <c r="F4536" s="9">
        <v>0</v>
      </c>
      <c r="G4536" s="9">
        <v>11058</v>
      </c>
      <c r="H4536" s="9" t="s">
        <v>6508</v>
      </c>
      <c r="I4536" s="9" t="s">
        <v>7456</v>
      </c>
      <c r="J4536" s="9">
        <v>127</v>
      </c>
      <c r="K4536" s="9" t="s">
        <v>7489</v>
      </c>
      <c r="L4536" s="9" t="s">
        <v>7511</v>
      </c>
      <c r="M4536" s="9">
        <v>1106.8399999999999</v>
      </c>
      <c r="N4536" s="9"/>
      <c r="O4536" s="9">
        <v>4</v>
      </c>
      <c r="P4536" s="9"/>
      <c r="Q4536" s="9">
        <v>581</v>
      </c>
      <c r="R4536" s="9">
        <v>4</v>
      </c>
    </row>
    <row r="4537" spans="1:18" x14ac:dyDescent="0.3">
      <c r="A4537" s="9">
        <v>2337</v>
      </c>
      <c r="B4537" s="9" t="s">
        <v>4553</v>
      </c>
      <c r="C4537" s="9">
        <v>49</v>
      </c>
      <c r="D4537" s="9" t="s">
        <v>5021</v>
      </c>
      <c r="E4537" s="9" t="s">
        <v>7355</v>
      </c>
      <c r="F4537" s="9">
        <v>0</v>
      </c>
      <c r="G4537" s="9">
        <v>12236</v>
      </c>
      <c r="H4537" s="9" t="s">
        <v>7355</v>
      </c>
      <c r="I4537" s="9" t="s">
        <v>7457</v>
      </c>
      <c r="J4537" s="9">
        <v>108</v>
      </c>
      <c r="K4537" s="9" t="s">
        <v>7496</v>
      </c>
      <c r="L4537" s="9" t="s">
        <v>7507</v>
      </c>
      <c r="M4537" s="9">
        <v>526.32000000000005</v>
      </c>
      <c r="N4537" s="9">
        <v>229.18</v>
      </c>
      <c r="O4537" s="9">
        <v>2</v>
      </c>
      <c r="P4537" s="9"/>
      <c r="Q4537" s="9">
        <v>388</v>
      </c>
      <c r="R4537" s="9">
        <v>7</v>
      </c>
    </row>
    <row r="4538" spans="1:18" x14ac:dyDescent="0.3">
      <c r="A4538" s="9">
        <v>2184</v>
      </c>
      <c r="B4538" s="9" t="s">
        <v>4554</v>
      </c>
      <c r="C4538" s="9">
        <v>44</v>
      </c>
      <c r="D4538" s="9" t="s">
        <v>5019</v>
      </c>
      <c r="E4538" s="9" t="s">
        <v>6101</v>
      </c>
      <c r="F4538" s="9">
        <v>0</v>
      </c>
      <c r="G4538" s="9">
        <v>11112</v>
      </c>
      <c r="H4538" s="9" t="s">
        <v>6101</v>
      </c>
      <c r="I4538" s="9" t="s">
        <v>7456</v>
      </c>
      <c r="J4538" s="9">
        <v>136</v>
      </c>
      <c r="K4538" s="9" t="s">
        <v>7503</v>
      </c>
      <c r="L4538" s="9" t="s">
        <v>7511</v>
      </c>
      <c r="M4538" s="9">
        <v>1061.8399999999999</v>
      </c>
      <c r="N4538" s="9">
        <v>696.52</v>
      </c>
      <c r="O4538" s="9">
        <v>3</v>
      </c>
      <c r="P4538" s="9"/>
      <c r="Q4538" s="9">
        <v>338</v>
      </c>
      <c r="R4538" s="9">
        <v>9</v>
      </c>
    </row>
    <row r="4539" spans="1:18" x14ac:dyDescent="0.3">
      <c r="A4539" s="9">
        <v>1330</v>
      </c>
      <c r="B4539" s="9" t="s">
        <v>4555</v>
      </c>
      <c r="C4539" s="9">
        <v>16</v>
      </c>
      <c r="D4539" s="9" t="s">
        <v>5023</v>
      </c>
      <c r="E4539" s="9" t="s">
        <v>6380</v>
      </c>
      <c r="F4539" s="9">
        <v>0</v>
      </c>
      <c r="G4539" s="9">
        <v>13406</v>
      </c>
      <c r="H4539" s="9" t="s">
        <v>6380</v>
      </c>
      <c r="I4539" s="9" t="s">
        <v>7455</v>
      </c>
      <c r="J4539" s="9">
        <v>142</v>
      </c>
      <c r="K4539" s="9" t="s">
        <v>7500</v>
      </c>
      <c r="L4539" s="9" t="s">
        <v>7507</v>
      </c>
      <c r="M4539" s="9">
        <v>1235.92</v>
      </c>
      <c r="N4539" s="9">
        <v>808.07</v>
      </c>
      <c r="O4539" s="9">
        <v>4</v>
      </c>
      <c r="P4539" s="9">
        <v>0.05</v>
      </c>
      <c r="Q4539" s="9">
        <v>463</v>
      </c>
      <c r="R4539" s="9">
        <v>6</v>
      </c>
    </row>
    <row r="4540" spans="1:18" x14ac:dyDescent="0.3">
      <c r="A4540" s="9">
        <v>1337</v>
      </c>
      <c r="B4540" s="9" t="s">
        <v>4556</v>
      </c>
      <c r="C4540" s="9">
        <v>58</v>
      </c>
      <c r="D4540" s="9" t="s">
        <v>5022</v>
      </c>
      <c r="E4540" s="9" t="s">
        <v>7272</v>
      </c>
      <c r="F4540" s="9">
        <v>0</v>
      </c>
      <c r="G4540" s="9">
        <v>10946</v>
      </c>
      <c r="H4540" s="9" t="s">
        <v>7272</v>
      </c>
      <c r="I4540" s="9" t="s">
        <v>7457</v>
      </c>
      <c r="J4540" s="9">
        <v>135</v>
      </c>
      <c r="K4540" s="9" t="s">
        <v>7458</v>
      </c>
      <c r="L4540" s="9" t="s">
        <v>7507</v>
      </c>
      <c r="M4540" s="9">
        <v>405.77</v>
      </c>
      <c r="N4540" s="9">
        <v>183.65</v>
      </c>
      <c r="O4540" s="9">
        <v>1</v>
      </c>
      <c r="P4540" s="9"/>
      <c r="Q4540" s="9">
        <v>352</v>
      </c>
      <c r="R4540" s="9">
        <v>8</v>
      </c>
    </row>
    <row r="4541" spans="1:18" x14ac:dyDescent="0.3">
      <c r="A4541" s="9">
        <v>2327</v>
      </c>
      <c r="B4541" s="9" t="s">
        <v>4557</v>
      </c>
      <c r="C4541" s="9">
        <v>65</v>
      </c>
      <c r="D4541" s="9" t="s">
        <v>5020</v>
      </c>
      <c r="E4541" s="9" t="s">
        <v>6430</v>
      </c>
      <c r="F4541" s="9">
        <v>0</v>
      </c>
      <c r="G4541" s="9">
        <v>10135</v>
      </c>
      <c r="H4541" s="9" t="s">
        <v>6430</v>
      </c>
      <c r="I4541" s="9" t="s">
        <v>7456</v>
      </c>
      <c r="J4541" s="9">
        <v>136</v>
      </c>
      <c r="K4541" s="9" t="s">
        <v>7503</v>
      </c>
      <c r="L4541" s="9" t="s">
        <v>7510</v>
      </c>
      <c r="M4541" s="9">
        <v>1167.8</v>
      </c>
      <c r="N4541" s="9">
        <v>488.89</v>
      </c>
      <c r="O4541" s="9">
        <v>4</v>
      </c>
      <c r="P4541" s="9">
        <v>0.05</v>
      </c>
      <c r="Q4541" s="9">
        <v>365</v>
      </c>
      <c r="R4541" s="9">
        <v>7</v>
      </c>
    </row>
    <row r="4542" spans="1:18" x14ac:dyDescent="0.3">
      <c r="A4542" s="9">
        <v>2361</v>
      </c>
      <c r="B4542" s="9" t="s">
        <v>4558</v>
      </c>
      <c r="C4542" s="9">
        <v>32</v>
      </c>
      <c r="D4542" s="9" t="s">
        <v>5020</v>
      </c>
      <c r="E4542" s="9" t="s">
        <v>6602</v>
      </c>
      <c r="F4542" s="9">
        <v>1</v>
      </c>
      <c r="G4542" s="9">
        <v>12593</v>
      </c>
      <c r="H4542" s="9" t="s">
        <v>6602</v>
      </c>
      <c r="I4542" s="9" t="s">
        <v>7455</v>
      </c>
      <c r="J4542" s="9">
        <v>148</v>
      </c>
      <c r="K4542" s="9" t="s">
        <v>7491</v>
      </c>
      <c r="L4542" s="9" t="s">
        <v>7510</v>
      </c>
      <c r="M4542" s="9">
        <v>1216.3399999999999</v>
      </c>
      <c r="N4542" s="9">
        <v>746.3</v>
      </c>
      <c r="O4542" s="9">
        <v>4</v>
      </c>
      <c r="P4542" s="9">
        <v>0.1</v>
      </c>
      <c r="Q4542" s="9">
        <v>1756</v>
      </c>
      <c r="R4542" s="9">
        <v>1</v>
      </c>
    </row>
    <row r="4543" spans="1:18" x14ac:dyDescent="0.3">
      <c r="A4543" s="9">
        <v>1638</v>
      </c>
      <c r="B4543" s="9" t="s">
        <v>4559</v>
      </c>
      <c r="C4543" s="9">
        <v>11</v>
      </c>
      <c r="D4543" s="9" t="s">
        <v>5020</v>
      </c>
      <c r="E4543" s="9" t="s">
        <v>6040</v>
      </c>
      <c r="F4543" s="9">
        <v>0</v>
      </c>
      <c r="G4543" s="9">
        <v>10792</v>
      </c>
      <c r="H4543" s="9" t="s">
        <v>6040</v>
      </c>
      <c r="I4543" s="9" t="s">
        <v>7456</v>
      </c>
      <c r="J4543" s="9">
        <v>136</v>
      </c>
      <c r="K4543" s="9" t="s">
        <v>7503</v>
      </c>
      <c r="L4543" s="9" t="s">
        <v>7507</v>
      </c>
      <c r="M4543" s="9">
        <v>411.56</v>
      </c>
      <c r="N4543" s="9">
        <v>253.84</v>
      </c>
      <c r="O4543" s="9">
        <v>3</v>
      </c>
      <c r="P4543" s="9"/>
      <c r="Q4543" s="9">
        <v>753</v>
      </c>
      <c r="R4543" s="9">
        <v>4</v>
      </c>
    </row>
    <row r="4544" spans="1:18" x14ac:dyDescent="0.3">
      <c r="A4544" s="9">
        <v>1274</v>
      </c>
      <c r="B4544" s="9" t="s">
        <v>4560</v>
      </c>
      <c r="C4544" s="9">
        <v>51</v>
      </c>
      <c r="D4544" s="9" t="s">
        <v>5023</v>
      </c>
      <c r="E4544" s="9" t="s">
        <v>5266</v>
      </c>
      <c r="F4544" s="9">
        <v>1</v>
      </c>
      <c r="G4544" s="9">
        <v>11136</v>
      </c>
      <c r="H4544" s="9" t="s">
        <v>5266</v>
      </c>
      <c r="I4544" s="9" t="s">
        <v>7456</v>
      </c>
      <c r="J4544" s="9">
        <v>125</v>
      </c>
      <c r="K4544" s="9" t="s">
        <v>7479</v>
      </c>
      <c r="L4544" s="9" t="s">
        <v>7507</v>
      </c>
      <c r="M4544" s="9">
        <v>110.79</v>
      </c>
      <c r="N4544" s="9">
        <v>50.2</v>
      </c>
      <c r="O4544" s="9">
        <v>5</v>
      </c>
      <c r="P4544" s="9"/>
      <c r="Q4544" s="9">
        <v>658</v>
      </c>
      <c r="R4544" s="9">
        <v>2</v>
      </c>
    </row>
    <row r="4545" spans="1:18" x14ac:dyDescent="0.3">
      <c r="A4545" s="9">
        <v>2187</v>
      </c>
      <c r="B4545" s="9" t="s">
        <v>4561</v>
      </c>
      <c r="C4545" s="9">
        <v>29</v>
      </c>
      <c r="D4545" s="9" t="s">
        <v>5021</v>
      </c>
      <c r="E4545" s="9" t="s">
        <v>5781</v>
      </c>
      <c r="F4545" s="9">
        <v>1</v>
      </c>
      <c r="G4545" s="9">
        <v>13243</v>
      </c>
      <c r="H4545" s="9" t="s">
        <v>5781</v>
      </c>
      <c r="I4545" s="9" t="s">
        <v>7455</v>
      </c>
      <c r="J4545" s="9">
        <v>120</v>
      </c>
      <c r="K4545" s="9" t="s">
        <v>7488</v>
      </c>
      <c r="L4545" s="9" t="s">
        <v>7507</v>
      </c>
      <c r="M4545" s="9">
        <v>345.98</v>
      </c>
      <c r="N4545" s="9">
        <v>207.75</v>
      </c>
      <c r="O4545" s="9">
        <v>1</v>
      </c>
      <c r="P4545" s="9"/>
      <c r="Q4545" s="9">
        <v>769</v>
      </c>
      <c r="R4545" s="9">
        <v>3</v>
      </c>
    </row>
    <row r="4546" spans="1:18" x14ac:dyDescent="0.3">
      <c r="A4546" s="9">
        <v>2466</v>
      </c>
      <c r="B4546" s="9" t="s">
        <v>4562</v>
      </c>
      <c r="C4546" s="9">
        <v>48</v>
      </c>
      <c r="D4546" s="9" t="s">
        <v>5021</v>
      </c>
      <c r="E4546" s="9" t="s">
        <v>6421</v>
      </c>
      <c r="F4546" s="9">
        <v>0</v>
      </c>
      <c r="G4546" s="9">
        <v>11362</v>
      </c>
      <c r="H4546" s="9" t="s">
        <v>6421</v>
      </c>
      <c r="I4546" s="9" t="s">
        <v>7455</v>
      </c>
      <c r="J4546" s="9">
        <v>145</v>
      </c>
      <c r="K4546" s="9" t="s">
        <v>7470</v>
      </c>
      <c r="L4546" s="9" t="s">
        <v>7510</v>
      </c>
      <c r="M4546" s="9">
        <v>340.94</v>
      </c>
      <c r="N4546" s="9"/>
      <c r="O4546" s="9">
        <v>1</v>
      </c>
      <c r="P4546" s="9"/>
      <c r="Q4546" s="9">
        <v>657</v>
      </c>
      <c r="R4546" s="9">
        <v>5</v>
      </c>
    </row>
    <row r="4547" spans="1:18" x14ac:dyDescent="0.3">
      <c r="A4547" s="9">
        <v>1318</v>
      </c>
      <c r="B4547" s="9" t="s">
        <v>4563</v>
      </c>
      <c r="C4547" s="9">
        <v>73</v>
      </c>
      <c r="D4547" s="9" t="s">
        <v>5018</v>
      </c>
      <c r="E4547" s="9" t="s">
        <v>5719</v>
      </c>
      <c r="F4547" s="9">
        <v>0</v>
      </c>
      <c r="G4547" s="9">
        <v>10554</v>
      </c>
      <c r="H4547" s="9" t="s">
        <v>5719</v>
      </c>
      <c r="I4547" s="9" t="s">
        <v>7457</v>
      </c>
      <c r="J4547" s="9">
        <v>117</v>
      </c>
      <c r="K4547" s="9" t="s">
        <v>7483</v>
      </c>
      <c r="L4547" s="9" t="s">
        <v>7507</v>
      </c>
      <c r="M4547" s="9">
        <v>144.6</v>
      </c>
      <c r="N4547" s="9">
        <v>69.150000000000006</v>
      </c>
      <c r="O4547" s="9">
        <v>5</v>
      </c>
      <c r="P4547" s="9">
        <v>0.1</v>
      </c>
      <c r="Q4547" s="9">
        <v>440</v>
      </c>
      <c r="R4547" s="9">
        <v>1</v>
      </c>
    </row>
    <row r="4548" spans="1:18" x14ac:dyDescent="0.3">
      <c r="A4548" s="9">
        <v>1588</v>
      </c>
      <c r="B4548" s="9" t="s">
        <v>4564</v>
      </c>
      <c r="C4548" s="9">
        <v>16</v>
      </c>
      <c r="D4548" s="9" t="s">
        <v>5020</v>
      </c>
      <c r="E4548" s="9" t="s">
        <v>7062</v>
      </c>
      <c r="F4548" s="9">
        <v>0</v>
      </c>
      <c r="G4548" s="9">
        <v>12941</v>
      </c>
      <c r="H4548" s="9" t="s">
        <v>7062</v>
      </c>
      <c r="I4548" s="9" t="s">
        <v>7456</v>
      </c>
      <c r="J4548" s="9">
        <v>123</v>
      </c>
      <c r="K4548" s="9" t="s">
        <v>7502</v>
      </c>
      <c r="L4548" s="9" t="s">
        <v>7509</v>
      </c>
      <c r="M4548" s="9">
        <v>1102.71</v>
      </c>
      <c r="N4548" s="9">
        <v>548.44000000000005</v>
      </c>
      <c r="O4548" s="9">
        <v>3</v>
      </c>
      <c r="P4548" s="9"/>
      <c r="Q4548" s="9">
        <v>397</v>
      </c>
      <c r="R4548" s="9">
        <v>5</v>
      </c>
    </row>
    <row r="4549" spans="1:18" x14ac:dyDescent="0.3">
      <c r="A4549" s="9">
        <v>1503</v>
      </c>
      <c r="B4549" s="9" t="s">
        <v>4565</v>
      </c>
      <c r="C4549" s="9">
        <v>28</v>
      </c>
      <c r="D4549" s="9" t="s">
        <v>5020</v>
      </c>
      <c r="E4549" s="9" t="s">
        <v>5566</v>
      </c>
      <c r="F4549" s="9">
        <v>1</v>
      </c>
      <c r="G4549" s="9">
        <v>10945</v>
      </c>
      <c r="H4549" s="9" t="s">
        <v>5566</v>
      </c>
      <c r="I4549" s="9" t="s">
        <v>7455</v>
      </c>
      <c r="J4549" s="9">
        <v>125</v>
      </c>
      <c r="K4549" s="9" t="s">
        <v>7479</v>
      </c>
      <c r="L4549" s="9" t="s">
        <v>7508</v>
      </c>
      <c r="M4549" s="9">
        <v>600.96</v>
      </c>
      <c r="N4549" s="9">
        <v>334.21</v>
      </c>
      <c r="O4549" s="9">
        <v>4</v>
      </c>
      <c r="P4549" s="9"/>
      <c r="Q4549" s="9">
        <v>827</v>
      </c>
      <c r="R4549" s="9">
        <v>5</v>
      </c>
    </row>
    <row r="4550" spans="1:18" x14ac:dyDescent="0.3">
      <c r="A4550" s="9">
        <v>1386</v>
      </c>
      <c r="B4550" s="9" t="s">
        <v>4566</v>
      </c>
      <c r="C4550" s="9">
        <v>37</v>
      </c>
      <c r="D4550" s="9" t="s">
        <v>5021</v>
      </c>
      <c r="E4550" s="9" t="s">
        <v>7184</v>
      </c>
      <c r="F4550" s="9">
        <v>0</v>
      </c>
      <c r="G4550" s="9">
        <v>12572</v>
      </c>
      <c r="H4550" s="9" t="s">
        <v>7184</v>
      </c>
      <c r="I4550" s="9" t="s">
        <v>7456</v>
      </c>
      <c r="J4550" s="9">
        <v>148</v>
      </c>
      <c r="K4550" s="9" t="s">
        <v>7491</v>
      </c>
      <c r="L4550" s="9" t="s">
        <v>7508</v>
      </c>
      <c r="M4550" s="9">
        <v>1332.36</v>
      </c>
      <c r="N4550" s="9"/>
      <c r="O4550" s="9">
        <v>5</v>
      </c>
      <c r="P4550" s="9"/>
      <c r="Q4550" s="9">
        <v>721</v>
      </c>
      <c r="R4550" s="9">
        <v>7</v>
      </c>
    </row>
    <row r="4551" spans="1:18" x14ac:dyDescent="0.3">
      <c r="A4551" s="9">
        <v>1869</v>
      </c>
      <c r="B4551" s="9" t="s">
        <v>4567</v>
      </c>
      <c r="C4551" s="9">
        <v>59</v>
      </c>
      <c r="D4551" s="9" t="s">
        <v>5020</v>
      </c>
      <c r="E4551" s="9" t="s">
        <v>6401</v>
      </c>
      <c r="F4551" s="9">
        <v>1</v>
      </c>
      <c r="G4551" s="9">
        <v>12221</v>
      </c>
      <c r="H4551" s="9" t="s">
        <v>6401</v>
      </c>
      <c r="I4551" s="9" t="s">
        <v>7455</v>
      </c>
      <c r="J4551" s="9">
        <v>149</v>
      </c>
      <c r="K4551" s="9" t="s">
        <v>7467</v>
      </c>
      <c r="L4551" s="9" t="s">
        <v>7507</v>
      </c>
      <c r="M4551" s="9">
        <v>415.65</v>
      </c>
      <c r="N4551" s="9">
        <v>228.44</v>
      </c>
      <c r="O4551" s="9">
        <v>1</v>
      </c>
      <c r="P4551" s="9">
        <v>0.1</v>
      </c>
      <c r="Q4551" s="9">
        <v>908</v>
      </c>
      <c r="R4551" s="9">
        <v>2</v>
      </c>
    </row>
    <row r="4552" spans="1:18" x14ac:dyDescent="0.3">
      <c r="A4552" s="9">
        <v>1832</v>
      </c>
      <c r="B4552" s="9" t="s">
        <v>4568</v>
      </c>
      <c r="C4552" s="9">
        <v>93</v>
      </c>
      <c r="D4552" s="9" t="s">
        <v>5021</v>
      </c>
      <c r="E4552" s="9" t="s">
        <v>7356</v>
      </c>
      <c r="F4552" s="9">
        <v>0</v>
      </c>
      <c r="G4552" s="9">
        <v>12684</v>
      </c>
      <c r="H4552" s="9" t="s">
        <v>7356</v>
      </c>
      <c r="I4552" s="9" t="s">
        <v>7457</v>
      </c>
      <c r="J4552" s="9">
        <v>131</v>
      </c>
      <c r="K4552" s="9" t="s">
        <v>7504</v>
      </c>
      <c r="L4552" s="9" t="s">
        <v>7509</v>
      </c>
      <c r="M4552" s="9">
        <v>707.19</v>
      </c>
      <c r="N4552" s="9">
        <v>346.11</v>
      </c>
      <c r="O4552" s="9">
        <v>1</v>
      </c>
      <c r="P4552" s="9"/>
      <c r="Q4552" s="9">
        <v>481</v>
      </c>
      <c r="R4552" s="9">
        <v>6</v>
      </c>
    </row>
    <row r="4553" spans="1:18" x14ac:dyDescent="0.3">
      <c r="A4553" s="9">
        <v>2014</v>
      </c>
      <c r="B4553" s="9" t="s">
        <v>4569</v>
      </c>
      <c r="C4553" s="9">
        <v>43</v>
      </c>
      <c r="D4553" s="9" t="s">
        <v>5021</v>
      </c>
      <c r="E4553" s="9" t="s">
        <v>7054</v>
      </c>
      <c r="F4553" s="9">
        <v>0</v>
      </c>
      <c r="G4553" s="9">
        <v>13403</v>
      </c>
      <c r="H4553" s="9" t="s">
        <v>7054</v>
      </c>
      <c r="I4553" s="9" t="s">
        <v>7455</v>
      </c>
      <c r="J4553" s="9">
        <v>106</v>
      </c>
      <c r="K4553" s="9" t="s">
        <v>7477</v>
      </c>
      <c r="L4553" s="9" t="s">
        <v>7507</v>
      </c>
      <c r="M4553" s="9">
        <v>976.58</v>
      </c>
      <c r="N4553" s="9">
        <v>649.61</v>
      </c>
      <c r="O4553" s="9">
        <v>4</v>
      </c>
      <c r="P4553" s="9">
        <v>0.2</v>
      </c>
      <c r="Q4553" s="9">
        <v>434</v>
      </c>
      <c r="R4553" s="9">
        <v>8</v>
      </c>
    </row>
    <row r="4554" spans="1:18" x14ac:dyDescent="0.3">
      <c r="A4554" s="9">
        <v>1602</v>
      </c>
      <c r="B4554" s="9" t="s">
        <v>4570</v>
      </c>
      <c r="C4554" s="9">
        <v>15</v>
      </c>
      <c r="D4554" s="9" t="s">
        <v>5022</v>
      </c>
      <c r="E4554" s="9" t="s">
        <v>5687</v>
      </c>
      <c r="F4554" s="9">
        <v>1</v>
      </c>
      <c r="G4554" s="9">
        <v>12254</v>
      </c>
      <c r="H4554" s="9" t="s">
        <v>5687</v>
      </c>
      <c r="I4554" s="9" t="s">
        <v>7456</v>
      </c>
      <c r="J4554" s="9">
        <v>135</v>
      </c>
      <c r="K4554" s="9" t="s">
        <v>7458</v>
      </c>
      <c r="L4554" s="9" t="s">
        <v>7509</v>
      </c>
      <c r="M4554" s="9">
        <v>1322.32</v>
      </c>
      <c r="N4554" s="9">
        <v>550.78</v>
      </c>
      <c r="O4554" s="9">
        <v>4</v>
      </c>
      <c r="P4554" s="9">
        <v>0.05</v>
      </c>
      <c r="Q4554" s="9">
        <v>1394</v>
      </c>
      <c r="R4554" s="9">
        <v>1</v>
      </c>
    </row>
    <row r="4555" spans="1:18" x14ac:dyDescent="0.3">
      <c r="A4555" s="9">
        <v>1690</v>
      </c>
      <c r="B4555" s="9" t="s">
        <v>4571</v>
      </c>
      <c r="C4555" s="9">
        <v>34</v>
      </c>
      <c r="D4555" s="9" t="s">
        <v>5021</v>
      </c>
      <c r="E4555" s="9" t="s">
        <v>6822</v>
      </c>
      <c r="F4555" s="9">
        <v>1</v>
      </c>
      <c r="G4555" s="9">
        <v>11366</v>
      </c>
      <c r="H4555" s="9" t="s">
        <v>6822</v>
      </c>
      <c r="I4555" s="9" t="s">
        <v>7456</v>
      </c>
      <c r="J4555" s="9">
        <v>104</v>
      </c>
      <c r="K4555" s="9" t="s">
        <v>7499</v>
      </c>
      <c r="L4555" s="9" t="s">
        <v>7510</v>
      </c>
      <c r="M4555" s="9">
        <v>810.7</v>
      </c>
      <c r="N4555" s="9">
        <v>518.14</v>
      </c>
      <c r="O4555" s="9">
        <v>2</v>
      </c>
      <c r="P4555" s="9">
        <v>0.1</v>
      </c>
      <c r="Q4555" s="9">
        <v>1108</v>
      </c>
      <c r="R4555" s="9">
        <v>4</v>
      </c>
    </row>
    <row r="4556" spans="1:18" x14ac:dyDescent="0.3">
      <c r="A4556" s="9">
        <v>1493</v>
      </c>
      <c r="B4556" s="9" t="s">
        <v>4572</v>
      </c>
      <c r="C4556" s="9">
        <v>28</v>
      </c>
      <c r="D4556" s="9" t="s">
        <v>5019</v>
      </c>
      <c r="E4556" s="9" t="s">
        <v>5838</v>
      </c>
      <c r="F4556" s="9">
        <v>0</v>
      </c>
      <c r="G4556" s="9">
        <v>10948</v>
      </c>
      <c r="H4556" s="9" t="s">
        <v>5838</v>
      </c>
      <c r="I4556" s="9" t="s">
        <v>7457</v>
      </c>
      <c r="J4556" s="9">
        <v>140</v>
      </c>
      <c r="K4556" s="9" t="s">
        <v>7468</v>
      </c>
      <c r="L4556" s="9" t="s">
        <v>7510</v>
      </c>
      <c r="M4556" s="9">
        <v>591.61</v>
      </c>
      <c r="N4556" s="9">
        <v>375.86</v>
      </c>
      <c r="O4556" s="9">
        <v>5</v>
      </c>
      <c r="P4556" s="9"/>
      <c r="Q4556" s="9">
        <v>344</v>
      </c>
      <c r="R4556" s="9">
        <v>5</v>
      </c>
    </row>
    <row r="4557" spans="1:18" x14ac:dyDescent="0.3">
      <c r="A4557" s="9">
        <v>1489</v>
      </c>
      <c r="B4557" s="9" t="s">
        <v>4573</v>
      </c>
      <c r="C4557" s="9">
        <v>50</v>
      </c>
      <c r="D4557" s="9" t="s">
        <v>5019</v>
      </c>
      <c r="E4557" s="9" t="s">
        <v>7000</v>
      </c>
      <c r="F4557" s="9">
        <v>0</v>
      </c>
      <c r="G4557" s="9">
        <v>10103</v>
      </c>
      <c r="H4557" s="9" t="s">
        <v>7000</v>
      </c>
      <c r="I4557" s="9" t="s">
        <v>7457</v>
      </c>
      <c r="J4557" s="9">
        <v>120</v>
      </c>
      <c r="K4557" s="9" t="s">
        <v>7488</v>
      </c>
      <c r="L4557" s="9" t="s">
        <v>7507</v>
      </c>
      <c r="M4557" s="9">
        <v>1307.17</v>
      </c>
      <c r="N4557" s="9"/>
      <c r="O4557" s="9">
        <v>4</v>
      </c>
      <c r="P4557" s="9"/>
      <c r="Q4557" s="9">
        <v>338</v>
      </c>
      <c r="R4557" s="9">
        <v>6</v>
      </c>
    </row>
    <row r="4558" spans="1:18" x14ac:dyDescent="0.3">
      <c r="A4558" s="9">
        <v>1720</v>
      </c>
      <c r="B4558" s="9" t="s">
        <v>4574</v>
      </c>
      <c r="C4558" s="9">
        <v>45</v>
      </c>
      <c r="D4558" s="9" t="s">
        <v>5019</v>
      </c>
      <c r="E4558" s="9" t="s">
        <v>5423</v>
      </c>
      <c r="F4558" s="9">
        <v>0</v>
      </c>
      <c r="G4558" s="9">
        <v>13713</v>
      </c>
      <c r="H4558" s="9" t="s">
        <v>5423</v>
      </c>
      <c r="I4558" s="9" t="s">
        <v>7455</v>
      </c>
      <c r="J4558" s="9">
        <v>141</v>
      </c>
      <c r="K4558" s="9" t="s">
        <v>7490</v>
      </c>
      <c r="L4558" s="9" t="s">
        <v>7510</v>
      </c>
      <c r="M4558" s="9">
        <v>499.86</v>
      </c>
      <c r="N4558" s="9">
        <v>229.68</v>
      </c>
      <c r="O4558" s="9">
        <v>2</v>
      </c>
      <c r="P4558" s="9"/>
      <c r="Q4558" s="9">
        <v>579</v>
      </c>
      <c r="R4558" s="9">
        <v>4</v>
      </c>
    </row>
    <row r="4559" spans="1:18" x14ac:dyDescent="0.3">
      <c r="A4559" s="9">
        <v>2096</v>
      </c>
      <c r="B4559" s="9" t="s">
        <v>4575</v>
      </c>
      <c r="C4559" s="9">
        <v>24</v>
      </c>
      <c r="D4559" s="9" t="s">
        <v>5019</v>
      </c>
      <c r="E4559" s="9" t="s">
        <v>7357</v>
      </c>
      <c r="F4559" s="9">
        <v>0</v>
      </c>
      <c r="G4559" s="9">
        <v>13111</v>
      </c>
      <c r="H4559" s="9" t="s">
        <v>7357</v>
      </c>
      <c r="I4559" s="9" t="s">
        <v>7455</v>
      </c>
      <c r="J4559" s="9">
        <v>101</v>
      </c>
      <c r="K4559" s="9" t="s">
        <v>7478</v>
      </c>
      <c r="L4559" s="9" t="s">
        <v>7507</v>
      </c>
      <c r="M4559" s="9">
        <v>165.16</v>
      </c>
      <c r="N4559" s="9">
        <v>109.4</v>
      </c>
      <c r="O4559" s="9">
        <v>3</v>
      </c>
      <c r="P4559" s="9"/>
      <c r="Q4559" s="9">
        <v>454</v>
      </c>
      <c r="R4559" s="9">
        <v>6</v>
      </c>
    </row>
    <row r="4560" spans="1:18" x14ac:dyDescent="0.3">
      <c r="A4560" s="9">
        <v>1508</v>
      </c>
      <c r="B4560" s="9" t="s">
        <v>4576</v>
      </c>
      <c r="C4560" s="9">
        <v>27</v>
      </c>
      <c r="D4560" s="9" t="s">
        <v>5023</v>
      </c>
      <c r="E4560" s="9" t="s">
        <v>7273</v>
      </c>
      <c r="F4560" s="9">
        <v>0</v>
      </c>
      <c r="G4560" s="9">
        <v>11046</v>
      </c>
      <c r="H4560" s="9" t="s">
        <v>7273</v>
      </c>
      <c r="I4560" s="9" t="s">
        <v>7456</v>
      </c>
      <c r="J4560" s="9">
        <v>145</v>
      </c>
      <c r="K4560" s="9" t="s">
        <v>7470</v>
      </c>
      <c r="L4560" s="9" t="s">
        <v>7508</v>
      </c>
      <c r="M4560" s="9">
        <v>695.31</v>
      </c>
      <c r="N4560" s="9">
        <v>394.7</v>
      </c>
      <c r="O4560" s="9">
        <v>1</v>
      </c>
      <c r="P4560" s="9">
        <v>0.05</v>
      </c>
      <c r="Q4560" s="9">
        <v>428</v>
      </c>
      <c r="R4560" s="9">
        <v>6</v>
      </c>
    </row>
    <row r="4561" spans="1:18" x14ac:dyDescent="0.3">
      <c r="A4561" s="9">
        <v>1389</v>
      </c>
      <c r="B4561" s="9" t="s">
        <v>4577</v>
      </c>
      <c r="C4561" s="9">
        <v>34</v>
      </c>
      <c r="D4561" s="9" t="s">
        <v>5018</v>
      </c>
      <c r="E4561" s="9" t="s">
        <v>7358</v>
      </c>
      <c r="F4561" s="9">
        <v>0</v>
      </c>
      <c r="G4561" s="9">
        <v>13323</v>
      </c>
      <c r="H4561" s="9" t="s">
        <v>7358</v>
      </c>
      <c r="I4561" s="9" t="s">
        <v>7455</v>
      </c>
      <c r="J4561" s="9">
        <v>126</v>
      </c>
      <c r="K4561" s="9" t="s">
        <v>7469</v>
      </c>
      <c r="L4561" s="9" t="s">
        <v>7509</v>
      </c>
      <c r="M4561" s="9">
        <v>1188.3900000000001</v>
      </c>
      <c r="N4561" s="9">
        <v>491.76</v>
      </c>
      <c r="O4561" s="9">
        <v>5</v>
      </c>
      <c r="P4561" s="9"/>
      <c r="Q4561" s="9">
        <v>789</v>
      </c>
      <c r="R4561" s="9">
        <v>5</v>
      </c>
    </row>
    <row r="4562" spans="1:18" x14ac:dyDescent="0.3">
      <c r="A4562" s="9">
        <v>1294</v>
      </c>
      <c r="B4562" s="9" t="s">
        <v>4578</v>
      </c>
      <c r="C4562" s="9">
        <v>36</v>
      </c>
      <c r="D4562" s="9" t="s">
        <v>5018</v>
      </c>
      <c r="E4562" s="9" t="s">
        <v>7359</v>
      </c>
      <c r="F4562" s="9">
        <v>0</v>
      </c>
      <c r="G4562" s="9">
        <v>11860</v>
      </c>
      <c r="H4562" s="9" t="s">
        <v>7359</v>
      </c>
      <c r="I4562" s="9" t="s">
        <v>7457</v>
      </c>
      <c r="J4562" s="9">
        <v>134</v>
      </c>
      <c r="K4562" s="9" t="s">
        <v>7482</v>
      </c>
      <c r="L4562" s="9" t="s">
        <v>7509</v>
      </c>
      <c r="M4562" s="9">
        <v>94.63</v>
      </c>
      <c r="N4562" s="9">
        <v>63.14</v>
      </c>
      <c r="O4562" s="9">
        <v>3</v>
      </c>
      <c r="P4562" s="9"/>
      <c r="Q4562" s="9">
        <v>511</v>
      </c>
      <c r="R4562" s="9">
        <v>5</v>
      </c>
    </row>
    <row r="4563" spans="1:18" x14ac:dyDescent="0.3">
      <c r="A4563" s="9">
        <v>2392</v>
      </c>
      <c r="B4563" s="9" t="s">
        <v>4579</v>
      </c>
      <c r="C4563" s="9">
        <v>39</v>
      </c>
      <c r="D4563" s="9" t="s">
        <v>5021</v>
      </c>
      <c r="E4563" s="9" t="s">
        <v>6405</v>
      </c>
      <c r="F4563" s="9">
        <v>0</v>
      </c>
      <c r="G4563" s="9">
        <v>12337</v>
      </c>
      <c r="H4563" s="9" t="s">
        <v>6405</v>
      </c>
      <c r="I4563" s="9" t="s">
        <v>7455</v>
      </c>
      <c r="J4563" s="9">
        <v>110</v>
      </c>
      <c r="K4563" s="9" t="s">
        <v>7493</v>
      </c>
      <c r="L4563" s="9" t="s">
        <v>7508</v>
      </c>
      <c r="M4563" s="9">
        <v>899.53</v>
      </c>
      <c r="N4563" s="9">
        <v>453.99</v>
      </c>
      <c r="O4563" s="9">
        <v>5</v>
      </c>
      <c r="P4563" s="9"/>
      <c r="Q4563" s="9">
        <v>543</v>
      </c>
      <c r="R4563" s="9">
        <v>5</v>
      </c>
    </row>
    <row r="4564" spans="1:18" x14ac:dyDescent="0.3">
      <c r="A4564" s="9">
        <v>1795</v>
      </c>
      <c r="B4564" s="9" t="s">
        <v>4580</v>
      </c>
      <c r="C4564" s="9">
        <v>40</v>
      </c>
      <c r="D4564" s="9" t="s">
        <v>5020</v>
      </c>
      <c r="E4564" s="9" t="s">
        <v>5582</v>
      </c>
      <c r="F4564" s="9">
        <v>1</v>
      </c>
      <c r="G4564" s="9">
        <v>13273</v>
      </c>
      <c r="H4564" s="9" t="s">
        <v>5582</v>
      </c>
      <c r="I4564" s="9" t="s">
        <v>7457</v>
      </c>
      <c r="J4564" s="9">
        <v>123</v>
      </c>
      <c r="K4564" s="9" t="s">
        <v>7502</v>
      </c>
      <c r="L4564" s="9" t="s">
        <v>7508</v>
      </c>
      <c r="M4564" s="9">
        <v>911.97</v>
      </c>
      <c r="N4564" s="9">
        <v>458.4</v>
      </c>
      <c r="O4564" s="9">
        <v>5</v>
      </c>
      <c r="P4564" s="9"/>
      <c r="Q4564" s="9">
        <v>1462</v>
      </c>
      <c r="R4564" s="9">
        <v>3</v>
      </c>
    </row>
    <row r="4565" spans="1:18" x14ac:dyDescent="0.3">
      <c r="A4565" s="9">
        <v>1864</v>
      </c>
      <c r="B4565" s="9" t="s">
        <v>4581</v>
      </c>
      <c r="C4565" s="9">
        <v>58</v>
      </c>
      <c r="D4565" s="9" t="s">
        <v>5019</v>
      </c>
      <c r="E4565" s="9" t="s">
        <v>5910</v>
      </c>
      <c r="F4565" s="9">
        <v>0</v>
      </c>
      <c r="G4565" s="9">
        <v>13226</v>
      </c>
      <c r="H4565" s="9" t="s">
        <v>5910</v>
      </c>
      <c r="I4565" s="9" t="s">
        <v>7456</v>
      </c>
      <c r="J4565" s="9">
        <v>149</v>
      </c>
      <c r="K4565" s="9" t="s">
        <v>7467</v>
      </c>
      <c r="L4565" s="9" t="s">
        <v>7508</v>
      </c>
      <c r="M4565" s="9">
        <v>1396.39</v>
      </c>
      <c r="N4565" s="9">
        <v>828.04</v>
      </c>
      <c r="O4565" s="9">
        <v>4</v>
      </c>
      <c r="P4565" s="9"/>
      <c r="Q4565" s="9">
        <v>609</v>
      </c>
      <c r="R4565" s="9">
        <v>3</v>
      </c>
    </row>
    <row r="4566" spans="1:18" x14ac:dyDescent="0.3">
      <c r="A4566" s="9">
        <v>1548</v>
      </c>
      <c r="B4566" s="9" t="s">
        <v>4582</v>
      </c>
      <c r="C4566" s="9">
        <v>34</v>
      </c>
      <c r="D4566" s="9" t="s">
        <v>5018</v>
      </c>
      <c r="E4566" s="9" t="s">
        <v>7360</v>
      </c>
      <c r="F4566" s="9">
        <v>1</v>
      </c>
      <c r="G4566" s="9">
        <v>12614</v>
      </c>
      <c r="H4566" s="9" t="s">
        <v>7360</v>
      </c>
      <c r="I4566" s="9" t="s">
        <v>7455</v>
      </c>
      <c r="J4566" s="9">
        <v>124</v>
      </c>
      <c r="K4566" s="9" t="s">
        <v>7497</v>
      </c>
      <c r="L4566" s="9" t="s">
        <v>7508</v>
      </c>
      <c r="M4566" s="9">
        <v>465.37</v>
      </c>
      <c r="N4566" s="9"/>
      <c r="O4566" s="9">
        <v>2</v>
      </c>
      <c r="P4566" s="9"/>
      <c r="Q4566" s="9">
        <v>1299</v>
      </c>
      <c r="R4566" s="9">
        <v>2</v>
      </c>
    </row>
    <row r="4567" spans="1:18" x14ac:dyDescent="0.3">
      <c r="A4567" s="9">
        <v>1648</v>
      </c>
      <c r="B4567" s="9" t="s">
        <v>4583</v>
      </c>
      <c r="C4567" s="9">
        <v>31</v>
      </c>
      <c r="D4567" s="9" t="s">
        <v>5018</v>
      </c>
      <c r="E4567" s="9" t="s">
        <v>7321</v>
      </c>
      <c r="F4567" s="9">
        <v>0</v>
      </c>
      <c r="G4567" s="9">
        <v>13177</v>
      </c>
      <c r="H4567" s="9" t="s">
        <v>7321</v>
      </c>
      <c r="I4567" s="9" t="s">
        <v>7457</v>
      </c>
      <c r="J4567" s="9">
        <v>113</v>
      </c>
      <c r="K4567" s="9" t="s">
        <v>7460</v>
      </c>
      <c r="L4567" s="9" t="s">
        <v>7510</v>
      </c>
      <c r="M4567" s="9">
        <v>454.31</v>
      </c>
      <c r="N4567" s="9">
        <v>229.88</v>
      </c>
      <c r="O4567" s="9">
        <v>5</v>
      </c>
      <c r="P4567" s="9"/>
      <c r="Q4567" s="9">
        <v>504</v>
      </c>
      <c r="R4567" s="9">
        <v>4</v>
      </c>
    </row>
    <row r="4568" spans="1:18" x14ac:dyDescent="0.3">
      <c r="A4568" s="9">
        <v>1567</v>
      </c>
      <c r="B4568" s="9" t="s">
        <v>4584</v>
      </c>
      <c r="C4568" s="9">
        <v>19</v>
      </c>
      <c r="D4568" s="9" t="s">
        <v>5019</v>
      </c>
      <c r="E4568" s="9" t="s">
        <v>6242</v>
      </c>
      <c r="F4568" s="9">
        <v>0</v>
      </c>
      <c r="G4568" s="9">
        <v>13331</v>
      </c>
      <c r="H4568" s="9" t="s">
        <v>6242</v>
      </c>
      <c r="I4568" s="9" t="s">
        <v>7455</v>
      </c>
      <c r="J4568" s="9">
        <v>129</v>
      </c>
      <c r="K4568" s="9" t="s">
        <v>7471</v>
      </c>
      <c r="L4568" s="9" t="s">
        <v>7509</v>
      </c>
      <c r="M4568" s="9">
        <v>688.7</v>
      </c>
      <c r="N4568" s="9"/>
      <c r="O4568" s="9">
        <v>3</v>
      </c>
      <c r="P4568" s="9"/>
      <c r="Q4568" s="9">
        <v>338</v>
      </c>
      <c r="R4568" s="9">
        <v>1</v>
      </c>
    </row>
    <row r="4569" spans="1:18" x14ac:dyDescent="0.3">
      <c r="A4569" s="9">
        <v>2210</v>
      </c>
      <c r="B4569" s="9" t="s">
        <v>4585</v>
      </c>
      <c r="C4569" s="9">
        <v>36</v>
      </c>
      <c r="D4569" s="9" t="s">
        <v>5023</v>
      </c>
      <c r="E4569" s="9" t="s">
        <v>6907</v>
      </c>
      <c r="F4569" s="9">
        <v>1</v>
      </c>
      <c r="G4569" s="9">
        <v>10963</v>
      </c>
      <c r="H4569" s="9" t="s">
        <v>6907</v>
      </c>
      <c r="I4569" s="9" t="s">
        <v>7457</v>
      </c>
      <c r="J4569" s="9">
        <v>146</v>
      </c>
      <c r="K4569" s="9" t="s">
        <v>7505</v>
      </c>
      <c r="L4569" s="9" t="s">
        <v>7509</v>
      </c>
      <c r="M4569" s="9">
        <v>567.53</v>
      </c>
      <c r="N4569" s="9">
        <v>321.04000000000002</v>
      </c>
      <c r="O4569" s="9">
        <v>5</v>
      </c>
      <c r="P4569" s="9"/>
      <c r="Q4569" s="9">
        <v>1690</v>
      </c>
      <c r="R4569" s="9">
        <v>1</v>
      </c>
    </row>
    <row r="4570" spans="1:18" x14ac:dyDescent="0.3">
      <c r="A4570" s="9">
        <v>1852</v>
      </c>
      <c r="B4570" s="9" t="s">
        <v>4586</v>
      </c>
      <c r="C4570" s="9">
        <v>43</v>
      </c>
      <c r="D4570" s="9" t="s">
        <v>5023</v>
      </c>
      <c r="E4570" s="9" t="s">
        <v>7149</v>
      </c>
      <c r="F4570" s="9">
        <v>1</v>
      </c>
      <c r="G4570" s="9">
        <v>13271</v>
      </c>
      <c r="H4570" s="9" t="s">
        <v>7149</v>
      </c>
      <c r="I4570" s="9" t="s">
        <v>7457</v>
      </c>
      <c r="J4570" s="9">
        <v>127</v>
      </c>
      <c r="K4570" s="9" t="s">
        <v>7489</v>
      </c>
      <c r="L4570" s="9" t="s">
        <v>7508</v>
      </c>
      <c r="M4570" s="9">
        <v>1117.7</v>
      </c>
      <c r="N4570" s="9">
        <v>656.71</v>
      </c>
      <c r="O4570" s="9">
        <v>2</v>
      </c>
      <c r="P4570" s="9"/>
      <c r="Q4570" s="9">
        <v>379</v>
      </c>
      <c r="R4570" s="9">
        <v>5</v>
      </c>
    </row>
    <row r="4571" spans="1:18" x14ac:dyDescent="0.3">
      <c r="A4571" s="9">
        <v>1769</v>
      </c>
      <c r="B4571" s="9" t="s">
        <v>4587</v>
      </c>
      <c r="C4571" s="9">
        <v>14</v>
      </c>
      <c r="D4571" s="9" t="s">
        <v>5018</v>
      </c>
      <c r="E4571" s="9" t="s">
        <v>7361</v>
      </c>
      <c r="F4571" s="9">
        <v>0</v>
      </c>
      <c r="G4571" s="9">
        <v>10837</v>
      </c>
      <c r="H4571" s="9" t="s">
        <v>7361</v>
      </c>
      <c r="I4571" s="9" t="s">
        <v>7457</v>
      </c>
      <c r="J4571" s="9">
        <v>131</v>
      </c>
      <c r="K4571" s="9" t="s">
        <v>7504</v>
      </c>
      <c r="L4571" s="9" t="s">
        <v>7507</v>
      </c>
      <c r="M4571" s="9">
        <v>980.54</v>
      </c>
      <c r="N4571" s="9">
        <v>645.26</v>
      </c>
      <c r="O4571" s="9">
        <v>1</v>
      </c>
      <c r="P4571" s="9"/>
      <c r="Q4571" s="9">
        <v>654</v>
      </c>
      <c r="R4571" s="9">
        <v>7</v>
      </c>
    </row>
    <row r="4572" spans="1:18" x14ac:dyDescent="0.3">
      <c r="A4572" s="9">
        <v>1444</v>
      </c>
      <c r="B4572" s="9" t="s">
        <v>4588</v>
      </c>
      <c r="C4572" s="9">
        <v>34</v>
      </c>
      <c r="D4572" s="9" t="s">
        <v>5023</v>
      </c>
      <c r="E4572" s="9" t="s">
        <v>6291</v>
      </c>
      <c r="F4572" s="9">
        <v>0</v>
      </c>
      <c r="G4572" s="9">
        <v>13288</v>
      </c>
      <c r="H4572" s="9" t="s">
        <v>6291</v>
      </c>
      <c r="I4572" s="9" t="s">
        <v>7455</v>
      </c>
      <c r="J4572" s="9">
        <v>143</v>
      </c>
      <c r="K4572" s="9" t="s">
        <v>7475</v>
      </c>
      <c r="L4572" s="9" t="s">
        <v>7507</v>
      </c>
      <c r="M4572" s="9">
        <v>1150.44</v>
      </c>
      <c r="N4572" s="9">
        <v>627.37</v>
      </c>
      <c r="O4572" s="9">
        <v>5</v>
      </c>
      <c r="P4572" s="9">
        <v>0.1</v>
      </c>
      <c r="Q4572" s="9">
        <v>688</v>
      </c>
      <c r="R4572" s="9">
        <v>7</v>
      </c>
    </row>
    <row r="4573" spans="1:18" x14ac:dyDescent="0.3">
      <c r="A4573" s="9">
        <v>1362</v>
      </c>
      <c r="B4573" s="9" t="s">
        <v>4589</v>
      </c>
      <c r="C4573" s="9">
        <v>57</v>
      </c>
      <c r="D4573" s="9" t="s">
        <v>5022</v>
      </c>
      <c r="E4573" s="9" t="s">
        <v>6155</v>
      </c>
      <c r="F4573" s="9">
        <v>1</v>
      </c>
      <c r="G4573" s="9">
        <v>12458</v>
      </c>
      <c r="H4573" s="9" t="s">
        <v>6155</v>
      </c>
      <c r="I4573" s="9" t="s">
        <v>7457</v>
      </c>
      <c r="J4573" s="9">
        <v>110</v>
      </c>
      <c r="K4573" s="9" t="s">
        <v>7493</v>
      </c>
      <c r="L4573" s="9" t="s">
        <v>7507</v>
      </c>
      <c r="M4573" s="9">
        <v>1239.06</v>
      </c>
      <c r="N4573" s="9">
        <v>735.64</v>
      </c>
      <c r="O4573" s="9">
        <v>3</v>
      </c>
      <c r="P4573" s="9">
        <v>0.05</v>
      </c>
      <c r="Q4573" s="9">
        <v>399</v>
      </c>
      <c r="R4573" s="9">
        <v>7</v>
      </c>
    </row>
    <row r="4574" spans="1:18" x14ac:dyDescent="0.3">
      <c r="A4574" s="9">
        <v>1122</v>
      </c>
      <c r="B4574" s="9" t="s">
        <v>4590</v>
      </c>
      <c r="C4574" s="9">
        <v>49</v>
      </c>
      <c r="D4574" s="9" t="s">
        <v>5019</v>
      </c>
      <c r="E4574" s="9" t="s">
        <v>5079</v>
      </c>
      <c r="F4574" s="9">
        <v>1</v>
      </c>
      <c r="G4574" s="9">
        <v>11582</v>
      </c>
      <c r="H4574" s="9" t="s">
        <v>5079</v>
      </c>
      <c r="I4574" s="9" t="s">
        <v>7455</v>
      </c>
      <c r="J4574" s="9">
        <v>131</v>
      </c>
      <c r="K4574" s="9" t="s">
        <v>7504</v>
      </c>
      <c r="L4574" s="9" t="s">
        <v>7507</v>
      </c>
      <c r="M4574" s="9">
        <v>1388.32</v>
      </c>
      <c r="N4574" s="9">
        <v>577.99</v>
      </c>
      <c r="O4574" s="9">
        <v>1</v>
      </c>
      <c r="P4574" s="9"/>
      <c r="Q4574" s="9">
        <v>697</v>
      </c>
      <c r="R4574" s="9">
        <v>2</v>
      </c>
    </row>
    <row r="4575" spans="1:18" x14ac:dyDescent="0.3">
      <c r="A4575" s="9">
        <v>2211</v>
      </c>
      <c r="B4575" s="9" t="s">
        <v>4591</v>
      </c>
      <c r="C4575" s="9">
        <v>45</v>
      </c>
      <c r="D4575" s="9" t="s">
        <v>5018</v>
      </c>
      <c r="E4575" s="9" t="s">
        <v>7122</v>
      </c>
      <c r="F4575" s="9">
        <v>0</v>
      </c>
      <c r="G4575" s="9">
        <v>10881</v>
      </c>
      <c r="H4575" s="9" t="s">
        <v>7122</v>
      </c>
      <c r="I4575" s="9" t="s">
        <v>7457</v>
      </c>
      <c r="J4575" s="9">
        <v>139</v>
      </c>
      <c r="K4575" s="9" t="s">
        <v>7486</v>
      </c>
      <c r="L4575" s="9" t="s">
        <v>7510</v>
      </c>
      <c r="M4575" s="9">
        <v>674.86</v>
      </c>
      <c r="N4575" s="9">
        <v>451.05</v>
      </c>
      <c r="O4575" s="9">
        <v>1</v>
      </c>
      <c r="P4575" s="9"/>
      <c r="Q4575" s="9">
        <v>372</v>
      </c>
      <c r="R4575" s="9">
        <v>5</v>
      </c>
    </row>
    <row r="4576" spans="1:18" x14ac:dyDescent="0.3">
      <c r="A4576" s="9">
        <v>1741</v>
      </c>
      <c r="B4576" s="9" t="s">
        <v>4592</v>
      </c>
      <c r="C4576" s="9">
        <v>49</v>
      </c>
      <c r="D4576" s="9" t="s">
        <v>5019</v>
      </c>
      <c r="E4576" s="9" t="s">
        <v>7362</v>
      </c>
      <c r="F4576" s="9">
        <v>0</v>
      </c>
      <c r="G4576" s="9">
        <v>13188</v>
      </c>
      <c r="H4576" s="9" t="s">
        <v>7362</v>
      </c>
      <c r="I4576" s="9" t="s">
        <v>7457</v>
      </c>
      <c r="J4576" s="9">
        <v>110</v>
      </c>
      <c r="K4576" s="9" t="s">
        <v>7493</v>
      </c>
      <c r="L4576" s="9" t="s">
        <v>7509</v>
      </c>
      <c r="M4576" s="9">
        <v>1477.81</v>
      </c>
      <c r="N4576" s="9">
        <v>736.19</v>
      </c>
      <c r="O4576" s="9">
        <v>4</v>
      </c>
      <c r="P4576" s="9"/>
      <c r="Q4576" s="9">
        <v>382</v>
      </c>
      <c r="R4576" s="9">
        <v>2</v>
      </c>
    </row>
    <row r="4577" spans="1:18" x14ac:dyDescent="0.3">
      <c r="A4577" s="9">
        <v>1679</v>
      </c>
      <c r="B4577" s="9" t="s">
        <v>4593</v>
      </c>
      <c r="C4577" s="9">
        <v>31</v>
      </c>
      <c r="D4577" s="9" t="s">
        <v>5023</v>
      </c>
      <c r="E4577" s="9" t="s">
        <v>5506</v>
      </c>
      <c r="F4577" s="9">
        <v>1</v>
      </c>
      <c r="G4577" s="9">
        <v>12933</v>
      </c>
      <c r="H4577" s="9" t="s">
        <v>5506</v>
      </c>
      <c r="I4577" s="9" t="s">
        <v>7455</v>
      </c>
      <c r="J4577" s="9">
        <v>124</v>
      </c>
      <c r="K4577" s="9" t="s">
        <v>7497</v>
      </c>
      <c r="L4577" s="9" t="s">
        <v>7509</v>
      </c>
      <c r="M4577" s="9">
        <v>362.71</v>
      </c>
      <c r="N4577" s="9">
        <v>213.88</v>
      </c>
      <c r="O4577" s="9">
        <v>4</v>
      </c>
      <c r="P4577" s="9">
        <v>0.1</v>
      </c>
      <c r="Q4577" s="9">
        <v>570</v>
      </c>
      <c r="R4577" s="9">
        <v>3</v>
      </c>
    </row>
    <row r="4578" spans="1:18" x14ac:dyDescent="0.3">
      <c r="A4578" s="9">
        <v>1419</v>
      </c>
      <c r="B4578" s="9" t="s">
        <v>4594</v>
      </c>
      <c r="C4578" s="9">
        <v>29</v>
      </c>
      <c r="D4578" s="9" t="s">
        <v>5019</v>
      </c>
      <c r="E4578" s="9" t="s">
        <v>5376</v>
      </c>
      <c r="F4578" s="9">
        <v>0</v>
      </c>
      <c r="G4578" s="9">
        <v>10423</v>
      </c>
      <c r="H4578" s="9" t="s">
        <v>5376</v>
      </c>
      <c r="I4578" s="9" t="s">
        <v>7455</v>
      </c>
      <c r="J4578" s="9">
        <v>133</v>
      </c>
      <c r="K4578" s="9" t="s">
        <v>7498</v>
      </c>
      <c r="L4578" s="9" t="s">
        <v>7509</v>
      </c>
      <c r="M4578" s="9">
        <v>1085.83</v>
      </c>
      <c r="N4578" s="9">
        <v>732.73</v>
      </c>
      <c r="O4578" s="9">
        <v>5</v>
      </c>
      <c r="P4578" s="9">
        <v>0.05</v>
      </c>
      <c r="Q4578" s="9">
        <v>401</v>
      </c>
      <c r="R4578" s="9">
        <v>8</v>
      </c>
    </row>
    <row r="4579" spans="1:18" x14ac:dyDescent="0.3">
      <c r="A4579" s="9">
        <v>2275</v>
      </c>
      <c r="B4579" s="9" t="s">
        <v>4595</v>
      </c>
      <c r="C4579" s="9">
        <v>59</v>
      </c>
      <c r="D4579" s="9" t="s">
        <v>5023</v>
      </c>
      <c r="E4579" s="9" t="s">
        <v>7218</v>
      </c>
      <c r="F4579" s="9">
        <v>0</v>
      </c>
      <c r="G4579" s="9">
        <v>13283</v>
      </c>
      <c r="H4579" s="9" t="s">
        <v>7218</v>
      </c>
      <c r="I4579" s="9" t="s">
        <v>7455</v>
      </c>
      <c r="J4579" s="9">
        <v>114</v>
      </c>
      <c r="K4579" s="9" t="s">
        <v>7463</v>
      </c>
      <c r="L4579" s="9" t="s">
        <v>7507</v>
      </c>
      <c r="M4579" s="9">
        <v>824.31</v>
      </c>
      <c r="N4579" s="9">
        <v>530.16</v>
      </c>
      <c r="O4579" s="9">
        <v>3</v>
      </c>
      <c r="P4579" s="9"/>
      <c r="Q4579" s="9">
        <v>552</v>
      </c>
      <c r="R4579" s="9">
        <v>5</v>
      </c>
    </row>
    <row r="4580" spans="1:18" x14ac:dyDescent="0.3">
      <c r="A4580" s="9">
        <v>2358</v>
      </c>
      <c r="B4580" s="9" t="s">
        <v>4596</v>
      </c>
      <c r="C4580" s="9">
        <v>52</v>
      </c>
      <c r="D4580" s="9" t="s">
        <v>5023</v>
      </c>
      <c r="E4580" s="9" t="s">
        <v>6756</v>
      </c>
      <c r="F4580" s="9">
        <v>0</v>
      </c>
      <c r="G4580" s="9">
        <v>12202</v>
      </c>
      <c r="H4580" s="9" t="s">
        <v>6756</v>
      </c>
      <c r="I4580" s="9" t="s">
        <v>7456</v>
      </c>
      <c r="J4580" s="9">
        <v>135</v>
      </c>
      <c r="K4580" s="9" t="s">
        <v>7458</v>
      </c>
      <c r="L4580" s="9" t="s">
        <v>7508</v>
      </c>
      <c r="M4580" s="9">
        <v>1234.51</v>
      </c>
      <c r="N4580" s="9">
        <v>729.98</v>
      </c>
      <c r="O4580" s="9">
        <v>4</v>
      </c>
      <c r="P4580" s="9">
        <v>0.2</v>
      </c>
      <c r="Q4580" s="9">
        <v>330</v>
      </c>
      <c r="R4580" s="9">
        <v>4</v>
      </c>
    </row>
    <row r="4581" spans="1:18" x14ac:dyDescent="0.3">
      <c r="A4581" s="9">
        <v>1091</v>
      </c>
      <c r="B4581" s="9" t="s">
        <v>4597</v>
      </c>
      <c r="C4581" s="9">
        <v>28</v>
      </c>
      <c r="D4581" s="9" t="s">
        <v>5019</v>
      </c>
      <c r="E4581" s="9" t="s">
        <v>5515</v>
      </c>
      <c r="F4581" s="9">
        <v>0</v>
      </c>
      <c r="G4581" s="9">
        <v>13334</v>
      </c>
      <c r="H4581" s="9" t="s">
        <v>5515</v>
      </c>
      <c r="I4581" s="9" t="s">
        <v>7456</v>
      </c>
      <c r="J4581" s="9">
        <v>145</v>
      </c>
      <c r="K4581" s="9" t="s">
        <v>7470</v>
      </c>
      <c r="L4581" s="9" t="s">
        <v>7507</v>
      </c>
      <c r="M4581" s="9">
        <v>741.32</v>
      </c>
      <c r="N4581" s="9">
        <v>453.01</v>
      </c>
      <c r="O4581" s="9">
        <v>2</v>
      </c>
      <c r="P4581" s="9"/>
      <c r="Q4581" s="9">
        <v>551</v>
      </c>
      <c r="R4581" s="9">
        <v>6</v>
      </c>
    </row>
    <row r="4582" spans="1:18" x14ac:dyDescent="0.3">
      <c r="A4582" s="9">
        <v>1062</v>
      </c>
      <c r="B4582" s="9" t="s">
        <v>4598</v>
      </c>
      <c r="C4582" s="9">
        <v>11</v>
      </c>
      <c r="D4582" s="9" t="s">
        <v>5023</v>
      </c>
      <c r="E4582" s="9" t="s">
        <v>6650</v>
      </c>
      <c r="F4582" s="9">
        <v>1</v>
      </c>
      <c r="G4582" s="9">
        <v>13578</v>
      </c>
      <c r="H4582" s="9" t="s">
        <v>6650</v>
      </c>
      <c r="I4582" s="9" t="s">
        <v>7456</v>
      </c>
      <c r="J4582" s="9">
        <v>134</v>
      </c>
      <c r="K4582" s="9" t="s">
        <v>7482</v>
      </c>
      <c r="L4582" s="9" t="s">
        <v>7511</v>
      </c>
      <c r="M4582" s="9">
        <v>1186.71</v>
      </c>
      <c r="N4582" s="9">
        <v>802.54</v>
      </c>
      <c r="O4582" s="9">
        <v>2</v>
      </c>
      <c r="P4582" s="9"/>
      <c r="Q4582" s="9">
        <v>624</v>
      </c>
      <c r="R4582" s="9">
        <v>3</v>
      </c>
    </row>
    <row r="4583" spans="1:18" x14ac:dyDescent="0.3">
      <c r="A4583" s="9">
        <v>1511</v>
      </c>
      <c r="B4583" s="9" t="s">
        <v>4599</v>
      </c>
      <c r="C4583" s="9">
        <v>29</v>
      </c>
      <c r="D4583" s="9" t="s">
        <v>5022</v>
      </c>
      <c r="E4583" s="9" t="s">
        <v>5361</v>
      </c>
      <c r="F4583" s="9">
        <v>0</v>
      </c>
      <c r="G4583" s="9">
        <v>12198</v>
      </c>
      <c r="H4583" s="9" t="s">
        <v>5361</v>
      </c>
      <c r="I4583" s="9" t="s">
        <v>7457</v>
      </c>
      <c r="J4583" s="9">
        <v>117</v>
      </c>
      <c r="K4583" s="9" t="s">
        <v>7483</v>
      </c>
      <c r="L4583" s="9" t="s">
        <v>7507</v>
      </c>
      <c r="M4583" s="9">
        <v>1398.74</v>
      </c>
      <c r="N4583" s="9">
        <v>900.27</v>
      </c>
      <c r="O4583" s="9">
        <v>1</v>
      </c>
      <c r="P4583" s="9">
        <v>0.2</v>
      </c>
      <c r="Q4583" s="9">
        <v>387</v>
      </c>
      <c r="R4583" s="9">
        <v>2</v>
      </c>
    </row>
    <row r="4584" spans="1:18" x14ac:dyDescent="0.3">
      <c r="A4584" s="9">
        <v>2162</v>
      </c>
      <c r="B4584" s="9" t="s">
        <v>4600</v>
      </c>
      <c r="C4584" s="9">
        <v>48</v>
      </c>
      <c r="D4584" s="9" t="s">
        <v>5021</v>
      </c>
      <c r="E4584" s="9" t="s">
        <v>6325</v>
      </c>
      <c r="F4584" s="9">
        <v>1</v>
      </c>
      <c r="G4584" s="9">
        <v>10211</v>
      </c>
      <c r="H4584" s="9" t="s">
        <v>6325</v>
      </c>
      <c r="I4584" s="9" t="s">
        <v>7457</v>
      </c>
      <c r="J4584" s="9">
        <v>121</v>
      </c>
      <c r="K4584" s="9" t="s">
        <v>7495</v>
      </c>
      <c r="L4584" s="9" t="s">
        <v>7508</v>
      </c>
      <c r="M4584" s="9">
        <v>1111.83</v>
      </c>
      <c r="N4584" s="9">
        <v>648.15</v>
      </c>
      <c r="O4584" s="9">
        <v>1</v>
      </c>
      <c r="P4584" s="9"/>
      <c r="Q4584" s="9">
        <v>327</v>
      </c>
      <c r="R4584" s="9">
        <v>3</v>
      </c>
    </row>
    <row r="4585" spans="1:18" x14ac:dyDescent="0.3">
      <c r="A4585" s="9">
        <v>2208</v>
      </c>
      <c r="B4585" s="9" t="s">
        <v>4601</v>
      </c>
      <c r="C4585" s="9">
        <v>30</v>
      </c>
      <c r="D4585" s="9" t="s">
        <v>5019</v>
      </c>
      <c r="E4585" s="9" t="s">
        <v>7363</v>
      </c>
      <c r="F4585" s="9">
        <v>0</v>
      </c>
      <c r="G4585" s="9">
        <v>11215</v>
      </c>
      <c r="H4585" s="9" t="s">
        <v>7363</v>
      </c>
      <c r="I4585" s="9" t="s">
        <v>7457</v>
      </c>
      <c r="J4585" s="9">
        <v>132</v>
      </c>
      <c r="K4585" s="9" t="s">
        <v>7506</v>
      </c>
      <c r="L4585" s="9" t="s">
        <v>7508</v>
      </c>
      <c r="M4585" s="9">
        <v>1175.3399999999999</v>
      </c>
      <c r="N4585" s="9">
        <v>702.4</v>
      </c>
      <c r="O4585" s="9">
        <v>1</v>
      </c>
      <c r="P4585" s="9"/>
      <c r="Q4585" s="9">
        <v>536</v>
      </c>
      <c r="R4585" s="9">
        <v>3</v>
      </c>
    </row>
    <row r="4586" spans="1:18" x14ac:dyDescent="0.3">
      <c r="A4586" s="9">
        <v>2228</v>
      </c>
      <c r="B4586" s="9" t="s">
        <v>4602</v>
      </c>
      <c r="C4586" s="9">
        <v>44</v>
      </c>
      <c r="D4586" s="9" t="s">
        <v>5021</v>
      </c>
      <c r="E4586" s="9" t="s">
        <v>5573</v>
      </c>
      <c r="F4586" s="9">
        <v>0</v>
      </c>
      <c r="G4586" s="9">
        <v>10880</v>
      </c>
      <c r="H4586" s="9" t="s">
        <v>5573</v>
      </c>
      <c r="I4586" s="9" t="s">
        <v>7455</v>
      </c>
      <c r="J4586" s="9">
        <v>103</v>
      </c>
      <c r="K4586" s="9" t="s">
        <v>7472</v>
      </c>
      <c r="L4586" s="9" t="s">
        <v>7507</v>
      </c>
      <c r="M4586" s="9">
        <v>147.4</v>
      </c>
      <c r="N4586" s="9">
        <v>65.47</v>
      </c>
      <c r="O4586" s="9">
        <v>2</v>
      </c>
      <c r="P4586" s="9">
        <v>0.05</v>
      </c>
      <c r="Q4586" s="9">
        <v>851</v>
      </c>
      <c r="R4586" s="9">
        <v>3</v>
      </c>
    </row>
    <row r="4587" spans="1:18" x14ac:dyDescent="0.3">
      <c r="A4587" s="9">
        <v>1771</v>
      </c>
      <c r="B4587" s="9" t="s">
        <v>4603</v>
      </c>
      <c r="C4587" s="9">
        <v>61</v>
      </c>
      <c r="D4587" s="9" t="s">
        <v>5019</v>
      </c>
      <c r="E4587" s="9" t="s">
        <v>6860</v>
      </c>
      <c r="F4587" s="9">
        <v>0</v>
      </c>
      <c r="G4587" s="9">
        <v>10754</v>
      </c>
      <c r="H4587" s="9" t="s">
        <v>6860</v>
      </c>
      <c r="I4587" s="9" t="s">
        <v>7456</v>
      </c>
      <c r="J4587" s="9">
        <v>115</v>
      </c>
      <c r="K4587" s="9" t="s">
        <v>7481</v>
      </c>
      <c r="L4587" s="9" t="s">
        <v>7509</v>
      </c>
      <c r="M4587" s="9">
        <v>347.19</v>
      </c>
      <c r="N4587" s="9">
        <v>187.85</v>
      </c>
      <c r="O4587" s="9">
        <v>4</v>
      </c>
      <c r="P4587" s="9"/>
      <c r="Q4587" s="9">
        <v>623</v>
      </c>
      <c r="R4587" s="9">
        <v>4</v>
      </c>
    </row>
    <row r="4588" spans="1:18" x14ac:dyDescent="0.3">
      <c r="A4588" s="9">
        <v>2237</v>
      </c>
      <c r="B4588" s="9" t="s">
        <v>4604</v>
      </c>
      <c r="C4588" s="9">
        <v>38</v>
      </c>
      <c r="D4588" s="9" t="s">
        <v>5023</v>
      </c>
      <c r="E4588" s="9" t="s">
        <v>6257</v>
      </c>
      <c r="F4588" s="9">
        <v>0</v>
      </c>
      <c r="G4588" s="9">
        <v>11121</v>
      </c>
      <c r="H4588" s="9" t="s">
        <v>6257</v>
      </c>
      <c r="I4588" s="9" t="s">
        <v>7457</v>
      </c>
      <c r="J4588" s="9">
        <v>108</v>
      </c>
      <c r="K4588" s="9" t="s">
        <v>7496</v>
      </c>
      <c r="L4588" s="9" t="s">
        <v>7510</v>
      </c>
      <c r="M4588" s="9">
        <v>1462.74</v>
      </c>
      <c r="N4588" s="9">
        <v>717.18</v>
      </c>
      <c r="O4588" s="9">
        <v>4</v>
      </c>
      <c r="P4588" s="9">
        <v>0.1</v>
      </c>
      <c r="Q4588" s="9">
        <v>391</v>
      </c>
      <c r="R4588" s="9">
        <v>3</v>
      </c>
    </row>
    <row r="4589" spans="1:18" x14ac:dyDescent="0.3">
      <c r="A4589" s="9">
        <v>1255</v>
      </c>
      <c r="B4589" s="9" t="s">
        <v>4605</v>
      </c>
      <c r="C4589" s="9">
        <v>43</v>
      </c>
      <c r="D4589" s="9" t="s">
        <v>5023</v>
      </c>
      <c r="E4589" s="9" t="s">
        <v>7011</v>
      </c>
      <c r="F4589" s="9">
        <v>1</v>
      </c>
      <c r="G4589" s="9">
        <v>12588</v>
      </c>
      <c r="H4589" s="9" t="s">
        <v>7011</v>
      </c>
      <c r="I4589" s="9" t="s">
        <v>7455</v>
      </c>
      <c r="J4589" s="9">
        <v>132</v>
      </c>
      <c r="K4589" s="9" t="s">
        <v>7506</v>
      </c>
      <c r="L4589" s="9" t="s">
        <v>7509</v>
      </c>
      <c r="M4589" s="9">
        <v>1055.1199999999999</v>
      </c>
      <c r="N4589" s="9">
        <v>558.78</v>
      </c>
      <c r="O4589" s="9">
        <v>5</v>
      </c>
      <c r="P4589" s="9"/>
      <c r="Q4589" s="9">
        <v>667</v>
      </c>
      <c r="R4589" s="9">
        <v>3</v>
      </c>
    </row>
    <row r="4590" spans="1:18" x14ac:dyDescent="0.3">
      <c r="A4590" s="9">
        <v>1134</v>
      </c>
      <c r="B4590" s="9" t="s">
        <v>4606</v>
      </c>
      <c r="C4590" s="9">
        <v>50</v>
      </c>
      <c r="D4590" s="9" t="s">
        <v>5018</v>
      </c>
      <c r="E4590" s="9" t="s">
        <v>5243</v>
      </c>
      <c r="F4590" s="9">
        <v>0</v>
      </c>
      <c r="G4590" s="9">
        <v>10700</v>
      </c>
      <c r="H4590" s="9" t="s">
        <v>5243</v>
      </c>
      <c r="I4590" s="9" t="s">
        <v>7456</v>
      </c>
      <c r="J4590" s="9">
        <v>138</v>
      </c>
      <c r="K4590" s="9" t="s">
        <v>7464</v>
      </c>
      <c r="L4590" s="9" t="s">
        <v>7510</v>
      </c>
      <c r="M4590" s="9">
        <v>864.1</v>
      </c>
      <c r="N4590" s="9">
        <v>517.30999999999995</v>
      </c>
      <c r="O4590" s="9">
        <v>3</v>
      </c>
      <c r="P4590" s="9"/>
      <c r="Q4590" s="9">
        <v>623</v>
      </c>
      <c r="R4590" s="9">
        <v>2</v>
      </c>
    </row>
    <row r="4591" spans="1:18" x14ac:dyDescent="0.3">
      <c r="A4591" s="9">
        <v>1874</v>
      </c>
      <c r="B4591" s="9" t="s">
        <v>4607</v>
      </c>
      <c r="C4591" s="9">
        <v>23</v>
      </c>
      <c r="D4591" s="9" t="s">
        <v>5022</v>
      </c>
      <c r="E4591" s="9" t="s">
        <v>6455</v>
      </c>
      <c r="F4591" s="9">
        <v>0</v>
      </c>
      <c r="G4591" s="9">
        <v>12219</v>
      </c>
      <c r="H4591" s="9" t="s">
        <v>6455</v>
      </c>
      <c r="I4591" s="9" t="s">
        <v>7456</v>
      </c>
      <c r="J4591" s="9">
        <v>126</v>
      </c>
      <c r="K4591" s="9" t="s">
        <v>7469</v>
      </c>
      <c r="L4591" s="9" t="s">
        <v>7511</v>
      </c>
      <c r="M4591" s="9">
        <v>582.12</v>
      </c>
      <c r="N4591" s="9">
        <v>258.89999999999998</v>
      </c>
      <c r="O4591" s="9">
        <v>2</v>
      </c>
      <c r="P4591" s="9"/>
      <c r="Q4591" s="9">
        <v>634</v>
      </c>
      <c r="R4591" s="9">
        <v>2</v>
      </c>
    </row>
    <row r="4592" spans="1:18" x14ac:dyDescent="0.3">
      <c r="A4592" s="9">
        <v>1821</v>
      </c>
      <c r="B4592" s="9" t="s">
        <v>4608</v>
      </c>
      <c r="C4592" s="9">
        <v>28</v>
      </c>
      <c r="D4592" s="9" t="s">
        <v>5018</v>
      </c>
      <c r="E4592" s="9" t="s">
        <v>6071</v>
      </c>
      <c r="F4592" s="9">
        <v>0</v>
      </c>
      <c r="G4592" s="9">
        <v>10370</v>
      </c>
      <c r="H4592" s="9" t="s">
        <v>6071</v>
      </c>
      <c r="I4592" s="9" t="s">
        <v>7455</v>
      </c>
      <c r="J4592" s="9">
        <v>130</v>
      </c>
      <c r="K4592" s="9" t="s">
        <v>7487</v>
      </c>
      <c r="L4592" s="9" t="s">
        <v>7507</v>
      </c>
      <c r="M4592" s="9">
        <v>114.36</v>
      </c>
      <c r="N4592" s="9">
        <v>46.34</v>
      </c>
      <c r="O4592" s="9">
        <v>1</v>
      </c>
      <c r="P4592" s="9"/>
      <c r="Q4592" s="9">
        <v>673</v>
      </c>
      <c r="R4592" s="9">
        <v>7</v>
      </c>
    </row>
    <row r="4593" spans="1:18" x14ac:dyDescent="0.3">
      <c r="A4593" s="9">
        <v>1087</v>
      </c>
      <c r="B4593" s="9" t="s">
        <v>4609</v>
      </c>
      <c r="C4593" s="9">
        <v>50</v>
      </c>
      <c r="D4593" s="9" t="s">
        <v>5021</v>
      </c>
      <c r="E4593" s="9" t="s">
        <v>7364</v>
      </c>
      <c r="F4593" s="9">
        <v>0</v>
      </c>
      <c r="G4593" s="9">
        <v>11732</v>
      </c>
      <c r="H4593" s="9" t="s">
        <v>7364</v>
      </c>
      <c r="I4593" s="9" t="s">
        <v>7457</v>
      </c>
      <c r="J4593" s="9">
        <v>109</v>
      </c>
      <c r="K4593" s="9" t="s">
        <v>7466</v>
      </c>
      <c r="L4593" s="9" t="s">
        <v>7510</v>
      </c>
      <c r="M4593" s="9">
        <v>585.25</v>
      </c>
      <c r="N4593" s="9">
        <v>303.79000000000002</v>
      </c>
      <c r="O4593" s="9">
        <v>3</v>
      </c>
      <c r="P4593" s="9">
        <v>0.1</v>
      </c>
      <c r="Q4593" s="9">
        <v>460</v>
      </c>
      <c r="R4593" s="9">
        <v>3</v>
      </c>
    </row>
    <row r="4594" spans="1:18" x14ac:dyDescent="0.3">
      <c r="A4594" s="9">
        <v>1987</v>
      </c>
      <c r="B4594" s="9" t="s">
        <v>4610</v>
      </c>
      <c r="C4594" s="9">
        <v>40</v>
      </c>
      <c r="D4594" s="9" t="s">
        <v>5023</v>
      </c>
      <c r="E4594" s="9" t="s">
        <v>5862</v>
      </c>
      <c r="F4594" s="9">
        <v>0</v>
      </c>
      <c r="G4594" s="9">
        <v>13226</v>
      </c>
      <c r="H4594" s="9" t="s">
        <v>5862</v>
      </c>
      <c r="I4594" s="9" t="s">
        <v>7456</v>
      </c>
      <c r="J4594" s="9">
        <v>132</v>
      </c>
      <c r="K4594" s="9" t="s">
        <v>7506</v>
      </c>
      <c r="L4594" s="9" t="s">
        <v>7509</v>
      </c>
      <c r="M4594" s="9">
        <v>773.42</v>
      </c>
      <c r="N4594" s="9">
        <v>384.12</v>
      </c>
      <c r="O4594" s="9">
        <v>1</v>
      </c>
      <c r="P4594" s="9">
        <v>0.05</v>
      </c>
      <c r="Q4594" s="9">
        <v>558</v>
      </c>
      <c r="R4594" s="9">
        <v>6</v>
      </c>
    </row>
    <row r="4595" spans="1:18" x14ac:dyDescent="0.3">
      <c r="A4595" s="9">
        <v>2230</v>
      </c>
      <c r="B4595" s="9" t="s">
        <v>4611</v>
      </c>
      <c r="C4595" s="9">
        <v>41</v>
      </c>
      <c r="D4595" s="9" t="s">
        <v>5018</v>
      </c>
      <c r="E4595" s="9" t="s">
        <v>6908</v>
      </c>
      <c r="F4595" s="9">
        <v>0</v>
      </c>
      <c r="G4595" s="9">
        <v>11163</v>
      </c>
      <c r="H4595" s="9" t="s">
        <v>6908</v>
      </c>
      <c r="I4595" s="9" t="s">
        <v>7457</v>
      </c>
      <c r="J4595" s="9">
        <v>111</v>
      </c>
      <c r="K4595" s="9" t="s">
        <v>7476</v>
      </c>
      <c r="L4595" s="9" t="s">
        <v>7507</v>
      </c>
      <c r="M4595" s="9">
        <v>356.62</v>
      </c>
      <c r="N4595" s="9">
        <v>187.63</v>
      </c>
      <c r="O4595" s="9">
        <v>3</v>
      </c>
      <c r="P4595" s="9"/>
      <c r="Q4595" s="9">
        <v>526</v>
      </c>
      <c r="R4595" s="9">
        <v>7</v>
      </c>
    </row>
    <row r="4596" spans="1:18" x14ac:dyDescent="0.3">
      <c r="A4596" s="9">
        <v>2152</v>
      </c>
      <c r="B4596" s="9" t="s">
        <v>4612</v>
      </c>
      <c r="C4596" s="9">
        <v>40</v>
      </c>
      <c r="D4596" s="9" t="s">
        <v>5023</v>
      </c>
      <c r="E4596" s="9" t="s">
        <v>5624</v>
      </c>
      <c r="F4596" s="9">
        <v>0</v>
      </c>
      <c r="G4596" s="9">
        <v>10912</v>
      </c>
      <c r="H4596" s="9" t="s">
        <v>5624</v>
      </c>
      <c r="I4596" s="9" t="s">
        <v>7457</v>
      </c>
      <c r="J4596" s="9">
        <v>122</v>
      </c>
      <c r="K4596" s="9" t="s">
        <v>7465</v>
      </c>
      <c r="L4596" s="9" t="s">
        <v>7509</v>
      </c>
      <c r="M4596" s="9">
        <v>301.05</v>
      </c>
      <c r="N4596" s="9">
        <v>204.52</v>
      </c>
      <c r="O4596" s="9">
        <v>3</v>
      </c>
      <c r="P4596" s="9"/>
      <c r="Q4596" s="9">
        <v>442</v>
      </c>
      <c r="R4596" s="9">
        <v>6</v>
      </c>
    </row>
    <row r="4597" spans="1:18" x14ac:dyDescent="0.3">
      <c r="A4597" s="9">
        <v>1822</v>
      </c>
      <c r="B4597" s="9" t="s">
        <v>4613</v>
      </c>
      <c r="C4597" s="9">
        <v>54</v>
      </c>
      <c r="D4597" s="9" t="s">
        <v>5019</v>
      </c>
      <c r="E4597" s="9" t="s">
        <v>6939</v>
      </c>
      <c r="F4597" s="9">
        <v>1</v>
      </c>
      <c r="G4597" s="9">
        <v>11828</v>
      </c>
      <c r="H4597" s="9" t="s">
        <v>6939</v>
      </c>
      <c r="I4597" s="9" t="s">
        <v>7457</v>
      </c>
      <c r="J4597" s="9">
        <v>134</v>
      </c>
      <c r="K4597" s="9" t="s">
        <v>7482</v>
      </c>
      <c r="L4597" s="9" t="s">
        <v>7508</v>
      </c>
      <c r="M4597" s="9">
        <v>787.2</v>
      </c>
      <c r="N4597" s="9">
        <v>481.86</v>
      </c>
      <c r="O4597" s="9">
        <v>4</v>
      </c>
      <c r="P4597" s="9">
        <v>0.05</v>
      </c>
      <c r="Q4597" s="9">
        <v>423</v>
      </c>
      <c r="R4597" s="9">
        <v>5</v>
      </c>
    </row>
    <row r="4598" spans="1:18" x14ac:dyDescent="0.3">
      <c r="A4598" s="9">
        <v>2026</v>
      </c>
      <c r="B4598" s="9" t="s">
        <v>4614</v>
      </c>
      <c r="C4598" s="9">
        <v>46</v>
      </c>
      <c r="D4598" s="9" t="s">
        <v>5018</v>
      </c>
      <c r="E4598" s="9" t="s">
        <v>5069</v>
      </c>
      <c r="F4598" s="9">
        <v>1</v>
      </c>
      <c r="G4598" s="9">
        <v>10801</v>
      </c>
      <c r="H4598" s="9" t="s">
        <v>5069</v>
      </c>
      <c r="I4598" s="9" t="s">
        <v>7457</v>
      </c>
      <c r="J4598" s="9">
        <v>141</v>
      </c>
      <c r="K4598" s="9" t="s">
        <v>7490</v>
      </c>
      <c r="L4598" s="9" t="s">
        <v>7508</v>
      </c>
      <c r="M4598" s="9">
        <v>899.56</v>
      </c>
      <c r="N4598" s="9">
        <v>448.19</v>
      </c>
      <c r="O4598" s="9">
        <v>5</v>
      </c>
      <c r="P4598" s="9">
        <v>0.1</v>
      </c>
      <c r="Q4598" s="9">
        <v>1123</v>
      </c>
      <c r="R4598" s="9">
        <v>4</v>
      </c>
    </row>
    <row r="4599" spans="1:18" x14ac:dyDescent="0.3">
      <c r="A4599" s="9">
        <v>1973</v>
      </c>
      <c r="B4599" s="9" t="s">
        <v>4615</v>
      </c>
      <c r="C4599" s="9">
        <v>46</v>
      </c>
      <c r="D4599" s="9" t="s">
        <v>5021</v>
      </c>
      <c r="E4599" s="9" t="s">
        <v>5278</v>
      </c>
      <c r="F4599" s="9">
        <v>0</v>
      </c>
      <c r="G4599" s="9">
        <v>12303</v>
      </c>
      <c r="H4599" s="9" t="s">
        <v>5278</v>
      </c>
      <c r="I4599" s="9" t="s">
        <v>7457</v>
      </c>
      <c r="J4599" s="9">
        <v>118</v>
      </c>
      <c r="K4599" s="9" t="s">
        <v>7501</v>
      </c>
      <c r="L4599" s="9" t="s">
        <v>7509</v>
      </c>
      <c r="M4599" s="9">
        <v>397.88</v>
      </c>
      <c r="N4599" s="9">
        <v>180.55</v>
      </c>
      <c r="O4599" s="9">
        <v>5</v>
      </c>
      <c r="P4599" s="9">
        <v>0.05</v>
      </c>
      <c r="Q4599" s="9">
        <v>548</v>
      </c>
      <c r="R4599" s="9">
        <v>6</v>
      </c>
    </row>
    <row r="4600" spans="1:18" x14ac:dyDescent="0.3">
      <c r="A4600" s="9">
        <v>1933</v>
      </c>
      <c r="B4600" s="9" t="s">
        <v>4616</v>
      </c>
      <c r="C4600" s="9">
        <v>58</v>
      </c>
      <c r="D4600" s="9" t="s">
        <v>5018</v>
      </c>
      <c r="E4600" s="9" t="s">
        <v>7365</v>
      </c>
      <c r="F4600" s="9">
        <v>0</v>
      </c>
      <c r="G4600" s="9">
        <v>10989</v>
      </c>
      <c r="H4600" s="9" t="s">
        <v>7365</v>
      </c>
      <c r="I4600" s="9" t="s">
        <v>7457</v>
      </c>
      <c r="J4600" s="9">
        <v>119</v>
      </c>
      <c r="K4600" s="9" t="s">
        <v>7459</v>
      </c>
      <c r="L4600" s="9" t="s">
        <v>7507</v>
      </c>
      <c r="M4600" s="9">
        <v>901.71</v>
      </c>
      <c r="N4600" s="9"/>
      <c r="O4600" s="9">
        <v>1</v>
      </c>
      <c r="P4600" s="9"/>
      <c r="Q4600" s="9">
        <v>529</v>
      </c>
      <c r="R4600" s="9">
        <v>6</v>
      </c>
    </row>
    <row r="4601" spans="1:18" x14ac:dyDescent="0.3">
      <c r="A4601" s="9">
        <v>1120</v>
      </c>
      <c r="B4601" s="9" t="s">
        <v>4617</v>
      </c>
      <c r="C4601" s="9">
        <v>64</v>
      </c>
      <c r="D4601" s="9" t="s">
        <v>5023</v>
      </c>
      <c r="E4601" s="9" t="s">
        <v>5634</v>
      </c>
      <c r="F4601" s="9">
        <v>1</v>
      </c>
      <c r="G4601" s="9">
        <v>10675</v>
      </c>
      <c r="H4601" s="9" t="s">
        <v>5634</v>
      </c>
      <c r="I4601" s="9" t="s">
        <v>7457</v>
      </c>
      <c r="J4601" s="9">
        <v>118</v>
      </c>
      <c r="K4601" s="9" t="s">
        <v>7501</v>
      </c>
      <c r="L4601" s="9" t="s">
        <v>7509</v>
      </c>
      <c r="M4601" s="9">
        <v>1355.49</v>
      </c>
      <c r="N4601" s="9">
        <v>809.6</v>
      </c>
      <c r="O4601" s="9">
        <v>2</v>
      </c>
      <c r="P4601" s="9"/>
      <c r="Q4601" s="9">
        <v>1043</v>
      </c>
      <c r="R4601" s="9">
        <v>1</v>
      </c>
    </row>
    <row r="4602" spans="1:18" x14ac:dyDescent="0.3">
      <c r="A4602" s="9">
        <v>2408</v>
      </c>
      <c r="B4602" s="9" t="s">
        <v>4618</v>
      </c>
      <c r="C4602" s="9">
        <v>73</v>
      </c>
      <c r="D4602" s="9" t="s">
        <v>5020</v>
      </c>
      <c r="E4602" s="9" t="s">
        <v>6189</v>
      </c>
      <c r="F4602" s="9">
        <v>0</v>
      </c>
      <c r="G4602" s="9">
        <v>13717</v>
      </c>
      <c r="H4602" s="9" t="s">
        <v>6189</v>
      </c>
      <c r="I4602" s="9" t="s">
        <v>7455</v>
      </c>
      <c r="J4602" s="9">
        <v>137</v>
      </c>
      <c r="K4602" s="9" t="s">
        <v>7484</v>
      </c>
      <c r="L4602" s="9" t="s">
        <v>7507</v>
      </c>
      <c r="M4602" s="9">
        <v>736.1</v>
      </c>
      <c r="N4602" s="9">
        <v>401.24</v>
      </c>
      <c r="O4602" s="9">
        <v>5</v>
      </c>
      <c r="P4602" s="9">
        <v>0.1</v>
      </c>
      <c r="Q4602" s="9">
        <v>456</v>
      </c>
      <c r="R4602" s="9">
        <v>5</v>
      </c>
    </row>
    <row r="4603" spans="1:18" x14ac:dyDescent="0.3">
      <c r="A4603" s="9">
        <v>2061</v>
      </c>
      <c r="B4603" s="9" t="s">
        <v>4619</v>
      </c>
      <c r="C4603" s="9">
        <v>31</v>
      </c>
      <c r="D4603" s="9" t="s">
        <v>5020</v>
      </c>
      <c r="E4603" s="9" t="s">
        <v>7366</v>
      </c>
      <c r="F4603" s="9">
        <v>1</v>
      </c>
      <c r="G4603" s="9">
        <v>12911</v>
      </c>
      <c r="H4603" s="9" t="s">
        <v>7366</v>
      </c>
      <c r="I4603" s="9" t="s">
        <v>7457</v>
      </c>
      <c r="J4603" s="9">
        <v>118</v>
      </c>
      <c r="K4603" s="9" t="s">
        <v>7501</v>
      </c>
      <c r="L4603" s="9" t="s">
        <v>7510</v>
      </c>
      <c r="M4603" s="9">
        <v>1293.22</v>
      </c>
      <c r="N4603" s="9">
        <v>599.83000000000004</v>
      </c>
      <c r="O4603" s="9">
        <v>2</v>
      </c>
      <c r="P4603" s="9">
        <v>0.05</v>
      </c>
      <c r="Q4603" s="9">
        <v>700</v>
      </c>
      <c r="R4603" s="9">
        <v>2</v>
      </c>
    </row>
    <row r="4604" spans="1:18" x14ac:dyDescent="0.3">
      <c r="A4604" s="9">
        <v>2364</v>
      </c>
      <c r="B4604" s="9" t="s">
        <v>4620</v>
      </c>
      <c r="C4604" s="9">
        <v>77</v>
      </c>
      <c r="D4604" s="9" t="s">
        <v>5022</v>
      </c>
      <c r="E4604" s="9" t="s">
        <v>6674</v>
      </c>
      <c r="F4604" s="9">
        <v>1</v>
      </c>
      <c r="G4604" s="9">
        <v>10415</v>
      </c>
      <c r="H4604" s="9" t="s">
        <v>6674</v>
      </c>
      <c r="I4604" s="9" t="s">
        <v>7457</v>
      </c>
      <c r="J4604" s="9">
        <v>112</v>
      </c>
      <c r="K4604" s="9" t="s">
        <v>7492</v>
      </c>
      <c r="L4604" s="9" t="s">
        <v>7508</v>
      </c>
      <c r="M4604" s="9">
        <v>1394.54</v>
      </c>
      <c r="N4604" s="9">
        <v>569.76</v>
      </c>
      <c r="O4604" s="9">
        <v>1</v>
      </c>
      <c r="P4604" s="9"/>
      <c r="Q4604" s="9">
        <v>656</v>
      </c>
      <c r="R4604" s="9">
        <v>3</v>
      </c>
    </row>
    <row r="4605" spans="1:18" x14ac:dyDescent="0.3">
      <c r="A4605" s="9">
        <v>2007</v>
      </c>
      <c r="B4605" s="9" t="s">
        <v>4621</v>
      </c>
      <c r="C4605" s="9">
        <v>23</v>
      </c>
      <c r="D4605" s="9" t="s">
        <v>5023</v>
      </c>
      <c r="E4605" s="9" t="s">
        <v>5107</v>
      </c>
      <c r="F4605" s="9">
        <v>0</v>
      </c>
      <c r="G4605" s="9">
        <v>12376</v>
      </c>
      <c r="H4605" s="9" t="s">
        <v>5107</v>
      </c>
      <c r="I4605" s="9" t="s">
        <v>7456</v>
      </c>
      <c r="J4605" s="9">
        <v>104</v>
      </c>
      <c r="K4605" s="9" t="s">
        <v>7499</v>
      </c>
      <c r="L4605" s="9" t="s">
        <v>7510</v>
      </c>
      <c r="M4605" s="9">
        <v>183.97</v>
      </c>
      <c r="N4605" s="9">
        <v>88.25</v>
      </c>
      <c r="O4605" s="9">
        <v>2</v>
      </c>
      <c r="P4605" s="9"/>
      <c r="Q4605" s="9">
        <v>580</v>
      </c>
      <c r="R4605" s="9">
        <v>5</v>
      </c>
    </row>
    <row r="4606" spans="1:18" x14ac:dyDescent="0.3">
      <c r="A4606" s="9">
        <v>1924</v>
      </c>
      <c r="B4606" s="9" t="s">
        <v>4622</v>
      </c>
      <c r="C4606" s="9">
        <v>69</v>
      </c>
      <c r="D4606" s="9" t="s">
        <v>5019</v>
      </c>
      <c r="E4606" s="9" t="s">
        <v>5270</v>
      </c>
      <c r="F4606" s="9">
        <v>0</v>
      </c>
      <c r="G4606" s="9">
        <v>13449</v>
      </c>
      <c r="H4606" s="9" t="s">
        <v>5270</v>
      </c>
      <c r="I4606" s="9" t="s">
        <v>7456</v>
      </c>
      <c r="J4606" s="9">
        <v>147</v>
      </c>
      <c r="K4606" s="9" t="s">
        <v>7474</v>
      </c>
      <c r="L4606" s="9" t="s">
        <v>7507</v>
      </c>
      <c r="M4606" s="9">
        <v>188.93</v>
      </c>
      <c r="N4606" s="9">
        <v>101.48</v>
      </c>
      <c r="O4606" s="9">
        <v>3</v>
      </c>
      <c r="P4606" s="9"/>
      <c r="Q4606" s="9">
        <v>375</v>
      </c>
      <c r="R4606" s="9">
        <v>6</v>
      </c>
    </row>
    <row r="4607" spans="1:18" x14ac:dyDescent="0.3">
      <c r="A4607" s="9">
        <v>1644</v>
      </c>
      <c r="B4607" s="9" t="s">
        <v>4623</v>
      </c>
      <c r="C4607" s="9">
        <v>30</v>
      </c>
      <c r="D4607" s="9" t="s">
        <v>5018</v>
      </c>
      <c r="E4607" s="9" t="s">
        <v>6179</v>
      </c>
      <c r="F4607" s="9">
        <v>0</v>
      </c>
      <c r="G4607" s="9">
        <v>12965</v>
      </c>
      <c r="H4607" s="9" t="s">
        <v>6179</v>
      </c>
      <c r="I4607" s="9" t="s">
        <v>7457</v>
      </c>
      <c r="J4607" s="9">
        <v>143</v>
      </c>
      <c r="K4607" s="9" t="s">
        <v>7475</v>
      </c>
      <c r="L4607" s="9" t="s">
        <v>7511</v>
      </c>
      <c r="M4607" s="9">
        <v>740.26</v>
      </c>
      <c r="N4607" s="9">
        <v>471.09</v>
      </c>
      <c r="O4607" s="9">
        <v>3</v>
      </c>
      <c r="P4607" s="9">
        <v>0.1</v>
      </c>
      <c r="Q4607" s="9">
        <v>754</v>
      </c>
      <c r="R4607" s="9">
        <v>3</v>
      </c>
    </row>
    <row r="4608" spans="1:18" x14ac:dyDescent="0.3">
      <c r="A4608" s="9">
        <v>1713</v>
      </c>
      <c r="B4608" s="9" t="s">
        <v>4624</v>
      </c>
      <c r="C4608" s="9">
        <v>38</v>
      </c>
      <c r="D4608" s="9" t="s">
        <v>5020</v>
      </c>
      <c r="E4608" s="9" t="s">
        <v>7367</v>
      </c>
      <c r="F4608" s="9">
        <v>0</v>
      </c>
      <c r="G4608" s="9">
        <v>13337</v>
      </c>
      <c r="H4608" s="9" t="s">
        <v>7367</v>
      </c>
      <c r="I4608" s="9" t="s">
        <v>7456</v>
      </c>
      <c r="J4608" s="9">
        <v>127</v>
      </c>
      <c r="K4608" s="9" t="s">
        <v>7489</v>
      </c>
      <c r="L4608" s="9" t="s">
        <v>7508</v>
      </c>
      <c r="M4608" s="9">
        <v>902.75</v>
      </c>
      <c r="N4608" s="9">
        <v>592.32000000000005</v>
      </c>
      <c r="O4608" s="9">
        <v>1</v>
      </c>
      <c r="P4608" s="9">
        <v>0.05</v>
      </c>
      <c r="Q4608" s="9">
        <v>522</v>
      </c>
      <c r="R4608" s="9">
        <v>8</v>
      </c>
    </row>
    <row r="4609" spans="1:18" x14ac:dyDescent="0.3">
      <c r="A4609" s="9">
        <v>1859</v>
      </c>
      <c r="B4609" s="9" t="s">
        <v>4625</v>
      </c>
      <c r="C4609" s="9">
        <v>40</v>
      </c>
      <c r="D4609" s="9" t="s">
        <v>5019</v>
      </c>
      <c r="E4609" s="9" t="s">
        <v>7368</v>
      </c>
      <c r="F4609" s="9">
        <v>1</v>
      </c>
      <c r="G4609" s="9">
        <v>13612</v>
      </c>
      <c r="H4609" s="9" t="s">
        <v>7368</v>
      </c>
      <c r="I4609" s="9" t="s">
        <v>7455</v>
      </c>
      <c r="J4609" s="9">
        <v>105</v>
      </c>
      <c r="K4609" s="9" t="s">
        <v>7461</v>
      </c>
      <c r="L4609" s="9" t="s">
        <v>7507</v>
      </c>
      <c r="M4609" s="9">
        <v>667.53</v>
      </c>
      <c r="N4609" s="9">
        <v>349.71</v>
      </c>
      <c r="O4609" s="9">
        <v>2</v>
      </c>
      <c r="P4609" s="9">
        <v>0.1</v>
      </c>
      <c r="Q4609" s="9">
        <v>635</v>
      </c>
      <c r="R4609" s="9">
        <v>3</v>
      </c>
    </row>
    <row r="4610" spans="1:18" x14ac:dyDescent="0.3">
      <c r="A4610" s="9">
        <v>1020</v>
      </c>
      <c r="B4610" s="9" t="s">
        <v>4626</v>
      </c>
      <c r="C4610" s="9">
        <v>26</v>
      </c>
      <c r="D4610" s="9" t="s">
        <v>5023</v>
      </c>
      <c r="E4610" s="9" t="s">
        <v>6716</v>
      </c>
      <c r="F4610" s="9">
        <v>0</v>
      </c>
      <c r="G4610" s="9">
        <v>11162</v>
      </c>
      <c r="H4610" s="9" t="s">
        <v>6716</v>
      </c>
      <c r="I4610" s="9" t="s">
        <v>7455</v>
      </c>
      <c r="J4610" s="9">
        <v>106</v>
      </c>
      <c r="K4610" s="9" t="s">
        <v>7477</v>
      </c>
      <c r="L4610" s="9" t="s">
        <v>7507</v>
      </c>
      <c r="M4610" s="9">
        <v>523.35</v>
      </c>
      <c r="N4610" s="9">
        <v>334.34</v>
      </c>
      <c r="O4610" s="9">
        <v>2</v>
      </c>
      <c r="P4610" s="9"/>
      <c r="Q4610" s="9">
        <v>534</v>
      </c>
      <c r="R4610" s="9">
        <v>7</v>
      </c>
    </row>
    <row r="4611" spans="1:18" x14ac:dyDescent="0.3">
      <c r="A4611" s="9">
        <v>1241</v>
      </c>
      <c r="B4611" s="9" t="s">
        <v>4627</v>
      </c>
      <c r="C4611" s="9">
        <v>41</v>
      </c>
      <c r="D4611" s="9" t="s">
        <v>5019</v>
      </c>
      <c r="E4611" s="9" t="s">
        <v>6538</v>
      </c>
      <c r="F4611" s="9">
        <v>0</v>
      </c>
      <c r="G4611" s="9">
        <v>13931</v>
      </c>
      <c r="H4611" s="9" t="s">
        <v>6538</v>
      </c>
      <c r="I4611" s="9" t="s">
        <v>7455</v>
      </c>
      <c r="J4611" s="9">
        <v>113</v>
      </c>
      <c r="K4611" s="9" t="s">
        <v>7460</v>
      </c>
      <c r="L4611" s="9" t="s">
        <v>7508</v>
      </c>
      <c r="M4611" s="9">
        <v>979.44</v>
      </c>
      <c r="N4611" s="9">
        <v>683.65</v>
      </c>
      <c r="O4611" s="9">
        <v>1</v>
      </c>
      <c r="P4611" s="9"/>
      <c r="Q4611" s="9">
        <v>482</v>
      </c>
      <c r="R4611" s="9">
        <v>7</v>
      </c>
    </row>
    <row r="4612" spans="1:18" x14ac:dyDescent="0.3">
      <c r="A4612" s="9">
        <v>1454</v>
      </c>
      <c r="B4612" s="9" t="s">
        <v>4628</v>
      </c>
      <c r="C4612" s="9">
        <v>27</v>
      </c>
      <c r="D4612" s="9" t="s">
        <v>5023</v>
      </c>
      <c r="E4612" s="9" t="s">
        <v>5082</v>
      </c>
      <c r="F4612" s="9">
        <v>0</v>
      </c>
      <c r="G4612" s="9">
        <v>10961</v>
      </c>
      <c r="H4612" s="9" t="s">
        <v>5082</v>
      </c>
      <c r="I4612" s="9" t="s">
        <v>7456</v>
      </c>
      <c r="J4612" s="9">
        <v>123</v>
      </c>
      <c r="K4612" s="9" t="s">
        <v>7502</v>
      </c>
      <c r="L4612" s="9" t="s">
        <v>7509</v>
      </c>
      <c r="M4612" s="9">
        <v>53.02</v>
      </c>
      <c r="N4612" s="9">
        <v>32.61</v>
      </c>
      <c r="O4612" s="9">
        <v>5</v>
      </c>
      <c r="P4612" s="9">
        <v>0.1</v>
      </c>
      <c r="Q4612" s="9">
        <v>561</v>
      </c>
      <c r="R4612" s="9">
        <v>7</v>
      </c>
    </row>
    <row r="4613" spans="1:18" x14ac:dyDescent="0.3">
      <c r="A4613" s="9">
        <v>1962</v>
      </c>
      <c r="B4613" s="9" t="s">
        <v>4629</v>
      </c>
      <c r="C4613" s="9">
        <v>21</v>
      </c>
      <c r="D4613" s="9" t="s">
        <v>5022</v>
      </c>
      <c r="E4613" s="9" t="s">
        <v>6525</v>
      </c>
      <c r="F4613" s="9">
        <v>0</v>
      </c>
      <c r="G4613" s="9">
        <v>12871</v>
      </c>
      <c r="H4613" s="9" t="s">
        <v>6525</v>
      </c>
      <c r="I4613" s="9" t="s">
        <v>7455</v>
      </c>
      <c r="J4613" s="9">
        <v>142</v>
      </c>
      <c r="K4613" s="9" t="s">
        <v>7500</v>
      </c>
      <c r="L4613" s="9" t="s">
        <v>7508</v>
      </c>
      <c r="M4613" s="9">
        <v>1453.71</v>
      </c>
      <c r="N4613" s="9">
        <v>899.24</v>
      </c>
      <c r="O4613" s="9">
        <v>4</v>
      </c>
      <c r="P4613" s="9"/>
      <c r="Q4613" s="9">
        <v>581</v>
      </c>
      <c r="R4613" s="9">
        <v>4</v>
      </c>
    </row>
    <row r="4614" spans="1:18" x14ac:dyDescent="0.3">
      <c r="A4614" s="9">
        <v>1620</v>
      </c>
      <c r="B4614" s="9" t="s">
        <v>4630</v>
      </c>
      <c r="C4614" s="9">
        <v>150</v>
      </c>
      <c r="D4614" s="9" t="s">
        <v>5018</v>
      </c>
      <c r="E4614" s="9" t="s">
        <v>7211</v>
      </c>
      <c r="F4614" s="9">
        <v>0</v>
      </c>
      <c r="G4614" s="9">
        <v>11620</v>
      </c>
      <c r="H4614" s="9" t="s">
        <v>7211</v>
      </c>
      <c r="I4614" s="9" t="s">
        <v>7455</v>
      </c>
      <c r="J4614" s="9">
        <v>125</v>
      </c>
      <c r="K4614" s="9" t="s">
        <v>7479</v>
      </c>
      <c r="L4614" s="9" t="s">
        <v>7509</v>
      </c>
      <c r="M4614" s="9">
        <v>386.51</v>
      </c>
      <c r="N4614" s="9">
        <v>260.07</v>
      </c>
      <c r="O4614" s="9">
        <v>5</v>
      </c>
      <c r="P4614" s="9"/>
      <c r="Q4614" s="9">
        <v>433</v>
      </c>
      <c r="R4614" s="9">
        <v>3</v>
      </c>
    </row>
    <row r="4615" spans="1:18" x14ac:dyDescent="0.3">
      <c r="A4615" s="9">
        <v>1302</v>
      </c>
      <c r="B4615" s="9" t="s">
        <v>4631</v>
      </c>
      <c r="C4615" s="9">
        <v>63</v>
      </c>
      <c r="D4615" s="9" t="s">
        <v>5019</v>
      </c>
      <c r="E4615" s="9" t="s">
        <v>7133</v>
      </c>
      <c r="F4615" s="9">
        <v>0</v>
      </c>
      <c r="G4615" s="9">
        <v>11535</v>
      </c>
      <c r="H4615" s="9" t="s">
        <v>7133</v>
      </c>
      <c r="I4615" s="9" t="s">
        <v>7456</v>
      </c>
      <c r="J4615" s="9">
        <v>146</v>
      </c>
      <c r="K4615" s="9" t="s">
        <v>7505</v>
      </c>
      <c r="L4615" s="9" t="s">
        <v>7509</v>
      </c>
      <c r="M4615" s="9">
        <v>1379.79</v>
      </c>
      <c r="N4615" s="9">
        <v>691.89</v>
      </c>
      <c r="O4615" s="9">
        <v>4</v>
      </c>
      <c r="P4615" s="9"/>
      <c r="Q4615" s="9">
        <v>407</v>
      </c>
      <c r="R4615" s="9">
        <v>4</v>
      </c>
    </row>
    <row r="4616" spans="1:18" x14ac:dyDescent="0.3">
      <c r="A4616" s="9">
        <v>1802</v>
      </c>
      <c r="B4616" s="9" t="s">
        <v>4632</v>
      </c>
      <c r="C4616" s="9">
        <v>36</v>
      </c>
      <c r="D4616" s="9" t="s">
        <v>5018</v>
      </c>
      <c r="E4616" s="9" t="s">
        <v>7369</v>
      </c>
      <c r="F4616" s="9">
        <v>1</v>
      </c>
      <c r="G4616" s="9">
        <v>10248</v>
      </c>
      <c r="H4616" s="9" t="s">
        <v>7369</v>
      </c>
      <c r="I4616" s="9" t="s">
        <v>7457</v>
      </c>
      <c r="J4616" s="9">
        <v>104</v>
      </c>
      <c r="K4616" s="9" t="s">
        <v>7499</v>
      </c>
      <c r="L4616" s="9" t="s">
        <v>7507</v>
      </c>
      <c r="M4616" s="9">
        <v>208.07</v>
      </c>
      <c r="N4616" s="9">
        <v>83.93</v>
      </c>
      <c r="O4616" s="9">
        <v>2</v>
      </c>
      <c r="P4616" s="9">
        <v>0.2</v>
      </c>
      <c r="Q4616" s="9">
        <v>1005</v>
      </c>
      <c r="R4616" s="9">
        <v>3</v>
      </c>
    </row>
    <row r="4617" spans="1:18" x14ac:dyDescent="0.3">
      <c r="A4617" s="9">
        <v>1963</v>
      </c>
      <c r="B4617" s="9" t="s">
        <v>4633</v>
      </c>
      <c r="C4617" s="9">
        <v>54</v>
      </c>
      <c r="D4617" s="9" t="s">
        <v>5019</v>
      </c>
      <c r="E4617" s="9" t="s">
        <v>5471</v>
      </c>
      <c r="F4617" s="9">
        <v>0</v>
      </c>
      <c r="G4617" s="9">
        <v>11886</v>
      </c>
      <c r="H4617" s="9" t="s">
        <v>5471</v>
      </c>
      <c r="I4617" s="9" t="s">
        <v>7457</v>
      </c>
      <c r="J4617" s="9">
        <v>132</v>
      </c>
      <c r="K4617" s="9" t="s">
        <v>7506</v>
      </c>
      <c r="L4617" s="9" t="s">
        <v>7509</v>
      </c>
      <c r="M4617" s="9">
        <v>395.23</v>
      </c>
      <c r="N4617" s="9">
        <v>275.12</v>
      </c>
      <c r="O4617" s="9">
        <v>4</v>
      </c>
      <c r="P4617" s="9"/>
      <c r="Q4617" s="9">
        <v>772</v>
      </c>
      <c r="R4617" s="9">
        <v>4</v>
      </c>
    </row>
    <row r="4618" spans="1:18" x14ac:dyDescent="0.3">
      <c r="A4618" s="9">
        <v>1068</v>
      </c>
      <c r="B4618" s="9" t="s">
        <v>4634</v>
      </c>
      <c r="C4618" s="9">
        <v>27</v>
      </c>
      <c r="D4618" s="9" t="s">
        <v>5023</v>
      </c>
      <c r="E4618" s="9" t="s">
        <v>5136</v>
      </c>
      <c r="F4618" s="9">
        <v>0</v>
      </c>
      <c r="G4618" s="9">
        <v>13897</v>
      </c>
      <c r="H4618" s="9" t="s">
        <v>5136</v>
      </c>
      <c r="I4618" s="9" t="s">
        <v>7457</v>
      </c>
      <c r="J4618" s="9">
        <v>144</v>
      </c>
      <c r="K4618" s="9" t="s">
        <v>7462</v>
      </c>
      <c r="L4618" s="9" t="s">
        <v>7509</v>
      </c>
      <c r="M4618" s="9">
        <v>390.57</v>
      </c>
      <c r="N4618" s="9">
        <v>213.7</v>
      </c>
      <c r="O4618" s="9">
        <v>4</v>
      </c>
      <c r="P4618" s="9"/>
      <c r="Q4618" s="9">
        <v>383</v>
      </c>
      <c r="R4618" s="9">
        <v>5</v>
      </c>
    </row>
    <row r="4619" spans="1:18" x14ac:dyDescent="0.3">
      <c r="A4619" s="9">
        <v>2152</v>
      </c>
      <c r="B4619" s="9" t="s">
        <v>4635</v>
      </c>
      <c r="C4619" s="9">
        <v>-10</v>
      </c>
      <c r="D4619" s="9" t="s">
        <v>5023</v>
      </c>
      <c r="E4619" s="9" t="s">
        <v>5490</v>
      </c>
      <c r="F4619" s="9">
        <v>0</v>
      </c>
      <c r="G4619" s="9">
        <v>12792</v>
      </c>
      <c r="H4619" s="9" t="s">
        <v>5490</v>
      </c>
      <c r="I4619" s="9" t="s">
        <v>7456</v>
      </c>
      <c r="J4619" s="9">
        <v>115</v>
      </c>
      <c r="K4619" s="9" t="s">
        <v>7481</v>
      </c>
      <c r="L4619" s="9" t="s">
        <v>7508</v>
      </c>
      <c r="M4619" s="9">
        <v>1494.42</v>
      </c>
      <c r="N4619" s="9">
        <v>950.01</v>
      </c>
      <c r="O4619" s="9">
        <v>2</v>
      </c>
      <c r="P4619" s="9"/>
      <c r="Q4619" s="9">
        <v>442</v>
      </c>
      <c r="R4619" s="9">
        <v>6</v>
      </c>
    </row>
    <row r="4620" spans="1:18" x14ac:dyDescent="0.3">
      <c r="A4620" s="9">
        <v>1195</v>
      </c>
      <c r="B4620" s="9" t="s">
        <v>4636</v>
      </c>
      <c r="C4620" s="9">
        <v>46</v>
      </c>
      <c r="D4620" s="9" t="s">
        <v>5019</v>
      </c>
      <c r="E4620" s="9" t="s">
        <v>5725</v>
      </c>
      <c r="F4620" s="9">
        <v>0</v>
      </c>
      <c r="G4620" s="9">
        <v>12355</v>
      </c>
      <c r="H4620" s="9" t="s">
        <v>5725</v>
      </c>
      <c r="I4620" s="9" t="s">
        <v>7457</v>
      </c>
      <c r="J4620" s="9">
        <v>126</v>
      </c>
      <c r="K4620" s="9" t="s">
        <v>7469</v>
      </c>
      <c r="L4620" s="9" t="s">
        <v>7508</v>
      </c>
      <c r="M4620" s="9">
        <v>56.67</v>
      </c>
      <c r="N4620" s="9">
        <v>36.479999999999997</v>
      </c>
      <c r="O4620" s="9">
        <v>3</v>
      </c>
      <c r="P4620" s="9"/>
      <c r="Q4620" s="9">
        <v>413</v>
      </c>
      <c r="R4620" s="9">
        <v>4</v>
      </c>
    </row>
    <row r="4621" spans="1:18" x14ac:dyDescent="0.3">
      <c r="A4621" s="9">
        <v>1139</v>
      </c>
      <c r="B4621" s="9" t="s">
        <v>4637</v>
      </c>
      <c r="C4621" s="9">
        <v>66</v>
      </c>
      <c r="D4621" s="9" t="s">
        <v>5022</v>
      </c>
      <c r="E4621" s="9" t="s">
        <v>7370</v>
      </c>
      <c r="F4621" s="9">
        <v>1</v>
      </c>
      <c r="G4621" s="9">
        <v>10572</v>
      </c>
      <c r="H4621" s="9" t="s">
        <v>7370</v>
      </c>
      <c r="I4621" s="9" t="s">
        <v>7455</v>
      </c>
      <c r="J4621" s="9">
        <v>142</v>
      </c>
      <c r="K4621" s="9" t="s">
        <v>7500</v>
      </c>
      <c r="L4621" s="9" t="s">
        <v>7509</v>
      </c>
      <c r="M4621" s="9">
        <v>977.48</v>
      </c>
      <c r="N4621" s="9">
        <v>507.56</v>
      </c>
      <c r="O4621" s="9">
        <v>4</v>
      </c>
      <c r="P4621" s="9"/>
      <c r="Q4621" s="9">
        <v>1176</v>
      </c>
      <c r="R4621" s="9">
        <v>3</v>
      </c>
    </row>
    <row r="4622" spans="1:18" x14ac:dyDescent="0.3">
      <c r="A4622" s="9">
        <v>2467</v>
      </c>
      <c r="B4622" s="9" t="s">
        <v>4638</v>
      </c>
      <c r="C4622" s="9">
        <v>43</v>
      </c>
      <c r="D4622" s="9" t="s">
        <v>5023</v>
      </c>
      <c r="E4622" s="9" t="s">
        <v>7371</v>
      </c>
      <c r="F4622" s="9">
        <v>1</v>
      </c>
      <c r="G4622" s="9">
        <v>11808</v>
      </c>
      <c r="H4622" s="9" t="s">
        <v>7371</v>
      </c>
      <c r="I4622" s="9" t="s">
        <v>7457</v>
      </c>
      <c r="J4622" s="9">
        <v>111</v>
      </c>
      <c r="K4622" s="9" t="s">
        <v>7476</v>
      </c>
      <c r="L4622" s="9" t="s">
        <v>7507</v>
      </c>
      <c r="M4622" s="9">
        <v>1311.05</v>
      </c>
      <c r="N4622" s="9">
        <v>737.31</v>
      </c>
      <c r="O4622" s="9">
        <v>1</v>
      </c>
      <c r="P4622" s="9"/>
      <c r="Q4622" s="9">
        <v>1423</v>
      </c>
      <c r="R4622" s="9">
        <v>2</v>
      </c>
    </row>
    <row r="4623" spans="1:18" x14ac:dyDescent="0.3">
      <c r="A4623" s="9">
        <v>1282</v>
      </c>
      <c r="B4623" s="9" t="s">
        <v>4639</v>
      </c>
      <c r="C4623" s="9">
        <v>52</v>
      </c>
      <c r="D4623" s="9" t="s">
        <v>5021</v>
      </c>
      <c r="E4623" s="9" t="s">
        <v>5218</v>
      </c>
      <c r="F4623" s="9">
        <v>0</v>
      </c>
      <c r="G4623" s="9">
        <v>13290</v>
      </c>
      <c r="H4623" s="9" t="s">
        <v>5218</v>
      </c>
      <c r="I4623" s="9" t="s">
        <v>7455</v>
      </c>
      <c r="J4623" s="9">
        <v>109</v>
      </c>
      <c r="K4623" s="9" t="s">
        <v>7466</v>
      </c>
      <c r="L4623" s="9" t="s">
        <v>7508</v>
      </c>
      <c r="M4623" s="9">
        <v>1024.8</v>
      </c>
      <c r="N4623" s="9">
        <v>575.91</v>
      </c>
      <c r="O4623" s="9">
        <v>5</v>
      </c>
      <c r="P4623" s="9">
        <v>0.1</v>
      </c>
      <c r="Q4623" s="9">
        <v>404</v>
      </c>
      <c r="R4623" s="9">
        <v>5</v>
      </c>
    </row>
    <row r="4624" spans="1:18" x14ac:dyDescent="0.3">
      <c r="A4624" s="9">
        <v>1311</v>
      </c>
      <c r="B4624" s="9" t="s">
        <v>4640</v>
      </c>
      <c r="C4624" s="9">
        <v>62</v>
      </c>
      <c r="D4624" s="9" t="s">
        <v>5021</v>
      </c>
      <c r="E4624" s="9" t="s">
        <v>7348</v>
      </c>
      <c r="F4624" s="9">
        <v>0</v>
      </c>
      <c r="G4624" s="9">
        <v>10797</v>
      </c>
      <c r="H4624" s="9" t="s">
        <v>7348</v>
      </c>
      <c r="I4624" s="9" t="s">
        <v>7457</v>
      </c>
      <c r="J4624" s="9">
        <v>111</v>
      </c>
      <c r="K4624" s="9" t="s">
        <v>7476</v>
      </c>
      <c r="L4624" s="9" t="s">
        <v>7510</v>
      </c>
      <c r="M4624" s="9">
        <v>575.96</v>
      </c>
      <c r="N4624" s="9">
        <v>268.43</v>
      </c>
      <c r="O4624" s="9">
        <v>2</v>
      </c>
      <c r="P4624" s="9"/>
      <c r="Q4624" s="9">
        <v>867</v>
      </c>
      <c r="R4624" s="9">
        <v>3</v>
      </c>
    </row>
    <row r="4625" spans="1:18" x14ac:dyDescent="0.3">
      <c r="A4625" s="9">
        <v>1745</v>
      </c>
      <c r="B4625" s="9" t="s">
        <v>4641</v>
      </c>
      <c r="C4625" s="9">
        <v>39</v>
      </c>
      <c r="D4625" s="9" t="s">
        <v>5018</v>
      </c>
      <c r="E4625" s="9" t="s">
        <v>7372</v>
      </c>
      <c r="F4625" s="9">
        <v>0</v>
      </c>
      <c r="G4625" s="9">
        <v>11000</v>
      </c>
      <c r="H4625" s="9" t="s">
        <v>7372</v>
      </c>
      <c r="I4625" s="9" t="s">
        <v>7457</v>
      </c>
      <c r="J4625" s="9">
        <v>102</v>
      </c>
      <c r="K4625" s="9" t="s">
        <v>7494</v>
      </c>
      <c r="L4625" s="9" t="s">
        <v>7507</v>
      </c>
      <c r="M4625" s="9">
        <v>1439.55</v>
      </c>
      <c r="N4625" s="9">
        <v>626.62</v>
      </c>
      <c r="O4625" s="9">
        <v>2</v>
      </c>
      <c r="P4625" s="9"/>
      <c r="Q4625" s="9">
        <v>361</v>
      </c>
      <c r="R4625" s="9">
        <v>3</v>
      </c>
    </row>
    <row r="4626" spans="1:18" x14ac:dyDescent="0.3">
      <c r="A4626" s="9">
        <v>1276</v>
      </c>
      <c r="B4626" s="9" t="s">
        <v>4642</v>
      </c>
      <c r="C4626" s="9">
        <v>37</v>
      </c>
      <c r="D4626" s="9" t="s">
        <v>5021</v>
      </c>
      <c r="E4626" s="9" t="s">
        <v>6550</v>
      </c>
      <c r="F4626" s="9">
        <v>0</v>
      </c>
      <c r="G4626" s="9">
        <v>10760</v>
      </c>
      <c r="H4626" s="9" t="s">
        <v>6550</v>
      </c>
      <c r="I4626" s="9" t="s">
        <v>7457</v>
      </c>
      <c r="J4626" s="9">
        <v>145</v>
      </c>
      <c r="K4626" s="9" t="s">
        <v>7470</v>
      </c>
      <c r="L4626" s="9" t="s">
        <v>7508</v>
      </c>
      <c r="M4626" s="9">
        <v>1345.61</v>
      </c>
      <c r="N4626" s="9">
        <v>757.67</v>
      </c>
      <c r="O4626" s="9">
        <v>4</v>
      </c>
      <c r="P4626" s="9">
        <v>0.1</v>
      </c>
      <c r="Q4626" s="9">
        <v>391</v>
      </c>
      <c r="R4626" s="9">
        <v>8</v>
      </c>
    </row>
    <row r="4627" spans="1:18" x14ac:dyDescent="0.3">
      <c r="A4627" s="9">
        <v>1060</v>
      </c>
      <c r="B4627" s="9" t="s">
        <v>4643</v>
      </c>
      <c r="C4627" s="9">
        <v>47</v>
      </c>
      <c r="D4627" s="9" t="s">
        <v>5021</v>
      </c>
      <c r="E4627" s="9" t="s">
        <v>6669</v>
      </c>
      <c r="F4627" s="9">
        <v>0</v>
      </c>
      <c r="G4627" s="9">
        <v>13655</v>
      </c>
      <c r="H4627" s="9" t="s">
        <v>6669</v>
      </c>
      <c r="I4627" s="9" t="s">
        <v>7456</v>
      </c>
      <c r="J4627" s="9">
        <v>127</v>
      </c>
      <c r="K4627" s="9" t="s">
        <v>7489</v>
      </c>
      <c r="L4627" s="9" t="s">
        <v>7508</v>
      </c>
      <c r="M4627" s="9">
        <v>679.23</v>
      </c>
      <c r="N4627" s="9">
        <v>296.17</v>
      </c>
      <c r="O4627" s="9">
        <v>3</v>
      </c>
      <c r="P4627" s="9"/>
      <c r="Q4627" s="9">
        <v>688</v>
      </c>
      <c r="R4627" s="9">
        <v>6</v>
      </c>
    </row>
    <row r="4628" spans="1:18" x14ac:dyDescent="0.3">
      <c r="A4628" s="9">
        <v>2342</v>
      </c>
      <c r="B4628" s="9" t="s">
        <v>4644</v>
      </c>
      <c r="C4628" s="9">
        <v>49</v>
      </c>
      <c r="D4628" s="9" t="s">
        <v>5022</v>
      </c>
      <c r="E4628" s="9" t="s">
        <v>6410</v>
      </c>
      <c r="F4628" s="9">
        <v>0</v>
      </c>
      <c r="G4628" s="9">
        <v>10292</v>
      </c>
      <c r="H4628" s="9" t="s">
        <v>6410</v>
      </c>
      <c r="I4628" s="9" t="s">
        <v>7457</v>
      </c>
      <c r="J4628" s="9">
        <v>126</v>
      </c>
      <c r="K4628" s="9" t="s">
        <v>7469</v>
      </c>
      <c r="L4628" s="9" t="s">
        <v>7510</v>
      </c>
      <c r="M4628" s="9">
        <v>881.33</v>
      </c>
      <c r="N4628" s="9">
        <v>444.04</v>
      </c>
      <c r="O4628" s="9">
        <v>3</v>
      </c>
      <c r="P4628" s="9"/>
      <c r="Q4628" s="9">
        <v>334</v>
      </c>
      <c r="R4628" s="9">
        <v>4</v>
      </c>
    </row>
    <row r="4629" spans="1:18" x14ac:dyDescent="0.3">
      <c r="A4629" s="9">
        <v>1051</v>
      </c>
      <c r="B4629" s="9" t="s">
        <v>4645</v>
      </c>
      <c r="C4629" s="9">
        <v>19</v>
      </c>
      <c r="D4629" s="9" t="s">
        <v>5022</v>
      </c>
      <c r="E4629" s="9" t="s">
        <v>5989</v>
      </c>
      <c r="F4629" s="9">
        <v>1</v>
      </c>
      <c r="G4629" s="9">
        <v>13972</v>
      </c>
      <c r="H4629" s="9" t="s">
        <v>5989</v>
      </c>
      <c r="I4629" s="9" t="s">
        <v>7455</v>
      </c>
      <c r="J4629" s="9">
        <v>108</v>
      </c>
      <c r="K4629" s="9" t="s">
        <v>7496</v>
      </c>
      <c r="L4629" s="9" t="s">
        <v>7509</v>
      </c>
      <c r="M4629" s="9">
        <v>1452.9</v>
      </c>
      <c r="N4629" s="9">
        <v>662.27</v>
      </c>
      <c r="O4629" s="9">
        <v>5</v>
      </c>
      <c r="P4629" s="9"/>
      <c r="Q4629" s="9">
        <v>1191</v>
      </c>
      <c r="R4629" s="9">
        <v>1</v>
      </c>
    </row>
    <row r="4630" spans="1:18" x14ac:dyDescent="0.3">
      <c r="A4630" s="9">
        <v>1152</v>
      </c>
      <c r="B4630" s="9" t="s">
        <v>4646</v>
      </c>
      <c r="C4630" s="9">
        <v>44</v>
      </c>
      <c r="D4630" s="9" t="s">
        <v>5020</v>
      </c>
      <c r="E4630" s="9" t="s">
        <v>7006</v>
      </c>
      <c r="F4630" s="9">
        <v>1</v>
      </c>
      <c r="G4630" s="9">
        <v>12457</v>
      </c>
      <c r="H4630" s="9" t="s">
        <v>7006</v>
      </c>
      <c r="I4630" s="9" t="s">
        <v>7455</v>
      </c>
      <c r="J4630" s="9">
        <v>121</v>
      </c>
      <c r="K4630" s="9" t="s">
        <v>7495</v>
      </c>
      <c r="L4630" s="9" t="s">
        <v>7508</v>
      </c>
      <c r="M4630" s="9">
        <v>1474.71</v>
      </c>
      <c r="N4630" s="9">
        <v>902.63</v>
      </c>
      <c r="O4630" s="9">
        <v>5</v>
      </c>
      <c r="P4630" s="9">
        <v>0.05</v>
      </c>
      <c r="Q4630" s="9">
        <v>1253</v>
      </c>
      <c r="R4630" s="9">
        <v>3</v>
      </c>
    </row>
    <row r="4631" spans="1:18" x14ac:dyDescent="0.3">
      <c r="A4631" s="9">
        <v>2334</v>
      </c>
      <c r="B4631" s="9" t="s">
        <v>4647</v>
      </c>
      <c r="C4631" s="9">
        <v>39</v>
      </c>
      <c r="D4631" s="9" t="s">
        <v>5020</v>
      </c>
      <c r="E4631" s="9" t="s">
        <v>7373</v>
      </c>
      <c r="F4631" s="9">
        <v>0</v>
      </c>
      <c r="G4631" s="9">
        <v>10197</v>
      </c>
      <c r="H4631" s="9" t="s">
        <v>7373</v>
      </c>
      <c r="I4631" s="9" t="s">
        <v>7457</v>
      </c>
      <c r="J4631" s="9">
        <v>121</v>
      </c>
      <c r="K4631" s="9" t="s">
        <v>7495</v>
      </c>
      <c r="L4631" s="9" t="s">
        <v>7510</v>
      </c>
      <c r="M4631" s="9">
        <v>702.24</v>
      </c>
      <c r="N4631" s="9">
        <v>464.6</v>
      </c>
      <c r="O4631" s="9">
        <v>3</v>
      </c>
      <c r="P4631" s="9">
        <v>0.05</v>
      </c>
      <c r="Q4631" s="9">
        <v>821</v>
      </c>
      <c r="R4631" s="9">
        <v>2</v>
      </c>
    </row>
    <row r="4632" spans="1:18" x14ac:dyDescent="0.3">
      <c r="A4632" s="9">
        <v>1543</v>
      </c>
      <c r="B4632" s="9" t="s">
        <v>4648</v>
      </c>
      <c r="C4632" s="9">
        <v>28</v>
      </c>
      <c r="D4632" s="9" t="s">
        <v>5022</v>
      </c>
      <c r="E4632" s="9" t="s">
        <v>5590</v>
      </c>
      <c r="F4632" s="9">
        <v>0</v>
      </c>
      <c r="G4632" s="9">
        <v>10079</v>
      </c>
      <c r="H4632" s="9" t="s">
        <v>5590</v>
      </c>
      <c r="I4632" s="9" t="s">
        <v>7456</v>
      </c>
      <c r="J4632" s="9">
        <v>108</v>
      </c>
      <c r="K4632" s="9" t="s">
        <v>7496</v>
      </c>
      <c r="L4632" s="9" t="s">
        <v>7510</v>
      </c>
      <c r="M4632" s="9">
        <v>1278.6600000000001</v>
      </c>
      <c r="N4632" s="9">
        <v>733.15</v>
      </c>
      <c r="O4632" s="9">
        <v>3</v>
      </c>
      <c r="P4632" s="9"/>
      <c r="Q4632" s="9">
        <v>402</v>
      </c>
      <c r="R4632" s="9">
        <v>3</v>
      </c>
    </row>
    <row r="4633" spans="1:18" x14ac:dyDescent="0.3">
      <c r="A4633" s="9">
        <v>1566</v>
      </c>
      <c r="B4633" s="9" t="s">
        <v>4649</v>
      </c>
      <c r="C4633" s="9">
        <v>38</v>
      </c>
      <c r="D4633" s="9" t="s">
        <v>5020</v>
      </c>
      <c r="E4633" s="9" t="s">
        <v>6682</v>
      </c>
      <c r="F4633" s="9">
        <v>0</v>
      </c>
      <c r="G4633" s="9">
        <v>11408</v>
      </c>
      <c r="H4633" s="9" t="s">
        <v>6682</v>
      </c>
      <c r="I4633" s="9" t="s">
        <v>7457</v>
      </c>
      <c r="J4633" s="9">
        <v>101</v>
      </c>
      <c r="K4633" s="9" t="s">
        <v>7478</v>
      </c>
      <c r="L4633" s="9" t="s">
        <v>7508</v>
      </c>
      <c r="M4633" s="9">
        <v>487.87</v>
      </c>
      <c r="N4633" s="9">
        <v>255.18</v>
      </c>
      <c r="O4633" s="9">
        <v>3</v>
      </c>
      <c r="P4633" s="9"/>
      <c r="Q4633" s="9">
        <v>383</v>
      </c>
      <c r="R4633" s="9">
        <v>3</v>
      </c>
    </row>
    <row r="4634" spans="1:18" x14ac:dyDescent="0.3">
      <c r="A4634" s="9">
        <v>2412</v>
      </c>
      <c r="B4634" s="9" t="s">
        <v>4650</v>
      </c>
      <c r="C4634" s="9">
        <v>22</v>
      </c>
      <c r="D4634" s="9" t="s">
        <v>5022</v>
      </c>
      <c r="E4634" s="9" t="s">
        <v>5284</v>
      </c>
      <c r="F4634" s="9">
        <v>1</v>
      </c>
      <c r="G4634" s="9">
        <v>10136</v>
      </c>
      <c r="H4634" s="9" t="s">
        <v>5284</v>
      </c>
      <c r="I4634" s="9" t="s">
        <v>7457</v>
      </c>
      <c r="J4634" s="9">
        <v>138</v>
      </c>
      <c r="K4634" s="9" t="s">
        <v>7464</v>
      </c>
      <c r="L4634" s="9" t="s">
        <v>7507</v>
      </c>
      <c r="M4634" s="9">
        <v>589.13</v>
      </c>
      <c r="N4634" s="9"/>
      <c r="O4634" s="9">
        <v>4</v>
      </c>
      <c r="P4634" s="9">
        <v>0.1</v>
      </c>
      <c r="Q4634" s="9">
        <v>1626</v>
      </c>
      <c r="R4634" s="9">
        <v>1</v>
      </c>
    </row>
    <row r="4635" spans="1:18" x14ac:dyDescent="0.3">
      <c r="A4635" s="9">
        <v>1621</v>
      </c>
      <c r="B4635" s="9" t="s">
        <v>4651</v>
      </c>
      <c r="C4635" s="9">
        <v>17</v>
      </c>
      <c r="D4635" s="9" t="s">
        <v>5020</v>
      </c>
      <c r="E4635" s="9" t="s">
        <v>5090</v>
      </c>
      <c r="F4635" s="9">
        <v>1</v>
      </c>
      <c r="G4635" s="9">
        <v>10212</v>
      </c>
      <c r="H4635" s="9" t="s">
        <v>5090</v>
      </c>
      <c r="I4635" s="9" t="s">
        <v>7455</v>
      </c>
      <c r="J4635" s="9">
        <v>113</v>
      </c>
      <c r="K4635" s="9" t="s">
        <v>7460</v>
      </c>
      <c r="L4635" s="9" t="s">
        <v>7508</v>
      </c>
      <c r="M4635" s="9">
        <v>288.99</v>
      </c>
      <c r="N4635" s="9">
        <v>117.43</v>
      </c>
      <c r="O4635" s="9">
        <v>1</v>
      </c>
      <c r="P4635" s="9"/>
      <c r="Q4635" s="9">
        <v>1361</v>
      </c>
      <c r="R4635" s="9">
        <v>1</v>
      </c>
    </row>
    <row r="4636" spans="1:18" x14ac:dyDescent="0.3">
      <c r="A4636" s="9">
        <v>2200</v>
      </c>
      <c r="B4636" s="9" t="s">
        <v>4652</v>
      </c>
      <c r="C4636" s="9">
        <v>41</v>
      </c>
      <c r="D4636" s="9" t="s">
        <v>5023</v>
      </c>
      <c r="E4636" s="9" t="s">
        <v>5403</v>
      </c>
      <c r="F4636" s="9">
        <v>1</v>
      </c>
      <c r="G4636" s="9">
        <v>11862</v>
      </c>
      <c r="H4636" s="9" t="s">
        <v>5403</v>
      </c>
      <c r="I4636" s="9" t="s">
        <v>7456</v>
      </c>
      <c r="J4636" s="9">
        <v>109</v>
      </c>
      <c r="K4636" s="9" t="s">
        <v>7466</v>
      </c>
      <c r="L4636" s="9" t="s">
        <v>7510</v>
      </c>
      <c r="M4636" s="9">
        <v>353.32</v>
      </c>
      <c r="N4636" s="9">
        <v>173.59</v>
      </c>
      <c r="O4636" s="9">
        <v>5</v>
      </c>
      <c r="P4636" s="9">
        <v>0.05</v>
      </c>
      <c r="Q4636" s="9">
        <v>1552</v>
      </c>
      <c r="R4636" s="9">
        <v>1</v>
      </c>
    </row>
    <row r="4637" spans="1:18" x14ac:dyDescent="0.3">
      <c r="A4637" s="9">
        <v>2385</v>
      </c>
      <c r="B4637" s="9" t="s">
        <v>4653</v>
      </c>
      <c r="C4637" s="9">
        <v>53</v>
      </c>
      <c r="D4637" s="9" t="s">
        <v>5022</v>
      </c>
      <c r="E4637" s="9" t="s">
        <v>5519</v>
      </c>
      <c r="F4637" s="9">
        <v>0</v>
      </c>
      <c r="G4637" s="9">
        <v>10618</v>
      </c>
      <c r="H4637" s="9" t="s">
        <v>5519</v>
      </c>
      <c r="I4637" s="9" t="s">
        <v>7455</v>
      </c>
      <c r="J4637" s="9">
        <v>128</v>
      </c>
      <c r="K4637" s="9" t="s">
        <v>7473</v>
      </c>
      <c r="L4637" s="9" t="s">
        <v>7508</v>
      </c>
      <c r="M4637" s="9">
        <v>1002.47</v>
      </c>
      <c r="N4637" s="9">
        <v>484.8</v>
      </c>
      <c r="O4637" s="9">
        <v>2</v>
      </c>
      <c r="P4637" s="9"/>
      <c r="Q4637" s="9">
        <v>693</v>
      </c>
      <c r="R4637" s="9">
        <v>2</v>
      </c>
    </row>
    <row r="4638" spans="1:18" x14ac:dyDescent="0.3">
      <c r="A4638" s="9">
        <v>1313</v>
      </c>
      <c r="B4638" s="9" t="s">
        <v>4654</v>
      </c>
      <c r="C4638" s="9">
        <v>34</v>
      </c>
      <c r="D4638" s="9" t="s">
        <v>5018</v>
      </c>
      <c r="E4638" s="9" t="s">
        <v>5299</v>
      </c>
      <c r="F4638" s="9">
        <v>0</v>
      </c>
      <c r="G4638" s="9">
        <v>10959</v>
      </c>
      <c r="H4638" s="9" t="s">
        <v>5299</v>
      </c>
      <c r="I4638" s="9" t="s">
        <v>7456</v>
      </c>
      <c r="J4638" s="9">
        <v>106</v>
      </c>
      <c r="K4638" s="9" t="s">
        <v>7477</v>
      </c>
      <c r="L4638" s="9" t="s">
        <v>7507</v>
      </c>
      <c r="M4638" s="9">
        <v>790.63</v>
      </c>
      <c r="N4638" s="9">
        <v>400.74</v>
      </c>
      <c r="O4638" s="9">
        <v>3</v>
      </c>
      <c r="P4638" s="9"/>
      <c r="Q4638" s="9">
        <v>742</v>
      </c>
      <c r="R4638" s="9">
        <v>5</v>
      </c>
    </row>
    <row r="4639" spans="1:18" x14ac:dyDescent="0.3">
      <c r="A4639" s="9">
        <v>1806</v>
      </c>
      <c r="B4639" s="9" t="s">
        <v>4655</v>
      </c>
      <c r="C4639" s="9">
        <v>25</v>
      </c>
      <c r="D4639" s="9" t="s">
        <v>5018</v>
      </c>
      <c r="E4639" s="9" t="s">
        <v>6586</v>
      </c>
      <c r="F4639" s="9">
        <v>0</v>
      </c>
      <c r="G4639" s="9">
        <v>13278</v>
      </c>
      <c r="H4639" s="9" t="s">
        <v>6586</v>
      </c>
      <c r="I4639" s="9" t="s">
        <v>7457</v>
      </c>
      <c r="J4639" s="9">
        <v>147</v>
      </c>
      <c r="K4639" s="9" t="s">
        <v>7474</v>
      </c>
      <c r="L4639" s="9" t="s">
        <v>7511</v>
      </c>
      <c r="M4639" s="9">
        <v>385.14</v>
      </c>
      <c r="N4639" s="9">
        <v>180.7</v>
      </c>
      <c r="O4639" s="9">
        <v>3</v>
      </c>
      <c r="P4639" s="9"/>
      <c r="Q4639" s="9">
        <v>632</v>
      </c>
      <c r="R4639" s="9">
        <v>4</v>
      </c>
    </row>
    <row r="4640" spans="1:18" x14ac:dyDescent="0.3">
      <c r="A4640" s="9">
        <v>1847</v>
      </c>
      <c r="B4640" s="9" t="s">
        <v>4656</v>
      </c>
      <c r="C4640" s="9">
        <v>27</v>
      </c>
      <c r="D4640" s="9" t="s">
        <v>5022</v>
      </c>
      <c r="E4640" s="9" t="s">
        <v>5935</v>
      </c>
      <c r="F4640" s="9">
        <v>0</v>
      </c>
      <c r="G4640" s="9">
        <v>13735</v>
      </c>
      <c r="H4640" s="9" t="s">
        <v>5935</v>
      </c>
      <c r="I4640" s="9" t="s">
        <v>7455</v>
      </c>
      <c r="J4640" s="9">
        <v>123</v>
      </c>
      <c r="K4640" s="9" t="s">
        <v>7502</v>
      </c>
      <c r="L4640" s="9" t="s">
        <v>7509</v>
      </c>
      <c r="M4640" s="9">
        <v>634.22</v>
      </c>
      <c r="N4640" s="9">
        <v>303.97000000000003</v>
      </c>
      <c r="O4640" s="9">
        <v>1</v>
      </c>
      <c r="P4640" s="9"/>
      <c r="Q4640" s="9">
        <v>1198</v>
      </c>
      <c r="R4640" s="9">
        <v>4</v>
      </c>
    </row>
    <row r="4641" spans="1:18" x14ac:dyDescent="0.3">
      <c r="A4641" s="9">
        <v>1096</v>
      </c>
      <c r="B4641" s="9" t="s">
        <v>4657</v>
      </c>
      <c r="C4641" s="9">
        <v>48</v>
      </c>
      <c r="D4641" s="9" t="s">
        <v>5021</v>
      </c>
      <c r="E4641" s="9" t="s">
        <v>7314</v>
      </c>
      <c r="F4641" s="9">
        <v>0</v>
      </c>
      <c r="G4641" s="9">
        <v>13204</v>
      </c>
      <c r="H4641" s="9" t="s">
        <v>7314</v>
      </c>
      <c r="I4641" s="9" t="s">
        <v>7457</v>
      </c>
      <c r="J4641" s="9">
        <v>148</v>
      </c>
      <c r="K4641" s="9" t="s">
        <v>7491</v>
      </c>
      <c r="L4641" s="9" t="s">
        <v>7508</v>
      </c>
      <c r="M4641" s="9">
        <v>591.12</v>
      </c>
      <c r="N4641" s="9">
        <v>282.14</v>
      </c>
      <c r="O4641" s="9">
        <v>3</v>
      </c>
      <c r="P4641" s="9"/>
      <c r="Q4641" s="9">
        <v>335</v>
      </c>
      <c r="R4641" s="9">
        <v>1</v>
      </c>
    </row>
    <row r="4642" spans="1:18" x14ac:dyDescent="0.3">
      <c r="A4642" s="9">
        <v>1880</v>
      </c>
      <c r="B4642" s="9" t="s">
        <v>4658</v>
      </c>
      <c r="C4642" s="9">
        <v>65</v>
      </c>
      <c r="D4642" s="9" t="s">
        <v>5018</v>
      </c>
      <c r="E4642" s="9" t="s">
        <v>6541</v>
      </c>
      <c r="F4642" s="9">
        <v>0</v>
      </c>
      <c r="G4642" s="9">
        <v>12213</v>
      </c>
      <c r="H4642" s="9" t="s">
        <v>6541</v>
      </c>
      <c r="I4642" s="9" t="s">
        <v>7457</v>
      </c>
      <c r="J4642" s="9">
        <v>136</v>
      </c>
      <c r="K4642" s="9" t="s">
        <v>7503</v>
      </c>
      <c r="L4642" s="9" t="s">
        <v>7508</v>
      </c>
      <c r="M4642" s="9">
        <v>1481.67</v>
      </c>
      <c r="N4642" s="9"/>
      <c r="O4642" s="9">
        <v>5</v>
      </c>
      <c r="P4642" s="9"/>
      <c r="Q4642" s="9">
        <v>598</v>
      </c>
      <c r="R4642" s="9">
        <v>10</v>
      </c>
    </row>
    <row r="4643" spans="1:18" x14ac:dyDescent="0.3">
      <c r="A4643" s="9">
        <v>2236</v>
      </c>
      <c r="B4643" s="9" t="s">
        <v>4659</v>
      </c>
      <c r="C4643" s="9">
        <v>51</v>
      </c>
      <c r="D4643" s="9" t="s">
        <v>5021</v>
      </c>
      <c r="E4643" s="9" t="s">
        <v>5409</v>
      </c>
      <c r="F4643" s="9">
        <v>0</v>
      </c>
      <c r="G4643" s="9">
        <v>13574</v>
      </c>
      <c r="H4643" s="9" t="s">
        <v>5409</v>
      </c>
      <c r="I4643" s="9" t="s">
        <v>7455</v>
      </c>
      <c r="J4643" s="9">
        <v>117</v>
      </c>
      <c r="K4643" s="9" t="s">
        <v>7483</v>
      </c>
      <c r="L4643" s="9" t="s">
        <v>7510</v>
      </c>
      <c r="M4643" s="9">
        <v>1287.67</v>
      </c>
      <c r="N4643" s="9">
        <v>666.13</v>
      </c>
      <c r="O4643" s="9">
        <v>3</v>
      </c>
      <c r="P4643" s="9"/>
      <c r="Q4643" s="9">
        <v>589</v>
      </c>
      <c r="R4643" s="9">
        <v>4</v>
      </c>
    </row>
    <row r="4644" spans="1:18" x14ac:dyDescent="0.3">
      <c r="A4644" s="9">
        <v>1828</v>
      </c>
      <c r="B4644" s="9" t="s">
        <v>4660</v>
      </c>
      <c r="C4644" s="9">
        <v>59</v>
      </c>
      <c r="D4644" s="9" t="s">
        <v>5018</v>
      </c>
      <c r="E4644" s="9" t="s">
        <v>6803</v>
      </c>
      <c r="F4644" s="9">
        <v>1</v>
      </c>
      <c r="G4644" s="9">
        <v>13996</v>
      </c>
      <c r="H4644" s="9" t="s">
        <v>6803</v>
      </c>
      <c r="I4644" s="9" t="s">
        <v>7457</v>
      </c>
      <c r="J4644" s="9">
        <v>109</v>
      </c>
      <c r="K4644" s="9" t="s">
        <v>7466</v>
      </c>
      <c r="L4644" s="9" t="s">
        <v>7507</v>
      </c>
      <c r="M4644" s="9">
        <v>612.54999999999995</v>
      </c>
      <c r="N4644" s="9"/>
      <c r="O4644" s="9">
        <v>1</v>
      </c>
      <c r="P4644" s="9"/>
      <c r="Q4644" s="9">
        <v>505</v>
      </c>
      <c r="R4644" s="9">
        <v>2</v>
      </c>
    </row>
    <row r="4645" spans="1:18" x14ac:dyDescent="0.3">
      <c r="A4645" s="9">
        <v>1136</v>
      </c>
      <c r="B4645" s="9" t="s">
        <v>4661</v>
      </c>
      <c r="C4645" s="9">
        <v>24</v>
      </c>
      <c r="D4645" s="9" t="s">
        <v>5019</v>
      </c>
      <c r="E4645" s="9" t="s">
        <v>7374</v>
      </c>
      <c r="F4645" s="9">
        <v>0</v>
      </c>
      <c r="G4645" s="9">
        <v>12477</v>
      </c>
      <c r="H4645" s="9" t="s">
        <v>7374</v>
      </c>
      <c r="I4645" s="9" t="s">
        <v>7456</v>
      </c>
      <c r="J4645" s="9">
        <v>112</v>
      </c>
      <c r="K4645" s="9" t="s">
        <v>7492</v>
      </c>
      <c r="L4645" s="9" t="s">
        <v>7510</v>
      </c>
      <c r="M4645" s="9">
        <v>1375.18</v>
      </c>
      <c r="N4645" s="9">
        <v>762.29</v>
      </c>
      <c r="O4645" s="9">
        <v>4</v>
      </c>
      <c r="P4645" s="9"/>
      <c r="Q4645" s="9">
        <v>343</v>
      </c>
      <c r="R4645" s="9">
        <v>6</v>
      </c>
    </row>
    <row r="4646" spans="1:18" x14ac:dyDescent="0.3">
      <c r="A4646" s="9">
        <v>2029</v>
      </c>
      <c r="B4646" s="9" t="s">
        <v>4662</v>
      </c>
      <c r="C4646" s="9">
        <v>38</v>
      </c>
      <c r="D4646" s="9" t="s">
        <v>5019</v>
      </c>
      <c r="E4646" s="9" t="s">
        <v>5973</v>
      </c>
      <c r="F4646" s="9">
        <v>1</v>
      </c>
      <c r="G4646" s="9">
        <v>13251</v>
      </c>
      <c r="H4646" s="9" t="s">
        <v>5973</v>
      </c>
      <c r="I4646" s="9" t="s">
        <v>7457</v>
      </c>
      <c r="J4646" s="9">
        <v>122</v>
      </c>
      <c r="K4646" s="9" t="s">
        <v>7465</v>
      </c>
      <c r="L4646" s="9" t="s">
        <v>7510</v>
      </c>
      <c r="M4646" s="9">
        <v>546.82000000000005</v>
      </c>
      <c r="N4646" s="9">
        <v>248.82</v>
      </c>
      <c r="O4646" s="9">
        <v>5</v>
      </c>
      <c r="P4646" s="9"/>
      <c r="Q4646" s="9">
        <v>1443</v>
      </c>
      <c r="R4646" s="9">
        <v>1</v>
      </c>
    </row>
    <row r="4647" spans="1:18" x14ac:dyDescent="0.3">
      <c r="A4647" s="9">
        <v>2010</v>
      </c>
      <c r="B4647" s="9" t="s">
        <v>4663</v>
      </c>
      <c r="C4647" s="9">
        <v>55</v>
      </c>
      <c r="D4647" s="9" t="s">
        <v>5022</v>
      </c>
      <c r="E4647" s="9" t="s">
        <v>5548</v>
      </c>
      <c r="F4647" s="9">
        <v>1</v>
      </c>
      <c r="G4647" s="9">
        <v>12168</v>
      </c>
      <c r="H4647" s="9" t="s">
        <v>5548</v>
      </c>
      <c r="I4647" s="9" t="s">
        <v>7456</v>
      </c>
      <c r="J4647" s="9">
        <v>112</v>
      </c>
      <c r="K4647" s="9" t="s">
        <v>7492</v>
      </c>
      <c r="L4647" s="9" t="s">
        <v>7511</v>
      </c>
      <c r="M4647" s="9">
        <v>1018.46</v>
      </c>
      <c r="N4647" s="9">
        <v>654.88</v>
      </c>
      <c r="O4647" s="9">
        <v>4</v>
      </c>
      <c r="P4647" s="9">
        <v>0.1</v>
      </c>
      <c r="Q4647" s="9">
        <v>923</v>
      </c>
      <c r="R4647" s="9">
        <v>2</v>
      </c>
    </row>
    <row r="4648" spans="1:18" x14ac:dyDescent="0.3">
      <c r="A4648" s="9">
        <v>1108</v>
      </c>
      <c r="B4648" s="9" t="s">
        <v>4664</v>
      </c>
      <c r="C4648" s="9">
        <v>-5</v>
      </c>
      <c r="D4648" s="9" t="s">
        <v>5018</v>
      </c>
      <c r="E4648" s="9" t="s">
        <v>7001</v>
      </c>
      <c r="F4648" s="9">
        <v>0</v>
      </c>
      <c r="G4648" s="9">
        <v>13245</v>
      </c>
      <c r="H4648" s="9" t="s">
        <v>7001</v>
      </c>
      <c r="I4648" s="9" t="s">
        <v>7457</v>
      </c>
      <c r="J4648" s="9">
        <v>106</v>
      </c>
      <c r="K4648" s="9" t="s">
        <v>7477</v>
      </c>
      <c r="L4648" s="9" t="s">
        <v>7510</v>
      </c>
      <c r="M4648" s="9">
        <v>1451.64</v>
      </c>
      <c r="N4648" s="9">
        <v>786.29</v>
      </c>
      <c r="O4648" s="9">
        <v>2</v>
      </c>
      <c r="P4648" s="9">
        <v>0.2</v>
      </c>
      <c r="Q4648" s="9">
        <v>407</v>
      </c>
      <c r="R4648" s="9">
        <v>5</v>
      </c>
    </row>
    <row r="4649" spans="1:18" x14ac:dyDescent="0.3">
      <c r="A4649" s="9">
        <v>1546</v>
      </c>
      <c r="B4649" s="9" t="s">
        <v>4665</v>
      </c>
      <c r="C4649" s="9">
        <v>30</v>
      </c>
      <c r="D4649" s="9" t="s">
        <v>5023</v>
      </c>
      <c r="E4649" s="9" t="s">
        <v>6800</v>
      </c>
      <c r="F4649" s="9">
        <v>1</v>
      </c>
      <c r="G4649" s="9">
        <v>12378</v>
      </c>
      <c r="H4649" s="9" t="s">
        <v>6800</v>
      </c>
      <c r="I4649" s="9" t="s">
        <v>7456</v>
      </c>
      <c r="J4649" s="9">
        <v>144</v>
      </c>
      <c r="K4649" s="9" t="s">
        <v>7462</v>
      </c>
      <c r="L4649" s="9" t="s">
        <v>7510</v>
      </c>
      <c r="M4649" s="9">
        <v>615.9</v>
      </c>
      <c r="N4649" s="9">
        <v>274.67</v>
      </c>
      <c r="O4649" s="9">
        <v>1</v>
      </c>
      <c r="P4649" s="9"/>
      <c r="Q4649" s="9">
        <v>740</v>
      </c>
      <c r="R4649" s="9">
        <v>4</v>
      </c>
    </row>
    <row r="4650" spans="1:18" x14ac:dyDescent="0.3">
      <c r="A4650" s="9">
        <v>2062</v>
      </c>
      <c r="B4650" s="9" t="s">
        <v>4666</v>
      </c>
      <c r="C4650" s="9">
        <v>54</v>
      </c>
      <c r="D4650" s="9" t="s">
        <v>5021</v>
      </c>
      <c r="E4650" s="9" t="s">
        <v>5982</v>
      </c>
      <c r="F4650" s="9">
        <v>0</v>
      </c>
      <c r="G4650" s="9">
        <v>13139</v>
      </c>
      <c r="H4650" s="9" t="s">
        <v>5982</v>
      </c>
      <c r="I4650" s="9" t="s">
        <v>7455</v>
      </c>
      <c r="J4650" s="9">
        <v>109</v>
      </c>
      <c r="K4650" s="9" t="s">
        <v>7466</v>
      </c>
      <c r="L4650" s="9" t="s">
        <v>7509</v>
      </c>
      <c r="M4650" s="9">
        <v>1035.83</v>
      </c>
      <c r="N4650" s="9">
        <v>466.19</v>
      </c>
      <c r="O4650" s="9">
        <v>2</v>
      </c>
      <c r="P4650" s="9"/>
      <c r="Q4650" s="9">
        <v>370</v>
      </c>
      <c r="R4650" s="9">
        <v>10</v>
      </c>
    </row>
    <row r="4651" spans="1:18" x14ac:dyDescent="0.3">
      <c r="A4651" s="9">
        <v>1661</v>
      </c>
      <c r="B4651" s="9" t="s">
        <v>4667</v>
      </c>
      <c r="C4651" s="9">
        <v>43</v>
      </c>
      <c r="D4651" s="9" t="s">
        <v>5018</v>
      </c>
      <c r="E4651" s="9" t="s">
        <v>7375</v>
      </c>
      <c r="F4651" s="9">
        <v>0</v>
      </c>
      <c r="G4651" s="9">
        <v>11722</v>
      </c>
      <c r="H4651" s="9" t="s">
        <v>7375</v>
      </c>
      <c r="I4651" s="9" t="s">
        <v>7457</v>
      </c>
      <c r="J4651" s="9">
        <v>137</v>
      </c>
      <c r="K4651" s="9" t="s">
        <v>7484</v>
      </c>
      <c r="L4651" s="9" t="s">
        <v>7509</v>
      </c>
      <c r="M4651" s="9">
        <v>479.09</v>
      </c>
      <c r="N4651" s="9">
        <v>306.18</v>
      </c>
      <c r="O4651" s="9">
        <v>2</v>
      </c>
      <c r="P4651" s="9"/>
      <c r="Q4651" s="9">
        <v>356</v>
      </c>
      <c r="R4651" s="9">
        <v>10</v>
      </c>
    </row>
    <row r="4652" spans="1:18" x14ac:dyDescent="0.3">
      <c r="A4652" s="9">
        <v>1424</v>
      </c>
      <c r="B4652" s="9" t="s">
        <v>4668</v>
      </c>
      <c r="C4652" s="9">
        <v>25</v>
      </c>
      <c r="D4652" s="9" t="s">
        <v>5022</v>
      </c>
      <c r="E4652" s="9" t="s">
        <v>5194</v>
      </c>
      <c r="F4652" s="9">
        <v>0</v>
      </c>
      <c r="G4652" s="9">
        <v>11161</v>
      </c>
      <c r="H4652" s="9" t="s">
        <v>5194</v>
      </c>
      <c r="I4652" s="9" t="s">
        <v>7455</v>
      </c>
      <c r="J4652" s="9">
        <v>103</v>
      </c>
      <c r="K4652" s="9" t="s">
        <v>7472</v>
      </c>
      <c r="L4652" s="9" t="s">
        <v>7507</v>
      </c>
      <c r="M4652" s="9">
        <v>436.15</v>
      </c>
      <c r="N4652" s="9">
        <v>266.44</v>
      </c>
      <c r="O4652" s="9">
        <v>2</v>
      </c>
      <c r="P4652" s="9"/>
      <c r="Q4652" s="9">
        <v>420</v>
      </c>
      <c r="R4652" s="9">
        <v>7</v>
      </c>
    </row>
    <row r="4653" spans="1:18" x14ac:dyDescent="0.3">
      <c r="A4653" s="9">
        <v>1629</v>
      </c>
      <c r="B4653" s="9" t="s">
        <v>4669</v>
      </c>
      <c r="C4653" s="9">
        <v>15</v>
      </c>
      <c r="D4653" s="9" t="s">
        <v>5021</v>
      </c>
      <c r="E4653" s="9" t="s">
        <v>6412</v>
      </c>
      <c r="F4653" s="9">
        <v>0</v>
      </c>
      <c r="G4653" s="9">
        <v>11889</v>
      </c>
      <c r="H4653" s="9" t="s">
        <v>6412</v>
      </c>
      <c r="I4653" s="9" t="s">
        <v>7455</v>
      </c>
      <c r="J4653" s="9">
        <v>134</v>
      </c>
      <c r="K4653" s="9" t="s">
        <v>7482</v>
      </c>
      <c r="L4653" s="9" t="s">
        <v>7507</v>
      </c>
      <c r="M4653" s="9">
        <v>882.53</v>
      </c>
      <c r="N4653" s="9">
        <v>487.12</v>
      </c>
      <c r="O4653" s="9">
        <v>2</v>
      </c>
      <c r="P4653" s="9"/>
      <c r="Q4653" s="9">
        <v>371</v>
      </c>
      <c r="R4653" s="9">
        <v>4</v>
      </c>
    </row>
    <row r="4654" spans="1:18" x14ac:dyDescent="0.3">
      <c r="A4654" s="9">
        <v>1260</v>
      </c>
      <c r="B4654" s="9" t="s">
        <v>4670</v>
      </c>
      <c r="C4654" s="9">
        <v>60</v>
      </c>
      <c r="D4654" s="9" t="s">
        <v>5020</v>
      </c>
      <c r="E4654" s="9" t="s">
        <v>6569</v>
      </c>
      <c r="F4654" s="9">
        <v>1</v>
      </c>
      <c r="G4654" s="9">
        <v>12040</v>
      </c>
      <c r="H4654" s="9" t="s">
        <v>6569</v>
      </c>
      <c r="I4654" s="9" t="s">
        <v>7456</v>
      </c>
      <c r="J4654" s="9">
        <v>108</v>
      </c>
      <c r="K4654" s="9" t="s">
        <v>7496</v>
      </c>
      <c r="L4654" s="9" t="s">
        <v>7507</v>
      </c>
      <c r="M4654" s="9">
        <v>1469.93</v>
      </c>
      <c r="N4654" s="9">
        <v>722.95</v>
      </c>
      <c r="O4654" s="9">
        <v>1</v>
      </c>
      <c r="P4654" s="9"/>
      <c r="Q4654" s="9">
        <v>747</v>
      </c>
      <c r="R4654" s="9">
        <v>5</v>
      </c>
    </row>
    <row r="4655" spans="1:18" x14ac:dyDescent="0.3">
      <c r="A4655" s="9">
        <v>2449</v>
      </c>
      <c r="B4655" s="9" t="s">
        <v>4671</v>
      </c>
      <c r="C4655" s="9">
        <v>9</v>
      </c>
      <c r="D4655" s="9" t="s">
        <v>5022</v>
      </c>
      <c r="E4655" s="9" t="s">
        <v>6440</v>
      </c>
      <c r="F4655" s="9">
        <v>1</v>
      </c>
      <c r="G4655" s="9">
        <v>13971</v>
      </c>
      <c r="H4655" s="9" t="s">
        <v>6440</v>
      </c>
      <c r="I4655" s="9" t="s">
        <v>7457</v>
      </c>
      <c r="J4655" s="9">
        <v>110</v>
      </c>
      <c r="K4655" s="9" t="s">
        <v>7493</v>
      </c>
      <c r="L4655" s="9" t="s">
        <v>7508</v>
      </c>
      <c r="M4655" s="9">
        <v>707.04</v>
      </c>
      <c r="N4655" s="9">
        <v>380.5</v>
      </c>
      <c r="O4655" s="9">
        <v>4</v>
      </c>
      <c r="P4655" s="9">
        <v>0.05</v>
      </c>
      <c r="Q4655" s="9">
        <v>879</v>
      </c>
      <c r="R4655" s="9">
        <v>5</v>
      </c>
    </row>
    <row r="4656" spans="1:18" x14ac:dyDescent="0.3">
      <c r="A4656" s="9">
        <v>1086</v>
      </c>
      <c r="B4656" s="9" t="s">
        <v>4672</v>
      </c>
      <c r="C4656" s="9">
        <v>49</v>
      </c>
      <c r="D4656" s="9" t="s">
        <v>5018</v>
      </c>
      <c r="E4656" s="9" t="s">
        <v>6258</v>
      </c>
      <c r="F4656" s="9">
        <v>0</v>
      </c>
      <c r="G4656" s="9">
        <v>13379</v>
      </c>
      <c r="H4656" s="9" t="s">
        <v>6258</v>
      </c>
      <c r="I4656" s="9" t="s">
        <v>7455</v>
      </c>
      <c r="J4656" s="9">
        <v>147</v>
      </c>
      <c r="K4656" s="9" t="s">
        <v>7474</v>
      </c>
      <c r="L4656" s="9" t="s">
        <v>7509</v>
      </c>
      <c r="M4656" s="9">
        <v>1409.57</v>
      </c>
      <c r="N4656" s="9">
        <v>832.98</v>
      </c>
      <c r="O4656" s="9">
        <v>3</v>
      </c>
      <c r="P4656" s="9"/>
      <c r="Q4656" s="9">
        <v>875</v>
      </c>
      <c r="R4656" s="9">
        <v>5</v>
      </c>
    </row>
    <row r="4657" spans="1:18" x14ac:dyDescent="0.3">
      <c r="A4657" s="9">
        <v>1464</v>
      </c>
      <c r="B4657" s="9" t="s">
        <v>4673</v>
      </c>
      <c r="C4657" s="9">
        <v>32</v>
      </c>
      <c r="D4657" s="9" t="s">
        <v>5023</v>
      </c>
      <c r="E4657" s="9" t="s">
        <v>7376</v>
      </c>
      <c r="F4657" s="9">
        <v>1</v>
      </c>
      <c r="G4657" s="9">
        <v>13401</v>
      </c>
      <c r="H4657" s="9" t="s">
        <v>7376</v>
      </c>
      <c r="I4657" s="9" t="s">
        <v>7457</v>
      </c>
      <c r="J4657" s="9">
        <v>141</v>
      </c>
      <c r="K4657" s="9" t="s">
        <v>7490</v>
      </c>
      <c r="L4657" s="9" t="s">
        <v>7508</v>
      </c>
      <c r="M4657" s="9">
        <v>1375.83</v>
      </c>
      <c r="N4657" s="9">
        <v>913.25</v>
      </c>
      <c r="O4657" s="9">
        <v>2</v>
      </c>
      <c r="P4657" s="9"/>
      <c r="Q4657" s="9">
        <v>729</v>
      </c>
      <c r="R4657" s="9">
        <v>4</v>
      </c>
    </row>
    <row r="4658" spans="1:18" x14ac:dyDescent="0.3">
      <c r="A4658" s="9">
        <v>1075</v>
      </c>
      <c r="B4658" s="9" t="s">
        <v>4674</v>
      </c>
      <c r="C4658" s="9">
        <v>55</v>
      </c>
      <c r="D4658" s="9" t="s">
        <v>5020</v>
      </c>
      <c r="E4658" s="9" t="s">
        <v>6631</v>
      </c>
      <c r="F4658" s="9">
        <v>0</v>
      </c>
      <c r="G4658" s="9">
        <v>13309</v>
      </c>
      <c r="H4658" s="9" t="s">
        <v>6631</v>
      </c>
      <c r="I4658" s="9" t="s">
        <v>7456</v>
      </c>
      <c r="J4658" s="9">
        <v>142</v>
      </c>
      <c r="K4658" s="9" t="s">
        <v>7500</v>
      </c>
      <c r="L4658" s="9" t="s">
        <v>7508</v>
      </c>
      <c r="M4658" s="9">
        <v>417.96</v>
      </c>
      <c r="N4658" s="9">
        <v>236.88</v>
      </c>
      <c r="O4658" s="9">
        <v>3</v>
      </c>
      <c r="P4658" s="9">
        <v>0.1</v>
      </c>
      <c r="Q4658" s="9">
        <v>374</v>
      </c>
      <c r="R4658" s="9">
        <v>3</v>
      </c>
    </row>
    <row r="4659" spans="1:18" x14ac:dyDescent="0.3">
      <c r="A4659" s="9">
        <v>1470</v>
      </c>
      <c r="B4659" s="9" t="s">
        <v>4675</v>
      </c>
      <c r="C4659" s="9">
        <v>24</v>
      </c>
      <c r="D4659" s="9" t="s">
        <v>5022</v>
      </c>
      <c r="E4659" s="9" t="s">
        <v>7377</v>
      </c>
      <c r="F4659" s="9">
        <v>0</v>
      </c>
      <c r="G4659" s="9">
        <v>11553</v>
      </c>
      <c r="H4659" s="9" t="s">
        <v>7377</v>
      </c>
      <c r="I4659" s="9" t="s">
        <v>7455</v>
      </c>
      <c r="J4659" s="9">
        <v>143</v>
      </c>
      <c r="K4659" s="9" t="s">
        <v>7475</v>
      </c>
      <c r="L4659" s="9" t="s">
        <v>7507</v>
      </c>
      <c r="M4659" s="9">
        <v>632.64</v>
      </c>
      <c r="N4659" s="9">
        <v>305.58</v>
      </c>
      <c r="O4659" s="9">
        <v>3</v>
      </c>
      <c r="P4659" s="9"/>
      <c r="Q4659" s="9">
        <v>344</v>
      </c>
      <c r="R4659" s="9">
        <v>7</v>
      </c>
    </row>
    <row r="4660" spans="1:18" x14ac:dyDescent="0.3">
      <c r="A4660" s="9">
        <v>1413</v>
      </c>
      <c r="B4660" s="9" t="s">
        <v>4676</v>
      </c>
      <c r="C4660" s="9">
        <v>79</v>
      </c>
      <c r="D4660" s="9" t="s">
        <v>5018</v>
      </c>
      <c r="E4660" s="9" t="s">
        <v>7378</v>
      </c>
      <c r="F4660" s="9">
        <v>0</v>
      </c>
      <c r="G4660" s="9">
        <v>11099</v>
      </c>
      <c r="H4660" s="9" t="s">
        <v>7378</v>
      </c>
      <c r="I4660" s="9" t="s">
        <v>7456</v>
      </c>
      <c r="J4660" s="9">
        <v>109</v>
      </c>
      <c r="K4660" s="9" t="s">
        <v>7466</v>
      </c>
      <c r="L4660" s="9" t="s">
        <v>7509</v>
      </c>
      <c r="M4660" s="9">
        <v>982.79</v>
      </c>
      <c r="N4660" s="9">
        <v>405.72</v>
      </c>
      <c r="O4660" s="9">
        <v>2</v>
      </c>
      <c r="P4660" s="9"/>
      <c r="Q4660" s="9">
        <v>948</v>
      </c>
      <c r="R4660" s="9">
        <v>7</v>
      </c>
    </row>
    <row r="4661" spans="1:18" x14ac:dyDescent="0.3">
      <c r="A4661" s="9">
        <v>1824</v>
      </c>
      <c r="B4661" s="9" t="s">
        <v>4677</v>
      </c>
      <c r="C4661" s="9">
        <v>46</v>
      </c>
      <c r="D4661" s="9" t="s">
        <v>5019</v>
      </c>
      <c r="E4661" s="9" t="s">
        <v>5681</v>
      </c>
      <c r="F4661" s="9">
        <v>1</v>
      </c>
      <c r="G4661" s="9">
        <v>13222</v>
      </c>
      <c r="H4661" s="9" t="s">
        <v>5681</v>
      </c>
      <c r="I4661" s="9" t="s">
        <v>7455</v>
      </c>
      <c r="J4661" s="9">
        <v>114</v>
      </c>
      <c r="K4661" s="9" t="s">
        <v>7463</v>
      </c>
      <c r="L4661" s="9" t="s">
        <v>7508</v>
      </c>
      <c r="M4661" s="9">
        <v>801.17</v>
      </c>
      <c r="N4661" s="9">
        <v>362.64</v>
      </c>
      <c r="O4661" s="9">
        <v>5</v>
      </c>
      <c r="P4661" s="9"/>
      <c r="Q4661" s="9">
        <v>1125</v>
      </c>
      <c r="R4661" s="9">
        <v>5</v>
      </c>
    </row>
    <row r="4662" spans="1:18" x14ac:dyDescent="0.3">
      <c r="A4662" s="9">
        <v>1894</v>
      </c>
      <c r="B4662" s="9" t="s">
        <v>4678</v>
      </c>
      <c r="C4662" s="9">
        <v>48</v>
      </c>
      <c r="D4662" s="9" t="s">
        <v>5018</v>
      </c>
      <c r="E4662" s="9" t="s">
        <v>6439</v>
      </c>
      <c r="F4662" s="9">
        <v>0</v>
      </c>
      <c r="G4662" s="9">
        <v>12667</v>
      </c>
      <c r="H4662" s="9" t="s">
        <v>6439</v>
      </c>
      <c r="I4662" s="9" t="s">
        <v>7456</v>
      </c>
      <c r="J4662" s="9">
        <v>137</v>
      </c>
      <c r="K4662" s="9" t="s">
        <v>7484</v>
      </c>
      <c r="L4662" s="9" t="s">
        <v>7510</v>
      </c>
      <c r="M4662" s="9">
        <v>189.14</v>
      </c>
      <c r="N4662" s="9">
        <v>112.55</v>
      </c>
      <c r="O4662" s="9">
        <v>3</v>
      </c>
      <c r="P4662" s="9">
        <v>0.2</v>
      </c>
      <c r="Q4662" s="9">
        <v>742</v>
      </c>
      <c r="R4662" s="9">
        <v>6</v>
      </c>
    </row>
    <row r="4663" spans="1:18" x14ac:dyDescent="0.3">
      <c r="A4663" s="9">
        <v>1725</v>
      </c>
      <c r="B4663" s="9" t="s">
        <v>4679</v>
      </c>
      <c r="C4663" s="9">
        <v>28</v>
      </c>
      <c r="D4663" s="9" t="s">
        <v>5019</v>
      </c>
      <c r="E4663" s="9" t="s">
        <v>5874</v>
      </c>
      <c r="F4663" s="9">
        <v>0</v>
      </c>
      <c r="G4663" s="9">
        <v>11688</v>
      </c>
      <c r="H4663" s="9" t="s">
        <v>5874</v>
      </c>
      <c r="I4663" s="9" t="s">
        <v>7457</v>
      </c>
      <c r="J4663" s="9">
        <v>127</v>
      </c>
      <c r="K4663" s="9" t="s">
        <v>7489</v>
      </c>
      <c r="L4663" s="9" t="s">
        <v>7510</v>
      </c>
      <c r="M4663" s="9">
        <v>1490.86</v>
      </c>
      <c r="N4663" s="9">
        <v>668.1</v>
      </c>
      <c r="O4663" s="9">
        <v>5</v>
      </c>
      <c r="P4663" s="9"/>
      <c r="Q4663" s="9">
        <v>504</v>
      </c>
      <c r="R4663" s="9">
        <v>9</v>
      </c>
    </row>
    <row r="4664" spans="1:18" x14ac:dyDescent="0.3">
      <c r="A4664" s="9">
        <v>1456</v>
      </c>
      <c r="B4664" s="9" t="s">
        <v>4680</v>
      </c>
      <c r="C4664" s="9">
        <v>37</v>
      </c>
      <c r="D4664" s="9" t="s">
        <v>5019</v>
      </c>
      <c r="E4664" s="9" t="s">
        <v>6075</v>
      </c>
      <c r="F4664" s="9">
        <v>0</v>
      </c>
      <c r="G4664" s="9">
        <v>13387</v>
      </c>
      <c r="H4664" s="9" t="s">
        <v>6075</v>
      </c>
      <c r="I4664" s="9" t="s">
        <v>7455</v>
      </c>
      <c r="J4664" s="9">
        <v>141</v>
      </c>
      <c r="K4664" s="9" t="s">
        <v>7490</v>
      </c>
      <c r="L4664" s="9" t="s">
        <v>7509</v>
      </c>
      <c r="M4664" s="9">
        <v>1141.3499999999999</v>
      </c>
      <c r="N4664" s="9">
        <v>621.41999999999996</v>
      </c>
      <c r="O4664" s="9">
        <v>4</v>
      </c>
      <c r="P4664" s="9"/>
      <c r="Q4664" s="9">
        <v>400</v>
      </c>
      <c r="R4664" s="9">
        <v>6</v>
      </c>
    </row>
    <row r="4665" spans="1:18" x14ac:dyDescent="0.3">
      <c r="A4665" s="9">
        <v>2308</v>
      </c>
      <c r="B4665" s="9" t="s">
        <v>4681</v>
      </c>
      <c r="C4665" s="9">
        <v>38</v>
      </c>
      <c r="D4665" s="9" t="s">
        <v>5022</v>
      </c>
      <c r="E4665" s="9" t="s">
        <v>6396</v>
      </c>
      <c r="F4665" s="9">
        <v>1</v>
      </c>
      <c r="G4665" s="9">
        <v>10036</v>
      </c>
      <c r="H4665" s="9" t="s">
        <v>6396</v>
      </c>
      <c r="I4665" s="9" t="s">
        <v>7455</v>
      </c>
      <c r="J4665" s="9">
        <v>132</v>
      </c>
      <c r="K4665" s="9" t="s">
        <v>7506</v>
      </c>
      <c r="L4665" s="9" t="s">
        <v>7508</v>
      </c>
      <c r="M4665" s="9">
        <v>684.66</v>
      </c>
      <c r="N4665" s="9"/>
      <c r="O4665" s="9">
        <v>3</v>
      </c>
      <c r="P4665" s="9">
        <v>0.05</v>
      </c>
      <c r="Q4665" s="9">
        <v>456</v>
      </c>
      <c r="R4665" s="9">
        <v>4</v>
      </c>
    </row>
    <row r="4666" spans="1:18" x14ac:dyDescent="0.3">
      <c r="A4666" s="9">
        <v>2262</v>
      </c>
      <c r="B4666" s="9" t="s">
        <v>4682</v>
      </c>
      <c r="C4666" s="9">
        <v>66</v>
      </c>
      <c r="D4666" s="9" t="s">
        <v>5018</v>
      </c>
      <c r="E4666" s="9" t="s">
        <v>6822</v>
      </c>
      <c r="F4666" s="9">
        <v>1</v>
      </c>
      <c r="G4666" s="9">
        <v>13011</v>
      </c>
      <c r="H4666" s="9" t="s">
        <v>6822</v>
      </c>
      <c r="I4666" s="9" t="s">
        <v>7457</v>
      </c>
      <c r="J4666" s="9">
        <v>104</v>
      </c>
      <c r="K4666" s="9" t="s">
        <v>7499</v>
      </c>
      <c r="L4666" s="9" t="s">
        <v>7507</v>
      </c>
      <c r="M4666" s="9">
        <v>946.34</v>
      </c>
      <c r="N4666" s="9">
        <v>466.04</v>
      </c>
      <c r="O4666" s="9">
        <v>1</v>
      </c>
      <c r="P4666" s="9"/>
      <c r="Q4666" s="9">
        <v>892</v>
      </c>
      <c r="R4666" s="9">
        <v>5</v>
      </c>
    </row>
    <row r="4667" spans="1:18" x14ac:dyDescent="0.3">
      <c r="A4667" s="9">
        <v>1652</v>
      </c>
      <c r="B4667" s="9" t="s">
        <v>4683</v>
      </c>
      <c r="C4667" s="9">
        <v>46</v>
      </c>
      <c r="D4667" s="9" t="s">
        <v>5018</v>
      </c>
      <c r="E4667" s="9" t="s">
        <v>7379</v>
      </c>
      <c r="F4667" s="9">
        <v>1</v>
      </c>
      <c r="G4667" s="9">
        <v>10844</v>
      </c>
      <c r="H4667" s="9" t="s">
        <v>7379</v>
      </c>
      <c r="I4667" s="9" t="s">
        <v>7455</v>
      </c>
      <c r="J4667" s="9">
        <v>102</v>
      </c>
      <c r="K4667" s="9" t="s">
        <v>7494</v>
      </c>
      <c r="L4667" s="9" t="s">
        <v>7508</v>
      </c>
      <c r="M4667" s="9">
        <v>176.98</v>
      </c>
      <c r="N4667" s="9">
        <v>106.32</v>
      </c>
      <c r="O4667" s="9">
        <v>4</v>
      </c>
      <c r="P4667" s="9">
        <v>0.1</v>
      </c>
      <c r="Q4667" s="9">
        <v>1057</v>
      </c>
      <c r="R4667" s="9">
        <v>3</v>
      </c>
    </row>
    <row r="4668" spans="1:18" x14ac:dyDescent="0.3">
      <c r="A4668" s="9">
        <v>1671</v>
      </c>
      <c r="B4668" s="9" t="s">
        <v>4684</v>
      </c>
      <c r="C4668" s="9">
        <v>48</v>
      </c>
      <c r="D4668" s="9" t="s">
        <v>5019</v>
      </c>
      <c r="E4668" s="9" t="s">
        <v>6868</v>
      </c>
      <c r="F4668" s="9">
        <v>0</v>
      </c>
      <c r="G4668" s="9">
        <v>11681</v>
      </c>
      <c r="H4668" s="9" t="s">
        <v>6868</v>
      </c>
      <c r="I4668" s="9" t="s">
        <v>7456</v>
      </c>
      <c r="J4668" s="9">
        <v>133</v>
      </c>
      <c r="K4668" s="9" t="s">
        <v>7498</v>
      </c>
      <c r="L4668" s="9" t="s">
        <v>7510</v>
      </c>
      <c r="M4668" s="9">
        <v>768.19</v>
      </c>
      <c r="N4668" s="9">
        <v>441.19</v>
      </c>
      <c r="O4668" s="9">
        <v>4</v>
      </c>
      <c r="P4668" s="9"/>
      <c r="Q4668" s="9">
        <v>716</v>
      </c>
      <c r="R4668" s="9">
        <v>8</v>
      </c>
    </row>
    <row r="4669" spans="1:18" x14ac:dyDescent="0.3">
      <c r="A4669" s="9">
        <v>2395</v>
      </c>
      <c r="B4669" s="9" t="s">
        <v>4685</v>
      </c>
      <c r="C4669" s="9">
        <v>47</v>
      </c>
      <c r="D4669" s="9" t="s">
        <v>5021</v>
      </c>
      <c r="E4669" s="9" t="s">
        <v>5595</v>
      </c>
      <c r="F4669" s="9">
        <v>0</v>
      </c>
      <c r="G4669" s="9">
        <v>13197</v>
      </c>
      <c r="H4669" s="9" t="s">
        <v>5595</v>
      </c>
      <c r="I4669" s="9" t="s">
        <v>7455</v>
      </c>
      <c r="J4669" s="9">
        <v>121</v>
      </c>
      <c r="K4669" s="9" t="s">
        <v>7495</v>
      </c>
      <c r="L4669" s="9" t="s">
        <v>7510</v>
      </c>
      <c r="M4669" s="9">
        <v>1399.71</v>
      </c>
      <c r="N4669" s="9">
        <v>744.2</v>
      </c>
      <c r="O4669" s="9">
        <v>5</v>
      </c>
      <c r="P4669" s="9">
        <v>0.2</v>
      </c>
      <c r="Q4669" s="9">
        <v>749</v>
      </c>
      <c r="R4669" s="9">
        <v>2</v>
      </c>
    </row>
    <row r="4670" spans="1:18" x14ac:dyDescent="0.3">
      <c r="A4670" s="9">
        <v>1494</v>
      </c>
      <c r="B4670" s="9" t="s">
        <v>4686</v>
      </c>
      <c r="C4670" s="9">
        <v>49</v>
      </c>
      <c r="D4670" s="9" t="s">
        <v>5020</v>
      </c>
      <c r="E4670" s="9" t="s">
        <v>7008</v>
      </c>
      <c r="F4670" s="9">
        <v>0</v>
      </c>
      <c r="G4670" s="9">
        <v>12844</v>
      </c>
      <c r="H4670" s="9" t="s">
        <v>7008</v>
      </c>
      <c r="I4670" s="9" t="s">
        <v>7455</v>
      </c>
      <c r="J4670" s="9">
        <v>101</v>
      </c>
      <c r="K4670" s="9" t="s">
        <v>7478</v>
      </c>
      <c r="L4670" s="9" t="s">
        <v>7507</v>
      </c>
      <c r="M4670" s="9">
        <v>1350.07</v>
      </c>
      <c r="N4670" s="9">
        <v>903.43</v>
      </c>
      <c r="O4670" s="9">
        <v>2</v>
      </c>
      <c r="P4670" s="9">
        <v>0.05</v>
      </c>
      <c r="Q4670" s="9">
        <v>511</v>
      </c>
      <c r="R4670" s="9">
        <v>3</v>
      </c>
    </row>
    <row r="4671" spans="1:18" x14ac:dyDescent="0.3">
      <c r="A4671" s="9">
        <v>2068</v>
      </c>
      <c r="B4671" s="9" t="s">
        <v>4687</v>
      </c>
      <c r="C4671" s="9">
        <v>19</v>
      </c>
      <c r="D4671" s="9" t="s">
        <v>5023</v>
      </c>
      <c r="E4671" s="9" t="s">
        <v>5597</v>
      </c>
      <c r="F4671" s="9">
        <v>1</v>
      </c>
      <c r="G4671" s="9">
        <v>11643</v>
      </c>
      <c r="H4671" s="9" t="s">
        <v>5597</v>
      </c>
      <c r="I4671" s="9" t="s">
        <v>7455</v>
      </c>
      <c r="J4671" s="9">
        <v>144</v>
      </c>
      <c r="K4671" s="9" t="s">
        <v>7462</v>
      </c>
      <c r="L4671" s="9" t="s">
        <v>7511</v>
      </c>
      <c r="M4671" s="9">
        <v>539.20000000000005</v>
      </c>
      <c r="N4671" s="9">
        <v>327.63</v>
      </c>
      <c r="O4671" s="9">
        <v>1</v>
      </c>
      <c r="P4671" s="9"/>
      <c r="Q4671" s="9">
        <v>893</v>
      </c>
      <c r="R4671" s="9">
        <v>2</v>
      </c>
    </row>
    <row r="4672" spans="1:18" x14ac:dyDescent="0.3">
      <c r="A4672" s="9">
        <v>2424</v>
      </c>
      <c r="B4672" s="9" t="s">
        <v>4688</v>
      </c>
      <c r="C4672" s="9">
        <v>70</v>
      </c>
      <c r="D4672" s="9" t="s">
        <v>5018</v>
      </c>
      <c r="E4672" s="9" t="s">
        <v>6695</v>
      </c>
      <c r="F4672" s="9">
        <v>0</v>
      </c>
      <c r="G4672" s="9">
        <v>12333</v>
      </c>
      <c r="H4672" s="9" t="s">
        <v>6695</v>
      </c>
      <c r="I4672" s="9" t="s">
        <v>7456</v>
      </c>
      <c r="J4672" s="9">
        <v>111</v>
      </c>
      <c r="K4672" s="9" t="s">
        <v>7476</v>
      </c>
      <c r="L4672" s="9" t="s">
        <v>7508</v>
      </c>
      <c r="M4672" s="9">
        <v>820.48</v>
      </c>
      <c r="N4672" s="9">
        <v>416.95</v>
      </c>
      <c r="O4672" s="9">
        <v>1</v>
      </c>
      <c r="P4672" s="9"/>
      <c r="Q4672" s="9">
        <v>575</v>
      </c>
      <c r="R4672" s="9">
        <v>6</v>
      </c>
    </row>
    <row r="4673" spans="1:18" x14ac:dyDescent="0.3">
      <c r="A4673" s="9">
        <v>2270</v>
      </c>
      <c r="B4673" s="9" t="s">
        <v>4689</v>
      </c>
      <c r="C4673" s="9">
        <v>26</v>
      </c>
      <c r="D4673" s="9" t="s">
        <v>5020</v>
      </c>
      <c r="E4673" s="9" t="s">
        <v>6546</v>
      </c>
      <c r="F4673" s="9">
        <v>1</v>
      </c>
      <c r="G4673" s="9">
        <v>11263</v>
      </c>
      <c r="H4673" s="9" t="s">
        <v>6546</v>
      </c>
      <c r="I4673" s="9" t="s">
        <v>7457</v>
      </c>
      <c r="J4673" s="9">
        <v>101</v>
      </c>
      <c r="K4673" s="9" t="s">
        <v>7478</v>
      </c>
      <c r="L4673" s="9" t="s">
        <v>7510</v>
      </c>
      <c r="M4673" s="9">
        <v>1061.21</v>
      </c>
      <c r="N4673" s="9">
        <v>680.53</v>
      </c>
      <c r="O4673" s="9">
        <v>5</v>
      </c>
      <c r="P4673" s="9">
        <v>0.2</v>
      </c>
      <c r="Q4673" s="9">
        <v>742</v>
      </c>
      <c r="R4673" s="9">
        <v>3</v>
      </c>
    </row>
    <row r="4674" spans="1:18" x14ac:dyDescent="0.3">
      <c r="A4674" s="9">
        <v>1596</v>
      </c>
      <c r="B4674" s="9" t="s">
        <v>4690</v>
      </c>
      <c r="C4674" s="9">
        <v>39</v>
      </c>
      <c r="D4674" s="9" t="s">
        <v>5020</v>
      </c>
      <c r="E4674" s="9" t="s">
        <v>6785</v>
      </c>
      <c r="F4674" s="9">
        <v>1</v>
      </c>
      <c r="G4674" s="9">
        <v>12934</v>
      </c>
      <c r="H4674" s="9" t="s">
        <v>6785</v>
      </c>
      <c r="I4674" s="9" t="s">
        <v>7456</v>
      </c>
      <c r="J4674" s="9">
        <v>146</v>
      </c>
      <c r="K4674" s="9" t="s">
        <v>7505</v>
      </c>
      <c r="L4674" s="9" t="s">
        <v>7508</v>
      </c>
      <c r="M4674" s="9">
        <v>543.01</v>
      </c>
      <c r="N4674" s="9">
        <v>337.44</v>
      </c>
      <c r="O4674" s="9">
        <v>5</v>
      </c>
      <c r="P4674" s="9"/>
      <c r="Q4674" s="9">
        <v>384</v>
      </c>
      <c r="R4674" s="9">
        <v>1</v>
      </c>
    </row>
    <row r="4675" spans="1:18" x14ac:dyDescent="0.3">
      <c r="A4675" s="9">
        <v>1449</v>
      </c>
      <c r="B4675" s="9" t="s">
        <v>4691</v>
      </c>
      <c r="C4675" s="9">
        <v>62</v>
      </c>
      <c r="D4675" s="9" t="s">
        <v>5021</v>
      </c>
      <c r="E4675" s="9" t="s">
        <v>5565</v>
      </c>
      <c r="F4675" s="9">
        <v>0</v>
      </c>
      <c r="G4675" s="9">
        <v>13685</v>
      </c>
      <c r="H4675" s="9" t="s">
        <v>5565</v>
      </c>
      <c r="I4675" s="9" t="s">
        <v>7456</v>
      </c>
      <c r="J4675" s="9">
        <v>111</v>
      </c>
      <c r="K4675" s="9" t="s">
        <v>7476</v>
      </c>
      <c r="L4675" s="9" t="s">
        <v>7507</v>
      </c>
      <c r="M4675" s="9">
        <v>144.07</v>
      </c>
      <c r="N4675" s="9">
        <v>91.85</v>
      </c>
      <c r="O4675" s="9">
        <v>4</v>
      </c>
      <c r="P4675" s="9"/>
      <c r="Q4675" s="9">
        <v>644</v>
      </c>
      <c r="R4675" s="9">
        <v>5</v>
      </c>
    </row>
    <row r="4676" spans="1:18" x14ac:dyDescent="0.3">
      <c r="A4676" s="9">
        <v>1484</v>
      </c>
      <c r="B4676" s="9" t="s">
        <v>4692</v>
      </c>
      <c r="C4676" s="9">
        <v>69</v>
      </c>
      <c r="D4676" s="9" t="s">
        <v>5020</v>
      </c>
      <c r="E4676" s="9" t="s">
        <v>5833</v>
      </c>
      <c r="F4676" s="9">
        <v>0</v>
      </c>
      <c r="G4676" s="9">
        <v>12267</v>
      </c>
      <c r="H4676" s="9" t="s">
        <v>5833</v>
      </c>
      <c r="I4676" s="9" t="s">
        <v>7455</v>
      </c>
      <c r="J4676" s="9">
        <v>107</v>
      </c>
      <c r="K4676" s="9" t="s">
        <v>7485</v>
      </c>
      <c r="L4676" s="9" t="s">
        <v>7507</v>
      </c>
      <c r="M4676" s="9">
        <v>782.89</v>
      </c>
      <c r="N4676" s="9">
        <v>463.7</v>
      </c>
      <c r="O4676" s="9">
        <v>5</v>
      </c>
      <c r="P4676" s="9">
        <v>0.05</v>
      </c>
      <c r="Q4676" s="9">
        <v>440</v>
      </c>
      <c r="R4676" s="9">
        <v>8</v>
      </c>
    </row>
    <row r="4677" spans="1:18" x14ac:dyDescent="0.3">
      <c r="A4677" s="9">
        <v>1645</v>
      </c>
      <c r="B4677" s="9" t="s">
        <v>4693</v>
      </c>
      <c r="C4677" s="9">
        <v>52</v>
      </c>
      <c r="D4677" s="9" t="s">
        <v>5018</v>
      </c>
      <c r="E4677" s="9" t="s">
        <v>7380</v>
      </c>
      <c r="F4677" s="9">
        <v>0</v>
      </c>
      <c r="G4677" s="9">
        <v>12043</v>
      </c>
      <c r="H4677" s="9" t="s">
        <v>7380</v>
      </c>
      <c r="I4677" s="9" t="s">
        <v>7455</v>
      </c>
      <c r="J4677" s="9">
        <v>102</v>
      </c>
      <c r="K4677" s="9" t="s">
        <v>7494</v>
      </c>
      <c r="L4677" s="9" t="s">
        <v>7509</v>
      </c>
      <c r="M4677" s="9">
        <v>922.37</v>
      </c>
      <c r="N4677" s="9">
        <v>473.92</v>
      </c>
      <c r="O4677" s="9">
        <v>2</v>
      </c>
      <c r="P4677" s="9"/>
      <c r="Q4677" s="9">
        <v>344</v>
      </c>
      <c r="R4677" s="9">
        <v>7</v>
      </c>
    </row>
    <row r="4678" spans="1:18" x14ac:dyDescent="0.3">
      <c r="A4678" s="9">
        <v>1619</v>
      </c>
      <c r="B4678" s="9" t="s">
        <v>4694</v>
      </c>
      <c r="C4678" s="9">
        <v>32</v>
      </c>
      <c r="D4678" s="9" t="s">
        <v>5022</v>
      </c>
      <c r="E4678" s="9" t="s">
        <v>6173</v>
      </c>
      <c r="F4678" s="9">
        <v>0</v>
      </c>
      <c r="G4678" s="9">
        <v>13078</v>
      </c>
      <c r="H4678" s="9" t="s">
        <v>6173</v>
      </c>
      <c r="I4678" s="9" t="s">
        <v>7457</v>
      </c>
      <c r="J4678" s="9">
        <v>115</v>
      </c>
      <c r="K4678" s="9" t="s">
        <v>7481</v>
      </c>
      <c r="L4678" s="9" t="s">
        <v>7507</v>
      </c>
      <c r="M4678" s="9">
        <v>58.47</v>
      </c>
      <c r="N4678" s="9">
        <v>29.5</v>
      </c>
      <c r="O4678" s="9">
        <v>4</v>
      </c>
      <c r="P4678" s="9"/>
      <c r="Q4678" s="9">
        <v>478</v>
      </c>
      <c r="R4678" s="9">
        <v>7</v>
      </c>
    </row>
    <row r="4679" spans="1:18" x14ac:dyDescent="0.3">
      <c r="A4679" s="9">
        <v>2041</v>
      </c>
      <c r="B4679" s="9" t="s">
        <v>4695</v>
      </c>
      <c r="C4679" s="9">
        <v>41</v>
      </c>
      <c r="D4679" s="9" t="s">
        <v>5022</v>
      </c>
      <c r="E4679" s="9" t="s">
        <v>7381</v>
      </c>
      <c r="F4679" s="9">
        <v>1</v>
      </c>
      <c r="G4679" s="9">
        <v>10215</v>
      </c>
      <c r="H4679" s="9" t="s">
        <v>7381</v>
      </c>
      <c r="I4679" s="9" t="s">
        <v>7455</v>
      </c>
      <c r="J4679" s="9">
        <v>108</v>
      </c>
      <c r="K4679" s="9" t="s">
        <v>7496</v>
      </c>
      <c r="L4679" s="9" t="s">
        <v>7509</v>
      </c>
      <c r="M4679" s="9">
        <v>188.58</v>
      </c>
      <c r="N4679" s="9">
        <v>112.44</v>
      </c>
      <c r="O4679" s="9">
        <v>4</v>
      </c>
      <c r="P4679" s="9"/>
      <c r="Q4679" s="9">
        <v>793</v>
      </c>
      <c r="R4679" s="9">
        <v>1</v>
      </c>
    </row>
    <row r="4680" spans="1:18" x14ac:dyDescent="0.3">
      <c r="A4680" s="9">
        <v>1661</v>
      </c>
      <c r="B4680" s="9" t="s">
        <v>4696</v>
      </c>
      <c r="C4680" s="9">
        <v>42</v>
      </c>
      <c r="D4680" s="9" t="s">
        <v>5020</v>
      </c>
      <c r="E4680" s="9" t="s">
        <v>5721</v>
      </c>
      <c r="F4680" s="9">
        <v>0</v>
      </c>
      <c r="G4680" s="9">
        <v>10680</v>
      </c>
      <c r="H4680" s="9" t="s">
        <v>5721</v>
      </c>
      <c r="I4680" s="9" t="s">
        <v>7456</v>
      </c>
      <c r="J4680" s="9">
        <v>147</v>
      </c>
      <c r="K4680" s="9" t="s">
        <v>7474</v>
      </c>
      <c r="L4680" s="9" t="s">
        <v>7508</v>
      </c>
      <c r="M4680" s="9">
        <v>350.57</v>
      </c>
      <c r="N4680" s="9">
        <v>153.99</v>
      </c>
      <c r="O4680" s="9">
        <v>4</v>
      </c>
      <c r="P4680" s="9"/>
      <c r="Q4680" s="9">
        <v>356</v>
      </c>
      <c r="R4680" s="9">
        <v>10</v>
      </c>
    </row>
    <row r="4681" spans="1:18" x14ac:dyDescent="0.3">
      <c r="A4681" s="9">
        <v>1757</v>
      </c>
      <c r="B4681" s="9" t="s">
        <v>4697</v>
      </c>
      <c r="C4681" s="9">
        <v>43</v>
      </c>
      <c r="D4681" s="9" t="s">
        <v>5018</v>
      </c>
      <c r="E4681" s="9" t="s">
        <v>5095</v>
      </c>
      <c r="F4681" s="9">
        <v>1</v>
      </c>
      <c r="G4681" s="9">
        <v>13657</v>
      </c>
      <c r="H4681" s="9" t="s">
        <v>5095</v>
      </c>
      <c r="I4681" s="9" t="s">
        <v>7455</v>
      </c>
      <c r="J4681" s="9">
        <v>126</v>
      </c>
      <c r="K4681" s="9" t="s">
        <v>7469</v>
      </c>
      <c r="L4681" s="9" t="s">
        <v>7510</v>
      </c>
      <c r="M4681" s="9">
        <v>554.67999999999995</v>
      </c>
      <c r="N4681" s="9">
        <v>358.31</v>
      </c>
      <c r="O4681" s="9">
        <v>1</v>
      </c>
      <c r="P4681" s="9"/>
      <c r="Q4681" s="9">
        <v>526</v>
      </c>
      <c r="R4681" s="9">
        <v>4</v>
      </c>
    </row>
    <row r="4682" spans="1:18" x14ac:dyDescent="0.3">
      <c r="A4682" s="9">
        <v>1288</v>
      </c>
      <c r="B4682" s="9" t="s">
        <v>4698</v>
      </c>
      <c r="C4682" s="9">
        <v>21</v>
      </c>
      <c r="D4682" s="9" t="s">
        <v>5018</v>
      </c>
      <c r="E4682" s="9" t="s">
        <v>6160</v>
      </c>
      <c r="F4682" s="9">
        <v>0</v>
      </c>
      <c r="G4682" s="9">
        <v>12340</v>
      </c>
      <c r="H4682" s="9" t="s">
        <v>6160</v>
      </c>
      <c r="I4682" s="9" t="s">
        <v>7455</v>
      </c>
      <c r="J4682" s="9">
        <v>140</v>
      </c>
      <c r="K4682" s="9" t="s">
        <v>7468</v>
      </c>
      <c r="L4682" s="9" t="s">
        <v>7510</v>
      </c>
      <c r="M4682" s="9">
        <v>834.52</v>
      </c>
      <c r="N4682" s="9">
        <v>426.52</v>
      </c>
      <c r="O4682" s="9">
        <v>1</v>
      </c>
      <c r="P4682" s="9"/>
      <c r="Q4682" s="9">
        <v>593</v>
      </c>
      <c r="R4682" s="9">
        <v>6</v>
      </c>
    </row>
    <row r="4683" spans="1:18" x14ac:dyDescent="0.3">
      <c r="A4683" s="9">
        <v>2437</v>
      </c>
      <c r="B4683" s="9" t="s">
        <v>4699</v>
      </c>
      <c r="C4683" s="9">
        <v>58</v>
      </c>
      <c r="D4683" s="9" t="s">
        <v>5019</v>
      </c>
      <c r="E4683" s="9" t="s">
        <v>7382</v>
      </c>
      <c r="F4683" s="9">
        <v>0</v>
      </c>
      <c r="G4683" s="9">
        <v>13610</v>
      </c>
      <c r="H4683" s="9" t="s">
        <v>7382</v>
      </c>
      <c r="I4683" s="9" t="s">
        <v>7457</v>
      </c>
      <c r="J4683" s="9">
        <v>142</v>
      </c>
      <c r="K4683" s="9" t="s">
        <v>7500</v>
      </c>
      <c r="L4683" s="9" t="s">
        <v>7509</v>
      </c>
      <c r="M4683" s="9">
        <v>476.07</v>
      </c>
      <c r="N4683" s="9">
        <v>280.45999999999998</v>
      </c>
      <c r="O4683" s="9">
        <v>4</v>
      </c>
      <c r="P4683" s="9">
        <v>0.05</v>
      </c>
      <c r="Q4683" s="9">
        <v>432</v>
      </c>
      <c r="R4683" s="9">
        <v>5</v>
      </c>
    </row>
    <row r="4684" spans="1:18" x14ac:dyDescent="0.3">
      <c r="A4684" s="9">
        <v>1720</v>
      </c>
      <c r="B4684" s="9" t="s">
        <v>4700</v>
      </c>
      <c r="C4684" s="9">
        <v>42</v>
      </c>
      <c r="D4684" s="9" t="s">
        <v>5021</v>
      </c>
      <c r="E4684" s="9" t="s">
        <v>7383</v>
      </c>
      <c r="F4684" s="9">
        <v>0</v>
      </c>
      <c r="G4684" s="9">
        <v>11812</v>
      </c>
      <c r="H4684" s="9" t="s">
        <v>7383</v>
      </c>
      <c r="I4684" s="9" t="s">
        <v>7456</v>
      </c>
      <c r="J4684" s="9">
        <v>135</v>
      </c>
      <c r="K4684" s="9" t="s">
        <v>7458</v>
      </c>
      <c r="L4684" s="9" t="s">
        <v>7510</v>
      </c>
      <c r="M4684" s="9">
        <v>450.47</v>
      </c>
      <c r="N4684" s="9">
        <v>247.63</v>
      </c>
      <c r="O4684" s="9">
        <v>2</v>
      </c>
      <c r="P4684" s="9"/>
      <c r="Q4684" s="9">
        <v>579</v>
      </c>
      <c r="R4684" s="9">
        <v>4</v>
      </c>
    </row>
    <row r="4685" spans="1:18" x14ac:dyDescent="0.3">
      <c r="A4685" s="9">
        <v>1637</v>
      </c>
      <c r="B4685" s="9" t="s">
        <v>4701</v>
      </c>
      <c r="C4685" s="9">
        <v>29</v>
      </c>
      <c r="D4685" s="9" t="s">
        <v>5023</v>
      </c>
      <c r="E4685" s="9" t="s">
        <v>6537</v>
      </c>
      <c r="F4685" s="9">
        <v>1</v>
      </c>
      <c r="G4685" s="9">
        <v>11507</v>
      </c>
      <c r="H4685" s="9" t="s">
        <v>6537</v>
      </c>
      <c r="I4685" s="9" t="s">
        <v>7456</v>
      </c>
      <c r="J4685" s="9">
        <v>146</v>
      </c>
      <c r="K4685" s="9" t="s">
        <v>7505</v>
      </c>
      <c r="L4685" s="9" t="s">
        <v>7509</v>
      </c>
      <c r="M4685" s="9">
        <v>1310.56</v>
      </c>
      <c r="N4685" s="9">
        <v>728.41</v>
      </c>
      <c r="O4685" s="9">
        <v>3</v>
      </c>
      <c r="P4685" s="9"/>
      <c r="Q4685" s="9">
        <v>1063</v>
      </c>
      <c r="R4685" s="9">
        <v>3</v>
      </c>
    </row>
    <row r="4686" spans="1:18" x14ac:dyDescent="0.3">
      <c r="A4686" s="9">
        <v>1234</v>
      </c>
      <c r="B4686" s="9" t="s">
        <v>4702</v>
      </c>
      <c r="C4686" s="9">
        <v>32</v>
      </c>
      <c r="D4686" s="9" t="s">
        <v>5019</v>
      </c>
      <c r="E4686" s="9" t="s">
        <v>7249</v>
      </c>
      <c r="F4686" s="9">
        <v>1</v>
      </c>
      <c r="G4686" s="9">
        <v>12090</v>
      </c>
      <c r="H4686" s="9" t="s">
        <v>7249</v>
      </c>
      <c r="I4686" s="9" t="s">
        <v>7457</v>
      </c>
      <c r="J4686" s="9">
        <v>141</v>
      </c>
      <c r="K4686" s="9" t="s">
        <v>7490</v>
      </c>
      <c r="L4686" s="9" t="s">
        <v>7509</v>
      </c>
      <c r="M4686" s="9">
        <v>260.32</v>
      </c>
      <c r="N4686" s="9"/>
      <c r="O4686" s="9">
        <v>4</v>
      </c>
      <c r="P4686" s="9">
        <v>0.1</v>
      </c>
      <c r="Q4686" s="9">
        <v>1041</v>
      </c>
      <c r="R4686" s="9">
        <v>6</v>
      </c>
    </row>
    <row r="4687" spans="1:18" x14ac:dyDescent="0.3">
      <c r="A4687" s="9">
        <v>1415</v>
      </c>
      <c r="B4687" s="9" t="s">
        <v>4703</v>
      </c>
      <c r="C4687" s="9">
        <v>44</v>
      </c>
      <c r="D4687" s="9" t="s">
        <v>5023</v>
      </c>
      <c r="E4687" s="9" t="s">
        <v>6865</v>
      </c>
      <c r="F4687" s="9">
        <v>1</v>
      </c>
      <c r="G4687" s="9">
        <v>13378</v>
      </c>
      <c r="H4687" s="9" t="s">
        <v>6865</v>
      </c>
      <c r="I4687" s="9" t="s">
        <v>7456</v>
      </c>
      <c r="J4687" s="9">
        <v>141</v>
      </c>
      <c r="K4687" s="9" t="s">
        <v>7490</v>
      </c>
      <c r="L4687" s="9" t="s">
        <v>7508</v>
      </c>
      <c r="M4687" s="9">
        <v>768.42</v>
      </c>
      <c r="N4687" s="9">
        <v>451.83</v>
      </c>
      <c r="O4687" s="9">
        <v>5</v>
      </c>
      <c r="P4687" s="9"/>
      <c r="Q4687" s="9">
        <v>611</v>
      </c>
      <c r="R4687" s="9">
        <v>2</v>
      </c>
    </row>
    <row r="4688" spans="1:18" x14ac:dyDescent="0.3">
      <c r="A4688" s="9">
        <v>1937</v>
      </c>
      <c r="B4688" s="9" t="s">
        <v>4704</v>
      </c>
      <c r="C4688" s="9">
        <v>18</v>
      </c>
      <c r="D4688" s="9" t="s">
        <v>5018</v>
      </c>
      <c r="E4688" s="9" t="s">
        <v>6417</v>
      </c>
      <c r="F4688" s="9">
        <v>0</v>
      </c>
      <c r="G4688" s="9">
        <v>11116</v>
      </c>
      <c r="H4688" s="9" t="s">
        <v>6417</v>
      </c>
      <c r="I4688" s="9" t="s">
        <v>7456</v>
      </c>
      <c r="J4688" s="9">
        <v>121</v>
      </c>
      <c r="K4688" s="9" t="s">
        <v>7495</v>
      </c>
      <c r="L4688" s="9" t="s">
        <v>7508</v>
      </c>
      <c r="M4688" s="9">
        <v>1431.6</v>
      </c>
      <c r="N4688" s="9">
        <v>680.14</v>
      </c>
      <c r="O4688" s="9">
        <v>3</v>
      </c>
      <c r="P4688" s="9"/>
      <c r="Q4688" s="9">
        <v>362</v>
      </c>
      <c r="R4688" s="9">
        <v>3</v>
      </c>
    </row>
    <row r="4689" spans="1:18" x14ac:dyDescent="0.3">
      <c r="A4689" s="9">
        <v>1498</v>
      </c>
      <c r="B4689" s="9" t="s">
        <v>4705</v>
      </c>
      <c r="C4689" s="9">
        <v>53</v>
      </c>
      <c r="D4689" s="9" t="s">
        <v>5022</v>
      </c>
      <c r="E4689" s="9" t="s">
        <v>7384</v>
      </c>
      <c r="F4689" s="9">
        <v>0</v>
      </c>
      <c r="G4689" s="9">
        <v>13654</v>
      </c>
      <c r="H4689" s="9" t="s">
        <v>7384</v>
      </c>
      <c r="I4689" s="9" t="s">
        <v>7455</v>
      </c>
      <c r="J4689" s="9">
        <v>138</v>
      </c>
      <c r="K4689" s="9" t="s">
        <v>7464</v>
      </c>
      <c r="L4689" s="9" t="s">
        <v>7507</v>
      </c>
      <c r="M4689" s="9">
        <v>956.27</v>
      </c>
      <c r="N4689" s="9">
        <v>403.8</v>
      </c>
      <c r="O4689" s="9">
        <v>1</v>
      </c>
      <c r="P4689" s="9">
        <v>0.1</v>
      </c>
      <c r="Q4689" s="9">
        <v>914</v>
      </c>
      <c r="R4689" s="9">
        <v>6</v>
      </c>
    </row>
    <row r="4690" spans="1:18" x14ac:dyDescent="0.3">
      <c r="A4690" s="9">
        <v>1973</v>
      </c>
      <c r="B4690" s="9" t="s">
        <v>4706</v>
      </c>
      <c r="C4690" s="9">
        <v>43</v>
      </c>
      <c r="D4690" s="9" t="s">
        <v>5019</v>
      </c>
      <c r="E4690" s="9" t="s">
        <v>7068</v>
      </c>
      <c r="F4690" s="9">
        <v>0</v>
      </c>
      <c r="G4690" s="9">
        <v>11292</v>
      </c>
      <c r="H4690" s="9" t="s">
        <v>7068</v>
      </c>
      <c r="I4690" s="9" t="s">
        <v>7457</v>
      </c>
      <c r="J4690" s="9">
        <v>108</v>
      </c>
      <c r="K4690" s="9" t="s">
        <v>7496</v>
      </c>
      <c r="L4690" s="9" t="s">
        <v>7509</v>
      </c>
      <c r="M4690" s="9">
        <v>1089.95</v>
      </c>
      <c r="N4690" s="9">
        <v>710.72</v>
      </c>
      <c r="O4690" s="9">
        <v>1</v>
      </c>
      <c r="P4690" s="9"/>
      <c r="Q4690" s="9">
        <v>548</v>
      </c>
      <c r="R4690" s="9">
        <v>6</v>
      </c>
    </row>
    <row r="4691" spans="1:18" x14ac:dyDescent="0.3">
      <c r="A4691" s="9">
        <v>1633</v>
      </c>
      <c r="B4691" s="9" t="s">
        <v>4707</v>
      </c>
      <c r="C4691" s="9">
        <v>63</v>
      </c>
      <c r="D4691" s="9" t="s">
        <v>5020</v>
      </c>
      <c r="E4691" s="9" t="s">
        <v>6287</v>
      </c>
      <c r="F4691" s="9">
        <v>0</v>
      </c>
      <c r="G4691" s="9">
        <v>11644</v>
      </c>
      <c r="H4691" s="9" t="s">
        <v>6287</v>
      </c>
      <c r="I4691" s="9" t="s">
        <v>7457</v>
      </c>
      <c r="J4691" s="9">
        <v>143</v>
      </c>
      <c r="K4691" s="9" t="s">
        <v>7475</v>
      </c>
      <c r="L4691" s="9" t="s">
        <v>7508</v>
      </c>
      <c r="M4691" s="9">
        <v>675.29</v>
      </c>
      <c r="N4691" s="9">
        <v>449.38</v>
      </c>
      <c r="O4691" s="9">
        <v>3</v>
      </c>
      <c r="P4691" s="9"/>
      <c r="Q4691" s="9">
        <v>538</v>
      </c>
      <c r="R4691" s="9">
        <v>6</v>
      </c>
    </row>
    <row r="4692" spans="1:18" x14ac:dyDescent="0.3">
      <c r="A4692" s="9">
        <v>2019</v>
      </c>
      <c r="B4692" s="9" t="s">
        <v>4708</v>
      </c>
      <c r="C4692" s="9">
        <v>41</v>
      </c>
      <c r="D4692" s="9" t="s">
        <v>5020</v>
      </c>
      <c r="E4692" s="9" t="s">
        <v>7210</v>
      </c>
      <c r="F4692" s="9">
        <v>1</v>
      </c>
      <c r="G4692" s="9">
        <v>12740</v>
      </c>
      <c r="H4692" s="9" t="s">
        <v>7210</v>
      </c>
      <c r="I4692" s="9" t="s">
        <v>7455</v>
      </c>
      <c r="J4692" s="9">
        <v>132</v>
      </c>
      <c r="K4692" s="9" t="s">
        <v>7506</v>
      </c>
      <c r="L4692" s="9" t="s">
        <v>7509</v>
      </c>
      <c r="M4692" s="9">
        <v>78.900000000000006</v>
      </c>
      <c r="N4692" s="9">
        <v>35.450000000000003</v>
      </c>
      <c r="O4692" s="9">
        <v>5</v>
      </c>
      <c r="P4692" s="9"/>
      <c r="Q4692" s="9">
        <v>355</v>
      </c>
      <c r="R4692" s="9">
        <v>5</v>
      </c>
    </row>
    <row r="4693" spans="1:18" x14ac:dyDescent="0.3">
      <c r="A4693" s="9">
        <v>1114</v>
      </c>
      <c r="B4693" s="9" t="s">
        <v>4709</v>
      </c>
      <c r="C4693" s="9">
        <v>23</v>
      </c>
      <c r="D4693" s="9" t="s">
        <v>5023</v>
      </c>
      <c r="E4693" s="9" t="s">
        <v>5433</v>
      </c>
      <c r="F4693" s="9">
        <v>0</v>
      </c>
      <c r="G4693" s="9">
        <v>11238</v>
      </c>
      <c r="H4693" s="9" t="s">
        <v>5433</v>
      </c>
      <c r="I4693" s="9" t="s">
        <v>7457</v>
      </c>
      <c r="J4693" s="9">
        <v>108</v>
      </c>
      <c r="K4693" s="9" t="s">
        <v>7496</v>
      </c>
      <c r="L4693" s="9" t="s">
        <v>7509</v>
      </c>
      <c r="M4693" s="9">
        <v>986.89</v>
      </c>
      <c r="N4693" s="9">
        <v>486.38</v>
      </c>
      <c r="O4693" s="9">
        <v>1</v>
      </c>
      <c r="P4693" s="9"/>
      <c r="Q4693" s="9">
        <v>467</v>
      </c>
      <c r="R4693" s="9">
        <v>3</v>
      </c>
    </row>
    <row r="4694" spans="1:18" x14ac:dyDescent="0.3">
      <c r="A4694" s="9">
        <v>1931</v>
      </c>
      <c r="B4694" s="9" t="s">
        <v>4710</v>
      </c>
      <c r="C4694" s="9">
        <v>22</v>
      </c>
      <c r="D4694" s="9" t="s">
        <v>5018</v>
      </c>
      <c r="E4694" s="9" t="s">
        <v>7385</v>
      </c>
      <c r="F4694" s="9">
        <v>0</v>
      </c>
      <c r="G4694" s="9">
        <v>10958</v>
      </c>
      <c r="H4694" s="9" t="s">
        <v>7385</v>
      </c>
      <c r="I4694" s="9" t="s">
        <v>7457</v>
      </c>
      <c r="J4694" s="9">
        <v>144</v>
      </c>
      <c r="K4694" s="9" t="s">
        <v>7462</v>
      </c>
      <c r="L4694" s="9" t="s">
        <v>7509</v>
      </c>
      <c r="M4694" s="9">
        <v>966.29</v>
      </c>
      <c r="N4694" s="9">
        <v>468.36</v>
      </c>
      <c r="O4694" s="9">
        <v>1</v>
      </c>
      <c r="P4694" s="9">
        <v>0.1</v>
      </c>
      <c r="Q4694" s="9">
        <v>672</v>
      </c>
      <c r="R4694" s="9">
        <v>3</v>
      </c>
    </row>
    <row r="4695" spans="1:18" x14ac:dyDescent="0.3">
      <c r="A4695" s="9">
        <v>1673</v>
      </c>
      <c r="B4695" s="9" t="s">
        <v>4711</v>
      </c>
      <c r="C4695" s="9">
        <v>34</v>
      </c>
      <c r="D4695" s="9" t="s">
        <v>5022</v>
      </c>
      <c r="E4695" s="9" t="s">
        <v>6878</v>
      </c>
      <c r="F4695" s="9">
        <v>0</v>
      </c>
      <c r="G4695" s="9">
        <v>12161</v>
      </c>
      <c r="H4695" s="9" t="s">
        <v>6878</v>
      </c>
      <c r="I4695" s="9" t="s">
        <v>7455</v>
      </c>
      <c r="J4695" s="9">
        <v>110</v>
      </c>
      <c r="K4695" s="9" t="s">
        <v>7493</v>
      </c>
      <c r="L4695" s="9" t="s">
        <v>7508</v>
      </c>
      <c r="M4695" s="9">
        <v>210.12</v>
      </c>
      <c r="N4695" s="9">
        <v>143.13999999999999</v>
      </c>
      <c r="O4695" s="9">
        <v>4</v>
      </c>
      <c r="P4695" s="9"/>
      <c r="Q4695" s="9">
        <v>626</v>
      </c>
      <c r="R4695" s="9">
        <v>4</v>
      </c>
    </row>
    <row r="4696" spans="1:18" x14ac:dyDescent="0.3">
      <c r="A4696" s="9">
        <v>2257</v>
      </c>
      <c r="B4696" s="9" t="s">
        <v>4712</v>
      </c>
      <c r="C4696" s="9">
        <v>35</v>
      </c>
      <c r="D4696" s="9" t="s">
        <v>5023</v>
      </c>
      <c r="E4696" s="9" t="s">
        <v>5113</v>
      </c>
      <c r="F4696" s="9">
        <v>1</v>
      </c>
      <c r="G4696" s="9">
        <v>13256</v>
      </c>
      <c r="H4696" s="9" t="s">
        <v>5113</v>
      </c>
      <c r="I4696" s="9" t="s">
        <v>7455</v>
      </c>
      <c r="J4696" s="9">
        <v>123</v>
      </c>
      <c r="K4696" s="9" t="s">
        <v>7502</v>
      </c>
      <c r="L4696" s="9" t="s">
        <v>7509</v>
      </c>
      <c r="M4696" s="9">
        <v>720.13</v>
      </c>
      <c r="N4696" s="9">
        <v>332.29</v>
      </c>
      <c r="O4696" s="9">
        <v>2</v>
      </c>
      <c r="P4696" s="9"/>
      <c r="Q4696" s="9">
        <v>625</v>
      </c>
      <c r="R4696" s="9">
        <v>3</v>
      </c>
    </row>
    <row r="4697" spans="1:18" x14ac:dyDescent="0.3">
      <c r="A4697" s="9">
        <v>2034</v>
      </c>
      <c r="B4697" s="9" t="s">
        <v>4713</v>
      </c>
      <c r="C4697" s="9">
        <v>31</v>
      </c>
      <c r="D4697" s="9" t="s">
        <v>5022</v>
      </c>
      <c r="E4697" s="9" t="s">
        <v>7386</v>
      </c>
      <c r="F4697" s="9">
        <v>1</v>
      </c>
      <c r="G4697" s="9">
        <v>12968</v>
      </c>
      <c r="H4697" s="9" t="s">
        <v>7386</v>
      </c>
      <c r="I4697" s="9" t="s">
        <v>7456</v>
      </c>
      <c r="J4697" s="9">
        <v>104</v>
      </c>
      <c r="K4697" s="9" t="s">
        <v>7499</v>
      </c>
      <c r="L4697" s="9" t="s">
        <v>7509</v>
      </c>
      <c r="M4697" s="9">
        <v>1377.23</v>
      </c>
      <c r="N4697" s="9">
        <v>619.70000000000005</v>
      </c>
      <c r="O4697" s="9">
        <v>5</v>
      </c>
      <c r="P4697" s="9">
        <v>0.1</v>
      </c>
      <c r="Q4697" s="9">
        <v>1298</v>
      </c>
      <c r="R4697" s="9">
        <v>1</v>
      </c>
    </row>
    <row r="4698" spans="1:18" x14ac:dyDescent="0.3">
      <c r="A4698" s="9">
        <v>1205</v>
      </c>
      <c r="B4698" s="9" t="s">
        <v>4714</v>
      </c>
      <c r="C4698" s="9">
        <v>41</v>
      </c>
      <c r="D4698" s="9" t="s">
        <v>5021</v>
      </c>
      <c r="E4698" s="9" t="s">
        <v>6685</v>
      </c>
      <c r="F4698" s="9">
        <v>0</v>
      </c>
      <c r="G4698" s="9">
        <v>11148</v>
      </c>
      <c r="H4698" s="9" t="s">
        <v>6685</v>
      </c>
      <c r="I4698" s="9" t="s">
        <v>7456</v>
      </c>
      <c r="J4698" s="9">
        <v>148</v>
      </c>
      <c r="K4698" s="9" t="s">
        <v>7491</v>
      </c>
      <c r="L4698" s="9" t="s">
        <v>7507</v>
      </c>
      <c r="M4698" s="9">
        <v>347.37</v>
      </c>
      <c r="N4698" s="9">
        <v>157.9</v>
      </c>
      <c r="O4698" s="9">
        <v>4</v>
      </c>
      <c r="P4698" s="9"/>
      <c r="Q4698" s="9">
        <v>417</v>
      </c>
      <c r="R4698" s="9">
        <v>5</v>
      </c>
    </row>
    <row r="4699" spans="1:18" x14ac:dyDescent="0.3">
      <c r="A4699" s="9">
        <v>1246</v>
      </c>
      <c r="B4699" s="9" t="s">
        <v>4715</v>
      </c>
      <c r="C4699" s="9">
        <v>31</v>
      </c>
      <c r="D4699" s="9" t="s">
        <v>5022</v>
      </c>
      <c r="E4699" s="9" t="s">
        <v>6066</v>
      </c>
      <c r="F4699" s="9">
        <v>1</v>
      </c>
      <c r="G4699" s="9">
        <v>13176</v>
      </c>
      <c r="H4699" s="9" t="s">
        <v>6066</v>
      </c>
      <c r="I4699" s="9" t="s">
        <v>7455</v>
      </c>
      <c r="J4699" s="9">
        <v>138</v>
      </c>
      <c r="K4699" s="9" t="s">
        <v>7464</v>
      </c>
      <c r="L4699" s="9" t="s">
        <v>7509</v>
      </c>
      <c r="M4699" s="9">
        <v>718.59</v>
      </c>
      <c r="N4699" s="9">
        <v>444.78</v>
      </c>
      <c r="O4699" s="9">
        <v>2</v>
      </c>
      <c r="P4699" s="9"/>
      <c r="Q4699" s="9">
        <v>497</v>
      </c>
      <c r="R4699" s="9">
        <v>4</v>
      </c>
    </row>
    <row r="4700" spans="1:18" x14ac:dyDescent="0.3">
      <c r="A4700" s="9">
        <v>1757</v>
      </c>
      <c r="B4700" s="9" t="s">
        <v>4716</v>
      </c>
      <c r="C4700" s="9">
        <v>43</v>
      </c>
      <c r="D4700" s="9" t="s">
        <v>5020</v>
      </c>
      <c r="E4700" s="9" t="s">
        <v>5389</v>
      </c>
      <c r="F4700" s="9">
        <v>1</v>
      </c>
      <c r="G4700" s="9">
        <v>12284</v>
      </c>
      <c r="H4700" s="9" t="s">
        <v>5389</v>
      </c>
      <c r="I4700" s="9" t="s">
        <v>7457</v>
      </c>
      <c r="J4700" s="9">
        <v>130</v>
      </c>
      <c r="K4700" s="9" t="s">
        <v>7487</v>
      </c>
      <c r="L4700" s="9" t="s">
        <v>7507</v>
      </c>
      <c r="M4700" s="9">
        <v>718.6</v>
      </c>
      <c r="N4700" s="9">
        <v>478.88</v>
      </c>
      <c r="O4700" s="9">
        <v>1</v>
      </c>
      <c r="P4700" s="9"/>
      <c r="Q4700" s="9">
        <v>526</v>
      </c>
      <c r="R4700" s="9">
        <v>4</v>
      </c>
    </row>
    <row r="4701" spans="1:18" x14ac:dyDescent="0.3">
      <c r="A4701" s="9">
        <v>2150</v>
      </c>
      <c r="B4701" s="9" t="s">
        <v>4717</v>
      </c>
      <c r="C4701" s="9">
        <v>32</v>
      </c>
      <c r="D4701" s="9" t="s">
        <v>5019</v>
      </c>
      <c r="E4701" s="9" t="s">
        <v>5491</v>
      </c>
      <c r="F4701" s="9">
        <v>0</v>
      </c>
      <c r="G4701" s="9">
        <v>12700</v>
      </c>
      <c r="H4701" s="9" t="s">
        <v>5491</v>
      </c>
      <c r="I4701" s="9" t="s">
        <v>7455</v>
      </c>
      <c r="J4701" s="9">
        <v>141</v>
      </c>
      <c r="K4701" s="9" t="s">
        <v>7490</v>
      </c>
      <c r="L4701" s="9" t="s">
        <v>7509</v>
      </c>
      <c r="M4701" s="9">
        <v>1225.5999999999999</v>
      </c>
      <c r="N4701" s="9">
        <v>634.87</v>
      </c>
      <c r="O4701" s="9">
        <v>2</v>
      </c>
      <c r="P4701" s="9"/>
      <c r="Q4701" s="9">
        <v>696</v>
      </c>
      <c r="R4701" s="9">
        <v>7</v>
      </c>
    </row>
    <row r="4702" spans="1:18" x14ac:dyDescent="0.3">
      <c r="A4702" s="9">
        <v>1146</v>
      </c>
      <c r="B4702" s="9" t="s">
        <v>4718</v>
      </c>
      <c r="C4702" s="9">
        <v>49</v>
      </c>
      <c r="D4702" s="9" t="s">
        <v>5019</v>
      </c>
      <c r="E4702" s="9" t="s">
        <v>6576</v>
      </c>
      <c r="F4702" s="9">
        <v>0</v>
      </c>
      <c r="G4702" s="9">
        <v>11828</v>
      </c>
      <c r="H4702" s="9" t="s">
        <v>6576</v>
      </c>
      <c r="I4702" s="9" t="s">
        <v>7455</v>
      </c>
      <c r="J4702" s="9">
        <v>123</v>
      </c>
      <c r="K4702" s="9" t="s">
        <v>7502</v>
      </c>
      <c r="L4702" s="9" t="s">
        <v>7507</v>
      </c>
      <c r="M4702" s="9">
        <v>1245.6400000000001</v>
      </c>
      <c r="N4702" s="9">
        <v>549.11</v>
      </c>
      <c r="O4702" s="9">
        <v>1</v>
      </c>
      <c r="P4702" s="9"/>
      <c r="Q4702" s="9">
        <v>660</v>
      </c>
      <c r="R4702" s="9">
        <v>5</v>
      </c>
    </row>
    <row r="4703" spans="1:18" x14ac:dyDescent="0.3">
      <c r="A4703" s="9">
        <v>1117</v>
      </c>
      <c r="B4703" s="9" t="s">
        <v>4719</v>
      </c>
      <c r="C4703" s="9">
        <v>35</v>
      </c>
      <c r="D4703" s="9" t="s">
        <v>5019</v>
      </c>
      <c r="E4703" s="9" t="s">
        <v>6335</v>
      </c>
      <c r="F4703" s="9">
        <v>0</v>
      </c>
      <c r="G4703" s="9">
        <v>10157</v>
      </c>
      <c r="H4703" s="9" t="s">
        <v>6335</v>
      </c>
      <c r="I4703" s="9" t="s">
        <v>7455</v>
      </c>
      <c r="J4703" s="9">
        <v>105</v>
      </c>
      <c r="K4703" s="9" t="s">
        <v>7461</v>
      </c>
      <c r="L4703" s="9" t="s">
        <v>7508</v>
      </c>
      <c r="M4703" s="9">
        <v>1150.94</v>
      </c>
      <c r="N4703" s="9">
        <v>662.62</v>
      </c>
      <c r="O4703" s="9">
        <v>4</v>
      </c>
      <c r="P4703" s="9"/>
      <c r="Q4703" s="9">
        <v>736</v>
      </c>
      <c r="R4703" s="9">
        <v>5</v>
      </c>
    </row>
    <row r="4704" spans="1:18" x14ac:dyDescent="0.3">
      <c r="A4704" s="9">
        <v>2405</v>
      </c>
      <c r="B4704" s="9" t="s">
        <v>4720</v>
      </c>
      <c r="C4704" s="9">
        <v>58</v>
      </c>
      <c r="D4704" s="9" t="s">
        <v>5022</v>
      </c>
      <c r="E4704" s="9" t="s">
        <v>5097</v>
      </c>
      <c r="F4704" s="9">
        <v>0</v>
      </c>
      <c r="G4704" s="9">
        <v>13545</v>
      </c>
      <c r="H4704" s="9" t="s">
        <v>5097</v>
      </c>
      <c r="I4704" s="9" t="s">
        <v>7456</v>
      </c>
      <c r="J4704" s="9">
        <v>121</v>
      </c>
      <c r="K4704" s="9" t="s">
        <v>7495</v>
      </c>
      <c r="L4704" s="9" t="s">
        <v>7508</v>
      </c>
      <c r="M4704" s="9">
        <v>579.91</v>
      </c>
      <c r="N4704" s="9">
        <v>268.49</v>
      </c>
      <c r="O4704" s="9">
        <v>1</v>
      </c>
      <c r="P4704" s="9"/>
      <c r="Q4704" s="9">
        <v>692</v>
      </c>
      <c r="R4704" s="9">
        <v>6</v>
      </c>
    </row>
    <row r="4705" spans="1:18" x14ac:dyDescent="0.3">
      <c r="A4705" s="9">
        <v>1411</v>
      </c>
      <c r="B4705" s="9" t="s">
        <v>4721</v>
      </c>
      <c r="C4705" s="9">
        <v>49</v>
      </c>
      <c r="D4705" s="9" t="s">
        <v>5020</v>
      </c>
      <c r="E4705" s="9" t="s">
        <v>6674</v>
      </c>
      <c r="F4705" s="9">
        <v>0</v>
      </c>
      <c r="G4705" s="9">
        <v>10907</v>
      </c>
      <c r="H4705" s="9" t="s">
        <v>6674</v>
      </c>
      <c r="I4705" s="9" t="s">
        <v>7455</v>
      </c>
      <c r="J4705" s="9">
        <v>106</v>
      </c>
      <c r="K4705" s="9" t="s">
        <v>7477</v>
      </c>
      <c r="L4705" s="9" t="s">
        <v>7510</v>
      </c>
      <c r="M4705" s="9">
        <v>154.44999999999999</v>
      </c>
      <c r="N4705" s="9">
        <v>64.75</v>
      </c>
      <c r="O4705" s="9">
        <v>2</v>
      </c>
      <c r="P4705" s="9"/>
      <c r="Q4705" s="9">
        <v>395</v>
      </c>
      <c r="R4705" s="9">
        <v>4</v>
      </c>
    </row>
    <row r="4706" spans="1:18" x14ac:dyDescent="0.3">
      <c r="A4706" s="9">
        <v>1362</v>
      </c>
      <c r="B4706" s="9" t="s">
        <v>4722</v>
      </c>
      <c r="C4706" s="9">
        <v>42</v>
      </c>
      <c r="D4706" s="9" t="s">
        <v>5022</v>
      </c>
      <c r="E4706" s="9" t="s">
        <v>5262</v>
      </c>
      <c r="F4706" s="9">
        <v>1</v>
      </c>
      <c r="G4706" s="9">
        <v>11528</v>
      </c>
      <c r="H4706" s="9" t="s">
        <v>5262</v>
      </c>
      <c r="I4706" s="9" t="s">
        <v>7457</v>
      </c>
      <c r="J4706" s="9">
        <v>149</v>
      </c>
      <c r="K4706" s="9" t="s">
        <v>7467</v>
      </c>
      <c r="L4706" s="9" t="s">
        <v>7509</v>
      </c>
      <c r="M4706" s="9">
        <v>556.75</v>
      </c>
      <c r="N4706" s="9">
        <v>370.72</v>
      </c>
      <c r="O4706" s="9">
        <v>4</v>
      </c>
      <c r="P4706" s="9"/>
      <c r="Q4706" s="9">
        <v>399</v>
      </c>
      <c r="R4706" s="9">
        <v>7</v>
      </c>
    </row>
    <row r="4707" spans="1:18" x14ac:dyDescent="0.3">
      <c r="A4707" s="9">
        <v>1136</v>
      </c>
      <c r="B4707" s="9" t="s">
        <v>4723</v>
      </c>
      <c r="C4707" s="9">
        <v>36</v>
      </c>
      <c r="D4707" s="9" t="s">
        <v>5018</v>
      </c>
      <c r="E4707" s="9" t="s">
        <v>5795</v>
      </c>
      <c r="F4707" s="9">
        <v>0</v>
      </c>
      <c r="G4707" s="9">
        <v>13008</v>
      </c>
      <c r="H4707" s="9" t="s">
        <v>5795</v>
      </c>
      <c r="I4707" s="9" t="s">
        <v>7455</v>
      </c>
      <c r="J4707" s="9">
        <v>117</v>
      </c>
      <c r="K4707" s="9" t="s">
        <v>7483</v>
      </c>
      <c r="L4707" s="9" t="s">
        <v>7510</v>
      </c>
      <c r="M4707" s="9">
        <v>1035.7</v>
      </c>
      <c r="N4707" s="9">
        <v>684.86</v>
      </c>
      <c r="O4707" s="9">
        <v>2</v>
      </c>
      <c r="P4707" s="9">
        <v>0.2</v>
      </c>
      <c r="Q4707" s="9">
        <v>343</v>
      </c>
      <c r="R4707" s="9">
        <v>6</v>
      </c>
    </row>
    <row r="4708" spans="1:18" x14ac:dyDescent="0.3">
      <c r="A4708" s="9">
        <v>2198</v>
      </c>
      <c r="B4708" s="9" t="s">
        <v>4724</v>
      </c>
      <c r="C4708" s="9">
        <v>17</v>
      </c>
      <c r="D4708" s="9" t="s">
        <v>5020</v>
      </c>
      <c r="E4708" s="9" t="s">
        <v>7087</v>
      </c>
      <c r="F4708" s="9">
        <v>0</v>
      </c>
      <c r="G4708" s="9">
        <v>13345</v>
      </c>
      <c r="H4708" s="9" t="s">
        <v>7087</v>
      </c>
      <c r="I4708" s="9" t="s">
        <v>7455</v>
      </c>
      <c r="J4708" s="9">
        <v>125</v>
      </c>
      <c r="K4708" s="9" t="s">
        <v>7479</v>
      </c>
      <c r="L4708" s="9" t="s">
        <v>7510</v>
      </c>
      <c r="M4708" s="9">
        <v>1068.98</v>
      </c>
      <c r="N4708" s="9">
        <v>740.56</v>
      </c>
      <c r="O4708" s="9">
        <v>2</v>
      </c>
      <c r="P4708" s="9"/>
      <c r="Q4708" s="9">
        <v>502</v>
      </c>
      <c r="R4708" s="9">
        <v>3</v>
      </c>
    </row>
    <row r="4709" spans="1:18" x14ac:dyDescent="0.3">
      <c r="A4709" s="9">
        <v>2312</v>
      </c>
      <c r="B4709" s="9" t="s">
        <v>4725</v>
      </c>
      <c r="C4709" s="9">
        <v>61</v>
      </c>
      <c r="D4709" s="9" t="s">
        <v>5020</v>
      </c>
      <c r="E4709" s="9" t="s">
        <v>6659</v>
      </c>
      <c r="F4709" s="9">
        <v>0</v>
      </c>
      <c r="G4709" s="9">
        <v>13961</v>
      </c>
      <c r="H4709" s="9" t="s">
        <v>6659</v>
      </c>
      <c r="I4709" s="9" t="s">
        <v>7455</v>
      </c>
      <c r="J4709" s="9">
        <v>124</v>
      </c>
      <c r="K4709" s="9" t="s">
        <v>7497</v>
      </c>
      <c r="L4709" s="9" t="s">
        <v>7507</v>
      </c>
      <c r="M4709" s="9">
        <v>1449.25</v>
      </c>
      <c r="N4709" s="9">
        <v>785.79</v>
      </c>
      <c r="O4709" s="9">
        <v>3</v>
      </c>
      <c r="P4709" s="9"/>
      <c r="Q4709" s="9">
        <v>622</v>
      </c>
      <c r="R4709" s="9">
        <v>7</v>
      </c>
    </row>
    <row r="4710" spans="1:18" x14ac:dyDescent="0.3">
      <c r="A4710" s="9">
        <v>1957</v>
      </c>
      <c r="B4710" s="9" t="s">
        <v>4726</v>
      </c>
      <c r="C4710" s="9">
        <v>29</v>
      </c>
      <c r="D4710" s="9" t="s">
        <v>5022</v>
      </c>
      <c r="E4710" s="9" t="s">
        <v>5532</v>
      </c>
      <c r="F4710" s="9">
        <v>0</v>
      </c>
      <c r="G4710" s="9">
        <v>12900</v>
      </c>
      <c r="H4710" s="9" t="s">
        <v>5532</v>
      </c>
      <c r="I4710" s="9" t="s">
        <v>7456</v>
      </c>
      <c r="J4710" s="9">
        <v>122</v>
      </c>
      <c r="K4710" s="9" t="s">
        <v>7465</v>
      </c>
      <c r="L4710" s="9" t="s">
        <v>7508</v>
      </c>
      <c r="M4710" s="9">
        <v>707.78</v>
      </c>
      <c r="N4710" s="9">
        <v>345.54</v>
      </c>
      <c r="O4710" s="9">
        <v>1</v>
      </c>
      <c r="P4710" s="9"/>
      <c r="Q4710" s="9">
        <v>390</v>
      </c>
      <c r="R4710" s="9">
        <v>7</v>
      </c>
    </row>
    <row r="4711" spans="1:18" x14ac:dyDescent="0.3">
      <c r="A4711" s="9">
        <v>1018</v>
      </c>
      <c r="B4711" s="9" t="s">
        <v>4727</v>
      </c>
      <c r="C4711" s="9">
        <v>-10</v>
      </c>
      <c r="D4711" s="9" t="s">
        <v>5022</v>
      </c>
      <c r="E4711" s="9" t="s">
        <v>7342</v>
      </c>
      <c r="F4711" s="9">
        <v>0</v>
      </c>
      <c r="G4711" s="9">
        <v>11140</v>
      </c>
      <c r="H4711" s="9" t="s">
        <v>7342</v>
      </c>
      <c r="I4711" s="9" t="s">
        <v>7457</v>
      </c>
      <c r="J4711" s="9">
        <v>113</v>
      </c>
      <c r="K4711" s="9" t="s">
        <v>7460</v>
      </c>
      <c r="L4711" s="9" t="s">
        <v>7509</v>
      </c>
      <c r="M4711" s="9">
        <v>967.03</v>
      </c>
      <c r="N4711" s="9">
        <v>610.13</v>
      </c>
      <c r="O4711" s="9">
        <v>1</v>
      </c>
      <c r="P4711" s="9"/>
      <c r="Q4711" s="9">
        <v>355</v>
      </c>
      <c r="R4711" s="9">
        <v>8</v>
      </c>
    </row>
    <row r="4712" spans="1:18" x14ac:dyDescent="0.3">
      <c r="A4712" s="9">
        <v>1194</v>
      </c>
      <c r="B4712" s="9" t="s">
        <v>4728</v>
      </c>
      <c r="C4712" s="9">
        <v>45</v>
      </c>
      <c r="D4712" s="9" t="s">
        <v>5019</v>
      </c>
      <c r="E4712" s="9" t="s">
        <v>7387</v>
      </c>
      <c r="F4712" s="9">
        <v>1</v>
      </c>
      <c r="G4712" s="9">
        <v>12933</v>
      </c>
      <c r="H4712" s="9" t="s">
        <v>7387</v>
      </c>
      <c r="I4712" s="9" t="s">
        <v>7457</v>
      </c>
      <c r="J4712" s="9">
        <v>117</v>
      </c>
      <c r="K4712" s="9" t="s">
        <v>7483</v>
      </c>
      <c r="L4712" s="9" t="s">
        <v>7509</v>
      </c>
      <c r="M4712" s="9">
        <v>831.83</v>
      </c>
      <c r="N4712" s="9">
        <v>377.77</v>
      </c>
      <c r="O4712" s="9">
        <v>2</v>
      </c>
      <c r="P4712" s="9"/>
      <c r="Q4712" s="9">
        <v>1117</v>
      </c>
      <c r="R4712" s="9">
        <v>4</v>
      </c>
    </row>
    <row r="4713" spans="1:18" x14ac:dyDescent="0.3">
      <c r="A4713" s="9">
        <v>1329</v>
      </c>
      <c r="B4713" s="9" t="s">
        <v>4729</v>
      </c>
      <c r="C4713" s="9">
        <v>37</v>
      </c>
      <c r="D4713" s="9" t="s">
        <v>5020</v>
      </c>
      <c r="E4713" s="9" t="s">
        <v>5696</v>
      </c>
      <c r="F4713" s="9">
        <v>0</v>
      </c>
      <c r="G4713" s="9">
        <v>13645</v>
      </c>
      <c r="H4713" s="9" t="s">
        <v>5696</v>
      </c>
      <c r="I4713" s="9" t="s">
        <v>7456</v>
      </c>
      <c r="J4713" s="9">
        <v>114</v>
      </c>
      <c r="K4713" s="9" t="s">
        <v>7463</v>
      </c>
      <c r="L4713" s="9" t="s">
        <v>7507</v>
      </c>
      <c r="M4713" s="9">
        <v>268.39999999999998</v>
      </c>
      <c r="N4713" s="9"/>
      <c r="O4713" s="9">
        <v>1</v>
      </c>
      <c r="P4713" s="9">
        <v>0.2</v>
      </c>
      <c r="Q4713" s="9">
        <v>493</v>
      </c>
      <c r="R4713" s="9">
        <v>3</v>
      </c>
    </row>
    <row r="4714" spans="1:18" x14ac:dyDescent="0.3">
      <c r="A4714" s="9">
        <v>1174</v>
      </c>
      <c r="B4714" s="9" t="s">
        <v>4730</v>
      </c>
      <c r="C4714" s="9">
        <v>60</v>
      </c>
      <c r="D4714" s="9" t="s">
        <v>5019</v>
      </c>
      <c r="E4714" s="9" t="s">
        <v>7388</v>
      </c>
      <c r="F4714" s="9">
        <v>1</v>
      </c>
      <c r="G4714" s="9">
        <v>11559</v>
      </c>
      <c r="H4714" s="9" t="s">
        <v>7388</v>
      </c>
      <c r="I4714" s="9" t="s">
        <v>7456</v>
      </c>
      <c r="J4714" s="9">
        <v>134</v>
      </c>
      <c r="K4714" s="9" t="s">
        <v>7482</v>
      </c>
      <c r="L4714" s="9" t="s">
        <v>7510</v>
      </c>
      <c r="M4714" s="9">
        <v>718.74</v>
      </c>
      <c r="N4714" s="9">
        <v>342.63</v>
      </c>
      <c r="O4714" s="9">
        <v>5</v>
      </c>
      <c r="P4714" s="9">
        <v>0.05</v>
      </c>
      <c r="Q4714" s="9">
        <v>626</v>
      </c>
      <c r="R4714" s="9">
        <v>4</v>
      </c>
    </row>
    <row r="4715" spans="1:18" x14ac:dyDescent="0.3">
      <c r="A4715" s="9">
        <v>2001</v>
      </c>
      <c r="B4715" s="9" t="s">
        <v>4731</v>
      </c>
      <c r="C4715" s="9">
        <v>21</v>
      </c>
      <c r="D4715" s="9" t="s">
        <v>5018</v>
      </c>
      <c r="E4715" s="9" t="s">
        <v>7264</v>
      </c>
      <c r="F4715" s="9">
        <v>0</v>
      </c>
      <c r="G4715" s="9">
        <v>12107</v>
      </c>
      <c r="H4715" s="9" t="s">
        <v>7264</v>
      </c>
      <c r="I4715" s="9" t="s">
        <v>7456</v>
      </c>
      <c r="J4715" s="9">
        <v>126</v>
      </c>
      <c r="K4715" s="9" t="s">
        <v>7469</v>
      </c>
      <c r="L4715" s="9" t="s">
        <v>7507</v>
      </c>
      <c r="M4715" s="9">
        <v>840.01</v>
      </c>
      <c r="N4715" s="9">
        <v>575.80999999999995</v>
      </c>
      <c r="O4715" s="9">
        <v>1</v>
      </c>
      <c r="P4715" s="9"/>
      <c r="Q4715" s="9">
        <v>776</v>
      </c>
      <c r="R4715" s="9">
        <v>1</v>
      </c>
    </row>
    <row r="4716" spans="1:18" x14ac:dyDescent="0.3">
      <c r="A4716" s="9">
        <v>1448</v>
      </c>
      <c r="B4716" s="9" t="s">
        <v>4732</v>
      </c>
      <c r="C4716" s="9">
        <v>66</v>
      </c>
      <c r="D4716" s="9" t="s">
        <v>5021</v>
      </c>
      <c r="E4716" s="9" t="s">
        <v>6550</v>
      </c>
      <c r="F4716" s="9">
        <v>0</v>
      </c>
      <c r="G4716" s="9">
        <v>12448</v>
      </c>
      <c r="H4716" s="9" t="s">
        <v>6550</v>
      </c>
      <c r="I4716" s="9" t="s">
        <v>7457</v>
      </c>
      <c r="J4716" s="9">
        <v>119</v>
      </c>
      <c r="K4716" s="9" t="s">
        <v>7459</v>
      </c>
      <c r="L4716" s="9" t="s">
        <v>7510</v>
      </c>
      <c r="M4716" s="9">
        <v>1428.59</v>
      </c>
      <c r="N4716" s="9">
        <v>884.22</v>
      </c>
      <c r="O4716" s="9">
        <v>4</v>
      </c>
      <c r="P4716" s="9"/>
      <c r="Q4716" s="9">
        <v>390</v>
      </c>
      <c r="R4716" s="9">
        <v>5</v>
      </c>
    </row>
    <row r="4717" spans="1:18" x14ac:dyDescent="0.3">
      <c r="A4717" s="9">
        <v>1945</v>
      </c>
      <c r="B4717" s="9" t="s">
        <v>4733</v>
      </c>
      <c r="C4717" s="9">
        <v>50</v>
      </c>
      <c r="D4717" s="9" t="s">
        <v>5019</v>
      </c>
      <c r="E4717" s="9" t="s">
        <v>7172</v>
      </c>
      <c r="F4717" s="9">
        <v>0</v>
      </c>
      <c r="G4717" s="9">
        <v>11897</v>
      </c>
      <c r="H4717" s="9" t="s">
        <v>7172</v>
      </c>
      <c r="I4717" s="9" t="s">
        <v>7457</v>
      </c>
      <c r="J4717" s="9">
        <v>126</v>
      </c>
      <c r="K4717" s="9" t="s">
        <v>7469</v>
      </c>
      <c r="L4717" s="9" t="s">
        <v>7509</v>
      </c>
      <c r="M4717" s="9">
        <v>581.48</v>
      </c>
      <c r="N4717" s="9">
        <v>255.91</v>
      </c>
      <c r="O4717" s="9">
        <v>1</v>
      </c>
      <c r="P4717" s="9"/>
      <c r="Q4717" s="9">
        <v>430</v>
      </c>
      <c r="R4717" s="9">
        <v>5</v>
      </c>
    </row>
    <row r="4718" spans="1:18" x14ac:dyDescent="0.3">
      <c r="A4718" s="9">
        <v>2377</v>
      </c>
      <c r="B4718" s="9" t="s">
        <v>4734</v>
      </c>
      <c r="C4718" s="9">
        <v>36</v>
      </c>
      <c r="D4718" s="9" t="s">
        <v>5022</v>
      </c>
      <c r="E4718" s="9" t="s">
        <v>6974</v>
      </c>
      <c r="F4718" s="9">
        <v>0</v>
      </c>
      <c r="G4718" s="9">
        <v>10827</v>
      </c>
      <c r="H4718" s="9" t="s">
        <v>6974</v>
      </c>
      <c r="I4718" s="9" t="s">
        <v>7455</v>
      </c>
      <c r="J4718" s="9">
        <v>103</v>
      </c>
      <c r="K4718" s="9" t="s">
        <v>7472</v>
      </c>
      <c r="L4718" s="9" t="s">
        <v>7507</v>
      </c>
      <c r="M4718" s="9">
        <v>1471.14</v>
      </c>
      <c r="N4718" s="9">
        <v>629.42999999999995</v>
      </c>
      <c r="O4718" s="9">
        <v>5</v>
      </c>
      <c r="P4718" s="9"/>
      <c r="Q4718" s="9">
        <v>407</v>
      </c>
      <c r="R4718" s="9">
        <v>6</v>
      </c>
    </row>
    <row r="4719" spans="1:18" x14ac:dyDescent="0.3">
      <c r="A4719" s="9">
        <v>1140</v>
      </c>
      <c r="B4719" s="9" t="s">
        <v>4735</v>
      </c>
      <c r="C4719" s="9">
        <v>36</v>
      </c>
      <c r="D4719" s="9" t="s">
        <v>5023</v>
      </c>
      <c r="E4719" s="9" t="s">
        <v>6731</v>
      </c>
      <c r="F4719" s="9">
        <v>0</v>
      </c>
      <c r="G4719" s="9">
        <v>11800</v>
      </c>
      <c r="H4719" s="9" t="s">
        <v>6731</v>
      </c>
      <c r="I4719" s="9" t="s">
        <v>7457</v>
      </c>
      <c r="J4719" s="9">
        <v>102</v>
      </c>
      <c r="K4719" s="9" t="s">
        <v>7494</v>
      </c>
      <c r="L4719" s="9" t="s">
        <v>7510</v>
      </c>
      <c r="M4719" s="9">
        <v>836.34</v>
      </c>
      <c r="N4719" s="9">
        <v>546</v>
      </c>
      <c r="O4719" s="9">
        <v>2</v>
      </c>
      <c r="P4719" s="9"/>
      <c r="Q4719" s="9">
        <v>857</v>
      </c>
      <c r="R4719" s="9">
        <v>6</v>
      </c>
    </row>
    <row r="4720" spans="1:18" x14ac:dyDescent="0.3">
      <c r="A4720" s="9">
        <v>1757</v>
      </c>
      <c r="B4720" s="9" t="s">
        <v>4736</v>
      </c>
      <c r="C4720" s="9">
        <v>6</v>
      </c>
      <c r="D4720" s="9" t="s">
        <v>5021</v>
      </c>
      <c r="E4720" s="9" t="s">
        <v>5264</v>
      </c>
      <c r="F4720" s="9">
        <v>1</v>
      </c>
      <c r="G4720" s="9">
        <v>11203</v>
      </c>
      <c r="H4720" s="9" t="s">
        <v>5264</v>
      </c>
      <c r="I4720" s="9" t="s">
        <v>7456</v>
      </c>
      <c r="J4720" s="9">
        <v>128</v>
      </c>
      <c r="K4720" s="9" t="s">
        <v>7473</v>
      </c>
      <c r="L4720" s="9" t="s">
        <v>7507</v>
      </c>
      <c r="M4720" s="9">
        <v>401.58</v>
      </c>
      <c r="N4720" s="9">
        <v>257.29000000000002</v>
      </c>
      <c r="O4720" s="9">
        <v>1</v>
      </c>
      <c r="P4720" s="9"/>
      <c r="Q4720" s="9">
        <v>526</v>
      </c>
      <c r="R4720" s="9">
        <v>4</v>
      </c>
    </row>
    <row r="4721" spans="1:18" x14ac:dyDescent="0.3">
      <c r="A4721" s="9">
        <v>1929</v>
      </c>
      <c r="B4721" s="9" t="s">
        <v>4737</v>
      </c>
      <c r="C4721" s="9">
        <v>27</v>
      </c>
      <c r="D4721" s="9" t="s">
        <v>5018</v>
      </c>
      <c r="E4721" s="9" t="s">
        <v>7087</v>
      </c>
      <c r="F4721" s="9">
        <v>0</v>
      </c>
      <c r="G4721" s="9">
        <v>13303</v>
      </c>
      <c r="H4721" s="9" t="s">
        <v>7087</v>
      </c>
      <c r="I4721" s="9" t="s">
        <v>7457</v>
      </c>
      <c r="J4721" s="9">
        <v>102</v>
      </c>
      <c r="K4721" s="9" t="s">
        <v>7494</v>
      </c>
      <c r="L4721" s="9" t="s">
        <v>7508</v>
      </c>
      <c r="M4721" s="9">
        <v>327.91</v>
      </c>
      <c r="N4721" s="9">
        <v>197.17</v>
      </c>
      <c r="O4721" s="9">
        <v>4</v>
      </c>
      <c r="P4721" s="9"/>
      <c r="Q4721" s="9">
        <v>502</v>
      </c>
      <c r="R4721" s="9">
        <v>5</v>
      </c>
    </row>
    <row r="4722" spans="1:18" x14ac:dyDescent="0.3">
      <c r="A4722" s="9">
        <v>1092</v>
      </c>
      <c r="B4722" s="9" t="s">
        <v>4738</v>
      </c>
      <c r="C4722" s="9">
        <v>34</v>
      </c>
      <c r="D4722" s="9" t="s">
        <v>5022</v>
      </c>
      <c r="E4722" s="9" t="s">
        <v>6775</v>
      </c>
      <c r="F4722" s="9">
        <v>1</v>
      </c>
      <c r="G4722" s="9">
        <v>12523</v>
      </c>
      <c r="H4722" s="9" t="s">
        <v>6775</v>
      </c>
      <c r="I4722" s="9" t="s">
        <v>7457</v>
      </c>
      <c r="J4722" s="9">
        <v>122</v>
      </c>
      <c r="K4722" s="9" t="s">
        <v>7465</v>
      </c>
      <c r="L4722" s="9" t="s">
        <v>7507</v>
      </c>
      <c r="M4722" s="9">
        <v>255.46</v>
      </c>
      <c r="N4722" s="9">
        <v>117.21</v>
      </c>
      <c r="O4722" s="9">
        <v>5</v>
      </c>
      <c r="P4722" s="9"/>
      <c r="Q4722" s="9">
        <v>822</v>
      </c>
      <c r="R4722" s="9">
        <v>5</v>
      </c>
    </row>
    <row r="4723" spans="1:18" x14ac:dyDescent="0.3">
      <c r="A4723" s="9">
        <v>1238</v>
      </c>
      <c r="B4723" s="9" t="s">
        <v>4739</v>
      </c>
      <c r="C4723" s="9">
        <v>42</v>
      </c>
      <c r="D4723" s="9" t="s">
        <v>5021</v>
      </c>
      <c r="E4723" s="9" t="s">
        <v>7389</v>
      </c>
      <c r="F4723" s="9">
        <v>0</v>
      </c>
      <c r="G4723" s="9">
        <v>12702</v>
      </c>
      <c r="H4723" s="9" t="s">
        <v>7389</v>
      </c>
      <c r="I4723" s="9" t="s">
        <v>7457</v>
      </c>
      <c r="J4723" s="9">
        <v>107</v>
      </c>
      <c r="K4723" s="9" t="s">
        <v>7485</v>
      </c>
      <c r="L4723" s="9" t="s">
        <v>7512</v>
      </c>
      <c r="M4723" s="9">
        <v>706.75</v>
      </c>
      <c r="N4723" s="9">
        <v>384.53</v>
      </c>
      <c r="O4723" s="9">
        <v>3</v>
      </c>
      <c r="P4723" s="9"/>
      <c r="Q4723" s="9">
        <v>596</v>
      </c>
      <c r="R4723" s="9">
        <v>3</v>
      </c>
    </row>
    <row r="4724" spans="1:18" x14ac:dyDescent="0.3">
      <c r="A4724" s="9">
        <v>1204</v>
      </c>
      <c r="B4724" s="9" t="s">
        <v>4740</v>
      </c>
      <c r="C4724" s="9">
        <v>58</v>
      </c>
      <c r="D4724" s="9" t="s">
        <v>5022</v>
      </c>
      <c r="E4724" s="9" t="s">
        <v>7390</v>
      </c>
      <c r="F4724" s="9">
        <v>0</v>
      </c>
      <c r="G4724" s="9">
        <v>10844</v>
      </c>
      <c r="H4724" s="9" t="s">
        <v>7390</v>
      </c>
      <c r="I4724" s="9" t="s">
        <v>7457</v>
      </c>
      <c r="J4724" s="9">
        <v>104</v>
      </c>
      <c r="K4724" s="9" t="s">
        <v>7499</v>
      </c>
      <c r="L4724" s="9" t="s">
        <v>7507</v>
      </c>
      <c r="M4724" s="9">
        <v>81.790000000000006</v>
      </c>
      <c r="N4724" s="9">
        <v>47.51</v>
      </c>
      <c r="O4724" s="9">
        <v>2</v>
      </c>
      <c r="P4724" s="9">
        <v>0.2</v>
      </c>
      <c r="Q4724" s="9">
        <v>510</v>
      </c>
      <c r="R4724" s="9">
        <v>3</v>
      </c>
    </row>
    <row r="4725" spans="1:18" x14ac:dyDescent="0.3">
      <c r="A4725" s="9">
        <v>1559</v>
      </c>
      <c r="B4725" s="9" t="s">
        <v>4741</v>
      </c>
      <c r="C4725" s="9">
        <v>70</v>
      </c>
      <c r="D4725" s="9" t="s">
        <v>5019</v>
      </c>
      <c r="E4725" s="9" t="s">
        <v>7391</v>
      </c>
      <c r="F4725" s="9">
        <v>0</v>
      </c>
      <c r="G4725" s="9">
        <v>12971</v>
      </c>
      <c r="H4725" s="9" t="s">
        <v>7391</v>
      </c>
      <c r="I4725" s="9" t="s">
        <v>7455</v>
      </c>
      <c r="J4725" s="9">
        <v>149</v>
      </c>
      <c r="K4725" s="9" t="s">
        <v>7467</v>
      </c>
      <c r="L4725" s="9" t="s">
        <v>7509</v>
      </c>
      <c r="M4725" s="9">
        <v>695.32</v>
      </c>
      <c r="N4725" s="9">
        <v>472.57</v>
      </c>
      <c r="O4725" s="9">
        <v>2</v>
      </c>
      <c r="P4725" s="9">
        <v>0.2</v>
      </c>
      <c r="Q4725" s="9">
        <v>809</v>
      </c>
      <c r="R4725" s="9">
        <v>7</v>
      </c>
    </row>
    <row r="4726" spans="1:18" x14ac:dyDescent="0.3">
      <c r="A4726" s="9">
        <v>2456</v>
      </c>
      <c r="B4726" s="9" t="s">
        <v>4742</v>
      </c>
      <c r="C4726" s="9">
        <v>44</v>
      </c>
      <c r="D4726" s="9" t="s">
        <v>5022</v>
      </c>
      <c r="E4726" s="9" t="s">
        <v>5691</v>
      </c>
      <c r="F4726" s="9">
        <v>0</v>
      </c>
      <c r="G4726" s="9">
        <v>11268</v>
      </c>
      <c r="H4726" s="9" t="s">
        <v>5691</v>
      </c>
      <c r="I4726" s="9" t="s">
        <v>7456</v>
      </c>
      <c r="J4726" s="9">
        <v>138</v>
      </c>
      <c r="K4726" s="9" t="s">
        <v>7464</v>
      </c>
      <c r="L4726" s="9" t="s">
        <v>7509</v>
      </c>
      <c r="M4726" s="9">
        <v>1483.19</v>
      </c>
      <c r="N4726" s="9">
        <v>668.66</v>
      </c>
      <c r="O4726" s="9">
        <v>2</v>
      </c>
      <c r="P4726" s="9"/>
      <c r="Q4726" s="9">
        <v>537</v>
      </c>
      <c r="R4726" s="9">
        <v>2</v>
      </c>
    </row>
    <row r="4727" spans="1:18" x14ac:dyDescent="0.3">
      <c r="A4727" s="9">
        <v>1244</v>
      </c>
      <c r="B4727" s="9" t="s">
        <v>4743</v>
      </c>
      <c r="C4727" s="9">
        <v>43</v>
      </c>
      <c r="D4727" s="9" t="s">
        <v>5018</v>
      </c>
      <c r="E4727" s="9" t="s">
        <v>6256</v>
      </c>
      <c r="F4727" s="9">
        <v>0</v>
      </c>
      <c r="G4727" s="9">
        <v>13664</v>
      </c>
      <c r="H4727" s="9" t="s">
        <v>6256</v>
      </c>
      <c r="I4727" s="9" t="s">
        <v>7457</v>
      </c>
      <c r="J4727" s="9">
        <v>139</v>
      </c>
      <c r="K4727" s="9" t="s">
        <v>7486</v>
      </c>
      <c r="L4727" s="9" t="s">
        <v>7507</v>
      </c>
      <c r="M4727" s="9">
        <v>1021.65</v>
      </c>
      <c r="N4727" s="9">
        <v>566.64</v>
      </c>
      <c r="O4727" s="9">
        <v>5</v>
      </c>
      <c r="P4727" s="9"/>
      <c r="Q4727" s="9">
        <v>338</v>
      </c>
      <c r="R4727" s="9">
        <v>5</v>
      </c>
    </row>
    <row r="4728" spans="1:18" x14ac:dyDescent="0.3">
      <c r="A4728" s="9">
        <v>1831</v>
      </c>
      <c r="B4728" s="9" t="s">
        <v>4744</v>
      </c>
      <c r="C4728" s="9">
        <v>32</v>
      </c>
      <c r="D4728" s="9" t="s">
        <v>5023</v>
      </c>
      <c r="E4728" s="9" t="s">
        <v>5477</v>
      </c>
      <c r="F4728" s="9">
        <v>1</v>
      </c>
      <c r="G4728" s="9">
        <v>10637</v>
      </c>
      <c r="H4728" s="9" t="s">
        <v>5477</v>
      </c>
      <c r="I4728" s="9" t="s">
        <v>7456</v>
      </c>
      <c r="J4728" s="9">
        <v>120</v>
      </c>
      <c r="K4728" s="9" t="s">
        <v>7488</v>
      </c>
      <c r="L4728" s="9" t="s">
        <v>7507</v>
      </c>
      <c r="M4728" s="9">
        <v>1151.69</v>
      </c>
      <c r="N4728" s="9">
        <v>515.17999999999995</v>
      </c>
      <c r="O4728" s="9">
        <v>1</v>
      </c>
      <c r="P4728" s="9"/>
      <c r="Q4728" s="9">
        <v>1092</v>
      </c>
      <c r="R4728" s="9">
        <v>2</v>
      </c>
    </row>
    <row r="4729" spans="1:18" x14ac:dyDescent="0.3">
      <c r="A4729" s="9">
        <v>2340</v>
      </c>
      <c r="B4729" s="9" t="s">
        <v>4745</v>
      </c>
      <c r="C4729" s="9">
        <v>14</v>
      </c>
      <c r="D4729" s="9" t="s">
        <v>5019</v>
      </c>
      <c r="E4729" s="9" t="s">
        <v>7392</v>
      </c>
      <c r="F4729" s="9">
        <v>0</v>
      </c>
      <c r="G4729" s="9">
        <v>10648</v>
      </c>
      <c r="H4729" s="9" t="s">
        <v>7392</v>
      </c>
      <c r="I4729" s="9" t="s">
        <v>7456</v>
      </c>
      <c r="J4729" s="9">
        <v>106</v>
      </c>
      <c r="K4729" s="9" t="s">
        <v>7477</v>
      </c>
      <c r="L4729" s="9" t="s">
        <v>7507</v>
      </c>
      <c r="M4729" s="9">
        <v>222.56</v>
      </c>
      <c r="N4729" s="9"/>
      <c r="O4729" s="9">
        <v>1</v>
      </c>
      <c r="P4729" s="9">
        <v>0.1</v>
      </c>
      <c r="Q4729" s="9">
        <v>368</v>
      </c>
      <c r="R4729" s="9">
        <v>2</v>
      </c>
    </row>
    <row r="4730" spans="1:18" x14ac:dyDescent="0.3">
      <c r="A4730" s="9">
        <v>1924</v>
      </c>
      <c r="B4730" s="9" t="s">
        <v>4746</v>
      </c>
      <c r="C4730" s="9">
        <v>30</v>
      </c>
      <c r="D4730" s="9" t="s">
        <v>5019</v>
      </c>
      <c r="E4730" s="9" t="s">
        <v>7393</v>
      </c>
      <c r="F4730" s="9">
        <v>0</v>
      </c>
      <c r="G4730" s="9">
        <v>13639</v>
      </c>
      <c r="H4730" s="9" t="s">
        <v>7393</v>
      </c>
      <c r="I4730" s="9" t="s">
        <v>7457</v>
      </c>
      <c r="J4730" s="9">
        <v>109</v>
      </c>
      <c r="K4730" s="9" t="s">
        <v>7466</v>
      </c>
      <c r="L4730" s="9" t="s">
        <v>7508</v>
      </c>
      <c r="M4730" s="9">
        <v>736</v>
      </c>
      <c r="N4730" s="9">
        <v>338.59</v>
      </c>
      <c r="O4730" s="9">
        <v>1</v>
      </c>
      <c r="P4730" s="9">
        <v>0.2</v>
      </c>
      <c r="Q4730" s="9">
        <v>375</v>
      </c>
      <c r="R4730" s="9">
        <v>6</v>
      </c>
    </row>
    <row r="4731" spans="1:18" x14ac:dyDescent="0.3">
      <c r="A4731" s="9">
        <v>1294</v>
      </c>
      <c r="B4731" s="9" t="s">
        <v>4747</v>
      </c>
      <c r="C4731" s="9">
        <v>36</v>
      </c>
      <c r="D4731" s="9" t="s">
        <v>5018</v>
      </c>
      <c r="E4731" s="9" t="s">
        <v>5137</v>
      </c>
      <c r="F4731" s="9">
        <v>0</v>
      </c>
      <c r="G4731" s="9">
        <v>12260</v>
      </c>
      <c r="H4731" s="9" t="s">
        <v>5137</v>
      </c>
      <c r="I4731" s="9" t="s">
        <v>7455</v>
      </c>
      <c r="J4731" s="9">
        <v>131</v>
      </c>
      <c r="K4731" s="9" t="s">
        <v>7504</v>
      </c>
      <c r="L4731" s="9" t="s">
        <v>7508</v>
      </c>
      <c r="M4731" s="9">
        <v>465.02</v>
      </c>
      <c r="N4731" s="9">
        <v>302.66000000000003</v>
      </c>
      <c r="O4731" s="9">
        <v>1</v>
      </c>
      <c r="P4731" s="9">
        <v>0.1</v>
      </c>
      <c r="Q4731" s="9">
        <v>511</v>
      </c>
      <c r="R4731" s="9">
        <v>5</v>
      </c>
    </row>
    <row r="4732" spans="1:18" x14ac:dyDescent="0.3">
      <c r="A4732" s="9">
        <v>1639</v>
      </c>
      <c r="B4732" s="9" t="s">
        <v>4748</v>
      </c>
      <c r="C4732" s="9">
        <v>54</v>
      </c>
      <c r="D4732" s="9" t="s">
        <v>5018</v>
      </c>
      <c r="E4732" s="9" t="s">
        <v>5027</v>
      </c>
      <c r="F4732" s="9">
        <v>1</v>
      </c>
      <c r="G4732" s="9">
        <v>11629</v>
      </c>
      <c r="H4732" s="9" t="s">
        <v>5027</v>
      </c>
      <c r="I4732" s="9" t="s">
        <v>7455</v>
      </c>
      <c r="J4732" s="9">
        <v>126</v>
      </c>
      <c r="K4732" s="9" t="s">
        <v>7469</v>
      </c>
      <c r="L4732" s="9" t="s">
        <v>7510</v>
      </c>
      <c r="M4732" s="9">
        <v>1346.44</v>
      </c>
      <c r="N4732" s="9">
        <v>641.47</v>
      </c>
      <c r="O4732" s="9">
        <v>2</v>
      </c>
      <c r="P4732" s="9"/>
      <c r="Q4732" s="9">
        <v>1264</v>
      </c>
      <c r="R4732" s="9">
        <v>4</v>
      </c>
    </row>
    <row r="4733" spans="1:18" x14ac:dyDescent="0.3">
      <c r="A4733" s="9">
        <v>1855</v>
      </c>
      <c r="B4733" s="9" t="s">
        <v>4749</v>
      </c>
      <c r="C4733" s="9">
        <v>47</v>
      </c>
      <c r="D4733" s="9" t="s">
        <v>5021</v>
      </c>
      <c r="E4733" s="9" t="s">
        <v>5423</v>
      </c>
      <c r="F4733" s="9">
        <v>0</v>
      </c>
      <c r="G4733" s="9">
        <v>13966</v>
      </c>
      <c r="H4733" s="9" t="s">
        <v>5423</v>
      </c>
      <c r="I4733" s="9" t="s">
        <v>7455</v>
      </c>
      <c r="J4733" s="9">
        <v>136</v>
      </c>
      <c r="K4733" s="9" t="s">
        <v>7503</v>
      </c>
      <c r="L4733" s="9" t="s">
        <v>7507</v>
      </c>
      <c r="M4733" s="9">
        <v>312.87</v>
      </c>
      <c r="N4733" s="9">
        <v>164.3</v>
      </c>
      <c r="O4733" s="9">
        <v>3</v>
      </c>
      <c r="P4733" s="9"/>
      <c r="Q4733" s="9">
        <v>805</v>
      </c>
      <c r="R4733" s="9">
        <v>5</v>
      </c>
    </row>
    <row r="4734" spans="1:18" x14ac:dyDescent="0.3">
      <c r="A4734" s="9">
        <v>2305</v>
      </c>
      <c r="B4734" s="9" t="s">
        <v>4750</v>
      </c>
      <c r="C4734" s="9">
        <v>43</v>
      </c>
      <c r="D4734" s="9" t="s">
        <v>5023</v>
      </c>
      <c r="E4734" s="9" t="s">
        <v>6774</v>
      </c>
      <c r="F4734" s="9">
        <v>1</v>
      </c>
      <c r="G4734" s="9">
        <v>13530</v>
      </c>
      <c r="H4734" s="9" t="s">
        <v>6774</v>
      </c>
      <c r="I4734" s="9" t="s">
        <v>7457</v>
      </c>
      <c r="J4734" s="9">
        <v>126</v>
      </c>
      <c r="K4734" s="9" t="s">
        <v>7469</v>
      </c>
      <c r="L4734" s="9" t="s">
        <v>7510</v>
      </c>
      <c r="M4734" s="9">
        <v>715.16</v>
      </c>
      <c r="N4734" s="9">
        <v>373.55</v>
      </c>
      <c r="O4734" s="9">
        <v>2</v>
      </c>
      <c r="P4734" s="9"/>
      <c r="Q4734" s="9">
        <v>555</v>
      </c>
      <c r="R4734" s="9">
        <v>3</v>
      </c>
    </row>
    <row r="4735" spans="1:18" x14ac:dyDescent="0.3">
      <c r="A4735" s="9">
        <v>1016</v>
      </c>
      <c r="B4735" s="9" t="s">
        <v>4751</v>
      </c>
      <c r="C4735" s="9">
        <v>31</v>
      </c>
      <c r="D4735" s="9" t="s">
        <v>5022</v>
      </c>
      <c r="E4735" s="9" t="s">
        <v>7394</v>
      </c>
      <c r="F4735" s="9">
        <v>1</v>
      </c>
      <c r="G4735" s="9">
        <v>10989</v>
      </c>
      <c r="H4735" s="9" t="s">
        <v>7394</v>
      </c>
      <c r="I4735" s="9" t="s">
        <v>7457</v>
      </c>
      <c r="J4735" s="9">
        <v>128</v>
      </c>
      <c r="K4735" s="9" t="s">
        <v>7473</v>
      </c>
      <c r="L4735" s="9" t="s">
        <v>7510</v>
      </c>
      <c r="M4735" s="9">
        <v>902.67</v>
      </c>
      <c r="N4735" s="9">
        <v>595.66</v>
      </c>
      <c r="O4735" s="9">
        <v>3</v>
      </c>
      <c r="P4735" s="9"/>
      <c r="Q4735" s="9">
        <v>683</v>
      </c>
      <c r="R4735" s="9">
        <v>6</v>
      </c>
    </row>
    <row r="4736" spans="1:18" x14ac:dyDescent="0.3">
      <c r="A4736" s="9">
        <v>1070</v>
      </c>
      <c r="B4736" s="9" t="s">
        <v>4752</v>
      </c>
      <c r="C4736" s="9">
        <v>10</v>
      </c>
      <c r="D4736" s="9" t="s">
        <v>5021</v>
      </c>
      <c r="E4736" s="9" t="s">
        <v>7395</v>
      </c>
      <c r="F4736" s="9">
        <v>1</v>
      </c>
      <c r="G4736" s="9">
        <v>10803</v>
      </c>
      <c r="H4736" s="9" t="s">
        <v>7395</v>
      </c>
      <c r="I4736" s="9" t="s">
        <v>7457</v>
      </c>
      <c r="J4736" s="9">
        <v>105</v>
      </c>
      <c r="K4736" s="9" t="s">
        <v>7461</v>
      </c>
      <c r="L4736" s="9" t="s">
        <v>7509</v>
      </c>
      <c r="M4736" s="9">
        <v>795.36</v>
      </c>
      <c r="N4736" s="9">
        <v>498.96</v>
      </c>
      <c r="O4736" s="9">
        <v>3</v>
      </c>
      <c r="P4736" s="9"/>
      <c r="Q4736" s="9">
        <v>887</v>
      </c>
      <c r="R4736" s="9">
        <v>1</v>
      </c>
    </row>
    <row r="4737" spans="1:18" x14ac:dyDescent="0.3">
      <c r="A4737" s="9">
        <v>2292</v>
      </c>
      <c r="B4737" s="9" t="s">
        <v>4753</v>
      </c>
      <c r="C4737" s="9">
        <v>11</v>
      </c>
      <c r="D4737" s="9" t="s">
        <v>5022</v>
      </c>
      <c r="E4737" s="9" t="s">
        <v>5691</v>
      </c>
      <c r="F4737" s="9">
        <v>1</v>
      </c>
      <c r="G4737" s="9">
        <v>10127</v>
      </c>
      <c r="H4737" s="9" t="s">
        <v>5691</v>
      </c>
      <c r="I4737" s="9" t="s">
        <v>7457</v>
      </c>
      <c r="J4737" s="9">
        <v>110</v>
      </c>
      <c r="K4737" s="9" t="s">
        <v>7493</v>
      </c>
      <c r="L4737" s="9" t="s">
        <v>7510</v>
      </c>
      <c r="M4737" s="9">
        <v>1253.8499999999999</v>
      </c>
      <c r="N4737" s="9">
        <v>523.20000000000005</v>
      </c>
      <c r="O4737" s="9">
        <v>1</v>
      </c>
      <c r="P4737" s="9"/>
      <c r="Q4737" s="9">
        <v>829</v>
      </c>
      <c r="R4737" s="9">
        <v>2</v>
      </c>
    </row>
    <row r="4738" spans="1:18" x14ac:dyDescent="0.3">
      <c r="A4738" s="9">
        <v>2348</v>
      </c>
      <c r="B4738" s="9" t="s">
        <v>4754</v>
      </c>
      <c r="C4738" s="9">
        <v>15</v>
      </c>
      <c r="D4738" s="9" t="s">
        <v>5022</v>
      </c>
      <c r="E4738" s="9" t="s">
        <v>6875</v>
      </c>
      <c r="F4738" s="9">
        <v>1</v>
      </c>
      <c r="G4738" s="9">
        <v>10951</v>
      </c>
      <c r="H4738" s="9" t="s">
        <v>6875</v>
      </c>
      <c r="I4738" s="9" t="s">
        <v>7457</v>
      </c>
      <c r="J4738" s="9">
        <v>118</v>
      </c>
      <c r="K4738" s="9" t="s">
        <v>7501</v>
      </c>
      <c r="L4738" s="9" t="s">
        <v>7507</v>
      </c>
      <c r="M4738" s="9">
        <v>385.61</v>
      </c>
      <c r="N4738" s="9">
        <v>162</v>
      </c>
      <c r="O4738" s="9">
        <v>4</v>
      </c>
      <c r="P4738" s="9">
        <v>0.05</v>
      </c>
      <c r="Q4738" s="9">
        <v>729</v>
      </c>
      <c r="R4738" s="9">
        <v>4</v>
      </c>
    </row>
    <row r="4739" spans="1:18" x14ac:dyDescent="0.3">
      <c r="A4739" s="9">
        <v>1304</v>
      </c>
      <c r="B4739" s="9" t="s">
        <v>4755</v>
      </c>
      <c r="C4739" s="9">
        <v>35</v>
      </c>
      <c r="D4739" s="9" t="s">
        <v>5022</v>
      </c>
      <c r="E4739" s="9" t="s">
        <v>7396</v>
      </c>
      <c r="F4739" s="9">
        <v>0</v>
      </c>
      <c r="G4739" s="9">
        <v>12264</v>
      </c>
      <c r="H4739" s="9" t="s">
        <v>7396</v>
      </c>
      <c r="I4739" s="9" t="s">
        <v>7456</v>
      </c>
      <c r="J4739" s="9">
        <v>115</v>
      </c>
      <c r="K4739" s="9" t="s">
        <v>7481</v>
      </c>
      <c r="L4739" s="9" t="s">
        <v>7508</v>
      </c>
      <c r="M4739" s="9">
        <v>597.22</v>
      </c>
      <c r="N4739" s="9">
        <v>337.64</v>
      </c>
      <c r="O4739" s="9">
        <v>5</v>
      </c>
      <c r="P4739" s="9">
        <v>0.05</v>
      </c>
      <c r="Q4739" s="9">
        <v>522</v>
      </c>
      <c r="R4739" s="9">
        <v>6</v>
      </c>
    </row>
    <row r="4740" spans="1:18" x14ac:dyDescent="0.3">
      <c r="A4740" s="9">
        <v>2474</v>
      </c>
      <c r="B4740" s="9" t="s">
        <v>4756</v>
      </c>
      <c r="C4740" s="9">
        <v>54</v>
      </c>
      <c r="D4740" s="9" t="s">
        <v>5021</v>
      </c>
      <c r="E4740" s="9" t="s">
        <v>6105</v>
      </c>
      <c r="F4740" s="9">
        <v>0</v>
      </c>
      <c r="G4740" s="9">
        <v>12758</v>
      </c>
      <c r="H4740" s="9" t="s">
        <v>6105</v>
      </c>
      <c r="I4740" s="9" t="s">
        <v>7456</v>
      </c>
      <c r="J4740" s="9">
        <v>133</v>
      </c>
      <c r="K4740" s="9" t="s">
        <v>7498</v>
      </c>
      <c r="L4740" s="9" t="s">
        <v>7510</v>
      </c>
      <c r="M4740" s="9">
        <v>1198.52</v>
      </c>
      <c r="N4740" s="9">
        <v>633.20000000000005</v>
      </c>
      <c r="O4740" s="9">
        <v>4</v>
      </c>
      <c r="P4740" s="9"/>
      <c r="Q4740" s="9">
        <v>551</v>
      </c>
      <c r="R4740" s="9">
        <v>6</v>
      </c>
    </row>
    <row r="4741" spans="1:18" x14ac:dyDescent="0.3">
      <c r="A4741" s="9">
        <v>2030</v>
      </c>
      <c r="B4741" s="9" t="s">
        <v>4757</v>
      </c>
      <c r="C4741" s="9">
        <v>54</v>
      </c>
      <c r="D4741" s="9" t="s">
        <v>5019</v>
      </c>
      <c r="E4741" s="9" t="s">
        <v>7013</v>
      </c>
      <c r="F4741" s="9">
        <v>0</v>
      </c>
      <c r="G4741" s="9">
        <v>10019</v>
      </c>
      <c r="H4741" s="9" t="s">
        <v>7013</v>
      </c>
      <c r="I4741" s="9" t="s">
        <v>7457</v>
      </c>
      <c r="J4741" s="9">
        <v>105</v>
      </c>
      <c r="K4741" s="9" t="s">
        <v>7461</v>
      </c>
      <c r="L4741" s="9" t="s">
        <v>7510</v>
      </c>
      <c r="M4741" s="9">
        <v>815.7</v>
      </c>
      <c r="N4741" s="9">
        <v>393.72</v>
      </c>
      <c r="O4741" s="9">
        <v>3</v>
      </c>
      <c r="P4741" s="9">
        <v>0.2</v>
      </c>
      <c r="Q4741" s="9">
        <v>441</v>
      </c>
      <c r="R4741" s="9">
        <v>5</v>
      </c>
    </row>
    <row r="4742" spans="1:18" x14ac:dyDescent="0.3">
      <c r="A4742" s="9">
        <v>2337</v>
      </c>
      <c r="B4742" s="9" t="s">
        <v>4758</v>
      </c>
      <c r="C4742" s="9">
        <v>51</v>
      </c>
      <c r="D4742" s="9" t="s">
        <v>5018</v>
      </c>
      <c r="E4742" s="9" t="s">
        <v>7397</v>
      </c>
      <c r="F4742" s="9">
        <v>0</v>
      </c>
      <c r="G4742" s="9">
        <v>13638</v>
      </c>
      <c r="H4742" s="9" t="s">
        <v>7397</v>
      </c>
      <c r="I4742" s="9" t="s">
        <v>7455</v>
      </c>
      <c r="J4742" s="9">
        <v>137</v>
      </c>
      <c r="K4742" s="9" t="s">
        <v>7484</v>
      </c>
      <c r="L4742" s="9" t="s">
        <v>7508</v>
      </c>
      <c r="M4742" s="9">
        <v>633.07000000000005</v>
      </c>
      <c r="N4742" s="9">
        <v>403.76</v>
      </c>
      <c r="O4742" s="9">
        <v>4</v>
      </c>
      <c r="P4742" s="9"/>
      <c r="Q4742" s="9">
        <v>388</v>
      </c>
      <c r="R4742" s="9">
        <v>7</v>
      </c>
    </row>
    <row r="4743" spans="1:18" x14ac:dyDescent="0.3">
      <c r="A4743" s="9">
        <v>1816</v>
      </c>
      <c r="B4743" s="9" t="s">
        <v>4759</v>
      </c>
      <c r="C4743" s="9">
        <v>32</v>
      </c>
      <c r="D4743" s="9" t="s">
        <v>5019</v>
      </c>
      <c r="E4743" s="9" t="s">
        <v>7398</v>
      </c>
      <c r="F4743" s="9">
        <v>0</v>
      </c>
      <c r="G4743" s="9">
        <v>11781</v>
      </c>
      <c r="H4743" s="9" t="s">
        <v>7398</v>
      </c>
      <c r="I4743" s="9" t="s">
        <v>7456</v>
      </c>
      <c r="J4743" s="9">
        <v>140</v>
      </c>
      <c r="K4743" s="9" t="s">
        <v>7468</v>
      </c>
      <c r="L4743" s="9" t="s">
        <v>7510</v>
      </c>
      <c r="M4743" s="9">
        <v>92.69</v>
      </c>
      <c r="N4743" s="9">
        <v>40.65</v>
      </c>
      <c r="O4743" s="9">
        <v>3</v>
      </c>
      <c r="P4743" s="9">
        <v>0.2</v>
      </c>
      <c r="Q4743" s="9">
        <v>550</v>
      </c>
      <c r="R4743" s="9">
        <v>6</v>
      </c>
    </row>
    <row r="4744" spans="1:18" x14ac:dyDescent="0.3">
      <c r="A4744" s="9">
        <v>2126</v>
      </c>
      <c r="B4744" s="9" t="s">
        <v>4760</v>
      </c>
      <c r="C4744" s="9">
        <v>57</v>
      </c>
      <c r="D4744" s="9" t="s">
        <v>5023</v>
      </c>
      <c r="E4744" s="9" t="s">
        <v>6364</v>
      </c>
      <c r="F4744" s="9">
        <v>0</v>
      </c>
      <c r="G4744" s="9">
        <v>13834</v>
      </c>
      <c r="H4744" s="9" t="s">
        <v>6364</v>
      </c>
      <c r="I4744" s="9" t="s">
        <v>7457</v>
      </c>
      <c r="J4744" s="9">
        <v>122</v>
      </c>
      <c r="K4744" s="9" t="s">
        <v>7465</v>
      </c>
      <c r="L4744" s="9" t="s">
        <v>7507</v>
      </c>
      <c r="M4744" s="9">
        <v>1142.4100000000001</v>
      </c>
      <c r="N4744" s="9">
        <v>790.8</v>
      </c>
      <c r="O4744" s="9">
        <v>2</v>
      </c>
      <c r="P4744" s="9">
        <v>0.2</v>
      </c>
      <c r="Q4744" s="9">
        <v>518</v>
      </c>
      <c r="R4744" s="9">
        <v>4</v>
      </c>
    </row>
    <row r="4745" spans="1:18" x14ac:dyDescent="0.3">
      <c r="A4745" s="9">
        <v>1820</v>
      </c>
      <c r="B4745" s="9" t="s">
        <v>4761</v>
      </c>
      <c r="C4745" s="9">
        <v>26</v>
      </c>
      <c r="D4745" s="9" t="s">
        <v>5021</v>
      </c>
      <c r="E4745" s="9" t="s">
        <v>7399</v>
      </c>
      <c r="F4745" s="9">
        <v>0</v>
      </c>
      <c r="G4745" s="9">
        <v>13131</v>
      </c>
      <c r="H4745" s="9" t="s">
        <v>7399</v>
      </c>
      <c r="I4745" s="9" t="s">
        <v>7457</v>
      </c>
      <c r="J4745" s="9">
        <v>122</v>
      </c>
      <c r="K4745" s="9" t="s">
        <v>7465</v>
      </c>
      <c r="L4745" s="9" t="s">
        <v>7510</v>
      </c>
      <c r="M4745" s="9">
        <v>1459.66</v>
      </c>
      <c r="N4745" s="9">
        <v>594.41999999999996</v>
      </c>
      <c r="O4745" s="9">
        <v>2</v>
      </c>
      <c r="P4745" s="9"/>
      <c r="Q4745" s="9">
        <v>501</v>
      </c>
      <c r="R4745" s="9">
        <v>6</v>
      </c>
    </row>
    <row r="4746" spans="1:18" x14ac:dyDescent="0.3">
      <c r="A4746" s="9">
        <v>1192</v>
      </c>
      <c r="B4746" s="9" t="s">
        <v>4762</v>
      </c>
      <c r="C4746" s="9">
        <v>52</v>
      </c>
      <c r="D4746" s="9" t="s">
        <v>5023</v>
      </c>
      <c r="E4746" s="9" t="s">
        <v>7035</v>
      </c>
      <c r="F4746" s="9">
        <v>0</v>
      </c>
      <c r="G4746" s="9">
        <v>10674</v>
      </c>
      <c r="H4746" s="9" t="s">
        <v>7035</v>
      </c>
      <c r="I4746" s="9" t="s">
        <v>7456</v>
      </c>
      <c r="J4746" s="9">
        <v>122</v>
      </c>
      <c r="K4746" s="9" t="s">
        <v>7465</v>
      </c>
      <c r="L4746" s="9" t="s">
        <v>7509</v>
      </c>
      <c r="M4746" s="9">
        <v>949.42</v>
      </c>
      <c r="N4746" s="9">
        <v>413.44</v>
      </c>
      <c r="O4746" s="9">
        <v>1</v>
      </c>
      <c r="P4746" s="9"/>
      <c r="Q4746" s="9">
        <v>627</v>
      </c>
      <c r="R4746" s="9">
        <v>2</v>
      </c>
    </row>
    <row r="4747" spans="1:18" x14ac:dyDescent="0.3">
      <c r="A4747" s="9">
        <v>1528</v>
      </c>
      <c r="B4747" s="9" t="s">
        <v>4763</v>
      </c>
      <c r="C4747" s="9">
        <v>14</v>
      </c>
      <c r="D4747" s="9" t="s">
        <v>5018</v>
      </c>
      <c r="E4747" s="9" t="s">
        <v>6355</v>
      </c>
      <c r="F4747" s="9">
        <v>1</v>
      </c>
      <c r="G4747" s="9">
        <v>12761</v>
      </c>
      <c r="H4747" s="9" t="s">
        <v>6355</v>
      </c>
      <c r="I4747" s="9" t="s">
        <v>7456</v>
      </c>
      <c r="J4747" s="9">
        <v>115</v>
      </c>
      <c r="K4747" s="9" t="s">
        <v>7481</v>
      </c>
      <c r="L4747" s="9" t="s">
        <v>7510</v>
      </c>
      <c r="M4747" s="9">
        <v>1291.98</v>
      </c>
      <c r="N4747" s="9">
        <v>637.46</v>
      </c>
      <c r="O4747" s="9">
        <v>5</v>
      </c>
      <c r="P4747" s="9"/>
      <c r="Q4747" s="9">
        <v>846</v>
      </c>
      <c r="R4747" s="9">
        <v>2</v>
      </c>
    </row>
    <row r="4748" spans="1:18" x14ac:dyDescent="0.3">
      <c r="A4748" s="9">
        <v>1170</v>
      </c>
      <c r="B4748" s="9" t="s">
        <v>4764</v>
      </c>
      <c r="C4748" s="9">
        <v>22</v>
      </c>
      <c r="D4748" s="9" t="s">
        <v>5018</v>
      </c>
      <c r="E4748" s="9" t="s">
        <v>5502</v>
      </c>
      <c r="F4748" s="9">
        <v>1</v>
      </c>
      <c r="G4748" s="9">
        <v>10738</v>
      </c>
      <c r="H4748" s="9" t="s">
        <v>5502</v>
      </c>
      <c r="I4748" s="9" t="s">
        <v>7457</v>
      </c>
      <c r="J4748" s="9">
        <v>117</v>
      </c>
      <c r="K4748" s="9" t="s">
        <v>7483</v>
      </c>
      <c r="L4748" s="9" t="s">
        <v>7509</v>
      </c>
      <c r="M4748" s="9">
        <v>799.47</v>
      </c>
      <c r="N4748" s="9">
        <v>441.9</v>
      </c>
      <c r="O4748" s="9">
        <v>2</v>
      </c>
      <c r="P4748" s="9">
        <v>0.05</v>
      </c>
      <c r="Q4748" s="9">
        <v>726</v>
      </c>
      <c r="R4748" s="9">
        <v>3</v>
      </c>
    </row>
    <row r="4749" spans="1:18" x14ac:dyDescent="0.3">
      <c r="A4749" s="9">
        <v>1250</v>
      </c>
      <c r="B4749" s="9" t="s">
        <v>4765</v>
      </c>
      <c r="C4749" s="9">
        <v>64</v>
      </c>
      <c r="D4749" s="9" t="s">
        <v>5020</v>
      </c>
      <c r="E4749" s="9" t="s">
        <v>7252</v>
      </c>
      <c r="F4749" s="9">
        <v>0</v>
      </c>
      <c r="G4749" s="9">
        <v>13200</v>
      </c>
      <c r="H4749" s="9" t="s">
        <v>7252</v>
      </c>
      <c r="I4749" s="9" t="s">
        <v>7455</v>
      </c>
      <c r="J4749" s="9">
        <v>145</v>
      </c>
      <c r="K4749" s="9" t="s">
        <v>7470</v>
      </c>
      <c r="L4749" s="9" t="s">
        <v>7508</v>
      </c>
      <c r="M4749" s="9">
        <v>385.94</v>
      </c>
      <c r="N4749" s="9">
        <v>179.4</v>
      </c>
      <c r="O4749" s="9">
        <v>5</v>
      </c>
      <c r="P4749" s="9"/>
      <c r="Q4749" s="9">
        <v>471</v>
      </c>
      <c r="R4749" s="9">
        <v>3</v>
      </c>
    </row>
    <row r="4750" spans="1:18" x14ac:dyDescent="0.3">
      <c r="A4750" s="9">
        <v>2410</v>
      </c>
      <c r="B4750" s="9" t="s">
        <v>4766</v>
      </c>
      <c r="C4750" s="9">
        <v>36</v>
      </c>
      <c r="D4750" s="9" t="s">
        <v>5023</v>
      </c>
      <c r="E4750" s="9" t="s">
        <v>6285</v>
      </c>
      <c r="F4750" s="9">
        <v>1</v>
      </c>
      <c r="G4750" s="9">
        <v>10556</v>
      </c>
      <c r="H4750" s="9" t="s">
        <v>6285</v>
      </c>
      <c r="I4750" s="9" t="s">
        <v>7457</v>
      </c>
      <c r="J4750" s="9">
        <v>128</v>
      </c>
      <c r="K4750" s="9" t="s">
        <v>7473</v>
      </c>
      <c r="L4750" s="9" t="s">
        <v>7508</v>
      </c>
      <c r="M4750" s="9">
        <v>70.94</v>
      </c>
      <c r="N4750" s="9">
        <v>44.04</v>
      </c>
      <c r="O4750" s="9">
        <v>1</v>
      </c>
      <c r="P4750" s="9">
        <v>0.2</v>
      </c>
      <c r="Q4750" s="9">
        <v>476</v>
      </c>
      <c r="R4750" s="9">
        <v>3</v>
      </c>
    </row>
    <row r="4751" spans="1:18" x14ac:dyDescent="0.3">
      <c r="A4751" s="9">
        <v>2230</v>
      </c>
      <c r="B4751" s="9" t="s">
        <v>4767</v>
      </c>
      <c r="C4751" s="9">
        <v>29</v>
      </c>
      <c r="D4751" s="9" t="s">
        <v>5019</v>
      </c>
      <c r="E4751" s="9" t="s">
        <v>7400</v>
      </c>
      <c r="F4751" s="9">
        <v>0</v>
      </c>
      <c r="G4751" s="9">
        <v>12244</v>
      </c>
      <c r="H4751" s="9" t="s">
        <v>7400</v>
      </c>
      <c r="I4751" s="9" t="s">
        <v>7456</v>
      </c>
      <c r="J4751" s="9">
        <v>122</v>
      </c>
      <c r="K4751" s="9" t="s">
        <v>7465</v>
      </c>
      <c r="L4751" s="9" t="s">
        <v>7510</v>
      </c>
      <c r="M4751" s="9">
        <v>997.43</v>
      </c>
      <c r="N4751" s="9">
        <v>505.96</v>
      </c>
      <c r="O4751" s="9">
        <v>5</v>
      </c>
      <c r="P4751" s="9"/>
      <c r="Q4751" s="9">
        <v>526</v>
      </c>
      <c r="R4751" s="9">
        <v>7</v>
      </c>
    </row>
    <row r="4752" spans="1:18" x14ac:dyDescent="0.3">
      <c r="A4752" s="9">
        <v>1540</v>
      </c>
      <c r="B4752" s="9" t="s">
        <v>4768</v>
      </c>
      <c r="C4752" s="9">
        <v>56</v>
      </c>
      <c r="D4752" s="9" t="s">
        <v>5023</v>
      </c>
      <c r="E4752" s="9" t="s">
        <v>6446</v>
      </c>
      <c r="F4752" s="9">
        <v>0</v>
      </c>
      <c r="G4752" s="9">
        <v>12983</v>
      </c>
      <c r="H4752" s="9" t="s">
        <v>6446</v>
      </c>
      <c r="I4752" s="9" t="s">
        <v>7456</v>
      </c>
      <c r="J4752" s="9">
        <v>121</v>
      </c>
      <c r="K4752" s="9" t="s">
        <v>7495</v>
      </c>
      <c r="L4752" s="9" t="s">
        <v>7510</v>
      </c>
      <c r="M4752" s="9">
        <v>765.01</v>
      </c>
      <c r="N4752" s="9">
        <v>314.85000000000002</v>
      </c>
      <c r="O4752" s="9">
        <v>2</v>
      </c>
      <c r="P4752" s="9"/>
      <c r="Q4752" s="9">
        <v>502</v>
      </c>
      <c r="R4752" s="9">
        <v>4</v>
      </c>
    </row>
    <row r="4753" spans="1:18" x14ac:dyDescent="0.3">
      <c r="A4753" s="9">
        <v>1415</v>
      </c>
      <c r="B4753" s="9" t="s">
        <v>4769</v>
      </c>
      <c r="C4753" s="9">
        <v>58</v>
      </c>
      <c r="D4753" s="9" t="s">
        <v>5021</v>
      </c>
      <c r="E4753" s="9" t="s">
        <v>5890</v>
      </c>
      <c r="F4753" s="9">
        <v>1</v>
      </c>
      <c r="G4753" s="9">
        <v>13563</v>
      </c>
      <c r="H4753" s="9" t="s">
        <v>5890</v>
      </c>
      <c r="I4753" s="9" t="s">
        <v>7457</v>
      </c>
      <c r="J4753" s="9">
        <v>142</v>
      </c>
      <c r="K4753" s="9" t="s">
        <v>7500</v>
      </c>
      <c r="L4753" s="9" t="s">
        <v>7508</v>
      </c>
      <c r="M4753" s="9">
        <v>1184.04</v>
      </c>
      <c r="N4753" s="9">
        <v>785.39</v>
      </c>
      <c r="O4753" s="9">
        <v>2</v>
      </c>
      <c r="P4753" s="9">
        <v>0.2</v>
      </c>
      <c r="Q4753" s="9">
        <v>611</v>
      </c>
      <c r="R4753" s="9">
        <v>2</v>
      </c>
    </row>
    <row r="4754" spans="1:18" x14ac:dyDescent="0.3">
      <c r="A4754" s="9">
        <v>1793</v>
      </c>
      <c r="B4754" s="9" t="s">
        <v>4770</v>
      </c>
      <c r="C4754" s="9">
        <v>33</v>
      </c>
      <c r="D4754" s="9" t="s">
        <v>5018</v>
      </c>
      <c r="E4754" s="9" t="s">
        <v>5193</v>
      </c>
      <c r="F4754" s="9">
        <v>0</v>
      </c>
      <c r="G4754" s="9">
        <v>12725</v>
      </c>
      <c r="H4754" s="9" t="s">
        <v>5193</v>
      </c>
      <c r="I4754" s="9" t="s">
        <v>7456</v>
      </c>
      <c r="J4754" s="9">
        <v>117</v>
      </c>
      <c r="K4754" s="9" t="s">
        <v>7483</v>
      </c>
      <c r="L4754" s="9" t="s">
        <v>7509</v>
      </c>
      <c r="M4754" s="9">
        <v>1057.29</v>
      </c>
      <c r="N4754" s="9">
        <v>722.3</v>
      </c>
      <c r="O4754" s="9">
        <v>4</v>
      </c>
      <c r="P4754" s="9"/>
      <c r="Q4754" s="9">
        <v>388</v>
      </c>
      <c r="R4754" s="9">
        <v>7</v>
      </c>
    </row>
    <row r="4755" spans="1:18" x14ac:dyDescent="0.3">
      <c r="A4755" s="9">
        <v>2403</v>
      </c>
      <c r="B4755" s="9" t="s">
        <v>4771</v>
      </c>
      <c r="C4755" s="9">
        <v>44</v>
      </c>
      <c r="D4755" s="9" t="s">
        <v>5018</v>
      </c>
      <c r="E4755" s="9" t="s">
        <v>7401</v>
      </c>
      <c r="F4755" s="9">
        <v>0</v>
      </c>
      <c r="G4755" s="9">
        <v>10503</v>
      </c>
      <c r="H4755" s="9" t="s">
        <v>7401</v>
      </c>
      <c r="I4755" s="9" t="s">
        <v>7457</v>
      </c>
      <c r="J4755" s="9">
        <v>105</v>
      </c>
      <c r="K4755" s="9" t="s">
        <v>7461</v>
      </c>
      <c r="L4755" s="9" t="s">
        <v>7508</v>
      </c>
      <c r="M4755" s="9">
        <v>1482.53</v>
      </c>
      <c r="N4755" s="9">
        <v>868.12</v>
      </c>
      <c r="O4755" s="9">
        <v>4</v>
      </c>
      <c r="P4755" s="9"/>
      <c r="Q4755" s="9">
        <v>626</v>
      </c>
      <c r="R4755" s="9">
        <v>7</v>
      </c>
    </row>
    <row r="4756" spans="1:18" x14ac:dyDescent="0.3">
      <c r="A4756" s="9">
        <v>2167</v>
      </c>
      <c r="B4756" s="9" t="s">
        <v>4772</v>
      </c>
      <c r="C4756" s="9">
        <v>42</v>
      </c>
      <c r="D4756" s="9" t="s">
        <v>5023</v>
      </c>
      <c r="E4756" s="9" t="s">
        <v>5191</v>
      </c>
      <c r="F4756" s="9">
        <v>0</v>
      </c>
      <c r="G4756" s="9">
        <v>11270</v>
      </c>
      <c r="H4756" s="9" t="s">
        <v>5191</v>
      </c>
      <c r="I4756" s="9" t="s">
        <v>7455</v>
      </c>
      <c r="J4756" s="9">
        <v>118</v>
      </c>
      <c r="K4756" s="9" t="s">
        <v>7501</v>
      </c>
      <c r="L4756" s="9" t="s">
        <v>7508</v>
      </c>
      <c r="M4756" s="9">
        <v>789.95</v>
      </c>
      <c r="N4756" s="9">
        <v>507.12</v>
      </c>
      <c r="O4756" s="9">
        <v>4</v>
      </c>
      <c r="P4756" s="9"/>
      <c r="Q4756" s="9">
        <v>367</v>
      </c>
      <c r="R4756" s="9">
        <v>5</v>
      </c>
    </row>
    <row r="4757" spans="1:18" x14ac:dyDescent="0.3">
      <c r="A4757" s="9">
        <v>1024</v>
      </c>
      <c r="B4757" s="9" t="s">
        <v>4773</v>
      </c>
      <c r="C4757" s="9">
        <v>-2</v>
      </c>
      <c r="D4757" s="9" t="s">
        <v>5023</v>
      </c>
      <c r="E4757" s="9" t="s">
        <v>6064</v>
      </c>
      <c r="F4757" s="9">
        <v>0</v>
      </c>
      <c r="G4757" s="9">
        <v>10737</v>
      </c>
      <c r="H4757" s="9" t="s">
        <v>6064</v>
      </c>
      <c r="I4757" s="9" t="s">
        <v>7455</v>
      </c>
      <c r="J4757" s="9">
        <v>117</v>
      </c>
      <c r="K4757" s="9" t="s">
        <v>7483</v>
      </c>
      <c r="L4757" s="9" t="s">
        <v>7511</v>
      </c>
      <c r="M4757" s="9">
        <v>669.4</v>
      </c>
      <c r="N4757" s="9">
        <v>292.08</v>
      </c>
      <c r="O4757" s="9">
        <v>5</v>
      </c>
      <c r="P4757" s="9"/>
      <c r="Q4757" s="9">
        <v>426</v>
      </c>
      <c r="R4757" s="9">
        <v>6</v>
      </c>
    </row>
    <row r="4758" spans="1:18" x14ac:dyDescent="0.3">
      <c r="A4758" s="9">
        <v>1667</v>
      </c>
      <c r="B4758" s="9" t="s">
        <v>4774</v>
      </c>
      <c r="C4758" s="9">
        <v>19</v>
      </c>
      <c r="D4758" s="9" t="s">
        <v>5022</v>
      </c>
      <c r="E4758" s="9" t="s">
        <v>5715</v>
      </c>
      <c r="F4758" s="9">
        <v>1</v>
      </c>
      <c r="G4758" s="9">
        <v>10791</v>
      </c>
      <c r="H4758" s="9" t="s">
        <v>5715</v>
      </c>
      <c r="I4758" s="9" t="s">
        <v>7457</v>
      </c>
      <c r="J4758" s="9">
        <v>104</v>
      </c>
      <c r="K4758" s="9" t="s">
        <v>7499</v>
      </c>
      <c r="L4758" s="9" t="s">
        <v>7508</v>
      </c>
      <c r="M4758" s="9">
        <v>465.77</v>
      </c>
      <c r="N4758" s="9">
        <v>223.87</v>
      </c>
      <c r="O4758" s="9">
        <v>2</v>
      </c>
      <c r="P4758" s="9"/>
      <c r="Q4758" s="9">
        <v>437</v>
      </c>
      <c r="R4758" s="9">
        <v>3</v>
      </c>
    </row>
    <row r="4759" spans="1:18" x14ac:dyDescent="0.3">
      <c r="A4759" s="9">
        <v>2096</v>
      </c>
      <c r="B4759" s="9" t="s">
        <v>4775</v>
      </c>
      <c r="C4759" s="9">
        <v>54</v>
      </c>
      <c r="D4759" s="9" t="s">
        <v>5023</v>
      </c>
      <c r="E4759" s="9" t="s">
        <v>6148</v>
      </c>
      <c r="F4759" s="9">
        <v>0</v>
      </c>
      <c r="G4759" s="9">
        <v>13331</v>
      </c>
      <c r="H4759" s="9" t="s">
        <v>6148</v>
      </c>
      <c r="I4759" s="9" t="s">
        <v>7456</v>
      </c>
      <c r="J4759" s="9">
        <v>107</v>
      </c>
      <c r="K4759" s="9" t="s">
        <v>7485</v>
      </c>
      <c r="L4759" s="9" t="s">
        <v>7510</v>
      </c>
      <c r="M4759" s="9">
        <v>741.45</v>
      </c>
      <c r="N4759" s="9">
        <v>368.92</v>
      </c>
      <c r="O4759" s="9">
        <v>1</v>
      </c>
      <c r="P4759" s="9"/>
      <c r="Q4759" s="9">
        <v>454</v>
      </c>
      <c r="R4759" s="9">
        <v>6</v>
      </c>
    </row>
    <row r="4760" spans="1:18" x14ac:dyDescent="0.3">
      <c r="A4760" s="9">
        <v>1631</v>
      </c>
      <c r="B4760" s="9" t="s">
        <v>4776</v>
      </c>
      <c r="C4760" s="9">
        <v>27</v>
      </c>
      <c r="D4760" s="9" t="s">
        <v>5022</v>
      </c>
      <c r="E4760" s="9" t="s">
        <v>5161</v>
      </c>
      <c r="F4760" s="9">
        <v>0</v>
      </c>
      <c r="G4760" s="9">
        <v>11370</v>
      </c>
      <c r="H4760" s="9" t="s">
        <v>5161</v>
      </c>
      <c r="I4760" s="9" t="s">
        <v>7456</v>
      </c>
      <c r="J4760" s="9">
        <v>125</v>
      </c>
      <c r="K4760" s="9" t="s">
        <v>7479</v>
      </c>
      <c r="L4760" s="9" t="s">
        <v>7510</v>
      </c>
      <c r="M4760" s="9">
        <v>1315.66</v>
      </c>
      <c r="N4760" s="9">
        <v>905.47</v>
      </c>
      <c r="O4760" s="9">
        <v>3</v>
      </c>
      <c r="P4760" s="9"/>
      <c r="Q4760" s="9">
        <v>566</v>
      </c>
      <c r="R4760" s="9">
        <v>5</v>
      </c>
    </row>
    <row r="4761" spans="1:18" x14ac:dyDescent="0.3">
      <c r="A4761" s="9">
        <v>2116</v>
      </c>
      <c r="B4761" s="9" t="s">
        <v>4777</v>
      </c>
      <c r="C4761" s="9">
        <v>47</v>
      </c>
      <c r="D4761" s="9" t="s">
        <v>5021</v>
      </c>
      <c r="E4761" s="9" t="s">
        <v>5665</v>
      </c>
      <c r="F4761" s="9">
        <v>1</v>
      </c>
      <c r="G4761" s="9">
        <v>10196</v>
      </c>
      <c r="H4761" s="9" t="s">
        <v>5665</v>
      </c>
      <c r="I4761" s="9" t="s">
        <v>7455</v>
      </c>
      <c r="J4761" s="9">
        <v>137</v>
      </c>
      <c r="K4761" s="9" t="s">
        <v>7484</v>
      </c>
      <c r="L4761" s="9" t="s">
        <v>7508</v>
      </c>
      <c r="M4761" s="9">
        <v>111.54</v>
      </c>
      <c r="N4761" s="9">
        <v>61.76</v>
      </c>
      <c r="O4761" s="9">
        <v>2</v>
      </c>
      <c r="P4761" s="9">
        <v>0.05</v>
      </c>
      <c r="Q4761" s="9">
        <v>875</v>
      </c>
      <c r="R4761" s="9">
        <v>2</v>
      </c>
    </row>
    <row r="4762" spans="1:18" x14ac:dyDescent="0.3">
      <c r="A4762" s="9">
        <v>1504</v>
      </c>
      <c r="B4762" s="9" t="s">
        <v>4778</v>
      </c>
      <c r="C4762" s="9">
        <v>43</v>
      </c>
      <c r="D4762" s="9" t="s">
        <v>5021</v>
      </c>
      <c r="E4762" s="9" t="s">
        <v>5424</v>
      </c>
      <c r="F4762" s="9">
        <v>0</v>
      </c>
      <c r="G4762" s="9">
        <v>11130</v>
      </c>
      <c r="H4762" s="9" t="s">
        <v>5424</v>
      </c>
      <c r="I4762" s="9" t="s">
        <v>7456</v>
      </c>
      <c r="J4762" s="9">
        <v>140</v>
      </c>
      <c r="K4762" s="9" t="s">
        <v>7468</v>
      </c>
      <c r="L4762" s="9" t="s">
        <v>7510</v>
      </c>
      <c r="M4762" s="9">
        <v>1467.96</v>
      </c>
      <c r="N4762" s="9">
        <v>590.45000000000005</v>
      </c>
      <c r="O4762" s="9">
        <v>4</v>
      </c>
      <c r="P4762" s="9"/>
      <c r="Q4762" s="9">
        <v>812</v>
      </c>
      <c r="R4762" s="9">
        <v>5</v>
      </c>
    </row>
    <row r="4763" spans="1:18" x14ac:dyDescent="0.3">
      <c r="A4763" s="9">
        <v>1335</v>
      </c>
      <c r="B4763" s="9" t="s">
        <v>4779</v>
      </c>
      <c r="C4763" s="9">
        <v>58</v>
      </c>
      <c r="D4763" s="9" t="s">
        <v>5019</v>
      </c>
      <c r="E4763" s="9" t="s">
        <v>6372</v>
      </c>
      <c r="F4763" s="9">
        <v>0</v>
      </c>
      <c r="G4763" s="9">
        <v>12828</v>
      </c>
      <c r="H4763" s="9" t="s">
        <v>6372</v>
      </c>
      <c r="I4763" s="9" t="s">
        <v>7456</v>
      </c>
      <c r="J4763" s="9">
        <v>140</v>
      </c>
      <c r="K4763" s="9" t="s">
        <v>7468</v>
      </c>
      <c r="L4763" s="9" t="s">
        <v>7507</v>
      </c>
      <c r="M4763" s="9">
        <v>1490.3</v>
      </c>
      <c r="N4763" s="9">
        <v>766.1</v>
      </c>
      <c r="O4763" s="9">
        <v>4</v>
      </c>
      <c r="P4763" s="9">
        <v>0.05</v>
      </c>
      <c r="Q4763" s="9">
        <v>516</v>
      </c>
      <c r="R4763" s="9">
        <v>6</v>
      </c>
    </row>
    <row r="4764" spans="1:18" x14ac:dyDescent="0.3">
      <c r="A4764" s="9">
        <v>1424</v>
      </c>
      <c r="B4764" s="9" t="s">
        <v>4780</v>
      </c>
      <c r="C4764" s="9">
        <v>19</v>
      </c>
      <c r="D4764" s="9" t="s">
        <v>5023</v>
      </c>
      <c r="E4764" s="9" t="s">
        <v>6264</v>
      </c>
      <c r="F4764" s="9">
        <v>0</v>
      </c>
      <c r="G4764" s="9">
        <v>10743</v>
      </c>
      <c r="H4764" s="9" t="s">
        <v>6264</v>
      </c>
      <c r="I4764" s="9" t="s">
        <v>7457</v>
      </c>
      <c r="J4764" s="9">
        <v>143</v>
      </c>
      <c r="K4764" s="9" t="s">
        <v>7475</v>
      </c>
      <c r="L4764" s="9" t="s">
        <v>7508</v>
      </c>
      <c r="M4764" s="9">
        <v>916.84</v>
      </c>
      <c r="N4764" s="9">
        <v>368.87</v>
      </c>
      <c r="O4764" s="9">
        <v>5</v>
      </c>
      <c r="P4764" s="9"/>
      <c r="Q4764" s="9">
        <v>420</v>
      </c>
      <c r="R4764" s="9">
        <v>7</v>
      </c>
    </row>
    <row r="4765" spans="1:18" x14ac:dyDescent="0.3">
      <c r="A4765" s="9">
        <v>1498</v>
      </c>
      <c r="B4765" s="9" t="s">
        <v>4781</v>
      </c>
      <c r="C4765" s="9">
        <v>45</v>
      </c>
      <c r="D4765" s="9" t="s">
        <v>5019</v>
      </c>
      <c r="E4765" s="9" t="s">
        <v>7158</v>
      </c>
      <c r="F4765" s="9">
        <v>0</v>
      </c>
      <c r="G4765" s="9">
        <v>13988</v>
      </c>
      <c r="H4765" s="9" t="s">
        <v>7158</v>
      </c>
      <c r="I4765" s="9" t="s">
        <v>7455</v>
      </c>
      <c r="J4765" s="9">
        <v>109</v>
      </c>
      <c r="K4765" s="9" t="s">
        <v>7466</v>
      </c>
      <c r="L4765" s="9" t="s">
        <v>7507</v>
      </c>
      <c r="M4765" s="9">
        <v>530.74</v>
      </c>
      <c r="N4765" s="9">
        <v>250.16</v>
      </c>
      <c r="O4765" s="9">
        <v>4</v>
      </c>
      <c r="P4765" s="9"/>
      <c r="Q4765" s="9">
        <v>914</v>
      </c>
      <c r="R4765" s="9">
        <v>6</v>
      </c>
    </row>
    <row r="4766" spans="1:18" x14ac:dyDescent="0.3">
      <c r="A4766" s="9">
        <v>2387</v>
      </c>
      <c r="B4766" s="9" t="s">
        <v>4782</v>
      </c>
      <c r="C4766" s="9">
        <v>39</v>
      </c>
      <c r="D4766" s="9" t="s">
        <v>5020</v>
      </c>
      <c r="E4766" s="9" t="s">
        <v>6836</v>
      </c>
      <c r="F4766" s="9">
        <v>1</v>
      </c>
      <c r="G4766" s="9">
        <v>11636</v>
      </c>
      <c r="H4766" s="9" t="s">
        <v>6836</v>
      </c>
      <c r="I4766" s="9" t="s">
        <v>7455</v>
      </c>
      <c r="J4766" s="9">
        <v>119</v>
      </c>
      <c r="K4766" s="9" t="s">
        <v>7459</v>
      </c>
      <c r="L4766" s="9" t="s">
        <v>7508</v>
      </c>
      <c r="M4766" s="9">
        <v>373.42</v>
      </c>
      <c r="N4766" s="9">
        <v>200.31</v>
      </c>
      <c r="O4766" s="9">
        <v>5</v>
      </c>
      <c r="P4766" s="9"/>
      <c r="Q4766" s="9">
        <v>887</v>
      </c>
      <c r="R4766" s="9">
        <v>6</v>
      </c>
    </row>
    <row r="4767" spans="1:18" x14ac:dyDescent="0.3">
      <c r="A4767" s="9">
        <v>1946</v>
      </c>
      <c r="B4767" s="9" t="s">
        <v>4783</v>
      </c>
      <c r="C4767" s="9">
        <v>28</v>
      </c>
      <c r="D4767" s="9" t="s">
        <v>5021</v>
      </c>
      <c r="E4767" s="9" t="s">
        <v>5583</v>
      </c>
      <c r="F4767" s="9">
        <v>0</v>
      </c>
      <c r="G4767" s="9">
        <v>11183</v>
      </c>
      <c r="H4767" s="9" t="s">
        <v>5583</v>
      </c>
      <c r="I4767" s="9" t="s">
        <v>7457</v>
      </c>
      <c r="J4767" s="9">
        <v>109</v>
      </c>
      <c r="K4767" s="9" t="s">
        <v>7466</v>
      </c>
      <c r="L4767" s="9" t="s">
        <v>7508</v>
      </c>
      <c r="M4767" s="9">
        <v>450.91</v>
      </c>
      <c r="N4767" s="9">
        <v>224.11</v>
      </c>
      <c r="O4767" s="9">
        <v>1</v>
      </c>
      <c r="P4767" s="9"/>
      <c r="Q4767" s="9">
        <v>380</v>
      </c>
      <c r="R4767" s="9">
        <v>9</v>
      </c>
    </row>
    <row r="4768" spans="1:18" x14ac:dyDescent="0.3">
      <c r="A4768" s="9">
        <v>1629</v>
      </c>
      <c r="B4768" s="9" t="s">
        <v>4784</v>
      </c>
      <c r="C4768" s="9">
        <v>28</v>
      </c>
      <c r="D4768" s="9" t="s">
        <v>5018</v>
      </c>
      <c r="E4768" s="9" t="s">
        <v>7262</v>
      </c>
      <c r="F4768" s="9">
        <v>0</v>
      </c>
      <c r="G4768" s="9">
        <v>12469</v>
      </c>
      <c r="H4768" s="9" t="s">
        <v>7262</v>
      </c>
      <c r="I4768" s="9" t="s">
        <v>7457</v>
      </c>
      <c r="J4768" s="9">
        <v>123</v>
      </c>
      <c r="K4768" s="9" t="s">
        <v>7502</v>
      </c>
      <c r="L4768" s="9" t="s">
        <v>7507</v>
      </c>
      <c r="M4768" s="9">
        <v>122.65</v>
      </c>
      <c r="N4768" s="9">
        <v>50.26</v>
      </c>
      <c r="O4768" s="9">
        <v>4</v>
      </c>
      <c r="P4768" s="9"/>
      <c r="Q4768" s="9">
        <v>371</v>
      </c>
      <c r="R4768" s="9">
        <v>4</v>
      </c>
    </row>
    <row r="4769" spans="1:18" x14ac:dyDescent="0.3">
      <c r="A4769" s="9">
        <v>2222</v>
      </c>
      <c r="B4769" s="9" t="s">
        <v>4785</v>
      </c>
      <c r="C4769" s="9">
        <v>43</v>
      </c>
      <c r="D4769" s="9" t="s">
        <v>5022</v>
      </c>
      <c r="E4769" s="9" t="s">
        <v>7402</v>
      </c>
      <c r="F4769" s="9">
        <v>1</v>
      </c>
      <c r="G4769" s="9">
        <v>11630</v>
      </c>
      <c r="H4769" s="9" t="s">
        <v>7402</v>
      </c>
      <c r="I4769" s="9" t="s">
        <v>7455</v>
      </c>
      <c r="J4769" s="9">
        <v>131</v>
      </c>
      <c r="K4769" s="9" t="s">
        <v>7504</v>
      </c>
      <c r="L4769" s="9" t="s">
        <v>7508</v>
      </c>
      <c r="M4769" s="9">
        <v>738.91</v>
      </c>
      <c r="N4769" s="9">
        <v>321.35000000000002</v>
      </c>
      <c r="O4769" s="9">
        <v>5</v>
      </c>
      <c r="P4769" s="9"/>
      <c r="Q4769" s="9">
        <v>493</v>
      </c>
      <c r="R4769" s="9">
        <v>2</v>
      </c>
    </row>
    <row r="4770" spans="1:18" x14ac:dyDescent="0.3">
      <c r="A4770" s="9">
        <v>1717</v>
      </c>
      <c r="B4770" s="9" t="s">
        <v>4786</v>
      </c>
      <c r="C4770" s="9">
        <v>49</v>
      </c>
      <c r="D4770" s="9" t="s">
        <v>5020</v>
      </c>
      <c r="E4770" s="9" t="s">
        <v>6017</v>
      </c>
      <c r="F4770" s="9">
        <v>1</v>
      </c>
      <c r="G4770" s="9">
        <v>11951</v>
      </c>
      <c r="H4770" s="9" t="s">
        <v>6017</v>
      </c>
      <c r="I4770" s="9" t="s">
        <v>7455</v>
      </c>
      <c r="J4770" s="9">
        <v>132</v>
      </c>
      <c r="K4770" s="9" t="s">
        <v>7506</v>
      </c>
      <c r="L4770" s="9" t="s">
        <v>7510</v>
      </c>
      <c r="M4770" s="9">
        <v>133.12</v>
      </c>
      <c r="N4770" s="9">
        <v>75.25</v>
      </c>
      <c r="O4770" s="9">
        <v>4</v>
      </c>
      <c r="P4770" s="9">
        <v>0.2</v>
      </c>
      <c r="Q4770" s="9">
        <v>873</v>
      </c>
      <c r="R4770" s="9">
        <v>3</v>
      </c>
    </row>
    <row r="4771" spans="1:18" x14ac:dyDescent="0.3">
      <c r="A4771" s="9">
        <v>2436</v>
      </c>
      <c r="B4771" s="9" t="s">
        <v>4787</v>
      </c>
      <c r="C4771" s="9">
        <v>40</v>
      </c>
      <c r="D4771" s="9" t="s">
        <v>5018</v>
      </c>
      <c r="E4771" s="9" t="s">
        <v>7403</v>
      </c>
      <c r="F4771" s="9">
        <v>0</v>
      </c>
      <c r="G4771" s="9">
        <v>13278</v>
      </c>
      <c r="H4771" s="9" t="s">
        <v>7403</v>
      </c>
      <c r="I4771" s="9" t="s">
        <v>7457</v>
      </c>
      <c r="J4771" s="9">
        <v>131</v>
      </c>
      <c r="K4771" s="9" t="s">
        <v>7504</v>
      </c>
      <c r="L4771" s="9" t="s">
        <v>7507</v>
      </c>
      <c r="M4771" s="9">
        <v>1091.79</v>
      </c>
      <c r="N4771" s="9">
        <v>664.55</v>
      </c>
      <c r="O4771" s="9">
        <v>5</v>
      </c>
      <c r="P4771" s="9"/>
      <c r="Q4771" s="9">
        <v>1442</v>
      </c>
      <c r="R4771" s="9">
        <v>1</v>
      </c>
    </row>
    <row r="4772" spans="1:18" x14ac:dyDescent="0.3">
      <c r="A4772" s="9">
        <v>1338</v>
      </c>
      <c r="B4772" s="9" t="s">
        <v>4788</v>
      </c>
      <c r="C4772" s="9">
        <v>41</v>
      </c>
      <c r="D4772" s="9" t="s">
        <v>5020</v>
      </c>
      <c r="E4772" s="9" t="s">
        <v>6453</v>
      </c>
      <c r="F4772" s="9">
        <v>0</v>
      </c>
      <c r="G4772" s="9">
        <v>12038</v>
      </c>
      <c r="H4772" s="9" t="s">
        <v>6453</v>
      </c>
      <c r="I4772" s="9" t="s">
        <v>7455</v>
      </c>
      <c r="J4772" s="9">
        <v>117</v>
      </c>
      <c r="K4772" s="9" t="s">
        <v>7483</v>
      </c>
      <c r="L4772" s="9" t="s">
        <v>7508</v>
      </c>
      <c r="M4772" s="9">
        <v>589.29999999999995</v>
      </c>
      <c r="N4772" s="9">
        <v>307.24</v>
      </c>
      <c r="O4772" s="9">
        <v>2</v>
      </c>
      <c r="P4772" s="9"/>
      <c r="Q4772" s="9">
        <v>460</v>
      </c>
      <c r="R4772" s="9">
        <v>5</v>
      </c>
    </row>
    <row r="4773" spans="1:18" x14ac:dyDescent="0.3">
      <c r="A4773" s="9">
        <v>1658</v>
      </c>
      <c r="B4773" s="9" t="s">
        <v>4789</v>
      </c>
      <c r="C4773" s="9">
        <v>32</v>
      </c>
      <c r="D4773" s="9" t="s">
        <v>5019</v>
      </c>
      <c r="E4773" s="9" t="s">
        <v>7221</v>
      </c>
      <c r="F4773" s="9">
        <v>0</v>
      </c>
      <c r="G4773" s="9">
        <v>11336</v>
      </c>
      <c r="H4773" s="9" t="s">
        <v>7221</v>
      </c>
      <c r="I4773" s="9" t="s">
        <v>7455</v>
      </c>
      <c r="J4773" s="9">
        <v>148</v>
      </c>
      <c r="K4773" s="9" t="s">
        <v>7491</v>
      </c>
      <c r="L4773" s="9" t="s">
        <v>7510</v>
      </c>
      <c r="M4773" s="9">
        <v>339.08</v>
      </c>
      <c r="N4773" s="9">
        <v>210.04</v>
      </c>
      <c r="O4773" s="9">
        <v>5</v>
      </c>
      <c r="P4773" s="9"/>
      <c r="Q4773" s="9">
        <v>768</v>
      </c>
      <c r="R4773" s="9">
        <v>4</v>
      </c>
    </row>
    <row r="4774" spans="1:18" x14ac:dyDescent="0.3">
      <c r="A4774" s="9">
        <v>1961</v>
      </c>
      <c r="B4774" s="9" t="s">
        <v>4790</v>
      </c>
      <c r="C4774" s="9">
        <v>33</v>
      </c>
      <c r="D4774" s="9" t="s">
        <v>5019</v>
      </c>
      <c r="E4774" s="9" t="s">
        <v>5786</v>
      </c>
      <c r="F4774" s="9">
        <v>0</v>
      </c>
      <c r="G4774" s="9">
        <v>12479</v>
      </c>
      <c r="H4774" s="9" t="s">
        <v>5786</v>
      </c>
      <c r="I4774" s="9" t="s">
        <v>7456</v>
      </c>
      <c r="J4774" s="9">
        <v>139</v>
      </c>
      <c r="K4774" s="9" t="s">
        <v>7486</v>
      </c>
      <c r="L4774" s="9" t="s">
        <v>7507</v>
      </c>
      <c r="M4774" s="9">
        <v>840.04</v>
      </c>
      <c r="N4774" s="9">
        <v>377.18</v>
      </c>
      <c r="O4774" s="9">
        <v>3</v>
      </c>
      <c r="P4774" s="9">
        <v>0.1</v>
      </c>
      <c r="Q4774" s="9">
        <v>347</v>
      </c>
      <c r="R4774" s="9">
        <v>4</v>
      </c>
    </row>
    <row r="4775" spans="1:18" x14ac:dyDescent="0.3">
      <c r="A4775" s="9">
        <v>1428</v>
      </c>
      <c r="B4775" s="9" t="s">
        <v>4791</v>
      </c>
      <c r="C4775" s="9">
        <v>28</v>
      </c>
      <c r="D4775" s="9" t="s">
        <v>5022</v>
      </c>
      <c r="E4775" s="9" t="s">
        <v>7404</v>
      </c>
      <c r="F4775" s="9">
        <v>0</v>
      </c>
      <c r="G4775" s="9">
        <v>10925</v>
      </c>
      <c r="H4775" s="9" t="s">
        <v>7404</v>
      </c>
      <c r="I4775" s="9" t="s">
        <v>7455</v>
      </c>
      <c r="J4775" s="9">
        <v>122</v>
      </c>
      <c r="K4775" s="9" t="s">
        <v>7465</v>
      </c>
      <c r="L4775" s="9" t="s">
        <v>7507</v>
      </c>
      <c r="M4775" s="9">
        <v>1461.95</v>
      </c>
      <c r="N4775" s="9">
        <v>638.30999999999995</v>
      </c>
      <c r="O4775" s="9">
        <v>1</v>
      </c>
      <c r="P4775" s="9"/>
      <c r="Q4775" s="9">
        <v>945</v>
      </c>
      <c r="R4775" s="9">
        <v>2</v>
      </c>
    </row>
    <row r="4776" spans="1:18" x14ac:dyDescent="0.3">
      <c r="A4776" s="9">
        <v>1898</v>
      </c>
      <c r="B4776" s="9" t="s">
        <v>4792</v>
      </c>
      <c r="C4776" s="9">
        <v>32</v>
      </c>
      <c r="D4776" s="9" t="s">
        <v>5021</v>
      </c>
      <c r="E4776" s="9" t="s">
        <v>7194</v>
      </c>
      <c r="F4776" s="9">
        <v>0</v>
      </c>
      <c r="G4776" s="9">
        <v>10234</v>
      </c>
      <c r="H4776" s="9" t="s">
        <v>7194</v>
      </c>
      <c r="I4776" s="9" t="s">
        <v>7457</v>
      </c>
      <c r="J4776" s="9">
        <v>135</v>
      </c>
      <c r="K4776" s="9" t="s">
        <v>7458</v>
      </c>
      <c r="L4776" s="9" t="s">
        <v>7510</v>
      </c>
      <c r="M4776" s="9">
        <v>1057.94</v>
      </c>
      <c r="N4776" s="9">
        <v>689.6</v>
      </c>
      <c r="O4776" s="9">
        <v>2</v>
      </c>
      <c r="P4776" s="9">
        <v>0.05</v>
      </c>
      <c r="Q4776" s="9">
        <v>599</v>
      </c>
      <c r="R4776" s="9">
        <v>7</v>
      </c>
    </row>
    <row r="4777" spans="1:18" x14ac:dyDescent="0.3">
      <c r="A4777" s="9">
        <v>1138</v>
      </c>
      <c r="B4777" s="9" t="s">
        <v>4793</v>
      </c>
      <c r="C4777" s="9">
        <v>48</v>
      </c>
      <c r="D4777" s="9" t="s">
        <v>5022</v>
      </c>
      <c r="E4777" s="9" t="s">
        <v>7405</v>
      </c>
      <c r="F4777" s="9">
        <v>0</v>
      </c>
      <c r="G4777" s="9">
        <v>12374</v>
      </c>
      <c r="H4777" s="9" t="s">
        <v>7405</v>
      </c>
      <c r="I4777" s="9" t="s">
        <v>7456</v>
      </c>
      <c r="J4777" s="9">
        <v>130</v>
      </c>
      <c r="K4777" s="9" t="s">
        <v>7487</v>
      </c>
      <c r="L4777" s="9" t="s">
        <v>7508</v>
      </c>
      <c r="M4777" s="9">
        <v>763.03</v>
      </c>
      <c r="N4777" s="9">
        <v>382.86</v>
      </c>
      <c r="O4777" s="9">
        <v>1</v>
      </c>
      <c r="P4777" s="9"/>
      <c r="Q4777" s="9">
        <v>662</v>
      </c>
      <c r="R4777" s="9">
        <v>4</v>
      </c>
    </row>
    <row r="4778" spans="1:18" x14ac:dyDescent="0.3">
      <c r="A4778" s="9">
        <v>1941</v>
      </c>
      <c r="B4778" s="9" t="s">
        <v>4794</v>
      </c>
      <c r="C4778" s="9">
        <v>50</v>
      </c>
      <c r="D4778" s="9" t="s">
        <v>5018</v>
      </c>
      <c r="E4778" s="9" t="s">
        <v>5880</v>
      </c>
      <c r="F4778" s="9">
        <v>0</v>
      </c>
      <c r="G4778" s="9">
        <v>12981</v>
      </c>
      <c r="H4778" s="9" t="s">
        <v>5880</v>
      </c>
      <c r="I4778" s="9" t="s">
        <v>7456</v>
      </c>
      <c r="J4778" s="9">
        <v>140</v>
      </c>
      <c r="K4778" s="9" t="s">
        <v>7468</v>
      </c>
      <c r="L4778" s="9" t="s">
        <v>7508</v>
      </c>
      <c r="M4778" s="9">
        <v>1176.53</v>
      </c>
      <c r="N4778" s="9">
        <v>623.17999999999995</v>
      </c>
      <c r="O4778" s="9">
        <v>2</v>
      </c>
      <c r="P4778" s="9"/>
      <c r="Q4778" s="9">
        <v>475</v>
      </c>
      <c r="R4778" s="9">
        <v>5</v>
      </c>
    </row>
    <row r="4779" spans="1:18" x14ac:dyDescent="0.3">
      <c r="A4779" s="9">
        <v>1541</v>
      </c>
      <c r="B4779" s="9" t="s">
        <v>4795</v>
      </c>
      <c r="C4779" s="9">
        <v>20</v>
      </c>
      <c r="D4779" s="9" t="s">
        <v>5020</v>
      </c>
      <c r="E4779" s="9" t="s">
        <v>7321</v>
      </c>
      <c r="F4779" s="9">
        <v>0</v>
      </c>
      <c r="G4779" s="9">
        <v>10478</v>
      </c>
      <c r="H4779" s="9" t="s">
        <v>7321</v>
      </c>
      <c r="I4779" s="9" t="s">
        <v>7455</v>
      </c>
      <c r="J4779" s="9">
        <v>137</v>
      </c>
      <c r="K4779" s="9" t="s">
        <v>7484</v>
      </c>
      <c r="L4779" s="9" t="s">
        <v>7507</v>
      </c>
      <c r="M4779" s="9">
        <v>1119.3399999999999</v>
      </c>
      <c r="N4779" s="9">
        <v>765.94</v>
      </c>
      <c r="O4779" s="9">
        <v>4</v>
      </c>
      <c r="P4779" s="9"/>
      <c r="Q4779" s="9">
        <v>563</v>
      </c>
      <c r="R4779" s="9">
        <v>5</v>
      </c>
    </row>
    <row r="4780" spans="1:18" x14ac:dyDescent="0.3">
      <c r="A4780" s="9">
        <v>1056</v>
      </c>
      <c r="B4780" s="9" t="s">
        <v>4796</v>
      </c>
      <c r="C4780" s="9">
        <v>26</v>
      </c>
      <c r="D4780" s="9" t="s">
        <v>5022</v>
      </c>
      <c r="E4780" s="9" t="s">
        <v>7211</v>
      </c>
      <c r="F4780" s="9">
        <v>0</v>
      </c>
      <c r="G4780" s="9">
        <v>12475</v>
      </c>
      <c r="H4780" s="9" t="s">
        <v>7211</v>
      </c>
      <c r="I4780" s="9" t="s">
        <v>7456</v>
      </c>
      <c r="J4780" s="9">
        <v>126</v>
      </c>
      <c r="K4780" s="9" t="s">
        <v>7469</v>
      </c>
      <c r="L4780" s="9" t="s">
        <v>7509</v>
      </c>
      <c r="M4780" s="9">
        <v>1343.02</v>
      </c>
      <c r="N4780" s="9">
        <v>708.09</v>
      </c>
      <c r="O4780" s="9">
        <v>5</v>
      </c>
      <c r="P4780" s="9">
        <v>0.1</v>
      </c>
      <c r="Q4780" s="9">
        <v>433</v>
      </c>
      <c r="R4780" s="9">
        <v>2</v>
      </c>
    </row>
    <row r="4781" spans="1:18" x14ac:dyDescent="0.3">
      <c r="A4781" s="9">
        <v>2255</v>
      </c>
      <c r="B4781" s="9" t="s">
        <v>4797</v>
      </c>
      <c r="C4781" s="9">
        <v>29</v>
      </c>
      <c r="D4781" s="9" t="s">
        <v>5023</v>
      </c>
      <c r="E4781" s="9" t="s">
        <v>6916</v>
      </c>
      <c r="F4781" s="9">
        <v>1</v>
      </c>
      <c r="G4781" s="9">
        <v>10665</v>
      </c>
      <c r="H4781" s="9" t="s">
        <v>6916</v>
      </c>
      <c r="I4781" s="9" t="s">
        <v>7457</v>
      </c>
      <c r="J4781" s="9">
        <v>106</v>
      </c>
      <c r="K4781" s="9" t="s">
        <v>7477</v>
      </c>
      <c r="L4781" s="9" t="s">
        <v>7508</v>
      </c>
      <c r="M4781" s="9">
        <v>346.77</v>
      </c>
      <c r="N4781" s="9">
        <v>139.07</v>
      </c>
      <c r="O4781" s="9">
        <v>4</v>
      </c>
      <c r="P4781" s="9"/>
      <c r="Q4781" s="9">
        <v>1541</v>
      </c>
      <c r="R4781" s="9">
        <v>1</v>
      </c>
    </row>
    <row r="4782" spans="1:18" x14ac:dyDescent="0.3">
      <c r="A4782" s="9">
        <v>1657</v>
      </c>
      <c r="B4782" s="9" t="s">
        <v>4798</v>
      </c>
      <c r="C4782" s="9">
        <v>39</v>
      </c>
      <c r="D4782" s="9" t="s">
        <v>5023</v>
      </c>
      <c r="E4782" s="9" t="s">
        <v>5811</v>
      </c>
      <c r="F4782" s="9">
        <v>0</v>
      </c>
      <c r="G4782" s="9">
        <v>11123</v>
      </c>
      <c r="H4782" s="9" t="s">
        <v>5811</v>
      </c>
      <c r="I4782" s="9" t="s">
        <v>7457</v>
      </c>
      <c r="J4782" s="9">
        <v>134</v>
      </c>
      <c r="K4782" s="9" t="s">
        <v>7482</v>
      </c>
      <c r="L4782" s="9" t="s">
        <v>7508</v>
      </c>
      <c r="M4782" s="9">
        <v>1295.3699999999999</v>
      </c>
      <c r="N4782" s="9">
        <v>882.65</v>
      </c>
      <c r="O4782" s="9">
        <v>1</v>
      </c>
      <c r="P4782" s="9"/>
      <c r="Q4782" s="9">
        <v>350</v>
      </c>
      <c r="R4782" s="9">
        <v>3</v>
      </c>
    </row>
    <row r="4783" spans="1:18" x14ac:dyDescent="0.3">
      <c r="A4783" s="9">
        <v>1434</v>
      </c>
      <c r="B4783" s="9" t="s">
        <v>4799</v>
      </c>
      <c r="C4783" s="9">
        <v>14</v>
      </c>
      <c r="D4783" s="9" t="s">
        <v>5021</v>
      </c>
      <c r="E4783" s="9" t="s">
        <v>5927</v>
      </c>
      <c r="F4783" s="9">
        <v>0</v>
      </c>
      <c r="G4783" s="9">
        <v>13309</v>
      </c>
      <c r="H4783" s="9" t="s">
        <v>5927</v>
      </c>
      <c r="I4783" s="9" t="s">
        <v>7455</v>
      </c>
      <c r="J4783" s="9">
        <v>132</v>
      </c>
      <c r="K4783" s="9" t="s">
        <v>7506</v>
      </c>
      <c r="L4783" s="9" t="s">
        <v>7510</v>
      </c>
      <c r="M4783" s="9">
        <v>486.49</v>
      </c>
      <c r="N4783" s="9">
        <v>196.66</v>
      </c>
      <c r="O4783" s="9">
        <v>1</v>
      </c>
      <c r="P4783" s="9"/>
      <c r="Q4783" s="9">
        <v>792</v>
      </c>
      <c r="R4783" s="9">
        <v>6</v>
      </c>
    </row>
    <row r="4784" spans="1:18" x14ac:dyDescent="0.3">
      <c r="A4784" s="9">
        <v>1383</v>
      </c>
      <c r="B4784" s="9" t="s">
        <v>4800</v>
      </c>
      <c r="C4784" s="9">
        <v>26</v>
      </c>
      <c r="D4784" s="9" t="s">
        <v>5022</v>
      </c>
      <c r="E4784" s="9" t="s">
        <v>6748</v>
      </c>
      <c r="F4784" s="9">
        <v>1</v>
      </c>
      <c r="G4784" s="9">
        <v>13178</v>
      </c>
      <c r="H4784" s="9" t="s">
        <v>6748</v>
      </c>
      <c r="I4784" s="9" t="s">
        <v>7455</v>
      </c>
      <c r="J4784" s="9">
        <v>125</v>
      </c>
      <c r="K4784" s="9" t="s">
        <v>7479</v>
      </c>
      <c r="L4784" s="9" t="s">
        <v>7509</v>
      </c>
      <c r="M4784" s="9">
        <v>1414.45</v>
      </c>
      <c r="N4784" s="9">
        <v>846.81</v>
      </c>
      <c r="O4784" s="9">
        <v>2</v>
      </c>
      <c r="P4784" s="9"/>
      <c r="Q4784" s="9">
        <v>485</v>
      </c>
      <c r="R4784" s="9">
        <v>5</v>
      </c>
    </row>
    <row r="4785" spans="1:18" x14ac:dyDescent="0.3">
      <c r="A4785" s="9">
        <v>1559</v>
      </c>
      <c r="B4785" s="9" t="s">
        <v>4801</v>
      </c>
      <c r="C4785" s="9">
        <v>19</v>
      </c>
      <c r="D4785" s="9" t="s">
        <v>5018</v>
      </c>
      <c r="E4785" s="9" t="s">
        <v>6951</v>
      </c>
      <c r="F4785" s="9">
        <v>0</v>
      </c>
      <c r="G4785" s="9">
        <v>12905</v>
      </c>
      <c r="H4785" s="9" t="s">
        <v>6951</v>
      </c>
      <c r="I4785" s="9" t="s">
        <v>7457</v>
      </c>
      <c r="J4785" s="9">
        <v>113</v>
      </c>
      <c r="K4785" s="9" t="s">
        <v>7460</v>
      </c>
      <c r="L4785" s="9" t="s">
        <v>7509</v>
      </c>
      <c r="M4785" s="9">
        <v>457.54</v>
      </c>
      <c r="N4785" s="9">
        <v>227.34</v>
      </c>
      <c r="O4785" s="9">
        <v>1</v>
      </c>
      <c r="P4785" s="9"/>
      <c r="Q4785" s="9">
        <v>809</v>
      </c>
      <c r="R4785" s="9">
        <v>7</v>
      </c>
    </row>
    <row r="4786" spans="1:18" x14ac:dyDescent="0.3">
      <c r="A4786" s="9">
        <v>1193</v>
      </c>
      <c r="B4786" s="9" t="s">
        <v>4802</v>
      </c>
      <c r="C4786" s="9">
        <v>46</v>
      </c>
      <c r="D4786" s="9" t="s">
        <v>5023</v>
      </c>
      <c r="E4786" s="9" t="s">
        <v>5526</v>
      </c>
      <c r="F4786" s="9">
        <v>0</v>
      </c>
      <c r="G4786" s="9">
        <v>11387</v>
      </c>
      <c r="H4786" s="9" t="s">
        <v>5526</v>
      </c>
      <c r="I4786" s="9" t="s">
        <v>7457</v>
      </c>
      <c r="J4786" s="9">
        <v>138</v>
      </c>
      <c r="K4786" s="9" t="s">
        <v>7464</v>
      </c>
      <c r="L4786" s="9" t="s">
        <v>7507</v>
      </c>
      <c r="M4786" s="9">
        <v>1393.93</v>
      </c>
      <c r="N4786" s="9">
        <v>754.28</v>
      </c>
      <c r="O4786" s="9">
        <v>5</v>
      </c>
      <c r="P4786" s="9"/>
      <c r="Q4786" s="9">
        <v>405</v>
      </c>
      <c r="R4786" s="9">
        <v>7</v>
      </c>
    </row>
    <row r="4787" spans="1:18" x14ac:dyDescent="0.3">
      <c r="A4787" s="9">
        <v>1533</v>
      </c>
      <c r="B4787" s="9" t="s">
        <v>4803</v>
      </c>
      <c r="C4787" s="9">
        <v>39</v>
      </c>
      <c r="D4787" s="9" t="s">
        <v>5021</v>
      </c>
      <c r="E4787" s="9" t="s">
        <v>7406</v>
      </c>
      <c r="F4787" s="9">
        <v>0</v>
      </c>
      <c r="G4787" s="9">
        <v>10641</v>
      </c>
      <c r="H4787" s="9" t="s">
        <v>7406</v>
      </c>
      <c r="I4787" s="9" t="s">
        <v>7455</v>
      </c>
      <c r="J4787" s="9">
        <v>138</v>
      </c>
      <c r="K4787" s="9" t="s">
        <v>7464</v>
      </c>
      <c r="L4787" s="9" t="s">
        <v>7510</v>
      </c>
      <c r="M4787" s="9">
        <v>1447.5</v>
      </c>
      <c r="N4787" s="9">
        <v>816.66</v>
      </c>
      <c r="O4787" s="9">
        <v>1</v>
      </c>
      <c r="P4787" s="9"/>
      <c r="Q4787" s="9">
        <v>468</v>
      </c>
      <c r="R4787" s="9">
        <v>4</v>
      </c>
    </row>
    <row r="4788" spans="1:18" x14ac:dyDescent="0.3">
      <c r="A4788" s="9">
        <v>1517</v>
      </c>
      <c r="B4788" s="9" t="s">
        <v>4804</v>
      </c>
      <c r="C4788" s="9">
        <v>33</v>
      </c>
      <c r="D4788" s="9" t="s">
        <v>5022</v>
      </c>
      <c r="E4788" s="9" t="s">
        <v>6494</v>
      </c>
      <c r="F4788" s="9">
        <v>0</v>
      </c>
      <c r="G4788" s="9">
        <v>12858</v>
      </c>
      <c r="H4788" s="9" t="s">
        <v>6494</v>
      </c>
      <c r="I4788" s="9" t="s">
        <v>7457</v>
      </c>
      <c r="J4788" s="9">
        <v>102</v>
      </c>
      <c r="K4788" s="9" t="s">
        <v>7494</v>
      </c>
      <c r="L4788" s="9" t="s">
        <v>7510</v>
      </c>
      <c r="M4788" s="9">
        <v>260.95999999999998</v>
      </c>
      <c r="N4788" s="9">
        <v>136.36000000000001</v>
      </c>
      <c r="O4788" s="9">
        <v>4</v>
      </c>
      <c r="P4788" s="9">
        <v>0.2</v>
      </c>
      <c r="Q4788" s="9">
        <v>970</v>
      </c>
      <c r="R4788" s="9">
        <v>4</v>
      </c>
    </row>
    <row r="4789" spans="1:18" x14ac:dyDescent="0.3">
      <c r="A4789" s="9">
        <v>1715</v>
      </c>
      <c r="B4789" s="9" t="s">
        <v>4805</v>
      </c>
      <c r="C4789" s="9">
        <v>24</v>
      </c>
      <c r="D4789" s="9" t="s">
        <v>5021</v>
      </c>
      <c r="E4789" s="9" t="s">
        <v>5668</v>
      </c>
      <c r="F4789" s="9">
        <v>0</v>
      </c>
      <c r="G4789" s="9">
        <v>11516</v>
      </c>
      <c r="H4789" s="9" t="s">
        <v>5668</v>
      </c>
      <c r="I4789" s="9" t="s">
        <v>7455</v>
      </c>
      <c r="J4789" s="9">
        <v>105</v>
      </c>
      <c r="K4789" s="9" t="s">
        <v>7461</v>
      </c>
      <c r="L4789" s="9" t="s">
        <v>7508</v>
      </c>
      <c r="M4789" s="9">
        <v>1463.02</v>
      </c>
      <c r="N4789" s="9">
        <v>925.08</v>
      </c>
      <c r="O4789" s="9">
        <v>5</v>
      </c>
      <c r="P4789" s="9"/>
      <c r="Q4789" s="9">
        <v>518</v>
      </c>
      <c r="R4789" s="9">
        <v>5</v>
      </c>
    </row>
    <row r="4790" spans="1:18" x14ac:dyDescent="0.3">
      <c r="A4790" s="9">
        <v>1750</v>
      </c>
      <c r="B4790" s="9" t="s">
        <v>4806</v>
      </c>
      <c r="C4790" s="9">
        <v>33</v>
      </c>
      <c r="D4790" s="9" t="s">
        <v>5018</v>
      </c>
      <c r="E4790" s="9" t="s">
        <v>6938</v>
      </c>
      <c r="F4790" s="9">
        <v>0</v>
      </c>
      <c r="G4790" s="9">
        <v>13114</v>
      </c>
      <c r="H4790" s="9" t="s">
        <v>6938</v>
      </c>
      <c r="I4790" s="9" t="s">
        <v>7456</v>
      </c>
      <c r="J4790" s="9">
        <v>111</v>
      </c>
      <c r="K4790" s="9" t="s">
        <v>7476</v>
      </c>
      <c r="L4790" s="9" t="s">
        <v>7507</v>
      </c>
      <c r="M4790" s="9">
        <v>174.3</v>
      </c>
      <c r="N4790" s="9">
        <v>118.39</v>
      </c>
      <c r="O4790" s="9">
        <v>1</v>
      </c>
      <c r="P4790" s="9"/>
      <c r="Q4790" s="9">
        <v>414</v>
      </c>
      <c r="R4790" s="9">
        <v>5</v>
      </c>
    </row>
    <row r="4791" spans="1:18" x14ac:dyDescent="0.3">
      <c r="A4791" s="9">
        <v>1184</v>
      </c>
      <c r="B4791" s="9" t="s">
        <v>4807</v>
      </c>
      <c r="C4791" s="9">
        <v>31</v>
      </c>
      <c r="D4791" s="9" t="s">
        <v>5023</v>
      </c>
      <c r="E4791" s="9" t="s">
        <v>7229</v>
      </c>
      <c r="F4791" s="9">
        <v>1</v>
      </c>
      <c r="G4791" s="9">
        <v>10574</v>
      </c>
      <c r="H4791" s="9" t="s">
        <v>7229</v>
      </c>
      <c r="I4791" s="9" t="s">
        <v>7456</v>
      </c>
      <c r="J4791" s="9">
        <v>111</v>
      </c>
      <c r="K4791" s="9" t="s">
        <v>7476</v>
      </c>
      <c r="L4791" s="9" t="s">
        <v>7508</v>
      </c>
      <c r="M4791" s="9">
        <v>366.92</v>
      </c>
      <c r="N4791" s="9">
        <v>156.28</v>
      </c>
      <c r="O4791" s="9">
        <v>3</v>
      </c>
      <c r="P4791" s="9"/>
      <c r="Q4791" s="9">
        <v>1755</v>
      </c>
      <c r="R4791" s="9">
        <v>1</v>
      </c>
    </row>
    <row r="4792" spans="1:18" x14ac:dyDescent="0.3">
      <c r="A4792" s="9">
        <v>1291</v>
      </c>
      <c r="B4792" s="9" t="s">
        <v>4808</v>
      </c>
      <c r="C4792" s="9">
        <v>64</v>
      </c>
      <c r="D4792" s="9" t="s">
        <v>5023</v>
      </c>
      <c r="E4792" s="9" t="s">
        <v>7407</v>
      </c>
      <c r="F4792" s="9">
        <v>1</v>
      </c>
      <c r="G4792" s="9">
        <v>13144</v>
      </c>
      <c r="H4792" s="9" t="s">
        <v>7407</v>
      </c>
      <c r="I4792" s="9" t="s">
        <v>7455</v>
      </c>
      <c r="J4792" s="9">
        <v>124</v>
      </c>
      <c r="K4792" s="9" t="s">
        <v>7497</v>
      </c>
      <c r="L4792" s="9" t="s">
        <v>7509</v>
      </c>
      <c r="M4792" s="9">
        <v>694.04</v>
      </c>
      <c r="N4792" s="9">
        <v>444.24</v>
      </c>
      <c r="O4792" s="9">
        <v>3</v>
      </c>
      <c r="P4792" s="9">
        <v>0.1</v>
      </c>
      <c r="Q4792" s="9">
        <v>633</v>
      </c>
      <c r="R4792" s="9">
        <v>1</v>
      </c>
    </row>
    <row r="4793" spans="1:18" x14ac:dyDescent="0.3">
      <c r="A4793" s="9">
        <v>2358</v>
      </c>
      <c r="B4793" s="9" t="s">
        <v>4809</v>
      </c>
      <c r="C4793" s="9">
        <v>54</v>
      </c>
      <c r="D4793" s="9" t="s">
        <v>5023</v>
      </c>
      <c r="E4793" s="9" t="s">
        <v>5831</v>
      </c>
      <c r="F4793" s="9">
        <v>0</v>
      </c>
      <c r="G4793" s="9">
        <v>11721</v>
      </c>
      <c r="H4793" s="9" t="s">
        <v>5831</v>
      </c>
      <c r="I4793" s="9" t="s">
        <v>7455</v>
      </c>
      <c r="J4793" s="9">
        <v>114</v>
      </c>
      <c r="K4793" s="9" t="s">
        <v>7463</v>
      </c>
      <c r="L4793" s="9" t="s">
        <v>7510</v>
      </c>
      <c r="M4793" s="9">
        <v>1490.72</v>
      </c>
      <c r="N4793" s="9">
        <v>653.83000000000004</v>
      </c>
      <c r="O4793" s="9">
        <v>4</v>
      </c>
      <c r="P4793" s="9"/>
      <c r="Q4793" s="9">
        <v>330</v>
      </c>
      <c r="R4793" s="9">
        <v>4</v>
      </c>
    </row>
    <row r="4794" spans="1:18" x14ac:dyDescent="0.3">
      <c r="A4794" s="9">
        <v>1731</v>
      </c>
      <c r="B4794" s="9" t="s">
        <v>4810</v>
      </c>
      <c r="C4794" s="9">
        <v>29</v>
      </c>
      <c r="D4794" s="9" t="s">
        <v>5019</v>
      </c>
      <c r="E4794" s="9" t="s">
        <v>6674</v>
      </c>
      <c r="F4794" s="9">
        <v>0</v>
      </c>
      <c r="G4794" s="9">
        <v>11018</v>
      </c>
      <c r="H4794" s="9" t="s">
        <v>6674</v>
      </c>
      <c r="I4794" s="9" t="s">
        <v>7455</v>
      </c>
      <c r="J4794" s="9">
        <v>145</v>
      </c>
      <c r="K4794" s="9" t="s">
        <v>7470</v>
      </c>
      <c r="L4794" s="9" t="s">
        <v>7507</v>
      </c>
      <c r="M4794" s="9">
        <v>758.42</v>
      </c>
      <c r="N4794" s="9">
        <v>321.63</v>
      </c>
      <c r="O4794" s="9">
        <v>2</v>
      </c>
      <c r="P4794" s="9"/>
      <c r="Q4794" s="9">
        <v>656</v>
      </c>
      <c r="R4794" s="9">
        <v>4</v>
      </c>
    </row>
    <row r="4795" spans="1:18" x14ac:dyDescent="0.3">
      <c r="A4795" s="9">
        <v>1115</v>
      </c>
      <c r="B4795" s="9" t="s">
        <v>4811</v>
      </c>
      <c r="C4795" s="9">
        <v>42</v>
      </c>
      <c r="D4795" s="9" t="s">
        <v>5023</v>
      </c>
      <c r="E4795" s="9" t="s">
        <v>5326</v>
      </c>
      <c r="F4795" s="9">
        <v>0</v>
      </c>
      <c r="G4795" s="9">
        <v>13700</v>
      </c>
      <c r="H4795" s="9" t="s">
        <v>5326</v>
      </c>
      <c r="I4795" s="9" t="s">
        <v>7457</v>
      </c>
      <c r="J4795" s="9">
        <v>130</v>
      </c>
      <c r="K4795" s="9" t="s">
        <v>7487</v>
      </c>
      <c r="L4795" s="9" t="s">
        <v>7508</v>
      </c>
      <c r="M4795" s="9">
        <v>848.09</v>
      </c>
      <c r="N4795" s="9">
        <v>582.42999999999995</v>
      </c>
      <c r="O4795" s="9">
        <v>2</v>
      </c>
      <c r="P4795" s="9"/>
      <c r="Q4795" s="9">
        <v>471</v>
      </c>
      <c r="R4795" s="9">
        <v>5</v>
      </c>
    </row>
    <row r="4796" spans="1:18" x14ac:dyDescent="0.3">
      <c r="A4796" s="9">
        <v>1824</v>
      </c>
      <c r="B4796" s="9" t="s">
        <v>4812</v>
      </c>
      <c r="C4796" s="9">
        <v>54</v>
      </c>
      <c r="D4796" s="9" t="s">
        <v>5020</v>
      </c>
      <c r="E4796" s="9" t="s">
        <v>7102</v>
      </c>
      <c r="F4796" s="9">
        <v>1</v>
      </c>
      <c r="G4796" s="9">
        <v>11327</v>
      </c>
      <c r="H4796" s="9" t="s">
        <v>7102</v>
      </c>
      <c r="I4796" s="9" t="s">
        <v>7455</v>
      </c>
      <c r="J4796" s="9">
        <v>140</v>
      </c>
      <c r="K4796" s="9" t="s">
        <v>7468</v>
      </c>
      <c r="L4796" s="9" t="s">
        <v>7508</v>
      </c>
      <c r="M4796" s="9">
        <v>1056.92</v>
      </c>
      <c r="N4796" s="9">
        <v>577.91</v>
      </c>
      <c r="O4796" s="9">
        <v>1</v>
      </c>
      <c r="P4796" s="9"/>
      <c r="Q4796" s="9">
        <v>1125</v>
      </c>
      <c r="R4796" s="9">
        <v>5</v>
      </c>
    </row>
    <row r="4797" spans="1:18" x14ac:dyDescent="0.3">
      <c r="A4797" s="9">
        <v>2072</v>
      </c>
      <c r="B4797" s="9" t="s">
        <v>4813</v>
      </c>
      <c r="C4797" s="9">
        <v>29</v>
      </c>
      <c r="D4797" s="9" t="s">
        <v>5019</v>
      </c>
      <c r="E4797" s="9" t="s">
        <v>7408</v>
      </c>
      <c r="F4797" s="9">
        <v>0</v>
      </c>
      <c r="G4797" s="9">
        <v>13076</v>
      </c>
      <c r="H4797" s="9" t="s">
        <v>7408</v>
      </c>
      <c r="I4797" s="9" t="s">
        <v>7455</v>
      </c>
      <c r="J4797" s="9">
        <v>147</v>
      </c>
      <c r="K4797" s="9" t="s">
        <v>7474</v>
      </c>
      <c r="L4797" s="9" t="s">
        <v>7511</v>
      </c>
      <c r="M4797" s="9">
        <v>1454.03</v>
      </c>
      <c r="N4797" s="9"/>
      <c r="O4797" s="9">
        <v>5</v>
      </c>
      <c r="P4797" s="9"/>
      <c r="Q4797" s="9">
        <v>340</v>
      </c>
      <c r="R4797" s="9">
        <v>5</v>
      </c>
    </row>
    <row r="4798" spans="1:18" x14ac:dyDescent="0.3">
      <c r="A4798" s="9">
        <v>1684</v>
      </c>
      <c r="B4798" s="9" t="s">
        <v>4814</v>
      </c>
      <c r="C4798" s="9">
        <v>18</v>
      </c>
      <c r="D4798" s="9" t="s">
        <v>5022</v>
      </c>
      <c r="E4798" s="9" t="s">
        <v>7028</v>
      </c>
      <c r="F4798" s="9">
        <v>0</v>
      </c>
      <c r="G4798" s="9">
        <v>13659</v>
      </c>
      <c r="H4798" s="9" t="s">
        <v>7028</v>
      </c>
      <c r="I4798" s="9" t="s">
        <v>7456</v>
      </c>
      <c r="J4798" s="9">
        <v>144</v>
      </c>
      <c r="K4798" s="9" t="s">
        <v>7462</v>
      </c>
      <c r="L4798" s="9" t="s">
        <v>7510</v>
      </c>
      <c r="M4798" s="9">
        <v>1185.8599999999999</v>
      </c>
      <c r="N4798" s="9">
        <v>677.11</v>
      </c>
      <c r="O4798" s="9">
        <v>2</v>
      </c>
      <c r="P4798" s="9"/>
      <c r="Q4798" s="9">
        <v>367</v>
      </c>
      <c r="R4798" s="9">
        <v>7</v>
      </c>
    </row>
    <row r="4799" spans="1:18" x14ac:dyDescent="0.3">
      <c r="A4799" s="9">
        <v>1081</v>
      </c>
      <c r="B4799" s="9" t="s">
        <v>4815</v>
      </c>
      <c r="C4799" s="9">
        <v>13</v>
      </c>
      <c r="D4799" s="9" t="s">
        <v>5019</v>
      </c>
      <c r="E4799" s="9" t="s">
        <v>5473</v>
      </c>
      <c r="F4799" s="9">
        <v>1</v>
      </c>
      <c r="G4799" s="9">
        <v>12850</v>
      </c>
      <c r="H4799" s="9" t="s">
        <v>5473</v>
      </c>
      <c r="I4799" s="9" t="s">
        <v>7455</v>
      </c>
      <c r="J4799" s="9">
        <v>135</v>
      </c>
      <c r="K4799" s="9" t="s">
        <v>7458</v>
      </c>
      <c r="L4799" s="9" t="s">
        <v>7509</v>
      </c>
      <c r="M4799" s="9">
        <v>375.02</v>
      </c>
      <c r="N4799" s="9">
        <v>179.62</v>
      </c>
      <c r="O4799" s="9">
        <v>3</v>
      </c>
      <c r="P4799" s="9"/>
      <c r="Q4799" s="9">
        <v>809</v>
      </c>
      <c r="R4799" s="9">
        <v>4</v>
      </c>
    </row>
    <row r="4800" spans="1:18" x14ac:dyDescent="0.3">
      <c r="A4800" s="9">
        <v>1833</v>
      </c>
      <c r="B4800" s="9" t="s">
        <v>4816</v>
      </c>
      <c r="C4800" s="9">
        <v>59</v>
      </c>
      <c r="D4800" s="9" t="s">
        <v>5019</v>
      </c>
      <c r="E4800" s="9" t="s">
        <v>6251</v>
      </c>
      <c r="F4800" s="9">
        <v>0</v>
      </c>
      <c r="G4800" s="9">
        <v>13420</v>
      </c>
      <c r="H4800" s="9" t="s">
        <v>6251</v>
      </c>
      <c r="I4800" s="9" t="s">
        <v>7455</v>
      </c>
      <c r="J4800" s="9">
        <v>121</v>
      </c>
      <c r="K4800" s="9" t="s">
        <v>7495</v>
      </c>
      <c r="L4800" s="9" t="s">
        <v>7508</v>
      </c>
      <c r="M4800" s="9">
        <v>489.34</v>
      </c>
      <c r="N4800" s="9">
        <v>263.89999999999998</v>
      </c>
      <c r="O4800" s="9">
        <v>2</v>
      </c>
      <c r="P4800" s="9">
        <v>0.05</v>
      </c>
      <c r="Q4800" s="9">
        <v>422</v>
      </c>
      <c r="R4800" s="9">
        <v>2</v>
      </c>
    </row>
    <row r="4801" spans="1:18" x14ac:dyDescent="0.3">
      <c r="A4801" s="9">
        <v>1332</v>
      </c>
      <c r="B4801" s="9" t="s">
        <v>4817</v>
      </c>
      <c r="C4801" s="9">
        <v>37</v>
      </c>
      <c r="D4801" s="9" t="s">
        <v>5019</v>
      </c>
      <c r="E4801" s="9" t="s">
        <v>7082</v>
      </c>
      <c r="F4801" s="9">
        <v>0</v>
      </c>
      <c r="G4801" s="9">
        <v>10399</v>
      </c>
      <c r="H4801" s="9" t="s">
        <v>7082</v>
      </c>
      <c r="I4801" s="9" t="s">
        <v>7456</v>
      </c>
      <c r="J4801" s="9">
        <v>105</v>
      </c>
      <c r="K4801" s="9" t="s">
        <v>7461</v>
      </c>
      <c r="L4801" s="9" t="s">
        <v>7510</v>
      </c>
      <c r="M4801" s="9">
        <v>191.56</v>
      </c>
      <c r="N4801" s="9">
        <v>112.52</v>
      </c>
      <c r="O4801" s="9">
        <v>3</v>
      </c>
      <c r="P4801" s="9">
        <v>0.1</v>
      </c>
      <c r="Q4801" s="9">
        <v>733</v>
      </c>
      <c r="R4801" s="9">
        <v>2</v>
      </c>
    </row>
    <row r="4802" spans="1:18" x14ac:dyDescent="0.3">
      <c r="A4802" s="9">
        <v>1556</v>
      </c>
      <c r="B4802" s="9" t="s">
        <v>4818</v>
      </c>
      <c r="C4802" s="9">
        <v>44</v>
      </c>
      <c r="D4802" s="9" t="s">
        <v>5021</v>
      </c>
      <c r="E4802" s="9" t="s">
        <v>6165</v>
      </c>
      <c r="F4802" s="9">
        <v>0</v>
      </c>
      <c r="G4802" s="9">
        <v>10594</v>
      </c>
      <c r="H4802" s="9" t="s">
        <v>6165</v>
      </c>
      <c r="I4802" s="9" t="s">
        <v>7457</v>
      </c>
      <c r="J4802" s="9">
        <v>138</v>
      </c>
      <c r="K4802" s="9" t="s">
        <v>7464</v>
      </c>
      <c r="L4802" s="9" t="s">
        <v>7510</v>
      </c>
      <c r="M4802" s="9">
        <v>984.46</v>
      </c>
      <c r="N4802" s="9">
        <v>650.51</v>
      </c>
      <c r="O4802" s="9">
        <v>2</v>
      </c>
      <c r="P4802" s="9"/>
      <c r="Q4802" s="9">
        <v>354</v>
      </c>
      <c r="R4802" s="9">
        <v>5</v>
      </c>
    </row>
    <row r="4803" spans="1:18" x14ac:dyDescent="0.3">
      <c r="A4803" s="9">
        <v>1334</v>
      </c>
      <c r="B4803" s="9" t="s">
        <v>4819</v>
      </c>
      <c r="C4803" s="9">
        <v>31</v>
      </c>
      <c r="D4803" s="9" t="s">
        <v>5020</v>
      </c>
      <c r="E4803" s="9" t="s">
        <v>6993</v>
      </c>
      <c r="F4803" s="9">
        <v>0</v>
      </c>
      <c r="G4803" s="9">
        <v>11456</v>
      </c>
      <c r="H4803" s="9" t="s">
        <v>6993</v>
      </c>
      <c r="I4803" s="9" t="s">
        <v>7455</v>
      </c>
      <c r="J4803" s="9">
        <v>102</v>
      </c>
      <c r="K4803" s="9" t="s">
        <v>7494</v>
      </c>
      <c r="L4803" s="9" t="s">
        <v>7509</v>
      </c>
      <c r="M4803" s="9">
        <v>312.07</v>
      </c>
      <c r="N4803" s="9">
        <v>125.12</v>
      </c>
      <c r="O4803" s="9">
        <v>4</v>
      </c>
      <c r="P4803" s="9"/>
      <c r="Q4803" s="9">
        <v>853</v>
      </c>
      <c r="R4803" s="9">
        <v>4</v>
      </c>
    </row>
    <row r="4804" spans="1:18" x14ac:dyDescent="0.3">
      <c r="A4804" s="9">
        <v>1531</v>
      </c>
      <c r="B4804" s="9" t="s">
        <v>4820</v>
      </c>
      <c r="C4804" s="9">
        <v>20</v>
      </c>
      <c r="D4804" s="9" t="s">
        <v>5018</v>
      </c>
      <c r="E4804" s="9" t="s">
        <v>7409</v>
      </c>
      <c r="F4804" s="9">
        <v>0</v>
      </c>
      <c r="G4804" s="9">
        <v>11595</v>
      </c>
      <c r="H4804" s="9" t="s">
        <v>7409</v>
      </c>
      <c r="I4804" s="9" t="s">
        <v>7455</v>
      </c>
      <c r="J4804" s="9">
        <v>140</v>
      </c>
      <c r="K4804" s="9" t="s">
        <v>7468</v>
      </c>
      <c r="L4804" s="9" t="s">
        <v>7510</v>
      </c>
      <c r="M4804" s="9">
        <v>423.24</v>
      </c>
      <c r="N4804" s="9">
        <v>196.49</v>
      </c>
      <c r="O4804" s="9">
        <v>5</v>
      </c>
      <c r="P4804" s="9">
        <v>0.2</v>
      </c>
      <c r="Q4804" s="9">
        <v>452</v>
      </c>
      <c r="R4804" s="9">
        <v>4</v>
      </c>
    </row>
    <row r="4805" spans="1:18" x14ac:dyDescent="0.3">
      <c r="A4805" s="9">
        <v>1220</v>
      </c>
      <c r="B4805" s="9" t="s">
        <v>4821</v>
      </c>
      <c r="C4805" s="9">
        <v>23</v>
      </c>
      <c r="D4805" s="9" t="s">
        <v>5023</v>
      </c>
      <c r="E4805" s="9" t="s">
        <v>6204</v>
      </c>
      <c r="F4805" s="9">
        <v>0</v>
      </c>
      <c r="G4805" s="9">
        <v>13178</v>
      </c>
      <c r="H4805" s="9" t="s">
        <v>6204</v>
      </c>
      <c r="I4805" s="9" t="s">
        <v>7455</v>
      </c>
      <c r="J4805" s="9">
        <v>137</v>
      </c>
      <c r="K4805" s="9" t="s">
        <v>7484</v>
      </c>
      <c r="L4805" s="9" t="s">
        <v>7509</v>
      </c>
      <c r="M4805" s="9">
        <v>1337.76</v>
      </c>
      <c r="N4805" s="9">
        <v>573.74</v>
      </c>
      <c r="O4805" s="9">
        <v>1</v>
      </c>
      <c r="P4805" s="9">
        <v>0.05</v>
      </c>
      <c r="Q4805" s="9">
        <v>422</v>
      </c>
      <c r="R4805" s="9">
        <v>2</v>
      </c>
    </row>
    <row r="4806" spans="1:18" x14ac:dyDescent="0.3">
      <c r="A4806" s="9">
        <v>1634</v>
      </c>
      <c r="B4806" s="9" t="s">
        <v>4822</v>
      </c>
      <c r="C4806" s="9">
        <v>19</v>
      </c>
      <c r="D4806" s="9" t="s">
        <v>5019</v>
      </c>
      <c r="E4806" s="9" t="s">
        <v>5520</v>
      </c>
      <c r="F4806" s="9">
        <v>0</v>
      </c>
      <c r="G4806" s="9">
        <v>10116</v>
      </c>
      <c r="H4806" s="9" t="s">
        <v>5520</v>
      </c>
      <c r="I4806" s="9" t="s">
        <v>7455</v>
      </c>
      <c r="J4806" s="9">
        <v>149</v>
      </c>
      <c r="K4806" s="9" t="s">
        <v>7467</v>
      </c>
      <c r="L4806" s="9" t="s">
        <v>7510</v>
      </c>
      <c r="M4806" s="9">
        <v>523.79999999999995</v>
      </c>
      <c r="N4806" s="9"/>
      <c r="O4806" s="9">
        <v>3</v>
      </c>
      <c r="P4806" s="9"/>
      <c r="Q4806" s="9">
        <v>749</v>
      </c>
      <c r="R4806" s="9">
        <v>3</v>
      </c>
    </row>
    <row r="4807" spans="1:18" x14ac:dyDescent="0.3">
      <c r="A4807" s="9">
        <v>1322</v>
      </c>
      <c r="B4807" s="9" t="s">
        <v>4823</v>
      </c>
      <c r="C4807" s="9">
        <v>52</v>
      </c>
      <c r="D4807" s="9" t="s">
        <v>5018</v>
      </c>
      <c r="E4807" s="9" t="s">
        <v>5371</v>
      </c>
      <c r="F4807" s="9">
        <v>1</v>
      </c>
      <c r="G4807" s="9">
        <v>13890</v>
      </c>
      <c r="H4807" s="9" t="s">
        <v>5371</v>
      </c>
      <c r="I4807" s="9" t="s">
        <v>7456</v>
      </c>
      <c r="J4807" s="9">
        <v>134</v>
      </c>
      <c r="K4807" s="9" t="s">
        <v>7482</v>
      </c>
      <c r="L4807" s="9" t="s">
        <v>7510</v>
      </c>
      <c r="M4807" s="9">
        <v>871.64</v>
      </c>
      <c r="N4807" s="9">
        <v>595.97</v>
      </c>
      <c r="O4807" s="9">
        <v>2</v>
      </c>
      <c r="P4807" s="9"/>
      <c r="Q4807" s="9">
        <v>1213</v>
      </c>
      <c r="R4807" s="9">
        <v>1</v>
      </c>
    </row>
    <row r="4808" spans="1:18" x14ac:dyDescent="0.3">
      <c r="A4808" s="9">
        <v>1002</v>
      </c>
      <c r="B4808" s="9" t="s">
        <v>4824</v>
      </c>
      <c r="C4808" s="9">
        <v>62</v>
      </c>
      <c r="D4808" s="9" t="s">
        <v>5021</v>
      </c>
      <c r="E4808" s="9" t="s">
        <v>7335</v>
      </c>
      <c r="F4808" s="9">
        <v>1</v>
      </c>
      <c r="G4808" s="9">
        <v>10382</v>
      </c>
      <c r="H4808" s="9" t="s">
        <v>7335</v>
      </c>
      <c r="I4808" s="9" t="s">
        <v>7456</v>
      </c>
      <c r="J4808" s="9">
        <v>111</v>
      </c>
      <c r="K4808" s="9" t="s">
        <v>7476</v>
      </c>
      <c r="L4808" s="9" t="s">
        <v>7507</v>
      </c>
      <c r="M4808" s="9">
        <v>626.47</v>
      </c>
      <c r="N4808" s="9">
        <v>426.52</v>
      </c>
      <c r="O4808" s="9">
        <v>1</v>
      </c>
      <c r="P4808" s="9">
        <v>0.2</v>
      </c>
      <c r="Q4808" s="9">
        <v>687</v>
      </c>
      <c r="R4808" s="9">
        <v>4</v>
      </c>
    </row>
    <row r="4809" spans="1:18" x14ac:dyDescent="0.3">
      <c r="A4809" s="9">
        <v>1205</v>
      </c>
      <c r="B4809" s="9" t="s">
        <v>4825</v>
      </c>
      <c r="C4809" s="9">
        <v>40</v>
      </c>
      <c r="D4809" s="9" t="s">
        <v>5018</v>
      </c>
      <c r="E4809" s="9" t="s">
        <v>5969</v>
      </c>
      <c r="F4809" s="9">
        <v>0</v>
      </c>
      <c r="G4809" s="9">
        <v>10858</v>
      </c>
      <c r="H4809" s="9" t="s">
        <v>5969</v>
      </c>
      <c r="I4809" s="9" t="s">
        <v>7456</v>
      </c>
      <c r="J4809" s="9">
        <v>136</v>
      </c>
      <c r="K4809" s="9" t="s">
        <v>7503</v>
      </c>
      <c r="L4809" s="9" t="s">
        <v>7510</v>
      </c>
      <c r="M4809" s="9">
        <v>157.35</v>
      </c>
      <c r="N4809" s="9">
        <v>98.31</v>
      </c>
      <c r="O4809" s="9">
        <v>3</v>
      </c>
      <c r="P4809" s="9"/>
      <c r="Q4809" s="9">
        <v>417</v>
      </c>
      <c r="R4809" s="9">
        <v>5</v>
      </c>
    </row>
    <row r="4810" spans="1:18" x14ac:dyDescent="0.3">
      <c r="A4810" s="9">
        <v>1039</v>
      </c>
      <c r="B4810" s="9" t="s">
        <v>4826</v>
      </c>
      <c r="C4810" s="9">
        <v>17</v>
      </c>
      <c r="D4810" s="9" t="s">
        <v>5019</v>
      </c>
      <c r="E4810" s="9" t="s">
        <v>7410</v>
      </c>
      <c r="F4810" s="9">
        <v>0</v>
      </c>
      <c r="G4810" s="9">
        <v>12129</v>
      </c>
      <c r="H4810" s="9" t="s">
        <v>7410</v>
      </c>
      <c r="I4810" s="9" t="s">
        <v>7455</v>
      </c>
      <c r="J4810" s="9">
        <v>111</v>
      </c>
      <c r="K4810" s="9" t="s">
        <v>7476</v>
      </c>
      <c r="L4810" s="9" t="s">
        <v>7508</v>
      </c>
      <c r="M4810" s="9">
        <v>576.15</v>
      </c>
      <c r="N4810" s="9">
        <v>341.61</v>
      </c>
      <c r="O4810" s="9">
        <v>3</v>
      </c>
      <c r="P4810" s="9">
        <v>0.1</v>
      </c>
      <c r="Q4810" s="9">
        <v>531</v>
      </c>
      <c r="R4810" s="9">
        <v>5</v>
      </c>
    </row>
    <row r="4811" spans="1:18" x14ac:dyDescent="0.3">
      <c r="A4811" s="9">
        <v>1058</v>
      </c>
      <c r="B4811" s="9" t="s">
        <v>4827</v>
      </c>
      <c r="C4811" s="9">
        <v>47</v>
      </c>
      <c r="D4811" s="9" t="s">
        <v>5022</v>
      </c>
      <c r="E4811" s="9" t="s">
        <v>7411</v>
      </c>
      <c r="F4811" s="9">
        <v>1</v>
      </c>
      <c r="G4811" s="9">
        <v>11850</v>
      </c>
      <c r="H4811" s="9" t="s">
        <v>7411</v>
      </c>
      <c r="I4811" s="9" t="s">
        <v>7457</v>
      </c>
      <c r="J4811" s="9">
        <v>109</v>
      </c>
      <c r="K4811" s="9" t="s">
        <v>7466</v>
      </c>
      <c r="L4811" s="9" t="s">
        <v>7507</v>
      </c>
      <c r="M4811" s="9">
        <v>641.70000000000005</v>
      </c>
      <c r="N4811" s="9">
        <v>419.92</v>
      </c>
      <c r="O4811" s="9">
        <v>4</v>
      </c>
      <c r="P4811" s="9"/>
      <c r="Q4811" s="9">
        <v>1078</v>
      </c>
      <c r="R4811" s="9">
        <v>3</v>
      </c>
    </row>
    <row r="4812" spans="1:18" x14ac:dyDescent="0.3">
      <c r="A4812" s="9">
        <v>1950</v>
      </c>
      <c r="B4812" s="9" t="s">
        <v>4828</v>
      </c>
      <c r="C4812" s="9">
        <v>58</v>
      </c>
      <c r="D4812" s="9" t="s">
        <v>5020</v>
      </c>
      <c r="E4812" s="9" t="s">
        <v>6585</v>
      </c>
      <c r="F4812" s="9">
        <v>0</v>
      </c>
      <c r="G4812" s="9">
        <v>10831</v>
      </c>
      <c r="H4812" s="9" t="s">
        <v>6585</v>
      </c>
      <c r="I4812" s="9" t="s">
        <v>7455</v>
      </c>
      <c r="J4812" s="9">
        <v>106</v>
      </c>
      <c r="K4812" s="9" t="s">
        <v>7477</v>
      </c>
      <c r="L4812" s="9" t="s">
        <v>7509</v>
      </c>
      <c r="M4812" s="9">
        <v>1348.77</v>
      </c>
      <c r="N4812" s="9">
        <v>563.14</v>
      </c>
      <c r="O4812" s="9">
        <v>2</v>
      </c>
      <c r="P4812" s="9"/>
      <c r="Q4812" s="9">
        <v>421</v>
      </c>
      <c r="R4812" s="9">
        <v>4</v>
      </c>
    </row>
    <row r="4813" spans="1:18" x14ac:dyDescent="0.3">
      <c r="A4813" s="9">
        <v>1573</v>
      </c>
      <c r="B4813" s="9" t="s">
        <v>4829</v>
      </c>
      <c r="C4813" s="9">
        <v>54</v>
      </c>
      <c r="D4813" s="9" t="s">
        <v>5018</v>
      </c>
      <c r="E4813" s="9" t="s">
        <v>7104</v>
      </c>
      <c r="F4813" s="9">
        <v>1</v>
      </c>
      <c r="G4813" s="9">
        <v>10872</v>
      </c>
      <c r="H4813" s="9" t="s">
        <v>7104</v>
      </c>
      <c r="I4813" s="9" t="s">
        <v>7455</v>
      </c>
      <c r="J4813" s="9">
        <v>134</v>
      </c>
      <c r="K4813" s="9" t="s">
        <v>7482</v>
      </c>
      <c r="L4813" s="9" t="s">
        <v>7508</v>
      </c>
      <c r="M4813" s="9">
        <v>520.45000000000005</v>
      </c>
      <c r="N4813" s="9">
        <v>226.84</v>
      </c>
      <c r="O4813" s="9">
        <v>1</v>
      </c>
      <c r="P4813" s="9"/>
      <c r="Q4813" s="9">
        <v>1189</v>
      </c>
      <c r="R4813" s="9">
        <v>4</v>
      </c>
    </row>
    <row r="4814" spans="1:18" x14ac:dyDescent="0.3">
      <c r="A4814" s="9">
        <v>1643</v>
      </c>
      <c r="B4814" s="9" t="s">
        <v>4830</v>
      </c>
      <c r="C4814" s="9">
        <v>39</v>
      </c>
      <c r="D4814" s="9" t="s">
        <v>5019</v>
      </c>
      <c r="E4814" s="9" t="s">
        <v>6853</v>
      </c>
      <c r="F4814" s="9">
        <v>1</v>
      </c>
      <c r="G4814" s="9">
        <v>12700</v>
      </c>
      <c r="H4814" s="9" t="s">
        <v>6853</v>
      </c>
      <c r="I4814" s="9" t="s">
        <v>7457</v>
      </c>
      <c r="J4814" s="9">
        <v>147</v>
      </c>
      <c r="K4814" s="9" t="s">
        <v>7474</v>
      </c>
      <c r="L4814" s="9" t="s">
        <v>7509</v>
      </c>
      <c r="M4814" s="9">
        <v>599.9</v>
      </c>
      <c r="N4814" s="9">
        <v>297.02999999999997</v>
      </c>
      <c r="O4814" s="9">
        <v>2</v>
      </c>
      <c r="P4814" s="9"/>
      <c r="Q4814" s="9">
        <v>863</v>
      </c>
      <c r="R4814" s="9">
        <v>4</v>
      </c>
    </row>
    <row r="4815" spans="1:18" x14ac:dyDescent="0.3">
      <c r="A4815" s="9">
        <v>1842</v>
      </c>
      <c r="B4815" s="9" t="s">
        <v>4831</v>
      </c>
      <c r="C4815" s="9">
        <v>36</v>
      </c>
      <c r="D4815" s="9" t="s">
        <v>5019</v>
      </c>
      <c r="E4815" s="9" t="s">
        <v>5216</v>
      </c>
      <c r="F4815" s="9">
        <v>1</v>
      </c>
      <c r="G4815" s="9">
        <v>12781</v>
      </c>
      <c r="H4815" s="9" t="s">
        <v>5216</v>
      </c>
      <c r="I4815" s="9" t="s">
        <v>7455</v>
      </c>
      <c r="J4815" s="9">
        <v>137</v>
      </c>
      <c r="K4815" s="9" t="s">
        <v>7484</v>
      </c>
      <c r="L4815" s="9" t="s">
        <v>7509</v>
      </c>
      <c r="M4815" s="9">
        <v>1185.2</v>
      </c>
      <c r="N4815" s="9">
        <v>770.08</v>
      </c>
      <c r="O4815" s="9">
        <v>2</v>
      </c>
      <c r="P4815" s="9"/>
      <c r="Q4815" s="9">
        <v>1565</v>
      </c>
      <c r="R4815" s="9">
        <v>2</v>
      </c>
    </row>
    <row r="4816" spans="1:18" x14ac:dyDescent="0.3">
      <c r="A4816" s="9">
        <v>2145</v>
      </c>
      <c r="B4816" s="9" t="s">
        <v>4832</v>
      </c>
      <c r="C4816" s="9">
        <v>39</v>
      </c>
      <c r="D4816" s="9" t="s">
        <v>5023</v>
      </c>
      <c r="E4816" s="9" t="s">
        <v>5775</v>
      </c>
      <c r="F4816" s="9">
        <v>1</v>
      </c>
      <c r="G4816" s="9">
        <v>13481</v>
      </c>
      <c r="H4816" s="9" t="s">
        <v>5775</v>
      </c>
      <c r="I4816" s="9" t="s">
        <v>7456</v>
      </c>
      <c r="J4816" s="9">
        <v>132</v>
      </c>
      <c r="K4816" s="9" t="s">
        <v>7506</v>
      </c>
      <c r="L4816" s="9" t="s">
        <v>7508</v>
      </c>
      <c r="M4816" s="9">
        <v>1150.49</v>
      </c>
      <c r="N4816" s="9">
        <v>623.19000000000005</v>
      </c>
      <c r="O4816" s="9">
        <v>5</v>
      </c>
      <c r="P4816" s="9">
        <v>0.1</v>
      </c>
      <c r="Q4816" s="9">
        <v>1298</v>
      </c>
      <c r="R4816" s="9">
        <v>3</v>
      </c>
    </row>
    <row r="4817" spans="1:18" x14ac:dyDescent="0.3">
      <c r="A4817" s="9">
        <v>1618</v>
      </c>
      <c r="B4817" s="9" t="s">
        <v>4833</v>
      </c>
      <c r="C4817" s="9">
        <v>58</v>
      </c>
      <c r="D4817" s="9" t="s">
        <v>5022</v>
      </c>
      <c r="E4817" s="9" t="s">
        <v>6745</v>
      </c>
      <c r="F4817" s="9">
        <v>0</v>
      </c>
      <c r="G4817" s="9">
        <v>12117</v>
      </c>
      <c r="H4817" s="9" t="s">
        <v>6745</v>
      </c>
      <c r="I4817" s="9" t="s">
        <v>7456</v>
      </c>
      <c r="J4817" s="9">
        <v>112</v>
      </c>
      <c r="K4817" s="9" t="s">
        <v>7492</v>
      </c>
      <c r="L4817" s="9" t="s">
        <v>7509</v>
      </c>
      <c r="M4817" s="9">
        <v>1207.51</v>
      </c>
      <c r="N4817" s="9">
        <v>665.43</v>
      </c>
      <c r="O4817" s="9">
        <v>3</v>
      </c>
      <c r="P4817" s="9"/>
      <c r="Q4817" s="9">
        <v>342</v>
      </c>
      <c r="R4817" s="9">
        <v>3</v>
      </c>
    </row>
    <row r="4818" spans="1:18" x14ac:dyDescent="0.3">
      <c r="A4818" s="9">
        <v>1095</v>
      </c>
      <c r="B4818" s="9" t="s">
        <v>4834</v>
      </c>
      <c r="C4818" s="9">
        <v>51</v>
      </c>
      <c r="D4818" s="9" t="s">
        <v>5023</v>
      </c>
      <c r="E4818" s="9" t="s">
        <v>6869</v>
      </c>
      <c r="F4818" s="9">
        <v>1</v>
      </c>
      <c r="G4818" s="9">
        <v>10386</v>
      </c>
      <c r="H4818" s="9" t="s">
        <v>6869</v>
      </c>
      <c r="I4818" s="9" t="s">
        <v>7457</v>
      </c>
      <c r="J4818" s="9">
        <v>145</v>
      </c>
      <c r="K4818" s="9" t="s">
        <v>7470</v>
      </c>
      <c r="L4818" s="9" t="s">
        <v>7507</v>
      </c>
      <c r="M4818" s="9">
        <v>1432.97</v>
      </c>
      <c r="N4818" s="9">
        <v>671.75</v>
      </c>
      <c r="O4818" s="9">
        <v>3</v>
      </c>
      <c r="P4818" s="9">
        <v>0.05</v>
      </c>
      <c r="Q4818" s="9">
        <v>351</v>
      </c>
      <c r="R4818" s="9">
        <v>4</v>
      </c>
    </row>
    <row r="4819" spans="1:18" x14ac:dyDescent="0.3">
      <c r="A4819" s="9">
        <v>2437</v>
      </c>
      <c r="B4819" s="9" t="s">
        <v>4835</v>
      </c>
      <c r="C4819" s="9">
        <v>34</v>
      </c>
      <c r="D4819" s="9" t="s">
        <v>5022</v>
      </c>
      <c r="E4819" s="9" t="s">
        <v>7412</v>
      </c>
      <c r="F4819" s="9">
        <v>0</v>
      </c>
      <c r="G4819" s="9">
        <v>12006</v>
      </c>
      <c r="H4819" s="9" t="s">
        <v>7412</v>
      </c>
      <c r="I4819" s="9" t="s">
        <v>7456</v>
      </c>
      <c r="J4819" s="9">
        <v>132</v>
      </c>
      <c r="K4819" s="9" t="s">
        <v>7506</v>
      </c>
      <c r="L4819" s="9" t="s">
        <v>7508</v>
      </c>
      <c r="M4819" s="9">
        <v>1203.56</v>
      </c>
      <c r="N4819" s="9">
        <v>715.54</v>
      </c>
      <c r="O4819" s="9">
        <v>5</v>
      </c>
      <c r="P4819" s="9"/>
      <c r="Q4819" s="9">
        <v>432</v>
      </c>
      <c r="R4819" s="9">
        <v>5</v>
      </c>
    </row>
    <row r="4820" spans="1:18" x14ac:dyDescent="0.3">
      <c r="A4820" s="9">
        <v>2258</v>
      </c>
      <c r="B4820" s="9" t="s">
        <v>4836</v>
      </c>
      <c r="C4820" s="9">
        <v>33</v>
      </c>
      <c r="D4820" s="9" t="s">
        <v>5020</v>
      </c>
      <c r="E4820" s="9" t="s">
        <v>7181</v>
      </c>
      <c r="F4820" s="9">
        <v>1</v>
      </c>
      <c r="G4820" s="9">
        <v>12571</v>
      </c>
      <c r="H4820" s="9" t="s">
        <v>7181</v>
      </c>
      <c r="I4820" s="9" t="s">
        <v>7457</v>
      </c>
      <c r="J4820" s="9">
        <v>117</v>
      </c>
      <c r="K4820" s="9" t="s">
        <v>7483</v>
      </c>
      <c r="L4820" s="9" t="s">
        <v>7509</v>
      </c>
      <c r="M4820" s="9">
        <v>641.03</v>
      </c>
      <c r="N4820" s="9">
        <v>427.15</v>
      </c>
      <c r="O4820" s="9">
        <v>5</v>
      </c>
      <c r="P4820" s="9"/>
      <c r="Q4820" s="9">
        <v>435</v>
      </c>
      <c r="R4820" s="9">
        <v>4</v>
      </c>
    </row>
    <row r="4821" spans="1:18" x14ac:dyDescent="0.3">
      <c r="A4821" s="9">
        <v>1897</v>
      </c>
      <c r="B4821" s="9" t="s">
        <v>4837</v>
      </c>
      <c r="C4821" s="9">
        <v>32</v>
      </c>
      <c r="D4821" s="9" t="s">
        <v>5023</v>
      </c>
      <c r="E4821" s="9" t="s">
        <v>5627</v>
      </c>
      <c r="F4821" s="9">
        <v>1</v>
      </c>
      <c r="G4821" s="9">
        <v>10296</v>
      </c>
      <c r="H4821" s="9" t="s">
        <v>5627</v>
      </c>
      <c r="I4821" s="9" t="s">
        <v>7457</v>
      </c>
      <c r="J4821" s="9">
        <v>104</v>
      </c>
      <c r="K4821" s="9" t="s">
        <v>7499</v>
      </c>
      <c r="L4821" s="9" t="s">
        <v>7509</v>
      </c>
      <c r="M4821" s="9">
        <v>1241.19</v>
      </c>
      <c r="N4821" s="9">
        <v>619.16999999999996</v>
      </c>
      <c r="O4821" s="9">
        <v>2</v>
      </c>
      <c r="P4821" s="9"/>
      <c r="Q4821" s="9">
        <v>1003</v>
      </c>
      <c r="R4821" s="9">
        <v>4</v>
      </c>
    </row>
    <row r="4822" spans="1:18" x14ac:dyDescent="0.3">
      <c r="A4822" s="9">
        <v>2085</v>
      </c>
      <c r="B4822" s="9" t="s">
        <v>4838</v>
      </c>
      <c r="C4822" s="9">
        <v>24</v>
      </c>
      <c r="D4822" s="9" t="s">
        <v>5020</v>
      </c>
      <c r="E4822" s="9" t="s">
        <v>5545</v>
      </c>
      <c r="F4822" s="9">
        <v>0</v>
      </c>
      <c r="G4822" s="9">
        <v>12664</v>
      </c>
      <c r="H4822" s="9" t="s">
        <v>5545</v>
      </c>
      <c r="I4822" s="9" t="s">
        <v>7455</v>
      </c>
      <c r="J4822" s="9">
        <v>142</v>
      </c>
      <c r="K4822" s="9" t="s">
        <v>7500</v>
      </c>
      <c r="L4822" s="9" t="s">
        <v>7510</v>
      </c>
      <c r="M4822" s="9">
        <v>787.58</v>
      </c>
      <c r="N4822" s="9">
        <v>461.33</v>
      </c>
      <c r="O4822" s="9">
        <v>3</v>
      </c>
      <c r="P4822" s="9">
        <v>0.2</v>
      </c>
      <c r="Q4822" s="9">
        <v>465</v>
      </c>
      <c r="R4822" s="9">
        <v>3</v>
      </c>
    </row>
    <row r="4823" spans="1:18" x14ac:dyDescent="0.3">
      <c r="A4823" s="9">
        <v>2279</v>
      </c>
      <c r="B4823" s="9" t="s">
        <v>4839</v>
      </c>
      <c r="C4823" s="9">
        <v>60</v>
      </c>
      <c r="D4823" s="9" t="s">
        <v>5021</v>
      </c>
      <c r="E4823" s="9" t="s">
        <v>7374</v>
      </c>
      <c r="F4823" s="9">
        <v>0</v>
      </c>
      <c r="G4823" s="9">
        <v>10718</v>
      </c>
      <c r="H4823" s="9" t="s">
        <v>7374</v>
      </c>
      <c r="I4823" s="9" t="s">
        <v>7456</v>
      </c>
      <c r="J4823" s="9">
        <v>133</v>
      </c>
      <c r="K4823" s="9" t="s">
        <v>7498</v>
      </c>
      <c r="L4823" s="9" t="s">
        <v>7510</v>
      </c>
      <c r="M4823" s="9">
        <v>452.69</v>
      </c>
      <c r="N4823" s="9">
        <v>226.16</v>
      </c>
      <c r="O4823" s="9">
        <v>1</v>
      </c>
      <c r="P4823" s="9"/>
      <c r="Q4823" s="9">
        <v>456</v>
      </c>
      <c r="R4823" s="9">
        <v>4</v>
      </c>
    </row>
    <row r="4824" spans="1:18" x14ac:dyDescent="0.3">
      <c r="A4824" s="9">
        <v>1560</v>
      </c>
      <c r="B4824" s="9" t="s">
        <v>4840</v>
      </c>
      <c r="C4824" s="9">
        <v>28</v>
      </c>
      <c r="D4824" s="9" t="s">
        <v>5021</v>
      </c>
      <c r="E4824" s="9" t="s">
        <v>7413</v>
      </c>
      <c r="F4824" s="9">
        <v>0</v>
      </c>
      <c r="G4824" s="9">
        <v>13136</v>
      </c>
      <c r="H4824" s="9" t="s">
        <v>7413</v>
      </c>
      <c r="I4824" s="9" t="s">
        <v>7457</v>
      </c>
      <c r="J4824" s="9">
        <v>143</v>
      </c>
      <c r="K4824" s="9" t="s">
        <v>7475</v>
      </c>
      <c r="L4824" s="9" t="s">
        <v>7509</v>
      </c>
      <c r="M4824" s="9">
        <v>489.23</v>
      </c>
      <c r="N4824" s="9">
        <v>312.04000000000002</v>
      </c>
      <c r="O4824" s="9">
        <v>4</v>
      </c>
      <c r="P4824" s="9"/>
      <c r="Q4824" s="9">
        <v>386</v>
      </c>
      <c r="R4824" s="9">
        <v>6</v>
      </c>
    </row>
    <row r="4825" spans="1:18" x14ac:dyDescent="0.3">
      <c r="A4825" s="9">
        <v>1904</v>
      </c>
      <c r="B4825" s="9" t="s">
        <v>4841</v>
      </c>
      <c r="C4825" s="9">
        <v>47</v>
      </c>
      <c r="D4825" s="9" t="s">
        <v>5022</v>
      </c>
      <c r="E4825" s="9" t="s">
        <v>7414</v>
      </c>
      <c r="F4825" s="9">
        <v>0</v>
      </c>
      <c r="G4825" s="9">
        <v>11598</v>
      </c>
      <c r="H4825" s="9" t="s">
        <v>7414</v>
      </c>
      <c r="I4825" s="9" t="s">
        <v>7455</v>
      </c>
      <c r="J4825" s="9">
        <v>148</v>
      </c>
      <c r="K4825" s="9" t="s">
        <v>7491</v>
      </c>
      <c r="L4825" s="9" t="s">
        <v>7508</v>
      </c>
      <c r="M4825" s="9">
        <v>374.57</v>
      </c>
      <c r="N4825" s="9">
        <v>203.2</v>
      </c>
      <c r="O4825" s="9">
        <v>5</v>
      </c>
      <c r="P4825" s="9">
        <v>0.2</v>
      </c>
      <c r="Q4825" s="9">
        <v>352</v>
      </c>
      <c r="R4825" s="9">
        <v>3</v>
      </c>
    </row>
    <row r="4826" spans="1:18" x14ac:dyDescent="0.3">
      <c r="A4826" s="9">
        <v>1347</v>
      </c>
      <c r="B4826" s="9" t="s">
        <v>4842</v>
      </c>
      <c r="C4826" s="9">
        <v>30</v>
      </c>
      <c r="D4826" s="9" t="s">
        <v>5022</v>
      </c>
      <c r="E4826" s="9" t="s">
        <v>5029</v>
      </c>
      <c r="F4826" s="9">
        <v>0</v>
      </c>
      <c r="G4826" s="9">
        <v>12225</v>
      </c>
      <c r="H4826" s="9" t="s">
        <v>5029</v>
      </c>
      <c r="I4826" s="9" t="s">
        <v>7457</v>
      </c>
      <c r="J4826" s="9">
        <v>143</v>
      </c>
      <c r="K4826" s="9" t="s">
        <v>7475</v>
      </c>
      <c r="L4826" s="9" t="s">
        <v>7507</v>
      </c>
      <c r="M4826" s="9">
        <v>260.24</v>
      </c>
      <c r="N4826" s="9">
        <v>130.6</v>
      </c>
      <c r="O4826" s="9">
        <v>1</v>
      </c>
      <c r="P4826" s="9"/>
      <c r="Q4826" s="9">
        <v>890</v>
      </c>
      <c r="R4826" s="9">
        <v>4</v>
      </c>
    </row>
    <row r="4827" spans="1:18" x14ac:dyDescent="0.3">
      <c r="A4827" s="9">
        <v>1670</v>
      </c>
      <c r="B4827" s="9" t="s">
        <v>4843</v>
      </c>
      <c r="C4827" s="9">
        <v>32</v>
      </c>
      <c r="D4827" s="9" t="s">
        <v>5023</v>
      </c>
      <c r="E4827" s="9" t="s">
        <v>7415</v>
      </c>
      <c r="F4827" s="9">
        <v>1</v>
      </c>
      <c r="G4827" s="9">
        <v>11966</v>
      </c>
      <c r="H4827" s="9" t="s">
        <v>7415</v>
      </c>
      <c r="I4827" s="9" t="s">
        <v>7456</v>
      </c>
      <c r="J4827" s="9">
        <v>109</v>
      </c>
      <c r="K4827" s="9" t="s">
        <v>7466</v>
      </c>
      <c r="L4827" s="9" t="s">
        <v>7511</v>
      </c>
      <c r="M4827" s="9">
        <v>317.51</v>
      </c>
      <c r="N4827" s="9">
        <v>167.01</v>
      </c>
      <c r="O4827" s="9">
        <v>1</v>
      </c>
      <c r="P4827" s="9">
        <v>0.1</v>
      </c>
      <c r="Q4827" s="9">
        <v>1199</v>
      </c>
      <c r="R4827" s="9">
        <v>1</v>
      </c>
    </row>
    <row r="4828" spans="1:18" x14ac:dyDescent="0.3">
      <c r="A4828" s="9">
        <v>2147</v>
      </c>
      <c r="B4828" s="9" t="s">
        <v>4844</v>
      </c>
      <c r="C4828" s="9">
        <v>38</v>
      </c>
      <c r="D4828" s="9" t="s">
        <v>5021</v>
      </c>
      <c r="E4828" s="9" t="s">
        <v>5530</v>
      </c>
      <c r="F4828" s="9">
        <v>0</v>
      </c>
      <c r="G4828" s="9">
        <v>13079</v>
      </c>
      <c r="H4828" s="9" t="s">
        <v>5530</v>
      </c>
      <c r="I4828" s="9" t="s">
        <v>7456</v>
      </c>
      <c r="J4828" s="9">
        <v>134</v>
      </c>
      <c r="K4828" s="9" t="s">
        <v>7482</v>
      </c>
      <c r="L4828" s="9" t="s">
        <v>7509</v>
      </c>
      <c r="M4828" s="9">
        <v>141.61000000000001</v>
      </c>
      <c r="N4828" s="9">
        <v>60.52</v>
      </c>
      <c r="O4828" s="9">
        <v>2</v>
      </c>
      <c r="P4828" s="9">
        <v>0.1</v>
      </c>
      <c r="Q4828" s="9">
        <v>654</v>
      </c>
      <c r="R4828" s="9">
        <v>6</v>
      </c>
    </row>
    <row r="4829" spans="1:18" x14ac:dyDescent="0.3">
      <c r="A4829" s="9">
        <v>1316</v>
      </c>
      <c r="B4829" s="9" t="s">
        <v>4845</v>
      </c>
      <c r="C4829" s="9">
        <v>48</v>
      </c>
      <c r="D4829" s="9" t="s">
        <v>5018</v>
      </c>
      <c r="E4829" s="9" t="s">
        <v>5490</v>
      </c>
      <c r="F4829" s="9">
        <v>1</v>
      </c>
      <c r="G4829" s="9">
        <v>11182</v>
      </c>
      <c r="H4829" s="9" t="s">
        <v>5490</v>
      </c>
      <c r="I4829" s="9" t="s">
        <v>7455</v>
      </c>
      <c r="J4829" s="9">
        <v>139</v>
      </c>
      <c r="K4829" s="9" t="s">
        <v>7486</v>
      </c>
      <c r="L4829" s="9" t="s">
        <v>7509</v>
      </c>
      <c r="M4829" s="9">
        <v>1338.25</v>
      </c>
      <c r="N4829" s="9"/>
      <c r="O4829" s="9">
        <v>5</v>
      </c>
      <c r="P4829" s="9"/>
      <c r="Q4829" s="9">
        <v>424</v>
      </c>
      <c r="R4829" s="9">
        <v>2</v>
      </c>
    </row>
    <row r="4830" spans="1:18" x14ac:dyDescent="0.3">
      <c r="A4830" s="9">
        <v>1718</v>
      </c>
      <c r="B4830" s="9" t="s">
        <v>4846</v>
      </c>
      <c r="C4830" s="9">
        <v>36</v>
      </c>
      <c r="D4830" s="9" t="s">
        <v>5018</v>
      </c>
      <c r="E4830" s="9" t="s">
        <v>6608</v>
      </c>
      <c r="F4830" s="9">
        <v>0</v>
      </c>
      <c r="G4830" s="9">
        <v>10010</v>
      </c>
      <c r="H4830" s="9" t="s">
        <v>6608</v>
      </c>
      <c r="I4830" s="9" t="s">
        <v>7457</v>
      </c>
      <c r="J4830" s="9">
        <v>130</v>
      </c>
      <c r="K4830" s="9" t="s">
        <v>7487</v>
      </c>
      <c r="L4830" s="9" t="s">
        <v>7510</v>
      </c>
      <c r="M4830" s="9">
        <v>1399.96</v>
      </c>
      <c r="N4830" s="9">
        <v>962.36</v>
      </c>
      <c r="O4830" s="9">
        <v>1</v>
      </c>
      <c r="P4830" s="9"/>
      <c r="Q4830" s="9">
        <v>344</v>
      </c>
      <c r="R4830" s="9">
        <v>2</v>
      </c>
    </row>
    <row r="4831" spans="1:18" x14ac:dyDescent="0.3">
      <c r="A4831" s="9">
        <v>2071</v>
      </c>
      <c r="B4831" s="9" t="s">
        <v>4847</v>
      </c>
      <c r="C4831" s="9">
        <v>22</v>
      </c>
      <c r="D4831" s="9" t="s">
        <v>5018</v>
      </c>
      <c r="E4831" s="9" t="s">
        <v>7416</v>
      </c>
      <c r="F4831" s="9">
        <v>0</v>
      </c>
      <c r="G4831" s="9">
        <v>10784</v>
      </c>
      <c r="H4831" s="9" t="s">
        <v>7416</v>
      </c>
      <c r="I4831" s="9" t="s">
        <v>7456</v>
      </c>
      <c r="J4831" s="9">
        <v>120</v>
      </c>
      <c r="K4831" s="9" t="s">
        <v>7488</v>
      </c>
      <c r="L4831" s="9" t="s">
        <v>7508</v>
      </c>
      <c r="M4831" s="9">
        <v>900.82</v>
      </c>
      <c r="N4831" s="9">
        <v>489.35</v>
      </c>
      <c r="O4831" s="9">
        <v>4</v>
      </c>
      <c r="P4831" s="9">
        <v>0.2</v>
      </c>
      <c r="Q4831" s="9">
        <v>578</v>
      </c>
      <c r="R4831" s="9">
        <v>4</v>
      </c>
    </row>
    <row r="4832" spans="1:18" x14ac:dyDescent="0.3">
      <c r="A4832" s="9">
        <v>2432</v>
      </c>
      <c r="B4832" s="9" t="s">
        <v>4848</v>
      </c>
      <c r="C4832" s="9">
        <v>40</v>
      </c>
      <c r="D4832" s="9" t="s">
        <v>5021</v>
      </c>
      <c r="E4832" s="9" t="s">
        <v>7417</v>
      </c>
      <c r="F4832" s="9">
        <v>0</v>
      </c>
      <c r="G4832" s="9">
        <v>10410</v>
      </c>
      <c r="H4832" s="9" t="s">
        <v>7417</v>
      </c>
      <c r="I4832" s="9" t="s">
        <v>7456</v>
      </c>
      <c r="J4832" s="9">
        <v>139</v>
      </c>
      <c r="K4832" s="9" t="s">
        <v>7486</v>
      </c>
      <c r="L4832" s="9" t="s">
        <v>7509</v>
      </c>
      <c r="M4832" s="9">
        <v>1268.71</v>
      </c>
      <c r="N4832" s="9"/>
      <c r="O4832" s="9">
        <v>1</v>
      </c>
      <c r="P4832" s="9"/>
      <c r="Q4832" s="9">
        <v>406</v>
      </c>
      <c r="R4832" s="9">
        <v>3</v>
      </c>
    </row>
    <row r="4833" spans="1:18" x14ac:dyDescent="0.3">
      <c r="A4833" s="9">
        <v>2159</v>
      </c>
      <c r="B4833" s="9" t="s">
        <v>4849</v>
      </c>
      <c r="C4833" s="9">
        <v>28</v>
      </c>
      <c r="D4833" s="9" t="s">
        <v>5018</v>
      </c>
      <c r="E4833" s="9" t="s">
        <v>7418</v>
      </c>
      <c r="F4833" s="9">
        <v>0</v>
      </c>
      <c r="G4833" s="9">
        <v>12939</v>
      </c>
      <c r="H4833" s="9" t="s">
        <v>7418</v>
      </c>
      <c r="I4833" s="9" t="s">
        <v>7456</v>
      </c>
      <c r="J4833" s="9">
        <v>123</v>
      </c>
      <c r="K4833" s="9" t="s">
        <v>7502</v>
      </c>
      <c r="L4833" s="9" t="s">
        <v>7510</v>
      </c>
      <c r="M4833" s="9">
        <v>316.18</v>
      </c>
      <c r="N4833" s="9">
        <v>189.52</v>
      </c>
      <c r="O4833" s="9">
        <v>4</v>
      </c>
      <c r="P4833" s="9"/>
      <c r="Q4833" s="9">
        <v>615</v>
      </c>
      <c r="R4833" s="9">
        <v>2</v>
      </c>
    </row>
    <row r="4834" spans="1:18" x14ac:dyDescent="0.3">
      <c r="A4834" s="9">
        <v>2224</v>
      </c>
      <c r="B4834" s="9" t="s">
        <v>4850</v>
      </c>
      <c r="C4834" s="9">
        <v>150</v>
      </c>
      <c r="D4834" s="9" t="s">
        <v>5020</v>
      </c>
      <c r="E4834" s="9" t="s">
        <v>7419</v>
      </c>
      <c r="F4834" s="9">
        <v>0</v>
      </c>
      <c r="G4834" s="9">
        <v>12654</v>
      </c>
      <c r="H4834" s="9" t="s">
        <v>7419</v>
      </c>
      <c r="I4834" s="9" t="s">
        <v>7456</v>
      </c>
      <c r="J4834" s="9">
        <v>141</v>
      </c>
      <c r="K4834" s="9" t="s">
        <v>7490</v>
      </c>
      <c r="L4834" s="9" t="s">
        <v>7511</v>
      </c>
      <c r="M4834" s="9">
        <v>1357.43</v>
      </c>
      <c r="N4834" s="9">
        <v>727.19</v>
      </c>
      <c r="O4834" s="9">
        <v>4</v>
      </c>
      <c r="P4834" s="9"/>
      <c r="Q4834" s="9">
        <v>878</v>
      </c>
      <c r="R4834" s="9">
        <v>5</v>
      </c>
    </row>
    <row r="4835" spans="1:18" x14ac:dyDescent="0.3">
      <c r="A4835" s="9">
        <v>1249</v>
      </c>
      <c r="B4835" s="9" t="s">
        <v>4851</v>
      </c>
      <c r="C4835" s="9">
        <v>36</v>
      </c>
      <c r="D4835" s="9" t="s">
        <v>5019</v>
      </c>
      <c r="E4835" s="9" t="s">
        <v>6616</v>
      </c>
      <c r="F4835" s="9">
        <v>0</v>
      </c>
      <c r="G4835" s="9">
        <v>12202</v>
      </c>
      <c r="H4835" s="9" t="s">
        <v>6616</v>
      </c>
      <c r="I4835" s="9" t="s">
        <v>7456</v>
      </c>
      <c r="J4835" s="9">
        <v>144</v>
      </c>
      <c r="K4835" s="9" t="s">
        <v>7462</v>
      </c>
      <c r="L4835" s="9" t="s">
        <v>7509</v>
      </c>
      <c r="M4835" s="9">
        <v>784.22</v>
      </c>
      <c r="N4835" s="9">
        <v>373.05</v>
      </c>
      <c r="O4835" s="9">
        <v>4</v>
      </c>
      <c r="P4835" s="9"/>
      <c r="Q4835" s="9">
        <v>401</v>
      </c>
      <c r="R4835" s="9">
        <v>4</v>
      </c>
    </row>
    <row r="4836" spans="1:18" x14ac:dyDescent="0.3">
      <c r="A4836" s="9">
        <v>1313</v>
      </c>
      <c r="B4836" s="9" t="s">
        <v>4852</v>
      </c>
      <c r="C4836" s="9">
        <v>29</v>
      </c>
      <c r="D4836" s="9" t="s">
        <v>5022</v>
      </c>
      <c r="E4836" s="9" t="s">
        <v>5939</v>
      </c>
      <c r="F4836" s="9">
        <v>0</v>
      </c>
      <c r="G4836" s="9">
        <v>11229</v>
      </c>
      <c r="H4836" s="9" t="s">
        <v>5939</v>
      </c>
      <c r="I4836" s="9" t="s">
        <v>7457</v>
      </c>
      <c r="J4836" s="9">
        <v>135</v>
      </c>
      <c r="K4836" s="9" t="s">
        <v>7458</v>
      </c>
      <c r="L4836" s="9" t="s">
        <v>7508</v>
      </c>
      <c r="M4836" s="9">
        <v>147.38999999999999</v>
      </c>
      <c r="N4836" s="9">
        <v>60.66</v>
      </c>
      <c r="O4836" s="9">
        <v>5</v>
      </c>
      <c r="P4836" s="9">
        <v>0.05</v>
      </c>
      <c r="Q4836" s="9">
        <v>742</v>
      </c>
      <c r="R4836" s="9">
        <v>5</v>
      </c>
    </row>
    <row r="4837" spans="1:18" x14ac:dyDescent="0.3">
      <c r="A4837" s="9">
        <v>2391</v>
      </c>
      <c r="B4837" s="9" t="s">
        <v>4853</v>
      </c>
      <c r="C4837" s="9">
        <v>69</v>
      </c>
      <c r="D4837" s="9" t="s">
        <v>5023</v>
      </c>
      <c r="E4837" s="9" t="s">
        <v>7138</v>
      </c>
      <c r="F4837" s="9">
        <v>0</v>
      </c>
      <c r="G4837" s="9">
        <v>13186</v>
      </c>
      <c r="H4837" s="9" t="s">
        <v>7138</v>
      </c>
      <c r="I4837" s="9" t="s">
        <v>7457</v>
      </c>
      <c r="J4837" s="9">
        <v>123</v>
      </c>
      <c r="K4837" s="9" t="s">
        <v>7502</v>
      </c>
      <c r="L4837" s="9" t="s">
        <v>7510</v>
      </c>
      <c r="M4837" s="9">
        <v>254.9</v>
      </c>
      <c r="N4837" s="9">
        <v>170</v>
      </c>
      <c r="O4837" s="9">
        <v>4</v>
      </c>
      <c r="P4837" s="9">
        <v>0.2</v>
      </c>
      <c r="Q4837" s="9">
        <v>507</v>
      </c>
      <c r="R4837" s="9">
        <v>2</v>
      </c>
    </row>
    <row r="4838" spans="1:18" x14ac:dyDescent="0.3">
      <c r="A4838" s="9">
        <v>2452</v>
      </c>
      <c r="B4838" s="9" t="s">
        <v>4854</v>
      </c>
      <c r="C4838" s="9">
        <v>51</v>
      </c>
      <c r="D4838" s="9" t="s">
        <v>5020</v>
      </c>
      <c r="E4838" s="9" t="s">
        <v>5422</v>
      </c>
      <c r="F4838" s="9">
        <v>1</v>
      </c>
      <c r="G4838" s="9">
        <v>13450</v>
      </c>
      <c r="H4838" s="9" t="s">
        <v>5422</v>
      </c>
      <c r="I4838" s="9" t="s">
        <v>7455</v>
      </c>
      <c r="J4838" s="9">
        <v>148</v>
      </c>
      <c r="K4838" s="9" t="s">
        <v>7491</v>
      </c>
      <c r="L4838" s="9" t="s">
        <v>7507</v>
      </c>
      <c r="M4838" s="9">
        <v>498.02</v>
      </c>
      <c r="N4838" s="9">
        <v>318.24</v>
      </c>
      <c r="O4838" s="9">
        <v>5</v>
      </c>
      <c r="P4838" s="9">
        <v>0.2</v>
      </c>
      <c r="Q4838" s="9">
        <v>528</v>
      </c>
      <c r="R4838" s="9">
        <v>4</v>
      </c>
    </row>
    <row r="4839" spans="1:18" x14ac:dyDescent="0.3">
      <c r="A4839" s="9">
        <v>1806</v>
      </c>
      <c r="B4839" s="9" t="s">
        <v>4855</v>
      </c>
      <c r="C4839" s="9">
        <v>26</v>
      </c>
      <c r="D4839" s="9" t="s">
        <v>5018</v>
      </c>
      <c r="E4839" s="9" t="s">
        <v>5146</v>
      </c>
      <c r="F4839" s="9">
        <v>0</v>
      </c>
      <c r="G4839" s="9">
        <v>10598</v>
      </c>
      <c r="H4839" s="9" t="s">
        <v>5146</v>
      </c>
      <c r="I4839" s="9" t="s">
        <v>7456</v>
      </c>
      <c r="J4839" s="9">
        <v>139</v>
      </c>
      <c r="K4839" s="9" t="s">
        <v>7486</v>
      </c>
      <c r="L4839" s="9" t="s">
        <v>7508</v>
      </c>
      <c r="M4839" s="9">
        <v>113.16</v>
      </c>
      <c r="N4839" s="9">
        <v>73.41</v>
      </c>
      <c r="O4839" s="9">
        <v>1</v>
      </c>
      <c r="P4839" s="9">
        <v>0.2</v>
      </c>
      <c r="Q4839" s="9">
        <v>632</v>
      </c>
      <c r="R4839" s="9">
        <v>4</v>
      </c>
    </row>
    <row r="4840" spans="1:18" x14ac:dyDescent="0.3">
      <c r="A4840" s="9">
        <v>2337</v>
      </c>
      <c r="B4840" s="9" t="s">
        <v>4856</v>
      </c>
      <c r="C4840" s="9">
        <v>28</v>
      </c>
      <c r="D4840" s="9" t="s">
        <v>5019</v>
      </c>
      <c r="E4840" s="9" t="s">
        <v>7420</v>
      </c>
      <c r="F4840" s="9">
        <v>0</v>
      </c>
      <c r="G4840" s="9">
        <v>10823</v>
      </c>
      <c r="H4840" s="9" t="s">
        <v>7420</v>
      </c>
      <c r="I4840" s="9" t="s">
        <v>7455</v>
      </c>
      <c r="J4840" s="9">
        <v>123</v>
      </c>
      <c r="K4840" s="9" t="s">
        <v>7502</v>
      </c>
      <c r="L4840" s="9" t="s">
        <v>7507</v>
      </c>
      <c r="M4840" s="9">
        <v>498.48</v>
      </c>
      <c r="N4840" s="9">
        <v>265.17</v>
      </c>
      <c r="O4840" s="9">
        <v>4</v>
      </c>
      <c r="P4840" s="9"/>
      <c r="Q4840" s="9">
        <v>388</v>
      </c>
      <c r="R4840" s="9">
        <v>7</v>
      </c>
    </row>
    <row r="4841" spans="1:18" x14ac:dyDescent="0.3">
      <c r="A4841" s="9">
        <v>2378</v>
      </c>
      <c r="B4841" s="9" t="s">
        <v>4857</v>
      </c>
      <c r="C4841" s="9">
        <v>47</v>
      </c>
      <c r="D4841" s="9" t="s">
        <v>5023</v>
      </c>
      <c r="E4841" s="9" t="s">
        <v>5458</v>
      </c>
      <c r="F4841" s="9">
        <v>0</v>
      </c>
      <c r="G4841" s="9">
        <v>13780</v>
      </c>
      <c r="H4841" s="9" t="s">
        <v>5458</v>
      </c>
      <c r="I4841" s="9" t="s">
        <v>7457</v>
      </c>
      <c r="J4841" s="9">
        <v>137</v>
      </c>
      <c r="K4841" s="9" t="s">
        <v>7484</v>
      </c>
      <c r="L4841" s="9" t="s">
        <v>7510</v>
      </c>
      <c r="M4841" s="9">
        <v>136.9</v>
      </c>
      <c r="N4841" s="9">
        <v>85.7</v>
      </c>
      <c r="O4841" s="9">
        <v>3</v>
      </c>
      <c r="P4841" s="9">
        <v>0.05</v>
      </c>
      <c r="Q4841" s="9">
        <v>351</v>
      </c>
      <c r="R4841" s="9">
        <v>4</v>
      </c>
    </row>
    <row r="4842" spans="1:18" x14ac:dyDescent="0.3">
      <c r="A4842" s="9">
        <v>1484</v>
      </c>
      <c r="B4842" s="9" t="s">
        <v>4858</v>
      </c>
      <c r="C4842" s="9">
        <v>40</v>
      </c>
      <c r="D4842" s="9" t="s">
        <v>5020</v>
      </c>
      <c r="E4842" s="9" t="s">
        <v>5249</v>
      </c>
      <c r="F4842" s="9">
        <v>0</v>
      </c>
      <c r="G4842" s="9">
        <v>12397</v>
      </c>
      <c r="H4842" s="9" t="s">
        <v>5249</v>
      </c>
      <c r="I4842" s="9" t="s">
        <v>7457</v>
      </c>
      <c r="J4842" s="9">
        <v>123</v>
      </c>
      <c r="K4842" s="9" t="s">
        <v>7502</v>
      </c>
      <c r="L4842" s="9" t="s">
        <v>7510</v>
      </c>
      <c r="M4842" s="9">
        <v>392.24</v>
      </c>
      <c r="N4842" s="9">
        <v>225.29</v>
      </c>
      <c r="O4842" s="9">
        <v>1</v>
      </c>
      <c r="P4842" s="9"/>
      <c r="Q4842" s="9">
        <v>440</v>
      </c>
      <c r="R4842" s="9">
        <v>8</v>
      </c>
    </row>
    <row r="4843" spans="1:18" x14ac:dyDescent="0.3">
      <c r="A4843" s="9">
        <v>2234</v>
      </c>
      <c r="B4843" s="9" t="s">
        <v>4859</v>
      </c>
      <c r="C4843" s="9">
        <v>53</v>
      </c>
      <c r="D4843" s="9" t="s">
        <v>5023</v>
      </c>
      <c r="E4843" s="9" t="s">
        <v>6005</v>
      </c>
      <c r="F4843" s="9">
        <v>1</v>
      </c>
      <c r="G4843" s="9">
        <v>11121</v>
      </c>
      <c r="H4843" s="9" t="s">
        <v>6005</v>
      </c>
      <c r="I4843" s="9" t="s">
        <v>7455</v>
      </c>
      <c r="J4843" s="9">
        <v>139</v>
      </c>
      <c r="K4843" s="9" t="s">
        <v>7486</v>
      </c>
      <c r="L4843" s="9" t="s">
        <v>7507</v>
      </c>
      <c r="M4843" s="9">
        <v>435.22</v>
      </c>
      <c r="N4843" s="9">
        <v>223.02</v>
      </c>
      <c r="O4843" s="9">
        <v>3</v>
      </c>
      <c r="P4843" s="9"/>
      <c r="Q4843" s="9">
        <v>359</v>
      </c>
      <c r="R4843" s="9">
        <v>3</v>
      </c>
    </row>
    <row r="4844" spans="1:18" x14ac:dyDescent="0.3">
      <c r="A4844" s="9">
        <v>1043</v>
      </c>
      <c r="B4844" s="9" t="s">
        <v>4860</v>
      </c>
      <c r="C4844" s="9">
        <v>30</v>
      </c>
      <c r="D4844" s="9" t="s">
        <v>5022</v>
      </c>
      <c r="E4844" s="9" t="s">
        <v>6718</v>
      </c>
      <c r="F4844" s="9">
        <v>1</v>
      </c>
      <c r="G4844" s="9">
        <v>12990</v>
      </c>
      <c r="H4844" s="9" t="s">
        <v>6718</v>
      </c>
      <c r="I4844" s="9" t="s">
        <v>7457</v>
      </c>
      <c r="J4844" s="9">
        <v>128</v>
      </c>
      <c r="K4844" s="9" t="s">
        <v>7473</v>
      </c>
      <c r="L4844" s="9" t="s">
        <v>7510</v>
      </c>
      <c r="M4844" s="9">
        <v>1491.84</v>
      </c>
      <c r="N4844" s="9">
        <v>973.91</v>
      </c>
      <c r="O4844" s="9">
        <v>3</v>
      </c>
      <c r="P4844" s="9">
        <v>0.1</v>
      </c>
      <c r="Q4844" s="9">
        <v>1429</v>
      </c>
      <c r="R4844" s="9">
        <v>1</v>
      </c>
    </row>
    <row r="4845" spans="1:18" x14ac:dyDescent="0.3">
      <c r="A4845" s="9">
        <v>1570</v>
      </c>
      <c r="B4845" s="9" t="s">
        <v>4861</v>
      </c>
      <c r="C4845" s="9">
        <v>50</v>
      </c>
      <c r="D4845" s="9" t="s">
        <v>5021</v>
      </c>
      <c r="E4845" s="9" t="s">
        <v>6361</v>
      </c>
      <c r="F4845" s="9">
        <v>0</v>
      </c>
      <c r="G4845" s="9">
        <v>10018</v>
      </c>
      <c r="H4845" s="9" t="s">
        <v>6361</v>
      </c>
      <c r="I4845" s="9" t="s">
        <v>7456</v>
      </c>
      <c r="J4845" s="9">
        <v>119</v>
      </c>
      <c r="K4845" s="9" t="s">
        <v>7459</v>
      </c>
      <c r="L4845" s="9" t="s">
        <v>7508</v>
      </c>
      <c r="M4845" s="9">
        <v>391.54</v>
      </c>
      <c r="N4845" s="9">
        <v>273.93</v>
      </c>
      <c r="O4845" s="9">
        <v>2</v>
      </c>
      <c r="P4845" s="9"/>
      <c r="Q4845" s="9">
        <v>803</v>
      </c>
      <c r="R4845" s="9">
        <v>3</v>
      </c>
    </row>
    <row r="4846" spans="1:18" x14ac:dyDescent="0.3">
      <c r="A4846" s="9">
        <v>1582</v>
      </c>
      <c r="B4846" s="9" t="s">
        <v>4862</v>
      </c>
      <c r="C4846" s="9">
        <v>6</v>
      </c>
      <c r="D4846" s="9" t="s">
        <v>5018</v>
      </c>
      <c r="E4846" s="9" t="s">
        <v>5350</v>
      </c>
      <c r="F4846" s="9">
        <v>0</v>
      </c>
      <c r="G4846" s="9">
        <v>10312</v>
      </c>
      <c r="H4846" s="9" t="s">
        <v>5350</v>
      </c>
      <c r="I4846" s="9" t="s">
        <v>7456</v>
      </c>
      <c r="J4846" s="9">
        <v>149</v>
      </c>
      <c r="K4846" s="9" t="s">
        <v>7467</v>
      </c>
      <c r="L4846" s="9" t="s">
        <v>7509</v>
      </c>
      <c r="M4846" s="9">
        <v>396.82</v>
      </c>
      <c r="N4846" s="9">
        <v>265.77999999999997</v>
      </c>
      <c r="O4846" s="9">
        <v>5</v>
      </c>
      <c r="P4846" s="9">
        <v>0.2</v>
      </c>
      <c r="Q4846" s="9">
        <v>643</v>
      </c>
      <c r="R4846" s="9">
        <v>2</v>
      </c>
    </row>
    <row r="4847" spans="1:18" x14ac:dyDescent="0.3">
      <c r="A4847" s="9">
        <v>2115</v>
      </c>
      <c r="B4847" s="9" t="s">
        <v>4863</v>
      </c>
      <c r="C4847" s="9">
        <v>37</v>
      </c>
      <c r="D4847" s="9" t="s">
        <v>5020</v>
      </c>
      <c r="E4847" s="9" t="s">
        <v>6129</v>
      </c>
      <c r="F4847" s="9">
        <v>0</v>
      </c>
      <c r="G4847" s="9">
        <v>12974</v>
      </c>
      <c r="H4847" s="9" t="s">
        <v>6129</v>
      </c>
      <c r="I4847" s="9" t="s">
        <v>7457</v>
      </c>
      <c r="J4847" s="9">
        <v>148</v>
      </c>
      <c r="K4847" s="9" t="s">
        <v>7491</v>
      </c>
      <c r="L4847" s="9" t="s">
        <v>7507</v>
      </c>
      <c r="M4847" s="9">
        <v>1045.8399999999999</v>
      </c>
      <c r="N4847" s="9">
        <v>661.87</v>
      </c>
      <c r="O4847" s="9">
        <v>2</v>
      </c>
      <c r="P4847" s="9"/>
      <c r="Q4847" s="9">
        <v>433</v>
      </c>
      <c r="R4847" s="9">
        <v>2</v>
      </c>
    </row>
    <row r="4848" spans="1:18" x14ac:dyDescent="0.3">
      <c r="A4848" s="9">
        <v>2288</v>
      </c>
      <c r="B4848" s="9" t="s">
        <v>4864</v>
      </c>
      <c r="C4848" s="9">
        <v>30</v>
      </c>
      <c r="D4848" s="9" t="s">
        <v>5020</v>
      </c>
      <c r="E4848" s="9" t="s">
        <v>6110</v>
      </c>
      <c r="F4848" s="9">
        <v>1</v>
      </c>
      <c r="G4848" s="9">
        <v>12575</v>
      </c>
      <c r="H4848" s="9" t="s">
        <v>6110</v>
      </c>
      <c r="I4848" s="9" t="s">
        <v>7456</v>
      </c>
      <c r="J4848" s="9">
        <v>130</v>
      </c>
      <c r="K4848" s="9" t="s">
        <v>7487</v>
      </c>
      <c r="L4848" s="9" t="s">
        <v>7509</v>
      </c>
      <c r="M4848" s="9">
        <v>1296.07</v>
      </c>
      <c r="N4848" s="9">
        <v>809.07</v>
      </c>
      <c r="O4848" s="9">
        <v>5</v>
      </c>
      <c r="P4848" s="9">
        <v>0.1</v>
      </c>
      <c r="Q4848" s="9">
        <v>828</v>
      </c>
      <c r="R4848" s="9">
        <v>3</v>
      </c>
    </row>
    <row r="4849" spans="1:18" x14ac:dyDescent="0.3">
      <c r="A4849" s="9">
        <v>1894</v>
      </c>
      <c r="B4849" s="9" t="s">
        <v>4865</v>
      </c>
      <c r="C4849" s="9">
        <v>33</v>
      </c>
      <c r="D4849" s="9" t="s">
        <v>5019</v>
      </c>
      <c r="E4849" s="9" t="s">
        <v>7245</v>
      </c>
      <c r="F4849" s="9">
        <v>0</v>
      </c>
      <c r="G4849" s="9">
        <v>12604</v>
      </c>
      <c r="H4849" s="9" t="s">
        <v>7245</v>
      </c>
      <c r="I4849" s="9" t="s">
        <v>7455</v>
      </c>
      <c r="J4849" s="9">
        <v>121</v>
      </c>
      <c r="K4849" s="9" t="s">
        <v>7495</v>
      </c>
      <c r="L4849" s="9" t="s">
        <v>7507</v>
      </c>
      <c r="M4849" s="9">
        <v>611.23</v>
      </c>
      <c r="N4849" s="9">
        <v>363.73</v>
      </c>
      <c r="O4849" s="9">
        <v>2</v>
      </c>
      <c r="P4849" s="9"/>
      <c r="Q4849" s="9">
        <v>742</v>
      </c>
      <c r="R4849" s="9">
        <v>6</v>
      </c>
    </row>
    <row r="4850" spans="1:18" x14ac:dyDescent="0.3">
      <c r="A4850" s="9">
        <v>1219</v>
      </c>
      <c r="B4850" s="9" t="s">
        <v>4866</v>
      </c>
      <c r="C4850" s="9">
        <v>38</v>
      </c>
      <c r="D4850" s="9" t="s">
        <v>5019</v>
      </c>
      <c r="E4850" s="9" t="s">
        <v>5191</v>
      </c>
      <c r="F4850" s="9">
        <v>1</v>
      </c>
      <c r="G4850" s="9">
        <v>13738</v>
      </c>
      <c r="H4850" s="9" t="s">
        <v>5191</v>
      </c>
      <c r="I4850" s="9" t="s">
        <v>7457</v>
      </c>
      <c r="J4850" s="9">
        <v>124</v>
      </c>
      <c r="K4850" s="9" t="s">
        <v>7497</v>
      </c>
      <c r="L4850" s="9" t="s">
        <v>7509</v>
      </c>
      <c r="M4850" s="9">
        <v>1319.65</v>
      </c>
      <c r="N4850" s="9">
        <v>865.8</v>
      </c>
      <c r="O4850" s="9">
        <v>1</v>
      </c>
      <c r="P4850" s="9"/>
      <c r="Q4850" s="9">
        <v>1216</v>
      </c>
      <c r="R4850" s="9">
        <v>3</v>
      </c>
    </row>
    <row r="4851" spans="1:18" x14ac:dyDescent="0.3">
      <c r="A4851" s="9">
        <v>1924</v>
      </c>
      <c r="B4851" s="9" t="s">
        <v>4867</v>
      </c>
      <c r="C4851" s="9">
        <v>57</v>
      </c>
      <c r="D4851" s="9" t="s">
        <v>5019</v>
      </c>
      <c r="E4851" s="9" t="s">
        <v>7421</v>
      </c>
      <c r="F4851" s="9">
        <v>0</v>
      </c>
      <c r="G4851" s="9">
        <v>12492</v>
      </c>
      <c r="H4851" s="9" t="s">
        <v>7421</v>
      </c>
      <c r="I4851" s="9" t="s">
        <v>7455</v>
      </c>
      <c r="J4851" s="9">
        <v>121</v>
      </c>
      <c r="K4851" s="9" t="s">
        <v>7495</v>
      </c>
      <c r="L4851" s="9" t="s">
        <v>7509</v>
      </c>
      <c r="M4851" s="9">
        <v>543.21</v>
      </c>
      <c r="N4851" s="9">
        <v>297.64</v>
      </c>
      <c r="O4851" s="9">
        <v>3</v>
      </c>
      <c r="P4851" s="9"/>
      <c r="Q4851" s="9">
        <v>375</v>
      </c>
      <c r="R4851" s="9">
        <v>6</v>
      </c>
    </row>
    <row r="4852" spans="1:18" x14ac:dyDescent="0.3">
      <c r="A4852" s="9">
        <v>2465</v>
      </c>
      <c r="B4852" s="9" t="s">
        <v>4868</v>
      </c>
      <c r="C4852" s="9">
        <v>22</v>
      </c>
      <c r="D4852" s="9" t="s">
        <v>5023</v>
      </c>
      <c r="E4852" s="9" t="s">
        <v>5280</v>
      </c>
      <c r="F4852" s="9">
        <v>1</v>
      </c>
      <c r="G4852" s="9">
        <v>11945</v>
      </c>
      <c r="H4852" s="9" t="s">
        <v>5280</v>
      </c>
      <c r="I4852" s="9" t="s">
        <v>7457</v>
      </c>
      <c r="J4852" s="9">
        <v>126</v>
      </c>
      <c r="K4852" s="9" t="s">
        <v>7469</v>
      </c>
      <c r="L4852" s="9" t="s">
        <v>7508</v>
      </c>
      <c r="M4852" s="9">
        <v>335.67</v>
      </c>
      <c r="N4852" s="9">
        <v>152.57</v>
      </c>
      <c r="O4852" s="9">
        <v>1</v>
      </c>
      <c r="P4852" s="9"/>
      <c r="Q4852" s="9">
        <v>1533</v>
      </c>
      <c r="R4852" s="9">
        <v>3</v>
      </c>
    </row>
    <row r="4853" spans="1:18" x14ac:dyDescent="0.3">
      <c r="A4853" s="9">
        <v>1400</v>
      </c>
      <c r="B4853" s="9" t="s">
        <v>4869</v>
      </c>
      <c r="C4853" s="9">
        <v>7</v>
      </c>
      <c r="D4853" s="9" t="s">
        <v>5018</v>
      </c>
      <c r="E4853" s="9" t="s">
        <v>7097</v>
      </c>
      <c r="F4853" s="9">
        <v>0</v>
      </c>
      <c r="G4853" s="9">
        <v>10230</v>
      </c>
      <c r="H4853" s="9" t="s">
        <v>7097</v>
      </c>
      <c r="I4853" s="9" t="s">
        <v>7456</v>
      </c>
      <c r="J4853" s="9">
        <v>136</v>
      </c>
      <c r="K4853" s="9" t="s">
        <v>7503</v>
      </c>
      <c r="L4853" s="9" t="s">
        <v>7509</v>
      </c>
      <c r="M4853" s="9">
        <v>527.98</v>
      </c>
      <c r="N4853" s="9">
        <v>332.85</v>
      </c>
      <c r="O4853" s="9">
        <v>5</v>
      </c>
      <c r="P4853" s="9"/>
      <c r="Q4853" s="9">
        <v>438</v>
      </c>
      <c r="R4853" s="9">
        <v>9</v>
      </c>
    </row>
    <row r="4854" spans="1:18" x14ac:dyDescent="0.3">
      <c r="A4854" s="9">
        <v>2423</v>
      </c>
      <c r="B4854" s="9" t="s">
        <v>4870</v>
      </c>
      <c r="C4854" s="9">
        <v>24</v>
      </c>
      <c r="D4854" s="9" t="s">
        <v>5023</v>
      </c>
      <c r="E4854" s="9" t="s">
        <v>6353</v>
      </c>
      <c r="F4854" s="9">
        <v>0</v>
      </c>
      <c r="G4854" s="9">
        <v>13740</v>
      </c>
      <c r="H4854" s="9" t="s">
        <v>6353</v>
      </c>
      <c r="I4854" s="9" t="s">
        <v>7456</v>
      </c>
      <c r="J4854" s="9">
        <v>126</v>
      </c>
      <c r="K4854" s="9" t="s">
        <v>7469</v>
      </c>
      <c r="L4854" s="9" t="s">
        <v>7507</v>
      </c>
      <c r="M4854" s="9">
        <v>933.57</v>
      </c>
      <c r="N4854" s="9">
        <v>630.96</v>
      </c>
      <c r="O4854" s="9">
        <v>3</v>
      </c>
      <c r="P4854" s="9">
        <v>0.2</v>
      </c>
      <c r="Q4854" s="9">
        <v>472</v>
      </c>
      <c r="R4854" s="9">
        <v>5</v>
      </c>
    </row>
    <row r="4855" spans="1:18" x14ac:dyDescent="0.3">
      <c r="A4855" s="9">
        <v>1726</v>
      </c>
      <c r="B4855" s="9" t="s">
        <v>4871</v>
      </c>
      <c r="C4855" s="9">
        <v>55</v>
      </c>
      <c r="D4855" s="9" t="s">
        <v>5018</v>
      </c>
      <c r="E4855" s="9" t="s">
        <v>7422</v>
      </c>
      <c r="F4855" s="9">
        <v>0</v>
      </c>
      <c r="G4855" s="9">
        <v>12672</v>
      </c>
      <c r="H4855" s="9" t="s">
        <v>7422</v>
      </c>
      <c r="I4855" s="9" t="s">
        <v>7456</v>
      </c>
      <c r="J4855" s="9">
        <v>133</v>
      </c>
      <c r="K4855" s="9" t="s">
        <v>7498</v>
      </c>
      <c r="L4855" s="9" t="s">
        <v>7509</v>
      </c>
      <c r="M4855" s="9">
        <v>582.36</v>
      </c>
      <c r="N4855" s="9">
        <v>292.58</v>
      </c>
      <c r="O4855" s="9">
        <v>3</v>
      </c>
      <c r="P4855" s="9"/>
      <c r="Q4855" s="9">
        <v>417</v>
      </c>
      <c r="R4855" s="9">
        <v>7</v>
      </c>
    </row>
    <row r="4856" spans="1:18" x14ac:dyDescent="0.3">
      <c r="A4856" s="9">
        <v>1990</v>
      </c>
      <c r="B4856" s="9" t="s">
        <v>4872</v>
      </c>
      <c r="C4856" s="9">
        <v>15</v>
      </c>
      <c r="D4856" s="9" t="s">
        <v>5020</v>
      </c>
      <c r="E4856" s="9" t="s">
        <v>7423</v>
      </c>
      <c r="F4856" s="9">
        <v>1</v>
      </c>
      <c r="G4856" s="9">
        <v>13058</v>
      </c>
      <c r="H4856" s="9" t="s">
        <v>7423</v>
      </c>
      <c r="I4856" s="9" t="s">
        <v>7456</v>
      </c>
      <c r="J4856" s="9">
        <v>136</v>
      </c>
      <c r="K4856" s="9" t="s">
        <v>7503</v>
      </c>
      <c r="L4856" s="9" t="s">
        <v>7510</v>
      </c>
      <c r="M4856" s="9">
        <v>1025.7</v>
      </c>
      <c r="N4856" s="9">
        <v>651.21</v>
      </c>
      <c r="O4856" s="9">
        <v>5</v>
      </c>
      <c r="P4856" s="9"/>
      <c r="Q4856" s="9">
        <v>1126</v>
      </c>
      <c r="R4856" s="9">
        <v>2</v>
      </c>
    </row>
    <row r="4857" spans="1:18" x14ac:dyDescent="0.3">
      <c r="A4857" s="9">
        <v>1898</v>
      </c>
      <c r="B4857" s="9" t="s">
        <v>4873</v>
      </c>
      <c r="C4857" s="9">
        <v>31</v>
      </c>
      <c r="D4857" s="9" t="s">
        <v>5023</v>
      </c>
      <c r="E4857" s="9" t="s">
        <v>7388</v>
      </c>
      <c r="F4857" s="9">
        <v>0</v>
      </c>
      <c r="G4857" s="9">
        <v>12936</v>
      </c>
      <c r="H4857" s="9" t="s">
        <v>7388</v>
      </c>
      <c r="I4857" s="9" t="s">
        <v>7455</v>
      </c>
      <c r="J4857" s="9">
        <v>104</v>
      </c>
      <c r="K4857" s="9" t="s">
        <v>7499</v>
      </c>
      <c r="L4857" s="9" t="s">
        <v>7509</v>
      </c>
      <c r="M4857" s="9">
        <v>393.56</v>
      </c>
      <c r="N4857" s="9">
        <v>189.74</v>
      </c>
      <c r="O4857" s="9">
        <v>1</v>
      </c>
      <c r="P4857" s="9"/>
      <c r="Q4857" s="9">
        <v>599</v>
      </c>
      <c r="R4857" s="9">
        <v>7</v>
      </c>
    </row>
    <row r="4858" spans="1:18" x14ac:dyDescent="0.3">
      <c r="A4858" s="9">
        <v>1857</v>
      </c>
      <c r="B4858" s="9" t="s">
        <v>4874</v>
      </c>
      <c r="C4858" s="9">
        <v>52</v>
      </c>
      <c r="D4858" s="9" t="s">
        <v>5023</v>
      </c>
      <c r="E4858" s="9" t="s">
        <v>7424</v>
      </c>
      <c r="F4858" s="9">
        <v>0</v>
      </c>
      <c r="G4858" s="9">
        <v>12406</v>
      </c>
      <c r="H4858" s="9" t="s">
        <v>7424</v>
      </c>
      <c r="I4858" s="9" t="s">
        <v>7455</v>
      </c>
      <c r="J4858" s="9">
        <v>109</v>
      </c>
      <c r="K4858" s="9" t="s">
        <v>7466</v>
      </c>
      <c r="L4858" s="9" t="s">
        <v>7509</v>
      </c>
      <c r="M4858" s="9">
        <v>1066.44</v>
      </c>
      <c r="N4858" s="9">
        <v>728.14</v>
      </c>
      <c r="O4858" s="9">
        <v>3</v>
      </c>
      <c r="P4858" s="9"/>
      <c r="Q4858" s="9">
        <v>661</v>
      </c>
      <c r="R4858" s="9">
        <v>3</v>
      </c>
    </row>
    <row r="4859" spans="1:18" x14ac:dyDescent="0.3">
      <c r="A4859" s="9">
        <v>1803</v>
      </c>
      <c r="B4859" s="9" t="s">
        <v>4875</v>
      </c>
      <c r="C4859" s="9">
        <v>39</v>
      </c>
      <c r="D4859" s="9" t="s">
        <v>5023</v>
      </c>
      <c r="E4859" s="9" t="s">
        <v>6563</v>
      </c>
      <c r="F4859" s="9">
        <v>1</v>
      </c>
      <c r="G4859" s="9">
        <v>13454</v>
      </c>
      <c r="H4859" s="9" t="s">
        <v>6563</v>
      </c>
      <c r="I4859" s="9" t="s">
        <v>7457</v>
      </c>
      <c r="J4859" s="9">
        <v>108</v>
      </c>
      <c r="K4859" s="9" t="s">
        <v>7496</v>
      </c>
      <c r="L4859" s="9" t="s">
        <v>7510</v>
      </c>
      <c r="M4859" s="9">
        <v>553.79</v>
      </c>
      <c r="N4859" s="9">
        <v>335.06</v>
      </c>
      <c r="O4859" s="9">
        <v>1</v>
      </c>
      <c r="P4859" s="9"/>
      <c r="Q4859" s="9">
        <v>890</v>
      </c>
      <c r="R4859" s="9">
        <v>2</v>
      </c>
    </row>
    <row r="4860" spans="1:18" x14ac:dyDescent="0.3">
      <c r="A4860" s="9">
        <v>1489</v>
      </c>
      <c r="B4860" s="9" t="s">
        <v>4876</v>
      </c>
      <c r="C4860" s="9">
        <v>56</v>
      </c>
      <c r="D4860" s="9" t="s">
        <v>5021</v>
      </c>
      <c r="E4860" s="9" t="s">
        <v>6089</v>
      </c>
      <c r="F4860" s="9">
        <v>0</v>
      </c>
      <c r="G4860" s="9">
        <v>13583</v>
      </c>
      <c r="H4860" s="9" t="s">
        <v>6089</v>
      </c>
      <c r="I4860" s="9" t="s">
        <v>7456</v>
      </c>
      <c r="J4860" s="9">
        <v>102</v>
      </c>
      <c r="K4860" s="9" t="s">
        <v>7494</v>
      </c>
      <c r="L4860" s="9" t="s">
        <v>7510</v>
      </c>
      <c r="M4860" s="9">
        <v>711.01</v>
      </c>
      <c r="N4860" s="9">
        <v>405.83</v>
      </c>
      <c r="O4860" s="9">
        <v>1</v>
      </c>
      <c r="P4860" s="9"/>
      <c r="Q4860" s="9">
        <v>338</v>
      </c>
      <c r="R4860" s="9">
        <v>6</v>
      </c>
    </row>
    <row r="4861" spans="1:18" x14ac:dyDescent="0.3">
      <c r="A4861" s="9">
        <v>2493</v>
      </c>
      <c r="B4861" s="9" t="s">
        <v>4877</v>
      </c>
      <c r="C4861" s="9">
        <v>9</v>
      </c>
      <c r="D4861" s="9" t="s">
        <v>5022</v>
      </c>
      <c r="E4861" s="9" t="s">
        <v>5362</v>
      </c>
      <c r="F4861" s="9">
        <v>0</v>
      </c>
      <c r="G4861" s="9">
        <v>10043</v>
      </c>
      <c r="H4861" s="9" t="s">
        <v>5362</v>
      </c>
      <c r="I4861" s="9" t="s">
        <v>7456</v>
      </c>
      <c r="J4861" s="9">
        <v>129</v>
      </c>
      <c r="K4861" s="9" t="s">
        <v>7471</v>
      </c>
      <c r="L4861" s="9" t="s">
        <v>7507</v>
      </c>
      <c r="M4861" s="9">
        <v>858.73</v>
      </c>
      <c r="N4861" s="9">
        <v>544.4</v>
      </c>
      <c r="O4861" s="9">
        <v>1</v>
      </c>
      <c r="P4861" s="9"/>
      <c r="Q4861" s="9">
        <v>1180</v>
      </c>
      <c r="R4861" s="9">
        <v>2</v>
      </c>
    </row>
    <row r="4862" spans="1:18" x14ac:dyDescent="0.3">
      <c r="A4862" s="9">
        <v>1937</v>
      </c>
      <c r="B4862" s="9" t="s">
        <v>4878</v>
      </c>
      <c r="C4862" s="9">
        <v>35</v>
      </c>
      <c r="D4862" s="9" t="s">
        <v>5018</v>
      </c>
      <c r="E4862" s="9" t="s">
        <v>7425</v>
      </c>
      <c r="F4862" s="9">
        <v>0</v>
      </c>
      <c r="G4862" s="9">
        <v>13436</v>
      </c>
      <c r="H4862" s="9" t="s">
        <v>7425</v>
      </c>
      <c r="I4862" s="9" t="s">
        <v>7455</v>
      </c>
      <c r="J4862" s="9">
        <v>123</v>
      </c>
      <c r="K4862" s="9" t="s">
        <v>7502</v>
      </c>
      <c r="L4862" s="9" t="s">
        <v>7510</v>
      </c>
      <c r="M4862" s="9">
        <v>1045.03</v>
      </c>
      <c r="N4862" s="9">
        <v>672.97</v>
      </c>
      <c r="O4862" s="9">
        <v>3</v>
      </c>
      <c r="P4862" s="9">
        <v>0.05</v>
      </c>
      <c r="Q4862" s="9">
        <v>362</v>
      </c>
      <c r="R4862" s="9">
        <v>3</v>
      </c>
    </row>
    <row r="4863" spans="1:18" x14ac:dyDescent="0.3">
      <c r="A4863" s="9">
        <v>1843</v>
      </c>
      <c r="B4863" s="9" t="s">
        <v>4879</v>
      </c>
      <c r="C4863" s="9">
        <v>60</v>
      </c>
      <c r="D4863" s="9" t="s">
        <v>5018</v>
      </c>
      <c r="E4863" s="9" t="s">
        <v>6469</v>
      </c>
      <c r="F4863" s="9">
        <v>1</v>
      </c>
      <c r="G4863" s="9">
        <v>13996</v>
      </c>
      <c r="H4863" s="9" t="s">
        <v>6469</v>
      </c>
      <c r="I4863" s="9" t="s">
        <v>7456</v>
      </c>
      <c r="J4863" s="9">
        <v>106</v>
      </c>
      <c r="K4863" s="9" t="s">
        <v>7477</v>
      </c>
      <c r="L4863" s="9" t="s">
        <v>7510</v>
      </c>
      <c r="M4863" s="9">
        <v>396.13</v>
      </c>
      <c r="N4863" s="9">
        <v>264.5</v>
      </c>
      <c r="O4863" s="9">
        <v>4</v>
      </c>
      <c r="P4863" s="9"/>
      <c r="Q4863" s="9">
        <v>984</v>
      </c>
      <c r="R4863" s="9">
        <v>4</v>
      </c>
    </row>
    <row r="4864" spans="1:18" x14ac:dyDescent="0.3">
      <c r="A4864" s="9">
        <v>2468</v>
      </c>
      <c r="B4864" s="9" t="s">
        <v>4880</v>
      </c>
      <c r="C4864" s="9">
        <v>23</v>
      </c>
      <c r="D4864" s="9" t="s">
        <v>5023</v>
      </c>
      <c r="E4864" s="9" t="s">
        <v>5630</v>
      </c>
      <c r="F4864" s="9">
        <v>1</v>
      </c>
      <c r="G4864" s="9">
        <v>12924</v>
      </c>
      <c r="H4864" s="9" t="s">
        <v>5630</v>
      </c>
      <c r="I4864" s="9" t="s">
        <v>7456</v>
      </c>
      <c r="J4864" s="9">
        <v>143</v>
      </c>
      <c r="K4864" s="9" t="s">
        <v>7475</v>
      </c>
      <c r="L4864" s="9" t="s">
        <v>7507</v>
      </c>
      <c r="M4864" s="9">
        <v>1262.1199999999999</v>
      </c>
      <c r="N4864" s="9">
        <v>846.04</v>
      </c>
      <c r="O4864" s="9">
        <v>2</v>
      </c>
      <c r="P4864" s="9"/>
      <c r="Q4864" s="9">
        <v>656</v>
      </c>
      <c r="R4864" s="9">
        <v>2</v>
      </c>
    </row>
    <row r="4865" spans="1:18" x14ac:dyDescent="0.3">
      <c r="A4865" s="9">
        <v>2292</v>
      </c>
      <c r="B4865" s="9" t="s">
        <v>4881</v>
      </c>
      <c r="C4865" s="9">
        <v>55</v>
      </c>
      <c r="D4865" s="9" t="s">
        <v>5021</v>
      </c>
      <c r="E4865" s="9" t="s">
        <v>7426</v>
      </c>
      <c r="F4865" s="9">
        <v>1</v>
      </c>
      <c r="G4865" s="9">
        <v>13693</v>
      </c>
      <c r="H4865" s="9" t="s">
        <v>7426</v>
      </c>
      <c r="I4865" s="9" t="s">
        <v>7456</v>
      </c>
      <c r="J4865" s="9">
        <v>136</v>
      </c>
      <c r="K4865" s="9" t="s">
        <v>7503</v>
      </c>
      <c r="L4865" s="9" t="s">
        <v>7507</v>
      </c>
      <c r="M4865" s="9">
        <v>1096.67</v>
      </c>
      <c r="N4865" s="9">
        <v>456</v>
      </c>
      <c r="O4865" s="9">
        <v>5</v>
      </c>
      <c r="P4865" s="9"/>
      <c r="Q4865" s="9">
        <v>829</v>
      </c>
      <c r="R4865" s="9">
        <v>2</v>
      </c>
    </row>
    <row r="4866" spans="1:18" x14ac:dyDescent="0.3">
      <c r="A4866" s="9">
        <v>1266</v>
      </c>
      <c r="B4866" s="9" t="s">
        <v>4882</v>
      </c>
      <c r="C4866" s="9">
        <v>36</v>
      </c>
      <c r="D4866" s="9" t="s">
        <v>5023</v>
      </c>
      <c r="E4866" s="9" t="s">
        <v>7427</v>
      </c>
      <c r="F4866" s="9">
        <v>0</v>
      </c>
      <c r="G4866" s="9">
        <v>13182</v>
      </c>
      <c r="H4866" s="9" t="s">
        <v>7427</v>
      </c>
      <c r="I4866" s="9" t="s">
        <v>7455</v>
      </c>
      <c r="J4866" s="9">
        <v>146</v>
      </c>
      <c r="K4866" s="9" t="s">
        <v>7505</v>
      </c>
      <c r="L4866" s="9" t="s">
        <v>7509</v>
      </c>
      <c r="M4866" s="9">
        <v>389.44</v>
      </c>
      <c r="N4866" s="9">
        <v>170.14</v>
      </c>
      <c r="O4866" s="9">
        <v>1</v>
      </c>
      <c r="P4866" s="9"/>
      <c r="Q4866" s="9">
        <v>652</v>
      </c>
      <c r="R4866" s="9">
        <v>3</v>
      </c>
    </row>
    <row r="4867" spans="1:18" x14ac:dyDescent="0.3">
      <c r="A4867" s="9">
        <v>1053</v>
      </c>
      <c r="B4867" s="9" t="s">
        <v>4883</v>
      </c>
      <c r="C4867" s="9">
        <v>46</v>
      </c>
      <c r="D4867" s="9" t="s">
        <v>5018</v>
      </c>
      <c r="E4867" s="9" t="s">
        <v>5251</v>
      </c>
      <c r="F4867" s="9">
        <v>0</v>
      </c>
      <c r="G4867" s="9">
        <v>12270</v>
      </c>
      <c r="H4867" s="9" t="s">
        <v>5251</v>
      </c>
      <c r="I4867" s="9" t="s">
        <v>7455</v>
      </c>
      <c r="J4867" s="9">
        <v>121</v>
      </c>
      <c r="K4867" s="9" t="s">
        <v>7495</v>
      </c>
      <c r="L4867" s="9" t="s">
        <v>7508</v>
      </c>
      <c r="M4867" s="9">
        <v>1463.71</v>
      </c>
      <c r="N4867" s="9">
        <v>948.22</v>
      </c>
      <c r="O4867" s="9">
        <v>3</v>
      </c>
      <c r="P4867" s="9">
        <v>0.1</v>
      </c>
      <c r="Q4867" s="9">
        <v>535</v>
      </c>
      <c r="R4867" s="9">
        <v>5</v>
      </c>
    </row>
    <row r="4868" spans="1:18" x14ac:dyDescent="0.3">
      <c r="A4868" s="9">
        <v>1527</v>
      </c>
      <c r="B4868" s="9" t="s">
        <v>4884</v>
      </c>
      <c r="C4868" s="9">
        <v>58</v>
      </c>
      <c r="D4868" s="9" t="s">
        <v>5022</v>
      </c>
      <c r="E4868" s="9" t="s">
        <v>7428</v>
      </c>
      <c r="F4868" s="9">
        <v>1</v>
      </c>
      <c r="G4868" s="9">
        <v>13457</v>
      </c>
      <c r="H4868" s="9" t="s">
        <v>7428</v>
      </c>
      <c r="I4868" s="9" t="s">
        <v>7456</v>
      </c>
      <c r="J4868" s="9">
        <v>122</v>
      </c>
      <c r="K4868" s="9" t="s">
        <v>7465</v>
      </c>
      <c r="L4868" s="9" t="s">
        <v>7507</v>
      </c>
      <c r="M4868" s="9">
        <v>1013.96</v>
      </c>
      <c r="N4868" s="9">
        <v>693.36</v>
      </c>
      <c r="O4868" s="9">
        <v>5</v>
      </c>
      <c r="P4868" s="9"/>
      <c r="Q4868" s="9">
        <v>1465</v>
      </c>
      <c r="R4868" s="9">
        <v>1</v>
      </c>
    </row>
    <row r="4869" spans="1:18" x14ac:dyDescent="0.3">
      <c r="A4869" s="9">
        <v>1615</v>
      </c>
      <c r="B4869" s="9" t="s">
        <v>4885</v>
      </c>
      <c r="C4869" s="9">
        <v>46</v>
      </c>
      <c r="D4869" s="9" t="s">
        <v>5022</v>
      </c>
      <c r="E4869" s="9" t="s">
        <v>7125</v>
      </c>
      <c r="F4869" s="9">
        <v>1</v>
      </c>
      <c r="G4869" s="9">
        <v>12949</v>
      </c>
      <c r="H4869" s="9" t="s">
        <v>7125</v>
      </c>
      <c r="I4869" s="9" t="s">
        <v>7455</v>
      </c>
      <c r="J4869" s="9">
        <v>109</v>
      </c>
      <c r="K4869" s="9" t="s">
        <v>7466</v>
      </c>
      <c r="L4869" s="9" t="s">
        <v>7510</v>
      </c>
      <c r="M4869" s="9">
        <v>706.02</v>
      </c>
      <c r="N4869" s="9">
        <v>347.57</v>
      </c>
      <c r="O4869" s="9">
        <v>4</v>
      </c>
      <c r="P4869" s="9"/>
      <c r="Q4869" s="9">
        <v>811</v>
      </c>
      <c r="R4869" s="9">
        <v>3</v>
      </c>
    </row>
    <row r="4870" spans="1:18" x14ac:dyDescent="0.3">
      <c r="A4870" s="9">
        <v>2082</v>
      </c>
      <c r="B4870" s="9" t="s">
        <v>4886</v>
      </c>
      <c r="C4870" s="9">
        <v>31</v>
      </c>
      <c r="D4870" s="9" t="s">
        <v>5020</v>
      </c>
      <c r="E4870" s="9" t="s">
        <v>7429</v>
      </c>
      <c r="F4870" s="9">
        <v>0</v>
      </c>
      <c r="G4870" s="9">
        <v>11288</v>
      </c>
      <c r="H4870" s="9" t="s">
        <v>7429</v>
      </c>
      <c r="I4870" s="9" t="s">
        <v>7456</v>
      </c>
      <c r="J4870" s="9">
        <v>134</v>
      </c>
      <c r="K4870" s="9" t="s">
        <v>7482</v>
      </c>
      <c r="L4870" s="9" t="s">
        <v>7509</v>
      </c>
      <c r="M4870" s="9">
        <v>278.41000000000003</v>
      </c>
      <c r="N4870" s="9">
        <v>112.08</v>
      </c>
      <c r="O4870" s="9">
        <v>4</v>
      </c>
      <c r="P4870" s="9"/>
      <c r="Q4870" s="9">
        <v>398</v>
      </c>
      <c r="R4870" s="9">
        <v>8</v>
      </c>
    </row>
    <row r="4871" spans="1:18" x14ac:dyDescent="0.3">
      <c r="A4871" s="9">
        <v>2063</v>
      </c>
      <c r="B4871" s="9" t="s">
        <v>4887</v>
      </c>
      <c r="C4871" s="9">
        <v>48</v>
      </c>
      <c r="D4871" s="9" t="s">
        <v>5021</v>
      </c>
      <c r="E4871" s="9" t="s">
        <v>6868</v>
      </c>
      <c r="F4871" s="9">
        <v>0</v>
      </c>
      <c r="G4871" s="9">
        <v>12318</v>
      </c>
      <c r="H4871" s="9" t="s">
        <v>6868</v>
      </c>
      <c r="I4871" s="9" t="s">
        <v>7457</v>
      </c>
      <c r="J4871" s="9">
        <v>126</v>
      </c>
      <c r="K4871" s="9" t="s">
        <v>7469</v>
      </c>
      <c r="L4871" s="9" t="s">
        <v>7510</v>
      </c>
      <c r="M4871" s="9">
        <v>823.17</v>
      </c>
      <c r="N4871" s="9">
        <v>408.96</v>
      </c>
      <c r="O4871" s="9">
        <v>3</v>
      </c>
      <c r="P4871" s="9">
        <v>0.2</v>
      </c>
      <c r="Q4871" s="9">
        <v>584</v>
      </c>
      <c r="R4871" s="9">
        <v>4</v>
      </c>
    </row>
    <row r="4872" spans="1:18" x14ac:dyDescent="0.3">
      <c r="A4872" s="9">
        <v>2260</v>
      </c>
      <c r="B4872" s="9" t="s">
        <v>4888</v>
      </c>
      <c r="C4872" s="9">
        <v>30</v>
      </c>
      <c r="D4872" s="9" t="s">
        <v>5022</v>
      </c>
      <c r="E4872" s="9" t="s">
        <v>7430</v>
      </c>
      <c r="F4872" s="9">
        <v>1</v>
      </c>
      <c r="G4872" s="9">
        <v>12259</v>
      </c>
      <c r="H4872" s="9" t="s">
        <v>7430</v>
      </c>
      <c r="I4872" s="9" t="s">
        <v>7456</v>
      </c>
      <c r="J4872" s="9">
        <v>101</v>
      </c>
      <c r="K4872" s="9" t="s">
        <v>7478</v>
      </c>
      <c r="L4872" s="9" t="s">
        <v>7507</v>
      </c>
      <c r="M4872" s="9">
        <v>288.93</v>
      </c>
      <c r="N4872" s="9">
        <v>148.76</v>
      </c>
      <c r="O4872" s="9">
        <v>1</v>
      </c>
      <c r="P4872" s="9"/>
      <c r="Q4872" s="9">
        <v>799</v>
      </c>
      <c r="R4872" s="9">
        <v>4</v>
      </c>
    </row>
    <row r="4873" spans="1:18" x14ac:dyDescent="0.3">
      <c r="A4873" s="9">
        <v>1954</v>
      </c>
      <c r="B4873" s="9" t="s">
        <v>4889</v>
      </c>
      <c r="C4873" s="9">
        <v>44</v>
      </c>
      <c r="D4873" s="9" t="s">
        <v>5021</v>
      </c>
      <c r="E4873" s="9" t="s">
        <v>6239</v>
      </c>
      <c r="F4873" s="9">
        <v>0</v>
      </c>
      <c r="G4873" s="9">
        <v>11519</v>
      </c>
      <c r="H4873" s="9" t="s">
        <v>6239</v>
      </c>
      <c r="I4873" s="9" t="s">
        <v>7456</v>
      </c>
      <c r="J4873" s="9">
        <v>136</v>
      </c>
      <c r="K4873" s="9" t="s">
        <v>7503</v>
      </c>
      <c r="L4873" s="9" t="s">
        <v>7508</v>
      </c>
      <c r="M4873" s="9">
        <v>672.76</v>
      </c>
      <c r="N4873" s="9">
        <v>422.7</v>
      </c>
      <c r="O4873" s="9">
        <v>4</v>
      </c>
      <c r="P4873" s="9"/>
      <c r="Q4873" s="9">
        <v>741</v>
      </c>
      <c r="R4873" s="9">
        <v>5</v>
      </c>
    </row>
    <row r="4874" spans="1:18" x14ac:dyDescent="0.3">
      <c r="A4874" s="9">
        <v>1385</v>
      </c>
      <c r="B4874" s="9" t="s">
        <v>4890</v>
      </c>
      <c r="C4874" s="9">
        <v>21</v>
      </c>
      <c r="D4874" s="9" t="s">
        <v>5023</v>
      </c>
      <c r="E4874" s="9" t="s">
        <v>7431</v>
      </c>
      <c r="F4874" s="9">
        <v>0</v>
      </c>
      <c r="G4874" s="9">
        <v>13385</v>
      </c>
      <c r="H4874" s="9" t="s">
        <v>7431</v>
      </c>
      <c r="I4874" s="9" t="s">
        <v>7457</v>
      </c>
      <c r="J4874" s="9">
        <v>144</v>
      </c>
      <c r="K4874" s="9" t="s">
        <v>7462</v>
      </c>
      <c r="L4874" s="9" t="s">
        <v>7511</v>
      </c>
      <c r="M4874" s="9">
        <v>642.63</v>
      </c>
      <c r="N4874" s="9">
        <v>266.23</v>
      </c>
      <c r="O4874" s="9">
        <v>4</v>
      </c>
      <c r="P4874" s="9"/>
      <c r="Q4874" s="9">
        <v>378</v>
      </c>
      <c r="R4874" s="9">
        <v>6</v>
      </c>
    </row>
    <row r="4875" spans="1:18" x14ac:dyDescent="0.3">
      <c r="A4875" s="9">
        <v>1733</v>
      </c>
      <c r="B4875" s="9" t="s">
        <v>4891</v>
      </c>
      <c r="C4875" s="9">
        <v>40</v>
      </c>
      <c r="D4875" s="9" t="s">
        <v>5020</v>
      </c>
      <c r="E4875" s="9" t="s">
        <v>7432</v>
      </c>
      <c r="F4875" s="9">
        <v>1</v>
      </c>
      <c r="G4875" s="9">
        <v>13841</v>
      </c>
      <c r="H4875" s="9" t="s">
        <v>7432</v>
      </c>
      <c r="I4875" s="9" t="s">
        <v>7456</v>
      </c>
      <c r="J4875" s="9">
        <v>105</v>
      </c>
      <c r="K4875" s="9" t="s">
        <v>7461</v>
      </c>
      <c r="L4875" s="9" t="s">
        <v>7507</v>
      </c>
      <c r="M4875" s="9">
        <v>1093.9100000000001</v>
      </c>
      <c r="N4875" s="9">
        <v>507.35</v>
      </c>
      <c r="O4875" s="9">
        <v>4</v>
      </c>
      <c r="P4875" s="9"/>
      <c r="Q4875" s="9">
        <v>1399</v>
      </c>
      <c r="R4875" s="9">
        <v>2</v>
      </c>
    </row>
    <row r="4876" spans="1:18" x14ac:dyDescent="0.3">
      <c r="A4876" s="9">
        <v>1715</v>
      </c>
      <c r="B4876" s="9" t="s">
        <v>4892</v>
      </c>
      <c r="C4876" s="9">
        <v>57</v>
      </c>
      <c r="D4876" s="9" t="s">
        <v>5018</v>
      </c>
      <c r="E4876" s="9" t="s">
        <v>6667</v>
      </c>
      <c r="F4876" s="9">
        <v>0</v>
      </c>
      <c r="G4876" s="9">
        <v>11410</v>
      </c>
      <c r="H4876" s="9" t="s">
        <v>6667</v>
      </c>
      <c r="I4876" s="9" t="s">
        <v>7456</v>
      </c>
      <c r="J4876" s="9">
        <v>141</v>
      </c>
      <c r="K4876" s="9" t="s">
        <v>7490</v>
      </c>
      <c r="L4876" s="9" t="s">
        <v>7507</v>
      </c>
      <c r="M4876" s="9">
        <v>328.96</v>
      </c>
      <c r="N4876" s="9">
        <v>219.81</v>
      </c>
      <c r="O4876" s="9">
        <v>3</v>
      </c>
      <c r="P4876" s="9"/>
      <c r="Q4876" s="9">
        <v>518</v>
      </c>
      <c r="R4876" s="9">
        <v>5</v>
      </c>
    </row>
    <row r="4877" spans="1:18" x14ac:dyDescent="0.3">
      <c r="A4877" s="9">
        <v>1649</v>
      </c>
      <c r="B4877" s="9" t="s">
        <v>4893</v>
      </c>
      <c r="C4877" s="9">
        <v>35</v>
      </c>
      <c r="D4877" s="9" t="s">
        <v>5022</v>
      </c>
      <c r="E4877" s="9" t="s">
        <v>5936</v>
      </c>
      <c r="F4877" s="9">
        <v>0</v>
      </c>
      <c r="G4877" s="9">
        <v>12294</v>
      </c>
      <c r="H4877" s="9" t="s">
        <v>5936</v>
      </c>
      <c r="I4877" s="9" t="s">
        <v>7457</v>
      </c>
      <c r="J4877" s="9">
        <v>122</v>
      </c>
      <c r="K4877" s="9" t="s">
        <v>7465</v>
      </c>
      <c r="L4877" s="9" t="s">
        <v>7510</v>
      </c>
      <c r="M4877" s="9">
        <v>1241.71</v>
      </c>
      <c r="N4877" s="9">
        <v>554.36</v>
      </c>
      <c r="O4877" s="9">
        <v>5</v>
      </c>
      <c r="P4877" s="9">
        <v>0.2</v>
      </c>
      <c r="Q4877" s="9">
        <v>647</v>
      </c>
      <c r="R4877" s="9">
        <v>3</v>
      </c>
    </row>
    <row r="4878" spans="1:18" x14ac:dyDescent="0.3">
      <c r="A4878" s="9">
        <v>1299</v>
      </c>
      <c r="B4878" s="9" t="s">
        <v>4894</v>
      </c>
      <c r="C4878" s="9">
        <v>56</v>
      </c>
      <c r="D4878" s="9" t="s">
        <v>5022</v>
      </c>
      <c r="E4878" s="9" t="s">
        <v>7433</v>
      </c>
      <c r="F4878" s="9">
        <v>1</v>
      </c>
      <c r="G4878" s="9">
        <v>12995</v>
      </c>
      <c r="H4878" s="9" t="s">
        <v>7433</v>
      </c>
      <c r="I4878" s="9" t="s">
        <v>7456</v>
      </c>
      <c r="J4878" s="9">
        <v>104</v>
      </c>
      <c r="K4878" s="9" t="s">
        <v>7499</v>
      </c>
      <c r="L4878" s="9" t="s">
        <v>7508</v>
      </c>
      <c r="M4878" s="9">
        <v>522.89</v>
      </c>
      <c r="N4878" s="9">
        <v>328.26</v>
      </c>
      <c r="O4878" s="9">
        <v>2</v>
      </c>
      <c r="P4878" s="9"/>
      <c r="Q4878" s="9">
        <v>1444</v>
      </c>
      <c r="R4878" s="9">
        <v>2</v>
      </c>
    </row>
    <row r="4879" spans="1:18" x14ac:dyDescent="0.3">
      <c r="A4879" s="9">
        <v>1394</v>
      </c>
      <c r="B4879" s="9" t="s">
        <v>4895</v>
      </c>
      <c r="C4879" s="9">
        <v>86</v>
      </c>
      <c r="D4879" s="9" t="s">
        <v>5019</v>
      </c>
      <c r="E4879" s="9" t="s">
        <v>6191</v>
      </c>
      <c r="F4879" s="9">
        <v>0</v>
      </c>
      <c r="G4879" s="9">
        <v>13638</v>
      </c>
      <c r="H4879" s="9" t="s">
        <v>6191</v>
      </c>
      <c r="I4879" s="9" t="s">
        <v>7457</v>
      </c>
      <c r="J4879" s="9">
        <v>148</v>
      </c>
      <c r="K4879" s="9" t="s">
        <v>7491</v>
      </c>
      <c r="L4879" s="9" t="s">
        <v>7507</v>
      </c>
      <c r="M4879" s="9">
        <v>693.78</v>
      </c>
      <c r="N4879" s="9">
        <v>352.71</v>
      </c>
      <c r="O4879" s="9">
        <v>3</v>
      </c>
      <c r="P4879" s="9">
        <v>0.1</v>
      </c>
      <c r="Q4879" s="9">
        <v>510</v>
      </c>
      <c r="R4879" s="9">
        <v>5</v>
      </c>
    </row>
    <row r="4880" spans="1:18" x14ac:dyDescent="0.3">
      <c r="A4880" s="9">
        <v>2230</v>
      </c>
      <c r="B4880" s="9" t="s">
        <v>4896</v>
      </c>
      <c r="C4880" s="9">
        <v>39</v>
      </c>
      <c r="D4880" s="9" t="s">
        <v>5018</v>
      </c>
      <c r="E4880" s="9" t="s">
        <v>5962</v>
      </c>
      <c r="F4880" s="9">
        <v>0</v>
      </c>
      <c r="G4880" s="9">
        <v>10820</v>
      </c>
      <c r="H4880" s="9" t="s">
        <v>5962</v>
      </c>
      <c r="I4880" s="9" t="s">
        <v>7457</v>
      </c>
      <c r="J4880" s="9">
        <v>102</v>
      </c>
      <c r="K4880" s="9" t="s">
        <v>7494</v>
      </c>
      <c r="L4880" s="9" t="s">
        <v>7510</v>
      </c>
      <c r="M4880" s="9">
        <v>1169.8900000000001</v>
      </c>
      <c r="N4880" s="9">
        <v>700.53</v>
      </c>
      <c r="O4880" s="9">
        <v>1</v>
      </c>
      <c r="P4880" s="9"/>
      <c r="Q4880" s="9">
        <v>526</v>
      </c>
      <c r="R4880" s="9">
        <v>7</v>
      </c>
    </row>
    <row r="4881" spans="1:18" x14ac:dyDescent="0.3">
      <c r="A4881" s="9">
        <v>2359</v>
      </c>
      <c r="B4881" s="9" t="s">
        <v>4897</v>
      </c>
      <c r="C4881" s="9">
        <v>49</v>
      </c>
      <c r="D4881" s="9" t="s">
        <v>5022</v>
      </c>
      <c r="E4881" s="9" t="s">
        <v>6636</v>
      </c>
      <c r="F4881" s="9">
        <v>1</v>
      </c>
      <c r="G4881" s="9">
        <v>13421</v>
      </c>
      <c r="H4881" s="9" t="s">
        <v>6636</v>
      </c>
      <c r="I4881" s="9" t="s">
        <v>7456</v>
      </c>
      <c r="J4881" s="9">
        <v>116</v>
      </c>
      <c r="K4881" s="9" t="s">
        <v>7480</v>
      </c>
      <c r="L4881" s="9" t="s">
        <v>7509</v>
      </c>
      <c r="M4881" s="9">
        <v>956.82</v>
      </c>
      <c r="N4881" s="9">
        <v>403.93</v>
      </c>
      <c r="O4881" s="9">
        <v>3</v>
      </c>
      <c r="P4881" s="9"/>
      <c r="Q4881" s="9">
        <v>1209</v>
      </c>
      <c r="R4881" s="9">
        <v>3</v>
      </c>
    </row>
    <row r="4882" spans="1:18" x14ac:dyDescent="0.3">
      <c r="A4882" s="9">
        <v>1592</v>
      </c>
      <c r="B4882" s="9" t="s">
        <v>4898</v>
      </c>
      <c r="C4882" s="9">
        <v>47</v>
      </c>
      <c r="D4882" s="9" t="s">
        <v>5022</v>
      </c>
      <c r="E4882" s="9" t="s">
        <v>6849</v>
      </c>
      <c r="F4882" s="9">
        <v>0</v>
      </c>
      <c r="G4882" s="9">
        <v>12119</v>
      </c>
      <c r="H4882" s="9" t="s">
        <v>6849</v>
      </c>
      <c r="I4882" s="9" t="s">
        <v>7456</v>
      </c>
      <c r="J4882" s="9">
        <v>116</v>
      </c>
      <c r="K4882" s="9" t="s">
        <v>7480</v>
      </c>
      <c r="L4882" s="9" t="s">
        <v>7510</v>
      </c>
      <c r="M4882" s="9">
        <v>496.64</v>
      </c>
      <c r="N4882" s="9">
        <v>241.35</v>
      </c>
      <c r="O4882" s="9">
        <v>3</v>
      </c>
      <c r="P4882" s="9">
        <v>0.2</v>
      </c>
      <c r="Q4882" s="9">
        <v>569</v>
      </c>
      <c r="R4882" s="9">
        <v>6</v>
      </c>
    </row>
    <row r="4883" spans="1:18" x14ac:dyDescent="0.3">
      <c r="A4883" s="9">
        <v>1513</v>
      </c>
      <c r="B4883" s="9" t="s">
        <v>4899</v>
      </c>
      <c r="C4883" s="9">
        <v>43</v>
      </c>
      <c r="D4883" s="9" t="s">
        <v>5018</v>
      </c>
      <c r="E4883" s="9" t="s">
        <v>7434</v>
      </c>
      <c r="F4883" s="9">
        <v>0</v>
      </c>
      <c r="G4883" s="9">
        <v>13367</v>
      </c>
      <c r="H4883" s="9" t="s">
        <v>7434</v>
      </c>
      <c r="I4883" s="9" t="s">
        <v>7456</v>
      </c>
      <c r="J4883" s="9">
        <v>122</v>
      </c>
      <c r="K4883" s="9" t="s">
        <v>7465</v>
      </c>
      <c r="L4883" s="9" t="s">
        <v>7509</v>
      </c>
      <c r="M4883" s="9">
        <v>609.99</v>
      </c>
      <c r="N4883" s="9"/>
      <c r="O4883" s="9">
        <v>2</v>
      </c>
      <c r="P4883" s="9"/>
      <c r="Q4883" s="9">
        <v>439</v>
      </c>
      <c r="R4883" s="9">
        <v>3</v>
      </c>
    </row>
    <row r="4884" spans="1:18" x14ac:dyDescent="0.3">
      <c r="A4884" s="9">
        <v>2201</v>
      </c>
      <c r="B4884" s="9" t="s">
        <v>4900</v>
      </c>
      <c r="C4884" s="9">
        <v>51</v>
      </c>
      <c r="D4884" s="9" t="s">
        <v>5020</v>
      </c>
      <c r="E4884" s="9" t="s">
        <v>6069</v>
      </c>
      <c r="F4884" s="9">
        <v>0</v>
      </c>
      <c r="G4884" s="9">
        <v>13284</v>
      </c>
      <c r="H4884" s="9" t="s">
        <v>6069</v>
      </c>
      <c r="I4884" s="9" t="s">
        <v>7457</v>
      </c>
      <c r="J4884" s="9">
        <v>143</v>
      </c>
      <c r="K4884" s="9" t="s">
        <v>7475</v>
      </c>
      <c r="L4884" s="9" t="s">
        <v>7510</v>
      </c>
      <c r="M4884" s="9">
        <v>493.39</v>
      </c>
      <c r="N4884" s="9">
        <v>324.24</v>
      </c>
      <c r="O4884" s="9">
        <v>2</v>
      </c>
      <c r="P4884" s="9"/>
      <c r="Q4884" s="9">
        <v>341</v>
      </c>
      <c r="R4884" s="9">
        <v>7</v>
      </c>
    </row>
    <row r="4885" spans="1:18" x14ac:dyDescent="0.3">
      <c r="A4885" s="9">
        <v>1395</v>
      </c>
      <c r="B4885" s="9" t="s">
        <v>4901</v>
      </c>
      <c r="C4885" s="9">
        <v>36</v>
      </c>
      <c r="D4885" s="9" t="s">
        <v>5021</v>
      </c>
      <c r="E4885" s="9" t="s">
        <v>6370</v>
      </c>
      <c r="F4885" s="9">
        <v>0</v>
      </c>
      <c r="G4885" s="9">
        <v>12342</v>
      </c>
      <c r="H4885" s="9" t="s">
        <v>6370</v>
      </c>
      <c r="I4885" s="9" t="s">
        <v>7457</v>
      </c>
      <c r="J4885" s="9">
        <v>101</v>
      </c>
      <c r="K4885" s="9" t="s">
        <v>7478</v>
      </c>
      <c r="L4885" s="9" t="s">
        <v>7508</v>
      </c>
      <c r="M4885" s="9">
        <v>912.42</v>
      </c>
      <c r="N4885" s="9">
        <v>519.21</v>
      </c>
      <c r="O4885" s="9">
        <v>2</v>
      </c>
      <c r="P4885" s="9">
        <v>0.2</v>
      </c>
      <c r="Q4885" s="9">
        <v>787</v>
      </c>
      <c r="R4885" s="9">
        <v>5</v>
      </c>
    </row>
    <row r="4886" spans="1:18" x14ac:dyDescent="0.3">
      <c r="A4886" s="9">
        <v>1370</v>
      </c>
      <c r="B4886" s="9" t="s">
        <v>4902</v>
      </c>
      <c r="C4886" s="9">
        <v>30</v>
      </c>
      <c r="D4886" s="9" t="s">
        <v>5018</v>
      </c>
      <c r="E4886" s="9" t="s">
        <v>7378</v>
      </c>
      <c r="F4886" s="9">
        <v>0</v>
      </c>
      <c r="G4886" s="9">
        <v>10170</v>
      </c>
      <c r="H4886" s="9" t="s">
        <v>7378</v>
      </c>
      <c r="I4886" s="9" t="s">
        <v>7455</v>
      </c>
      <c r="J4886" s="9">
        <v>115</v>
      </c>
      <c r="K4886" s="9" t="s">
        <v>7481</v>
      </c>
      <c r="L4886" s="9" t="s">
        <v>7510</v>
      </c>
      <c r="M4886" s="9">
        <v>532.30999999999995</v>
      </c>
      <c r="N4886" s="9">
        <v>220.15</v>
      </c>
      <c r="O4886" s="9">
        <v>5</v>
      </c>
      <c r="P4886" s="9">
        <v>0.2</v>
      </c>
      <c r="Q4886" s="9">
        <v>1001</v>
      </c>
      <c r="R4886" s="9">
        <v>3</v>
      </c>
    </row>
    <row r="4887" spans="1:18" x14ac:dyDescent="0.3">
      <c r="A4887" s="9">
        <v>1857</v>
      </c>
      <c r="B4887" s="9" t="s">
        <v>4903</v>
      </c>
      <c r="C4887" s="9">
        <v>17</v>
      </c>
      <c r="D4887" s="9" t="s">
        <v>5021</v>
      </c>
      <c r="E4887" s="9" t="s">
        <v>6310</v>
      </c>
      <c r="F4887" s="9">
        <v>0</v>
      </c>
      <c r="G4887" s="9">
        <v>10245</v>
      </c>
      <c r="H4887" s="9" t="s">
        <v>6310</v>
      </c>
      <c r="I4887" s="9" t="s">
        <v>7457</v>
      </c>
      <c r="J4887" s="9">
        <v>124</v>
      </c>
      <c r="K4887" s="9" t="s">
        <v>7497</v>
      </c>
      <c r="L4887" s="9" t="s">
        <v>7508</v>
      </c>
      <c r="M4887" s="9">
        <v>1102.26</v>
      </c>
      <c r="N4887" s="9">
        <v>706.06</v>
      </c>
      <c r="O4887" s="9">
        <v>3</v>
      </c>
      <c r="P4887" s="9">
        <v>0.1</v>
      </c>
      <c r="Q4887" s="9">
        <v>661</v>
      </c>
      <c r="R4887" s="9">
        <v>3</v>
      </c>
    </row>
    <row r="4888" spans="1:18" x14ac:dyDescent="0.3">
      <c r="A4888" s="9">
        <v>1790</v>
      </c>
      <c r="B4888" s="9" t="s">
        <v>4904</v>
      </c>
      <c r="C4888" s="9">
        <v>34</v>
      </c>
      <c r="D4888" s="9" t="s">
        <v>5020</v>
      </c>
      <c r="E4888" s="9" t="s">
        <v>6802</v>
      </c>
      <c r="F4888" s="9">
        <v>0</v>
      </c>
      <c r="G4888" s="9">
        <v>11164</v>
      </c>
      <c r="H4888" s="9" t="s">
        <v>6802</v>
      </c>
      <c r="I4888" s="9" t="s">
        <v>7455</v>
      </c>
      <c r="J4888" s="9">
        <v>104</v>
      </c>
      <c r="K4888" s="9" t="s">
        <v>7499</v>
      </c>
      <c r="L4888" s="9" t="s">
        <v>7508</v>
      </c>
      <c r="M4888" s="9">
        <v>890.69</v>
      </c>
      <c r="N4888" s="9">
        <v>370.84</v>
      </c>
      <c r="O4888" s="9">
        <v>1</v>
      </c>
      <c r="P4888" s="9">
        <v>0.1</v>
      </c>
      <c r="Q4888" s="9">
        <v>635</v>
      </c>
      <c r="R4888" s="9">
        <v>3</v>
      </c>
    </row>
    <row r="4889" spans="1:18" x14ac:dyDescent="0.3">
      <c r="A4889" s="9">
        <v>1657</v>
      </c>
      <c r="B4889" s="9" t="s">
        <v>4905</v>
      </c>
      <c r="C4889" s="9">
        <v>53</v>
      </c>
      <c r="D4889" s="9" t="s">
        <v>5020</v>
      </c>
      <c r="E4889" s="9" t="s">
        <v>6008</v>
      </c>
      <c r="F4889" s="9">
        <v>0</v>
      </c>
      <c r="G4889" s="9">
        <v>11639</v>
      </c>
      <c r="H4889" s="9" t="s">
        <v>6008</v>
      </c>
      <c r="I4889" s="9" t="s">
        <v>7457</v>
      </c>
      <c r="J4889" s="9">
        <v>118</v>
      </c>
      <c r="K4889" s="9" t="s">
        <v>7501</v>
      </c>
      <c r="L4889" s="9" t="s">
        <v>7512</v>
      </c>
      <c r="M4889" s="9">
        <v>261.27</v>
      </c>
      <c r="N4889" s="9">
        <v>177.74</v>
      </c>
      <c r="O4889" s="9">
        <v>2</v>
      </c>
      <c r="P4889" s="9"/>
      <c r="Q4889" s="9">
        <v>350</v>
      </c>
      <c r="R4889" s="9">
        <v>3</v>
      </c>
    </row>
    <row r="4890" spans="1:18" x14ac:dyDescent="0.3">
      <c r="A4890" s="9">
        <v>2341</v>
      </c>
      <c r="B4890" s="9" t="s">
        <v>4906</v>
      </c>
      <c r="C4890" s="9">
        <v>25</v>
      </c>
      <c r="D4890" s="9" t="s">
        <v>5023</v>
      </c>
      <c r="E4890" s="9" t="s">
        <v>7118</v>
      </c>
      <c r="F4890" s="9">
        <v>0</v>
      </c>
      <c r="G4890" s="9">
        <v>10616</v>
      </c>
      <c r="H4890" s="9" t="s">
        <v>7118</v>
      </c>
      <c r="I4890" s="9" t="s">
        <v>7456</v>
      </c>
      <c r="J4890" s="9">
        <v>117</v>
      </c>
      <c r="K4890" s="9" t="s">
        <v>7483</v>
      </c>
      <c r="L4890" s="9" t="s">
        <v>7510</v>
      </c>
      <c r="M4890" s="9">
        <v>499.89</v>
      </c>
      <c r="N4890" s="9">
        <v>231.71</v>
      </c>
      <c r="O4890" s="9">
        <v>2</v>
      </c>
      <c r="P4890" s="9"/>
      <c r="Q4890" s="9">
        <v>627</v>
      </c>
      <c r="R4890" s="9">
        <v>7</v>
      </c>
    </row>
    <row r="4891" spans="1:18" x14ac:dyDescent="0.3">
      <c r="A4891" s="9">
        <v>1735</v>
      </c>
      <c r="B4891" s="9" t="s">
        <v>4907</v>
      </c>
      <c r="C4891" s="9">
        <v>43</v>
      </c>
      <c r="D4891" s="9" t="s">
        <v>5019</v>
      </c>
      <c r="E4891" s="9" t="s">
        <v>6476</v>
      </c>
      <c r="F4891" s="9">
        <v>0</v>
      </c>
      <c r="G4891" s="9">
        <v>10239</v>
      </c>
      <c r="H4891" s="9" t="s">
        <v>6476</v>
      </c>
      <c r="I4891" s="9" t="s">
        <v>7456</v>
      </c>
      <c r="J4891" s="9">
        <v>107</v>
      </c>
      <c r="K4891" s="9" t="s">
        <v>7485</v>
      </c>
      <c r="L4891" s="9" t="s">
        <v>7510</v>
      </c>
      <c r="M4891" s="9">
        <v>371.1</v>
      </c>
      <c r="N4891" s="9">
        <v>202.76</v>
      </c>
      <c r="O4891" s="9">
        <v>3</v>
      </c>
      <c r="P4891" s="9">
        <v>0.05</v>
      </c>
      <c r="Q4891" s="9">
        <v>800</v>
      </c>
      <c r="R4891" s="9">
        <v>5</v>
      </c>
    </row>
    <row r="4892" spans="1:18" x14ac:dyDescent="0.3">
      <c r="A4892" s="9">
        <v>2392</v>
      </c>
      <c r="B4892" s="9" t="s">
        <v>4908</v>
      </c>
      <c r="C4892" s="9">
        <v>38</v>
      </c>
      <c r="D4892" s="9" t="s">
        <v>5020</v>
      </c>
      <c r="E4892" s="9" t="s">
        <v>5110</v>
      </c>
      <c r="F4892" s="9">
        <v>0</v>
      </c>
      <c r="G4892" s="9">
        <v>11956</v>
      </c>
      <c r="H4892" s="9" t="s">
        <v>5110</v>
      </c>
      <c r="I4892" s="9" t="s">
        <v>7456</v>
      </c>
      <c r="J4892" s="9">
        <v>145</v>
      </c>
      <c r="K4892" s="9" t="s">
        <v>7470</v>
      </c>
      <c r="L4892" s="9" t="s">
        <v>7510</v>
      </c>
      <c r="M4892" s="9">
        <v>615.95000000000005</v>
      </c>
      <c r="N4892" s="9">
        <v>259.74</v>
      </c>
      <c r="O4892" s="9">
        <v>1</v>
      </c>
      <c r="P4892" s="9">
        <v>0.2</v>
      </c>
      <c r="Q4892" s="9">
        <v>543</v>
      </c>
      <c r="R4892" s="9">
        <v>5</v>
      </c>
    </row>
    <row r="4893" spans="1:18" x14ac:dyDescent="0.3">
      <c r="A4893" s="9">
        <v>1383</v>
      </c>
      <c r="B4893" s="9" t="s">
        <v>4909</v>
      </c>
      <c r="C4893" s="9">
        <v>30</v>
      </c>
      <c r="D4893" s="9" t="s">
        <v>5020</v>
      </c>
      <c r="E4893" s="9" t="s">
        <v>5474</v>
      </c>
      <c r="F4893" s="9">
        <v>1</v>
      </c>
      <c r="G4893" s="9">
        <v>12358</v>
      </c>
      <c r="H4893" s="9" t="s">
        <v>5474</v>
      </c>
      <c r="I4893" s="9" t="s">
        <v>7455</v>
      </c>
      <c r="J4893" s="9">
        <v>110</v>
      </c>
      <c r="K4893" s="9" t="s">
        <v>7493</v>
      </c>
      <c r="L4893" s="9" t="s">
        <v>7508</v>
      </c>
      <c r="M4893" s="9">
        <v>798.18</v>
      </c>
      <c r="N4893" s="9">
        <v>453.78</v>
      </c>
      <c r="O4893" s="9">
        <v>2</v>
      </c>
      <c r="P4893" s="9"/>
      <c r="Q4893" s="9">
        <v>485</v>
      </c>
      <c r="R4893" s="9">
        <v>5</v>
      </c>
    </row>
    <row r="4894" spans="1:18" x14ac:dyDescent="0.3">
      <c r="A4894" s="9">
        <v>1061</v>
      </c>
      <c r="B4894" s="9" t="s">
        <v>4910</v>
      </c>
      <c r="C4894" s="9">
        <v>12</v>
      </c>
      <c r="D4894" s="9" t="s">
        <v>5021</v>
      </c>
      <c r="E4894" s="9" t="s">
        <v>5320</v>
      </c>
      <c r="F4894" s="9">
        <v>0</v>
      </c>
      <c r="G4894" s="9">
        <v>11439</v>
      </c>
      <c r="H4894" s="9" t="s">
        <v>5320</v>
      </c>
      <c r="I4894" s="9" t="s">
        <v>7456</v>
      </c>
      <c r="J4894" s="9">
        <v>101</v>
      </c>
      <c r="K4894" s="9" t="s">
        <v>7478</v>
      </c>
      <c r="L4894" s="9" t="s">
        <v>7507</v>
      </c>
      <c r="M4894" s="9">
        <v>784.81</v>
      </c>
      <c r="N4894" s="9">
        <v>430.99</v>
      </c>
      <c r="O4894" s="9">
        <v>3</v>
      </c>
      <c r="P4894" s="9"/>
      <c r="Q4894" s="9">
        <v>331</v>
      </c>
      <c r="R4894" s="9">
        <v>3</v>
      </c>
    </row>
    <row r="4895" spans="1:18" x14ac:dyDescent="0.3">
      <c r="A4895" s="9">
        <v>1504</v>
      </c>
      <c r="B4895" s="9" t="s">
        <v>4911</v>
      </c>
      <c r="C4895" s="9">
        <v>60</v>
      </c>
      <c r="D4895" s="9" t="s">
        <v>5020</v>
      </c>
      <c r="E4895" s="9" t="s">
        <v>6552</v>
      </c>
      <c r="F4895" s="9">
        <v>0</v>
      </c>
      <c r="G4895" s="9">
        <v>10397</v>
      </c>
      <c r="H4895" s="9" t="s">
        <v>6552</v>
      </c>
      <c r="I4895" s="9" t="s">
        <v>7457</v>
      </c>
      <c r="J4895" s="9">
        <v>102</v>
      </c>
      <c r="K4895" s="9" t="s">
        <v>7494</v>
      </c>
      <c r="L4895" s="9" t="s">
        <v>7510</v>
      </c>
      <c r="M4895" s="9">
        <v>1144.06</v>
      </c>
      <c r="N4895" s="9">
        <v>598.42999999999995</v>
      </c>
      <c r="O4895" s="9">
        <v>4</v>
      </c>
      <c r="P4895" s="9"/>
      <c r="Q4895" s="9">
        <v>812</v>
      </c>
      <c r="R4895" s="9">
        <v>5</v>
      </c>
    </row>
    <row r="4896" spans="1:18" x14ac:dyDescent="0.3">
      <c r="A4896" s="9">
        <v>1238</v>
      </c>
      <c r="B4896" s="9" t="s">
        <v>4912</v>
      </c>
      <c r="C4896" s="9">
        <v>47</v>
      </c>
      <c r="D4896" s="9" t="s">
        <v>5018</v>
      </c>
      <c r="E4896" s="9" t="s">
        <v>7435</v>
      </c>
      <c r="F4896" s="9">
        <v>0</v>
      </c>
      <c r="G4896" s="9">
        <v>11856</v>
      </c>
      <c r="H4896" s="9" t="s">
        <v>7435</v>
      </c>
      <c r="I4896" s="9" t="s">
        <v>7456</v>
      </c>
      <c r="J4896" s="9">
        <v>149</v>
      </c>
      <c r="K4896" s="9" t="s">
        <v>7467</v>
      </c>
      <c r="L4896" s="9" t="s">
        <v>7510</v>
      </c>
      <c r="M4896" s="9">
        <v>324.3</v>
      </c>
      <c r="N4896" s="9"/>
      <c r="O4896" s="9">
        <v>5</v>
      </c>
      <c r="P4896" s="9"/>
      <c r="Q4896" s="9">
        <v>596</v>
      </c>
      <c r="R4896" s="9">
        <v>3</v>
      </c>
    </row>
    <row r="4897" spans="1:18" x14ac:dyDescent="0.3">
      <c r="A4897" s="9">
        <v>1194</v>
      </c>
      <c r="B4897" s="9" t="s">
        <v>4913</v>
      </c>
      <c r="C4897" s="9">
        <v>79</v>
      </c>
      <c r="D4897" s="9" t="s">
        <v>5023</v>
      </c>
      <c r="E4897" s="9" t="s">
        <v>5546</v>
      </c>
      <c r="F4897" s="9">
        <v>1</v>
      </c>
      <c r="G4897" s="9">
        <v>10922</v>
      </c>
      <c r="H4897" s="9" t="s">
        <v>5546</v>
      </c>
      <c r="I4897" s="9" t="s">
        <v>7456</v>
      </c>
      <c r="J4897" s="9">
        <v>122</v>
      </c>
      <c r="K4897" s="9" t="s">
        <v>7465</v>
      </c>
      <c r="L4897" s="9" t="s">
        <v>7507</v>
      </c>
      <c r="M4897" s="9">
        <v>1422.39</v>
      </c>
      <c r="N4897" s="9">
        <v>944.01</v>
      </c>
      <c r="O4897" s="9">
        <v>3</v>
      </c>
      <c r="P4897" s="9"/>
      <c r="Q4897" s="9">
        <v>1117</v>
      </c>
      <c r="R4897" s="9">
        <v>4</v>
      </c>
    </row>
    <row r="4898" spans="1:18" x14ac:dyDescent="0.3">
      <c r="A4898" s="9">
        <v>1677</v>
      </c>
      <c r="B4898" s="9" t="s">
        <v>4914</v>
      </c>
      <c r="C4898" s="9">
        <v>56</v>
      </c>
      <c r="D4898" s="9" t="s">
        <v>5023</v>
      </c>
      <c r="E4898" s="9" t="s">
        <v>5338</v>
      </c>
      <c r="F4898" s="9">
        <v>0</v>
      </c>
      <c r="G4898" s="9">
        <v>10791</v>
      </c>
      <c r="H4898" s="9" t="s">
        <v>5338</v>
      </c>
      <c r="I4898" s="9" t="s">
        <v>7457</v>
      </c>
      <c r="J4898" s="9">
        <v>132</v>
      </c>
      <c r="K4898" s="9" t="s">
        <v>7506</v>
      </c>
      <c r="L4898" s="9" t="s">
        <v>7509</v>
      </c>
      <c r="M4898" s="9">
        <v>547.13</v>
      </c>
      <c r="N4898" s="9">
        <v>350.6</v>
      </c>
      <c r="O4898" s="9">
        <v>2</v>
      </c>
      <c r="P4898" s="9">
        <v>0.05</v>
      </c>
      <c r="Q4898" s="9">
        <v>740</v>
      </c>
      <c r="R4898" s="9">
        <v>2</v>
      </c>
    </row>
    <row r="4899" spans="1:18" x14ac:dyDescent="0.3">
      <c r="A4899" s="9">
        <v>2245</v>
      </c>
      <c r="B4899" s="9" t="s">
        <v>4915</v>
      </c>
      <c r="C4899" s="9">
        <v>60</v>
      </c>
      <c r="D4899" s="9" t="s">
        <v>5018</v>
      </c>
      <c r="E4899" s="9" t="s">
        <v>6758</v>
      </c>
      <c r="F4899" s="9">
        <v>1</v>
      </c>
      <c r="G4899" s="9">
        <v>11906</v>
      </c>
      <c r="H4899" s="9" t="s">
        <v>6758</v>
      </c>
      <c r="I4899" s="9" t="s">
        <v>7455</v>
      </c>
      <c r="J4899" s="9">
        <v>129</v>
      </c>
      <c r="K4899" s="9" t="s">
        <v>7471</v>
      </c>
      <c r="L4899" s="9" t="s">
        <v>7510</v>
      </c>
      <c r="M4899" s="9">
        <v>485.36</v>
      </c>
      <c r="N4899" s="9">
        <v>286.32</v>
      </c>
      <c r="O4899" s="9">
        <v>1</v>
      </c>
      <c r="P4899" s="9"/>
      <c r="Q4899" s="9">
        <v>576</v>
      </c>
      <c r="R4899" s="9">
        <v>4</v>
      </c>
    </row>
    <row r="4900" spans="1:18" x14ac:dyDescent="0.3">
      <c r="A4900" s="9">
        <v>1060</v>
      </c>
      <c r="B4900" s="9" t="s">
        <v>4916</v>
      </c>
      <c r="C4900" s="9">
        <v>13</v>
      </c>
      <c r="D4900" s="9" t="s">
        <v>5022</v>
      </c>
      <c r="E4900" s="9" t="s">
        <v>7436</v>
      </c>
      <c r="F4900" s="9">
        <v>0</v>
      </c>
      <c r="G4900" s="9">
        <v>11904</v>
      </c>
      <c r="H4900" s="9" t="s">
        <v>7436</v>
      </c>
      <c r="I4900" s="9" t="s">
        <v>7456</v>
      </c>
      <c r="J4900" s="9">
        <v>135</v>
      </c>
      <c r="K4900" s="9" t="s">
        <v>7458</v>
      </c>
      <c r="L4900" s="9" t="s">
        <v>7507</v>
      </c>
      <c r="M4900" s="9">
        <v>1043.51</v>
      </c>
      <c r="N4900" s="9">
        <v>596.54</v>
      </c>
      <c r="O4900" s="9">
        <v>4</v>
      </c>
      <c r="P4900" s="9"/>
      <c r="Q4900" s="9">
        <v>688</v>
      </c>
      <c r="R4900" s="9">
        <v>6</v>
      </c>
    </row>
    <row r="4901" spans="1:18" x14ac:dyDescent="0.3">
      <c r="A4901" s="9">
        <v>2152</v>
      </c>
      <c r="B4901" s="9" t="s">
        <v>4917</v>
      </c>
      <c r="C4901" s="9">
        <v>13</v>
      </c>
      <c r="D4901" s="9" t="s">
        <v>5020</v>
      </c>
      <c r="E4901" s="9" t="s">
        <v>5032</v>
      </c>
      <c r="F4901" s="9">
        <v>0</v>
      </c>
      <c r="G4901" s="9">
        <v>12069</v>
      </c>
      <c r="H4901" s="9" t="s">
        <v>5032</v>
      </c>
      <c r="I4901" s="9" t="s">
        <v>7455</v>
      </c>
      <c r="J4901" s="9">
        <v>117</v>
      </c>
      <c r="K4901" s="9" t="s">
        <v>7483</v>
      </c>
      <c r="L4901" s="9" t="s">
        <v>7510</v>
      </c>
      <c r="M4901" s="9">
        <v>1218</v>
      </c>
      <c r="N4901" s="9">
        <v>741.13</v>
      </c>
      <c r="O4901" s="9">
        <v>1</v>
      </c>
      <c r="P4901" s="9"/>
      <c r="Q4901" s="9">
        <v>442</v>
      </c>
      <c r="R4901" s="9">
        <v>6</v>
      </c>
    </row>
    <row r="4902" spans="1:18" x14ac:dyDescent="0.3">
      <c r="A4902" s="9">
        <v>1989</v>
      </c>
      <c r="B4902" s="9" t="s">
        <v>4918</v>
      </c>
      <c r="C4902" s="9">
        <v>40</v>
      </c>
      <c r="D4902" s="9" t="s">
        <v>5019</v>
      </c>
      <c r="E4902" s="9" t="s">
        <v>7437</v>
      </c>
      <c r="F4902" s="9">
        <v>0</v>
      </c>
      <c r="G4902" s="9">
        <v>13149</v>
      </c>
      <c r="H4902" s="9" t="s">
        <v>7437</v>
      </c>
      <c r="I4902" s="9" t="s">
        <v>7455</v>
      </c>
      <c r="J4902" s="9">
        <v>112</v>
      </c>
      <c r="K4902" s="9" t="s">
        <v>7492</v>
      </c>
      <c r="L4902" s="9" t="s">
        <v>7508</v>
      </c>
      <c r="M4902" s="9">
        <v>598.78</v>
      </c>
      <c r="N4902" s="9">
        <v>265.38</v>
      </c>
      <c r="O4902" s="9">
        <v>1</v>
      </c>
      <c r="P4902" s="9"/>
      <c r="Q4902" s="9">
        <v>565</v>
      </c>
      <c r="R4902" s="9">
        <v>7</v>
      </c>
    </row>
    <row r="4903" spans="1:18" x14ac:dyDescent="0.3">
      <c r="A4903" s="9">
        <v>1684</v>
      </c>
      <c r="B4903" s="9" t="s">
        <v>4919</v>
      </c>
      <c r="C4903" s="9">
        <v>22</v>
      </c>
      <c r="D4903" s="9" t="s">
        <v>5020</v>
      </c>
      <c r="E4903" s="9" t="s">
        <v>6060</v>
      </c>
      <c r="F4903" s="9">
        <v>0</v>
      </c>
      <c r="G4903" s="9">
        <v>10812</v>
      </c>
      <c r="H4903" s="9" t="s">
        <v>6060</v>
      </c>
      <c r="I4903" s="9" t="s">
        <v>7456</v>
      </c>
      <c r="J4903" s="9">
        <v>124</v>
      </c>
      <c r="K4903" s="9" t="s">
        <v>7497</v>
      </c>
      <c r="L4903" s="9" t="s">
        <v>7507</v>
      </c>
      <c r="M4903" s="9">
        <v>1132.93</v>
      </c>
      <c r="N4903" s="9"/>
      <c r="O4903" s="9">
        <v>1</v>
      </c>
      <c r="P4903" s="9"/>
      <c r="Q4903" s="9">
        <v>367</v>
      </c>
      <c r="R4903" s="9">
        <v>7</v>
      </c>
    </row>
    <row r="4904" spans="1:18" x14ac:dyDescent="0.3">
      <c r="A4904" s="9">
        <v>1155</v>
      </c>
      <c r="B4904" s="9" t="s">
        <v>4920</v>
      </c>
      <c r="C4904" s="9">
        <v>29</v>
      </c>
      <c r="D4904" s="9" t="s">
        <v>5023</v>
      </c>
      <c r="E4904" s="9" t="s">
        <v>7438</v>
      </c>
      <c r="F4904" s="9">
        <v>0</v>
      </c>
      <c r="G4904" s="9">
        <v>10903</v>
      </c>
      <c r="H4904" s="9" t="s">
        <v>7438</v>
      </c>
      <c r="I4904" s="9" t="s">
        <v>7457</v>
      </c>
      <c r="J4904" s="9">
        <v>130</v>
      </c>
      <c r="K4904" s="9" t="s">
        <v>7487</v>
      </c>
      <c r="L4904" s="9" t="s">
        <v>7508</v>
      </c>
      <c r="M4904" s="9">
        <v>1331.42</v>
      </c>
      <c r="N4904" s="9">
        <v>646.27</v>
      </c>
      <c r="O4904" s="9">
        <v>3</v>
      </c>
      <c r="P4904" s="9"/>
      <c r="Q4904" s="9">
        <v>426</v>
      </c>
      <c r="R4904" s="9">
        <v>5</v>
      </c>
    </row>
    <row r="4905" spans="1:18" x14ac:dyDescent="0.3">
      <c r="A4905" s="9">
        <v>2401</v>
      </c>
      <c r="B4905" s="9" t="s">
        <v>4921</v>
      </c>
      <c r="C4905" s="9">
        <v>77</v>
      </c>
      <c r="D4905" s="9" t="s">
        <v>5019</v>
      </c>
      <c r="E4905" s="9" t="s">
        <v>6472</v>
      </c>
      <c r="F4905" s="9">
        <v>1</v>
      </c>
      <c r="G4905" s="9">
        <v>13546</v>
      </c>
      <c r="H4905" s="9" t="s">
        <v>6472</v>
      </c>
      <c r="I4905" s="9" t="s">
        <v>7455</v>
      </c>
      <c r="J4905" s="9">
        <v>144</v>
      </c>
      <c r="K4905" s="9" t="s">
        <v>7462</v>
      </c>
      <c r="L4905" s="9" t="s">
        <v>7507</v>
      </c>
      <c r="M4905" s="9">
        <v>1161.8699999999999</v>
      </c>
      <c r="N4905" s="9">
        <v>693.57</v>
      </c>
      <c r="O4905" s="9">
        <v>3</v>
      </c>
      <c r="P4905" s="9"/>
      <c r="Q4905" s="9">
        <v>1093</v>
      </c>
      <c r="R4905" s="9">
        <v>6</v>
      </c>
    </row>
    <row r="4906" spans="1:18" x14ac:dyDescent="0.3">
      <c r="A4906" s="9">
        <v>1922</v>
      </c>
      <c r="B4906" s="9" t="s">
        <v>4922</v>
      </c>
      <c r="C4906" s="9">
        <v>57</v>
      </c>
      <c r="D4906" s="9" t="s">
        <v>5022</v>
      </c>
      <c r="E4906" s="9" t="s">
        <v>5954</v>
      </c>
      <c r="F4906" s="9">
        <v>0</v>
      </c>
      <c r="G4906" s="9">
        <v>11730</v>
      </c>
      <c r="H4906" s="9" t="s">
        <v>5954</v>
      </c>
      <c r="I4906" s="9" t="s">
        <v>7457</v>
      </c>
      <c r="J4906" s="9">
        <v>130</v>
      </c>
      <c r="K4906" s="9" t="s">
        <v>7487</v>
      </c>
      <c r="L4906" s="9" t="s">
        <v>7511</v>
      </c>
      <c r="M4906" s="9">
        <v>99.58</v>
      </c>
      <c r="N4906" s="9">
        <v>57.96</v>
      </c>
      <c r="O4906" s="9">
        <v>5</v>
      </c>
      <c r="P4906" s="9"/>
      <c r="Q4906" s="9">
        <v>407</v>
      </c>
      <c r="R4906" s="9">
        <v>3</v>
      </c>
    </row>
    <row r="4907" spans="1:18" x14ac:dyDescent="0.3">
      <c r="A4907" s="9">
        <v>1867</v>
      </c>
      <c r="B4907" s="9" t="s">
        <v>4923</v>
      </c>
      <c r="C4907" s="9">
        <v>25</v>
      </c>
      <c r="D4907" s="9" t="s">
        <v>5021</v>
      </c>
      <c r="E4907" s="9" t="s">
        <v>6878</v>
      </c>
      <c r="F4907" s="9">
        <v>1</v>
      </c>
      <c r="G4907" s="9">
        <v>10831</v>
      </c>
      <c r="H4907" s="9" t="s">
        <v>6878</v>
      </c>
      <c r="I4907" s="9" t="s">
        <v>7455</v>
      </c>
      <c r="J4907" s="9">
        <v>120</v>
      </c>
      <c r="K4907" s="9" t="s">
        <v>7488</v>
      </c>
      <c r="L4907" s="9" t="s">
        <v>7508</v>
      </c>
      <c r="M4907" s="9">
        <v>1249.68</v>
      </c>
      <c r="N4907" s="9">
        <v>738.54</v>
      </c>
      <c r="O4907" s="9">
        <v>4</v>
      </c>
      <c r="P4907" s="9"/>
      <c r="Q4907" s="9">
        <v>723</v>
      </c>
      <c r="R4907" s="9">
        <v>4</v>
      </c>
    </row>
    <row r="4908" spans="1:18" x14ac:dyDescent="0.3">
      <c r="A4908" s="9">
        <v>1902</v>
      </c>
      <c r="B4908" s="9" t="s">
        <v>4924</v>
      </c>
      <c r="C4908" s="9">
        <v>4</v>
      </c>
      <c r="D4908" s="9" t="s">
        <v>5021</v>
      </c>
      <c r="E4908" s="9" t="s">
        <v>6301</v>
      </c>
      <c r="F4908" s="9">
        <v>0</v>
      </c>
      <c r="G4908" s="9">
        <v>13424</v>
      </c>
      <c r="H4908" s="9" t="s">
        <v>6301</v>
      </c>
      <c r="I4908" s="9" t="s">
        <v>7456</v>
      </c>
      <c r="J4908" s="9">
        <v>142</v>
      </c>
      <c r="K4908" s="9" t="s">
        <v>7500</v>
      </c>
      <c r="L4908" s="9" t="s">
        <v>7510</v>
      </c>
      <c r="M4908" s="9">
        <v>1173</v>
      </c>
      <c r="N4908" s="9">
        <v>778.5</v>
      </c>
      <c r="O4908" s="9">
        <v>1</v>
      </c>
      <c r="P4908" s="9"/>
      <c r="Q4908" s="9">
        <v>416</v>
      </c>
      <c r="R4908" s="9">
        <v>5</v>
      </c>
    </row>
    <row r="4909" spans="1:18" x14ac:dyDescent="0.3">
      <c r="A4909" s="9">
        <v>1998</v>
      </c>
      <c r="B4909" s="9" t="s">
        <v>4925</v>
      </c>
      <c r="C4909" s="9">
        <v>24</v>
      </c>
      <c r="D4909" s="9" t="s">
        <v>5020</v>
      </c>
      <c r="E4909" s="9" t="s">
        <v>6459</v>
      </c>
      <c r="F4909" s="9">
        <v>0</v>
      </c>
      <c r="G4909" s="9">
        <v>11394</v>
      </c>
      <c r="H4909" s="9" t="s">
        <v>6459</v>
      </c>
      <c r="I4909" s="9" t="s">
        <v>7457</v>
      </c>
      <c r="J4909" s="9">
        <v>107</v>
      </c>
      <c r="K4909" s="9" t="s">
        <v>7485</v>
      </c>
      <c r="L4909" s="9" t="s">
        <v>7507</v>
      </c>
      <c r="M4909" s="9">
        <v>1020.47</v>
      </c>
      <c r="N4909" s="9">
        <v>498.78</v>
      </c>
      <c r="O4909" s="9">
        <v>2</v>
      </c>
      <c r="P4909" s="9">
        <v>0.2</v>
      </c>
      <c r="Q4909" s="9">
        <v>615</v>
      </c>
      <c r="R4909" s="9">
        <v>4</v>
      </c>
    </row>
    <row r="4910" spans="1:18" x14ac:dyDescent="0.3">
      <c r="A4910" s="9">
        <v>2460</v>
      </c>
      <c r="B4910" s="9" t="s">
        <v>4926</v>
      </c>
      <c r="C4910" s="9">
        <v>-5</v>
      </c>
      <c r="D4910" s="9" t="s">
        <v>5020</v>
      </c>
      <c r="E4910" s="9" t="s">
        <v>5455</v>
      </c>
      <c r="F4910" s="9">
        <v>0</v>
      </c>
      <c r="G4910" s="9">
        <v>11966</v>
      </c>
      <c r="H4910" s="9" t="s">
        <v>5455</v>
      </c>
      <c r="I4910" s="9" t="s">
        <v>7457</v>
      </c>
      <c r="J4910" s="9">
        <v>142</v>
      </c>
      <c r="K4910" s="9" t="s">
        <v>7500</v>
      </c>
      <c r="L4910" s="9" t="s">
        <v>7510</v>
      </c>
      <c r="M4910" s="9">
        <v>1152.03</v>
      </c>
      <c r="N4910" s="9">
        <v>719.66</v>
      </c>
      <c r="O4910" s="9">
        <v>1</v>
      </c>
      <c r="P4910" s="9">
        <v>0.05</v>
      </c>
      <c r="Q4910" s="9">
        <v>949</v>
      </c>
      <c r="R4910" s="9">
        <v>6</v>
      </c>
    </row>
    <row r="4911" spans="1:18" x14ac:dyDescent="0.3">
      <c r="A4911" s="9">
        <v>1974</v>
      </c>
      <c r="B4911" s="9" t="s">
        <v>4927</v>
      </c>
      <c r="C4911" s="9">
        <v>35</v>
      </c>
      <c r="D4911" s="9" t="s">
        <v>5019</v>
      </c>
      <c r="E4911" s="9" t="s">
        <v>7439</v>
      </c>
      <c r="F4911" s="9">
        <v>0</v>
      </c>
      <c r="G4911" s="9">
        <v>11044</v>
      </c>
      <c r="H4911" s="9" t="s">
        <v>7439</v>
      </c>
      <c r="I4911" s="9" t="s">
        <v>7455</v>
      </c>
      <c r="J4911" s="9">
        <v>138</v>
      </c>
      <c r="K4911" s="9" t="s">
        <v>7464</v>
      </c>
      <c r="L4911" s="9" t="s">
        <v>7509</v>
      </c>
      <c r="M4911" s="9">
        <v>1470.17</v>
      </c>
      <c r="N4911" s="9">
        <v>851.99</v>
      </c>
      <c r="O4911" s="9">
        <v>4</v>
      </c>
      <c r="P4911" s="9">
        <v>0.1</v>
      </c>
      <c r="Q4911" s="9">
        <v>898</v>
      </c>
      <c r="R4911" s="9">
        <v>3</v>
      </c>
    </row>
    <row r="4912" spans="1:18" x14ac:dyDescent="0.3">
      <c r="A4912" s="9">
        <v>2230</v>
      </c>
      <c r="B4912" s="9" t="s">
        <v>4928</v>
      </c>
      <c r="C4912" s="9">
        <v>20</v>
      </c>
      <c r="D4912" s="9" t="s">
        <v>5019</v>
      </c>
      <c r="E4912" s="9" t="s">
        <v>7440</v>
      </c>
      <c r="F4912" s="9">
        <v>0</v>
      </c>
      <c r="G4912" s="9">
        <v>12554</v>
      </c>
      <c r="H4912" s="9" t="s">
        <v>7440</v>
      </c>
      <c r="I4912" s="9" t="s">
        <v>7457</v>
      </c>
      <c r="J4912" s="9">
        <v>107</v>
      </c>
      <c r="K4912" s="9" t="s">
        <v>7485</v>
      </c>
      <c r="L4912" s="9" t="s">
        <v>7507</v>
      </c>
      <c r="M4912" s="9">
        <v>675.11</v>
      </c>
      <c r="N4912" s="9">
        <v>285.45</v>
      </c>
      <c r="O4912" s="9">
        <v>1</v>
      </c>
      <c r="P4912" s="9"/>
      <c r="Q4912" s="9">
        <v>526</v>
      </c>
      <c r="R4912" s="9">
        <v>7</v>
      </c>
    </row>
    <row r="4913" spans="1:18" x14ac:dyDescent="0.3">
      <c r="A4913" s="9">
        <v>1387</v>
      </c>
      <c r="B4913" s="9" t="s">
        <v>4929</v>
      </c>
      <c r="C4913" s="9">
        <v>56</v>
      </c>
      <c r="D4913" s="9" t="s">
        <v>5022</v>
      </c>
      <c r="E4913" s="9" t="s">
        <v>5246</v>
      </c>
      <c r="F4913" s="9">
        <v>1</v>
      </c>
      <c r="G4913" s="9">
        <v>12207</v>
      </c>
      <c r="H4913" s="9" t="s">
        <v>5246</v>
      </c>
      <c r="I4913" s="9" t="s">
        <v>7456</v>
      </c>
      <c r="J4913" s="9">
        <v>149</v>
      </c>
      <c r="K4913" s="9" t="s">
        <v>7467</v>
      </c>
      <c r="L4913" s="9" t="s">
        <v>7511</v>
      </c>
      <c r="M4913" s="9">
        <v>147.47</v>
      </c>
      <c r="N4913" s="9">
        <v>77.31</v>
      </c>
      <c r="O4913" s="9">
        <v>3</v>
      </c>
      <c r="P4913" s="9"/>
      <c r="Q4913" s="9">
        <v>622</v>
      </c>
      <c r="R4913" s="9">
        <v>2</v>
      </c>
    </row>
    <row r="4914" spans="1:18" x14ac:dyDescent="0.3">
      <c r="A4914" s="9">
        <v>1886</v>
      </c>
      <c r="B4914" s="9" t="s">
        <v>4930</v>
      </c>
      <c r="C4914" s="9">
        <v>29</v>
      </c>
      <c r="D4914" s="9" t="s">
        <v>5020</v>
      </c>
      <c r="E4914" s="9" t="s">
        <v>7441</v>
      </c>
      <c r="F4914" s="9">
        <v>1</v>
      </c>
      <c r="G4914" s="9">
        <v>10743</v>
      </c>
      <c r="H4914" s="9" t="s">
        <v>7441</v>
      </c>
      <c r="I4914" s="9" t="s">
        <v>7457</v>
      </c>
      <c r="J4914" s="9">
        <v>130</v>
      </c>
      <c r="K4914" s="9" t="s">
        <v>7487</v>
      </c>
      <c r="L4914" s="9" t="s">
        <v>7507</v>
      </c>
      <c r="M4914" s="9">
        <v>718.29</v>
      </c>
      <c r="N4914" s="9"/>
      <c r="O4914" s="9">
        <v>3</v>
      </c>
      <c r="P4914" s="9"/>
      <c r="Q4914" s="9">
        <v>641</v>
      </c>
      <c r="R4914" s="9">
        <v>4</v>
      </c>
    </row>
    <row r="4915" spans="1:18" x14ac:dyDescent="0.3">
      <c r="A4915" s="9">
        <v>1837</v>
      </c>
      <c r="B4915" s="9" t="s">
        <v>4931</v>
      </c>
      <c r="C4915" s="9">
        <v>49</v>
      </c>
      <c r="D4915" s="9" t="s">
        <v>5023</v>
      </c>
      <c r="E4915" s="9" t="s">
        <v>7054</v>
      </c>
      <c r="F4915" s="9">
        <v>0</v>
      </c>
      <c r="G4915" s="9">
        <v>13432</v>
      </c>
      <c r="H4915" s="9" t="s">
        <v>7054</v>
      </c>
      <c r="I4915" s="9" t="s">
        <v>7457</v>
      </c>
      <c r="J4915" s="9">
        <v>112</v>
      </c>
      <c r="K4915" s="9" t="s">
        <v>7492</v>
      </c>
      <c r="L4915" s="9" t="s">
        <v>7508</v>
      </c>
      <c r="M4915" s="9">
        <v>117.33</v>
      </c>
      <c r="N4915" s="9">
        <v>58.03</v>
      </c>
      <c r="O4915" s="9">
        <v>4</v>
      </c>
      <c r="P4915" s="9">
        <v>0.05</v>
      </c>
      <c r="Q4915" s="9">
        <v>358</v>
      </c>
      <c r="R4915" s="9">
        <v>5</v>
      </c>
    </row>
    <row r="4916" spans="1:18" x14ac:dyDescent="0.3">
      <c r="A4916" s="9">
        <v>2363</v>
      </c>
      <c r="B4916" s="9" t="s">
        <v>4932</v>
      </c>
      <c r="C4916" s="9">
        <v>40</v>
      </c>
      <c r="D4916" s="9" t="s">
        <v>5021</v>
      </c>
      <c r="E4916" s="9" t="s">
        <v>7442</v>
      </c>
      <c r="F4916" s="9">
        <v>0</v>
      </c>
      <c r="G4916" s="9">
        <v>10812</v>
      </c>
      <c r="H4916" s="9" t="s">
        <v>7442</v>
      </c>
      <c r="I4916" s="9" t="s">
        <v>7455</v>
      </c>
      <c r="J4916" s="9">
        <v>149</v>
      </c>
      <c r="K4916" s="9" t="s">
        <v>7467</v>
      </c>
      <c r="L4916" s="9" t="s">
        <v>7510</v>
      </c>
      <c r="M4916" s="9">
        <v>476.66</v>
      </c>
      <c r="N4916" s="9">
        <v>259.63</v>
      </c>
      <c r="O4916" s="9">
        <v>5</v>
      </c>
      <c r="P4916" s="9"/>
      <c r="Q4916" s="9">
        <v>645</v>
      </c>
      <c r="R4916" s="9">
        <v>4</v>
      </c>
    </row>
    <row r="4917" spans="1:18" x14ac:dyDescent="0.3">
      <c r="A4917" s="9">
        <v>1339</v>
      </c>
      <c r="B4917" s="9" t="s">
        <v>4933</v>
      </c>
      <c r="C4917" s="9">
        <v>54</v>
      </c>
      <c r="D4917" s="9" t="s">
        <v>5022</v>
      </c>
      <c r="E4917" s="9" t="s">
        <v>5088</v>
      </c>
      <c r="F4917" s="9">
        <v>0</v>
      </c>
      <c r="G4917" s="9">
        <v>11579</v>
      </c>
      <c r="H4917" s="9" t="s">
        <v>5088</v>
      </c>
      <c r="I4917" s="9" t="s">
        <v>7457</v>
      </c>
      <c r="J4917" s="9">
        <v>131</v>
      </c>
      <c r="K4917" s="9" t="s">
        <v>7504</v>
      </c>
      <c r="L4917" s="9" t="s">
        <v>7508</v>
      </c>
      <c r="M4917" s="9">
        <v>900.98</v>
      </c>
      <c r="N4917" s="9">
        <v>492.47</v>
      </c>
      <c r="O4917" s="9">
        <v>1</v>
      </c>
      <c r="P4917" s="9">
        <v>0.05</v>
      </c>
      <c r="Q4917" s="9">
        <v>976</v>
      </c>
      <c r="R4917" s="9">
        <v>2</v>
      </c>
    </row>
    <row r="4918" spans="1:18" x14ac:dyDescent="0.3">
      <c r="A4918" s="9">
        <v>1203</v>
      </c>
      <c r="B4918" s="9" t="s">
        <v>4934</v>
      </c>
      <c r="C4918" s="9">
        <v>36</v>
      </c>
      <c r="D4918" s="9" t="s">
        <v>5019</v>
      </c>
      <c r="E4918" s="9" t="s">
        <v>7443</v>
      </c>
      <c r="F4918" s="9">
        <v>1</v>
      </c>
      <c r="G4918" s="9">
        <v>13368</v>
      </c>
      <c r="H4918" s="9" t="s">
        <v>7443</v>
      </c>
      <c r="I4918" s="9" t="s">
        <v>7457</v>
      </c>
      <c r="J4918" s="9">
        <v>118</v>
      </c>
      <c r="K4918" s="9" t="s">
        <v>7501</v>
      </c>
      <c r="L4918" s="9" t="s">
        <v>7508</v>
      </c>
      <c r="M4918" s="9">
        <v>498.95</v>
      </c>
      <c r="N4918" s="9">
        <v>292.08999999999997</v>
      </c>
      <c r="O4918" s="9">
        <v>4</v>
      </c>
      <c r="P4918" s="9"/>
      <c r="Q4918" s="9">
        <v>1217</v>
      </c>
      <c r="R4918" s="9">
        <v>1</v>
      </c>
    </row>
    <row r="4919" spans="1:18" x14ac:dyDescent="0.3">
      <c r="A4919" s="9">
        <v>1160</v>
      </c>
      <c r="B4919" s="9" t="s">
        <v>4935</v>
      </c>
      <c r="C4919" s="9">
        <v>-10</v>
      </c>
      <c r="D4919" s="9" t="s">
        <v>5023</v>
      </c>
      <c r="E4919" s="9" t="s">
        <v>7444</v>
      </c>
      <c r="F4919" s="9">
        <v>0</v>
      </c>
      <c r="G4919" s="9">
        <v>11375</v>
      </c>
      <c r="H4919" s="9" t="s">
        <v>7444</v>
      </c>
      <c r="I4919" s="9" t="s">
        <v>7456</v>
      </c>
      <c r="J4919" s="9">
        <v>146</v>
      </c>
      <c r="K4919" s="9" t="s">
        <v>7505</v>
      </c>
      <c r="L4919" s="9" t="s">
        <v>7508</v>
      </c>
      <c r="M4919" s="9">
        <v>1043.82</v>
      </c>
      <c r="N4919" s="9">
        <v>694.35</v>
      </c>
      <c r="O4919" s="9">
        <v>2</v>
      </c>
      <c r="P4919" s="9"/>
      <c r="Q4919" s="9">
        <v>959</v>
      </c>
      <c r="R4919" s="9">
        <v>4</v>
      </c>
    </row>
    <row r="4920" spans="1:18" x14ac:dyDescent="0.3">
      <c r="A4920" s="9">
        <v>1391</v>
      </c>
      <c r="B4920" s="9" t="s">
        <v>4936</v>
      </c>
      <c r="C4920" s="9">
        <v>31</v>
      </c>
      <c r="D4920" s="9" t="s">
        <v>5020</v>
      </c>
      <c r="E4920" s="9" t="s">
        <v>6975</v>
      </c>
      <c r="F4920" s="9">
        <v>1</v>
      </c>
      <c r="G4920" s="9">
        <v>12227</v>
      </c>
      <c r="H4920" s="9" t="s">
        <v>6975</v>
      </c>
      <c r="I4920" s="9" t="s">
        <v>7457</v>
      </c>
      <c r="J4920" s="9">
        <v>143</v>
      </c>
      <c r="K4920" s="9" t="s">
        <v>7475</v>
      </c>
      <c r="L4920" s="9" t="s">
        <v>7508</v>
      </c>
      <c r="M4920" s="9">
        <v>1241.8800000000001</v>
      </c>
      <c r="N4920" s="9">
        <v>561.41</v>
      </c>
      <c r="O4920" s="9">
        <v>2</v>
      </c>
      <c r="P4920" s="9"/>
      <c r="Q4920" s="9">
        <v>894</v>
      </c>
      <c r="R4920" s="9">
        <v>2</v>
      </c>
    </row>
    <row r="4921" spans="1:18" x14ac:dyDescent="0.3">
      <c r="A4921" s="9">
        <v>1768</v>
      </c>
      <c r="B4921" s="9" t="s">
        <v>4937</v>
      </c>
      <c r="C4921" s="9">
        <v>31</v>
      </c>
      <c r="D4921" s="9" t="s">
        <v>5018</v>
      </c>
      <c r="E4921" s="9" t="s">
        <v>7445</v>
      </c>
      <c r="F4921" s="9">
        <v>1</v>
      </c>
      <c r="G4921" s="9">
        <v>13543</v>
      </c>
      <c r="H4921" s="9" t="s">
        <v>7445</v>
      </c>
      <c r="I4921" s="9" t="s">
        <v>7456</v>
      </c>
      <c r="J4921" s="9">
        <v>102</v>
      </c>
      <c r="K4921" s="9" t="s">
        <v>7494</v>
      </c>
      <c r="L4921" s="9" t="s">
        <v>7507</v>
      </c>
      <c r="M4921" s="9">
        <v>659.64</v>
      </c>
      <c r="N4921" s="9">
        <v>363.72</v>
      </c>
      <c r="O4921" s="9">
        <v>5</v>
      </c>
      <c r="P4921" s="9">
        <v>0.1</v>
      </c>
      <c r="Q4921" s="9">
        <v>337</v>
      </c>
      <c r="R4921" s="9">
        <v>3</v>
      </c>
    </row>
    <row r="4922" spans="1:18" x14ac:dyDescent="0.3">
      <c r="A4922" s="9">
        <v>1574</v>
      </c>
      <c r="B4922" s="9" t="s">
        <v>4938</v>
      </c>
      <c r="C4922" s="9">
        <v>70</v>
      </c>
      <c r="D4922" s="9" t="s">
        <v>5019</v>
      </c>
      <c r="E4922" s="9" t="s">
        <v>6862</v>
      </c>
      <c r="F4922" s="9">
        <v>0</v>
      </c>
      <c r="G4922" s="9">
        <v>13466</v>
      </c>
      <c r="H4922" s="9" t="s">
        <v>6862</v>
      </c>
      <c r="I4922" s="9" t="s">
        <v>7457</v>
      </c>
      <c r="J4922" s="9">
        <v>133</v>
      </c>
      <c r="K4922" s="9" t="s">
        <v>7498</v>
      </c>
      <c r="L4922" s="9" t="s">
        <v>7510</v>
      </c>
      <c r="M4922" s="9">
        <v>1355.2</v>
      </c>
      <c r="N4922" s="9">
        <v>714.57</v>
      </c>
      <c r="O4922" s="9">
        <v>3</v>
      </c>
      <c r="P4922" s="9"/>
      <c r="Q4922" s="9">
        <v>762</v>
      </c>
      <c r="R4922" s="9">
        <v>6</v>
      </c>
    </row>
    <row r="4923" spans="1:18" x14ac:dyDescent="0.3">
      <c r="A4923" s="9">
        <v>1533</v>
      </c>
      <c r="B4923" s="9" t="s">
        <v>4939</v>
      </c>
      <c r="C4923" s="9">
        <v>41</v>
      </c>
      <c r="D4923" s="9" t="s">
        <v>5022</v>
      </c>
      <c r="E4923" s="9" t="s">
        <v>5160</v>
      </c>
      <c r="F4923" s="9">
        <v>0</v>
      </c>
      <c r="G4923" s="9">
        <v>13684</v>
      </c>
      <c r="H4923" s="9" t="s">
        <v>5160</v>
      </c>
      <c r="I4923" s="9" t="s">
        <v>7457</v>
      </c>
      <c r="J4923" s="9">
        <v>111</v>
      </c>
      <c r="K4923" s="9" t="s">
        <v>7476</v>
      </c>
      <c r="L4923" s="9" t="s">
        <v>7507</v>
      </c>
      <c r="M4923" s="9">
        <v>165.77</v>
      </c>
      <c r="N4923" s="9">
        <v>81.02</v>
      </c>
      <c r="O4923" s="9">
        <v>4</v>
      </c>
      <c r="P4923" s="9"/>
      <c r="Q4923" s="9">
        <v>468</v>
      </c>
      <c r="R4923" s="9">
        <v>4</v>
      </c>
    </row>
    <row r="4924" spans="1:18" x14ac:dyDescent="0.3">
      <c r="A4924" s="9">
        <v>2093</v>
      </c>
      <c r="B4924" s="9" t="s">
        <v>4940</v>
      </c>
      <c r="C4924" s="9">
        <v>40</v>
      </c>
      <c r="D4924" s="9" t="s">
        <v>5018</v>
      </c>
      <c r="E4924" s="9" t="s">
        <v>6439</v>
      </c>
      <c r="F4924" s="9">
        <v>0</v>
      </c>
      <c r="G4924" s="9">
        <v>11650</v>
      </c>
      <c r="H4924" s="9" t="s">
        <v>6439</v>
      </c>
      <c r="I4924" s="9" t="s">
        <v>7456</v>
      </c>
      <c r="J4924" s="9">
        <v>134</v>
      </c>
      <c r="K4924" s="9" t="s">
        <v>7482</v>
      </c>
      <c r="L4924" s="9" t="s">
        <v>7507</v>
      </c>
      <c r="M4924" s="9">
        <v>1268.1600000000001</v>
      </c>
      <c r="N4924" s="9">
        <v>857.13</v>
      </c>
      <c r="O4924" s="9">
        <v>1</v>
      </c>
      <c r="P4924" s="9">
        <v>0.2</v>
      </c>
      <c r="Q4924" s="9">
        <v>494</v>
      </c>
      <c r="R4924" s="9">
        <v>5</v>
      </c>
    </row>
    <row r="4925" spans="1:18" x14ac:dyDescent="0.3">
      <c r="A4925" s="9">
        <v>1892</v>
      </c>
      <c r="B4925" s="9" t="s">
        <v>4941</v>
      </c>
      <c r="C4925" s="9">
        <v>53</v>
      </c>
      <c r="D4925" s="9" t="s">
        <v>5023</v>
      </c>
      <c r="E4925" s="9" t="s">
        <v>6669</v>
      </c>
      <c r="F4925" s="9">
        <v>0</v>
      </c>
      <c r="G4925" s="9">
        <v>12260</v>
      </c>
      <c r="H4925" s="9" t="s">
        <v>6669</v>
      </c>
      <c r="I4925" s="9" t="s">
        <v>7457</v>
      </c>
      <c r="J4925" s="9">
        <v>116</v>
      </c>
      <c r="K4925" s="9" t="s">
        <v>7480</v>
      </c>
      <c r="L4925" s="9" t="s">
        <v>7507</v>
      </c>
      <c r="M4925" s="9">
        <v>1251.43</v>
      </c>
      <c r="N4925" s="9">
        <v>503.64</v>
      </c>
      <c r="O4925" s="9">
        <v>4</v>
      </c>
      <c r="P4925" s="9"/>
      <c r="Q4925" s="9">
        <v>407</v>
      </c>
      <c r="R4925" s="9">
        <v>4</v>
      </c>
    </row>
    <row r="4926" spans="1:18" x14ac:dyDescent="0.3">
      <c r="A4926" s="9">
        <v>1404</v>
      </c>
      <c r="B4926" s="9" t="s">
        <v>4942</v>
      </c>
      <c r="C4926" s="9">
        <v>39</v>
      </c>
      <c r="D4926" s="9" t="s">
        <v>5021</v>
      </c>
      <c r="E4926" s="9" t="s">
        <v>6067</v>
      </c>
      <c r="F4926" s="9">
        <v>0</v>
      </c>
      <c r="G4926" s="9">
        <v>10529</v>
      </c>
      <c r="H4926" s="9" t="s">
        <v>6067</v>
      </c>
      <c r="I4926" s="9" t="s">
        <v>7457</v>
      </c>
      <c r="J4926" s="9">
        <v>135</v>
      </c>
      <c r="K4926" s="9" t="s">
        <v>7458</v>
      </c>
      <c r="L4926" s="9" t="s">
        <v>7508</v>
      </c>
      <c r="M4926" s="9">
        <v>516.89</v>
      </c>
      <c r="N4926" s="9">
        <v>225.69</v>
      </c>
      <c r="O4926" s="9">
        <v>5</v>
      </c>
      <c r="P4926" s="9"/>
      <c r="Q4926" s="9">
        <v>338</v>
      </c>
      <c r="R4926" s="9">
        <v>5</v>
      </c>
    </row>
    <row r="4927" spans="1:18" x14ac:dyDescent="0.3">
      <c r="A4927" s="9">
        <v>1607</v>
      </c>
      <c r="B4927" s="9" t="s">
        <v>4943</v>
      </c>
      <c r="C4927" s="9">
        <v>56</v>
      </c>
      <c r="D4927" s="9" t="s">
        <v>5023</v>
      </c>
      <c r="E4927" s="9" t="s">
        <v>5508</v>
      </c>
      <c r="F4927" s="9">
        <v>0</v>
      </c>
      <c r="G4927" s="9">
        <v>11418</v>
      </c>
      <c r="H4927" s="9" t="s">
        <v>5508</v>
      </c>
      <c r="I4927" s="9" t="s">
        <v>7455</v>
      </c>
      <c r="J4927" s="9">
        <v>133</v>
      </c>
      <c r="K4927" s="9" t="s">
        <v>7498</v>
      </c>
      <c r="L4927" s="9" t="s">
        <v>7511</v>
      </c>
      <c r="M4927" s="9">
        <v>483.14</v>
      </c>
      <c r="N4927" s="9">
        <v>299.55</v>
      </c>
      <c r="O4927" s="9">
        <v>4</v>
      </c>
      <c r="P4927" s="9"/>
      <c r="Q4927" s="9">
        <v>421</v>
      </c>
      <c r="R4927" s="9">
        <v>3</v>
      </c>
    </row>
    <row r="4928" spans="1:18" x14ac:dyDescent="0.3">
      <c r="A4928" s="9">
        <v>1827</v>
      </c>
      <c r="B4928" s="9" t="s">
        <v>4944</v>
      </c>
      <c r="C4928" s="9">
        <v>34</v>
      </c>
      <c r="D4928" s="9" t="s">
        <v>5021</v>
      </c>
      <c r="E4928" s="9" t="s">
        <v>6715</v>
      </c>
      <c r="F4928" s="9">
        <v>0</v>
      </c>
      <c r="G4928" s="9">
        <v>12074</v>
      </c>
      <c r="H4928" s="9" t="s">
        <v>6715</v>
      </c>
      <c r="I4928" s="9" t="s">
        <v>7455</v>
      </c>
      <c r="J4928" s="9">
        <v>121</v>
      </c>
      <c r="K4928" s="9" t="s">
        <v>7495</v>
      </c>
      <c r="L4928" s="9" t="s">
        <v>7508</v>
      </c>
      <c r="M4928" s="9">
        <v>492.39</v>
      </c>
      <c r="N4928" s="9">
        <v>235.87</v>
      </c>
      <c r="O4928" s="9">
        <v>5</v>
      </c>
      <c r="P4928" s="9"/>
      <c r="Q4928" s="9">
        <v>518</v>
      </c>
      <c r="R4928" s="9">
        <v>6</v>
      </c>
    </row>
    <row r="4929" spans="1:18" x14ac:dyDescent="0.3">
      <c r="A4929" s="9">
        <v>2143</v>
      </c>
      <c r="B4929" s="9" t="s">
        <v>4945</v>
      </c>
      <c r="C4929" s="9">
        <v>32</v>
      </c>
      <c r="D4929" s="9" t="s">
        <v>5023</v>
      </c>
      <c r="E4929" s="9" t="s">
        <v>7423</v>
      </c>
      <c r="F4929" s="9">
        <v>0</v>
      </c>
      <c r="G4929" s="9">
        <v>10938</v>
      </c>
      <c r="H4929" s="9" t="s">
        <v>7423</v>
      </c>
      <c r="I4929" s="9" t="s">
        <v>7457</v>
      </c>
      <c r="J4929" s="9">
        <v>120</v>
      </c>
      <c r="K4929" s="9" t="s">
        <v>7488</v>
      </c>
      <c r="L4929" s="9" t="s">
        <v>7507</v>
      </c>
      <c r="M4929" s="9">
        <v>1226.52</v>
      </c>
      <c r="N4929" s="9">
        <v>756.71</v>
      </c>
      <c r="O4929" s="9">
        <v>5</v>
      </c>
      <c r="P4929" s="9"/>
      <c r="Q4929" s="9">
        <v>370</v>
      </c>
      <c r="R4929" s="9">
        <v>7</v>
      </c>
    </row>
    <row r="4930" spans="1:18" x14ac:dyDescent="0.3">
      <c r="A4930" s="9">
        <v>1689</v>
      </c>
      <c r="B4930" s="9" t="s">
        <v>4946</v>
      </c>
      <c r="C4930" s="9">
        <v>25</v>
      </c>
      <c r="D4930" s="9" t="s">
        <v>5019</v>
      </c>
      <c r="E4930" s="9" t="s">
        <v>5742</v>
      </c>
      <c r="F4930" s="9">
        <v>0</v>
      </c>
      <c r="G4930" s="9">
        <v>12917</v>
      </c>
      <c r="H4930" s="9" t="s">
        <v>5742</v>
      </c>
      <c r="I4930" s="9" t="s">
        <v>7456</v>
      </c>
      <c r="J4930" s="9">
        <v>108</v>
      </c>
      <c r="K4930" s="9" t="s">
        <v>7496</v>
      </c>
      <c r="L4930" s="9" t="s">
        <v>7508</v>
      </c>
      <c r="M4930" s="9">
        <v>1255.9000000000001</v>
      </c>
      <c r="N4930" s="9">
        <v>815.93</v>
      </c>
      <c r="O4930" s="9">
        <v>5</v>
      </c>
      <c r="P4930" s="9">
        <v>0.05</v>
      </c>
      <c r="Q4930" s="9">
        <v>679</v>
      </c>
      <c r="R4930" s="9">
        <v>7</v>
      </c>
    </row>
    <row r="4931" spans="1:18" x14ac:dyDescent="0.3">
      <c r="A4931" s="9">
        <v>1901</v>
      </c>
      <c r="B4931" s="9" t="s">
        <v>4947</v>
      </c>
      <c r="C4931" s="9">
        <v>67</v>
      </c>
      <c r="D4931" s="9" t="s">
        <v>5019</v>
      </c>
      <c r="E4931" s="9" t="s">
        <v>5068</v>
      </c>
      <c r="F4931" s="9">
        <v>0</v>
      </c>
      <c r="G4931" s="9">
        <v>13520</v>
      </c>
      <c r="H4931" s="9" t="s">
        <v>5068</v>
      </c>
      <c r="I4931" s="9" t="s">
        <v>7455</v>
      </c>
      <c r="J4931" s="9">
        <v>126</v>
      </c>
      <c r="K4931" s="9" t="s">
        <v>7469</v>
      </c>
      <c r="L4931" s="9" t="s">
        <v>7510</v>
      </c>
      <c r="M4931" s="9">
        <v>528.1</v>
      </c>
      <c r="N4931" s="9">
        <v>251.58</v>
      </c>
      <c r="O4931" s="9">
        <v>4</v>
      </c>
      <c r="P4931" s="9"/>
      <c r="Q4931" s="9">
        <v>366</v>
      </c>
      <c r="R4931" s="9">
        <v>5</v>
      </c>
    </row>
    <row r="4932" spans="1:18" x14ac:dyDescent="0.3">
      <c r="A4932" s="9">
        <v>2240</v>
      </c>
      <c r="B4932" s="9" t="s">
        <v>4948</v>
      </c>
      <c r="C4932" s="9">
        <v>38</v>
      </c>
      <c r="D4932" s="9" t="s">
        <v>5022</v>
      </c>
      <c r="E4932" s="9" t="s">
        <v>6422</v>
      </c>
      <c r="F4932" s="9">
        <v>1</v>
      </c>
      <c r="G4932" s="9">
        <v>12485</v>
      </c>
      <c r="H4932" s="9" t="s">
        <v>6422</v>
      </c>
      <c r="I4932" s="9" t="s">
        <v>7457</v>
      </c>
      <c r="J4932" s="9">
        <v>133</v>
      </c>
      <c r="K4932" s="9" t="s">
        <v>7498</v>
      </c>
      <c r="L4932" s="9" t="s">
        <v>7510</v>
      </c>
      <c r="M4932" s="9">
        <v>909.26</v>
      </c>
      <c r="N4932" s="9">
        <v>416.06</v>
      </c>
      <c r="O4932" s="9">
        <v>2</v>
      </c>
      <c r="P4932" s="9">
        <v>0.1</v>
      </c>
      <c r="Q4932" s="9">
        <v>1012</v>
      </c>
      <c r="R4932" s="9">
        <v>3</v>
      </c>
    </row>
    <row r="4933" spans="1:18" x14ac:dyDescent="0.3">
      <c r="A4933" s="9">
        <v>1055</v>
      </c>
      <c r="B4933" s="9" t="s">
        <v>4949</v>
      </c>
      <c r="C4933" s="9">
        <v>22</v>
      </c>
      <c r="D4933" s="9" t="s">
        <v>5018</v>
      </c>
      <c r="E4933" s="9" t="s">
        <v>5312</v>
      </c>
      <c r="F4933" s="9">
        <v>0</v>
      </c>
      <c r="G4933" s="9">
        <v>10284</v>
      </c>
      <c r="H4933" s="9" t="s">
        <v>5312</v>
      </c>
      <c r="I4933" s="9" t="s">
        <v>7455</v>
      </c>
      <c r="J4933" s="9">
        <v>126</v>
      </c>
      <c r="K4933" s="9" t="s">
        <v>7469</v>
      </c>
      <c r="L4933" s="9" t="s">
        <v>7508</v>
      </c>
      <c r="M4933" s="9">
        <v>251.45</v>
      </c>
      <c r="N4933" s="9">
        <v>111.54</v>
      </c>
      <c r="O4933" s="9">
        <v>1</v>
      </c>
      <c r="P4933" s="9"/>
      <c r="Q4933" s="9">
        <v>605</v>
      </c>
      <c r="R4933" s="9">
        <v>2</v>
      </c>
    </row>
    <row r="4934" spans="1:18" x14ac:dyDescent="0.3">
      <c r="A4934" s="9">
        <v>1365</v>
      </c>
      <c r="B4934" s="9" t="s">
        <v>4950</v>
      </c>
      <c r="C4934" s="9">
        <v>42</v>
      </c>
      <c r="D4934" s="9" t="s">
        <v>5023</v>
      </c>
      <c r="E4934" s="9" t="s">
        <v>7378</v>
      </c>
      <c r="F4934" s="9">
        <v>0</v>
      </c>
      <c r="G4934" s="9">
        <v>12708</v>
      </c>
      <c r="H4934" s="9" t="s">
        <v>7378</v>
      </c>
      <c r="I4934" s="9" t="s">
        <v>7457</v>
      </c>
      <c r="J4934" s="9">
        <v>137</v>
      </c>
      <c r="K4934" s="9" t="s">
        <v>7484</v>
      </c>
      <c r="L4934" s="9" t="s">
        <v>7508</v>
      </c>
      <c r="M4934" s="9">
        <v>729.73</v>
      </c>
      <c r="N4934" s="9">
        <v>335.7</v>
      </c>
      <c r="O4934" s="9">
        <v>5</v>
      </c>
      <c r="P4934" s="9"/>
      <c r="Q4934" s="9">
        <v>477</v>
      </c>
      <c r="R4934" s="9">
        <v>3</v>
      </c>
    </row>
    <row r="4935" spans="1:18" x14ac:dyDescent="0.3">
      <c r="A4935" s="9">
        <v>1454</v>
      </c>
      <c r="B4935" s="9" t="s">
        <v>4951</v>
      </c>
      <c r="C4935" s="9">
        <v>30</v>
      </c>
      <c r="D4935" s="9" t="s">
        <v>5023</v>
      </c>
      <c r="E4935" s="9" t="s">
        <v>5692</v>
      </c>
      <c r="F4935" s="9">
        <v>0</v>
      </c>
      <c r="G4935" s="9">
        <v>11820</v>
      </c>
      <c r="H4935" s="9" t="s">
        <v>5692</v>
      </c>
      <c r="I4935" s="9" t="s">
        <v>7456</v>
      </c>
      <c r="J4935" s="9">
        <v>130</v>
      </c>
      <c r="K4935" s="9" t="s">
        <v>7487</v>
      </c>
      <c r="L4935" s="9" t="s">
        <v>7509</v>
      </c>
      <c r="M4935" s="9">
        <v>1498.25</v>
      </c>
      <c r="N4935" s="9">
        <v>719.39</v>
      </c>
      <c r="O4935" s="9">
        <v>3</v>
      </c>
      <c r="P4935" s="9">
        <v>0.2</v>
      </c>
      <c r="Q4935" s="9">
        <v>561</v>
      </c>
      <c r="R4935" s="9">
        <v>7</v>
      </c>
    </row>
    <row r="4936" spans="1:18" x14ac:dyDescent="0.3">
      <c r="A4936" s="9">
        <v>1103</v>
      </c>
      <c r="B4936" s="9" t="s">
        <v>4952</v>
      </c>
      <c r="C4936" s="9">
        <v>34</v>
      </c>
      <c r="D4936" s="9" t="s">
        <v>5018</v>
      </c>
      <c r="E4936" s="9" t="s">
        <v>7023</v>
      </c>
      <c r="F4936" s="9">
        <v>0</v>
      </c>
      <c r="G4936" s="9">
        <v>10648</v>
      </c>
      <c r="H4936" s="9" t="s">
        <v>7023</v>
      </c>
      <c r="I4936" s="9" t="s">
        <v>7455</v>
      </c>
      <c r="J4936" s="9">
        <v>131</v>
      </c>
      <c r="K4936" s="9" t="s">
        <v>7504</v>
      </c>
      <c r="L4936" s="9" t="s">
        <v>7508</v>
      </c>
      <c r="M4936" s="9">
        <v>280.32</v>
      </c>
      <c r="N4936" s="9">
        <v>185.19</v>
      </c>
      <c r="O4936" s="9">
        <v>5</v>
      </c>
      <c r="P4936" s="9"/>
      <c r="Q4936" s="9">
        <v>425</v>
      </c>
      <c r="R4936" s="9">
        <v>6</v>
      </c>
    </row>
    <row r="4937" spans="1:18" x14ac:dyDescent="0.3">
      <c r="A4937" s="9">
        <v>1076</v>
      </c>
      <c r="B4937" s="9" t="s">
        <v>4953</v>
      </c>
      <c r="C4937" s="9">
        <v>44</v>
      </c>
      <c r="D4937" s="9" t="s">
        <v>5020</v>
      </c>
      <c r="E4937" s="9" t="s">
        <v>5694</v>
      </c>
      <c r="F4937" s="9">
        <v>1</v>
      </c>
      <c r="G4937" s="9">
        <v>10188</v>
      </c>
      <c r="H4937" s="9" t="s">
        <v>5694</v>
      </c>
      <c r="I4937" s="9" t="s">
        <v>7455</v>
      </c>
      <c r="J4937" s="9">
        <v>133</v>
      </c>
      <c r="K4937" s="9" t="s">
        <v>7498</v>
      </c>
      <c r="L4937" s="9" t="s">
        <v>7508</v>
      </c>
      <c r="M4937" s="9">
        <v>1423.97</v>
      </c>
      <c r="N4937" s="9">
        <v>898.53</v>
      </c>
      <c r="O4937" s="9">
        <v>4</v>
      </c>
      <c r="P4937" s="9">
        <v>0.1</v>
      </c>
      <c r="Q4937" s="9">
        <v>1202</v>
      </c>
      <c r="R4937" s="9">
        <v>2</v>
      </c>
    </row>
    <row r="4938" spans="1:18" x14ac:dyDescent="0.3">
      <c r="A4938" s="9">
        <v>1229</v>
      </c>
      <c r="B4938" s="9" t="s">
        <v>4954</v>
      </c>
      <c r="C4938" s="9">
        <v>62</v>
      </c>
      <c r="D4938" s="9" t="s">
        <v>5022</v>
      </c>
      <c r="E4938" s="9" t="s">
        <v>6242</v>
      </c>
      <c r="F4938" s="9">
        <v>0</v>
      </c>
      <c r="G4938" s="9">
        <v>11725</v>
      </c>
      <c r="H4938" s="9" t="s">
        <v>6242</v>
      </c>
      <c r="I4938" s="9" t="s">
        <v>7457</v>
      </c>
      <c r="J4938" s="9">
        <v>111</v>
      </c>
      <c r="K4938" s="9" t="s">
        <v>7476</v>
      </c>
      <c r="L4938" s="9" t="s">
        <v>7509</v>
      </c>
      <c r="M4938" s="9">
        <v>1245.17</v>
      </c>
      <c r="N4938" s="9">
        <v>498.76</v>
      </c>
      <c r="O4938" s="9">
        <v>5</v>
      </c>
      <c r="P4938" s="9">
        <v>0.05</v>
      </c>
      <c r="Q4938" s="9">
        <v>328</v>
      </c>
      <c r="R4938" s="9">
        <v>4</v>
      </c>
    </row>
    <row r="4939" spans="1:18" x14ac:dyDescent="0.3">
      <c r="A4939" s="9">
        <v>2281</v>
      </c>
      <c r="B4939" s="9" t="s">
        <v>4955</v>
      </c>
      <c r="C4939" s="9">
        <v>41</v>
      </c>
      <c r="D4939" s="9" t="s">
        <v>5023</v>
      </c>
      <c r="E4939" s="9" t="s">
        <v>5369</v>
      </c>
      <c r="F4939" s="9">
        <v>1</v>
      </c>
      <c r="G4939" s="9">
        <v>11222</v>
      </c>
      <c r="H4939" s="9" t="s">
        <v>5369</v>
      </c>
      <c r="I4939" s="9" t="s">
        <v>7456</v>
      </c>
      <c r="J4939" s="9">
        <v>141</v>
      </c>
      <c r="K4939" s="9" t="s">
        <v>7490</v>
      </c>
      <c r="L4939" s="9" t="s">
        <v>7508</v>
      </c>
      <c r="M4939" s="9">
        <v>1459.71</v>
      </c>
      <c r="N4939" s="9"/>
      <c r="O4939" s="9">
        <v>3</v>
      </c>
      <c r="P4939" s="9"/>
      <c r="Q4939" s="9">
        <v>1468</v>
      </c>
      <c r="R4939" s="9">
        <v>2</v>
      </c>
    </row>
    <row r="4940" spans="1:18" x14ac:dyDescent="0.3">
      <c r="A4940" s="9">
        <v>2287</v>
      </c>
      <c r="B4940" s="9" t="s">
        <v>4956</v>
      </c>
      <c r="C4940" s="9">
        <v>29</v>
      </c>
      <c r="D4940" s="9" t="s">
        <v>5022</v>
      </c>
      <c r="E4940" s="9" t="s">
        <v>5129</v>
      </c>
      <c r="F4940" s="9">
        <v>1</v>
      </c>
      <c r="G4940" s="9">
        <v>11125</v>
      </c>
      <c r="H4940" s="9" t="s">
        <v>5129</v>
      </c>
      <c r="I4940" s="9" t="s">
        <v>7456</v>
      </c>
      <c r="J4940" s="9">
        <v>105</v>
      </c>
      <c r="K4940" s="9" t="s">
        <v>7461</v>
      </c>
      <c r="L4940" s="9" t="s">
        <v>7508</v>
      </c>
      <c r="M4940" s="9">
        <v>310.39</v>
      </c>
      <c r="N4940" s="9">
        <v>131.49</v>
      </c>
      <c r="O4940" s="9">
        <v>2</v>
      </c>
      <c r="P4940" s="9"/>
      <c r="Q4940" s="9">
        <v>1131</v>
      </c>
      <c r="R4940" s="9">
        <v>5</v>
      </c>
    </row>
    <row r="4941" spans="1:18" x14ac:dyDescent="0.3">
      <c r="A4941" s="9">
        <v>1330</v>
      </c>
      <c r="B4941" s="9" t="s">
        <v>4957</v>
      </c>
      <c r="C4941" s="9">
        <v>32</v>
      </c>
      <c r="D4941" s="9" t="s">
        <v>5023</v>
      </c>
      <c r="E4941" s="9" t="s">
        <v>6114</v>
      </c>
      <c r="F4941" s="9">
        <v>0</v>
      </c>
      <c r="G4941" s="9">
        <v>10478</v>
      </c>
      <c r="H4941" s="9" t="s">
        <v>6114</v>
      </c>
      <c r="I4941" s="9" t="s">
        <v>7456</v>
      </c>
      <c r="J4941" s="9">
        <v>102</v>
      </c>
      <c r="K4941" s="9" t="s">
        <v>7494</v>
      </c>
      <c r="L4941" s="9" t="s">
        <v>7508</v>
      </c>
      <c r="M4941" s="9">
        <v>359.6</v>
      </c>
      <c r="N4941" s="9">
        <v>214.53</v>
      </c>
      <c r="O4941" s="9">
        <v>4</v>
      </c>
      <c r="P4941" s="9"/>
      <c r="Q4941" s="9">
        <v>463</v>
      </c>
      <c r="R4941" s="9">
        <v>6</v>
      </c>
    </row>
    <row r="4942" spans="1:18" x14ac:dyDescent="0.3">
      <c r="A4942" s="9">
        <v>2205</v>
      </c>
      <c r="B4942" s="9" t="s">
        <v>4958</v>
      </c>
      <c r="C4942" s="9">
        <v>49</v>
      </c>
      <c r="D4942" s="9" t="s">
        <v>5023</v>
      </c>
      <c r="E4942" s="9" t="s">
        <v>5821</v>
      </c>
      <c r="F4942" s="9">
        <v>0</v>
      </c>
      <c r="G4942" s="9">
        <v>12650</v>
      </c>
      <c r="H4942" s="9" t="s">
        <v>5821</v>
      </c>
      <c r="I4942" s="9" t="s">
        <v>7457</v>
      </c>
      <c r="J4942" s="9">
        <v>113</v>
      </c>
      <c r="K4942" s="9" t="s">
        <v>7460</v>
      </c>
      <c r="L4942" s="9" t="s">
        <v>7508</v>
      </c>
      <c r="M4942" s="9">
        <v>74.459999999999994</v>
      </c>
      <c r="N4942" s="9">
        <v>33.17</v>
      </c>
      <c r="O4942" s="9">
        <v>4</v>
      </c>
      <c r="P4942" s="9">
        <v>0.2</v>
      </c>
      <c r="Q4942" s="9">
        <v>409</v>
      </c>
      <c r="R4942" s="9">
        <v>7</v>
      </c>
    </row>
    <row r="4943" spans="1:18" x14ac:dyDescent="0.3">
      <c r="A4943" s="9">
        <v>1892</v>
      </c>
      <c r="B4943" s="9" t="s">
        <v>4959</v>
      </c>
      <c r="C4943" s="9">
        <v>10</v>
      </c>
      <c r="D4943" s="9" t="s">
        <v>5020</v>
      </c>
      <c r="E4943" s="9" t="s">
        <v>6432</v>
      </c>
      <c r="F4943" s="9">
        <v>0</v>
      </c>
      <c r="G4943" s="9">
        <v>12043</v>
      </c>
      <c r="H4943" s="9" t="s">
        <v>6432</v>
      </c>
      <c r="I4943" s="9" t="s">
        <v>7456</v>
      </c>
      <c r="J4943" s="9">
        <v>118</v>
      </c>
      <c r="K4943" s="9" t="s">
        <v>7501</v>
      </c>
      <c r="L4943" s="9" t="s">
        <v>7508</v>
      </c>
      <c r="M4943" s="9">
        <v>1100.82</v>
      </c>
      <c r="N4943" s="9">
        <v>460.89</v>
      </c>
      <c r="O4943" s="9">
        <v>4</v>
      </c>
      <c r="P4943" s="9"/>
      <c r="Q4943" s="9">
        <v>407</v>
      </c>
      <c r="R4943" s="9">
        <v>4</v>
      </c>
    </row>
    <row r="4944" spans="1:18" x14ac:dyDescent="0.3">
      <c r="A4944" s="9">
        <v>1687</v>
      </c>
      <c r="B4944" s="9" t="s">
        <v>4960</v>
      </c>
      <c r="C4944" s="9">
        <v>24</v>
      </c>
      <c r="D4944" s="9" t="s">
        <v>5019</v>
      </c>
      <c r="E4944" s="9" t="s">
        <v>6966</v>
      </c>
      <c r="F4944" s="9">
        <v>0</v>
      </c>
      <c r="G4944" s="9">
        <v>13062</v>
      </c>
      <c r="H4944" s="9" t="s">
        <v>6966</v>
      </c>
      <c r="I4944" s="9" t="s">
        <v>7456</v>
      </c>
      <c r="J4944" s="9">
        <v>126</v>
      </c>
      <c r="K4944" s="9" t="s">
        <v>7469</v>
      </c>
      <c r="L4944" s="9" t="s">
        <v>7507</v>
      </c>
      <c r="M4944" s="9">
        <v>983.94</v>
      </c>
      <c r="N4944" s="9">
        <v>617.85</v>
      </c>
      <c r="O4944" s="9">
        <v>3</v>
      </c>
      <c r="P4944" s="9"/>
      <c r="Q4944" s="9">
        <v>562</v>
      </c>
      <c r="R4944" s="9">
        <v>5</v>
      </c>
    </row>
    <row r="4945" spans="1:18" x14ac:dyDescent="0.3">
      <c r="A4945" s="9">
        <v>1026</v>
      </c>
      <c r="B4945" s="9" t="s">
        <v>4961</v>
      </c>
      <c r="C4945" s="9">
        <v>43</v>
      </c>
      <c r="D4945" s="9" t="s">
        <v>5022</v>
      </c>
      <c r="E4945" s="9" t="s">
        <v>7190</v>
      </c>
      <c r="F4945" s="9">
        <v>1</v>
      </c>
      <c r="G4945" s="9">
        <v>12025</v>
      </c>
      <c r="H4945" s="9" t="s">
        <v>7190</v>
      </c>
      <c r="I4945" s="9" t="s">
        <v>7457</v>
      </c>
      <c r="J4945" s="9">
        <v>125</v>
      </c>
      <c r="K4945" s="9" t="s">
        <v>7479</v>
      </c>
      <c r="L4945" s="9" t="s">
        <v>7508</v>
      </c>
      <c r="M4945" s="9">
        <v>308.19</v>
      </c>
      <c r="N4945" s="9"/>
      <c r="O4945" s="9">
        <v>4</v>
      </c>
      <c r="P4945" s="9"/>
      <c r="Q4945" s="9">
        <v>862</v>
      </c>
      <c r="R4945" s="9">
        <v>3</v>
      </c>
    </row>
    <row r="4946" spans="1:18" x14ac:dyDescent="0.3">
      <c r="A4946" s="9">
        <v>2299</v>
      </c>
      <c r="B4946" s="9" t="s">
        <v>4962</v>
      </c>
      <c r="C4946" s="9">
        <v>14</v>
      </c>
      <c r="D4946" s="9" t="s">
        <v>5018</v>
      </c>
      <c r="E4946" s="9" t="s">
        <v>6604</v>
      </c>
      <c r="F4946" s="9">
        <v>0</v>
      </c>
      <c r="G4946" s="9">
        <v>13295</v>
      </c>
      <c r="H4946" s="9" t="s">
        <v>6604</v>
      </c>
      <c r="I4946" s="9" t="s">
        <v>7456</v>
      </c>
      <c r="J4946" s="9">
        <v>144</v>
      </c>
      <c r="K4946" s="9" t="s">
        <v>7462</v>
      </c>
      <c r="L4946" s="9" t="s">
        <v>7509</v>
      </c>
      <c r="M4946" s="9">
        <v>1197.1600000000001</v>
      </c>
      <c r="N4946" s="9">
        <v>694.02</v>
      </c>
      <c r="O4946" s="9">
        <v>2</v>
      </c>
      <c r="P4946" s="9"/>
      <c r="Q4946" s="9">
        <v>343</v>
      </c>
      <c r="R4946" s="9">
        <v>4</v>
      </c>
    </row>
    <row r="4947" spans="1:18" x14ac:dyDescent="0.3">
      <c r="A4947" s="9">
        <v>1298</v>
      </c>
      <c r="B4947" s="9" t="s">
        <v>4963</v>
      </c>
      <c r="C4947" s="9">
        <v>200</v>
      </c>
      <c r="D4947" s="9" t="s">
        <v>5022</v>
      </c>
      <c r="E4947" s="9" t="s">
        <v>6500</v>
      </c>
      <c r="F4947" s="9">
        <v>1</v>
      </c>
      <c r="G4947" s="9">
        <v>10516</v>
      </c>
      <c r="H4947" s="9" t="s">
        <v>6500</v>
      </c>
      <c r="I4947" s="9" t="s">
        <v>7456</v>
      </c>
      <c r="J4947" s="9">
        <v>114</v>
      </c>
      <c r="K4947" s="9" t="s">
        <v>7463</v>
      </c>
      <c r="L4947" s="9" t="s">
        <v>7508</v>
      </c>
      <c r="M4947" s="9">
        <v>483.83</v>
      </c>
      <c r="N4947" s="9"/>
      <c r="O4947" s="9">
        <v>1</v>
      </c>
      <c r="P4947" s="9"/>
      <c r="Q4947" s="9">
        <v>371</v>
      </c>
      <c r="R4947" s="9">
        <v>2</v>
      </c>
    </row>
    <row r="4948" spans="1:18" x14ac:dyDescent="0.3">
      <c r="A4948" s="9">
        <v>1956</v>
      </c>
      <c r="B4948" s="9" t="s">
        <v>4964</v>
      </c>
      <c r="C4948" s="9">
        <v>200</v>
      </c>
      <c r="D4948" s="9" t="s">
        <v>5020</v>
      </c>
      <c r="E4948" s="9" t="s">
        <v>5753</v>
      </c>
      <c r="F4948" s="9">
        <v>0</v>
      </c>
      <c r="G4948" s="9">
        <v>11888</v>
      </c>
      <c r="H4948" s="9" t="s">
        <v>5753</v>
      </c>
      <c r="I4948" s="9" t="s">
        <v>7455</v>
      </c>
      <c r="J4948" s="9">
        <v>105</v>
      </c>
      <c r="K4948" s="9" t="s">
        <v>7461</v>
      </c>
      <c r="L4948" s="9" t="s">
        <v>7507</v>
      </c>
      <c r="M4948" s="9">
        <v>245.74</v>
      </c>
      <c r="N4948" s="9">
        <v>103.25</v>
      </c>
      <c r="O4948" s="9">
        <v>1</v>
      </c>
      <c r="P4948" s="9"/>
      <c r="Q4948" s="9">
        <v>335</v>
      </c>
      <c r="R4948" s="9">
        <v>7</v>
      </c>
    </row>
    <row r="4949" spans="1:18" x14ac:dyDescent="0.3">
      <c r="A4949" s="9">
        <v>1798</v>
      </c>
      <c r="B4949" s="9" t="s">
        <v>4965</v>
      </c>
      <c r="C4949" s="9">
        <v>53</v>
      </c>
      <c r="D4949" s="9" t="s">
        <v>5021</v>
      </c>
      <c r="E4949" s="9" t="s">
        <v>6810</v>
      </c>
      <c r="F4949" s="9">
        <v>1</v>
      </c>
      <c r="G4949" s="9">
        <v>11550</v>
      </c>
      <c r="H4949" s="9" t="s">
        <v>6810</v>
      </c>
      <c r="I4949" s="9" t="s">
        <v>7456</v>
      </c>
      <c r="J4949" s="9">
        <v>142</v>
      </c>
      <c r="K4949" s="9" t="s">
        <v>7500</v>
      </c>
      <c r="L4949" s="9" t="s">
        <v>7509</v>
      </c>
      <c r="M4949" s="9">
        <v>662.72</v>
      </c>
      <c r="N4949" s="9">
        <v>412.14</v>
      </c>
      <c r="O4949" s="9">
        <v>5</v>
      </c>
      <c r="P4949" s="9">
        <v>0.2</v>
      </c>
      <c r="Q4949" s="9">
        <v>1751</v>
      </c>
      <c r="R4949" s="9">
        <v>1</v>
      </c>
    </row>
    <row r="4950" spans="1:18" x14ac:dyDescent="0.3">
      <c r="A4950" s="9">
        <v>2114</v>
      </c>
      <c r="B4950" s="9" t="s">
        <v>4966</v>
      </c>
      <c r="C4950" s="9">
        <v>36</v>
      </c>
      <c r="D4950" s="9" t="s">
        <v>5021</v>
      </c>
      <c r="E4950" s="9" t="s">
        <v>5720</v>
      </c>
      <c r="F4950" s="9">
        <v>1</v>
      </c>
      <c r="G4950" s="9">
        <v>13512</v>
      </c>
      <c r="H4950" s="9" t="s">
        <v>5720</v>
      </c>
      <c r="I4950" s="9" t="s">
        <v>7455</v>
      </c>
      <c r="J4950" s="9">
        <v>102</v>
      </c>
      <c r="K4950" s="9" t="s">
        <v>7494</v>
      </c>
      <c r="L4950" s="9" t="s">
        <v>7512</v>
      </c>
      <c r="M4950" s="9">
        <v>181.91</v>
      </c>
      <c r="N4950" s="9">
        <v>117.53</v>
      </c>
      <c r="O4950" s="9">
        <v>1</v>
      </c>
      <c r="P4950" s="9"/>
      <c r="Q4950" s="9">
        <v>902</v>
      </c>
      <c r="R4950" s="9">
        <v>3</v>
      </c>
    </row>
    <row r="4951" spans="1:18" x14ac:dyDescent="0.3">
      <c r="A4951" s="9">
        <v>1479</v>
      </c>
      <c r="B4951" s="9" t="s">
        <v>4967</v>
      </c>
      <c r="C4951" s="9">
        <v>57</v>
      </c>
      <c r="D4951" s="9" t="s">
        <v>5020</v>
      </c>
      <c r="E4951" s="9" t="s">
        <v>6372</v>
      </c>
      <c r="F4951" s="9">
        <v>0</v>
      </c>
      <c r="G4951" s="9">
        <v>11540</v>
      </c>
      <c r="H4951" s="9" t="s">
        <v>6372</v>
      </c>
      <c r="I4951" s="9" t="s">
        <v>7455</v>
      </c>
      <c r="J4951" s="9">
        <v>104</v>
      </c>
      <c r="K4951" s="9" t="s">
        <v>7499</v>
      </c>
      <c r="L4951" s="9" t="s">
        <v>7508</v>
      </c>
      <c r="M4951" s="9">
        <v>431.7</v>
      </c>
      <c r="N4951" s="9">
        <v>178.04</v>
      </c>
      <c r="O4951" s="9">
        <v>3</v>
      </c>
      <c r="P4951" s="9"/>
      <c r="Q4951" s="9">
        <v>516</v>
      </c>
      <c r="R4951" s="9">
        <v>3</v>
      </c>
    </row>
    <row r="4952" spans="1:18" x14ac:dyDescent="0.3">
      <c r="A4952" s="9">
        <v>1572</v>
      </c>
      <c r="B4952" s="9" t="s">
        <v>4968</v>
      </c>
      <c r="C4952" s="9">
        <v>41</v>
      </c>
      <c r="D4952" s="9" t="s">
        <v>5020</v>
      </c>
      <c r="E4952" s="9" t="s">
        <v>7446</v>
      </c>
      <c r="F4952" s="9">
        <v>1</v>
      </c>
      <c r="G4952" s="9">
        <v>12963</v>
      </c>
      <c r="H4952" s="9" t="s">
        <v>7446</v>
      </c>
      <c r="I4952" s="9" t="s">
        <v>7455</v>
      </c>
      <c r="J4952" s="9">
        <v>112</v>
      </c>
      <c r="K4952" s="9" t="s">
        <v>7492</v>
      </c>
      <c r="L4952" s="9" t="s">
        <v>7510</v>
      </c>
      <c r="M4952" s="9">
        <v>588.42999999999995</v>
      </c>
      <c r="N4952" s="9">
        <v>301.7</v>
      </c>
      <c r="O4952" s="9">
        <v>1</v>
      </c>
      <c r="P4952" s="9"/>
      <c r="Q4952" s="9">
        <v>1304</v>
      </c>
      <c r="R4952" s="9">
        <v>4</v>
      </c>
    </row>
    <row r="4953" spans="1:18" x14ac:dyDescent="0.3">
      <c r="A4953" s="9">
        <v>1457</v>
      </c>
      <c r="B4953" s="9" t="s">
        <v>4969</v>
      </c>
      <c r="C4953" s="9">
        <v>66</v>
      </c>
      <c r="D4953" s="9" t="s">
        <v>5019</v>
      </c>
      <c r="E4953" s="9" t="s">
        <v>7447</v>
      </c>
      <c r="F4953" s="9">
        <v>1</v>
      </c>
      <c r="G4953" s="9">
        <v>12277</v>
      </c>
      <c r="H4953" s="9" t="s">
        <v>7447</v>
      </c>
      <c r="I4953" s="9" t="s">
        <v>7455</v>
      </c>
      <c r="J4953" s="9">
        <v>111</v>
      </c>
      <c r="K4953" s="9" t="s">
        <v>7476</v>
      </c>
      <c r="L4953" s="9" t="s">
        <v>7507</v>
      </c>
      <c r="M4953" s="9">
        <v>1285.2</v>
      </c>
      <c r="N4953" s="9">
        <v>728.96</v>
      </c>
      <c r="O4953" s="9">
        <v>3</v>
      </c>
      <c r="P4953" s="9">
        <v>0.1</v>
      </c>
      <c r="Q4953" s="9">
        <v>732</v>
      </c>
      <c r="R4953" s="9">
        <v>1</v>
      </c>
    </row>
    <row r="4954" spans="1:18" x14ac:dyDescent="0.3">
      <c r="A4954" s="9">
        <v>2474</v>
      </c>
      <c r="B4954" s="9" t="s">
        <v>4970</v>
      </c>
      <c r="C4954" s="9">
        <v>19</v>
      </c>
      <c r="D4954" s="9" t="s">
        <v>5022</v>
      </c>
      <c r="E4954" s="9" t="s">
        <v>5515</v>
      </c>
      <c r="F4954" s="9">
        <v>0</v>
      </c>
      <c r="G4954" s="9">
        <v>12916</v>
      </c>
      <c r="H4954" s="9" t="s">
        <v>5515</v>
      </c>
      <c r="I4954" s="9" t="s">
        <v>7456</v>
      </c>
      <c r="J4954" s="9">
        <v>104</v>
      </c>
      <c r="K4954" s="9" t="s">
        <v>7499</v>
      </c>
      <c r="L4954" s="9" t="s">
        <v>7510</v>
      </c>
      <c r="M4954" s="9">
        <v>1199.2</v>
      </c>
      <c r="N4954" s="9">
        <v>697.4</v>
      </c>
      <c r="O4954" s="9">
        <v>3</v>
      </c>
      <c r="P4954" s="9"/>
      <c r="Q4954" s="9">
        <v>551</v>
      </c>
      <c r="R4954" s="9">
        <v>6</v>
      </c>
    </row>
    <row r="4955" spans="1:18" x14ac:dyDescent="0.3">
      <c r="A4955" s="9">
        <v>1364</v>
      </c>
      <c r="B4955" s="9" t="s">
        <v>4971</v>
      </c>
      <c r="C4955" s="9">
        <v>64</v>
      </c>
      <c r="D4955" s="9" t="s">
        <v>5022</v>
      </c>
      <c r="E4955" s="9" t="s">
        <v>6708</v>
      </c>
      <c r="F4955" s="9">
        <v>0</v>
      </c>
      <c r="G4955" s="9">
        <v>13920</v>
      </c>
      <c r="H4955" s="9" t="s">
        <v>6708</v>
      </c>
      <c r="I4955" s="9" t="s">
        <v>7455</v>
      </c>
      <c r="J4955" s="9">
        <v>143</v>
      </c>
      <c r="K4955" s="9" t="s">
        <v>7475</v>
      </c>
      <c r="L4955" s="9" t="s">
        <v>7508</v>
      </c>
      <c r="M4955" s="9">
        <v>691.99</v>
      </c>
      <c r="N4955" s="9">
        <v>396.82</v>
      </c>
      <c r="O4955" s="9">
        <v>5</v>
      </c>
      <c r="P4955" s="9"/>
      <c r="Q4955" s="9">
        <v>1042</v>
      </c>
      <c r="R4955" s="9">
        <v>6</v>
      </c>
    </row>
    <row r="4956" spans="1:18" x14ac:dyDescent="0.3">
      <c r="A4956" s="9">
        <v>1858</v>
      </c>
      <c r="B4956" s="9" t="s">
        <v>4972</v>
      </c>
      <c r="C4956" s="9">
        <v>33</v>
      </c>
      <c r="D4956" s="9" t="s">
        <v>5021</v>
      </c>
      <c r="E4956" s="9" t="s">
        <v>6417</v>
      </c>
      <c r="F4956" s="9">
        <v>0</v>
      </c>
      <c r="G4956" s="9">
        <v>11137</v>
      </c>
      <c r="H4956" s="9" t="s">
        <v>6417</v>
      </c>
      <c r="I4956" s="9" t="s">
        <v>7455</v>
      </c>
      <c r="J4956" s="9">
        <v>109</v>
      </c>
      <c r="K4956" s="9" t="s">
        <v>7466</v>
      </c>
      <c r="L4956" s="9" t="s">
        <v>7507</v>
      </c>
      <c r="M4956" s="9">
        <v>1100.6300000000001</v>
      </c>
      <c r="N4956" s="9">
        <v>669.05</v>
      </c>
      <c r="O4956" s="9">
        <v>1</v>
      </c>
      <c r="P4956" s="9"/>
      <c r="Q4956" s="9">
        <v>551</v>
      </c>
      <c r="R4956" s="9">
        <v>5</v>
      </c>
    </row>
    <row r="4957" spans="1:18" x14ac:dyDescent="0.3">
      <c r="A4957" s="9">
        <v>1350</v>
      </c>
      <c r="B4957" s="9" t="s">
        <v>4973</v>
      </c>
      <c r="C4957" s="9">
        <v>62</v>
      </c>
      <c r="D4957" s="9" t="s">
        <v>5018</v>
      </c>
      <c r="E4957" s="9" t="s">
        <v>7328</v>
      </c>
      <c r="F4957" s="9">
        <v>1</v>
      </c>
      <c r="G4957" s="9">
        <v>11539</v>
      </c>
      <c r="H4957" s="9" t="s">
        <v>7328</v>
      </c>
      <c r="I4957" s="9" t="s">
        <v>7455</v>
      </c>
      <c r="J4957" s="9">
        <v>110</v>
      </c>
      <c r="K4957" s="9" t="s">
        <v>7493</v>
      </c>
      <c r="L4957" s="9" t="s">
        <v>7510</v>
      </c>
      <c r="M4957" s="9">
        <v>874.54</v>
      </c>
      <c r="N4957" s="9">
        <v>603.47</v>
      </c>
      <c r="O4957" s="9">
        <v>5</v>
      </c>
      <c r="P4957" s="9"/>
      <c r="Q4957" s="9">
        <v>514</v>
      </c>
      <c r="R4957" s="9">
        <v>2</v>
      </c>
    </row>
    <row r="4958" spans="1:18" x14ac:dyDescent="0.3">
      <c r="A4958" s="9">
        <v>2423</v>
      </c>
      <c r="B4958" s="9" t="s">
        <v>4974</v>
      </c>
      <c r="C4958" s="9">
        <v>57</v>
      </c>
      <c r="D4958" s="9" t="s">
        <v>5022</v>
      </c>
      <c r="E4958" s="9" t="s">
        <v>5322</v>
      </c>
      <c r="F4958" s="9">
        <v>0</v>
      </c>
      <c r="G4958" s="9">
        <v>13255</v>
      </c>
      <c r="H4958" s="9" t="s">
        <v>5322</v>
      </c>
      <c r="I4958" s="9" t="s">
        <v>7456</v>
      </c>
      <c r="J4958" s="9">
        <v>127</v>
      </c>
      <c r="K4958" s="9" t="s">
        <v>7489</v>
      </c>
      <c r="L4958" s="9" t="s">
        <v>7507</v>
      </c>
      <c r="M4958" s="9">
        <v>544.22</v>
      </c>
      <c r="N4958" s="9">
        <v>281.45999999999998</v>
      </c>
      <c r="O4958" s="9">
        <v>4</v>
      </c>
      <c r="P4958" s="9"/>
      <c r="Q4958" s="9">
        <v>472</v>
      </c>
      <c r="R4958" s="9">
        <v>5</v>
      </c>
    </row>
    <row r="4959" spans="1:18" x14ac:dyDescent="0.3">
      <c r="A4959" s="9">
        <v>1252</v>
      </c>
      <c r="B4959" s="9" t="s">
        <v>4975</v>
      </c>
      <c r="C4959" s="9">
        <v>-2</v>
      </c>
      <c r="D4959" s="9" t="s">
        <v>5023</v>
      </c>
      <c r="E4959" s="9" t="s">
        <v>5469</v>
      </c>
      <c r="F4959" s="9">
        <v>0</v>
      </c>
      <c r="G4959" s="9">
        <v>11748</v>
      </c>
      <c r="H4959" s="9" t="s">
        <v>5469</v>
      </c>
      <c r="I4959" s="9" t="s">
        <v>7457</v>
      </c>
      <c r="J4959" s="9">
        <v>106</v>
      </c>
      <c r="K4959" s="9" t="s">
        <v>7477</v>
      </c>
      <c r="L4959" s="9" t="s">
        <v>7508</v>
      </c>
      <c r="M4959" s="9">
        <v>1102.52</v>
      </c>
      <c r="N4959" s="9">
        <v>625.11</v>
      </c>
      <c r="O4959" s="9">
        <v>2</v>
      </c>
      <c r="P4959" s="9"/>
      <c r="Q4959" s="9">
        <v>621</v>
      </c>
      <c r="R4959" s="9">
        <v>4</v>
      </c>
    </row>
    <row r="4960" spans="1:18" x14ac:dyDescent="0.3">
      <c r="A4960" s="9">
        <v>1780</v>
      </c>
      <c r="B4960" s="9" t="s">
        <v>4976</v>
      </c>
      <c r="C4960" s="9">
        <v>47</v>
      </c>
      <c r="D4960" s="9" t="s">
        <v>5023</v>
      </c>
      <c r="E4960" s="9" t="s">
        <v>5282</v>
      </c>
      <c r="F4960" s="9">
        <v>0</v>
      </c>
      <c r="G4960" s="9">
        <v>12806</v>
      </c>
      <c r="H4960" s="9" t="s">
        <v>5282</v>
      </c>
      <c r="I4960" s="9" t="s">
        <v>7455</v>
      </c>
      <c r="J4960" s="9">
        <v>115</v>
      </c>
      <c r="K4960" s="9" t="s">
        <v>7481</v>
      </c>
      <c r="L4960" s="9" t="s">
        <v>7507</v>
      </c>
      <c r="M4960" s="9">
        <v>1041.07</v>
      </c>
      <c r="N4960" s="9">
        <v>634.76</v>
      </c>
      <c r="O4960" s="9">
        <v>1</v>
      </c>
      <c r="P4960" s="9"/>
      <c r="Q4960" s="9">
        <v>438</v>
      </c>
      <c r="R4960" s="9">
        <v>6</v>
      </c>
    </row>
    <row r="4961" spans="1:18" x14ac:dyDescent="0.3">
      <c r="A4961" s="9">
        <v>1802</v>
      </c>
      <c r="B4961" s="9" t="s">
        <v>4977</v>
      </c>
      <c r="C4961" s="9">
        <v>54</v>
      </c>
      <c r="D4961" s="9" t="s">
        <v>5019</v>
      </c>
      <c r="E4961" s="9" t="s">
        <v>7448</v>
      </c>
      <c r="F4961" s="9">
        <v>1</v>
      </c>
      <c r="G4961" s="9">
        <v>10033</v>
      </c>
      <c r="H4961" s="9" t="s">
        <v>7448</v>
      </c>
      <c r="I4961" s="9" t="s">
        <v>7455</v>
      </c>
      <c r="J4961" s="9">
        <v>142</v>
      </c>
      <c r="K4961" s="9" t="s">
        <v>7500</v>
      </c>
      <c r="L4961" s="9" t="s">
        <v>7508</v>
      </c>
      <c r="M4961" s="9">
        <v>947.69</v>
      </c>
      <c r="N4961" s="9">
        <v>547.51</v>
      </c>
      <c r="O4961" s="9">
        <v>4</v>
      </c>
      <c r="P4961" s="9"/>
      <c r="Q4961" s="9">
        <v>1005</v>
      </c>
      <c r="R4961" s="9">
        <v>3</v>
      </c>
    </row>
    <row r="4962" spans="1:18" x14ac:dyDescent="0.3">
      <c r="A4962" s="9">
        <v>2011</v>
      </c>
      <c r="B4962" s="9" t="s">
        <v>4978</v>
      </c>
      <c r="C4962" s="9">
        <v>59</v>
      </c>
      <c r="D4962" s="9" t="s">
        <v>5019</v>
      </c>
      <c r="E4962" s="9" t="s">
        <v>7449</v>
      </c>
      <c r="F4962" s="9">
        <v>1</v>
      </c>
      <c r="G4962" s="9">
        <v>10295</v>
      </c>
      <c r="H4962" s="9" t="s">
        <v>7449</v>
      </c>
      <c r="I4962" s="9" t="s">
        <v>7457</v>
      </c>
      <c r="J4962" s="9">
        <v>131</v>
      </c>
      <c r="K4962" s="9" t="s">
        <v>7504</v>
      </c>
      <c r="L4962" s="9" t="s">
        <v>7510</v>
      </c>
      <c r="M4962" s="9">
        <v>946.04</v>
      </c>
      <c r="N4962" s="9">
        <v>488.18</v>
      </c>
      <c r="O4962" s="9">
        <v>4</v>
      </c>
      <c r="P4962" s="9">
        <v>0.1</v>
      </c>
      <c r="Q4962" s="9">
        <v>1348</v>
      </c>
      <c r="R4962" s="9">
        <v>5</v>
      </c>
    </row>
    <row r="4963" spans="1:18" x14ac:dyDescent="0.3">
      <c r="A4963" s="9">
        <v>1458</v>
      </c>
      <c r="B4963" s="9" t="s">
        <v>4979</v>
      </c>
      <c r="C4963" s="9">
        <v>22</v>
      </c>
      <c r="D4963" s="9" t="s">
        <v>5021</v>
      </c>
      <c r="E4963" s="9" t="s">
        <v>5227</v>
      </c>
      <c r="F4963" s="9">
        <v>1</v>
      </c>
      <c r="G4963" s="9">
        <v>12500</v>
      </c>
      <c r="H4963" s="9" t="s">
        <v>5227</v>
      </c>
      <c r="I4963" s="9" t="s">
        <v>7456</v>
      </c>
      <c r="J4963" s="9">
        <v>122</v>
      </c>
      <c r="K4963" s="9" t="s">
        <v>7465</v>
      </c>
      <c r="L4963" s="9" t="s">
        <v>7507</v>
      </c>
      <c r="M4963" s="9">
        <v>1040.32</v>
      </c>
      <c r="N4963" s="9">
        <v>610.9</v>
      </c>
      <c r="O4963" s="9">
        <v>5</v>
      </c>
      <c r="P4963" s="9"/>
      <c r="Q4963" s="9">
        <v>415</v>
      </c>
      <c r="R4963" s="9">
        <v>5</v>
      </c>
    </row>
    <row r="4964" spans="1:18" x14ac:dyDescent="0.3">
      <c r="A4964" s="9">
        <v>1916</v>
      </c>
      <c r="B4964" s="9" t="s">
        <v>4980</v>
      </c>
      <c r="C4964" s="9">
        <v>48</v>
      </c>
      <c r="D4964" s="9" t="s">
        <v>5018</v>
      </c>
      <c r="E4964" s="9" t="s">
        <v>7215</v>
      </c>
      <c r="F4964" s="9">
        <v>0</v>
      </c>
      <c r="G4964" s="9">
        <v>13779</v>
      </c>
      <c r="H4964" s="9" t="s">
        <v>7215</v>
      </c>
      <c r="I4964" s="9" t="s">
        <v>7455</v>
      </c>
      <c r="J4964" s="9">
        <v>106</v>
      </c>
      <c r="K4964" s="9" t="s">
        <v>7477</v>
      </c>
      <c r="L4964" s="9" t="s">
        <v>7509</v>
      </c>
      <c r="M4964" s="9">
        <v>607.59</v>
      </c>
      <c r="N4964" s="9">
        <v>361.54</v>
      </c>
      <c r="O4964" s="9">
        <v>5</v>
      </c>
      <c r="P4964" s="9">
        <v>0.2</v>
      </c>
      <c r="Q4964" s="9">
        <v>1265</v>
      </c>
      <c r="R4964" s="9">
        <v>6</v>
      </c>
    </row>
    <row r="4965" spans="1:18" x14ac:dyDescent="0.3">
      <c r="A4965" s="9">
        <v>1498</v>
      </c>
      <c r="B4965" s="9" t="s">
        <v>4981</v>
      </c>
      <c r="C4965" s="9">
        <v>42</v>
      </c>
      <c r="D4965" s="9" t="s">
        <v>5018</v>
      </c>
      <c r="E4965" s="9" t="s">
        <v>6541</v>
      </c>
      <c r="F4965" s="9">
        <v>0</v>
      </c>
      <c r="G4965" s="9">
        <v>13576</v>
      </c>
      <c r="H4965" s="9" t="s">
        <v>6541</v>
      </c>
      <c r="I4965" s="9" t="s">
        <v>7456</v>
      </c>
      <c r="J4965" s="9">
        <v>133</v>
      </c>
      <c r="K4965" s="9" t="s">
        <v>7498</v>
      </c>
      <c r="L4965" s="9" t="s">
        <v>7508</v>
      </c>
      <c r="M4965" s="9">
        <v>1310.1600000000001</v>
      </c>
      <c r="N4965" s="9">
        <v>753.98</v>
      </c>
      <c r="O4965" s="9">
        <v>2</v>
      </c>
      <c r="P4965" s="9"/>
      <c r="Q4965" s="9">
        <v>914</v>
      </c>
      <c r="R4965" s="9">
        <v>6</v>
      </c>
    </row>
    <row r="4966" spans="1:18" x14ac:dyDescent="0.3">
      <c r="A4966" s="9">
        <v>1949</v>
      </c>
      <c r="B4966" s="9" t="s">
        <v>4982</v>
      </c>
      <c r="C4966" s="9">
        <v>46</v>
      </c>
      <c r="D4966" s="9" t="s">
        <v>5020</v>
      </c>
      <c r="E4966" s="9" t="s">
        <v>6485</v>
      </c>
      <c r="F4966" s="9">
        <v>1</v>
      </c>
      <c r="G4966" s="9">
        <v>11429</v>
      </c>
      <c r="H4966" s="9" t="s">
        <v>6485</v>
      </c>
      <c r="I4966" s="9" t="s">
        <v>7455</v>
      </c>
      <c r="J4966" s="9">
        <v>129</v>
      </c>
      <c r="K4966" s="9" t="s">
        <v>7471</v>
      </c>
      <c r="L4966" s="9" t="s">
        <v>7507</v>
      </c>
      <c r="M4966" s="9">
        <v>285.35000000000002</v>
      </c>
      <c r="N4966" s="9">
        <v>131.69999999999999</v>
      </c>
      <c r="O4966" s="9">
        <v>2</v>
      </c>
      <c r="P4966" s="9">
        <v>0.05</v>
      </c>
      <c r="Q4966" s="9">
        <v>918</v>
      </c>
      <c r="R4966" s="9">
        <v>2</v>
      </c>
    </row>
    <row r="4967" spans="1:18" x14ac:dyDescent="0.3">
      <c r="A4967" s="9">
        <v>1507</v>
      </c>
      <c r="B4967" s="9" t="s">
        <v>4983</v>
      </c>
      <c r="C4967" s="9">
        <v>54</v>
      </c>
      <c r="D4967" s="9" t="s">
        <v>5019</v>
      </c>
      <c r="E4967" s="9" t="s">
        <v>6058</v>
      </c>
      <c r="F4967" s="9">
        <v>0</v>
      </c>
      <c r="G4967" s="9">
        <v>11150</v>
      </c>
      <c r="H4967" s="9" t="s">
        <v>6058</v>
      </c>
      <c r="I4967" s="9" t="s">
        <v>7456</v>
      </c>
      <c r="J4967" s="9">
        <v>121</v>
      </c>
      <c r="K4967" s="9" t="s">
        <v>7495</v>
      </c>
      <c r="L4967" s="9" t="s">
        <v>7509</v>
      </c>
      <c r="M4967" s="9">
        <v>1331.63</v>
      </c>
      <c r="N4967" s="9">
        <v>734.79</v>
      </c>
      <c r="O4967" s="9">
        <v>2</v>
      </c>
      <c r="P4967" s="9"/>
      <c r="Q4967" s="9">
        <v>349</v>
      </c>
      <c r="R4967" s="9">
        <v>4</v>
      </c>
    </row>
    <row r="4968" spans="1:18" x14ac:dyDescent="0.3">
      <c r="A4968" s="9">
        <v>2327</v>
      </c>
      <c r="B4968" s="9" t="s">
        <v>4984</v>
      </c>
      <c r="C4968" s="9">
        <v>57</v>
      </c>
      <c r="D4968" s="9" t="s">
        <v>5022</v>
      </c>
      <c r="E4968" s="9" t="s">
        <v>6160</v>
      </c>
      <c r="F4968" s="9">
        <v>0</v>
      </c>
      <c r="G4968" s="9">
        <v>12189</v>
      </c>
      <c r="H4968" s="9" t="s">
        <v>6160</v>
      </c>
      <c r="I4968" s="9" t="s">
        <v>7456</v>
      </c>
      <c r="J4968" s="9">
        <v>130</v>
      </c>
      <c r="K4968" s="9" t="s">
        <v>7487</v>
      </c>
      <c r="L4968" s="9" t="s">
        <v>7511</v>
      </c>
      <c r="M4968" s="9">
        <v>546.30999999999995</v>
      </c>
      <c r="N4968" s="9">
        <v>363.46</v>
      </c>
      <c r="O4968" s="9">
        <v>2</v>
      </c>
      <c r="P4968" s="9"/>
      <c r="Q4968" s="9">
        <v>365</v>
      </c>
      <c r="R4968" s="9">
        <v>7</v>
      </c>
    </row>
    <row r="4969" spans="1:18" x14ac:dyDescent="0.3">
      <c r="A4969" s="9">
        <v>1500</v>
      </c>
      <c r="B4969" s="9" t="s">
        <v>4985</v>
      </c>
      <c r="C4969" s="9">
        <v>30</v>
      </c>
      <c r="D4969" s="9" t="s">
        <v>5023</v>
      </c>
      <c r="E4969" s="9" t="s">
        <v>7450</v>
      </c>
      <c r="F4969" s="9">
        <v>0</v>
      </c>
      <c r="G4969" s="9">
        <v>11987</v>
      </c>
      <c r="H4969" s="9" t="s">
        <v>7450</v>
      </c>
      <c r="I4969" s="9" t="s">
        <v>7455</v>
      </c>
      <c r="J4969" s="9">
        <v>121</v>
      </c>
      <c r="K4969" s="9" t="s">
        <v>7495</v>
      </c>
      <c r="L4969" s="9" t="s">
        <v>7509</v>
      </c>
      <c r="M4969" s="9">
        <v>231.3</v>
      </c>
      <c r="N4969" s="9">
        <v>152.79</v>
      </c>
      <c r="O4969" s="9">
        <v>5</v>
      </c>
      <c r="P4969" s="9">
        <v>0.1</v>
      </c>
      <c r="Q4969" s="9">
        <v>570</v>
      </c>
      <c r="R4969" s="9">
        <v>3</v>
      </c>
    </row>
    <row r="4970" spans="1:18" x14ac:dyDescent="0.3">
      <c r="A4970" s="9">
        <v>1802</v>
      </c>
      <c r="B4970" s="9" t="s">
        <v>4986</v>
      </c>
      <c r="C4970" s="9">
        <v>43</v>
      </c>
      <c r="D4970" s="9" t="s">
        <v>5022</v>
      </c>
      <c r="E4970" s="9" t="s">
        <v>5849</v>
      </c>
      <c r="F4970" s="9">
        <v>1</v>
      </c>
      <c r="G4970" s="9">
        <v>10647</v>
      </c>
      <c r="H4970" s="9" t="s">
        <v>5849</v>
      </c>
      <c r="I4970" s="9" t="s">
        <v>7455</v>
      </c>
      <c r="J4970" s="9">
        <v>136</v>
      </c>
      <c r="K4970" s="9" t="s">
        <v>7503</v>
      </c>
      <c r="L4970" s="9" t="s">
        <v>7509</v>
      </c>
      <c r="M4970" s="9">
        <v>920.04</v>
      </c>
      <c r="N4970" s="9">
        <v>575.24</v>
      </c>
      <c r="O4970" s="9">
        <v>3</v>
      </c>
      <c r="P4970" s="9"/>
      <c r="Q4970" s="9">
        <v>1005</v>
      </c>
      <c r="R4970" s="9">
        <v>3</v>
      </c>
    </row>
    <row r="4971" spans="1:18" x14ac:dyDescent="0.3">
      <c r="A4971" s="9">
        <v>1597</v>
      </c>
      <c r="B4971" s="9" t="s">
        <v>4987</v>
      </c>
      <c r="C4971" s="9">
        <v>40</v>
      </c>
      <c r="D4971" s="9" t="s">
        <v>5023</v>
      </c>
      <c r="E4971" s="9" t="s">
        <v>6287</v>
      </c>
      <c r="F4971" s="9">
        <v>0</v>
      </c>
      <c r="G4971" s="9">
        <v>12175</v>
      </c>
      <c r="H4971" s="9" t="s">
        <v>6287</v>
      </c>
      <c r="I4971" s="9" t="s">
        <v>7456</v>
      </c>
      <c r="J4971" s="9">
        <v>122</v>
      </c>
      <c r="K4971" s="9" t="s">
        <v>7465</v>
      </c>
      <c r="L4971" s="9" t="s">
        <v>7508</v>
      </c>
      <c r="M4971" s="9">
        <v>595.17999999999995</v>
      </c>
      <c r="N4971" s="9">
        <v>362.56</v>
      </c>
      <c r="O4971" s="9">
        <v>5</v>
      </c>
      <c r="P4971" s="9"/>
      <c r="Q4971" s="9">
        <v>397</v>
      </c>
      <c r="R4971" s="9">
        <v>7</v>
      </c>
    </row>
    <row r="4972" spans="1:18" x14ac:dyDescent="0.3">
      <c r="A4972" s="9">
        <v>1165</v>
      </c>
      <c r="B4972" s="9" t="s">
        <v>4988</v>
      </c>
      <c r="C4972" s="9">
        <v>36</v>
      </c>
      <c r="D4972" s="9" t="s">
        <v>5021</v>
      </c>
      <c r="E4972" s="9" t="s">
        <v>7205</v>
      </c>
      <c r="F4972" s="9">
        <v>0</v>
      </c>
      <c r="G4972" s="9">
        <v>12882</v>
      </c>
      <c r="H4972" s="9" t="s">
        <v>7205</v>
      </c>
      <c r="I4972" s="9" t="s">
        <v>7455</v>
      </c>
      <c r="J4972" s="9">
        <v>146</v>
      </c>
      <c r="K4972" s="9" t="s">
        <v>7505</v>
      </c>
      <c r="L4972" s="9" t="s">
        <v>7507</v>
      </c>
      <c r="M4972" s="9">
        <v>1232.47</v>
      </c>
      <c r="N4972" s="9">
        <v>549.66</v>
      </c>
      <c r="O4972" s="9">
        <v>3</v>
      </c>
      <c r="P4972" s="9">
        <v>0.05</v>
      </c>
      <c r="Q4972" s="9">
        <v>390</v>
      </c>
      <c r="R4972" s="9">
        <v>4</v>
      </c>
    </row>
    <row r="4973" spans="1:18" x14ac:dyDescent="0.3">
      <c r="A4973" s="9">
        <v>2438</v>
      </c>
      <c r="B4973" s="9" t="s">
        <v>4989</v>
      </c>
      <c r="C4973" s="9">
        <v>37</v>
      </c>
      <c r="D4973" s="9" t="s">
        <v>5023</v>
      </c>
      <c r="E4973" s="9" t="s">
        <v>5749</v>
      </c>
      <c r="F4973" s="9">
        <v>0</v>
      </c>
      <c r="G4973" s="9">
        <v>11709</v>
      </c>
      <c r="H4973" s="9" t="s">
        <v>5749</v>
      </c>
      <c r="I4973" s="9" t="s">
        <v>7457</v>
      </c>
      <c r="J4973" s="9">
        <v>120</v>
      </c>
      <c r="K4973" s="9" t="s">
        <v>7488</v>
      </c>
      <c r="L4973" s="9" t="s">
        <v>7509</v>
      </c>
      <c r="M4973" s="9">
        <v>674.64</v>
      </c>
      <c r="N4973" s="9">
        <v>362.85</v>
      </c>
      <c r="O4973" s="9">
        <v>5</v>
      </c>
      <c r="P4973" s="9">
        <v>0.05</v>
      </c>
      <c r="Q4973" s="9">
        <v>914</v>
      </c>
      <c r="R4973" s="9">
        <v>4</v>
      </c>
    </row>
    <row r="4974" spans="1:18" x14ac:dyDescent="0.3">
      <c r="A4974" s="9">
        <v>1461</v>
      </c>
      <c r="B4974" s="9" t="s">
        <v>4990</v>
      </c>
      <c r="C4974" s="9">
        <v>42</v>
      </c>
      <c r="D4974" s="9" t="s">
        <v>5022</v>
      </c>
      <c r="E4974" s="9" t="s">
        <v>6864</v>
      </c>
      <c r="F4974" s="9">
        <v>1</v>
      </c>
      <c r="G4974" s="9">
        <v>12972</v>
      </c>
      <c r="H4974" s="9" t="s">
        <v>6864</v>
      </c>
      <c r="I4974" s="9" t="s">
        <v>7456</v>
      </c>
      <c r="J4974" s="9">
        <v>122</v>
      </c>
      <c r="K4974" s="9" t="s">
        <v>7465</v>
      </c>
      <c r="L4974" s="9" t="s">
        <v>7507</v>
      </c>
      <c r="M4974" s="9">
        <v>1019.42</v>
      </c>
      <c r="N4974" s="9">
        <v>441.7</v>
      </c>
      <c r="O4974" s="9">
        <v>5</v>
      </c>
      <c r="P4974" s="9"/>
      <c r="Q4974" s="9">
        <v>1407</v>
      </c>
      <c r="R4974" s="9">
        <v>2</v>
      </c>
    </row>
    <row r="4975" spans="1:18" x14ac:dyDescent="0.3">
      <c r="A4975" s="9">
        <v>1919</v>
      </c>
      <c r="B4975" s="9" t="s">
        <v>4991</v>
      </c>
      <c r="C4975" s="9">
        <v>30</v>
      </c>
      <c r="D4975" s="9" t="s">
        <v>5022</v>
      </c>
      <c r="E4975" s="9" t="s">
        <v>7066</v>
      </c>
      <c r="F4975" s="9">
        <v>0</v>
      </c>
      <c r="G4975" s="9">
        <v>12777</v>
      </c>
      <c r="H4975" s="9" t="s">
        <v>7066</v>
      </c>
      <c r="I4975" s="9" t="s">
        <v>7457</v>
      </c>
      <c r="J4975" s="9">
        <v>140</v>
      </c>
      <c r="K4975" s="9" t="s">
        <v>7468</v>
      </c>
      <c r="L4975" s="9" t="s">
        <v>7507</v>
      </c>
      <c r="M4975" s="9">
        <v>496.97</v>
      </c>
      <c r="N4975" s="9">
        <v>320.64</v>
      </c>
      <c r="O4975" s="9">
        <v>2</v>
      </c>
      <c r="P4975" s="9"/>
      <c r="Q4975" s="9">
        <v>404</v>
      </c>
      <c r="R4975" s="9">
        <v>3</v>
      </c>
    </row>
    <row r="4976" spans="1:18" x14ac:dyDescent="0.3">
      <c r="A4976" s="9">
        <v>1113</v>
      </c>
      <c r="B4976" s="9" t="s">
        <v>4992</v>
      </c>
      <c r="C4976" s="9">
        <v>53</v>
      </c>
      <c r="D4976" s="9" t="s">
        <v>5018</v>
      </c>
      <c r="E4976" s="9" t="s">
        <v>6119</v>
      </c>
      <c r="F4976" s="9">
        <v>0</v>
      </c>
      <c r="G4976" s="9">
        <v>13697</v>
      </c>
      <c r="H4976" s="9" t="s">
        <v>6119</v>
      </c>
      <c r="I4976" s="9" t="s">
        <v>7455</v>
      </c>
      <c r="J4976" s="9">
        <v>111</v>
      </c>
      <c r="K4976" s="9" t="s">
        <v>7476</v>
      </c>
      <c r="L4976" s="9" t="s">
        <v>7510</v>
      </c>
      <c r="M4976" s="9">
        <v>353.71</v>
      </c>
      <c r="N4976" s="9">
        <v>172.37</v>
      </c>
      <c r="O4976" s="9">
        <v>3</v>
      </c>
      <c r="P4976" s="9"/>
      <c r="Q4976" s="9">
        <v>423</v>
      </c>
      <c r="R4976" s="9">
        <v>5</v>
      </c>
    </row>
    <row r="4977" spans="1:18" x14ac:dyDescent="0.3">
      <c r="A4977" s="9">
        <v>2456</v>
      </c>
      <c r="B4977" s="9" t="s">
        <v>4993</v>
      </c>
      <c r="C4977" s="9">
        <v>59</v>
      </c>
      <c r="D4977" s="9" t="s">
        <v>5018</v>
      </c>
      <c r="E4977" s="9" t="s">
        <v>7451</v>
      </c>
      <c r="F4977" s="9">
        <v>0</v>
      </c>
      <c r="G4977" s="9">
        <v>13958</v>
      </c>
      <c r="H4977" s="9" t="s">
        <v>7451</v>
      </c>
      <c r="I4977" s="9" t="s">
        <v>7457</v>
      </c>
      <c r="J4977" s="9">
        <v>147</v>
      </c>
      <c r="K4977" s="9" t="s">
        <v>7474</v>
      </c>
      <c r="L4977" s="9" t="s">
        <v>7507</v>
      </c>
      <c r="M4977" s="9">
        <v>612.66999999999996</v>
      </c>
      <c r="N4977" s="9">
        <v>386.02</v>
      </c>
      <c r="O4977" s="9">
        <v>4</v>
      </c>
      <c r="P4977" s="9">
        <v>0.2</v>
      </c>
      <c r="Q4977" s="9">
        <v>537</v>
      </c>
      <c r="R4977" s="9">
        <v>2</v>
      </c>
    </row>
    <row r="4978" spans="1:18" x14ac:dyDescent="0.3">
      <c r="A4978" s="9">
        <v>1991</v>
      </c>
      <c r="B4978" s="9" t="s">
        <v>4994</v>
      </c>
      <c r="C4978" s="9">
        <v>27</v>
      </c>
      <c r="D4978" s="9" t="s">
        <v>5019</v>
      </c>
      <c r="E4978" s="9" t="s">
        <v>5375</v>
      </c>
      <c r="F4978" s="9">
        <v>1</v>
      </c>
      <c r="G4978" s="9">
        <v>13421</v>
      </c>
      <c r="H4978" s="9" t="s">
        <v>5375</v>
      </c>
      <c r="I4978" s="9" t="s">
        <v>7457</v>
      </c>
      <c r="J4978" s="9">
        <v>131</v>
      </c>
      <c r="K4978" s="9" t="s">
        <v>7504</v>
      </c>
      <c r="L4978" s="9" t="s">
        <v>7508</v>
      </c>
      <c r="M4978" s="9">
        <v>929.87</v>
      </c>
      <c r="N4978" s="9">
        <v>599.17999999999995</v>
      </c>
      <c r="O4978" s="9">
        <v>4</v>
      </c>
      <c r="P4978" s="9"/>
      <c r="Q4978" s="9">
        <v>1243</v>
      </c>
      <c r="R4978" s="9">
        <v>3</v>
      </c>
    </row>
    <row r="4979" spans="1:18" x14ac:dyDescent="0.3">
      <c r="A4979" s="9">
        <v>2379</v>
      </c>
      <c r="B4979" s="9" t="s">
        <v>4995</v>
      </c>
      <c r="C4979" s="9">
        <v>59</v>
      </c>
      <c r="D4979" s="9" t="s">
        <v>5022</v>
      </c>
      <c r="E4979" s="9" t="s">
        <v>5536</v>
      </c>
      <c r="F4979" s="9">
        <v>0</v>
      </c>
      <c r="G4979" s="9">
        <v>11547</v>
      </c>
      <c r="H4979" s="9" t="s">
        <v>5536</v>
      </c>
      <c r="I4979" s="9" t="s">
        <v>7456</v>
      </c>
      <c r="J4979" s="9">
        <v>140</v>
      </c>
      <c r="K4979" s="9" t="s">
        <v>7468</v>
      </c>
      <c r="L4979" s="9" t="s">
        <v>7508</v>
      </c>
      <c r="M4979" s="9">
        <v>1002.57</v>
      </c>
      <c r="N4979" s="9">
        <v>669.46</v>
      </c>
      <c r="O4979" s="9">
        <v>4</v>
      </c>
      <c r="P4979" s="9">
        <v>0.05</v>
      </c>
      <c r="Q4979" s="9">
        <v>354</v>
      </c>
      <c r="R4979" s="9">
        <v>3</v>
      </c>
    </row>
    <row r="4980" spans="1:18" x14ac:dyDescent="0.3">
      <c r="A4980" s="9">
        <v>1206</v>
      </c>
      <c r="B4980" s="9" t="s">
        <v>4996</v>
      </c>
      <c r="C4980" s="9">
        <v>27</v>
      </c>
      <c r="D4980" s="9" t="s">
        <v>5021</v>
      </c>
      <c r="E4980" s="9" t="s">
        <v>7200</v>
      </c>
      <c r="F4980" s="9">
        <v>1</v>
      </c>
      <c r="G4980" s="9">
        <v>10462</v>
      </c>
      <c r="H4980" s="9" t="s">
        <v>7200</v>
      </c>
      <c r="I4980" s="9" t="s">
        <v>7457</v>
      </c>
      <c r="J4980" s="9">
        <v>113</v>
      </c>
      <c r="K4980" s="9" t="s">
        <v>7460</v>
      </c>
      <c r="L4980" s="9" t="s">
        <v>7509</v>
      </c>
      <c r="M4980" s="9">
        <v>888.4</v>
      </c>
      <c r="N4980" s="9">
        <v>556.27</v>
      </c>
      <c r="O4980" s="9">
        <v>2</v>
      </c>
      <c r="P4980" s="9"/>
      <c r="Q4980" s="9">
        <v>966</v>
      </c>
      <c r="R4980" s="9">
        <v>2</v>
      </c>
    </row>
    <row r="4981" spans="1:18" x14ac:dyDescent="0.3">
      <c r="A4981" s="9">
        <v>2258</v>
      </c>
      <c r="B4981" s="9" t="s">
        <v>4997</v>
      </c>
      <c r="C4981" s="9">
        <v>53</v>
      </c>
      <c r="D4981" s="9" t="s">
        <v>5023</v>
      </c>
      <c r="E4981" s="9" t="s">
        <v>5322</v>
      </c>
      <c r="F4981" s="9">
        <v>1</v>
      </c>
      <c r="G4981" s="9">
        <v>13315</v>
      </c>
      <c r="H4981" s="9" t="s">
        <v>5322</v>
      </c>
      <c r="I4981" s="9" t="s">
        <v>7455</v>
      </c>
      <c r="J4981" s="9">
        <v>118</v>
      </c>
      <c r="K4981" s="9" t="s">
        <v>7501</v>
      </c>
      <c r="L4981" s="9" t="s">
        <v>7507</v>
      </c>
      <c r="M4981" s="9">
        <v>1482.68</v>
      </c>
      <c r="N4981" s="9">
        <v>844.27</v>
      </c>
      <c r="O4981" s="9">
        <v>4</v>
      </c>
      <c r="P4981" s="9"/>
      <c r="Q4981" s="9">
        <v>435</v>
      </c>
      <c r="R4981" s="9">
        <v>4</v>
      </c>
    </row>
    <row r="4982" spans="1:18" x14ac:dyDescent="0.3">
      <c r="A4982" s="9">
        <v>2465</v>
      </c>
      <c r="B4982" s="9" t="s">
        <v>4998</v>
      </c>
      <c r="C4982" s="9">
        <v>59</v>
      </c>
      <c r="D4982" s="9" t="s">
        <v>5019</v>
      </c>
      <c r="E4982" s="9" t="s">
        <v>6908</v>
      </c>
      <c r="F4982" s="9">
        <v>1</v>
      </c>
      <c r="G4982" s="9">
        <v>12611</v>
      </c>
      <c r="H4982" s="9" t="s">
        <v>6908</v>
      </c>
      <c r="I4982" s="9" t="s">
        <v>7456</v>
      </c>
      <c r="J4982" s="9">
        <v>122</v>
      </c>
      <c r="K4982" s="9" t="s">
        <v>7465</v>
      </c>
      <c r="L4982" s="9" t="s">
        <v>7508</v>
      </c>
      <c r="M4982" s="9">
        <v>1052.08</v>
      </c>
      <c r="N4982" s="9">
        <v>609.63</v>
      </c>
      <c r="O4982" s="9">
        <v>5</v>
      </c>
      <c r="P4982" s="9"/>
      <c r="Q4982" s="9">
        <v>1533</v>
      </c>
      <c r="R4982" s="9">
        <v>3</v>
      </c>
    </row>
    <row r="4983" spans="1:18" x14ac:dyDescent="0.3">
      <c r="A4983" s="9">
        <v>2378</v>
      </c>
      <c r="B4983" s="9" t="s">
        <v>4999</v>
      </c>
      <c r="C4983" s="9">
        <v>38</v>
      </c>
      <c r="D4983" s="9" t="s">
        <v>5020</v>
      </c>
      <c r="E4983" s="9" t="s">
        <v>7252</v>
      </c>
      <c r="F4983" s="9">
        <v>0</v>
      </c>
      <c r="G4983" s="9">
        <v>11209</v>
      </c>
      <c r="H4983" s="9" t="s">
        <v>7252</v>
      </c>
      <c r="I4983" s="9" t="s">
        <v>7455</v>
      </c>
      <c r="J4983" s="9">
        <v>117</v>
      </c>
      <c r="K4983" s="9" t="s">
        <v>7483</v>
      </c>
      <c r="L4983" s="9" t="s">
        <v>7508</v>
      </c>
      <c r="M4983" s="9">
        <v>1400.7</v>
      </c>
      <c r="N4983" s="9">
        <v>694.99</v>
      </c>
      <c r="O4983" s="9">
        <v>2</v>
      </c>
      <c r="P4983" s="9"/>
      <c r="Q4983" s="9">
        <v>351</v>
      </c>
      <c r="R4983" s="9">
        <v>4</v>
      </c>
    </row>
    <row r="4984" spans="1:18" x14ac:dyDescent="0.3">
      <c r="A4984" s="9">
        <v>1514</v>
      </c>
      <c r="B4984" s="9" t="s">
        <v>5000</v>
      </c>
      <c r="C4984" s="9">
        <v>27</v>
      </c>
      <c r="D4984" s="9" t="s">
        <v>5020</v>
      </c>
      <c r="E4984" s="9" t="s">
        <v>7452</v>
      </c>
      <c r="F4984" s="9">
        <v>0</v>
      </c>
      <c r="G4984" s="9">
        <v>13304</v>
      </c>
      <c r="H4984" s="9" t="s">
        <v>7452</v>
      </c>
      <c r="I4984" s="9" t="s">
        <v>7455</v>
      </c>
      <c r="J4984" s="9">
        <v>138</v>
      </c>
      <c r="K4984" s="9" t="s">
        <v>7464</v>
      </c>
      <c r="L4984" s="9" t="s">
        <v>7508</v>
      </c>
      <c r="M4984" s="9">
        <v>221</v>
      </c>
      <c r="N4984" s="9">
        <v>100.13</v>
      </c>
      <c r="O4984" s="9">
        <v>4</v>
      </c>
      <c r="P4984" s="9"/>
      <c r="Q4984" s="9">
        <v>562</v>
      </c>
      <c r="R4984" s="9">
        <v>5</v>
      </c>
    </row>
    <row r="4985" spans="1:18" x14ac:dyDescent="0.3">
      <c r="A4985" s="9">
        <v>2231</v>
      </c>
      <c r="B4985" s="9" t="s">
        <v>5001</v>
      </c>
      <c r="C4985" s="9">
        <v>31</v>
      </c>
      <c r="D4985" s="9" t="s">
        <v>5023</v>
      </c>
      <c r="E4985" s="9" t="s">
        <v>5116</v>
      </c>
      <c r="F4985" s="9">
        <v>1</v>
      </c>
      <c r="G4985" s="9">
        <v>10513</v>
      </c>
      <c r="H4985" s="9" t="s">
        <v>5116</v>
      </c>
      <c r="I4985" s="9" t="s">
        <v>7457</v>
      </c>
      <c r="J4985" s="9">
        <v>125</v>
      </c>
      <c r="K4985" s="9" t="s">
        <v>7479</v>
      </c>
      <c r="L4985" s="9" t="s">
        <v>7512</v>
      </c>
      <c r="M4985" s="9">
        <v>138.99</v>
      </c>
      <c r="N4985" s="9">
        <v>61.04</v>
      </c>
      <c r="O4985" s="9">
        <v>2</v>
      </c>
      <c r="P4985" s="9"/>
      <c r="Q4985" s="9">
        <v>1275</v>
      </c>
      <c r="R4985" s="9">
        <v>1</v>
      </c>
    </row>
    <row r="4986" spans="1:18" x14ac:dyDescent="0.3">
      <c r="A4986" s="9">
        <v>1708</v>
      </c>
      <c r="B4986" s="9" t="s">
        <v>5002</v>
      </c>
      <c r="C4986" s="9">
        <v>45</v>
      </c>
      <c r="D4986" s="9" t="s">
        <v>5023</v>
      </c>
      <c r="E4986" s="9" t="s">
        <v>5976</v>
      </c>
      <c r="F4986" s="9">
        <v>0</v>
      </c>
      <c r="G4986" s="9">
        <v>10000</v>
      </c>
      <c r="H4986" s="9" t="s">
        <v>5976</v>
      </c>
      <c r="I4986" s="9" t="s">
        <v>7455</v>
      </c>
      <c r="J4986" s="9">
        <v>132</v>
      </c>
      <c r="K4986" s="9" t="s">
        <v>7506</v>
      </c>
      <c r="L4986" s="9" t="s">
        <v>7508</v>
      </c>
      <c r="M4986" s="9">
        <v>500.94</v>
      </c>
      <c r="N4986" s="9">
        <v>227.73</v>
      </c>
      <c r="O4986" s="9">
        <v>5</v>
      </c>
      <c r="P4986" s="9"/>
      <c r="Q4986" s="9">
        <v>425</v>
      </c>
      <c r="R4986" s="9">
        <v>6</v>
      </c>
    </row>
    <row r="4987" spans="1:18" x14ac:dyDescent="0.3">
      <c r="A4987" s="9">
        <v>2148</v>
      </c>
      <c r="B4987" s="9" t="s">
        <v>5003</v>
      </c>
      <c r="C4987" s="9">
        <v>69</v>
      </c>
      <c r="D4987" s="9" t="s">
        <v>5023</v>
      </c>
      <c r="E4987" s="9" t="s">
        <v>7453</v>
      </c>
      <c r="F4987" s="9">
        <v>0</v>
      </c>
      <c r="G4987" s="9">
        <v>11262</v>
      </c>
      <c r="H4987" s="9" t="s">
        <v>7453</v>
      </c>
      <c r="I4987" s="9" t="s">
        <v>7457</v>
      </c>
      <c r="J4987" s="9">
        <v>115</v>
      </c>
      <c r="K4987" s="9" t="s">
        <v>7481</v>
      </c>
      <c r="L4987" s="9" t="s">
        <v>7507</v>
      </c>
      <c r="M4987" s="9">
        <v>248.05</v>
      </c>
      <c r="N4987" s="9">
        <v>168.72</v>
      </c>
      <c r="O4987" s="9">
        <v>2</v>
      </c>
      <c r="P4987" s="9"/>
      <c r="Q4987" s="9">
        <v>587</v>
      </c>
      <c r="R4987" s="9">
        <v>2</v>
      </c>
    </row>
    <row r="4988" spans="1:18" x14ac:dyDescent="0.3">
      <c r="A4988" s="9">
        <v>1137</v>
      </c>
      <c r="B4988" s="9" t="s">
        <v>5004</v>
      </c>
      <c r="C4988" s="9">
        <v>14</v>
      </c>
      <c r="D4988" s="9" t="s">
        <v>5018</v>
      </c>
      <c r="E4988" s="9" t="s">
        <v>7248</v>
      </c>
      <c r="F4988" s="9">
        <v>0</v>
      </c>
      <c r="G4988" s="9">
        <v>11078</v>
      </c>
      <c r="H4988" s="9" t="s">
        <v>7248</v>
      </c>
      <c r="I4988" s="9" t="s">
        <v>7456</v>
      </c>
      <c r="J4988" s="9">
        <v>113</v>
      </c>
      <c r="K4988" s="9" t="s">
        <v>7460</v>
      </c>
      <c r="L4988" s="9" t="s">
        <v>7508</v>
      </c>
      <c r="M4988" s="9">
        <v>812.51</v>
      </c>
      <c r="N4988" s="9">
        <v>365.09</v>
      </c>
      <c r="O4988" s="9">
        <v>4</v>
      </c>
      <c r="P4988" s="9"/>
      <c r="Q4988" s="9">
        <v>392</v>
      </c>
      <c r="R4988" s="9">
        <v>4</v>
      </c>
    </row>
    <row r="4989" spans="1:18" x14ac:dyDescent="0.3">
      <c r="A4989" s="9">
        <v>1338</v>
      </c>
      <c r="B4989" s="9" t="s">
        <v>5005</v>
      </c>
      <c r="C4989" s="9">
        <v>41</v>
      </c>
      <c r="D4989" s="9" t="s">
        <v>5023</v>
      </c>
      <c r="E4989" s="9" t="s">
        <v>6130</v>
      </c>
      <c r="F4989" s="9">
        <v>0</v>
      </c>
      <c r="G4989" s="9">
        <v>13566</v>
      </c>
      <c r="H4989" s="9" t="s">
        <v>6130</v>
      </c>
      <c r="I4989" s="9" t="s">
        <v>7456</v>
      </c>
      <c r="J4989" s="9">
        <v>126</v>
      </c>
      <c r="K4989" s="9" t="s">
        <v>7469</v>
      </c>
      <c r="L4989" s="9" t="s">
        <v>7508</v>
      </c>
      <c r="M4989" s="9">
        <v>802.52</v>
      </c>
      <c r="N4989" s="9">
        <v>495.25</v>
      </c>
      <c r="O4989" s="9">
        <v>2</v>
      </c>
      <c r="P4989" s="9"/>
      <c r="Q4989" s="9">
        <v>460</v>
      </c>
      <c r="R4989" s="9">
        <v>5</v>
      </c>
    </row>
    <row r="4990" spans="1:18" x14ac:dyDescent="0.3">
      <c r="A4990" s="9">
        <v>1536</v>
      </c>
      <c r="B4990" s="9" t="s">
        <v>5006</v>
      </c>
      <c r="C4990" s="9">
        <v>38</v>
      </c>
      <c r="D4990" s="9" t="s">
        <v>5020</v>
      </c>
      <c r="E4990" s="9" t="s">
        <v>6760</v>
      </c>
      <c r="F4990" s="9">
        <v>1</v>
      </c>
      <c r="G4990" s="9">
        <v>13803</v>
      </c>
      <c r="H4990" s="9" t="s">
        <v>6760</v>
      </c>
      <c r="I4990" s="9" t="s">
        <v>7457</v>
      </c>
      <c r="J4990" s="9">
        <v>111</v>
      </c>
      <c r="K4990" s="9" t="s">
        <v>7476</v>
      </c>
      <c r="L4990" s="9" t="s">
        <v>7509</v>
      </c>
      <c r="M4990" s="9">
        <v>883.82</v>
      </c>
      <c r="N4990" s="9">
        <v>402.48</v>
      </c>
      <c r="O4990" s="9">
        <v>1</v>
      </c>
      <c r="P4990" s="9">
        <v>0.05</v>
      </c>
      <c r="Q4990" s="9">
        <v>750</v>
      </c>
      <c r="R4990" s="9">
        <v>5</v>
      </c>
    </row>
    <row r="4991" spans="1:18" x14ac:dyDescent="0.3">
      <c r="A4991" s="9">
        <v>1067</v>
      </c>
      <c r="B4991" s="9" t="s">
        <v>5007</v>
      </c>
      <c r="C4991" s="9">
        <v>33</v>
      </c>
      <c r="D4991" s="9" t="s">
        <v>5023</v>
      </c>
      <c r="E4991" s="9" t="s">
        <v>5950</v>
      </c>
      <c r="F4991" s="9">
        <v>0</v>
      </c>
      <c r="G4991" s="9">
        <v>13687</v>
      </c>
      <c r="H4991" s="9" t="s">
        <v>5950</v>
      </c>
      <c r="I4991" s="9" t="s">
        <v>7456</v>
      </c>
      <c r="J4991" s="9">
        <v>113</v>
      </c>
      <c r="K4991" s="9" t="s">
        <v>7460</v>
      </c>
      <c r="L4991" s="9" t="s">
        <v>7507</v>
      </c>
      <c r="M4991" s="9">
        <v>1130.58</v>
      </c>
      <c r="N4991" s="9">
        <v>783.02</v>
      </c>
      <c r="O4991" s="9">
        <v>4</v>
      </c>
      <c r="P4991" s="9"/>
      <c r="Q4991" s="9">
        <v>687</v>
      </c>
      <c r="R4991" s="9">
        <v>3</v>
      </c>
    </row>
    <row r="4992" spans="1:18" x14ac:dyDescent="0.3">
      <c r="A4992" s="9">
        <v>1382</v>
      </c>
      <c r="B4992" s="9" t="s">
        <v>5008</v>
      </c>
      <c r="C4992" s="9">
        <v>38</v>
      </c>
      <c r="D4992" s="9" t="s">
        <v>5022</v>
      </c>
      <c r="E4992" s="9" t="s">
        <v>7208</v>
      </c>
      <c r="F4992" s="9">
        <v>0</v>
      </c>
      <c r="G4992" s="9">
        <v>13938</v>
      </c>
      <c r="H4992" s="9" t="s">
        <v>7208</v>
      </c>
      <c r="I4992" s="9" t="s">
        <v>7456</v>
      </c>
      <c r="J4992" s="9">
        <v>133</v>
      </c>
      <c r="K4992" s="9" t="s">
        <v>7498</v>
      </c>
      <c r="L4992" s="9" t="s">
        <v>7508</v>
      </c>
      <c r="M4992" s="9">
        <v>1458.43</v>
      </c>
      <c r="N4992" s="9">
        <v>743.76</v>
      </c>
      <c r="O4992" s="9">
        <v>5</v>
      </c>
      <c r="P4992" s="9"/>
      <c r="Q4992" s="9">
        <v>780</v>
      </c>
      <c r="R4992" s="9">
        <v>4</v>
      </c>
    </row>
    <row r="4993" spans="1:18" x14ac:dyDescent="0.3">
      <c r="A4993" s="9">
        <v>1018</v>
      </c>
      <c r="B4993" s="9" t="s">
        <v>5009</v>
      </c>
      <c r="C4993" s="9">
        <v>31</v>
      </c>
      <c r="D4993" s="9" t="s">
        <v>5021</v>
      </c>
      <c r="E4993" s="9" t="s">
        <v>6640</v>
      </c>
      <c r="F4993" s="9">
        <v>0</v>
      </c>
      <c r="G4993" s="9">
        <v>13489</v>
      </c>
      <c r="H4993" s="9" t="s">
        <v>6640</v>
      </c>
      <c r="I4993" s="9" t="s">
        <v>7456</v>
      </c>
      <c r="J4993" s="9">
        <v>137</v>
      </c>
      <c r="K4993" s="9" t="s">
        <v>7484</v>
      </c>
      <c r="L4993" s="9" t="s">
        <v>7507</v>
      </c>
      <c r="M4993" s="9">
        <v>1323.48</v>
      </c>
      <c r="N4993" s="9">
        <v>693.03</v>
      </c>
      <c r="O4993" s="9">
        <v>3</v>
      </c>
      <c r="P4993" s="9">
        <v>0.2</v>
      </c>
      <c r="Q4993" s="9">
        <v>355</v>
      </c>
      <c r="R4993" s="9">
        <v>8</v>
      </c>
    </row>
    <row r="4994" spans="1:18" x14ac:dyDescent="0.3">
      <c r="A4994" s="9">
        <v>1682</v>
      </c>
      <c r="B4994" s="9" t="s">
        <v>5010</v>
      </c>
      <c r="C4994" s="9">
        <v>58</v>
      </c>
      <c r="D4994" s="9" t="s">
        <v>5020</v>
      </c>
      <c r="E4994" s="9" t="s">
        <v>6676</v>
      </c>
      <c r="F4994" s="9">
        <v>0</v>
      </c>
      <c r="G4994" s="9">
        <v>11471</v>
      </c>
      <c r="H4994" s="9" t="s">
        <v>6676</v>
      </c>
      <c r="I4994" s="9" t="s">
        <v>7456</v>
      </c>
      <c r="J4994" s="9">
        <v>138</v>
      </c>
      <c r="K4994" s="9" t="s">
        <v>7464</v>
      </c>
      <c r="L4994" s="9" t="s">
        <v>7507</v>
      </c>
      <c r="M4994" s="9">
        <v>221.63</v>
      </c>
      <c r="N4994" s="9">
        <v>115.55</v>
      </c>
      <c r="O4994" s="9">
        <v>2</v>
      </c>
      <c r="P4994" s="9"/>
      <c r="Q4994" s="9">
        <v>562</v>
      </c>
      <c r="R4994" s="9">
        <v>3</v>
      </c>
    </row>
    <row r="4995" spans="1:18" x14ac:dyDescent="0.3">
      <c r="A4995" s="9">
        <v>2473</v>
      </c>
      <c r="B4995" s="9" t="s">
        <v>5011</v>
      </c>
      <c r="C4995" s="9">
        <v>60</v>
      </c>
      <c r="D4995" s="9" t="s">
        <v>5021</v>
      </c>
      <c r="E4995" s="9" t="s">
        <v>7129</v>
      </c>
      <c r="F4995" s="9">
        <v>0</v>
      </c>
      <c r="G4995" s="9">
        <v>13907</v>
      </c>
      <c r="H4995" s="9" t="s">
        <v>7129</v>
      </c>
      <c r="I4995" s="9" t="s">
        <v>7457</v>
      </c>
      <c r="J4995" s="9">
        <v>101</v>
      </c>
      <c r="K4995" s="9" t="s">
        <v>7478</v>
      </c>
      <c r="L4995" s="9" t="s">
        <v>7508</v>
      </c>
      <c r="M4995" s="9">
        <v>540.84</v>
      </c>
      <c r="N4995" s="9">
        <v>348.81</v>
      </c>
      <c r="O4995" s="9">
        <v>2</v>
      </c>
      <c r="P4995" s="9">
        <v>0.2</v>
      </c>
      <c r="Q4995" s="9">
        <v>391</v>
      </c>
      <c r="R4995" s="9">
        <v>7</v>
      </c>
    </row>
    <row r="4996" spans="1:18" x14ac:dyDescent="0.3">
      <c r="A4996" s="9">
        <v>1073</v>
      </c>
      <c r="B4996" s="9" t="s">
        <v>5012</v>
      </c>
      <c r="C4996" s="9">
        <v>41</v>
      </c>
      <c r="D4996" s="9" t="s">
        <v>5020</v>
      </c>
      <c r="E4996" s="9" t="s">
        <v>7401</v>
      </c>
      <c r="F4996" s="9">
        <v>1</v>
      </c>
      <c r="G4996" s="9">
        <v>10337</v>
      </c>
      <c r="H4996" s="9" t="s">
        <v>7401</v>
      </c>
      <c r="I4996" s="9" t="s">
        <v>7457</v>
      </c>
      <c r="J4996" s="9">
        <v>139</v>
      </c>
      <c r="K4996" s="9" t="s">
        <v>7486</v>
      </c>
      <c r="L4996" s="9" t="s">
        <v>7509</v>
      </c>
      <c r="M4996" s="9">
        <v>420.94</v>
      </c>
      <c r="N4996" s="9">
        <v>195.94</v>
      </c>
      <c r="O4996" s="9">
        <v>4</v>
      </c>
      <c r="P4996" s="9"/>
      <c r="Q4996" s="9">
        <v>792</v>
      </c>
      <c r="R4996" s="9">
        <v>2</v>
      </c>
    </row>
    <row r="4997" spans="1:18" x14ac:dyDescent="0.3">
      <c r="A4997" s="9">
        <v>1572</v>
      </c>
      <c r="B4997" s="9" t="s">
        <v>5013</v>
      </c>
      <c r="C4997" s="9">
        <v>37</v>
      </c>
      <c r="D4997" s="9" t="s">
        <v>5019</v>
      </c>
      <c r="E4997" s="9" t="s">
        <v>6387</v>
      </c>
      <c r="F4997" s="9">
        <v>1</v>
      </c>
      <c r="G4997" s="9">
        <v>12955</v>
      </c>
      <c r="H4997" s="9" t="s">
        <v>6387</v>
      </c>
      <c r="I4997" s="9" t="s">
        <v>7455</v>
      </c>
      <c r="J4997" s="9">
        <v>127</v>
      </c>
      <c r="K4997" s="9" t="s">
        <v>7489</v>
      </c>
      <c r="L4997" s="9" t="s">
        <v>7507</v>
      </c>
      <c r="M4997" s="9">
        <v>306.39</v>
      </c>
      <c r="N4997" s="9">
        <v>198.94</v>
      </c>
      <c r="O4997" s="9">
        <v>4</v>
      </c>
      <c r="P4997" s="9"/>
      <c r="Q4997" s="9">
        <v>1304</v>
      </c>
      <c r="R4997" s="9">
        <v>4</v>
      </c>
    </row>
    <row r="4998" spans="1:18" x14ac:dyDescent="0.3">
      <c r="A4998" s="9">
        <v>1938</v>
      </c>
      <c r="B4998" s="9" t="s">
        <v>5014</v>
      </c>
      <c r="C4998" s="9">
        <v>32</v>
      </c>
      <c r="D4998" s="9" t="s">
        <v>5022</v>
      </c>
      <c r="E4998" s="9" t="s">
        <v>6690</v>
      </c>
      <c r="F4998" s="9">
        <v>1</v>
      </c>
      <c r="G4998" s="9">
        <v>12865</v>
      </c>
      <c r="H4998" s="9" t="s">
        <v>6690</v>
      </c>
      <c r="I4998" s="9" t="s">
        <v>7455</v>
      </c>
      <c r="J4998" s="9">
        <v>136</v>
      </c>
      <c r="K4998" s="9" t="s">
        <v>7503</v>
      </c>
      <c r="L4998" s="9" t="s">
        <v>7510</v>
      </c>
      <c r="M4998" s="9">
        <v>839.85</v>
      </c>
      <c r="N4998" s="9">
        <v>501.49</v>
      </c>
      <c r="O4998" s="9">
        <v>1</v>
      </c>
      <c r="P4998" s="9"/>
      <c r="Q4998" s="9">
        <v>1439</v>
      </c>
      <c r="R4998" s="9">
        <v>4</v>
      </c>
    </row>
    <row r="4999" spans="1:18" x14ac:dyDescent="0.3">
      <c r="A4999" s="9">
        <v>2299</v>
      </c>
      <c r="B4999" s="9" t="s">
        <v>5015</v>
      </c>
      <c r="C4999" s="9">
        <v>41</v>
      </c>
      <c r="D4999" s="9" t="s">
        <v>5020</v>
      </c>
      <c r="E4999" s="9" t="s">
        <v>6087</v>
      </c>
      <c r="F4999" s="9">
        <v>0</v>
      </c>
      <c r="G4999" s="9">
        <v>13348</v>
      </c>
      <c r="H4999" s="9" t="s">
        <v>6087</v>
      </c>
      <c r="I4999" s="9" t="s">
        <v>7456</v>
      </c>
      <c r="J4999" s="9">
        <v>132</v>
      </c>
      <c r="K4999" s="9" t="s">
        <v>7506</v>
      </c>
      <c r="L4999" s="9" t="s">
        <v>7508</v>
      </c>
      <c r="M4999" s="9">
        <v>852.23</v>
      </c>
      <c r="N4999" s="9">
        <v>397.21</v>
      </c>
      <c r="O4999" s="9">
        <v>5</v>
      </c>
      <c r="P4999" s="9"/>
      <c r="Q4999" s="9">
        <v>343</v>
      </c>
      <c r="R4999" s="9">
        <v>4</v>
      </c>
    </row>
    <row r="5000" spans="1:18" x14ac:dyDescent="0.3">
      <c r="A5000" s="9">
        <v>2071</v>
      </c>
      <c r="B5000" s="9" t="s">
        <v>5016</v>
      </c>
      <c r="C5000" s="9">
        <v>67</v>
      </c>
      <c r="D5000" s="9" t="s">
        <v>5022</v>
      </c>
      <c r="E5000" s="9" t="s">
        <v>7454</v>
      </c>
      <c r="F5000" s="9">
        <v>0</v>
      </c>
      <c r="G5000" s="9">
        <v>13081</v>
      </c>
      <c r="H5000" s="9" t="s">
        <v>7454</v>
      </c>
      <c r="I5000" s="9" t="s">
        <v>7457</v>
      </c>
      <c r="J5000" s="9">
        <v>141</v>
      </c>
      <c r="K5000" s="9" t="s">
        <v>7490</v>
      </c>
      <c r="L5000" s="9" t="s">
        <v>7507</v>
      </c>
      <c r="M5000" s="9">
        <v>379.51</v>
      </c>
      <c r="N5000" s="9">
        <v>159.25</v>
      </c>
      <c r="O5000" s="9">
        <v>2</v>
      </c>
      <c r="P5000" s="9"/>
      <c r="Q5000" s="9">
        <v>578</v>
      </c>
      <c r="R5000" s="9">
        <v>4</v>
      </c>
    </row>
    <row r="5001" spans="1:18" x14ac:dyDescent="0.3">
      <c r="A5001" s="9">
        <v>1210</v>
      </c>
      <c r="B5001" s="9" t="s">
        <v>5017</v>
      </c>
      <c r="C5001" s="9">
        <v>38</v>
      </c>
      <c r="D5001" s="9" t="s">
        <v>5020</v>
      </c>
      <c r="E5001" s="9" t="s">
        <v>5107</v>
      </c>
      <c r="F5001" s="9">
        <v>0</v>
      </c>
      <c r="G5001" s="9">
        <v>13412</v>
      </c>
      <c r="H5001" s="9" t="s">
        <v>5107</v>
      </c>
      <c r="I5001" s="9" t="s">
        <v>7457</v>
      </c>
      <c r="J5001" s="9">
        <v>115</v>
      </c>
      <c r="K5001" s="9" t="s">
        <v>7481</v>
      </c>
      <c r="L5001" s="9" t="s">
        <v>7507</v>
      </c>
      <c r="M5001" s="9">
        <v>1082.25</v>
      </c>
      <c r="N5001" s="9">
        <v>684.52</v>
      </c>
      <c r="O5001" s="9">
        <v>2</v>
      </c>
      <c r="P5001" s="9"/>
      <c r="Q5001" s="9">
        <v>505</v>
      </c>
      <c r="R5001" s="9">
        <v>3</v>
      </c>
    </row>
  </sheetData>
  <autoFilter ref="A1:R5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01"/>
  <sheetViews>
    <sheetView workbookViewId="0">
      <pane ySplit="1" topLeftCell="A4538" activePane="bottomLeft" state="frozen"/>
      <selection pane="bottomLeft" activeCell="M4549" sqref="M4549"/>
    </sheetView>
  </sheetViews>
  <sheetFormatPr defaultRowHeight="14.4" x14ac:dyDescent="0.3"/>
  <cols>
    <col min="1" max="4" width="14.6640625" customWidth="1"/>
    <col min="5" max="5" width="22.109375" customWidth="1"/>
    <col min="6" max="7" width="14.6640625" customWidth="1"/>
    <col min="8" max="8" width="24" style="20" customWidth="1"/>
    <col min="9" max="10" width="14.6640625" customWidth="1"/>
    <col min="11" max="11" width="15.6640625" customWidth="1"/>
    <col min="12" max="16" width="14.6640625" customWidth="1"/>
    <col min="17" max="17" width="25.6640625" customWidth="1"/>
    <col min="18" max="18" width="16.6640625" customWidth="1"/>
    <col min="19" max="20" width="14.6640625" customWidth="1"/>
    <col min="21" max="21" width="18.6640625" customWidth="1"/>
  </cols>
  <sheetData>
    <row r="1" spans="1:21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7513</v>
      </c>
      <c r="T1" s="1" t="s">
        <v>7514</v>
      </c>
      <c r="U1" s="1" t="s">
        <v>7557</v>
      </c>
    </row>
    <row r="2" spans="1:21" x14ac:dyDescent="0.3">
      <c r="A2" s="9">
        <v>2126</v>
      </c>
      <c r="B2" s="9" t="str">
        <f>PROPER(TRIM('1. Raw Data'!B2))</f>
        <v>Customer_0</v>
      </c>
      <c r="C2" s="9">
        <f>IF(OR('1. Raw Data'!C2&lt;18, '1. Raw Data'!C2&gt;100), MEDIAN('1. Raw Data'!$C$2:$C$5001), '1. Raw Data'!C2)</f>
        <v>35</v>
      </c>
      <c r="D2" s="9" t="s">
        <v>5018</v>
      </c>
      <c r="E2" s="22">
        <v>44965</v>
      </c>
      <c r="F2" s="9">
        <v>0</v>
      </c>
      <c r="G2" s="9">
        <v>11420</v>
      </c>
      <c r="H2" s="15">
        <v>45140</v>
      </c>
      <c r="I2" s="9" t="s">
        <v>7455</v>
      </c>
      <c r="J2" s="9">
        <v>135</v>
      </c>
      <c r="K2" s="9" t="s">
        <v>7458</v>
      </c>
      <c r="L2" s="9" t="str">
        <f>IF(OR('1. Raw Data'!L2="Elec", '1. Raw Data'!L2="elect"), "Electronics", '1. Raw Data'!L2)</f>
        <v>Home Appliances</v>
      </c>
      <c r="M2" s="9">
        <v>712.82</v>
      </c>
      <c r="N2" s="9">
        <f>IF(ISBLANK('1. Raw Data'!N2), MEDIAN('1. Raw Data'!$N$2:$N$5001), '1. Raw Data'!N2)</f>
        <v>334.36</v>
      </c>
      <c r="O2" s="9">
        <v>1</v>
      </c>
      <c r="P2" s="9">
        <f>IF(ISBLANK('1. Raw Data'!P2), 0, '1. Raw Data'!P2)</f>
        <v>0</v>
      </c>
      <c r="Q2" s="9">
        <v>518</v>
      </c>
      <c r="R2" s="9">
        <v>4</v>
      </c>
      <c r="S2" s="9">
        <f>M2 * O2 * (1 - P2)</f>
        <v>712.82</v>
      </c>
      <c r="T2" s="9">
        <f>S2 - (N2 * O2)</f>
        <v>378.46000000000004</v>
      </c>
      <c r="U2" s="23">
        <f>T2 / S2</f>
        <v>0.53093347549170899</v>
      </c>
    </row>
    <row r="3" spans="1:21" x14ac:dyDescent="0.3">
      <c r="A3" s="9">
        <v>2459</v>
      </c>
      <c r="B3" s="9" t="str">
        <f>PROPER(TRIM('1. Raw Data'!B3))</f>
        <v>Customer_1</v>
      </c>
      <c r="C3" s="9">
        <f>IF(OR('1. Raw Data'!C3&lt;18, '1. Raw Data'!C3&gt;100), MEDIAN('1. Raw Data'!$C$2:$C$5001), '1. Raw Data'!C3)</f>
        <v>54</v>
      </c>
      <c r="D3" s="9" t="s">
        <v>5019</v>
      </c>
      <c r="E3" s="22">
        <v>44059</v>
      </c>
      <c r="F3" s="9">
        <v>0</v>
      </c>
      <c r="G3" s="9">
        <v>12597</v>
      </c>
      <c r="H3" s="15">
        <v>44059</v>
      </c>
      <c r="I3" s="9" t="s">
        <v>7456</v>
      </c>
      <c r="J3" s="9">
        <v>119</v>
      </c>
      <c r="K3" s="9" t="s">
        <v>7459</v>
      </c>
      <c r="L3" s="9" t="str">
        <f>IF(OR('1. Raw Data'!L3="Elec", '1. Raw Data'!L3="elect"), "Electronics", '1. Raw Data'!L3)</f>
        <v>Home Appliances</v>
      </c>
      <c r="M3" s="9">
        <v>148.6</v>
      </c>
      <c r="N3" s="9">
        <f>IF(ISBLANK('1. Raw Data'!N3), MEDIAN('1. Raw Data'!$N$2:$N$5001), '1. Raw Data'!N3)</f>
        <v>76.56</v>
      </c>
      <c r="O3" s="9">
        <v>2</v>
      </c>
      <c r="P3" s="9">
        <f>IF(ISBLANK('1. Raw Data'!P3), 0, '1. Raw Data'!P3)</f>
        <v>0.05</v>
      </c>
      <c r="Q3" s="9">
        <v>661</v>
      </c>
      <c r="R3" s="9">
        <v>6</v>
      </c>
      <c r="S3" s="9">
        <f t="shared" ref="S3:S66" si="0">M3 * O3 * (1 - P3)</f>
        <v>282.33999999999997</v>
      </c>
      <c r="T3" s="9">
        <f t="shared" ref="T3:T66" si="1">S3 - (N3 * O3)</f>
        <v>129.21999999999997</v>
      </c>
      <c r="U3" s="23">
        <f t="shared" ref="U3:U66" si="2">T3 / S3</f>
        <v>0.45767514344407445</v>
      </c>
    </row>
    <row r="4" spans="1:21" x14ac:dyDescent="0.3">
      <c r="A4" s="9">
        <v>1860</v>
      </c>
      <c r="B4" s="9" t="str">
        <f>PROPER(TRIM('1. Raw Data'!B4))</f>
        <v>Customer_2</v>
      </c>
      <c r="C4" s="9">
        <f>IF(OR('1. Raw Data'!C4&lt;18, '1. Raw Data'!C4&gt;100), MEDIAN('1. Raw Data'!$C$2:$C$5001), '1. Raw Data'!C4)</f>
        <v>60</v>
      </c>
      <c r="D4" s="9" t="s">
        <v>5018</v>
      </c>
      <c r="E4" s="22">
        <v>43882</v>
      </c>
      <c r="F4" s="9">
        <v>1</v>
      </c>
      <c r="G4" s="9">
        <v>10496</v>
      </c>
      <c r="H4" s="15">
        <v>43882</v>
      </c>
      <c r="I4" s="9" t="s">
        <v>7455</v>
      </c>
      <c r="J4" s="9">
        <v>113</v>
      </c>
      <c r="K4" s="9" t="s">
        <v>7460</v>
      </c>
      <c r="L4" s="9" t="str">
        <f>IF(OR('1. Raw Data'!L4="Elec", '1. Raw Data'!L4="elect"), "Electronics", '1. Raw Data'!L4)</f>
        <v>Clothing</v>
      </c>
      <c r="M4" s="9">
        <v>1039.74</v>
      </c>
      <c r="N4" s="9">
        <f>IF(ISBLANK('1. Raw Data'!N4), MEDIAN('1. Raw Data'!$N$2:$N$5001), '1. Raw Data'!N4)</f>
        <v>640.86</v>
      </c>
      <c r="O4" s="9">
        <v>1</v>
      </c>
      <c r="P4" s="9">
        <f>IF(ISBLANK('1. Raw Data'!P4), 0, '1. Raw Data'!P4)</f>
        <v>0.05</v>
      </c>
      <c r="Q4" s="9">
        <v>1094</v>
      </c>
      <c r="R4" s="9">
        <v>3</v>
      </c>
      <c r="S4" s="9">
        <f t="shared" si="0"/>
        <v>987.75299999999993</v>
      </c>
      <c r="T4" s="9">
        <f t="shared" si="1"/>
        <v>346.89299999999992</v>
      </c>
      <c r="U4" s="23">
        <f t="shared" si="2"/>
        <v>0.35119407382209916</v>
      </c>
    </row>
    <row r="5" spans="1:21" x14ac:dyDescent="0.3">
      <c r="A5" s="9">
        <v>2294</v>
      </c>
      <c r="B5" s="9" t="str">
        <f>PROPER(TRIM('1. Raw Data'!B5))</f>
        <v>Customer_3</v>
      </c>
      <c r="C5" s="9">
        <f>IF(OR('1. Raw Data'!C5&lt;18, '1. Raw Data'!C5&gt;100), MEDIAN('1. Raw Data'!$C$2:$C$5001), '1. Raw Data'!C5)</f>
        <v>40</v>
      </c>
      <c r="D5" s="9" t="s">
        <v>5019</v>
      </c>
      <c r="E5" s="22">
        <v>44394</v>
      </c>
      <c r="F5" s="9">
        <v>0</v>
      </c>
      <c r="G5" s="9">
        <v>12220</v>
      </c>
      <c r="H5" s="15">
        <v>44394</v>
      </c>
      <c r="I5" s="9" t="s">
        <v>7455</v>
      </c>
      <c r="J5" s="9">
        <v>105</v>
      </c>
      <c r="K5" s="9" t="s">
        <v>7461</v>
      </c>
      <c r="L5" s="9" t="str">
        <f>IF(OR('1. Raw Data'!L5="Elec", '1. Raw Data'!L5="elect"), "Electronics", '1. Raw Data'!L5)</f>
        <v>Electronics</v>
      </c>
      <c r="M5" s="9">
        <v>117.63</v>
      </c>
      <c r="N5" s="9">
        <f>IF(ISBLANK('1. Raw Data'!N5), MEDIAN('1. Raw Data'!$N$2:$N$5001), '1. Raw Data'!N5)</f>
        <v>57.56</v>
      </c>
      <c r="O5" s="9">
        <v>3</v>
      </c>
      <c r="P5" s="9">
        <f>IF(ISBLANK('1. Raw Data'!P5), 0, '1. Raw Data'!P5)</f>
        <v>0</v>
      </c>
      <c r="Q5" s="9">
        <v>673</v>
      </c>
      <c r="R5" s="9">
        <v>5</v>
      </c>
      <c r="S5" s="9">
        <f t="shared" si="0"/>
        <v>352.89</v>
      </c>
      <c r="T5" s="9">
        <f t="shared" si="1"/>
        <v>180.20999999999998</v>
      </c>
      <c r="U5" s="23">
        <f t="shared" si="2"/>
        <v>0.5106690470118167</v>
      </c>
    </row>
    <row r="6" spans="1:21" x14ac:dyDescent="0.3">
      <c r="A6" s="9">
        <v>2130</v>
      </c>
      <c r="B6" s="9" t="str">
        <f>PROPER(TRIM('1. Raw Data'!B6))</f>
        <v>Customer_4</v>
      </c>
      <c r="C6" s="9">
        <f>IF(OR('1. Raw Data'!C6&lt;18, '1. Raw Data'!C6&gt;100), MEDIAN('1. Raw Data'!$C$2:$C$5001), '1. Raw Data'!C6)</f>
        <v>32</v>
      </c>
      <c r="D6" s="9" t="s">
        <v>5020</v>
      </c>
      <c r="E6" s="22">
        <v>44332</v>
      </c>
      <c r="F6" s="9">
        <v>0</v>
      </c>
      <c r="G6" s="9">
        <v>10104</v>
      </c>
      <c r="H6" s="15">
        <v>44332</v>
      </c>
      <c r="I6" s="9" t="s">
        <v>7456</v>
      </c>
      <c r="J6" s="9">
        <v>144</v>
      </c>
      <c r="K6" s="9" t="s">
        <v>7462</v>
      </c>
      <c r="L6" s="9" t="str">
        <f>IF(OR('1. Raw Data'!L6="Elec", '1. Raw Data'!L6="elect"), "Electronics", '1. Raw Data'!L6)</f>
        <v>Electronics</v>
      </c>
      <c r="M6" s="9">
        <v>413.23</v>
      </c>
      <c r="N6" s="9">
        <f>IF(ISBLANK('1. Raw Data'!N6), MEDIAN('1. Raw Data'!$N$2:$N$5001), '1. Raw Data'!N6)</f>
        <v>274.33999999999997</v>
      </c>
      <c r="O6" s="9">
        <v>5</v>
      </c>
      <c r="P6" s="9">
        <f>IF(ISBLANK('1. Raw Data'!P6), 0, '1. Raw Data'!P6)</f>
        <v>0</v>
      </c>
      <c r="Q6" s="9">
        <v>349</v>
      </c>
      <c r="R6" s="9">
        <v>4</v>
      </c>
      <c r="S6" s="9">
        <f t="shared" si="0"/>
        <v>2066.15</v>
      </c>
      <c r="T6" s="9">
        <f t="shared" si="1"/>
        <v>694.45000000000027</v>
      </c>
      <c r="U6" s="23">
        <f t="shared" si="2"/>
        <v>0.33610822060353812</v>
      </c>
    </row>
    <row r="7" spans="1:21" x14ac:dyDescent="0.3">
      <c r="A7" s="9">
        <v>2095</v>
      </c>
      <c r="B7" s="9" t="str">
        <f>PROPER(TRIM('1. Raw Data'!B7))</f>
        <v>Customer_5</v>
      </c>
      <c r="C7" s="9">
        <f>IF(OR('1. Raw Data'!C7&lt;18, '1. Raw Data'!C7&gt;100), MEDIAN('1. Raw Data'!$C$2:$C$5001), '1. Raw Data'!C7)</f>
        <v>73</v>
      </c>
      <c r="D7" s="9" t="s">
        <v>5021</v>
      </c>
      <c r="E7" s="22">
        <v>44288</v>
      </c>
      <c r="F7" s="9">
        <v>0</v>
      </c>
      <c r="G7" s="9">
        <v>13623</v>
      </c>
      <c r="H7" s="15">
        <v>44231</v>
      </c>
      <c r="I7" s="9" t="s">
        <v>7456</v>
      </c>
      <c r="J7" s="9">
        <v>114</v>
      </c>
      <c r="K7" s="9" t="s">
        <v>7463</v>
      </c>
      <c r="L7" s="9" t="str">
        <f>IF(OR('1. Raw Data'!L7="Elec", '1. Raw Data'!L7="elect"), "Electronics", '1. Raw Data'!L7)</f>
        <v>Sports</v>
      </c>
      <c r="M7" s="9">
        <v>562.91999999999996</v>
      </c>
      <c r="N7" s="9">
        <f>IF(ISBLANK('1. Raw Data'!N7), MEDIAN('1. Raw Data'!$N$2:$N$5001), '1. Raw Data'!N7)</f>
        <v>253.15</v>
      </c>
      <c r="O7" s="9">
        <v>2</v>
      </c>
      <c r="P7" s="9">
        <f>IF(ISBLANK('1. Raw Data'!P7), 0, '1. Raw Data'!P7)</f>
        <v>0</v>
      </c>
      <c r="Q7" s="9">
        <v>598</v>
      </c>
      <c r="R7" s="9">
        <v>3</v>
      </c>
      <c r="S7" s="9">
        <f t="shared" si="0"/>
        <v>1125.8399999999999</v>
      </c>
      <c r="T7" s="9">
        <f t="shared" si="1"/>
        <v>619.54</v>
      </c>
      <c r="U7" s="23">
        <f t="shared" si="2"/>
        <v>0.55029133802316499</v>
      </c>
    </row>
    <row r="8" spans="1:21" x14ac:dyDescent="0.3">
      <c r="A8" s="9">
        <v>2044</v>
      </c>
      <c r="B8" s="9" t="str">
        <f>PROPER(TRIM('1. Raw Data'!B8))</f>
        <v>Customer_6</v>
      </c>
      <c r="C8" s="9">
        <f>IF(OR('1. Raw Data'!C8&lt;18, '1. Raw Data'!C8&gt;100), MEDIAN('1. Raw Data'!$C$2:$C$5001), '1. Raw Data'!C8)</f>
        <v>35</v>
      </c>
      <c r="D8" s="9" t="s">
        <v>5018</v>
      </c>
      <c r="E8" s="22">
        <v>44116</v>
      </c>
      <c r="F8" s="9">
        <v>1</v>
      </c>
      <c r="G8" s="9">
        <v>10478</v>
      </c>
      <c r="H8" s="15">
        <v>44175</v>
      </c>
      <c r="I8" s="9" t="s">
        <v>7455</v>
      </c>
      <c r="J8" s="9">
        <v>138</v>
      </c>
      <c r="K8" s="9" t="s">
        <v>7464</v>
      </c>
      <c r="L8" s="9" t="str">
        <f>IF(OR('1. Raw Data'!L8="Elec", '1. Raw Data'!L8="elect"), "Electronics", '1. Raw Data'!L8)</f>
        <v>Clothing</v>
      </c>
      <c r="M8" s="9">
        <v>1122.25</v>
      </c>
      <c r="N8" s="9">
        <f>IF(ISBLANK('1. Raw Data'!N8), MEDIAN('1. Raw Data'!$N$2:$N$5001), '1. Raw Data'!N8)</f>
        <v>537.95000000000005</v>
      </c>
      <c r="O8" s="9">
        <v>1</v>
      </c>
      <c r="P8" s="9">
        <f>IF(ISBLANK('1. Raw Data'!P8), 0, '1. Raw Data'!P8)</f>
        <v>0</v>
      </c>
      <c r="Q8" s="9">
        <v>1542</v>
      </c>
      <c r="R8" s="9">
        <v>1</v>
      </c>
      <c r="S8" s="9">
        <f t="shared" si="0"/>
        <v>1122.25</v>
      </c>
      <c r="T8" s="9">
        <f t="shared" si="1"/>
        <v>584.29999999999995</v>
      </c>
      <c r="U8" s="23">
        <f t="shared" si="2"/>
        <v>0.52065047894854088</v>
      </c>
    </row>
    <row r="9" spans="1:21" x14ac:dyDescent="0.3">
      <c r="A9" s="9">
        <v>1121</v>
      </c>
      <c r="B9" s="9" t="str">
        <f>PROPER(TRIM('1. Raw Data'!B9))</f>
        <v>Customer_7</v>
      </c>
      <c r="C9" s="9">
        <f>IF(OR('1. Raw Data'!C9&lt;18, '1. Raw Data'!C9&gt;100), MEDIAN('1. Raw Data'!$C$2:$C$5001), '1. Raw Data'!C9)</f>
        <v>40</v>
      </c>
      <c r="D9" s="9" t="s">
        <v>5019</v>
      </c>
      <c r="E9" s="22">
        <v>44040</v>
      </c>
      <c r="F9" s="9">
        <v>0</v>
      </c>
      <c r="G9" s="9">
        <v>11422</v>
      </c>
      <c r="H9" s="15">
        <v>44040</v>
      </c>
      <c r="I9" s="9" t="s">
        <v>7456</v>
      </c>
      <c r="J9" s="9">
        <v>122</v>
      </c>
      <c r="K9" s="9" t="s">
        <v>7465</v>
      </c>
      <c r="L9" s="9" t="str">
        <f>IF(OR('1. Raw Data'!L9="Elec", '1. Raw Data'!L9="elect"), "Electronics", '1. Raw Data'!L9)</f>
        <v>Clothing</v>
      </c>
      <c r="M9" s="9">
        <v>766.64</v>
      </c>
      <c r="N9" s="9">
        <f>IF(ISBLANK('1. Raw Data'!N9), MEDIAN('1. Raw Data'!$N$2:$N$5001), '1. Raw Data'!N9)</f>
        <v>339.98</v>
      </c>
      <c r="O9" s="9">
        <v>4</v>
      </c>
      <c r="P9" s="9">
        <f>IF(ISBLANK('1. Raw Data'!P9), 0, '1. Raw Data'!P9)</f>
        <v>0</v>
      </c>
      <c r="Q9" s="9">
        <v>448</v>
      </c>
      <c r="R9" s="9">
        <v>5</v>
      </c>
      <c r="S9" s="9">
        <f t="shared" si="0"/>
        <v>3066.56</v>
      </c>
      <c r="T9" s="9">
        <f t="shared" si="1"/>
        <v>1706.6399999999999</v>
      </c>
      <c r="U9" s="23">
        <f t="shared" si="2"/>
        <v>0.55653240112699565</v>
      </c>
    </row>
    <row r="10" spans="1:21" x14ac:dyDescent="0.3">
      <c r="A10" s="9">
        <v>1466</v>
      </c>
      <c r="B10" s="9" t="str">
        <f>PROPER(TRIM('1. Raw Data'!B10))</f>
        <v>Customer_8</v>
      </c>
      <c r="C10" s="9">
        <f>IF(OR('1. Raw Data'!C10&lt;18, '1. Raw Data'!C10&gt;100), MEDIAN('1. Raw Data'!$C$2:$C$5001), '1. Raw Data'!C10)</f>
        <v>38</v>
      </c>
      <c r="D10" s="9" t="s">
        <v>5022</v>
      </c>
      <c r="E10" s="22">
        <v>45216</v>
      </c>
      <c r="F10" s="9">
        <v>0</v>
      </c>
      <c r="G10" s="9">
        <v>12481</v>
      </c>
      <c r="H10" s="15">
        <v>45216</v>
      </c>
      <c r="I10" s="9" t="s">
        <v>7456</v>
      </c>
      <c r="J10" s="9">
        <v>109</v>
      </c>
      <c r="K10" s="9" t="s">
        <v>7466</v>
      </c>
      <c r="L10" s="9" t="str">
        <f>IF(OR('1. Raw Data'!L10="Elec", '1. Raw Data'!L10="elect"), "Electronics", '1. Raw Data'!L10)</f>
        <v>Home Appliances</v>
      </c>
      <c r="M10" s="9">
        <v>91.54</v>
      </c>
      <c r="N10" s="9">
        <f>IF(ISBLANK('1. Raw Data'!N10), MEDIAN('1. Raw Data'!$N$2:$N$5001), '1. Raw Data'!N10)</f>
        <v>39.479999999999997</v>
      </c>
      <c r="O10" s="9">
        <v>1</v>
      </c>
      <c r="P10" s="9">
        <f>IF(ISBLANK('1. Raw Data'!P10), 0, '1. Raw Data'!P10)</f>
        <v>0.1</v>
      </c>
      <c r="Q10" s="9">
        <v>442</v>
      </c>
      <c r="R10" s="9">
        <v>4</v>
      </c>
      <c r="S10" s="9">
        <f t="shared" si="0"/>
        <v>82.38600000000001</v>
      </c>
      <c r="T10" s="9">
        <f t="shared" si="1"/>
        <v>42.906000000000013</v>
      </c>
      <c r="U10" s="23">
        <f t="shared" si="2"/>
        <v>0.52079236763527792</v>
      </c>
    </row>
    <row r="11" spans="1:21" x14ac:dyDescent="0.3">
      <c r="A11" s="9">
        <v>2238</v>
      </c>
      <c r="B11" s="9" t="str">
        <f>PROPER(TRIM('1. Raw Data'!B11))</f>
        <v>Customer_9</v>
      </c>
      <c r="C11" s="9">
        <f>IF(OR('1. Raw Data'!C11&lt;18, '1. Raw Data'!C11&gt;100), MEDIAN('1. Raw Data'!$C$2:$C$5001), '1. Raw Data'!C11)</f>
        <v>56</v>
      </c>
      <c r="D11" s="9" t="s">
        <v>5019</v>
      </c>
      <c r="E11" s="22">
        <v>44947</v>
      </c>
      <c r="F11" s="9">
        <v>0</v>
      </c>
      <c r="G11" s="9">
        <v>12689</v>
      </c>
      <c r="H11" s="15">
        <v>44947</v>
      </c>
      <c r="I11" s="9" t="s">
        <v>7455</v>
      </c>
      <c r="J11" s="9">
        <v>149</v>
      </c>
      <c r="K11" s="9" t="s">
        <v>7467</v>
      </c>
      <c r="L11" s="9" t="str">
        <f>IF(OR('1. Raw Data'!L11="Elec", '1. Raw Data'!L11="elect"), "Electronics", '1. Raw Data'!L11)</f>
        <v>Sports</v>
      </c>
      <c r="M11" s="9">
        <v>944.43</v>
      </c>
      <c r="N11" s="9">
        <f>IF(ISBLANK('1. Raw Data'!N11), MEDIAN('1. Raw Data'!$N$2:$N$5001), '1. Raw Data'!N11)</f>
        <v>462.86</v>
      </c>
      <c r="O11" s="9">
        <v>2</v>
      </c>
      <c r="P11" s="9">
        <f>IF(ISBLANK('1. Raw Data'!P11), 0, '1. Raw Data'!P11)</f>
        <v>0</v>
      </c>
      <c r="Q11" s="9">
        <v>356</v>
      </c>
      <c r="R11" s="9">
        <v>3</v>
      </c>
      <c r="S11" s="9">
        <f t="shared" si="0"/>
        <v>1888.86</v>
      </c>
      <c r="T11" s="9">
        <f t="shared" si="1"/>
        <v>963.13999999999987</v>
      </c>
      <c r="U11" s="23">
        <f t="shared" si="2"/>
        <v>0.50990544561269757</v>
      </c>
    </row>
    <row r="12" spans="1:21" x14ac:dyDescent="0.3">
      <c r="A12" s="9">
        <v>1330</v>
      </c>
      <c r="B12" s="9" t="str">
        <f>PROPER(TRIM('1. Raw Data'!B12))</f>
        <v>Customer_10</v>
      </c>
      <c r="C12" s="9">
        <f>IF(OR('1. Raw Data'!C12&lt;18, '1. Raw Data'!C12&gt;100), MEDIAN('1. Raw Data'!$C$2:$C$5001), '1. Raw Data'!C12)</f>
        <v>40</v>
      </c>
      <c r="D12" s="9" t="s">
        <v>5022</v>
      </c>
      <c r="E12" s="22">
        <v>44009</v>
      </c>
      <c r="F12" s="9">
        <v>0</v>
      </c>
      <c r="G12" s="9">
        <v>10692</v>
      </c>
      <c r="H12" s="15">
        <v>44009</v>
      </c>
      <c r="I12" s="9" t="s">
        <v>7457</v>
      </c>
      <c r="J12" s="9">
        <v>140</v>
      </c>
      <c r="K12" s="9" t="s">
        <v>7468</v>
      </c>
      <c r="L12" s="9" t="str">
        <f>IF(OR('1. Raw Data'!L12="Elec", '1. Raw Data'!L12="elect"), "Electronics", '1. Raw Data'!L12)</f>
        <v>Electronics</v>
      </c>
      <c r="M12" s="9">
        <v>646.58000000000004</v>
      </c>
      <c r="N12" s="9">
        <f>IF(ISBLANK('1. Raw Data'!N12), MEDIAN('1. Raw Data'!$N$2:$N$5001), '1. Raw Data'!N12)</f>
        <v>452.45</v>
      </c>
      <c r="O12" s="9">
        <v>3</v>
      </c>
      <c r="P12" s="9">
        <f>IF(ISBLANK('1. Raw Data'!P12), 0, '1. Raw Data'!P12)</f>
        <v>0</v>
      </c>
      <c r="Q12" s="9">
        <v>463</v>
      </c>
      <c r="R12" s="9">
        <v>6</v>
      </c>
      <c r="S12" s="9">
        <f t="shared" si="0"/>
        <v>1939.7400000000002</v>
      </c>
      <c r="T12" s="9">
        <f t="shared" si="1"/>
        <v>582.39000000000033</v>
      </c>
      <c r="U12" s="23">
        <f t="shared" si="2"/>
        <v>0.30024126944848289</v>
      </c>
    </row>
    <row r="13" spans="1:21" x14ac:dyDescent="0.3">
      <c r="A13" s="9">
        <v>2482</v>
      </c>
      <c r="B13" s="9" t="str">
        <f>PROPER(TRIM('1. Raw Data'!B13))</f>
        <v>Customer_11</v>
      </c>
      <c r="C13" s="9">
        <f>IF(OR('1. Raw Data'!C13&lt;18, '1. Raw Data'!C13&gt;100), MEDIAN('1. Raw Data'!$C$2:$C$5001), '1. Raw Data'!C13)</f>
        <v>50</v>
      </c>
      <c r="D13" s="9" t="s">
        <v>5018</v>
      </c>
      <c r="E13" s="22">
        <v>45040</v>
      </c>
      <c r="F13" s="9">
        <v>0</v>
      </c>
      <c r="G13" s="9">
        <v>13038</v>
      </c>
      <c r="H13" s="15">
        <v>45040</v>
      </c>
      <c r="I13" s="9" t="s">
        <v>7457</v>
      </c>
      <c r="J13" s="9">
        <v>126</v>
      </c>
      <c r="K13" s="9" t="s">
        <v>7469</v>
      </c>
      <c r="L13" s="9" t="str">
        <f>IF(OR('1. Raw Data'!L13="Elec", '1. Raw Data'!L13="elect"), "Electronics", '1. Raw Data'!L13)</f>
        <v>Clothing</v>
      </c>
      <c r="M13" s="9">
        <v>1386.66</v>
      </c>
      <c r="N13" s="9">
        <f>IF(ISBLANK('1. Raw Data'!N13), MEDIAN('1. Raw Data'!$N$2:$N$5001), '1. Raw Data'!N13)</f>
        <v>593.9</v>
      </c>
      <c r="O13" s="9">
        <v>5</v>
      </c>
      <c r="P13" s="9">
        <f>IF(ISBLANK('1. Raw Data'!P13), 0, '1. Raw Data'!P13)</f>
        <v>0.2</v>
      </c>
      <c r="Q13" s="9">
        <v>618</v>
      </c>
      <c r="R13" s="9">
        <v>5</v>
      </c>
      <c r="S13" s="9">
        <f t="shared" si="0"/>
        <v>5546.64</v>
      </c>
      <c r="T13" s="9">
        <f t="shared" si="1"/>
        <v>2577.1400000000003</v>
      </c>
      <c r="U13" s="23">
        <f t="shared" si="2"/>
        <v>0.4646308395713441</v>
      </c>
    </row>
    <row r="14" spans="1:21" x14ac:dyDescent="0.3">
      <c r="A14" s="9">
        <v>1087</v>
      </c>
      <c r="B14" s="9" t="str">
        <f>PROPER(TRIM('1. Raw Data'!B14))</f>
        <v>Customer_12</v>
      </c>
      <c r="C14" s="9">
        <f>IF(OR('1. Raw Data'!C14&lt;18, '1. Raw Data'!C14&gt;100), MEDIAN('1. Raw Data'!$C$2:$C$5001), '1. Raw Data'!C14)</f>
        <v>54</v>
      </c>
      <c r="D14" s="9" t="s">
        <v>5023</v>
      </c>
      <c r="E14" s="22">
        <v>44695</v>
      </c>
      <c r="F14" s="9">
        <v>0</v>
      </c>
      <c r="G14" s="9">
        <v>12969</v>
      </c>
      <c r="H14" s="15">
        <v>44695</v>
      </c>
      <c r="I14" s="9" t="s">
        <v>7456</v>
      </c>
      <c r="J14" s="9">
        <v>145</v>
      </c>
      <c r="K14" s="9" t="s">
        <v>7470</v>
      </c>
      <c r="L14" s="9" t="str">
        <f>IF(OR('1. Raw Data'!L14="Elec", '1. Raw Data'!L14="elect"), "Electronics", '1. Raw Data'!L14)</f>
        <v>Home Appliances</v>
      </c>
      <c r="M14" s="9">
        <v>774.37</v>
      </c>
      <c r="N14" s="9">
        <f>IF(ISBLANK('1. Raw Data'!N14), MEDIAN('1. Raw Data'!$N$2:$N$5001), '1. Raw Data'!N14)</f>
        <v>359.23</v>
      </c>
      <c r="O14" s="9">
        <v>4</v>
      </c>
      <c r="P14" s="9">
        <f>IF(ISBLANK('1. Raw Data'!P14), 0, '1. Raw Data'!P14)</f>
        <v>0</v>
      </c>
      <c r="Q14" s="9">
        <v>460</v>
      </c>
      <c r="R14" s="9">
        <v>3</v>
      </c>
      <c r="S14" s="9">
        <f t="shared" si="0"/>
        <v>3097.48</v>
      </c>
      <c r="T14" s="9">
        <f t="shared" si="1"/>
        <v>1660.56</v>
      </c>
      <c r="U14" s="23">
        <f t="shared" si="2"/>
        <v>0.53610031380347889</v>
      </c>
    </row>
    <row r="15" spans="1:21" x14ac:dyDescent="0.3">
      <c r="A15" s="9">
        <v>2396</v>
      </c>
      <c r="B15" s="9" t="str">
        <f>PROPER(TRIM('1. Raw Data'!B15))</f>
        <v>Customer_13</v>
      </c>
      <c r="C15" s="9">
        <f>IF(OR('1. Raw Data'!C15&lt;18, '1. Raw Data'!C15&gt;100), MEDIAN('1. Raw Data'!$C$2:$C$5001), '1. Raw Data'!C15)</f>
        <v>34</v>
      </c>
      <c r="D15" s="9" t="s">
        <v>5022</v>
      </c>
      <c r="E15" s="22">
        <v>43896</v>
      </c>
      <c r="F15" s="9">
        <v>1</v>
      </c>
      <c r="G15" s="9">
        <v>10193</v>
      </c>
      <c r="H15" s="15">
        <v>43985</v>
      </c>
      <c r="I15" s="9" t="s">
        <v>7455</v>
      </c>
      <c r="J15" s="9">
        <v>105</v>
      </c>
      <c r="K15" s="9" t="s">
        <v>7461</v>
      </c>
      <c r="L15" s="9" t="str">
        <f>IF(OR('1. Raw Data'!L15="Elec", '1. Raw Data'!L15="elect"), "Electronics", '1. Raw Data'!L15)</f>
        <v>Electronics</v>
      </c>
      <c r="M15" s="9">
        <v>1078.01</v>
      </c>
      <c r="N15" s="9">
        <f>IF(ISBLANK('1. Raw Data'!N15), MEDIAN('1. Raw Data'!$N$2:$N$5001), '1. Raw Data'!N15)</f>
        <v>519.04999999999995</v>
      </c>
      <c r="O15" s="9">
        <v>1</v>
      </c>
      <c r="P15" s="9">
        <f>IF(ISBLANK('1. Raw Data'!P15), 0, '1. Raw Data'!P15)</f>
        <v>0</v>
      </c>
      <c r="Q15" s="9">
        <v>445</v>
      </c>
      <c r="R15" s="9">
        <v>3</v>
      </c>
      <c r="S15" s="9">
        <f t="shared" si="0"/>
        <v>1078.01</v>
      </c>
      <c r="T15" s="9">
        <f t="shared" si="1"/>
        <v>558.96</v>
      </c>
      <c r="U15" s="23">
        <f t="shared" si="2"/>
        <v>0.51851096000964747</v>
      </c>
    </row>
    <row r="16" spans="1:21" x14ac:dyDescent="0.3">
      <c r="A16" s="9">
        <v>2123</v>
      </c>
      <c r="B16" s="9" t="str">
        <f>PROPER(TRIM('1. Raw Data'!B16))</f>
        <v>Customer_14</v>
      </c>
      <c r="C16" s="9">
        <f>IF(OR('1. Raw Data'!C16&lt;18, '1. Raw Data'!C16&gt;100), MEDIAN('1. Raw Data'!$C$2:$C$5001), '1. Raw Data'!C16)</f>
        <v>32</v>
      </c>
      <c r="D16" s="9" t="s">
        <v>5019</v>
      </c>
      <c r="E16" s="22">
        <v>43864</v>
      </c>
      <c r="F16" s="9">
        <v>1</v>
      </c>
      <c r="G16" s="9">
        <v>12890</v>
      </c>
      <c r="H16" s="15">
        <v>43892</v>
      </c>
      <c r="I16" s="9" t="s">
        <v>7456</v>
      </c>
      <c r="J16" s="9">
        <v>129</v>
      </c>
      <c r="K16" s="9" t="s">
        <v>7471</v>
      </c>
      <c r="L16" s="9" t="str">
        <f>IF(OR('1. Raw Data'!L16="Elec", '1. Raw Data'!L16="elect"), "Electronics", '1. Raw Data'!L16)</f>
        <v>Home Appliances</v>
      </c>
      <c r="M16" s="9">
        <v>367.36</v>
      </c>
      <c r="N16" s="9">
        <f>IF(ISBLANK('1. Raw Data'!N16), MEDIAN('1. Raw Data'!$N$2:$N$5001), '1. Raw Data'!N16)</f>
        <v>215.18</v>
      </c>
      <c r="O16" s="9">
        <v>2</v>
      </c>
      <c r="P16" s="9">
        <f>IF(ISBLANK('1. Raw Data'!P16), 0, '1. Raw Data'!P16)</f>
        <v>0.05</v>
      </c>
      <c r="Q16" s="9">
        <v>1257</v>
      </c>
      <c r="R16" s="9">
        <v>5</v>
      </c>
      <c r="S16" s="9">
        <f t="shared" si="0"/>
        <v>697.98400000000004</v>
      </c>
      <c r="T16" s="9">
        <f t="shared" si="1"/>
        <v>267.62400000000002</v>
      </c>
      <c r="U16" s="23">
        <f t="shared" si="2"/>
        <v>0.3834242618741977</v>
      </c>
    </row>
    <row r="17" spans="1:21" x14ac:dyDescent="0.3">
      <c r="A17" s="9">
        <v>1871</v>
      </c>
      <c r="B17" s="9" t="str">
        <f>PROPER(TRIM('1. Raw Data'!B17))</f>
        <v>Customer_15</v>
      </c>
      <c r="C17" s="9">
        <f>IF(OR('1. Raw Data'!C17&lt;18, '1. Raw Data'!C17&gt;100), MEDIAN('1. Raw Data'!$C$2:$C$5001), '1. Raw Data'!C17)</f>
        <v>42</v>
      </c>
      <c r="D17" s="9" t="s">
        <v>5018</v>
      </c>
      <c r="E17" s="22">
        <v>44111</v>
      </c>
      <c r="F17" s="9">
        <v>0</v>
      </c>
      <c r="G17" s="9">
        <v>12848</v>
      </c>
      <c r="H17" s="15">
        <v>44022</v>
      </c>
      <c r="I17" s="9" t="s">
        <v>7455</v>
      </c>
      <c r="J17" s="9">
        <v>122</v>
      </c>
      <c r="K17" s="9" t="s">
        <v>7465</v>
      </c>
      <c r="L17" s="9" t="str">
        <f>IF(OR('1. Raw Data'!L17="Elec", '1. Raw Data'!L17="elect"), "Electronics", '1. Raw Data'!L17)</f>
        <v>Electronics</v>
      </c>
      <c r="M17" s="9">
        <v>1153.4100000000001</v>
      </c>
      <c r="N17" s="9">
        <f>IF(ISBLANK('1. Raw Data'!N17), MEDIAN('1. Raw Data'!$N$2:$N$5001), '1. Raw Data'!N17)</f>
        <v>719.27</v>
      </c>
      <c r="O17" s="9">
        <v>2</v>
      </c>
      <c r="P17" s="9">
        <f>IF(ISBLANK('1. Raw Data'!P17), 0, '1. Raw Data'!P17)</f>
        <v>0.05</v>
      </c>
      <c r="Q17" s="9">
        <v>346</v>
      </c>
      <c r="R17" s="9">
        <v>4</v>
      </c>
      <c r="S17" s="9">
        <f t="shared" si="0"/>
        <v>2191.4790000000003</v>
      </c>
      <c r="T17" s="9">
        <f t="shared" si="1"/>
        <v>752.93900000000031</v>
      </c>
      <c r="U17" s="23">
        <f t="shared" si="2"/>
        <v>0.34357573127554508</v>
      </c>
    </row>
    <row r="18" spans="1:21" x14ac:dyDescent="0.3">
      <c r="A18" s="9">
        <v>1130</v>
      </c>
      <c r="B18" s="9" t="str">
        <f>PROPER(TRIM('1. Raw Data'!B18))</f>
        <v>Customer_16</v>
      </c>
      <c r="C18" s="9">
        <f>IF(OR('1. Raw Data'!C18&lt;18, '1. Raw Data'!C18&gt;100), MEDIAN('1. Raw Data'!$C$2:$C$5001), '1. Raw Data'!C18)</f>
        <v>42</v>
      </c>
      <c r="D18" s="9" t="s">
        <v>5019</v>
      </c>
      <c r="E18" s="22">
        <v>44278</v>
      </c>
      <c r="F18" s="9">
        <v>0</v>
      </c>
      <c r="G18" s="9">
        <v>11489</v>
      </c>
      <c r="H18" s="15">
        <v>44278</v>
      </c>
      <c r="I18" s="9" t="s">
        <v>7457</v>
      </c>
      <c r="J18" s="9">
        <v>149</v>
      </c>
      <c r="K18" s="9" t="s">
        <v>7467</v>
      </c>
      <c r="L18" s="9" t="str">
        <f>IF(OR('1. Raw Data'!L18="Elec", '1. Raw Data'!L18="elect"), "Electronics", '1. Raw Data'!L18)</f>
        <v>Home Appliances</v>
      </c>
      <c r="M18" s="9">
        <v>1095.3900000000001</v>
      </c>
      <c r="N18" s="9">
        <f>IF(ISBLANK('1. Raw Data'!N18), MEDIAN('1. Raw Data'!$N$2:$N$5001), '1. Raw Data'!N18)</f>
        <v>685.25</v>
      </c>
      <c r="O18" s="9">
        <v>5</v>
      </c>
      <c r="P18" s="9">
        <f>IF(ISBLANK('1. Raw Data'!P18), 0, '1. Raw Data'!P18)</f>
        <v>0.05</v>
      </c>
      <c r="Q18" s="9">
        <v>398</v>
      </c>
      <c r="R18" s="9">
        <v>4</v>
      </c>
      <c r="S18" s="9">
        <f t="shared" si="0"/>
        <v>5203.1025000000009</v>
      </c>
      <c r="T18" s="9">
        <f t="shared" si="1"/>
        <v>1776.8525000000009</v>
      </c>
      <c r="U18" s="23">
        <f t="shared" si="2"/>
        <v>0.34149865392811318</v>
      </c>
    </row>
    <row r="19" spans="1:21" x14ac:dyDescent="0.3">
      <c r="A19" s="9">
        <v>2332</v>
      </c>
      <c r="B19" s="9" t="str">
        <f>PROPER(TRIM('1. Raw Data'!B19))</f>
        <v>Customer_17</v>
      </c>
      <c r="C19" s="9">
        <f>IF(OR('1. Raw Data'!C19&lt;18, '1. Raw Data'!C19&gt;100), MEDIAN('1. Raw Data'!$C$2:$C$5001), '1. Raw Data'!C19)</f>
        <v>40</v>
      </c>
      <c r="D19" s="9" t="s">
        <v>5023</v>
      </c>
      <c r="E19" s="22">
        <v>44307</v>
      </c>
      <c r="F19" s="9">
        <v>0</v>
      </c>
      <c r="G19" s="9">
        <v>13412</v>
      </c>
      <c r="H19" s="15">
        <v>44307</v>
      </c>
      <c r="I19" s="9" t="s">
        <v>7457</v>
      </c>
      <c r="J19" s="9">
        <v>103</v>
      </c>
      <c r="K19" s="9" t="s">
        <v>7472</v>
      </c>
      <c r="L19" s="9" t="str">
        <f>IF(OR('1. Raw Data'!L19="Elec", '1. Raw Data'!L19="elect"), "Electronics", '1. Raw Data'!L19)</f>
        <v>Electronics</v>
      </c>
      <c r="M19" s="9">
        <v>1360.92</v>
      </c>
      <c r="N19" s="9">
        <f>IF(ISBLANK('1. Raw Data'!N19), MEDIAN('1. Raw Data'!$N$2:$N$5001), '1. Raw Data'!N19)</f>
        <v>429.51499999999999</v>
      </c>
      <c r="O19" s="9">
        <v>4</v>
      </c>
      <c r="P19" s="9">
        <f>IF(ISBLANK('1. Raw Data'!P19), 0, '1. Raw Data'!P19)</f>
        <v>0.05</v>
      </c>
      <c r="Q19" s="9">
        <v>789</v>
      </c>
      <c r="R19" s="9">
        <v>4</v>
      </c>
      <c r="S19" s="9">
        <f t="shared" si="0"/>
        <v>5171.4960000000001</v>
      </c>
      <c r="T19" s="9">
        <f t="shared" si="1"/>
        <v>3453.4360000000001</v>
      </c>
      <c r="U19" s="23">
        <f t="shared" si="2"/>
        <v>0.66778278471065244</v>
      </c>
    </row>
    <row r="20" spans="1:21" x14ac:dyDescent="0.3">
      <c r="A20" s="9">
        <v>1769</v>
      </c>
      <c r="B20" s="9" t="str">
        <f>PROPER(TRIM('1. Raw Data'!B20))</f>
        <v>Customer_18</v>
      </c>
      <c r="C20" s="9">
        <f>IF(OR('1. Raw Data'!C20&lt;18, '1. Raw Data'!C20&gt;100), MEDIAN('1. Raw Data'!$C$2:$C$5001), '1. Raw Data'!C20)</f>
        <v>41</v>
      </c>
      <c r="D20" s="9" t="s">
        <v>5021</v>
      </c>
      <c r="E20" s="22">
        <v>44865</v>
      </c>
      <c r="F20" s="9">
        <v>0</v>
      </c>
      <c r="G20" s="9">
        <v>10058</v>
      </c>
      <c r="H20" s="15">
        <v>44865</v>
      </c>
      <c r="I20" s="9" t="s">
        <v>7457</v>
      </c>
      <c r="J20" s="9">
        <v>128</v>
      </c>
      <c r="K20" s="9" t="s">
        <v>7473</v>
      </c>
      <c r="L20" s="9" t="str">
        <f>IF(OR('1. Raw Data'!L20="Elec", '1. Raw Data'!L20="elect"), "Electronics", '1. Raw Data'!L20)</f>
        <v>Sports</v>
      </c>
      <c r="M20" s="9">
        <v>99.04</v>
      </c>
      <c r="N20" s="9">
        <f>IF(ISBLANK('1. Raw Data'!N20), MEDIAN('1. Raw Data'!$N$2:$N$5001), '1. Raw Data'!N20)</f>
        <v>58.98</v>
      </c>
      <c r="O20" s="9">
        <v>1</v>
      </c>
      <c r="P20" s="9">
        <f>IF(ISBLANK('1. Raw Data'!P20), 0, '1. Raw Data'!P20)</f>
        <v>0</v>
      </c>
      <c r="Q20" s="9">
        <v>654</v>
      </c>
      <c r="R20" s="9">
        <v>7</v>
      </c>
      <c r="S20" s="9">
        <f t="shared" si="0"/>
        <v>99.04</v>
      </c>
      <c r="T20" s="9">
        <f t="shared" si="1"/>
        <v>40.060000000000009</v>
      </c>
      <c r="U20" s="23">
        <f t="shared" si="2"/>
        <v>0.40448303715670442</v>
      </c>
    </row>
    <row r="21" spans="1:21" x14ac:dyDescent="0.3">
      <c r="A21" s="9">
        <v>1343</v>
      </c>
      <c r="B21" s="9" t="str">
        <f>PROPER(TRIM('1. Raw Data'!B21))</f>
        <v>Customer_19</v>
      </c>
      <c r="C21" s="9">
        <f>IF(OR('1. Raw Data'!C21&lt;18, '1. Raw Data'!C21&gt;100), MEDIAN('1. Raw Data'!$C$2:$C$5001), '1. Raw Data'!C21)</f>
        <v>40</v>
      </c>
      <c r="D21" s="9" t="s">
        <v>5023</v>
      </c>
      <c r="E21" s="22">
        <v>45063</v>
      </c>
      <c r="F21" s="9">
        <v>0</v>
      </c>
      <c r="G21" s="9">
        <v>11886</v>
      </c>
      <c r="H21" s="15">
        <v>45063</v>
      </c>
      <c r="I21" s="9" t="s">
        <v>7456</v>
      </c>
      <c r="J21" s="9">
        <v>138</v>
      </c>
      <c r="K21" s="9" t="s">
        <v>7464</v>
      </c>
      <c r="L21" s="9" t="str">
        <f>IF(OR('1. Raw Data'!L21="Elec", '1. Raw Data'!L21="elect"), "Electronics", '1. Raw Data'!L21)</f>
        <v>Electronics</v>
      </c>
      <c r="M21" s="9">
        <v>698.88</v>
      </c>
      <c r="N21" s="9">
        <f>IF(ISBLANK('1. Raw Data'!N21), MEDIAN('1. Raw Data'!$N$2:$N$5001), '1. Raw Data'!N21)</f>
        <v>429.51499999999999</v>
      </c>
      <c r="O21" s="9">
        <v>1</v>
      </c>
      <c r="P21" s="9">
        <f>IF(ISBLANK('1. Raw Data'!P21), 0, '1. Raw Data'!P21)</f>
        <v>0</v>
      </c>
      <c r="Q21" s="9">
        <v>595</v>
      </c>
      <c r="R21" s="9">
        <v>2</v>
      </c>
      <c r="S21" s="9">
        <f t="shared" si="0"/>
        <v>698.88</v>
      </c>
      <c r="T21" s="9">
        <f t="shared" si="1"/>
        <v>269.36500000000001</v>
      </c>
      <c r="U21" s="23">
        <f t="shared" si="2"/>
        <v>0.385423820970696</v>
      </c>
    </row>
    <row r="22" spans="1:21" x14ac:dyDescent="0.3">
      <c r="A22" s="9">
        <v>2437</v>
      </c>
      <c r="B22" s="9" t="str">
        <f>PROPER(TRIM('1. Raw Data'!B22))</f>
        <v>Customer_20</v>
      </c>
      <c r="C22" s="9">
        <f>IF(OR('1. Raw Data'!C22&lt;18, '1. Raw Data'!C22&gt;100), MEDIAN('1. Raw Data'!$C$2:$C$5001), '1. Raw Data'!C22)</f>
        <v>51</v>
      </c>
      <c r="D22" s="9" t="s">
        <v>5020</v>
      </c>
      <c r="E22" s="22">
        <v>43885</v>
      </c>
      <c r="F22" s="9">
        <v>0</v>
      </c>
      <c r="G22" s="9">
        <v>13609</v>
      </c>
      <c r="H22" s="15">
        <v>43885</v>
      </c>
      <c r="I22" s="9" t="s">
        <v>7457</v>
      </c>
      <c r="J22" s="9">
        <v>114</v>
      </c>
      <c r="K22" s="9" t="s">
        <v>7463</v>
      </c>
      <c r="L22" s="9" t="str">
        <f>IF(OR('1. Raw Data'!L22="Elec", '1. Raw Data'!L22="elect"), "Electronics", '1. Raw Data'!L22)</f>
        <v>Electronics</v>
      </c>
      <c r="M22" s="9">
        <v>1034.78</v>
      </c>
      <c r="N22" s="9">
        <f>IF(ISBLANK('1. Raw Data'!N22), MEDIAN('1. Raw Data'!$N$2:$N$5001), '1. Raw Data'!N22)</f>
        <v>574.61</v>
      </c>
      <c r="O22" s="9">
        <v>1</v>
      </c>
      <c r="P22" s="9">
        <f>IF(ISBLANK('1. Raw Data'!P22), 0, '1. Raw Data'!P22)</f>
        <v>0.05</v>
      </c>
      <c r="Q22" s="9">
        <v>432</v>
      </c>
      <c r="R22" s="9">
        <v>5</v>
      </c>
      <c r="S22" s="9">
        <f t="shared" si="0"/>
        <v>983.04099999999994</v>
      </c>
      <c r="T22" s="9">
        <f t="shared" si="1"/>
        <v>408.43099999999993</v>
      </c>
      <c r="U22" s="23">
        <f t="shared" si="2"/>
        <v>0.4154770757272585</v>
      </c>
    </row>
    <row r="23" spans="1:21" x14ac:dyDescent="0.3">
      <c r="A23" s="9">
        <v>1805</v>
      </c>
      <c r="B23" s="9" t="str">
        <f>PROPER(TRIM('1. Raw Data'!B23))</f>
        <v>Customer_21</v>
      </c>
      <c r="C23" s="9">
        <f>IF(OR('1. Raw Data'!C23&lt;18, '1. Raw Data'!C23&gt;100), MEDIAN('1. Raw Data'!$C$2:$C$5001), '1. Raw Data'!C23)</f>
        <v>48</v>
      </c>
      <c r="D23" s="9" t="s">
        <v>5018</v>
      </c>
      <c r="E23" s="22">
        <v>44980</v>
      </c>
      <c r="F23" s="9">
        <v>0</v>
      </c>
      <c r="G23" s="9">
        <v>10477</v>
      </c>
      <c r="H23" s="15">
        <v>44980</v>
      </c>
      <c r="I23" s="9" t="s">
        <v>7457</v>
      </c>
      <c r="J23" s="9">
        <v>147</v>
      </c>
      <c r="K23" s="9" t="s">
        <v>7474</v>
      </c>
      <c r="L23" s="9" t="str">
        <f>IF(OR('1. Raw Data'!L23="Elec", '1. Raw Data'!L23="elect"), "Electronics", '1. Raw Data'!L23)</f>
        <v>Electronics</v>
      </c>
      <c r="M23" s="9">
        <v>187.99</v>
      </c>
      <c r="N23" s="9">
        <f>IF(ISBLANK('1. Raw Data'!N23), MEDIAN('1. Raw Data'!$N$2:$N$5001), '1. Raw Data'!N23)</f>
        <v>96.58</v>
      </c>
      <c r="O23" s="9">
        <v>5</v>
      </c>
      <c r="P23" s="9">
        <f>IF(ISBLANK('1. Raw Data'!P23), 0, '1. Raw Data'!P23)</f>
        <v>0</v>
      </c>
      <c r="Q23" s="9">
        <v>521</v>
      </c>
      <c r="R23" s="9">
        <v>4</v>
      </c>
      <c r="S23" s="9">
        <f t="shared" si="0"/>
        <v>939.95</v>
      </c>
      <c r="T23" s="9">
        <f t="shared" si="1"/>
        <v>457.05000000000007</v>
      </c>
      <c r="U23" s="23">
        <f t="shared" si="2"/>
        <v>0.4862492685781159</v>
      </c>
    </row>
    <row r="24" spans="1:21" x14ac:dyDescent="0.3">
      <c r="A24" s="9">
        <v>1385</v>
      </c>
      <c r="B24" s="9" t="str">
        <f>PROPER(TRIM('1. Raw Data'!B24))</f>
        <v>Customer_22</v>
      </c>
      <c r="C24" s="9">
        <f>IF(OR('1. Raw Data'!C24&lt;18, '1. Raw Data'!C24&gt;100), MEDIAN('1. Raw Data'!$C$2:$C$5001), '1. Raw Data'!C24)</f>
        <v>19</v>
      </c>
      <c r="D24" s="9" t="s">
        <v>5023</v>
      </c>
      <c r="E24" s="22">
        <v>44502</v>
      </c>
      <c r="F24" s="9">
        <v>0</v>
      </c>
      <c r="G24" s="9">
        <v>11126</v>
      </c>
      <c r="H24" s="15">
        <v>44238</v>
      </c>
      <c r="I24" s="9" t="s">
        <v>7456</v>
      </c>
      <c r="J24" s="9">
        <v>114</v>
      </c>
      <c r="K24" s="9" t="s">
        <v>7463</v>
      </c>
      <c r="L24" s="9" t="str">
        <f>IF(OR('1. Raw Data'!L24="Elec", '1. Raw Data'!L24="elect"), "Electronics", '1. Raw Data'!L24)</f>
        <v>Home Appliances</v>
      </c>
      <c r="M24" s="9">
        <v>645.38</v>
      </c>
      <c r="N24" s="9">
        <f>IF(ISBLANK('1. Raw Data'!N24), MEDIAN('1. Raw Data'!$N$2:$N$5001), '1. Raw Data'!N24)</f>
        <v>412.55</v>
      </c>
      <c r="O24" s="9">
        <v>5</v>
      </c>
      <c r="P24" s="9">
        <f>IF(ISBLANK('1. Raw Data'!P24), 0, '1. Raw Data'!P24)</f>
        <v>0</v>
      </c>
      <c r="Q24" s="9">
        <v>378</v>
      </c>
      <c r="R24" s="9">
        <v>6</v>
      </c>
      <c r="S24" s="9">
        <f t="shared" si="0"/>
        <v>3226.9</v>
      </c>
      <c r="T24" s="9">
        <f t="shared" si="1"/>
        <v>1164.1500000000001</v>
      </c>
      <c r="U24" s="23">
        <f t="shared" si="2"/>
        <v>0.36076420093588274</v>
      </c>
    </row>
    <row r="25" spans="1:21" x14ac:dyDescent="0.3">
      <c r="A25" s="9">
        <v>2215</v>
      </c>
      <c r="B25" s="9" t="str">
        <f>PROPER(TRIM('1. Raw Data'!B25))</f>
        <v>Customer_23</v>
      </c>
      <c r="C25" s="9">
        <f>IF(OR('1. Raw Data'!C25&lt;18, '1. Raw Data'!C25&gt;100), MEDIAN('1. Raw Data'!$C$2:$C$5001), '1. Raw Data'!C25)</f>
        <v>34</v>
      </c>
      <c r="D25" s="9" t="s">
        <v>5021</v>
      </c>
      <c r="E25" s="22">
        <v>45444</v>
      </c>
      <c r="F25" s="9">
        <v>0</v>
      </c>
      <c r="G25" s="9">
        <v>12580</v>
      </c>
      <c r="H25" s="15">
        <v>45297</v>
      </c>
      <c r="I25" s="9" t="s">
        <v>7455</v>
      </c>
      <c r="J25" s="9">
        <v>143</v>
      </c>
      <c r="K25" s="9" t="s">
        <v>7475</v>
      </c>
      <c r="L25" s="9" t="str">
        <f>IF(OR('1. Raw Data'!L25="Elec", '1. Raw Data'!L25="elect"), "Electronics", '1. Raw Data'!L25)</f>
        <v>Clothing</v>
      </c>
      <c r="M25" s="9">
        <v>1416.11</v>
      </c>
      <c r="N25" s="9">
        <f>IF(ISBLANK('1. Raw Data'!N25), MEDIAN('1. Raw Data'!$N$2:$N$5001), '1. Raw Data'!N25)</f>
        <v>712.54</v>
      </c>
      <c r="O25" s="9">
        <v>4</v>
      </c>
      <c r="P25" s="9">
        <f>IF(ISBLANK('1. Raw Data'!P25), 0, '1. Raw Data'!P25)</f>
        <v>0.1</v>
      </c>
      <c r="Q25" s="9">
        <v>361</v>
      </c>
      <c r="R25" s="9">
        <v>3</v>
      </c>
      <c r="S25" s="9">
        <f t="shared" si="0"/>
        <v>5097.9960000000001</v>
      </c>
      <c r="T25" s="9">
        <f t="shared" si="1"/>
        <v>2247.8360000000002</v>
      </c>
      <c r="U25" s="23">
        <f t="shared" si="2"/>
        <v>0.44092541461389928</v>
      </c>
    </row>
    <row r="26" spans="1:21" x14ac:dyDescent="0.3">
      <c r="A26" s="9">
        <v>1955</v>
      </c>
      <c r="B26" s="9" t="str">
        <f>PROPER(TRIM('1. Raw Data'!B26))</f>
        <v>Customer_24</v>
      </c>
      <c r="C26" s="9">
        <f>IF(OR('1. Raw Data'!C26&lt;18, '1. Raw Data'!C26&gt;100), MEDIAN('1. Raw Data'!$C$2:$C$5001), '1. Raw Data'!C26)</f>
        <v>41</v>
      </c>
      <c r="D26" s="9" t="s">
        <v>5019</v>
      </c>
      <c r="E26" s="22">
        <v>45161</v>
      </c>
      <c r="F26" s="9">
        <v>0</v>
      </c>
      <c r="G26" s="9">
        <v>11968</v>
      </c>
      <c r="H26" s="15">
        <v>45161</v>
      </c>
      <c r="I26" s="9" t="s">
        <v>7457</v>
      </c>
      <c r="J26" s="9">
        <v>111</v>
      </c>
      <c r="K26" s="9" t="s">
        <v>7476</v>
      </c>
      <c r="L26" s="9" t="str">
        <f>IF(OR('1. Raw Data'!L26="Elec", '1. Raw Data'!L26="elect"), "Electronics", '1. Raw Data'!L26)</f>
        <v>Electronics</v>
      </c>
      <c r="M26" s="9">
        <v>682.11</v>
      </c>
      <c r="N26" s="9">
        <f>IF(ISBLANK('1. Raw Data'!N26), MEDIAN('1. Raw Data'!$N$2:$N$5001), '1. Raw Data'!N26)</f>
        <v>319.91000000000003</v>
      </c>
      <c r="O26" s="9">
        <v>1</v>
      </c>
      <c r="P26" s="9">
        <f>IF(ISBLANK('1. Raw Data'!P26), 0, '1. Raw Data'!P26)</f>
        <v>0.05</v>
      </c>
      <c r="Q26" s="9">
        <v>371</v>
      </c>
      <c r="R26" s="9">
        <v>6</v>
      </c>
      <c r="S26" s="9">
        <f t="shared" si="0"/>
        <v>648.00450000000001</v>
      </c>
      <c r="T26" s="9">
        <f t="shared" si="1"/>
        <v>328.09449999999998</v>
      </c>
      <c r="U26" s="23">
        <f t="shared" si="2"/>
        <v>0.50631515676202865</v>
      </c>
    </row>
    <row r="27" spans="1:21" x14ac:dyDescent="0.3">
      <c r="A27" s="9">
        <v>1276</v>
      </c>
      <c r="B27" s="9" t="str">
        <f>PROPER(TRIM('1. Raw Data'!B27))</f>
        <v>Customer_25</v>
      </c>
      <c r="C27" s="9">
        <f>IF(OR('1. Raw Data'!C27&lt;18, '1. Raw Data'!C27&gt;100), MEDIAN('1. Raw Data'!$C$2:$C$5001), '1. Raw Data'!C27)</f>
        <v>31</v>
      </c>
      <c r="D27" s="9" t="s">
        <v>5018</v>
      </c>
      <c r="E27" s="22">
        <v>45267</v>
      </c>
      <c r="F27" s="9">
        <v>0</v>
      </c>
      <c r="G27" s="9">
        <v>10591</v>
      </c>
      <c r="H27" s="15">
        <v>45119</v>
      </c>
      <c r="I27" s="9" t="s">
        <v>7455</v>
      </c>
      <c r="J27" s="9">
        <v>109</v>
      </c>
      <c r="K27" s="9" t="s">
        <v>7466</v>
      </c>
      <c r="L27" s="9" t="str">
        <f>IF(OR('1. Raw Data'!L27="Elec", '1. Raw Data'!L27="elect"), "Electronics", '1. Raw Data'!L27)</f>
        <v>Electronics</v>
      </c>
      <c r="M27" s="9">
        <v>1478.84</v>
      </c>
      <c r="N27" s="9">
        <f>IF(ISBLANK('1. Raw Data'!N27), MEDIAN('1. Raw Data'!$N$2:$N$5001), '1. Raw Data'!N27)</f>
        <v>729.11</v>
      </c>
      <c r="O27" s="9">
        <v>1</v>
      </c>
      <c r="P27" s="9">
        <f>IF(ISBLANK('1. Raw Data'!P27), 0, '1. Raw Data'!P27)</f>
        <v>0</v>
      </c>
      <c r="Q27" s="9">
        <v>391</v>
      </c>
      <c r="R27" s="9">
        <v>8</v>
      </c>
      <c r="S27" s="9">
        <f t="shared" si="0"/>
        <v>1478.84</v>
      </c>
      <c r="T27" s="9">
        <f t="shared" si="1"/>
        <v>749.7299999999999</v>
      </c>
      <c r="U27" s="23">
        <f t="shared" si="2"/>
        <v>0.50697168050634278</v>
      </c>
    </row>
    <row r="28" spans="1:21" x14ac:dyDescent="0.3">
      <c r="A28" s="9">
        <v>2184</v>
      </c>
      <c r="B28" s="9" t="str">
        <f>PROPER(TRIM('1. Raw Data'!B28))</f>
        <v>Customer_26</v>
      </c>
      <c r="C28" s="9">
        <f>IF(OR('1. Raw Data'!C28&lt;18, '1. Raw Data'!C28&gt;100), MEDIAN('1. Raw Data'!$C$2:$C$5001), '1. Raw Data'!C28)</f>
        <v>49</v>
      </c>
      <c r="D28" s="9" t="s">
        <v>5022</v>
      </c>
      <c r="E28" s="22">
        <v>44947</v>
      </c>
      <c r="F28" s="9">
        <v>0</v>
      </c>
      <c r="G28" s="9">
        <v>10838</v>
      </c>
      <c r="H28" s="15">
        <v>44947</v>
      </c>
      <c r="I28" s="9" t="s">
        <v>7455</v>
      </c>
      <c r="J28" s="9">
        <v>138</v>
      </c>
      <c r="K28" s="9" t="s">
        <v>7464</v>
      </c>
      <c r="L28" s="9" t="str">
        <f>IF(OR('1. Raw Data'!L28="Elec", '1. Raw Data'!L28="elect"), "Electronics", '1. Raw Data'!L28)</f>
        <v>Sports</v>
      </c>
      <c r="M28" s="9">
        <v>132.41999999999999</v>
      </c>
      <c r="N28" s="9">
        <f>IF(ISBLANK('1. Raw Data'!N28), MEDIAN('1. Raw Data'!$N$2:$N$5001), '1. Raw Data'!N28)</f>
        <v>70.430000000000007</v>
      </c>
      <c r="O28" s="9">
        <v>4</v>
      </c>
      <c r="P28" s="9">
        <f>IF(ISBLANK('1. Raw Data'!P28), 0, '1. Raw Data'!P28)</f>
        <v>0.2</v>
      </c>
      <c r="Q28" s="9">
        <v>338</v>
      </c>
      <c r="R28" s="9">
        <v>9</v>
      </c>
      <c r="S28" s="9">
        <f t="shared" si="0"/>
        <v>423.74399999999997</v>
      </c>
      <c r="T28" s="9">
        <f t="shared" si="1"/>
        <v>142.02399999999994</v>
      </c>
      <c r="U28" s="23">
        <f t="shared" si="2"/>
        <v>0.33516462769974315</v>
      </c>
    </row>
    <row r="29" spans="1:21" x14ac:dyDescent="0.3">
      <c r="A29" s="9">
        <v>1459</v>
      </c>
      <c r="B29" s="9" t="str">
        <f>PROPER(TRIM('1. Raw Data'!B29))</f>
        <v>Customer_27</v>
      </c>
      <c r="C29" s="9">
        <f>IF(OR('1. Raw Data'!C29&lt;18, '1. Raw Data'!C29&gt;100), MEDIAN('1. Raw Data'!$C$2:$C$5001), '1. Raw Data'!C29)</f>
        <v>38</v>
      </c>
      <c r="D29" s="9" t="s">
        <v>5023</v>
      </c>
      <c r="E29" s="22">
        <v>44809</v>
      </c>
      <c r="F29" s="9">
        <v>0</v>
      </c>
      <c r="G29" s="9">
        <v>13782</v>
      </c>
      <c r="H29" s="15">
        <v>44690</v>
      </c>
      <c r="I29" s="9" t="s">
        <v>7456</v>
      </c>
      <c r="J29" s="9">
        <v>147</v>
      </c>
      <c r="K29" s="9" t="s">
        <v>7474</v>
      </c>
      <c r="L29" s="9" t="str">
        <f>IF(OR('1. Raw Data'!L29="Elec", '1. Raw Data'!L29="elect"), "Electronics", '1. Raw Data'!L29)</f>
        <v>Electronics</v>
      </c>
      <c r="M29" s="9">
        <v>1090.8499999999999</v>
      </c>
      <c r="N29" s="9">
        <f>IF(ISBLANK('1. Raw Data'!N29), MEDIAN('1. Raw Data'!$N$2:$N$5001), '1. Raw Data'!N29)</f>
        <v>506.39</v>
      </c>
      <c r="O29" s="9">
        <v>4</v>
      </c>
      <c r="P29" s="9">
        <f>IF(ISBLANK('1. Raw Data'!P29), 0, '1. Raw Data'!P29)</f>
        <v>0.05</v>
      </c>
      <c r="Q29" s="9">
        <v>338</v>
      </c>
      <c r="R29" s="9">
        <v>6</v>
      </c>
      <c r="S29" s="9">
        <f t="shared" si="0"/>
        <v>4145.2299999999996</v>
      </c>
      <c r="T29" s="9">
        <f t="shared" si="1"/>
        <v>2119.6699999999996</v>
      </c>
      <c r="U29" s="23">
        <f t="shared" si="2"/>
        <v>0.51135160172053173</v>
      </c>
    </row>
    <row r="30" spans="1:21" x14ac:dyDescent="0.3">
      <c r="A30" s="9">
        <v>2337</v>
      </c>
      <c r="B30" s="9" t="str">
        <f>PROPER(TRIM('1. Raw Data'!B30))</f>
        <v>Customer_28</v>
      </c>
      <c r="C30" s="9">
        <f>IF(OR('1. Raw Data'!C30&lt;18, '1. Raw Data'!C30&gt;100), MEDIAN('1. Raw Data'!$C$2:$C$5001), '1. Raw Data'!C30)</f>
        <v>42</v>
      </c>
      <c r="D30" s="9" t="s">
        <v>5021</v>
      </c>
      <c r="E30" s="22">
        <v>44282</v>
      </c>
      <c r="F30" s="9">
        <v>0</v>
      </c>
      <c r="G30" s="9">
        <v>11345</v>
      </c>
      <c r="H30" s="15">
        <v>44282</v>
      </c>
      <c r="I30" s="9" t="s">
        <v>7455</v>
      </c>
      <c r="J30" s="9">
        <v>144</v>
      </c>
      <c r="K30" s="9" t="s">
        <v>7462</v>
      </c>
      <c r="L30" s="9" t="str">
        <f>IF(OR('1. Raw Data'!L30="Elec", '1. Raw Data'!L30="elect"), "Electronics", '1. Raw Data'!L30)</f>
        <v>Sports</v>
      </c>
      <c r="M30" s="9">
        <v>892.47</v>
      </c>
      <c r="N30" s="9">
        <f>IF(ISBLANK('1. Raw Data'!N30), MEDIAN('1. Raw Data'!$N$2:$N$5001), '1. Raw Data'!N30)</f>
        <v>519.66</v>
      </c>
      <c r="O30" s="9">
        <v>4</v>
      </c>
      <c r="P30" s="9">
        <f>IF(ISBLANK('1. Raw Data'!P30), 0, '1. Raw Data'!P30)</f>
        <v>0.2</v>
      </c>
      <c r="Q30" s="9">
        <v>388</v>
      </c>
      <c r="R30" s="9">
        <v>7</v>
      </c>
      <c r="S30" s="9">
        <f t="shared" si="0"/>
        <v>2855.9040000000005</v>
      </c>
      <c r="T30" s="9">
        <f t="shared" si="1"/>
        <v>777.26400000000058</v>
      </c>
      <c r="U30" s="23">
        <f t="shared" si="2"/>
        <v>0.27216040875323555</v>
      </c>
    </row>
    <row r="31" spans="1:21" x14ac:dyDescent="0.3">
      <c r="A31" s="9">
        <v>1021</v>
      </c>
      <c r="B31" s="9" t="str">
        <f>PROPER(TRIM('1. Raw Data'!B31))</f>
        <v>Customer_29</v>
      </c>
      <c r="C31" s="9">
        <f>IF(OR('1. Raw Data'!C31&lt;18, '1. Raw Data'!C31&gt;100), MEDIAN('1. Raw Data'!$C$2:$C$5001), '1. Raw Data'!C31)</f>
        <v>33</v>
      </c>
      <c r="D31" s="9" t="s">
        <v>5023</v>
      </c>
      <c r="E31" s="22">
        <v>44750</v>
      </c>
      <c r="F31" s="9">
        <v>0</v>
      </c>
      <c r="G31" s="9">
        <v>10548</v>
      </c>
      <c r="H31" s="15">
        <v>44780</v>
      </c>
      <c r="I31" s="9" t="s">
        <v>7455</v>
      </c>
      <c r="J31" s="9">
        <v>106</v>
      </c>
      <c r="K31" s="9" t="s">
        <v>7477</v>
      </c>
      <c r="L31" s="9" t="str">
        <f>IF(OR('1. Raw Data'!L31="Elec", '1. Raw Data'!L31="elect"), "Electronics", '1. Raw Data'!L31)</f>
        <v>Electronics</v>
      </c>
      <c r="M31" s="9">
        <v>775.78</v>
      </c>
      <c r="N31" s="9">
        <f>IF(ISBLANK('1. Raw Data'!N31), MEDIAN('1. Raw Data'!$N$2:$N$5001), '1. Raw Data'!N31)</f>
        <v>516.1</v>
      </c>
      <c r="O31" s="9">
        <v>2</v>
      </c>
      <c r="P31" s="9">
        <f>IF(ISBLANK('1. Raw Data'!P31), 0, '1. Raw Data'!P31)</f>
        <v>0.2</v>
      </c>
      <c r="Q31" s="9">
        <v>908</v>
      </c>
      <c r="R31" s="9">
        <v>6</v>
      </c>
      <c r="S31" s="9">
        <f t="shared" si="0"/>
        <v>1241.248</v>
      </c>
      <c r="T31" s="9">
        <f t="shared" si="1"/>
        <v>209.048</v>
      </c>
      <c r="U31" s="23">
        <f t="shared" si="2"/>
        <v>0.16841759261646341</v>
      </c>
    </row>
    <row r="32" spans="1:21" x14ac:dyDescent="0.3">
      <c r="A32" s="9">
        <v>1252</v>
      </c>
      <c r="B32" s="9" t="str">
        <f>PROPER(TRIM('1. Raw Data'!B32))</f>
        <v>Customer_30</v>
      </c>
      <c r="C32" s="9">
        <f>IF(OR('1. Raw Data'!C32&lt;18, '1. Raw Data'!C32&gt;100), MEDIAN('1. Raw Data'!$C$2:$C$5001), '1. Raw Data'!C32)</f>
        <v>40</v>
      </c>
      <c r="D32" s="9" t="s">
        <v>5020</v>
      </c>
      <c r="E32" s="22">
        <v>45037</v>
      </c>
      <c r="F32" s="9">
        <v>0</v>
      </c>
      <c r="G32" s="9">
        <v>13085</v>
      </c>
      <c r="H32" s="15">
        <v>45037</v>
      </c>
      <c r="I32" s="9" t="s">
        <v>7456</v>
      </c>
      <c r="J32" s="9">
        <v>101</v>
      </c>
      <c r="K32" s="9" t="s">
        <v>7478</v>
      </c>
      <c r="L32" s="9" t="str">
        <f>IF(OR('1. Raw Data'!L32="Elec", '1. Raw Data'!L32="elect"), "Electronics", '1. Raw Data'!L32)</f>
        <v>Home Appliances</v>
      </c>
      <c r="M32" s="9">
        <v>1457.73</v>
      </c>
      <c r="N32" s="9">
        <f>IF(ISBLANK('1. Raw Data'!N32), MEDIAN('1. Raw Data'!$N$2:$N$5001), '1. Raw Data'!N32)</f>
        <v>843.5</v>
      </c>
      <c r="O32" s="9">
        <v>4</v>
      </c>
      <c r="P32" s="9">
        <f>IF(ISBLANK('1. Raw Data'!P32), 0, '1. Raw Data'!P32)</f>
        <v>0</v>
      </c>
      <c r="Q32" s="9">
        <v>621</v>
      </c>
      <c r="R32" s="9">
        <v>4</v>
      </c>
      <c r="S32" s="9">
        <f t="shared" si="0"/>
        <v>5830.92</v>
      </c>
      <c r="T32" s="9">
        <f t="shared" si="1"/>
        <v>2456.92</v>
      </c>
      <c r="U32" s="23">
        <f t="shared" si="2"/>
        <v>0.42136060861750807</v>
      </c>
    </row>
    <row r="33" spans="1:21" x14ac:dyDescent="0.3">
      <c r="A33" s="9">
        <v>1747</v>
      </c>
      <c r="B33" s="9" t="str">
        <f>PROPER(TRIM('1. Raw Data'!B33))</f>
        <v>Customer_31</v>
      </c>
      <c r="C33" s="9">
        <f>IF(OR('1. Raw Data'!C33&lt;18, '1. Raw Data'!C33&gt;100), MEDIAN('1. Raw Data'!$C$2:$C$5001), '1. Raw Data'!C33)</f>
        <v>40</v>
      </c>
      <c r="D33" s="9" t="s">
        <v>5018</v>
      </c>
      <c r="E33" s="22">
        <v>44400</v>
      </c>
      <c r="F33" s="9">
        <v>1</v>
      </c>
      <c r="G33" s="9">
        <v>13527</v>
      </c>
      <c r="H33" s="15">
        <v>44400</v>
      </c>
      <c r="I33" s="9" t="s">
        <v>7455</v>
      </c>
      <c r="J33" s="9">
        <v>125</v>
      </c>
      <c r="K33" s="9" t="s">
        <v>7479</v>
      </c>
      <c r="L33" s="9" t="str">
        <f>IF(OR('1. Raw Data'!L33="Elec", '1. Raw Data'!L33="elect"), "Electronics", '1. Raw Data'!L33)</f>
        <v>Clothing</v>
      </c>
      <c r="M33" s="9">
        <v>237.99</v>
      </c>
      <c r="N33" s="9">
        <f>IF(ISBLANK('1. Raw Data'!N33), MEDIAN('1. Raw Data'!$N$2:$N$5001), '1. Raw Data'!N33)</f>
        <v>127.09</v>
      </c>
      <c r="O33" s="9">
        <v>3</v>
      </c>
      <c r="P33" s="9">
        <f>IF(ISBLANK('1. Raw Data'!P33), 0, '1. Raw Data'!P33)</f>
        <v>0.05</v>
      </c>
      <c r="Q33" s="9">
        <v>685</v>
      </c>
      <c r="R33" s="9">
        <v>4</v>
      </c>
      <c r="S33" s="9">
        <f t="shared" si="0"/>
        <v>678.27149999999995</v>
      </c>
      <c r="T33" s="9">
        <f t="shared" si="1"/>
        <v>297.00149999999996</v>
      </c>
      <c r="U33" s="23">
        <f t="shared" si="2"/>
        <v>0.43787996399671814</v>
      </c>
    </row>
    <row r="34" spans="1:21" x14ac:dyDescent="0.3">
      <c r="A34" s="9">
        <v>1856</v>
      </c>
      <c r="B34" s="9" t="str">
        <f>PROPER(TRIM('1. Raw Data'!B34))</f>
        <v>Customer_32</v>
      </c>
      <c r="C34" s="9">
        <f>IF(OR('1. Raw Data'!C34&lt;18, '1. Raw Data'!C34&gt;100), MEDIAN('1. Raw Data'!$C$2:$C$5001), '1. Raw Data'!C34)</f>
        <v>48</v>
      </c>
      <c r="D34" s="9" t="s">
        <v>5019</v>
      </c>
      <c r="E34" s="22">
        <v>43844</v>
      </c>
      <c r="F34" s="9">
        <v>1</v>
      </c>
      <c r="G34" s="9">
        <v>10220</v>
      </c>
      <c r="H34" s="15">
        <v>43844</v>
      </c>
      <c r="I34" s="9" t="s">
        <v>7457</v>
      </c>
      <c r="J34" s="9">
        <v>116</v>
      </c>
      <c r="K34" s="9" t="s">
        <v>7480</v>
      </c>
      <c r="L34" s="9" t="str">
        <f>IF(OR('1. Raw Data'!L34="Elec", '1. Raw Data'!L34="elect"), "Electronics", '1. Raw Data'!L34)</f>
        <v>Clothing</v>
      </c>
      <c r="M34" s="9">
        <v>1349.2</v>
      </c>
      <c r="N34" s="9">
        <f>IF(ISBLANK('1. Raw Data'!N34), MEDIAN('1. Raw Data'!$N$2:$N$5001), '1. Raw Data'!N34)</f>
        <v>862.22</v>
      </c>
      <c r="O34" s="9">
        <v>5</v>
      </c>
      <c r="P34" s="9">
        <f>IF(ISBLANK('1. Raw Data'!P34), 0, '1. Raw Data'!P34)</f>
        <v>0</v>
      </c>
      <c r="Q34" s="9">
        <v>1565</v>
      </c>
      <c r="R34" s="9">
        <v>2</v>
      </c>
      <c r="S34" s="9">
        <f t="shared" si="0"/>
        <v>6746</v>
      </c>
      <c r="T34" s="9">
        <f t="shared" si="1"/>
        <v>2434.8999999999996</v>
      </c>
      <c r="U34" s="23">
        <f t="shared" si="2"/>
        <v>0.36093981618737025</v>
      </c>
    </row>
    <row r="35" spans="1:21" x14ac:dyDescent="0.3">
      <c r="A35" s="9">
        <v>1474</v>
      </c>
      <c r="B35" s="9" t="str">
        <f>PROPER(TRIM('1. Raw Data'!B35))</f>
        <v>Customer_33</v>
      </c>
      <c r="C35" s="9">
        <f>IF(OR('1. Raw Data'!C35&lt;18, '1. Raw Data'!C35&gt;100), MEDIAN('1. Raw Data'!$C$2:$C$5001), '1. Raw Data'!C35)</f>
        <v>44</v>
      </c>
      <c r="D35" s="9" t="s">
        <v>5021</v>
      </c>
      <c r="E35" s="22">
        <v>44157</v>
      </c>
      <c r="F35" s="9">
        <v>1</v>
      </c>
      <c r="G35" s="9">
        <v>10875</v>
      </c>
      <c r="H35" s="15">
        <v>44157</v>
      </c>
      <c r="I35" s="9" t="s">
        <v>7456</v>
      </c>
      <c r="J35" s="9">
        <v>115</v>
      </c>
      <c r="K35" s="9" t="s">
        <v>7481</v>
      </c>
      <c r="L35" s="9" t="str">
        <f>IF(OR('1. Raw Data'!L35="Elec", '1. Raw Data'!L35="elect"), "Electronics", '1. Raw Data'!L35)</f>
        <v>Clothing</v>
      </c>
      <c r="M35" s="9">
        <v>1052.3</v>
      </c>
      <c r="N35" s="9">
        <f>IF(ISBLANK('1. Raw Data'!N35), MEDIAN('1. Raw Data'!$N$2:$N$5001), '1. Raw Data'!N35)</f>
        <v>657.07</v>
      </c>
      <c r="O35" s="9">
        <v>4</v>
      </c>
      <c r="P35" s="9">
        <f>IF(ISBLANK('1. Raw Data'!P35), 0, '1. Raw Data'!P35)</f>
        <v>0.1</v>
      </c>
      <c r="Q35" s="9">
        <v>1501</v>
      </c>
      <c r="R35" s="9">
        <v>3</v>
      </c>
      <c r="S35" s="9">
        <f t="shared" si="0"/>
        <v>3788.2799999999997</v>
      </c>
      <c r="T35" s="9">
        <f t="shared" si="1"/>
        <v>1159.9999999999995</v>
      </c>
      <c r="U35" s="23">
        <f t="shared" si="2"/>
        <v>0.30620756649455677</v>
      </c>
    </row>
    <row r="36" spans="1:21" x14ac:dyDescent="0.3">
      <c r="A36" s="9">
        <v>2082</v>
      </c>
      <c r="B36" s="9" t="str">
        <f>PROPER(TRIM('1. Raw Data'!B36))</f>
        <v>Customer_34</v>
      </c>
      <c r="C36" s="9">
        <f>IF(OR('1. Raw Data'!C36&lt;18, '1. Raw Data'!C36&gt;100), MEDIAN('1. Raw Data'!$C$2:$C$5001), '1. Raw Data'!C36)</f>
        <v>46</v>
      </c>
      <c r="D36" s="9" t="s">
        <v>5023</v>
      </c>
      <c r="E36" s="22">
        <v>45260</v>
      </c>
      <c r="F36" s="9">
        <v>0</v>
      </c>
      <c r="G36" s="9">
        <v>13462</v>
      </c>
      <c r="H36" s="15">
        <v>45260</v>
      </c>
      <c r="I36" s="9" t="s">
        <v>7456</v>
      </c>
      <c r="J36" s="9">
        <v>134</v>
      </c>
      <c r="K36" s="9" t="s">
        <v>7482</v>
      </c>
      <c r="L36" s="9" t="str">
        <f>IF(OR('1. Raw Data'!L36="Elec", '1. Raw Data'!L36="elect"), "Electronics", '1. Raw Data'!L36)</f>
        <v>Home Appliances</v>
      </c>
      <c r="M36" s="9">
        <v>425.54</v>
      </c>
      <c r="N36" s="9">
        <f>IF(ISBLANK('1. Raw Data'!N36), MEDIAN('1. Raw Data'!$N$2:$N$5001), '1. Raw Data'!N36)</f>
        <v>217.08</v>
      </c>
      <c r="O36" s="9">
        <v>2</v>
      </c>
      <c r="P36" s="9">
        <f>IF(ISBLANK('1. Raw Data'!P36), 0, '1. Raw Data'!P36)</f>
        <v>0.05</v>
      </c>
      <c r="Q36" s="9">
        <v>398</v>
      </c>
      <c r="R36" s="9">
        <v>8</v>
      </c>
      <c r="S36" s="9">
        <f t="shared" si="0"/>
        <v>808.52599999999995</v>
      </c>
      <c r="T36" s="9">
        <f t="shared" si="1"/>
        <v>374.36599999999993</v>
      </c>
      <c r="U36" s="23">
        <f t="shared" si="2"/>
        <v>0.46302283414509854</v>
      </c>
    </row>
    <row r="37" spans="1:21" x14ac:dyDescent="0.3">
      <c r="A37" s="9">
        <v>1510</v>
      </c>
      <c r="B37" s="9" t="str">
        <f>PROPER(TRIM('1. Raw Data'!B37))</f>
        <v>Customer_35</v>
      </c>
      <c r="C37" s="9">
        <f>IF(OR('1. Raw Data'!C37&lt;18, '1. Raw Data'!C37&gt;100), MEDIAN('1. Raw Data'!$C$2:$C$5001), '1. Raw Data'!C37)</f>
        <v>42</v>
      </c>
      <c r="D37" s="9" t="s">
        <v>5018</v>
      </c>
      <c r="E37" s="22">
        <v>44696</v>
      </c>
      <c r="F37" s="9">
        <v>0</v>
      </c>
      <c r="G37" s="9">
        <v>12725</v>
      </c>
      <c r="H37" s="15">
        <v>44696</v>
      </c>
      <c r="I37" s="9" t="s">
        <v>7456</v>
      </c>
      <c r="J37" s="9">
        <v>117</v>
      </c>
      <c r="K37" s="9" t="s">
        <v>7483</v>
      </c>
      <c r="L37" s="9" t="str">
        <f>IF(OR('1. Raw Data'!L37="Elec", '1. Raw Data'!L37="elect"), "Electronics", '1. Raw Data'!L37)</f>
        <v>Sports</v>
      </c>
      <c r="M37" s="9">
        <v>1357.42</v>
      </c>
      <c r="N37" s="9">
        <f>IF(ISBLANK('1. Raw Data'!N37), MEDIAN('1. Raw Data'!$N$2:$N$5001), '1. Raw Data'!N37)</f>
        <v>789</v>
      </c>
      <c r="O37" s="9">
        <v>3</v>
      </c>
      <c r="P37" s="9">
        <f>IF(ISBLANK('1. Raw Data'!P37), 0, '1. Raw Data'!P37)</f>
        <v>0</v>
      </c>
      <c r="Q37" s="9">
        <v>532</v>
      </c>
      <c r="R37" s="9">
        <v>5</v>
      </c>
      <c r="S37" s="9">
        <f t="shared" si="0"/>
        <v>4072.26</v>
      </c>
      <c r="T37" s="9">
        <f t="shared" si="1"/>
        <v>1705.2600000000002</v>
      </c>
      <c r="U37" s="23">
        <f t="shared" si="2"/>
        <v>0.41875027625937444</v>
      </c>
    </row>
    <row r="38" spans="1:21" x14ac:dyDescent="0.3">
      <c r="A38" s="9">
        <v>2499</v>
      </c>
      <c r="B38" s="9" t="str">
        <f>PROPER(TRIM('1. Raw Data'!B38))</f>
        <v>Customer_36</v>
      </c>
      <c r="C38" s="9">
        <f>IF(OR('1. Raw Data'!C38&lt;18, '1. Raw Data'!C38&gt;100), MEDIAN('1. Raw Data'!$C$2:$C$5001), '1. Raw Data'!C38)</f>
        <v>43</v>
      </c>
      <c r="D38" s="9" t="s">
        <v>5023</v>
      </c>
      <c r="E38" s="22">
        <v>44527</v>
      </c>
      <c r="F38" s="9">
        <v>0</v>
      </c>
      <c r="G38" s="9">
        <v>11196</v>
      </c>
      <c r="H38" s="15">
        <v>44527</v>
      </c>
      <c r="I38" s="9" t="s">
        <v>7457</v>
      </c>
      <c r="J38" s="9">
        <v>103</v>
      </c>
      <c r="K38" s="9" t="s">
        <v>7472</v>
      </c>
      <c r="L38" s="9" t="str">
        <f>IF(OR('1. Raw Data'!L38="Elec", '1. Raw Data'!L38="elect"), "Electronics", '1. Raw Data'!L38)</f>
        <v>Clothing</v>
      </c>
      <c r="M38" s="9">
        <v>672.48</v>
      </c>
      <c r="N38" s="9">
        <f>IF(ISBLANK('1. Raw Data'!N38), MEDIAN('1. Raw Data'!$N$2:$N$5001), '1. Raw Data'!N38)</f>
        <v>416.23</v>
      </c>
      <c r="O38" s="9">
        <v>2</v>
      </c>
      <c r="P38" s="9">
        <f>IF(ISBLANK('1. Raw Data'!P38), 0, '1. Raw Data'!P38)</f>
        <v>0</v>
      </c>
      <c r="Q38" s="9">
        <v>440</v>
      </c>
      <c r="R38" s="9">
        <v>4</v>
      </c>
      <c r="S38" s="9">
        <f t="shared" si="0"/>
        <v>1344.96</v>
      </c>
      <c r="T38" s="9">
        <f t="shared" si="1"/>
        <v>512.5</v>
      </c>
      <c r="U38" s="23">
        <f t="shared" si="2"/>
        <v>0.38105222460147514</v>
      </c>
    </row>
    <row r="39" spans="1:21" x14ac:dyDescent="0.3">
      <c r="A39" s="9">
        <v>1699</v>
      </c>
      <c r="B39" s="9" t="str">
        <f>PROPER(TRIM('1. Raw Data'!B39))</f>
        <v>Customer_37</v>
      </c>
      <c r="C39" s="9">
        <f>IF(OR('1. Raw Data'!C39&lt;18, '1. Raw Data'!C39&gt;100), MEDIAN('1. Raw Data'!$C$2:$C$5001), '1. Raw Data'!C39)</f>
        <v>54</v>
      </c>
      <c r="D39" s="9" t="s">
        <v>5018</v>
      </c>
      <c r="E39" s="22">
        <v>44400</v>
      </c>
      <c r="F39" s="9">
        <v>0</v>
      </c>
      <c r="G39" s="9">
        <v>12709</v>
      </c>
      <c r="H39" s="15">
        <v>44400</v>
      </c>
      <c r="I39" s="9" t="s">
        <v>7455</v>
      </c>
      <c r="J39" s="9">
        <v>103</v>
      </c>
      <c r="K39" s="9" t="s">
        <v>7472</v>
      </c>
      <c r="L39" s="9" t="str">
        <f>IF(OR('1. Raw Data'!L39="Elec", '1. Raw Data'!L39="elect"), "Electronics", '1. Raw Data'!L39)</f>
        <v>Home Appliances</v>
      </c>
      <c r="M39" s="9">
        <v>1230.6300000000001</v>
      </c>
      <c r="N39" s="9">
        <f>IF(ISBLANK('1. Raw Data'!N39), MEDIAN('1. Raw Data'!$N$2:$N$5001), '1. Raw Data'!N39)</f>
        <v>582.87</v>
      </c>
      <c r="O39" s="9">
        <v>2</v>
      </c>
      <c r="P39" s="9">
        <f>IF(ISBLANK('1. Raw Data'!P39), 0, '1. Raw Data'!P39)</f>
        <v>0</v>
      </c>
      <c r="Q39" s="9">
        <v>433</v>
      </c>
      <c r="R39" s="9">
        <v>9</v>
      </c>
      <c r="S39" s="9">
        <f t="shared" si="0"/>
        <v>2461.2600000000002</v>
      </c>
      <c r="T39" s="9">
        <f t="shared" si="1"/>
        <v>1295.5200000000002</v>
      </c>
      <c r="U39" s="23">
        <f t="shared" si="2"/>
        <v>0.52636454498915197</v>
      </c>
    </row>
    <row r="40" spans="1:21" x14ac:dyDescent="0.3">
      <c r="A40" s="9">
        <v>1975</v>
      </c>
      <c r="B40" s="9" t="str">
        <f>PROPER(TRIM('1. Raw Data'!B40))</f>
        <v>Customer_38</v>
      </c>
      <c r="C40" s="9">
        <f>IF(OR('1. Raw Data'!C40&lt;18, '1. Raw Data'!C40&gt;100), MEDIAN('1. Raw Data'!$C$2:$C$5001), '1. Raw Data'!C40)</f>
        <v>46</v>
      </c>
      <c r="D40" s="9" t="s">
        <v>5020</v>
      </c>
      <c r="E40" s="22">
        <v>44149</v>
      </c>
      <c r="F40" s="9">
        <v>1</v>
      </c>
      <c r="G40" s="9">
        <v>12731</v>
      </c>
      <c r="H40" s="15">
        <v>44149</v>
      </c>
      <c r="I40" s="9" t="s">
        <v>7455</v>
      </c>
      <c r="J40" s="9">
        <v>137</v>
      </c>
      <c r="K40" s="9" t="s">
        <v>7484</v>
      </c>
      <c r="L40" s="9" t="str">
        <f>IF(OR('1. Raw Data'!L40="Elec", '1. Raw Data'!L40="elect"), "Electronics", '1. Raw Data'!L40)</f>
        <v>Home Appliances</v>
      </c>
      <c r="M40" s="9">
        <v>613.80999999999995</v>
      </c>
      <c r="N40" s="9">
        <f>IF(ISBLANK('1. Raw Data'!N40), MEDIAN('1. Raw Data'!$N$2:$N$5001), '1. Raw Data'!N40)</f>
        <v>312.97000000000003</v>
      </c>
      <c r="O40" s="9">
        <v>2</v>
      </c>
      <c r="P40" s="9">
        <f>IF(ISBLANK('1. Raw Data'!P40), 0, '1. Raw Data'!P40)</f>
        <v>0.1</v>
      </c>
      <c r="Q40" s="9">
        <v>1509</v>
      </c>
      <c r="R40" s="9">
        <v>2</v>
      </c>
      <c r="S40" s="9">
        <f t="shared" si="0"/>
        <v>1104.8579999999999</v>
      </c>
      <c r="T40" s="9">
        <f t="shared" si="1"/>
        <v>478.91799999999989</v>
      </c>
      <c r="U40" s="23">
        <f t="shared" si="2"/>
        <v>0.43346565803026266</v>
      </c>
    </row>
    <row r="41" spans="1:21" x14ac:dyDescent="0.3">
      <c r="A41" s="9">
        <v>1189</v>
      </c>
      <c r="B41" s="9" t="str">
        <f>PROPER(TRIM('1. Raw Data'!B41))</f>
        <v>Customer_39</v>
      </c>
      <c r="C41" s="9">
        <f>IF(OR('1. Raw Data'!C41&lt;18, '1. Raw Data'!C41&gt;100), MEDIAN('1. Raw Data'!$C$2:$C$5001), '1. Raw Data'!C41)</f>
        <v>55</v>
      </c>
      <c r="D41" s="9" t="s">
        <v>5023</v>
      </c>
      <c r="E41" s="22">
        <v>44271</v>
      </c>
      <c r="F41" s="9">
        <v>0</v>
      </c>
      <c r="G41" s="9">
        <v>13152</v>
      </c>
      <c r="H41" s="15">
        <v>44271</v>
      </c>
      <c r="I41" s="9" t="s">
        <v>7455</v>
      </c>
      <c r="J41" s="9">
        <v>117</v>
      </c>
      <c r="K41" s="9" t="s">
        <v>7483</v>
      </c>
      <c r="L41" s="9" t="str">
        <f>IF(OR('1. Raw Data'!L41="Elec", '1. Raw Data'!L41="elect"), "Electronics", '1. Raw Data'!L41)</f>
        <v>Electronics</v>
      </c>
      <c r="M41" s="9">
        <v>1283.8499999999999</v>
      </c>
      <c r="N41" s="9">
        <f>IF(ISBLANK('1. Raw Data'!N41), MEDIAN('1. Raw Data'!$N$2:$N$5001), '1. Raw Data'!N41)</f>
        <v>554.28</v>
      </c>
      <c r="O41" s="9">
        <v>2</v>
      </c>
      <c r="P41" s="9">
        <f>IF(ISBLANK('1. Raw Data'!P41), 0, '1. Raw Data'!P41)</f>
        <v>0.1</v>
      </c>
      <c r="Q41" s="9">
        <v>580</v>
      </c>
      <c r="R41" s="9">
        <v>6</v>
      </c>
      <c r="S41" s="9">
        <f t="shared" si="0"/>
        <v>2310.9299999999998</v>
      </c>
      <c r="T41" s="9">
        <f t="shared" si="1"/>
        <v>1202.3699999999999</v>
      </c>
      <c r="U41" s="23">
        <f t="shared" si="2"/>
        <v>0.52029702327634331</v>
      </c>
    </row>
    <row r="42" spans="1:21" x14ac:dyDescent="0.3">
      <c r="A42" s="9">
        <v>1957</v>
      </c>
      <c r="B42" s="9" t="str">
        <f>PROPER(TRIM('1. Raw Data'!B42))</f>
        <v>Customer_40</v>
      </c>
      <c r="C42" s="9">
        <f>IF(OR('1. Raw Data'!C42&lt;18, '1. Raw Data'!C42&gt;100), MEDIAN('1. Raw Data'!$C$2:$C$5001), '1. Raw Data'!C42)</f>
        <v>42</v>
      </c>
      <c r="D42" s="9" t="s">
        <v>5020</v>
      </c>
      <c r="E42" s="22">
        <v>44520</v>
      </c>
      <c r="F42" s="9">
        <v>0</v>
      </c>
      <c r="G42" s="9">
        <v>10335</v>
      </c>
      <c r="H42" s="15">
        <v>44520</v>
      </c>
      <c r="I42" s="9" t="s">
        <v>7457</v>
      </c>
      <c r="J42" s="9">
        <v>149</v>
      </c>
      <c r="K42" s="9" t="s">
        <v>7467</v>
      </c>
      <c r="L42" s="9" t="str">
        <f>IF(OR('1. Raw Data'!L42="Elec", '1. Raw Data'!L42="elect"), "Electronics", '1. Raw Data'!L42)</f>
        <v>Sports</v>
      </c>
      <c r="M42" s="9">
        <v>973.11</v>
      </c>
      <c r="N42" s="9">
        <f>IF(ISBLANK('1. Raw Data'!N42), MEDIAN('1. Raw Data'!$N$2:$N$5001), '1. Raw Data'!N42)</f>
        <v>677.58</v>
      </c>
      <c r="O42" s="9">
        <v>1</v>
      </c>
      <c r="P42" s="9">
        <f>IF(ISBLANK('1. Raw Data'!P42), 0, '1. Raw Data'!P42)</f>
        <v>0</v>
      </c>
      <c r="Q42" s="9">
        <v>390</v>
      </c>
      <c r="R42" s="9">
        <v>7</v>
      </c>
      <c r="S42" s="9">
        <f t="shared" si="0"/>
        <v>973.11</v>
      </c>
      <c r="T42" s="9">
        <f t="shared" si="1"/>
        <v>295.52999999999997</v>
      </c>
      <c r="U42" s="23">
        <f t="shared" si="2"/>
        <v>0.30369639609088384</v>
      </c>
    </row>
    <row r="43" spans="1:21" x14ac:dyDescent="0.3">
      <c r="A43" s="9">
        <v>1686</v>
      </c>
      <c r="B43" s="9" t="str">
        <f>PROPER(TRIM('1. Raw Data'!B43))</f>
        <v>Customer_41</v>
      </c>
      <c r="C43" s="9">
        <f>IF(OR('1. Raw Data'!C43&lt;18, '1. Raw Data'!C43&gt;100), MEDIAN('1. Raw Data'!$C$2:$C$5001), '1. Raw Data'!C43)</f>
        <v>35</v>
      </c>
      <c r="D43" s="9" t="s">
        <v>5022</v>
      </c>
      <c r="E43" s="22">
        <v>44040</v>
      </c>
      <c r="F43" s="9">
        <v>0</v>
      </c>
      <c r="G43" s="9">
        <v>10224</v>
      </c>
      <c r="H43" s="15">
        <v>44040</v>
      </c>
      <c r="I43" s="9" t="s">
        <v>7455</v>
      </c>
      <c r="J43" s="9">
        <v>138</v>
      </c>
      <c r="K43" s="9" t="s">
        <v>7464</v>
      </c>
      <c r="L43" s="9" t="str">
        <f>IF(OR('1. Raw Data'!L43="Elec", '1. Raw Data'!L43="elect"), "Electronics", '1. Raw Data'!L43)</f>
        <v>Home Appliances</v>
      </c>
      <c r="M43" s="9">
        <v>254.52</v>
      </c>
      <c r="N43" s="9">
        <f>IF(ISBLANK('1. Raw Data'!N43), MEDIAN('1. Raw Data'!$N$2:$N$5001), '1. Raw Data'!N43)</f>
        <v>108.37</v>
      </c>
      <c r="O43" s="9">
        <v>5</v>
      </c>
      <c r="P43" s="9">
        <f>IF(ISBLANK('1. Raw Data'!P43), 0, '1. Raw Data'!P43)</f>
        <v>0</v>
      </c>
      <c r="Q43" s="9">
        <v>531</v>
      </c>
      <c r="R43" s="9">
        <v>4</v>
      </c>
      <c r="S43" s="9">
        <f t="shared" si="0"/>
        <v>1272.6000000000001</v>
      </c>
      <c r="T43" s="9">
        <f t="shared" si="1"/>
        <v>730.75000000000011</v>
      </c>
      <c r="U43" s="23">
        <f t="shared" si="2"/>
        <v>0.57421813609932426</v>
      </c>
    </row>
    <row r="44" spans="1:21" x14ac:dyDescent="0.3">
      <c r="A44" s="9">
        <v>1957</v>
      </c>
      <c r="B44" s="9" t="str">
        <f>PROPER(TRIM('1. Raw Data'!B44))</f>
        <v>Customer_42</v>
      </c>
      <c r="C44" s="9">
        <f>IF(OR('1. Raw Data'!C44&lt;18, '1. Raw Data'!C44&gt;100), MEDIAN('1. Raw Data'!$C$2:$C$5001), '1. Raw Data'!C44)</f>
        <v>42</v>
      </c>
      <c r="D44" s="9" t="s">
        <v>5022</v>
      </c>
      <c r="E44" s="22">
        <v>44050</v>
      </c>
      <c r="F44" s="9">
        <v>0</v>
      </c>
      <c r="G44" s="9">
        <v>12918</v>
      </c>
      <c r="H44" s="15">
        <v>44020</v>
      </c>
      <c r="I44" s="9" t="s">
        <v>7455</v>
      </c>
      <c r="J44" s="9">
        <v>101</v>
      </c>
      <c r="K44" s="9" t="s">
        <v>7478</v>
      </c>
      <c r="L44" s="9" t="str">
        <f>IF(OR('1. Raw Data'!L44="Elec", '1. Raw Data'!L44="elect"), "Electronics", '1. Raw Data'!L44)</f>
        <v>Sports</v>
      </c>
      <c r="M44" s="9">
        <v>992.01</v>
      </c>
      <c r="N44" s="9">
        <f>IF(ISBLANK('1. Raw Data'!N44), MEDIAN('1. Raw Data'!$N$2:$N$5001), '1. Raw Data'!N44)</f>
        <v>446.98</v>
      </c>
      <c r="O44" s="9">
        <v>1</v>
      </c>
      <c r="P44" s="9">
        <f>IF(ISBLANK('1. Raw Data'!P44), 0, '1. Raw Data'!P44)</f>
        <v>0.1</v>
      </c>
      <c r="Q44" s="9">
        <v>390</v>
      </c>
      <c r="R44" s="9">
        <v>7</v>
      </c>
      <c r="S44" s="9">
        <f t="shared" si="0"/>
        <v>892.80899999999997</v>
      </c>
      <c r="T44" s="9">
        <f t="shared" si="1"/>
        <v>445.82899999999995</v>
      </c>
      <c r="U44" s="23">
        <f t="shared" si="2"/>
        <v>0.49935540524345068</v>
      </c>
    </row>
    <row r="45" spans="1:21" x14ac:dyDescent="0.3">
      <c r="A45" s="9">
        <v>1562</v>
      </c>
      <c r="B45" s="9" t="str">
        <f>PROPER(TRIM('1. Raw Data'!B45))</f>
        <v>Customer_43</v>
      </c>
      <c r="C45" s="9">
        <f>IF(OR('1. Raw Data'!C45&lt;18, '1. Raw Data'!C45&gt;100), MEDIAN('1. Raw Data'!$C$2:$C$5001), '1. Raw Data'!C45)</f>
        <v>27</v>
      </c>
      <c r="D45" s="9" t="s">
        <v>5021</v>
      </c>
      <c r="E45" s="22">
        <v>44609</v>
      </c>
      <c r="F45" s="9">
        <v>1</v>
      </c>
      <c r="G45" s="9">
        <v>12082</v>
      </c>
      <c r="H45" s="15">
        <v>44609</v>
      </c>
      <c r="I45" s="9" t="s">
        <v>7457</v>
      </c>
      <c r="J45" s="9">
        <v>107</v>
      </c>
      <c r="K45" s="9" t="s">
        <v>7485</v>
      </c>
      <c r="L45" s="9" t="str">
        <f>IF(OR('1. Raw Data'!L45="Elec", '1. Raw Data'!L45="elect"), "Electronics", '1. Raw Data'!L45)</f>
        <v>Clothing</v>
      </c>
      <c r="M45" s="9">
        <v>327.45</v>
      </c>
      <c r="N45" s="9">
        <f>IF(ISBLANK('1. Raw Data'!N45), MEDIAN('1. Raw Data'!$N$2:$N$5001), '1. Raw Data'!N45)</f>
        <v>178.12</v>
      </c>
      <c r="O45" s="9">
        <v>3</v>
      </c>
      <c r="P45" s="9">
        <f>IF(ISBLANK('1. Raw Data'!P45), 0, '1. Raw Data'!P45)</f>
        <v>0</v>
      </c>
      <c r="Q45" s="9">
        <v>1049</v>
      </c>
      <c r="R45" s="9">
        <v>6</v>
      </c>
      <c r="S45" s="9">
        <f t="shared" si="0"/>
        <v>982.34999999999991</v>
      </c>
      <c r="T45" s="9">
        <f t="shared" si="1"/>
        <v>447.9899999999999</v>
      </c>
      <c r="U45" s="23">
        <f t="shared" si="2"/>
        <v>0.45603908993739495</v>
      </c>
    </row>
    <row r="46" spans="1:21" x14ac:dyDescent="0.3">
      <c r="A46" s="9">
        <v>2267</v>
      </c>
      <c r="B46" s="9" t="str">
        <f>PROPER(TRIM('1. Raw Data'!B46))</f>
        <v>Customer_44</v>
      </c>
      <c r="C46" s="9">
        <f>IF(OR('1. Raw Data'!C46&lt;18, '1. Raw Data'!C46&gt;100), MEDIAN('1. Raw Data'!$C$2:$C$5001), '1. Raw Data'!C46)</f>
        <v>34</v>
      </c>
      <c r="D46" s="9" t="s">
        <v>5020</v>
      </c>
      <c r="E46" s="22">
        <v>44029</v>
      </c>
      <c r="F46" s="9">
        <v>1</v>
      </c>
      <c r="G46" s="9">
        <v>13941</v>
      </c>
      <c r="H46" s="15">
        <v>44029</v>
      </c>
      <c r="I46" s="9" t="s">
        <v>7457</v>
      </c>
      <c r="J46" s="9">
        <v>126</v>
      </c>
      <c r="K46" s="9" t="s">
        <v>7469</v>
      </c>
      <c r="L46" s="9" t="str">
        <f>IF(OR('1. Raw Data'!L46="Elec", '1. Raw Data'!L46="elect"), "Electronics", '1. Raw Data'!L46)</f>
        <v>Clothing</v>
      </c>
      <c r="M46" s="9">
        <v>647.29</v>
      </c>
      <c r="N46" s="9">
        <f>IF(ISBLANK('1. Raw Data'!N46), MEDIAN('1. Raw Data'!$N$2:$N$5001), '1. Raw Data'!N46)</f>
        <v>426.94</v>
      </c>
      <c r="O46" s="9">
        <v>1</v>
      </c>
      <c r="P46" s="9">
        <f>IF(ISBLANK('1. Raw Data'!P46), 0, '1. Raw Data'!P46)</f>
        <v>0</v>
      </c>
      <c r="Q46" s="9">
        <v>919</v>
      </c>
      <c r="R46" s="9">
        <v>2</v>
      </c>
      <c r="S46" s="9">
        <f t="shared" si="0"/>
        <v>647.29</v>
      </c>
      <c r="T46" s="9">
        <f t="shared" si="1"/>
        <v>220.34999999999997</v>
      </c>
      <c r="U46" s="23">
        <f t="shared" si="2"/>
        <v>0.34041928656398213</v>
      </c>
    </row>
    <row r="47" spans="1:21" x14ac:dyDescent="0.3">
      <c r="A47" s="9">
        <v>1831</v>
      </c>
      <c r="B47" s="9" t="str">
        <f>PROPER(TRIM('1. Raw Data'!B47))</f>
        <v>Customer_45</v>
      </c>
      <c r="C47" s="9">
        <f>IF(OR('1. Raw Data'!C47&lt;18, '1. Raw Data'!C47&gt;100), MEDIAN('1. Raw Data'!$C$2:$C$5001), '1. Raw Data'!C47)</f>
        <v>42</v>
      </c>
      <c r="D47" s="9" t="s">
        <v>5018</v>
      </c>
      <c r="E47" s="22">
        <v>44682</v>
      </c>
      <c r="F47" s="9">
        <v>1</v>
      </c>
      <c r="G47" s="9">
        <v>10187</v>
      </c>
      <c r="H47" s="15">
        <v>44566</v>
      </c>
      <c r="I47" s="9" t="s">
        <v>7455</v>
      </c>
      <c r="J47" s="9">
        <v>147</v>
      </c>
      <c r="K47" s="9" t="s">
        <v>7474</v>
      </c>
      <c r="L47" s="9" t="str">
        <f>IF(OR('1. Raw Data'!L47="Elec", '1. Raw Data'!L47="elect"), "Electronics", '1. Raw Data'!L47)</f>
        <v>Clothing</v>
      </c>
      <c r="M47" s="9">
        <v>296.93</v>
      </c>
      <c r="N47" s="9">
        <f>IF(ISBLANK('1. Raw Data'!N47), MEDIAN('1. Raw Data'!$N$2:$N$5001), '1. Raw Data'!N47)</f>
        <v>150.47</v>
      </c>
      <c r="O47" s="9">
        <v>3</v>
      </c>
      <c r="P47" s="9">
        <f>IF(ISBLANK('1. Raw Data'!P47), 0, '1. Raw Data'!P47)</f>
        <v>0</v>
      </c>
      <c r="Q47" s="9">
        <v>1092</v>
      </c>
      <c r="R47" s="9">
        <v>2</v>
      </c>
      <c r="S47" s="9">
        <f t="shared" si="0"/>
        <v>890.79</v>
      </c>
      <c r="T47" s="9">
        <f t="shared" si="1"/>
        <v>439.38</v>
      </c>
      <c r="U47" s="23">
        <f t="shared" si="2"/>
        <v>0.49324756676657799</v>
      </c>
    </row>
    <row r="48" spans="1:21" x14ac:dyDescent="0.3">
      <c r="A48" s="9">
        <v>2154</v>
      </c>
      <c r="B48" s="9" t="str">
        <f>PROPER(TRIM('1. Raw Data'!B48))</f>
        <v>Customer_46</v>
      </c>
      <c r="C48" s="9">
        <f>IF(OR('1. Raw Data'!C48&lt;18, '1. Raw Data'!C48&gt;100), MEDIAN('1. Raw Data'!$C$2:$C$5001), '1. Raw Data'!C48)</f>
        <v>42</v>
      </c>
      <c r="D48" s="9" t="s">
        <v>5021</v>
      </c>
      <c r="E48" s="22">
        <v>44328</v>
      </c>
      <c r="F48" s="9">
        <v>1</v>
      </c>
      <c r="G48" s="9">
        <v>11247</v>
      </c>
      <c r="H48" s="15">
        <v>44535</v>
      </c>
      <c r="I48" s="9" t="s">
        <v>7457</v>
      </c>
      <c r="J48" s="9">
        <v>139</v>
      </c>
      <c r="K48" s="9" t="s">
        <v>7486</v>
      </c>
      <c r="L48" s="9" t="str">
        <f>IF(OR('1. Raw Data'!L48="Elec", '1. Raw Data'!L48="elect"), "Electronics", '1. Raw Data'!L48)</f>
        <v>Electronics</v>
      </c>
      <c r="M48" s="9">
        <v>81.92</v>
      </c>
      <c r="N48" s="9">
        <f>IF(ISBLANK('1. Raw Data'!N48), MEDIAN('1. Raw Data'!$N$2:$N$5001), '1. Raw Data'!N48)</f>
        <v>51.66</v>
      </c>
      <c r="O48" s="9">
        <v>4</v>
      </c>
      <c r="P48" s="9">
        <f>IF(ISBLANK('1. Raw Data'!P48), 0, '1. Raw Data'!P48)</f>
        <v>0.2</v>
      </c>
      <c r="Q48" s="9">
        <v>1123</v>
      </c>
      <c r="R48" s="9">
        <v>4</v>
      </c>
      <c r="S48" s="9">
        <f t="shared" si="0"/>
        <v>262.14400000000001</v>
      </c>
      <c r="T48" s="9">
        <f t="shared" si="1"/>
        <v>55.504000000000019</v>
      </c>
      <c r="U48" s="23">
        <f t="shared" si="2"/>
        <v>0.21173095703125006</v>
      </c>
    </row>
    <row r="49" spans="1:21" x14ac:dyDescent="0.3">
      <c r="A49" s="9">
        <v>1646</v>
      </c>
      <c r="B49" s="9" t="str">
        <f>PROPER(TRIM('1. Raw Data'!B49))</f>
        <v>Customer_47</v>
      </c>
      <c r="C49" s="9">
        <f>IF(OR('1. Raw Data'!C49&lt;18, '1. Raw Data'!C49&gt;100), MEDIAN('1. Raw Data'!$C$2:$C$5001), '1. Raw Data'!C49)</f>
        <v>38</v>
      </c>
      <c r="D49" s="9" t="s">
        <v>5023</v>
      </c>
      <c r="E49" s="22">
        <v>45067</v>
      </c>
      <c r="F49" s="9">
        <v>0</v>
      </c>
      <c r="G49" s="9">
        <v>12690</v>
      </c>
      <c r="H49" s="15">
        <v>45067</v>
      </c>
      <c r="I49" s="9" t="s">
        <v>7457</v>
      </c>
      <c r="J49" s="9">
        <v>119</v>
      </c>
      <c r="K49" s="9" t="s">
        <v>7459</v>
      </c>
      <c r="L49" s="9" t="str">
        <f>IF(OR('1. Raw Data'!L49="Elec", '1. Raw Data'!L49="elect"), "Electronics", '1. Raw Data'!L49)</f>
        <v>Electronics</v>
      </c>
      <c r="M49" s="9">
        <v>357.24</v>
      </c>
      <c r="N49" s="9">
        <f>IF(ISBLANK('1. Raw Data'!N49), MEDIAN('1. Raw Data'!$N$2:$N$5001), '1. Raw Data'!N49)</f>
        <v>215.35</v>
      </c>
      <c r="O49" s="9">
        <v>3</v>
      </c>
      <c r="P49" s="9">
        <f>IF(ISBLANK('1. Raw Data'!P49), 0, '1. Raw Data'!P49)</f>
        <v>0.05</v>
      </c>
      <c r="Q49" s="9">
        <v>591</v>
      </c>
      <c r="R49" s="9">
        <v>3</v>
      </c>
      <c r="S49" s="9">
        <f t="shared" si="0"/>
        <v>1018.134</v>
      </c>
      <c r="T49" s="9">
        <f t="shared" si="1"/>
        <v>372.08400000000006</v>
      </c>
      <c r="U49" s="23">
        <f t="shared" si="2"/>
        <v>0.36545680627500904</v>
      </c>
    </row>
    <row r="50" spans="1:21" x14ac:dyDescent="0.3">
      <c r="A50" s="9">
        <v>1020</v>
      </c>
      <c r="B50" s="9" t="str">
        <f>PROPER(TRIM('1. Raw Data'!B50))</f>
        <v>Customer_48</v>
      </c>
      <c r="C50" s="9">
        <f>IF(OR('1. Raw Data'!C50&lt;18, '1. Raw Data'!C50&gt;100), MEDIAN('1. Raw Data'!$C$2:$C$5001), '1. Raw Data'!C50)</f>
        <v>19</v>
      </c>
      <c r="D50" s="9" t="s">
        <v>5023</v>
      </c>
      <c r="E50" s="22">
        <v>44372</v>
      </c>
      <c r="F50" s="9">
        <v>0</v>
      </c>
      <c r="G50" s="9">
        <v>13957</v>
      </c>
      <c r="H50" s="15">
        <v>44372</v>
      </c>
      <c r="I50" s="9" t="s">
        <v>7457</v>
      </c>
      <c r="J50" s="9">
        <v>130</v>
      </c>
      <c r="K50" s="9" t="s">
        <v>7487</v>
      </c>
      <c r="L50" s="9" t="str">
        <f>IF(OR('1. Raw Data'!L50="Elec", '1. Raw Data'!L50="elect"), "Electronics", '1. Raw Data'!L50)</f>
        <v>Sports</v>
      </c>
      <c r="M50" s="9">
        <v>827.74</v>
      </c>
      <c r="N50" s="9">
        <f>IF(ISBLANK('1. Raw Data'!N50), MEDIAN('1. Raw Data'!$N$2:$N$5001), '1. Raw Data'!N50)</f>
        <v>489.69</v>
      </c>
      <c r="O50" s="9">
        <v>1</v>
      </c>
      <c r="P50" s="9">
        <f>IF(ISBLANK('1. Raw Data'!P50), 0, '1. Raw Data'!P50)</f>
        <v>0</v>
      </c>
      <c r="Q50" s="9">
        <v>534</v>
      </c>
      <c r="R50" s="9">
        <v>7</v>
      </c>
      <c r="S50" s="9">
        <f t="shared" si="0"/>
        <v>827.74</v>
      </c>
      <c r="T50" s="9">
        <f t="shared" si="1"/>
        <v>338.05</v>
      </c>
      <c r="U50" s="23">
        <f t="shared" si="2"/>
        <v>0.40840118877908521</v>
      </c>
    </row>
    <row r="51" spans="1:21" x14ac:dyDescent="0.3">
      <c r="A51" s="9">
        <v>1840</v>
      </c>
      <c r="B51" s="9" t="str">
        <f>PROPER(TRIM('1. Raw Data'!B51))</f>
        <v>Customer_49</v>
      </c>
      <c r="C51" s="9">
        <f>IF(OR('1. Raw Data'!C51&lt;18, '1. Raw Data'!C51&gt;100), MEDIAN('1. Raw Data'!$C$2:$C$5001), '1. Raw Data'!C51)</f>
        <v>49</v>
      </c>
      <c r="D51" s="9" t="s">
        <v>5018</v>
      </c>
      <c r="E51" s="22">
        <v>43919</v>
      </c>
      <c r="F51" s="9">
        <v>1</v>
      </c>
      <c r="G51" s="9">
        <v>10962</v>
      </c>
      <c r="H51" s="15">
        <v>43919</v>
      </c>
      <c r="I51" s="9" t="s">
        <v>7456</v>
      </c>
      <c r="J51" s="9">
        <v>143</v>
      </c>
      <c r="K51" s="9" t="s">
        <v>7475</v>
      </c>
      <c r="L51" s="9" t="str">
        <f>IF(OR('1. Raw Data'!L51="Elec", '1. Raw Data'!L51="elect"), "Electronics", '1. Raw Data'!L51)</f>
        <v>Sports</v>
      </c>
      <c r="M51" s="9">
        <v>748.26</v>
      </c>
      <c r="N51" s="9">
        <f>IF(ISBLANK('1. Raw Data'!N51), MEDIAN('1. Raw Data'!$N$2:$N$5001), '1. Raw Data'!N51)</f>
        <v>488.99</v>
      </c>
      <c r="O51" s="9">
        <v>1</v>
      </c>
      <c r="P51" s="9">
        <f>IF(ISBLANK('1. Raw Data'!P51), 0, '1. Raw Data'!P51)</f>
        <v>0</v>
      </c>
      <c r="Q51" s="9">
        <v>1047</v>
      </c>
      <c r="R51" s="9">
        <v>2</v>
      </c>
      <c r="S51" s="9">
        <f t="shared" si="0"/>
        <v>748.26</v>
      </c>
      <c r="T51" s="9">
        <f t="shared" si="1"/>
        <v>259.27</v>
      </c>
      <c r="U51" s="23">
        <f t="shared" si="2"/>
        <v>0.34649720685323282</v>
      </c>
    </row>
    <row r="52" spans="1:21" x14ac:dyDescent="0.3">
      <c r="A52" s="9">
        <v>1166</v>
      </c>
      <c r="B52" s="9" t="str">
        <f>PROPER(TRIM('1. Raw Data'!B52))</f>
        <v>Customer_50</v>
      </c>
      <c r="C52" s="9">
        <f>IF(OR('1. Raw Data'!C52&lt;18, '1. Raw Data'!C52&gt;100), MEDIAN('1. Raw Data'!$C$2:$C$5001), '1. Raw Data'!C52)</f>
        <v>52</v>
      </c>
      <c r="D52" s="9" t="s">
        <v>5019</v>
      </c>
      <c r="E52" s="22">
        <v>45353</v>
      </c>
      <c r="F52" s="9">
        <v>0</v>
      </c>
      <c r="G52" s="9">
        <v>13015</v>
      </c>
      <c r="H52" s="15">
        <v>45325</v>
      </c>
      <c r="I52" s="9" t="s">
        <v>7456</v>
      </c>
      <c r="J52" s="9">
        <v>114</v>
      </c>
      <c r="K52" s="9" t="s">
        <v>7463</v>
      </c>
      <c r="L52" s="9" t="str">
        <f>IF(OR('1. Raw Data'!L52="Elec", '1. Raw Data'!L52="elect"), "Electronics", '1. Raw Data'!L52)</f>
        <v>Electronics</v>
      </c>
      <c r="M52" s="9">
        <v>777.17</v>
      </c>
      <c r="N52" s="9">
        <f>IF(ISBLANK('1. Raw Data'!N52), MEDIAN('1. Raw Data'!$N$2:$N$5001), '1. Raw Data'!N52)</f>
        <v>314.17</v>
      </c>
      <c r="O52" s="9">
        <v>3</v>
      </c>
      <c r="P52" s="9">
        <f>IF(ISBLANK('1. Raw Data'!P52), 0, '1. Raw Data'!P52)</f>
        <v>0</v>
      </c>
      <c r="Q52" s="9">
        <v>333</v>
      </c>
      <c r="R52" s="9">
        <v>3</v>
      </c>
      <c r="S52" s="9">
        <f t="shared" si="0"/>
        <v>2331.5099999999998</v>
      </c>
      <c r="T52" s="9">
        <f t="shared" si="1"/>
        <v>1388.9999999999998</v>
      </c>
      <c r="U52" s="23">
        <f t="shared" si="2"/>
        <v>0.59575125133497175</v>
      </c>
    </row>
    <row r="53" spans="1:21" x14ac:dyDescent="0.3">
      <c r="A53" s="9">
        <v>2297</v>
      </c>
      <c r="B53" s="9" t="str">
        <f>PROPER(TRIM('1. Raw Data'!B53))</f>
        <v>Customer_51</v>
      </c>
      <c r="C53" s="9">
        <f>IF(OR('1. Raw Data'!C53&lt;18, '1. Raw Data'!C53&gt;100), MEDIAN('1. Raw Data'!$C$2:$C$5001), '1. Raw Data'!C53)</f>
        <v>64</v>
      </c>
      <c r="D53" s="9" t="s">
        <v>5019</v>
      </c>
      <c r="E53" s="22">
        <v>44771</v>
      </c>
      <c r="F53" s="9">
        <v>0</v>
      </c>
      <c r="G53" s="9">
        <v>10493</v>
      </c>
      <c r="H53" s="15">
        <v>44771</v>
      </c>
      <c r="I53" s="9" t="s">
        <v>7455</v>
      </c>
      <c r="J53" s="9">
        <v>113</v>
      </c>
      <c r="K53" s="9" t="s">
        <v>7460</v>
      </c>
      <c r="L53" s="9" t="str">
        <f>IF(OR('1. Raw Data'!L53="Elec", '1. Raw Data'!L53="elect"), "Electronics", '1. Raw Data'!L53)</f>
        <v>Home Appliances</v>
      </c>
      <c r="M53" s="9">
        <v>409.15</v>
      </c>
      <c r="N53" s="9">
        <f>IF(ISBLANK('1. Raw Data'!N53), MEDIAN('1. Raw Data'!$N$2:$N$5001), '1. Raw Data'!N53)</f>
        <v>277.70999999999998</v>
      </c>
      <c r="O53" s="9">
        <v>1</v>
      </c>
      <c r="P53" s="9">
        <f>IF(ISBLANK('1. Raw Data'!P53), 0, '1. Raw Data'!P53)</f>
        <v>0.1</v>
      </c>
      <c r="Q53" s="9">
        <v>887</v>
      </c>
      <c r="R53" s="9">
        <v>3</v>
      </c>
      <c r="S53" s="9">
        <f t="shared" si="0"/>
        <v>368.23500000000001</v>
      </c>
      <c r="T53" s="9">
        <f t="shared" si="1"/>
        <v>90.525000000000034</v>
      </c>
      <c r="U53" s="23">
        <f t="shared" si="2"/>
        <v>0.24583486089046405</v>
      </c>
    </row>
    <row r="54" spans="1:21" x14ac:dyDescent="0.3">
      <c r="A54" s="9">
        <v>1387</v>
      </c>
      <c r="B54" s="9" t="str">
        <f>PROPER(TRIM('1. Raw Data'!B54))</f>
        <v>Customer_52</v>
      </c>
      <c r="C54" s="9">
        <f>IF(OR('1. Raw Data'!C54&lt;18, '1. Raw Data'!C54&gt;100), MEDIAN('1. Raw Data'!$C$2:$C$5001), '1. Raw Data'!C54)</f>
        <v>46</v>
      </c>
      <c r="D54" s="9" t="s">
        <v>5023</v>
      </c>
      <c r="E54" s="22">
        <v>44986</v>
      </c>
      <c r="F54" s="9">
        <v>1</v>
      </c>
      <c r="G54" s="9">
        <v>11886</v>
      </c>
      <c r="H54" s="15">
        <v>44929</v>
      </c>
      <c r="I54" s="9" t="s">
        <v>7455</v>
      </c>
      <c r="J54" s="9">
        <v>120</v>
      </c>
      <c r="K54" s="9" t="s">
        <v>7488</v>
      </c>
      <c r="L54" s="9" t="str">
        <f>IF(OR('1. Raw Data'!L54="Elec", '1. Raw Data'!L54="elect"), "Electronics", '1. Raw Data'!L54)</f>
        <v>Sports</v>
      </c>
      <c r="M54" s="9">
        <v>1043.48</v>
      </c>
      <c r="N54" s="9">
        <f>IF(ISBLANK('1. Raw Data'!N54), MEDIAN('1. Raw Data'!$N$2:$N$5001), '1. Raw Data'!N54)</f>
        <v>676.98</v>
      </c>
      <c r="O54" s="9">
        <v>3</v>
      </c>
      <c r="P54" s="9">
        <f>IF(ISBLANK('1. Raw Data'!P54), 0, '1. Raw Data'!P54)</f>
        <v>0</v>
      </c>
      <c r="Q54" s="9">
        <v>622</v>
      </c>
      <c r="R54" s="9">
        <v>2</v>
      </c>
      <c r="S54" s="9">
        <f t="shared" si="0"/>
        <v>3130.44</v>
      </c>
      <c r="T54" s="9">
        <f t="shared" si="1"/>
        <v>1099.5</v>
      </c>
      <c r="U54" s="23">
        <f t="shared" si="2"/>
        <v>0.35122858128569784</v>
      </c>
    </row>
    <row r="55" spans="1:21" x14ac:dyDescent="0.3">
      <c r="A55" s="9">
        <v>1600</v>
      </c>
      <c r="B55" s="9" t="str">
        <f>PROPER(TRIM('1. Raw Data'!B55))</f>
        <v>Customer_53</v>
      </c>
      <c r="C55" s="9">
        <f>IF(OR('1. Raw Data'!C55&lt;18, '1. Raw Data'!C55&gt;100), MEDIAN('1. Raw Data'!$C$2:$C$5001), '1. Raw Data'!C55)</f>
        <v>40</v>
      </c>
      <c r="D55" s="9" t="s">
        <v>5018</v>
      </c>
      <c r="E55" s="22">
        <v>44174</v>
      </c>
      <c r="F55" s="9">
        <v>1</v>
      </c>
      <c r="G55" s="9">
        <v>10310</v>
      </c>
      <c r="H55" s="15">
        <v>44086</v>
      </c>
      <c r="I55" s="9" t="s">
        <v>7457</v>
      </c>
      <c r="J55" s="9">
        <v>126</v>
      </c>
      <c r="K55" s="9" t="s">
        <v>7469</v>
      </c>
      <c r="L55" s="9" t="str">
        <f>IF(OR('1. Raw Data'!L55="Elec", '1. Raw Data'!L55="elect"), "Electronics", '1. Raw Data'!L55)</f>
        <v>Sports</v>
      </c>
      <c r="M55" s="9">
        <v>1071.18</v>
      </c>
      <c r="N55" s="9">
        <f>IF(ISBLANK('1. Raw Data'!N55), MEDIAN('1. Raw Data'!$N$2:$N$5001), '1. Raw Data'!N55)</f>
        <v>729.86</v>
      </c>
      <c r="O55" s="9">
        <v>2</v>
      </c>
      <c r="P55" s="9">
        <f>IF(ISBLANK('1. Raw Data'!P55), 0, '1. Raw Data'!P55)</f>
        <v>0</v>
      </c>
      <c r="Q55" s="9">
        <v>1115</v>
      </c>
      <c r="R55" s="9">
        <v>4</v>
      </c>
      <c r="S55" s="9">
        <f t="shared" si="0"/>
        <v>2142.36</v>
      </c>
      <c r="T55" s="9">
        <f t="shared" si="1"/>
        <v>682.6400000000001</v>
      </c>
      <c r="U55" s="23">
        <f t="shared" si="2"/>
        <v>0.31863925764110612</v>
      </c>
    </row>
    <row r="56" spans="1:21" x14ac:dyDescent="0.3">
      <c r="A56" s="9">
        <v>1315</v>
      </c>
      <c r="B56" s="9" t="str">
        <f>PROPER(TRIM('1. Raw Data'!B56))</f>
        <v>Customer_54</v>
      </c>
      <c r="C56" s="9">
        <f>IF(OR('1. Raw Data'!C56&lt;18, '1. Raw Data'!C56&gt;100), MEDIAN('1. Raw Data'!$C$2:$C$5001), '1. Raw Data'!C56)</f>
        <v>24</v>
      </c>
      <c r="D56" s="9" t="s">
        <v>5019</v>
      </c>
      <c r="E56" s="22">
        <v>44606</v>
      </c>
      <c r="F56" s="9">
        <v>1</v>
      </c>
      <c r="G56" s="9">
        <v>12568</v>
      </c>
      <c r="H56" s="15">
        <v>44606</v>
      </c>
      <c r="I56" s="9" t="s">
        <v>7455</v>
      </c>
      <c r="J56" s="9">
        <v>127</v>
      </c>
      <c r="K56" s="9" t="s">
        <v>7489</v>
      </c>
      <c r="L56" s="9" t="str">
        <f>IF(OR('1. Raw Data'!L56="Elec", '1. Raw Data'!L56="elect"), "Electronics", '1. Raw Data'!L56)</f>
        <v>Clothing</v>
      </c>
      <c r="M56" s="9">
        <v>569.04999999999995</v>
      </c>
      <c r="N56" s="9">
        <f>IF(ISBLANK('1. Raw Data'!N56), MEDIAN('1. Raw Data'!$N$2:$N$5001), '1. Raw Data'!N56)</f>
        <v>363.1</v>
      </c>
      <c r="O56" s="9">
        <v>5</v>
      </c>
      <c r="P56" s="9">
        <f>IF(ISBLANK('1. Raw Data'!P56), 0, '1. Raw Data'!P56)</f>
        <v>0</v>
      </c>
      <c r="Q56" s="9">
        <v>1052</v>
      </c>
      <c r="R56" s="9">
        <v>1</v>
      </c>
      <c r="S56" s="9">
        <f t="shared" si="0"/>
        <v>2845.25</v>
      </c>
      <c r="T56" s="9">
        <f t="shared" si="1"/>
        <v>1029.75</v>
      </c>
      <c r="U56" s="23">
        <f t="shared" si="2"/>
        <v>0.36191898778666198</v>
      </c>
    </row>
    <row r="57" spans="1:21" x14ac:dyDescent="0.3">
      <c r="A57" s="9">
        <v>1013</v>
      </c>
      <c r="B57" s="9" t="str">
        <f>PROPER(TRIM('1. Raw Data'!B57))</f>
        <v>Customer_55</v>
      </c>
      <c r="C57" s="9">
        <f>IF(OR('1. Raw Data'!C57&lt;18, '1. Raw Data'!C57&gt;100), MEDIAN('1. Raw Data'!$C$2:$C$5001), '1. Raw Data'!C57)</f>
        <v>62</v>
      </c>
      <c r="D57" s="9" t="s">
        <v>5020</v>
      </c>
      <c r="E57" s="22">
        <v>44110</v>
      </c>
      <c r="F57" s="9">
        <v>0</v>
      </c>
      <c r="G57" s="9">
        <v>11604</v>
      </c>
      <c r="H57" s="15">
        <v>43992</v>
      </c>
      <c r="I57" s="9" t="s">
        <v>7456</v>
      </c>
      <c r="J57" s="9">
        <v>125</v>
      </c>
      <c r="K57" s="9" t="s">
        <v>7479</v>
      </c>
      <c r="L57" s="9" t="str">
        <f>IF(OR('1. Raw Data'!L57="Elec", '1. Raw Data'!L57="elect"), "Electronics", '1. Raw Data'!L57)</f>
        <v>Sports</v>
      </c>
      <c r="M57" s="9">
        <v>1327.7</v>
      </c>
      <c r="N57" s="9">
        <f>IF(ISBLANK('1. Raw Data'!N57), MEDIAN('1. Raw Data'!$N$2:$N$5001), '1. Raw Data'!N57)</f>
        <v>881.03</v>
      </c>
      <c r="O57" s="9">
        <v>3</v>
      </c>
      <c r="P57" s="9">
        <f>IF(ISBLANK('1. Raw Data'!P57), 0, '1. Raw Data'!P57)</f>
        <v>0.2</v>
      </c>
      <c r="Q57" s="9">
        <v>867</v>
      </c>
      <c r="R57" s="9">
        <v>3</v>
      </c>
      <c r="S57" s="9">
        <f t="shared" si="0"/>
        <v>3186.4800000000005</v>
      </c>
      <c r="T57" s="9">
        <f t="shared" si="1"/>
        <v>543.39000000000033</v>
      </c>
      <c r="U57" s="23">
        <f t="shared" si="2"/>
        <v>0.17052986367402281</v>
      </c>
    </row>
    <row r="58" spans="1:21" x14ac:dyDescent="0.3">
      <c r="A58" s="9">
        <v>1241</v>
      </c>
      <c r="B58" s="9" t="str">
        <f>PROPER(TRIM('1. Raw Data'!B58))</f>
        <v>Customer_56</v>
      </c>
      <c r="C58" s="9">
        <f>IF(OR('1. Raw Data'!C58&lt;18, '1. Raw Data'!C58&gt;100), MEDIAN('1. Raw Data'!$C$2:$C$5001), '1. Raw Data'!C58)</f>
        <v>43</v>
      </c>
      <c r="D58" s="9" t="s">
        <v>5023</v>
      </c>
      <c r="E58" s="22">
        <v>44961</v>
      </c>
      <c r="F58" s="9">
        <v>0</v>
      </c>
      <c r="G58" s="9">
        <v>11563</v>
      </c>
      <c r="H58" s="15">
        <v>45018</v>
      </c>
      <c r="I58" s="9" t="s">
        <v>7455</v>
      </c>
      <c r="J58" s="9">
        <v>109</v>
      </c>
      <c r="K58" s="9" t="s">
        <v>7466</v>
      </c>
      <c r="L58" s="9" t="str">
        <f>IF(OR('1. Raw Data'!L58="Elec", '1. Raw Data'!L58="elect"), "Electronics", '1. Raw Data'!L58)</f>
        <v>Sports</v>
      </c>
      <c r="M58" s="9">
        <v>983.83</v>
      </c>
      <c r="N58" s="9">
        <f>IF(ISBLANK('1. Raw Data'!N58), MEDIAN('1. Raw Data'!$N$2:$N$5001), '1. Raw Data'!N58)</f>
        <v>453.47</v>
      </c>
      <c r="O58" s="9">
        <v>2</v>
      </c>
      <c r="P58" s="9">
        <f>IF(ISBLANK('1. Raw Data'!P58), 0, '1. Raw Data'!P58)</f>
        <v>0</v>
      </c>
      <c r="Q58" s="9">
        <v>482</v>
      </c>
      <c r="R58" s="9">
        <v>7</v>
      </c>
      <c r="S58" s="9">
        <f t="shared" si="0"/>
        <v>1967.66</v>
      </c>
      <c r="T58" s="9">
        <f t="shared" si="1"/>
        <v>1060.72</v>
      </c>
      <c r="U58" s="23">
        <f t="shared" si="2"/>
        <v>0.53907687303700846</v>
      </c>
    </row>
    <row r="59" spans="1:21" x14ac:dyDescent="0.3">
      <c r="A59" s="9">
        <v>1776</v>
      </c>
      <c r="B59" s="9" t="str">
        <f>PROPER(TRIM('1. Raw Data'!B59))</f>
        <v>Customer_57</v>
      </c>
      <c r="C59" s="9">
        <f>IF(OR('1. Raw Data'!C59&lt;18, '1. Raw Data'!C59&gt;100), MEDIAN('1. Raw Data'!$C$2:$C$5001), '1. Raw Data'!C59)</f>
        <v>42</v>
      </c>
      <c r="D59" s="9" t="s">
        <v>5022</v>
      </c>
      <c r="E59" s="22">
        <v>44431</v>
      </c>
      <c r="F59" s="9">
        <v>1</v>
      </c>
      <c r="G59" s="9">
        <v>13982</v>
      </c>
      <c r="H59" s="15">
        <v>44431</v>
      </c>
      <c r="I59" s="9" t="s">
        <v>7455</v>
      </c>
      <c r="J59" s="9">
        <v>141</v>
      </c>
      <c r="K59" s="9" t="s">
        <v>7490</v>
      </c>
      <c r="L59" s="9" t="str">
        <f>IF(OR('1. Raw Data'!L59="Elec", '1. Raw Data'!L59="elect"), "Electronics", '1. Raw Data'!L59)</f>
        <v>Home Appliances</v>
      </c>
      <c r="M59" s="9">
        <v>1083.9100000000001</v>
      </c>
      <c r="N59" s="9">
        <f>IF(ISBLANK('1. Raw Data'!N59), MEDIAN('1. Raw Data'!$N$2:$N$5001), '1. Raw Data'!N59)</f>
        <v>537.37</v>
      </c>
      <c r="O59" s="9">
        <v>2</v>
      </c>
      <c r="P59" s="9">
        <f>IF(ISBLANK('1. Raw Data'!P59), 0, '1. Raw Data'!P59)</f>
        <v>0</v>
      </c>
      <c r="Q59" s="9">
        <v>603</v>
      </c>
      <c r="R59" s="9">
        <v>2</v>
      </c>
      <c r="S59" s="9">
        <f t="shared" si="0"/>
        <v>2167.8200000000002</v>
      </c>
      <c r="T59" s="9">
        <f t="shared" si="1"/>
        <v>1093.0800000000002</v>
      </c>
      <c r="U59" s="23">
        <f t="shared" si="2"/>
        <v>0.50423005600095949</v>
      </c>
    </row>
    <row r="60" spans="1:21" x14ac:dyDescent="0.3">
      <c r="A60" s="9">
        <v>2369</v>
      </c>
      <c r="B60" s="9" t="str">
        <f>PROPER(TRIM('1. Raw Data'!B60))</f>
        <v>Customer_58</v>
      </c>
      <c r="C60" s="9">
        <f>IF(OR('1. Raw Data'!C60&lt;18, '1. Raw Data'!C60&gt;100), MEDIAN('1. Raw Data'!$C$2:$C$5001), '1. Raw Data'!C60)</f>
        <v>36</v>
      </c>
      <c r="D60" s="9" t="s">
        <v>5020</v>
      </c>
      <c r="E60" s="22">
        <v>45237</v>
      </c>
      <c r="F60" s="9">
        <v>1</v>
      </c>
      <c r="G60" s="9">
        <v>10368</v>
      </c>
      <c r="H60" s="15">
        <v>45118</v>
      </c>
      <c r="I60" s="9" t="s">
        <v>7456</v>
      </c>
      <c r="J60" s="9">
        <v>148</v>
      </c>
      <c r="K60" s="9" t="s">
        <v>7491</v>
      </c>
      <c r="L60" s="9" t="str">
        <f>IF(OR('1. Raw Data'!L60="Elec", '1. Raw Data'!L60="elect"), "Electronics", '1. Raw Data'!L60)</f>
        <v>Sports</v>
      </c>
      <c r="M60" s="9">
        <v>452.14</v>
      </c>
      <c r="N60" s="9">
        <f>IF(ISBLANK('1. Raw Data'!N60), MEDIAN('1. Raw Data'!$N$2:$N$5001), '1. Raw Data'!N60)</f>
        <v>223.61</v>
      </c>
      <c r="O60" s="9">
        <v>2</v>
      </c>
      <c r="P60" s="9">
        <f>IF(ISBLANK('1. Raw Data'!P60), 0, '1. Raw Data'!P60)</f>
        <v>0.1</v>
      </c>
      <c r="Q60" s="9">
        <v>540</v>
      </c>
      <c r="R60" s="9">
        <v>4</v>
      </c>
      <c r="S60" s="9">
        <f t="shared" si="0"/>
        <v>813.85199999999998</v>
      </c>
      <c r="T60" s="9">
        <f t="shared" si="1"/>
        <v>366.63199999999995</v>
      </c>
      <c r="U60" s="23">
        <f t="shared" si="2"/>
        <v>0.45048976963870574</v>
      </c>
    </row>
    <row r="61" spans="1:21" x14ac:dyDescent="0.3">
      <c r="A61" s="9">
        <v>1564</v>
      </c>
      <c r="B61" s="9" t="str">
        <f>PROPER(TRIM('1. Raw Data'!B61))</f>
        <v>Customer_59</v>
      </c>
      <c r="C61" s="9">
        <f>IF(OR('1. Raw Data'!C61&lt;18, '1. Raw Data'!C61&gt;100), MEDIAN('1. Raw Data'!$C$2:$C$5001), '1. Raw Data'!C61)</f>
        <v>35</v>
      </c>
      <c r="D61" s="9" t="s">
        <v>5018</v>
      </c>
      <c r="E61" s="22">
        <v>45097</v>
      </c>
      <c r="F61" s="9">
        <v>0</v>
      </c>
      <c r="G61" s="9">
        <v>13546</v>
      </c>
      <c r="H61" s="15">
        <v>45097</v>
      </c>
      <c r="I61" s="9" t="s">
        <v>7456</v>
      </c>
      <c r="J61" s="9">
        <v>112</v>
      </c>
      <c r="K61" s="9" t="s">
        <v>7492</v>
      </c>
      <c r="L61" s="9" t="str">
        <f>IF(OR('1. Raw Data'!L61="Elec", '1. Raw Data'!L61="elect"), "Electronics", '1. Raw Data'!L61)</f>
        <v>Home Appliances</v>
      </c>
      <c r="M61" s="9">
        <v>50.89</v>
      </c>
      <c r="N61" s="9">
        <f>IF(ISBLANK('1. Raw Data'!N61), MEDIAN('1. Raw Data'!$N$2:$N$5001), '1. Raw Data'!N61)</f>
        <v>22.02</v>
      </c>
      <c r="O61" s="9">
        <v>2</v>
      </c>
      <c r="P61" s="9">
        <f>IF(ISBLANK('1. Raw Data'!P61), 0, '1. Raw Data'!P61)</f>
        <v>0.2</v>
      </c>
      <c r="Q61" s="9">
        <v>561</v>
      </c>
      <c r="R61" s="9">
        <v>2</v>
      </c>
      <c r="S61" s="9">
        <f t="shared" si="0"/>
        <v>81.424000000000007</v>
      </c>
      <c r="T61" s="9">
        <f t="shared" si="1"/>
        <v>37.384000000000007</v>
      </c>
      <c r="U61" s="23">
        <f t="shared" si="2"/>
        <v>0.45912752996659467</v>
      </c>
    </row>
    <row r="62" spans="1:21" x14ac:dyDescent="0.3">
      <c r="A62" s="9">
        <v>1897</v>
      </c>
      <c r="B62" s="9" t="str">
        <f>PROPER(TRIM('1. Raw Data'!B62))</f>
        <v>Customer_60</v>
      </c>
      <c r="C62" s="9">
        <f>IF(OR('1. Raw Data'!C62&lt;18, '1. Raw Data'!C62&gt;100), MEDIAN('1. Raw Data'!$C$2:$C$5001), '1. Raw Data'!C62)</f>
        <v>50</v>
      </c>
      <c r="D62" s="9" t="s">
        <v>5022</v>
      </c>
      <c r="E62" s="22">
        <v>44835</v>
      </c>
      <c r="F62" s="9">
        <v>1</v>
      </c>
      <c r="G62" s="9">
        <v>10745</v>
      </c>
      <c r="H62" s="15">
        <v>44571</v>
      </c>
      <c r="I62" s="9" t="s">
        <v>7457</v>
      </c>
      <c r="J62" s="9">
        <v>110</v>
      </c>
      <c r="K62" s="9" t="s">
        <v>7493</v>
      </c>
      <c r="L62" s="9" t="str">
        <f>IF(OR('1. Raw Data'!L62="Elec", '1. Raw Data'!L62="elect"), "Electronics", '1. Raw Data'!L62)</f>
        <v>Clothing</v>
      </c>
      <c r="M62" s="9">
        <v>1304.79</v>
      </c>
      <c r="N62" s="9">
        <f>IF(ISBLANK('1. Raw Data'!N62), MEDIAN('1. Raw Data'!$N$2:$N$5001), '1. Raw Data'!N62)</f>
        <v>807.5</v>
      </c>
      <c r="O62" s="9">
        <v>3</v>
      </c>
      <c r="P62" s="9">
        <f>IF(ISBLANK('1. Raw Data'!P62), 0, '1. Raw Data'!P62)</f>
        <v>0</v>
      </c>
      <c r="Q62" s="9">
        <v>1003</v>
      </c>
      <c r="R62" s="9">
        <v>4</v>
      </c>
      <c r="S62" s="9">
        <f t="shared" si="0"/>
        <v>3914.37</v>
      </c>
      <c r="T62" s="9">
        <f t="shared" si="1"/>
        <v>1491.87</v>
      </c>
      <c r="U62" s="23">
        <f t="shared" si="2"/>
        <v>0.38112646479510109</v>
      </c>
    </row>
    <row r="63" spans="1:21" x14ac:dyDescent="0.3">
      <c r="A63" s="9">
        <v>2363</v>
      </c>
      <c r="B63" s="9" t="str">
        <f>PROPER(TRIM('1. Raw Data'!B63))</f>
        <v>Customer_61</v>
      </c>
      <c r="C63" s="9">
        <f>IF(OR('1. Raw Data'!C63&lt;18, '1. Raw Data'!C63&gt;100), MEDIAN('1. Raw Data'!$C$2:$C$5001), '1. Raw Data'!C63)</f>
        <v>24</v>
      </c>
      <c r="D63" s="9" t="s">
        <v>5020</v>
      </c>
      <c r="E63" s="22">
        <v>45013</v>
      </c>
      <c r="F63" s="9">
        <v>0</v>
      </c>
      <c r="G63" s="9">
        <v>12078</v>
      </c>
      <c r="H63" s="15">
        <v>45013</v>
      </c>
      <c r="I63" s="9" t="s">
        <v>7457</v>
      </c>
      <c r="J63" s="9">
        <v>106</v>
      </c>
      <c r="K63" s="9" t="s">
        <v>7477</v>
      </c>
      <c r="L63" s="9" t="str">
        <f>IF(OR('1. Raw Data'!L63="Elec", '1. Raw Data'!L63="elect"), "Electronics", '1. Raw Data'!L63)</f>
        <v>Electronics</v>
      </c>
      <c r="M63" s="9">
        <v>1242.52</v>
      </c>
      <c r="N63" s="9">
        <f>IF(ISBLANK('1. Raw Data'!N63), MEDIAN('1. Raw Data'!$N$2:$N$5001), '1. Raw Data'!N63)</f>
        <v>547.77</v>
      </c>
      <c r="O63" s="9">
        <v>1</v>
      </c>
      <c r="P63" s="9">
        <f>IF(ISBLANK('1. Raw Data'!P63), 0, '1. Raw Data'!P63)</f>
        <v>0</v>
      </c>
      <c r="Q63" s="9">
        <v>645</v>
      </c>
      <c r="R63" s="9">
        <v>4</v>
      </c>
      <c r="S63" s="9">
        <f t="shared" si="0"/>
        <v>1242.52</v>
      </c>
      <c r="T63" s="9">
        <f t="shared" si="1"/>
        <v>694.75</v>
      </c>
      <c r="U63" s="23">
        <f t="shared" si="2"/>
        <v>0.5591459292405756</v>
      </c>
    </row>
    <row r="64" spans="1:21" x14ac:dyDescent="0.3">
      <c r="A64" s="9">
        <v>1091</v>
      </c>
      <c r="B64" s="9" t="str">
        <f>PROPER(TRIM('1. Raw Data'!B64))</f>
        <v>Customer_62</v>
      </c>
      <c r="C64" s="9">
        <f>IF(OR('1. Raw Data'!C64&lt;18, '1. Raw Data'!C64&gt;100), MEDIAN('1. Raw Data'!$C$2:$C$5001), '1. Raw Data'!C64)</f>
        <v>64</v>
      </c>
      <c r="D64" s="9" t="s">
        <v>5019</v>
      </c>
      <c r="E64" s="22">
        <v>44224</v>
      </c>
      <c r="F64" s="9">
        <v>0</v>
      </c>
      <c r="G64" s="9">
        <v>13898</v>
      </c>
      <c r="H64" s="15">
        <v>44224</v>
      </c>
      <c r="I64" s="9" t="s">
        <v>7457</v>
      </c>
      <c r="J64" s="9">
        <v>134</v>
      </c>
      <c r="K64" s="9" t="s">
        <v>7482</v>
      </c>
      <c r="L64" s="9" t="str">
        <f>IF(OR('1. Raw Data'!L64="Elec", '1. Raw Data'!L64="elect"), "Electronics", '1. Raw Data'!L64)</f>
        <v>Clothing</v>
      </c>
      <c r="M64" s="9">
        <v>228.63</v>
      </c>
      <c r="N64" s="9">
        <f>IF(ISBLANK('1. Raw Data'!N64), MEDIAN('1. Raw Data'!$N$2:$N$5001), '1. Raw Data'!N64)</f>
        <v>95.05</v>
      </c>
      <c r="O64" s="9">
        <v>2</v>
      </c>
      <c r="P64" s="9">
        <f>IF(ISBLANK('1. Raw Data'!P64), 0, '1. Raw Data'!P64)</f>
        <v>0</v>
      </c>
      <c r="Q64" s="9">
        <v>551</v>
      </c>
      <c r="R64" s="9">
        <v>6</v>
      </c>
      <c r="S64" s="9">
        <f t="shared" si="0"/>
        <v>457.26</v>
      </c>
      <c r="T64" s="9">
        <f t="shared" si="1"/>
        <v>267.15999999999997</v>
      </c>
      <c r="U64" s="23">
        <f t="shared" si="2"/>
        <v>0.58426278266194287</v>
      </c>
    </row>
    <row r="65" spans="1:21" x14ac:dyDescent="0.3">
      <c r="A65" s="9">
        <v>2390</v>
      </c>
      <c r="B65" s="9" t="str">
        <f>PROPER(TRIM('1. Raw Data'!B65))</f>
        <v>Customer_63</v>
      </c>
      <c r="C65" s="9">
        <f>IF(OR('1. Raw Data'!C65&lt;18, '1. Raw Data'!C65&gt;100), MEDIAN('1. Raw Data'!$C$2:$C$5001), '1. Raw Data'!C65)</f>
        <v>61</v>
      </c>
      <c r="D65" s="9" t="s">
        <v>5019</v>
      </c>
      <c r="E65" s="22">
        <v>45273</v>
      </c>
      <c r="F65" s="9">
        <v>0</v>
      </c>
      <c r="G65" s="9">
        <v>11255</v>
      </c>
      <c r="H65" s="15">
        <v>45273</v>
      </c>
      <c r="I65" s="9" t="s">
        <v>7455</v>
      </c>
      <c r="J65" s="9">
        <v>141</v>
      </c>
      <c r="K65" s="9" t="s">
        <v>7490</v>
      </c>
      <c r="L65" s="9" t="str">
        <f>IF(OR('1. Raw Data'!L65="Elec", '1. Raw Data'!L65="elect"), "Electronics", '1. Raw Data'!L65)</f>
        <v>Home Appliances</v>
      </c>
      <c r="M65" s="9">
        <v>592.45000000000005</v>
      </c>
      <c r="N65" s="9">
        <f>IF(ISBLANK('1. Raw Data'!N65), MEDIAN('1. Raw Data'!$N$2:$N$5001), '1. Raw Data'!N65)</f>
        <v>374.8</v>
      </c>
      <c r="O65" s="9">
        <v>4</v>
      </c>
      <c r="P65" s="9">
        <f>IF(ISBLANK('1. Raw Data'!P65), 0, '1. Raw Data'!P65)</f>
        <v>0</v>
      </c>
      <c r="Q65" s="9">
        <v>385</v>
      </c>
      <c r="R65" s="9">
        <v>5</v>
      </c>
      <c r="S65" s="9">
        <f t="shared" si="0"/>
        <v>2369.8000000000002</v>
      </c>
      <c r="T65" s="9">
        <f t="shared" si="1"/>
        <v>870.60000000000014</v>
      </c>
      <c r="U65" s="23">
        <f t="shared" si="2"/>
        <v>0.36737277407376151</v>
      </c>
    </row>
    <row r="66" spans="1:21" x14ac:dyDescent="0.3">
      <c r="A66" s="9">
        <v>1955</v>
      </c>
      <c r="B66" s="9" t="str">
        <f>PROPER(TRIM('1. Raw Data'!B66))</f>
        <v>Customer_64</v>
      </c>
      <c r="C66" s="9">
        <f>IF(OR('1. Raw Data'!C66&lt;18, '1. Raw Data'!C66&gt;100), MEDIAN('1. Raw Data'!$C$2:$C$5001), '1. Raw Data'!C66)</f>
        <v>34</v>
      </c>
      <c r="D66" s="9" t="s">
        <v>5022</v>
      </c>
      <c r="E66" s="22">
        <v>43973</v>
      </c>
      <c r="F66" s="9">
        <v>0</v>
      </c>
      <c r="G66" s="9">
        <v>13921</v>
      </c>
      <c r="H66" s="15">
        <v>43973</v>
      </c>
      <c r="I66" s="9" t="s">
        <v>7455</v>
      </c>
      <c r="J66" s="9">
        <v>119</v>
      </c>
      <c r="K66" s="9" t="s">
        <v>7459</v>
      </c>
      <c r="L66" s="9" t="str">
        <f>IF(OR('1. Raw Data'!L66="Elec", '1. Raw Data'!L66="elect"), "Electronics", '1. Raw Data'!L66)</f>
        <v>Home Appliances</v>
      </c>
      <c r="M66" s="9">
        <v>1008.94</v>
      </c>
      <c r="N66" s="9">
        <f>IF(ISBLANK('1. Raw Data'!N66), MEDIAN('1. Raw Data'!$N$2:$N$5001), '1. Raw Data'!N66)</f>
        <v>677.4</v>
      </c>
      <c r="O66" s="9">
        <v>2</v>
      </c>
      <c r="P66" s="9">
        <f>IF(ISBLANK('1. Raw Data'!P66), 0, '1. Raw Data'!P66)</f>
        <v>0</v>
      </c>
      <c r="Q66" s="9">
        <v>371</v>
      </c>
      <c r="R66" s="9">
        <v>6</v>
      </c>
      <c r="S66" s="9">
        <f t="shared" si="0"/>
        <v>2017.88</v>
      </c>
      <c r="T66" s="9">
        <f t="shared" si="1"/>
        <v>663.08000000000015</v>
      </c>
      <c r="U66" s="23">
        <f t="shared" si="2"/>
        <v>0.32860229547842296</v>
      </c>
    </row>
    <row r="67" spans="1:21" x14ac:dyDescent="0.3">
      <c r="A67" s="9">
        <v>2478</v>
      </c>
      <c r="B67" s="9" t="str">
        <f>PROPER(TRIM('1. Raw Data'!B67))</f>
        <v>Customer_65</v>
      </c>
      <c r="C67" s="9">
        <f>IF(OR('1. Raw Data'!C67&lt;18, '1. Raw Data'!C67&gt;100), MEDIAN('1. Raw Data'!$C$2:$C$5001), '1. Raw Data'!C67)</f>
        <v>27</v>
      </c>
      <c r="D67" s="9" t="s">
        <v>5021</v>
      </c>
      <c r="E67" s="22">
        <v>43894</v>
      </c>
      <c r="F67" s="9">
        <v>0</v>
      </c>
      <c r="G67" s="9">
        <v>10997</v>
      </c>
      <c r="H67" s="15">
        <v>43924</v>
      </c>
      <c r="I67" s="9" t="s">
        <v>7455</v>
      </c>
      <c r="J67" s="9">
        <v>106</v>
      </c>
      <c r="K67" s="9" t="s">
        <v>7477</v>
      </c>
      <c r="L67" s="9" t="str">
        <f>IF(OR('1. Raw Data'!L67="Elec", '1. Raw Data'!L67="elect"), "Electronics", '1. Raw Data'!L67)</f>
        <v>Sports</v>
      </c>
      <c r="M67" s="9">
        <v>995.56</v>
      </c>
      <c r="N67" s="9">
        <f>IF(ISBLANK('1. Raw Data'!N67), MEDIAN('1. Raw Data'!$N$2:$N$5001), '1. Raw Data'!N67)</f>
        <v>626.44000000000005</v>
      </c>
      <c r="O67" s="9">
        <v>1</v>
      </c>
      <c r="P67" s="9">
        <f>IF(ISBLANK('1. Raw Data'!P67), 0, '1. Raw Data'!P67)</f>
        <v>0</v>
      </c>
      <c r="Q67" s="9">
        <v>653</v>
      </c>
      <c r="R67" s="9">
        <v>5</v>
      </c>
      <c r="S67" s="9">
        <f t="shared" ref="S67:S130" si="3">M67 * O67 * (1 - P67)</f>
        <v>995.56</v>
      </c>
      <c r="T67" s="9">
        <f t="shared" ref="T67:T130" si="4">S67 - (N67 * O67)</f>
        <v>369.11999999999989</v>
      </c>
      <c r="U67" s="23">
        <f t="shared" ref="U67:U130" si="5">T67 / S67</f>
        <v>0.37076620193659843</v>
      </c>
    </row>
    <row r="68" spans="1:21" x14ac:dyDescent="0.3">
      <c r="A68" s="9">
        <v>2451</v>
      </c>
      <c r="B68" s="9" t="str">
        <f>PROPER(TRIM('1. Raw Data'!B68))</f>
        <v>Customer_66</v>
      </c>
      <c r="C68" s="9">
        <f>IF(OR('1. Raw Data'!C68&lt;18, '1. Raw Data'!C68&gt;100), MEDIAN('1. Raw Data'!$C$2:$C$5001), '1. Raw Data'!C68)</f>
        <v>40</v>
      </c>
      <c r="D68" s="9" t="s">
        <v>5023</v>
      </c>
      <c r="E68" s="22">
        <v>45185</v>
      </c>
      <c r="F68" s="9">
        <v>0</v>
      </c>
      <c r="G68" s="9">
        <v>10496</v>
      </c>
      <c r="H68" s="15">
        <v>45185</v>
      </c>
      <c r="I68" s="9" t="s">
        <v>7456</v>
      </c>
      <c r="J68" s="9">
        <v>102</v>
      </c>
      <c r="K68" s="9" t="s">
        <v>7494</v>
      </c>
      <c r="L68" s="9" t="str">
        <f>IF(OR('1. Raw Data'!L68="Elec", '1. Raw Data'!L68="elect"), "Electronics", '1. Raw Data'!L68)</f>
        <v>Sports</v>
      </c>
      <c r="M68" s="9">
        <v>1297.51</v>
      </c>
      <c r="N68" s="9">
        <f>IF(ISBLANK('1. Raw Data'!N68), MEDIAN('1. Raw Data'!$N$2:$N$5001), '1. Raw Data'!N68)</f>
        <v>840.27</v>
      </c>
      <c r="O68" s="9">
        <v>1</v>
      </c>
      <c r="P68" s="9">
        <f>IF(ISBLANK('1. Raw Data'!P68), 0, '1. Raw Data'!P68)</f>
        <v>0</v>
      </c>
      <c r="Q68" s="9">
        <v>403</v>
      </c>
      <c r="R68" s="9">
        <v>3</v>
      </c>
      <c r="S68" s="9">
        <f t="shared" si="3"/>
        <v>1297.51</v>
      </c>
      <c r="T68" s="9">
        <f t="shared" si="4"/>
        <v>457.24</v>
      </c>
      <c r="U68" s="23">
        <f t="shared" si="5"/>
        <v>0.35239805473560898</v>
      </c>
    </row>
    <row r="69" spans="1:21" x14ac:dyDescent="0.3">
      <c r="A69" s="9">
        <v>1508</v>
      </c>
      <c r="B69" s="9" t="str">
        <f>PROPER(TRIM('1. Raw Data'!B69))</f>
        <v>Customer_67</v>
      </c>
      <c r="C69" s="9">
        <f>IF(OR('1. Raw Data'!C69&lt;18, '1. Raw Data'!C69&gt;100), MEDIAN('1. Raw Data'!$C$2:$C$5001), '1. Raw Data'!C69)</f>
        <v>21</v>
      </c>
      <c r="D69" s="9" t="s">
        <v>5022</v>
      </c>
      <c r="E69" s="22">
        <v>44504</v>
      </c>
      <c r="F69" s="9">
        <v>0</v>
      </c>
      <c r="G69" s="9">
        <v>11589</v>
      </c>
      <c r="H69" s="15">
        <v>44297</v>
      </c>
      <c r="I69" s="9" t="s">
        <v>7455</v>
      </c>
      <c r="J69" s="9">
        <v>115</v>
      </c>
      <c r="K69" s="9" t="s">
        <v>7481</v>
      </c>
      <c r="L69" s="9" t="str">
        <f>IF(OR('1. Raw Data'!L69="Elec", '1. Raw Data'!L69="elect"), "Electronics", '1. Raw Data'!L69)</f>
        <v>Electronics</v>
      </c>
      <c r="M69" s="9">
        <v>253.39</v>
      </c>
      <c r="N69" s="9">
        <f>IF(ISBLANK('1. Raw Data'!N69), MEDIAN('1. Raw Data'!$N$2:$N$5001), '1. Raw Data'!N69)</f>
        <v>146.63</v>
      </c>
      <c r="O69" s="9">
        <v>5</v>
      </c>
      <c r="P69" s="9">
        <f>IF(ISBLANK('1. Raw Data'!P69), 0, '1. Raw Data'!P69)</f>
        <v>0.1</v>
      </c>
      <c r="Q69" s="9">
        <v>428</v>
      </c>
      <c r="R69" s="9">
        <v>6</v>
      </c>
      <c r="S69" s="9">
        <f t="shared" si="3"/>
        <v>1140.2549999999999</v>
      </c>
      <c r="T69" s="9">
        <f t="shared" si="4"/>
        <v>407.1049999999999</v>
      </c>
      <c r="U69" s="23">
        <f t="shared" si="5"/>
        <v>0.35702978719672351</v>
      </c>
    </row>
    <row r="70" spans="1:21" x14ac:dyDescent="0.3">
      <c r="A70" s="9">
        <v>1775</v>
      </c>
      <c r="B70" s="9" t="str">
        <f>PROPER(TRIM('1. Raw Data'!B70))</f>
        <v>Customer_68</v>
      </c>
      <c r="C70" s="9">
        <f>IF(OR('1. Raw Data'!C70&lt;18, '1. Raw Data'!C70&gt;100), MEDIAN('1. Raw Data'!$C$2:$C$5001), '1. Raw Data'!C70)</f>
        <v>50</v>
      </c>
      <c r="D70" s="9" t="s">
        <v>5018</v>
      </c>
      <c r="E70" s="22">
        <v>44423</v>
      </c>
      <c r="F70" s="9">
        <v>0</v>
      </c>
      <c r="G70" s="9">
        <v>10963</v>
      </c>
      <c r="H70" s="15">
        <v>44423</v>
      </c>
      <c r="I70" s="9" t="s">
        <v>7456</v>
      </c>
      <c r="J70" s="9">
        <v>117</v>
      </c>
      <c r="K70" s="9" t="s">
        <v>7483</v>
      </c>
      <c r="L70" s="9" t="str">
        <f>IF(OR('1. Raw Data'!L70="Elec", '1. Raw Data'!L70="elect"), "Electronics", '1. Raw Data'!L70)</f>
        <v>Home Appliances</v>
      </c>
      <c r="M70" s="9">
        <v>673.41</v>
      </c>
      <c r="N70" s="9">
        <f>IF(ISBLANK('1. Raw Data'!N70), MEDIAN('1. Raw Data'!$N$2:$N$5001), '1. Raw Data'!N70)</f>
        <v>448.71</v>
      </c>
      <c r="O70" s="9">
        <v>5</v>
      </c>
      <c r="P70" s="9">
        <f>IF(ISBLANK('1. Raw Data'!P70), 0, '1. Raw Data'!P70)</f>
        <v>0</v>
      </c>
      <c r="Q70" s="9">
        <v>454</v>
      </c>
      <c r="R70" s="9">
        <v>7</v>
      </c>
      <c r="S70" s="9">
        <f t="shared" si="3"/>
        <v>3367.0499999999997</v>
      </c>
      <c r="T70" s="9">
        <f t="shared" si="4"/>
        <v>1123.5</v>
      </c>
      <c r="U70" s="23">
        <f t="shared" si="5"/>
        <v>0.33367487860293138</v>
      </c>
    </row>
    <row r="71" spans="1:21" x14ac:dyDescent="0.3">
      <c r="A71" s="9">
        <v>1034</v>
      </c>
      <c r="B71" s="9" t="str">
        <f>PROPER(TRIM('1. Raw Data'!B71))</f>
        <v>Customer_69</v>
      </c>
      <c r="C71" s="9">
        <f>IF(OR('1. Raw Data'!C71&lt;18, '1. Raw Data'!C71&gt;100), MEDIAN('1. Raw Data'!$C$2:$C$5001), '1. Raw Data'!C71)</f>
        <v>44</v>
      </c>
      <c r="D71" s="9" t="s">
        <v>5023</v>
      </c>
      <c r="E71" s="22">
        <v>43994</v>
      </c>
      <c r="F71" s="9">
        <v>0</v>
      </c>
      <c r="G71" s="9">
        <v>12004</v>
      </c>
      <c r="H71" s="15">
        <v>44171</v>
      </c>
      <c r="I71" s="9" t="s">
        <v>7455</v>
      </c>
      <c r="J71" s="9">
        <v>116</v>
      </c>
      <c r="K71" s="9" t="s">
        <v>7480</v>
      </c>
      <c r="L71" s="9" t="str">
        <f>IF(OR('1. Raw Data'!L71="Elec", '1. Raw Data'!L71="elect"), "Electronics", '1. Raw Data'!L71)</f>
        <v>Home Appliances</v>
      </c>
      <c r="M71" s="9">
        <v>190.98</v>
      </c>
      <c r="N71" s="9">
        <f>IF(ISBLANK('1. Raw Data'!N71), MEDIAN('1. Raw Data'!$N$2:$N$5001), '1. Raw Data'!N71)</f>
        <v>104.85</v>
      </c>
      <c r="O71" s="9">
        <v>2</v>
      </c>
      <c r="P71" s="9">
        <f>IF(ISBLANK('1. Raw Data'!P71), 0, '1. Raw Data'!P71)</f>
        <v>0</v>
      </c>
      <c r="Q71" s="9">
        <v>763</v>
      </c>
      <c r="R71" s="9">
        <v>3</v>
      </c>
      <c r="S71" s="9">
        <f t="shared" si="3"/>
        <v>381.96</v>
      </c>
      <c r="T71" s="9">
        <f t="shared" si="4"/>
        <v>172.26</v>
      </c>
      <c r="U71" s="23">
        <f t="shared" si="5"/>
        <v>0.45098963242224316</v>
      </c>
    </row>
    <row r="72" spans="1:21" x14ac:dyDescent="0.3">
      <c r="A72" s="9">
        <v>1205</v>
      </c>
      <c r="B72" s="9" t="str">
        <f>PROPER(TRIM('1. Raw Data'!B72))</f>
        <v>Customer_70</v>
      </c>
      <c r="C72" s="9">
        <f>IF(OR('1. Raw Data'!C72&lt;18, '1. Raw Data'!C72&gt;100), MEDIAN('1. Raw Data'!$C$2:$C$5001), '1. Raw Data'!C72)</f>
        <v>47</v>
      </c>
      <c r="D72" s="9" t="s">
        <v>5020</v>
      </c>
      <c r="E72" s="22">
        <v>44307</v>
      </c>
      <c r="F72" s="9">
        <v>0</v>
      </c>
      <c r="G72" s="9">
        <v>11198</v>
      </c>
      <c r="H72" s="15">
        <v>44307</v>
      </c>
      <c r="I72" s="9" t="s">
        <v>7455</v>
      </c>
      <c r="J72" s="9">
        <v>128</v>
      </c>
      <c r="K72" s="9" t="s">
        <v>7473</v>
      </c>
      <c r="L72" s="9" t="str">
        <f>IF(OR('1. Raw Data'!L72="Elec", '1. Raw Data'!L72="elect"), "Electronics", '1. Raw Data'!L72)</f>
        <v>Clothing</v>
      </c>
      <c r="M72" s="9">
        <v>614.91</v>
      </c>
      <c r="N72" s="9">
        <f>IF(ISBLANK('1. Raw Data'!N72), MEDIAN('1. Raw Data'!$N$2:$N$5001), '1. Raw Data'!N72)</f>
        <v>428.28</v>
      </c>
      <c r="O72" s="9">
        <v>2</v>
      </c>
      <c r="P72" s="9">
        <f>IF(ISBLANK('1. Raw Data'!P72), 0, '1. Raw Data'!P72)</f>
        <v>0</v>
      </c>
      <c r="Q72" s="9">
        <v>417</v>
      </c>
      <c r="R72" s="9">
        <v>5</v>
      </c>
      <c r="S72" s="9">
        <f t="shared" si="3"/>
        <v>1229.82</v>
      </c>
      <c r="T72" s="9">
        <f t="shared" si="4"/>
        <v>373.26</v>
      </c>
      <c r="U72" s="23">
        <f t="shared" si="5"/>
        <v>0.30350783041420698</v>
      </c>
    </row>
    <row r="73" spans="1:21" x14ac:dyDescent="0.3">
      <c r="A73" s="9">
        <v>2104</v>
      </c>
      <c r="B73" s="9" t="str">
        <f>PROPER(TRIM('1. Raw Data'!B73))</f>
        <v>Customer_71</v>
      </c>
      <c r="C73" s="9">
        <f>IF(OR('1. Raw Data'!C73&lt;18, '1. Raw Data'!C73&gt;100), MEDIAN('1. Raw Data'!$C$2:$C$5001), '1. Raw Data'!C73)</f>
        <v>40</v>
      </c>
      <c r="D73" s="9" t="s">
        <v>5018</v>
      </c>
      <c r="E73" s="22">
        <v>44037</v>
      </c>
      <c r="F73" s="9">
        <v>1</v>
      </c>
      <c r="G73" s="9">
        <v>12345</v>
      </c>
      <c r="H73" s="15">
        <v>44037</v>
      </c>
      <c r="I73" s="9" t="s">
        <v>7456</v>
      </c>
      <c r="J73" s="9">
        <v>121</v>
      </c>
      <c r="K73" s="9" t="s">
        <v>7495</v>
      </c>
      <c r="L73" s="9" t="str">
        <f>IF(OR('1. Raw Data'!L73="Elec", '1. Raw Data'!L73="elect"), "Electronics", '1. Raw Data'!L73)</f>
        <v>Electronics</v>
      </c>
      <c r="M73" s="9">
        <v>71.91</v>
      </c>
      <c r="N73" s="9">
        <f>IF(ISBLANK('1. Raw Data'!N73), MEDIAN('1. Raw Data'!$N$2:$N$5001), '1. Raw Data'!N73)</f>
        <v>30.99</v>
      </c>
      <c r="O73" s="9">
        <v>5</v>
      </c>
      <c r="P73" s="9">
        <f>IF(ISBLANK('1. Raw Data'!P73), 0, '1. Raw Data'!P73)</f>
        <v>0</v>
      </c>
      <c r="Q73" s="9">
        <v>735</v>
      </c>
      <c r="R73" s="9">
        <v>5</v>
      </c>
      <c r="S73" s="9">
        <f t="shared" si="3"/>
        <v>359.54999999999995</v>
      </c>
      <c r="T73" s="9">
        <f t="shared" si="4"/>
        <v>204.59999999999997</v>
      </c>
      <c r="U73" s="23">
        <f t="shared" si="5"/>
        <v>0.56904463913224868</v>
      </c>
    </row>
    <row r="74" spans="1:21" x14ac:dyDescent="0.3">
      <c r="A74" s="9">
        <v>2411</v>
      </c>
      <c r="B74" s="9" t="str">
        <f>PROPER(TRIM('1. Raw Data'!B74))</f>
        <v>Customer_72</v>
      </c>
      <c r="C74" s="9">
        <f>IF(OR('1. Raw Data'!C74&lt;18, '1. Raw Data'!C74&gt;100), MEDIAN('1. Raw Data'!$C$2:$C$5001), '1. Raw Data'!C74)</f>
        <v>34</v>
      </c>
      <c r="D74" s="9" t="s">
        <v>5018</v>
      </c>
      <c r="E74" s="22">
        <v>44609</v>
      </c>
      <c r="F74" s="9">
        <v>0</v>
      </c>
      <c r="G74" s="9">
        <v>11814</v>
      </c>
      <c r="H74" s="15">
        <v>44609</v>
      </c>
      <c r="I74" s="9" t="s">
        <v>7456</v>
      </c>
      <c r="J74" s="9">
        <v>108</v>
      </c>
      <c r="K74" s="9" t="s">
        <v>7496</v>
      </c>
      <c r="L74" s="9" t="str">
        <f>IF(OR('1. Raw Data'!L74="Elec", '1. Raw Data'!L74="elect"), "Electronics", '1. Raw Data'!L74)</f>
        <v>Clothing</v>
      </c>
      <c r="M74" s="9">
        <v>1352.5</v>
      </c>
      <c r="N74" s="9">
        <f>IF(ISBLANK('1. Raw Data'!N74), MEDIAN('1. Raw Data'!$N$2:$N$5001), '1. Raw Data'!N74)</f>
        <v>869.33</v>
      </c>
      <c r="O74" s="9">
        <v>2</v>
      </c>
      <c r="P74" s="9">
        <f>IF(ISBLANK('1. Raw Data'!P74), 0, '1. Raw Data'!P74)</f>
        <v>0</v>
      </c>
      <c r="Q74" s="9">
        <v>1049</v>
      </c>
      <c r="R74" s="9">
        <v>2</v>
      </c>
      <c r="S74" s="9">
        <f t="shared" si="3"/>
        <v>2705</v>
      </c>
      <c r="T74" s="9">
        <f t="shared" si="4"/>
        <v>966.33999999999992</v>
      </c>
      <c r="U74" s="23">
        <f t="shared" si="5"/>
        <v>0.35724214417744915</v>
      </c>
    </row>
    <row r="75" spans="1:21" x14ac:dyDescent="0.3">
      <c r="A75" s="9">
        <v>2025</v>
      </c>
      <c r="B75" s="9" t="str">
        <f>PROPER(TRIM('1. Raw Data'!B75))</f>
        <v>Customer_73</v>
      </c>
      <c r="C75" s="9">
        <f>IF(OR('1. Raw Data'!C75&lt;18, '1. Raw Data'!C75&gt;100), MEDIAN('1. Raw Data'!$C$2:$C$5001), '1. Raw Data'!C75)</f>
        <v>60</v>
      </c>
      <c r="D75" s="9" t="s">
        <v>5019</v>
      </c>
      <c r="E75" s="22">
        <v>44400</v>
      </c>
      <c r="F75" s="9">
        <v>1</v>
      </c>
      <c r="G75" s="9">
        <v>11388</v>
      </c>
      <c r="H75" s="15">
        <v>44400</v>
      </c>
      <c r="I75" s="9" t="s">
        <v>7456</v>
      </c>
      <c r="J75" s="9">
        <v>110</v>
      </c>
      <c r="K75" s="9" t="s">
        <v>7493</v>
      </c>
      <c r="L75" s="9" t="str">
        <f>IF(OR('1. Raw Data'!L75="Elec", '1. Raw Data'!L75="elect"), "Electronics", '1. Raw Data'!L75)</f>
        <v>Sports</v>
      </c>
      <c r="M75" s="9">
        <v>814.21</v>
      </c>
      <c r="N75" s="9">
        <f>IF(ISBLANK('1. Raw Data'!N75), MEDIAN('1. Raw Data'!$N$2:$N$5001), '1. Raw Data'!N75)</f>
        <v>482.35</v>
      </c>
      <c r="O75" s="9">
        <v>4</v>
      </c>
      <c r="P75" s="9">
        <f>IF(ISBLANK('1. Raw Data'!P75), 0, '1. Raw Data'!P75)</f>
        <v>0.1</v>
      </c>
      <c r="Q75" s="9">
        <v>1258</v>
      </c>
      <c r="R75" s="9">
        <v>1</v>
      </c>
      <c r="S75" s="9">
        <f t="shared" si="3"/>
        <v>2931.1560000000004</v>
      </c>
      <c r="T75" s="9">
        <f t="shared" si="4"/>
        <v>1001.7560000000003</v>
      </c>
      <c r="U75" s="23">
        <f t="shared" si="5"/>
        <v>0.3417614074447079</v>
      </c>
    </row>
    <row r="76" spans="1:21" x14ac:dyDescent="0.3">
      <c r="A76" s="9">
        <v>2021</v>
      </c>
      <c r="B76" s="9" t="str">
        <f>PROPER(TRIM('1. Raw Data'!B76))</f>
        <v>Customer_74</v>
      </c>
      <c r="C76" s="9">
        <f>IF(OR('1. Raw Data'!C76&lt;18, '1. Raw Data'!C76&gt;100), MEDIAN('1. Raw Data'!$C$2:$C$5001), '1. Raw Data'!C76)</f>
        <v>38</v>
      </c>
      <c r="D76" s="9" t="s">
        <v>5020</v>
      </c>
      <c r="E76" s="22">
        <v>44759</v>
      </c>
      <c r="F76" s="9">
        <v>0</v>
      </c>
      <c r="G76" s="9">
        <v>11109</v>
      </c>
      <c r="H76" s="15">
        <v>44759</v>
      </c>
      <c r="I76" s="9" t="s">
        <v>7457</v>
      </c>
      <c r="J76" s="9">
        <v>110</v>
      </c>
      <c r="K76" s="9" t="s">
        <v>7493</v>
      </c>
      <c r="L76" s="9" t="str">
        <f>IF(OR('1. Raw Data'!L76="Elec", '1. Raw Data'!L76="elect"), "Electronics", '1. Raw Data'!L76)</f>
        <v>Sports</v>
      </c>
      <c r="M76" s="9">
        <v>1282.21</v>
      </c>
      <c r="N76" s="9">
        <f>IF(ISBLANK('1. Raw Data'!N76), MEDIAN('1. Raw Data'!$N$2:$N$5001), '1. Raw Data'!N76)</f>
        <v>736.24</v>
      </c>
      <c r="O76" s="9">
        <v>3</v>
      </c>
      <c r="P76" s="9">
        <f>IF(ISBLANK('1. Raw Data'!P76), 0, '1. Raw Data'!P76)</f>
        <v>0</v>
      </c>
      <c r="Q76" s="9">
        <v>457</v>
      </c>
      <c r="R76" s="9">
        <v>4</v>
      </c>
      <c r="S76" s="9">
        <f t="shared" si="3"/>
        <v>3846.63</v>
      </c>
      <c r="T76" s="9">
        <f t="shared" si="4"/>
        <v>1637.9099999999999</v>
      </c>
      <c r="U76" s="23">
        <f t="shared" si="5"/>
        <v>0.42580388547897763</v>
      </c>
    </row>
    <row r="77" spans="1:21" x14ac:dyDescent="0.3">
      <c r="A77" s="9">
        <v>2413</v>
      </c>
      <c r="B77" s="9" t="str">
        <f>PROPER(TRIM('1. Raw Data'!B77))</f>
        <v>Customer_75</v>
      </c>
      <c r="C77" s="9">
        <f>IF(OR('1. Raw Data'!C77&lt;18, '1. Raw Data'!C77&gt;100), MEDIAN('1. Raw Data'!$C$2:$C$5001), '1. Raw Data'!C77)</f>
        <v>20</v>
      </c>
      <c r="D77" s="9" t="s">
        <v>5019</v>
      </c>
      <c r="E77" s="22">
        <v>45132</v>
      </c>
      <c r="F77" s="9">
        <v>0</v>
      </c>
      <c r="G77" s="9">
        <v>10576</v>
      </c>
      <c r="H77" s="15">
        <v>45132</v>
      </c>
      <c r="I77" s="9" t="s">
        <v>7457</v>
      </c>
      <c r="J77" s="9">
        <v>110</v>
      </c>
      <c r="K77" s="9" t="s">
        <v>7493</v>
      </c>
      <c r="L77" s="9" t="str">
        <f>IF(OR('1. Raw Data'!L77="Elec", '1. Raw Data'!L77="elect"), "Electronics", '1. Raw Data'!L77)</f>
        <v>Clothing</v>
      </c>
      <c r="M77" s="9">
        <v>136.86000000000001</v>
      </c>
      <c r="N77" s="9">
        <f>IF(ISBLANK('1. Raw Data'!N77), MEDIAN('1. Raw Data'!$N$2:$N$5001), '1. Raw Data'!N77)</f>
        <v>84.54</v>
      </c>
      <c r="O77" s="9">
        <v>5</v>
      </c>
      <c r="P77" s="9">
        <f>IF(ISBLANK('1. Raw Data'!P77), 0, '1. Raw Data'!P77)</f>
        <v>0.05</v>
      </c>
      <c r="Q77" s="9">
        <v>526</v>
      </c>
      <c r="R77" s="9">
        <v>4</v>
      </c>
      <c r="S77" s="9">
        <f t="shared" si="3"/>
        <v>650.08500000000004</v>
      </c>
      <c r="T77" s="9">
        <f t="shared" si="4"/>
        <v>227.38499999999999</v>
      </c>
      <c r="U77" s="23">
        <f t="shared" si="5"/>
        <v>0.34977733680980178</v>
      </c>
    </row>
    <row r="78" spans="1:21" x14ac:dyDescent="0.3">
      <c r="A78" s="9">
        <v>1565</v>
      </c>
      <c r="B78" s="9" t="str">
        <f>PROPER(TRIM('1. Raw Data'!B78))</f>
        <v>Customer_76</v>
      </c>
      <c r="C78" s="9">
        <f>IF(OR('1. Raw Data'!C78&lt;18, '1. Raw Data'!C78&gt;100), MEDIAN('1. Raw Data'!$C$2:$C$5001), '1. Raw Data'!C78)</f>
        <v>38</v>
      </c>
      <c r="D78" s="9" t="s">
        <v>5019</v>
      </c>
      <c r="E78" s="22">
        <v>44578</v>
      </c>
      <c r="F78" s="9">
        <v>1</v>
      </c>
      <c r="G78" s="9">
        <v>13160</v>
      </c>
      <c r="H78" s="15">
        <v>44578</v>
      </c>
      <c r="I78" s="9" t="s">
        <v>7455</v>
      </c>
      <c r="J78" s="9">
        <v>109</v>
      </c>
      <c r="K78" s="9" t="s">
        <v>7466</v>
      </c>
      <c r="L78" s="9" t="str">
        <f>IF(OR('1. Raw Data'!L78="Elec", '1. Raw Data'!L78="elect"), "Electronics", '1. Raw Data'!L78)</f>
        <v>Sports</v>
      </c>
      <c r="M78" s="9">
        <v>379.81</v>
      </c>
      <c r="N78" s="9">
        <f>IF(ISBLANK('1. Raw Data'!N78), MEDIAN('1. Raw Data'!$N$2:$N$5001), '1. Raw Data'!N78)</f>
        <v>247.67</v>
      </c>
      <c r="O78" s="9">
        <v>5</v>
      </c>
      <c r="P78" s="9">
        <f>IF(ISBLANK('1. Raw Data'!P78), 0, '1. Raw Data'!P78)</f>
        <v>0</v>
      </c>
      <c r="Q78" s="9">
        <v>914</v>
      </c>
      <c r="R78" s="9">
        <v>4</v>
      </c>
      <c r="S78" s="9">
        <f t="shared" si="3"/>
        <v>1899.05</v>
      </c>
      <c r="T78" s="9">
        <f t="shared" si="4"/>
        <v>660.7</v>
      </c>
      <c r="U78" s="23">
        <f t="shared" si="5"/>
        <v>0.34791079750401521</v>
      </c>
    </row>
    <row r="79" spans="1:21" x14ac:dyDescent="0.3">
      <c r="A79" s="9">
        <v>2129</v>
      </c>
      <c r="B79" s="9" t="str">
        <f>PROPER(TRIM('1. Raw Data'!B79))</f>
        <v>Customer_77</v>
      </c>
      <c r="C79" s="9">
        <f>IF(OR('1. Raw Data'!C79&lt;18, '1. Raw Data'!C79&gt;100), MEDIAN('1. Raw Data'!$C$2:$C$5001), '1. Raw Data'!C79)</f>
        <v>28</v>
      </c>
      <c r="D79" s="9" t="s">
        <v>5021</v>
      </c>
      <c r="E79" s="22">
        <v>44164</v>
      </c>
      <c r="F79" s="9">
        <v>0</v>
      </c>
      <c r="G79" s="9">
        <v>10053</v>
      </c>
      <c r="H79" s="15">
        <v>44164</v>
      </c>
      <c r="I79" s="9" t="s">
        <v>7455</v>
      </c>
      <c r="J79" s="9">
        <v>128</v>
      </c>
      <c r="K79" s="9" t="s">
        <v>7473</v>
      </c>
      <c r="L79" s="9" t="str">
        <f>IF(OR('1. Raw Data'!L79="Elec", '1. Raw Data'!L79="elect"), "Electronics", '1. Raw Data'!L79)</f>
        <v>Clothing</v>
      </c>
      <c r="M79" s="9">
        <v>426.1</v>
      </c>
      <c r="N79" s="9">
        <f>IF(ISBLANK('1. Raw Data'!N79), MEDIAN('1. Raw Data'!$N$2:$N$5001), '1. Raw Data'!N79)</f>
        <v>280.74</v>
      </c>
      <c r="O79" s="9">
        <v>1</v>
      </c>
      <c r="P79" s="9">
        <f>IF(ISBLANK('1. Raw Data'!P79), 0, '1. Raw Data'!P79)</f>
        <v>0</v>
      </c>
      <c r="Q79" s="9">
        <v>459</v>
      </c>
      <c r="R79" s="9">
        <v>4</v>
      </c>
      <c r="S79" s="9">
        <f t="shared" si="3"/>
        <v>426.1</v>
      </c>
      <c r="T79" s="9">
        <f t="shared" si="4"/>
        <v>145.36000000000001</v>
      </c>
      <c r="U79" s="23">
        <f t="shared" si="5"/>
        <v>0.34114057732926545</v>
      </c>
    </row>
    <row r="80" spans="1:21" x14ac:dyDescent="0.3">
      <c r="A80" s="9">
        <v>1702</v>
      </c>
      <c r="B80" s="9" t="str">
        <f>PROPER(TRIM('1. Raw Data'!B80))</f>
        <v>Customer_78</v>
      </c>
      <c r="C80" s="9">
        <f>IF(OR('1. Raw Data'!C80&lt;18, '1. Raw Data'!C80&gt;100), MEDIAN('1. Raw Data'!$C$2:$C$5001), '1. Raw Data'!C80)</f>
        <v>45</v>
      </c>
      <c r="D80" s="9" t="s">
        <v>5019</v>
      </c>
      <c r="E80" s="22">
        <v>44589</v>
      </c>
      <c r="F80" s="9">
        <v>1</v>
      </c>
      <c r="G80" s="9">
        <v>13701</v>
      </c>
      <c r="H80" s="15">
        <v>44589</v>
      </c>
      <c r="I80" s="9" t="s">
        <v>7455</v>
      </c>
      <c r="J80" s="9">
        <v>124</v>
      </c>
      <c r="K80" s="9" t="s">
        <v>7497</v>
      </c>
      <c r="L80" s="9" t="str">
        <f>IF(OR('1. Raw Data'!L80="Elec", '1. Raw Data'!L80="elect"), "Electronics", '1. Raw Data'!L80)</f>
        <v>Home Appliances</v>
      </c>
      <c r="M80" s="9">
        <v>610.70000000000005</v>
      </c>
      <c r="N80" s="9">
        <f>IF(ISBLANK('1. Raw Data'!N80), MEDIAN('1. Raw Data'!$N$2:$N$5001), '1. Raw Data'!N80)</f>
        <v>276.41000000000003</v>
      </c>
      <c r="O80" s="9">
        <v>2</v>
      </c>
      <c r="P80" s="9">
        <f>IF(ISBLANK('1. Raw Data'!P80), 0, '1. Raw Data'!P80)</f>
        <v>0</v>
      </c>
      <c r="Q80" s="9">
        <v>387</v>
      </c>
      <c r="R80" s="9">
        <v>5</v>
      </c>
      <c r="S80" s="9">
        <f t="shared" si="3"/>
        <v>1221.4000000000001</v>
      </c>
      <c r="T80" s="9">
        <f t="shared" si="4"/>
        <v>668.58</v>
      </c>
      <c r="U80" s="23">
        <f t="shared" si="5"/>
        <v>0.54738824299983624</v>
      </c>
    </row>
    <row r="81" spans="1:21" x14ac:dyDescent="0.3">
      <c r="A81" s="9">
        <v>1401</v>
      </c>
      <c r="B81" s="9" t="str">
        <f>PROPER(TRIM('1. Raw Data'!B81))</f>
        <v>Customer_79</v>
      </c>
      <c r="C81" s="9">
        <f>IF(OR('1. Raw Data'!C81&lt;18, '1. Raw Data'!C81&gt;100), MEDIAN('1. Raw Data'!$C$2:$C$5001), '1. Raw Data'!C81)</f>
        <v>40</v>
      </c>
      <c r="D81" s="9" t="s">
        <v>5023</v>
      </c>
      <c r="E81" s="22">
        <v>44558</v>
      </c>
      <c r="F81" s="9">
        <v>1</v>
      </c>
      <c r="G81" s="9">
        <v>13432</v>
      </c>
      <c r="H81" s="15">
        <v>44558</v>
      </c>
      <c r="I81" s="9" t="s">
        <v>7457</v>
      </c>
      <c r="J81" s="9">
        <v>119</v>
      </c>
      <c r="K81" s="9" t="s">
        <v>7459</v>
      </c>
      <c r="L81" s="9" t="str">
        <f>IF(OR('1. Raw Data'!L81="Elec", '1. Raw Data'!L81="elect"), "Electronics", '1. Raw Data'!L81)</f>
        <v>Home Appliances</v>
      </c>
      <c r="M81" s="9">
        <v>1214.1600000000001</v>
      </c>
      <c r="N81" s="9">
        <f>IF(ISBLANK('1. Raw Data'!N81), MEDIAN('1. Raw Data'!$N$2:$N$5001), '1. Raw Data'!N81)</f>
        <v>557.42999999999995</v>
      </c>
      <c r="O81" s="9">
        <v>5</v>
      </c>
      <c r="P81" s="9">
        <f>IF(ISBLANK('1. Raw Data'!P81), 0, '1. Raw Data'!P81)</f>
        <v>0</v>
      </c>
      <c r="Q81" s="9">
        <v>1100</v>
      </c>
      <c r="R81" s="9">
        <v>3</v>
      </c>
      <c r="S81" s="9">
        <f t="shared" si="3"/>
        <v>6070.8</v>
      </c>
      <c r="T81" s="9">
        <f t="shared" si="4"/>
        <v>3283.6500000000005</v>
      </c>
      <c r="U81" s="23">
        <f t="shared" si="5"/>
        <v>0.54089246886736519</v>
      </c>
    </row>
    <row r="82" spans="1:21" x14ac:dyDescent="0.3">
      <c r="A82" s="9">
        <v>1729</v>
      </c>
      <c r="B82" s="9" t="str">
        <f>PROPER(TRIM('1. Raw Data'!B82))</f>
        <v>Customer_80</v>
      </c>
      <c r="C82" s="9">
        <f>IF(OR('1. Raw Data'!C82&lt;18, '1. Raw Data'!C82&gt;100), MEDIAN('1. Raw Data'!$C$2:$C$5001), '1. Raw Data'!C82)</f>
        <v>48</v>
      </c>
      <c r="D82" s="9" t="s">
        <v>5018</v>
      </c>
      <c r="E82" s="22">
        <v>44319</v>
      </c>
      <c r="F82" s="9">
        <v>0</v>
      </c>
      <c r="G82" s="9">
        <v>13547</v>
      </c>
      <c r="H82" s="15">
        <v>44260</v>
      </c>
      <c r="I82" s="9" t="s">
        <v>7455</v>
      </c>
      <c r="J82" s="9">
        <v>133</v>
      </c>
      <c r="K82" s="9" t="s">
        <v>7498</v>
      </c>
      <c r="L82" s="9" t="str">
        <f>IF(OR('1. Raw Data'!L82="Elec", '1. Raw Data'!L82="elect"), "Electronics", '1. Raw Data'!L82)</f>
        <v>Sports</v>
      </c>
      <c r="M82" s="9">
        <v>610.51</v>
      </c>
      <c r="N82" s="9">
        <f>IF(ISBLANK('1. Raw Data'!N82), MEDIAN('1. Raw Data'!$N$2:$N$5001), '1. Raw Data'!N82)</f>
        <v>247.16</v>
      </c>
      <c r="O82" s="9">
        <v>5</v>
      </c>
      <c r="P82" s="9">
        <f>IF(ISBLANK('1. Raw Data'!P82), 0, '1. Raw Data'!P82)</f>
        <v>0.1</v>
      </c>
      <c r="Q82" s="9">
        <v>592</v>
      </c>
      <c r="R82" s="9">
        <v>3</v>
      </c>
      <c r="S82" s="9">
        <f t="shared" si="3"/>
        <v>2747.2950000000001</v>
      </c>
      <c r="T82" s="9">
        <f t="shared" si="4"/>
        <v>1511.4950000000001</v>
      </c>
      <c r="U82" s="23">
        <f t="shared" si="5"/>
        <v>0.5501757182974526</v>
      </c>
    </row>
    <row r="83" spans="1:21" x14ac:dyDescent="0.3">
      <c r="A83" s="9">
        <v>1161</v>
      </c>
      <c r="B83" s="9" t="str">
        <f>PROPER(TRIM('1. Raw Data'!B83))</f>
        <v>Customer_81</v>
      </c>
      <c r="C83" s="9">
        <f>IF(OR('1. Raw Data'!C83&lt;18, '1. Raw Data'!C83&gt;100), MEDIAN('1. Raw Data'!$C$2:$C$5001), '1. Raw Data'!C83)</f>
        <v>21</v>
      </c>
      <c r="D83" s="9" t="s">
        <v>5019</v>
      </c>
      <c r="E83" s="22">
        <v>45203</v>
      </c>
      <c r="F83" s="9">
        <v>0</v>
      </c>
      <c r="G83" s="9">
        <v>10228</v>
      </c>
      <c r="H83" s="15">
        <v>45026</v>
      </c>
      <c r="I83" s="9" t="s">
        <v>7456</v>
      </c>
      <c r="J83" s="9">
        <v>104</v>
      </c>
      <c r="K83" s="9" t="s">
        <v>7499</v>
      </c>
      <c r="L83" s="9" t="str">
        <f>IF(OR('1. Raw Data'!L83="Elec", '1. Raw Data'!L83="elect"), "Electronics", '1. Raw Data'!L83)</f>
        <v>Electronics</v>
      </c>
      <c r="M83" s="9">
        <v>346.75</v>
      </c>
      <c r="N83" s="9">
        <f>IF(ISBLANK('1. Raw Data'!N83), MEDIAN('1. Raw Data'!$N$2:$N$5001), '1. Raw Data'!N83)</f>
        <v>152.41</v>
      </c>
      <c r="O83" s="9">
        <v>4</v>
      </c>
      <c r="P83" s="9">
        <f>IF(ISBLANK('1. Raw Data'!P83), 0, '1. Raw Data'!P83)</f>
        <v>0.1</v>
      </c>
      <c r="Q83" s="9">
        <v>455</v>
      </c>
      <c r="R83" s="9">
        <v>6</v>
      </c>
      <c r="S83" s="9">
        <f t="shared" si="3"/>
        <v>1248.3</v>
      </c>
      <c r="T83" s="9">
        <f t="shared" si="4"/>
        <v>638.66</v>
      </c>
      <c r="U83" s="23">
        <f t="shared" si="5"/>
        <v>0.51162380837939592</v>
      </c>
    </row>
    <row r="84" spans="1:21" x14ac:dyDescent="0.3">
      <c r="A84" s="9">
        <v>1201</v>
      </c>
      <c r="B84" s="9" t="str">
        <f>PROPER(TRIM('1. Raw Data'!B84))</f>
        <v>Customer_82</v>
      </c>
      <c r="C84" s="9">
        <f>IF(OR('1. Raw Data'!C84&lt;18, '1. Raw Data'!C84&gt;100), MEDIAN('1. Raw Data'!$C$2:$C$5001), '1. Raw Data'!C84)</f>
        <v>33</v>
      </c>
      <c r="D84" s="9" t="s">
        <v>5022</v>
      </c>
      <c r="E84" s="22">
        <v>44377</v>
      </c>
      <c r="F84" s="9">
        <v>0</v>
      </c>
      <c r="G84" s="9">
        <v>10778</v>
      </c>
      <c r="H84" s="15">
        <v>44377</v>
      </c>
      <c r="I84" s="9" t="s">
        <v>7456</v>
      </c>
      <c r="J84" s="9">
        <v>103</v>
      </c>
      <c r="K84" s="9" t="s">
        <v>7472</v>
      </c>
      <c r="L84" s="9" t="str">
        <f>IF(OR('1. Raw Data'!L84="Elec", '1. Raw Data'!L84="elect"), "Electronics", '1. Raw Data'!L84)</f>
        <v>Home Appliances</v>
      </c>
      <c r="M84" s="9">
        <v>144.24</v>
      </c>
      <c r="N84" s="9">
        <f>IF(ISBLANK('1. Raw Data'!N84), MEDIAN('1. Raw Data'!$N$2:$N$5001), '1. Raw Data'!N84)</f>
        <v>69.11</v>
      </c>
      <c r="O84" s="9">
        <v>2</v>
      </c>
      <c r="P84" s="9">
        <f>IF(ISBLANK('1. Raw Data'!P84), 0, '1. Raw Data'!P84)</f>
        <v>0</v>
      </c>
      <c r="Q84" s="9">
        <v>765</v>
      </c>
      <c r="R84" s="9">
        <v>5</v>
      </c>
      <c r="S84" s="9">
        <f t="shared" si="3"/>
        <v>288.48</v>
      </c>
      <c r="T84" s="9">
        <f t="shared" si="4"/>
        <v>150.26000000000002</v>
      </c>
      <c r="U84" s="23">
        <f t="shared" si="5"/>
        <v>0.5208679977814753</v>
      </c>
    </row>
    <row r="85" spans="1:21" x14ac:dyDescent="0.3">
      <c r="A85" s="9">
        <v>1995</v>
      </c>
      <c r="B85" s="9" t="str">
        <f>PROPER(TRIM('1. Raw Data'!B85))</f>
        <v>Customer_83</v>
      </c>
      <c r="C85" s="9">
        <f>IF(OR('1. Raw Data'!C85&lt;18, '1. Raw Data'!C85&gt;100), MEDIAN('1. Raw Data'!$C$2:$C$5001), '1. Raw Data'!C85)</f>
        <v>56</v>
      </c>
      <c r="D85" s="9" t="s">
        <v>5023</v>
      </c>
      <c r="E85" s="22">
        <v>45268</v>
      </c>
      <c r="F85" s="9">
        <v>0</v>
      </c>
      <c r="G85" s="9">
        <v>13902</v>
      </c>
      <c r="H85" s="15">
        <v>45150</v>
      </c>
      <c r="I85" s="9" t="s">
        <v>7457</v>
      </c>
      <c r="J85" s="9">
        <v>142</v>
      </c>
      <c r="K85" s="9" t="s">
        <v>7500</v>
      </c>
      <c r="L85" s="9" t="str">
        <f>IF(OR('1. Raw Data'!L85="Elec", '1. Raw Data'!L85="elect"), "Electronics", '1. Raw Data'!L85)</f>
        <v>Sports</v>
      </c>
      <c r="M85" s="9">
        <v>165.26</v>
      </c>
      <c r="N85" s="9">
        <f>IF(ISBLANK('1. Raw Data'!N85), MEDIAN('1. Raw Data'!$N$2:$N$5001), '1. Raw Data'!N85)</f>
        <v>101.85</v>
      </c>
      <c r="O85" s="9">
        <v>3</v>
      </c>
      <c r="P85" s="9">
        <f>IF(ISBLANK('1. Raw Data'!P85), 0, '1. Raw Data'!P85)</f>
        <v>0</v>
      </c>
      <c r="Q85" s="9">
        <v>390</v>
      </c>
      <c r="R85" s="9">
        <v>2</v>
      </c>
      <c r="S85" s="9">
        <f t="shared" si="3"/>
        <v>495.78</v>
      </c>
      <c r="T85" s="9">
        <f t="shared" si="4"/>
        <v>190.23000000000002</v>
      </c>
      <c r="U85" s="23">
        <f t="shared" si="5"/>
        <v>0.3836984146193877</v>
      </c>
    </row>
    <row r="86" spans="1:21" x14ac:dyDescent="0.3">
      <c r="A86" s="9">
        <v>1269</v>
      </c>
      <c r="B86" s="9" t="str">
        <f>PROPER(TRIM('1. Raw Data'!B86))</f>
        <v>Customer_84</v>
      </c>
      <c r="C86" s="9">
        <f>IF(OR('1. Raw Data'!C86&lt;18, '1. Raw Data'!C86&gt;100), MEDIAN('1. Raw Data'!$C$2:$C$5001), '1. Raw Data'!C86)</f>
        <v>19</v>
      </c>
      <c r="D86" s="9" t="s">
        <v>5020</v>
      </c>
      <c r="E86" s="22">
        <v>45230</v>
      </c>
      <c r="F86" s="9">
        <v>0</v>
      </c>
      <c r="G86" s="9">
        <v>11557</v>
      </c>
      <c r="H86" s="15">
        <v>45230</v>
      </c>
      <c r="I86" s="9" t="s">
        <v>7456</v>
      </c>
      <c r="J86" s="9">
        <v>112</v>
      </c>
      <c r="K86" s="9" t="s">
        <v>7492</v>
      </c>
      <c r="L86" s="9" t="str">
        <f>IF(OR('1. Raw Data'!L86="Elec", '1. Raw Data'!L86="elect"), "Electronics", '1. Raw Data'!L86)</f>
        <v>Electronics</v>
      </c>
      <c r="M86" s="9">
        <v>1152.07</v>
      </c>
      <c r="N86" s="9">
        <f>IF(ISBLANK('1. Raw Data'!N86), MEDIAN('1. Raw Data'!$N$2:$N$5001), '1. Raw Data'!N86)</f>
        <v>625.26</v>
      </c>
      <c r="O86" s="9">
        <v>4</v>
      </c>
      <c r="P86" s="9">
        <f>IF(ISBLANK('1. Raw Data'!P86), 0, '1. Raw Data'!P86)</f>
        <v>0</v>
      </c>
      <c r="Q86" s="9">
        <v>428</v>
      </c>
      <c r="R86" s="9">
        <v>5</v>
      </c>
      <c r="S86" s="9">
        <f t="shared" si="3"/>
        <v>4608.28</v>
      </c>
      <c r="T86" s="9">
        <f t="shared" si="4"/>
        <v>2107.2399999999998</v>
      </c>
      <c r="U86" s="23">
        <f t="shared" si="5"/>
        <v>0.45727256156309942</v>
      </c>
    </row>
    <row r="87" spans="1:21" x14ac:dyDescent="0.3">
      <c r="A87" s="9">
        <v>1815</v>
      </c>
      <c r="B87" s="9" t="str">
        <f>PROPER(TRIM('1. Raw Data'!B87))</f>
        <v>Customer_85</v>
      </c>
      <c r="C87" s="9">
        <f>IF(OR('1. Raw Data'!C87&lt;18, '1. Raw Data'!C87&gt;100), MEDIAN('1. Raw Data'!$C$2:$C$5001), '1. Raw Data'!C87)</f>
        <v>24</v>
      </c>
      <c r="D87" s="9" t="s">
        <v>5018</v>
      </c>
      <c r="E87" s="22">
        <v>45158</v>
      </c>
      <c r="F87" s="9">
        <v>1</v>
      </c>
      <c r="G87" s="9">
        <v>13830</v>
      </c>
      <c r="H87" s="15">
        <v>45158</v>
      </c>
      <c r="I87" s="9" t="s">
        <v>7456</v>
      </c>
      <c r="J87" s="9">
        <v>118</v>
      </c>
      <c r="K87" s="9" t="s">
        <v>7501</v>
      </c>
      <c r="L87" s="9" t="str">
        <f>IF(OR('1. Raw Data'!L87="Elec", '1. Raw Data'!L87="elect"), "Electronics", '1. Raw Data'!L87)</f>
        <v>Sports</v>
      </c>
      <c r="M87" s="9">
        <v>694.96</v>
      </c>
      <c r="N87" s="9">
        <f>IF(ISBLANK('1. Raw Data'!N87), MEDIAN('1. Raw Data'!$N$2:$N$5001), '1. Raw Data'!N87)</f>
        <v>436</v>
      </c>
      <c r="O87" s="9">
        <v>3</v>
      </c>
      <c r="P87" s="9">
        <f>IF(ISBLANK('1. Raw Data'!P87), 0, '1. Raw Data'!P87)</f>
        <v>0.2</v>
      </c>
      <c r="Q87" s="9">
        <v>439</v>
      </c>
      <c r="R87" s="9">
        <v>6</v>
      </c>
      <c r="S87" s="9">
        <f t="shared" si="3"/>
        <v>1667.9040000000002</v>
      </c>
      <c r="T87" s="9">
        <f t="shared" si="4"/>
        <v>359.90400000000022</v>
      </c>
      <c r="U87" s="23">
        <f t="shared" si="5"/>
        <v>0.21578220329227593</v>
      </c>
    </row>
    <row r="88" spans="1:21" x14ac:dyDescent="0.3">
      <c r="A88" s="9">
        <v>2294</v>
      </c>
      <c r="B88" s="9" t="str">
        <f>PROPER(TRIM('1. Raw Data'!B88))</f>
        <v>Customer_86</v>
      </c>
      <c r="C88" s="9">
        <f>IF(OR('1. Raw Data'!C88&lt;18, '1. Raw Data'!C88&gt;100), MEDIAN('1. Raw Data'!$C$2:$C$5001), '1. Raw Data'!C88)</f>
        <v>42</v>
      </c>
      <c r="D88" s="9" t="s">
        <v>5022</v>
      </c>
      <c r="E88" s="22">
        <v>43977</v>
      </c>
      <c r="F88" s="9">
        <v>0</v>
      </c>
      <c r="G88" s="9">
        <v>10984</v>
      </c>
      <c r="H88" s="15">
        <v>43977</v>
      </c>
      <c r="I88" s="9" t="s">
        <v>7455</v>
      </c>
      <c r="J88" s="9">
        <v>123</v>
      </c>
      <c r="K88" s="9" t="s">
        <v>7502</v>
      </c>
      <c r="L88" s="9" t="str">
        <f>IF(OR('1. Raw Data'!L88="Elec", '1. Raw Data'!L88="elect"), "Electronics", '1. Raw Data'!L88)</f>
        <v>Clothing</v>
      </c>
      <c r="M88" s="9">
        <v>1102.96</v>
      </c>
      <c r="N88" s="9">
        <f>IF(ISBLANK('1. Raw Data'!N88), MEDIAN('1. Raw Data'!$N$2:$N$5001), '1. Raw Data'!N88)</f>
        <v>602.16999999999996</v>
      </c>
      <c r="O88" s="9">
        <v>1</v>
      </c>
      <c r="P88" s="9">
        <f>IF(ISBLANK('1. Raw Data'!P88), 0, '1. Raw Data'!P88)</f>
        <v>0</v>
      </c>
      <c r="Q88" s="9">
        <v>673</v>
      </c>
      <c r="R88" s="9">
        <v>5</v>
      </c>
      <c r="S88" s="9">
        <f t="shared" si="3"/>
        <v>1102.96</v>
      </c>
      <c r="T88" s="9">
        <f t="shared" si="4"/>
        <v>500.79000000000008</v>
      </c>
      <c r="U88" s="23">
        <f t="shared" si="5"/>
        <v>0.45404185101907601</v>
      </c>
    </row>
    <row r="89" spans="1:21" x14ac:dyDescent="0.3">
      <c r="A89" s="9">
        <v>1455</v>
      </c>
      <c r="B89" s="9" t="str">
        <f>PROPER(TRIM('1. Raw Data'!B89))</f>
        <v>Customer_87</v>
      </c>
      <c r="C89" s="9">
        <f>IF(OR('1. Raw Data'!C89&lt;18, '1. Raw Data'!C89&gt;100), MEDIAN('1. Raw Data'!$C$2:$C$5001), '1. Raw Data'!C89)</f>
        <v>44</v>
      </c>
      <c r="D89" s="9" t="s">
        <v>5022</v>
      </c>
      <c r="E89" s="22">
        <v>45078</v>
      </c>
      <c r="F89" s="9">
        <v>0</v>
      </c>
      <c r="G89" s="9">
        <v>10372</v>
      </c>
      <c r="H89" s="15">
        <v>44932</v>
      </c>
      <c r="I89" s="9" t="s">
        <v>7456</v>
      </c>
      <c r="J89" s="9">
        <v>120</v>
      </c>
      <c r="K89" s="9" t="s">
        <v>7488</v>
      </c>
      <c r="L89" s="9" t="str">
        <f>IF(OR('1. Raw Data'!L89="Elec", '1. Raw Data'!L89="elect"), "Electronics", '1. Raw Data'!L89)</f>
        <v>Sports</v>
      </c>
      <c r="M89" s="9">
        <v>1039.32</v>
      </c>
      <c r="N89" s="9">
        <f>IF(ISBLANK('1. Raw Data'!N89), MEDIAN('1. Raw Data'!$N$2:$N$5001), '1. Raw Data'!N89)</f>
        <v>588.96</v>
      </c>
      <c r="O89" s="9">
        <v>5</v>
      </c>
      <c r="P89" s="9">
        <f>IF(ISBLANK('1. Raw Data'!P89), 0, '1. Raw Data'!P89)</f>
        <v>0</v>
      </c>
      <c r="Q89" s="9">
        <v>347</v>
      </c>
      <c r="R89" s="9">
        <v>6</v>
      </c>
      <c r="S89" s="9">
        <f t="shared" si="3"/>
        <v>5196.5999999999995</v>
      </c>
      <c r="T89" s="9">
        <f t="shared" si="4"/>
        <v>2251.7999999999993</v>
      </c>
      <c r="U89" s="23">
        <f t="shared" si="5"/>
        <v>0.43332178732248</v>
      </c>
    </row>
    <row r="90" spans="1:21" x14ac:dyDescent="0.3">
      <c r="A90" s="9">
        <v>2485</v>
      </c>
      <c r="B90" s="9" t="str">
        <f>PROPER(TRIM('1. Raw Data'!B90))</f>
        <v>Customer_88</v>
      </c>
      <c r="C90" s="9">
        <f>IF(OR('1. Raw Data'!C90&lt;18, '1. Raw Data'!C90&gt;100), MEDIAN('1. Raw Data'!$C$2:$C$5001), '1. Raw Data'!C90)</f>
        <v>32</v>
      </c>
      <c r="D90" s="9" t="s">
        <v>5020</v>
      </c>
      <c r="E90" s="22">
        <v>45131</v>
      </c>
      <c r="F90" s="9">
        <v>0</v>
      </c>
      <c r="G90" s="9">
        <v>10468</v>
      </c>
      <c r="H90" s="15">
        <v>45131</v>
      </c>
      <c r="I90" s="9" t="s">
        <v>7456</v>
      </c>
      <c r="J90" s="9">
        <v>106</v>
      </c>
      <c r="K90" s="9" t="s">
        <v>7477</v>
      </c>
      <c r="L90" s="9" t="str">
        <f>IF(OR('1. Raw Data'!L90="Elec", '1. Raw Data'!L90="elect"), "Electronics", '1. Raw Data'!L90)</f>
        <v>Clothing</v>
      </c>
      <c r="M90" s="9">
        <v>246.28</v>
      </c>
      <c r="N90" s="9">
        <f>IF(ISBLANK('1. Raw Data'!N90), MEDIAN('1. Raw Data'!$N$2:$N$5001), '1. Raw Data'!N90)</f>
        <v>429.51499999999999</v>
      </c>
      <c r="O90" s="9">
        <v>4</v>
      </c>
      <c r="P90" s="9">
        <f>IF(ISBLANK('1. Raw Data'!P90), 0, '1. Raw Data'!P90)</f>
        <v>0</v>
      </c>
      <c r="Q90" s="9">
        <v>527</v>
      </c>
      <c r="R90" s="9">
        <v>4</v>
      </c>
      <c r="S90" s="9">
        <f t="shared" si="3"/>
        <v>985.12</v>
      </c>
      <c r="T90" s="9">
        <f t="shared" si="4"/>
        <v>-732.93999999999994</v>
      </c>
      <c r="U90" s="23">
        <f t="shared" si="5"/>
        <v>-0.74401088192301434</v>
      </c>
    </row>
    <row r="91" spans="1:21" x14ac:dyDescent="0.3">
      <c r="A91" s="9">
        <v>2275</v>
      </c>
      <c r="B91" s="9" t="str">
        <f>PROPER(TRIM('1. Raw Data'!B91))</f>
        <v>Customer_89</v>
      </c>
      <c r="C91" s="9">
        <f>IF(OR('1. Raw Data'!C91&lt;18, '1. Raw Data'!C91&gt;100), MEDIAN('1. Raw Data'!$C$2:$C$5001), '1. Raw Data'!C91)</f>
        <v>35</v>
      </c>
      <c r="D91" s="9" t="s">
        <v>5022</v>
      </c>
      <c r="E91" s="22">
        <v>44181</v>
      </c>
      <c r="F91" s="9">
        <v>0</v>
      </c>
      <c r="G91" s="9">
        <v>12467</v>
      </c>
      <c r="H91" s="15">
        <v>44181</v>
      </c>
      <c r="I91" s="9" t="s">
        <v>7457</v>
      </c>
      <c r="J91" s="9">
        <v>134</v>
      </c>
      <c r="K91" s="9" t="s">
        <v>7482</v>
      </c>
      <c r="L91" s="9" t="str">
        <f>IF(OR('1. Raw Data'!L91="Elec", '1. Raw Data'!L91="elect"), "Electronics", '1. Raw Data'!L91)</f>
        <v>Home Appliances</v>
      </c>
      <c r="M91" s="9">
        <v>257.19</v>
      </c>
      <c r="N91" s="9">
        <f>IF(ISBLANK('1. Raw Data'!N91), MEDIAN('1. Raw Data'!$N$2:$N$5001), '1. Raw Data'!N91)</f>
        <v>162.79</v>
      </c>
      <c r="O91" s="9">
        <v>3</v>
      </c>
      <c r="P91" s="9">
        <f>IF(ISBLANK('1. Raw Data'!P91), 0, '1. Raw Data'!P91)</f>
        <v>0</v>
      </c>
      <c r="Q91" s="9">
        <v>552</v>
      </c>
      <c r="R91" s="9">
        <v>5</v>
      </c>
      <c r="S91" s="9">
        <f t="shared" si="3"/>
        <v>771.56999999999994</v>
      </c>
      <c r="T91" s="9">
        <f t="shared" si="4"/>
        <v>283.19999999999993</v>
      </c>
      <c r="U91" s="23">
        <f t="shared" si="5"/>
        <v>0.36704381974415795</v>
      </c>
    </row>
    <row r="92" spans="1:21" x14ac:dyDescent="0.3">
      <c r="A92" s="9">
        <v>2016</v>
      </c>
      <c r="B92" s="9" t="str">
        <f>PROPER(TRIM('1. Raw Data'!B92))</f>
        <v>Customer_90</v>
      </c>
      <c r="C92" s="9">
        <f>IF(OR('1. Raw Data'!C92&lt;18, '1. Raw Data'!C92&gt;100), MEDIAN('1. Raw Data'!$C$2:$C$5001), '1. Raw Data'!C92)</f>
        <v>47</v>
      </c>
      <c r="D92" s="9" t="s">
        <v>5023</v>
      </c>
      <c r="E92" s="22">
        <v>44924</v>
      </c>
      <c r="F92" s="9">
        <v>0</v>
      </c>
      <c r="G92" s="9">
        <v>11849</v>
      </c>
      <c r="H92" s="15">
        <v>44924</v>
      </c>
      <c r="I92" s="9" t="s">
        <v>7456</v>
      </c>
      <c r="J92" s="9">
        <v>142</v>
      </c>
      <c r="K92" s="9" t="s">
        <v>7500</v>
      </c>
      <c r="L92" s="9" t="str">
        <f>IF(OR('1. Raw Data'!L92="Elec", '1. Raw Data'!L92="elect"), "Electronics", '1. Raw Data'!L92)</f>
        <v>Home Appliances</v>
      </c>
      <c r="M92" s="9">
        <v>1145.25</v>
      </c>
      <c r="N92" s="9">
        <f>IF(ISBLANK('1. Raw Data'!N92), MEDIAN('1. Raw Data'!$N$2:$N$5001), '1. Raw Data'!N92)</f>
        <v>718.57</v>
      </c>
      <c r="O92" s="9">
        <v>2</v>
      </c>
      <c r="P92" s="9">
        <f>IF(ISBLANK('1. Raw Data'!P92), 0, '1. Raw Data'!P92)</f>
        <v>0</v>
      </c>
      <c r="Q92" s="9">
        <v>478</v>
      </c>
      <c r="R92" s="9">
        <v>6</v>
      </c>
      <c r="S92" s="9">
        <f t="shared" si="3"/>
        <v>2290.5</v>
      </c>
      <c r="T92" s="9">
        <f t="shared" si="4"/>
        <v>853.3599999999999</v>
      </c>
      <c r="U92" s="23">
        <f t="shared" si="5"/>
        <v>0.37256494215236846</v>
      </c>
    </row>
    <row r="93" spans="1:21" x14ac:dyDescent="0.3">
      <c r="A93" s="9">
        <v>1295</v>
      </c>
      <c r="B93" s="9" t="str">
        <f>PROPER(TRIM('1. Raw Data'!B93))</f>
        <v>Customer_91</v>
      </c>
      <c r="C93" s="9">
        <f>IF(OR('1. Raw Data'!C93&lt;18, '1. Raw Data'!C93&gt;100), MEDIAN('1. Raw Data'!$C$2:$C$5001), '1. Raw Data'!C93)</f>
        <v>52</v>
      </c>
      <c r="D93" s="9" t="s">
        <v>5020</v>
      </c>
      <c r="E93" s="22">
        <v>45324</v>
      </c>
      <c r="F93" s="9">
        <v>0</v>
      </c>
      <c r="G93" s="9">
        <v>10531</v>
      </c>
      <c r="H93" s="15">
        <v>45324</v>
      </c>
      <c r="I93" s="9" t="s">
        <v>7456</v>
      </c>
      <c r="J93" s="9">
        <v>102</v>
      </c>
      <c r="K93" s="9" t="s">
        <v>7494</v>
      </c>
      <c r="L93" s="9" t="str">
        <f>IF(OR('1. Raw Data'!L93="Elec", '1. Raw Data'!L93="elect"), "Electronics", '1. Raw Data'!L93)</f>
        <v>Sports</v>
      </c>
      <c r="M93" s="9">
        <v>1095.8399999999999</v>
      </c>
      <c r="N93" s="9">
        <f>IF(ISBLANK('1. Raw Data'!N93), MEDIAN('1. Raw Data'!$N$2:$N$5001), '1. Raw Data'!N93)</f>
        <v>539.45000000000005</v>
      </c>
      <c r="O93" s="9">
        <v>1</v>
      </c>
      <c r="P93" s="9">
        <f>IF(ISBLANK('1. Raw Data'!P93), 0, '1. Raw Data'!P93)</f>
        <v>0</v>
      </c>
      <c r="Q93" s="9">
        <v>334</v>
      </c>
      <c r="R93" s="9">
        <v>5</v>
      </c>
      <c r="S93" s="9">
        <f t="shared" si="3"/>
        <v>1095.8399999999999</v>
      </c>
      <c r="T93" s="9">
        <f t="shared" si="4"/>
        <v>556.38999999999987</v>
      </c>
      <c r="U93" s="23">
        <f t="shared" si="5"/>
        <v>0.50772923054460495</v>
      </c>
    </row>
    <row r="94" spans="1:21" x14ac:dyDescent="0.3">
      <c r="A94" s="9">
        <v>1719</v>
      </c>
      <c r="B94" s="9" t="str">
        <f>PROPER(TRIM('1. Raw Data'!B94))</f>
        <v>Customer_92</v>
      </c>
      <c r="C94" s="9">
        <f>IF(OR('1. Raw Data'!C94&lt;18, '1. Raw Data'!C94&gt;100), MEDIAN('1. Raw Data'!$C$2:$C$5001), '1. Raw Data'!C94)</f>
        <v>23</v>
      </c>
      <c r="D94" s="9" t="s">
        <v>5022</v>
      </c>
      <c r="E94" s="22">
        <v>44332</v>
      </c>
      <c r="F94" s="9">
        <v>0</v>
      </c>
      <c r="G94" s="9">
        <v>11423</v>
      </c>
      <c r="H94" s="15">
        <v>44332</v>
      </c>
      <c r="I94" s="9" t="s">
        <v>7455</v>
      </c>
      <c r="J94" s="9">
        <v>130</v>
      </c>
      <c r="K94" s="9" t="s">
        <v>7487</v>
      </c>
      <c r="L94" s="9" t="str">
        <f>IF(OR('1. Raw Data'!L94="Elec", '1. Raw Data'!L94="elect"), "Electronics", '1. Raw Data'!L94)</f>
        <v>Electronics</v>
      </c>
      <c r="M94" s="9">
        <v>598.14</v>
      </c>
      <c r="N94" s="9">
        <f>IF(ISBLANK('1. Raw Data'!N94), MEDIAN('1. Raw Data'!$N$2:$N$5001), '1. Raw Data'!N94)</f>
        <v>298.22000000000003</v>
      </c>
      <c r="O94" s="9">
        <v>1</v>
      </c>
      <c r="P94" s="9">
        <f>IF(ISBLANK('1. Raw Data'!P94), 0, '1. Raw Data'!P94)</f>
        <v>0</v>
      </c>
      <c r="Q94" s="9">
        <v>650</v>
      </c>
      <c r="R94" s="9">
        <v>4</v>
      </c>
      <c r="S94" s="9">
        <f t="shared" si="3"/>
        <v>598.14</v>
      </c>
      <c r="T94" s="9">
        <f t="shared" si="4"/>
        <v>299.91999999999996</v>
      </c>
      <c r="U94" s="23">
        <f t="shared" si="5"/>
        <v>0.5014210719898351</v>
      </c>
    </row>
    <row r="95" spans="1:21" x14ac:dyDescent="0.3">
      <c r="A95" s="9">
        <v>1337</v>
      </c>
      <c r="B95" s="9" t="str">
        <f>PROPER(TRIM('1. Raw Data'!B95))</f>
        <v>Customer_93</v>
      </c>
      <c r="C95" s="9">
        <f>IF(OR('1. Raw Data'!C95&lt;18, '1. Raw Data'!C95&gt;100), MEDIAN('1. Raw Data'!$C$2:$C$5001), '1. Raw Data'!C95)</f>
        <v>45</v>
      </c>
      <c r="D95" s="9" t="s">
        <v>5020</v>
      </c>
      <c r="E95" s="22">
        <v>44165</v>
      </c>
      <c r="F95" s="9">
        <v>0</v>
      </c>
      <c r="G95" s="9">
        <v>13035</v>
      </c>
      <c r="H95" s="15">
        <v>44165</v>
      </c>
      <c r="I95" s="9" t="s">
        <v>7455</v>
      </c>
      <c r="J95" s="9">
        <v>109</v>
      </c>
      <c r="K95" s="9" t="s">
        <v>7466</v>
      </c>
      <c r="L95" s="9" t="str">
        <f>IF(OR('1. Raw Data'!L95="Elec", '1. Raw Data'!L95="elect"), "Electronics", '1. Raw Data'!L95)</f>
        <v>Sports</v>
      </c>
      <c r="M95" s="9">
        <v>162.26</v>
      </c>
      <c r="N95" s="9">
        <f>IF(ISBLANK('1. Raw Data'!N95), MEDIAN('1. Raw Data'!$N$2:$N$5001), '1. Raw Data'!N95)</f>
        <v>75.599999999999994</v>
      </c>
      <c r="O95" s="9">
        <v>5</v>
      </c>
      <c r="P95" s="9">
        <f>IF(ISBLANK('1. Raw Data'!P95), 0, '1. Raw Data'!P95)</f>
        <v>0</v>
      </c>
      <c r="Q95" s="9">
        <v>352</v>
      </c>
      <c r="R95" s="9">
        <v>8</v>
      </c>
      <c r="S95" s="9">
        <f t="shared" si="3"/>
        <v>811.3</v>
      </c>
      <c r="T95" s="9">
        <f t="shared" si="4"/>
        <v>433.29999999999995</v>
      </c>
      <c r="U95" s="23">
        <f t="shared" si="5"/>
        <v>0.53408110440034506</v>
      </c>
    </row>
    <row r="96" spans="1:21" x14ac:dyDescent="0.3">
      <c r="A96" s="9">
        <v>1878</v>
      </c>
      <c r="B96" s="9" t="str">
        <f>PROPER(TRIM('1. Raw Data'!B96))</f>
        <v>Customer_94</v>
      </c>
      <c r="C96" s="9">
        <f>IF(OR('1. Raw Data'!C96&lt;18, '1. Raw Data'!C96&gt;100), MEDIAN('1. Raw Data'!$C$2:$C$5001), '1. Raw Data'!C96)</f>
        <v>62</v>
      </c>
      <c r="D96" s="9" t="s">
        <v>5020</v>
      </c>
      <c r="E96" s="22">
        <v>44659</v>
      </c>
      <c r="F96" s="9">
        <v>1</v>
      </c>
      <c r="G96" s="9">
        <v>11207</v>
      </c>
      <c r="H96" s="15">
        <v>44777</v>
      </c>
      <c r="I96" s="9" t="s">
        <v>7455</v>
      </c>
      <c r="J96" s="9">
        <v>127</v>
      </c>
      <c r="K96" s="9" t="s">
        <v>7489</v>
      </c>
      <c r="L96" s="9" t="str">
        <f>IF(OR('1. Raw Data'!L96="Elec", '1. Raw Data'!L96="elect"), "Electronics", '1. Raw Data'!L96)</f>
        <v>Sports</v>
      </c>
      <c r="M96" s="9">
        <v>67.540000000000006</v>
      </c>
      <c r="N96" s="9">
        <f>IF(ISBLANK('1. Raw Data'!N96), MEDIAN('1. Raw Data'!$N$2:$N$5001), '1. Raw Data'!N96)</f>
        <v>43.51</v>
      </c>
      <c r="O96" s="9">
        <v>5</v>
      </c>
      <c r="P96" s="9">
        <f>IF(ISBLANK('1. Raw Data'!P96), 0, '1. Raw Data'!P96)</f>
        <v>0</v>
      </c>
      <c r="Q96" s="9">
        <v>881</v>
      </c>
      <c r="R96" s="9">
        <v>3</v>
      </c>
      <c r="S96" s="9">
        <f t="shared" si="3"/>
        <v>337.70000000000005</v>
      </c>
      <c r="T96" s="9">
        <f t="shared" si="4"/>
        <v>120.15000000000006</v>
      </c>
      <c r="U96" s="23">
        <f t="shared" si="5"/>
        <v>0.35578916197808719</v>
      </c>
    </row>
    <row r="97" spans="1:21" x14ac:dyDescent="0.3">
      <c r="A97" s="9">
        <v>2076</v>
      </c>
      <c r="B97" s="9" t="str">
        <f>PROPER(TRIM('1. Raw Data'!B97))</f>
        <v>Customer_95</v>
      </c>
      <c r="C97" s="9">
        <f>IF(OR('1. Raw Data'!C97&lt;18, '1. Raw Data'!C97&gt;100), MEDIAN('1. Raw Data'!$C$2:$C$5001), '1. Raw Data'!C97)</f>
        <v>38</v>
      </c>
      <c r="D97" s="9" t="s">
        <v>5019</v>
      </c>
      <c r="E97" s="22">
        <v>44608</v>
      </c>
      <c r="F97" s="9">
        <v>0</v>
      </c>
      <c r="G97" s="9">
        <v>13932</v>
      </c>
      <c r="H97" s="15">
        <v>44608</v>
      </c>
      <c r="I97" s="9" t="s">
        <v>7457</v>
      </c>
      <c r="J97" s="9">
        <v>142</v>
      </c>
      <c r="K97" s="9" t="s">
        <v>7500</v>
      </c>
      <c r="L97" s="9" t="str">
        <f>IF(OR('1. Raw Data'!L97="Elec", '1. Raw Data'!L97="elect"), "Electronics", '1. Raw Data'!L97)</f>
        <v>Home Appliances</v>
      </c>
      <c r="M97" s="9">
        <v>467.83</v>
      </c>
      <c r="N97" s="9">
        <f>IF(ISBLANK('1. Raw Data'!N97), MEDIAN('1. Raw Data'!$N$2:$N$5001), '1. Raw Data'!N97)</f>
        <v>291.97000000000003</v>
      </c>
      <c r="O97" s="9">
        <v>3</v>
      </c>
      <c r="P97" s="9">
        <f>IF(ISBLANK('1. Raw Data'!P97), 0, '1. Raw Data'!P97)</f>
        <v>0</v>
      </c>
      <c r="Q97" s="9">
        <v>827</v>
      </c>
      <c r="R97" s="9">
        <v>6</v>
      </c>
      <c r="S97" s="9">
        <f t="shared" si="3"/>
        <v>1403.49</v>
      </c>
      <c r="T97" s="9">
        <f t="shared" si="4"/>
        <v>527.57999999999993</v>
      </c>
      <c r="U97" s="23">
        <f t="shared" si="5"/>
        <v>0.37590577773977724</v>
      </c>
    </row>
    <row r="98" spans="1:21" x14ac:dyDescent="0.3">
      <c r="A98" s="9">
        <v>1791</v>
      </c>
      <c r="B98" s="9" t="str">
        <f>PROPER(TRIM('1. Raw Data'!B98))</f>
        <v>Customer_96</v>
      </c>
      <c r="C98" s="9">
        <f>IF(OR('1. Raw Data'!C98&lt;18, '1. Raw Data'!C98&gt;100), MEDIAN('1. Raw Data'!$C$2:$C$5001), '1. Raw Data'!C98)</f>
        <v>23</v>
      </c>
      <c r="D98" s="9" t="s">
        <v>5019</v>
      </c>
      <c r="E98" s="22">
        <v>44383</v>
      </c>
      <c r="F98" s="9">
        <v>1</v>
      </c>
      <c r="G98" s="9">
        <v>10561</v>
      </c>
      <c r="H98" s="15">
        <v>44354</v>
      </c>
      <c r="I98" s="9" t="s">
        <v>7455</v>
      </c>
      <c r="J98" s="9">
        <v>134</v>
      </c>
      <c r="K98" s="9" t="s">
        <v>7482</v>
      </c>
      <c r="L98" s="9" t="str">
        <f>IF(OR('1. Raw Data'!L98="Elec", '1. Raw Data'!L98="elect"), "Electronics", '1. Raw Data'!L98)</f>
        <v>Home Appliances</v>
      </c>
      <c r="M98" s="9">
        <v>63.37</v>
      </c>
      <c r="N98" s="9">
        <f>IF(ISBLANK('1. Raw Data'!N98), MEDIAN('1. Raw Data'!$N$2:$N$5001), '1. Raw Data'!N98)</f>
        <v>36.93</v>
      </c>
      <c r="O98" s="9">
        <v>3</v>
      </c>
      <c r="P98" s="9">
        <f>IF(ISBLANK('1. Raw Data'!P98), 0, '1. Raw Data'!P98)</f>
        <v>0</v>
      </c>
      <c r="Q98" s="9">
        <v>648</v>
      </c>
      <c r="R98" s="9">
        <v>4</v>
      </c>
      <c r="S98" s="9">
        <f t="shared" si="3"/>
        <v>190.10999999999999</v>
      </c>
      <c r="T98" s="9">
        <f t="shared" si="4"/>
        <v>79.319999999999993</v>
      </c>
      <c r="U98" s="23">
        <f t="shared" si="5"/>
        <v>0.41723212876755561</v>
      </c>
    </row>
    <row r="99" spans="1:21" x14ac:dyDescent="0.3">
      <c r="A99" s="9">
        <v>1216</v>
      </c>
      <c r="B99" s="9" t="str">
        <f>PROPER(TRIM('1. Raw Data'!B99))</f>
        <v>Customer_97</v>
      </c>
      <c r="C99" s="9">
        <f>IF(OR('1. Raw Data'!C99&lt;18, '1. Raw Data'!C99&gt;100), MEDIAN('1. Raw Data'!$C$2:$C$5001), '1. Raw Data'!C99)</f>
        <v>23</v>
      </c>
      <c r="D99" s="9" t="s">
        <v>5019</v>
      </c>
      <c r="E99" s="22">
        <v>44993</v>
      </c>
      <c r="F99" s="9">
        <v>0</v>
      </c>
      <c r="G99" s="9">
        <v>10089</v>
      </c>
      <c r="H99" s="15">
        <v>45141</v>
      </c>
      <c r="I99" s="9" t="s">
        <v>7456</v>
      </c>
      <c r="J99" s="9">
        <v>140</v>
      </c>
      <c r="K99" s="9" t="s">
        <v>7468</v>
      </c>
      <c r="L99" s="9" t="str">
        <f>IF(OR('1. Raw Data'!L99="Elec", '1. Raw Data'!L99="elect"), "Electronics", '1. Raw Data'!L99)</f>
        <v>Sports</v>
      </c>
      <c r="M99" s="9">
        <v>383.61</v>
      </c>
      <c r="N99" s="9">
        <f>IF(ISBLANK('1. Raw Data'!N99), MEDIAN('1. Raw Data'!$N$2:$N$5001), '1. Raw Data'!N99)</f>
        <v>180.93</v>
      </c>
      <c r="O99" s="9">
        <v>1</v>
      </c>
      <c r="P99" s="9">
        <f>IF(ISBLANK('1. Raw Data'!P99), 0, '1. Raw Data'!P99)</f>
        <v>0</v>
      </c>
      <c r="Q99" s="9">
        <v>517</v>
      </c>
      <c r="R99" s="9">
        <v>5</v>
      </c>
      <c r="S99" s="9">
        <f t="shared" si="3"/>
        <v>383.61</v>
      </c>
      <c r="T99" s="9">
        <f t="shared" si="4"/>
        <v>202.68</v>
      </c>
      <c r="U99" s="23">
        <f t="shared" si="5"/>
        <v>0.52834910455931805</v>
      </c>
    </row>
    <row r="100" spans="1:21" x14ac:dyDescent="0.3">
      <c r="A100" s="9">
        <v>1763</v>
      </c>
      <c r="B100" s="9" t="str">
        <f>PROPER(TRIM('1. Raw Data'!B100))</f>
        <v>Customer_98</v>
      </c>
      <c r="C100" s="9">
        <f>IF(OR('1. Raw Data'!C100&lt;18, '1. Raw Data'!C100&gt;100), MEDIAN('1. Raw Data'!$C$2:$C$5001), '1. Raw Data'!C100)</f>
        <v>37</v>
      </c>
      <c r="D100" s="9" t="s">
        <v>5022</v>
      </c>
      <c r="E100" s="22">
        <v>45240</v>
      </c>
      <c r="F100" s="9">
        <v>0</v>
      </c>
      <c r="G100" s="9">
        <v>11639</v>
      </c>
      <c r="H100" s="15">
        <v>45210</v>
      </c>
      <c r="I100" s="9" t="s">
        <v>7457</v>
      </c>
      <c r="J100" s="9">
        <v>124</v>
      </c>
      <c r="K100" s="9" t="s">
        <v>7497</v>
      </c>
      <c r="L100" s="9" t="str">
        <f>IF(OR('1. Raw Data'!L100="Elec", '1. Raw Data'!L100="elect"), "Electronics", '1. Raw Data'!L100)</f>
        <v>Home Appliances</v>
      </c>
      <c r="M100" s="9">
        <v>658.28</v>
      </c>
      <c r="N100" s="9">
        <f>IF(ISBLANK('1. Raw Data'!N100), MEDIAN('1. Raw Data'!$N$2:$N$5001), '1. Raw Data'!N100)</f>
        <v>429.51499999999999</v>
      </c>
      <c r="O100" s="9">
        <v>3</v>
      </c>
      <c r="P100" s="9">
        <f>IF(ISBLANK('1. Raw Data'!P100), 0, '1. Raw Data'!P100)</f>
        <v>0</v>
      </c>
      <c r="Q100" s="9">
        <v>403</v>
      </c>
      <c r="R100" s="9">
        <v>5</v>
      </c>
      <c r="S100" s="9">
        <f t="shared" si="3"/>
        <v>1974.84</v>
      </c>
      <c r="T100" s="9">
        <f t="shared" si="4"/>
        <v>686.29499999999985</v>
      </c>
      <c r="U100" s="23">
        <f t="shared" si="5"/>
        <v>0.34751929270219351</v>
      </c>
    </row>
    <row r="101" spans="1:21" x14ac:dyDescent="0.3">
      <c r="A101" s="9">
        <v>1187</v>
      </c>
      <c r="B101" s="9" t="str">
        <f>PROPER(TRIM('1. Raw Data'!B101))</f>
        <v>Customer_99</v>
      </c>
      <c r="C101" s="9">
        <f>IF(OR('1. Raw Data'!C101&lt;18, '1. Raw Data'!C101&gt;100), MEDIAN('1. Raw Data'!$C$2:$C$5001), '1. Raw Data'!C101)</f>
        <v>55</v>
      </c>
      <c r="D101" s="9" t="s">
        <v>5018</v>
      </c>
      <c r="E101" s="22">
        <v>44971</v>
      </c>
      <c r="F101" s="9">
        <v>0</v>
      </c>
      <c r="G101" s="9">
        <v>13777</v>
      </c>
      <c r="H101" s="15">
        <v>44971</v>
      </c>
      <c r="I101" s="9" t="s">
        <v>7456</v>
      </c>
      <c r="J101" s="9">
        <v>149</v>
      </c>
      <c r="K101" s="9" t="s">
        <v>7467</v>
      </c>
      <c r="L101" s="9" t="str">
        <f>IF(OR('1. Raw Data'!L101="Elec", '1. Raw Data'!L101="elect"), "Electronics", '1. Raw Data'!L101)</f>
        <v>Clothing</v>
      </c>
      <c r="M101" s="9">
        <v>226.05</v>
      </c>
      <c r="N101" s="9">
        <f>IF(ISBLANK('1. Raw Data'!N101), MEDIAN('1. Raw Data'!$N$2:$N$5001), '1. Raw Data'!N101)</f>
        <v>93.83</v>
      </c>
      <c r="O101" s="9">
        <v>5</v>
      </c>
      <c r="P101" s="9">
        <f>IF(ISBLANK('1. Raw Data'!P101), 0, '1. Raw Data'!P101)</f>
        <v>0</v>
      </c>
      <c r="Q101" s="9">
        <v>346</v>
      </c>
      <c r="R101" s="9">
        <v>6</v>
      </c>
      <c r="S101" s="9">
        <f t="shared" si="3"/>
        <v>1130.25</v>
      </c>
      <c r="T101" s="9">
        <f t="shared" si="4"/>
        <v>661.1</v>
      </c>
      <c r="U101" s="23">
        <f t="shared" si="5"/>
        <v>0.58491484184914844</v>
      </c>
    </row>
    <row r="102" spans="1:21" x14ac:dyDescent="0.3">
      <c r="A102" s="9">
        <v>1379</v>
      </c>
      <c r="B102" s="9" t="str">
        <f>PROPER(TRIM('1. Raw Data'!B102))</f>
        <v>Customer_100</v>
      </c>
      <c r="C102" s="9">
        <f>IF(OR('1. Raw Data'!C102&lt;18, '1. Raw Data'!C102&gt;100), MEDIAN('1. Raw Data'!$C$2:$C$5001), '1. Raw Data'!C102)</f>
        <v>39</v>
      </c>
      <c r="D102" s="9" t="s">
        <v>5023</v>
      </c>
      <c r="E102" s="22">
        <v>44280</v>
      </c>
      <c r="F102" s="9">
        <v>1</v>
      </c>
      <c r="G102" s="9">
        <v>11406</v>
      </c>
      <c r="H102" s="15">
        <v>44280</v>
      </c>
      <c r="I102" s="9" t="s">
        <v>7456</v>
      </c>
      <c r="J102" s="9">
        <v>117</v>
      </c>
      <c r="K102" s="9" t="s">
        <v>7483</v>
      </c>
      <c r="L102" s="9" t="str">
        <f>IF(OR('1. Raw Data'!L102="Elec", '1. Raw Data'!L102="elect"), "Electronics", '1. Raw Data'!L102)</f>
        <v>Sports</v>
      </c>
      <c r="M102" s="9">
        <v>201.2</v>
      </c>
      <c r="N102" s="9">
        <f>IF(ISBLANK('1. Raw Data'!N102), MEDIAN('1. Raw Data'!$N$2:$N$5001), '1. Raw Data'!N102)</f>
        <v>83.23</v>
      </c>
      <c r="O102" s="9">
        <v>1</v>
      </c>
      <c r="P102" s="9">
        <f>IF(ISBLANK('1. Raw Data'!P102), 0, '1. Raw Data'!P102)</f>
        <v>0</v>
      </c>
      <c r="Q102" s="9">
        <v>1120</v>
      </c>
      <c r="R102" s="9">
        <v>2</v>
      </c>
      <c r="S102" s="9">
        <f t="shared" si="3"/>
        <v>201.2</v>
      </c>
      <c r="T102" s="9">
        <f t="shared" si="4"/>
        <v>117.96999999999998</v>
      </c>
      <c r="U102" s="23">
        <f t="shared" si="5"/>
        <v>0.58633200795228624</v>
      </c>
    </row>
    <row r="103" spans="1:21" x14ac:dyDescent="0.3">
      <c r="A103" s="9">
        <v>1492</v>
      </c>
      <c r="B103" s="9" t="str">
        <f>PROPER(TRIM('1. Raw Data'!B103))</f>
        <v>Customer_101</v>
      </c>
      <c r="C103" s="9">
        <f>IF(OR('1. Raw Data'!C103&lt;18, '1. Raw Data'!C103&gt;100), MEDIAN('1. Raw Data'!$C$2:$C$5001), '1. Raw Data'!C103)</f>
        <v>42</v>
      </c>
      <c r="D103" s="9" t="s">
        <v>5022</v>
      </c>
      <c r="E103" s="22">
        <v>44996</v>
      </c>
      <c r="F103" s="9">
        <v>0</v>
      </c>
      <c r="G103" s="9">
        <v>10368</v>
      </c>
      <c r="H103" s="15">
        <v>45233</v>
      </c>
      <c r="I103" s="9" t="s">
        <v>7455</v>
      </c>
      <c r="J103" s="9">
        <v>129</v>
      </c>
      <c r="K103" s="9" t="s">
        <v>7471</v>
      </c>
      <c r="L103" s="9" t="str">
        <f>IF(OR('1. Raw Data'!L103="Elec", '1. Raw Data'!L103="elect"), "Electronics", '1. Raw Data'!L103)</f>
        <v>Home Appliances</v>
      </c>
      <c r="M103" s="9">
        <v>1349.83</v>
      </c>
      <c r="N103" s="9">
        <f>IF(ISBLANK('1. Raw Data'!N103), MEDIAN('1. Raw Data'!$N$2:$N$5001), '1. Raw Data'!N103)</f>
        <v>615.71</v>
      </c>
      <c r="O103" s="9">
        <v>1</v>
      </c>
      <c r="P103" s="9">
        <f>IF(ISBLANK('1. Raw Data'!P103), 0, '1. Raw Data'!P103)</f>
        <v>0</v>
      </c>
      <c r="Q103" s="9">
        <v>425</v>
      </c>
      <c r="R103" s="9">
        <v>4</v>
      </c>
      <c r="S103" s="9">
        <f t="shared" si="3"/>
        <v>1349.83</v>
      </c>
      <c r="T103" s="9">
        <f t="shared" si="4"/>
        <v>734.11999999999989</v>
      </c>
      <c r="U103" s="23">
        <f t="shared" si="5"/>
        <v>0.54386107880251577</v>
      </c>
    </row>
    <row r="104" spans="1:21" x14ac:dyDescent="0.3">
      <c r="A104" s="9">
        <v>2064</v>
      </c>
      <c r="B104" s="9" t="str">
        <f>PROPER(TRIM('1. Raw Data'!B104))</f>
        <v>Customer_102</v>
      </c>
      <c r="C104" s="9">
        <f>IF(OR('1. Raw Data'!C104&lt;18, '1. Raw Data'!C104&gt;100), MEDIAN('1. Raw Data'!$C$2:$C$5001), '1. Raw Data'!C104)</f>
        <v>25</v>
      </c>
      <c r="D104" s="9" t="s">
        <v>5019</v>
      </c>
      <c r="E104" s="22">
        <v>44495</v>
      </c>
      <c r="F104" s="9">
        <v>0</v>
      </c>
      <c r="G104" s="9">
        <v>13145</v>
      </c>
      <c r="H104" s="15">
        <v>44495</v>
      </c>
      <c r="I104" s="9" t="s">
        <v>7457</v>
      </c>
      <c r="J104" s="9">
        <v>136</v>
      </c>
      <c r="K104" s="9" t="s">
        <v>7503</v>
      </c>
      <c r="L104" s="9" t="str">
        <f>IF(OR('1. Raw Data'!L104="Elec", '1. Raw Data'!L104="elect"), "Electronics", '1. Raw Data'!L104)</f>
        <v>Sports</v>
      </c>
      <c r="M104" s="9">
        <v>898.93</v>
      </c>
      <c r="N104" s="9">
        <f>IF(ISBLANK('1. Raw Data'!N104), MEDIAN('1. Raw Data'!$N$2:$N$5001), '1. Raw Data'!N104)</f>
        <v>386.68</v>
      </c>
      <c r="O104" s="9">
        <v>2</v>
      </c>
      <c r="P104" s="9">
        <f>IF(ISBLANK('1. Raw Data'!P104), 0, '1. Raw Data'!P104)</f>
        <v>0</v>
      </c>
      <c r="Q104" s="9">
        <v>400</v>
      </c>
      <c r="R104" s="9">
        <v>5</v>
      </c>
      <c r="S104" s="9">
        <f t="shared" si="3"/>
        <v>1797.86</v>
      </c>
      <c r="T104" s="9">
        <f t="shared" si="4"/>
        <v>1024.5</v>
      </c>
      <c r="U104" s="23">
        <f t="shared" si="5"/>
        <v>0.56984414804267303</v>
      </c>
    </row>
    <row r="105" spans="1:21" x14ac:dyDescent="0.3">
      <c r="A105" s="9">
        <v>2180</v>
      </c>
      <c r="B105" s="9" t="str">
        <f>PROPER(TRIM('1. Raw Data'!B105))</f>
        <v>Customer_103</v>
      </c>
      <c r="C105" s="9">
        <f>IF(OR('1. Raw Data'!C105&lt;18, '1. Raw Data'!C105&gt;100), MEDIAN('1. Raw Data'!$C$2:$C$5001), '1. Raw Data'!C105)</f>
        <v>54</v>
      </c>
      <c r="D105" s="9" t="s">
        <v>5020</v>
      </c>
      <c r="E105" s="22">
        <v>43945</v>
      </c>
      <c r="F105" s="9">
        <v>1</v>
      </c>
      <c r="G105" s="9">
        <v>11292</v>
      </c>
      <c r="H105" s="15">
        <v>43945</v>
      </c>
      <c r="I105" s="9" t="s">
        <v>7457</v>
      </c>
      <c r="J105" s="9">
        <v>112</v>
      </c>
      <c r="K105" s="9" t="s">
        <v>7492</v>
      </c>
      <c r="L105" s="9" t="str">
        <f>IF(OR('1. Raw Data'!L105="Elec", '1. Raw Data'!L105="elect"), "Electronics", '1. Raw Data'!L105)</f>
        <v>Home Appliances</v>
      </c>
      <c r="M105" s="9">
        <v>1404.96</v>
      </c>
      <c r="N105" s="9">
        <f>IF(ISBLANK('1. Raw Data'!N105), MEDIAN('1. Raw Data'!$N$2:$N$5001), '1. Raw Data'!N105)</f>
        <v>796.38</v>
      </c>
      <c r="O105" s="9">
        <v>2</v>
      </c>
      <c r="P105" s="9">
        <f>IF(ISBLANK('1. Raw Data'!P105), 0, '1. Raw Data'!P105)</f>
        <v>0</v>
      </c>
      <c r="Q105" s="9">
        <v>992</v>
      </c>
      <c r="R105" s="9">
        <v>4</v>
      </c>
      <c r="S105" s="9">
        <f t="shared" si="3"/>
        <v>2809.92</v>
      </c>
      <c r="T105" s="9">
        <f t="shared" si="4"/>
        <v>1217.1600000000001</v>
      </c>
      <c r="U105" s="23">
        <f t="shared" si="5"/>
        <v>0.43316535702084047</v>
      </c>
    </row>
    <row r="106" spans="1:21" x14ac:dyDescent="0.3">
      <c r="A106" s="9">
        <v>1014</v>
      </c>
      <c r="B106" s="9" t="str">
        <f>PROPER(TRIM('1. Raw Data'!B106))</f>
        <v>Customer_104</v>
      </c>
      <c r="C106" s="9">
        <f>IF(OR('1. Raw Data'!C106&lt;18, '1. Raw Data'!C106&gt;100), MEDIAN('1. Raw Data'!$C$2:$C$5001), '1. Raw Data'!C106)</f>
        <v>22</v>
      </c>
      <c r="D106" s="9" t="s">
        <v>5022</v>
      </c>
      <c r="E106" s="22">
        <v>44300</v>
      </c>
      <c r="F106" s="9">
        <v>0</v>
      </c>
      <c r="G106" s="9">
        <v>10014</v>
      </c>
      <c r="H106" s="15">
        <v>44300</v>
      </c>
      <c r="I106" s="9" t="s">
        <v>7455</v>
      </c>
      <c r="J106" s="9">
        <v>131</v>
      </c>
      <c r="K106" s="9" t="s">
        <v>7504</v>
      </c>
      <c r="L106" s="9" t="str">
        <f>IF(OR('1. Raw Data'!L106="Elec", '1. Raw Data'!L106="elect"), "Electronics", '1. Raw Data'!L106)</f>
        <v>Clothing</v>
      </c>
      <c r="M106" s="9">
        <v>551.45000000000005</v>
      </c>
      <c r="N106" s="9">
        <f>IF(ISBLANK('1. Raw Data'!N106), MEDIAN('1. Raw Data'!$N$2:$N$5001), '1. Raw Data'!N106)</f>
        <v>429.51499999999999</v>
      </c>
      <c r="O106" s="9">
        <v>3</v>
      </c>
      <c r="P106" s="9">
        <f>IF(ISBLANK('1. Raw Data'!P106), 0, '1. Raw Data'!P106)</f>
        <v>0</v>
      </c>
      <c r="Q106" s="9">
        <v>699</v>
      </c>
      <c r="R106" s="9">
        <v>3</v>
      </c>
      <c r="S106" s="9">
        <f t="shared" si="3"/>
        <v>1654.3500000000001</v>
      </c>
      <c r="T106" s="9">
        <f t="shared" si="4"/>
        <v>365.80500000000006</v>
      </c>
      <c r="U106" s="23">
        <f t="shared" si="5"/>
        <v>0.22111705503672138</v>
      </c>
    </row>
    <row r="107" spans="1:21" x14ac:dyDescent="0.3">
      <c r="A107" s="9">
        <v>1064</v>
      </c>
      <c r="B107" s="9" t="str">
        <f>PROPER(TRIM('1. Raw Data'!B107))</f>
        <v>Customer_105</v>
      </c>
      <c r="C107" s="9">
        <f>IF(OR('1. Raw Data'!C107&lt;18, '1. Raw Data'!C107&gt;100), MEDIAN('1. Raw Data'!$C$2:$C$5001), '1. Raw Data'!C107)</f>
        <v>32</v>
      </c>
      <c r="D107" s="9" t="s">
        <v>5020</v>
      </c>
      <c r="E107" s="22">
        <v>43896</v>
      </c>
      <c r="F107" s="9">
        <v>0</v>
      </c>
      <c r="G107" s="9">
        <v>13400</v>
      </c>
      <c r="H107" s="15">
        <v>43985</v>
      </c>
      <c r="I107" s="9" t="s">
        <v>7457</v>
      </c>
      <c r="J107" s="9">
        <v>149</v>
      </c>
      <c r="K107" s="9" t="s">
        <v>7467</v>
      </c>
      <c r="L107" s="9" t="str">
        <f>IF(OR('1. Raw Data'!L107="Elec", '1. Raw Data'!L107="elect"), "Electronics", '1. Raw Data'!L107)</f>
        <v>Clothing</v>
      </c>
      <c r="M107" s="9">
        <v>1031.8599999999999</v>
      </c>
      <c r="N107" s="9">
        <f>IF(ISBLANK('1. Raw Data'!N107), MEDIAN('1. Raw Data'!$N$2:$N$5001), '1. Raw Data'!N107)</f>
        <v>550.48</v>
      </c>
      <c r="O107" s="9">
        <v>3</v>
      </c>
      <c r="P107" s="9">
        <f>IF(ISBLANK('1. Raw Data'!P107), 0, '1. Raw Data'!P107)</f>
        <v>0.2</v>
      </c>
      <c r="Q107" s="9">
        <v>471</v>
      </c>
      <c r="R107" s="9">
        <v>3</v>
      </c>
      <c r="S107" s="9">
        <f t="shared" si="3"/>
        <v>2476.4639999999999</v>
      </c>
      <c r="T107" s="9">
        <f t="shared" si="4"/>
        <v>825.02399999999989</v>
      </c>
      <c r="U107" s="23">
        <f t="shared" si="5"/>
        <v>0.3331459694144554</v>
      </c>
    </row>
    <row r="108" spans="1:21" x14ac:dyDescent="0.3">
      <c r="A108" s="9">
        <v>1520</v>
      </c>
      <c r="B108" s="9" t="str">
        <f>PROPER(TRIM('1. Raw Data'!B108))</f>
        <v>Customer_106</v>
      </c>
      <c r="C108" s="9">
        <f>IF(OR('1. Raw Data'!C108&lt;18, '1. Raw Data'!C108&gt;100), MEDIAN('1. Raw Data'!$C$2:$C$5001), '1. Raw Data'!C108)</f>
        <v>49</v>
      </c>
      <c r="D108" s="9" t="s">
        <v>5020</v>
      </c>
      <c r="E108" s="22">
        <v>44477</v>
      </c>
      <c r="F108" s="9">
        <v>0</v>
      </c>
      <c r="G108" s="9">
        <v>13866</v>
      </c>
      <c r="H108" s="15">
        <v>44418</v>
      </c>
      <c r="I108" s="9" t="s">
        <v>7456</v>
      </c>
      <c r="J108" s="9">
        <v>109</v>
      </c>
      <c r="K108" s="9" t="s">
        <v>7466</v>
      </c>
      <c r="L108" s="9" t="str">
        <f>IF(OR('1. Raw Data'!L108="Elec", '1. Raw Data'!L108="elect"), "Electronics", '1. Raw Data'!L108)</f>
        <v>Sports</v>
      </c>
      <c r="M108" s="9">
        <v>346.8</v>
      </c>
      <c r="N108" s="9">
        <f>IF(ISBLANK('1. Raw Data'!N108), MEDIAN('1. Raw Data'!$N$2:$N$5001), '1. Raw Data'!N108)</f>
        <v>200.53</v>
      </c>
      <c r="O108" s="9">
        <v>5</v>
      </c>
      <c r="P108" s="9">
        <f>IF(ISBLANK('1. Raw Data'!P108), 0, '1. Raw Data'!P108)</f>
        <v>0</v>
      </c>
      <c r="Q108" s="9">
        <v>365</v>
      </c>
      <c r="R108" s="9">
        <v>6</v>
      </c>
      <c r="S108" s="9">
        <f t="shared" si="3"/>
        <v>1734</v>
      </c>
      <c r="T108" s="9">
        <f t="shared" si="4"/>
        <v>731.35</v>
      </c>
      <c r="U108" s="23">
        <f t="shared" si="5"/>
        <v>0.42177047289504038</v>
      </c>
    </row>
    <row r="109" spans="1:21" x14ac:dyDescent="0.3">
      <c r="A109" s="9">
        <v>2367</v>
      </c>
      <c r="B109" s="9" t="str">
        <f>PROPER(TRIM('1. Raw Data'!B109))</f>
        <v>Customer_107</v>
      </c>
      <c r="C109" s="9">
        <f>IF(OR('1. Raw Data'!C109&lt;18, '1. Raw Data'!C109&gt;100), MEDIAN('1. Raw Data'!$C$2:$C$5001), '1. Raw Data'!C109)</f>
        <v>40</v>
      </c>
      <c r="D109" s="9" t="s">
        <v>5020</v>
      </c>
      <c r="E109" s="22">
        <v>44565</v>
      </c>
      <c r="F109" s="9">
        <v>1</v>
      </c>
      <c r="G109" s="9">
        <v>13463</v>
      </c>
      <c r="H109" s="15">
        <v>44652</v>
      </c>
      <c r="I109" s="9" t="s">
        <v>7457</v>
      </c>
      <c r="J109" s="9">
        <v>119</v>
      </c>
      <c r="K109" s="9" t="s">
        <v>7459</v>
      </c>
      <c r="L109" s="9" t="str">
        <f>IF(OR('1. Raw Data'!L109="Elec", '1. Raw Data'!L109="elect"), "Electronics", '1. Raw Data'!L109)</f>
        <v>Clothing</v>
      </c>
      <c r="M109" s="9">
        <v>946.59</v>
      </c>
      <c r="N109" s="9">
        <f>IF(ISBLANK('1. Raw Data'!N109), MEDIAN('1. Raw Data'!$N$2:$N$5001), '1. Raw Data'!N109)</f>
        <v>565.80999999999995</v>
      </c>
      <c r="O109" s="9">
        <v>5</v>
      </c>
      <c r="P109" s="9">
        <f>IF(ISBLANK('1. Raw Data'!P109), 0, '1. Raw Data'!P109)</f>
        <v>0.2</v>
      </c>
      <c r="Q109" s="9">
        <v>825</v>
      </c>
      <c r="R109" s="9">
        <v>7</v>
      </c>
      <c r="S109" s="9">
        <f t="shared" si="3"/>
        <v>3786.36</v>
      </c>
      <c r="T109" s="9">
        <f t="shared" si="4"/>
        <v>957.3100000000004</v>
      </c>
      <c r="U109" s="23">
        <f t="shared" si="5"/>
        <v>0.25283121520404833</v>
      </c>
    </row>
    <row r="110" spans="1:21" x14ac:dyDescent="0.3">
      <c r="A110" s="9">
        <v>2152</v>
      </c>
      <c r="B110" s="9" t="str">
        <f>PROPER(TRIM('1. Raw Data'!B110))</f>
        <v>Customer_108</v>
      </c>
      <c r="C110" s="9">
        <f>IF(OR('1. Raw Data'!C110&lt;18, '1. Raw Data'!C110&gt;100), MEDIAN('1. Raw Data'!$C$2:$C$5001), '1. Raw Data'!C110)</f>
        <v>42</v>
      </c>
      <c r="D110" s="9" t="s">
        <v>5021</v>
      </c>
      <c r="E110" s="22">
        <v>44379</v>
      </c>
      <c r="F110" s="9">
        <v>0</v>
      </c>
      <c r="G110" s="9">
        <v>13781</v>
      </c>
      <c r="H110" s="15">
        <v>44234</v>
      </c>
      <c r="I110" s="9" t="s">
        <v>7456</v>
      </c>
      <c r="J110" s="9">
        <v>146</v>
      </c>
      <c r="K110" s="9" t="s">
        <v>7505</v>
      </c>
      <c r="L110" s="9" t="str">
        <f>IF(OR('1. Raw Data'!L110="Elec", '1. Raw Data'!L110="elect"), "Electronics", '1. Raw Data'!L110)</f>
        <v>Clothing</v>
      </c>
      <c r="M110" s="9">
        <v>237.9</v>
      </c>
      <c r="N110" s="9">
        <f>IF(ISBLANK('1. Raw Data'!N110), MEDIAN('1. Raw Data'!$N$2:$N$5001), '1. Raw Data'!N110)</f>
        <v>141.41999999999999</v>
      </c>
      <c r="O110" s="9">
        <v>2</v>
      </c>
      <c r="P110" s="9">
        <f>IF(ISBLANK('1. Raw Data'!P110), 0, '1. Raw Data'!P110)</f>
        <v>0.1</v>
      </c>
      <c r="Q110" s="9">
        <v>442</v>
      </c>
      <c r="R110" s="9">
        <v>6</v>
      </c>
      <c r="S110" s="9">
        <f t="shared" si="3"/>
        <v>428.22</v>
      </c>
      <c r="T110" s="9">
        <f t="shared" si="4"/>
        <v>145.38000000000005</v>
      </c>
      <c r="U110" s="23">
        <f t="shared" si="5"/>
        <v>0.33949838867871662</v>
      </c>
    </row>
    <row r="111" spans="1:21" x14ac:dyDescent="0.3">
      <c r="A111" s="9">
        <v>1647</v>
      </c>
      <c r="B111" s="9" t="str">
        <f>PROPER(TRIM('1. Raw Data'!B111))</f>
        <v>Customer_109</v>
      </c>
      <c r="C111" s="9">
        <f>IF(OR('1. Raw Data'!C111&lt;18, '1. Raw Data'!C111&gt;100), MEDIAN('1. Raw Data'!$C$2:$C$5001), '1. Raw Data'!C111)</f>
        <v>24</v>
      </c>
      <c r="D111" s="9" t="s">
        <v>5018</v>
      </c>
      <c r="E111" s="22">
        <v>43966</v>
      </c>
      <c r="F111" s="9">
        <v>0</v>
      </c>
      <c r="G111" s="9">
        <v>13505</v>
      </c>
      <c r="H111" s="15">
        <v>43966</v>
      </c>
      <c r="I111" s="9" t="s">
        <v>7457</v>
      </c>
      <c r="J111" s="9">
        <v>146</v>
      </c>
      <c r="K111" s="9" t="s">
        <v>7505</v>
      </c>
      <c r="L111" s="9" t="str">
        <f>IF(OR('1. Raw Data'!L111="Elec", '1. Raw Data'!L111="elect"), "Electronics", '1. Raw Data'!L111)</f>
        <v>Home Appliances</v>
      </c>
      <c r="M111" s="9">
        <v>53.02</v>
      </c>
      <c r="N111" s="9">
        <f>IF(ISBLANK('1. Raw Data'!N111), MEDIAN('1. Raw Data'!$N$2:$N$5001), '1. Raw Data'!N111)</f>
        <v>25.36</v>
      </c>
      <c r="O111" s="9">
        <v>1</v>
      </c>
      <c r="P111" s="9">
        <f>IF(ISBLANK('1. Raw Data'!P111), 0, '1. Raw Data'!P111)</f>
        <v>0</v>
      </c>
      <c r="Q111" s="9">
        <v>646</v>
      </c>
      <c r="R111" s="9">
        <v>3</v>
      </c>
      <c r="S111" s="9">
        <f t="shared" si="3"/>
        <v>53.02</v>
      </c>
      <c r="T111" s="9">
        <f t="shared" si="4"/>
        <v>27.660000000000004</v>
      </c>
      <c r="U111" s="23">
        <f t="shared" si="5"/>
        <v>0.52168992832893246</v>
      </c>
    </row>
    <row r="112" spans="1:21" x14ac:dyDescent="0.3">
      <c r="A112" s="9">
        <v>2495</v>
      </c>
      <c r="B112" s="9" t="str">
        <f>PROPER(TRIM('1. Raw Data'!B112))</f>
        <v>Customer_110</v>
      </c>
      <c r="C112" s="9">
        <f>IF(OR('1. Raw Data'!C112&lt;18, '1. Raw Data'!C112&gt;100), MEDIAN('1. Raw Data'!$C$2:$C$5001), '1. Raw Data'!C112)</f>
        <v>40</v>
      </c>
      <c r="D112" s="9" t="s">
        <v>5023</v>
      </c>
      <c r="E112" s="22">
        <v>44263</v>
      </c>
      <c r="F112" s="9">
        <v>1</v>
      </c>
      <c r="G112" s="9">
        <v>12391</v>
      </c>
      <c r="H112" s="15">
        <v>44411</v>
      </c>
      <c r="I112" s="9" t="s">
        <v>7457</v>
      </c>
      <c r="J112" s="9">
        <v>117</v>
      </c>
      <c r="K112" s="9" t="s">
        <v>7483</v>
      </c>
      <c r="L112" s="9" t="str">
        <f>IF(OR('1. Raw Data'!L112="Elec", '1. Raw Data'!L112="elect"), "Electronics", '1. Raw Data'!L112)</f>
        <v>Sports</v>
      </c>
      <c r="M112" s="9">
        <v>1400.72</v>
      </c>
      <c r="N112" s="9">
        <f>IF(ISBLANK('1. Raw Data'!N112), MEDIAN('1. Raw Data'!$N$2:$N$5001), '1. Raw Data'!N112)</f>
        <v>900.51</v>
      </c>
      <c r="O112" s="9">
        <v>4</v>
      </c>
      <c r="P112" s="9">
        <f>IF(ISBLANK('1. Raw Data'!P112), 0, '1. Raw Data'!P112)</f>
        <v>0.2</v>
      </c>
      <c r="Q112" s="9">
        <v>1212</v>
      </c>
      <c r="R112" s="9">
        <v>3</v>
      </c>
      <c r="S112" s="9">
        <f t="shared" si="3"/>
        <v>4482.3040000000001</v>
      </c>
      <c r="T112" s="9">
        <f t="shared" si="4"/>
        <v>880.26400000000012</v>
      </c>
      <c r="U112" s="23">
        <f t="shared" si="5"/>
        <v>0.19638650122793994</v>
      </c>
    </row>
    <row r="113" spans="1:21" x14ac:dyDescent="0.3">
      <c r="A113" s="9">
        <v>2086</v>
      </c>
      <c r="B113" s="9" t="str">
        <f>PROPER(TRIM('1. Raw Data'!B113))</f>
        <v>Customer_111</v>
      </c>
      <c r="C113" s="9">
        <f>IF(OR('1. Raw Data'!C113&lt;18, '1. Raw Data'!C113&gt;100), MEDIAN('1. Raw Data'!$C$2:$C$5001), '1. Raw Data'!C113)</f>
        <v>34</v>
      </c>
      <c r="D113" s="9" t="s">
        <v>5023</v>
      </c>
      <c r="E113" s="22">
        <v>44992</v>
      </c>
      <c r="F113" s="9">
        <v>0</v>
      </c>
      <c r="G113" s="9">
        <v>11218</v>
      </c>
      <c r="H113" s="15">
        <v>45110</v>
      </c>
      <c r="I113" s="9" t="s">
        <v>7455</v>
      </c>
      <c r="J113" s="9">
        <v>102</v>
      </c>
      <c r="K113" s="9" t="s">
        <v>7494</v>
      </c>
      <c r="L113" s="9" t="str">
        <f>IF(OR('1. Raw Data'!L113="Elec", '1. Raw Data'!L113="elect"), "Electronics", '1. Raw Data'!L113)</f>
        <v>Home Appliances</v>
      </c>
      <c r="M113" s="9">
        <v>854.6</v>
      </c>
      <c r="N113" s="9">
        <f>IF(ISBLANK('1. Raw Data'!N113), MEDIAN('1. Raw Data'!$N$2:$N$5001), '1. Raw Data'!N113)</f>
        <v>577.12</v>
      </c>
      <c r="O113" s="9">
        <v>4</v>
      </c>
      <c r="P113" s="9">
        <f>IF(ISBLANK('1. Raw Data'!P113), 0, '1. Raw Data'!P113)</f>
        <v>0</v>
      </c>
      <c r="Q113" s="9">
        <v>561</v>
      </c>
      <c r="R113" s="9">
        <v>5</v>
      </c>
      <c r="S113" s="9">
        <f t="shared" si="3"/>
        <v>3418.4</v>
      </c>
      <c r="T113" s="9">
        <f t="shared" si="4"/>
        <v>1109.92</v>
      </c>
      <c r="U113" s="23">
        <f t="shared" si="5"/>
        <v>0.32468991340978237</v>
      </c>
    </row>
    <row r="114" spans="1:21" x14ac:dyDescent="0.3">
      <c r="A114" s="9">
        <v>2162</v>
      </c>
      <c r="B114" s="9" t="str">
        <f>PROPER(TRIM('1. Raw Data'!B114))</f>
        <v>Customer_112</v>
      </c>
      <c r="C114" s="9">
        <f>IF(OR('1. Raw Data'!C114&lt;18, '1. Raw Data'!C114&gt;100), MEDIAN('1. Raw Data'!$C$2:$C$5001), '1. Raw Data'!C114)</f>
        <v>71</v>
      </c>
      <c r="D114" s="9" t="s">
        <v>5019</v>
      </c>
      <c r="E114" s="22">
        <v>45566</v>
      </c>
      <c r="F114" s="9">
        <v>1</v>
      </c>
      <c r="G114" s="9">
        <v>11945</v>
      </c>
      <c r="H114" s="15">
        <v>45301</v>
      </c>
      <c r="I114" s="9" t="s">
        <v>7455</v>
      </c>
      <c r="J114" s="9">
        <v>140</v>
      </c>
      <c r="K114" s="9" t="s">
        <v>7468</v>
      </c>
      <c r="L114" s="9" t="str">
        <f>IF(OR('1. Raw Data'!L114="Elec", '1. Raw Data'!L114="elect"), "Electronics", '1. Raw Data'!L114)</f>
        <v>Home Appliances</v>
      </c>
      <c r="M114" s="9">
        <v>1394.06</v>
      </c>
      <c r="N114" s="9">
        <f>IF(ISBLANK('1. Raw Data'!N114), MEDIAN('1. Raw Data'!$N$2:$N$5001), '1. Raw Data'!N114)</f>
        <v>689.76</v>
      </c>
      <c r="O114" s="9">
        <v>3</v>
      </c>
      <c r="P114" s="9">
        <f>IF(ISBLANK('1. Raw Data'!P114), 0, '1. Raw Data'!P114)</f>
        <v>0</v>
      </c>
      <c r="Q114" s="9">
        <v>327</v>
      </c>
      <c r="R114" s="9">
        <v>3</v>
      </c>
      <c r="S114" s="9">
        <f t="shared" si="3"/>
        <v>4182.18</v>
      </c>
      <c r="T114" s="9">
        <f t="shared" si="4"/>
        <v>2112.9000000000005</v>
      </c>
      <c r="U114" s="23">
        <f t="shared" si="5"/>
        <v>0.50521498357316053</v>
      </c>
    </row>
    <row r="115" spans="1:21" x14ac:dyDescent="0.3">
      <c r="A115" s="9">
        <v>1592</v>
      </c>
      <c r="B115" s="9" t="str">
        <f>PROPER(TRIM('1. Raw Data'!B115))</f>
        <v>Customer_113</v>
      </c>
      <c r="C115" s="9">
        <f>IF(OR('1. Raw Data'!C115&lt;18, '1. Raw Data'!C115&gt;100), MEDIAN('1. Raw Data'!$C$2:$C$5001), '1. Raw Data'!C115)</f>
        <v>34</v>
      </c>
      <c r="D115" s="9" t="s">
        <v>5021</v>
      </c>
      <c r="E115" s="22">
        <v>44475</v>
      </c>
      <c r="F115" s="9">
        <v>0</v>
      </c>
      <c r="G115" s="9">
        <v>11059</v>
      </c>
      <c r="H115" s="15">
        <v>44357</v>
      </c>
      <c r="I115" s="9" t="s">
        <v>7457</v>
      </c>
      <c r="J115" s="9">
        <v>105</v>
      </c>
      <c r="K115" s="9" t="s">
        <v>7461</v>
      </c>
      <c r="L115" s="9" t="str">
        <f>IF(OR('1. Raw Data'!L115="Elec", '1. Raw Data'!L115="elect"), "Electronics", '1. Raw Data'!L115)</f>
        <v>Electronics</v>
      </c>
      <c r="M115" s="9">
        <v>534.05999999999995</v>
      </c>
      <c r="N115" s="9">
        <f>IF(ISBLANK('1. Raw Data'!N115), MEDIAN('1. Raw Data'!$N$2:$N$5001), '1. Raw Data'!N115)</f>
        <v>216.36</v>
      </c>
      <c r="O115" s="9">
        <v>4</v>
      </c>
      <c r="P115" s="9">
        <f>IF(ISBLANK('1. Raw Data'!P115), 0, '1. Raw Data'!P115)</f>
        <v>0</v>
      </c>
      <c r="Q115" s="9">
        <v>569</v>
      </c>
      <c r="R115" s="9">
        <v>6</v>
      </c>
      <c r="S115" s="9">
        <f t="shared" si="3"/>
        <v>2136.2399999999998</v>
      </c>
      <c r="T115" s="9">
        <f t="shared" si="4"/>
        <v>1270.7999999999997</v>
      </c>
      <c r="U115" s="23">
        <f t="shared" si="5"/>
        <v>0.59487698011459378</v>
      </c>
    </row>
    <row r="116" spans="1:21" x14ac:dyDescent="0.3">
      <c r="A116" s="9">
        <v>1391</v>
      </c>
      <c r="B116" s="9" t="str">
        <f>PROPER(TRIM('1. Raw Data'!B116))</f>
        <v>Customer_114</v>
      </c>
      <c r="C116" s="9">
        <f>IF(OR('1. Raw Data'!C116&lt;18, '1. Raw Data'!C116&gt;100), MEDIAN('1. Raw Data'!$C$2:$C$5001), '1. Raw Data'!C116)</f>
        <v>67</v>
      </c>
      <c r="D116" s="9" t="s">
        <v>5022</v>
      </c>
      <c r="E116" s="22">
        <v>44266</v>
      </c>
      <c r="F116" s="9">
        <v>1</v>
      </c>
      <c r="G116" s="9">
        <v>10916</v>
      </c>
      <c r="H116" s="15">
        <v>44503</v>
      </c>
      <c r="I116" s="9" t="s">
        <v>7456</v>
      </c>
      <c r="J116" s="9">
        <v>139</v>
      </c>
      <c r="K116" s="9" t="s">
        <v>7486</v>
      </c>
      <c r="L116" s="9" t="str">
        <f>IF(OR('1. Raw Data'!L116="Elec", '1. Raw Data'!L116="elect"), "Electronics", '1. Raw Data'!L116)</f>
        <v>Clothing</v>
      </c>
      <c r="M116" s="9">
        <v>525.29</v>
      </c>
      <c r="N116" s="9">
        <f>IF(ISBLANK('1. Raw Data'!N116), MEDIAN('1. Raw Data'!$N$2:$N$5001), '1. Raw Data'!N116)</f>
        <v>351.81</v>
      </c>
      <c r="O116" s="9">
        <v>4</v>
      </c>
      <c r="P116" s="9">
        <f>IF(ISBLANK('1. Raw Data'!P116), 0, '1. Raw Data'!P116)</f>
        <v>0</v>
      </c>
      <c r="Q116" s="9">
        <v>894</v>
      </c>
      <c r="R116" s="9">
        <v>2</v>
      </c>
      <c r="S116" s="9">
        <f t="shared" si="3"/>
        <v>2101.16</v>
      </c>
      <c r="T116" s="9">
        <f t="shared" si="4"/>
        <v>693.91999999999985</v>
      </c>
      <c r="U116" s="23">
        <f t="shared" si="5"/>
        <v>0.3302556682975118</v>
      </c>
    </row>
    <row r="117" spans="1:21" x14ac:dyDescent="0.3">
      <c r="A117" s="9">
        <v>1418</v>
      </c>
      <c r="B117" s="9" t="str">
        <f>PROPER(TRIM('1. Raw Data'!B117))</f>
        <v>Customer_115</v>
      </c>
      <c r="C117" s="9">
        <f>IF(OR('1. Raw Data'!C117&lt;18, '1. Raw Data'!C117&gt;100), MEDIAN('1. Raw Data'!$C$2:$C$5001), '1. Raw Data'!C117)</f>
        <v>48</v>
      </c>
      <c r="D117" s="9" t="s">
        <v>5022</v>
      </c>
      <c r="E117" s="22">
        <v>45173</v>
      </c>
      <c r="F117" s="9">
        <v>0</v>
      </c>
      <c r="G117" s="9">
        <v>12252</v>
      </c>
      <c r="H117" s="15">
        <v>45025</v>
      </c>
      <c r="I117" s="9" t="s">
        <v>7455</v>
      </c>
      <c r="J117" s="9">
        <v>148</v>
      </c>
      <c r="K117" s="9" t="s">
        <v>7491</v>
      </c>
      <c r="L117" s="9" t="str">
        <f>IF(OR('1. Raw Data'!L117="Elec", '1. Raw Data'!L117="elect"), "Electronics", '1. Raw Data'!L117)</f>
        <v>Home Appliances</v>
      </c>
      <c r="M117" s="9">
        <v>630.95000000000005</v>
      </c>
      <c r="N117" s="9">
        <f>IF(ISBLANK('1. Raw Data'!N117), MEDIAN('1. Raw Data'!$N$2:$N$5001), '1. Raw Data'!N117)</f>
        <v>427.19</v>
      </c>
      <c r="O117" s="9">
        <v>2</v>
      </c>
      <c r="P117" s="9">
        <f>IF(ISBLANK('1. Raw Data'!P117), 0, '1. Raw Data'!P117)</f>
        <v>0</v>
      </c>
      <c r="Q117" s="9">
        <v>485</v>
      </c>
      <c r="R117" s="9">
        <v>4</v>
      </c>
      <c r="S117" s="9">
        <f t="shared" si="3"/>
        <v>1261.9000000000001</v>
      </c>
      <c r="T117" s="9">
        <f t="shared" si="4"/>
        <v>407.5200000000001</v>
      </c>
      <c r="U117" s="23">
        <f t="shared" si="5"/>
        <v>0.32294159600602274</v>
      </c>
    </row>
    <row r="118" spans="1:21" x14ac:dyDescent="0.3">
      <c r="A118" s="9">
        <v>1288</v>
      </c>
      <c r="B118" s="9" t="str">
        <f>PROPER(TRIM('1. Raw Data'!B118))</f>
        <v>Customer_116</v>
      </c>
      <c r="C118" s="9">
        <f>IF(OR('1. Raw Data'!C118&lt;18, '1. Raw Data'!C118&gt;100), MEDIAN('1. Raw Data'!$C$2:$C$5001), '1. Raw Data'!C118)</f>
        <v>27</v>
      </c>
      <c r="D118" s="9" t="s">
        <v>5023</v>
      </c>
      <c r="E118" s="22">
        <v>44853</v>
      </c>
      <c r="F118" s="9">
        <v>0</v>
      </c>
      <c r="G118" s="9">
        <v>13891</v>
      </c>
      <c r="H118" s="15">
        <v>44853</v>
      </c>
      <c r="I118" s="9" t="s">
        <v>7455</v>
      </c>
      <c r="J118" s="9">
        <v>116</v>
      </c>
      <c r="K118" s="9" t="s">
        <v>7480</v>
      </c>
      <c r="L118" s="9" t="str">
        <f>IF(OR('1. Raw Data'!L118="Elec", '1. Raw Data'!L118="elect"), "Electronics", '1. Raw Data'!L118)</f>
        <v>Home Appliances</v>
      </c>
      <c r="M118" s="9">
        <v>1073.76</v>
      </c>
      <c r="N118" s="9">
        <f>IF(ISBLANK('1. Raw Data'!N118), MEDIAN('1. Raw Data'!$N$2:$N$5001), '1. Raw Data'!N118)</f>
        <v>445.92</v>
      </c>
      <c r="O118" s="9">
        <v>1</v>
      </c>
      <c r="P118" s="9">
        <f>IF(ISBLANK('1. Raw Data'!P118), 0, '1. Raw Data'!P118)</f>
        <v>0</v>
      </c>
      <c r="Q118" s="9">
        <v>593</v>
      </c>
      <c r="R118" s="9">
        <v>6</v>
      </c>
      <c r="S118" s="9">
        <f t="shared" si="3"/>
        <v>1073.76</v>
      </c>
      <c r="T118" s="9">
        <f t="shared" si="4"/>
        <v>627.83999999999992</v>
      </c>
      <c r="U118" s="23">
        <f t="shared" si="5"/>
        <v>0.58471166741171199</v>
      </c>
    </row>
    <row r="119" spans="1:21" x14ac:dyDescent="0.3">
      <c r="A119" s="9">
        <v>1378</v>
      </c>
      <c r="B119" s="9" t="str">
        <f>PROPER(TRIM('1. Raw Data'!B119))</f>
        <v>Customer_117</v>
      </c>
      <c r="C119" s="9">
        <f>IF(OR('1. Raw Data'!C119&lt;18, '1. Raw Data'!C119&gt;100), MEDIAN('1. Raw Data'!$C$2:$C$5001), '1. Raw Data'!C119)</f>
        <v>44</v>
      </c>
      <c r="D119" s="9" t="s">
        <v>5018</v>
      </c>
      <c r="E119" s="22">
        <v>44641</v>
      </c>
      <c r="F119" s="9">
        <v>1</v>
      </c>
      <c r="G119" s="9">
        <v>11674</v>
      </c>
      <c r="H119" s="15">
        <v>44641</v>
      </c>
      <c r="I119" s="9" t="s">
        <v>7455</v>
      </c>
      <c r="J119" s="9">
        <v>117</v>
      </c>
      <c r="K119" s="9" t="s">
        <v>7483</v>
      </c>
      <c r="L119" s="9" t="str">
        <f>IF(OR('1. Raw Data'!L119="Elec", '1. Raw Data'!L119="elect"), "Electronics", '1. Raw Data'!L119)</f>
        <v>Home Appliances</v>
      </c>
      <c r="M119" s="9">
        <v>870.42</v>
      </c>
      <c r="N119" s="9">
        <f>IF(ISBLANK('1. Raw Data'!N119), MEDIAN('1. Raw Data'!$N$2:$N$5001), '1. Raw Data'!N119)</f>
        <v>349.46</v>
      </c>
      <c r="O119" s="9">
        <v>5</v>
      </c>
      <c r="P119" s="9">
        <f>IF(ISBLANK('1. Raw Data'!P119), 0, '1. Raw Data'!P119)</f>
        <v>0</v>
      </c>
      <c r="Q119" s="9">
        <v>805</v>
      </c>
      <c r="R119" s="9">
        <v>3</v>
      </c>
      <c r="S119" s="9">
        <f t="shared" si="3"/>
        <v>4352.0999999999995</v>
      </c>
      <c r="T119" s="9">
        <f t="shared" si="4"/>
        <v>2604.7999999999993</v>
      </c>
      <c r="U119" s="23">
        <f t="shared" si="5"/>
        <v>0.59851565910709759</v>
      </c>
    </row>
    <row r="120" spans="1:21" x14ac:dyDescent="0.3">
      <c r="A120" s="9">
        <v>1230</v>
      </c>
      <c r="B120" s="9" t="str">
        <f>PROPER(TRIM('1. Raw Data'!B120))</f>
        <v>Customer_118</v>
      </c>
      <c r="C120" s="9">
        <f>IF(OR('1. Raw Data'!C120&lt;18, '1. Raw Data'!C120&gt;100), MEDIAN('1. Raw Data'!$C$2:$C$5001), '1. Raw Data'!C120)</f>
        <v>35</v>
      </c>
      <c r="D120" s="9" t="s">
        <v>5020</v>
      </c>
      <c r="E120" s="22">
        <v>45177</v>
      </c>
      <c r="F120" s="9">
        <v>0</v>
      </c>
      <c r="G120" s="9">
        <v>10775</v>
      </c>
      <c r="H120" s="15">
        <v>45147</v>
      </c>
      <c r="I120" s="9" t="s">
        <v>7457</v>
      </c>
      <c r="J120" s="9">
        <v>127</v>
      </c>
      <c r="K120" s="9" t="s">
        <v>7489</v>
      </c>
      <c r="L120" s="9" t="str">
        <f>IF(OR('1. Raw Data'!L120="Elec", '1. Raw Data'!L120="elect"), "Electronics", '1. Raw Data'!L120)</f>
        <v>Clothing</v>
      </c>
      <c r="M120" s="9">
        <v>1391.76</v>
      </c>
      <c r="N120" s="9">
        <f>IF(ISBLANK('1. Raw Data'!N120), MEDIAN('1. Raw Data'!$N$2:$N$5001), '1. Raw Data'!N120)</f>
        <v>897.58</v>
      </c>
      <c r="O120" s="9">
        <v>2</v>
      </c>
      <c r="P120" s="9">
        <f>IF(ISBLANK('1. Raw Data'!P120), 0, '1. Raw Data'!P120)</f>
        <v>0</v>
      </c>
      <c r="Q120" s="9">
        <v>511</v>
      </c>
      <c r="R120" s="9">
        <v>4</v>
      </c>
      <c r="S120" s="9">
        <f t="shared" si="3"/>
        <v>2783.52</v>
      </c>
      <c r="T120" s="9">
        <f t="shared" si="4"/>
        <v>988.3599999999999</v>
      </c>
      <c r="U120" s="23">
        <f t="shared" si="5"/>
        <v>0.35507558774501347</v>
      </c>
    </row>
    <row r="121" spans="1:21" x14ac:dyDescent="0.3">
      <c r="A121" s="9">
        <v>2017</v>
      </c>
      <c r="B121" s="9" t="str">
        <f>PROPER(TRIM('1. Raw Data'!B121))</f>
        <v>Customer_119</v>
      </c>
      <c r="C121" s="9">
        <f>IF(OR('1. Raw Data'!C121&lt;18, '1. Raw Data'!C121&gt;100), MEDIAN('1. Raw Data'!$C$2:$C$5001), '1. Raw Data'!C121)</f>
        <v>43</v>
      </c>
      <c r="D121" s="9" t="s">
        <v>5019</v>
      </c>
      <c r="E121" s="22">
        <v>44770</v>
      </c>
      <c r="F121" s="9">
        <v>0</v>
      </c>
      <c r="G121" s="9">
        <v>11080</v>
      </c>
      <c r="H121" s="15">
        <v>44770</v>
      </c>
      <c r="I121" s="9" t="s">
        <v>7456</v>
      </c>
      <c r="J121" s="9">
        <v>107</v>
      </c>
      <c r="K121" s="9" t="s">
        <v>7485</v>
      </c>
      <c r="L121" s="9" t="str">
        <f>IF(OR('1. Raw Data'!L121="Elec", '1. Raw Data'!L121="elect"), "Electronics", '1. Raw Data'!L121)</f>
        <v>Clothing</v>
      </c>
      <c r="M121" s="9">
        <v>86.89</v>
      </c>
      <c r="N121" s="9">
        <f>IF(ISBLANK('1. Raw Data'!N121), MEDIAN('1. Raw Data'!$N$2:$N$5001), '1. Raw Data'!N121)</f>
        <v>42.61</v>
      </c>
      <c r="O121" s="9">
        <v>5</v>
      </c>
      <c r="P121" s="9">
        <f>IF(ISBLANK('1. Raw Data'!P121), 0, '1. Raw Data'!P121)</f>
        <v>0</v>
      </c>
      <c r="Q121" s="9">
        <v>406</v>
      </c>
      <c r="R121" s="9">
        <v>3</v>
      </c>
      <c r="S121" s="9">
        <f t="shared" si="3"/>
        <v>434.45</v>
      </c>
      <c r="T121" s="9">
        <f t="shared" si="4"/>
        <v>221.39999999999998</v>
      </c>
      <c r="U121" s="23">
        <f t="shared" si="5"/>
        <v>0.50960985153642535</v>
      </c>
    </row>
    <row r="122" spans="1:21" x14ac:dyDescent="0.3">
      <c r="A122" s="9">
        <v>1040</v>
      </c>
      <c r="B122" s="9" t="str">
        <f>PROPER(TRIM('1. Raw Data'!B122))</f>
        <v>Customer_120</v>
      </c>
      <c r="C122" s="9">
        <f>IF(OR('1. Raw Data'!C122&lt;18, '1. Raw Data'!C122&gt;100), MEDIAN('1. Raw Data'!$C$2:$C$5001), '1. Raw Data'!C122)</f>
        <v>29</v>
      </c>
      <c r="D122" s="9" t="s">
        <v>5018</v>
      </c>
      <c r="E122" s="22">
        <v>44123</v>
      </c>
      <c r="F122" s="9">
        <v>0</v>
      </c>
      <c r="G122" s="9">
        <v>11133</v>
      </c>
      <c r="H122" s="15">
        <v>44123</v>
      </c>
      <c r="I122" s="9" t="s">
        <v>7456</v>
      </c>
      <c r="J122" s="9">
        <v>108</v>
      </c>
      <c r="K122" s="9" t="s">
        <v>7496</v>
      </c>
      <c r="L122" s="9" t="str">
        <f>IF(OR('1. Raw Data'!L122="Elec", '1. Raw Data'!L122="elect"), "Electronics", '1. Raw Data'!L122)</f>
        <v>Clothing</v>
      </c>
      <c r="M122" s="9">
        <v>1076.8800000000001</v>
      </c>
      <c r="N122" s="9">
        <f>IF(ISBLANK('1. Raw Data'!N122), MEDIAN('1. Raw Data'!$N$2:$N$5001), '1. Raw Data'!N122)</f>
        <v>726.22</v>
      </c>
      <c r="O122" s="9">
        <v>2</v>
      </c>
      <c r="P122" s="9">
        <f>IF(ISBLANK('1. Raw Data'!P122), 0, '1. Raw Data'!P122)</f>
        <v>0</v>
      </c>
      <c r="Q122" s="9">
        <v>451</v>
      </c>
      <c r="R122" s="9">
        <v>6</v>
      </c>
      <c r="S122" s="9">
        <f t="shared" si="3"/>
        <v>2153.7600000000002</v>
      </c>
      <c r="T122" s="9">
        <f t="shared" si="4"/>
        <v>701.32000000000016</v>
      </c>
      <c r="U122" s="23">
        <f t="shared" si="5"/>
        <v>0.32562588217814431</v>
      </c>
    </row>
    <row r="123" spans="1:21" x14ac:dyDescent="0.3">
      <c r="A123" s="9">
        <v>2051</v>
      </c>
      <c r="B123" s="9" t="str">
        <f>PROPER(TRIM('1. Raw Data'!B123))</f>
        <v>Customer_121</v>
      </c>
      <c r="C123" s="9">
        <f>IF(OR('1. Raw Data'!C123&lt;18, '1. Raw Data'!C123&gt;100), MEDIAN('1. Raw Data'!$C$2:$C$5001), '1. Raw Data'!C123)</f>
        <v>65</v>
      </c>
      <c r="D123" s="9" t="s">
        <v>5023</v>
      </c>
      <c r="E123" s="22">
        <v>44373</v>
      </c>
      <c r="F123" s="9">
        <v>1</v>
      </c>
      <c r="G123" s="9">
        <v>10685</v>
      </c>
      <c r="H123" s="15">
        <v>44373</v>
      </c>
      <c r="I123" s="9" t="s">
        <v>7457</v>
      </c>
      <c r="J123" s="9">
        <v>108</v>
      </c>
      <c r="K123" s="9" t="s">
        <v>7496</v>
      </c>
      <c r="L123" s="9" t="str">
        <f>IF(OR('1. Raw Data'!L123="Elec", '1. Raw Data'!L123="elect"), "Electronics", '1. Raw Data'!L123)</f>
        <v>Sports</v>
      </c>
      <c r="M123" s="9">
        <v>528.98</v>
      </c>
      <c r="N123" s="9">
        <f>IF(ISBLANK('1. Raw Data'!N123), MEDIAN('1. Raw Data'!$N$2:$N$5001), '1. Raw Data'!N123)</f>
        <v>245.99</v>
      </c>
      <c r="O123" s="9">
        <v>2</v>
      </c>
      <c r="P123" s="9">
        <f>IF(ISBLANK('1. Raw Data'!P123), 0, '1. Raw Data'!P123)</f>
        <v>0.2</v>
      </c>
      <c r="Q123" s="9">
        <v>788</v>
      </c>
      <c r="R123" s="9">
        <v>3</v>
      </c>
      <c r="S123" s="9">
        <f t="shared" si="3"/>
        <v>846.36800000000005</v>
      </c>
      <c r="T123" s="9">
        <f t="shared" si="4"/>
        <v>354.38800000000003</v>
      </c>
      <c r="U123" s="23">
        <f t="shared" si="5"/>
        <v>0.41871620855230823</v>
      </c>
    </row>
    <row r="124" spans="1:21" x14ac:dyDescent="0.3">
      <c r="A124" s="9">
        <v>1134</v>
      </c>
      <c r="B124" s="9" t="str">
        <f>PROPER(TRIM('1. Raw Data'!B124))</f>
        <v>Customer_122</v>
      </c>
      <c r="C124" s="9">
        <f>IF(OR('1. Raw Data'!C124&lt;18, '1. Raw Data'!C124&gt;100), MEDIAN('1. Raw Data'!$C$2:$C$5001), '1. Raw Data'!C124)</f>
        <v>53</v>
      </c>
      <c r="D124" s="9" t="s">
        <v>5021</v>
      </c>
      <c r="E124" s="22">
        <v>44116</v>
      </c>
      <c r="F124" s="9">
        <v>0</v>
      </c>
      <c r="G124" s="9">
        <v>13567</v>
      </c>
      <c r="H124" s="15">
        <v>44175</v>
      </c>
      <c r="I124" s="9" t="s">
        <v>7456</v>
      </c>
      <c r="J124" s="9">
        <v>123</v>
      </c>
      <c r="K124" s="9" t="s">
        <v>7502</v>
      </c>
      <c r="L124" s="9" t="str">
        <f>IF(OR('1. Raw Data'!L124="Elec", '1. Raw Data'!L124="elect"), "Electronics", '1. Raw Data'!L124)</f>
        <v>Home Appliances</v>
      </c>
      <c r="M124" s="9">
        <v>311.33999999999997</v>
      </c>
      <c r="N124" s="9">
        <f>IF(ISBLANK('1. Raw Data'!N124), MEDIAN('1. Raw Data'!$N$2:$N$5001), '1. Raw Data'!N124)</f>
        <v>204.97</v>
      </c>
      <c r="O124" s="9">
        <v>4</v>
      </c>
      <c r="P124" s="9">
        <f>IF(ISBLANK('1. Raw Data'!P124), 0, '1. Raw Data'!P124)</f>
        <v>0</v>
      </c>
      <c r="Q124" s="9">
        <v>623</v>
      </c>
      <c r="R124" s="9">
        <v>2</v>
      </c>
      <c r="S124" s="9">
        <f t="shared" si="3"/>
        <v>1245.3599999999999</v>
      </c>
      <c r="T124" s="9">
        <f t="shared" si="4"/>
        <v>425.4799999999999</v>
      </c>
      <c r="U124" s="23">
        <f t="shared" si="5"/>
        <v>0.34165221301471055</v>
      </c>
    </row>
    <row r="125" spans="1:21" x14ac:dyDescent="0.3">
      <c r="A125" s="9">
        <v>1200</v>
      </c>
      <c r="B125" s="9" t="str">
        <f>PROPER(TRIM('1. Raw Data'!B125))</f>
        <v>Customer_123</v>
      </c>
      <c r="C125" s="9">
        <f>IF(OR('1. Raw Data'!C125&lt;18, '1. Raw Data'!C125&gt;100), MEDIAN('1. Raw Data'!$C$2:$C$5001), '1. Raw Data'!C125)</f>
        <v>40</v>
      </c>
      <c r="D125" s="9" t="s">
        <v>5019</v>
      </c>
      <c r="E125" s="22">
        <v>44336</v>
      </c>
      <c r="F125" s="9">
        <v>0</v>
      </c>
      <c r="G125" s="9">
        <v>12765</v>
      </c>
      <c r="H125" s="15">
        <v>44336</v>
      </c>
      <c r="I125" s="9" t="s">
        <v>7455</v>
      </c>
      <c r="J125" s="9">
        <v>132</v>
      </c>
      <c r="K125" s="9" t="s">
        <v>7506</v>
      </c>
      <c r="L125" s="9" t="str">
        <f>IF(OR('1. Raw Data'!L125="Elec", '1. Raw Data'!L125="elect"), "Electronics", '1. Raw Data'!L125)</f>
        <v>Clothing</v>
      </c>
      <c r="M125" s="9">
        <v>790.07</v>
      </c>
      <c r="N125" s="9">
        <f>IF(ISBLANK('1. Raw Data'!N125), MEDIAN('1. Raw Data'!$N$2:$N$5001), '1. Raw Data'!N125)</f>
        <v>332.3</v>
      </c>
      <c r="O125" s="9">
        <v>5</v>
      </c>
      <c r="P125" s="9">
        <f>IF(ISBLANK('1. Raw Data'!P125), 0, '1. Raw Data'!P125)</f>
        <v>0</v>
      </c>
      <c r="Q125" s="9">
        <v>673</v>
      </c>
      <c r="R125" s="9">
        <v>5</v>
      </c>
      <c r="S125" s="9">
        <f t="shared" si="3"/>
        <v>3950.3500000000004</v>
      </c>
      <c r="T125" s="9">
        <f t="shared" si="4"/>
        <v>2288.8500000000004</v>
      </c>
      <c r="U125" s="23">
        <f t="shared" si="5"/>
        <v>0.57940435657599965</v>
      </c>
    </row>
    <row r="126" spans="1:21" x14ac:dyDescent="0.3">
      <c r="A126" s="9">
        <v>1779</v>
      </c>
      <c r="B126" s="9" t="str">
        <f>PROPER(TRIM('1. Raw Data'!B126))</f>
        <v>Customer_124</v>
      </c>
      <c r="C126" s="9">
        <f>IF(OR('1. Raw Data'!C126&lt;18, '1. Raw Data'!C126&gt;100), MEDIAN('1. Raw Data'!$C$2:$C$5001), '1. Raw Data'!C126)</f>
        <v>65</v>
      </c>
      <c r="D126" s="9" t="s">
        <v>5023</v>
      </c>
      <c r="E126" s="22">
        <v>44980</v>
      </c>
      <c r="F126" s="9">
        <v>0</v>
      </c>
      <c r="G126" s="9">
        <v>10224</v>
      </c>
      <c r="H126" s="15">
        <v>44980</v>
      </c>
      <c r="I126" s="9" t="s">
        <v>7456</v>
      </c>
      <c r="J126" s="9">
        <v>143</v>
      </c>
      <c r="K126" s="9" t="s">
        <v>7475</v>
      </c>
      <c r="L126" s="9" t="str">
        <f>IF(OR('1. Raw Data'!L126="Elec", '1. Raw Data'!L126="elect"), "Electronics", '1. Raw Data'!L126)</f>
        <v>Home Appliances</v>
      </c>
      <c r="M126" s="9">
        <v>782.34</v>
      </c>
      <c r="N126" s="9">
        <f>IF(ISBLANK('1. Raw Data'!N126), MEDIAN('1. Raw Data'!$N$2:$N$5001), '1. Raw Data'!N126)</f>
        <v>374.11</v>
      </c>
      <c r="O126" s="9">
        <v>2</v>
      </c>
      <c r="P126" s="9">
        <f>IF(ISBLANK('1. Raw Data'!P126), 0, '1. Raw Data'!P126)</f>
        <v>0</v>
      </c>
      <c r="Q126" s="9">
        <v>678</v>
      </c>
      <c r="R126" s="9">
        <v>3</v>
      </c>
      <c r="S126" s="9">
        <f t="shared" si="3"/>
        <v>1564.68</v>
      </c>
      <c r="T126" s="9">
        <f t="shared" si="4"/>
        <v>816.46</v>
      </c>
      <c r="U126" s="23">
        <f t="shared" si="5"/>
        <v>0.52180637574456123</v>
      </c>
    </row>
    <row r="127" spans="1:21" x14ac:dyDescent="0.3">
      <c r="A127" s="9">
        <v>1929</v>
      </c>
      <c r="B127" s="9" t="str">
        <f>PROPER(TRIM('1. Raw Data'!B127))</f>
        <v>Customer_125</v>
      </c>
      <c r="C127" s="9">
        <f>IF(OR('1. Raw Data'!C127&lt;18, '1. Raw Data'!C127&gt;100), MEDIAN('1. Raw Data'!$C$2:$C$5001), '1. Raw Data'!C127)</f>
        <v>41</v>
      </c>
      <c r="D127" s="9" t="s">
        <v>5022</v>
      </c>
      <c r="E127" s="22">
        <v>44934</v>
      </c>
      <c r="F127" s="9">
        <v>0</v>
      </c>
      <c r="G127" s="9">
        <v>13457</v>
      </c>
      <c r="H127" s="15">
        <v>45139</v>
      </c>
      <c r="I127" s="9" t="s">
        <v>7455</v>
      </c>
      <c r="J127" s="9">
        <v>147</v>
      </c>
      <c r="K127" s="9" t="s">
        <v>7474</v>
      </c>
      <c r="L127" s="9" t="str">
        <f>IF(OR('1. Raw Data'!L127="Elec", '1. Raw Data'!L127="elect"), "Electronics", '1. Raw Data'!L127)</f>
        <v>Sports</v>
      </c>
      <c r="M127" s="9">
        <v>248.67</v>
      </c>
      <c r="N127" s="9">
        <f>IF(ISBLANK('1. Raw Data'!N127), MEDIAN('1. Raw Data'!$N$2:$N$5001), '1. Raw Data'!N127)</f>
        <v>172.06</v>
      </c>
      <c r="O127" s="9">
        <v>4</v>
      </c>
      <c r="P127" s="9">
        <f>IF(ISBLANK('1. Raw Data'!P127), 0, '1. Raw Data'!P127)</f>
        <v>0.05</v>
      </c>
      <c r="Q127" s="9">
        <v>502</v>
      </c>
      <c r="R127" s="9">
        <v>5</v>
      </c>
      <c r="S127" s="9">
        <f t="shared" si="3"/>
        <v>944.94599999999991</v>
      </c>
      <c r="T127" s="9">
        <f t="shared" si="4"/>
        <v>256.7059999999999</v>
      </c>
      <c r="U127" s="23">
        <f t="shared" si="5"/>
        <v>0.27166208439424044</v>
      </c>
    </row>
    <row r="128" spans="1:21" x14ac:dyDescent="0.3">
      <c r="A128" s="9">
        <v>2056</v>
      </c>
      <c r="B128" s="9" t="str">
        <f>PROPER(TRIM('1. Raw Data'!B128))</f>
        <v>Customer_126</v>
      </c>
      <c r="C128" s="9">
        <f>IF(OR('1. Raw Data'!C128&lt;18, '1. Raw Data'!C128&gt;100), MEDIAN('1. Raw Data'!$C$2:$C$5001), '1. Raw Data'!C128)</f>
        <v>56</v>
      </c>
      <c r="D128" s="9" t="s">
        <v>5019</v>
      </c>
      <c r="E128" s="22">
        <v>44369</v>
      </c>
      <c r="F128" s="9">
        <v>0</v>
      </c>
      <c r="G128" s="9">
        <v>10063</v>
      </c>
      <c r="H128" s="15">
        <v>44369</v>
      </c>
      <c r="I128" s="9" t="s">
        <v>7455</v>
      </c>
      <c r="J128" s="9">
        <v>118</v>
      </c>
      <c r="K128" s="9" t="s">
        <v>7501</v>
      </c>
      <c r="L128" s="9" t="str">
        <f>IF(OR('1. Raw Data'!L128="Elec", '1. Raw Data'!L128="elect"), "Electronics", '1. Raw Data'!L128)</f>
        <v>Electronics</v>
      </c>
      <c r="M128" s="9">
        <v>342.75</v>
      </c>
      <c r="N128" s="9">
        <f>IF(ISBLANK('1. Raw Data'!N128), MEDIAN('1. Raw Data'!$N$2:$N$5001), '1. Raw Data'!N128)</f>
        <v>160.87</v>
      </c>
      <c r="O128" s="9">
        <v>3</v>
      </c>
      <c r="P128" s="9">
        <f>IF(ISBLANK('1. Raw Data'!P128), 0, '1. Raw Data'!P128)</f>
        <v>0</v>
      </c>
      <c r="Q128" s="9">
        <v>1028</v>
      </c>
      <c r="R128" s="9">
        <v>4</v>
      </c>
      <c r="S128" s="9">
        <f t="shared" si="3"/>
        <v>1028.25</v>
      </c>
      <c r="T128" s="9">
        <f t="shared" si="4"/>
        <v>545.64</v>
      </c>
      <c r="U128" s="23">
        <f t="shared" si="5"/>
        <v>0.53064916119620709</v>
      </c>
    </row>
    <row r="129" spans="1:21" x14ac:dyDescent="0.3">
      <c r="A129" s="9">
        <v>2071</v>
      </c>
      <c r="B129" s="9" t="str">
        <f>PROPER(TRIM('1. Raw Data'!B129))</f>
        <v>Customer_127</v>
      </c>
      <c r="C129" s="9">
        <f>IF(OR('1. Raw Data'!C129&lt;18, '1. Raw Data'!C129&gt;100), MEDIAN('1. Raw Data'!$C$2:$C$5001), '1. Raw Data'!C129)</f>
        <v>40</v>
      </c>
      <c r="D129" s="9" t="s">
        <v>5023</v>
      </c>
      <c r="E129" s="22">
        <v>45028</v>
      </c>
      <c r="F129" s="9">
        <v>0</v>
      </c>
      <c r="G129" s="9">
        <v>11787</v>
      </c>
      <c r="H129" s="15">
        <v>45264</v>
      </c>
      <c r="I129" s="9" t="s">
        <v>7457</v>
      </c>
      <c r="J129" s="9">
        <v>138</v>
      </c>
      <c r="K129" s="9" t="s">
        <v>7464</v>
      </c>
      <c r="L129" s="9" t="str">
        <f>IF(OR('1. Raw Data'!L129="Elec", '1. Raw Data'!L129="elect"), "Electronics", '1. Raw Data'!L129)</f>
        <v>Sports</v>
      </c>
      <c r="M129" s="9">
        <v>641.84</v>
      </c>
      <c r="N129" s="9">
        <f>IF(ISBLANK('1. Raw Data'!N129), MEDIAN('1. Raw Data'!$N$2:$N$5001), '1. Raw Data'!N129)</f>
        <v>282.35000000000002</v>
      </c>
      <c r="O129" s="9">
        <v>5</v>
      </c>
      <c r="P129" s="9">
        <f>IF(ISBLANK('1. Raw Data'!P129), 0, '1. Raw Data'!P129)</f>
        <v>0.2</v>
      </c>
      <c r="Q129" s="9">
        <v>578</v>
      </c>
      <c r="R129" s="9">
        <v>4</v>
      </c>
      <c r="S129" s="9">
        <f t="shared" si="3"/>
        <v>2567.3600000000006</v>
      </c>
      <c r="T129" s="9">
        <f t="shared" si="4"/>
        <v>1155.6100000000006</v>
      </c>
      <c r="U129" s="23">
        <f t="shared" si="5"/>
        <v>0.45011607254144348</v>
      </c>
    </row>
    <row r="130" spans="1:21" x14ac:dyDescent="0.3">
      <c r="A130" s="9">
        <v>1502</v>
      </c>
      <c r="B130" s="9" t="str">
        <f>PROPER(TRIM('1. Raw Data'!B130))</f>
        <v>Customer_128</v>
      </c>
      <c r="C130" s="9">
        <f>IF(OR('1. Raw Data'!C130&lt;18, '1. Raw Data'!C130&gt;100), MEDIAN('1. Raw Data'!$C$2:$C$5001), '1. Raw Data'!C130)</f>
        <v>45</v>
      </c>
      <c r="D130" s="9" t="s">
        <v>5022</v>
      </c>
      <c r="E130" s="22">
        <v>44708</v>
      </c>
      <c r="F130" s="9">
        <v>0</v>
      </c>
      <c r="G130" s="9">
        <v>12995</v>
      </c>
      <c r="H130" s="15">
        <v>44708</v>
      </c>
      <c r="I130" s="9" t="s">
        <v>7455</v>
      </c>
      <c r="J130" s="9">
        <v>112</v>
      </c>
      <c r="K130" s="9" t="s">
        <v>7492</v>
      </c>
      <c r="L130" s="9" t="str">
        <f>IF(OR('1. Raw Data'!L130="Elec", '1. Raw Data'!L130="elect"), "Electronics", '1. Raw Data'!L130)</f>
        <v>Clothing</v>
      </c>
      <c r="M130" s="9">
        <v>642.78</v>
      </c>
      <c r="N130" s="9">
        <f>IF(ISBLANK('1. Raw Data'!N130), MEDIAN('1. Raw Data'!$N$2:$N$5001), '1. Raw Data'!N130)</f>
        <v>422.38</v>
      </c>
      <c r="O130" s="9">
        <v>2</v>
      </c>
      <c r="P130" s="9">
        <f>IF(ISBLANK('1. Raw Data'!P130), 0, '1. Raw Data'!P130)</f>
        <v>0</v>
      </c>
      <c r="Q130" s="9">
        <v>542</v>
      </c>
      <c r="R130" s="9">
        <v>3</v>
      </c>
      <c r="S130" s="9">
        <f t="shared" si="3"/>
        <v>1285.56</v>
      </c>
      <c r="T130" s="9">
        <f t="shared" si="4"/>
        <v>440.79999999999995</v>
      </c>
      <c r="U130" s="23">
        <f t="shared" si="5"/>
        <v>0.34288559071533026</v>
      </c>
    </row>
    <row r="131" spans="1:21" x14ac:dyDescent="0.3">
      <c r="A131" s="9">
        <v>1406</v>
      </c>
      <c r="B131" s="9" t="str">
        <f>PROPER(TRIM('1. Raw Data'!B131))</f>
        <v>Customer_129</v>
      </c>
      <c r="C131" s="9">
        <f>IF(OR('1. Raw Data'!C131&lt;18, '1. Raw Data'!C131&gt;100), MEDIAN('1. Raw Data'!$C$2:$C$5001), '1. Raw Data'!C131)</f>
        <v>38</v>
      </c>
      <c r="D131" s="9" t="s">
        <v>5022</v>
      </c>
      <c r="E131" s="22">
        <v>45026</v>
      </c>
      <c r="F131" s="9">
        <v>0</v>
      </c>
      <c r="G131" s="9">
        <v>10960</v>
      </c>
      <c r="H131" s="15">
        <v>45203</v>
      </c>
      <c r="I131" s="9" t="s">
        <v>7456</v>
      </c>
      <c r="J131" s="9">
        <v>115</v>
      </c>
      <c r="K131" s="9" t="s">
        <v>7481</v>
      </c>
      <c r="L131" s="9" t="str">
        <f>IF(OR('1. Raw Data'!L131="Elec", '1. Raw Data'!L131="elect"), "Electronics", '1. Raw Data'!L131)</f>
        <v>Clothing</v>
      </c>
      <c r="M131" s="9">
        <v>510.46</v>
      </c>
      <c r="N131" s="9">
        <f>IF(ISBLANK('1. Raw Data'!N131), MEDIAN('1. Raw Data'!$N$2:$N$5001), '1. Raw Data'!N131)</f>
        <v>222.22</v>
      </c>
      <c r="O131" s="9">
        <v>3</v>
      </c>
      <c r="P131" s="9">
        <f>IF(ISBLANK('1. Raw Data'!P131), 0, '1. Raw Data'!P131)</f>
        <v>0</v>
      </c>
      <c r="Q131" s="9">
        <v>399</v>
      </c>
      <c r="R131" s="9">
        <v>5</v>
      </c>
      <c r="S131" s="9">
        <f t="shared" ref="S131:S194" si="6">M131 * O131 * (1 - P131)</f>
        <v>1531.3799999999999</v>
      </c>
      <c r="T131" s="9">
        <f t="shared" ref="T131:T194" si="7">S131 - (N131 * O131)</f>
        <v>864.71999999999991</v>
      </c>
      <c r="U131" s="23">
        <f t="shared" ref="U131:U194" si="8">T131 / S131</f>
        <v>0.56466716295106378</v>
      </c>
    </row>
    <row r="132" spans="1:21" x14ac:dyDescent="0.3">
      <c r="A132" s="9">
        <v>1804</v>
      </c>
      <c r="B132" s="9" t="str">
        <f>PROPER(TRIM('1. Raw Data'!B132))</f>
        <v>Customer_130</v>
      </c>
      <c r="C132" s="9">
        <f>IF(OR('1. Raw Data'!C132&lt;18, '1. Raw Data'!C132&gt;100), MEDIAN('1. Raw Data'!$C$2:$C$5001), '1. Raw Data'!C132)</f>
        <v>41</v>
      </c>
      <c r="D132" s="9" t="s">
        <v>5020</v>
      </c>
      <c r="E132" s="22">
        <v>44648</v>
      </c>
      <c r="F132" s="9">
        <v>0</v>
      </c>
      <c r="G132" s="9">
        <v>13850</v>
      </c>
      <c r="H132" s="15">
        <v>44648</v>
      </c>
      <c r="I132" s="9" t="s">
        <v>7456</v>
      </c>
      <c r="J132" s="9">
        <v>128</v>
      </c>
      <c r="K132" s="9" t="s">
        <v>7473</v>
      </c>
      <c r="L132" s="9" t="str">
        <f>IF(OR('1. Raw Data'!L132="Elec", '1. Raw Data'!L132="elect"), "Electronics", '1. Raw Data'!L132)</f>
        <v>Sports</v>
      </c>
      <c r="M132" s="9">
        <v>265.39</v>
      </c>
      <c r="N132" s="9">
        <f>IF(ISBLANK('1. Raw Data'!N132), MEDIAN('1. Raw Data'!$N$2:$N$5001), '1. Raw Data'!N132)</f>
        <v>113.92</v>
      </c>
      <c r="O132" s="9">
        <v>4</v>
      </c>
      <c r="P132" s="9">
        <f>IF(ISBLANK('1. Raw Data'!P132), 0, '1. Raw Data'!P132)</f>
        <v>0.2</v>
      </c>
      <c r="Q132" s="9">
        <v>375</v>
      </c>
      <c r="R132" s="9">
        <v>6</v>
      </c>
      <c r="S132" s="9">
        <f t="shared" si="6"/>
        <v>849.24800000000005</v>
      </c>
      <c r="T132" s="9">
        <f t="shared" si="7"/>
        <v>393.56800000000004</v>
      </c>
      <c r="U132" s="23">
        <f t="shared" si="8"/>
        <v>0.46343117675873247</v>
      </c>
    </row>
    <row r="133" spans="1:21" x14ac:dyDescent="0.3">
      <c r="A133" s="9">
        <v>1098</v>
      </c>
      <c r="B133" s="9" t="str">
        <f>PROPER(TRIM('1. Raw Data'!B133))</f>
        <v>Customer_131</v>
      </c>
      <c r="C133" s="9">
        <f>IF(OR('1. Raw Data'!C133&lt;18, '1. Raw Data'!C133&gt;100), MEDIAN('1. Raw Data'!$C$2:$C$5001), '1. Raw Data'!C133)</f>
        <v>42</v>
      </c>
      <c r="D133" s="9" t="s">
        <v>5021</v>
      </c>
      <c r="E133" s="22">
        <v>44866</v>
      </c>
      <c r="F133" s="9">
        <v>0</v>
      </c>
      <c r="G133" s="9">
        <v>13973</v>
      </c>
      <c r="H133" s="15">
        <v>44572</v>
      </c>
      <c r="I133" s="9" t="s">
        <v>7456</v>
      </c>
      <c r="J133" s="9">
        <v>138</v>
      </c>
      <c r="K133" s="9" t="s">
        <v>7464</v>
      </c>
      <c r="L133" s="9" t="str">
        <f>IF(OR('1. Raw Data'!L133="Elec", '1. Raw Data'!L133="elect"), "Electronics", '1. Raw Data'!L133)</f>
        <v>Home Appliances</v>
      </c>
      <c r="M133" s="9">
        <v>56.34</v>
      </c>
      <c r="N133" s="9">
        <f>IF(ISBLANK('1. Raw Data'!N133), MEDIAN('1. Raw Data'!$N$2:$N$5001), '1. Raw Data'!N133)</f>
        <v>28</v>
      </c>
      <c r="O133" s="9">
        <v>2</v>
      </c>
      <c r="P133" s="9">
        <f>IF(ISBLANK('1. Raw Data'!P133), 0, '1. Raw Data'!P133)</f>
        <v>0.2</v>
      </c>
      <c r="Q133" s="9">
        <v>700</v>
      </c>
      <c r="R133" s="9">
        <v>4</v>
      </c>
      <c r="S133" s="9">
        <f t="shared" si="6"/>
        <v>90.144000000000005</v>
      </c>
      <c r="T133" s="9">
        <f t="shared" si="7"/>
        <v>34.144000000000005</v>
      </c>
      <c r="U133" s="23">
        <f t="shared" si="8"/>
        <v>0.37877174298899541</v>
      </c>
    </row>
    <row r="134" spans="1:21" x14ac:dyDescent="0.3">
      <c r="A134" s="9">
        <v>1683</v>
      </c>
      <c r="B134" s="9" t="str">
        <f>PROPER(TRIM('1. Raw Data'!B134))</f>
        <v>Customer_132</v>
      </c>
      <c r="C134" s="9">
        <f>IF(OR('1. Raw Data'!C134&lt;18, '1. Raw Data'!C134&gt;100), MEDIAN('1. Raw Data'!$C$2:$C$5001), '1. Raw Data'!C134)</f>
        <v>29</v>
      </c>
      <c r="D134" s="9" t="s">
        <v>5020</v>
      </c>
      <c r="E134" s="22">
        <v>44280</v>
      </c>
      <c r="F134" s="9">
        <v>1</v>
      </c>
      <c r="G134" s="9">
        <v>11375</v>
      </c>
      <c r="H134" s="15">
        <v>44280</v>
      </c>
      <c r="I134" s="9" t="s">
        <v>7456</v>
      </c>
      <c r="J134" s="9">
        <v>131</v>
      </c>
      <c r="K134" s="9" t="s">
        <v>7504</v>
      </c>
      <c r="L134" s="9" t="str">
        <f>IF(OR('1. Raw Data'!L134="Elec", '1. Raw Data'!L134="elect"), "Electronics", '1. Raw Data'!L134)</f>
        <v>Clothing</v>
      </c>
      <c r="M134" s="9">
        <v>1456.84</v>
      </c>
      <c r="N134" s="9">
        <f>IF(ISBLANK('1. Raw Data'!N134), MEDIAN('1. Raw Data'!$N$2:$N$5001), '1. Raw Data'!N134)</f>
        <v>860.41</v>
      </c>
      <c r="O134" s="9">
        <v>4</v>
      </c>
      <c r="P134" s="9">
        <f>IF(ISBLANK('1. Raw Data'!P134), 0, '1. Raw Data'!P134)</f>
        <v>0</v>
      </c>
      <c r="Q134" s="9">
        <v>1334</v>
      </c>
      <c r="R134" s="9">
        <v>2</v>
      </c>
      <c r="S134" s="9">
        <f t="shared" si="6"/>
        <v>5827.36</v>
      </c>
      <c r="T134" s="9">
        <f t="shared" si="7"/>
        <v>2385.7199999999998</v>
      </c>
      <c r="U134" s="23">
        <f t="shared" si="8"/>
        <v>0.40939979682051564</v>
      </c>
    </row>
    <row r="135" spans="1:21" x14ac:dyDescent="0.3">
      <c r="A135" s="9">
        <v>1725</v>
      </c>
      <c r="B135" s="9" t="str">
        <f>PROPER(TRIM('1. Raw Data'!B135))</f>
        <v>Customer_133</v>
      </c>
      <c r="C135" s="9">
        <f>IF(OR('1. Raw Data'!C135&lt;18, '1. Raw Data'!C135&gt;100), MEDIAN('1. Raw Data'!$C$2:$C$5001), '1. Raw Data'!C135)</f>
        <v>33</v>
      </c>
      <c r="D135" s="9" t="s">
        <v>5023</v>
      </c>
      <c r="E135" s="22">
        <v>44114</v>
      </c>
      <c r="F135" s="9">
        <v>0</v>
      </c>
      <c r="G135" s="9">
        <v>13534</v>
      </c>
      <c r="H135" s="15">
        <v>44114</v>
      </c>
      <c r="I135" s="9" t="s">
        <v>7456</v>
      </c>
      <c r="J135" s="9">
        <v>109</v>
      </c>
      <c r="K135" s="9" t="s">
        <v>7466</v>
      </c>
      <c r="L135" s="9" t="str">
        <f>IF(OR('1. Raw Data'!L135="Elec", '1. Raw Data'!L135="elect"), "Electronics", '1. Raw Data'!L135)</f>
        <v>Clothing</v>
      </c>
      <c r="M135" s="9">
        <v>1418.07</v>
      </c>
      <c r="N135" s="9">
        <f>IF(ISBLANK('1. Raw Data'!N135), MEDIAN('1. Raw Data'!$N$2:$N$5001), '1. Raw Data'!N135)</f>
        <v>869.59</v>
      </c>
      <c r="O135" s="9">
        <v>4</v>
      </c>
      <c r="P135" s="9">
        <f>IF(ISBLANK('1. Raw Data'!P135), 0, '1. Raw Data'!P135)</f>
        <v>0</v>
      </c>
      <c r="Q135" s="9">
        <v>504</v>
      </c>
      <c r="R135" s="9">
        <v>9</v>
      </c>
      <c r="S135" s="9">
        <f t="shared" si="6"/>
        <v>5672.28</v>
      </c>
      <c r="T135" s="9">
        <f t="shared" si="7"/>
        <v>2193.9199999999996</v>
      </c>
      <c r="U135" s="23">
        <f t="shared" si="8"/>
        <v>0.38677921400212961</v>
      </c>
    </row>
    <row r="136" spans="1:21" x14ac:dyDescent="0.3">
      <c r="A136" s="9">
        <v>1960</v>
      </c>
      <c r="B136" s="9" t="str">
        <f>PROPER(TRIM('1. Raw Data'!B136))</f>
        <v>Customer_134</v>
      </c>
      <c r="C136" s="9">
        <f>IF(OR('1. Raw Data'!C136&lt;18, '1. Raw Data'!C136&gt;100), MEDIAN('1. Raw Data'!$C$2:$C$5001), '1. Raw Data'!C136)</f>
        <v>36</v>
      </c>
      <c r="D136" s="9" t="s">
        <v>5018</v>
      </c>
      <c r="E136" s="22">
        <v>44874</v>
      </c>
      <c r="F136" s="9">
        <v>1</v>
      </c>
      <c r="G136" s="9">
        <v>13915</v>
      </c>
      <c r="H136" s="15">
        <v>44815</v>
      </c>
      <c r="I136" s="9" t="s">
        <v>7455</v>
      </c>
      <c r="J136" s="9">
        <v>108</v>
      </c>
      <c r="K136" s="9" t="s">
        <v>7496</v>
      </c>
      <c r="L136" s="9" t="str">
        <f>IF(OR('1. Raw Data'!L136="Elec", '1. Raw Data'!L136="elect"), "Electronics", '1. Raw Data'!L136)</f>
        <v>Sports</v>
      </c>
      <c r="M136" s="9">
        <v>751.29</v>
      </c>
      <c r="N136" s="9">
        <f>IF(ISBLANK('1. Raw Data'!N136), MEDIAN('1. Raw Data'!$N$2:$N$5001), '1. Raw Data'!N136)</f>
        <v>499.14</v>
      </c>
      <c r="O136" s="9">
        <v>4</v>
      </c>
      <c r="P136" s="9">
        <f>IF(ISBLANK('1. Raw Data'!P136), 0, '1. Raw Data'!P136)</f>
        <v>0.05</v>
      </c>
      <c r="Q136" s="9">
        <v>784</v>
      </c>
      <c r="R136" s="9">
        <v>2</v>
      </c>
      <c r="S136" s="9">
        <f t="shared" si="6"/>
        <v>2854.9019999999996</v>
      </c>
      <c r="T136" s="9">
        <f t="shared" si="7"/>
        <v>858.34199999999964</v>
      </c>
      <c r="U136" s="23">
        <f t="shared" si="8"/>
        <v>0.30065550411187486</v>
      </c>
    </row>
    <row r="137" spans="1:21" x14ac:dyDescent="0.3">
      <c r="A137" s="9">
        <v>1612</v>
      </c>
      <c r="B137" s="9" t="str">
        <f>PROPER(TRIM('1. Raw Data'!B137))</f>
        <v>Customer_135</v>
      </c>
      <c r="C137" s="9">
        <f>IF(OR('1. Raw Data'!C137&lt;18, '1. Raw Data'!C137&gt;100), MEDIAN('1. Raw Data'!$C$2:$C$5001), '1. Raw Data'!C137)</f>
        <v>43</v>
      </c>
      <c r="D137" s="9" t="s">
        <v>5020</v>
      </c>
      <c r="E137" s="22">
        <v>44841</v>
      </c>
      <c r="F137" s="9">
        <v>0</v>
      </c>
      <c r="G137" s="9">
        <v>12367</v>
      </c>
      <c r="H137" s="15">
        <v>44752</v>
      </c>
      <c r="I137" s="9" t="s">
        <v>7457</v>
      </c>
      <c r="J137" s="9">
        <v>146</v>
      </c>
      <c r="K137" s="9" t="s">
        <v>7505</v>
      </c>
      <c r="L137" s="9" t="str">
        <f>IF(OR('1. Raw Data'!L137="Elec", '1. Raw Data'!L137="elect"), "Electronics", '1. Raw Data'!L137)</f>
        <v>Home Appliances</v>
      </c>
      <c r="M137" s="9">
        <v>1492.83</v>
      </c>
      <c r="N137" s="9">
        <f>IF(ISBLANK('1. Raw Data'!N137), MEDIAN('1. Raw Data'!$N$2:$N$5001), '1. Raw Data'!N137)</f>
        <v>429.51499999999999</v>
      </c>
      <c r="O137" s="9">
        <v>5</v>
      </c>
      <c r="P137" s="9">
        <f>IF(ISBLANK('1. Raw Data'!P137), 0, '1. Raw Data'!P137)</f>
        <v>0</v>
      </c>
      <c r="Q137" s="9">
        <v>521</v>
      </c>
      <c r="R137" s="9">
        <v>7</v>
      </c>
      <c r="S137" s="9">
        <f t="shared" si="6"/>
        <v>7464.15</v>
      </c>
      <c r="T137" s="9">
        <f t="shared" si="7"/>
        <v>5316.5749999999998</v>
      </c>
      <c r="U137" s="23">
        <f t="shared" si="8"/>
        <v>0.71228137162302474</v>
      </c>
    </row>
    <row r="138" spans="1:21" x14ac:dyDescent="0.3">
      <c r="A138" s="9">
        <v>2485</v>
      </c>
      <c r="B138" s="9" t="str">
        <f>PROPER(TRIM('1. Raw Data'!B138))</f>
        <v>Customer_136</v>
      </c>
      <c r="C138" s="9">
        <f>IF(OR('1. Raw Data'!C138&lt;18, '1. Raw Data'!C138&gt;100), MEDIAN('1. Raw Data'!$C$2:$C$5001), '1. Raw Data'!C138)</f>
        <v>39</v>
      </c>
      <c r="D138" s="9" t="s">
        <v>5018</v>
      </c>
      <c r="E138" s="22">
        <v>43958</v>
      </c>
      <c r="F138" s="9">
        <v>0</v>
      </c>
      <c r="G138" s="9">
        <v>10356</v>
      </c>
      <c r="H138" s="15">
        <v>44017</v>
      </c>
      <c r="I138" s="9" t="s">
        <v>7457</v>
      </c>
      <c r="J138" s="9">
        <v>119</v>
      </c>
      <c r="K138" s="9" t="s">
        <v>7459</v>
      </c>
      <c r="L138" s="9" t="str">
        <f>IF(OR('1. Raw Data'!L138="Elec", '1. Raw Data'!L138="elect"), "Electronics", '1. Raw Data'!L138)</f>
        <v>Sports</v>
      </c>
      <c r="M138" s="9">
        <v>1026.8</v>
      </c>
      <c r="N138" s="9">
        <f>IF(ISBLANK('1. Raw Data'!N138), MEDIAN('1. Raw Data'!$N$2:$N$5001), '1. Raw Data'!N138)</f>
        <v>531.91</v>
      </c>
      <c r="O138" s="9">
        <v>3</v>
      </c>
      <c r="P138" s="9">
        <f>IF(ISBLANK('1. Raw Data'!P138), 0, '1. Raw Data'!P138)</f>
        <v>0</v>
      </c>
      <c r="Q138" s="9">
        <v>527</v>
      </c>
      <c r="R138" s="9">
        <v>4</v>
      </c>
      <c r="S138" s="9">
        <f t="shared" si="6"/>
        <v>3080.3999999999996</v>
      </c>
      <c r="T138" s="9">
        <f t="shared" si="7"/>
        <v>1484.6699999999996</v>
      </c>
      <c r="U138" s="23">
        <f t="shared" si="8"/>
        <v>0.48197312037397733</v>
      </c>
    </row>
    <row r="139" spans="1:21" x14ac:dyDescent="0.3">
      <c r="A139" s="9">
        <v>1642</v>
      </c>
      <c r="B139" s="9" t="str">
        <f>PROPER(TRIM('1. Raw Data'!B139))</f>
        <v>Customer_137</v>
      </c>
      <c r="C139" s="9">
        <f>IF(OR('1. Raw Data'!C139&lt;18, '1. Raw Data'!C139&gt;100), MEDIAN('1. Raw Data'!$C$2:$C$5001), '1. Raw Data'!C139)</f>
        <v>57</v>
      </c>
      <c r="D139" s="9" t="s">
        <v>5022</v>
      </c>
      <c r="E139" s="22">
        <v>43927</v>
      </c>
      <c r="F139" s="9">
        <v>1</v>
      </c>
      <c r="G139" s="9">
        <v>10092</v>
      </c>
      <c r="H139" s="15">
        <v>43986</v>
      </c>
      <c r="I139" s="9" t="s">
        <v>7456</v>
      </c>
      <c r="J139" s="9">
        <v>108</v>
      </c>
      <c r="K139" s="9" t="s">
        <v>7496</v>
      </c>
      <c r="L139" s="9" t="str">
        <f>IF(OR('1. Raw Data'!L139="Elec", '1. Raw Data'!L139="elect"), "Electronics", '1. Raw Data'!L139)</f>
        <v>Sports</v>
      </c>
      <c r="M139" s="9">
        <v>149.84</v>
      </c>
      <c r="N139" s="9">
        <f>IF(ISBLANK('1. Raw Data'!N139), MEDIAN('1. Raw Data'!$N$2:$N$5001), '1. Raw Data'!N139)</f>
        <v>76.069999999999993</v>
      </c>
      <c r="O139" s="9">
        <v>3</v>
      </c>
      <c r="P139" s="9">
        <f>IF(ISBLANK('1. Raw Data'!P139), 0, '1. Raw Data'!P139)</f>
        <v>0</v>
      </c>
      <c r="Q139" s="9">
        <v>1731</v>
      </c>
      <c r="R139" s="9">
        <v>1</v>
      </c>
      <c r="S139" s="9">
        <f t="shared" si="6"/>
        <v>449.52</v>
      </c>
      <c r="T139" s="9">
        <f t="shared" si="7"/>
        <v>221.31</v>
      </c>
      <c r="U139" s="23">
        <f t="shared" si="8"/>
        <v>0.49232514682327821</v>
      </c>
    </row>
    <row r="140" spans="1:21" x14ac:dyDescent="0.3">
      <c r="A140" s="9">
        <v>2028</v>
      </c>
      <c r="B140" s="9" t="str">
        <f>PROPER(TRIM('1. Raw Data'!B140))</f>
        <v>Customer_138</v>
      </c>
      <c r="C140" s="9">
        <f>IF(OR('1. Raw Data'!C140&lt;18, '1. Raw Data'!C140&gt;100), MEDIAN('1. Raw Data'!$C$2:$C$5001), '1. Raw Data'!C140)</f>
        <v>52</v>
      </c>
      <c r="D140" s="9" t="s">
        <v>5023</v>
      </c>
      <c r="E140" s="22">
        <v>44055</v>
      </c>
      <c r="F140" s="9">
        <v>0</v>
      </c>
      <c r="G140" s="9">
        <v>12742</v>
      </c>
      <c r="H140" s="15">
        <v>44173</v>
      </c>
      <c r="I140" s="9" t="s">
        <v>7455</v>
      </c>
      <c r="J140" s="9">
        <v>134</v>
      </c>
      <c r="K140" s="9" t="s">
        <v>7482</v>
      </c>
      <c r="L140" s="9" t="str">
        <f>IF(OR('1. Raw Data'!L140="Elec", '1. Raw Data'!L140="elect"), "Electronics", '1. Raw Data'!L140)</f>
        <v>Home Appliances</v>
      </c>
      <c r="M140" s="9">
        <v>220.69</v>
      </c>
      <c r="N140" s="9">
        <f>IF(ISBLANK('1. Raw Data'!N140), MEDIAN('1. Raw Data'!$N$2:$N$5001), '1. Raw Data'!N140)</f>
        <v>144.35</v>
      </c>
      <c r="O140" s="9">
        <v>1</v>
      </c>
      <c r="P140" s="9">
        <f>IF(ISBLANK('1. Raw Data'!P140), 0, '1. Raw Data'!P140)</f>
        <v>0</v>
      </c>
      <c r="Q140" s="9">
        <v>999</v>
      </c>
      <c r="R140" s="9">
        <v>3</v>
      </c>
      <c r="S140" s="9">
        <f t="shared" si="6"/>
        <v>220.69</v>
      </c>
      <c r="T140" s="9">
        <f t="shared" si="7"/>
        <v>76.34</v>
      </c>
      <c r="U140" s="23">
        <f t="shared" si="8"/>
        <v>0.34591508450768049</v>
      </c>
    </row>
    <row r="141" spans="1:21" x14ac:dyDescent="0.3">
      <c r="A141" s="9">
        <v>2241</v>
      </c>
      <c r="B141" s="9" t="str">
        <f>PROPER(TRIM('1. Raw Data'!B141))</f>
        <v>Customer_139</v>
      </c>
      <c r="C141" s="9">
        <f>IF(OR('1. Raw Data'!C141&lt;18, '1. Raw Data'!C141&gt;100), MEDIAN('1. Raw Data'!$C$2:$C$5001), '1. Raw Data'!C141)</f>
        <v>37</v>
      </c>
      <c r="D141" s="9" t="s">
        <v>5021</v>
      </c>
      <c r="E141" s="22">
        <v>44085</v>
      </c>
      <c r="F141" s="9">
        <v>0</v>
      </c>
      <c r="G141" s="9">
        <v>11323</v>
      </c>
      <c r="H141" s="15">
        <v>44144</v>
      </c>
      <c r="I141" s="9" t="s">
        <v>7457</v>
      </c>
      <c r="J141" s="9">
        <v>104</v>
      </c>
      <c r="K141" s="9" t="s">
        <v>7499</v>
      </c>
      <c r="L141" s="9" t="str">
        <f>IF(OR('1. Raw Data'!L141="Elec", '1. Raw Data'!L141="elect"), "Electronics", '1. Raw Data'!L141)</f>
        <v>Home Appliances</v>
      </c>
      <c r="M141" s="9">
        <v>1378.36</v>
      </c>
      <c r="N141" s="9">
        <f>IF(ISBLANK('1. Raw Data'!N141), MEDIAN('1. Raw Data'!$N$2:$N$5001), '1. Raw Data'!N141)</f>
        <v>850.65</v>
      </c>
      <c r="O141" s="9">
        <v>2</v>
      </c>
      <c r="P141" s="9">
        <f>IF(ISBLANK('1. Raw Data'!P141), 0, '1. Raw Data'!P141)</f>
        <v>0.05</v>
      </c>
      <c r="Q141" s="9">
        <v>478</v>
      </c>
      <c r="R141" s="9">
        <v>5</v>
      </c>
      <c r="S141" s="9">
        <f t="shared" si="6"/>
        <v>2618.8839999999996</v>
      </c>
      <c r="T141" s="9">
        <f t="shared" si="7"/>
        <v>917.58399999999961</v>
      </c>
      <c r="U141" s="23">
        <f t="shared" si="8"/>
        <v>0.35037214324880361</v>
      </c>
    </row>
    <row r="142" spans="1:21" x14ac:dyDescent="0.3">
      <c r="A142" s="9">
        <v>1502</v>
      </c>
      <c r="B142" s="9" t="str">
        <f>PROPER(TRIM('1. Raw Data'!B142))</f>
        <v>Customer_140</v>
      </c>
      <c r="C142" s="9">
        <f>IF(OR('1. Raw Data'!C142&lt;18, '1. Raw Data'!C142&gt;100), MEDIAN('1. Raw Data'!$C$2:$C$5001), '1. Raw Data'!C142)</f>
        <v>60</v>
      </c>
      <c r="D142" s="9" t="s">
        <v>5018</v>
      </c>
      <c r="E142" s="22">
        <v>45176</v>
      </c>
      <c r="F142" s="9">
        <v>0</v>
      </c>
      <c r="G142" s="9">
        <v>13797</v>
      </c>
      <c r="H142" s="15">
        <v>45116</v>
      </c>
      <c r="I142" s="9" t="s">
        <v>7456</v>
      </c>
      <c r="J142" s="9">
        <v>131</v>
      </c>
      <c r="K142" s="9" t="s">
        <v>7504</v>
      </c>
      <c r="L142" s="9" t="str">
        <f>IF(OR('1. Raw Data'!L142="Elec", '1. Raw Data'!L142="elect"), "Electronics", '1. Raw Data'!L142)</f>
        <v>Electronics</v>
      </c>
      <c r="M142" s="9">
        <v>963.58</v>
      </c>
      <c r="N142" s="9">
        <f>IF(ISBLANK('1. Raw Data'!N142), MEDIAN('1. Raw Data'!$N$2:$N$5001), '1. Raw Data'!N142)</f>
        <v>647.16999999999996</v>
      </c>
      <c r="O142" s="9">
        <v>4</v>
      </c>
      <c r="P142" s="9">
        <f>IF(ISBLANK('1. Raw Data'!P142), 0, '1. Raw Data'!P142)</f>
        <v>0</v>
      </c>
      <c r="Q142" s="9">
        <v>542</v>
      </c>
      <c r="R142" s="9">
        <v>3</v>
      </c>
      <c r="S142" s="9">
        <f t="shared" si="6"/>
        <v>3854.32</v>
      </c>
      <c r="T142" s="9">
        <f t="shared" si="7"/>
        <v>1265.6400000000003</v>
      </c>
      <c r="U142" s="23">
        <f t="shared" si="8"/>
        <v>0.32836920650075768</v>
      </c>
    </row>
    <row r="143" spans="1:21" x14ac:dyDescent="0.3">
      <c r="A143" s="9">
        <v>1766</v>
      </c>
      <c r="B143" s="9" t="str">
        <f>PROPER(TRIM('1. Raw Data'!B143))</f>
        <v>Customer_141</v>
      </c>
      <c r="C143" s="9">
        <f>IF(OR('1. Raw Data'!C143&lt;18, '1. Raw Data'!C143&gt;100), MEDIAN('1. Raw Data'!$C$2:$C$5001), '1. Raw Data'!C143)</f>
        <v>68</v>
      </c>
      <c r="D143" s="9" t="s">
        <v>5023</v>
      </c>
      <c r="E143" s="22">
        <v>44158</v>
      </c>
      <c r="F143" s="9">
        <v>1</v>
      </c>
      <c r="G143" s="9">
        <v>11517</v>
      </c>
      <c r="H143" s="15">
        <v>44158</v>
      </c>
      <c r="I143" s="9" t="s">
        <v>7455</v>
      </c>
      <c r="J143" s="9">
        <v>138</v>
      </c>
      <c r="K143" s="9" t="s">
        <v>7464</v>
      </c>
      <c r="L143" s="9" t="str">
        <f>IF(OR('1. Raw Data'!L143="Elec", '1. Raw Data'!L143="elect"), "Electronics", '1. Raw Data'!L143)</f>
        <v>Sports</v>
      </c>
      <c r="M143" s="9">
        <v>1272.6199999999999</v>
      </c>
      <c r="N143" s="9">
        <f>IF(ISBLANK('1. Raw Data'!N143), MEDIAN('1. Raw Data'!$N$2:$N$5001), '1. Raw Data'!N143)</f>
        <v>877.1</v>
      </c>
      <c r="O143" s="9">
        <v>2</v>
      </c>
      <c r="P143" s="9">
        <f>IF(ISBLANK('1. Raw Data'!P143), 0, '1. Raw Data'!P143)</f>
        <v>0.2</v>
      </c>
      <c r="Q143" s="9">
        <v>1174</v>
      </c>
      <c r="R143" s="9">
        <v>5</v>
      </c>
      <c r="S143" s="9">
        <f t="shared" si="6"/>
        <v>2036.192</v>
      </c>
      <c r="T143" s="9">
        <f t="shared" si="7"/>
        <v>281.99199999999996</v>
      </c>
      <c r="U143" s="23">
        <f t="shared" si="8"/>
        <v>0.13848988700476181</v>
      </c>
    </row>
    <row r="144" spans="1:21" x14ac:dyDescent="0.3">
      <c r="A144" s="9">
        <v>1397</v>
      </c>
      <c r="B144" s="9" t="str">
        <f>PROPER(TRIM('1. Raw Data'!B144))</f>
        <v>Customer_142</v>
      </c>
      <c r="C144" s="9">
        <f>IF(OR('1. Raw Data'!C144&lt;18, '1. Raw Data'!C144&gt;100), MEDIAN('1. Raw Data'!$C$2:$C$5001), '1. Raw Data'!C144)</f>
        <v>40</v>
      </c>
      <c r="D144" s="9" t="s">
        <v>5018</v>
      </c>
      <c r="E144" s="22">
        <v>45224</v>
      </c>
      <c r="F144" s="9">
        <v>0</v>
      </c>
      <c r="G144" s="9">
        <v>11677</v>
      </c>
      <c r="H144" s="15">
        <v>45224</v>
      </c>
      <c r="I144" s="9" t="s">
        <v>7457</v>
      </c>
      <c r="J144" s="9">
        <v>103</v>
      </c>
      <c r="K144" s="9" t="s">
        <v>7472</v>
      </c>
      <c r="L144" s="9" t="str">
        <f>IF(OR('1. Raw Data'!L144="Elec", '1. Raw Data'!L144="elect"), "Electronics", '1. Raw Data'!L144)</f>
        <v>Home Appliances</v>
      </c>
      <c r="M144" s="9">
        <v>1352.49</v>
      </c>
      <c r="N144" s="9">
        <f>IF(ISBLANK('1. Raw Data'!N144), MEDIAN('1. Raw Data'!$N$2:$N$5001), '1. Raw Data'!N144)</f>
        <v>662.74</v>
      </c>
      <c r="O144" s="9">
        <v>3</v>
      </c>
      <c r="P144" s="9">
        <f>IF(ISBLANK('1. Raw Data'!P144), 0, '1. Raw Data'!P144)</f>
        <v>0</v>
      </c>
      <c r="Q144" s="9">
        <v>434</v>
      </c>
      <c r="R144" s="9">
        <v>5</v>
      </c>
      <c r="S144" s="9">
        <f t="shared" si="6"/>
        <v>4057.4700000000003</v>
      </c>
      <c r="T144" s="9">
        <f t="shared" si="7"/>
        <v>2069.25</v>
      </c>
      <c r="U144" s="23">
        <f t="shared" si="8"/>
        <v>0.50998528639768126</v>
      </c>
    </row>
    <row r="145" spans="1:21" x14ac:dyDescent="0.3">
      <c r="A145" s="9">
        <v>1870</v>
      </c>
      <c r="B145" s="9" t="str">
        <f>PROPER(TRIM('1. Raw Data'!B145))</f>
        <v>Customer_143</v>
      </c>
      <c r="C145" s="9">
        <f>IF(OR('1. Raw Data'!C145&lt;18, '1. Raw Data'!C145&gt;100), MEDIAN('1. Raw Data'!$C$2:$C$5001), '1. Raw Data'!C145)</f>
        <v>53</v>
      </c>
      <c r="D145" s="9" t="s">
        <v>5020</v>
      </c>
      <c r="E145" s="22">
        <v>44695</v>
      </c>
      <c r="F145" s="9">
        <v>0</v>
      </c>
      <c r="G145" s="9">
        <v>13666</v>
      </c>
      <c r="H145" s="15">
        <v>44695</v>
      </c>
      <c r="I145" s="9" t="s">
        <v>7455</v>
      </c>
      <c r="J145" s="9">
        <v>135</v>
      </c>
      <c r="K145" s="9" t="s">
        <v>7458</v>
      </c>
      <c r="L145" s="9" t="str">
        <f>IF(OR('1. Raw Data'!L145="Elec", '1. Raw Data'!L145="elect"), "Electronics", '1. Raw Data'!L145)</f>
        <v>Clothing</v>
      </c>
      <c r="M145" s="9">
        <v>699.52</v>
      </c>
      <c r="N145" s="9">
        <f>IF(ISBLANK('1. Raw Data'!N145), MEDIAN('1. Raw Data'!$N$2:$N$5001), '1. Raw Data'!N145)</f>
        <v>390.96</v>
      </c>
      <c r="O145" s="9">
        <v>3</v>
      </c>
      <c r="P145" s="9">
        <f>IF(ISBLANK('1. Raw Data'!P145), 0, '1. Raw Data'!P145)</f>
        <v>0</v>
      </c>
      <c r="Q145" s="9">
        <v>694</v>
      </c>
      <c r="R145" s="9">
        <v>4</v>
      </c>
      <c r="S145" s="9">
        <f t="shared" si="6"/>
        <v>2098.56</v>
      </c>
      <c r="T145" s="9">
        <f t="shared" si="7"/>
        <v>925.68000000000006</v>
      </c>
      <c r="U145" s="23">
        <f t="shared" si="8"/>
        <v>0.44110247026532484</v>
      </c>
    </row>
    <row r="146" spans="1:21" x14ac:dyDescent="0.3">
      <c r="A146" s="9">
        <v>1794</v>
      </c>
      <c r="B146" s="9" t="str">
        <f>PROPER(TRIM('1. Raw Data'!B146))</f>
        <v>Customer_144</v>
      </c>
      <c r="C146" s="9">
        <f>IF(OR('1. Raw Data'!C146&lt;18, '1. Raw Data'!C146&gt;100), MEDIAN('1. Raw Data'!$C$2:$C$5001), '1. Raw Data'!C146)</f>
        <v>29</v>
      </c>
      <c r="D146" s="9" t="s">
        <v>5023</v>
      </c>
      <c r="E146" s="22">
        <v>45082</v>
      </c>
      <c r="F146" s="9">
        <v>1</v>
      </c>
      <c r="G146" s="9">
        <v>11412</v>
      </c>
      <c r="H146" s="15">
        <v>45052</v>
      </c>
      <c r="I146" s="9" t="s">
        <v>7456</v>
      </c>
      <c r="J146" s="9">
        <v>119</v>
      </c>
      <c r="K146" s="9" t="s">
        <v>7459</v>
      </c>
      <c r="L146" s="9" t="str">
        <f>IF(OR('1. Raw Data'!L146="Elec", '1. Raw Data'!L146="elect"), "Electronics", '1. Raw Data'!L146)</f>
        <v>Electronics</v>
      </c>
      <c r="M146" s="9">
        <v>120.36</v>
      </c>
      <c r="N146" s="9">
        <f>IF(ISBLANK('1. Raw Data'!N146), MEDIAN('1. Raw Data'!$N$2:$N$5001), '1. Raw Data'!N146)</f>
        <v>70.959999999999994</v>
      </c>
      <c r="O146" s="9">
        <v>4</v>
      </c>
      <c r="P146" s="9">
        <f>IF(ISBLANK('1. Raw Data'!P146), 0, '1. Raw Data'!P146)</f>
        <v>0</v>
      </c>
      <c r="Q146" s="9">
        <v>606</v>
      </c>
      <c r="R146" s="9">
        <v>3</v>
      </c>
      <c r="S146" s="9">
        <f t="shared" si="6"/>
        <v>481.44</v>
      </c>
      <c r="T146" s="9">
        <f t="shared" si="7"/>
        <v>197.60000000000002</v>
      </c>
      <c r="U146" s="23">
        <f t="shared" si="8"/>
        <v>0.41043536058491198</v>
      </c>
    </row>
    <row r="147" spans="1:21" x14ac:dyDescent="0.3">
      <c r="A147" s="9">
        <v>1392</v>
      </c>
      <c r="B147" s="9" t="str">
        <f>PROPER(TRIM('1. Raw Data'!B147))</f>
        <v>Customer_145</v>
      </c>
      <c r="C147" s="9">
        <f>IF(OR('1. Raw Data'!C147&lt;18, '1. Raw Data'!C147&gt;100), MEDIAN('1. Raw Data'!$C$2:$C$5001), '1. Raw Data'!C147)</f>
        <v>52</v>
      </c>
      <c r="D147" s="9" t="s">
        <v>5020</v>
      </c>
      <c r="E147" s="22">
        <v>44109</v>
      </c>
      <c r="F147" s="9">
        <v>0</v>
      </c>
      <c r="G147" s="9">
        <v>11634</v>
      </c>
      <c r="H147" s="15">
        <v>43961</v>
      </c>
      <c r="I147" s="9" t="s">
        <v>7455</v>
      </c>
      <c r="J147" s="9">
        <v>143</v>
      </c>
      <c r="K147" s="9" t="s">
        <v>7475</v>
      </c>
      <c r="L147" s="9" t="str">
        <f>IF(OR('1. Raw Data'!L147="Elec", '1. Raw Data'!L147="elect"), "Electronics", '1. Raw Data'!L147)</f>
        <v>Sports</v>
      </c>
      <c r="M147" s="9">
        <v>323.01</v>
      </c>
      <c r="N147" s="9">
        <f>IF(ISBLANK('1. Raw Data'!N147), MEDIAN('1. Raw Data'!$N$2:$N$5001), '1. Raw Data'!N147)</f>
        <v>145.08000000000001</v>
      </c>
      <c r="O147" s="9">
        <v>5</v>
      </c>
      <c r="P147" s="9">
        <f>IF(ISBLANK('1. Raw Data'!P147), 0, '1. Raw Data'!P147)</f>
        <v>0.1</v>
      </c>
      <c r="Q147" s="9">
        <v>350</v>
      </c>
      <c r="R147" s="9">
        <v>4</v>
      </c>
      <c r="S147" s="9">
        <f t="shared" si="6"/>
        <v>1453.5450000000001</v>
      </c>
      <c r="T147" s="9">
        <f t="shared" si="7"/>
        <v>728.14499999999998</v>
      </c>
      <c r="U147" s="23">
        <f t="shared" si="8"/>
        <v>0.50094424321228437</v>
      </c>
    </row>
    <row r="148" spans="1:21" x14ac:dyDescent="0.3">
      <c r="A148" s="9">
        <v>1206</v>
      </c>
      <c r="B148" s="9" t="str">
        <f>PROPER(TRIM('1. Raw Data'!B148))</f>
        <v>Customer_146</v>
      </c>
      <c r="C148" s="9">
        <f>IF(OR('1. Raw Data'!C148&lt;18, '1. Raw Data'!C148&gt;100), MEDIAN('1. Raw Data'!$C$2:$C$5001), '1. Raw Data'!C148)</f>
        <v>58</v>
      </c>
      <c r="D148" s="9" t="s">
        <v>5019</v>
      </c>
      <c r="E148" s="22">
        <v>44619</v>
      </c>
      <c r="F148" s="9">
        <v>1</v>
      </c>
      <c r="G148" s="9">
        <v>13864</v>
      </c>
      <c r="H148" s="15">
        <v>44619</v>
      </c>
      <c r="I148" s="9" t="s">
        <v>7457</v>
      </c>
      <c r="J148" s="9">
        <v>129</v>
      </c>
      <c r="K148" s="9" t="s">
        <v>7471</v>
      </c>
      <c r="L148" s="9" t="str">
        <f>IF(OR('1. Raw Data'!L148="Elec", '1. Raw Data'!L148="elect"), "Electronics", '1. Raw Data'!L148)</f>
        <v>Home Appliances</v>
      </c>
      <c r="M148" s="9">
        <v>146.53</v>
      </c>
      <c r="N148" s="9">
        <f>IF(ISBLANK('1. Raw Data'!N148), MEDIAN('1. Raw Data'!$N$2:$N$5001), '1. Raw Data'!N148)</f>
        <v>60.96</v>
      </c>
      <c r="O148" s="9">
        <v>4</v>
      </c>
      <c r="P148" s="9">
        <f>IF(ISBLANK('1. Raw Data'!P148), 0, '1. Raw Data'!P148)</f>
        <v>0.2</v>
      </c>
      <c r="Q148" s="9">
        <v>966</v>
      </c>
      <c r="R148" s="9">
        <v>2</v>
      </c>
      <c r="S148" s="9">
        <f t="shared" si="6"/>
        <v>468.89600000000002</v>
      </c>
      <c r="T148" s="9">
        <f t="shared" si="7"/>
        <v>225.05600000000001</v>
      </c>
      <c r="U148" s="23">
        <f t="shared" si="8"/>
        <v>0.47996997201938169</v>
      </c>
    </row>
    <row r="149" spans="1:21" x14ac:dyDescent="0.3">
      <c r="A149" s="9">
        <v>2038</v>
      </c>
      <c r="B149" s="9" t="str">
        <f>PROPER(TRIM('1. Raw Data'!B149))</f>
        <v>Customer_147</v>
      </c>
      <c r="C149" s="9">
        <f>IF(OR('1. Raw Data'!C149&lt;18, '1. Raw Data'!C149&gt;100), MEDIAN('1. Raw Data'!$C$2:$C$5001), '1. Raw Data'!C149)</f>
        <v>26</v>
      </c>
      <c r="D149" s="9" t="s">
        <v>5023</v>
      </c>
      <c r="E149" s="22">
        <v>44612</v>
      </c>
      <c r="F149" s="9">
        <v>1</v>
      </c>
      <c r="G149" s="9">
        <v>12481</v>
      </c>
      <c r="H149" s="15">
        <v>44612</v>
      </c>
      <c r="I149" s="9" t="s">
        <v>7457</v>
      </c>
      <c r="J149" s="9">
        <v>110</v>
      </c>
      <c r="K149" s="9" t="s">
        <v>7493</v>
      </c>
      <c r="L149" s="9" t="str">
        <f>IF(OR('1. Raw Data'!L149="Elec", '1. Raw Data'!L149="elect"), "Electronics", '1. Raw Data'!L149)</f>
        <v>Electronics</v>
      </c>
      <c r="M149" s="9">
        <v>323.67</v>
      </c>
      <c r="N149" s="9">
        <f>IF(ISBLANK('1. Raw Data'!N149), MEDIAN('1. Raw Data'!$N$2:$N$5001), '1. Raw Data'!N149)</f>
        <v>213.73</v>
      </c>
      <c r="O149" s="9">
        <v>4</v>
      </c>
      <c r="P149" s="9">
        <f>IF(ISBLANK('1. Raw Data'!P149), 0, '1. Raw Data'!P149)</f>
        <v>0.05</v>
      </c>
      <c r="Q149" s="9">
        <v>881</v>
      </c>
      <c r="R149" s="9">
        <v>3</v>
      </c>
      <c r="S149" s="9">
        <f t="shared" si="6"/>
        <v>1229.9459999999999</v>
      </c>
      <c r="T149" s="9">
        <f t="shared" si="7"/>
        <v>375.02599999999995</v>
      </c>
      <c r="U149" s="23">
        <f t="shared" si="8"/>
        <v>0.30491257339753125</v>
      </c>
    </row>
    <row r="150" spans="1:21" x14ac:dyDescent="0.3">
      <c r="A150" s="9">
        <v>1891</v>
      </c>
      <c r="B150" s="9" t="str">
        <f>PROPER(TRIM('1. Raw Data'!B150))</f>
        <v>Customer_148</v>
      </c>
      <c r="C150" s="9">
        <f>IF(OR('1. Raw Data'!C150&lt;18, '1. Raw Data'!C150&gt;100), MEDIAN('1. Raw Data'!$C$2:$C$5001), '1. Raw Data'!C150)</f>
        <v>40</v>
      </c>
      <c r="D150" s="9" t="s">
        <v>5018</v>
      </c>
      <c r="E150" s="22">
        <v>45051</v>
      </c>
      <c r="F150" s="9">
        <v>0</v>
      </c>
      <c r="G150" s="9">
        <v>11125</v>
      </c>
      <c r="H150" s="15">
        <v>45051</v>
      </c>
      <c r="I150" s="9" t="s">
        <v>7455</v>
      </c>
      <c r="J150" s="9">
        <v>112</v>
      </c>
      <c r="K150" s="9" t="s">
        <v>7492</v>
      </c>
      <c r="L150" s="9" t="str">
        <f>IF(OR('1. Raw Data'!L150="Elec", '1. Raw Data'!L150="elect"), "Electronics", '1. Raw Data'!L150)</f>
        <v>Electronics</v>
      </c>
      <c r="M150" s="9">
        <v>645.27</v>
      </c>
      <c r="N150" s="9">
        <f>IF(ISBLANK('1. Raw Data'!N150), MEDIAN('1. Raw Data'!$N$2:$N$5001), '1. Raw Data'!N150)</f>
        <v>361.78</v>
      </c>
      <c r="O150" s="9">
        <v>1</v>
      </c>
      <c r="P150" s="9">
        <f>IF(ISBLANK('1. Raw Data'!P150), 0, '1. Raw Data'!P150)</f>
        <v>0</v>
      </c>
      <c r="Q150" s="9">
        <v>431</v>
      </c>
      <c r="R150" s="9">
        <v>5</v>
      </c>
      <c r="S150" s="9">
        <f t="shared" si="6"/>
        <v>645.27</v>
      </c>
      <c r="T150" s="9">
        <f t="shared" si="7"/>
        <v>283.49</v>
      </c>
      <c r="U150" s="23">
        <f t="shared" si="8"/>
        <v>0.43933547197297257</v>
      </c>
    </row>
    <row r="151" spans="1:21" x14ac:dyDescent="0.3">
      <c r="A151" s="9">
        <v>2484</v>
      </c>
      <c r="B151" s="9" t="str">
        <f>PROPER(TRIM('1. Raw Data'!B151))</f>
        <v>Customer_149</v>
      </c>
      <c r="C151" s="9">
        <f>IF(OR('1. Raw Data'!C151&lt;18, '1. Raw Data'!C151&gt;100), MEDIAN('1. Raw Data'!$C$2:$C$5001), '1. Raw Data'!C151)</f>
        <v>52</v>
      </c>
      <c r="D151" s="9" t="s">
        <v>5019</v>
      </c>
      <c r="E151" s="22">
        <v>44789</v>
      </c>
      <c r="F151" s="9">
        <v>1</v>
      </c>
      <c r="G151" s="9">
        <v>10840</v>
      </c>
      <c r="H151" s="15">
        <v>44789</v>
      </c>
      <c r="I151" s="9" t="s">
        <v>7457</v>
      </c>
      <c r="J151" s="9">
        <v>146</v>
      </c>
      <c r="K151" s="9" t="s">
        <v>7505</v>
      </c>
      <c r="L151" s="9" t="str">
        <f>IF(OR('1. Raw Data'!L151="Elec", '1. Raw Data'!L151="elect"), "Electronics", '1. Raw Data'!L151)</f>
        <v>Clothing</v>
      </c>
      <c r="M151" s="9">
        <v>221.39</v>
      </c>
      <c r="N151" s="9">
        <f>IF(ISBLANK('1. Raw Data'!N151), MEDIAN('1. Raw Data'!$N$2:$N$5001), '1. Raw Data'!N151)</f>
        <v>126.47</v>
      </c>
      <c r="O151" s="9">
        <v>5</v>
      </c>
      <c r="P151" s="9">
        <f>IF(ISBLANK('1. Raw Data'!P151), 0, '1. Raw Data'!P151)</f>
        <v>0.2</v>
      </c>
      <c r="Q151" s="9">
        <v>869</v>
      </c>
      <c r="R151" s="9">
        <v>2</v>
      </c>
      <c r="S151" s="9">
        <f t="shared" si="6"/>
        <v>885.56</v>
      </c>
      <c r="T151" s="9">
        <f t="shared" si="7"/>
        <v>253.20999999999992</v>
      </c>
      <c r="U151" s="23">
        <f t="shared" si="8"/>
        <v>0.28593206558561807</v>
      </c>
    </row>
    <row r="152" spans="1:21" x14ac:dyDescent="0.3">
      <c r="A152" s="9">
        <v>1863</v>
      </c>
      <c r="B152" s="9" t="str">
        <f>PROPER(TRIM('1. Raw Data'!B152))</f>
        <v>Customer_150</v>
      </c>
      <c r="C152" s="9">
        <f>IF(OR('1. Raw Data'!C152&lt;18, '1. Raw Data'!C152&gt;100), MEDIAN('1. Raw Data'!$C$2:$C$5001), '1. Raw Data'!C152)</f>
        <v>42</v>
      </c>
      <c r="D152" s="9" t="s">
        <v>5020</v>
      </c>
      <c r="E152" s="22">
        <v>44914</v>
      </c>
      <c r="F152" s="9">
        <v>0</v>
      </c>
      <c r="G152" s="9">
        <v>11401</v>
      </c>
      <c r="H152" s="15">
        <v>44914</v>
      </c>
      <c r="I152" s="9" t="s">
        <v>7455</v>
      </c>
      <c r="J152" s="9">
        <v>130</v>
      </c>
      <c r="K152" s="9" t="s">
        <v>7487</v>
      </c>
      <c r="L152" s="9" t="str">
        <f>IF(OR('1. Raw Data'!L152="Elec", '1. Raw Data'!L152="elect"), "Electronics", '1. Raw Data'!L152)</f>
        <v>Electronics</v>
      </c>
      <c r="M152" s="9">
        <v>291.76</v>
      </c>
      <c r="N152" s="9">
        <f>IF(ISBLANK('1. Raw Data'!N152), MEDIAN('1. Raw Data'!$N$2:$N$5001), '1. Raw Data'!N152)</f>
        <v>165.27</v>
      </c>
      <c r="O152" s="9">
        <v>2</v>
      </c>
      <c r="P152" s="9">
        <f>IF(ISBLANK('1. Raw Data'!P152), 0, '1. Raw Data'!P152)</f>
        <v>0.2</v>
      </c>
      <c r="Q152" s="9">
        <v>355</v>
      </c>
      <c r="R152" s="9">
        <v>4</v>
      </c>
      <c r="S152" s="9">
        <f t="shared" si="6"/>
        <v>466.81600000000003</v>
      </c>
      <c r="T152" s="9">
        <f t="shared" si="7"/>
        <v>136.27600000000001</v>
      </c>
      <c r="U152" s="23">
        <f t="shared" si="8"/>
        <v>0.29192658349328215</v>
      </c>
    </row>
    <row r="153" spans="1:21" x14ac:dyDescent="0.3">
      <c r="A153" s="9">
        <v>1742</v>
      </c>
      <c r="B153" s="9" t="str">
        <f>PROPER(TRIM('1. Raw Data'!B153))</f>
        <v>Customer_151</v>
      </c>
      <c r="C153" s="9">
        <f>IF(OR('1. Raw Data'!C153&lt;18, '1. Raw Data'!C153&gt;100), MEDIAN('1. Raw Data'!$C$2:$C$5001), '1. Raw Data'!C153)</f>
        <v>40</v>
      </c>
      <c r="D153" s="9" t="s">
        <v>5020</v>
      </c>
      <c r="E153" s="22">
        <v>44345</v>
      </c>
      <c r="F153" s="9">
        <v>1</v>
      </c>
      <c r="G153" s="9">
        <v>11606</v>
      </c>
      <c r="H153" s="15">
        <v>44345</v>
      </c>
      <c r="I153" s="9" t="s">
        <v>7455</v>
      </c>
      <c r="J153" s="9">
        <v>130</v>
      </c>
      <c r="K153" s="9" t="s">
        <v>7487</v>
      </c>
      <c r="L153" s="9" t="str">
        <f>IF(OR('1. Raw Data'!L153="Elec", '1. Raw Data'!L153="elect"), "Electronics", '1. Raw Data'!L153)</f>
        <v>Sports</v>
      </c>
      <c r="M153" s="9">
        <v>696.44</v>
      </c>
      <c r="N153" s="9">
        <f>IF(ISBLANK('1. Raw Data'!N153), MEDIAN('1. Raw Data'!$N$2:$N$5001), '1. Raw Data'!N153)</f>
        <v>436.31</v>
      </c>
      <c r="O153" s="9">
        <v>5</v>
      </c>
      <c r="P153" s="9">
        <f>IF(ISBLANK('1. Raw Data'!P153), 0, '1. Raw Data'!P153)</f>
        <v>0</v>
      </c>
      <c r="Q153" s="9">
        <v>1313</v>
      </c>
      <c r="R153" s="9">
        <v>2</v>
      </c>
      <c r="S153" s="9">
        <f t="shared" si="6"/>
        <v>3482.2000000000003</v>
      </c>
      <c r="T153" s="9">
        <f t="shared" si="7"/>
        <v>1300.6500000000001</v>
      </c>
      <c r="U153" s="23">
        <f t="shared" si="8"/>
        <v>0.37351387054161161</v>
      </c>
    </row>
    <row r="154" spans="1:21" x14ac:dyDescent="0.3">
      <c r="A154" s="9">
        <v>2264</v>
      </c>
      <c r="B154" s="9" t="str">
        <f>PROPER(TRIM('1. Raw Data'!B154))</f>
        <v>Customer_152</v>
      </c>
      <c r="C154" s="9">
        <f>IF(OR('1. Raw Data'!C154&lt;18, '1. Raw Data'!C154&gt;100), MEDIAN('1. Raw Data'!$C$2:$C$5001), '1. Raw Data'!C154)</f>
        <v>77</v>
      </c>
      <c r="D154" s="9" t="s">
        <v>5018</v>
      </c>
      <c r="E154" s="22">
        <v>44964</v>
      </c>
      <c r="F154" s="9">
        <v>0</v>
      </c>
      <c r="G154" s="9">
        <v>13956</v>
      </c>
      <c r="H154" s="15">
        <v>45109</v>
      </c>
      <c r="I154" s="9" t="s">
        <v>7456</v>
      </c>
      <c r="J154" s="9">
        <v>118</v>
      </c>
      <c r="K154" s="9" t="s">
        <v>7501</v>
      </c>
      <c r="L154" s="9" t="str">
        <f>IF(OR('1. Raw Data'!L154="Elec", '1. Raw Data'!L154="elect"), "Electronics", '1. Raw Data'!L154)</f>
        <v>Home Appliances</v>
      </c>
      <c r="M154" s="9">
        <v>543.25</v>
      </c>
      <c r="N154" s="9">
        <f>IF(ISBLANK('1. Raw Data'!N154), MEDIAN('1. Raw Data'!$N$2:$N$5001), '1. Raw Data'!N154)</f>
        <v>241.01</v>
      </c>
      <c r="O154" s="9">
        <v>4</v>
      </c>
      <c r="P154" s="9">
        <f>IF(ISBLANK('1. Raw Data'!P154), 0, '1. Raw Data'!P154)</f>
        <v>0</v>
      </c>
      <c r="Q154" s="9">
        <v>694</v>
      </c>
      <c r="R154" s="9">
        <v>3</v>
      </c>
      <c r="S154" s="9">
        <f t="shared" si="6"/>
        <v>2173</v>
      </c>
      <c r="T154" s="9">
        <f t="shared" si="7"/>
        <v>1208.96</v>
      </c>
      <c r="U154" s="23">
        <f t="shared" si="8"/>
        <v>0.55635526921306955</v>
      </c>
    </row>
    <row r="155" spans="1:21" x14ac:dyDescent="0.3">
      <c r="A155" s="9">
        <v>1563</v>
      </c>
      <c r="B155" s="9" t="str">
        <f>PROPER(TRIM('1. Raw Data'!B155))</f>
        <v>Customer_153</v>
      </c>
      <c r="C155" s="9">
        <f>IF(OR('1. Raw Data'!C155&lt;18, '1. Raw Data'!C155&gt;100), MEDIAN('1. Raw Data'!$C$2:$C$5001), '1. Raw Data'!C155)</f>
        <v>49</v>
      </c>
      <c r="D155" s="9" t="s">
        <v>5019</v>
      </c>
      <c r="E155" s="22">
        <v>43854</v>
      </c>
      <c r="F155" s="9">
        <v>1</v>
      </c>
      <c r="G155" s="9">
        <v>13409</v>
      </c>
      <c r="H155" s="15">
        <v>43854</v>
      </c>
      <c r="I155" s="9" t="s">
        <v>7456</v>
      </c>
      <c r="J155" s="9">
        <v>124</v>
      </c>
      <c r="K155" s="9" t="s">
        <v>7497</v>
      </c>
      <c r="L155" s="9" t="str">
        <f>IF(OR('1. Raw Data'!L155="Elec", '1. Raw Data'!L155="elect"), "Electronics", '1. Raw Data'!L155)</f>
        <v>Electronics</v>
      </c>
      <c r="M155" s="9">
        <v>728.1</v>
      </c>
      <c r="N155" s="9">
        <f>IF(ISBLANK('1. Raw Data'!N155), MEDIAN('1. Raw Data'!$N$2:$N$5001), '1. Raw Data'!N155)</f>
        <v>425.37</v>
      </c>
      <c r="O155" s="9">
        <v>4</v>
      </c>
      <c r="P155" s="9">
        <f>IF(ISBLANK('1. Raw Data'!P155), 0, '1. Raw Data'!P155)</f>
        <v>0</v>
      </c>
      <c r="Q155" s="9">
        <v>737</v>
      </c>
      <c r="R155" s="9">
        <v>4</v>
      </c>
      <c r="S155" s="9">
        <f t="shared" si="6"/>
        <v>2912.4</v>
      </c>
      <c r="T155" s="9">
        <f t="shared" si="7"/>
        <v>1210.92</v>
      </c>
      <c r="U155" s="23">
        <f t="shared" si="8"/>
        <v>0.41578079934074991</v>
      </c>
    </row>
    <row r="156" spans="1:21" x14ac:dyDescent="0.3">
      <c r="A156" s="9">
        <v>2020</v>
      </c>
      <c r="B156" s="9" t="str">
        <f>PROPER(TRIM('1. Raw Data'!B156))</f>
        <v>Customer_154</v>
      </c>
      <c r="C156" s="9">
        <f>IF(OR('1. Raw Data'!C156&lt;18, '1. Raw Data'!C156&gt;100), MEDIAN('1. Raw Data'!$C$2:$C$5001), '1. Raw Data'!C156)</f>
        <v>50</v>
      </c>
      <c r="D156" s="9" t="s">
        <v>5022</v>
      </c>
      <c r="E156" s="22">
        <v>45224</v>
      </c>
      <c r="F156" s="9">
        <v>0</v>
      </c>
      <c r="G156" s="9">
        <v>13071</v>
      </c>
      <c r="H156" s="15">
        <v>45224</v>
      </c>
      <c r="I156" s="9" t="s">
        <v>7455</v>
      </c>
      <c r="J156" s="9">
        <v>132</v>
      </c>
      <c r="K156" s="9" t="s">
        <v>7506</v>
      </c>
      <c r="L156" s="9" t="str">
        <f>IF(OR('1. Raw Data'!L156="Elec", '1. Raw Data'!L156="elect"), "Electronics", '1. Raw Data'!L156)</f>
        <v>Electronics</v>
      </c>
      <c r="M156" s="9">
        <v>672.3</v>
      </c>
      <c r="N156" s="9">
        <f>IF(ISBLANK('1. Raw Data'!N156), MEDIAN('1. Raw Data'!$N$2:$N$5001), '1. Raw Data'!N156)</f>
        <v>363.61</v>
      </c>
      <c r="O156" s="9">
        <v>4</v>
      </c>
      <c r="P156" s="9">
        <f>IF(ISBLANK('1. Raw Data'!P156), 0, '1. Raw Data'!P156)</f>
        <v>0</v>
      </c>
      <c r="Q156" s="9">
        <v>434</v>
      </c>
      <c r="R156" s="9">
        <v>3</v>
      </c>
      <c r="S156" s="9">
        <f t="shared" si="6"/>
        <v>2689.2</v>
      </c>
      <c r="T156" s="9">
        <f t="shared" si="7"/>
        <v>1234.7599999999998</v>
      </c>
      <c r="U156" s="23">
        <f t="shared" si="8"/>
        <v>0.45915513907481775</v>
      </c>
    </row>
    <row r="157" spans="1:21" x14ac:dyDescent="0.3">
      <c r="A157" s="9">
        <v>1095</v>
      </c>
      <c r="B157" s="9" t="str">
        <f>PROPER(TRIM('1. Raw Data'!B157))</f>
        <v>Customer_155</v>
      </c>
      <c r="C157" s="9">
        <f>IF(OR('1. Raw Data'!C157&lt;18, '1. Raw Data'!C157&gt;100), MEDIAN('1. Raw Data'!$C$2:$C$5001), '1. Raw Data'!C157)</f>
        <v>60</v>
      </c>
      <c r="D157" s="9" t="s">
        <v>5021</v>
      </c>
      <c r="E157" s="22">
        <v>45307</v>
      </c>
      <c r="F157" s="9">
        <v>1</v>
      </c>
      <c r="G157" s="9">
        <v>10897</v>
      </c>
      <c r="H157" s="15">
        <v>45307</v>
      </c>
      <c r="I157" s="9" t="s">
        <v>7457</v>
      </c>
      <c r="J157" s="9">
        <v>109</v>
      </c>
      <c r="K157" s="9" t="s">
        <v>7466</v>
      </c>
      <c r="L157" s="9" t="str">
        <f>IF(OR('1. Raw Data'!L157="Elec", '1. Raw Data'!L157="elect"), "Electronics", '1. Raw Data'!L157)</f>
        <v>Sports</v>
      </c>
      <c r="M157" s="9">
        <v>984.49</v>
      </c>
      <c r="N157" s="9">
        <f>IF(ISBLANK('1. Raw Data'!N157), MEDIAN('1. Raw Data'!$N$2:$N$5001), '1. Raw Data'!N157)</f>
        <v>658.71</v>
      </c>
      <c r="O157" s="9">
        <v>4</v>
      </c>
      <c r="P157" s="9">
        <f>IF(ISBLANK('1. Raw Data'!P157), 0, '1. Raw Data'!P157)</f>
        <v>0.2</v>
      </c>
      <c r="Q157" s="9">
        <v>351</v>
      </c>
      <c r="R157" s="9">
        <v>4</v>
      </c>
      <c r="S157" s="9">
        <f t="shared" si="6"/>
        <v>3150.3680000000004</v>
      </c>
      <c r="T157" s="9">
        <f t="shared" si="7"/>
        <v>515.52800000000025</v>
      </c>
      <c r="U157" s="23">
        <f t="shared" si="8"/>
        <v>0.16364056516572037</v>
      </c>
    </row>
    <row r="158" spans="1:21" x14ac:dyDescent="0.3">
      <c r="A158" s="9">
        <v>1484</v>
      </c>
      <c r="B158" s="9" t="str">
        <f>PROPER(TRIM('1. Raw Data'!B158))</f>
        <v>Customer_156</v>
      </c>
      <c r="C158" s="9">
        <f>IF(OR('1. Raw Data'!C158&lt;18, '1. Raw Data'!C158&gt;100), MEDIAN('1. Raw Data'!$C$2:$C$5001), '1. Raw Data'!C158)</f>
        <v>31</v>
      </c>
      <c r="D158" s="9" t="s">
        <v>5018</v>
      </c>
      <c r="E158" s="22">
        <v>44065</v>
      </c>
      <c r="F158" s="9">
        <v>0</v>
      </c>
      <c r="G158" s="9">
        <v>12931</v>
      </c>
      <c r="H158" s="15">
        <v>44065</v>
      </c>
      <c r="I158" s="9" t="s">
        <v>7456</v>
      </c>
      <c r="J158" s="9">
        <v>147</v>
      </c>
      <c r="K158" s="9" t="s">
        <v>7474</v>
      </c>
      <c r="L158" s="9" t="str">
        <f>IF(OR('1. Raw Data'!L158="Elec", '1. Raw Data'!L158="elect"), "Electronics", '1. Raw Data'!L158)</f>
        <v>Clothing</v>
      </c>
      <c r="M158" s="9">
        <v>1408.92</v>
      </c>
      <c r="N158" s="9">
        <f>IF(ISBLANK('1. Raw Data'!N158), MEDIAN('1. Raw Data'!$N$2:$N$5001), '1. Raw Data'!N158)</f>
        <v>783.2</v>
      </c>
      <c r="O158" s="9">
        <v>4</v>
      </c>
      <c r="P158" s="9">
        <f>IF(ISBLANK('1. Raw Data'!P158), 0, '1. Raw Data'!P158)</f>
        <v>0</v>
      </c>
      <c r="Q158" s="9">
        <v>440</v>
      </c>
      <c r="R158" s="9">
        <v>8</v>
      </c>
      <c r="S158" s="9">
        <f t="shared" si="6"/>
        <v>5635.68</v>
      </c>
      <c r="T158" s="9">
        <f t="shared" si="7"/>
        <v>2502.88</v>
      </c>
      <c r="U158" s="23">
        <f t="shared" si="8"/>
        <v>0.44411322147460464</v>
      </c>
    </row>
    <row r="159" spans="1:21" x14ac:dyDescent="0.3">
      <c r="A159" s="9">
        <v>2430</v>
      </c>
      <c r="B159" s="9" t="str">
        <f>PROPER(TRIM('1. Raw Data'!B159))</f>
        <v>Customer_157</v>
      </c>
      <c r="C159" s="9">
        <f>IF(OR('1. Raw Data'!C159&lt;18, '1. Raw Data'!C159&gt;100), MEDIAN('1. Raw Data'!$C$2:$C$5001), '1. Raw Data'!C159)</f>
        <v>41</v>
      </c>
      <c r="D159" s="9" t="s">
        <v>5020</v>
      </c>
      <c r="E159" s="22">
        <v>45227</v>
      </c>
      <c r="F159" s="9">
        <v>0</v>
      </c>
      <c r="G159" s="9">
        <v>12825</v>
      </c>
      <c r="H159" s="15">
        <v>45227</v>
      </c>
      <c r="I159" s="9" t="s">
        <v>7457</v>
      </c>
      <c r="J159" s="9">
        <v>124</v>
      </c>
      <c r="K159" s="9" t="s">
        <v>7497</v>
      </c>
      <c r="L159" s="9" t="str">
        <f>IF(OR('1. Raw Data'!L159="Elec", '1. Raw Data'!L159="elect"), "Electronics", '1. Raw Data'!L159)</f>
        <v>Clothing</v>
      </c>
      <c r="M159" s="9">
        <v>206.4</v>
      </c>
      <c r="N159" s="9">
        <f>IF(ISBLANK('1. Raw Data'!N159), MEDIAN('1. Raw Data'!$N$2:$N$5001), '1. Raw Data'!N159)</f>
        <v>140.94999999999999</v>
      </c>
      <c r="O159" s="9">
        <v>5</v>
      </c>
      <c r="P159" s="9">
        <f>IF(ISBLANK('1. Raw Data'!P159), 0, '1. Raw Data'!P159)</f>
        <v>0</v>
      </c>
      <c r="Q159" s="9">
        <v>399</v>
      </c>
      <c r="R159" s="9">
        <v>4</v>
      </c>
      <c r="S159" s="9">
        <f t="shared" si="6"/>
        <v>1032</v>
      </c>
      <c r="T159" s="9">
        <f t="shared" si="7"/>
        <v>327.25</v>
      </c>
      <c r="U159" s="23">
        <f t="shared" si="8"/>
        <v>0.31710271317829458</v>
      </c>
    </row>
    <row r="160" spans="1:21" x14ac:dyDescent="0.3">
      <c r="A160" s="9">
        <v>1230</v>
      </c>
      <c r="B160" s="9" t="str">
        <f>PROPER(TRIM('1. Raw Data'!B160))</f>
        <v>Customer_158</v>
      </c>
      <c r="C160" s="9">
        <f>IF(OR('1. Raw Data'!C160&lt;18, '1. Raw Data'!C160&gt;100), MEDIAN('1. Raw Data'!$C$2:$C$5001), '1. Raw Data'!C160)</f>
        <v>20</v>
      </c>
      <c r="D160" s="9" t="s">
        <v>5023</v>
      </c>
      <c r="E160" s="22">
        <v>45017</v>
      </c>
      <c r="F160" s="9">
        <v>0</v>
      </c>
      <c r="G160" s="9">
        <v>10491</v>
      </c>
      <c r="H160" s="15">
        <v>44930</v>
      </c>
      <c r="I160" s="9" t="s">
        <v>7455</v>
      </c>
      <c r="J160" s="9">
        <v>126</v>
      </c>
      <c r="K160" s="9" t="s">
        <v>7469</v>
      </c>
      <c r="L160" s="9" t="str">
        <f>IF(OR('1. Raw Data'!L160="Elec", '1. Raw Data'!L160="elect"), "Electronics", '1. Raw Data'!L160)</f>
        <v>Home Appliances</v>
      </c>
      <c r="M160" s="9">
        <v>193.93</v>
      </c>
      <c r="N160" s="9">
        <f>IF(ISBLANK('1. Raw Data'!N160), MEDIAN('1. Raw Data'!$N$2:$N$5001), '1. Raw Data'!N160)</f>
        <v>98.12</v>
      </c>
      <c r="O160" s="9">
        <v>4</v>
      </c>
      <c r="P160" s="9">
        <f>IF(ISBLANK('1. Raw Data'!P160), 0, '1. Raw Data'!P160)</f>
        <v>0</v>
      </c>
      <c r="Q160" s="9">
        <v>511</v>
      </c>
      <c r="R160" s="9">
        <v>4</v>
      </c>
      <c r="S160" s="9">
        <f t="shared" si="6"/>
        <v>775.72</v>
      </c>
      <c r="T160" s="9">
        <f t="shared" si="7"/>
        <v>383.24</v>
      </c>
      <c r="U160" s="23">
        <f t="shared" si="8"/>
        <v>0.49404424276800907</v>
      </c>
    </row>
    <row r="161" spans="1:21" x14ac:dyDescent="0.3">
      <c r="A161" s="9">
        <v>1748</v>
      </c>
      <c r="B161" s="9" t="str">
        <f>PROPER(TRIM('1. Raw Data'!B161))</f>
        <v>Customer_159</v>
      </c>
      <c r="C161" s="9">
        <f>IF(OR('1. Raw Data'!C161&lt;18, '1. Raw Data'!C161&gt;100), MEDIAN('1. Raw Data'!$C$2:$C$5001), '1. Raw Data'!C161)</f>
        <v>30</v>
      </c>
      <c r="D161" s="9" t="s">
        <v>5019</v>
      </c>
      <c r="E161" s="22">
        <v>44377</v>
      </c>
      <c r="F161" s="9">
        <v>0</v>
      </c>
      <c r="G161" s="9">
        <v>13713</v>
      </c>
      <c r="H161" s="15">
        <v>44377</v>
      </c>
      <c r="I161" s="9" t="s">
        <v>7457</v>
      </c>
      <c r="J161" s="9">
        <v>103</v>
      </c>
      <c r="K161" s="9" t="s">
        <v>7472</v>
      </c>
      <c r="L161" s="9" t="str">
        <f>IF(OR('1. Raw Data'!L161="Elec", '1. Raw Data'!L161="elect"), "Electronics", '1. Raw Data'!L161)</f>
        <v>Sports</v>
      </c>
      <c r="M161" s="9">
        <v>1286.57</v>
      </c>
      <c r="N161" s="9">
        <f>IF(ISBLANK('1. Raw Data'!N161), MEDIAN('1. Raw Data'!$N$2:$N$5001), '1. Raw Data'!N161)</f>
        <v>887.82</v>
      </c>
      <c r="O161" s="9">
        <v>3</v>
      </c>
      <c r="P161" s="9">
        <f>IF(ISBLANK('1. Raw Data'!P161), 0, '1. Raw Data'!P161)</f>
        <v>0</v>
      </c>
      <c r="Q161" s="9">
        <v>792</v>
      </c>
      <c r="R161" s="9">
        <v>3</v>
      </c>
      <c r="S161" s="9">
        <f t="shared" si="6"/>
        <v>3859.71</v>
      </c>
      <c r="T161" s="9">
        <f t="shared" si="7"/>
        <v>1196.25</v>
      </c>
      <c r="U161" s="23">
        <f t="shared" si="8"/>
        <v>0.30993261151744561</v>
      </c>
    </row>
    <row r="162" spans="1:21" x14ac:dyDescent="0.3">
      <c r="A162" s="9">
        <v>2194</v>
      </c>
      <c r="B162" s="9" t="str">
        <f>PROPER(TRIM('1. Raw Data'!B162))</f>
        <v>Customer_160</v>
      </c>
      <c r="C162" s="9">
        <f>IF(OR('1. Raw Data'!C162&lt;18, '1. Raw Data'!C162&gt;100), MEDIAN('1. Raw Data'!$C$2:$C$5001), '1. Raw Data'!C162)</f>
        <v>45</v>
      </c>
      <c r="D162" s="9" t="s">
        <v>5022</v>
      </c>
      <c r="E162" s="22">
        <v>45143</v>
      </c>
      <c r="F162" s="9">
        <v>0</v>
      </c>
      <c r="G162" s="9">
        <v>13131</v>
      </c>
      <c r="H162" s="15">
        <v>45054</v>
      </c>
      <c r="I162" s="9" t="s">
        <v>7457</v>
      </c>
      <c r="J162" s="9">
        <v>123</v>
      </c>
      <c r="K162" s="9" t="s">
        <v>7502</v>
      </c>
      <c r="L162" s="9" t="str">
        <f>IF(OR('1. Raw Data'!L162="Elec", '1. Raw Data'!L162="elect"), "Electronics", '1. Raw Data'!L162)</f>
        <v>Clothing</v>
      </c>
      <c r="M162" s="9">
        <v>784.28</v>
      </c>
      <c r="N162" s="9">
        <f>IF(ISBLANK('1. Raw Data'!N162), MEDIAN('1. Raw Data'!$N$2:$N$5001), '1. Raw Data'!N162)</f>
        <v>519.62</v>
      </c>
      <c r="O162" s="9">
        <v>3</v>
      </c>
      <c r="P162" s="9">
        <f>IF(ISBLANK('1. Raw Data'!P162), 0, '1. Raw Data'!P162)</f>
        <v>0.05</v>
      </c>
      <c r="Q162" s="9">
        <v>515</v>
      </c>
      <c r="R162" s="9">
        <v>2</v>
      </c>
      <c r="S162" s="9">
        <f t="shared" si="6"/>
        <v>2235.1979999999999</v>
      </c>
      <c r="T162" s="9">
        <f t="shared" si="7"/>
        <v>676.33799999999974</v>
      </c>
      <c r="U162" s="23">
        <f t="shared" si="8"/>
        <v>0.30258527432469062</v>
      </c>
    </row>
    <row r="163" spans="1:21" x14ac:dyDescent="0.3">
      <c r="A163" s="9">
        <v>1540</v>
      </c>
      <c r="B163" s="9" t="str">
        <f>PROPER(TRIM('1. Raw Data'!B163))</f>
        <v>Customer_161</v>
      </c>
      <c r="C163" s="9">
        <f>IF(OR('1. Raw Data'!C163&lt;18, '1. Raw Data'!C163&gt;100), MEDIAN('1. Raw Data'!$C$2:$C$5001), '1. Raw Data'!C163)</f>
        <v>40</v>
      </c>
      <c r="D163" s="9" t="s">
        <v>5021</v>
      </c>
      <c r="E163" s="22">
        <v>44527</v>
      </c>
      <c r="F163" s="9">
        <v>0</v>
      </c>
      <c r="G163" s="9">
        <v>12860</v>
      </c>
      <c r="H163" s="15">
        <v>44527</v>
      </c>
      <c r="I163" s="9" t="s">
        <v>7455</v>
      </c>
      <c r="J163" s="9">
        <v>111</v>
      </c>
      <c r="K163" s="9" t="s">
        <v>7476</v>
      </c>
      <c r="L163" s="9" t="str">
        <f>IF(OR('1. Raw Data'!L163="Elec", '1. Raw Data'!L163="elect"), "Electronics", '1. Raw Data'!L163)</f>
        <v>Home Appliances</v>
      </c>
      <c r="M163" s="9">
        <v>1161.29</v>
      </c>
      <c r="N163" s="9">
        <f>IF(ISBLANK('1. Raw Data'!N163), MEDIAN('1. Raw Data'!$N$2:$N$5001), '1. Raw Data'!N163)</f>
        <v>668.07</v>
      </c>
      <c r="O163" s="9">
        <v>1</v>
      </c>
      <c r="P163" s="9">
        <f>IF(ISBLANK('1. Raw Data'!P163), 0, '1. Raw Data'!P163)</f>
        <v>0</v>
      </c>
      <c r="Q163" s="9">
        <v>502</v>
      </c>
      <c r="R163" s="9">
        <v>4</v>
      </c>
      <c r="S163" s="9">
        <f t="shared" si="6"/>
        <v>1161.29</v>
      </c>
      <c r="T163" s="9">
        <f t="shared" si="7"/>
        <v>493.21999999999991</v>
      </c>
      <c r="U163" s="23">
        <f t="shared" si="8"/>
        <v>0.42471734019926111</v>
      </c>
    </row>
    <row r="164" spans="1:21" x14ac:dyDescent="0.3">
      <c r="A164" s="9">
        <v>2059</v>
      </c>
      <c r="B164" s="9" t="str">
        <f>PROPER(TRIM('1. Raw Data'!B164))</f>
        <v>Customer_162</v>
      </c>
      <c r="C164" s="9">
        <f>IF(OR('1. Raw Data'!C164&lt;18, '1. Raw Data'!C164&gt;100), MEDIAN('1. Raw Data'!$C$2:$C$5001), '1. Raw Data'!C164)</f>
        <v>30</v>
      </c>
      <c r="D164" s="9" t="s">
        <v>5023</v>
      </c>
      <c r="E164" s="22">
        <v>44059</v>
      </c>
      <c r="F164" s="9">
        <v>1</v>
      </c>
      <c r="G164" s="9">
        <v>11532</v>
      </c>
      <c r="H164" s="15">
        <v>44059</v>
      </c>
      <c r="I164" s="9" t="s">
        <v>7456</v>
      </c>
      <c r="J164" s="9">
        <v>110</v>
      </c>
      <c r="K164" s="9" t="s">
        <v>7493</v>
      </c>
      <c r="L164" s="9" t="str">
        <f>IF(OR('1. Raw Data'!L164="Elec", '1. Raw Data'!L164="elect"), "Electronics", '1. Raw Data'!L164)</f>
        <v>Home Appliances</v>
      </c>
      <c r="M164" s="9">
        <v>362.36</v>
      </c>
      <c r="N164" s="9">
        <f>IF(ISBLANK('1. Raw Data'!N164), MEDIAN('1. Raw Data'!$N$2:$N$5001), '1. Raw Data'!N164)</f>
        <v>183.4</v>
      </c>
      <c r="O164" s="9">
        <v>2</v>
      </c>
      <c r="P164" s="9">
        <f>IF(ISBLANK('1. Raw Data'!P164), 0, '1. Raw Data'!P164)</f>
        <v>0</v>
      </c>
      <c r="Q164" s="9">
        <v>1599</v>
      </c>
      <c r="R164" s="9">
        <v>1</v>
      </c>
      <c r="S164" s="9">
        <f t="shared" si="6"/>
        <v>724.72</v>
      </c>
      <c r="T164" s="9">
        <f t="shared" si="7"/>
        <v>357.92</v>
      </c>
      <c r="U164" s="23">
        <f t="shared" si="8"/>
        <v>0.49387349597085772</v>
      </c>
    </row>
    <row r="165" spans="1:21" x14ac:dyDescent="0.3">
      <c r="A165" s="9">
        <v>1524</v>
      </c>
      <c r="B165" s="9" t="str">
        <f>PROPER(TRIM('1. Raw Data'!B165))</f>
        <v>Customer_163</v>
      </c>
      <c r="C165" s="9">
        <f>IF(OR('1. Raw Data'!C165&lt;18, '1. Raw Data'!C165&gt;100), MEDIAN('1. Raw Data'!$C$2:$C$5001), '1. Raw Data'!C165)</f>
        <v>26</v>
      </c>
      <c r="D165" s="9" t="s">
        <v>5019</v>
      </c>
      <c r="E165" s="22">
        <v>44432</v>
      </c>
      <c r="F165" s="9">
        <v>0</v>
      </c>
      <c r="G165" s="9">
        <v>12439</v>
      </c>
      <c r="H165" s="15">
        <v>44432</v>
      </c>
      <c r="I165" s="9" t="s">
        <v>7456</v>
      </c>
      <c r="J165" s="9">
        <v>136</v>
      </c>
      <c r="K165" s="9" t="s">
        <v>7503</v>
      </c>
      <c r="L165" s="9" t="str">
        <f>IF(OR('1. Raw Data'!L165="Elec", '1. Raw Data'!L165="elect"), "Electronics", '1. Raw Data'!L165)</f>
        <v>Clothing</v>
      </c>
      <c r="M165" s="9">
        <v>1251.8499999999999</v>
      </c>
      <c r="N165" s="9">
        <f>IF(ISBLANK('1. Raw Data'!N165), MEDIAN('1. Raw Data'!$N$2:$N$5001), '1. Raw Data'!N165)</f>
        <v>641.91999999999996</v>
      </c>
      <c r="O165" s="9">
        <v>3</v>
      </c>
      <c r="P165" s="9">
        <f>IF(ISBLANK('1. Raw Data'!P165), 0, '1. Raw Data'!P165)</f>
        <v>0.2</v>
      </c>
      <c r="Q165" s="9">
        <v>1226</v>
      </c>
      <c r="R165" s="9">
        <v>3</v>
      </c>
      <c r="S165" s="9">
        <f t="shared" si="6"/>
        <v>3004.44</v>
      </c>
      <c r="T165" s="9">
        <f t="shared" si="7"/>
        <v>1078.6800000000003</v>
      </c>
      <c r="U165" s="23">
        <f t="shared" si="8"/>
        <v>0.35902863761632792</v>
      </c>
    </row>
    <row r="166" spans="1:21" x14ac:dyDescent="0.3">
      <c r="A166" s="9">
        <v>2183</v>
      </c>
      <c r="B166" s="9" t="str">
        <f>PROPER(TRIM('1. Raw Data'!B166))</f>
        <v>Customer_164</v>
      </c>
      <c r="C166" s="9">
        <f>IF(OR('1. Raw Data'!C166&lt;18, '1. Raw Data'!C166&gt;100), MEDIAN('1. Raw Data'!$C$2:$C$5001), '1. Raw Data'!C166)</f>
        <v>42</v>
      </c>
      <c r="D166" s="9" t="s">
        <v>5022</v>
      </c>
      <c r="E166" s="22">
        <v>44721</v>
      </c>
      <c r="F166" s="9">
        <v>0</v>
      </c>
      <c r="G166" s="9">
        <v>11977</v>
      </c>
      <c r="H166" s="15">
        <v>44810</v>
      </c>
      <c r="I166" s="9" t="s">
        <v>7457</v>
      </c>
      <c r="J166" s="9">
        <v>113</v>
      </c>
      <c r="K166" s="9" t="s">
        <v>7460</v>
      </c>
      <c r="L166" s="9" t="str">
        <f>IF(OR('1. Raw Data'!L166="Elec", '1. Raw Data'!L166="elect"), "Electronics", '1. Raw Data'!L166)</f>
        <v>Sports</v>
      </c>
      <c r="M166" s="9">
        <v>1389.58</v>
      </c>
      <c r="N166" s="9">
        <f>IF(ISBLANK('1. Raw Data'!N166), MEDIAN('1. Raw Data'!$N$2:$N$5001), '1. Raw Data'!N166)</f>
        <v>877.97</v>
      </c>
      <c r="O166" s="9">
        <v>1</v>
      </c>
      <c r="P166" s="9">
        <f>IF(ISBLANK('1. Raw Data'!P166), 0, '1. Raw Data'!P166)</f>
        <v>0.05</v>
      </c>
      <c r="Q166" s="9">
        <v>448</v>
      </c>
      <c r="R166" s="9">
        <v>3</v>
      </c>
      <c r="S166" s="9">
        <f t="shared" si="6"/>
        <v>1320.1009999999999</v>
      </c>
      <c r="T166" s="9">
        <f t="shared" si="7"/>
        <v>442.13099999999986</v>
      </c>
      <c r="U166" s="23">
        <f t="shared" si="8"/>
        <v>0.3349221006574496</v>
      </c>
    </row>
    <row r="167" spans="1:21" x14ac:dyDescent="0.3">
      <c r="A167" s="9">
        <v>2266</v>
      </c>
      <c r="B167" s="9" t="str">
        <f>PROPER(TRIM('1. Raw Data'!B167))</f>
        <v>Customer_165</v>
      </c>
      <c r="C167" s="9">
        <f>IF(OR('1. Raw Data'!C167&lt;18, '1. Raw Data'!C167&gt;100), MEDIAN('1. Raw Data'!$C$2:$C$5001), '1. Raw Data'!C167)</f>
        <v>48</v>
      </c>
      <c r="D167" s="9" t="s">
        <v>5018</v>
      </c>
      <c r="E167" s="22">
        <v>44154</v>
      </c>
      <c r="F167" s="9">
        <v>1</v>
      </c>
      <c r="G167" s="9">
        <v>13190</v>
      </c>
      <c r="H167" s="15">
        <v>44154</v>
      </c>
      <c r="I167" s="9" t="s">
        <v>7455</v>
      </c>
      <c r="J167" s="9">
        <v>129</v>
      </c>
      <c r="K167" s="9" t="s">
        <v>7471</v>
      </c>
      <c r="L167" s="9" t="str">
        <f>IF(OR('1. Raw Data'!L167="Elec", '1. Raw Data'!L167="elect"), "Electronics", '1. Raw Data'!L167)</f>
        <v>Electronics</v>
      </c>
      <c r="M167" s="9">
        <v>971.45</v>
      </c>
      <c r="N167" s="9">
        <f>IF(ISBLANK('1. Raw Data'!N167), MEDIAN('1. Raw Data'!$N$2:$N$5001), '1. Raw Data'!N167)</f>
        <v>557.79999999999995</v>
      </c>
      <c r="O167" s="9">
        <v>5</v>
      </c>
      <c r="P167" s="9">
        <f>IF(ISBLANK('1. Raw Data'!P167), 0, '1. Raw Data'!P167)</f>
        <v>0</v>
      </c>
      <c r="Q167" s="9">
        <v>1107</v>
      </c>
      <c r="R167" s="9">
        <v>3</v>
      </c>
      <c r="S167" s="9">
        <f t="shared" si="6"/>
        <v>4857.25</v>
      </c>
      <c r="T167" s="9">
        <f t="shared" si="7"/>
        <v>2068.25</v>
      </c>
      <c r="U167" s="23">
        <f t="shared" si="8"/>
        <v>0.42580678367388952</v>
      </c>
    </row>
    <row r="168" spans="1:21" x14ac:dyDescent="0.3">
      <c r="A168" s="9">
        <v>2109</v>
      </c>
      <c r="B168" s="9" t="str">
        <f>PROPER(TRIM('1. Raw Data'!B168))</f>
        <v>Customer_166</v>
      </c>
      <c r="C168" s="9">
        <f>IF(OR('1. Raw Data'!C168&lt;18, '1. Raw Data'!C168&gt;100), MEDIAN('1. Raw Data'!$C$2:$C$5001), '1. Raw Data'!C168)</f>
        <v>51</v>
      </c>
      <c r="D168" s="9" t="s">
        <v>5022</v>
      </c>
      <c r="E168" s="22">
        <v>44760</v>
      </c>
      <c r="F168" s="9">
        <v>0</v>
      </c>
      <c r="G168" s="9">
        <v>11798</v>
      </c>
      <c r="H168" s="15">
        <v>44760</v>
      </c>
      <c r="I168" s="9" t="s">
        <v>7455</v>
      </c>
      <c r="J168" s="9">
        <v>138</v>
      </c>
      <c r="K168" s="9" t="s">
        <v>7464</v>
      </c>
      <c r="L168" s="9" t="str">
        <f>IF(OR('1. Raw Data'!L168="Elec", '1. Raw Data'!L168="elect"), "Electronics", '1. Raw Data'!L168)</f>
        <v>Clothing</v>
      </c>
      <c r="M168" s="9">
        <v>203.52</v>
      </c>
      <c r="N168" s="9">
        <f>IF(ISBLANK('1. Raw Data'!N168), MEDIAN('1. Raw Data'!$N$2:$N$5001), '1. Raw Data'!N168)</f>
        <v>105.93</v>
      </c>
      <c r="O168" s="9">
        <v>2</v>
      </c>
      <c r="P168" s="9">
        <f>IF(ISBLANK('1. Raw Data'!P168), 0, '1. Raw Data'!P168)</f>
        <v>0</v>
      </c>
      <c r="Q168" s="9">
        <v>622</v>
      </c>
      <c r="R168" s="9">
        <v>5</v>
      </c>
      <c r="S168" s="9">
        <f t="shared" si="6"/>
        <v>407.04</v>
      </c>
      <c r="T168" s="9">
        <f t="shared" si="7"/>
        <v>195.18</v>
      </c>
      <c r="U168" s="23">
        <f t="shared" si="8"/>
        <v>0.47951061320754718</v>
      </c>
    </row>
    <row r="169" spans="1:21" x14ac:dyDescent="0.3">
      <c r="A169" s="9">
        <v>1577</v>
      </c>
      <c r="B169" s="9" t="str">
        <f>PROPER(TRIM('1. Raw Data'!B169))</f>
        <v>Customer_167</v>
      </c>
      <c r="C169" s="9">
        <f>IF(OR('1. Raw Data'!C169&lt;18, '1. Raw Data'!C169&gt;100), MEDIAN('1. Raw Data'!$C$2:$C$5001), '1. Raw Data'!C169)</f>
        <v>54</v>
      </c>
      <c r="D169" s="9" t="s">
        <v>5018</v>
      </c>
      <c r="E169" s="22">
        <v>43837</v>
      </c>
      <c r="F169" s="9">
        <v>1</v>
      </c>
      <c r="G169" s="9">
        <v>11494</v>
      </c>
      <c r="H169" s="15">
        <v>44013</v>
      </c>
      <c r="I169" s="9" t="s">
        <v>7456</v>
      </c>
      <c r="J169" s="9">
        <v>113</v>
      </c>
      <c r="K169" s="9" t="s">
        <v>7460</v>
      </c>
      <c r="L169" s="9" t="str">
        <f>IF(OR('1. Raw Data'!L169="Elec", '1. Raw Data'!L169="elect"), "Electronics", '1. Raw Data'!L169)</f>
        <v>Electronics</v>
      </c>
      <c r="M169" s="9">
        <v>1348.18</v>
      </c>
      <c r="N169" s="9">
        <f>IF(ISBLANK('1. Raw Data'!N169), MEDIAN('1. Raw Data'!$N$2:$N$5001), '1. Raw Data'!N169)</f>
        <v>796.53</v>
      </c>
      <c r="O169" s="9">
        <v>4</v>
      </c>
      <c r="P169" s="9">
        <f>IF(ISBLANK('1. Raw Data'!P169), 0, '1. Raw Data'!P169)</f>
        <v>0</v>
      </c>
      <c r="Q169" s="9">
        <v>776</v>
      </c>
      <c r="R169" s="9">
        <v>4</v>
      </c>
      <c r="S169" s="9">
        <f t="shared" si="6"/>
        <v>5392.72</v>
      </c>
      <c r="T169" s="9">
        <f t="shared" si="7"/>
        <v>2206.6000000000004</v>
      </c>
      <c r="U169" s="23">
        <f t="shared" si="8"/>
        <v>0.4091812665964486</v>
      </c>
    </row>
    <row r="170" spans="1:21" x14ac:dyDescent="0.3">
      <c r="A170" s="9">
        <v>1681</v>
      </c>
      <c r="B170" s="9" t="str">
        <f>PROPER(TRIM('1. Raw Data'!B170))</f>
        <v>Customer_168</v>
      </c>
      <c r="C170" s="9">
        <f>IF(OR('1. Raw Data'!C170&lt;18, '1. Raw Data'!C170&gt;100), MEDIAN('1. Raw Data'!$C$2:$C$5001), '1. Raw Data'!C170)</f>
        <v>60</v>
      </c>
      <c r="D170" s="9" t="s">
        <v>5019</v>
      </c>
      <c r="E170" s="22">
        <v>45309</v>
      </c>
      <c r="F170" s="9">
        <v>0</v>
      </c>
      <c r="G170" s="9">
        <v>11351</v>
      </c>
      <c r="H170" s="15">
        <v>45309</v>
      </c>
      <c r="I170" s="9" t="s">
        <v>7455</v>
      </c>
      <c r="J170" s="9">
        <v>126</v>
      </c>
      <c r="K170" s="9" t="s">
        <v>7469</v>
      </c>
      <c r="L170" s="9" t="str">
        <f>IF(OR('1. Raw Data'!L170="Elec", '1. Raw Data'!L170="elect"), "Electronics", '1. Raw Data'!L170)</f>
        <v>Electronics</v>
      </c>
      <c r="M170" s="9">
        <v>1199.1099999999999</v>
      </c>
      <c r="N170" s="9">
        <f>IF(ISBLANK('1. Raw Data'!N170), MEDIAN('1. Raw Data'!$N$2:$N$5001), '1. Raw Data'!N170)</f>
        <v>743.41</v>
      </c>
      <c r="O170" s="9">
        <v>4</v>
      </c>
      <c r="P170" s="9">
        <f>IF(ISBLANK('1. Raw Data'!P170), 0, '1. Raw Data'!P170)</f>
        <v>0.05</v>
      </c>
      <c r="Q170" s="9">
        <v>349</v>
      </c>
      <c r="R170" s="9">
        <v>4</v>
      </c>
      <c r="S170" s="9">
        <f t="shared" si="6"/>
        <v>4556.6179999999995</v>
      </c>
      <c r="T170" s="9">
        <f t="shared" si="7"/>
        <v>1582.9779999999996</v>
      </c>
      <c r="U170" s="23">
        <f t="shared" si="8"/>
        <v>0.34740195469534635</v>
      </c>
    </row>
    <row r="171" spans="1:21" x14ac:dyDescent="0.3">
      <c r="A171" s="9">
        <v>1556</v>
      </c>
      <c r="B171" s="9" t="str">
        <f>PROPER(TRIM('1. Raw Data'!B171))</f>
        <v>Customer_169</v>
      </c>
      <c r="C171" s="9">
        <f>IF(OR('1. Raw Data'!C171&lt;18, '1. Raw Data'!C171&gt;100), MEDIAN('1. Raw Data'!$C$2:$C$5001), '1. Raw Data'!C171)</f>
        <v>49</v>
      </c>
      <c r="D171" s="9" t="s">
        <v>5022</v>
      </c>
      <c r="E171" s="22">
        <v>45304</v>
      </c>
      <c r="F171" s="9">
        <v>0</v>
      </c>
      <c r="G171" s="9">
        <v>12068</v>
      </c>
      <c r="H171" s="15">
        <v>45304</v>
      </c>
      <c r="I171" s="9" t="s">
        <v>7455</v>
      </c>
      <c r="J171" s="9">
        <v>120</v>
      </c>
      <c r="K171" s="9" t="s">
        <v>7488</v>
      </c>
      <c r="L171" s="9" t="str">
        <f>IF(OR('1. Raw Data'!L171="Elec", '1. Raw Data'!L171="elect"), "Electronics", '1. Raw Data'!L171)</f>
        <v>Sports</v>
      </c>
      <c r="M171" s="9">
        <v>1138.77</v>
      </c>
      <c r="N171" s="9">
        <f>IF(ISBLANK('1. Raw Data'!N171), MEDIAN('1. Raw Data'!$N$2:$N$5001), '1. Raw Data'!N171)</f>
        <v>463.33</v>
      </c>
      <c r="O171" s="9">
        <v>5</v>
      </c>
      <c r="P171" s="9">
        <f>IF(ISBLANK('1. Raw Data'!P171), 0, '1. Raw Data'!P171)</f>
        <v>0.1</v>
      </c>
      <c r="Q171" s="9">
        <v>354</v>
      </c>
      <c r="R171" s="9">
        <v>5</v>
      </c>
      <c r="S171" s="9">
        <f t="shared" si="6"/>
        <v>5124.4650000000001</v>
      </c>
      <c r="T171" s="9">
        <f t="shared" si="7"/>
        <v>2807.8150000000001</v>
      </c>
      <c r="U171" s="23">
        <f t="shared" si="8"/>
        <v>0.54792353933532578</v>
      </c>
    </row>
    <row r="172" spans="1:21" x14ac:dyDescent="0.3">
      <c r="A172" s="9">
        <v>2012</v>
      </c>
      <c r="B172" s="9" t="str">
        <f>PROPER(TRIM('1. Raw Data'!B172))</f>
        <v>Customer_170</v>
      </c>
      <c r="C172" s="9">
        <f>IF(OR('1. Raw Data'!C172&lt;18, '1. Raw Data'!C172&gt;100), MEDIAN('1. Raw Data'!$C$2:$C$5001), '1. Raw Data'!C172)</f>
        <v>68</v>
      </c>
      <c r="D172" s="9" t="s">
        <v>5021</v>
      </c>
      <c r="E172" s="22">
        <v>44370</v>
      </c>
      <c r="F172" s="9">
        <v>0</v>
      </c>
      <c r="G172" s="9">
        <v>11120</v>
      </c>
      <c r="H172" s="15">
        <v>44370</v>
      </c>
      <c r="I172" s="9" t="s">
        <v>7457</v>
      </c>
      <c r="J172" s="9">
        <v>105</v>
      </c>
      <c r="K172" s="9" t="s">
        <v>7461</v>
      </c>
      <c r="L172" s="9" t="str">
        <f>IF(OR('1. Raw Data'!L172="Elec", '1. Raw Data'!L172="elect"), "Electronics", '1. Raw Data'!L172)</f>
        <v>Sports</v>
      </c>
      <c r="M172" s="9">
        <v>103.26</v>
      </c>
      <c r="N172" s="9">
        <f>IF(ISBLANK('1. Raw Data'!N172), MEDIAN('1. Raw Data'!$N$2:$N$5001), '1. Raw Data'!N172)</f>
        <v>44.09</v>
      </c>
      <c r="O172" s="9">
        <v>2</v>
      </c>
      <c r="P172" s="9">
        <f>IF(ISBLANK('1. Raw Data'!P172), 0, '1. Raw Data'!P172)</f>
        <v>0</v>
      </c>
      <c r="Q172" s="9">
        <v>682</v>
      </c>
      <c r="R172" s="9">
        <v>5</v>
      </c>
      <c r="S172" s="9">
        <f t="shared" si="6"/>
        <v>206.52</v>
      </c>
      <c r="T172" s="9">
        <f t="shared" si="7"/>
        <v>118.34</v>
      </c>
      <c r="U172" s="23">
        <f t="shared" si="8"/>
        <v>0.57301956226999806</v>
      </c>
    </row>
    <row r="173" spans="1:21" x14ac:dyDescent="0.3">
      <c r="A173" s="9">
        <v>1645</v>
      </c>
      <c r="B173" s="9" t="str">
        <f>PROPER(TRIM('1. Raw Data'!B173))</f>
        <v>Customer_171</v>
      </c>
      <c r="C173" s="9">
        <f>IF(OR('1. Raw Data'!C173&lt;18, '1. Raw Data'!C173&gt;100), MEDIAN('1. Raw Data'!$C$2:$C$5001), '1. Raw Data'!C173)</f>
        <v>41</v>
      </c>
      <c r="D173" s="9" t="s">
        <v>5022</v>
      </c>
      <c r="E173" s="22">
        <v>44856</v>
      </c>
      <c r="F173" s="9">
        <v>0</v>
      </c>
      <c r="G173" s="9">
        <v>11838</v>
      </c>
      <c r="H173" s="15">
        <v>44856</v>
      </c>
      <c r="I173" s="9" t="s">
        <v>7457</v>
      </c>
      <c r="J173" s="9">
        <v>120</v>
      </c>
      <c r="K173" s="9" t="s">
        <v>7488</v>
      </c>
      <c r="L173" s="9" t="str">
        <f>IF(OR('1. Raw Data'!L173="Elec", '1. Raw Data'!L173="elect"), "Electronics", '1. Raw Data'!L173)</f>
        <v>Home Appliances</v>
      </c>
      <c r="M173" s="9">
        <v>1208.5</v>
      </c>
      <c r="N173" s="9">
        <f>IF(ISBLANK('1. Raw Data'!N173), MEDIAN('1. Raw Data'!$N$2:$N$5001), '1. Raw Data'!N173)</f>
        <v>517.66</v>
      </c>
      <c r="O173" s="9">
        <v>3</v>
      </c>
      <c r="P173" s="9">
        <f>IF(ISBLANK('1. Raw Data'!P173), 0, '1. Raw Data'!P173)</f>
        <v>0</v>
      </c>
      <c r="Q173" s="9">
        <v>344</v>
      </c>
      <c r="R173" s="9">
        <v>7</v>
      </c>
      <c r="S173" s="9">
        <f t="shared" si="6"/>
        <v>3625.5</v>
      </c>
      <c r="T173" s="9">
        <f t="shared" si="7"/>
        <v>2072.52</v>
      </c>
      <c r="U173" s="23">
        <f t="shared" si="8"/>
        <v>0.57165080678527103</v>
      </c>
    </row>
    <row r="174" spans="1:21" x14ac:dyDescent="0.3">
      <c r="A174" s="9">
        <v>1795</v>
      </c>
      <c r="B174" s="9" t="str">
        <f>PROPER(TRIM('1. Raw Data'!B174))</f>
        <v>Customer_172</v>
      </c>
      <c r="C174" s="9">
        <f>IF(OR('1. Raw Data'!C174&lt;18, '1. Raw Data'!C174&gt;100), MEDIAN('1. Raw Data'!$C$2:$C$5001), '1. Raw Data'!C174)</f>
        <v>37</v>
      </c>
      <c r="D174" s="9" t="s">
        <v>5019</v>
      </c>
      <c r="E174" s="22">
        <v>44196</v>
      </c>
      <c r="F174" s="9">
        <v>1</v>
      </c>
      <c r="G174" s="9">
        <v>12560</v>
      </c>
      <c r="H174" s="15">
        <v>44196</v>
      </c>
      <c r="I174" s="9" t="s">
        <v>7456</v>
      </c>
      <c r="J174" s="9">
        <v>114</v>
      </c>
      <c r="K174" s="9" t="s">
        <v>7463</v>
      </c>
      <c r="L174" s="9" t="str">
        <f>IF(OR('1. Raw Data'!L174="Elec", '1. Raw Data'!L174="elect"), "Electronics", '1. Raw Data'!L174)</f>
        <v>Sports</v>
      </c>
      <c r="M174" s="9">
        <v>250.03</v>
      </c>
      <c r="N174" s="9">
        <f>IF(ISBLANK('1. Raw Data'!N174), MEDIAN('1. Raw Data'!$N$2:$N$5001), '1. Raw Data'!N174)</f>
        <v>117.41</v>
      </c>
      <c r="O174" s="9">
        <v>2</v>
      </c>
      <c r="P174" s="9">
        <f>IF(ISBLANK('1. Raw Data'!P174), 0, '1. Raw Data'!P174)</f>
        <v>0</v>
      </c>
      <c r="Q174" s="9">
        <v>1462</v>
      </c>
      <c r="R174" s="9">
        <v>3</v>
      </c>
      <c r="S174" s="9">
        <f t="shared" si="6"/>
        <v>500.06</v>
      </c>
      <c r="T174" s="9">
        <f t="shared" si="7"/>
        <v>265.24</v>
      </c>
      <c r="U174" s="23">
        <f t="shared" si="8"/>
        <v>0.53041635003799548</v>
      </c>
    </row>
    <row r="175" spans="1:21" x14ac:dyDescent="0.3">
      <c r="A175" s="9">
        <v>2051</v>
      </c>
      <c r="B175" s="9" t="str">
        <f>PROPER(TRIM('1. Raw Data'!B175))</f>
        <v>Customer_173</v>
      </c>
      <c r="C175" s="9">
        <f>IF(OR('1. Raw Data'!C175&lt;18, '1. Raw Data'!C175&gt;100), MEDIAN('1. Raw Data'!$C$2:$C$5001), '1. Raw Data'!C175)</f>
        <v>49</v>
      </c>
      <c r="D175" s="9" t="s">
        <v>5023</v>
      </c>
      <c r="E175" s="22">
        <v>44870</v>
      </c>
      <c r="F175" s="9">
        <v>1</v>
      </c>
      <c r="G175" s="9">
        <v>12955</v>
      </c>
      <c r="H175" s="15">
        <v>44692</v>
      </c>
      <c r="I175" s="9" t="s">
        <v>7456</v>
      </c>
      <c r="J175" s="9">
        <v>145</v>
      </c>
      <c r="K175" s="9" t="s">
        <v>7470</v>
      </c>
      <c r="L175" s="9" t="str">
        <f>IF(OR('1. Raw Data'!L175="Elec", '1. Raw Data'!L175="elect"), "Electronics", '1. Raw Data'!L175)</f>
        <v>Home Appliances</v>
      </c>
      <c r="M175" s="9">
        <v>372.46</v>
      </c>
      <c r="N175" s="9">
        <f>IF(ISBLANK('1. Raw Data'!N175), MEDIAN('1. Raw Data'!$N$2:$N$5001), '1. Raw Data'!N175)</f>
        <v>196.7</v>
      </c>
      <c r="O175" s="9">
        <v>1</v>
      </c>
      <c r="P175" s="9">
        <f>IF(ISBLANK('1. Raw Data'!P175), 0, '1. Raw Data'!P175)</f>
        <v>0</v>
      </c>
      <c r="Q175" s="9">
        <v>788</v>
      </c>
      <c r="R175" s="9">
        <v>3</v>
      </c>
      <c r="S175" s="9">
        <f t="shared" si="6"/>
        <v>372.46</v>
      </c>
      <c r="T175" s="9">
        <f t="shared" si="7"/>
        <v>175.76</v>
      </c>
      <c r="U175" s="23">
        <f t="shared" si="8"/>
        <v>0.47188959888310156</v>
      </c>
    </row>
    <row r="176" spans="1:21" x14ac:dyDescent="0.3">
      <c r="A176" s="9">
        <v>2363</v>
      </c>
      <c r="B176" s="9" t="str">
        <f>PROPER(TRIM('1. Raw Data'!B176))</f>
        <v>Customer_174</v>
      </c>
      <c r="C176" s="9">
        <f>IF(OR('1. Raw Data'!C176&lt;18, '1. Raw Data'!C176&gt;100), MEDIAN('1. Raw Data'!$C$2:$C$5001), '1. Raw Data'!C176)</f>
        <v>36</v>
      </c>
      <c r="D176" s="9" t="s">
        <v>5023</v>
      </c>
      <c r="E176" s="22">
        <v>43959</v>
      </c>
      <c r="F176" s="9">
        <v>0</v>
      </c>
      <c r="G176" s="9">
        <v>12762</v>
      </c>
      <c r="H176" s="15">
        <v>44048</v>
      </c>
      <c r="I176" s="9" t="s">
        <v>7457</v>
      </c>
      <c r="J176" s="9">
        <v>114</v>
      </c>
      <c r="K176" s="9" t="s">
        <v>7463</v>
      </c>
      <c r="L176" s="9" t="str">
        <f>IF(OR('1. Raw Data'!L176="Elec", '1. Raw Data'!L176="elect"), "Electronics", '1. Raw Data'!L176)</f>
        <v>Clothing</v>
      </c>
      <c r="M176" s="9">
        <v>886.85</v>
      </c>
      <c r="N176" s="9">
        <f>IF(ISBLANK('1. Raw Data'!N176), MEDIAN('1. Raw Data'!$N$2:$N$5001), '1. Raw Data'!N176)</f>
        <v>568.55999999999995</v>
      </c>
      <c r="O176" s="9">
        <v>5</v>
      </c>
      <c r="P176" s="9">
        <f>IF(ISBLANK('1. Raw Data'!P176), 0, '1. Raw Data'!P176)</f>
        <v>0</v>
      </c>
      <c r="Q176" s="9">
        <v>645</v>
      </c>
      <c r="R176" s="9">
        <v>4</v>
      </c>
      <c r="S176" s="9">
        <f t="shared" si="6"/>
        <v>4434.25</v>
      </c>
      <c r="T176" s="9">
        <f t="shared" si="7"/>
        <v>1591.4500000000003</v>
      </c>
      <c r="U176" s="23">
        <f t="shared" si="8"/>
        <v>0.35889947567232344</v>
      </c>
    </row>
    <row r="177" spans="1:21" x14ac:dyDescent="0.3">
      <c r="A177" s="9">
        <v>2354</v>
      </c>
      <c r="B177" s="9" t="str">
        <f>PROPER(TRIM('1. Raw Data'!B177))</f>
        <v>Customer_175</v>
      </c>
      <c r="C177" s="9">
        <f>IF(OR('1. Raw Data'!C177&lt;18, '1. Raw Data'!C177&gt;100), MEDIAN('1. Raw Data'!$C$2:$C$5001), '1. Raw Data'!C177)</f>
        <v>67</v>
      </c>
      <c r="D177" s="9" t="s">
        <v>5022</v>
      </c>
      <c r="E177" s="22">
        <v>45023</v>
      </c>
      <c r="F177" s="9">
        <v>0</v>
      </c>
      <c r="G177" s="9">
        <v>12991</v>
      </c>
      <c r="H177" s="15">
        <v>45111</v>
      </c>
      <c r="I177" s="9" t="s">
        <v>7455</v>
      </c>
      <c r="J177" s="9">
        <v>108</v>
      </c>
      <c r="K177" s="9" t="s">
        <v>7496</v>
      </c>
      <c r="L177" s="9" t="str">
        <f>IF(OR('1. Raw Data'!L177="Elec", '1. Raw Data'!L177="elect"), "Electronics", '1. Raw Data'!L177)</f>
        <v>Electronics</v>
      </c>
      <c r="M177" s="9">
        <v>434.22</v>
      </c>
      <c r="N177" s="9">
        <f>IF(ISBLANK('1. Raw Data'!N177), MEDIAN('1. Raw Data'!$N$2:$N$5001), '1. Raw Data'!N177)</f>
        <v>219.42</v>
      </c>
      <c r="O177" s="9">
        <v>3</v>
      </c>
      <c r="P177" s="9">
        <f>IF(ISBLANK('1. Raw Data'!P177), 0, '1. Raw Data'!P177)</f>
        <v>0</v>
      </c>
      <c r="Q177" s="9">
        <v>415</v>
      </c>
      <c r="R177" s="9">
        <v>3</v>
      </c>
      <c r="S177" s="9">
        <f t="shared" si="6"/>
        <v>1302.6600000000001</v>
      </c>
      <c r="T177" s="9">
        <f t="shared" si="7"/>
        <v>644.40000000000009</v>
      </c>
      <c r="U177" s="23">
        <f t="shared" si="8"/>
        <v>0.49468011607019485</v>
      </c>
    </row>
    <row r="178" spans="1:21" x14ac:dyDescent="0.3">
      <c r="A178" s="9">
        <v>2371</v>
      </c>
      <c r="B178" s="9" t="str">
        <f>PROPER(TRIM('1. Raw Data'!B178))</f>
        <v>Customer_176</v>
      </c>
      <c r="C178" s="9">
        <f>IF(OR('1. Raw Data'!C178&lt;18, '1. Raw Data'!C178&gt;100), MEDIAN('1. Raw Data'!$C$2:$C$5001), '1. Raw Data'!C178)</f>
        <v>56</v>
      </c>
      <c r="D178" s="9" t="s">
        <v>5022</v>
      </c>
      <c r="E178" s="22">
        <v>44264</v>
      </c>
      <c r="F178" s="9">
        <v>1</v>
      </c>
      <c r="G178" s="9">
        <v>11663</v>
      </c>
      <c r="H178" s="15">
        <v>44442</v>
      </c>
      <c r="I178" s="9" t="s">
        <v>7455</v>
      </c>
      <c r="J178" s="9">
        <v>148</v>
      </c>
      <c r="K178" s="9" t="s">
        <v>7491</v>
      </c>
      <c r="L178" s="9" t="str">
        <f>IF(OR('1. Raw Data'!L178="Elec", '1. Raw Data'!L178="elect"), "Electronics", '1. Raw Data'!L178)</f>
        <v>Sports</v>
      </c>
      <c r="M178" s="9">
        <v>1008.95</v>
      </c>
      <c r="N178" s="9">
        <f>IF(ISBLANK('1. Raw Data'!N178), MEDIAN('1. Raw Data'!$N$2:$N$5001), '1. Raw Data'!N178)</f>
        <v>408.87</v>
      </c>
      <c r="O178" s="9">
        <v>2</v>
      </c>
      <c r="P178" s="9">
        <f>IF(ISBLANK('1. Raw Data'!P178), 0, '1. Raw Data'!P178)</f>
        <v>0</v>
      </c>
      <c r="Q178" s="9">
        <v>870</v>
      </c>
      <c r="R178" s="9">
        <v>3</v>
      </c>
      <c r="S178" s="9">
        <f t="shared" si="6"/>
        <v>2017.9</v>
      </c>
      <c r="T178" s="9">
        <f t="shared" si="7"/>
        <v>1200.1600000000001</v>
      </c>
      <c r="U178" s="23">
        <f t="shared" si="8"/>
        <v>0.59475692551662618</v>
      </c>
    </row>
    <row r="179" spans="1:21" x14ac:dyDescent="0.3">
      <c r="A179" s="9">
        <v>2496</v>
      </c>
      <c r="B179" s="9" t="str">
        <f>PROPER(TRIM('1. Raw Data'!B179))</f>
        <v>Customer_177</v>
      </c>
      <c r="C179" s="9">
        <f>IF(OR('1. Raw Data'!C179&lt;18, '1. Raw Data'!C179&gt;100), MEDIAN('1. Raw Data'!$C$2:$C$5001), '1. Raw Data'!C179)</f>
        <v>51</v>
      </c>
      <c r="D179" s="9" t="s">
        <v>5018</v>
      </c>
      <c r="E179" s="22">
        <v>44934</v>
      </c>
      <c r="F179" s="9">
        <v>0</v>
      </c>
      <c r="G179" s="9">
        <v>12397</v>
      </c>
      <c r="H179" s="15">
        <v>45139</v>
      </c>
      <c r="I179" s="9" t="s">
        <v>7457</v>
      </c>
      <c r="J179" s="9">
        <v>113</v>
      </c>
      <c r="K179" s="9" t="s">
        <v>7460</v>
      </c>
      <c r="L179" s="9" t="str">
        <f>IF(OR('1. Raw Data'!L179="Elec", '1. Raw Data'!L179="elect"), "Electronics", '1. Raw Data'!L179)</f>
        <v>Clothing</v>
      </c>
      <c r="M179" s="9">
        <v>931.7</v>
      </c>
      <c r="N179" s="9">
        <f>IF(ISBLANK('1. Raw Data'!N179), MEDIAN('1. Raw Data'!$N$2:$N$5001), '1. Raw Data'!N179)</f>
        <v>507.78</v>
      </c>
      <c r="O179" s="9">
        <v>2</v>
      </c>
      <c r="P179" s="9">
        <f>IF(ISBLANK('1. Raw Data'!P179), 0, '1. Raw Data'!P179)</f>
        <v>0.05</v>
      </c>
      <c r="Q179" s="9">
        <v>519</v>
      </c>
      <c r="R179" s="9">
        <v>3</v>
      </c>
      <c r="S179" s="9">
        <f t="shared" si="6"/>
        <v>1770.23</v>
      </c>
      <c r="T179" s="9">
        <f t="shared" si="7"/>
        <v>754.67000000000007</v>
      </c>
      <c r="U179" s="23">
        <f t="shared" si="8"/>
        <v>0.42631183518525845</v>
      </c>
    </row>
    <row r="180" spans="1:21" x14ac:dyDescent="0.3">
      <c r="A180" s="9">
        <v>2254</v>
      </c>
      <c r="B180" s="9" t="str">
        <f>PROPER(TRIM('1. Raw Data'!B180))</f>
        <v>Customer_178</v>
      </c>
      <c r="C180" s="9">
        <f>IF(OR('1. Raw Data'!C180&lt;18, '1. Raw Data'!C180&gt;100), MEDIAN('1. Raw Data'!$C$2:$C$5001), '1. Raw Data'!C180)</f>
        <v>41</v>
      </c>
      <c r="D180" s="9" t="s">
        <v>5019</v>
      </c>
      <c r="E180" s="22">
        <v>44870</v>
      </c>
      <c r="F180" s="9">
        <v>0</v>
      </c>
      <c r="G180" s="9">
        <v>13203</v>
      </c>
      <c r="H180" s="15">
        <v>44692</v>
      </c>
      <c r="I180" s="9" t="s">
        <v>7457</v>
      </c>
      <c r="J180" s="9">
        <v>124</v>
      </c>
      <c r="K180" s="9" t="s">
        <v>7497</v>
      </c>
      <c r="L180" s="9" t="str">
        <f>IF(OR('1. Raw Data'!L180="Elec", '1. Raw Data'!L180="elect"), "Electronics", '1. Raw Data'!L180)</f>
        <v>Home Appliances</v>
      </c>
      <c r="M180" s="9">
        <v>206.82</v>
      </c>
      <c r="N180" s="9">
        <f>IF(ISBLANK('1. Raw Data'!N180), MEDIAN('1. Raw Data'!$N$2:$N$5001), '1. Raw Data'!N180)</f>
        <v>144.56</v>
      </c>
      <c r="O180" s="9">
        <v>3</v>
      </c>
      <c r="P180" s="9">
        <f>IF(ISBLANK('1. Raw Data'!P180), 0, '1. Raw Data'!P180)</f>
        <v>0</v>
      </c>
      <c r="Q180" s="9">
        <v>788</v>
      </c>
      <c r="R180" s="9">
        <v>5</v>
      </c>
      <c r="S180" s="9">
        <f t="shared" si="6"/>
        <v>620.46</v>
      </c>
      <c r="T180" s="9">
        <f t="shared" si="7"/>
        <v>186.78000000000003</v>
      </c>
      <c r="U180" s="23">
        <f t="shared" si="8"/>
        <v>0.30103471617831934</v>
      </c>
    </row>
    <row r="181" spans="1:21" x14ac:dyDescent="0.3">
      <c r="A181" s="9">
        <v>1189</v>
      </c>
      <c r="B181" s="9" t="str">
        <f>PROPER(TRIM('1. Raw Data'!B181))</f>
        <v>Customer_179</v>
      </c>
      <c r="C181" s="9">
        <f>IF(OR('1. Raw Data'!C181&lt;18, '1. Raw Data'!C181&gt;100), MEDIAN('1. Raw Data'!$C$2:$C$5001), '1. Raw Data'!C181)</f>
        <v>33</v>
      </c>
      <c r="D181" s="9" t="s">
        <v>5018</v>
      </c>
      <c r="E181" s="22">
        <v>44932</v>
      </c>
      <c r="F181" s="9">
        <v>0</v>
      </c>
      <c r="G181" s="9">
        <v>10545</v>
      </c>
      <c r="H181" s="15">
        <v>45078</v>
      </c>
      <c r="I181" s="9" t="s">
        <v>7457</v>
      </c>
      <c r="J181" s="9">
        <v>115</v>
      </c>
      <c r="K181" s="9" t="s">
        <v>7481</v>
      </c>
      <c r="L181" s="9" t="str">
        <f>IF(OR('1. Raw Data'!L181="Elec", '1. Raw Data'!L181="elect"), "Electronics", '1. Raw Data'!L181)</f>
        <v>Sports</v>
      </c>
      <c r="M181" s="9">
        <v>1001.22</v>
      </c>
      <c r="N181" s="9">
        <f>IF(ISBLANK('1. Raw Data'!N181), MEDIAN('1. Raw Data'!$N$2:$N$5001), '1. Raw Data'!N181)</f>
        <v>505.32</v>
      </c>
      <c r="O181" s="9">
        <v>1</v>
      </c>
      <c r="P181" s="9">
        <f>IF(ISBLANK('1. Raw Data'!P181), 0, '1. Raw Data'!P181)</f>
        <v>0.05</v>
      </c>
      <c r="Q181" s="9">
        <v>580</v>
      </c>
      <c r="R181" s="9">
        <v>6</v>
      </c>
      <c r="S181" s="9">
        <f t="shared" si="6"/>
        <v>951.15899999999999</v>
      </c>
      <c r="T181" s="9">
        <f t="shared" si="7"/>
        <v>445.839</v>
      </c>
      <c r="U181" s="23">
        <f t="shared" si="8"/>
        <v>0.46873235705071392</v>
      </c>
    </row>
    <row r="182" spans="1:21" x14ac:dyDescent="0.3">
      <c r="A182" s="9">
        <v>2248</v>
      </c>
      <c r="B182" s="9" t="str">
        <f>PROPER(TRIM('1. Raw Data'!B182))</f>
        <v>Customer_180</v>
      </c>
      <c r="C182" s="9">
        <f>IF(OR('1. Raw Data'!C182&lt;18, '1. Raw Data'!C182&gt;100), MEDIAN('1. Raw Data'!$C$2:$C$5001), '1. Raw Data'!C182)</f>
        <v>50</v>
      </c>
      <c r="D182" s="9" t="s">
        <v>5021</v>
      </c>
      <c r="E182" s="22">
        <v>44502</v>
      </c>
      <c r="F182" s="9">
        <v>0</v>
      </c>
      <c r="G182" s="9">
        <v>10598</v>
      </c>
      <c r="H182" s="15">
        <v>44238</v>
      </c>
      <c r="I182" s="9" t="s">
        <v>7457</v>
      </c>
      <c r="J182" s="9">
        <v>101</v>
      </c>
      <c r="K182" s="9" t="s">
        <v>7478</v>
      </c>
      <c r="L182" s="9" t="str">
        <f>IF(OR('1. Raw Data'!L182="Elec", '1. Raw Data'!L182="elect"), "Electronics", '1. Raw Data'!L182)</f>
        <v>Electronics</v>
      </c>
      <c r="M182" s="9">
        <v>1389.73</v>
      </c>
      <c r="N182" s="9">
        <f>IF(ISBLANK('1. Raw Data'!N182), MEDIAN('1. Raw Data'!$N$2:$N$5001), '1. Raw Data'!N182)</f>
        <v>956.66</v>
      </c>
      <c r="O182" s="9">
        <v>1</v>
      </c>
      <c r="P182" s="9">
        <f>IF(ISBLANK('1. Raw Data'!P182), 0, '1. Raw Data'!P182)</f>
        <v>0</v>
      </c>
      <c r="Q182" s="9">
        <v>333</v>
      </c>
      <c r="R182" s="9">
        <v>4</v>
      </c>
      <c r="S182" s="9">
        <f t="shared" si="6"/>
        <v>1389.73</v>
      </c>
      <c r="T182" s="9">
        <f t="shared" si="7"/>
        <v>433.07000000000005</v>
      </c>
      <c r="U182" s="23">
        <f t="shared" si="8"/>
        <v>0.31162168190943568</v>
      </c>
    </row>
    <row r="183" spans="1:21" x14ac:dyDescent="0.3">
      <c r="A183" s="9">
        <v>2408</v>
      </c>
      <c r="B183" s="9" t="str">
        <f>PROPER(TRIM('1. Raw Data'!B183))</f>
        <v>Customer_181</v>
      </c>
      <c r="C183" s="9">
        <f>IF(OR('1. Raw Data'!C183&lt;18, '1. Raw Data'!C183&gt;100), MEDIAN('1. Raw Data'!$C$2:$C$5001), '1. Raw Data'!C183)</f>
        <v>23</v>
      </c>
      <c r="D183" s="9" t="s">
        <v>5023</v>
      </c>
      <c r="E183" s="22">
        <v>44085</v>
      </c>
      <c r="F183" s="9">
        <v>0</v>
      </c>
      <c r="G183" s="9">
        <v>12079</v>
      </c>
      <c r="H183" s="15">
        <v>44144</v>
      </c>
      <c r="I183" s="9" t="s">
        <v>7455</v>
      </c>
      <c r="J183" s="9">
        <v>122</v>
      </c>
      <c r="K183" s="9" t="s">
        <v>7465</v>
      </c>
      <c r="L183" s="9" t="str">
        <f>IF(OR('1. Raw Data'!L183="Elec", '1. Raw Data'!L183="elect"), "Electronics", '1. Raw Data'!L183)</f>
        <v>Clothing</v>
      </c>
      <c r="M183" s="9">
        <v>283.61</v>
      </c>
      <c r="N183" s="9">
        <f>IF(ISBLANK('1. Raw Data'!N183), MEDIAN('1. Raw Data'!$N$2:$N$5001), '1. Raw Data'!N183)</f>
        <v>122.07</v>
      </c>
      <c r="O183" s="9">
        <v>2</v>
      </c>
      <c r="P183" s="9">
        <f>IF(ISBLANK('1. Raw Data'!P183), 0, '1. Raw Data'!P183)</f>
        <v>0.05</v>
      </c>
      <c r="Q183" s="9">
        <v>456</v>
      </c>
      <c r="R183" s="9">
        <v>5</v>
      </c>
      <c r="S183" s="9">
        <f t="shared" si="6"/>
        <v>538.85900000000004</v>
      </c>
      <c r="T183" s="9">
        <f t="shared" si="7"/>
        <v>294.71900000000005</v>
      </c>
      <c r="U183" s="23">
        <f t="shared" si="8"/>
        <v>0.54693157208100829</v>
      </c>
    </row>
    <row r="184" spans="1:21" x14ac:dyDescent="0.3">
      <c r="A184" s="9">
        <v>2400</v>
      </c>
      <c r="B184" s="9" t="str">
        <f>PROPER(TRIM('1. Raw Data'!B184))</f>
        <v>Customer_182</v>
      </c>
      <c r="C184" s="9">
        <f>IF(OR('1. Raw Data'!C184&lt;18, '1. Raw Data'!C184&gt;100), MEDIAN('1. Raw Data'!$C$2:$C$5001), '1. Raw Data'!C184)</f>
        <v>63</v>
      </c>
      <c r="D184" s="9" t="s">
        <v>5020</v>
      </c>
      <c r="E184" s="22">
        <v>44596</v>
      </c>
      <c r="F184" s="9">
        <v>1</v>
      </c>
      <c r="G184" s="9">
        <v>12044</v>
      </c>
      <c r="H184" s="15">
        <v>44653</v>
      </c>
      <c r="I184" s="9" t="s">
        <v>7455</v>
      </c>
      <c r="J184" s="9">
        <v>134</v>
      </c>
      <c r="K184" s="9" t="s">
        <v>7482</v>
      </c>
      <c r="L184" s="9" t="str">
        <f>IF(OR('1. Raw Data'!L184="Elec", '1. Raw Data'!L184="elect"), "Electronics", '1. Raw Data'!L184)</f>
        <v>Sports</v>
      </c>
      <c r="M184" s="9">
        <v>915.74</v>
      </c>
      <c r="N184" s="9">
        <f>IF(ISBLANK('1. Raw Data'!N184), MEDIAN('1. Raw Data'!$N$2:$N$5001), '1. Raw Data'!N184)</f>
        <v>413.85</v>
      </c>
      <c r="O184" s="9">
        <v>4</v>
      </c>
      <c r="P184" s="9">
        <f>IF(ISBLANK('1. Raw Data'!P184), 0, '1. Raw Data'!P184)</f>
        <v>0</v>
      </c>
      <c r="Q184" s="9">
        <v>762</v>
      </c>
      <c r="R184" s="9">
        <v>5</v>
      </c>
      <c r="S184" s="9">
        <f t="shared" si="6"/>
        <v>3662.96</v>
      </c>
      <c r="T184" s="9">
        <f t="shared" si="7"/>
        <v>2007.56</v>
      </c>
      <c r="U184" s="23">
        <f t="shared" si="8"/>
        <v>0.54807041299932291</v>
      </c>
    </row>
    <row r="185" spans="1:21" x14ac:dyDescent="0.3">
      <c r="A185" s="9">
        <v>2306</v>
      </c>
      <c r="B185" s="9" t="str">
        <f>PROPER(TRIM('1. Raw Data'!B185))</f>
        <v>Customer_183</v>
      </c>
      <c r="C185" s="9">
        <f>IF(OR('1. Raw Data'!C185&lt;18, '1. Raw Data'!C185&gt;100), MEDIAN('1. Raw Data'!$C$2:$C$5001), '1. Raw Data'!C185)</f>
        <v>37</v>
      </c>
      <c r="D185" s="9" t="s">
        <v>5020</v>
      </c>
      <c r="E185" s="22">
        <v>44161</v>
      </c>
      <c r="F185" s="9">
        <v>0</v>
      </c>
      <c r="G185" s="9">
        <v>10258</v>
      </c>
      <c r="H185" s="15">
        <v>44161</v>
      </c>
      <c r="I185" s="9" t="s">
        <v>7456</v>
      </c>
      <c r="J185" s="9">
        <v>140</v>
      </c>
      <c r="K185" s="9" t="s">
        <v>7468</v>
      </c>
      <c r="L185" s="9" t="str">
        <f>IF(OR('1. Raw Data'!L185="Elec", '1. Raw Data'!L185="elect"), "Electronics", '1. Raw Data'!L185)</f>
        <v>Sports</v>
      </c>
      <c r="M185" s="9">
        <v>545.70000000000005</v>
      </c>
      <c r="N185" s="9">
        <f>IF(ISBLANK('1. Raw Data'!N185), MEDIAN('1. Raw Data'!$N$2:$N$5001), '1. Raw Data'!N185)</f>
        <v>336.83</v>
      </c>
      <c r="O185" s="9">
        <v>3</v>
      </c>
      <c r="P185" s="9">
        <f>IF(ISBLANK('1. Raw Data'!P185), 0, '1. Raw Data'!P185)</f>
        <v>0</v>
      </c>
      <c r="Q185" s="9">
        <v>594</v>
      </c>
      <c r="R185" s="9">
        <v>6</v>
      </c>
      <c r="S185" s="9">
        <f t="shared" si="6"/>
        <v>1637.1000000000001</v>
      </c>
      <c r="T185" s="9">
        <f t="shared" si="7"/>
        <v>626.61000000000013</v>
      </c>
      <c r="U185" s="23">
        <f t="shared" si="8"/>
        <v>0.38275609309144221</v>
      </c>
    </row>
    <row r="186" spans="1:21" x14ac:dyDescent="0.3">
      <c r="A186" s="9">
        <v>1632</v>
      </c>
      <c r="B186" s="9" t="str">
        <f>PROPER(TRIM('1. Raw Data'!B186))</f>
        <v>Customer_184</v>
      </c>
      <c r="C186" s="9">
        <f>IF(OR('1. Raw Data'!C186&lt;18, '1. Raw Data'!C186&gt;100), MEDIAN('1. Raw Data'!$C$2:$C$5001), '1. Raw Data'!C186)</f>
        <v>44</v>
      </c>
      <c r="D186" s="9" t="s">
        <v>5019</v>
      </c>
      <c r="E186" s="22">
        <v>44935</v>
      </c>
      <c r="F186" s="9">
        <v>0</v>
      </c>
      <c r="G186" s="9">
        <v>10475</v>
      </c>
      <c r="H186" s="15">
        <v>45170</v>
      </c>
      <c r="I186" s="9" t="s">
        <v>7457</v>
      </c>
      <c r="J186" s="9">
        <v>103</v>
      </c>
      <c r="K186" s="9" t="s">
        <v>7472</v>
      </c>
      <c r="L186" s="9" t="str">
        <f>IF(OR('1. Raw Data'!L186="Elec", '1. Raw Data'!L186="elect"), "Electronics", '1. Raw Data'!L186)</f>
        <v>Clothing</v>
      </c>
      <c r="M186" s="9">
        <v>716.44</v>
      </c>
      <c r="N186" s="9">
        <f>IF(ISBLANK('1. Raw Data'!N186), MEDIAN('1. Raw Data'!$N$2:$N$5001), '1. Raw Data'!N186)</f>
        <v>394.3</v>
      </c>
      <c r="O186" s="9">
        <v>1</v>
      </c>
      <c r="P186" s="9">
        <f>IF(ISBLANK('1. Raw Data'!P186), 0, '1. Raw Data'!P186)</f>
        <v>0</v>
      </c>
      <c r="Q186" s="9">
        <v>723</v>
      </c>
      <c r="R186" s="9">
        <v>4</v>
      </c>
      <c r="S186" s="9">
        <f t="shared" si="6"/>
        <v>716.44</v>
      </c>
      <c r="T186" s="9">
        <f t="shared" si="7"/>
        <v>322.14000000000004</v>
      </c>
      <c r="U186" s="23">
        <f t="shared" si="8"/>
        <v>0.44963988610351185</v>
      </c>
    </row>
    <row r="187" spans="1:21" x14ac:dyDescent="0.3">
      <c r="A187" s="9">
        <v>1627</v>
      </c>
      <c r="B187" s="9" t="str">
        <f>PROPER(TRIM('1. Raw Data'!B187))</f>
        <v>Customer_185</v>
      </c>
      <c r="C187" s="9">
        <f>IF(OR('1. Raw Data'!C187&lt;18, '1. Raw Data'!C187&gt;100), MEDIAN('1. Raw Data'!$C$2:$C$5001), '1. Raw Data'!C187)</f>
        <v>26</v>
      </c>
      <c r="D187" s="9" t="s">
        <v>5019</v>
      </c>
      <c r="E187" s="22">
        <v>44917</v>
      </c>
      <c r="F187" s="9">
        <v>0</v>
      </c>
      <c r="G187" s="9">
        <v>13907</v>
      </c>
      <c r="H187" s="15">
        <v>44917</v>
      </c>
      <c r="I187" s="9" t="s">
        <v>7456</v>
      </c>
      <c r="J187" s="9">
        <v>126</v>
      </c>
      <c r="K187" s="9" t="s">
        <v>7469</v>
      </c>
      <c r="L187" s="9" t="str">
        <f>IF(OR('1. Raw Data'!L187="Elec", '1. Raw Data'!L187="elect"), "Electronics", '1. Raw Data'!L187)</f>
        <v>Home Appliances</v>
      </c>
      <c r="M187" s="9">
        <v>466.15</v>
      </c>
      <c r="N187" s="9">
        <f>IF(ISBLANK('1. Raw Data'!N187), MEDIAN('1. Raw Data'!$N$2:$N$5001), '1. Raw Data'!N187)</f>
        <v>293.45999999999998</v>
      </c>
      <c r="O187" s="9">
        <v>1</v>
      </c>
      <c r="P187" s="9">
        <f>IF(ISBLANK('1. Raw Data'!P187), 0, '1. Raw Data'!P187)</f>
        <v>0</v>
      </c>
      <c r="Q187" s="9">
        <v>729</v>
      </c>
      <c r="R187" s="9">
        <v>5</v>
      </c>
      <c r="S187" s="9">
        <f t="shared" si="6"/>
        <v>466.15</v>
      </c>
      <c r="T187" s="9">
        <f t="shared" si="7"/>
        <v>172.69</v>
      </c>
      <c r="U187" s="23">
        <f t="shared" si="8"/>
        <v>0.37046015231148771</v>
      </c>
    </row>
    <row r="188" spans="1:21" x14ac:dyDescent="0.3">
      <c r="A188" s="9">
        <v>1972</v>
      </c>
      <c r="B188" s="9" t="str">
        <f>PROPER(TRIM('1. Raw Data'!B188))</f>
        <v>Customer_186</v>
      </c>
      <c r="C188" s="9">
        <f>IF(OR('1. Raw Data'!C188&lt;18, '1. Raw Data'!C188&gt;100), MEDIAN('1. Raw Data'!$C$2:$C$5001), '1. Raw Data'!C188)</f>
        <v>50</v>
      </c>
      <c r="D188" s="9" t="s">
        <v>5020</v>
      </c>
      <c r="E188" s="22">
        <v>43862</v>
      </c>
      <c r="F188" s="9">
        <v>1</v>
      </c>
      <c r="G188" s="9">
        <v>12872</v>
      </c>
      <c r="H188" s="15">
        <v>43832</v>
      </c>
      <c r="I188" s="9" t="s">
        <v>7455</v>
      </c>
      <c r="J188" s="9">
        <v>114</v>
      </c>
      <c r="K188" s="9" t="s">
        <v>7463</v>
      </c>
      <c r="L188" s="9" t="str">
        <f>IF(OR('1. Raw Data'!L188="Elec", '1. Raw Data'!L188="elect"), "Electronics", '1. Raw Data'!L188)</f>
        <v>Home Appliances</v>
      </c>
      <c r="M188" s="9">
        <v>563.49</v>
      </c>
      <c r="N188" s="9">
        <f>IF(ISBLANK('1. Raw Data'!N188), MEDIAN('1. Raw Data'!$N$2:$N$5001), '1. Raw Data'!N188)</f>
        <v>371.38</v>
      </c>
      <c r="O188" s="9">
        <v>1</v>
      </c>
      <c r="P188" s="9">
        <f>IF(ISBLANK('1. Raw Data'!P188), 0, '1. Raw Data'!P188)</f>
        <v>0.1</v>
      </c>
      <c r="Q188" s="9">
        <v>1335</v>
      </c>
      <c r="R188" s="9">
        <v>5</v>
      </c>
      <c r="S188" s="9">
        <f t="shared" si="6"/>
        <v>507.14100000000002</v>
      </c>
      <c r="T188" s="9">
        <f t="shared" si="7"/>
        <v>135.76100000000002</v>
      </c>
      <c r="U188" s="23">
        <f t="shared" si="8"/>
        <v>0.26769872678406997</v>
      </c>
    </row>
    <row r="189" spans="1:21" x14ac:dyDescent="0.3">
      <c r="A189" s="9">
        <v>2282</v>
      </c>
      <c r="B189" s="9" t="str">
        <f>PROPER(TRIM('1. Raw Data'!B189))</f>
        <v>Customer_187</v>
      </c>
      <c r="C189" s="9">
        <f>IF(OR('1. Raw Data'!C189&lt;18, '1. Raw Data'!C189&gt;100), MEDIAN('1. Raw Data'!$C$2:$C$5001), '1. Raw Data'!C189)</f>
        <v>33</v>
      </c>
      <c r="D189" s="9" t="s">
        <v>5019</v>
      </c>
      <c r="E189" s="22">
        <v>45057</v>
      </c>
      <c r="F189" s="9">
        <v>1</v>
      </c>
      <c r="G189" s="9">
        <v>11905</v>
      </c>
      <c r="H189" s="15">
        <v>45235</v>
      </c>
      <c r="I189" s="9" t="s">
        <v>7456</v>
      </c>
      <c r="J189" s="9">
        <v>141</v>
      </c>
      <c r="K189" s="9" t="s">
        <v>7490</v>
      </c>
      <c r="L189" s="9" t="str">
        <f>IF(OR('1. Raw Data'!L189="Elec", '1. Raw Data'!L189="elect"), "Electronics", '1. Raw Data'!L189)</f>
        <v>Sports</v>
      </c>
      <c r="M189" s="9">
        <v>91.92</v>
      </c>
      <c r="N189" s="9">
        <f>IF(ISBLANK('1. Raw Data'!N189), MEDIAN('1. Raw Data'!$N$2:$N$5001), '1. Raw Data'!N189)</f>
        <v>43.69</v>
      </c>
      <c r="O189" s="9">
        <v>5</v>
      </c>
      <c r="P189" s="9">
        <f>IF(ISBLANK('1. Raw Data'!P189), 0, '1. Raw Data'!P189)</f>
        <v>0</v>
      </c>
      <c r="Q189" s="9">
        <v>601</v>
      </c>
      <c r="R189" s="9">
        <v>3</v>
      </c>
      <c r="S189" s="9">
        <f t="shared" si="6"/>
        <v>459.6</v>
      </c>
      <c r="T189" s="9">
        <f t="shared" si="7"/>
        <v>241.15000000000003</v>
      </c>
      <c r="U189" s="23">
        <f t="shared" si="8"/>
        <v>0.52469538729329857</v>
      </c>
    </row>
    <row r="190" spans="1:21" x14ac:dyDescent="0.3">
      <c r="A190" s="9">
        <v>2382</v>
      </c>
      <c r="B190" s="9" t="str">
        <f>PROPER(TRIM('1. Raw Data'!B190))</f>
        <v>Customer_188</v>
      </c>
      <c r="C190" s="9">
        <f>IF(OR('1. Raw Data'!C190&lt;18, '1. Raw Data'!C190&gt;100), MEDIAN('1. Raw Data'!$C$2:$C$5001), '1. Raw Data'!C190)</f>
        <v>49</v>
      </c>
      <c r="D190" s="9" t="s">
        <v>5023</v>
      </c>
      <c r="E190" s="22">
        <v>44494</v>
      </c>
      <c r="F190" s="9">
        <v>1</v>
      </c>
      <c r="G190" s="9">
        <v>13019</v>
      </c>
      <c r="H190" s="15">
        <v>44494</v>
      </c>
      <c r="I190" s="9" t="s">
        <v>7455</v>
      </c>
      <c r="J190" s="9">
        <v>108</v>
      </c>
      <c r="K190" s="9" t="s">
        <v>7496</v>
      </c>
      <c r="L190" s="9" t="str">
        <f>IF(OR('1. Raw Data'!L190="Elec", '1. Raw Data'!L190="elect"), "Electronics", '1. Raw Data'!L190)</f>
        <v>Home Appliances</v>
      </c>
      <c r="M190" s="9">
        <v>1473.25</v>
      </c>
      <c r="N190" s="9">
        <f>IF(ISBLANK('1. Raw Data'!N190), MEDIAN('1. Raw Data'!$N$2:$N$5001), '1. Raw Data'!N190)</f>
        <v>891.09</v>
      </c>
      <c r="O190" s="9">
        <v>4</v>
      </c>
      <c r="P190" s="9">
        <f>IF(ISBLANK('1. Raw Data'!P190), 0, '1. Raw Data'!P190)</f>
        <v>0</v>
      </c>
      <c r="Q190" s="9">
        <v>907</v>
      </c>
      <c r="R190" s="9">
        <v>6</v>
      </c>
      <c r="S190" s="9">
        <f t="shared" si="6"/>
        <v>5893</v>
      </c>
      <c r="T190" s="9">
        <f t="shared" si="7"/>
        <v>2328.64</v>
      </c>
      <c r="U190" s="23">
        <f t="shared" si="8"/>
        <v>0.39515357203461732</v>
      </c>
    </row>
    <row r="191" spans="1:21" x14ac:dyDescent="0.3">
      <c r="A191" s="9">
        <v>1709</v>
      </c>
      <c r="B191" s="9" t="str">
        <f>PROPER(TRIM('1. Raw Data'!B191))</f>
        <v>Customer_189</v>
      </c>
      <c r="C191" s="9">
        <f>IF(OR('1. Raw Data'!C191&lt;18, '1. Raw Data'!C191&gt;100), MEDIAN('1. Raw Data'!$C$2:$C$5001), '1. Raw Data'!C191)</f>
        <v>51</v>
      </c>
      <c r="D191" s="9" t="s">
        <v>5021</v>
      </c>
      <c r="E191" s="22">
        <v>44831</v>
      </c>
      <c r="F191" s="9">
        <v>0</v>
      </c>
      <c r="G191" s="9">
        <v>10919</v>
      </c>
      <c r="H191" s="15">
        <v>44831</v>
      </c>
      <c r="I191" s="9" t="s">
        <v>7455</v>
      </c>
      <c r="J191" s="9">
        <v>149</v>
      </c>
      <c r="K191" s="9" t="s">
        <v>7467</v>
      </c>
      <c r="L191" s="9" t="str">
        <f>IF(OR('1. Raw Data'!L191="Elec", '1. Raw Data'!L191="elect"), "Electronics", '1. Raw Data'!L191)</f>
        <v>Home Appliances</v>
      </c>
      <c r="M191" s="9">
        <v>955.96</v>
      </c>
      <c r="N191" s="9">
        <f>IF(ISBLANK('1. Raw Data'!N191), MEDIAN('1. Raw Data'!$N$2:$N$5001), '1. Raw Data'!N191)</f>
        <v>556.64</v>
      </c>
      <c r="O191" s="9">
        <v>1</v>
      </c>
      <c r="P191" s="9">
        <f>IF(ISBLANK('1. Raw Data'!P191), 0, '1. Raw Data'!P191)</f>
        <v>0</v>
      </c>
      <c r="Q191" s="9">
        <v>677</v>
      </c>
      <c r="R191" s="9">
        <v>5</v>
      </c>
      <c r="S191" s="9">
        <f t="shared" si="6"/>
        <v>955.96</v>
      </c>
      <c r="T191" s="9">
        <f t="shared" si="7"/>
        <v>399.32000000000005</v>
      </c>
      <c r="U191" s="23">
        <f t="shared" si="8"/>
        <v>0.41771622243608525</v>
      </c>
    </row>
    <row r="192" spans="1:21" x14ac:dyDescent="0.3">
      <c r="A192" s="9">
        <v>2479</v>
      </c>
      <c r="B192" s="9" t="str">
        <f>PROPER(TRIM('1. Raw Data'!B192))</f>
        <v>Customer_190</v>
      </c>
      <c r="C192" s="9">
        <f>IF(OR('1. Raw Data'!C192&lt;18, '1. Raw Data'!C192&gt;100), MEDIAN('1. Raw Data'!$C$2:$C$5001), '1. Raw Data'!C192)</f>
        <v>30</v>
      </c>
      <c r="D192" s="9" t="s">
        <v>5021</v>
      </c>
      <c r="E192" s="22">
        <v>43870</v>
      </c>
      <c r="F192" s="9">
        <v>0</v>
      </c>
      <c r="G192" s="9">
        <v>12080</v>
      </c>
      <c r="H192" s="15">
        <v>44076</v>
      </c>
      <c r="I192" s="9" t="s">
        <v>7456</v>
      </c>
      <c r="J192" s="9">
        <v>116</v>
      </c>
      <c r="K192" s="9" t="s">
        <v>7480</v>
      </c>
      <c r="L192" s="9" t="str">
        <f>IF(OR('1. Raw Data'!L192="Elec", '1. Raw Data'!L192="elect"), "Electronics", '1. Raw Data'!L192)</f>
        <v>Clothing</v>
      </c>
      <c r="M192" s="9">
        <v>776.02</v>
      </c>
      <c r="N192" s="9">
        <f>IF(ISBLANK('1. Raw Data'!N192), MEDIAN('1. Raw Data'!$N$2:$N$5001), '1. Raw Data'!N192)</f>
        <v>510.98</v>
      </c>
      <c r="O192" s="9">
        <v>4</v>
      </c>
      <c r="P192" s="9">
        <f>IF(ISBLANK('1. Raw Data'!P192), 0, '1. Raw Data'!P192)</f>
        <v>0.2</v>
      </c>
      <c r="Q192" s="9">
        <v>378</v>
      </c>
      <c r="R192" s="9">
        <v>3</v>
      </c>
      <c r="S192" s="9">
        <f t="shared" si="6"/>
        <v>2483.2640000000001</v>
      </c>
      <c r="T192" s="9">
        <f t="shared" si="7"/>
        <v>439.34400000000005</v>
      </c>
      <c r="U192" s="23">
        <f t="shared" si="8"/>
        <v>0.17692198654673849</v>
      </c>
    </row>
    <row r="193" spans="1:21" x14ac:dyDescent="0.3">
      <c r="A193" s="9">
        <v>2434</v>
      </c>
      <c r="B193" s="9" t="str">
        <f>PROPER(TRIM('1. Raw Data'!B193))</f>
        <v>Customer_191</v>
      </c>
      <c r="C193" s="9">
        <f>IF(OR('1. Raw Data'!C193&lt;18, '1. Raw Data'!C193&gt;100), MEDIAN('1. Raw Data'!$C$2:$C$5001), '1. Raw Data'!C193)</f>
        <v>23</v>
      </c>
      <c r="D193" s="9" t="s">
        <v>5018</v>
      </c>
      <c r="E193" s="22">
        <v>44060</v>
      </c>
      <c r="F193" s="9">
        <v>0</v>
      </c>
      <c r="G193" s="9">
        <v>12946</v>
      </c>
      <c r="H193" s="15">
        <v>44060</v>
      </c>
      <c r="I193" s="9" t="s">
        <v>7456</v>
      </c>
      <c r="J193" s="9">
        <v>142</v>
      </c>
      <c r="K193" s="9" t="s">
        <v>7500</v>
      </c>
      <c r="L193" s="9" t="str">
        <f>IF(OR('1. Raw Data'!L193="Elec", '1. Raw Data'!L193="elect"), "Electronics", '1. Raw Data'!L193)</f>
        <v>Home Appliances</v>
      </c>
      <c r="M193" s="9">
        <v>606.39</v>
      </c>
      <c r="N193" s="9">
        <f>IF(ISBLANK('1. Raw Data'!N193), MEDIAN('1. Raw Data'!$N$2:$N$5001), '1. Raw Data'!N193)</f>
        <v>320.8</v>
      </c>
      <c r="O193" s="9">
        <v>2</v>
      </c>
      <c r="P193" s="9">
        <f>IF(ISBLANK('1. Raw Data'!P193), 0, '1. Raw Data'!P193)</f>
        <v>0</v>
      </c>
      <c r="Q193" s="9">
        <v>751</v>
      </c>
      <c r="R193" s="9">
        <v>4</v>
      </c>
      <c r="S193" s="9">
        <f t="shared" si="6"/>
        <v>1212.78</v>
      </c>
      <c r="T193" s="9">
        <f t="shared" si="7"/>
        <v>571.17999999999995</v>
      </c>
      <c r="U193" s="23">
        <f t="shared" si="8"/>
        <v>0.47096752914790807</v>
      </c>
    </row>
    <row r="194" spans="1:21" x14ac:dyDescent="0.3">
      <c r="A194" s="9">
        <v>1648</v>
      </c>
      <c r="B194" s="9" t="str">
        <f>PROPER(TRIM('1. Raw Data'!B194))</f>
        <v>Customer_192</v>
      </c>
      <c r="C194" s="9">
        <f>IF(OR('1. Raw Data'!C194&lt;18, '1. Raw Data'!C194&gt;100), MEDIAN('1. Raw Data'!$C$2:$C$5001), '1. Raw Data'!C194)</f>
        <v>62</v>
      </c>
      <c r="D194" s="9" t="s">
        <v>5023</v>
      </c>
      <c r="E194" s="22">
        <v>44574</v>
      </c>
      <c r="F194" s="9">
        <v>0</v>
      </c>
      <c r="G194" s="9">
        <v>10387</v>
      </c>
      <c r="H194" s="15">
        <v>44574</v>
      </c>
      <c r="I194" s="9" t="s">
        <v>7457</v>
      </c>
      <c r="J194" s="9">
        <v>121</v>
      </c>
      <c r="K194" s="9" t="s">
        <v>7495</v>
      </c>
      <c r="L194" s="9" t="str">
        <f>IF(OR('1. Raw Data'!L194="Elec", '1. Raw Data'!L194="elect"), "Electronics", '1. Raw Data'!L194)</f>
        <v>Home Appliances</v>
      </c>
      <c r="M194" s="9">
        <v>832.09</v>
      </c>
      <c r="N194" s="9">
        <f>IF(ISBLANK('1. Raw Data'!N194), MEDIAN('1. Raw Data'!$N$2:$N$5001), '1. Raw Data'!N194)</f>
        <v>345.78</v>
      </c>
      <c r="O194" s="9">
        <v>2</v>
      </c>
      <c r="P194" s="9">
        <f>IF(ISBLANK('1. Raw Data'!P194), 0, '1. Raw Data'!P194)</f>
        <v>0</v>
      </c>
      <c r="Q194" s="9">
        <v>504</v>
      </c>
      <c r="R194" s="9">
        <v>4</v>
      </c>
      <c r="S194" s="9">
        <f t="shared" si="6"/>
        <v>1664.18</v>
      </c>
      <c r="T194" s="9">
        <f t="shared" si="7"/>
        <v>972.62000000000012</v>
      </c>
      <c r="U194" s="23">
        <f t="shared" si="8"/>
        <v>0.58444399043372719</v>
      </c>
    </row>
    <row r="195" spans="1:21" x14ac:dyDescent="0.3">
      <c r="A195" s="9">
        <v>1317</v>
      </c>
      <c r="B195" s="9" t="str">
        <f>PROPER(TRIM('1. Raw Data'!B195))</f>
        <v>Customer_193</v>
      </c>
      <c r="C195" s="9">
        <f>IF(OR('1. Raw Data'!C195&lt;18, '1. Raw Data'!C195&gt;100), MEDIAN('1. Raw Data'!$C$2:$C$5001), '1. Raw Data'!C195)</f>
        <v>37</v>
      </c>
      <c r="D195" s="9" t="s">
        <v>5019</v>
      </c>
      <c r="E195" s="22">
        <v>44460</v>
      </c>
      <c r="F195" s="9">
        <v>0</v>
      </c>
      <c r="G195" s="9">
        <v>13869</v>
      </c>
      <c r="H195" s="15">
        <v>44460</v>
      </c>
      <c r="I195" s="9" t="s">
        <v>7455</v>
      </c>
      <c r="J195" s="9">
        <v>110</v>
      </c>
      <c r="K195" s="9" t="s">
        <v>7493</v>
      </c>
      <c r="L195" s="9" t="str">
        <f>IF(OR('1. Raw Data'!L195="Elec", '1. Raw Data'!L195="elect"), "Electronics", '1. Raw Data'!L195)</f>
        <v>Clothing</v>
      </c>
      <c r="M195" s="9">
        <v>601.15</v>
      </c>
      <c r="N195" s="9">
        <f>IF(ISBLANK('1. Raw Data'!N195), MEDIAN('1. Raw Data'!$N$2:$N$5001), '1. Raw Data'!N195)</f>
        <v>344.01</v>
      </c>
      <c r="O195" s="9">
        <v>5</v>
      </c>
      <c r="P195" s="9">
        <f>IF(ISBLANK('1. Raw Data'!P195), 0, '1. Raw Data'!P195)</f>
        <v>0.1</v>
      </c>
      <c r="Q195" s="9">
        <v>377</v>
      </c>
      <c r="R195" s="9">
        <v>6</v>
      </c>
      <c r="S195" s="9">
        <f t="shared" ref="S195:S258" si="9">M195 * O195 * (1 - P195)</f>
        <v>2705.1750000000002</v>
      </c>
      <c r="T195" s="9">
        <f t="shared" ref="T195:T258" si="10">S195 - (N195 * O195)</f>
        <v>985.12500000000023</v>
      </c>
      <c r="U195" s="23">
        <f t="shared" ref="U195:U258" si="11">T195 / S195</f>
        <v>0.3641631317752087</v>
      </c>
    </row>
    <row r="196" spans="1:21" x14ac:dyDescent="0.3">
      <c r="A196" s="9">
        <v>2248</v>
      </c>
      <c r="B196" s="9" t="str">
        <f>PROPER(TRIM('1. Raw Data'!B196))</f>
        <v>Customer_194</v>
      </c>
      <c r="C196" s="9">
        <f>IF(OR('1. Raw Data'!C196&lt;18, '1. Raw Data'!C196&gt;100), MEDIAN('1. Raw Data'!$C$2:$C$5001), '1. Raw Data'!C196)</f>
        <v>43</v>
      </c>
      <c r="D196" s="9" t="s">
        <v>5019</v>
      </c>
      <c r="E196" s="22">
        <v>44321</v>
      </c>
      <c r="F196" s="9">
        <v>0</v>
      </c>
      <c r="G196" s="9">
        <v>11861</v>
      </c>
      <c r="H196" s="15">
        <v>44321</v>
      </c>
      <c r="I196" s="9" t="s">
        <v>7457</v>
      </c>
      <c r="J196" s="9">
        <v>125</v>
      </c>
      <c r="K196" s="9" t="s">
        <v>7479</v>
      </c>
      <c r="L196" s="9" t="str">
        <f>IF(OR('1. Raw Data'!L196="Elec", '1. Raw Data'!L196="elect"), "Electronics", '1. Raw Data'!L196)</f>
        <v>Sports</v>
      </c>
      <c r="M196" s="9">
        <v>571.87</v>
      </c>
      <c r="N196" s="9">
        <f>IF(ISBLANK('1. Raw Data'!N196), MEDIAN('1. Raw Data'!$N$2:$N$5001), '1. Raw Data'!N196)</f>
        <v>393.25</v>
      </c>
      <c r="O196" s="9">
        <v>4</v>
      </c>
      <c r="P196" s="9">
        <f>IF(ISBLANK('1. Raw Data'!P196), 0, '1. Raw Data'!P196)</f>
        <v>0</v>
      </c>
      <c r="Q196" s="9">
        <v>333</v>
      </c>
      <c r="R196" s="9">
        <v>4</v>
      </c>
      <c r="S196" s="9">
        <f t="shared" si="9"/>
        <v>2287.48</v>
      </c>
      <c r="T196" s="9">
        <f t="shared" si="10"/>
        <v>714.48</v>
      </c>
      <c r="U196" s="23">
        <f t="shared" si="11"/>
        <v>0.31234371448056375</v>
      </c>
    </row>
    <row r="197" spans="1:21" x14ac:dyDescent="0.3">
      <c r="A197" s="9">
        <v>2257</v>
      </c>
      <c r="B197" s="9" t="str">
        <f>PROPER(TRIM('1. Raw Data'!B197))</f>
        <v>Customer_195</v>
      </c>
      <c r="C197" s="9">
        <f>IF(OR('1. Raw Data'!C197&lt;18, '1. Raw Data'!C197&gt;100), MEDIAN('1. Raw Data'!$C$2:$C$5001), '1. Raw Data'!C197)</f>
        <v>47</v>
      </c>
      <c r="D197" s="9" t="s">
        <v>5018</v>
      </c>
      <c r="E197" s="22">
        <v>43949</v>
      </c>
      <c r="F197" s="9">
        <v>1</v>
      </c>
      <c r="G197" s="9">
        <v>13632</v>
      </c>
      <c r="H197" s="15">
        <v>43949</v>
      </c>
      <c r="I197" s="9" t="s">
        <v>7457</v>
      </c>
      <c r="J197" s="9">
        <v>138</v>
      </c>
      <c r="K197" s="9" t="s">
        <v>7464</v>
      </c>
      <c r="L197" s="9" t="str">
        <f>IF(OR('1. Raw Data'!L197="Elec", '1. Raw Data'!L197="elect"), "Electronics", '1. Raw Data'!L197)</f>
        <v>Sports</v>
      </c>
      <c r="M197" s="9">
        <v>722.72</v>
      </c>
      <c r="N197" s="9">
        <f>IF(ISBLANK('1. Raw Data'!N197), MEDIAN('1. Raw Data'!$N$2:$N$5001), '1. Raw Data'!N197)</f>
        <v>292.26</v>
      </c>
      <c r="O197" s="9">
        <v>3</v>
      </c>
      <c r="P197" s="9">
        <f>IF(ISBLANK('1. Raw Data'!P197), 0, '1. Raw Data'!P197)</f>
        <v>0</v>
      </c>
      <c r="Q197" s="9">
        <v>625</v>
      </c>
      <c r="R197" s="9">
        <v>3</v>
      </c>
      <c r="S197" s="9">
        <f t="shared" si="9"/>
        <v>2168.16</v>
      </c>
      <c r="T197" s="9">
        <f t="shared" si="10"/>
        <v>1291.3799999999999</v>
      </c>
      <c r="U197" s="23">
        <f t="shared" si="11"/>
        <v>0.5956110250166039</v>
      </c>
    </row>
    <row r="198" spans="1:21" x14ac:dyDescent="0.3">
      <c r="A198" s="9">
        <v>1683</v>
      </c>
      <c r="B198" s="9" t="str">
        <f>PROPER(TRIM('1. Raw Data'!B198))</f>
        <v>Customer_196</v>
      </c>
      <c r="C198" s="9">
        <f>IF(OR('1. Raw Data'!C198&lt;18, '1. Raw Data'!C198&gt;100), MEDIAN('1. Raw Data'!$C$2:$C$5001), '1. Raw Data'!C198)</f>
        <v>21</v>
      </c>
      <c r="D198" s="9" t="s">
        <v>5018</v>
      </c>
      <c r="E198" s="22">
        <v>44324</v>
      </c>
      <c r="F198" s="9">
        <v>1</v>
      </c>
      <c r="G198" s="9">
        <v>10797</v>
      </c>
      <c r="H198" s="15">
        <v>44413</v>
      </c>
      <c r="I198" s="9" t="s">
        <v>7455</v>
      </c>
      <c r="J198" s="9">
        <v>122</v>
      </c>
      <c r="K198" s="9" t="s">
        <v>7465</v>
      </c>
      <c r="L198" s="9" t="str">
        <f>IF(OR('1. Raw Data'!L198="Elec", '1. Raw Data'!L198="elect"), "Electronics", '1. Raw Data'!L198)</f>
        <v>Clothing</v>
      </c>
      <c r="M198" s="9">
        <v>450.18</v>
      </c>
      <c r="N198" s="9">
        <f>IF(ISBLANK('1. Raw Data'!N198), MEDIAN('1. Raw Data'!$N$2:$N$5001), '1. Raw Data'!N198)</f>
        <v>429.51499999999999</v>
      </c>
      <c r="O198" s="9">
        <v>5</v>
      </c>
      <c r="P198" s="9">
        <f>IF(ISBLANK('1. Raw Data'!P198), 0, '1. Raw Data'!P198)</f>
        <v>0</v>
      </c>
      <c r="Q198" s="9">
        <v>1334</v>
      </c>
      <c r="R198" s="9">
        <v>2</v>
      </c>
      <c r="S198" s="9">
        <f t="shared" si="9"/>
        <v>2250.9</v>
      </c>
      <c r="T198" s="9">
        <f t="shared" si="10"/>
        <v>103.32500000000027</v>
      </c>
      <c r="U198" s="23">
        <f t="shared" si="11"/>
        <v>4.5903860677951158E-2</v>
      </c>
    </row>
    <row r="199" spans="1:21" x14ac:dyDescent="0.3">
      <c r="A199" s="9">
        <v>1663</v>
      </c>
      <c r="B199" s="9" t="str">
        <f>PROPER(TRIM('1. Raw Data'!B199))</f>
        <v>Customer_197</v>
      </c>
      <c r="C199" s="9">
        <f>IF(OR('1. Raw Data'!C199&lt;18, '1. Raw Data'!C199&gt;100), MEDIAN('1. Raw Data'!$C$2:$C$5001), '1. Raw Data'!C199)</f>
        <v>46</v>
      </c>
      <c r="D199" s="9" t="s">
        <v>5019</v>
      </c>
      <c r="E199" s="22">
        <v>45110</v>
      </c>
      <c r="F199" s="9">
        <v>0</v>
      </c>
      <c r="G199" s="9">
        <v>12503</v>
      </c>
      <c r="H199" s="15">
        <v>44992</v>
      </c>
      <c r="I199" s="9" t="s">
        <v>7456</v>
      </c>
      <c r="J199" s="9">
        <v>149</v>
      </c>
      <c r="K199" s="9" t="s">
        <v>7467</v>
      </c>
      <c r="L199" s="9" t="str">
        <f>IF(OR('1. Raw Data'!L199="Elec", '1. Raw Data'!L199="elect"), "Electronics", '1. Raw Data'!L199)</f>
        <v>Electronics</v>
      </c>
      <c r="M199" s="9">
        <v>311.07</v>
      </c>
      <c r="N199" s="9">
        <f>IF(ISBLANK('1. Raw Data'!N199), MEDIAN('1. Raw Data'!$N$2:$N$5001), '1. Raw Data'!N199)</f>
        <v>429.51499999999999</v>
      </c>
      <c r="O199" s="9">
        <v>1</v>
      </c>
      <c r="P199" s="9">
        <f>IF(ISBLANK('1. Raw Data'!P199), 0, '1. Raw Data'!P199)</f>
        <v>0</v>
      </c>
      <c r="Q199" s="9">
        <v>521</v>
      </c>
      <c r="R199" s="9">
        <v>6</v>
      </c>
      <c r="S199" s="9">
        <f t="shared" si="9"/>
        <v>311.07</v>
      </c>
      <c r="T199" s="9">
        <f t="shared" si="10"/>
        <v>-118.44499999999999</v>
      </c>
      <c r="U199" s="23">
        <f t="shared" si="11"/>
        <v>-0.38076638698685183</v>
      </c>
    </row>
    <row r="200" spans="1:21" x14ac:dyDescent="0.3">
      <c r="A200" s="9">
        <v>2397</v>
      </c>
      <c r="B200" s="9" t="str">
        <f>PROPER(TRIM('1. Raw Data'!B200))</f>
        <v>Customer_198</v>
      </c>
      <c r="C200" s="9">
        <f>IF(OR('1. Raw Data'!C200&lt;18, '1. Raw Data'!C200&gt;100), MEDIAN('1. Raw Data'!$C$2:$C$5001), '1. Raw Data'!C200)</f>
        <v>41</v>
      </c>
      <c r="D200" s="9" t="s">
        <v>5019</v>
      </c>
      <c r="E200" s="22">
        <v>44110</v>
      </c>
      <c r="F200" s="9">
        <v>0</v>
      </c>
      <c r="G200" s="9">
        <v>11617</v>
      </c>
      <c r="H200" s="15">
        <v>43992</v>
      </c>
      <c r="I200" s="9" t="s">
        <v>7457</v>
      </c>
      <c r="J200" s="9">
        <v>148</v>
      </c>
      <c r="K200" s="9" t="s">
        <v>7491</v>
      </c>
      <c r="L200" s="9" t="str">
        <f>IF(OR('1. Raw Data'!L200="Elec", '1. Raw Data'!L200="elect"), "Electronics", '1. Raw Data'!L200)</f>
        <v>Clothing</v>
      </c>
      <c r="M200" s="9">
        <v>857.08</v>
      </c>
      <c r="N200" s="9">
        <f>IF(ISBLANK('1. Raw Data'!N200), MEDIAN('1. Raw Data'!$N$2:$N$5001), '1. Raw Data'!N200)</f>
        <v>539.75</v>
      </c>
      <c r="O200" s="9">
        <v>2</v>
      </c>
      <c r="P200" s="9">
        <f>IF(ISBLANK('1. Raw Data'!P200), 0, '1. Raw Data'!P200)</f>
        <v>0</v>
      </c>
      <c r="Q200" s="9">
        <v>995</v>
      </c>
      <c r="R200" s="9">
        <v>3</v>
      </c>
      <c r="S200" s="9">
        <f t="shared" si="9"/>
        <v>1714.16</v>
      </c>
      <c r="T200" s="9">
        <f t="shared" si="10"/>
        <v>634.66000000000008</v>
      </c>
      <c r="U200" s="23">
        <f t="shared" si="11"/>
        <v>0.37024548466887575</v>
      </c>
    </row>
    <row r="201" spans="1:21" x14ac:dyDescent="0.3">
      <c r="A201" s="9">
        <v>2495</v>
      </c>
      <c r="B201" s="9" t="str">
        <f>PROPER(TRIM('1. Raw Data'!B201))</f>
        <v>Customer_199</v>
      </c>
      <c r="C201" s="9">
        <f>IF(OR('1. Raw Data'!C201&lt;18, '1. Raw Data'!C201&gt;100), MEDIAN('1. Raw Data'!$C$2:$C$5001), '1. Raw Data'!C201)</f>
        <v>30</v>
      </c>
      <c r="D201" s="9" t="s">
        <v>5023</v>
      </c>
      <c r="E201" s="22">
        <v>44006</v>
      </c>
      <c r="F201" s="9">
        <v>1</v>
      </c>
      <c r="G201" s="9">
        <v>13215</v>
      </c>
      <c r="H201" s="15">
        <v>44006</v>
      </c>
      <c r="I201" s="9" t="s">
        <v>7457</v>
      </c>
      <c r="J201" s="9">
        <v>147</v>
      </c>
      <c r="K201" s="9" t="s">
        <v>7474</v>
      </c>
      <c r="L201" s="9" t="str">
        <f>IF(OR('1. Raw Data'!L201="Elec", '1. Raw Data'!L201="elect"), "Electronics", '1. Raw Data'!L201)</f>
        <v>Electronics</v>
      </c>
      <c r="M201" s="9">
        <v>1272.01</v>
      </c>
      <c r="N201" s="9">
        <f>IF(ISBLANK('1. Raw Data'!N201), MEDIAN('1. Raw Data'!$N$2:$N$5001), '1. Raw Data'!N201)</f>
        <v>632.16999999999996</v>
      </c>
      <c r="O201" s="9">
        <v>2</v>
      </c>
      <c r="P201" s="9">
        <f>IF(ISBLANK('1. Raw Data'!P201), 0, '1. Raw Data'!P201)</f>
        <v>0</v>
      </c>
      <c r="Q201" s="9">
        <v>1212</v>
      </c>
      <c r="R201" s="9">
        <v>3</v>
      </c>
      <c r="S201" s="9">
        <f t="shared" si="9"/>
        <v>2544.02</v>
      </c>
      <c r="T201" s="9">
        <f t="shared" si="10"/>
        <v>1279.68</v>
      </c>
      <c r="U201" s="23">
        <f t="shared" si="11"/>
        <v>0.50301491340476889</v>
      </c>
    </row>
    <row r="202" spans="1:21" x14ac:dyDescent="0.3">
      <c r="A202" s="9">
        <v>2256</v>
      </c>
      <c r="B202" s="9" t="str">
        <f>PROPER(TRIM('1. Raw Data'!B202))</f>
        <v>Customer_200</v>
      </c>
      <c r="C202" s="9">
        <f>IF(OR('1. Raw Data'!C202&lt;18, '1. Raw Data'!C202&gt;100), MEDIAN('1. Raw Data'!$C$2:$C$5001), '1. Raw Data'!C202)</f>
        <v>22</v>
      </c>
      <c r="D202" s="9" t="s">
        <v>5018</v>
      </c>
      <c r="E202" s="22">
        <v>45329</v>
      </c>
      <c r="F202" s="9">
        <v>0</v>
      </c>
      <c r="G202" s="9">
        <v>11925</v>
      </c>
      <c r="H202" s="15">
        <v>45475</v>
      </c>
      <c r="I202" s="9" t="s">
        <v>7455</v>
      </c>
      <c r="J202" s="9">
        <v>146</v>
      </c>
      <c r="K202" s="9" t="s">
        <v>7505</v>
      </c>
      <c r="L202" s="9" t="str">
        <f>IF(OR('1. Raw Data'!L202="Elec", '1. Raw Data'!L202="elect"), "Electronics", '1. Raw Data'!L202)</f>
        <v>Home Appliances</v>
      </c>
      <c r="M202" s="9">
        <v>271.60000000000002</v>
      </c>
      <c r="N202" s="9">
        <f>IF(ISBLANK('1. Raw Data'!N202), MEDIAN('1. Raw Data'!$N$2:$N$5001), '1. Raw Data'!N202)</f>
        <v>128.12</v>
      </c>
      <c r="O202" s="9">
        <v>3</v>
      </c>
      <c r="P202" s="9">
        <f>IF(ISBLANK('1. Raw Data'!P202), 0, '1. Raw Data'!P202)</f>
        <v>0.2</v>
      </c>
      <c r="Q202" s="9">
        <v>329</v>
      </c>
      <c r="R202" s="9">
        <v>8</v>
      </c>
      <c r="S202" s="9">
        <f t="shared" si="9"/>
        <v>651.84000000000015</v>
      </c>
      <c r="T202" s="9">
        <f t="shared" si="10"/>
        <v>267.48000000000013</v>
      </c>
      <c r="U202" s="23">
        <f t="shared" si="11"/>
        <v>0.4103460972017674</v>
      </c>
    </row>
    <row r="203" spans="1:21" x14ac:dyDescent="0.3">
      <c r="A203" s="9">
        <v>2136</v>
      </c>
      <c r="B203" s="9" t="str">
        <f>PROPER(TRIM('1. Raw Data'!B203))</f>
        <v>Customer_201</v>
      </c>
      <c r="C203" s="9">
        <f>IF(OR('1. Raw Data'!C203&lt;18, '1. Raw Data'!C203&gt;100), MEDIAN('1. Raw Data'!$C$2:$C$5001), '1. Raw Data'!C203)</f>
        <v>49</v>
      </c>
      <c r="D203" s="9" t="s">
        <v>5023</v>
      </c>
      <c r="E203" s="22">
        <v>44826</v>
      </c>
      <c r="F203" s="9">
        <v>0</v>
      </c>
      <c r="G203" s="9">
        <v>11815</v>
      </c>
      <c r="H203" s="15">
        <v>44826</v>
      </c>
      <c r="I203" s="9" t="s">
        <v>7456</v>
      </c>
      <c r="J203" s="9">
        <v>104</v>
      </c>
      <c r="K203" s="9" t="s">
        <v>7499</v>
      </c>
      <c r="L203" s="9" t="str">
        <f>IF(OR('1. Raw Data'!L203="Elec", '1. Raw Data'!L203="elect"), "Electronics", '1. Raw Data'!L203)</f>
        <v>Sports</v>
      </c>
      <c r="M203" s="9">
        <v>97.46</v>
      </c>
      <c r="N203" s="9">
        <f>IF(ISBLANK('1. Raw Data'!N203), MEDIAN('1. Raw Data'!$N$2:$N$5001), '1. Raw Data'!N203)</f>
        <v>57.95</v>
      </c>
      <c r="O203" s="9">
        <v>5</v>
      </c>
      <c r="P203" s="9">
        <f>IF(ISBLANK('1. Raw Data'!P203), 0, '1. Raw Data'!P203)</f>
        <v>0.05</v>
      </c>
      <c r="Q203" s="9">
        <v>428</v>
      </c>
      <c r="R203" s="9">
        <v>7</v>
      </c>
      <c r="S203" s="9">
        <f t="shared" si="9"/>
        <v>462.93499999999995</v>
      </c>
      <c r="T203" s="9">
        <f t="shared" si="10"/>
        <v>173.18499999999995</v>
      </c>
      <c r="U203" s="23">
        <f t="shared" si="11"/>
        <v>0.3741021957726246</v>
      </c>
    </row>
    <row r="204" spans="1:21" x14ac:dyDescent="0.3">
      <c r="A204" s="9">
        <v>1441</v>
      </c>
      <c r="B204" s="9" t="str">
        <f>PROPER(TRIM('1. Raw Data'!B204))</f>
        <v>Customer_202</v>
      </c>
      <c r="C204" s="9">
        <f>IF(OR('1. Raw Data'!C204&lt;18, '1. Raw Data'!C204&gt;100), MEDIAN('1. Raw Data'!$C$2:$C$5001), '1. Raw Data'!C204)</f>
        <v>56</v>
      </c>
      <c r="D204" s="9" t="s">
        <v>5022</v>
      </c>
      <c r="E204" s="22">
        <v>43972</v>
      </c>
      <c r="F204" s="9">
        <v>0</v>
      </c>
      <c r="G204" s="9">
        <v>13954</v>
      </c>
      <c r="H204" s="15">
        <v>43972</v>
      </c>
      <c r="I204" s="9" t="s">
        <v>7456</v>
      </c>
      <c r="J204" s="9">
        <v>104</v>
      </c>
      <c r="K204" s="9" t="s">
        <v>7499</v>
      </c>
      <c r="L204" s="9" t="str">
        <f>IF(OR('1. Raw Data'!L204="Elec", '1. Raw Data'!L204="elect"), "Electronics", '1. Raw Data'!L204)</f>
        <v>Electronics</v>
      </c>
      <c r="M204" s="9">
        <v>407.88</v>
      </c>
      <c r="N204" s="9">
        <f>IF(ISBLANK('1. Raw Data'!N204), MEDIAN('1. Raw Data'!$N$2:$N$5001), '1. Raw Data'!N204)</f>
        <v>168.83</v>
      </c>
      <c r="O204" s="9">
        <v>4</v>
      </c>
      <c r="P204" s="9">
        <f>IF(ISBLANK('1. Raw Data'!P204), 0, '1. Raw Data'!P204)</f>
        <v>0.2</v>
      </c>
      <c r="Q204" s="9">
        <v>686</v>
      </c>
      <c r="R204" s="9">
        <v>5</v>
      </c>
      <c r="S204" s="9">
        <f t="shared" si="9"/>
        <v>1305.2160000000001</v>
      </c>
      <c r="T204" s="9">
        <f t="shared" si="10"/>
        <v>629.89600000000007</v>
      </c>
      <c r="U204" s="23">
        <f t="shared" si="11"/>
        <v>0.48259904873982545</v>
      </c>
    </row>
    <row r="205" spans="1:21" x14ac:dyDescent="0.3">
      <c r="A205" s="9">
        <v>1563</v>
      </c>
      <c r="B205" s="9" t="str">
        <f>PROPER(TRIM('1. Raw Data'!B205))</f>
        <v>Customer_203</v>
      </c>
      <c r="C205" s="9">
        <f>IF(OR('1. Raw Data'!C205&lt;18, '1. Raw Data'!C205&gt;100), MEDIAN('1. Raw Data'!$C$2:$C$5001), '1. Raw Data'!C205)</f>
        <v>42</v>
      </c>
      <c r="D205" s="9" t="s">
        <v>5019</v>
      </c>
      <c r="E205" s="22">
        <v>44921</v>
      </c>
      <c r="F205" s="9">
        <v>1</v>
      </c>
      <c r="G205" s="9">
        <v>11627</v>
      </c>
      <c r="H205" s="15">
        <v>44921</v>
      </c>
      <c r="I205" s="9" t="s">
        <v>7457</v>
      </c>
      <c r="J205" s="9">
        <v>130</v>
      </c>
      <c r="K205" s="9" t="s">
        <v>7487</v>
      </c>
      <c r="L205" s="9" t="str">
        <f>IF(OR('1. Raw Data'!L205="Elec", '1. Raw Data'!L205="elect"), "Electronics", '1. Raw Data'!L205)</f>
        <v>Electronics</v>
      </c>
      <c r="M205" s="9">
        <v>1470.59</v>
      </c>
      <c r="N205" s="9">
        <f>IF(ISBLANK('1. Raw Data'!N205), MEDIAN('1. Raw Data'!$N$2:$N$5001), '1. Raw Data'!N205)</f>
        <v>663.5</v>
      </c>
      <c r="O205" s="9">
        <v>2</v>
      </c>
      <c r="P205" s="9">
        <f>IF(ISBLANK('1. Raw Data'!P205), 0, '1. Raw Data'!P205)</f>
        <v>0</v>
      </c>
      <c r="Q205" s="9">
        <v>737</v>
      </c>
      <c r="R205" s="9">
        <v>4</v>
      </c>
      <c r="S205" s="9">
        <f t="shared" si="9"/>
        <v>2941.18</v>
      </c>
      <c r="T205" s="9">
        <f t="shared" si="10"/>
        <v>1614.1799999999998</v>
      </c>
      <c r="U205" s="23">
        <f t="shared" si="11"/>
        <v>0.5488205414153503</v>
      </c>
    </row>
    <row r="206" spans="1:21" x14ac:dyDescent="0.3">
      <c r="A206" s="9">
        <v>2291</v>
      </c>
      <c r="B206" s="9" t="str">
        <f>PROPER(TRIM('1. Raw Data'!B206))</f>
        <v>Customer_204</v>
      </c>
      <c r="C206" s="9">
        <f>IF(OR('1. Raw Data'!C206&lt;18, '1. Raw Data'!C206&gt;100), MEDIAN('1. Raw Data'!$C$2:$C$5001), '1. Raw Data'!C206)</f>
        <v>18</v>
      </c>
      <c r="D206" s="9" t="s">
        <v>5020</v>
      </c>
      <c r="E206" s="22">
        <v>44088</v>
      </c>
      <c r="F206" s="9">
        <v>0</v>
      </c>
      <c r="G206" s="9">
        <v>12271</v>
      </c>
      <c r="H206" s="15">
        <v>44088</v>
      </c>
      <c r="I206" s="9" t="s">
        <v>7455</v>
      </c>
      <c r="J206" s="9">
        <v>102</v>
      </c>
      <c r="K206" s="9" t="s">
        <v>7494</v>
      </c>
      <c r="L206" s="9" t="str">
        <f>IF(OR('1. Raw Data'!L206="Elec", '1. Raw Data'!L206="elect"), "Electronics", '1. Raw Data'!L206)</f>
        <v>Home Appliances</v>
      </c>
      <c r="M206" s="9">
        <v>1251.7</v>
      </c>
      <c r="N206" s="9">
        <f>IF(ISBLANK('1. Raw Data'!N206), MEDIAN('1. Raw Data'!$N$2:$N$5001), '1. Raw Data'!N206)</f>
        <v>429.51499999999999</v>
      </c>
      <c r="O206" s="9">
        <v>1</v>
      </c>
      <c r="P206" s="9">
        <f>IF(ISBLANK('1. Raw Data'!P206), 0, '1. Raw Data'!P206)</f>
        <v>0</v>
      </c>
      <c r="Q206" s="9">
        <v>586</v>
      </c>
      <c r="R206" s="9">
        <v>6</v>
      </c>
      <c r="S206" s="9">
        <f t="shared" si="9"/>
        <v>1251.7</v>
      </c>
      <c r="T206" s="9">
        <f t="shared" si="10"/>
        <v>822.18500000000006</v>
      </c>
      <c r="U206" s="23">
        <f t="shared" si="11"/>
        <v>0.65685467763841177</v>
      </c>
    </row>
    <row r="207" spans="1:21" x14ac:dyDescent="0.3">
      <c r="A207" s="9">
        <v>2409</v>
      </c>
      <c r="B207" s="9" t="str">
        <f>PROPER(TRIM('1. Raw Data'!B207))</f>
        <v>Customer_205</v>
      </c>
      <c r="C207" s="9">
        <f>IF(OR('1. Raw Data'!C207&lt;18, '1. Raw Data'!C207&gt;100), MEDIAN('1. Raw Data'!$C$2:$C$5001), '1. Raw Data'!C207)</f>
        <v>24</v>
      </c>
      <c r="D207" s="9" t="s">
        <v>5020</v>
      </c>
      <c r="E207" s="22">
        <v>44093</v>
      </c>
      <c r="F207" s="9">
        <v>0</v>
      </c>
      <c r="G207" s="9">
        <v>10216</v>
      </c>
      <c r="H207" s="15">
        <v>44093</v>
      </c>
      <c r="I207" s="9" t="s">
        <v>7457</v>
      </c>
      <c r="J207" s="9">
        <v>129</v>
      </c>
      <c r="K207" s="9" t="s">
        <v>7471</v>
      </c>
      <c r="L207" s="9" t="str">
        <f>IF(OR('1. Raw Data'!L207="Elec", '1. Raw Data'!L207="elect"), "Electronics", '1. Raw Data'!L207)</f>
        <v>Sports</v>
      </c>
      <c r="M207" s="9">
        <v>914.01</v>
      </c>
      <c r="N207" s="9">
        <f>IF(ISBLANK('1. Raw Data'!N207), MEDIAN('1. Raw Data'!$N$2:$N$5001), '1. Raw Data'!N207)</f>
        <v>463.11</v>
      </c>
      <c r="O207" s="9">
        <v>3</v>
      </c>
      <c r="P207" s="9">
        <f>IF(ISBLANK('1. Raw Data'!P207), 0, '1. Raw Data'!P207)</f>
        <v>0.2</v>
      </c>
      <c r="Q207" s="9">
        <v>541</v>
      </c>
      <c r="R207" s="9">
        <v>4</v>
      </c>
      <c r="S207" s="9">
        <f t="shared" si="9"/>
        <v>2193.6239999999998</v>
      </c>
      <c r="T207" s="9">
        <f t="shared" si="10"/>
        <v>804.29399999999987</v>
      </c>
      <c r="U207" s="23">
        <f t="shared" si="11"/>
        <v>0.36665080250763116</v>
      </c>
    </row>
    <row r="208" spans="1:21" x14ac:dyDescent="0.3">
      <c r="A208" s="9">
        <v>2410</v>
      </c>
      <c r="B208" s="9" t="str">
        <f>PROPER(TRIM('1. Raw Data'!B208))</f>
        <v>Customer_206</v>
      </c>
      <c r="C208" s="9">
        <f>IF(OR('1. Raw Data'!C208&lt;18, '1. Raw Data'!C208&gt;100), MEDIAN('1. Raw Data'!$C$2:$C$5001), '1. Raw Data'!C208)</f>
        <v>33</v>
      </c>
      <c r="D208" s="9" t="s">
        <v>5022</v>
      </c>
      <c r="E208" s="22">
        <v>45182</v>
      </c>
      <c r="F208" s="9">
        <v>1</v>
      </c>
      <c r="G208" s="9">
        <v>12203</v>
      </c>
      <c r="H208" s="15">
        <v>45182</v>
      </c>
      <c r="I208" s="9" t="s">
        <v>7456</v>
      </c>
      <c r="J208" s="9">
        <v>143</v>
      </c>
      <c r="K208" s="9" t="s">
        <v>7475</v>
      </c>
      <c r="L208" s="9" t="str">
        <f>IF(OR('1. Raw Data'!L208="Elec", '1. Raw Data'!L208="elect"), "Electronics", '1. Raw Data'!L208)</f>
        <v>Home Appliances</v>
      </c>
      <c r="M208" s="9">
        <v>1397.41</v>
      </c>
      <c r="N208" s="9">
        <f>IF(ISBLANK('1. Raw Data'!N208), MEDIAN('1. Raw Data'!$N$2:$N$5001), '1. Raw Data'!N208)</f>
        <v>704.5</v>
      </c>
      <c r="O208" s="9">
        <v>3</v>
      </c>
      <c r="P208" s="9">
        <f>IF(ISBLANK('1. Raw Data'!P208), 0, '1. Raw Data'!P208)</f>
        <v>0</v>
      </c>
      <c r="Q208" s="9">
        <v>476</v>
      </c>
      <c r="R208" s="9">
        <v>3</v>
      </c>
      <c r="S208" s="9">
        <f t="shared" si="9"/>
        <v>4192.2300000000005</v>
      </c>
      <c r="T208" s="9">
        <f t="shared" si="10"/>
        <v>2078.7300000000005</v>
      </c>
      <c r="U208" s="23">
        <f t="shared" si="11"/>
        <v>0.4958530424141806</v>
      </c>
    </row>
    <row r="209" spans="1:21" x14ac:dyDescent="0.3">
      <c r="A209" s="9">
        <v>2136</v>
      </c>
      <c r="B209" s="9" t="str">
        <f>PROPER(TRIM('1. Raw Data'!B209))</f>
        <v>Customer_207</v>
      </c>
      <c r="C209" s="9">
        <f>IF(OR('1. Raw Data'!C209&lt;18, '1. Raw Data'!C209&gt;100), MEDIAN('1. Raw Data'!$C$2:$C$5001), '1. Raw Data'!C209)</f>
        <v>63</v>
      </c>
      <c r="D209" s="9" t="s">
        <v>5019</v>
      </c>
      <c r="E209" s="22">
        <v>44804</v>
      </c>
      <c r="F209" s="9">
        <v>0</v>
      </c>
      <c r="G209" s="9">
        <v>10788</v>
      </c>
      <c r="H209" s="15">
        <v>44804</v>
      </c>
      <c r="I209" s="9" t="s">
        <v>7457</v>
      </c>
      <c r="J209" s="9">
        <v>136</v>
      </c>
      <c r="K209" s="9" t="s">
        <v>7503</v>
      </c>
      <c r="L209" s="9" t="str">
        <f>IF(OR('1. Raw Data'!L209="Elec", '1. Raw Data'!L209="elect"), "Electronics", '1. Raw Data'!L209)</f>
        <v>Sports</v>
      </c>
      <c r="M209" s="9">
        <v>695.65</v>
      </c>
      <c r="N209" s="9">
        <f>IF(ISBLANK('1. Raw Data'!N209), MEDIAN('1. Raw Data'!$N$2:$N$5001), '1. Raw Data'!N209)</f>
        <v>300.91000000000003</v>
      </c>
      <c r="O209" s="9">
        <v>3</v>
      </c>
      <c r="P209" s="9">
        <f>IF(ISBLANK('1. Raw Data'!P209), 0, '1. Raw Data'!P209)</f>
        <v>0.05</v>
      </c>
      <c r="Q209" s="9">
        <v>428</v>
      </c>
      <c r="R209" s="9">
        <v>7</v>
      </c>
      <c r="S209" s="9">
        <f t="shared" si="9"/>
        <v>1982.6024999999997</v>
      </c>
      <c r="T209" s="9">
        <f t="shared" si="10"/>
        <v>1079.8724999999997</v>
      </c>
      <c r="U209" s="23">
        <f t="shared" si="11"/>
        <v>0.54467423500172119</v>
      </c>
    </row>
    <row r="210" spans="1:21" x14ac:dyDescent="0.3">
      <c r="A210" s="9">
        <v>1951</v>
      </c>
      <c r="B210" s="9" t="str">
        <f>PROPER(TRIM('1. Raw Data'!B210))</f>
        <v>Customer_208</v>
      </c>
      <c r="C210" s="9">
        <f>IF(OR('1. Raw Data'!C210&lt;18, '1. Raw Data'!C210&gt;100), MEDIAN('1. Raw Data'!$C$2:$C$5001), '1. Raw Data'!C210)</f>
        <v>36</v>
      </c>
      <c r="D210" s="9" t="s">
        <v>5018</v>
      </c>
      <c r="E210" s="22">
        <v>44956</v>
      </c>
      <c r="F210" s="9">
        <v>0</v>
      </c>
      <c r="G210" s="9">
        <v>11543</v>
      </c>
      <c r="H210" s="15">
        <v>44956</v>
      </c>
      <c r="I210" s="9" t="s">
        <v>7455</v>
      </c>
      <c r="J210" s="9">
        <v>121</v>
      </c>
      <c r="K210" s="9" t="s">
        <v>7495</v>
      </c>
      <c r="L210" s="9" t="str">
        <f>IF(OR('1. Raw Data'!L210="Elec", '1. Raw Data'!L210="elect"), "Electronics", '1. Raw Data'!L210)</f>
        <v>Sports</v>
      </c>
      <c r="M210" s="9">
        <v>1475.76</v>
      </c>
      <c r="N210" s="9">
        <f>IF(ISBLANK('1. Raw Data'!N210), MEDIAN('1. Raw Data'!$N$2:$N$5001), '1. Raw Data'!N210)</f>
        <v>750.06</v>
      </c>
      <c r="O210" s="9">
        <v>1</v>
      </c>
      <c r="P210" s="9">
        <f>IF(ISBLANK('1. Raw Data'!P210), 0, '1. Raw Data'!P210)</f>
        <v>0</v>
      </c>
      <c r="Q210" s="9">
        <v>702</v>
      </c>
      <c r="R210" s="9">
        <v>5</v>
      </c>
      <c r="S210" s="9">
        <f t="shared" si="9"/>
        <v>1475.76</v>
      </c>
      <c r="T210" s="9">
        <f t="shared" si="10"/>
        <v>725.7</v>
      </c>
      <c r="U210" s="23">
        <f t="shared" si="11"/>
        <v>0.49174662546755571</v>
      </c>
    </row>
    <row r="211" spans="1:21" x14ac:dyDescent="0.3">
      <c r="A211" s="9">
        <v>2104</v>
      </c>
      <c r="B211" s="9" t="str">
        <f>PROPER(TRIM('1. Raw Data'!B211))</f>
        <v>Customer_209</v>
      </c>
      <c r="C211" s="9">
        <f>IF(OR('1. Raw Data'!C211&lt;18, '1. Raw Data'!C211&gt;100), MEDIAN('1. Raw Data'!$C$2:$C$5001), '1. Raw Data'!C211)</f>
        <v>32</v>
      </c>
      <c r="D211" s="9" t="s">
        <v>5020</v>
      </c>
      <c r="E211" s="22">
        <v>44169</v>
      </c>
      <c r="F211" s="9">
        <v>1</v>
      </c>
      <c r="G211" s="9">
        <v>12083</v>
      </c>
      <c r="H211" s="15">
        <v>43933</v>
      </c>
      <c r="I211" s="9" t="s">
        <v>7457</v>
      </c>
      <c r="J211" s="9">
        <v>121</v>
      </c>
      <c r="K211" s="9" t="s">
        <v>7495</v>
      </c>
      <c r="L211" s="9" t="str">
        <f>IF(OR('1. Raw Data'!L211="Elec", '1. Raw Data'!L211="elect"), "Electronics", '1. Raw Data'!L211)</f>
        <v>Home Appliances</v>
      </c>
      <c r="M211" s="9">
        <v>479.64</v>
      </c>
      <c r="N211" s="9">
        <f>IF(ISBLANK('1. Raw Data'!N211), MEDIAN('1. Raw Data'!$N$2:$N$5001), '1. Raw Data'!N211)</f>
        <v>306.68</v>
      </c>
      <c r="O211" s="9">
        <v>3</v>
      </c>
      <c r="P211" s="9">
        <f>IF(ISBLANK('1. Raw Data'!P211), 0, '1. Raw Data'!P211)</f>
        <v>0.05</v>
      </c>
      <c r="Q211" s="9">
        <v>735</v>
      </c>
      <c r="R211" s="9">
        <v>5</v>
      </c>
      <c r="S211" s="9">
        <f t="shared" si="9"/>
        <v>1366.9739999999999</v>
      </c>
      <c r="T211" s="9">
        <f t="shared" si="10"/>
        <v>446.93399999999997</v>
      </c>
      <c r="U211" s="23">
        <f t="shared" si="11"/>
        <v>0.32695135386627688</v>
      </c>
    </row>
    <row r="212" spans="1:21" x14ac:dyDescent="0.3">
      <c r="A212" s="9">
        <v>1698</v>
      </c>
      <c r="B212" s="9" t="str">
        <f>PROPER(TRIM('1. Raw Data'!B212))</f>
        <v>Customer_210</v>
      </c>
      <c r="C212" s="9">
        <f>IF(OR('1. Raw Data'!C212&lt;18, '1. Raw Data'!C212&gt;100), MEDIAN('1. Raw Data'!$C$2:$C$5001), '1. Raw Data'!C212)</f>
        <v>40</v>
      </c>
      <c r="D212" s="9" t="s">
        <v>5018</v>
      </c>
      <c r="E212" s="22">
        <v>44373</v>
      </c>
      <c r="F212" s="9">
        <v>0</v>
      </c>
      <c r="G212" s="9">
        <v>12683</v>
      </c>
      <c r="H212" s="15">
        <v>44373</v>
      </c>
      <c r="I212" s="9" t="s">
        <v>7456</v>
      </c>
      <c r="J212" s="9">
        <v>148</v>
      </c>
      <c r="K212" s="9" t="s">
        <v>7491</v>
      </c>
      <c r="L212" s="9" t="str">
        <f>IF(OR('1. Raw Data'!L212="Elec", '1. Raw Data'!L212="elect"), "Electronics", '1. Raw Data'!L212)</f>
        <v>Electronics</v>
      </c>
      <c r="M212" s="9">
        <v>398.44</v>
      </c>
      <c r="N212" s="9">
        <f>IF(ISBLANK('1. Raw Data'!N212), MEDIAN('1. Raw Data'!$N$2:$N$5001), '1. Raw Data'!N212)</f>
        <v>208.84</v>
      </c>
      <c r="O212" s="9">
        <v>4</v>
      </c>
      <c r="P212" s="9">
        <f>IF(ISBLANK('1. Raw Data'!P212), 0, '1. Raw Data'!P212)</f>
        <v>0.2</v>
      </c>
      <c r="Q212" s="9">
        <v>487</v>
      </c>
      <c r="R212" s="9">
        <v>3</v>
      </c>
      <c r="S212" s="9">
        <f t="shared" si="9"/>
        <v>1275.008</v>
      </c>
      <c r="T212" s="9">
        <f t="shared" si="10"/>
        <v>439.64800000000002</v>
      </c>
      <c r="U212" s="23">
        <f t="shared" si="11"/>
        <v>0.34481979720911554</v>
      </c>
    </row>
    <row r="213" spans="1:21" x14ac:dyDescent="0.3">
      <c r="A213" s="9">
        <v>1112</v>
      </c>
      <c r="B213" s="9" t="str">
        <f>PROPER(TRIM('1. Raw Data'!B213))</f>
        <v>Customer_211</v>
      </c>
      <c r="C213" s="9">
        <f>IF(OR('1. Raw Data'!C213&lt;18, '1. Raw Data'!C213&gt;100), MEDIAN('1. Raw Data'!$C$2:$C$5001), '1. Raw Data'!C213)</f>
        <v>30</v>
      </c>
      <c r="D213" s="9" t="s">
        <v>5020</v>
      </c>
      <c r="E213" s="22">
        <v>44911</v>
      </c>
      <c r="F213" s="9">
        <v>0</v>
      </c>
      <c r="G213" s="9">
        <v>12056</v>
      </c>
      <c r="H213" s="15">
        <v>44911</v>
      </c>
      <c r="I213" s="9" t="s">
        <v>7455</v>
      </c>
      <c r="J213" s="9">
        <v>121</v>
      </c>
      <c r="K213" s="9" t="s">
        <v>7495</v>
      </c>
      <c r="L213" s="9" t="str">
        <f>IF(OR('1. Raw Data'!L213="Elec", '1. Raw Data'!L213="elect"), "Electronics", '1. Raw Data'!L213)</f>
        <v>Clothing</v>
      </c>
      <c r="M213" s="9">
        <v>975.17</v>
      </c>
      <c r="N213" s="9">
        <f>IF(ISBLANK('1. Raw Data'!N213), MEDIAN('1. Raw Data'!$N$2:$N$5001), '1. Raw Data'!N213)</f>
        <v>561.54999999999995</v>
      </c>
      <c r="O213" s="9">
        <v>4</v>
      </c>
      <c r="P213" s="9">
        <f>IF(ISBLANK('1. Raw Data'!P213), 0, '1. Raw Data'!P213)</f>
        <v>0</v>
      </c>
      <c r="Q213" s="9">
        <v>446</v>
      </c>
      <c r="R213" s="9">
        <v>6</v>
      </c>
      <c r="S213" s="9">
        <f t="shared" si="9"/>
        <v>3900.68</v>
      </c>
      <c r="T213" s="9">
        <f t="shared" si="10"/>
        <v>1654.48</v>
      </c>
      <c r="U213" s="23">
        <f t="shared" si="11"/>
        <v>0.42415168637263251</v>
      </c>
    </row>
    <row r="214" spans="1:21" x14ac:dyDescent="0.3">
      <c r="A214" s="9">
        <v>1001</v>
      </c>
      <c r="B214" s="9" t="str">
        <f>PROPER(TRIM('1. Raw Data'!B214))</f>
        <v>Customer_212</v>
      </c>
      <c r="C214" s="9">
        <f>IF(OR('1. Raw Data'!C214&lt;18, '1. Raw Data'!C214&gt;100), MEDIAN('1. Raw Data'!$C$2:$C$5001), '1. Raw Data'!C214)</f>
        <v>21</v>
      </c>
      <c r="D214" s="9" t="s">
        <v>5018</v>
      </c>
      <c r="E214" s="22">
        <v>45073</v>
      </c>
      <c r="F214" s="9">
        <v>0</v>
      </c>
      <c r="G214" s="9">
        <v>11063</v>
      </c>
      <c r="H214" s="15">
        <v>45073</v>
      </c>
      <c r="I214" s="9" t="s">
        <v>7455</v>
      </c>
      <c r="J214" s="9">
        <v>104</v>
      </c>
      <c r="K214" s="9" t="s">
        <v>7499</v>
      </c>
      <c r="L214" s="9" t="str">
        <f>IF(OR('1. Raw Data'!L214="Elec", '1. Raw Data'!L214="elect"), "Electronics", '1. Raw Data'!L214)</f>
        <v>Sports</v>
      </c>
      <c r="M214" s="9">
        <v>598.32000000000005</v>
      </c>
      <c r="N214" s="9">
        <f>IF(ISBLANK('1. Raw Data'!N214), MEDIAN('1. Raw Data'!$N$2:$N$5001), '1. Raw Data'!N214)</f>
        <v>268.69</v>
      </c>
      <c r="O214" s="9">
        <v>5</v>
      </c>
      <c r="P214" s="9">
        <f>IF(ISBLANK('1. Raw Data'!P214), 0, '1. Raw Data'!P214)</f>
        <v>0</v>
      </c>
      <c r="Q214" s="9">
        <v>585</v>
      </c>
      <c r="R214" s="9">
        <v>5</v>
      </c>
      <c r="S214" s="9">
        <f t="shared" si="9"/>
        <v>2991.6000000000004</v>
      </c>
      <c r="T214" s="9">
        <f t="shared" si="10"/>
        <v>1648.1500000000003</v>
      </c>
      <c r="U214" s="23">
        <f t="shared" si="11"/>
        <v>0.55092592592592593</v>
      </c>
    </row>
    <row r="215" spans="1:21" x14ac:dyDescent="0.3">
      <c r="A215" s="9">
        <v>1641</v>
      </c>
      <c r="B215" s="9" t="str">
        <f>PROPER(TRIM('1. Raw Data'!B215))</f>
        <v>Customer_213</v>
      </c>
      <c r="C215" s="9">
        <f>IF(OR('1. Raw Data'!C215&lt;18, '1. Raw Data'!C215&gt;100), MEDIAN('1. Raw Data'!$C$2:$C$5001), '1. Raw Data'!C215)</f>
        <v>24</v>
      </c>
      <c r="D215" s="9" t="s">
        <v>5020</v>
      </c>
      <c r="E215" s="22">
        <v>44697</v>
      </c>
      <c r="F215" s="9">
        <v>1</v>
      </c>
      <c r="G215" s="9">
        <v>13540</v>
      </c>
      <c r="H215" s="15">
        <v>44697</v>
      </c>
      <c r="I215" s="9" t="s">
        <v>7455</v>
      </c>
      <c r="J215" s="9">
        <v>101</v>
      </c>
      <c r="K215" s="9" t="s">
        <v>7478</v>
      </c>
      <c r="L215" s="9" t="str">
        <f>IF(OR('1. Raw Data'!L215="Elec", '1. Raw Data'!L215="elect"), "Electronics", '1. Raw Data'!L215)</f>
        <v>Sports</v>
      </c>
      <c r="M215" s="9">
        <v>958.23</v>
      </c>
      <c r="N215" s="9">
        <f>IF(ISBLANK('1. Raw Data'!N215), MEDIAN('1. Raw Data'!$N$2:$N$5001), '1. Raw Data'!N215)</f>
        <v>403.33</v>
      </c>
      <c r="O215" s="9">
        <v>5</v>
      </c>
      <c r="P215" s="9">
        <f>IF(ISBLANK('1. Raw Data'!P215), 0, '1. Raw Data'!P215)</f>
        <v>0</v>
      </c>
      <c r="Q215" s="9">
        <v>961</v>
      </c>
      <c r="R215" s="9">
        <v>2</v>
      </c>
      <c r="S215" s="9">
        <f t="shared" si="9"/>
        <v>4791.1499999999996</v>
      </c>
      <c r="T215" s="9">
        <f t="shared" si="10"/>
        <v>2774.5</v>
      </c>
      <c r="U215" s="23">
        <f t="shared" si="11"/>
        <v>0.57908852780647657</v>
      </c>
    </row>
    <row r="216" spans="1:21" x14ac:dyDescent="0.3">
      <c r="A216" s="9">
        <v>1219</v>
      </c>
      <c r="B216" s="9" t="str">
        <f>PROPER(TRIM('1. Raw Data'!B216))</f>
        <v>Customer_214</v>
      </c>
      <c r="C216" s="9">
        <f>IF(OR('1. Raw Data'!C216&lt;18, '1. Raw Data'!C216&gt;100), MEDIAN('1. Raw Data'!$C$2:$C$5001), '1. Raw Data'!C216)</f>
        <v>41</v>
      </c>
      <c r="D216" s="9" t="s">
        <v>5018</v>
      </c>
      <c r="E216" s="22">
        <v>44442</v>
      </c>
      <c r="F216" s="9">
        <v>1</v>
      </c>
      <c r="G216" s="9">
        <v>12226</v>
      </c>
      <c r="H216" s="15">
        <v>44264</v>
      </c>
      <c r="I216" s="9" t="s">
        <v>7455</v>
      </c>
      <c r="J216" s="9">
        <v>126</v>
      </c>
      <c r="K216" s="9" t="s">
        <v>7469</v>
      </c>
      <c r="L216" s="9" t="str">
        <f>IF(OR('1. Raw Data'!L216="Elec", '1. Raw Data'!L216="elect"), "Electronics", '1. Raw Data'!L216)</f>
        <v>Clothing</v>
      </c>
      <c r="M216" s="9">
        <v>492.24</v>
      </c>
      <c r="N216" s="9">
        <f>IF(ISBLANK('1. Raw Data'!N216), MEDIAN('1. Raw Data'!$N$2:$N$5001), '1. Raw Data'!N216)</f>
        <v>326.83999999999997</v>
      </c>
      <c r="O216" s="9">
        <v>4</v>
      </c>
      <c r="P216" s="9">
        <f>IF(ISBLANK('1. Raw Data'!P216), 0, '1. Raw Data'!P216)</f>
        <v>0</v>
      </c>
      <c r="Q216" s="9">
        <v>1216</v>
      </c>
      <c r="R216" s="9">
        <v>3</v>
      </c>
      <c r="S216" s="9">
        <f t="shared" si="9"/>
        <v>1968.96</v>
      </c>
      <c r="T216" s="9">
        <f t="shared" si="10"/>
        <v>661.60000000000014</v>
      </c>
      <c r="U216" s="23">
        <f t="shared" si="11"/>
        <v>0.33601495205590776</v>
      </c>
    </row>
    <row r="217" spans="1:21" x14ac:dyDescent="0.3">
      <c r="A217" s="9">
        <v>1854</v>
      </c>
      <c r="B217" s="9" t="str">
        <f>PROPER(TRIM('1. Raw Data'!B217))</f>
        <v>Customer_215</v>
      </c>
      <c r="C217" s="9">
        <f>IF(OR('1. Raw Data'!C217&lt;18, '1. Raw Data'!C217&gt;100), MEDIAN('1. Raw Data'!$C$2:$C$5001), '1. Raw Data'!C217)</f>
        <v>33</v>
      </c>
      <c r="D217" s="9" t="s">
        <v>5022</v>
      </c>
      <c r="E217" s="22">
        <v>44935</v>
      </c>
      <c r="F217" s="9">
        <v>0</v>
      </c>
      <c r="G217" s="9">
        <v>11664</v>
      </c>
      <c r="H217" s="15">
        <v>45170</v>
      </c>
      <c r="I217" s="9" t="s">
        <v>7455</v>
      </c>
      <c r="J217" s="9">
        <v>102</v>
      </c>
      <c r="K217" s="9" t="s">
        <v>7494</v>
      </c>
      <c r="L217" s="9" t="str">
        <f>IF(OR('1. Raw Data'!L217="Elec", '1. Raw Data'!L217="elect"), "Electronics", '1. Raw Data'!L217)</f>
        <v>Clothing</v>
      </c>
      <c r="M217" s="9">
        <v>945.98</v>
      </c>
      <c r="N217" s="9">
        <f>IF(ISBLANK('1. Raw Data'!N217), MEDIAN('1. Raw Data'!$N$2:$N$5001), '1. Raw Data'!N217)</f>
        <v>472.43</v>
      </c>
      <c r="O217" s="9">
        <v>1</v>
      </c>
      <c r="P217" s="9">
        <f>IF(ISBLANK('1. Raw Data'!P217), 0, '1. Raw Data'!P217)</f>
        <v>0</v>
      </c>
      <c r="Q217" s="9">
        <v>723</v>
      </c>
      <c r="R217" s="9">
        <v>2</v>
      </c>
      <c r="S217" s="9">
        <f t="shared" si="9"/>
        <v>945.98</v>
      </c>
      <c r="T217" s="9">
        <f t="shared" si="10"/>
        <v>473.55</v>
      </c>
      <c r="U217" s="23">
        <f t="shared" si="11"/>
        <v>0.50059197868876726</v>
      </c>
    </row>
    <row r="218" spans="1:21" x14ac:dyDescent="0.3">
      <c r="A218" s="9">
        <v>2248</v>
      </c>
      <c r="B218" s="9" t="str">
        <f>PROPER(TRIM('1. Raw Data'!B218))</f>
        <v>Customer_216</v>
      </c>
      <c r="C218" s="9">
        <f>IF(OR('1. Raw Data'!C218&lt;18, '1. Raw Data'!C218&gt;100), MEDIAN('1. Raw Data'!$C$2:$C$5001), '1. Raw Data'!C218)</f>
        <v>65</v>
      </c>
      <c r="D218" s="9" t="s">
        <v>5023</v>
      </c>
      <c r="E218" s="22">
        <v>45325</v>
      </c>
      <c r="F218" s="9">
        <v>0</v>
      </c>
      <c r="G218" s="9">
        <v>13006</v>
      </c>
      <c r="H218" s="15">
        <v>45353</v>
      </c>
      <c r="I218" s="9" t="s">
        <v>7457</v>
      </c>
      <c r="J218" s="9">
        <v>109</v>
      </c>
      <c r="K218" s="9" t="s">
        <v>7466</v>
      </c>
      <c r="L218" s="9" t="str">
        <f>IF(OR('1. Raw Data'!L218="Elec", '1. Raw Data'!L218="elect"), "Electronics", '1. Raw Data'!L218)</f>
        <v>Home Appliances</v>
      </c>
      <c r="M218" s="9">
        <v>449.83</v>
      </c>
      <c r="N218" s="9">
        <f>IF(ISBLANK('1. Raw Data'!N218), MEDIAN('1. Raw Data'!$N$2:$N$5001), '1. Raw Data'!N218)</f>
        <v>227.21</v>
      </c>
      <c r="O218" s="9">
        <v>5</v>
      </c>
      <c r="P218" s="9">
        <f>IF(ISBLANK('1. Raw Data'!P218), 0, '1. Raw Data'!P218)</f>
        <v>0</v>
      </c>
      <c r="Q218" s="9">
        <v>333</v>
      </c>
      <c r="R218" s="9">
        <v>4</v>
      </c>
      <c r="S218" s="9">
        <f t="shared" si="9"/>
        <v>2249.15</v>
      </c>
      <c r="T218" s="9">
        <f t="shared" si="10"/>
        <v>1113.1000000000001</v>
      </c>
      <c r="U218" s="23">
        <f t="shared" si="11"/>
        <v>0.49489807260520646</v>
      </c>
    </row>
    <row r="219" spans="1:21" x14ac:dyDescent="0.3">
      <c r="A219" s="9">
        <v>1384</v>
      </c>
      <c r="B219" s="9" t="str">
        <f>PROPER(TRIM('1. Raw Data'!B219))</f>
        <v>Customer_217</v>
      </c>
      <c r="C219" s="9">
        <f>IF(OR('1. Raw Data'!C219&lt;18, '1. Raw Data'!C219&gt;100), MEDIAN('1. Raw Data'!$C$2:$C$5001), '1. Raw Data'!C219)</f>
        <v>56</v>
      </c>
      <c r="D219" s="9" t="s">
        <v>5018</v>
      </c>
      <c r="E219" s="22">
        <v>45243</v>
      </c>
      <c r="F219" s="9">
        <v>0</v>
      </c>
      <c r="G219" s="9">
        <v>12548</v>
      </c>
      <c r="H219" s="15">
        <v>45243</v>
      </c>
      <c r="I219" s="9" t="s">
        <v>7455</v>
      </c>
      <c r="J219" s="9">
        <v>145</v>
      </c>
      <c r="K219" s="9" t="s">
        <v>7470</v>
      </c>
      <c r="L219" s="9" t="str">
        <f>IF(OR('1. Raw Data'!L219="Elec", '1. Raw Data'!L219="elect"), "Electronics", '1. Raw Data'!L219)</f>
        <v>Sports</v>
      </c>
      <c r="M219" s="9">
        <v>123.91</v>
      </c>
      <c r="N219" s="9">
        <f>IF(ISBLANK('1. Raw Data'!N219), MEDIAN('1. Raw Data'!$N$2:$N$5001), '1. Raw Data'!N219)</f>
        <v>82.19</v>
      </c>
      <c r="O219" s="9">
        <v>3</v>
      </c>
      <c r="P219" s="9">
        <f>IF(ISBLANK('1. Raw Data'!P219), 0, '1. Raw Data'!P219)</f>
        <v>0</v>
      </c>
      <c r="Q219" s="9">
        <v>395</v>
      </c>
      <c r="R219" s="9">
        <v>2</v>
      </c>
      <c r="S219" s="9">
        <f t="shared" si="9"/>
        <v>371.73</v>
      </c>
      <c r="T219" s="9">
        <f t="shared" si="10"/>
        <v>125.16000000000003</v>
      </c>
      <c r="U219" s="23">
        <f t="shared" si="11"/>
        <v>0.33669598902429188</v>
      </c>
    </row>
    <row r="220" spans="1:21" x14ac:dyDescent="0.3">
      <c r="A220" s="9">
        <v>2426</v>
      </c>
      <c r="B220" s="9" t="str">
        <f>PROPER(TRIM('1. Raw Data'!B220))</f>
        <v>Customer_218</v>
      </c>
      <c r="C220" s="9">
        <f>IF(OR('1. Raw Data'!C220&lt;18, '1. Raw Data'!C220&gt;100), MEDIAN('1. Raw Data'!$C$2:$C$5001), '1. Raw Data'!C220)</f>
        <v>30</v>
      </c>
      <c r="D220" s="9" t="s">
        <v>5023</v>
      </c>
      <c r="E220" s="22">
        <v>44242</v>
      </c>
      <c r="F220" s="9">
        <v>0</v>
      </c>
      <c r="G220" s="9">
        <v>10372</v>
      </c>
      <c r="H220" s="15">
        <v>44242</v>
      </c>
      <c r="I220" s="9" t="s">
        <v>7456</v>
      </c>
      <c r="J220" s="9">
        <v>118</v>
      </c>
      <c r="K220" s="9" t="s">
        <v>7501</v>
      </c>
      <c r="L220" s="9" t="str">
        <f>IF(OR('1. Raw Data'!L220="Elec", '1. Raw Data'!L220="elect"), "Electronics", '1. Raw Data'!L220)</f>
        <v>Home Appliances</v>
      </c>
      <c r="M220" s="9">
        <v>1372.6</v>
      </c>
      <c r="N220" s="9">
        <f>IF(ISBLANK('1. Raw Data'!N220), MEDIAN('1. Raw Data'!$N$2:$N$5001), '1. Raw Data'!N220)</f>
        <v>840.49</v>
      </c>
      <c r="O220" s="9">
        <v>4</v>
      </c>
      <c r="P220" s="9">
        <f>IF(ISBLANK('1. Raw Data'!P220), 0, '1. Raw Data'!P220)</f>
        <v>0</v>
      </c>
      <c r="Q220" s="9">
        <v>408</v>
      </c>
      <c r="R220" s="9">
        <v>4</v>
      </c>
      <c r="S220" s="9">
        <f t="shared" si="9"/>
        <v>5490.4</v>
      </c>
      <c r="T220" s="9">
        <f t="shared" si="10"/>
        <v>2128.4399999999996</v>
      </c>
      <c r="U220" s="23">
        <f t="shared" si="11"/>
        <v>0.38766574384380004</v>
      </c>
    </row>
    <row r="221" spans="1:21" x14ac:dyDescent="0.3">
      <c r="A221" s="9">
        <v>2153</v>
      </c>
      <c r="B221" s="9" t="str">
        <f>PROPER(TRIM('1. Raw Data'!B221))</f>
        <v>Customer_219</v>
      </c>
      <c r="C221" s="9">
        <f>IF(OR('1. Raw Data'!C221&lt;18, '1. Raw Data'!C221&gt;100), MEDIAN('1. Raw Data'!$C$2:$C$5001), '1. Raw Data'!C221)</f>
        <v>26</v>
      </c>
      <c r="D221" s="9" t="s">
        <v>5023</v>
      </c>
      <c r="E221" s="22">
        <v>45291</v>
      </c>
      <c r="F221" s="9">
        <v>0</v>
      </c>
      <c r="G221" s="9">
        <v>13139</v>
      </c>
      <c r="H221" s="15">
        <v>45291</v>
      </c>
      <c r="I221" s="9" t="s">
        <v>7455</v>
      </c>
      <c r="J221" s="9">
        <v>148</v>
      </c>
      <c r="K221" s="9" t="s">
        <v>7491</v>
      </c>
      <c r="L221" s="9" t="str">
        <f>IF(OR('1. Raw Data'!L221="Elec", '1. Raw Data'!L221="elect"), "Electronics", '1. Raw Data'!L221)</f>
        <v>Clothing</v>
      </c>
      <c r="M221" s="9">
        <v>1330.65</v>
      </c>
      <c r="N221" s="9">
        <f>IF(ISBLANK('1. Raw Data'!N221), MEDIAN('1. Raw Data'!$N$2:$N$5001), '1. Raw Data'!N221)</f>
        <v>834.16</v>
      </c>
      <c r="O221" s="9">
        <v>2</v>
      </c>
      <c r="P221" s="9">
        <f>IF(ISBLANK('1. Raw Data'!P221), 0, '1. Raw Data'!P221)</f>
        <v>0</v>
      </c>
      <c r="Q221" s="9">
        <v>367</v>
      </c>
      <c r="R221" s="9">
        <v>5</v>
      </c>
      <c r="S221" s="9">
        <f t="shared" si="9"/>
        <v>2661.3</v>
      </c>
      <c r="T221" s="9">
        <f t="shared" si="10"/>
        <v>992.98000000000025</v>
      </c>
      <c r="U221" s="23">
        <f t="shared" si="11"/>
        <v>0.37311840078157299</v>
      </c>
    </row>
    <row r="222" spans="1:21" x14ac:dyDescent="0.3">
      <c r="A222" s="9">
        <v>2076</v>
      </c>
      <c r="B222" s="9" t="str">
        <f>PROPER(TRIM('1. Raw Data'!B222))</f>
        <v>Customer_220</v>
      </c>
      <c r="C222" s="9">
        <f>IF(OR('1. Raw Data'!C222&lt;18, '1. Raw Data'!C222&gt;100), MEDIAN('1. Raw Data'!$C$2:$C$5001), '1. Raw Data'!C222)</f>
        <v>60</v>
      </c>
      <c r="D222" s="9" t="s">
        <v>5019</v>
      </c>
      <c r="E222" s="22">
        <v>44469</v>
      </c>
      <c r="F222" s="9">
        <v>0</v>
      </c>
      <c r="G222" s="9">
        <v>10969</v>
      </c>
      <c r="H222" s="15">
        <v>44469</v>
      </c>
      <c r="I222" s="9" t="s">
        <v>7456</v>
      </c>
      <c r="J222" s="9">
        <v>148</v>
      </c>
      <c r="K222" s="9" t="s">
        <v>7491</v>
      </c>
      <c r="L222" s="9" t="str">
        <f>IF(OR('1. Raw Data'!L222="Elec", '1. Raw Data'!L222="elect"), "Electronics", '1. Raw Data'!L222)</f>
        <v>Home Appliances</v>
      </c>
      <c r="M222" s="9">
        <v>1457.66</v>
      </c>
      <c r="N222" s="9">
        <f>IF(ISBLANK('1. Raw Data'!N222), MEDIAN('1. Raw Data'!$N$2:$N$5001), '1. Raw Data'!N222)</f>
        <v>881.3</v>
      </c>
      <c r="O222" s="9">
        <v>1</v>
      </c>
      <c r="P222" s="9">
        <f>IF(ISBLANK('1. Raw Data'!P222), 0, '1. Raw Data'!P222)</f>
        <v>0</v>
      </c>
      <c r="Q222" s="9">
        <v>827</v>
      </c>
      <c r="R222" s="9">
        <v>6</v>
      </c>
      <c r="S222" s="9">
        <f t="shared" si="9"/>
        <v>1457.66</v>
      </c>
      <c r="T222" s="9">
        <f t="shared" si="10"/>
        <v>576.36000000000013</v>
      </c>
      <c r="U222" s="23">
        <f t="shared" si="11"/>
        <v>0.39540084793436059</v>
      </c>
    </row>
    <row r="223" spans="1:21" x14ac:dyDescent="0.3">
      <c r="A223" s="9">
        <v>1729</v>
      </c>
      <c r="B223" s="9" t="str">
        <f>PROPER(TRIM('1. Raw Data'!B223))</f>
        <v>Customer_221</v>
      </c>
      <c r="C223" s="9">
        <f>IF(OR('1. Raw Data'!C223&lt;18, '1. Raw Data'!C223&gt;100), MEDIAN('1. Raw Data'!$C$2:$C$5001), '1. Raw Data'!C223)</f>
        <v>64</v>
      </c>
      <c r="D223" s="9" t="s">
        <v>5022</v>
      </c>
      <c r="E223" s="22">
        <v>44648</v>
      </c>
      <c r="F223" s="9">
        <v>0</v>
      </c>
      <c r="G223" s="9">
        <v>11689</v>
      </c>
      <c r="H223" s="15">
        <v>44648</v>
      </c>
      <c r="I223" s="9" t="s">
        <v>7456</v>
      </c>
      <c r="J223" s="9">
        <v>142</v>
      </c>
      <c r="K223" s="9" t="s">
        <v>7500</v>
      </c>
      <c r="L223" s="9" t="str">
        <f>IF(OR('1. Raw Data'!L223="Elec", '1. Raw Data'!L223="elect"), "Electronics", '1. Raw Data'!L223)</f>
        <v>Sports</v>
      </c>
      <c r="M223" s="9">
        <v>1088.96</v>
      </c>
      <c r="N223" s="9">
        <f>IF(ISBLANK('1. Raw Data'!N223), MEDIAN('1. Raw Data'!$N$2:$N$5001), '1. Raw Data'!N223)</f>
        <v>470.15</v>
      </c>
      <c r="O223" s="9">
        <v>1</v>
      </c>
      <c r="P223" s="9">
        <f>IF(ISBLANK('1. Raw Data'!P223), 0, '1. Raw Data'!P223)</f>
        <v>0</v>
      </c>
      <c r="Q223" s="9">
        <v>592</v>
      </c>
      <c r="R223" s="9">
        <v>3</v>
      </c>
      <c r="S223" s="9">
        <f t="shared" si="9"/>
        <v>1088.96</v>
      </c>
      <c r="T223" s="9">
        <f t="shared" si="10"/>
        <v>618.81000000000006</v>
      </c>
      <c r="U223" s="23">
        <f t="shared" si="11"/>
        <v>0.56825778724654719</v>
      </c>
    </row>
    <row r="224" spans="1:21" x14ac:dyDescent="0.3">
      <c r="A224" s="9">
        <v>2439</v>
      </c>
      <c r="B224" s="9" t="str">
        <f>PROPER(TRIM('1. Raw Data'!B224))</f>
        <v>Customer_222</v>
      </c>
      <c r="C224" s="9">
        <f>IF(OR('1. Raw Data'!C224&lt;18, '1. Raw Data'!C224&gt;100), MEDIAN('1. Raw Data'!$C$2:$C$5001), '1. Raw Data'!C224)</f>
        <v>40</v>
      </c>
      <c r="D224" s="9" t="s">
        <v>5023</v>
      </c>
      <c r="E224" s="22">
        <v>45117</v>
      </c>
      <c r="F224" s="9">
        <v>1</v>
      </c>
      <c r="G224" s="9">
        <v>11447</v>
      </c>
      <c r="H224" s="15">
        <v>45206</v>
      </c>
      <c r="I224" s="9" t="s">
        <v>7456</v>
      </c>
      <c r="J224" s="9">
        <v>141</v>
      </c>
      <c r="K224" s="9" t="s">
        <v>7490</v>
      </c>
      <c r="L224" s="9" t="str">
        <f>IF(OR('1. Raw Data'!L224="Elec", '1. Raw Data'!L224="elect"), "Electronics", '1. Raw Data'!L224)</f>
        <v>Electronics</v>
      </c>
      <c r="M224" s="9">
        <v>1039.95</v>
      </c>
      <c r="N224" s="9">
        <f>IF(ISBLANK('1. Raw Data'!N224), MEDIAN('1. Raw Data'!$N$2:$N$5001), '1. Raw Data'!N224)</f>
        <v>714.86</v>
      </c>
      <c r="O224" s="9">
        <v>4</v>
      </c>
      <c r="P224" s="9">
        <f>IF(ISBLANK('1. Raw Data'!P224), 0, '1. Raw Data'!P224)</f>
        <v>0.05</v>
      </c>
      <c r="Q224" s="9">
        <v>452</v>
      </c>
      <c r="R224" s="9">
        <v>5</v>
      </c>
      <c r="S224" s="9">
        <f t="shared" si="9"/>
        <v>3951.81</v>
      </c>
      <c r="T224" s="9">
        <f t="shared" si="10"/>
        <v>1092.3699999999999</v>
      </c>
      <c r="U224" s="23">
        <f t="shared" si="11"/>
        <v>0.27642270250847079</v>
      </c>
    </row>
    <row r="225" spans="1:21" x14ac:dyDescent="0.3">
      <c r="A225" s="9">
        <v>1246</v>
      </c>
      <c r="B225" s="9" t="str">
        <f>PROPER(TRIM('1. Raw Data'!B225))</f>
        <v>Customer_223</v>
      </c>
      <c r="C225" s="9">
        <f>IF(OR('1. Raw Data'!C225&lt;18, '1. Raw Data'!C225&gt;100), MEDIAN('1. Raw Data'!$C$2:$C$5001), '1. Raw Data'!C225)</f>
        <v>41</v>
      </c>
      <c r="D225" s="9" t="s">
        <v>5021</v>
      </c>
      <c r="E225" s="22">
        <v>45161</v>
      </c>
      <c r="F225" s="9">
        <v>1</v>
      </c>
      <c r="G225" s="9">
        <v>10514</v>
      </c>
      <c r="H225" s="15">
        <v>45161</v>
      </c>
      <c r="I225" s="9" t="s">
        <v>7456</v>
      </c>
      <c r="J225" s="9">
        <v>111</v>
      </c>
      <c r="K225" s="9" t="s">
        <v>7476</v>
      </c>
      <c r="L225" s="9" t="str">
        <f>IF(OR('1. Raw Data'!L225="Elec", '1. Raw Data'!L225="elect"), "Electronics", '1. Raw Data'!L225)</f>
        <v>Electronics</v>
      </c>
      <c r="M225" s="9">
        <v>860.55</v>
      </c>
      <c r="N225" s="9">
        <f>IF(ISBLANK('1. Raw Data'!N225), MEDIAN('1. Raw Data'!$N$2:$N$5001), '1. Raw Data'!N225)</f>
        <v>578.92999999999995</v>
      </c>
      <c r="O225" s="9">
        <v>2</v>
      </c>
      <c r="P225" s="9">
        <f>IF(ISBLANK('1. Raw Data'!P225), 0, '1. Raw Data'!P225)</f>
        <v>0.1</v>
      </c>
      <c r="Q225" s="9">
        <v>497</v>
      </c>
      <c r="R225" s="9">
        <v>4</v>
      </c>
      <c r="S225" s="9">
        <f t="shared" si="9"/>
        <v>1548.99</v>
      </c>
      <c r="T225" s="9">
        <f t="shared" si="10"/>
        <v>391.13000000000011</v>
      </c>
      <c r="U225" s="23">
        <f t="shared" si="11"/>
        <v>0.25250647195914766</v>
      </c>
    </row>
    <row r="226" spans="1:21" x14ac:dyDescent="0.3">
      <c r="A226" s="9">
        <v>1835</v>
      </c>
      <c r="B226" s="9" t="str">
        <f>PROPER(TRIM('1. Raw Data'!B226))</f>
        <v>Customer_224</v>
      </c>
      <c r="C226" s="9">
        <f>IF(OR('1. Raw Data'!C226&lt;18, '1. Raw Data'!C226&gt;100), MEDIAN('1. Raw Data'!$C$2:$C$5001), '1. Raw Data'!C226)</f>
        <v>36</v>
      </c>
      <c r="D226" s="9" t="s">
        <v>5023</v>
      </c>
      <c r="E226" s="22">
        <v>44622</v>
      </c>
      <c r="F226" s="9">
        <v>0</v>
      </c>
      <c r="G226" s="9">
        <v>10363</v>
      </c>
      <c r="H226" s="15">
        <v>44595</v>
      </c>
      <c r="I226" s="9" t="s">
        <v>7456</v>
      </c>
      <c r="J226" s="9">
        <v>125</v>
      </c>
      <c r="K226" s="9" t="s">
        <v>7479</v>
      </c>
      <c r="L226" s="9" t="str">
        <f>IF(OR('1. Raw Data'!L226="Elec", '1. Raw Data'!L226="elect"), "Electronics", '1. Raw Data'!L226)</f>
        <v>Sports</v>
      </c>
      <c r="M226" s="9">
        <v>232.62</v>
      </c>
      <c r="N226" s="9">
        <f>IF(ISBLANK('1. Raw Data'!N226), MEDIAN('1. Raw Data'!$N$2:$N$5001), '1. Raw Data'!N226)</f>
        <v>109.53</v>
      </c>
      <c r="O226" s="9">
        <v>1</v>
      </c>
      <c r="P226" s="9">
        <f>IF(ISBLANK('1. Raw Data'!P226), 0, '1. Raw Data'!P226)</f>
        <v>0</v>
      </c>
      <c r="Q226" s="9">
        <v>559</v>
      </c>
      <c r="R226" s="9">
        <v>5</v>
      </c>
      <c r="S226" s="9">
        <f t="shared" si="9"/>
        <v>232.62</v>
      </c>
      <c r="T226" s="9">
        <f t="shared" si="10"/>
        <v>123.09</v>
      </c>
      <c r="U226" s="23">
        <f t="shared" si="11"/>
        <v>0.52914624709827185</v>
      </c>
    </row>
    <row r="227" spans="1:21" x14ac:dyDescent="0.3">
      <c r="A227" s="9">
        <v>2462</v>
      </c>
      <c r="B227" s="9" t="str">
        <f>PROPER(TRIM('1. Raw Data'!B227))</f>
        <v>Customer_225</v>
      </c>
      <c r="C227" s="9">
        <f>IF(OR('1. Raw Data'!C227&lt;18, '1. Raw Data'!C227&gt;100), MEDIAN('1. Raw Data'!$C$2:$C$5001), '1. Raw Data'!C227)</f>
        <v>49</v>
      </c>
      <c r="D227" s="9" t="s">
        <v>5018</v>
      </c>
      <c r="E227" s="22">
        <v>44728</v>
      </c>
      <c r="F227" s="9">
        <v>1</v>
      </c>
      <c r="G227" s="9">
        <v>11913</v>
      </c>
      <c r="H227" s="15">
        <v>44728</v>
      </c>
      <c r="I227" s="9" t="s">
        <v>7457</v>
      </c>
      <c r="J227" s="9">
        <v>126</v>
      </c>
      <c r="K227" s="9" t="s">
        <v>7469</v>
      </c>
      <c r="L227" s="9" t="str">
        <f>IF(OR('1. Raw Data'!L227="Elec", '1. Raw Data'!L227="elect"), "Electronics", '1. Raw Data'!L227)</f>
        <v>Home Appliances</v>
      </c>
      <c r="M227" s="9">
        <v>324.39</v>
      </c>
      <c r="N227" s="9">
        <f>IF(ISBLANK('1. Raw Data'!N227), MEDIAN('1. Raw Data'!$N$2:$N$5001), '1. Raw Data'!N227)</f>
        <v>208</v>
      </c>
      <c r="O227" s="9">
        <v>5</v>
      </c>
      <c r="P227" s="9">
        <f>IF(ISBLANK('1. Raw Data'!P227), 0, '1. Raw Data'!P227)</f>
        <v>0</v>
      </c>
      <c r="Q227" s="9">
        <v>930</v>
      </c>
      <c r="R227" s="9">
        <v>3</v>
      </c>
      <c r="S227" s="9">
        <f t="shared" si="9"/>
        <v>1621.9499999999998</v>
      </c>
      <c r="T227" s="9">
        <f t="shared" si="10"/>
        <v>581.94999999999982</v>
      </c>
      <c r="U227" s="23">
        <f t="shared" si="11"/>
        <v>0.358796510373316</v>
      </c>
    </row>
    <row r="228" spans="1:21" x14ac:dyDescent="0.3">
      <c r="A228" s="9">
        <v>1202</v>
      </c>
      <c r="B228" s="9" t="str">
        <f>PROPER(TRIM('1. Raw Data'!B228))</f>
        <v>Customer_226</v>
      </c>
      <c r="C228" s="9">
        <f>IF(OR('1. Raw Data'!C228&lt;18, '1. Raw Data'!C228&gt;100), MEDIAN('1. Raw Data'!$C$2:$C$5001), '1. Raw Data'!C228)</f>
        <v>69</v>
      </c>
      <c r="D228" s="9" t="s">
        <v>5023</v>
      </c>
      <c r="E228" s="22">
        <v>44890</v>
      </c>
      <c r="F228" s="9">
        <v>0</v>
      </c>
      <c r="G228" s="9">
        <v>12824</v>
      </c>
      <c r="H228" s="15">
        <v>44890</v>
      </c>
      <c r="I228" s="9" t="s">
        <v>7456</v>
      </c>
      <c r="J228" s="9">
        <v>136</v>
      </c>
      <c r="K228" s="9" t="s">
        <v>7503</v>
      </c>
      <c r="L228" s="9" t="str">
        <f>IF(OR('1. Raw Data'!L228="Elec", '1. Raw Data'!L228="elect"), "Electronics", '1. Raw Data'!L228)</f>
        <v>Clothing</v>
      </c>
      <c r="M228" s="9">
        <v>469.73</v>
      </c>
      <c r="N228" s="9">
        <f>IF(ISBLANK('1. Raw Data'!N228), MEDIAN('1. Raw Data'!$N$2:$N$5001), '1. Raw Data'!N228)</f>
        <v>245.58</v>
      </c>
      <c r="O228" s="9">
        <v>2</v>
      </c>
      <c r="P228" s="9">
        <f>IF(ISBLANK('1. Raw Data'!P228), 0, '1. Raw Data'!P228)</f>
        <v>0.05</v>
      </c>
      <c r="Q228" s="9">
        <v>420</v>
      </c>
      <c r="R228" s="9">
        <v>4</v>
      </c>
      <c r="S228" s="9">
        <f t="shared" si="9"/>
        <v>892.48699999999997</v>
      </c>
      <c r="T228" s="9">
        <f t="shared" si="10"/>
        <v>401.32699999999994</v>
      </c>
      <c r="U228" s="23">
        <f t="shared" si="11"/>
        <v>0.44967265629639419</v>
      </c>
    </row>
    <row r="229" spans="1:21" x14ac:dyDescent="0.3">
      <c r="A229" s="9">
        <v>2207</v>
      </c>
      <c r="B229" s="9" t="str">
        <f>PROPER(TRIM('1. Raw Data'!B229))</f>
        <v>Customer_227</v>
      </c>
      <c r="C229" s="9">
        <f>IF(OR('1. Raw Data'!C229&lt;18, '1. Raw Data'!C229&gt;100), MEDIAN('1. Raw Data'!$C$2:$C$5001), '1. Raw Data'!C229)</f>
        <v>32</v>
      </c>
      <c r="D229" s="9" t="s">
        <v>5018</v>
      </c>
      <c r="E229" s="22">
        <v>44755</v>
      </c>
      <c r="F229" s="9">
        <v>0</v>
      </c>
      <c r="G229" s="9">
        <v>11951</v>
      </c>
      <c r="H229" s="15">
        <v>44755</v>
      </c>
      <c r="I229" s="9" t="s">
        <v>7456</v>
      </c>
      <c r="J229" s="9">
        <v>142</v>
      </c>
      <c r="K229" s="9" t="s">
        <v>7500</v>
      </c>
      <c r="L229" s="9" t="str">
        <f>IF(OR('1. Raw Data'!L229="Elec", '1. Raw Data'!L229="elect"), "Electronics", '1. Raw Data'!L229)</f>
        <v>Clothing</v>
      </c>
      <c r="M229" s="9">
        <v>1340.73</v>
      </c>
      <c r="N229" s="9">
        <f>IF(ISBLANK('1. Raw Data'!N229), MEDIAN('1. Raw Data'!$N$2:$N$5001), '1. Raw Data'!N229)</f>
        <v>811.32</v>
      </c>
      <c r="O229" s="9">
        <v>3</v>
      </c>
      <c r="P229" s="9">
        <f>IF(ISBLANK('1. Raw Data'!P229), 0, '1. Raw Data'!P229)</f>
        <v>0</v>
      </c>
      <c r="Q229" s="9">
        <v>702</v>
      </c>
      <c r="R229" s="9">
        <v>3</v>
      </c>
      <c r="S229" s="9">
        <f t="shared" si="9"/>
        <v>4022.19</v>
      </c>
      <c r="T229" s="9">
        <f t="shared" si="10"/>
        <v>1588.23</v>
      </c>
      <c r="U229" s="23">
        <f t="shared" si="11"/>
        <v>0.39486697545367078</v>
      </c>
    </row>
    <row r="230" spans="1:21" x14ac:dyDescent="0.3">
      <c r="A230" s="9">
        <v>1122</v>
      </c>
      <c r="B230" s="9" t="str">
        <f>PROPER(TRIM('1. Raw Data'!B230))</f>
        <v>Customer_228</v>
      </c>
      <c r="C230" s="9">
        <f>IF(OR('1. Raw Data'!C230&lt;18, '1. Raw Data'!C230&gt;100), MEDIAN('1. Raw Data'!$C$2:$C$5001), '1. Raw Data'!C230)</f>
        <v>40</v>
      </c>
      <c r="D230" s="9" t="s">
        <v>5018</v>
      </c>
      <c r="E230" s="22">
        <v>44078</v>
      </c>
      <c r="F230" s="9">
        <v>1</v>
      </c>
      <c r="G230" s="9">
        <v>11474</v>
      </c>
      <c r="H230" s="15">
        <v>43930</v>
      </c>
      <c r="I230" s="9" t="s">
        <v>7456</v>
      </c>
      <c r="J230" s="9">
        <v>135</v>
      </c>
      <c r="K230" s="9" t="s">
        <v>7458</v>
      </c>
      <c r="L230" s="9" t="str">
        <f>IF(OR('1. Raw Data'!L230="Elec", '1. Raw Data'!L230="elect"), "Electronics", '1. Raw Data'!L230)</f>
        <v>Electronics</v>
      </c>
      <c r="M230" s="9">
        <v>300.81</v>
      </c>
      <c r="N230" s="9">
        <f>IF(ISBLANK('1. Raw Data'!N230), MEDIAN('1. Raw Data'!$N$2:$N$5001), '1. Raw Data'!N230)</f>
        <v>429.51499999999999</v>
      </c>
      <c r="O230" s="9">
        <v>5</v>
      </c>
      <c r="P230" s="9">
        <f>IF(ISBLANK('1. Raw Data'!P230), 0, '1. Raw Data'!P230)</f>
        <v>0</v>
      </c>
      <c r="Q230" s="9">
        <v>697</v>
      </c>
      <c r="R230" s="9">
        <v>2</v>
      </c>
      <c r="S230" s="9">
        <f t="shared" si="9"/>
        <v>1504.05</v>
      </c>
      <c r="T230" s="9">
        <f t="shared" si="10"/>
        <v>-643.52499999999986</v>
      </c>
      <c r="U230" s="23">
        <f t="shared" si="11"/>
        <v>-0.42786144077656985</v>
      </c>
    </row>
    <row r="231" spans="1:21" x14ac:dyDescent="0.3">
      <c r="A231" s="9">
        <v>1400</v>
      </c>
      <c r="B231" s="9" t="str">
        <f>PROPER(TRIM('1. Raw Data'!B231))</f>
        <v>Customer_229</v>
      </c>
      <c r="C231" s="9">
        <f>IF(OR('1. Raw Data'!C231&lt;18, '1. Raw Data'!C231&gt;100), MEDIAN('1. Raw Data'!$C$2:$C$5001), '1. Raw Data'!C231)</f>
        <v>48</v>
      </c>
      <c r="D231" s="9" t="s">
        <v>5021</v>
      </c>
      <c r="E231" s="22">
        <v>44338</v>
      </c>
      <c r="F231" s="9">
        <v>0</v>
      </c>
      <c r="G231" s="9">
        <v>11539</v>
      </c>
      <c r="H231" s="15">
        <v>44338</v>
      </c>
      <c r="I231" s="9" t="s">
        <v>7457</v>
      </c>
      <c r="J231" s="9">
        <v>138</v>
      </c>
      <c r="K231" s="9" t="s">
        <v>7464</v>
      </c>
      <c r="L231" s="9" t="str">
        <f>IF(OR('1. Raw Data'!L231="Elec", '1. Raw Data'!L231="elect"), "Electronics", '1. Raw Data'!L231)</f>
        <v>Home Appliances</v>
      </c>
      <c r="M231" s="9">
        <v>1388.17</v>
      </c>
      <c r="N231" s="9">
        <f>IF(ISBLANK('1. Raw Data'!N231), MEDIAN('1. Raw Data'!$N$2:$N$5001), '1. Raw Data'!N231)</f>
        <v>779.55</v>
      </c>
      <c r="O231" s="9">
        <v>2</v>
      </c>
      <c r="P231" s="9">
        <f>IF(ISBLANK('1. Raw Data'!P231), 0, '1. Raw Data'!P231)</f>
        <v>0</v>
      </c>
      <c r="Q231" s="9">
        <v>438</v>
      </c>
      <c r="R231" s="9">
        <v>9</v>
      </c>
      <c r="S231" s="9">
        <f t="shared" si="9"/>
        <v>2776.34</v>
      </c>
      <c r="T231" s="9">
        <f t="shared" si="10"/>
        <v>1217.2400000000002</v>
      </c>
      <c r="U231" s="23">
        <f t="shared" si="11"/>
        <v>0.43843333309320909</v>
      </c>
    </row>
    <row r="232" spans="1:21" x14ac:dyDescent="0.3">
      <c r="A232" s="9">
        <v>1766</v>
      </c>
      <c r="B232" s="9" t="str">
        <f>PROPER(TRIM('1. Raw Data'!B232))</f>
        <v>Customer_230</v>
      </c>
      <c r="C232" s="9">
        <f>IF(OR('1. Raw Data'!C232&lt;18, '1. Raw Data'!C232&gt;100), MEDIAN('1. Raw Data'!$C$2:$C$5001), '1. Raw Data'!C232)</f>
        <v>60</v>
      </c>
      <c r="D232" s="9" t="s">
        <v>5023</v>
      </c>
      <c r="E232" s="22">
        <v>44320</v>
      </c>
      <c r="F232" s="9">
        <v>1</v>
      </c>
      <c r="G232" s="9">
        <v>10773</v>
      </c>
      <c r="H232" s="15">
        <v>44291</v>
      </c>
      <c r="I232" s="9" t="s">
        <v>7455</v>
      </c>
      <c r="J232" s="9">
        <v>103</v>
      </c>
      <c r="K232" s="9" t="s">
        <v>7472</v>
      </c>
      <c r="L232" s="9" t="str">
        <f>IF(OR('1. Raw Data'!L232="Elec", '1. Raw Data'!L232="elect"), "Electronics", '1. Raw Data'!L232)</f>
        <v>Clothing</v>
      </c>
      <c r="M232" s="9">
        <v>808.04</v>
      </c>
      <c r="N232" s="9">
        <f>IF(ISBLANK('1. Raw Data'!N232), MEDIAN('1. Raw Data'!$N$2:$N$5001), '1. Raw Data'!N232)</f>
        <v>353.91</v>
      </c>
      <c r="O232" s="9">
        <v>4</v>
      </c>
      <c r="P232" s="9">
        <f>IF(ISBLANK('1. Raw Data'!P232), 0, '1. Raw Data'!P232)</f>
        <v>0</v>
      </c>
      <c r="Q232" s="9">
        <v>1174</v>
      </c>
      <c r="R232" s="9">
        <v>5</v>
      </c>
      <c r="S232" s="9">
        <f t="shared" si="9"/>
        <v>3232.16</v>
      </c>
      <c r="T232" s="9">
        <f t="shared" si="10"/>
        <v>1816.5199999999998</v>
      </c>
      <c r="U232" s="23">
        <f t="shared" si="11"/>
        <v>0.5620142567199643</v>
      </c>
    </row>
    <row r="233" spans="1:21" x14ac:dyDescent="0.3">
      <c r="A233" s="9">
        <v>1293</v>
      </c>
      <c r="B233" s="9" t="str">
        <f>PROPER(TRIM('1. Raw Data'!B233))</f>
        <v>Customer_231</v>
      </c>
      <c r="C233" s="9">
        <f>IF(OR('1. Raw Data'!C233&lt;18, '1. Raw Data'!C233&gt;100), MEDIAN('1. Raw Data'!$C$2:$C$5001), '1. Raw Data'!C233)</f>
        <v>35</v>
      </c>
      <c r="D233" s="9" t="s">
        <v>5023</v>
      </c>
      <c r="E233" s="22">
        <v>43962</v>
      </c>
      <c r="F233" s="9">
        <v>1</v>
      </c>
      <c r="G233" s="9">
        <v>10328</v>
      </c>
      <c r="H233" s="15">
        <v>44140</v>
      </c>
      <c r="I233" s="9" t="s">
        <v>7456</v>
      </c>
      <c r="J233" s="9">
        <v>141</v>
      </c>
      <c r="K233" s="9" t="s">
        <v>7490</v>
      </c>
      <c r="L233" s="9" t="str">
        <f>IF(OR('1. Raw Data'!L233="Elec", '1. Raw Data'!L233="elect"), "Electronics", '1. Raw Data'!L233)</f>
        <v>Clothing</v>
      </c>
      <c r="M233" s="9">
        <v>1087.58</v>
      </c>
      <c r="N233" s="9">
        <f>IF(ISBLANK('1. Raw Data'!N233), MEDIAN('1. Raw Data'!$N$2:$N$5001), '1. Raw Data'!N233)</f>
        <v>609.97</v>
      </c>
      <c r="O233" s="9">
        <v>1</v>
      </c>
      <c r="P233" s="9">
        <f>IF(ISBLANK('1. Raw Data'!P233), 0, '1. Raw Data'!P233)</f>
        <v>0</v>
      </c>
      <c r="Q233" s="9">
        <v>1682</v>
      </c>
      <c r="R233" s="9">
        <v>2</v>
      </c>
      <c r="S233" s="9">
        <f t="shared" si="9"/>
        <v>1087.58</v>
      </c>
      <c r="T233" s="9">
        <f t="shared" si="10"/>
        <v>477.6099999999999</v>
      </c>
      <c r="U233" s="23">
        <f t="shared" si="11"/>
        <v>0.43914930395924889</v>
      </c>
    </row>
    <row r="234" spans="1:21" x14ac:dyDescent="0.3">
      <c r="A234" s="9">
        <v>1279</v>
      </c>
      <c r="B234" s="9" t="str">
        <f>PROPER(TRIM('1. Raw Data'!B234))</f>
        <v>Customer_232</v>
      </c>
      <c r="C234" s="9">
        <f>IF(OR('1. Raw Data'!C234&lt;18, '1. Raw Data'!C234&gt;100), MEDIAN('1. Raw Data'!$C$2:$C$5001), '1. Raw Data'!C234)</f>
        <v>29</v>
      </c>
      <c r="D234" s="9" t="s">
        <v>5020</v>
      </c>
      <c r="E234" s="22">
        <v>44523</v>
      </c>
      <c r="F234" s="9">
        <v>0</v>
      </c>
      <c r="G234" s="9">
        <v>10793</v>
      </c>
      <c r="H234" s="15">
        <v>44523</v>
      </c>
      <c r="I234" s="9" t="s">
        <v>7457</v>
      </c>
      <c r="J234" s="9">
        <v>135</v>
      </c>
      <c r="K234" s="9" t="s">
        <v>7458</v>
      </c>
      <c r="L234" s="9" t="str">
        <f>IF(OR('1. Raw Data'!L234="Elec", '1. Raw Data'!L234="elect"), "Electronics", '1. Raw Data'!L234)</f>
        <v>Sports</v>
      </c>
      <c r="M234" s="9">
        <v>209.85</v>
      </c>
      <c r="N234" s="9">
        <f>IF(ISBLANK('1. Raw Data'!N234), MEDIAN('1. Raw Data'!$N$2:$N$5001), '1. Raw Data'!N234)</f>
        <v>99.28</v>
      </c>
      <c r="O234" s="9">
        <v>5</v>
      </c>
      <c r="P234" s="9">
        <f>IF(ISBLANK('1. Raw Data'!P234), 0, '1. Raw Data'!P234)</f>
        <v>0.2</v>
      </c>
      <c r="Q234" s="9">
        <v>661</v>
      </c>
      <c r="R234" s="9">
        <v>2</v>
      </c>
      <c r="S234" s="9">
        <f t="shared" si="9"/>
        <v>839.40000000000009</v>
      </c>
      <c r="T234" s="9">
        <f t="shared" si="10"/>
        <v>343.00000000000011</v>
      </c>
      <c r="U234" s="23">
        <f t="shared" si="11"/>
        <v>0.40862520848224931</v>
      </c>
    </row>
    <row r="235" spans="1:21" x14ac:dyDescent="0.3">
      <c r="A235" s="9">
        <v>1883</v>
      </c>
      <c r="B235" s="9" t="str">
        <f>PROPER(TRIM('1. Raw Data'!B235))</f>
        <v>Customer_233</v>
      </c>
      <c r="C235" s="9">
        <f>IF(OR('1. Raw Data'!C235&lt;18, '1. Raw Data'!C235&gt;100), MEDIAN('1. Raw Data'!$C$2:$C$5001), '1. Raw Data'!C235)</f>
        <v>40</v>
      </c>
      <c r="D235" s="9" t="s">
        <v>5020</v>
      </c>
      <c r="E235" s="22">
        <v>43874</v>
      </c>
      <c r="F235" s="9">
        <v>0</v>
      </c>
      <c r="G235" s="9">
        <v>13969</v>
      </c>
      <c r="H235" s="15">
        <v>43874</v>
      </c>
      <c r="I235" s="9" t="s">
        <v>7457</v>
      </c>
      <c r="J235" s="9">
        <v>140</v>
      </c>
      <c r="K235" s="9" t="s">
        <v>7468</v>
      </c>
      <c r="L235" s="9" t="str">
        <f>IF(OR('1. Raw Data'!L235="Elec", '1. Raw Data'!L235="elect"), "Electronics", '1. Raw Data'!L235)</f>
        <v>Home Appliances</v>
      </c>
      <c r="M235" s="9">
        <v>440.1</v>
      </c>
      <c r="N235" s="9">
        <f>IF(ISBLANK('1. Raw Data'!N235), MEDIAN('1. Raw Data'!$N$2:$N$5001), '1. Raw Data'!N235)</f>
        <v>235.78</v>
      </c>
      <c r="O235" s="9">
        <v>4</v>
      </c>
      <c r="P235" s="9">
        <f>IF(ISBLANK('1. Raw Data'!P235), 0, '1. Raw Data'!P235)</f>
        <v>0</v>
      </c>
      <c r="Q235" s="9">
        <v>348</v>
      </c>
      <c r="R235" s="9">
        <v>5</v>
      </c>
      <c r="S235" s="9">
        <f t="shared" si="9"/>
        <v>1760.4</v>
      </c>
      <c r="T235" s="9">
        <f t="shared" si="10"/>
        <v>817.28000000000009</v>
      </c>
      <c r="U235" s="23">
        <f t="shared" si="11"/>
        <v>0.46425812315382869</v>
      </c>
    </row>
    <row r="236" spans="1:21" x14ac:dyDescent="0.3">
      <c r="A236" s="9">
        <v>1197</v>
      </c>
      <c r="B236" s="9" t="str">
        <f>PROPER(TRIM('1. Raw Data'!B236))</f>
        <v>Customer_234</v>
      </c>
      <c r="C236" s="9">
        <f>IF(OR('1. Raw Data'!C236&lt;18, '1. Raw Data'!C236&gt;100), MEDIAN('1. Raw Data'!$C$2:$C$5001), '1. Raw Data'!C236)</f>
        <v>52</v>
      </c>
      <c r="D236" s="9" t="s">
        <v>5019</v>
      </c>
      <c r="E236" s="22">
        <v>45035</v>
      </c>
      <c r="F236" s="9">
        <v>0</v>
      </c>
      <c r="G236" s="9">
        <v>10961</v>
      </c>
      <c r="H236" s="15">
        <v>45035</v>
      </c>
      <c r="I236" s="9" t="s">
        <v>7457</v>
      </c>
      <c r="J236" s="9">
        <v>122</v>
      </c>
      <c r="K236" s="9" t="s">
        <v>7465</v>
      </c>
      <c r="L236" s="9" t="str">
        <f>IF(OR('1. Raw Data'!L236="Elec", '1. Raw Data'!L236="elect"), "Electronics", '1. Raw Data'!L236)</f>
        <v>Home Appliances</v>
      </c>
      <c r="M236" s="9">
        <v>1439.85</v>
      </c>
      <c r="N236" s="9">
        <f>IF(ISBLANK('1. Raw Data'!N236), MEDIAN('1. Raw Data'!$N$2:$N$5001), '1. Raw Data'!N236)</f>
        <v>864.47</v>
      </c>
      <c r="O236" s="9">
        <v>2</v>
      </c>
      <c r="P236" s="9">
        <f>IF(ISBLANK('1. Raw Data'!P236), 0, '1. Raw Data'!P236)</f>
        <v>0.2</v>
      </c>
      <c r="Q236" s="9">
        <v>623</v>
      </c>
      <c r="R236" s="9">
        <v>6</v>
      </c>
      <c r="S236" s="9">
        <f t="shared" si="9"/>
        <v>2303.7599999999998</v>
      </c>
      <c r="T236" s="9">
        <f t="shared" si="10"/>
        <v>574.81999999999971</v>
      </c>
      <c r="U236" s="23">
        <f t="shared" si="11"/>
        <v>0.24951383824703952</v>
      </c>
    </row>
    <row r="237" spans="1:21" x14ac:dyDescent="0.3">
      <c r="A237" s="9">
        <v>1981</v>
      </c>
      <c r="B237" s="9" t="str">
        <f>PROPER(TRIM('1. Raw Data'!B237))</f>
        <v>Customer_235</v>
      </c>
      <c r="C237" s="9">
        <f>IF(OR('1. Raw Data'!C237&lt;18, '1. Raw Data'!C237&gt;100), MEDIAN('1. Raw Data'!$C$2:$C$5001), '1. Raw Data'!C237)</f>
        <v>33</v>
      </c>
      <c r="D237" s="9" t="s">
        <v>5018</v>
      </c>
      <c r="E237" s="22">
        <v>45140</v>
      </c>
      <c r="F237" s="9">
        <v>0</v>
      </c>
      <c r="G237" s="9">
        <v>12417</v>
      </c>
      <c r="H237" s="15">
        <v>44965</v>
      </c>
      <c r="I237" s="9" t="s">
        <v>7455</v>
      </c>
      <c r="J237" s="9">
        <v>108</v>
      </c>
      <c r="K237" s="9" t="s">
        <v>7496</v>
      </c>
      <c r="L237" s="9" t="str">
        <f>IF(OR('1. Raw Data'!L237="Elec", '1. Raw Data'!L237="elect"), "Electronics", '1. Raw Data'!L237)</f>
        <v>Clothing</v>
      </c>
      <c r="M237" s="9">
        <v>435.92</v>
      </c>
      <c r="N237" s="9">
        <f>IF(ISBLANK('1. Raw Data'!N237), MEDIAN('1. Raw Data'!$N$2:$N$5001), '1. Raw Data'!N237)</f>
        <v>289.07</v>
      </c>
      <c r="O237" s="9">
        <v>3</v>
      </c>
      <c r="P237" s="9">
        <f>IF(ISBLANK('1. Raw Data'!P237), 0, '1. Raw Data'!P237)</f>
        <v>0</v>
      </c>
      <c r="Q237" s="9">
        <v>413</v>
      </c>
      <c r="R237" s="9">
        <v>4</v>
      </c>
      <c r="S237" s="9">
        <f t="shared" si="9"/>
        <v>1307.76</v>
      </c>
      <c r="T237" s="9">
        <f t="shared" si="10"/>
        <v>440.54999999999995</v>
      </c>
      <c r="U237" s="23">
        <f t="shared" si="11"/>
        <v>0.33687373830060557</v>
      </c>
    </row>
    <row r="238" spans="1:21" x14ac:dyDescent="0.3">
      <c r="A238" s="9">
        <v>1751</v>
      </c>
      <c r="B238" s="9" t="str">
        <f>PROPER(TRIM('1. Raw Data'!B238))</f>
        <v>Customer_236</v>
      </c>
      <c r="C238" s="9">
        <f>IF(OR('1. Raw Data'!C238&lt;18, '1. Raw Data'!C238&gt;100), MEDIAN('1. Raw Data'!$C$2:$C$5001), '1. Raw Data'!C238)</f>
        <v>40</v>
      </c>
      <c r="D238" s="9" t="s">
        <v>5021</v>
      </c>
      <c r="E238" s="22">
        <v>44302</v>
      </c>
      <c r="F238" s="9">
        <v>1</v>
      </c>
      <c r="G238" s="9">
        <v>10596</v>
      </c>
      <c r="H238" s="15">
        <v>44302</v>
      </c>
      <c r="I238" s="9" t="s">
        <v>7457</v>
      </c>
      <c r="J238" s="9">
        <v>115</v>
      </c>
      <c r="K238" s="9" t="s">
        <v>7481</v>
      </c>
      <c r="L238" s="9" t="str">
        <f>IF(OR('1. Raw Data'!L238="Elec", '1. Raw Data'!L238="elect"), "Electronics", '1. Raw Data'!L238)</f>
        <v>Home Appliances</v>
      </c>
      <c r="M238" s="9">
        <v>479.96</v>
      </c>
      <c r="N238" s="9">
        <f>IF(ISBLANK('1. Raw Data'!N238), MEDIAN('1. Raw Data'!$N$2:$N$5001), '1. Raw Data'!N238)</f>
        <v>215.78</v>
      </c>
      <c r="O238" s="9">
        <v>1</v>
      </c>
      <c r="P238" s="9">
        <f>IF(ISBLANK('1. Raw Data'!P238), 0, '1. Raw Data'!P238)</f>
        <v>0.1</v>
      </c>
      <c r="Q238" s="9">
        <v>1051</v>
      </c>
      <c r="R238" s="9">
        <v>3</v>
      </c>
      <c r="S238" s="9">
        <f t="shared" si="9"/>
        <v>431.964</v>
      </c>
      <c r="T238" s="9">
        <f t="shared" si="10"/>
        <v>216.184</v>
      </c>
      <c r="U238" s="23">
        <f t="shared" si="11"/>
        <v>0.50046763156188945</v>
      </c>
    </row>
    <row r="239" spans="1:21" x14ac:dyDescent="0.3">
      <c r="A239" s="9">
        <v>1143</v>
      </c>
      <c r="B239" s="9" t="str">
        <f>PROPER(TRIM('1. Raw Data'!B239))</f>
        <v>Customer_237</v>
      </c>
      <c r="C239" s="9">
        <f>IF(OR('1. Raw Data'!C239&lt;18, '1. Raw Data'!C239&gt;100), MEDIAN('1. Raw Data'!$C$2:$C$5001), '1. Raw Data'!C239)</f>
        <v>40</v>
      </c>
      <c r="D239" s="9" t="s">
        <v>5020</v>
      </c>
      <c r="E239" s="22">
        <v>45036</v>
      </c>
      <c r="F239" s="9">
        <v>1</v>
      </c>
      <c r="G239" s="9">
        <v>11877</v>
      </c>
      <c r="H239" s="15">
        <v>45036</v>
      </c>
      <c r="I239" s="9" t="s">
        <v>7456</v>
      </c>
      <c r="J239" s="9">
        <v>145</v>
      </c>
      <c r="K239" s="9" t="s">
        <v>7470</v>
      </c>
      <c r="L239" s="9" t="str">
        <f>IF(OR('1. Raw Data'!L239="Elec", '1. Raw Data'!L239="elect"), "Electronics", '1. Raw Data'!L239)</f>
        <v>Home Appliances</v>
      </c>
      <c r="M239" s="9">
        <v>336.52</v>
      </c>
      <c r="N239" s="9">
        <f>IF(ISBLANK('1. Raw Data'!N239), MEDIAN('1. Raw Data'!$N$2:$N$5001), '1. Raw Data'!N239)</f>
        <v>224.79</v>
      </c>
      <c r="O239" s="9">
        <v>1</v>
      </c>
      <c r="P239" s="9">
        <f>IF(ISBLANK('1. Raw Data'!P239), 0, '1. Raw Data'!P239)</f>
        <v>0</v>
      </c>
      <c r="Q239" s="9">
        <v>468</v>
      </c>
      <c r="R239" s="9">
        <v>3</v>
      </c>
      <c r="S239" s="9">
        <f t="shared" si="9"/>
        <v>336.52</v>
      </c>
      <c r="T239" s="9">
        <f t="shared" si="10"/>
        <v>111.72999999999999</v>
      </c>
      <c r="U239" s="23">
        <f t="shared" si="11"/>
        <v>0.33201592773089267</v>
      </c>
    </row>
    <row r="240" spans="1:21" x14ac:dyDescent="0.3">
      <c r="A240" s="9">
        <v>1608</v>
      </c>
      <c r="B240" s="9" t="str">
        <f>PROPER(TRIM('1. Raw Data'!B240))</f>
        <v>Customer_238</v>
      </c>
      <c r="C240" s="9">
        <f>IF(OR('1. Raw Data'!C240&lt;18, '1. Raw Data'!C240&gt;100), MEDIAN('1. Raw Data'!$C$2:$C$5001), '1. Raw Data'!C240)</f>
        <v>38</v>
      </c>
      <c r="D240" s="9" t="s">
        <v>5023</v>
      </c>
      <c r="E240" s="22">
        <v>44282</v>
      </c>
      <c r="F240" s="9">
        <v>0</v>
      </c>
      <c r="G240" s="9">
        <v>11410</v>
      </c>
      <c r="H240" s="15">
        <v>44282</v>
      </c>
      <c r="I240" s="9" t="s">
        <v>7456</v>
      </c>
      <c r="J240" s="9">
        <v>107</v>
      </c>
      <c r="K240" s="9" t="s">
        <v>7485</v>
      </c>
      <c r="L240" s="9" t="str">
        <f>IF(OR('1. Raw Data'!L240="Elec", '1. Raw Data'!L240="elect"), "Electronics", '1. Raw Data'!L240)</f>
        <v>Home Appliances</v>
      </c>
      <c r="M240" s="9">
        <v>237.16</v>
      </c>
      <c r="N240" s="9">
        <f>IF(ISBLANK('1. Raw Data'!N240), MEDIAN('1. Raw Data'!$N$2:$N$5001), '1. Raw Data'!N240)</f>
        <v>122.61</v>
      </c>
      <c r="O240" s="9">
        <v>5</v>
      </c>
      <c r="P240" s="9">
        <f>IF(ISBLANK('1. Raw Data'!P240), 0, '1. Raw Data'!P240)</f>
        <v>0</v>
      </c>
      <c r="Q240" s="9">
        <v>754</v>
      </c>
      <c r="R240" s="9">
        <v>2</v>
      </c>
      <c r="S240" s="9">
        <f t="shared" si="9"/>
        <v>1185.8</v>
      </c>
      <c r="T240" s="9">
        <f t="shared" si="10"/>
        <v>572.75</v>
      </c>
      <c r="U240" s="23">
        <f t="shared" si="11"/>
        <v>0.48300725248777199</v>
      </c>
    </row>
    <row r="241" spans="1:21" x14ac:dyDescent="0.3">
      <c r="A241" s="9">
        <v>2224</v>
      </c>
      <c r="B241" s="9" t="str">
        <f>PROPER(TRIM('1. Raw Data'!B241))</f>
        <v>Customer_239</v>
      </c>
      <c r="C241" s="9">
        <f>IF(OR('1. Raw Data'!C241&lt;18, '1. Raw Data'!C241&gt;100), MEDIAN('1. Raw Data'!$C$2:$C$5001), '1. Raw Data'!C241)</f>
        <v>50</v>
      </c>
      <c r="D241" s="9" t="s">
        <v>5019</v>
      </c>
      <c r="E241" s="22">
        <v>43845</v>
      </c>
      <c r="F241" s="9">
        <v>0</v>
      </c>
      <c r="G241" s="9">
        <v>13618</v>
      </c>
      <c r="H241" s="15">
        <v>43845</v>
      </c>
      <c r="I241" s="9" t="s">
        <v>7456</v>
      </c>
      <c r="J241" s="9">
        <v>119</v>
      </c>
      <c r="K241" s="9" t="s">
        <v>7459</v>
      </c>
      <c r="L241" s="9" t="str">
        <f>IF(OR('1. Raw Data'!L241="Elec", '1. Raw Data'!L241="elect"), "Electronics", '1. Raw Data'!L241)</f>
        <v>Sports</v>
      </c>
      <c r="M241" s="9">
        <v>388.22</v>
      </c>
      <c r="N241" s="9">
        <f>IF(ISBLANK('1. Raw Data'!N241), MEDIAN('1. Raw Data'!$N$2:$N$5001), '1. Raw Data'!N241)</f>
        <v>253.56</v>
      </c>
      <c r="O241" s="9">
        <v>4</v>
      </c>
      <c r="P241" s="9">
        <f>IF(ISBLANK('1. Raw Data'!P241), 0, '1. Raw Data'!P241)</f>
        <v>0.05</v>
      </c>
      <c r="Q241" s="9">
        <v>878</v>
      </c>
      <c r="R241" s="9">
        <v>5</v>
      </c>
      <c r="S241" s="9">
        <f t="shared" si="9"/>
        <v>1475.2360000000001</v>
      </c>
      <c r="T241" s="9">
        <f t="shared" si="10"/>
        <v>460.99600000000009</v>
      </c>
      <c r="U241" s="23">
        <f t="shared" si="11"/>
        <v>0.31248966267092182</v>
      </c>
    </row>
    <row r="242" spans="1:21" x14ac:dyDescent="0.3">
      <c r="A242" s="9">
        <v>2147</v>
      </c>
      <c r="B242" s="9" t="str">
        <f>PROPER(TRIM('1. Raw Data'!B242))</f>
        <v>Customer_240</v>
      </c>
      <c r="C242" s="9">
        <f>IF(OR('1. Raw Data'!C242&lt;18, '1. Raw Data'!C242&gt;100), MEDIAN('1. Raw Data'!$C$2:$C$5001), '1. Raw Data'!C242)</f>
        <v>32</v>
      </c>
      <c r="D242" s="9" t="s">
        <v>5021</v>
      </c>
      <c r="E242" s="22">
        <v>43976</v>
      </c>
      <c r="F242" s="9">
        <v>0</v>
      </c>
      <c r="G242" s="9">
        <v>11137</v>
      </c>
      <c r="H242" s="15">
        <v>43976</v>
      </c>
      <c r="I242" s="9" t="s">
        <v>7455</v>
      </c>
      <c r="J242" s="9">
        <v>140</v>
      </c>
      <c r="K242" s="9" t="s">
        <v>7468</v>
      </c>
      <c r="L242" s="9" t="str">
        <f>IF(OR('1. Raw Data'!L242="Elec", '1. Raw Data'!L242="elect"), "Electronics", '1. Raw Data'!L242)</f>
        <v>Clothing</v>
      </c>
      <c r="M242" s="9">
        <v>981.37</v>
      </c>
      <c r="N242" s="9">
        <f>IF(ISBLANK('1. Raw Data'!N242), MEDIAN('1. Raw Data'!$N$2:$N$5001), '1. Raw Data'!N242)</f>
        <v>543.45000000000005</v>
      </c>
      <c r="O242" s="9">
        <v>2</v>
      </c>
      <c r="P242" s="9">
        <f>IF(ISBLANK('1. Raw Data'!P242), 0, '1. Raw Data'!P242)</f>
        <v>0.1</v>
      </c>
      <c r="Q242" s="9">
        <v>654</v>
      </c>
      <c r="R242" s="9">
        <v>6</v>
      </c>
      <c r="S242" s="9">
        <f t="shared" si="9"/>
        <v>1766.4660000000001</v>
      </c>
      <c r="T242" s="9">
        <f t="shared" si="10"/>
        <v>679.56600000000003</v>
      </c>
      <c r="U242" s="23">
        <f t="shared" si="11"/>
        <v>0.3847036965330779</v>
      </c>
    </row>
    <row r="243" spans="1:21" x14ac:dyDescent="0.3">
      <c r="A243" s="9">
        <v>1186</v>
      </c>
      <c r="B243" s="9" t="str">
        <f>PROPER(TRIM('1. Raw Data'!B243))</f>
        <v>Customer_241</v>
      </c>
      <c r="C243" s="9">
        <f>IF(OR('1. Raw Data'!C243&lt;18, '1. Raw Data'!C243&gt;100), MEDIAN('1. Raw Data'!$C$2:$C$5001), '1. Raw Data'!C243)</f>
        <v>33</v>
      </c>
      <c r="D243" s="9" t="s">
        <v>5022</v>
      </c>
      <c r="E243" s="22">
        <v>45280</v>
      </c>
      <c r="F243" s="9">
        <v>0</v>
      </c>
      <c r="G243" s="9">
        <v>10570</v>
      </c>
      <c r="H243" s="15">
        <v>45280</v>
      </c>
      <c r="I243" s="9" t="s">
        <v>7457</v>
      </c>
      <c r="J243" s="9">
        <v>142</v>
      </c>
      <c r="K243" s="9" t="s">
        <v>7500</v>
      </c>
      <c r="L243" s="9" t="str">
        <f>IF(OR('1. Raw Data'!L243="Elec", '1. Raw Data'!L243="elect"), "Electronics", '1. Raw Data'!L243)</f>
        <v>Electronics</v>
      </c>
      <c r="M243" s="9">
        <v>710.28</v>
      </c>
      <c r="N243" s="9">
        <f>IF(ISBLANK('1. Raw Data'!N243), MEDIAN('1. Raw Data'!$N$2:$N$5001), '1. Raw Data'!N243)</f>
        <v>467.83</v>
      </c>
      <c r="O243" s="9">
        <v>2</v>
      </c>
      <c r="P243" s="9">
        <f>IF(ISBLANK('1. Raw Data'!P243), 0, '1. Raw Data'!P243)</f>
        <v>0</v>
      </c>
      <c r="Q243" s="9">
        <v>378</v>
      </c>
      <c r="R243" s="9">
        <v>4</v>
      </c>
      <c r="S243" s="9">
        <f t="shared" si="9"/>
        <v>1420.56</v>
      </c>
      <c r="T243" s="9">
        <f t="shared" si="10"/>
        <v>484.9</v>
      </c>
      <c r="U243" s="23">
        <f t="shared" si="11"/>
        <v>0.34134425860224138</v>
      </c>
    </row>
    <row r="244" spans="1:21" x14ac:dyDescent="0.3">
      <c r="A244" s="9">
        <v>2349</v>
      </c>
      <c r="B244" s="9" t="str">
        <f>PROPER(TRIM('1. Raw Data'!B244))</f>
        <v>Customer_242</v>
      </c>
      <c r="C244" s="9">
        <f>IF(OR('1. Raw Data'!C244&lt;18, '1. Raw Data'!C244&gt;100), MEDIAN('1. Raw Data'!$C$2:$C$5001), '1. Raw Data'!C244)</f>
        <v>51</v>
      </c>
      <c r="D244" s="9" t="s">
        <v>5023</v>
      </c>
      <c r="E244" s="22">
        <v>45123</v>
      </c>
      <c r="F244" s="9">
        <v>1</v>
      </c>
      <c r="G244" s="9">
        <v>11061</v>
      </c>
      <c r="H244" s="15">
        <v>45123</v>
      </c>
      <c r="I244" s="9" t="s">
        <v>7456</v>
      </c>
      <c r="J244" s="9">
        <v>117</v>
      </c>
      <c r="K244" s="9" t="s">
        <v>7483</v>
      </c>
      <c r="L244" s="9" t="str">
        <f>IF(OR('1. Raw Data'!L244="Elec", '1. Raw Data'!L244="elect"), "Electronics", '1. Raw Data'!L244)</f>
        <v>Home Appliances</v>
      </c>
      <c r="M244" s="9">
        <v>852.95</v>
      </c>
      <c r="N244" s="9">
        <f>IF(ISBLANK('1. Raw Data'!N244), MEDIAN('1. Raw Data'!$N$2:$N$5001), '1. Raw Data'!N244)</f>
        <v>510.79</v>
      </c>
      <c r="O244" s="9">
        <v>4</v>
      </c>
      <c r="P244" s="9">
        <f>IF(ISBLANK('1. Raw Data'!P244), 0, '1. Raw Data'!P244)</f>
        <v>0.05</v>
      </c>
      <c r="Q244" s="9">
        <v>535</v>
      </c>
      <c r="R244" s="9">
        <v>5</v>
      </c>
      <c r="S244" s="9">
        <f t="shared" si="9"/>
        <v>3241.21</v>
      </c>
      <c r="T244" s="9">
        <f t="shared" si="10"/>
        <v>1198.05</v>
      </c>
      <c r="U244" s="23">
        <f t="shared" si="11"/>
        <v>0.36963047750685701</v>
      </c>
    </row>
    <row r="245" spans="1:21" x14ac:dyDescent="0.3">
      <c r="A245" s="9">
        <v>1463</v>
      </c>
      <c r="B245" s="9" t="str">
        <f>PROPER(TRIM('1. Raw Data'!B245))</f>
        <v>Customer_243</v>
      </c>
      <c r="C245" s="9">
        <f>IF(OR('1. Raw Data'!C245&lt;18, '1. Raw Data'!C245&gt;100), MEDIAN('1. Raw Data'!$C$2:$C$5001), '1. Raw Data'!C245)</f>
        <v>25</v>
      </c>
      <c r="D245" s="9" t="s">
        <v>5023</v>
      </c>
      <c r="E245" s="22">
        <v>43951</v>
      </c>
      <c r="F245" s="9">
        <v>0</v>
      </c>
      <c r="G245" s="9">
        <v>11568</v>
      </c>
      <c r="H245" s="15">
        <v>43951</v>
      </c>
      <c r="I245" s="9" t="s">
        <v>7456</v>
      </c>
      <c r="J245" s="9">
        <v>101</v>
      </c>
      <c r="K245" s="9" t="s">
        <v>7478</v>
      </c>
      <c r="L245" s="9" t="str">
        <f>IF(OR('1. Raw Data'!L245="Elec", '1. Raw Data'!L245="elect"), "Electronics", '1. Raw Data'!L245)</f>
        <v>Clothing</v>
      </c>
      <c r="M245" s="9">
        <v>227.43</v>
      </c>
      <c r="N245" s="9">
        <f>IF(ISBLANK('1. Raw Data'!N245), MEDIAN('1. Raw Data'!$N$2:$N$5001), '1. Raw Data'!N245)</f>
        <v>125.68</v>
      </c>
      <c r="O245" s="9">
        <v>1</v>
      </c>
      <c r="P245" s="9">
        <f>IF(ISBLANK('1. Raw Data'!P245), 0, '1. Raw Data'!P245)</f>
        <v>0</v>
      </c>
      <c r="Q245" s="9">
        <v>390</v>
      </c>
      <c r="R245" s="9">
        <v>2</v>
      </c>
      <c r="S245" s="9">
        <f t="shared" si="9"/>
        <v>227.43</v>
      </c>
      <c r="T245" s="9">
        <f t="shared" si="10"/>
        <v>101.75</v>
      </c>
      <c r="U245" s="23">
        <f t="shared" si="11"/>
        <v>0.44739040583915929</v>
      </c>
    </row>
    <row r="246" spans="1:21" x14ac:dyDescent="0.3">
      <c r="A246" s="9">
        <v>2372</v>
      </c>
      <c r="B246" s="9" t="str">
        <f>PROPER(TRIM('1. Raw Data'!B246))</f>
        <v>Customer_244</v>
      </c>
      <c r="C246" s="9">
        <f>IF(OR('1. Raw Data'!C246&lt;18, '1. Raw Data'!C246&gt;100), MEDIAN('1. Raw Data'!$C$2:$C$5001), '1. Raw Data'!C246)</f>
        <v>26</v>
      </c>
      <c r="D246" s="9" t="s">
        <v>5022</v>
      </c>
      <c r="E246" s="22">
        <v>44299</v>
      </c>
      <c r="F246" s="9">
        <v>0</v>
      </c>
      <c r="G246" s="9">
        <v>10376</v>
      </c>
      <c r="H246" s="15">
        <v>44299</v>
      </c>
      <c r="I246" s="9" t="s">
        <v>7456</v>
      </c>
      <c r="J246" s="9">
        <v>145</v>
      </c>
      <c r="K246" s="9" t="s">
        <v>7470</v>
      </c>
      <c r="L246" s="9" t="str">
        <f>IF(OR('1. Raw Data'!L246="Elec", '1. Raw Data'!L246="elect"), "Electronics", '1. Raw Data'!L246)</f>
        <v>Electronics</v>
      </c>
      <c r="M246" s="9">
        <v>1213.07</v>
      </c>
      <c r="N246" s="9">
        <f>IF(ISBLANK('1. Raw Data'!N246), MEDIAN('1. Raw Data'!$N$2:$N$5001), '1. Raw Data'!N246)</f>
        <v>598.97</v>
      </c>
      <c r="O246" s="9">
        <v>4</v>
      </c>
      <c r="P246" s="9">
        <f>IF(ISBLANK('1. Raw Data'!P246), 0, '1. Raw Data'!P246)</f>
        <v>0.05</v>
      </c>
      <c r="Q246" s="9">
        <v>369</v>
      </c>
      <c r="R246" s="9">
        <v>7</v>
      </c>
      <c r="S246" s="9">
        <f t="shared" si="9"/>
        <v>4609.6659999999993</v>
      </c>
      <c r="T246" s="9">
        <f t="shared" si="10"/>
        <v>2213.7859999999991</v>
      </c>
      <c r="U246" s="23">
        <f t="shared" si="11"/>
        <v>0.48024867745298672</v>
      </c>
    </row>
    <row r="247" spans="1:21" x14ac:dyDescent="0.3">
      <c r="A247" s="9">
        <v>1659</v>
      </c>
      <c r="B247" s="9" t="str">
        <f>PROPER(TRIM('1. Raw Data'!B247))</f>
        <v>Customer_245</v>
      </c>
      <c r="C247" s="9">
        <f>IF(OR('1. Raw Data'!C247&lt;18, '1. Raw Data'!C247&gt;100), MEDIAN('1. Raw Data'!$C$2:$C$5001), '1. Raw Data'!C247)</f>
        <v>21</v>
      </c>
      <c r="D247" s="9" t="s">
        <v>5018</v>
      </c>
      <c r="E247" s="22">
        <v>43969</v>
      </c>
      <c r="F247" s="9">
        <v>0</v>
      </c>
      <c r="G247" s="9">
        <v>13470</v>
      </c>
      <c r="H247" s="15">
        <v>43969</v>
      </c>
      <c r="I247" s="9" t="s">
        <v>7455</v>
      </c>
      <c r="J247" s="9">
        <v>129</v>
      </c>
      <c r="K247" s="9" t="s">
        <v>7471</v>
      </c>
      <c r="L247" s="9" t="str">
        <f>IF(OR('1. Raw Data'!L247="Elec", '1. Raw Data'!L247="elect"), "Electronics", '1. Raw Data'!L247)</f>
        <v>Sports</v>
      </c>
      <c r="M247" s="9">
        <v>1186.94</v>
      </c>
      <c r="N247" s="9">
        <f>IF(ISBLANK('1. Raw Data'!N247), MEDIAN('1. Raw Data'!$N$2:$N$5001), '1. Raw Data'!N247)</f>
        <v>819.79</v>
      </c>
      <c r="O247" s="9">
        <v>2</v>
      </c>
      <c r="P247" s="9">
        <f>IF(ISBLANK('1. Raw Data'!P247), 0, '1. Raw Data'!P247)</f>
        <v>0.05</v>
      </c>
      <c r="Q247" s="9">
        <v>1016</v>
      </c>
      <c r="R247" s="9">
        <v>3</v>
      </c>
      <c r="S247" s="9">
        <f t="shared" si="9"/>
        <v>2255.1860000000001</v>
      </c>
      <c r="T247" s="9">
        <f t="shared" si="10"/>
        <v>615.60600000000022</v>
      </c>
      <c r="U247" s="23">
        <f t="shared" si="11"/>
        <v>0.27297349309546981</v>
      </c>
    </row>
    <row r="248" spans="1:21" x14ac:dyDescent="0.3">
      <c r="A248" s="9">
        <v>1763</v>
      </c>
      <c r="B248" s="9" t="str">
        <f>PROPER(TRIM('1. Raw Data'!B248))</f>
        <v>Customer_246</v>
      </c>
      <c r="C248" s="9">
        <f>IF(OR('1. Raw Data'!C248&lt;18, '1. Raw Data'!C248&gt;100), MEDIAN('1. Raw Data'!$C$2:$C$5001), '1. Raw Data'!C248)</f>
        <v>52</v>
      </c>
      <c r="D248" s="9" t="s">
        <v>5018</v>
      </c>
      <c r="E248" s="22">
        <v>43954</v>
      </c>
      <c r="F248" s="9">
        <v>0</v>
      </c>
      <c r="G248" s="9">
        <v>13274</v>
      </c>
      <c r="H248" s="15">
        <v>43895</v>
      </c>
      <c r="I248" s="9" t="s">
        <v>7456</v>
      </c>
      <c r="J248" s="9">
        <v>113</v>
      </c>
      <c r="K248" s="9" t="s">
        <v>7460</v>
      </c>
      <c r="L248" s="9" t="str">
        <f>IF(OR('1. Raw Data'!L248="Elec", '1. Raw Data'!L248="elect"), "Electronics", '1. Raw Data'!L248)</f>
        <v>Clothing</v>
      </c>
      <c r="M248" s="9">
        <v>81.31</v>
      </c>
      <c r="N248" s="9">
        <f>IF(ISBLANK('1. Raw Data'!N248), MEDIAN('1. Raw Data'!$N$2:$N$5001), '1. Raw Data'!N248)</f>
        <v>52.06</v>
      </c>
      <c r="O248" s="9">
        <v>4</v>
      </c>
      <c r="P248" s="9">
        <f>IF(ISBLANK('1. Raw Data'!P248), 0, '1. Raw Data'!P248)</f>
        <v>0</v>
      </c>
      <c r="Q248" s="9">
        <v>403</v>
      </c>
      <c r="R248" s="9">
        <v>5</v>
      </c>
      <c r="S248" s="9">
        <f t="shared" si="9"/>
        <v>325.24</v>
      </c>
      <c r="T248" s="9">
        <f t="shared" si="10"/>
        <v>117</v>
      </c>
      <c r="U248" s="23">
        <f t="shared" si="11"/>
        <v>0.35973435001844789</v>
      </c>
    </row>
    <row r="249" spans="1:21" x14ac:dyDescent="0.3">
      <c r="A249" s="9">
        <v>1954</v>
      </c>
      <c r="B249" s="9" t="str">
        <f>PROPER(TRIM('1. Raw Data'!B249))</f>
        <v>Customer_247</v>
      </c>
      <c r="C249" s="9">
        <f>IF(OR('1. Raw Data'!C249&lt;18, '1. Raw Data'!C249&gt;100), MEDIAN('1. Raw Data'!$C$2:$C$5001), '1. Raw Data'!C249)</f>
        <v>38</v>
      </c>
      <c r="D249" s="9" t="s">
        <v>5020</v>
      </c>
      <c r="E249" s="22">
        <v>44507</v>
      </c>
      <c r="F249" s="9">
        <v>0</v>
      </c>
      <c r="G249" s="9">
        <v>13273</v>
      </c>
      <c r="H249" s="15">
        <v>44388</v>
      </c>
      <c r="I249" s="9" t="s">
        <v>7457</v>
      </c>
      <c r="J249" s="9">
        <v>148</v>
      </c>
      <c r="K249" s="9" t="s">
        <v>7491</v>
      </c>
      <c r="L249" s="9" t="str">
        <f>IF(OR('1. Raw Data'!L249="Elec", '1. Raw Data'!L249="elect"), "Electronics", '1. Raw Data'!L249)</f>
        <v>Sports</v>
      </c>
      <c r="M249" s="9">
        <v>606.1</v>
      </c>
      <c r="N249" s="9">
        <f>IF(ISBLANK('1. Raw Data'!N249), MEDIAN('1. Raw Data'!$N$2:$N$5001), '1. Raw Data'!N249)</f>
        <v>311.75</v>
      </c>
      <c r="O249" s="9">
        <v>1</v>
      </c>
      <c r="P249" s="9">
        <f>IF(ISBLANK('1. Raw Data'!P249), 0, '1. Raw Data'!P249)</f>
        <v>0</v>
      </c>
      <c r="Q249" s="9">
        <v>741</v>
      </c>
      <c r="R249" s="9">
        <v>5</v>
      </c>
      <c r="S249" s="9">
        <f t="shared" si="9"/>
        <v>606.1</v>
      </c>
      <c r="T249" s="9">
        <f t="shared" si="10"/>
        <v>294.35000000000002</v>
      </c>
      <c r="U249" s="23">
        <f t="shared" si="11"/>
        <v>0.4856459330143541</v>
      </c>
    </row>
    <row r="250" spans="1:21" x14ac:dyDescent="0.3">
      <c r="A250" s="9">
        <v>1402</v>
      </c>
      <c r="B250" s="9" t="str">
        <f>PROPER(TRIM('1. Raw Data'!B250))</f>
        <v>Customer_248</v>
      </c>
      <c r="C250" s="9">
        <f>IF(OR('1. Raw Data'!C250&lt;18, '1. Raw Data'!C250&gt;100), MEDIAN('1. Raw Data'!$C$2:$C$5001), '1. Raw Data'!C250)</f>
        <v>20</v>
      </c>
      <c r="D250" s="9" t="s">
        <v>5020</v>
      </c>
      <c r="E250" s="22">
        <v>43976</v>
      </c>
      <c r="F250" s="9">
        <v>0</v>
      </c>
      <c r="G250" s="9">
        <v>12147</v>
      </c>
      <c r="H250" s="15">
        <v>43976</v>
      </c>
      <c r="I250" s="9" t="s">
        <v>7457</v>
      </c>
      <c r="J250" s="9">
        <v>129</v>
      </c>
      <c r="K250" s="9" t="s">
        <v>7471</v>
      </c>
      <c r="L250" s="9" t="str">
        <f>IF(OR('1. Raw Data'!L250="Elec", '1. Raw Data'!L250="elect"), "Electronics", '1. Raw Data'!L250)</f>
        <v>Clothing</v>
      </c>
      <c r="M250" s="9">
        <v>149.72</v>
      </c>
      <c r="N250" s="9">
        <f>IF(ISBLANK('1. Raw Data'!N250), MEDIAN('1. Raw Data'!$N$2:$N$5001), '1. Raw Data'!N250)</f>
        <v>67.38</v>
      </c>
      <c r="O250" s="9">
        <v>5</v>
      </c>
      <c r="P250" s="9">
        <f>IF(ISBLANK('1. Raw Data'!P250), 0, '1. Raw Data'!P250)</f>
        <v>0</v>
      </c>
      <c r="Q250" s="9">
        <v>571</v>
      </c>
      <c r="R250" s="9">
        <v>3</v>
      </c>
      <c r="S250" s="9">
        <f t="shared" si="9"/>
        <v>748.6</v>
      </c>
      <c r="T250" s="9">
        <f t="shared" si="10"/>
        <v>411.70000000000005</v>
      </c>
      <c r="U250" s="23">
        <f t="shared" si="11"/>
        <v>0.54995992519369497</v>
      </c>
    </row>
    <row r="251" spans="1:21" x14ac:dyDescent="0.3">
      <c r="A251" s="9">
        <v>2369</v>
      </c>
      <c r="B251" s="9" t="str">
        <f>PROPER(TRIM('1. Raw Data'!B251))</f>
        <v>Customer_249</v>
      </c>
      <c r="C251" s="9">
        <f>IF(OR('1. Raw Data'!C251&lt;18, '1. Raw Data'!C251&gt;100), MEDIAN('1. Raw Data'!$C$2:$C$5001), '1. Raw Data'!C251)</f>
        <v>52</v>
      </c>
      <c r="D251" s="9" t="s">
        <v>5023</v>
      </c>
      <c r="E251" s="22">
        <v>44883</v>
      </c>
      <c r="F251" s="9">
        <v>1</v>
      </c>
      <c r="G251" s="9">
        <v>13469</v>
      </c>
      <c r="H251" s="15">
        <v>44883</v>
      </c>
      <c r="I251" s="9" t="s">
        <v>7455</v>
      </c>
      <c r="J251" s="9">
        <v>141</v>
      </c>
      <c r="K251" s="9" t="s">
        <v>7490</v>
      </c>
      <c r="L251" s="9" t="str">
        <f>IF(OR('1. Raw Data'!L251="Elec", '1. Raw Data'!L251="elect"), "Electronics", '1. Raw Data'!L251)</f>
        <v>Sports</v>
      </c>
      <c r="M251" s="9">
        <v>1198.55</v>
      </c>
      <c r="N251" s="9">
        <f>IF(ISBLANK('1. Raw Data'!N251), MEDIAN('1. Raw Data'!$N$2:$N$5001), '1. Raw Data'!N251)</f>
        <v>759.71</v>
      </c>
      <c r="O251" s="9">
        <v>1</v>
      </c>
      <c r="P251" s="9">
        <f>IF(ISBLANK('1. Raw Data'!P251), 0, '1. Raw Data'!P251)</f>
        <v>0.2</v>
      </c>
      <c r="Q251" s="9">
        <v>540</v>
      </c>
      <c r="R251" s="9">
        <v>4</v>
      </c>
      <c r="S251" s="9">
        <f t="shared" si="9"/>
        <v>958.84</v>
      </c>
      <c r="T251" s="9">
        <f t="shared" si="10"/>
        <v>199.13</v>
      </c>
      <c r="U251" s="23">
        <f t="shared" si="11"/>
        <v>0.20767802761670351</v>
      </c>
    </row>
    <row r="252" spans="1:21" x14ac:dyDescent="0.3">
      <c r="A252" s="9">
        <v>1146</v>
      </c>
      <c r="B252" s="9" t="str">
        <f>PROPER(TRIM('1. Raw Data'!B252))</f>
        <v>Customer_250</v>
      </c>
      <c r="C252" s="9">
        <f>IF(OR('1. Raw Data'!C252&lt;18, '1. Raw Data'!C252&gt;100), MEDIAN('1. Raw Data'!$C$2:$C$5001), '1. Raw Data'!C252)</f>
        <v>31</v>
      </c>
      <c r="D252" s="9" t="s">
        <v>5023</v>
      </c>
      <c r="E252" s="22">
        <v>44318</v>
      </c>
      <c r="F252" s="9">
        <v>0</v>
      </c>
      <c r="G252" s="9">
        <v>13521</v>
      </c>
      <c r="H252" s="15">
        <v>44232</v>
      </c>
      <c r="I252" s="9" t="s">
        <v>7455</v>
      </c>
      <c r="J252" s="9">
        <v>142</v>
      </c>
      <c r="K252" s="9" t="s">
        <v>7500</v>
      </c>
      <c r="L252" s="9" t="str">
        <f>IF(OR('1. Raw Data'!L252="Elec", '1. Raw Data'!L252="elect"), "Electronics", '1. Raw Data'!L252)</f>
        <v>Clothing</v>
      </c>
      <c r="M252" s="9">
        <v>1119.04</v>
      </c>
      <c r="N252" s="9">
        <f>IF(ISBLANK('1. Raw Data'!N252), MEDIAN('1. Raw Data'!$N$2:$N$5001), '1. Raw Data'!N252)</f>
        <v>779.95</v>
      </c>
      <c r="O252" s="9">
        <v>3</v>
      </c>
      <c r="P252" s="9">
        <f>IF(ISBLANK('1. Raw Data'!P252), 0, '1. Raw Data'!P252)</f>
        <v>0</v>
      </c>
      <c r="Q252" s="9">
        <v>660</v>
      </c>
      <c r="R252" s="9">
        <v>5</v>
      </c>
      <c r="S252" s="9">
        <f t="shared" si="9"/>
        <v>3357.12</v>
      </c>
      <c r="T252" s="9">
        <f t="shared" si="10"/>
        <v>1017.2699999999995</v>
      </c>
      <c r="U252" s="23">
        <f t="shared" si="11"/>
        <v>0.3030186588504431</v>
      </c>
    </row>
    <row r="253" spans="1:21" x14ac:dyDescent="0.3">
      <c r="A253" s="9">
        <v>2171</v>
      </c>
      <c r="B253" s="9" t="str">
        <f>PROPER(TRIM('1. Raw Data'!B253))</f>
        <v>Customer_251</v>
      </c>
      <c r="C253" s="9">
        <f>IF(OR('1. Raw Data'!C253&lt;18, '1. Raw Data'!C253&gt;100), MEDIAN('1. Raw Data'!$C$2:$C$5001), '1. Raw Data'!C253)</f>
        <v>26</v>
      </c>
      <c r="D253" s="9" t="s">
        <v>5020</v>
      </c>
      <c r="E253" s="22">
        <v>44401</v>
      </c>
      <c r="F253" s="9">
        <v>1</v>
      </c>
      <c r="G253" s="9">
        <v>11836</v>
      </c>
      <c r="H253" s="15">
        <v>44401</v>
      </c>
      <c r="I253" s="9" t="s">
        <v>7455</v>
      </c>
      <c r="J253" s="9">
        <v>106</v>
      </c>
      <c r="K253" s="9" t="s">
        <v>7477</v>
      </c>
      <c r="L253" s="9" t="str">
        <f>IF(OR('1. Raw Data'!L253="Elec", '1. Raw Data'!L253="elect"), "Electronics", '1. Raw Data'!L253)</f>
        <v>Sports</v>
      </c>
      <c r="M253" s="9">
        <v>1357.88</v>
      </c>
      <c r="N253" s="9">
        <f>IF(ISBLANK('1. Raw Data'!N253), MEDIAN('1. Raw Data'!$N$2:$N$5001), '1. Raw Data'!N253)</f>
        <v>429.51499999999999</v>
      </c>
      <c r="O253" s="9">
        <v>3</v>
      </c>
      <c r="P253" s="9">
        <f>IF(ISBLANK('1. Raw Data'!P253), 0, '1. Raw Data'!P253)</f>
        <v>0</v>
      </c>
      <c r="Q253" s="9">
        <v>1069</v>
      </c>
      <c r="R253" s="9">
        <v>4</v>
      </c>
      <c r="S253" s="9">
        <f t="shared" si="9"/>
        <v>4073.6400000000003</v>
      </c>
      <c r="T253" s="9">
        <f t="shared" si="10"/>
        <v>2785.0950000000003</v>
      </c>
      <c r="U253" s="23">
        <f t="shared" si="11"/>
        <v>0.68368707102247617</v>
      </c>
    </row>
    <row r="254" spans="1:21" x14ac:dyDescent="0.3">
      <c r="A254" s="9">
        <v>1863</v>
      </c>
      <c r="B254" s="9" t="str">
        <f>PROPER(TRIM('1. Raw Data'!B254))</f>
        <v>Customer_252</v>
      </c>
      <c r="C254" s="9">
        <f>IF(OR('1. Raw Data'!C254&lt;18, '1. Raw Data'!C254&gt;100), MEDIAN('1. Raw Data'!$C$2:$C$5001), '1. Raw Data'!C254)</f>
        <v>37</v>
      </c>
      <c r="D254" s="9" t="s">
        <v>5022</v>
      </c>
      <c r="E254" s="22">
        <v>44967</v>
      </c>
      <c r="F254" s="9">
        <v>0</v>
      </c>
      <c r="G254" s="9">
        <v>12863</v>
      </c>
      <c r="H254" s="15">
        <v>45201</v>
      </c>
      <c r="I254" s="9" t="s">
        <v>7457</v>
      </c>
      <c r="J254" s="9">
        <v>105</v>
      </c>
      <c r="K254" s="9" t="s">
        <v>7461</v>
      </c>
      <c r="L254" s="9" t="str">
        <f>IF(OR('1. Raw Data'!L254="Elec", '1. Raw Data'!L254="elect"), "Electronics", '1. Raw Data'!L254)</f>
        <v>Electronics</v>
      </c>
      <c r="M254" s="9">
        <v>392.79</v>
      </c>
      <c r="N254" s="9">
        <f>IF(ISBLANK('1. Raw Data'!N254), MEDIAN('1. Raw Data'!$N$2:$N$5001), '1. Raw Data'!N254)</f>
        <v>265.04000000000002</v>
      </c>
      <c r="O254" s="9">
        <v>4</v>
      </c>
      <c r="P254" s="9">
        <f>IF(ISBLANK('1. Raw Data'!P254), 0, '1. Raw Data'!P254)</f>
        <v>0</v>
      </c>
      <c r="Q254" s="9">
        <v>355</v>
      </c>
      <c r="R254" s="9">
        <v>4</v>
      </c>
      <c r="S254" s="9">
        <f t="shared" si="9"/>
        <v>1571.16</v>
      </c>
      <c r="T254" s="9">
        <f t="shared" si="10"/>
        <v>511</v>
      </c>
      <c r="U254" s="23">
        <f t="shared" si="11"/>
        <v>0.32523740421090147</v>
      </c>
    </row>
    <row r="255" spans="1:21" x14ac:dyDescent="0.3">
      <c r="A255" s="9">
        <v>1488</v>
      </c>
      <c r="B255" s="9" t="str">
        <f>PROPER(TRIM('1. Raw Data'!B255))</f>
        <v>Customer_253</v>
      </c>
      <c r="C255" s="9">
        <f>IF(OR('1. Raw Data'!C255&lt;18, '1. Raw Data'!C255&gt;100), MEDIAN('1. Raw Data'!$C$2:$C$5001), '1. Raw Data'!C255)</f>
        <v>62</v>
      </c>
      <c r="D255" s="9" t="s">
        <v>5020</v>
      </c>
      <c r="E255" s="22">
        <v>44825</v>
      </c>
      <c r="F255" s="9">
        <v>1</v>
      </c>
      <c r="G255" s="9">
        <v>11963</v>
      </c>
      <c r="H255" s="15">
        <v>44825</v>
      </c>
      <c r="I255" s="9" t="s">
        <v>7455</v>
      </c>
      <c r="J255" s="9">
        <v>134</v>
      </c>
      <c r="K255" s="9" t="s">
        <v>7482</v>
      </c>
      <c r="L255" s="9" t="str">
        <f>IF(OR('1. Raw Data'!L255="Elec", '1. Raw Data'!L255="elect"), "Electronics", '1. Raw Data'!L255)</f>
        <v>Clothing</v>
      </c>
      <c r="M255" s="9">
        <v>711.63</v>
      </c>
      <c r="N255" s="9">
        <f>IF(ISBLANK('1. Raw Data'!N255), MEDIAN('1. Raw Data'!$N$2:$N$5001), '1. Raw Data'!N255)</f>
        <v>311.42</v>
      </c>
      <c r="O255" s="9">
        <v>1</v>
      </c>
      <c r="P255" s="9">
        <f>IF(ISBLANK('1. Raw Data'!P255), 0, '1. Raw Data'!P255)</f>
        <v>0.05</v>
      </c>
      <c r="Q255" s="9">
        <v>756</v>
      </c>
      <c r="R255" s="9">
        <v>6</v>
      </c>
      <c r="S255" s="9">
        <f t="shared" si="9"/>
        <v>676.04849999999999</v>
      </c>
      <c r="T255" s="9">
        <f t="shared" si="10"/>
        <v>364.62849999999997</v>
      </c>
      <c r="U255" s="23">
        <f t="shared" si="11"/>
        <v>0.53935257603559505</v>
      </c>
    </row>
    <row r="256" spans="1:21" x14ac:dyDescent="0.3">
      <c r="A256" s="9">
        <v>1928</v>
      </c>
      <c r="B256" s="9" t="str">
        <f>PROPER(TRIM('1. Raw Data'!B256))</f>
        <v>Customer_254</v>
      </c>
      <c r="C256" s="9">
        <f>IF(OR('1. Raw Data'!C256&lt;18, '1. Raw Data'!C256&gt;100), MEDIAN('1. Raw Data'!$C$2:$C$5001), '1. Raw Data'!C256)</f>
        <v>34</v>
      </c>
      <c r="D256" s="9" t="s">
        <v>5023</v>
      </c>
      <c r="E256" s="22">
        <v>44269</v>
      </c>
      <c r="F256" s="9">
        <v>0</v>
      </c>
      <c r="G256" s="9">
        <v>12165</v>
      </c>
      <c r="H256" s="15">
        <v>44269</v>
      </c>
      <c r="I256" s="9" t="s">
        <v>7455</v>
      </c>
      <c r="J256" s="9">
        <v>111</v>
      </c>
      <c r="K256" s="9" t="s">
        <v>7476</v>
      </c>
      <c r="L256" s="9" t="str">
        <f>IF(OR('1. Raw Data'!L256="Elec", '1. Raw Data'!L256="elect"), "Electronics", '1. Raw Data'!L256)</f>
        <v>Electronics</v>
      </c>
      <c r="M256" s="9">
        <v>317.51</v>
      </c>
      <c r="N256" s="9">
        <f>IF(ISBLANK('1. Raw Data'!N256), MEDIAN('1. Raw Data'!$N$2:$N$5001), '1. Raw Data'!N256)</f>
        <v>217.7</v>
      </c>
      <c r="O256" s="9">
        <v>1</v>
      </c>
      <c r="P256" s="9">
        <f>IF(ISBLANK('1. Raw Data'!P256), 0, '1. Raw Data'!P256)</f>
        <v>0</v>
      </c>
      <c r="Q256" s="9">
        <v>381</v>
      </c>
      <c r="R256" s="9">
        <v>6</v>
      </c>
      <c r="S256" s="9">
        <f t="shared" si="9"/>
        <v>317.51</v>
      </c>
      <c r="T256" s="9">
        <f t="shared" si="10"/>
        <v>99.81</v>
      </c>
      <c r="U256" s="23">
        <f t="shared" si="11"/>
        <v>0.31435230386444524</v>
      </c>
    </row>
    <row r="257" spans="1:21" x14ac:dyDescent="0.3">
      <c r="A257" s="9">
        <v>1550</v>
      </c>
      <c r="B257" s="9" t="str">
        <f>PROPER(TRIM('1. Raw Data'!B257))</f>
        <v>Customer_255</v>
      </c>
      <c r="C257" s="9">
        <f>IF(OR('1. Raw Data'!C257&lt;18, '1. Raw Data'!C257&gt;100), MEDIAN('1. Raw Data'!$C$2:$C$5001), '1. Raw Data'!C257)</f>
        <v>48</v>
      </c>
      <c r="D257" s="9" t="s">
        <v>5021</v>
      </c>
      <c r="E257" s="22">
        <v>45170</v>
      </c>
      <c r="F257" s="9">
        <v>1</v>
      </c>
      <c r="G257" s="9">
        <v>12468</v>
      </c>
      <c r="H257" s="15">
        <v>44935</v>
      </c>
      <c r="I257" s="9" t="s">
        <v>7457</v>
      </c>
      <c r="J257" s="9">
        <v>109</v>
      </c>
      <c r="K257" s="9" t="s">
        <v>7466</v>
      </c>
      <c r="L257" s="9" t="str">
        <f>IF(OR('1. Raw Data'!L257="Elec", '1. Raw Data'!L257="elect"), "Electronics", '1. Raw Data'!L257)</f>
        <v>Home Appliances</v>
      </c>
      <c r="M257" s="9">
        <v>588.29</v>
      </c>
      <c r="N257" s="9">
        <f>IF(ISBLANK('1. Raw Data'!N257), MEDIAN('1. Raw Data'!$N$2:$N$5001), '1. Raw Data'!N257)</f>
        <v>429.51499999999999</v>
      </c>
      <c r="O257" s="9">
        <v>2</v>
      </c>
      <c r="P257" s="9">
        <f>IF(ISBLANK('1. Raw Data'!P257), 0, '1. Raw Data'!P257)</f>
        <v>0.05</v>
      </c>
      <c r="Q257" s="9">
        <v>441</v>
      </c>
      <c r="R257" s="9">
        <v>3</v>
      </c>
      <c r="S257" s="9">
        <f t="shared" si="9"/>
        <v>1117.751</v>
      </c>
      <c r="T257" s="9">
        <f t="shared" si="10"/>
        <v>258.721</v>
      </c>
      <c r="U257" s="23">
        <f t="shared" si="11"/>
        <v>0.23146568421768354</v>
      </c>
    </row>
    <row r="258" spans="1:21" x14ac:dyDescent="0.3">
      <c r="A258" s="9">
        <v>1337</v>
      </c>
      <c r="B258" s="9" t="str">
        <f>PROPER(TRIM('1. Raw Data'!B258))</f>
        <v>Customer_256</v>
      </c>
      <c r="C258" s="9">
        <f>IF(OR('1. Raw Data'!C258&lt;18, '1. Raw Data'!C258&gt;100), MEDIAN('1. Raw Data'!$C$2:$C$5001), '1. Raw Data'!C258)</f>
        <v>50</v>
      </c>
      <c r="D258" s="9" t="s">
        <v>5023</v>
      </c>
      <c r="E258" s="22">
        <v>44101</v>
      </c>
      <c r="F258" s="9">
        <v>0</v>
      </c>
      <c r="G258" s="9">
        <v>11266</v>
      </c>
      <c r="H258" s="15">
        <v>44101</v>
      </c>
      <c r="I258" s="9" t="s">
        <v>7456</v>
      </c>
      <c r="J258" s="9">
        <v>138</v>
      </c>
      <c r="K258" s="9" t="s">
        <v>7464</v>
      </c>
      <c r="L258" s="9" t="str">
        <f>IF(OR('1. Raw Data'!L258="Elec", '1. Raw Data'!L258="elect"), "Electronics", '1. Raw Data'!L258)</f>
        <v>Electronics</v>
      </c>
      <c r="M258" s="9">
        <v>807.25</v>
      </c>
      <c r="N258" s="9">
        <f>IF(ISBLANK('1. Raw Data'!N258), MEDIAN('1. Raw Data'!$N$2:$N$5001), '1. Raw Data'!N258)</f>
        <v>406.84</v>
      </c>
      <c r="O258" s="9">
        <v>5</v>
      </c>
      <c r="P258" s="9">
        <f>IF(ISBLANK('1. Raw Data'!P258), 0, '1. Raw Data'!P258)</f>
        <v>0.2</v>
      </c>
      <c r="Q258" s="9">
        <v>352</v>
      </c>
      <c r="R258" s="9">
        <v>8</v>
      </c>
      <c r="S258" s="9">
        <f t="shared" si="9"/>
        <v>3229</v>
      </c>
      <c r="T258" s="9">
        <f t="shared" si="10"/>
        <v>1194.8000000000002</v>
      </c>
      <c r="U258" s="23">
        <f t="shared" si="11"/>
        <v>0.37002167853824719</v>
      </c>
    </row>
    <row r="259" spans="1:21" x14ac:dyDescent="0.3">
      <c r="A259" s="9">
        <v>1871</v>
      </c>
      <c r="B259" s="9" t="str">
        <f>PROPER(TRIM('1. Raw Data'!B259))</f>
        <v>Customer_257</v>
      </c>
      <c r="C259" s="9">
        <f>IF(OR('1. Raw Data'!C259&lt;18, '1. Raw Data'!C259&gt;100), MEDIAN('1. Raw Data'!$C$2:$C$5001), '1. Raw Data'!C259)</f>
        <v>46</v>
      </c>
      <c r="D259" s="9" t="s">
        <v>5021</v>
      </c>
      <c r="E259" s="22">
        <v>45312</v>
      </c>
      <c r="F259" s="9">
        <v>0</v>
      </c>
      <c r="G259" s="9">
        <v>10540</v>
      </c>
      <c r="H259" s="15">
        <v>45312</v>
      </c>
      <c r="I259" s="9" t="s">
        <v>7455</v>
      </c>
      <c r="J259" s="9">
        <v>140</v>
      </c>
      <c r="K259" s="9" t="s">
        <v>7468</v>
      </c>
      <c r="L259" s="9" t="str">
        <f>IF(OR('1. Raw Data'!L259="Elec", '1. Raw Data'!L259="elect"), "Electronics", '1. Raw Data'!L259)</f>
        <v>Clothing</v>
      </c>
      <c r="M259" s="9">
        <v>127.33</v>
      </c>
      <c r="N259" s="9">
        <f>IF(ISBLANK('1. Raw Data'!N259), MEDIAN('1. Raw Data'!$N$2:$N$5001), '1. Raw Data'!N259)</f>
        <v>62.57</v>
      </c>
      <c r="O259" s="9">
        <v>1</v>
      </c>
      <c r="P259" s="9">
        <f>IF(ISBLANK('1. Raw Data'!P259), 0, '1. Raw Data'!P259)</f>
        <v>0</v>
      </c>
      <c r="Q259" s="9">
        <v>346</v>
      </c>
      <c r="R259" s="9">
        <v>4</v>
      </c>
      <c r="S259" s="9">
        <f t="shared" ref="S259:S322" si="12">M259 * O259 * (1 - P259)</f>
        <v>127.33</v>
      </c>
      <c r="T259" s="9">
        <f t="shared" ref="T259:T322" si="13">S259 - (N259 * O259)</f>
        <v>64.759999999999991</v>
      </c>
      <c r="U259" s="23">
        <f t="shared" ref="U259:U322" si="14">T259 / S259</f>
        <v>0.50859970156286805</v>
      </c>
    </row>
    <row r="260" spans="1:21" x14ac:dyDescent="0.3">
      <c r="A260" s="9">
        <v>1640</v>
      </c>
      <c r="B260" s="9" t="str">
        <f>PROPER(TRIM('1. Raw Data'!B260))</f>
        <v>Customer_258</v>
      </c>
      <c r="C260" s="9">
        <f>IF(OR('1. Raw Data'!C260&lt;18, '1. Raw Data'!C260&gt;100), MEDIAN('1. Raw Data'!$C$2:$C$5001), '1. Raw Data'!C260)</f>
        <v>59</v>
      </c>
      <c r="D260" s="9" t="s">
        <v>5021</v>
      </c>
      <c r="E260" s="22">
        <v>45000</v>
      </c>
      <c r="F260" s="9">
        <v>0</v>
      </c>
      <c r="G260" s="9">
        <v>11250</v>
      </c>
      <c r="H260" s="15">
        <v>45000</v>
      </c>
      <c r="I260" s="9" t="s">
        <v>7456</v>
      </c>
      <c r="J260" s="9">
        <v>141</v>
      </c>
      <c r="K260" s="9" t="s">
        <v>7490</v>
      </c>
      <c r="L260" s="9" t="str">
        <f>IF(OR('1. Raw Data'!L260="Elec", '1. Raw Data'!L260="elect"), "Electronics", '1. Raw Data'!L260)</f>
        <v>Electronics</v>
      </c>
      <c r="M260" s="9">
        <v>1086.56</v>
      </c>
      <c r="N260" s="9">
        <f>IF(ISBLANK('1. Raw Data'!N260), MEDIAN('1. Raw Data'!$N$2:$N$5001), '1. Raw Data'!N260)</f>
        <v>644.36</v>
      </c>
      <c r="O260" s="9">
        <v>4</v>
      </c>
      <c r="P260" s="9">
        <f>IF(ISBLANK('1. Raw Data'!P260), 0, '1. Raw Data'!P260)</f>
        <v>0</v>
      </c>
      <c r="Q260" s="9">
        <v>329</v>
      </c>
      <c r="R260" s="9">
        <v>2</v>
      </c>
      <c r="S260" s="9">
        <f t="shared" si="12"/>
        <v>4346.24</v>
      </c>
      <c r="T260" s="9">
        <f t="shared" si="13"/>
        <v>1768.7999999999997</v>
      </c>
      <c r="U260" s="23">
        <f t="shared" si="14"/>
        <v>0.40697246355470473</v>
      </c>
    </row>
    <row r="261" spans="1:21" x14ac:dyDescent="0.3">
      <c r="A261" s="9">
        <v>1472</v>
      </c>
      <c r="B261" s="9" t="str">
        <f>PROPER(TRIM('1. Raw Data'!B261))</f>
        <v>Customer_259</v>
      </c>
      <c r="C261" s="9">
        <f>IF(OR('1. Raw Data'!C261&lt;18, '1. Raw Data'!C261&gt;100), MEDIAN('1. Raw Data'!$C$2:$C$5001), '1. Raw Data'!C261)</f>
        <v>29</v>
      </c>
      <c r="D261" s="9" t="s">
        <v>5023</v>
      </c>
      <c r="E261" s="22">
        <v>45011</v>
      </c>
      <c r="F261" s="9">
        <v>0</v>
      </c>
      <c r="G261" s="9">
        <v>13572</v>
      </c>
      <c r="H261" s="15">
        <v>45011</v>
      </c>
      <c r="I261" s="9" t="s">
        <v>7456</v>
      </c>
      <c r="J261" s="9">
        <v>109</v>
      </c>
      <c r="K261" s="9" t="s">
        <v>7466</v>
      </c>
      <c r="L261" s="9" t="str">
        <f>IF(OR('1. Raw Data'!L261="Elec", '1. Raw Data'!L261="elect"), "Electronics", '1. Raw Data'!L261)</f>
        <v>Clothing</v>
      </c>
      <c r="M261" s="9">
        <v>837.78</v>
      </c>
      <c r="N261" s="9">
        <f>IF(ISBLANK('1. Raw Data'!N261), MEDIAN('1. Raw Data'!$N$2:$N$5001), '1. Raw Data'!N261)</f>
        <v>484.28</v>
      </c>
      <c r="O261" s="9">
        <v>2</v>
      </c>
      <c r="P261" s="9">
        <f>IF(ISBLANK('1. Raw Data'!P261), 0, '1. Raw Data'!P261)</f>
        <v>0.2</v>
      </c>
      <c r="Q261" s="9">
        <v>467</v>
      </c>
      <c r="R261" s="9">
        <v>2</v>
      </c>
      <c r="S261" s="9">
        <f t="shared" si="12"/>
        <v>1340.4480000000001</v>
      </c>
      <c r="T261" s="9">
        <f t="shared" si="13"/>
        <v>371.88800000000015</v>
      </c>
      <c r="U261" s="23">
        <f t="shared" si="14"/>
        <v>0.27743560361908864</v>
      </c>
    </row>
    <row r="262" spans="1:21" x14ac:dyDescent="0.3">
      <c r="A262" s="9">
        <v>1150</v>
      </c>
      <c r="B262" s="9" t="str">
        <f>PROPER(TRIM('1. Raw Data'!B262))</f>
        <v>Customer_260</v>
      </c>
      <c r="C262" s="9">
        <f>IF(OR('1. Raw Data'!C262&lt;18, '1. Raw Data'!C262&gt;100), MEDIAN('1. Raw Data'!$C$2:$C$5001), '1. Raw Data'!C262)</f>
        <v>24</v>
      </c>
      <c r="D262" s="9" t="s">
        <v>5019</v>
      </c>
      <c r="E262" s="22">
        <v>44799</v>
      </c>
      <c r="F262" s="9">
        <v>0</v>
      </c>
      <c r="G262" s="9">
        <v>11875</v>
      </c>
      <c r="H262" s="15">
        <v>44799</v>
      </c>
      <c r="I262" s="9" t="s">
        <v>7456</v>
      </c>
      <c r="J262" s="9">
        <v>108</v>
      </c>
      <c r="K262" s="9" t="s">
        <v>7496</v>
      </c>
      <c r="L262" s="9" t="str">
        <f>IF(OR('1. Raw Data'!L262="Elec", '1. Raw Data'!L262="elect"), "Electronics", '1. Raw Data'!L262)</f>
        <v>Sports</v>
      </c>
      <c r="M262" s="9">
        <v>1251.99</v>
      </c>
      <c r="N262" s="9">
        <f>IF(ISBLANK('1. Raw Data'!N262), MEDIAN('1. Raw Data'!$N$2:$N$5001), '1. Raw Data'!N262)</f>
        <v>845.95</v>
      </c>
      <c r="O262" s="9">
        <v>2</v>
      </c>
      <c r="P262" s="9">
        <f>IF(ISBLANK('1. Raw Data'!P262), 0, '1. Raw Data'!P262)</f>
        <v>0</v>
      </c>
      <c r="Q262" s="9">
        <v>459</v>
      </c>
      <c r="R262" s="9">
        <v>4</v>
      </c>
      <c r="S262" s="9">
        <f t="shared" si="12"/>
        <v>2503.98</v>
      </c>
      <c r="T262" s="9">
        <f t="shared" si="13"/>
        <v>812.07999999999993</v>
      </c>
      <c r="U262" s="23">
        <f t="shared" si="14"/>
        <v>0.32431568942243943</v>
      </c>
    </row>
    <row r="263" spans="1:21" x14ac:dyDescent="0.3">
      <c r="A263" s="9">
        <v>2438</v>
      </c>
      <c r="B263" s="9" t="str">
        <f>PROPER(TRIM('1. Raw Data'!B263))</f>
        <v>Customer_261</v>
      </c>
      <c r="C263" s="9">
        <f>IF(OR('1. Raw Data'!C263&lt;18, '1. Raw Data'!C263&gt;100), MEDIAN('1. Raw Data'!$C$2:$C$5001), '1. Raw Data'!C263)</f>
        <v>24</v>
      </c>
      <c r="D263" s="9" t="s">
        <v>5020</v>
      </c>
      <c r="E263" s="22">
        <v>44535</v>
      </c>
      <c r="F263" s="9">
        <v>0</v>
      </c>
      <c r="G263" s="9">
        <v>11236</v>
      </c>
      <c r="H263" s="15">
        <v>44328</v>
      </c>
      <c r="I263" s="9" t="s">
        <v>7456</v>
      </c>
      <c r="J263" s="9">
        <v>144</v>
      </c>
      <c r="K263" s="9" t="s">
        <v>7462</v>
      </c>
      <c r="L263" s="9" t="str">
        <f>IF(OR('1. Raw Data'!L263="Elec", '1. Raw Data'!L263="elect"), "Electronics", '1. Raw Data'!L263)</f>
        <v>Home Appliances</v>
      </c>
      <c r="M263" s="9">
        <v>444.08</v>
      </c>
      <c r="N263" s="9">
        <f>IF(ISBLANK('1. Raw Data'!N263), MEDIAN('1. Raw Data'!$N$2:$N$5001), '1. Raw Data'!N263)</f>
        <v>279.70999999999998</v>
      </c>
      <c r="O263" s="9">
        <v>4</v>
      </c>
      <c r="P263" s="9">
        <f>IF(ISBLANK('1. Raw Data'!P263), 0, '1. Raw Data'!P263)</f>
        <v>0.05</v>
      </c>
      <c r="Q263" s="9">
        <v>914</v>
      </c>
      <c r="R263" s="9">
        <v>4</v>
      </c>
      <c r="S263" s="9">
        <f t="shared" si="12"/>
        <v>1687.5039999999999</v>
      </c>
      <c r="T263" s="9">
        <f t="shared" si="13"/>
        <v>568.66399999999999</v>
      </c>
      <c r="U263" s="23">
        <f t="shared" si="14"/>
        <v>0.33698527529416228</v>
      </c>
    </row>
    <row r="264" spans="1:21" x14ac:dyDescent="0.3">
      <c r="A264" s="9">
        <v>2321</v>
      </c>
      <c r="B264" s="9" t="str">
        <f>PROPER(TRIM('1. Raw Data'!B264))</f>
        <v>Customer_262</v>
      </c>
      <c r="C264" s="9">
        <f>IF(OR('1. Raw Data'!C264&lt;18, '1. Raw Data'!C264&gt;100), MEDIAN('1. Raw Data'!$C$2:$C$5001), '1. Raw Data'!C264)</f>
        <v>37</v>
      </c>
      <c r="D264" s="9" t="s">
        <v>5018</v>
      </c>
      <c r="E264" s="22">
        <v>44799</v>
      </c>
      <c r="F264" s="9">
        <v>0</v>
      </c>
      <c r="G264" s="9">
        <v>12977</v>
      </c>
      <c r="H264" s="15">
        <v>44799</v>
      </c>
      <c r="I264" s="9" t="s">
        <v>7455</v>
      </c>
      <c r="J264" s="9">
        <v>140</v>
      </c>
      <c r="K264" s="9" t="s">
        <v>7468</v>
      </c>
      <c r="L264" s="9" t="str">
        <f>IF(OR('1. Raw Data'!L264="Elec", '1. Raw Data'!L264="elect"), "Electronics", '1. Raw Data'!L264)</f>
        <v>Electronics</v>
      </c>
      <c r="M264" s="9">
        <v>1359.82</v>
      </c>
      <c r="N264" s="9">
        <f>IF(ISBLANK('1. Raw Data'!N264), MEDIAN('1. Raw Data'!$N$2:$N$5001), '1. Raw Data'!N264)</f>
        <v>764.37</v>
      </c>
      <c r="O264" s="9">
        <v>4</v>
      </c>
      <c r="P264" s="9">
        <f>IF(ISBLANK('1. Raw Data'!P264), 0, '1. Raw Data'!P264)</f>
        <v>0.05</v>
      </c>
      <c r="Q264" s="9">
        <v>859</v>
      </c>
      <c r="R264" s="9">
        <v>2</v>
      </c>
      <c r="S264" s="9">
        <f t="shared" si="12"/>
        <v>5167.3159999999998</v>
      </c>
      <c r="T264" s="9">
        <f t="shared" si="13"/>
        <v>2109.8359999999998</v>
      </c>
      <c r="U264" s="23">
        <f t="shared" si="14"/>
        <v>0.40830404024062006</v>
      </c>
    </row>
    <row r="265" spans="1:21" x14ac:dyDescent="0.3">
      <c r="A265" s="9">
        <v>1262</v>
      </c>
      <c r="B265" s="9" t="str">
        <f>PROPER(TRIM('1. Raw Data'!B265))</f>
        <v>Customer_263</v>
      </c>
      <c r="C265" s="9">
        <f>IF(OR('1. Raw Data'!C265&lt;18, '1. Raw Data'!C265&gt;100), MEDIAN('1. Raw Data'!$C$2:$C$5001), '1. Raw Data'!C265)</f>
        <v>25</v>
      </c>
      <c r="D265" s="9" t="s">
        <v>5023</v>
      </c>
      <c r="E265" s="22">
        <v>44664</v>
      </c>
      <c r="F265" s="9">
        <v>1</v>
      </c>
      <c r="G265" s="9">
        <v>12746</v>
      </c>
      <c r="H265" s="15">
        <v>44664</v>
      </c>
      <c r="I265" s="9" t="s">
        <v>7455</v>
      </c>
      <c r="J265" s="9">
        <v>103</v>
      </c>
      <c r="K265" s="9" t="s">
        <v>7472</v>
      </c>
      <c r="L265" s="9" t="str">
        <f>IF(OR('1. Raw Data'!L265="Elec", '1. Raw Data'!L265="elect"), "Electronics", '1. Raw Data'!L265)</f>
        <v>Home Appliances</v>
      </c>
      <c r="M265" s="9">
        <v>1498.11</v>
      </c>
      <c r="N265" s="9">
        <f>IF(ISBLANK('1. Raw Data'!N265), MEDIAN('1. Raw Data'!$N$2:$N$5001), '1. Raw Data'!N265)</f>
        <v>1016.12</v>
      </c>
      <c r="O265" s="9">
        <v>1</v>
      </c>
      <c r="P265" s="9">
        <f>IF(ISBLANK('1. Raw Data'!P265), 0, '1. Raw Data'!P265)</f>
        <v>0</v>
      </c>
      <c r="Q265" s="9">
        <v>735</v>
      </c>
      <c r="R265" s="9">
        <v>3</v>
      </c>
      <c r="S265" s="9">
        <f t="shared" si="12"/>
        <v>1498.11</v>
      </c>
      <c r="T265" s="9">
        <f t="shared" si="13"/>
        <v>481.9899999999999</v>
      </c>
      <c r="U265" s="23">
        <f t="shared" si="14"/>
        <v>0.32173204904846769</v>
      </c>
    </row>
    <row r="266" spans="1:21" x14ac:dyDescent="0.3">
      <c r="A266" s="9">
        <v>1143</v>
      </c>
      <c r="B266" s="9" t="str">
        <f>PROPER(TRIM('1. Raw Data'!B266))</f>
        <v>Customer_264</v>
      </c>
      <c r="C266" s="9">
        <f>IF(OR('1. Raw Data'!C266&lt;18, '1. Raw Data'!C266&gt;100), MEDIAN('1. Raw Data'!$C$2:$C$5001), '1. Raw Data'!C266)</f>
        <v>42</v>
      </c>
      <c r="D266" s="9" t="s">
        <v>5021</v>
      </c>
      <c r="E266" s="22">
        <v>44220</v>
      </c>
      <c r="F266" s="9">
        <v>1</v>
      </c>
      <c r="G266" s="9">
        <v>10112</v>
      </c>
      <c r="H266" s="15">
        <v>44220</v>
      </c>
      <c r="I266" s="9" t="s">
        <v>7455</v>
      </c>
      <c r="J266" s="9">
        <v>113</v>
      </c>
      <c r="K266" s="9" t="s">
        <v>7460</v>
      </c>
      <c r="L266" s="9" t="str">
        <f>IF(OR('1. Raw Data'!L266="Elec", '1. Raw Data'!L266="elect"), "Electronics", '1. Raw Data'!L266)</f>
        <v>Electronics</v>
      </c>
      <c r="M266" s="9">
        <v>1382.98</v>
      </c>
      <c r="N266" s="9">
        <f>IF(ISBLANK('1. Raw Data'!N266), MEDIAN('1. Raw Data'!$N$2:$N$5001), '1. Raw Data'!N266)</f>
        <v>799.11</v>
      </c>
      <c r="O266" s="9">
        <v>1</v>
      </c>
      <c r="P266" s="9">
        <f>IF(ISBLANK('1. Raw Data'!P266), 0, '1. Raw Data'!P266)</f>
        <v>0</v>
      </c>
      <c r="Q266" s="9">
        <v>468</v>
      </c>
      <c r="R266" s="9">
        <v>3</v>
      </c>
      <c r="S266" s="9">
        <f t="shared" si="12"/>
        <v>1382.98</v>
      </c>
      <c r="T266" s="9">
        <f t="shared" si="13"/>
        <v>583.87</v>
      </c>
      <c r="U266" s="23">
        <f t="shared" si="14"/>
        <v>0.42218253336996919</v>
      </c>
    </row>
    <row r="267" spans="1:21" x14ac:dyDescent="0.3">
      <c r="A267" s="9">
        <v>1345</v>
      </c>
      <c r="B267" s="9" t="str">
        <f>PROPER(TRIM('1. Raw Data'!B267))</f>
        <v>Customer_265</v>
      </c>
      <c r="C267" s="9">
        <f>IF(OR('1. Raw Data'!C267&lt;18, '1. Raw Data'!C267&gt;100), MEDIAN('1. Raw Data'!$C$2:$C$5001), '1. Raw Data'!C267)</f>
        <v>41</v>
      </c>
      <c r="D267" s="9" t="s">
        <v>5023</v>
      </c>
      <c r="E267" s="22">
        <v>44172</v>
      </c>
      <c r="F267" s="9">
        <v>1</v>
      </c>
      <c r="G267" s="9">
        <v>10372</v>
      </c>
      <c r="H267" s="15">
        <v>44024</v>
      </c>
      <c r="I267" s="9" t="s">
        <v>7457</v>
      </c>
      <c r="J267" s="9">
        <v>119</v>
      </c>
      <c r="K267" s="9" t="s">
        <v>7459</v>
      </c>
      <c r="L267" s="9" t="str">
        <f>IF(OR('1. Raw Data'!L267="Elec", '1. Raw Data'!L267="elect"), "Electronics", '1. Raw Data'!L267)</f>
        <v>Clothing</v>
      </c>
      <c r="M267" s="9">
        <v>1177.94</v>
      </c>
      <c r="N267" s="9">
        <f>IF(ISBLANK('1. Raw Data'!N267), MEDIAN('1. Raw Data'!$N$2:$N$5001), '1. Raw Data'!N267)</f>
        <v>771.44</v>
      </c>
      <c r="O267" s="9">
        <v>2</v>
      </c>
      <c r="P267" s="9">
        <f>IF(ISBLANK('1. Raw Data'!P267), 0, '1. Raw Data'!P267)</f>
        <v>0</v>
      </c>
      <c r="Q267" s="9">
        <v>1042</v>
      </c>
      <c r="R267" s="9">
        <v>3</v>
      </c>
      <c r="S267" s="9">
        <f t="shared" si="12"/>
        <v>2355.88</v>
      </c>
      <c r="T267" s="9">
        <f t="shared" si="13"/>
        <v>813</v>
      </c>
      <c r="U267" s="23">
        <f t="shared" si="14"/>
        <v>0.34509397762195015</v>
      </c>
    </row>
    <row r="268" spans="1:21" x14ac:dyDescent="0.3">
      <c r="A268" s="9">
        <v>1623</v>
      </c>
      <c r="B268" s="9" t="str">
        <f>PROPER(TRIM('1. Raw Data'!B268))</f>
        <v>Customer_266</v>
      </c>
      <c r="C268" s="9">
        <f>IF(OR('1. Raw Data'!C268&lt;18, '1. Raw Data'!C268&gt;100), MEDIAN('1. Raw Data'!$C$2:$C$5001), '1. Raw Data'!C268)</f>
        <v>55</v>
      </c>
      <c r="D268" s="9" t="s">
        <v>5020</v>
      </c>
      <c r="E268" s="22">
        <v>44029</v>
      </c>
      <c r="F268" s="9">
        <v>0</v>
      </c>
      <c r="G268" s="9">
        <v>12346</v>
      </c>
      <c r="H268" s="15">
        <v>44029</v>
      </c>
      <c r="I268" s="9" t="s">
        <v>7457</v>
      </c>
      <c r="J268" s="9">
        <v>134</v>
      </c>
      <c r="K268" s="9" t="s">
        <v>7482</v>
      </c>
      <c r="L268" s="9" t="str">
        <f>IF(OR('1. Raw Data'!L268="Elec", '1. Raw Data'!L268="elect"), "Electronics", '1. Raw Data'!L268)</f>
        <v>Electronics</v>
      </c>
      <c r="M268" s="9">
        <v>1227.93</v>
      </c>
      <c r="N268" s="9">
        <f>IF(ISBLANK('1. Raw Data'!N268), MEDIAN('1. Raw Data'!$N$2:$N$5001), '1. Raw Data'!N268)</f>
        <v>800.96</v>
      </c>
      <c r="O268" s="9">
        <v>2</v>
      </c>
      <c r="P268" s="9">
        <f>IF(ISBLANK('1. Raw Data'!P268), 0, '1. Raw Data'!P268)</f>
        <v>0</v>
      </c>
      <c r="Q268" s="9">
        <v>556</v>
      </c>
      <c r="R268" s="9">
        <v>5</v>
      </c>
      <c r="S268" s="9">
        <f t="shared" si="12"/>
        <v>2455.86</v>
      </c>
      <c r="T268" s="9">
        <f t="shared" si="13"/>
        <v>853.94</v>
      </c>
      <c r="U268" s="23">
        <f t="shared" si="14"/>
        <v>0.34771526064189329</v>
      </c>
    </row>
    <row r="269" spans="1:21" x14ac:dyDescent="0.3">
      <c r="A269" s="9">
        <v>2016</v>
      </c>
      <c r="B269" s="9" t="str">
        <f>PROPER(TRIM('1. Raw Data'!B269))</f>
        <v>Customer_267</v>
      </c>
      <c r="C269" s="9">
        <f>IF(OR('1. Raw Data'!C269&lt;18, '1. Raw Data'!C269&gt;100), MEDIAN('1. Raw Data'!$C$2:$C$5001), '1. Raw Data'!C269)</f>
        <v>44</v>
      </c>
      <c r="D269" s="9" t="s">
        <v>5022</v>
      </c>
      <c r="E269" s="22">
        <v>45180</v>
      </c>
      <c r="F269" s="9">
        <v>0</v>
      </c>
      <c r="G269" s="9">
        <v>11696</v>
      </c>
      <c r="H269" s="15">
        <v>45239</v>
      </c>
      <c r="I269" s="9" t="s">
        <v>7456</v>
      </c>
      <c r="J269" s="9">
        <v>132</v>
      </c>
      <c r="K269" s="9" t="s">
        <v>7506</v>
      </c>
      <c r="L269" s="9" t="str">
        <f>IF(OR('1. Raw Data'!L269="Elec", '1. Raw Data'!L269="elect"), "Electronics", '1. Raw Data'!L269)</f>
        <v>Home Appliances</v>
      </c>
      <c r="M269" s="9">
        <v>881.93</v>
      </c>
      <c r="N269" s="9">
        <f>IF(ISBLANK('1. Raw Data'!N269), MEDIAN('1. Raw Data'!$N$2:$N$5001), '1. Raw Data'!N269)</f>
        <v>595.97</v>
      </c>
      <c r="O269" s="9">
        <v>5</v>
      </c>
      <c r="P269" s="9">
        <f>IF(ISBLANK('1. Raw Data'!P269), 0, '1. Raw Data'!P269)</f>
        <v>0</v>
      </c>
      <c r="Q269" s="9">
        <v>478</v>
      </c>
      <c r="R269" s="9">
        <v>6</v>
      </c>
      <c r="S269" s="9">
        <f t="shared" si="12"/>
        <v>4409.6499999999996</v>
      </c>
      <c r="T269" s="9">
        <f t="shared" si="13"/>
        <v>1429.7999999999993</v>
      </c>
      <c r="U269" s="23">
        <f t="shared" si="14"/>
        <v>0.32424342067964562</v>
      </c>
    </row>
    <row r="270" spans="1:21" x14ac:dyDescent="0.3">
      <c r="A270" s="9">
        <v>1880</v>
      </c>
      <c r="B270" s="9" t="str">
        <f>PROPER(TRIM('1. Raw Data'!B270))</f>
        <v>Customer_268</v>
      </c>
      <c r="C270" s="9">
        <f>IF(OR('1. Raw Data'!C270&lt;18, '1. Raw Data'!C270&gt;100), MEDIAN('1. Raw Data'!$C$2:$C$5001), '1. Raw Data'!C270)</f>
        <v>33</v>
      </c>
      <c r="D270" s="9" t="s">
        <v>5021</v>
      </c>
      <c r="E270" s="22">
        <v>44567</v>
      </c>
      <c r="F270" s="9">
        <v>0</v>
      </c>
      <c r="G270" s="9">
        <v>11042</v>
      </c>
      <c r="H270" s="15">
        <v>44713</v>
      </c>
      <c r="I270" s="9" t="s">
        <v>7457</v>
      </c>
      <c r="J270" s="9">
        <v>149</v>
      </c>
      <c r="K270" s="9" t="s">
        <v>7467</v>
      </c>
      <c r="L270" s="9" t="str">
        <f>IF(OR('1. Raw Data'!L270="Elec", '1. Raw Data'!L270="elect"), "Electronics", '1. Raw Data'!L270)</f>
        <v>Electronics</v>
      </c>
      <c r="M270" s="9">
        <v>325.72000000000003</v>
      </c>
      <c r="N270" s="9">
        <f>IF(ISBLANK('1. Raw Data'!N270), MEDIAN('1. Raw Data'!$N$2:$N$5001), '1. Raw Data'!N270)</f>
        <v>136.88999999999999</v>
      </c>
      <c r="O270" s="9">
        <v>2</v>
      </c>
      <c r="P270" s="9">
        <f>IF(ISBLANK('1. Raw Data'!P270), 0, '1. Raw Data'!P270)</f>
        <v>0</v>
      </c>
      <c r="Q270" s="9">
        <v>598</v>
      </c>
      <c r="R270" s="9">
        <v>10</v>
      </c>
      <c r="S270" s="9">
        <f t="shared" si="12"/>
        <v>651.44000000000005</v>
      </c>
      <c r="T270" s="9">
        <f t="shared" si="13"/>
        <v>377.66000000000008</v>
      </c>
      <c r="U270" s="23">
        <f t="shared" si="14"/>
        <v>0.57973105734987118</v>
      </c>
    </row>
    <row r="271" spans="1:21" x14ac:dyDescent="0.3">
      <c r="A271" s="9">
        <v>1001</v>
      </c>
      <c r="B271" s="9" t="str">
        <f>PROPER(TRIM('1. Raw Data'!B271))</f>
        <v>Customer_269</v>
      </c>
      <c r="C271" s="9">
        <f>IF(OR('1. Raw Data'!C271&lt;18, '1. Raw Data'!C271&gt;100), MEDIAN('1. Raw Data'!$C$2:$C$5001), '1. Raw Data'!C271)</f>
        <v>46</v>
      </c>
      <c r="D271" s="9" t="s">
        <v>5018</v>
      </c>
      <c r="E271" s="22">
        <v>44556</v>
      </c>
      <c r="F271" s="9">
        <v>0</v>
      </c>
      <c r="G271" s="9">
        <v>10775</v>
      </c>
      <c r="H271" s="15">
        <v>44556</v>
      </c>
      <c r="I271" s="9" t="s">
        <v>7456</v>
      </c>
      <c r="J271" s="9">
        <v>116</v>
      </c>
      <c r="K271" s="9" t="s">
        <v>7480</v>
      </c>
      <c r="L271" s="9" t="str">
        <f>IF(OR('1. Raw Data'!L271="Elec", '1. Raw Data'!L271="elect"), "Electronics", '1. Raw Data'!L271)</f>
        <v>Home Appliances</v>
      </c>
      <c r="M271" s="9">
        <v>1031.71</v>
      </c>
      <c r="N271" s="9">
        <f>IF(ISBLANK('1. Raw Data'!N271), MEDIAN('1. Raw Data'!$N$2:$N$5001), '1. Raw Data'!N271)</f>
        <v>593.38</v>
      </c>
      <c r="O271" s="9">
        <v>4</v>
      </c>
      <c r="P271" s="9">
        <f>IF(ISBLANK('1. Raw Data'!P271), 0, '1. Raw Data'!P271)</f>
        <v>0</v>
      </c>
      <c r="Q271" s="9">
        <v>585</v>
      </c>
      <c r="R271" s="9">
        <v>5</v>
      </c>
      <c r="S271" s="9">
        <f t="shared" si="12"/>
        <v>4126.84</v>
      </c>
      <c r="T271" s="9">
        <f t="shared" si="13"/>
        <v>1753.3200000000002</v>
      </c>
      <c r="U271" s="23">
        <f t="shared" si="14"/>
        <v>0.42485776041717149</v>
      </c>
    </row>
    <row r="272" spans="1:21" x14ac:dyDescent="0.3">
      <c r="A272" s="9">
        <v>1896</v>
      </c>
      <c r="B272" s="9" t="str">
        <f>PROPER(TRIM('1. Raw Data'!B272))</f>
        <v>Customer_270</v>
      </c>
      <c r="C272" s="9">
        <f>IF(OR('1. Raw Data'!C272&lt;18, '1. Raw Data'!C272&gt;100), MEDIAN('1. Raw Data'!$C$2:$C$5001), '1. Raw Data'!C272)</f>
        <v>24</v>
      </c>
      <c r="D272" s="9" t="s">
        <v>5018</v>
      </c>
      <c r="E272" s="22">
        <v>44698</v>
      </c>
      <c r="F272" s="9">
        <v>1</v>
      </c>
      <c r="G272" s="9">
        <v>10670</v>
      </c>
      <c r="H272" s="15">
        <v>44698</v>
      </c>
      <c r="I272" s="9" t="s">
        <v>7456</v>
      </c>
      <c r="J272" s="9">
        <v>136</v>
      </c>
      <c r="K272" s="9" t="s">
        <v>7503</v>
      </c>
      <c r="L272" s="9" t="str">
        <f>IF(OR('1. Raw Data'!L272="Elec", '1. Raw Data'!L272="elect"), "Electronics", '1. Raw Data'!L272)</f>
        <v>Home Appliances</v>
      </c>
      <c r="M272" s="9">
        <v>1083.49</v>
      </c>
      <c r="N272" s="9">
        <f>IF(ISBLANK('1. Raw Data'!N272), MEDIAN('1. Raw Data'!$N$2:$N$5001), '1. Raw Data'!N272)</f>
        <v>585.65</v>
      </c>
      <c r="O272" s="9">
        <v>4</v>
      </c>
      <c r="P272" s="9">
        <f>IF(ISBLANK('1. Raw Data'!P272), 0, '1. Raw Data'!P272)</f>
        <v>0</v>
      </c>
      <c r="Q272" s="9">
        <v>462</v>
      </c>
      <c r="R272" s="9">
        <v>2</v>
      </c>
      <c r="S272" s="9">
        <f t="shared" si="12"/>
        <v>4333.96</v>
      </c>
      <c r="T272" s="9">
        <f t="shared" si="13"/>
        <v>1991.3600000000001</v>
      </c>
      <c r="U272" s="23">
        <f t="shared" si="14"/>
        <v>0.4594781677726606</v>
      </c>
    </row>
    <row r="273" spans="1:21" x14ac:dyDescent="0.3">
      <c r="A273" s="9">
        <v>2327</v>
      </c>
      <c r="B273" s="9" t="str">
        <f>PROPER(TRIM('1. Raw Data'!B273))</f>
        <v>Customer_271</v>
      </c>
      <c r="C273" s="9">
        <f>IF(OR('1. Raw Data'!C273&lt;18, '1. Raw Data'!C273&gt;100), MEDIAN('1. Raw Data'!$C$2:$C$5001), '1. Raw Data'!C273)</f>
        <v>39</v>
      </c>
      <c r="D273" s="9" t="s">
        <v>5018</v>
      </c>
      <c r="E273" s="22">
        <v>44672</v>
      </c>
      <c r="F273" s="9">
        <v>0</v>
      </c>
      <c r="G273" s="9">
        <v>10010</v>
      </c>
      <c r="H273" s="15">
        <v>44672</v>
      </c>
      <c r="I273" s="9" t="s">
        <v>7455</v>
      </c>
      <c r="J273" s="9">
        <v>118</v>
      </c>
      <c r="K273" s="9" t="s">
        <v>7501</v>
      </c>
      <c r="L273" s="9" t="str">
        <f>IF(OR('1. Raw Data'!L273="Elec", '1. Raw Data'!L273="elect"), "Electronics", '1. Raw Data'!L273)</f>
        <v>Clothing</v>
      </c>
      <c r="M273" s="9">
        <v>1478.81</v>
      </c>
      <c r="N273" s="9">
        <f>IF(ISBLANK('1. Raw Data'!N273), MEDIAN('1. Raw Data'!$N$2:$N$5001), '1. Raw Data'!N273)</f>
        <v>809.15</v>
      </c>
      <c r="O273" s="9">
        <v>5</v>
      </c>
      <c r="P273" s="9">
        <f>IF(ISBLANK('1. Raw Data'!P273), 0, '1. Raw Data'!P273)</f>
        <v>0</v>
      </c>
      <c r="Q273" s="9">
        <v>365</v>
      </c>
      <c r="R273" s="9">
        <v>7</v>
      </c>
      <c r="S273" s="9">
        <f t="shared" si="12"/>
        <v>7394.0499999999993</v>
      </c>
      <c r="T273" s="9">
        <f t="shared" si="13"/>
        <v>3348.2999999999993</v>
      </c>
      <c r="U273" s="23">
        <f t="shared" si="14"/>
        <v>0.4528370784617361</v>
      </c>
    </row>
    <row r="274" spans="1:21" x14ac:dyDescent="0.3">
      <c r="A274" s="9">
        <v>1253</v>
      </c>
      <c r="B274" s="9" t="str">
        <f>PROPER(TRIM('1. Raw Data'!B274))</f>
        <v>Customer_272</v>
      </c>
      <c r="C274" s="9">
        <f>IF(OR('1. Raw Data'!C274&lt;18, '1. Raw Data'!C274&gt;100), MEDIAN('1. Raw Data'!$C$2:$C$5001), '1. Raw Data'!C274)</f>
        <v>44</v>
      </c>
      <c r="D274" s="9" t="s">
        <v>5022</v>
      </c>
      <c r="E274" s="22">
        <v>44787</v>
      </c>
      <c r="F274" s="9">
        <v>0</v>
      </c>
      <c r="G274" s="9">
        <v>10007</v>
      </c>
      <c r="H274" s="15">
        <v>44787</v>
      </c>
      <c r="I274" s="9" t="s">
        <v>7455</v>
      </c>
      <c r="J274" s="9">
        <v>114</v>
      </c>
      <c r="K274" s="9" t="s">
        <v>7463</v>
      </c>
      <c r="L274" s="9" t="str">
        <f>IF(OR('1. Raw Data'!L274="Elec", '1. Raw Data'!L274="elect"), "Electronics", '1. Raw Data'!L274)</f>
        <v>Sports</v>
      </c>
      <c r="M274" s="9">
        <v>834.89</v>
      </c>
      <c r="N274" s="9">
        <f>IF(ISBLANK('1. Raw Data'!N274), MEDIAN('1. Raw Data'!$N$2:$N$5001), '1. Raw Data'!N274)</f>
        <v>449.15</v>
      </c>
      <c r="O274" s="9">
        <v>3</v>
      </c>
      <c r="P274" s="9">
        <f>IF(ISBLANK('1. Raw Data'!P274), 0, '1. Raw Data'!P274)</f>
        <v>0.2</v>
      </c>
      <c r="Q274" s="9">
        <v>605</v>
      </c>
      <c r="R274" s="9">
        <v>6</v>
      </c>
      <c r="S274" s="9">
        <f t="shared" si="12"/>
        <v>2003.7360000000001</v>
      </c>
      <c r="T274" s="9">
        <f t="shared" si="13"/>
        <v>656.28600000000029</v>
      </c>
      <c r="U274" s="23">
        <f t="shared" si="14"/>
        <v>0.32753117177113167</v>
      </c>
    </row>
    <row r="275" spans="1:21" x14ac:dyDescent="0.3">
      <c r="A275" s="9">
        <v>1452</v>
      </c>
      <c r="B275" s="9" t="str">
        <f>PROPER(TRIM('1. Raw Data'!B275))</f>
        <v>Customer_273</v>
      </c>
      <c r="C275" s="9">
        <f>IF(OR('1. Raw Data'!C275&lt;18, '1. Raw Data'!C275&gt;100), MEDIAN('1. Raw Data'!$C$2:$C$5001), '1. Raw Data'!C275)</f>
        <v>41</v>
      </c>
      <c r="D275" s="9" t="s">
        <v>5019</v>
      </c>
      <c r="E275" s="22">
        <v>45324</v>
      </c>
      <c r="F275" s="9">
        <v>0</v>
      </c>
      <c r="G275" s="9">
        <v>13224</v>
      </c>
      <c r="H275" s="15">
        <v>45324</v>
      </c>
      <c r="I275" s="9" t="s">
        <v>7457</v>
      </c>
      <c r="J275" s="9">
        <v>130</v>
      </c>
      <c r="K275" s="9" t="s">
        <v>7487</v>
      </c>
      <c r="L275" s="9" t="str">
        <f>IF(OR('1. Raw Data'!L275="Elec", '1. Raw Data'!L275="elect"), "Electronics", '1. Raw Data'!L275)</f>
        <v>Sports</v>
      </c>
      <c r="M275" s="9">
        <v>443.49</v>
      </c>
      <c r="N275" s="9">
        <f>IF(ISBLANK('1. Raw Data'!N275), MEDIAN('1. Raw Data'!$N$2:$N$5001), '1. Raw Data'!N275)</f>
        <v>429.51499999999999</v>
      </c>
      <c r="O275" s="9">
        <v>3</v>
      </c>
      <c r="P275" s="9">
        <f>IF(ISBLANK('1. Raw Data'!P275), 0, '1. Raw Data'!P275)</f>
        <v>0</v>
      </c>
      <c r="Q275" s="9">
        <v>334</v>
      </c>
      <c r="R275" s="9">
        <v>5</v>
      </c>
      <c r="S275" s="9">
        <f t="shared" si="12"/>
        <v>1330.47</v>
      </c>
      <c r="T275" s="9">
        <f t="shared" si="13"/>
        <v>41.924999999999955</v>
      </c>
      <c r="U275" s="23">
        <f t="shared" si="14"/>
        <v>3.1511420776116676E-2</v>
      </c>
    </row>
    <row r="276" spans="1:21" x14ac:dyDescent="0.3">
      <c r="A276" s="9">
        <v>2060</v>
      </c>
      <c r="B276" s="9" t="str">
        <f>PROPER(TRIM('1. Raw Data'!B276))</f>
        <v>Customer_274</v>
      </c>
      <c r="C276" s="9">
        <f>IF(OR('1. Raw Data'!C276&lt;18, '1. Raw Data'!C276&gt;100), MEDIAN('1. Raw Data'!$C$2:$C$5001), '1. Raw Data'!C276)</f>
        <v>46</v>
      </c>
      <c r="D276" s="9" t="s">
        <v>5021</v>
      </c>
      <c r="E276" s="22">
        <v>43941</v>
      </c>
      <c r="F276" s="9">
        <v>1</v>
      </c>
      <c r="G276" s="9">
        <v>13696</v>
      </c>
      <c r="H276" s="15">
        <v>43941</v>
      </c>
      <c r="I276" s="9" t="s">
        <v>7455</v>
      </c>
      <c r="J276" s="9">
        <v>102</v>
      </c>
      <c r="K276" s="9" t="s">
        <v>7494</v>
      </c>
      <c r="L276" s="9" t="str">
        <f>IF(OR('1. Raw Data'!L276="Elec", '1. Raw Data'!L276="elect"), "Electronics", '1. Raw Data'!L276)</f>
        <v>Electronics</v>
      </c>
      <c r="M276" s="9">
        <v>1041.33</v>
      </c>
      <c r="N276" s="9">
        <f>IF(ISBLANK('1. Raw Data'!N276), MEDIAN('1. Raw Data'!$N$2:$N$5001), '1. Raw Data'!N276)</f>
        <v>516.01</v>
      </c>
      <c r="O276" s="9">
        <v>4</v>
      </c>
      <c r="P276" s="9">
        <f>IF(ISBLANK('1. Raw Data'!P276), 0, '1. Raw Data'!P276)</f>
        <v>0</v>
      </c>
      <c r="Q276" s="9">
        <v>1582</v>
      </c>
      <c r="R276" s="9">
        <v>2</v>
      </c>
      <c r="S276" s="9">
        <f t="shared" si="12"/>
        <v>4165.32</v>
      </c>
      <c r="T276" s="9">
        <f t="shared" si="13"/>
        <v>2101.2799999999997</v>
      </c>
      <c r="U276" s="23">
        <f t="shared" si="14"/>
        <v>0.50447024478311386</v>
      </c>
    </row>
    <row r="277" spans="1:21" x14ac:dyDescent="0.3">
      <c r="A277" s="9">
        <v>2183</v>
      </c>
      <c r="B277" s="9" t="str">
        <f>PROPER(TRIM('1. Raw Data'!B277))</f>
        <v>Customer_275</v>
      </c>
      <c r="C277" s="9">
        <f>IF(OR('1. Raw Data'!C277&lt;18, '1. Raw Data'!C277&gt;100), MEDIAN('1. Raw Data'!$C$2:$C$5001), '1. Raw Data'!C277)</f>
        <v>30</v>
      </c>
      <c r="D277" s="9" t="s">
        <v>5022</v>
      </c>
      <c r="E277" s="22">
        <v>45240</v>
      </c>
      <c r="F277" s="9">
        <v>0</v>
      </c>
      <c r="G277" s="9">
        <v>13731</v>
      </c>
      <c r="H277" s="15">
        <v>45210</v>
      </c>
      <c r="I277" s="9" t="s">
        <v>7457</v>
      </c>
      <c r="J277" s="9">
        <v>113</v>
      </c>
      <c r="K277" s="9" t="s">
        <v>7460</v>
      </c>
      <c r="L277" s="9" t="str">
        <f>IF(OR('1. Raw Data'!L277="Elec", '1. Raw Data'!L277="elect"), "Electronics", '1. Raw Data'!L277)</f>
        <v>Home Appliances</v>
      </c>
      <c r="M277" s="9">
        <v>1470.09</v>
      </c>
      <c r="N277" s="9">
        <f>IF(ISBLANK('1. Raw Data'!N277), MEDIAN('1. Raw Data'!$N$2:$N$5001), '1. Raw Data'!N277)</f>
        <v>792.12</v>
      </c>
      <c r="O277" s="9">
        <v>3</v>
      </c>
      <c r="P277" s="9">
        <f>IF(ISBLANK('1. Raw Data'!P277), 0, '1. Raw Data'!P277)</f>
        <v>0.2</v>
      </c>
      <c r="Q277" s="9">
        <v>448</v>
      </c>
      <c r="R277" s="9">
        <v>3</v>
      </c>
      <c r="S277" s="9">
        <f t="shared" si="12"/>
        <v>3528.2159999999999</v>
      </c>
      <c r="T277" s="9">
        <f t="shared" si="13"/>
        <v>1151.8559999999998</v>
      </c>
      <c r="U277" s="23">
        <f t="shared" si="14"/>
        <v>0.3264698079709405</v>
      </c>
    </row>
    <row r="278" spans="1:21" x14ac:dyDescent="0.3">
      <c r="A278" s="9">
        <v>2014</v>
      </c>
      <c r="B278" s="9" t="str">
        <f>PROPER(TRIM('1. Raw Data'!B278))</f>
        <v>Customer_276</v>
      </c>
      <c r="C278" s="9">
        <f>IF(OR('1. Raw Data'!C278&lt;18, '1. Raw Data'!C278&gt;100), MEDIAN('1. Raw Data'!$C$2:$C$5001), '1. Raw Data'!C278)</f>
        <v>57</v>
      </c>
      <c r="D278" s="9" t="s">
        <v>5021</v>
      </c>
      <c r="E278" s="22">
        <v>45169</v>
      </c>
      <c r="F278" s="9">
        <v>0</v>
      </c>
      <c r="G278" s="9">
        <v>11573</v>
      </c>
      <c r="H278" s="15">
        <v>45169</v>
      </c>
      <c r="I278" s="9" t="s">
        <v>7455</v>
      </c>
      <c r="J278" s="9">
        <v>127</v>
      </c>
      <c r="K278" s="9" t="s">
        <v>7489</v>
      </c>
      <c r="L278" s="9" t="str">
        <f>IF(OR('1. Raw Data'!L278="Elec", '1. Raw Data'!L278="elect"), "Electronics", '1. Raw Data'!L278)</f>
        <v>Clothing</v>
      </c>
      <c r="M278" s="9">
        <v>306.95999999999998</v>
      </c>
      <c r="N278" s="9">
        <f>IF(ISBLANK('1. Raw Data'!N278), MEDIAN('1. Raw Data'!$N$2:$N$5001), '1. Raw Data'!N278)</f>
        <v>141.26</v>
      </c>
      <c r="O278" s="9">
        <v>3</v>
      </c>
      <c r="P278" s="9">
        <f>IF(ISBLANK('1. Raw Data'!P278), 0, '1. Raw Data'!P278)</f>
        <v>0</v>
      </c>
      <c r="Q278" s="9">
        <v>434</v>
      </c>
      <c r="R278" s="9">
        <v>8</v>
      </c>
      <c r="S278" s="9">
        <f t="shared" si="12"/>
        <v>920.87999999999988</v>
      </c>
      <c r="T278" s="9">
        <f t="shared" si="13"/>
        <v>497.09999999999991</v>
      </c>
      <c r="U278" s="23">
        <f t="shared" si="14"/>
        <v>0.53980974719833197</v>
      </c>
    </row>
    <row r="279" spans="1:21" x14ac:dyDescent="0.3">
      <c r="A279" s="9">
        <v>1008</v>
      </c>
      <c r="B279" s="9" t="str">
        <f>PROPER(TRIM('1. Raw Data'!B279))</f>
        <v>Customer_277</v>
      </c>
      <c r="C279" s="9">
        <f>IF(OR('1. Raw Data'!C279&lt;18, '1. Raw Data'!C279&gt;100), MEDIAN('1. Raw Data'!$C$2:$C$5001), '1. Raw Data'!C279)</f>
        <v>67</v>
      </c>
      <c r="D279" s="9" t="s">
        <v>5022</v>
      </c>
      <c r="E279" s="22">
        <v>45154</v>
      </c>
      <c r="F279" s="9">
        <v>0</v>
      </c>
      <c r="G279" s="9">
        <v>13206</v>
      </c>
      <c r="H279" s="15">
        <v>45154</v>
      </c>
      <c r="I279" s="9" t="s">
        <v>7455</v>
      </c>
      <c r="J279" s="9">
        <v>117</v>
      </c>
      <c r="K279" s="9" t="s">
        <v>7483</v>
      </c>
      <c r="L279" s="9" t="str">
        <f>IF(OR('1. Raw Data'!L279="Elec", '1. Raw Data'!L279="elect"), "Electronics", '1. Raw Data'!L279)</f>
        <v>Sports</v>
      </c>
      <c r="M279" s="9">
        <v>522.70000000000005</v>
      </c>
      <c r="N279" s="9">
        <f>IF(ISBLANK('1. Raw Data'!N279), MEDIAN('1. Raw Data'!$N$2:$N$5001), '1. Raw Data'!N279)</f>
        <v>248.55</v>
      </c>
      <c r="O279" s="9">
        <v>5</v>
      </c>
      <c r="P279" s="9">
        <f>IF(ISBLANK('1. Raw Data'!P279), 0, '1. Raw Data'!P279)</f>
        <v>0.2</v>
      </c>
      <c r="Q279" s="9">
        <v>504</v>
      </c>
      <c r="R279" s="9">
        <v>2</v>
      </c>
      <c r="S279" s="9">
        <f t="shared" si="12"/>
        <v>2090.8000000000002</v>
      </c>
      <c r="T279" s="9">
        <f t="shared" si="13"/>
        <v>848.05000000000018</v>
      </c>
      <c r="U279" s="23">
        <f t="shared" si="14"/>
        <v>0.40561029271092408</v>
      </c>
    </row>
    <row r="280" spans="1:21" x14ac:dyDescent="0.3">
      <c r="A280" s="9">
        <v>2256</v>
      </c>
      <c r="B280" s="9" t="str">
        <f>PROPER(TRIM('1. Raw Data'!B280))</f>
        <v>Customer_278</v>
      </c>
      <c r="C280" s="9">
        <f>IF(OR('1. Raw Data'!C280&lt;18, '1. Raw Data'!C280&gt;100), MEDIAN('1. Raw Data'!$C$2:$C$5001), '1. Raw Data'!C280)</f>
        <v>40</v>
      </c>
      <c r="D280" s="9" t="s">
        <v>5022</v>
      </c>
      <c r="E280" s="22">
        <v>44032</v>
      </c>
      <c r="F280" s="9">
        <v>0</v>
      </c>
      <c r="G280" s="9">
        <v>11396</v>
      </c>
      <c r="H280" s="15">
        <v>44032</v>
      </c>
      <c r="I280" s="9" t="s">
        <v>7457</v>
      </c>
      <c r="J280" s="9">
        <v>131</v>
      </c>
      <c r="K280" s="9" t="s">
        <v>7504</v>
      </c>
      <c r="L280" s="9" t="str">
        <f>IF(OR('1. Raw Data'!L280="Elec", '1. Raw Data'!L280="elect"), "Electronics", '1. Raw Data'!L280)</f>
        <v>Clothing</v>
      </c>
      <c r="M280" s="9">
        <v>835.73</v>
      </c>
      <c r="N280" s="9">
        <f>IF(ISBLANK('1. Raw Data'!N280), MEDIAN('1. Raw Data'!$N$2:$N$5001), '1. Raw Data'!N280)</f>
        <v>499.87</v>
      </c>
      <c r="O280" s="9">
        <v>2</v>
      </c>
      <c r="P280" s="9">
        <f>IF(ISBLANK('1. Raw Data'!P280), 0, '1. Raw Data'!P280)</f>
        <v>0</v>
      </c>
      <c r="Q280" s="9">
        <v>329</v>
      </c>
      <c r="R280" s="9">
        <v>8</v>
      </c>
      <c r="S280" s="9">
        <f t="shared" si="12"/>
        <v>1671.46</v>
      </c>
      <c r="T280" s="9">
        <f t="shared" si="13"/>
        <v>671.72</v>
      </c>
      <c r="U280" s="23">
        <f t="shared" si="14"/>
        <v>0.40187620403718904</v>
      </c>
    </row>
    <row r="281" spans="1:21" x14ac:dyDescent="0.3">
      <c r="A281" s="9">
        <v>2122</v>
      </c>
      <c r="B281" s="9" t="str">
        <f>PROPER(TRIM('1. Raw Data'!B281))</f>
        <v>Customer_279</v>
      </c>
      <c r="C281" s="9">
        <f>IF(OR('1. Raw Data'!C281&lt;18, '1. Raw Data'!C281&gt;100), MEDIAN('1. Raw Data'!$C$2:$C$5001), '1. Raw Data'!C281)</f>
        <v>21</v>
      </c>
      <c r="D281" s="9" t="s">
        <v>5019</v>
      </c>
      <c r="E281" s="22">
        <v>43926</v>
      </c>
      <c r="F281" s="9">
        <v>0</v>
      </c>
      <c r="G281" s="9">
        <v>10460</v>
      </c>
      <c r="H281" s="15">
        <v>43955</v>
      </c>
      <c r="I281" s="9" t="s">
        <v>7456</v>
      </c>
      <c r="J281" s="9">
        <v>115</v>
      </c>
      <c r="K281" s="9" t="s">
        <v>7481</v>
      </c>
      <c r="L281" s="9" t="str">
        <f>IF(OR('1. Raw Data'!L281="Elec", '1. Raw Data'!L281="elect"), "Electronics", '1. Raw Data'!L281)</f>
        <v>Clothing</v>
      </c>
      <c r="M281" s="9">
        <v>296.81</v>
      </c>
      <c r="N281" s="9">
        <f>IF(ISBLANK('1. Raw Data'!N281), MEDIAN('1. Raw Data'!$N$2:$N$5001), '1. Raw Data'!N281)</f>
        <v>129.13999999999999</v>
      </c>
      <c r="O281" s="9">
        <v>2</v>
      </c>
      <c r="P281" s="9">
        <f>IF(ISBLANK('1. Raw Data'!P281), 0, '1. Raw Data'!P281)</f>
        <v>0.1</v>
      </c>
      <c r="Q281" s="9">
        <v>541</v>
      </c>
      <c r="R281" s="9">
        <v>9</v>
      </c>
      <c r="S281" s="9">
        <f t="shared" si="12"/>
        <v>534.25800000000004</v>
      </c>
      <c r="T281" s="9">
        <f t="shared" si="13"/>
        <v>275.97800000000007</v>
      </c>
      <c r="U281" s="23">
        <f t="shared" si="14"/>
        <v>0.51656315862373614</v>
      </c>
    </row>
    <row r="282" spans="1:21" x14ac:dyDescent="0.3">
      <c r="A282" s="9">
        <v>1815</v>
      </c>
      <c r="B282" s="9" t="str">
        <f>PROPER(TRIM('1. Raw Data'!B282))</f>
        <v>Customer_280</v>
      </c>
      <c r="C282" s="9">
        <f>IF(OR('1. Raw Data'!C282&lt;18, '1. Raw Data'!C282&gt;100), MEDIAN('1. Raw Data'!$C$2:$C$5001), '1. Raw Data'!C282)</f>
        <v>40</v>
      </c>
      <c r="D282" s="9" t="s">
        <v>5021</v>
      </c>
      <c r="E282" s="22">
        <v>44655</v>
      </c>
      <c r="F282" s="9">
        <v>1</v>
      </c>
      <c r="G282" s="9">
        <v>13306</v>
      </c>
      <c r="H282" s="15">
        <v>44655</v>
      </c>
      <c r="I282" s="9" t="s">
        <v>7457</v>
      </c>
      <c r="J282" s="9">
        <v>120</v>
      </c>
      <c r="K282" s="9" t="s">
        <v>7488</v>
      </c>
      <c r="L282" s="9" t="str">
        <f>IF(OR('1. Raw Data'!L282="Elec", '1. Raw Data'!L282="elect"), "Electronics", '1. Raw Data'!L282)</f>
        <v>Home Appliances</v>
      </c>
      <c r="M282" s="9">
        <v>82.22</v>
      </c>
      <c r="N282" s="9">
        <f>IF(ISBLANK('1. Raw Data'!N282), MEDIAN('1. Raw Data'!$N$2:$N$5001), '1. Raw Data'!N282)</f>
        <v>37.520000000000003</v>
      </c>
      <c r="O282" s="9">
        <v>3</v>
      </c>
      <c r="P282" s="9">
        <f>IF(ISBLANK('1. Raw Data'!P282), 0, '1. Raw Data'!P282)</f>
        <v>0</v>
      </c>
      <c r="Q282" s="9">
        <v>439</v>
      </c>
      <c r="R282" s="9">
        <v>6</v>
      </c>
      <c r="S282" s="9">
        <f t="shared" si="12"/>
        <v>246.66</v>
      </c>
      <c r="T282" s="9">
        <f t="shared" si="13"/>
        <v>134.1</v>
      </c>
      <c r="U282" s="23">
        <f t="shared" si="14"/>
        <v>0.54366334225249324</v>
      </c>
    </row>
    <row r="283" spans="1:21" x14ac:dyDescent="0.3">
      <c r="A283" s="9">
        <v>1207</v>
      </c>
      <c r="B283" s="9" t="str">
        <f>PROPER(TRIM('1. Raw Data'!B283))</f>
        <v>Customer_281</v>
      </c>
      <c r="C283" s="9">
        <f>IF(OR('1. Raw Data'!C283&lt;18, '1. Raw Data'!C283&gt;100), MEDIAN('1. Raw Data'!$C$2:$C$5001), '1. Raw Data'!C283)</f>
        <v>36</v>
      </c>
      <c r="D283" s="9" t="s">
        <v>5022</v>
      </c>
      <c r="E283" s="22">
        <v>45322</v>
      </c>
      <c r="F283" s="9">
        <v>0</v>
      </c>
      <c r="G283" s="9">
        <v>12302</v>
      </c>
      <c r="H283" s="15">
        <v>45322</v>
      </c>
      <c r="I283" s="9" t="s">
        <v>7455</v>
      </c>
      <c r="J283" s="9">
        <v>105</v>
      </c>
      <c r="K283" s="9" t="s">
        <v>7461</v>
      </c>
      <c r="L283" s="9" t="str">
        <f>IF(OR('1. Raw Data'!L283="Elec", '1. Raw Data'!L283="elect"), "Electronics", '1. Raw Data'!L283)</f>
        <v>Electronics</v>
      </c>
      <c r="M283" s="9">
        <v>538.63</v>
      </c>
      <c r="N283" s="9">
        <f>IF(ISBLANK('1. Raw Data'!N283), MEDIAN('1. Raw Data'!$N$2:$N$5001), '1. Raw Data'!N283)</f>
        <v>300.77999999999997</v>
      </c>
      <c r="O283" s="9">
        <v>1</v>
      </c>
      <c r="P283" s="9">
        <f>IF(ISBLANK('1. Raw Data'!P283), 0, '1. Raw Data'!P283)</f>
        <v>0.1</v>
      </c>
      <c r="Q283" s="9">
        <v>336</v>
      </c>
      <c r="R283" s="9">
        <v>5</v>
      </c>
      <c r="S283" s="9">
        <f t="shared" si="12"/>
        <v>484.767</v>
      </c>
      <c r="T283" s="9">
        <f t="shared" si="13"/>
        <v>183.98700000000002</v>
      </c>
      <c r="U283" s="23">
        <f t="shared" si="14"/>
        <v>0.37953697343259757</v>
      </c>
    </row>
    <row r="284" spans="1:21" x14ac:dyDescent="0.3">
      <c r="A284" s="9">
        <v>2154</v>
      </c>
      <c r="B284" s="9" t="str">
        <f>PROPER(TRIM('1. Raw Data'!B284))</f>
        <v>Customer_282</v>
      </c>
      <c r="C284" s="9">
        <f>IF(OR('1. Raw Data'!C284&lt;18, '1. Raw Data'!C284&gt;100), MEDIAN('1. Raw Data'!$C$2:$C$5001), '1. Raw Data'!C284)</f>
        <v>68</v>
      </c>
      <c r="D284" s="9" t="s">
        <v>5019</v>
      </c>
      <c r="E284" s="22">
        <v>44525</v>
      </c>
      <c r="F284" s="9">
        <v>1</v>
      </c>
      <c r="G284" s="9">
        <v>12633</v>
      </c>
      <c r="H284" s="15">
        <v>44525</v>
      </c>
      <c r="I284" s="9" t="s">
        <v>7456</v>
      </c>
      <c r="J284" s="9">
        <v>107</v>
      </c>
      <c r="K284" s="9" t="s">
        <v>7485</v>
      </c>
      <c r="L284" s="9" t="str">
        <f>IF(OR('1. Raw Data'!L284="Elec", '1. Raw Data'!L284="elect"), "Electronics", '1. Raw Data'!L284)</f>
        <v>Home Appliances</v>
      </c>
      <c r="M284" s="9">
        <v>1304.79</v>
      </c>
      <c r="N284" s="9">
        <f>IF(ISBLANK('1. Raw Data'!N284), MEDIAN('1. Raw Data'!$N$2:$N$5001), '1. Raw Data'!N284)</f>
        <v>539.04999999999995</v>
      </c>
      <c r="O284" s="9">
        <v>5</v>
      </c>
      <c r="P284" s="9">
        <f>IF(ISBLANK('1. Raw Data'!P284), 0, '1. Raw Data'!P284)</f>
        <v>0.1</v>
      </c>
      <c r="Q284" s="9">
        <v>1123</v>
      </c>
      <c r="R284" s="9">
        <v>4</v>
      </c>
      <c r="S284" s="9">
        <f t="shared" si="12"/>
        <v>5871.5550000000003</v>
      </c>
      <c r="T284" s="9">
        <f t="shared" si="13"/>
        <v>3176.3050000000003</v>
      </c>
      <c r="U284" s="23">
        <f t="shared" si="14"/>
        <v>0.54096487216759448</v>
      </c>
    </row>
    <row r="285" spans="1:21" x14ac:dyDescent="0.3">
      <c r="A285" s="9">
        <v>1403</v>
      </c>
      <c r="B285" s="9" t="str">
        <f>PROPER(TRIM('1. Raw Data'!B285))</f>
        <v>Customer_283</v>
      </c>
      <c r="C285" s="9">
        <f>IF(OR('1. Raw Data'!C285&lt;18, '1. Raw Data'!C285&gt;100), MEDIAN('1. Raw Data'!$C$2:$C$5001), '1. Raw Data'!C285)</f>
        <v>43</v>
      </c>
      <c r="D285" s="9" t="s">
        <v>5023</v>
      </c>
      <c r="E285" s="22">
        <v>44054</v>
      </c>
      <c r="F285" s="9">
        <v>1</v>
      </c>
      <c r="G285" s="9">
        <v>11351</v>
      </c>
      <c r="H285" s="15">
        <v>44143</v>
      </c>
      <c r="I285" s="9" t="s">
        <v>7455</v>
      </c>
      <c r="J285" s="9">
        <v>118</v>
      </c>
      <c r="K285" s="9" t="s">
        <v>7501</v>
      </c>
      <c r="L285" s="9" t="str">
        <f>IF(OR('1. Raw Data'!L285="Elec", '1. Raw Data'!L285="elect"), "Electronics", '1. Raw Data'!L285)</f>
        <v>Sports</v>
      </c>
      <c r="M285" s="9">
        <v>113.03</v>
      </c>
      <c r="N285" s="9">
        <f>IF(ISBLANK('1. Raw Data'!N285), MEDIAN('1. Raw Data'!$N$2:$N$5001), '1. Raw Data'!N285)</f>
        <v>49.52</v>
      </c>
      <c r="O285" s="9">
        <v>3</v>
      </c>
      <c r="P285" s="9">
        <f>IF(ISBLANK('1. Raw Data'!P285), 0, '1. Raw Data'!P285)</f>
        <v>0</v>
      </c>
      <c r="Q285" s="9">
        <v>1302</v>
      </c>
      <c r="R285" s="9">
        <v>5</v>
      </c>
      <c r="S285" s="9">
        <f t="shared" si="12"/>
        <v>339.09000000000003</v>
      </c>
      <c r="T285" s="9">
        <f t="shared" si="13"/>
        <v>190.53000000000003</v>
      </c>
      <c r="U285" s="23">
        <f t="shared" si="14"/>
        <v>0.56188622489604534</v>
      </c>
    </row>
    <row r="286" spans="1:21" x14ac:dyDescent="0.3">
      <c r="A286" s="9">
        <v>1151</v>
      </c>
      <c r="B286" s="9" t="str">
        <f>PROPER(TRIM('1. Raw Data'!B286))</f>
        <v>Customer_284</v>
      </c>
      <c r="C286" s="9">
        <f>IF(OR('1. Raw Data'!C286&lt;18, '1. Raw Data'!C286&gt;100), MEDIAN('1. Raw Data'!$C$2:$C$5001), '1. Raw Data'!C286)</f>
        <v>60</v>
      </c>
      <c r="D286" s="9" t="s">
        <v>5020</v>
      </c>
      <c r="E286" s="22">
        <v>44340</v>
      </c>
      <c r="F286" s="9">
        <v>1</v>
      </c>
      <c r="G286" s="9">
        <v>10361</v>
      </c>
      <c r="H286" s="15">
        <v>44340</v>
      </c>
      <c r="I286" s="9" t="s">
        <v>7455</v>
      </c>
      <c r="J286" s="9">
        <v>111</v>
      </c>
      <c r="K286" s="9" t="s">
        <v>7476</v>
      </c>
      <c r="L286" s="9" t="str">
        <f>IF(OR('1. Raw Data'!L286="Elec", '1. Raw Data'!L286="elect"), "Electronics", '1. Raw Data'!L286)</f>
        <v>Sports</v>
      </c>
      <c r="M286" s="9">
        <v>671.95</v>
      </c>
      <c r="N286" s="9">
        <f>IF(ISBLANK('1. Raw Data'!N286), MEDIAN('1. Raw Data'!$N$2:$N$5001), '1. Raw Data'!N286)</f>
        <v>442.82</v>
      </c>
      <c r="O286" s="9">
        <v>1</v>
      </c>
      <c r="P286" s="9">
        <f>IF(ISBLANK('1. Raw Data'!P286), 0, '1. Raw Data'!P286)</f>
        <v>0</v>
      </c>
      <c r="Q286" s="9">
        <v>771</v>
      </c>
      <c r="R286" s="9">
        <v>3</v>
      </c>
      <c r="S286" s="9">
        <f t="shared" si="12"/>
        <v>671.95</v>
      </c>
      <c r="T286" s="9">
        <f t="shared" si="13"/>
        <v>229.13000000000005</v>
      </c>
      <c r="U286" s="23">
        <f t="shared" si="14"/>
        <v>0.34099263338045993</v>
      </c>
    </row>
    <row r="287" spans="1:21" x14ac:dyDescent="0.3">
      <c r="A287" s="9">
        <v>1053</v>
      </c>
      <c r="B287" s="9" t="str">
        <f>PROPER(TRIM('1. Raw Data'!B287))</f>
        <v>Customer_285</v>
      </c>
      <c r="C287" s="9">
        <f>IF(OR('1. Raw Data'!C287&lt;18, '1. Raw Data'!C287&gt;100), MEDIAN('1. Raw Data'!$C$2:$C$5001), '1. Raw Data'!C287)</f>
        <v>40</v>
      </c>
      <c r="D287" s="9" t="s">
        <v>5022</v>
      </c>
      <c r="E287" s="22">
        <v>44223</v>
      </c>
      <c r="F287" s="9">
        <v>0</v>
      </c>
      <c r="G287" s="9">
        <v>11397</v>
      </c>
      <c r="H287" s="15">
        <v>44223</v>
      </c>
      <c r="I287" s="9" t="s">
        <v>7455</v>
      </c>
      <c r="J287" s="9">
        <v>132</v>
      </c>
      <c r="K287" s="9" t="s">
        <v>7506</v>
      </c>
      <c r="L287" s="9" t="str">
        <f>IF(OR('1. Raw Data'!L287="Elec", '1. Raw Data'!L287="elect"), "Electronics", '1. Raw Data'!L287)</f>
        <v>Clothing</v>
      </c>
      <c r="M287" s="9">
        <v>1155.19</v>
      </c>
      <c r="N287" s="9">
        <f>IF(ISBLANK('1. Raw Data'!N287), MEDIAN('1. Raw Data'!$N$2:$N$5001), '1. Raw Data'!N287)</f>
        <v>755.31</v>
      </c>
      <c r="O287" s="9">
        <v>1</v>
      </c>
      <c r="P287" s="9">
        <f>IF(ISBLANK('1. Raw Data'!P287), 0, '1. Raw Data'!P287)</f>
        <v>0.05</v>
      </c>
      <c r="Q287" s="9">
        <v>535</v>
      </c>
      <c r="R287" s="9">
        <v>5</v>
      </c>
      <c r="S287" s="9">
        <f t="shared" si="12"/>
        <v>1097.4304999999999</v>
      </c>
      <c r="T287" s="9">
        <f t="shared" si="13"/>
        <v>342.12049999999999</v>
      </c>
      <c r="U287" s="23">
        <f t="shared" si="14"/>
        <v>0.311746848661487</v>
      </c>
    </row>
    <row r="288" spans="1:21" x14ac:dyDescent="0.3">
      <c r="A288" s="9">
        <v>2143</v>
      </c>
      <c r="B288" s="9" t="str">
        <f>PROPER(TRIM('1. Raw Data'!B288))</f>
        <v>Customer_286</v>
      </c>
      <c r="C288" s="9">
        <f>IF(OR('1. Raw Data'!C288&lt;18, '1. Raw Data'!C288&gt;100), MEDIAN('1. Raw Data'!$C$2:$C$5001), '1. Raw Data'!C288)</f>
        <v>52</v>
      </c>
      <c r="D288" s="9" t="s">
        <v>5018</v>
      </c>
      <c r="E288" s="22">
        <v>44220</v>
      </c>
      <c r="F288" s="9">
        <v>0</v>
      </c>
      <c r="G288" s="9">
        <v>13050</v>
      </c>
      <c r="H288" s="15">
        <v>44220</v>
      </c>
      <c r="I288" s="9" t="s">
        <v>7456</v>
      </c>
      <c r="J288" s="9">
        <v>127</v>
      </c>
      <c r="K288" s="9" t="s">
        <v>7489</v>
      </c>
      <c r="L288" s="9" t="str">
        <f>IF(OR('1. Raw Data'!L288="Elec", '1. Raw Data'!L288="elect"), "Electronics", '1. Raw Data'!L288)</f>
        <v>Home Appliances</v>
      </c>
      <c r="M288" s="9">
        <v>1432.11</v>
      </c>
      <c r="N288" s="9">
        <f>IF(ISBLANK('1. Raw Data'!N288), MEDIAN('1. Raw Data'!$N$2:$N$5001), '1. Raw Data'!N288)</f>
        <v>722.26</v>
      </c>
      <c r="O288" s="9">
        <v>5</v>
      </c>
      <c r="P288" s="9">
        <f>IF(ISBLANK('1. Raw Data'!P288), 0, '1. Raw Data'!P288)</f>
        <v>0</v>
      </c>
      <c r="Q288" s="9">
        <v>370</v>
      </c>
      <c r="R288" s="9">
        <v>7</v>
      </c>
      <c r="S288" s="9">
        <f t="shared" si="12"/>
        <v>7160.5499999999993</v>
      </c>
      <c r="T288" s="9">
        <f t="shared" si="13"/>
        <v>3549.2499999999991</v>
      </c>
      <c r="U288" s="23">
        <f t="shared" si="14"/>
        <v>0.49566723226567783</v>
      </c>
    </row>
    <row r="289" spans="1:21" x14ac:dyDescent="0.3">
      <c r="A289" s="9">
        <v>1627</v>
      </c>
      <c r="B289" s="9" t="str">
        <f>PROPER(TRIM('1. Raw Data'!B289))</f>
        <v>Customer_287</v>
      </c>
      <c r="C289" s="9">
        <f>IF(OR('1. Raw Data'!C289&lt;18, '1. Raw Data'!C289&gt;100), MEDIAN('1. Raw Data'!$C$2:$C$5001), '1. Raw Data'!C289)</f>
        <v>29</v>
      </c>
      <c r="D289" s="9" t="s">
        <v>5019</v>
      </c>
      <c r="E289" s="22">
        <v>44986</v>
      </c>
      <c r="F289" s="9">
        <v>0</v>
      </c>
      <c r="G289" s="9">
        <v>10787</v>
      </c>
      <c r="H289" s="15">
        <v>44929</v>
      </c>
      <c r="I289" s="9" t="s">
        <v>7455</v>
      </c>
      <c r="J289" s="9">
        <v>126</v>
      </c>
      <c r="K289" s="9" t="s">
        <v>7469</v>
      </c>
      <c r="L289" s="9" t="str">
        <f>IF(OR('1. Raw Data'!L289="Elec", '1. Raw Data'!L289="elect"), "Electronics", '1. Raw Data'!L289)</f>
        <v>Home Appliances</v>
      </c>
      <c r="M289" s="9">
        <v>1478.94</v>
      </c>
      <c r="N289" s="9">
        <f>IF(ISBLANK('1. Raw Data'!N289), MEDIAN('1. Raw Data'!$N$2:$N$5001), '1. Raw Data'!N289)</f>
        <v>745.97</v>
      </c>
      <c r="O289" s="9">
        <v>2</v>
      </c>
      <c r="P289" s="9">
        <f>IF(ISBLANK('1. Raw Data'!P289), 0, '1. Raw Data'!P289)</f>
        <v>0.05</v>
      </c>
      <c r="Q289" s="9">
        <v>729</v>
      </c>
      <c r="R289" s="9">
        <v>5</v>
      </c>
      <c r="S289" s="9">
        <f t="shared" si="12"/>
        <v>2809.9859999999999</v>
      </c>
      <c r="T289" s="9">
        <f t="shared" si="13"/>
        <v>1318.0459999999998</v>
      </c>
      <c r="U289" s="23">
        <f t="shared" si="14"/>
        <v>0.46905785295727448</v>
      </c>
    </row>
    <row r="290" spans="1:21" x14ac:dyDescent="0.3">
      <c r="A290" s="9">
        <v>1586</v>
      </c>
      <c r="B290" s="9" t="str">
        <f>PROPER(TRIM('1. Raw Data'!B290))</f>
        <v>Customer_288</v>
      </c>
      <c r="C290" s="9">
        <f>IF(OR('1. Raw Data'!C290&lt;18, '1. Raw Data'!C290&gt;100), MEDIAN('1. Raw Data'!$C$2:$C$5001), '1. Raw Data'!C290)</f>
        <v>29</v>
      </c>
      <c r="D290" s="9" t="s">
        <v>5019</v>
      </c>
      <c r="E290" s="22">
        <v>44749</v>
      </c>
      <c r="F290" s="9">
        <v>1</v>
      </c>
      <c r="G290" s="9">
        <v>10208</v>
      </c>
      <c r="H290" s="15">
        <v>44749</v>
      </c>
      <c r="I290" s="9" t="s">
        <v>7457</v>
      </c>
      <c r="J290" s="9">
        <v>137</v>
      </c>
      <c r="K290" s="9" t="s">
        <v>7484</v>
      </c>
      <c r="L290" s="9" t="str">
        <f>IF(OR('1. Raw Data'!L290="Elec", '1. Raw Data'!L290="elect"), "Electronics", '1. Raw Data'!L290)</f>
        <v>Clothing</v>
      </c>
      <c r="M290" s="9">
        <v>661.86</v>
      </c>
      <c r="N290" s="9">
        <f>IF(ISBLANK('1. Raw Data'!N290), MEDIAN('1. Raw Data'!$N$2:$N$5001), '1. Raw Data'!N290)</f>
        <v>450.7</v>
      </c>
      <c r="O290" s="9">
        <v>4</v>
      </c>
      <c r="P290" s="9">
        <f>IF(ISBLANK('1. Raw Data'!P290), 0, '1. Raw Data'!P290)</f>
        <v>0</v>
      </c>
      <c r="Q290" s="9">
        <v>909</v>
      </c>
      <c r="R290" s="9">
        <v>2</v>
      </c>
      <c r="S290" s="9">
        <f t="shared" si="12"/>
        <v>2647.44</v>
      </c>
      <c r="T290" s="9">
        <f t="shared" si="13"/>
        <v>844.6400000000001</v>
      </c>
      <c r="U290" s="23">
        <f t="shared" si="14"/>
        <v>0.31904028042184152</v>
      </c>
    </row>
    <row r="291" spans="1:21" x14ac:dyDescent="0.3">
      <c r="A291" s="9">
        <v>2443</v>
      </c>
      <c r="B291" s="9" t="str">
        <f>PROPER(TRIM('1. Raw Data'!B291))</f>
        <v>Customer_289</v>
      </c>
      <c r="C291" s="9">
        <f>IF(OR('1. Raw Data'!C291&lt;18, '1. Raw Data'!C291&gt;100), MEDIAN('1. Raw Data'!$C$2:$C$5001), '1. Raw Data'!C291)</f>
        <v>36</v>
      </c>
      <c r="D291" s="9" t="s">
        <v>5022</v>
      </c>
      <c r="E291" s="22">
        <v>44118</v>
      </c>
      <c r="F291" s="9">
        <v>1</v>
      </c>
      <c r="G291" s="9">
        <v>10266</v>
      </c>
      <c r="H291" s="15">
        <v>44118</v>
      </c>
      <c r="I291" s="9" t="s">
        <v>7457</v>
      </c>
      <c r="J291" s="9">
        <v>145</v>
      </c>
      <c r="K291" s="9" t="s">
        <v>7470</v>
      </c>
      <c r="L291" s="9" t="str">
        <f>IF(OR('1. Raw Data'!L291="Elec", '1. Raw Data'!L291="elect"), "Electronics", '1. Raw Data'!L291)</f>
        <v>Electronics</v>
      </c>
      <c r="M291" s="9">
        <v>1428.06</v>
      </c>
      <c r="N291" s="9">
        <f>IF(ISBLANK('1. Raw Data'!N291), MEDIAN('1. Raw Data'!$N$2:$N$5001), '1. Raw Data'!N291)</f>
        <v>582.29</v>
      </c>
      <c r="O291" s="9">
        <v>1</v>
      </c>
      <c r="P291" s="9">
        <f>IF(ISBLANK('1. Raw Data'!P291), 0, '1. Raw Data'!P291)</f>
        <v>0.2</v>
      </c>
      <c r="Q291" s="9">
        <v>1212</v>
      </c>
      <c r="R291" s="9">
        <v>4</v>
      </c>
      <c r="S291" s="9">
        <f t="shared" si="12"/>
        <v>1142.4480000000001</v>
      </c>
      <c r="T291" s="9">
        <f t="shared" si="13"/>
        <v>560.15800000000013</v>
      </c>
      <c r="U291" s="23">
        <f t="shared" si="14"/>
        <v>0.49031378233407569</v>
      </c>
    </row>
    <row r="292" spans="1:21" x14ac:dyDescent="0.3">
      <c r="A292" s="9">
        <v>2445</v>
      </c>
      <c r="B292" s="9" t="str">
        <f>PROPER(TRIM('1. Raw Data'!B292))</f>
        <v>Customer_290</v>
      </c>
      <c r="C292" s="9">
        <f>IF(OR('1. Raw Data'!C292&lt;18, '1. Raw Data'!C292&gt;100), MEDIAN('1. Raw Data'!$C$2:$C$5001), '1. Raw Data'!C292)</f>
        <v>18</v>
      </c>
      <c r="D292" s="9" t="s">
        <v>5019</v>
      </c>
      <c r="E292" s="22">
        <v>44695</v>
      </c>
      <c r="F292" s="9">
        <v>0</v>
      </c>
      <c r="G292" s="9">
        <v>10655</v>
      </c>
      <c r="H292" s="15">
        <v>44695</v>
      </c>
      <c r="I292" s="9" t="s">
        <v>7457</v>
      </c>
      <c r="J292" s="9">
        <v>128</v>
      </c>
      <c r="K292" s="9" t="s">
        <v>7473</v>
      </c>
      <c r="L292" s="9" t="str">
        <f>IF(OR('1. Raw Data'!L292="Elec", '1. Raw Data'!L292="elect"), "Electronics", '1. Raw Data'!L292)</f>
        <v>Clothing</v>
      </c>
      <c r="M292" s="9">
        <v>101.36</v>
      </c>
      <c r="N292" s="9">
        <f>IF(ISBLANK('1. Raw Data'!N292), MEDIAN('1. Raw Data'!$N$2:$N$5001), '1. Raw Data'!N292)</f>
        <v>58.19</v>
      </c>
      <c r="O292" s="9">
        <v>4</v>
      </c>
      <c r="P292" s="9">
        <f>IF(ISBLANK('1. Raw Data'!P292), 0, '1. Raw Data'!P292)</f>
        <v>0</v>
      </c>
      <c r="Q292" s="9">
        <v>495</v>
      </c>
      <c r="R292" s="9">
        <v>4</v>
      </c>
      <c r="S292" s="9">
        <f t="shared" si="12"/>
        <v>405.44</v>
      </c>
      <c r="T292" s="9">
        <f t="shared" si="13"/>
        <v>172.68</v>
      </c>
      <c r="U292" s="23">
        <f t="shared" si="14"/>
        <v>0.4259076558800316</v>
      </c>
    </row>
    <row r="293" spans="1:21" x14ac:dyDescent="0.3">
      <c r="A293" s="9">
        <v>1103</v>
      </c>
      <c r="B293" s="9" t="str">
        <f>PROPER(TRIM('1. Raw Data'!B293))</f>
        <v>Customer_291</v>
      </c>
      <c r="C293" s="9">
        <f>IF(OR('1. Raw Data'!C293&lt;18, '1. Raw Data'!C293&gt;100), MEDIAN('1. Raw Data'!$C$2:$C$5001), '1. Raw Data'!C293)</f>
        <v>46</v>
      </c>
      <c r="D293" s="9" t="s">
        <v>5023</v>
      </c>
      <c r="E293" s="22">
        <v>44206</v>
      </c>
      <c r="F293" s="9">
        <v>0</v>
      </c>
      <c r="G293" s="9">
        <v>10996</v>
      </c>
      <c r="H293" s="15">
        <v>44470</v>
      </c>
      <c r="I293" s="9" t="s">
        <v>7456</v>
      </c>
      <c r="J293" s="9">
        <v>102</v>
      </c>
      <c r="K293" s="9" t="s">
        <v>7494</v>
      </c>
      <c r="L293" s="9" t="str">
        <f>IF(OR('1. Raw Data'!L293="Elec", '1. Raw Data'!L293="elect"), "Electronics", '1. Raw Data'!L293)</f>
        <v>Clothing</v>
      </c>
      <c r="M293" s="9">
        <v>1131.58</v>
      </c>
      <c r="N293" s="9">
        <f>IF(ISBLANK('1. Raw Data'!N293), MEDIAN('1. Raw Data'!$N$2:$N$5001), '1. Raw Data'!N293)</f>
        <v>655.43</v>
      </c>
      <c r="O293" s="9">
        <v>4</v>
      </c>
      <c r="P293" s="9">
        <f>IF(ISBLANK('1. Raw Data'!P293), 0, '1. Raw Data'!P293)</f>
        <v>0</v>
      </c>
      <c r="Q293" s="9">
        <v>425</v>
      </c>
      <c r="R293" s="9">
        <v>6</v>
      </c>
      <c r="S293" s="9">
        <f t="shared" si="12"/>
        <v>4526.32</v>
      </c>
      <c r="T293" s="9">
        <f t="shared" si="13"/>
        <v>1904.6</v>
      </c>
      <c r="U293" s="23">
        <f t="shared" si="14"/>
        <v>0.42078332950387953</v>
      </c>
    </row>
    <row r="294" spans="1:21" x14ac:dyDescent="0.3">
      <c r="A294" s="9">
        <v>1253</v>
      </c>
      <c r="B294" s="9" t="str">
        <f>PROPER(TRIM('1. Raw Data'!B294))</f>
        <v>Customer_292</v>
      </c>
      <c r="C294" s="9">
        <f>IF(OR('1. Raw Data'!C294&lt;18, '1. Raw Data'!C294&gt;100), MEDIAN('1. Raw Data'!$C$2:$C$5001), '1. Raw Data'!C294)</f>
        <v>42</v>
      </c>
      <c r="D294" s="9" t="s">
        <v>5019</v>
      </c>
      <c r="E294" s="22">
        <v>44401</v>
      </c>
      <c r="F294" s="9">
        <v>0</v>
      </c>
      <c r="G294" s="9">
        <v>10553</v>
      </c>
      <c r="H294" s="15">
        <v>44401</v>
      </c>
      <c r="I294" s="9" t="s">
        <v>7457</v>
      </c>
      <c r="J294" s="9">
        <v>120</v>
      </c>
      <c r="K294" s="9" t="s">
        <v>7488</v>
      </c>
      <c r="L294" s="9" t="str">
        <f>IF(OR('1. Raw Data'!L294="Elec", '1. Raw Data'!L294="elect"), "Electronics", '1. Raw Data'!L294)</f>
        <v>Sports</v>
      </c>
      <c r="M294" s="9">
        <v>981.98</v>
      </c>
      <c r="N294" s="9">
        <f>IF(ISBLANK('1. Raw Data'!N294), MEDIAN('1. Raw Data'!$N$2:$N$5001), '1. Raw Data'!N294)</f>
        <v>624.9</v>
      </c>
      <c r="O294" s="9">
        <v>5</v>
      </c>
      <c r="P294" s="9">
        <f>IF(ISBLANK('1. Raw Data'!P294), 0, '1. Raw Data'!P294)</f>
        <v>0</v>
      </c>
      <c r="Q294" s="9">
        <v>605</v>
      </c>
      <c r="R294" s="9">
        <v>6</v>
      </c>
      <c r="S294" s="9">
        <f t="shared" si="12"/>
        <v>4909.8999999999996</v>
      </c>
      <c r="T294" s="9">
        <f t="shared" si="13"/>
        <v>1785.3999999999996</v>
      </c>
      <c r="U294" s="23">
        <f t="shared" si="14"/>
        <v>0.36363266054298454</v>
      </c>
    </row>
    <row r="295" spans="1:21" x14ac:dyDescent="0.3">
      <c r="A295" s="9">
        <v>2250</v>
      </c>
      <c r="B295" s="9" t="str">
        <f>PROPER(TRIM('1. Raw Data'!B295))</f>
        <v>Customer_293</v>
      </c>
      <c r="C295" s="9">
        <f>IF(OR('1. Raw Data'!C295&lt;18, '1. Raw Data'!C295&gt;100), MEDIAN('1. Raw Data'!$C$2:$C$5001), '1. Raw Data'!C295)</f>
        <v>43</v>
      </c>
      <c r="D295" s="9" t="s">
        <v>5020</v>
      </c>
      <c r="E295" s="22">
        <v>44689</v>
      </c>
      <c r="F295" s="9">
        <v>0</v>
      </c>
      <c r="G295" s="9">
        <v>12783</v>
      </c>
      <c r="H295" s="15">
        <v>44778</v>
      </c>
      <c r="I295" s="9" t="s">
        <v>7455</v>
      </c>
      <c r="J295" s="9">
        <v>104</v>
      </c>
      <c r="K295" s="9" t="s">
        <v>7499</v>
      </c>
      <c r="L295" s="9" t="str">
        <f>IF(OR('1. Raw Data'!L295="Elec", '1. Raw Data'!L295="elect"), "Electronics", '1. Raw Data'!L295)</f>
        <v>Home Appliances</v>
      </c>
      <c r="M295" s="9">
        <v>411.81</v>
      </c>
      <c r="N295" s="9">
        <f>IF(ISBLANK('1. Raw Data'!N295), MEDIAN('1. Raw Data'!$N$2:$N$5001), '1. Raw Data'!N295)</f>
        <v>282.31</v>
      </c>
      <c r="O295" s="9">
        <v>2</v>
      </c>
      <c r="P295" s="9">
        <f>IF(ISBLANK('1. Raw Data'!P295), 0, '1. Raw Data'!P295)</f>
        <v>0</v>
      </c>
      <c r="Q295" s="9">
        <v>625</v>
      </c>
      <c r="R295" s="9">
        <v>5</v>
      </c>
      <c r="S295" s="9">
        <f t="shared" si="12"/>
        <v>823.62</v>
      </c>
      <c r="T295" s="9">
        <f t="shared" si="13"/>
        <v>259</v>
      </c>
      <c r="U295" s="23">
        <f t="shared" si="14"/>
        <v>0.31446540880503143</v>
      </c>
    </row>
    <row r="296" spans="1:21" x14ac:dyDescent="0.3">
      <c r="A296" s="9">
        <v>2135</v>
      </c>
      <c r="B296" s="9" t="str">
        <f>PROPER(TRIM('1. Raw Data'!B296))</f>
        <v>Customer_294</v>
      </c>
      <c r="C296" s="9">
        <f>IF(OR('1. Raw Data'!C296&lt;18, '1. Raw Data'!C296&gt;100), MEDIAN('1. Raw Data'!$C$2:$C$5001), '1. Raw Data'!C296)</f>
        <v>53</v>
      </c>
      <c r="D296" s="9" t="s">
        <v>5020</v>
      </c>
      <c r="E296" s="22">
        <v>44342</v>
      </c>
      <c r="F296" s="9">
        <v>0</v>
      </c>
      <c r="G296" s="9">
        <v>13929</v>
      </c>
      <c r="H296" s="15">
        <v>44342</v>
      </c>
      <c r="I296" s="9" t="s">
        <v>7456</v>
      </c>
      <c r="J296" s="9">
        <v>113</v>
      </c>
      <c r="K296" s="9" t="s">
        <v>7460</v>
      </c>
      <c r="L296" s="9" t="str">
        <f>IF(OR('1. Raw Data'!L296="Elec", '1. Raw Data'!L296="elect"), "Electronics", '1. Raw Data'!L296)</f>
        <v>Sports</v>
      </c>
      <c r="M296" s="9">
        <v>785.61</v>
      </c>
      <c r="N296" s="9">
        <f>IF(ISBLANK('1. Raw Data'!N296), MEDIAN('1. Raw Data'!$N$2:$N$5001), '1. Raw Data'!N296)</f>
        <v>398.11</v>
      </c>
      <c r="O296" s="9">
        <v>5</v>
      </c>
      <c r="P296" s="9">
        <f>IF(ISBLANK('1. Raw Data'!P296), 0, '1. Raw Data'!P296)</f>
        <v>0</v>
      </c>
      <c r="Q296" s="9">
        <v>511</v>
      </c>
      <c r="R296" s="9">
        <v>3</v>
      </c>
      <c r="S296" s="9">
        <f t="shared" si="12"/>
        <v>3928.05</v>
      </c>
      <c r="T296" s="9">
        <f t="shared" si="13"/>
        <v>1937.5</v>
      </c>
      <c r="U296" s="23">
        <f t="shared" si="14"/>
        <v>0.4932472855488092</v>
      </c>
    </row>
    <row r="297" spans="1:21" x14ac:dyDescent="0.3">
      <c r="A297" s="9">
        <v>1509</v>
      </c>
      <c r="B297" s="9" t="str">
        <f>PROPER(TRIM('1. Raw Data'!B297))</f>
        <v>Customer_295</v>
      </c>
      <c r="C297" s="9">
        <f>IF(OR('1. Raw Data'!C297&lt;18, '1. Raw Data'!C297&gt;100), MEDIAN('1. Raw Data'!$C$2:$C$5001), '1. Raw Data'!C297)</f>
        <v>62</v>
      </c>
      <c r="D297" s="9" t="s">
        <v>5018</v>
      </c>
      <c r="E297" s="22">
        <v>43985</v>
      </c>
      <c r="F297" s="9">
        <v>1</v>
      </c>
      <c r="G297" s="9">
        <v>11529</v>
      </c>
      <c r="H297" s="15">
        <v>43896</v>
      </c>
      <c r="I297" s="9" t="s">
        <v>7455</v>
      </c>
      <c r="J297" s="9">
        <v>124</v>
      </c>
      <c r="K297" s="9" t="s">
        <v>7497</v>
      </c>
      <c r="L297" s="9" t="str">
        <f>IF(OR('1. Raw Data'!L297="Elec", '1. Raw Data'!L297="elect"), "Electronics", '1. Raw Data'!L297)</f>
        <v>Clothing</v>
      </c>
      <c r="M297" s="9">
        <v>237.85</v>
      </c>
      <c r="N297" s="9">
        <f>IF(ISBLANK('1. Raw Data'!N297), MEDIAN('1. Raw Data'!$N$2:$N$5001), '1. Raw Data'!N297)</f>
        <v>126.38</v>
      </c>
      <c r="O297" s="9">
        <v>1</v>
      </c>
      <c r="P297" s="9">
        <f>IF(ISBLANK('1. Raw Data'!P297), 0, '1. Raw Data'!P297)</f>
        <v>0</v>
      </c>
      <c r="Q297" s="9">
        <v>800</v>
      </c>
      <c r="R297" s="9">
        <v>3</v>
      </c>
      <c r="S297" s="9">
        <f t="shared" si="12"/>
        <v>237.85</v>
      </c>
      <c r="T297" s="9">
        <f t="shared" si="13"/>
        <v>111.47</v>
      </c>
      <c r="U297" s="23">
        <f t="shared" si="14"/>
        <v>0.46865671641791046</v>
      </c>
    </row>
    <row r="298" spans="1:21" x14ac:dyDescent="0.3">
      <c r="A298" s="9">
        <v>2496</v>
      </c>
      <c r="B298" s="9" t="str">
        <f>PROPER(TRIM('1. Raw Data'!B298))</f>
        <v>Customer_296</v>
      </c>
      <c r="C298" s="9">
        <f>IF(OR('1. Raw Data'!C298&lt;18, '1. Raw Data'!C298&gt;100), MEDIAN('1. Raw Data'!$C$2:$C$5001), '1. Raw Data'!C298)</f>
        <v>34</v>
      </c>
      <c r="D298" s="9" t="s">
        <v>5023</v>
      </c>
      <c r="E298" s="22">
        <v>44738</v>
      </c>
      <c r="F298" s="9">
        <v>0</v>
      </c>
      <c r="G298" s="9">
        <v>11587</v>
      </c>
      <c r="H298" s="15">
        <v>44738</v>
      </c>
      <c r="I298" s="9" t="s">
        <v>7455</v>
      </c>
      <c r="J298" s="9">
        <v>148</v>
      </c>
      <c r="K298" s="9" t="s">
        <v>7491</v>
      </c>
      <c r="L298" s="9" t="str">
        <f>IF(OR('1. Raw Data'!L298="Elec", '1. Raw Data'!L298="elect"), "Electronics", '1. Raw Data'!L298)</f>
        <v>Home Appliances</v>
      </c>
      <c r="M298" s="9">
        <v>1313.82</v>
      </c>
      <c r="N298" s="9">
        <f>IF(ISBLANK('1. Raw Data'!N298), MEDIAN('1. Raw Data'!$N$2:$N$5001), '1. Raw Data'!N298)</f>
        <v>790.12</v>
      </c>
      <c r="O298" s="9">
        <v>2</v>
      </c>
      <c r="P298" s="9">
        <f>IF(ISBLANK('1. Raw Data'!P298), 0, '1. Raw Data'!P298)</f>
        <v>0</v>
      </c>
      <c r="Q298" s="9">
        <v>519</v>
      </c>
      <c r="R298" s="9">
        <v>3</v>
      </c>
      <c r="S298" s="9">
        <f t="shared" si="12"/>
        <v>2627.64</v>
      </c>
      <c r="T298" s="9">
        <f t="shared" si="13"/>
        <v>1047.3999999999999</v>
      </c>
      <c r="U298" s="23">
        <f t="shared" si="14"/>
        <v>0.39860863740847297</v>
      </c>
    </row>
    <row r="299" spans="1:21" x14ac:dyDescent="0.3">
      <c r="A299" s="9">
        <v>1098</v>
      </c>
      <c r="B299" s="9" t="str">
        <f>PROPER(TRIM('1. Raw Data'!B299))</f>
        <v>Customer_297</v>
      </c>
      <c r="C299" s="9">
        <f>IF(OR('1. Raw Data'!C299&lt;18, '1. Raw Data'!C299&gt;100), MEDIAN('1. Raw Data'!$C$2:$C$5001), '1. Raw Data'!C299)</f>
        <v>47</v>
      </c>
      <c r="D299" s="9" t="s">
        <v>5020</v>
      </c>
      <c r="E299" s="22">
        <v>44958</v>
      </c>
      <c r="F299" s="9">
        <v>0</v>
      </c>
      <c r="G299" s="9">
        <v>10420</v>
      </c>
      <c r="H299" s="15">
        <v>44928</v>
      </c>
      <c r="I299" s="9" t="s">
        <v>7455</v>
      </c>
      <c r="J299" s="9">
        <v>138</v>
      </c>
      <c r="K299" s="9" t="s">
        <v>7464</v>
      </c>
      <c r="L299" s="9" t="str">
        <f>IF(OR('1. Raw Data'!L299="Elec", '1. Raw Data'!L299="elect"), "Electronics", '1. Raw Data'!L299)</f>
        <v>Clothing</v>
      </c>
      <c r="M299" s="9">
        <v>568.95000000000005</v>
      </c>
      <c r="N299" s="9">
        <f>IF(ISBLANK('1. Raw Data'!N299), MEDIAN('1. Raw Data'!$N$2:$N$5001), '1. Raw Data'!N299)</f>
        <v>392.68</v>
      </c>
      <c r="O299" s="9">
        <v>3</v>
      </c>
      <c r="P299" s="9">
        <f>IF(ISBLANK('1. Raw Data'!P299), 0, '1. Raw Data'!P299)</f>
        <v>0.1</v>
      </c>
      <c r="Q299" s="9">
        <v>700</v>
      </c>
      <c r="R299" s="9">
        <v>4</v>
      </c>
      <c r="S299" s="9">
        <f t="shared" si="12"/>
        <v>1536.1650000000002</v>
      </c>
      <c r="T299" s="9">
        <f t="shared" si="13"/>
        <v>358.12500000000023</v>
      </c>
      <c r="U299" s="23">
        <f t="shared" si="14"/>
        <v>0.23312925369345103</v>
      </c>
    </row>
    <row r="300" spans="1:21" x14ac:dyDescent="0.3">
      <c r="A300" s="9">
        <v>1152</v>
      </c>
      <c r="B300" s="9" t="str">
        <f>PROPER(TRIM('1. Raw Data'!B300))</f>
        <v>Customer_298</v>
      </c>
      <c r="C300" s="9">
        <f>IF(OR('1. Raw Data'!C300&lt;18, '1. Raw Data'!C300&gt;100), MEDIAN('1. Raw Data'!$C$2:$C$5001), '1. Raw Data'!C300)</f>
        <v>44</v>
      </c>
      <c r="D300" s="9" t="s">
        <v>5022</v>
      </c>
      <c r="E300" s="22">
        <v>44031</v>
      </c>
      <c r="F300" s="9">
        <v>1</v>
      </c>
      <c r="G300" s="9">
        <v>12355</v>
      </c>
      <c r="H300" s="15">
        <v>44031</v>
      </c>
      <c r="I300" s="9" t="s">
        <v>7457</v>
      </c>
      <c r="J300" s="9">
        <v>140</v>
      </c>
      <c r="K300" s="9" t="s">
        <v>7468</v>
      </c>
      <c r="L300" s="9" t="str">
        <f>IF(OR('1. Raw Data'!L300="Elec", '1. Raw Data'!L300="elect"), "Electronics", '1. Raw Data'!L300)</f>
        <v>Clothing</v>
      </c>
      <c r="M300" s="9">
        <v>957.76</v>
      </c>
      <c r="N300" s="9">
        <f>IF(ISBLANK('1. Raw Data'!N300), MEDIAN('1. Raw Data'!$N$2:$N$5001), '1. Raw Data'!N300)</f>
        <v>639.04999999999995</v>
      </c>
      <c r="O300" s="9">
        <v>2</v>
      </c>
      <c r="P300" s="9">
        <f>IF(ISBLANK('1. Raw Data'!P300), 0, '1. Raw Data'!P300)</f>
        <v>0</v>
      </c>
      <c r="Q300" s="9">
        <v>1253</v>
      </c>
      <c r="R300" s="9">
        <v>3</v>
      </c>
      <c r="S300" s="9">
        <f t="shared" si="12"/>
        <v>1915.52</v>
      </c>
      <c r="T300" s="9">
        <f t="shared" si="13"/>
        <v>637.42000000000007</v>
      </c>
      <c r="U300" s="23">
        <f t="shared" si="14"/>
        <v>0.3327660374206482</v>
      </c>
    </row>
    <row r="301" spans="1:21" x14ac:dyDescent="0.3">
      <c r="A301" s="9">
        <v>1913</v>
      </c>
      <c r="B301" s="9" t="str">
        <f>PROPER(TRIM('1. Raw Data'!B301))</f>
        <v>Customer_299</v>
      </c>
      <c r="C301" s="9">
        <f>IF(OR('1. Raw Data'!C301&lt;18, '1. Raw Data'!C301&gt;100), MEDIAN('1. Raw Data'!$C$2:$C$5001), '1. Raw Data'!C301)</f>
        <v>45</v>
      </c>
      <c r="D301" s="9" t="s">
        <v>5021</v>
      </c>
      <c r="E301" s="22">
        <v>43934</v>
      </c>
      <c r="F301" s="9">
        <v>0</v>
      </c>
      <c r="G301" s="9">
        <v>12184</v>
      </c>
      <c r="H301" s="15">
        <v>43934</v>
      </c>
      <c r="I301" s="9" t="s">
        <v>7457</v>
      </c>
      <c r="J301" s="9">
        <v>148</v>
      </c>
      <c r="K301" s="9" t="s">
        <v>7491</v>
      </c>
      <c r="L301" s="9" t="str">
        <f>IF(OR('1. Raw Data'!L301="Elec", '1. Raw Data'!L301="elect"), "Electronics", '1. Raw Data'!L301)</f>
        <v>Electronics</v>
      </c>
      <c r="M301" s="9">
        <v>280.23</v>
      </c>
      <c r="N301" s="9">
        <f>IF(ISBLANK('1. Raw Data'!N301), MEDIAN('1. Raw Data'!$N$2:$N$5001), '1. Raw Data'!N301)</f>
        <v>168.17</v>
      </c>
      <c r="O301" s="9">
        <v>5</v>
      </c>
      <c r="P301" s="9">
        <f>IF(ISBLANK('1. Raw Data'!P301), 0, '1. Raw Data'!P301)</f>
        <v>0.05</v>
      </c>
      <c r="Q301" s="9">
        <v>350</v>
      </c>
      <c r="R301" s="9">
        <v>4</v>
      </c>
      <c r="S301" s="9">
        <f t="shared" si="12"/>
        <v>1331.0925</v>
      </c>
      <c r="T301" s="9">
        <f t="shared" si="13"/>
        <v>490.24250000000006</v>
      </c>
      <c r="U301" s="23">
        <f t="shared" si="14"/>
        <v>0.36830085061706835</v>
      </c>
    </row>
    <row r="302" spans="1:21" x14ac:dyDescent="0.3">
      <c r="A302" s="9">
        <v>1877</v>
      </c>
      <c r="B302" s="9" t="str">
        <f>PROPER(TRIM('1. Raw Data'!B302))</f>
        <v>Customer_300</v>
      </c>
      <c r="C302" s="9">
        <f>IF(OR('1. Raw Data'!C302&lt;18, '1. Raw Data'!C302&gt;100), MEDIAN('1. Raw Data'!$C$2:$C$5001), '1. Raw Data'!C302)</f>
        <v>45</v>
      </c>
      <c r="D302" s="9" t="s">
        <v>5021</v>
      </c>
      <c r="E302" s="22">
        <v>45166</v>
      </c>
      <c r="F302" s="9">
        <v>0</v>
      </c>
      <c r="G302" s="9">
        <v>11442</v>
      </c>
      <c r="H302" s="15">
        <v>45166</v>
      </c>
      <c r="I302" s="9" t="s">
        <v>7456</v>
      </c>
      <c r="J302" s="9">
        <v>145</v>
      </c>
      <c r="K302" s="9" t="s">
        <v>7470</v>
      </c>
      <c r="L302" s="9" t="str">
        <f>IF(OR('1. Raw Data'!L302="Elec", '1. Raw Data'!L302="elect"), "Electronics", '1. Raw Data'!L302)</f>
        <v>Sports</v>
      </c>
      <c r="M302" s="9">
        <v>348.94</v>
      </c>
      <c r="N302" s="9">
        <f>IF(ISBLANK('1. Raw Data'!N302), MEDIAN('1. Raw Data'!$N$2:$N$5001), '1. Raw Data'!N302)</f>
        <v>229.26</v>
      </c>
      <c r="O302" s="9">
        <v>5</v>
      </c>
      <c r="P302" s="9">
        <f>IF(ISBLANK('1. Raw Data'!P302), 0, '1. Raw Data'!P302)</f>
        <v>0</v>
      </c>
      <c r="Q302" s="9">
        <v>492</v>
      </c>
      <c r="R302" s="9">
        <v>1</v>
      </c>
      <c r="S302" s="9">
        <f t="shared" si="12"/>
        <v>1744.7</v>
      </c>
      <c r="T302" s="9">
        <f t="shared" si="13"/>
        <v>598.40000000000009</v>
      </c>
      <c r="U302" s="23">
        <f t="shared" si="14"/>
        <v>0.34298160142144785</v>
      </c>
    </row>
    <row r="303" spans="1:21" x14ac:dyDescent="0.3">
      <c r="A303" s="9">
        <v>1337</v>
      </c>
      <c r="B303" s="9" t="str">
        <f>PROPER(TRIM('1. Raw Data'!B303))</f>
        <v>Customer_301</v>
      </c>
      <c r="C303" s="9">
        <f>IF(OR('1. Raw Data'!C303&lt;18, '1. Raw Data'!C303&gt;100), MEDIAN('1. Raw Data'!$C$2:$C$5001), '1. Raw Data'!C303)</f>
        <v>63</v>
      </c>
      <c r="D303" s="9" t="s">
        <v>5021</v>
      </c>
      <c r="E303" s="22">
        <v>45261</v>
      </c>
      <c r="F303" s="9">
        <v>0</v>
      </c>
      <c r="G303" s="9">
        <v>12242</v>
      </c>
      <c r="H303" s="15">
        <v>44938</v>
      </c>
      <c r="I303" s="9" t="s">
        <v>7456</v>
      </c>
      <c r="J303" s="9">
        <v>129</v>
      </c>
      <c r="K303" s="9" t="s">
        <v>7471</v>
      </c>
      <c r="L303" s="9" t="str">
        <f>IF(OR('1. Raw Data'!L303="Elec", '1. Raw Data'!L303="elect"), "Electronics", '1. Raw Data'!L303)</f>
        <v>Sports</v>
      </c>
      <c r="M303" s="9">
        <v>1488.34</v>
      </c>
      <c r="N303" s="9">
        <f>IF(ISBLANK('1. Raw Data'!N303), MEDIAN('1. Raw Data'!$N$2:$N$5001), '1. Raw Data'!N303)</f>
        <v>633.38</v>
      </c>
      <c r="O303" s="9">
        <v>4</v>
      </c>
      <c r="P303" s="9">
        <f>IF(ISBLANK('1. Raw Data'!P303), 0, '1. Raw Data'!P303)</f>
        <v>0</v>
      </c>
      <c r="Q303" s="9">
        <v>352</v>
      </c>
      <c r="R303" s="9">
        <v>8</v>
      </c>
      <c r="S303" s="9">
        <f t="shared" si="12"/>
        <v>5953.36</v>
      </c>
      <c r="T303" s="9">
        <f t="shared" si="13"/>
        <v>3419.8399999999997</v>
      </c>
      <c r="U303" s="23">
        <f t="shared" si="14"/>
        <v>0.57443863633309589</v>
      </c>
    </row>
    <row r="304" spans="1:21" x14ac:dyDescent="0.3">
      <c r="A304" s="9">
        <v>1821</v>
      </c>
      <c r="B304" s="9" t="str">
        <f>PROPER(TRIM('1. Raw Data'!B304))</f>
        <v>Customer_302</v>
      </c>
      <c r="C304" s="9">
        <f>IF(OR('1. Raw Data'!C304&lt;18, '1. Raw Data'!C304&gt;100), MEDIAN('1. Raw Data'!$C$2:$C$5001), '1. Raw Data'!C304)</f>
        <v>33</v>
      </c>
      <c r="D304" s="9" t="s">
        <v>5022</v>
      </c>
      <c r="E304" s="22">
        <v>43861</v>
      </c>
      <c r="F304" s="9">
        <v>0</v>
      </c>
      <c r="G304" s="9">
        <v>11118</v>
      </c>
      <c r="H304" s="15">
        <v>43861</v>
      </c>
      <c r="I304" s="9" t="s">
        <v>7457</v>
      </c>
      <c r="J304" s="9">
        <v>136</v>
      </c>
      <c r="K304" s="9" t="s">
        <v>7503</v>
      </c>
      <c r="L304" s="9" t="str">
        <f>IF(OR('1. Raw Data'!L304="Elec", '1. Raw Data'!L304="elect"), "Electronics", '1. Raw Data'!L304)</f>
        <v>Clothing</v>
      </c>
      <c r="M304" s="9">
        <v>1141.98</v>
      </c>
      <c r="N304" s="9">
        <f>IF(ISBLANK('1. Raw Data'!N304), MEDIAN('1. Raw Data'!$N$2:$N$5001), '1. Raw Data'!N304)</f>
        <v>585.99</v>
      </c>
      <c r="O304" s="9">
        <v>3</v>
      </c>
      <c r="P304" s="9">
        <f>IF(ISBLANK('1. Raw Data'!P304), 0, '1. Raw Data'!P304)</f>
        <v>0</v>
      </c>
      <c r="Q304" s="9">
        <v>673</v>
      </c>
      <c r="R304" s="9">
        <v>7</v>
      </c>
      <c r="S304" s="9">
        <f t="shared" si="12"/>
        <v>3425.94</v>
      </c>
      <c r="T304" s="9">
        <f t="shared" si="13"/>
        <v>1667.97</v>
      </c>
      <c r="U304" s="23">
        <f t="shared" si="14"/>
        <v>0.48686491882519833</v>
      </c>
    </row>
    <row r="305" spans="1:21" x14ac:dyDescent="0.3">
      <c r="A305" s="9">
        <v>2186</v>
      </c>
      <c r="B305" s="9" t="str">
        <f>PROPER(TRIM('1. Raw Data'!B305))</f>
        <v>Customer_303</v>
      </c>
      <c r="C305" s="9">
        <f>IF(OR('1. Raw Data'!C305&lt;18, '1. Raw Data'!C305&gt;100), MEDIAN('1. Raw Data'!$C$2:$C$5001), '1. Raw Data'!C305)</f>
        <v>40</v>
      </c>
      <c r="D305" s="9" t="s">
        <v>5019</v>
      </c>
      <c r="E305" s="22">
        <v>44111</v>
      </c>
      <c r="F305" s="9">
        <v>0</v>
      </c>
      <c r="G305" s="9">
        <v>11513</v>
      </c>
      <c r="H305" s="15">
        <v>44022</v>
      </c>
      <c r="I305" s="9" t="s">
        <v>7457</v>
      </c>
      <c r="J305" s="9">
        <v>102</v>
      </c>
      <c r="K305" s="9" t="s">
        <v>7494</v>
      </c>
      <c r="L305" s="9" t="str">
        <f>IF(OR('1. Raw Data'!L305="Elec", '1. Raw Data'!L305="elect"), "Electronics", '1. Raw Data'!L305)</f>
        <v>Electronics</v>
      </c>
      <c r="M305" s="9">
        <v>1444.86</v>
      </c>
      <c r="N305" s="9">
        <f>IF(ISBLANK('1. Raw Data'!N305), MEDIAN('1. Raw Data'!$N$2:$N$5001), '1. Raw Data'!N305)</f>
        <v>583.62</v>
      </c>
      <c r="O305" s="9">
        <v>2</v>
      </c>
      <c r="P305" s="9">
        <f>IF(ISBLANK('1. Raw Data'!P305), 0, '1. Raw Data'!P305)</f>
        <v>0</v>
      </c>
      <c r="Q305" s="9">
        <v>338</v>
      </c>
      <c r="R305" s="9">
        <v>5</v>
      </c>
      <c r="S305" s="9">
        <f t="shared" si="12"/>
        <v>2889.72</v>
      </c>
      <c r="T305" s="9">
        <f t="shared" si="13"/>
        <v>1722.4799999999998</v>
      </c>
      <c r="U305" s="23">
        <f t="shared" si="14"/>
        <v>0.59607159171130764</v>
      </c>
    </row>
    <row r="306" spans="1:21" x14ac:dyDescent="0.3">
      <c r="A306" s="9">
        <v>1956</v>
      </c>
      <c r="B306" s="9" t="str">
        <f>PROPER(TRIM('1. Raw Data'!B306))</f>
        <v>Customer_304</v>
      </c>
      <c r="C306" s="9">
        <f>IF(OR('1. Raw Data'!C306&lt;18, '1. Raw Data'!C306&gt;100), MEDIAN('1. Raw Data'!$C$2:$C$5001), '1. Raw Data'!C306)</f>
        <v>29</v>
      </c>
      <c r="D306" s="9" t="s">
        <v>5022</v>
      </c>
      <c r="E306" s="22">
        <v>44315</v>
      </c>
      <c r="F306" s="9">
        <v>0</v>
      </c>
      <c r="G306" s="9">
        <v>11926</v>
      </c>
      <c r="H306" s="15">
        <v>44315</v>
      </c>
      <c r="I306" s="9" t="s">
        <v>7455</v>
      </c>
      <c r="J306" s="9">
        <v>141</v>
      </c>
      <c r="K306" s="9" t="s">
        <v>7490</v>
      </c>
      <c r="L306" s="9" t="str">
        <f>IF(OR('1. Raw Data'!L306="Elec", '1. Raw Data'!L306="elect"), "Electronics", '1. Raw Data'!L306)</f>
        <v>Clothing</v>
      </c>
      <c r="M306" s="9">
        <v>478.98</v>
      </c>
      <c r="N306" s="9">
        <f>IF(ISBLANK('1. Raw Data'!N306), MEDIAN('1. Raw Data'!$N$2:$N$5001), '1. Raw Data'!N306)</f>
        <v>217.09</v>
      </c>
      <c r="O306" s="9">
        <v>3</v>
      </c>
      <c r="P306" s="9">
        <f>IF(ISBLANK('1. Raw Data'!P306), 0, '1. Raw Data'!P306)</f>
        <v>0</v>
      </c>
      <c r="Q306" s="9">
        <v>335</v>
      </c>
      <c r="R306" s="9">
        <v>7</v>
      </c>
      <c r="S306" s="9">
        <f t="shared" si="12"/>
        <v>1436.94</v>
      </c>
      <c r="T306" s="9">
        <f t="shared" si="13"/>
        <v>785.67000000000007</v>
      </c>
      <c r="U306" s="23">
        <f t="shared" si="14"/>
        <v>0.5467660445112531</v>
      </c>
    </row>
    <row r="307" spans="1:21" x14ac:dyDescent="0.3">
      <c r="A307" s="9">
        <v>1160</v>
      </c>
      <c r="B307" s="9" t="str">
        <f>PROPER(TRIM('1. Raw Data'!B307))</f>
        <v>Customer_305</v>
      </c>
      <c r="C307" s="9">
        <f>IF(OR('1. Raw Data'!C307&lt;18, '1. Raw Data'!C307&gt;100), MEDIAN('1. Raw Data'!$C$2:$C$5001), '1. Raw Data'!C307)</f>
        <v>51</v>
      </c>
      <c r="D307" s="9" t="s">
        <v>5019</v>
      </c>
      <c r="E307" s="22">
        <v>44171</v>
      </c>
      <c r="F307" s="9">
        <v>0</v>
      </c>
      <c r="G307" s="9">
        <v>13329</v>
      </c>
      <c r="H307" s="15">
        <v>43994</v>
      </c>
      <c r="I307" s="9" t="s">
        <v>7457</v>
      </c>
      <c r="J307" s="9">
        <v>118</v>
      </c>
      <c r="K307" s="9" t="s">
        <v>7501</v>
      </c>
      <c r="L307" s="9" t="str">
        <f>IF(OR('1. Raw Data'!L307="Elec", '1. Raw Data'!L307="elect"), "Electronics", '1. Raw Data'!L307)</f>
        <v>Clothing</v>
      </c>
      <c r="M307" s="9">
        <v>288.62</v>
      </c>
      <c r="N307" s="9">
        <f>IF(ISBLANK('1. Raw Data'!N307), MEDIAN('1. Raw Data'!$N$2:$N$5001), '1. Raw Data'!N307)</f>
        <v>429.51499999999999</v>
      </c>
      <c r="O307" s="9">
        <v>4</v>
      </c>
      <c r="P307" s="9">
        <f>IF(ISBLANK('1. Raw Data'!P307), 0, '1. Raw Data'!P307)</f>
        <v>0</v>
      </c>
      <c r="Q307" s="9">
        <v>959</v>
      </c>
      <c r="R307" s="9">
        <v>4</v>
      </c>
      <c r="S307" s="9">
        <f t="shared" si="12"/>
        <v>1154.48</v>
      </c>
      <c r="T307" s="9">
        <f t="shared" si="13"/>
        <v>-563.57999999999993</v>
      </c>
      <c r="U307" s="23">
        <f t="shared" si="14"/>
        <v>-0.48816783313699669</v>
      </c>
    </row>
    <row r="308" spans="1:21" x14ac:dyDescent="0.3">
      <c r="A308" s="9">
        <v>1800</v>
      </c>
      <c r="B308" s="9" t="str">
        <f>PROPER(TRIM('1. Raw Data'!B308))</f>
        <v>Customer_306</v>
      </c>
      <c r="C308" s="9">
        <f>IF(OR('1. Raw Data'!C308&lt;18, '1. Raw Data'!C308&gt;100), MEDIAN('1. Raw Data'!$C$2:$C$5001), '1. Raw Data'!C308)</f>
        <v>40</v>
      </c>
      <c r="D308" s="9" t="s">
        <v>5021</v>
      </c>
      <c r="E308" s="22">
        <v>44899</v>
      </c>
      <c r="F308" s="9">
        <v>0</v>
      </c>
      <c r="G308" s="9">
        <v>11048</v>
      </c>
      <c r="H308" s="15">
        <v>44663</v>
      </c>
      <c r="I308" s="9" t="s">
        <v>7455</v>
      </c>
      <c r="J308" s="9">
        <v>149</v>
      </c>
      <c r="K308" s="9" t="s">
        <v>7467</v>
      </c>
      <c r="L308" s="9" t="str">
        <f>IF(OR('1. Raw Data'!L308="Elec", '1. Raw Data'!L308="elect"), "Electronics", '1. Raw Data'!L308)</f>
        <v>Clothing</v>
      </c>
      <c r="M308" s="9">
        <v>779.45</v>
      </c>
      <c r="N308" s="9">
        <f>IF(ISBLANK('1. Raw Data'!N308), MEDIAN('1. Raw Data'!$N$2:$N$5001), '1. Raw Data'!N308)</f>
        <v>518.86</v>
      </c>
      <c r="O308" s="9">
        <v>3</v>
      </c>
      <c r="P308" s="9">
        <f>IF(ISBLANK('1. Raw Data'!P308), 0, '1. Raw Data'!P308)</f>
        <v>0</v>
      </c>
      <c r="Q308" s="9">
        <v>484</v>
      </c>
      <c r="R308" s="9">
        <v>4</v>
      </c>
      <c r="S308" s="9">
        <f t="shared" si="12"/>
        <v>2338.3500000000004</v>
      </c>
      <c r="T308" s="9">
        <f t="shared" si="13"/>
        <v>781.77000000000044</v>
      </c>
      <c r="U308" s="23">
        <f t="shared" si="14"/>
        <v>0.3343254859195588</v>
      </c>
    </row>
    <row r="309" spans="1:21" x14ac:dyDescent="0.3">
      <c r="A309" s="9">
        <v>1397</v>
      </c>
      <c r="B309" s="9" t="str">
        <f>PROPER(TRIM('1. Raw Data'!B309))</f>
        <v>Customer_307</v>
      </c>
      <c r="C309" s="9">
        <f>IF(OR('1. Raw Data'!C309&lt;18, '1. Raw Data'!C309&gt;100), MEDIAN('1. Raw Data'!$C$2:$C$5001), '1. Raw Data'!C309)</f>
        <v>32</v>
      </c>
      <c r="D309" s="9" t="s">
        <v>5018</v>
      </c>
      <c r="E309" s="22">
        <v>44825</v>
      </c>
      <c r="F309" s="9">
        <v>0</v>
      </c>
      <c r="G309" s="9">
        <v>11255</v>
      </c>
      <c r="H309" s="15">
        <v>44825</v>
      </c>
      <c r="I309" s="9" t="s">
        <v>7457</v>
      </c>
      <c r="J309" s="9">
        <v>108</v>
      </c>
      <c r="K309" s="9" t="s">
        <v>7496</v>
      </c>
      <c r="L309" s="9" t="str">
        <f>IF(OR('1. Raw Data'!L309="Elec", '1. Raw Data'!L309="elect"), "Electronics", '1. Raw Data'!L309)</f>
        <v>Electronics</v>
      </c>
      <c r="M309" s="9">
        <v>767.27</v>
      </c>
      <c r="N309" s="9">
        <f>IF(ISBLANK('1. Raw Data'!N309), MEDIAN('1. Raw Data'!$N$2:$N$5001), '1. Raw Data'!N309)</f>
        <v>452.56</v>
      </c>
      <c r="O309" s="9">
        <v>3</v>
      </c>
      <c r="P309" s="9">
        <f>IF(ISBLANK('1. Raw Data'!P309), 0, '1. Raw Data'!P309)</f>
        <v>0</v>
      </c>
      <c r="Q309" s="9">
        <v>434</v>
      </c>
      <c r="R309" s="9">
        <v>5</v>
      </c>
      <c r="S309" s="9">
        <f t="shared" si="12"/>
        <v>2301.81</v>
      </c>
      <c r="T309" s="9">
        <f t="shared" si="13"/>
        <v>944.12999999999988</v>
      </c>
      <c r="U309" s="23">
        <f t="shared" si="14"/>
        <v>0.41016851955634909</v>
      </c>
    </row>
    <row r="310" spans="1:21" x14ac:dyDescent="0.3">
      <c r="A310" s="9">
        <v>2300</v>
      </c>
      <c r="B310" s="9" t="str">
        <f>PROPER(TRIM('1. Raw Data'!B310))</f>
        <v>Customer_308</v>
      </c>
      <c r="C310" s="9">
        <f>IF(OR('1. Raw Data'!C310&lt;18, '1. Raw Data'!C310&gt;100), MEDIAN('1. Raw Data'!$C$2:$C$5001), '1. Raw Data'!C310)</f>
        <v>23</v>
      </c>
      <c r="D310" s="9" t="s">
        <v>5018</v>
      </c>
      <c r="E310" s="22">
        <v>44816</v>
      </c>
      <c r="F310" s="9">
        <v>1</v>
      </c>
      <c r="G310" s="9">
        <v>13403</v>
      </c>
      <c r="H310" s="15">
        <v>44904</v>
      </c>
      <c r="I310" s="9" t="s">
        <v>7455</v>
      </c>
      <c r="J310" s="9">
        <v>115</v>
      </c>
      <c r="K310" s="9" t="s">
        <v>7481</v>
      </c>
      <c r="L310" s="9" t="str">
        <f>IF(OR('1. Raw Data'!L310="Elec", '1. Raw Data'!L310="elect"), "Electronics", '1. Raw Data'!L310)</f>
        <v>Home Appliances</v>
      </c>
      <c r="M310" s="9">
        <v>303.67</v>
      </c>
      <c r="N310" s="9">
        <f>IF(ISBLANK('1. Raw Data'!N310), MEDIAN('1. Raw Data'!$N$2:$N$5001), '1. Raw Data'!N310)</f>
        <v>181.97</v>
      </c>
      <c r="O310" s="9">
        <v>2</v>
      </c>
      <c r="P310" s="9">
        <f>IF(ISBLANK('1. Raw Data'!P310), 0, '1. Raw Data'!P310)</f>
        <v>0</v>
      </c>
      <c r="Q310" s="9">
        <v>497</v>
      </c>
      <c r="R310" s="9">
        <v>5</v>
      </c>
      <c r="S310" s="9">
        <f t="shared" si="12"/>
        <v>607.34</v>
      </c>
      <c r="T310" s="9">
        <f t="shared" si="13"/>
        <v>243.40000000000003</v>
      </c>
      <c r="U310" s="23">
        <f t="shared" si="14"/>
        <v>0.40076398722297235</v>
      </c>
    </row>
    <row r="311" spans="1:21" x14ac:dyDescent="0.3">
      <c r="A311" s="9">
        <v>1815</v>
      </c>
      <c r="B311" s="9" t="str">
        <f>PROPER(TRIM('1. Raw Data'!B311))</f>
        <v>Customer_309</v>
      </c>
      <c r="C311" s="9">
        <f>IF(OR('1. Raw Data'!C311&lt;18, '1. Raw Data'!C311&gt;100), MEDIAN('1. Raw Data'!$C$2:$C$5001), '1. Raw Data'!C311)</f>
        <v>43</v>
      </c>
      <c r="D311" s="9" t="s">
        <v>5019</v>
      </c>
      <c r="E311" s="22">
        <v>44268</v>
      </c>
      <c r="F311" s="9">
        <v>1</v>
      </c>
      <c r="G311" s="9">
        <v>12653</v>
      </c>
      <c r="H311" s="15">
        <v>44268</v>
      </c>
      <c r="I311" s="9" t="s">
        <v>7457</v>
      </c>
      <c r="J311" s="9">
        <v>141</v>
      </c>
      <c r="K311" s="9" t="s">
        <v>7490</v>
      </c>
      <c r="L311" s="9" t="str">
        <f>IF(OR('1. Raw Data'!L311="Elec", '1. Raw Data'!L311="elect"), "Electronics", '1. Raw Data'!L311)</f>
        <v>Electronics</v>
      </c>
      <c r="M311" s="9">
        <v>1113.17</v>
      </c>
      <c r="N311" s="9">
        <f>IF(ISBLANK('1. Raw Data'!N311), MEDIAN('1. Raw Data'!$N$2:$N$5001), '1. Raw Data'!N311)</f>
        <v>479.94</v>
      </c>
      <c r="O311" s="9">
        <v>3</v>
      </c>
      <c r="P311" s="9">
        <f>IF(ISBLANK('1. Raw Data'!P311), 0, '1. Raw Data'!P311)</f>
        <v>0</v>
      </c>
      <c r="Q311" s="9">
        <v>439</v>
      </c>
      <c r="R311" s="9">
        <v>6</v>
      </c>
      <c r="S311" s="9">
        <f t="shared" si="12"/>
        <v>3339.51</v>
      </c>
      <c r="T311" s="9">
        <f t="shared" si="13"/>
        <v>1899.6900000000003</v>
      </c>
      <c r="U311" s="23">
        <f t="shared" si="14"/>
        <v>0.56885291554749051</v>
      </c>
    </row>
    <row r="312" spans="1:21" x14ac:dyDescent="0.3">
      <c r="A312" s="9">
        <v>2415</v>
      </c>
      <c r="B312" s="9" t="str">
        <f>PROPER(TRIM('1. Raw Data'!B312))</f>
        <v>Customer_310</v>
      </c>
      <c r="C312" s="9">
        <f>IF(OR('1. Raw Data'!C312&lt;18, '1. Raw Data'!C312&gt;100), MEDIAN('1. Raw Data'!$C$2:$C$5001), '1. Raw Data'!C312)</f>
        <v>49</v>
      </c>
      <c r="D312" s="9" t="s">
        <v>5021</v>
      </c>
      <c r="E312" s="22">
        <v>44565</v>
      </c>
      <c r="F312" s="9">
        <v>0</v>
      </c>
      <c r="G312" s="9">
        <v>13061</v>
      </c>
      <c r="H312" s="15">
        <v>44652</v>
      </c>
      <c r="I312" s="9" t="s">
        <v>7457</v>
      </c>
      <c r="J312" s="9">
        <v>117</v>
      </c>
      <c r="K312" s="9" t="s">
        <v>7483</v>
      </c>
      <c r="L312" s="9" t="str">
        <f>IF(OR('1. Raw Data'!L312="Elec", '1. Raw Data'!L312="elect"), "Electronics", '1. Raw Data'!L312)</f>
        <v>Clothing</v>
      </c>
      <c r="M312" s="9">
        <v>574.58000000000004</v>
      </c>
      <c r="N312" s="9">
        <f>IF(ISBLANK('1. Raw Data'!N312), MEDIAN('1. Raw Data'!$N$2:$N$5001), '1. Raw Data'!N312)</f>
        <v>344.44</v>
      </c>
      <c r="O312" s="9">
        <v>4</v>
      </c>
      <c r="P312" s="9">
        <f>IF(ISBLANK('1. Raw Data'!P312), 0, '1. Raw Data'!P312)</f>
        <v>0</v>
      </c>
      <c r="Q312" s="9">
        <v>327</v>
      </c>
      <c r="R312" s="9">
        <v>6</v>
      </c>
      <c r="S312" s="9">
        <f t="shared" si="12"/>
        <v>2298.3200000000002</v>
      </c>
      <c r="T312" s="9">
        <f t="shared" si="13"/>
        <v>920.56000000000017</v>
      </c>
      <c r="U312" s="23">
        <f t="shared" si="14"/>
        <v>0.40053604371889034</v>
      </c>
    </row>
    <row r="313" spans="1:21" x14ac:dyDescent="0.3">
      <c r="A313" s="9">
        <v>2158</v>
      </c>
      <c r="B313" s="9" t="str">
        <f>PROPER(TRIM('1. Raw Data'!B313))</f>
        <v>Customer_311</v>
      </c>
      <c r="C313" s="9">
        <f>IF(OR('1. Raw Data'!C313&lt;18, '1. Raw Data'!C313&gt;100), MEDIAN('1. Raw Data'!$C$2:$C$5001), '1. Raw Data'!C313)</f>
        <v>44</v>
      </c>
      <c r="D313" s="9" t="s">
        <v>5022</v>
      </c>
      <c r="E313" s="22">
        <v>43951</v>
      </c>
      <c r="F313" s="9">
        <v>1</v>
      </c>
      <c r="G313" s="9">
        <v>12909</v>
      </c>
      <c r="H313" s="15">
        <v>43951</v>
      </c>
      <c r="I313" s="9" t="s">
        <v>7456</v>
      </c>
      <c r="J313" s="9">
        <v>123</v>
      </c>
      <c r="K313" s="9" t="s">
        <v>7502</v>
      </c>
      <c r="L313" s="9" t="str">
        <f>IF(OR('1. Raw Data'!L313="Elec", '1. Raw Data'!L313="elect"), "Electronics", '1. Raw Data'!L313)</f>
        <v>Home Appliances</v>
      </c>
      <c r="M313" s="9">
        <v>320.23</v>
      </c>
      <c r="N313" s="9">
        <f>IF(ISBLANK('1. Raw Data'!N313), MEDIAN('1. Raw Data'!$N$2:$N$5001), '1. Raw Data'!N313)</f>
        <v>171.74</v>
      </c>
      <c r="O313" s="9">
        <v>1</v>
      </c>
      <c r="P313" s="9">
        <f>IF(ISBLANK('1. Raw Data'!P313), 0, '1. Raw Data'!P313)</f>
        <v>0</v>
      </c>
      <c r="Q313" s="9">
        <v>1707</v>
      </c>
      <c r="R313" s="9">
        <v>1</v>
      </c>
      <c r="S313" s="9">
        <f t="shared" si="12"/>
        <v>320.23</v>
      </c>
      <c r="T313" s="9">
        <f t="shared" si="13"/>
        <v>148.49</v>
      </c>
      <c r="U313" s="23">
        <f t="shared" si="14"/>
        <v>0.46369796708615685</v>
      </c>
    </row>
    <row r="314" spans="1:21" x14ac:dyDescent="0.3">
      <c r="A314" s="9">
        <v>2218</v>
      </c>
      <c r="B314" s="9" t="str">
        <f>PROPER(TRIM('1. Raw Data'!B314))</f>
        <v>Customer_312</v>
      </c>
      <c r="C314" s="9">
        <f>IF(OR('1. Raw Data'!C314&lt;18, '1. Raw Data'!C314&gt;100), MEDIAN('1. Raw Data'!$C$2:$C$5001), '1. Raw Data'!C314)</f>
        <v>36</v>
      </c>
      <c r="D314" s="9" t="s">
        <v>5018</v>
      </c>
      <c r="E314" s="22">
        <v>44168</v>
      </c>
      <c r="F314" s="9">
        <v>0</v>
      </c>
      <c r="G314" s="9">
        <v>10220</v>
      </c>
      <c r="H314" s="15">
        <v>43902</v>
      </c>
      <c r="I314" s="9" t="s">
        <v>7456</v>
      </c>
      <c r="J314" s="9">
        <v>102</v>
      </c>
      <c r="K314" s="9" t="s">
        <v>7494</v>
      </c>
      <c r="L314" s="9" t="str">
        <f>IF(OR('1. Raw Data'!L314="Elec", '1. Raw Data'!L314="elect"), "Electronics", '1. Raw Data'!L314)</f>
        <v>Clothing</v>
      </c>
      <c r="M314" s="9">
        <v>531.38</v>
      </c>
      <c r="N314" s="9">
        <f>IF(ISBLANK('1. Raw Data'!N314), MEDIAN('1. Raw Data'!$N$2:$N$5001), '1. Raw Data'!N314)</f>
        <v>316.39999999999998</v>
      </c>
      <c r="O314" s="9">
        <v>1</v>
      </c>
      <c r="P314" s="9">
        <f>IF(ISBLANK('1. Raw Data'!P314), 0, '1. Raw Data'!P314)</f>
        <v>0</v>
      </c>
      <c r="Q314" s="9">
        <v>505</v>
      </c>
      <c r="R314" s="9">
        <v>4</v>
      </c>
      <c r="S314" s="9">
        <f t="shared" si="12"/>
        <v>531.38</v>
      </c>
      <c r="T314" s="9">
        <f t="shared" si="13"/>
        <v>214.98000000000002</v>
      </c>
      <c r="U314" s="23">
        <f t="shared" si="14"/>
        <v>0.40456923482253759</v>
      </c>
    </row>
    <row r="315" spans="1:21" x14ac:dyDescent="0.3">
      <c r="A315" s="9">
        <v>1400</v>
      </c>
      <c r="B315" s="9" t="str">
        <f>PROPER(TRIM('1. Raw Data'!B315))</f>
        <v>Customer_313</v>
      </c>
      <c r="C315" s="9">
        <f>IF(OR('1. Raw Data'!C315&lt;18, '1. Raw Data'!C315&gt;100), MEDIAN('1. Raw Data'!$C$2:$C$5001), '1. Raw Data'!C315)</f>
        <v>42</v>
      </c>
      <c r="D315" s="9" t="s">
        <v>5019</v>
      </c>
      <c r="E315" s="22">
        <v>44607</v>
      </c>
      <c r="F315" s="9">
        <v>0</v>
      </c>
      <c r="G315" s="9">
        <v>12344</v>
      </c>
      <c r="H315" s="15">
        <v>44607</v>
      </c>
      <c r="I315" s="9" t="s">
        <v>7455</v>
      </c>
      <c r="J315" s="9">
        <v>106</v>
      </c>
      <c r="K315" s="9" t="s">
        <v>7477</v>
      </c>
      <c r="L315" s="9" t="str">
        <f>IF(OR('1. Raw Data'!L315="Elec", '1. Raw Data'!L315="elect"), "Electronics", '1. Raw Data'!L315)</f>
        <v>Electronics</v>
      </c>
      <c r="M315" s="9">
        <v>867.31</v>
      </c>
      <c r="N315" s="9">
        <f>IF(ISBLANK('1. Raw Data'!N315), MEDIAN('1. Raw Data'!$N$2:$N$5001), '1. Raw Data'!N315)</f>
        <v>431.79</v>
      </c>
      <c r="O315" s="9">
        <v>5</v>
      </c>
      <c r="P315" s="9">
        <f>IF(ISBLANK('1. Raw Data'!P315), 0, '1. Raw Data'!P315)</f>
        <v>0</v>
      </c>
      <c r="Q315" s="9">
        <v>438</v>
      </c>
      <c r="R315" s="9">
        <v>9</v>
      </c>
      <c r="S315" s="9">
        <f t="shared" si="12"/>
        <v>4336.5499999999993</v>
      </c>
      <c r="T315" s="9">
        <f t="shared" si="13"/>
        <v>2177.599999999999</v>
      </c>
      <c r="U315" s="23">
        <f t="shared" si="14"/>
        <v>0.5021503268727443</v>
      </c>
    </row>
    <row r="316" spans="1:21" x14ac:dyDescent="0.3">
      <c r="A316" s="9">
        <v>1639</v>
      </c>
      <c r="B316" s="9" t="str">
        <f>PROPER(TRIM('1. Raw Data'!B316))</f>
        <v>Customer_314</v>
      </c>
      <c r="C316" s="9">
        <f>IF(OR('1. Raw Data'!C316&lt;18, '1. Raw Data'!C316&gt;100), MEDIAN('1. Raw Data'!$C$2:$C$5001), '1. Raw Data'!C316)</f>
        <v>42</v>
      </c>
      <c r="D316" s="9" t="s">
        <v>5022</v>
      </c>
      <c r="E316" s="22">
        <v>43952</v>
      </c>
      <c r="F316" s="9">
        <v>1</v>
      </c>
      <c r="G316" s="9">
        <v>11226</v>
      </c>
      <c r="H316" s="15">
        <v>43835</v>
      </c>
      <c r="I316" s="9" t="s">
        <v>7456</v>
      </c>
      <c r="J316" s="9">
        <v>129</v>
      </c>
      <c r="K316" s="9" t="s">
        <v>7471</v>
      </c>
      <c r="L316" s="9" t="str">
        <f>IF(OR('1. Raw Data'!L316="Elec", '1. Raw Data'!L316="elect"), "Electronics", '1. Raw Data'!L316)</f>
        <v>Electronics</v>
      </c>
      <c r="M316" s="9">
        <v>1103.3800000000001</v>
      </c>
      <c r="N316" s="9">
        <f>IF(ISBLANK('1. Raw Data'!N316), MEDIAN('1. Raw Data'!$N$2:$N$5001), '1. Raw Data'!N316)</f>
        <v>633.83000000000004</v>
      </c>
      <c r="O316" s="9">
        <v>1</v>
      </c>
      <c r="P316" s="9">
        <f>IF(ISBLANK('1. Raw Data'!P316), 0, '1. Raw Data'!P316)</f>
        <v>0</v>
      </c>
      <c r="Q316" s="9">
        <v>1264</v>
      </c>
      <c r="R316" s="9">
        <v>4</v>
      </c>
      <c r="S316" s="9">
        <f t="shared" si="12"/>
        <v>1103.3800000000001</v>
      </c>
      <c r="T316" s="9">
        <f t="shared" si="13"/>
        <v>469.55000000000007</v>
      </c>
      <c r="U316" s="23">
        <f t="shared" si="14"/>
        <v>0.42555601877866195</v>
      </c>
    </row>
    <row r="317" spans="1:21" x14ac:dyDescent="0.3">
      <c r="A317" s="9">
        <v>2056</v>
      </c>
      <c r="B317" s="9" t="str">
        <f>PROPER(TRIM('1. Raw Data'!B317))</f>
        <v>Customer_315</v>
      </c>
      <c r="C317" s="9">
        <f>IF(OR('1. Raw Data'!C317&lt;18, '1. Raw Data'!C317&gt;100), MEDIAN('1. Raw Data'!$C$2:$C$5001), '1. Raw Data'!C317)</f>
        <v>42</v>
      </c>
      <c r="D317" s="9" t="s">
        <v>5021</v>
      </c>
      <c r="E317" s="22">
        <v>44837</v>
      </c>
      <c r="F317" s="9">
        <v>0</v>
      </c>
      <c r="G317" s="9">
        <v>13058</v>
      </c>
      <c r="H317" s="15">
        <v>44630</v>
      </c>
      <c r="I317" s="9" t="s">
        <v>7456</v>
      </c>
      <c r="J317" s="9">
        <v>127</v>
      </c>
      <c r="K317" s="9" t="s">
        <v>7489</v>
      </c>
      <c r="L317" s="9" t="str">
        <f>IF(OR('1. Raw Data'!L317="Elec", '1. Raw Data'!L317="elect"), "Electronics", '1. Raw Data'!L317)</f>
        <v>Home Appliances</v>
      </c>
      <c r="M317" s="9">
        <v>748.74</v>
      </c>
      <c r="N317" s="9">
        <f>IF(ISBLANK('1. Raw Data'!N317), MEDIAN('1. Raw Data'!$N$2:$N$5001), '1. Raw Data'!N317)</f>
        <v>394.75</v>
      </c>
      <c r="O317" s="9">
        <v>2</v>
      </c>
      <c r="P317" s="9">
        <f>IF(ISBLANK('1. Raw Data'!P317), 0, '1. Raw Data'!P317)</f>
        <v>0</v>
      </c>
      <c r="Q317" s="9">
        <v>1028</v>
      </c>
      <c r="R317" s="9">
        <v>4</v>
      </c>
      <c r="S317" s="9">
        <f t="shared" si="12"/>
        <v>1497.48</v>
      </c>
      <c r="T317" s="9">
        <f t="shared" si="13"/>
        <v>707.98</v>
      </c>
      <c r="U317" s="23">
        <f t="shared" si="14"/>
        <v>0.47278093864358789</v>
      </c>
    </row>
    <row r="318" spans="1:21" x14ac:dyDescent="0.3">
      <c r="A318" s="9">
        <v>1687</v>
      </c>
      <c r="B318" s="9" t="str">
        <f>PROPER(TRIM('1. Raw Data'!B318))</f>
        <v>Customer_316</v>
      </c>
      <c r="C318" s="9">
        <f>IF(OR('1. Raw Data'!C318&lt;18, '1. Raw Data'!C318&gt;100), MEDIAN('1. Raw Data'!$C$2:$C$5001), '1. Raw Data'!C318)</f>
        <v>22</v>
      </c>
      <c r="D318" s="9" t="s">
        <v>5023</v>
      </c>
      <c r="E318" s="22">
        <v>44374</v>
      </c>
      <c r="F318" s="9">
        <v>0</v>
      </c>
      <c r="G318" s="9">
        <v>11971</v>
      </c>
      <c r="H318" s="15">
        <v>44374</v>
      </c>
      <c r="I318" s="9" t="s">
        <v>7457</v>
      </c>
      <c r="J318" s="9">
        <v>137</v>
      </c>
      <c r="K318" s="9" t="s">
        <v>7484</v>
      </c>
      <c r="L318" s="9" t="str">
        <f>IF(OR('1. Raw Data'!L318="Elec", '1. Raw Data'!L318="elect"), "Electronics", '1. Raw Data'!L318)</f>
        <v>Electronics</v>
      </c>
      <c r="M318" s="9">
        <v>812.11</v>
      </c>
      <c r="N318" s="9">
        <f>IF(ISBLANK('1. Raw Data'!N318), MEDIAN('1. Raw Data'!$N$2:$N$5001), '1. Raw Data'!N318)</f>
        <v>460.95</v>
      </c>
      <c r="O318" s="9">
        <v>5</v>
      </c>
      <c r="P318" s="9">
        <f>IF(ISBLANK('1. Raw Data'!P318), 0, '1. Raw Data'!P318)</f>
        <v>0</v>
      </c>
      <c r="Q318" s="9">
        <v>562</v>
      </c>
      <c r="R318" s="9">
        <v>5</v>
      </c>
      <c r="S318" s="9">
        <f t="shared" si="12"/>
        <v>4060.55</v>
      </c>
      <c r="T318" s="9">
        <f t="shared" si="13"/>
        <v>1755.8000000000002</v>
      </c>
      <c r="U318" s="23">
        <f t="shared" si="14"/>
        <v>0.43240447722599157</v>
      </c>
    </row>
    <row r="319" spans="1:21" x14ac:dyDescent="0.3">
      <c r="A319" s="9">
        <v>1459</v>
      </c>
      <c r="B319" s="9" t="str">
        <f>PROPER(TRIM('1. Raw Data'!B319))</f>
        <v>Customer_317</v>
      </c>
      <c r="C319" s="9">
        <f>IF(OR('1. Raw Data'!C319&lt;18, '1. Raw Data'!C319&gt;100), MEDIAN('1. Raw Data'!$C$2:$C$5001), '1. Raw Data'!C319)</f>
        <v>42</v>
      </c>
      <c r="D319" s="9" t="s">
        <v>5021</v>
      </c>
      <c r="E319" s="22">
        <v>44762</v>
      </c>
      <c r="F319" s="9">
        <v>0</v>
      </c>
      <c r="G319" s="9">
        <v>10342</v>
      </c>
      <c r="H319" s="15">
        <v>44762</v>
      </c>
      <c r="I319" s="9" t="s">
        <v>7455</v>
      </c>
      <c r="J319" s="9">
        <v>149</v>
      </c>
      <c r="K319" s="9" t="s">
        <v>7467</v>
      </c>
      <c r="L319" s="9" t="str">
        <f>IF(OR('1. Raw Data'!L319="Elec", '1. Raw Data'!L319="elect"), "Electronics", '1. Raw Data'!L319)</f>
        <v>Clothing</v>
      </c>
      <c r="M319" s="9">
        <v>251.47</v>
      </c>
      <c r="N319" s="9">
        <f>IF(ISBLANK('1. Raw Data'!N319), MEDIAN('1. Raw Data'!$N$2:$N$5001), '1. Raw Data'!N319)</f>
        <v>429.51499999999999</v>
      </c>
      <c r="O319" s="9">
        <v>1</v>
      </c>
      <c r="P319" s="9">
        <f>IF(ISBLANK('1. Raw Data'!P319), 0, '1. Raw Data'!P319)</f>
        <v>0</v>
      </c>
      <c r="Q319" s="9">
        <v>338</v>
      </c>
      <c r="R319" s="9">
        <v>6</v>
      </c>
      <c r="S319" s="9">
        <f t="shared" si="12"/>
        <v>251.47</v>
      </c>
      <c r="T319" s="9">
        <f t="shared" si="13"/>
        <v>-178.04499999999999</v>
      </c>
      <c r="U319" s="23">
        <f t="shared" si="14"/>
        <v>-0.70801686085815396</v>
      </c>
    </row>
    <row r="320" spans="1:21" x14ac:dyDescent="0.3">
      <c r="A320" s="9">
        <v>1954</v>
      </c>
      <c r="B320" s="9" t="str">
        <f>PROPER(TRIM('1. Raw Data'!B320))</f>
        <v>Customer_318</v>
      </c>
      <c r="C320" s="9">
        <f>IF(OR('1. Raw Data'!C320&lt;18, '1. Raw Data'!C320&gt;100), MEDIAN('1. Raw Data'!$C$2:$C$5001), '1. Raw Data'!C320)</f>
        <v>40</v>
      </c>
      <c r="D320" s="9" t="s">
        <v>5021</v>
      </c>
      <c r="E320" s="22">
        <v>44415</v>
      </c>
      <c r="F320" s="9">
        <v>0</v>
      </c>
      <c r="G320" s="9">
        <v>10592</v>
      </c>
      <c r="H320" s="15">
        <v>44385</v>
      </c>
      <c r="I320" s="9" t="s">
        <v>7456</v>
      </c>
      <c r="J320" s="9">
        <v>134</v>
      </c>
      <c r="K320" s="9" t="s">
        <v>7482</v>
      </c>
      <c r="L320" s="9" t="str">
        <f>IF(OR('1. Raw Data'!L320="Elec", '1. Raw Data'!L320="elect"), "Electronics", '1. Raw Data'!L320)</f>
        <v>Home Appliances</v>
      </c>
      <c r="M320" s="9">
        <v>1376.3</v>
      </c>
      <c r="N320" s="9">
        <f>IF(ISBLANK('1. Raw Data'!N320), MEDIAN('1. Raw Data'!$N$2:$N$5001), '1. Raw Data'!N320)</f>
        <v>713.95</v>
      </c>
      <c r="O320" s="9">
        <v>1</v>
      </c>
      <c r="P320" s="9">
        <f>IF(ISBLANK('1. Raw Data'!P320), 0, '1. Raw Data'!P320)</f>
        <v>0.05</v>
      </c>
      <c r="Q320" s="9">
        <v>741</v>
      </c>
      <c r="R320" s="9">
        <v>5</v>
      </c>
      <c r="S320" s="9">
        <f t="shared" si="12"/>
        <v>1307.4849999999999</v>
      </c>
      <c r="T320" s="9">
        <f t="shared" si="13"/>
        <v>593.53499999999985</v>
      </c>
      <c r="U320" s="23">
        <f t="shared" si="14"/>
        <v>0.45395167057365854</v>
      </c>
    </row>
    <row r="321" spans="1:21" x14ac:dyDescent="0.3">
      <c r="A321" s="9">
        <v>1469</v>
      </c>
      <c r="B321" s="9" t="str">
        <f>PROPER(TRIM('1. Raw Data'!B321))</f>
        <v>Customer_319</v>
      </c>
      <c r="C321" s="9">
        <f>IF(OR('1. Raw Data'!C321&lt;18, '1. Raw Data'!C321&gt;100), MEDIAN('1. Raw Data'!$C$2:$C$5001), '1. Raw Data'!C321)</f>
        <v>55</v>
      </c>
      <c r="D321" s="9" t="s">
        <v>5022</v>
      </c>
      <c r="E321" s="22">
        <v>44697</v>
      </c>
      <c r="F321" s="9">
        <v>0</v>
      </c>
      <c r="G321" s="9">
        <v>11228</v>
      </c>
      <c r="H321" s="15">
        <v>44697</v>
      </c>
      <c r="I321" s="9" t="s">
        <v>7456</v>
      </c>
      <c r="J321" s="9">
        <v>118</v>
      </c>
      <c r="K321" s="9" t="s">
        <v>7501</v>
      </c>
      <c r="L321" s="9" t="str">
        <f>IF(OR('1. Raw Data'!L321="Elec", '1. Raw Data'!L321="elect"), "Electronics", '1. Raw Data'!L321)</f>
        <v>Sports</v>
      </c>
      <c r="M321" s="9">
        <v>1396.65</v>
      </c>
      <c r="N321" s="9">
        <f>IF(ISBLANK('1. Raw Data'!N321), MEDIAN('1. Raw Data'!$N$2:$N$5001), '1. Raw Data'!N321)</f>
        <v>715.48</v>
      </c>
      <c r="O321" s="9">
        <v>5</v>
      </c>
      <c r="P321" s="9">
        <f>IF(ISBLANK('1. Raw Data'!P321), 0, '1. Raw Data'!P321)</f>
        <v>0</v>
      </c>
      <c r="Q321" s="9">
        <v>574</v>
      </c>
      <c r="R321" s="9">
        <v>2</v>
      </c>
      <c r="S321" s="9">
        <f t="shared" si="12"/>
        <v>6983.25</v>
      </c>
      <c r="T321" s="9">
        <f t="shared" si="13"/>
        <v>3405.85</v>
      </c>
      <c r="U321" s="23">
        <f t="shared" si="14"/>
        <v>0.4877170371961479</v>
      </c>
    </row>
    <row r="322" spans="1:21" x14ac:dyDescent="0.3">
      <c r="A322" s="9">
        <v>2398</v>
      </c>
      <c r="B322" s="9" t="str">
        <f>PROPER(TRIM('1. Raw Data'!B322))</f>
        <v>Customer_320</v>
      </c>
      <c r="C322" s="9">
        <f>IF(OR('1. Raw Data'!C322&lt;18, '1. Raw Data'!C322&gt;100), MEDIAN('1. Raw Data'!$C$2:$C$5001), '1. Raw Data'!C322)</f>
        <v>41</v>
      </c>
      <c r="D322" s="9" t="s">
        <v>5022</v>
      </c>
      <c r="E322" s="22">
        <v>45257</v>
      </c>
      <c r="F322" s="9">
        <v>1</v>
      </c>
      <c r="G322" s="9">
        <v>11984</v>
      </c>
      <c r="H322" s="15">
        <v>45257</v>
      </c>
      <c r="I322" s="9" t="s">
        <v>7457</v>
      </c>
      <c r="J322" s="9">
        <v>142</v>
      </c>
      <c r="K322" s="9" t="s">
        <v>7500</v>
      </c>
      <c r="L322" s="9" t="str">
        <f>IF(OR('1. Raw Data'!L322="Elec", '1. Raw Data'!L322="elect"), "Electronics", '1. Raw Data'!L322)</f>
        <v>Clothing</v>
      </c>
      <c r="M322" s="9">
        <v>1040.97</v>
      </c>
      <c r="N322" s="9">
        <f>IF(ISBLANK('1. Raw Data'!N322), MEDIAN('1. Raw Data'!$N$2:$N$5001), '1. Raw Data'!N322)</f>
        <v>646.36</v>
      </c>
      <c r="O322" s="9">
        <v>2</v>
      </c>
      <c r="P322" s="9">
        <f>IF(ISBLANK('1. Raw Data'!P322), 0, '1. Raw Data'!P322)</f>
        <v>0</v>
      </c>
      <c r="Q322" s="9">
        <v>367</v>
      </c>
      <c r="R322" s="9">
        <v>2</v>
      </c>
      <c r="S322" s="9">
        <f t="shared" si="12"/>
        <v>2081.94</v>
      </c>
      <c r="T322" s="9">
        <f t="shared" si="13"/>
        <v>789.22</v>
      </c>
      <c r="U322" s="23">
        <f t="shared" si="14"/>
        <v>0.37907912812088723</v>
      </c>
    </row>
    <row r="323" spans="1:21" x14ac:dyDescent="0.3">
      <c r="A323" s="9">
        <v>2045</v>
      </c>
      <c r="B323" s="9" t="str">
        <f>PROPER(TRIM('1. Raw Data'!B323))</f>
        <v>Customer_321</v>
      </c>
      <c r="C323" s="9">
        <f>IF(OR('1. Raw Data'!C323&lt;18, '1. Raw Data'!C323&gt;100), MEDIAN('1. Raw Data'!$C$2:$C$5001), '1. Raw Data'!C323)</f>
        <v>52</v>
      </c>
      <c r="D323" s="9" t="s">
        <v>5020</v>
      </c>
      <c r="E323" s="22">
        <v>45414</v>
      </c>
      <c r="F323" s="9">
        <v>0</v>
      </c>
      <c r="G323" s="9">
        <v>10891</v>
      </c>
      <c r="H323" s="15">
        <v>45327</v>
      </c>
      <c r="I323" s="9" t="s">
        <v>7457</v>
      </c>
      <c r="J323" s="9">
        <v>110</v>
      </c>
      <c r="K323" s="9" t="s">
        <v>7493</v>
      </c>
      <c r="L323" s="9" t="str">
        <f>IF(OR('1. Raw Data'!L323="Elec", '1. Raw Data'!L323="elect"), "Electronics", '1. Raw Data'!L323)</f>
        <v>Sports</v>
      </c>
      <c r="M323" s="9">
        <v>75.569999999999993</v>
      </c>
      <c r="N323" s="9">
        <f>IF(ISBLANK('1. Raw Data'!N323), MEDIAN('1. Raw Data'!$N$2:$N$5001), '1. Raw Data'!N323)</f>
        <v>46.24</v>
      </c>
      <c r="O323" s="9">
        <v>5</v>
      </c>
      <c r="P323" s="9">
        <f>IF(ISBLANK('1. Raw Data'!P323), 0, '1. Raw Data'!P323)</f>
        <v>0</v>
      </c>
      <c r="Q323" s="9">
        <v>331</v>
      </c>
      <c r="R323" s="9">
        <v>5</v>
      </c>
      <c r="S323" s="9">
        <f t="shared" ref="S323:S386" si="15">M323 * O323 * (1 - P323)</f>
        <v>377.84999999999997</v>
      </c>
      <c r="T323" s="9">
        <f t="shared" ref="T323:T386" si="16">S323 - (N323 * O323)</f>
        <v>146.64999999999995</v>
      </c>
      <c r="U323" s="23">
        <f t="shared" ref="U323:U386" si="17">T323 / S323</f>
        <v>0.38811697763662817</v>
      </c>
    </row>
    <row r="324" spans="1:21" x14ac:dyDescent="0.3">
      <c r="A324" s="9">
        <v>1749</v>
      </c>
      <c r="B324" s="9" t="str">
        <f>PROPER(TRIM('1. Raw Data'!B324))</f>
        <v>Customer_322</v>
      </c>
      <c r="C324" s="9">
        <f>IF(OR('1. Raw Data'!C324&lt;18, '1. Raw Data'!C324&gt;100), MEDIAN('1. Raw Data'!$C$2:$C$5001), '1. Raw Data'!C324)</f>
        <v>35</v>
      </c>
      <c r="D324" s="9" t="s">
        <v>5020</v>
      </c>
      <c r="E324" s="22">
        <v>44969</v>
      </c>
      <c r="F324" s="9">
        <v>0</v>
      </c>
      <c r="G324" s="9">
        <v>12124</v>
      </c>
      <c r="H324" s="15">
        <v>45262</v>
      </c>
      <c r="I324" s="9" t="s">
        <v>7457</v>
      </c>
      <c r="J324" s="9">
        <v>138</v>
      </c>
      <c r="K324" s="9" t="s">
        <v>7464</v>
      </c>
      <c r="L324" s="9" t="str">
        <f>IF(OR('1. Raw Data'!L324="Elec", '1. Raw Data'!L324="elect"), "Electronics", '1. Raw Data'!L324)</f>
        <v>Home Appliances</v>
      </c>
      <c r="M324" s="9">
        <v>828.76</v>
      </c>
      <c r="N324" s="9">
        <f>IF(ISBLANK('1. Raw Data'!N324), MEDIAN('1. Raw Data'!$N$2:$N$5001), '1. Raw Data'!N324)</f>
        <v>557.47</v>
      </c>
      <c r="O324" s="9">
        <v>2</v>
      </c>
      <c r="P324" s="9">
        <f>IF(ISBLANK('1. Raw Data'!P324), 0, '1. Raw Data'!P324)</f>
        <v>0</v>
      </c>
      <c r="Q324" s="9">
        <v>442</v>
      </c>
      <c r="R324" s="9">
        <v>3</v>
      </c>
      <c r="S324" s="9">
        <f t="shared" si="15"/>
        <v>1657.52</v>
      </c>
      <c r="T324" s="9">
        <f t="shared" si="16"/>
        <v>542.57999999999993</v>
      </c>
      <c r="U324" s="23">
        <f t="shared" si="17"/>
        <v>0.32734446643177756</v>
      </c>
    </row>
    <row r="325" spans="1:21" x14ac:dyDescent="0.3">
      <c r="A325" s="9">
        <v>1037</v>
      </c>
      <c r="B325" s="9" t="str">
        <f>PROPER(TRIM('1. Raw Data'!B325))</f>
        <v>Customer_323</v>
      </c>
      <c r="C325" s="9">
        <f>IF(OR('1. Raw Data'!C325&lt;18, '1. Raw Data'!C325&gt;100), MEDIAN('1. Raw Data'!$C$2:$C$5001), '1. Raw Data'!C325)</f>
        <v>36</v>
      </c>
      <c r="D325" s="9" t="s">
        <v>5022</v>
      </c>
      <c r="E325" s="22">
        <v>45186</v>
      </c>
      <c r="F325" s="9">
        <v>0</v>
      </c>
      <c r="G325" s="9">
        <v>11573</v>
      </c>
      <c r="H325" s="15">
        <v>45186</v>
      </c>
      <c r="I325" s="9" t="s">
        <v>7455</v>
      </c>
      <c r="J325" s="9">
        <v>144</v>
      </c>
      <c r="K325" s="9" t="s">
        <v>7462</v>
      </c>
      <c r="L325" s="9" t="str">
        <f>IF(OR('1. Raw Data'!L325="Elec", '1. Raw Data'!L325="elect"), "Electronics", '1. Raw Data'!L325)</f>
        <v>Home Appliances</v>
      </c>
      <c r="M325" s="9">
        <v>962.37</v>
      </c>
      <c r="N325" s="9">
        <f>IF(ISBLANK('1. Raw Data'!N325), MEDIAN('1. Raw Data'!$N$2:$N$5001), '1. Raw Data'!N325)</f>
        <v>567.42999999999995</v>
      </c>
      <c r="O325" s="9">
        <v>2</v>
      </c>
      <c r="P325" s="9">
        <f>IF(ISBLANK('1. Raw Data'!P325), 0, '1. Raw Data'!P325)</f>
        <v>0.2</v>
      </c>
      <c r="Q325" s="9">
        <v>450</v>
      </c>
      <c r="R325" s="9">
        <v>3</v>
      </c>
      <c r="S325" s="9">
        <f t="shared" si="15"/>
        <v>1539.7920000000001</v>
      </c>
      <c r="T325" s="9">
        <f t="shared" si="16"/>
        <v>404.93200000000024</v>
      </c>
      <c r="U325" s="23">
        <f t="shared" si="17"/>
        <v>0.26297837630017573</v>
      </c>
    </row>
    <row r="326" spans="1:21" x14ac:dyDescent="0.3">
      <c r="A326" s="9">
        <v>1229</v>
      </c>
      <c r="B326" s="9" t="str">
        <f>PROPER(TRIM('1. Raw Data'!B326))</f>
        <v>Customer_324</v>
      </c>
      <c r="C326" s="9">
        <f>IF(OR('1. Raw Data'!C326&lt;18, '1. Raw Data'!C326&gt;100), MEDIAN('1. Raw Data'!$C$2:$C$5001), '1. Raw Data'!C326)</f>
        <v>62</v>
      </c>
      <c r="D326" s="9" t="s">
        <v>5022</v>
      </c>
      <c r="E326" s="22">
        <v>45302</v>
      </c>
      <c r="F326" s="9">
        <v>0</v>
      </c>
      <c r="G326" s="9">
        <v>10706</v>
      </c>
      <c r="H326" s="15">
        <v>45597</v>
      </c>
      <c r="I326" s="9" t="s">
        <v>7457</v>
      </c>
      <c r="J326" s="9">
        <v>117</v>
      </c>
      <c r="K326" s="9" t="s">
        <v>7483</v>
      </c>
      <c r="L326" s="9" t="str">
        <f>IF(OR('1. Raw Data'!L326="Elec", '1. Raw Data'!L326="elect"), "Electronics", '1. Raw Data'!L326)</f>
        <v>Clothing</v>
      </c>
      <c r="M326" s="9">
        <v>1492.25</v>
      </c>
      <c r="N326" s="9">
        <f>IF(ISBLANK('1. Raw Data'!N326), MEDIAN('1. Raw Data'!$N$2:$N$5001), '1. Raw Data'!N326)</f>
        <v>737.71</v>
      </c>
      <c r="O326" s="9">
        <v>4</v>
      </c>
      <c r="P326" s="9">
        <f>IF(ISBLANK('1. Raw Data'!P326), 0, '1. Raw Data'!P326)</f>
        <v>0.05</v>
      </c>
      <c r="Q326" s="9">
        <v>328</v>
      </c>
      <c r="R326" s="9">
        <v>4</v>
      </c>
      <c r="S326" s="9">
        <f t="shared" si="15"/>
        <v>5670.55</v>
      </c>
      <c r="T326" s="9">
        <f t="shared" si="16"/>
        <v>2719.71</v>
      </c>
      <c r="U326" s="23">
        <f t="shared" si="17"/>
        <v>0.47962014266693709</v>
      </c>
    </row>
    <row r="327" spans="1:21" x14ac:dyDescent="0.3">
      <c r="A327" s="9">
        <v>2388</v>
      </c>
      <c r="B327" s="9" t="str">
        <f>PROPER(TRIM('1. Raw Data'!B327))</f>
        <v>Customer_325</v>
      </c>
      <c r="C327" s="9">
        <f>IF(OR('1. Raw Data'!C327&lt;18, '1. Raw Data'!C327&gt;100), MEDIAN('1. Raw Data'!$C$2:$C$5001), '1. Raw Data'!C327)</f>
        <v>46</v>
      </c>
      <c r="D327" s="9" t="s">
        <v>5023</v>
      </c>
      <c r="E327" s="22">
        <v>44827</v>
      </c>
      <c r="F327" s="9">
        <v>1</v>
      </c>
      <c r="G327" s="9">
        <v>11999</v>
      </c>
      <c r="H327" s="15">
        <v>44827</v>
      </c>
      <c r="I327" s="9" t="s">
        <v>7455</v>
      </c>
      <c r="J327" s="9">
        <v>113</v>
      </c>
      <c r="K327" s="9" t="s">
        <v>7460</v>
      </c>
      <c r="L327" s="9" t="str">
        <f>IF(OR('1. Raw Data'!L327="Elec", '1. Raw Data'!L327="elect"), "Electronics", '1. Raw Data'!L327)</f>
        <v>Electronics</v>
      </c>
      <c r="M327" s="9">
        <v>1494.3</v>
      </c>
      <c r="N327" s="9">
        <f>IF(ISBLANK('1. Raw Data'!N327), MEDIAN('1. Raw Data'!$N$2:$N$5001), '1. Raw Data'!N327)</f>
        <v>948.83</v>
      </c>
      <c r="O327" s="9">
        <v>1</v>
      </c>
      <c r="P327" s="9">
        <f>IF(ISBLANK('1. Raw Data'!P327), 0, '1. Raw Data'!P327)</f>
        <v>0</v>
      </c>
      <c r="Q327" s="9">
        <v>740</v>
      </c>
      <c r="R327" s="9">
        <v>3</v>
      </c>
      <c r="S327" s="9">
        <f t="shared" si="15"/>
        <v>1494.3</v>
      </c>
      <c r="T327" s="9">
        <f t="shared" si="16"/>
        <v>545.46999999999991</v>
      </c>
      <c r="U327" s="23">
        <f t="shared" si="17"/>
        <v>0.36503379508800105</v>
      </c>
    </row>
    <row r="328" spans="1:21" x14ac:dyDescent="0.3">
      <c r="A328" s="9">
        <v>1562</v>
      </c>
      <c r="B328" s="9" t="str">
        <f>PROPER(TRIM('1. Raw Data'!B328))</f>
        <v>Customer_326</v>
      </c>
      <c r="C328" s="9">
        <f>IF(OR('1. Raw Data'!C328&lt;18, '1. Raw Data'!C328&gt;100), MEDIAN('1. Raw Data'!$C$2:$C$5001), '1. Raw Data'!C328)</f>
        <v>29</v>
      </c>
      <c r="D328" s="9" t="s">
        <v>5023</v>
      </c>
      <c r="E328" s="22">
        <v>44148</v>
      </c>
      <c r="F328" s="9">
        <v>1</v>
      </c>
      <c r="G328" s="9">
        <v>11065</v>
      </c>
      <c r="H328" s="15">
        <v>44148</v>
      </c>
      <c r="I328" s="9" t="s">
        <v>7457</v>
      </c>
      <c r="J328" s="9">
        <v>148</v>
      </c>
      <c r="K328" s="9" t="s">
        <v>7491</v>
      </c>
      <c r="L328" s="9" t="str">
        <f>IF(OR('1. Raw Data'!L328="Elec", '1. Raw Data'!L328="elect"), "Electronics", '1. Raw Data'!L328)</f>
        <v>Clothing</v>
      </c>
      <c r="M328" s="9">
        <v>1293.54</v>
      </c>
      <c r="N328" s="9">
        <f>IF(ISBLANK('1. Raw Data'!N328), MEDIAN('1. Raw Data'!$N$2:$N$5001), '1. Raw Data'!N328)</f>
        <v>429.51499999999999</v>
      </c>
      <c r="O328" s="9">
        <v>1</v>
      </c>
      <c r="P328" s="9">
        <f>IF(ISBLANK('1. Raw Data'!P328), 0, '1. Raw Data'!P328)</f>
        <v>0.2</v>
      </c>
      <c r="Q328" s="9">
        <v>1049</v>
      </c>
      <c r="R328" s="9">
        <v>6</v>
      </c>
      <c r="S328" s="9">
        <f t="shared" si="15"/>
        <v>1034.8320000000001</v>
      </c>
      <c r="T328" s="9">
        <f t="shared" si="16"/>
        <v>605.31700000000012</v>
      </c>
      <c r="U328" s="23">
        <f t="shared" si="17"/>
        <v>0.58494229014951227</v>
      </c>
    </row>
    <row r="329" spans="1:21" x14ac:dyDescent="0.3">
      <c r="A329" s="9">
        <v>1437</v>
      </c>
      <c r="B329" s="9" t="str">
        <f>PROPER(TRIM('1. Raw Data'!B329))</f>
        <v>Customer_327</v>
      </c>
      <c r="C329" s="9">
        <f>IF(OR('1. Raw Data'!C329&lt;18, '1. Raw Data'!C329&gt;100), MEDIAN('1. Raw Data'!$C$2:$C$5001), '1. Raw Data'!C329)</f>
        <v>53</v>
      </c>
      <c r="D329" s="9" t="s">
        <v>5021</v>
      </c>
      <c r="E329" s="22">
        <v>44219</v>
      </c>
      <c r="F329" s="9">
        <v>1</v>
      </c>
      <c r="G329" s="9">
        <v>13526</v>
      </c>
      <c r="H329" s="15">
        <v>44219</v>
      </c>
      <c r="I329" s="9" t="s">
        <v>7456</v>
      </c>
      <c r="J329" s="9">
        <v>142</v>
      </c>
      <c r="K329" s="9" t="s">
        <v>7500</v>
      </c>
      <c r="L329" s="9" t="str">
        <f>IF(OR('1. Raw Data'!L329="Elec", '1. Raw Data'!L329="elect"), "Electronics", '1. Raw Data'!L329)</f>
        <v>Electronics</v>
      </c>
      <c r="M329" s="9">
        <v>142.55000000000001</v>
      </c>
      <c r="N329" s="9">
        <f>IF(ISBLANK('1. Raw Data'!N329), MEDIAN('1. Raw Data'!$N$2:$N$5001), '1. Raw Data'!N329)</f>
        <v>65.290000000000006</v>
      </c>
      <c r="O329" s="9">
        <v>3</v>
      </c>
      <c r="P329" s="9">
        <f>IF(ISBLANK('1. Raw Data'!P329), 0, '1. Raw Data'!P329)</f>
        <v>0</v>
      </c>
      <c r="Q329" s="9">
        <v>937</v>
      </c>
      <c r="R329" s="9">
        <v>3</v>
      </c>
      <c r="S329" s="9">
        <f t="shared" si="15"/>
        <v>427.65000000000003</v>
      </c>
      <c r="T329" s="9">
        <f t="shared" si="16"/>
        <v>231.78000000000003</v>
      </c>
      <c r="U329" s="23">
        <f t="shared" si="17"/>
        <v>0.54198526832690286</v>
      </c>
    </row>
    <row r="330" spans="1:21" x14ac:dyDescent="0.3">
      <c r="A330" s="9">
        <v>2306</v>
      </c>
      <c r="B330" s="9" t="str">
        <f>PROPER(TRIM('1. Raw Data'!B330))</f>
        <v>Customer_328</v>
      </c>
      <c r="C330" s="9">
        <f>IF(OR('1. Raw Data'!C330&lt;18, '1. Raw Data'!C330&gt;100), MEDIAN('1. Raw Data'!$C$2:$C$5001), '1. Raw Data'!C330)</f>
        <v>32</v>
      </c>
      <c r="D330" s="9" t="s">
        <v>5018</v>
      </c>
      <c r="E330" s="22">
        <v>44438</v>
      </c>
      <c r="F330" s="9">
        <v>0</v>
      </c>
      <c r="G330" s="9">
        <v>11205</v>
      </c>
      <c r="H330" s="15">
        <v>44438</v>
      </c>
      <c r="I330" s="9" t="s">
        <v>7455</v>
      </c>
      <c r="J330" s="9">
        <v>127</v>
      </c>
      <c r="K330" s="9" t="s">
        <v>7489</v>
      </c>
      <c r="L330" s="9" t="str">
        <f>IF(OR('1. Raw Data'!L330="Elec", '1. Raw Data'!L330="elect"), "Electronics", '1. Raw Data'!L330)</f>
        <v>Electronics</v>
      </c>
      <c r="M330" s="9">
        <v>1432.25</v>
      </c>
      <c r="N330" s="9">
        <f>IF(ISBLANK('1. Raw Data'!N330), MEDIAN('1. Raw Data'!$N$2:$N$5001), '1. Raw Data'!N330)</f>
        <v>894.04</v>
      </c>
      <c r="O330" s="9">
        <v>5</v>
      </c>
      <c r="P330" s="9">
        <f>IF(ISBLANK('1. Raw Data'!P330), 0, '1. Raw Data'!P330)</f>
        <v>0</v>
      </c>
      <c r="Q330" s="9">
        <v>594</v>
      </c>
      <c r="R330" s="9">
        <v>6</v>
      </c>
      <c r="S330" s="9">
        <f t="shared" si="15"/>
        <v>7161.25</v>
      </c>
      <c r="T330" s="9">
        <f t="shared" si="16"/>
        <v>2691.05</v>
      </c>
      <c r="U330" s="23">
        <f t="shared" si="17"/>
        <v>0.3757793681270728</v>
      </c>
    </row>
    <row r="331" spans="1:21" x14ac:dyDescent="0.3">
      <c r="A331" s="9">
        <v>1026</v>
      </c>
      <c r="B331" s="9" t="str">
        <f>PROPER(TRIM('1. Raw Data'!B331))</f>
        <v>Customer_329</v>
      </c>
      <c r="C331" s="9">
        <f>IF(OR('1. Raw Data'!C331&lt;18, '1. Raw Data'!C331&gt;100), MEDIAN('1. Raw Data'!$C$2:$C$5001), '1. Raw Data'!C331)</f>
        <v>43</v>
      </c>
      <c r="D331" s="9" t="s">
        <v>5023</v>
      </c>
      <c r="E331" s="22">
        <v>44276</v>
      </c>
      <c r="F331" s="9">
        <v>1</v>
      </c>
      <c r="G331" s="9">
        <v>10756</v>
      </c>
      <c r="H331" s="15">
        <v>44276</v>
      </c>
      <c r="I331" s="9" t="s">
        <v>7457</v>
      </c>
      <c r="J331" s="9">
        <v>102</v>
      </c>
      <c r="K331" s="9" t="s">
        <v>7494</v>
      </c>
      <c r="L331" s="9" t="str">
        <f>IF(OR('1. Raw Data'!L331="Elec", '1. Raw Data'!L331="elect"), "Electronics", '1. Raw Data'!L331)</f>
        <v>Clothing</v>
      </c>
      <c r="M331" s="9">
        <v>938.36</v>
      </c>
      <c r="N331" s="9">
        <f>IF(ISBLANK('1. Raw Data'!N331), MEDIAN('1. Raw Data'!$N$2:$N$5001), '1. Raw Data'!N331)</f>
        <v>412.65</v>
      </c>
      <c r="O331" s="9">
        <v>4</v>
      </c>
      <c r="P331" s="9">
        <f>IF(ISBLANK('1. Raw Data'!P331), 0, '1. Raw Data'!P331)</f>
        <v>0</v>
      </c>
      <c r="Q331" s="9">
        <v>862</v>
      </c>
      <c r="R331" s="9">
        <v>3</v>
      </c>
      <c r="S331" s="9">
        <f t="shared" si="15"/>
        <v>3753.44</v>
      </c>
      <c r="T331" s="9">
        <f t="shared" si="16"/>
        <v>2102.84</v>
      </c>
      <c r="U331" s="23">
        <f t="shared" si="17"/>
        <v>0.56024340338462852</v>
      </c>
    </row>
    <row r="332" spans="1:21" x14ac:dyDescent="0.3">
      <c r="A332" s="9">
        <v>1225</v>
      </c>
      <c r="B332" s="9" t="str">
        <f>PROPER(TRIM('1. Raw Data'!B332))</f>
        <v>Customer_330</v>
      </c>
      <c r="C332" s="9">
        <f>IF(OR('1. Raw Data'!C332&lt;18, '1. Raw Data'!C332&gt;100), MEDIAN('1. Raw Data'!$C$2:$C$5001), '1. Raw Data'!C332)</f>
        <v>67</v>
      </c>
      <c r="D332" s="9" t="s">
        <v>5021</v>
      </c>
      <c r="E332" s="22">
        <v>43950</v>
      </c>
      <c r="F332" s="9">
        <v>1</v>
      </c>
      <c r="G332" s="9">
        <v>11218</v>
      </c>
      <c r="H332" s="15">
        <v>43950</v>
      </c>
      <c r="I332" s="9" t="s">
        <v>7457</v>
      </c>
      <c r="J332" s="9">
        <v>134</v>
      </c>
      <c r="K332" s="9" t="s">
        <v>7482</v>
      </c>
      <c r="L332" s="9" t="str">
        <f>IF(OR('1. Raw Data'!L332="Elec", '1. Raw Data'!L332="elect"), "Electronics", '1. Raw Data'!L332)</f>
        <v>Home Appliances</v>
      </c>
      <c r="M332" s="9">
        <v>1211.29</v>
      </c>
      <c r="N332" s="9">
        <f>IF(ISBLANK('1. Raw Data'!N332), MEDIAN('1. Raw Data'!$N$2:$N$5001), '1. Raw Data'!N332)</f>
        <v>549.25</v>
      </c>
      <c r="O332" s="9">
        <v>1</v>
      </c>
      <c r="P332" s="9">
        <f>IF(ISBLANK('1. Raw Data'!P332), 0, '1. Raw Data'!P332)</f>
        <v>0</v>
      </c>
      <c r="Q332" s="9">
        <v>961</v>
      </c>
      <c r="R332" s="9">
        <v>3</v>
      </c>
      <c r="S332" s="9">
        <f t="shared" si="15"/>
        <v>1211.29</v>
      </c>
      <c r="T332" s="9">
        <f t="shared" si="16"/>
        <v>662.04</v>
      </c>
      <c r="U332" s="23">
        <f t="shared" si="17"/>
        <v>0.54655780201273019</v>
      </c>
    </row>
    <row r="333" spans="1:21" x14ac:dyDescent="0.3">
      <c r="A333" s="9">
        <v>2300</v>
      </c>
      <c r="B333" s="9" t="str">
        <f>PROPER(TRIM('1. Raw Data'!B333))</f>
        <v>Customer_331</v>
      </c>
      <c r="C333" s="9">
        <f>IF(OR('1. Raw Data'!C333&lt;18, '1. Raw Data'!C333&gt;100), MEDIAN('1. Raw Data'!$C$2:$C$5001), '1. Raw Data'!C333)</f>
        <v>18</v>
      </c>
      <c r="D333" s="9" t="s">
        <v>5019</v>
      </c>
      <c r="E333" s="22">
        <v>44930</v>
      </c>
      <c r="F333" s="9">
        <v>1</v>
      </c>
      <c r="G333" s="9">
        <v>12637</v>
      </c>
      <c r="H333" s="15">
        <v>45017</v>
      </c>
      <c r="I333" s="9" t="s">
        <v>7456</v>
      </c>
      <c r="J333" s="9">
        <v>131</v>
      </c>
      <c r="K333" s="9" t="s">
        <v>7504</v>
      </c>
      <c r="L333" s="9" t="str">
        <f>IF(OR('1. Raw Data'!L333="Elec", '1. Raw Data'!L333="elect"), "Electronics", '1. Raw Data'!L333)</f>
        <v>Clothing</v>
      </c>
      <c r="M333" s="9">
        <v>640.42999999999995</v>
      </c>
      <c r="N333" s="9">
        <f>IF(ISBLANK('1. Raw Data'!N333), MEDIAN('1. Raw Data'!$N$2:$N$5001), '1. Raw Data'!N333)</f>
        <v>401.95</v>
      </c>
      <c r="O333" s="9">
        <v>3</v>
      </c>
      <c r="P333" s="9">
        <f>IF(ISBLANK('1. Raw Data'!P333), 0, '1. Raw Data'!P333)</f>
        <v>0.1</v>
      </c>
      <c r="Q333" s="9">
        <v>497</v>
      </c>
      <c r="R333" s="9">
        <v>5</v>
      </c>
      <c r="S333" s="9">
        <f t="shared" si="15"/>
        <v>1729.1610000000001</v>
      </c>
      <c r="T333" s="9">
        <f t="shared" si="16"/>
        <v>523.31100000000015</v>
      </c>
      <c r="U333" s="23">
        <f t="shared" si="17"/>
        <v>0.3026386785267538</v>
      </c>
    </row>
    <row r="334" spans="1:21" x14ac:dyDescent="0.3">
      <c r="A334" s="9">
        <v>1797</v>
      </c>
      <c r="B334" s="9" t="str">
        <f>PROPER(TRIM('1. Raw Data'!B334))</f>
        <v>Customer_332</v>
      </c>
      <c r="C334" s="9">
        <f>IF(OR('1. Raw Data'!C334&lt;18, '1. Raw Data'!C334&gt;100), MEDIAN('1. Raw Data'!$C$2:$C$5001), '1. Raw Data'!C334)</f>
        <v>37</v>
      </c>
      <c r="D334" s="9" t="s">
        <v>5020</v>
      </c>
      <c r="E334" s="22">
        <v>44941</v>
      </c>
      <c r="F334" s="9">
        <v>0</v>
      </c>
      <c r="G334" s="9">
        <v>11855</v>
      </c>
      <c r="H334" s="15">
        <v>44941</v>
      </c>
      <c r="I334" s="9" t="s">
        <v>7456</v>
      </c>
      <c r="J334" s="9">
        <v>123</v>
      </c>
      <c r="K334" s="9" t="s">
        <v>7502</v>
      </c>
      <c r="L334" s="9" t="str">
        <f>IF(OR('1. Raw Data'!L334="Elec", '1. Raw Data'!L334="elect"), "Electronics", '1. Raw Data'!L334)</f>
        <v>Sports</v>
      </c>
      <c r="M334" s="9">
        <v>513.52</v>
      </c>
      <c r="N334" s="9">
        <f>IF(ISBLANK('1. Raw Data'!N334), MEDIAN('1. Raw Data'!$N$2:$N$5001), '1. Raw Data'!N334)</f>
        <v>324.05</v>
      </c>
      <c r="O334" s="9">
        <v>4</v>
      </c>
      <c r="P334" s="9">
        <f>IF(ISBLANK('1. Raw Data'!P334), 0, '1. Raw Data'!P334)</f>
        <v>0.1</v>
      </c>
      <c r="Q334" s="9">
        <v>717</v>
      </c>
      <c r="R334" s="9">
        <v>4</v>
      </c>
      <c r="S334" s="9">
        <f t="shared" si="15"/>
        <v>1848.672</v>
      </c>
      <c r="T334" s="9">
        <f t="shared" si="16"/>
        <v>552.47199999999998</v>
      </c>
      <c r="U334" s="23">
        <f t="shared" si="17"/>
        <v>0.29884803794291254</v>
      </c>
    </row>
    <row r="335" spans="1:21" x14ac:dyDescent="0.3">
      <c r="A335" s="9">
        <v>1283</v>
      </c>
      <c r="B335" s="9" t="str">
        <f>PROPER(TRIM('1. Raw Data'!B335))</f>
        <v>Customer_333</v>
      </c>
      <c r="C335" s="9">
        <f>IF(OR('1. Raw Data'!C335&lt;18, '1. Raw Data'!C335&gt;100), MEDIAN('1. Raw Data'!$C$2:$C$5001), '1. Raw Data'!C335)</f>
        <v>46</v>
      </c>
      <c r="D335" s="9" t="s">
        <v>5018</v>
      </c>
      <c r="E335" s="22">
        <v>43926</v>
      </c>
      <c r="F335" s="9">
        <v>1</v>
      </c>
      <c r="G335" s="9">
        <v>11999</v>
      </c>
      <c r="H335" s="15">
        <v>43955</v>
      </c>
      <c r="I335" s="9" t="s">
        <v>7456</v>
      </c>
      <c r="J335" s="9">
        <v>107</v>
      </c>
      <c r="K335" s="9" t="s">
        <v>7485</v>
      </c>
      <c r="L335" s="9" t="str">
        <f>IF(OR('1. Raw Data'!L335="Elec", '1. Raw Data'!L335="elect"), "Electronics", '1. Raw Data'!L335)</f>
        <v>Home Appliances</v>
      </c>
      <c r="M335" s="9">
        <v>721.7</v>
      </c>
      <c r="N335" s="9">
        <f>IF(ISBLANK('1. Raw Data'!N335), MEDIAN('1. Raw Data'!$N$2:$N$5001), '1. Raw Data'!N335)</f>
        <v>459.89</v>
      </c>
      <c r="O335" s="9">
        <v>2</v>
      </c>
      <c r="P335" s="9">
        <f>IF(ISBLANK('1. Raw Data'!P335), 0, '1. Raw Data'!P335)</f>
        <v>0</v>
      </c>
      <c r="Q335" s="9">
        <v>472</v>
      </c>
      <c r="R335" s="9">
        <v>3</v>
      </c>
      <c r="S335" s="9">
        <f t="shared" si="15"/>
        <v>1443.4</v>
      </c>
      <c r="T335" s="9">
        <f t="shared" si="16"/>
        <v>523.62000000000012</v>
      </c>
      <c r="U335" s="23">
        <f t="shared" si="17"/>
        <v>0.36276846335042268</v>
      </c>
    </row>
    <row r="336" spans="1:21" x14ac:dyDescent="0.3">
      <c r="A336" s="9">
        <v>1878</v>
      </c>
      <c r="B336" s="9" t="str">
        <f>PROPER(TRIM('1. Raw Data'!B336))</f>
        <v>Customer_334</v>
      </c>
      <c r="C336" s="9">
        <f>IF(OR('1. Raw Data'!C336&lt;18, '1. Raw Data'!C336&gt;100), MEDIAN('1. Raw Data'!$C$2:$C$5001), '1. Raw Data'!C336)</f>
        <v>51</v>
      </c>
      <c r="D336" s="9" t="s">
        <v>5021</v>
      </c>
      <c r="E336" s="22">
        <v>44296</v>
      </c>
      <c r="F336" s="9">
        <v>1</v>
      </c>
      <c r="G336" s="9">
        <v>12435</v>
      </c>
      <c r="H336" s="15">
        <v>44473</v>
      </c>
      <c r="I336" s="9" t="s">
        <v>7457</v>
      </c>
      <c r="J336" s="9">
        <v>138</v>
      </c>
      <c r="K336" s="9" t="s">
        <v>7464</v>
      </c>
      <c r="L336" s="9" t="str">
        <f>IF(OR('1. Raw Data'!L336="Elec", '1. Raw Data'!L336="elect"), "Electronics", '1. Raw Data'!L336)</f>
        <v>Electronics</v>
      </c>
      <c r="M336" s="9">
        <v>262.97000000000003</v>
      </c>
      <c r="N336" s="9">
        <f>IF(ISBLANK('1. Raw Data'!N336), MEDIAN('1. Raw Data'!$N$2:$N$5001), '1. Raw Data'!N336)</f>
        <v>128.33000000000001</v>
      </c>
      <c r="O336" s="9">
        <v>1</v>
      </c>
      <c r="P336" s="9">
        <f>IF(ISBLANK('1. Raw Data'!P336), 0, '1. Raw Data'!P336)</f>
        <v>0</v>
      </c>
      <c r="Q336" s="9">
        <v>881</v>
      </c>
      <c r="R336" s="9">
        <v>3</v>
      </c>
      <c r="S336" s="9">
        <f t="shared" si="15"/>
        <v>262.97000000000003</v>
      </c>
      <c r="T336" s="9">
        <f t="shared" si="16"/>
        <v>134.64000000000001</v>
      </c>
      <c r="U336" s="23">
        <f t="shared" si="17"/>
        <v>0.5119975662623113</v>
      </c>
    </row>
    <row r="337" spans="1:21" x14ac:dyDescent="0.3">
      <c r="A337" s="9">
        <v>1959</v>
      </c>
      <c r="B337" s="9" t="str">
        <f>PROPER(TRIM('1. Raw Data'!B337))</f>
        <v>Customer_335</v>
      </c>
      <c r="C337" s="9">
        <f>IF(OR('1. Raw Data'!C337&lt;18, '1. Raw Data'!C337&gt;100), MEDIAN('1. Raw Data'!$C$2:$C$5001), '1. Raw Data'!C337)</f>
        <v>21</v>
      </c>
      <c r="D337" s="9" t="s">
        <v>5022</v>
      </c>
      <c r="E337" s="22">
        <v>43948</v>
      </c>
      <c r="F337" s="9">
        <v>0</v>
      </c>
      <c r="G337" s="9">
        <v>12974</v>
      </c>
      <c r="H337" s="15">
        <v>43948</v>
      </c>
      <c r="I337" s="9" t="s">
        <v>7456</v>
      </c>
      <c r="J337" s="9">
        <v>133</v>
      </c>
      <c r="K337" s="9" t="s">
        <v>7498</v>
      </c>
      <c r="L337" s="9" t="str">
        <f>IF(OR('1. Raw Data'!L337="Elec", '1. Raw Data'!L337="elect"), "Electronics", '1. Raw Data'!L337)</f>
        <v>Home Appliances</v>
      </c>
      <c r="M337" s="9">
        <v>567.75</v>
      </c>
      <c r="N337" s="9">
        <f>IF(ISBLANK('1. Raw Data'!N337), MEDIAN('1. Raw Data'!$N$2:$N$5001), '1. Raw Data'!N337)</f>
        <v>374.7</v>
      </c>
      <c r="O337" s="9">
        <v>5</v>
      </c>
      <c r="P337" s="9">
        <f>IF(ISBLANK('1. Raw Data'!P337), 0, '1. Raw Data'!P337)</f>
        <v>0</v>
      </c>
      <c r="Q337" s="9">
        <v>657</v>
      </c>
      <c r="R337" s="9">
        <v>3</v>
      </c>
      <c r="S337" s="9">
        <f t="shared" si="15"/>
        <v>2838.75</v>
      </c>
      <c r="T337" s="9">
        <f t="shared" si="16"/>
        <v>965.25</v>
      </c>
      <c r="U337" s="23">
        <f t="shared" si="17"/>
        <v>0.34002642007926026</v>
      </c>
    </row>
    <row r="338" spans="1:21" x14ac:dyDescent="0.3">
      <c r="A338" s="9">
        <v>1452</v>
      </c>
      <c r="B338" s="9" t="str">
        <f>PROPER(TRIM('1. Raw Data'!B338))</f>
        <v>Customer_336</v>
      </c>
      <c r="C338" s="9">
        <f>IF(OR('1. Raw Data'!C338&lt;18, '1. Raw Data'!C338&gt;100), MEDIAN('1. Raw Data'!$C$2:$C$5001), '1. Raw Data'!C338)</f>
        <v>40</v>
      </c>
      <c r="D338" s="9" t="s">
        <v>5019</v>
      </c>
      <c r="E338" s="22">
        <v>44169</v>
      </c>
      <c r="F338" s="9">
        <v>0</v>
      </c>
      <c r="G338" s="9">
        <v>12684</v>
      </c>
      <c r="H338" s="15">
        <v>43933</v>
      </c>
      <c r="I338" s="9" t="s">
        <v>7456</v>
      </c>
      <c r="J338" s="9">
        <v>112</v>
      </c>
      <c r="K338" s="9" t="s">
        <v>7492</v>
      </c>
      <c r="L338" s="9" t="str">
        <f>IF(OR('1. Raw Data'!L338="Elec", '1. Raw Data'!L338="elect"), "Electronics", '1. Raw Data'!L338)</f>
        <v>Clothing</v>
      </c>
      <c r="M338" s="9">
        <v>1293.55</v>
      </c>
      <c r="N338" s="9">
        <f>IF(ISBLANK('1. Raw Data'!N338), MEDIAN('1. Raw Data'!$N$2:$N$5001), '1. Raw Data'!N338)</f>
        <v>797.86</v>
      </c>
      <c r="O338" s="9">
        <v>4</v>
      </c>
      <c r="P338" s="9">
        <f>IF(ISBLANK('1. Raw Data'!P338), 0, '1. Raw Data'!P338)</f>
        <v>0.05</v>
      </c>
      <c r="Q338" s="9">
        <v>334</v>
      </c>
      <c r="R338" s="9">
        <v>5</v>
      </c>
      <c r="S338" s="9">
        <f t="shared" si="15"/>
        <v>4915.49</v>
      </c>
      <c r="T338" s="9">
        <f t="shared" si="16"/>
        <v>1724.0499999999997</v>
      </c>
      <c r="U338" s="23">
        <f t="shared" si="17"/>
        <v>0.35073817666194007</v>
      </c>
    </row>
    <row r="339" spans="1:21" x14ac:dyDescent="0.3">
      <c r="A339" s="9">
        <v>2019</v>
      </c>
      <c r="B339" s="9" t="str">
        <f>PROPER(TRIM('1. Raw Data'!B339))</f>
        <v>Customer_337</v>
      </c>
      <c r="C339" s="9">
        <f>IF(OR('1. Raw Data'!C339&lt;18, '1. Raw Data'!C339&gt;100), MEDIAN('1. Raw Data'!$C$2:$C$5001), '1. Raw Data'!C339)</f>
        <v>56</v>
      </c>
      <c r="D339" s="9" t="s">
        <v>5020</v>
      </c>
      <c r="E339" s="22">
        <v>45234</v>
      </c>
      <c r="F339" s="9">
        <v>1</v>
      </c>
      <c r="G339" s="9">
        <v>12188</v>
      </c>
      <c r="H339" s="15">
        <v>45027</v>
      </c>
      <c r="I339" s="9" t="s">
        <v>7455</v>
      </c>
      <c r="J339" s="9">
        <v>145</v>
      </c>
      <c r="K339" s="9" t="s">
        <v>7470</v>
      </c>
      <c r="L339" s="9" t="str">
        <f>IF(OR('1. Raw Data'!L339="Elec", '1. Raw Data'!L339="elect"), "Electronics", '1. Raw Data'!L339)</f>
        <v>Home Appliances</v>
      </c>
      <c r="M339" s="9">
        <v>105.03</v>
      </c>
      <c r="N339" s="9">
        <f>IF(ISBLANK('1. Raw Data'!N339), MEDIAN('1. Raw Data'!$N$2:$N$5001), '1. Raw Data'!N339)</f>
        <v>68.290000000000006</v>
      </c>
      <c r="O339" s="9">
        <v>3</v>
      </c>
      <c r="P339" s="9">
        <f>IF(ISBLANK('1. Raw Data'!P339), 0, '1. Raw Data'!P339)</f>
        <v>0</v>
      </c>
      <c r="Q339" s="9">
        <v>355</v>
      </c>
      <c r="R339" s="9">
        <v>5</v>
      </c>
      <c r="S339" s="9">
        <f t="shared" si="15"/>
        <v>315.09000000000003</v>
      </c>
      <c r="T339" s="9">
        <f t="shared" si="16"/>
        <v>110.22000000000003</v>
      </c>
      <c r="U339" s="23">
        <f t="shared" si="17"/>
        <v>0.34980481767114163</v>
      </c>
    </row>
    <row r="340" spans="1:21" x14ac:dyDescent="0.3">
      <c r="A340" s="9">
        <v>1815</v>
      </c>
      <c r="B340" s="9" t="str">
        <f>PROPER(TRIM('1. Raw Data'!B340))</f>
        <v>Customer_338</v>
      </c>
      <c r="C340" s="9">
        <f>IF(OR('1. Raw Data'!C340&lt;18, '1. Raw Data'!C340&gt;100), MEDIAN('1. Raw Data'!$C$2:$C$5001), '1. Raw Data'!C340)</f>
        <v>29</v>
      </c>
      <c r="D340" s="9" t="s">
        <v>5019</v>
      </c>
      <c r="E340" s="22">
        <v>44807</v>
      </c>
      <c r="F340" s="9">
        <v>1</v>
      </c>
      <c r="G340" s="9">
        <v>13098</v>
      </c>
      <c r="H340" s="15">
        <v>44629</v>
      </c>
      <c r="I340" s="9" t="s">
        <v>7455</v>
      </c>
      <c r="J340" s="9">
        <v>112</v>
      </c>
      <c r="K340" s="9" t="s">
        <v>7492</v>
      </c>
      <c r="L340" s="9" t="str">
        <f>IF(OR('1. Raw Data'!L340="Elec", '1. Raw Data'!L340="elect"), "Electronics", '1. Raw Data'!L340)</f>
        <v>Electronics</v>
      </c>
      <c r="M340" s="9">
        <v>268.77</v>
      </c>
      <c r="N340" s="9">
        <f>IF(ISBLANK('1. Raw Data'!N340), MEDIAN('1. Raw Data'!$N$2:$N$5001), '1. Raw Data'!N340)</f>
        <v>164.64</v>
      </c>
      <c r="O340" s="9">
        <v>5</v>
      </c>
      <c r="P340" s="9">
        <f>IF(ISBLANK('1. Raw Data'!P340), 0, '1. Raw Data'!P340)</f>
        <v>0</v>
      </c>
      <c r="Q340" s="9">
        <v>439</v>
      </c>
      <c r="R340" s="9">
        <v>6</v>
      </c>
      <c r="S340" s="9">
        <f t="shared" si="15"/>
        <v>1343.85</v>
      </c>
      <c r="T340" s="9">
        <f t="shared" si="16"/>
        <v>520.65</v>
      </c>
      <c r="U340" s="23">
        <f t="shared" si="17"/>
        <v>0.38743163299475386</v>
      </c>
    </row>
    <row r="341" spans="1:21" x14ac:dyDescent="0.3">
      <c r="A341" s="9">
        <v>1658</v>
      </c>
      <c r="B341" s="9" t="str">
        <f>PROPER(TRIM('1. Raw Data'!B341))</f>
        <v>Customer_339</v>
      </c>
      <c r="C341" s="9">
        <f>IF(OR('1. Raw Data'!C341&lt;18, '1. Raw Data'!C341&gt;100), MEDIAN('1. Raw Data'!$C$2:$C$5001), '1. Raw Data'!C341)</f>
        <v>28</v>
      </c>
      <c r="D341" s="9" t="s">
        <v>5021</v>
      </c>
      <c r="E341" s="22">
        <v>44860</v>
      </c>
      <c r="F341" s="9">
        <v>0</v>
      </c>
      <c r="G341" s="9">
        <v>13386</v>
      </c>
      <c r="H341" s="15">
        <v>44860</v>
      </c>
      <c r="I341" s="9" t="s">
        <v>7455</v>
      </c>
      <c r="J341" s="9">
        <v>119</v>
      </c>
      <c r="K341" s="9" t="s">
        <v>7459</v>
      </c>
      <c r="L341" s="9" t="str">
        <f>IF(OR('1. Raw Data'!L341="Elec", '1. Raw Data'!L341="elect"), "Electronics", '1. Raw Data'!L341)</f>
        <v>Electronics</v>
      </c>
      <c r="M341" s="9">
        <v>231.42</v>
      </c>
      <c r="N341" s="9">
        <f>IF(ISBLANK('1. Raw Data'!N341), MEDIAN('1. Raw Data'!$N$2:$N$5001), '1. Raw Data'!N341)</f>
        <v>132.81</v>
      </c>
      <c r="O341" s="9">
        <v>2</v>
      </c>
      <c r="P341" s="9">
        <f>IF(ISBLANK('1. Raw Data'!P341), 0, '1. Raw Data'!P341)</f>
        <v>0</v>
      </c>
      <c r="Q341" s="9">
        <v>768</v>
      </c>
      <c r="R341" s="9">
        <v>4</v>
      </c>
      <c r="S341" s="9">
        <f t="shared" si="15"/>
        <v>462.84</v>
      </c>
      <c r="T341" s="9">
        <f t="shared" si="16"/>
        <v>197.21999999999997</v>
      </c>
      <c r="U341" s="23">
        <f t="shared" si="17"/>
        <v>0.42610837438423643</v>
      </c>
    </row>
    <row r="342" spans="1:21" x14ac:dyDescent="0.3">
      <c r="A342" s="9">
        <v>1546</v>
      </c>
      <c r="B342" s="9" t="str">
        <f>PROPER(TRIM('1. Raw Data'!B342))</f>
        <v>Customer_340</v>
      </c>
      <c r="C342" s="9">
        <f>IF(OR('1. Raw Data'!C342&lt;18, '1. Raw Data'!C342&gt;100), MEDIAN('1. Raw Data'!$C$2:$C$5001), '1. Raw Data'!C342)</f>
        <v>63</v>
      </c>
      <c r="D342" s="9" t="s">
        <v>5023</v>
      </c>
      <c r="E342" s="22">
        <v>44918</v>
      </c>
      <c r="F342" s="9">
        <v>1</v>
      </c>
      <c r="G342" s="9">
        <v>11344</v>
      </c>
      <c r="H342" s="15">
        <v>44918</v>
      </c>
      <c r="I342" s="9" t="s">
        <v>7457</v>
      </c>
      <c r="J342" s="9">
        <v>109</v>
      </c>
      <c r="K342" s="9" t="s">
        <v>7466</v>
      </c>
      <c r="L342" s="9" t="str">
        <f>IF(OR('1. Raw Data'!L342="Elec", '1. Raw Data'!L342="elect"), "Electronics", '1. Raw Data'!L342)</f>
        <v>Home Appliances</v>
      </c>
      <c r="M342" s="9">
        <v>634.46</v>
      </c>
      <c r="N342" s="9">
        <f>IF(ISBLANK('1. Raw Data'!N342), MEDIAN('1. Raw Data'!$N$2:$N$5001), '1. Raw Data'!N342)</f>
        <v>274.61</v>
      </c>
      <c r="O342" s="9">
        <v>5</v>
      </c>
      <c r="P342" s="9">
        <f>IF(ISBLANK('1. Raw Data'!P342), 0, '1. Raw Data'!P342)</f>
        <v>0.1</v>
      </c>
      <c r="Q342" s="9">
        <v>740</v>
      </c>
      <c r="R342" s="9">
        <v>4</v>
      </c>
      <c r="S342" s="9">
        <f t="shared" si="15"/>
        <v>2855.07</v>
      </c>
      <c r="T342" s="9">
        <f t="shared" si="16"/>
        <v>1482.02</v>
      </c>
      <c r="U342" s="23">
        <f t="shared" si="17"/>
        <v>0.51908359514828006</v>
      </c>
    </row>
    <row r="343" spans="1:21" x14ac:dyDescent="0.3">
      <c r="A343" s="9">
        <v>2215</v>
      </c>
      <c r="B343" s="9" t="str">
        <f>PROPER(TRIM('1. Raw Data'!B343))</f>
        <v>Customer_341</v>
      </c>
      <c r="C343" s="9">
        <f>IF(OR('1. Raw Data'!C343&lt;18, '1. Raw Data'!C343&gt;100), MEDIAN('1. Raw Data'!$C$2:$C$5001), '1. Raw Data'!C343)</f>
        <v>41</v>
      </c>
      <c r="D343" s="9" t="s">
        <v>5020</v>
      </c>
      <c r="E343" s="22">
        <v>44153</v>
      </c>
      <c r="F343" s="9">
        <v>0</v>
      </c>
      <c r="G343" s="9">
        <v>10447</v>
      </c>
      <c r="H343" s="15">
        <v>44153</v>
      </c>
      <c r="I343" s="9" t="s">
        <v>7455</v>
      </c>
      <c r="J343" s="9">
        <v>110</v>
      </c>
      <c r="K343" s="9" t="s">
        <v>7493</v>
      </c>
      <c r="L343" s="9" t="str">
        <f>IF(OR('1. Raw Data'!L343="Elec", '1. Raw Data'!L343="elect"), "Electronics", '1. Raw Data'!L343)</f>
        <v>Sports</v>
      </c>
      <c r="M343" s="9">
        <v>1495.63</v>
      </c>
      <c r="N343" s="9">
        <f>IF(ISBLANK('1. Raw Data'!N343), MEDIAN('1. Raw Data'!$N$2:$N$5001), '1. Raw Data'!N343)</f>
        <v>917.24</v>
      </c>
      <c r="O343" s="9">
        <v>3</v>
      </c>
      <c r="P343" s="9">
        <f>IF(ISBLANK('1. Raw Data'!P343), 0, '1. Raw Data'!P343)</f>
        <v>0.05</v>
      </c>
      <c r="Q343" s="9">
        <v>361</v>
      </c>
      <c r="R343" s="9">
        <v>3</v>
      </c>
      <c r="S343" s="9">
        <f t="shared" si="15"/>
        <v>4262.5455000000002</v>
      </c>
      <c r="T343" s="9">
        <f t="shared" si="16"/>
        <v>1510.8254999999999</v>
      </c>
      <c r="U343" s="23">
        <f t="shared" si="17"/>
        <v>0.35444208161531643</v>
      </c>
    </row>
    <row r="344" spans="1:21" x14ac:dyDescent="0.3">
      <c r="A344" s="9">
        <v>2072</v>
      </c>
      <c r="B344" s="9" t="str">
        <f>PROPER(TRIM('1. Raw Data'!B344))</f>
        <v>Customer_342</v>
      </c>
      <c r="C344" s="9">
        <f>IF(OR('1. Raw Data'!C344&lt;18, '1. Raw Data'!C344&gt;100), MEDIAN('1. Raw Data'!$C$2:$C$5001), '1. Raw Data'!C344)</f>
        <v>40</v>
      </c>
      <c r="D344" s="9" t="s">
        <v>5019</v>
      </c>
      <c r="E344" s="22">
        <v>43947</v>
      </c>
      <c r="F344" s="9">
        <v>0</v>
      </c>
      <c r="G344" s="9">
        <v>11816</v>
      </c>
      <c r="H344" s="15">
        <v>43947</v>
      </c>
      <c r="I344" s="9" t="s">
        <v>7457</v>
      </c>
      <c r="J344" s="9">
        <v>117</v>
      </c>
      <c r="K344" s="9" t="s">
        <v>7483</v>
      </c>
      <c r="L344" s="9" t="str">
        <f>IF(OR('1. Raw Data'!L344="Elec", '1. Raw Data'!L344="elect"), "Electronics", '1. Raw Data'!L344)</f>
        <v>Electronics</v>
      </c>
      <c r="M344" s="9">
        <v>301.37</v>
      </c>
      <c r="N344" s="9">
        <f>IF(ISBLANK('1. Raw Data'!N344), MEDIAN('1. Raw Data'!$N$2:$N$5001), '1. Raw Data'!N344)</f>
        <v>182.97</v>
      </c>
      <c r="O344" s="9">
        <v>2</v>
      </c>
      <c r="P344" s="9">
        <f>IF(ISBLANK('1. Raw Data'!P344), 0, '1. Raw Data'!P344)</f>
        <v>0</v>
      </c>
      <c r="Q344" s="9">
        <v>340</v>
      </c>
      <c r="R344" s="9">
        <v>5</v>
      </c>
      <c r="S344" s="9">
        <f t="shared" si="15"/>
        <v>602.74</v>
      </c>
      <c r="T344" s="9">
        <f t="shared" si="16"/>
        <v>236.8</v>
      </c>
      <c r="U344" s="23">
        <f t="shared" si="17"/>
        <v>0.39287254869429605</v>
      </c>
    </row>
    <row r="345" spans="1:21" x14ac:dyDescent="0.3">
      <c r="A345" s="9">
        <v>1016</v>
      </c>
      <c r="B345" s="9" t="str">
        <f>PROPER(TRIM('1. Raw Data'!B345))</f>
        <v>Customer_343</v>
      </c>
      <c r="C345" s="9">
        <f>IF(OR('1. Raw Data'!C345&lt;18, '1. Raw Data'!C345&gt;100), MEDIAN('1. Raw Data'!$C$2:$C$5001), '1. Raw Data'!C345)</f>
        <v>37</v>
      </c>
      <c r="D345" s="9" t="s">
        <v>5023</v>
      </c>
      <c r="E345" s="22">
        <v>44871</v>
      </c>
      <c r="F345" s="9">
        <v>1</v>
      </c>
      <c r="G345" s="9">
        <v>12340</v>
      </c>
      <c r="H345" s="15">
        <v>44723</v>
      </c>
      <c r="I345" s="9" t="s">
        <v>7456</v>
      </c>
      <c r="J345" s="9">
        <v>140</v>
      </c>
      <c r="K345" s="9" t="s">
        <v>7468</v>
      </c>
      <c r="L345" s="9" t="str">
        <f>IF(OR('1. Raw Data'!L345="Elec", '1. Raw Data'!L345="elect"), "Electronics", '1. Raw Data'!L345)</f>
        <v>Sports</v>
      </c>
      <c r="M345" s="9">
        <v>260.95</v>
      </c>
      <c r="N345" s="9">
        <f>IF(ISBLANK('1. Raw Data'!N345), MEDIAN('1. Raw Data'!$N$2:$N$5001), '1. Raw Data'!N345)</f>
        <v>128.84</v>
      </c>
      <c r="O345" s="9">
        <v>3</v>
      </c>
      <c r="P345" s="9">
        <f>IF(ISBLANK('1. Raw Data'!P345), 0, '1. Raw Data'!P345)</f>
        <v>0</v>
      </c>
      <c r="Q345" s="9">
        <v>683</v>
      </c>
      <c r="R345" s="9">
        <v>6</v>
      </c>
      <c r="S345" s="9">
        <f t="shared" si="15"/>
        <v>782.84999999999991</v>
      </c>
      <c r="T345" s="9">
        <f t="shared" si="16"/>
        <v>396.32999999999993</v>
      </c>
      <c r="U345" s="23">
        <f t="shared" si="17"/>
        <v>0.50626556811649737</v>
      </c>
    </row>
    <row r="346" spans="1:21" x14ac:dyDescent="0.3">
      <c r="A346" s="9">
        <v>2195</v>
      </c>
      <c r="B346" s="9" t="str">
        <f>PROPER(TRIM('1. Raw Data'!B346))</f>
        <v>Customer_344</v>
      </c>
      <c r="C346" s="9">
        <f>IF(OR('1. Raw Data'!C346&lt;18, '1. Raw Data'!C346&gt;100), MEDIAN('1. Raw Data'!$C$2:$C$5001), '1. Raw Data'!C346)</f>
        <v>21</v>
      </c>
      <c r="D346" s="9" t="s">
        <v>5018</v>
      </c>
      <c r="E346" s="22">
        <v>43995</v>
      </c>
      <c r="F346" s="9">
        <v>1</v>
      </c>
      <c r="G346" s="9">
        <v>11777</v>
      </c>
      <c r="H346" s="15">
        <v>43995</v>
      </c>
      <c r="I346" s="9" t="s">
        <v>7457</v>
      </c>
      <c r="J346" s="9">
        <v>139</v>
      </c>
      <c r="K346" s="9" t="s">
        <v>7486</v>
      </c>
      <c r="L346" s="9" t="str">
        <f>IF(OR('1. Raw Data'!L346="Elec", '1. Raw Data'!L346="elect"), "Electronics", '1. Raw Data'!L346)</f>
        <v>Electronics</v>
      </c>
      <c r="M346" s="9">
        <v>1376.83</v>
      </c>
      <c r="N346" s="9">
        <f>IF(ISBLANK('1. Raw Data'!N346), MEDIAN('1. Raw Data'!$N$2:$N$5001), '1. Raw Data'!N346)</f>
        <v>854.66</v>
      </c>
      <c r="O346" s="9">
        <v>1</v>
      </c>
      <c r="P346" s="9">
        <f>IF(ISBLANK('1. Raw Data'!P346), 0, '1. Raw Data'!P346)</f>
        <v>0.1</v>
      </c>
      <c r="Q346" s="9">
        <v>1604</v>
      </c>
      <c r="R346" s="9">
        <v>5</v>
      </c>
      <c r="S346" s="9">
        <f t="shared" si="15"/>
        <v>1239.1469999999999</v>
      </c>
      <c r="T346" s="9">
        <f t="shared" si="16"/>
        <v>384.48699999999997</v>
      </c>
      <c r="U346" s="23">
        <f t="shared" si="17"/>
        <v>0.31028360638406904</v>
      </c>
    </row>
    <row r="347" spans="1:21" x14ac:dyDescent="0.3">
      <c r="A347" s="9">
        <v>2243</v>
      </c>
      <c r="B347" s="9" t="str">
        <f>PROPER(TRIM('1. Raw Data'!B347))</f>
        <v>Customer_345</v>
      </c>
      <c r="C347" s="9">
        <f>IF(OR('1. Raw Data'!C347&lt;18, '1. Raw Data'!C347&gt;100), MEDIAN('1. Raw Data'!$C$2:$C$5001), '1. Raw Data'!C347)</f>
        <v>50</v>
      </c>
      <c r="D347" s="9" t="s">
        <v>5021</v>
      </c>
      <c r="E347" s="22">
        <v>44211</v>
      </c>
      <c r="F347" s="9">
        <v>0</v>
      </c>
      <c r="G347" s="9">
        <v>13307</v>
      </c>
      <c r="H347" s="15">
        <v>44211</v>
      </c>
      <c r="I347" s="9" t="s">
        <v>7457</v>
      </c>
      <c r="J347" s="9">
        <v>141</v>
      </c>
      <c r="K347" s="9" t="s">
        <v>7490</v>
      </c>
      <c r="L347" s="9" t="str">
        <f>IF(OR('1. Raw Data'!L347="Elec", '1. Raw Data'!L347="elect"), "Electronics", '1. Raw Data'!L347)</f>
        <v>Home Appliances</v>
      </c>
      <c r="M347" s="9">
        <v>1328.97</v>
      </c>
      <c r="N347" s="9">
        <f>IF(ISBLANK('1. Raw Data'!N347), MEDIAN('1. Raw Data'!$N$2:$N$5001), '1. Raw Data'!N347)</f>
        <v>751.05</v>
      </c>
      <c r="O347" s="9">
        <v>3</v>
      </c>
      <c r="P347" s="9">
        <f>IF(ISBLANK('1. Raw Data'!P347), 0, '1. Raw Data'!P347)</f>
        <v>0.1</v>
      </c>
      <c r="Q347" s="9">
        <v>437</v>
      </c>
      <c r="R347" s="9">
        <v>8</v>
      </c>
      <c r="S347" s="9">
        <f t="shared" si="15"/>
        <v>3588.2190000000001</v>
      </c>
      <c r="T347" s="9">
        <f t="shared" si="16"/>
        <v>1335.0690000000004</v>
      </c>
      <c r="U347" s="23">
        <f t="shared" si="17"/>
        <v>0.37207009940028757</v>
      </c>
    </row>
    <row r="348" spans="1:21" x14ac:dyDescent="0.3">
      <c r="A348" s="9">
        <v>1157</v>
      </c>
      <c r="B348" s="9" t="str">
        <f>PROPER(TRIM('1. Raw Data'!B348))</f>
        <v>Customer_346</v>
      </c>
      <c r="C348" s="9">
        <f>IF(OR('1. Raw Data'!C348&lt;18, '1. Raw Data'!C348&gt;100), MEDIAN('1. Raw Data'!$C$2:$C$5001), '1. Raw Data'!C348)</f>
        <v>46</v>
      </c>
      <c r="D348" s="9" t="s">
        <v>5021</v>
      </c>
      <c r="E348" s="22">
        <v>43971</v>
      </c>
      <c r="F348" s="9">
        <v>1</v>
      </c>
      <c r="G348" s="9">
        <v>12762</v>
      </c>
      <c r="H348" s="15">
        <v>43971</v>
      </c>
      <c r="I348" s="9" t="s">
        <v>7456</v>
      </c>
      <c r="J348" s="9">
        <v>110</v>
      </c>
      <c r="K348" s="9" t="s">
        <v>7493</v>
      </c>
      <c r="L348" s="9" t="str">
        <f>IF(OR('1. Raw Data'!L348="Elec", '1. Raw Data'!L348="elect"), "Electronics", '1. Raw Data'!L348)</f>
        <v>Electronics</v>
      </c>
      <c r="M348" s="9">
        <v>96.75</v>
      </c>
      <c r="N348" s="9">
        <f>IF(ISBLANK('1. Raw Data'!N348), MEDIAN('1. Raw Data'!$N$2:$N$5001), '1. Raw Data'!N348)</f>
        <v>54.94</v>
      </c>
      <c r="O348" s="9">
        <v>5</v>
      </c>
      <c r="P348" s="9">
        <f>IF(ISBLANK('1. Raw Data'!P348), 0, '1. Raw Data'!P348)</f>
        <v>0</v>
      </c>
      <c r="Q348" s="9">
        <v>1687</v>
      </c>
      <c r="R348" s="9">
        <v>1</v>
      </c>
      <c r="S348" s="9">
        <f t="shared" si="15"/>
        <v>483.75</v>
      </c>
      <c r="T348" s="9">
        <f t="shared" si="16"/>
        <v>209.05</v>
      </c>
      <c r="U348" s="23">
        <f t="shared" si="17"/>
        <v>0.43214470284237727</v>
      </c>
    </row>
    <row r="349" spans="1:21" x14ac:dyDescent="0.3">
      <c r="A349" s="9">
        <v>1476</v>
      </c>
      <c r="B349" s="9" t="str">
        <f>PROPER(TRIM('1. Raw Data'!B349))</f>
        <v>Customer_347</v>
      </c>
      <c r="C349" s="9">
        <f>IF(OR('1. Raw Data'!C349&lt;18, '1. Raw Data'!C349&gt;100), MEDIAN('1. Raw Data'!$C$2:$C$5001), '1. Raw Data'!C349)</f>
        <v>42</v>
      </c>
      <c r="D349" s="9" t="s">
        <v>5020</v>
      </c>
      <c r="E349" s="22">
        <v>44990</v>
      </c>
      <c r="F349" s="9">
        <v>0</v>
      </c>
      <c r="G349" s="9">
        <v>12504</v>
      </c>
      <c r="H349" s="15">
        <v>45049</v>
      </c>
      <c r="I349" s="9" t="s">
        <v>7455</v>
      </c>
      <c r="J349" s="9">
        <v>112</v>
      </c>
      <c r="K349" s="9" t="s">
        <v>7492</v>
      </c>
      <c r="L349" s="9" t="str">
        <f>IF(OR('1. Raw Data'!L349="Elec", '1. Raw Data'!L349="elect"), "Electronics", '1. Raw Data'!L349)</f>
        <v>Sports</v>
      </c>
      <c r="M349" s="9">
        <v>1139.97</v>
      </c>
      <c r="N349" s="9">
        <f>IF(ISBLANK('1. Raw Data'!N349), MEDIAN('1. Raw Data'!$N$2:$N$5001), '1. Raw Data'!N349)</f>
        <v>429.51499999999999</v>
      </c>
      <c r="O349" s="9">
        <v>1</v>
      </c>
      <c r="P349" s="9">
        <f>IF(ISBLANK('1. Raw Data'!P349), 0, '1. Raw Data'!P349)</f>
        <v>0</v>
      </c>
      <c r="Q349" s="9">
        <v>609</v>
      </c>
      <c r="R349" s="9">
        <v>4</v>
      </c>
      <c r="S349" s="9">
        <f t="shared" si="15"/>
        <v>1139.97</v>
      </c>
      <c r="T349" s="9">
        <f t="shared" si="16"/>
        <v>710.45500000000004</v>
      </c>
      <c r="U349" s="23">
        <f t="shared" si="17"/>
        <v>0.62322254094405993</v>
      </c>
    </row>
    <row r="350" spans="1:21" x14ac:dyDescent="0.3">
      <c r="A350" s="9">
        <v>2069</v>
      </c>
      <c r="B350" s="9" t="str">
        <f>PROPER(TRIM('1. Raw Data'!B350))</f>
        <v>Customer_348</v>
      </c>
      <c r="C350" s="9">
        <f>IF(OR('1. Raw Data'!C350&lt;18, '1. Raw Data'!C350&gt;100), MEDIAN('1. Raw Data'!$C$2:$C$5001), '1. Raw Data'!C350)</f>
        <v>38</v>
      </c>
      <c r="D350" s="9" t="s">
        <v>5019</v>
      </c>
      <c r="E350" s="22">
        <v>43970</v>
      </c>
      <c r="F350" s="9">
        <v>0</v>
      </c>
      <c r="G350" s="9">
        <v>12939</v>
      </c>
      <c r="H350" s="15">
        <v>43970</v>
      </c>
      <c r="I350" s="9" t="s">
        <v>7455</v>
      </c>
      <c r="J350" s="9">
        <v>115</v>
      </c>
      <c r="K350" s="9" t="s">
        <v>7481</v>
      </c>
      <c r="L350" s="9" t="str">
        <f>IF(OR('1. Raw Data'!L350="Elec", '1. Raw Data'!L350="elect"), "Electronics", '1. Raw Data'!L350)</f>
        <v>Sports</v>
      </c>
      <c r="M350" s="9">
        <v>1000.43</v>
      </c>
      <c r="N350" s="9">
        <f>IF(ISBLANK('1. Raw Data'!N350), MEDIAN('1. Raw Data'!$N$2:$N$5001), '1. Raw Data'!N350)</f>
        <v>435.22</v>
      </c>
      <c r="O350" s="9">
        <v>1</v>
      </c>
      <c r="P350" s="9">
        <f>IF(ISBLANK('1. Raw Data'!P350), 0, '1. Raw Data'!P350)</f>
        <v>0.2</v>
      </c>
      <c r="Q350" s="9">
        <v>386</v>
      </c>
      <c r="R350" s="9">
        <v>4</v>
      </c>
      <c r="S350" s="9">
        <f t="shared" si="15"/>
        <v>800.34400000000005</v>
      </c>
      <c r="T350" s="9">
        <f t="shared" si="16"/>
        <v>365.12400000000002</v>
      </c>
      <c r="U350" s="23">
        <f t="shared" si="17"/>
        <v>0.45620883020301273</v>
      </c>
    </row>
    <row r="351" spans="1:21" x14ac:dyDescent="0.3">
      <c r="A351" s="9">
        <v>2396</v>
      </c>
      <c r="B351" s="9" t="str">
        <f>PROPER(TRIM('1. Raw Data'!B351))</f>
        <v>Customer_349</v>
      </c>
      <c r="C351" s="9">
        <f>IF(OR('1. Raw Data'!C351&lt;18, '1. Raw Data'!C351&gt;100), MEDIAN('1. Raw Data'!$C$2:$C$5001), '1. Raw Data'!C351)</f>
        <v>35</v>
      </c>
      <c r="D351" s="9" t="s">
        <v>5018</v>
      </c>
      <c r="E351" s="22">
        <v>45213</v>
      </c>
      <c r="F351" s="9">
        <v>1</v>
      </c>
      <c r="G351" s="9">
        <v>10838</v>
      </c>
      <c r="H351" s="15">
        <v>45213</v>
      </c>
      <c r="I351" s="9" t="s">
        <v>7455</v>
      </c>
      <c r="J351" s="9">
        <v>131</v>
      </c>
      <c r="K351" s="9" t="s">
        <v>7504</v>
      </c>
      <c r="L351" s="9" t="str">
        <f>IF(OR('1. Raw Data'!L351="Elec", '1. Raw Data'!L351="elect"), "Electronics", '1. Raw Data'!L351)</f>
        <v>Home Appliances</v>
      </c>
      <c r="M351" s="9">
        <v>1163.22</v>
      </c>
      <c r="N351" s="9">
        <f>IF(ISBLANK('1. Raw Data'!N351), MEDIAN('1. Raw Data'!$N$2:$N$5001), '1. Raw Data'!N351)</f>
        <v>540.99</v>
      </c>
      <c r="O351" s="9">
        <v>4</v>
      </c>
      <c r="P351" s="9">
        <f>IF(ISBLANK('1. Raw Data'!P351), 0, '1. Raw Data'!P351)</f>
        <v>0.2</v>
      </c>
      <c r="Q351" s="9">
        <v>445</v>
      </c>
      <c r="R351" s="9">
        <v>3</v>
      </c>
      <c r="S351" s="9">
        <f t="shared" si="15"/>
        <v>3722.3040000000001</v>
      </c>
      <c r="T351" s="9">
        <f t="shared" si="16"/>
        <v>1558.3440000000001</v>
      </c>
      <c r="U351" s="23">
        <f t="shared" si="17"/>
        <v>0.41865038427812451</v>
      </c>
    </row>
    <row r="352" spans="1:21" x14ac:dyDescent="0.3">
      <c r="A352" s="9">
        <v>1517</v>
      </c>
      <c r="B352" s="9" t="str">
        <f>PROPER(TRIM('1. Raw Data'!B352))</f>
        <v>Customer_350</v>
      </c>
      <c r="C352" s="9">
        <f>IF(OR('1. Raw Data'!C352&lt;18, '1. Raw Data'!C352&gt;100), MEDIAN('1. Raw Data'!$C$2:$C$5001), '1. Raw Data'!C352)</f>
        <v>53</v>
      </c>
      <c r="D352" s="9" t="s">
        <v>5022</v>
      </c>
      <c r="E352" s="22">
        <v>44312</v>
      </c>
      <c r="F352" s="9">
        <v>0</v>
      </c>
      <c r="G352" s="9">
        <v>12701</v>
      </c>
      <c r="H352" s="15">
        <v>44312</v>
      </c>
      <c r="I352" s="9" t="s">
        <v>7456</v>
      </c>
      <c r="J352" s="9">
        <v>115</v>
      </c>
      <c r="K352" s="9" t="s">
        <v>7481</v>
      </c>
      <c r="L352" s="9" t="str">
        <f>IF(OR('1. Raw Data'!L352="Elec", '1. Raw Data'!L352="elect"), "Electronics", '1. Raw Data'!L352)</f>
        <v>Sports</v>
      </c>
      <c r="M352" s="9">
        <v>767.03</v>
      </c>
      <c r="N352" s="9">
        <f>IF(ISBLANK('1. Raw Data'!N352), MEDIAN('1. Raw Data'!$N$2:$N$5001), '1. Raw Data'!N352)</f>
        <v>483.73</v>
      </c>
      <c r="O352" s="9">
        <v>5</v>
      </c>
      <c r="P352" s="9">
        <f>IF(ISBLANK('1. Raw Data'!P352), 0, '1. Raw Data'!P352)</f>
        <v>0.05</v>
      </c>
      <c r="Q352" s="9">
        <v>970</v>
      </c>
      <c r="R352" s="9">
        <v>4</v>
      </c>
      <c r="S352" s="9">
        <f t="shared" si="15"/>
        <v>3643.3924999999995</v>
      </c>
      <c r="T352" s="9">
        <f t="shared" si="16"/>
        <v>1224.7424999999994</v>
      </c>
      <c r="U352" s="23">
        <f t="shared" si="17"/>
        <v>0.33615442201190227</v>
      </c>
    </row>
    <row r="353" spans="1:21" x14ac:dyDescent="0.3">
      <c r="A353" s="9">
        <v>1098</v>
      </c>
      <c r="B353" s="9" t="str">
        <f>PROPER(TRIM('1. Raw Data'!B353))</f>
        <v>Customer_351</v>
      </c>
      <c r="C353" s="9">
        <f>IF(OR('1. Raw Data'!C353&lt;18, '1. Raw Data'!C353&gt;100), MEDIAN('1. Raw Data'!$C$2:$C$5001), '1. Raw Data'!C353)</f>
        <v>40</v>
      </c>
      <c r="D353" s="9" t="s">
        <v>5020</v>
      </c>
      <c r="E353" s="22">
        <v>44716</v>
      </c>
      <c r="F353" s="9">
        <v>0</v>
      </c>
      <c r="G353" s="9">
        <v>11629</v>
      </c>
      <c r="H353" s="15">
        <v>44657</v>
      </c>
      <c r="I353" s="9" t="s">
        <v>7457</v>
      </c>
      <c r="J353" s="9">
        <v>128</v>
      </c>
      <c r="K353" s="9" t="s">
        <v>7473</v>
      </c>
      <c r="L353" s="9" t="str">
        <f>IF(OR('1. Raw Data'!L353="Elec", '1. Raw Data'!L353="elect"), "Electronics", '1. Raw Data'!L353)</f>
        <v>Sports</v>
      </c>
      <c r="M353" s="9">
        <v>1487.5</v>
      </c>
      <c r="N353" s="9">
        <f>IF(ISBLANK('1. Raw Data'!N353), MEDIAN('1. Raw Data'!$N$2:$N$5001), '1. Raw Data'!N353)</f>
        <v>429.51499999999999</v>
      </c>
      <c r="O353" s="9">
        <v>5</v>
      </c>
      <c r="P353" s="9">
        <f>IF(ISBLANK('1. Raw Data'!P353), 0, '1. Raw Data'!P353)</f>
        <v>0</v>
      </c>
      <c r="Q353" s="9">
        <v>700</v>
      </c>
      <c r="R353" s="9">
        <v>4</v>
      </c>
      <c r="S353" s="9">
        <f t="shared" si="15"/>
        <v>7437.5</v>
      </c>
      <c r="T353" s="9">
        <f t="shared" si="16"/>
        <v>5289.9250000000002</v>
      </c>
      <c r="U353" s="23">
        <f t="shared" si="17"/>
        <v>0.71125042016806728</v>
      </c>
    </row>
    <row r="354" spans="1:21" x14ac:dyDescent="0.3">
      <c r="A354" s="9">
        <v>2060</v>
      </c>
      <c r="B354" s="9" t="str">
        <f>PROPER(TRIM('1. Raw Data'!B354))</f>
        <v>Customer_352</v>
      </c>
      <c r="C354" s="9">
        <f>IF(OR('1. Raw Data'!C354&lt;18, '1. Raw Data'!C354&gt;100), MEDIAN('1. Raw Data'!$C$2:$C$5001), '1. Raw Data'!C354)</f>
        <v>39</v>
      </c>
      <c r="D354" s="9" t="s">
        <v>5022</v>
      </c>
      <c r="E354" s="22">
        <v>44076</v>
      </c>
      <c r="F354" s="9">
        <v>1</v>
      </c>
      <c r="G354" s="9">
        <v>10663</v>
      </c>
      <c r="H354" s="15">
        <v>43870</v>
      </c>
      <c r="I354" s="9" t="s">
        <v>7456</v>
      </c>
      <c r="J354" s="9">
        <v>104</v>
      </c>
      <c r="K354" s="9" t="s">
        <v>7499</v>
      </c>
      <c r="L354" s="9" t="str">
        <f>IF(OR('1. Raw Data'!L354="Elec", '1. Raw Data'!L354="elect"), "Electronics", '1. Raw Data'!L354)</f>
        <v>Home Appliances</v>
      </c>
      <c r="M354" s="9">
        <v>113.58</v>
      </c>
      <c r="N354" s="9">
        <f>IF(ISBLANK('1. Raw Data'!N354), MEDIAN('1. Raw Data'!$N$2:$N$5001), '1. Raw Data'!N354)</f>
        <v>45.51</v>
      </c>
      <c r="O354" s="9">
        <v>2</v>
      </c>
      <c r="P354" s="9">
        <f>IF(ISBLANK('1. Raw Data'!P354), 0, '1. Raw Data'!P354)</f>
        <v>0.05</v>
      </c>
      <c r="Q354" s="9">
        <v>1582</v>
      </c>
      <c r="R354" s="9">
        <v>2</v>
      </c>
      <c r="S354" s="9">
        <f t="shared" si="15"/>
        <v>215.80199999999999</v>
      </c>
      <c r="T354" s="9">
        <f t="shared" si="16"/>
        <v>124.782</v>
      </c>
      <c r="U354" s="23">
        <f t="shared" si="17"/>
        <v>0.57822448355436928</v>
      </c>
    </row>
    <row r="355" spans="1:21" x14ac:dyDescent="0.3">
      <c r="A355" s="9">
        <v>1279</v>
      </c>
      <c r="B355" s="9" t="str">
        <f>PROPER(TRIM('1. Raw Data'!B355))</f>
        <v>Customer_353</v>
      </c>
      <c r="C355" s="9">
        <f>IF(OR('1. Raw Data'!C355&lt;18, '1. Raw Data'!C355&gt;100), MEDIAN('1. Raw Data'!$C$2:$C$5001), '1. Raw Data'!C355)</f>
        <v>47</v>
      </c>
      <c r="D355" s="9" t="s">
        <v>5020</v>
      </c>
      <c r="E355" s="22">
        <v>44997</v>
      </c>
      <c r="F355" s="9">
        <v>0</v>
      </c>
      <c r="G355" s="9">
        <v>10764</v>
      </c>
      <c r="H355" s="15">
        <v>45263</v>
      </c>
      <c r="I355" s="9" t="s">
        <v>7456</v>
      </c>
      <c r="J355" s="9">
        <v>136</v>
      </c>
      <c r="K355" s="9" t="s">
        <v>7503</v>
      </c>
      <c r="L355" s="9" t="str">
        <f>IF(OR('1. Raw Data'!L355="Elec", '1. Raw Data'!L355="elect"), "Electronics", '1. Raw Data'!L355)</f>
        <v>Electronics</v>
      </c>
      <c r="M355" s="9">
        <v>389.84</v>
      </c>
      <c r="N355" s="9">
        <f>IF(ISBLANK('1. Raw Data'!N355), MEDIAN('1. Raw Data'!$N$2:$N$5001), '1. Raw Data'!N355)</f>
        <v>272.54000000000002</v>
      </c>
      <c r="O355" s="9">
        <v>3</v>
      </c>
      <c r="P355" s="9">
        <f>IF(ISBLANK('1. Raw Data'!P355), 0, '1. Raw Data'!P355)</f>
        <v>0</v>
      </c>
      <c r="Q355" s="9">
        <v>661</v>
      </c>
      <c r="R355" s="9">
        <v>2</v>
      </c>
      <c r="S355" s="9">
        <f t="shared" si="15"/>
        <v>1169.52</v>
      </c>
      <c r="T355" s="9">
        <f t="shared" si="16"/>
        <v>351.89999999999986</v>
      </c>
      <c r="U355" s="23">
        <f t="shared" si="17"/>
        <v>0.30089267391750452</v>
      </c>
    </row>
    <row r="356" spans="1:21" x14ac:dyDescent="0.3">
      <c r="A356" s="9">
        <v>2372</v>
      </c>
      <c r="B356" s="9" t="str">
        <f>PROPER(TRIM('1. Raw Data'!B356))</f>
        <v>Customer_354</v>
      </c>
      <c r="C356" s="9">
        <f>IF(OR('1. Raw Data'!C356&lt;18, '1. Raw Data'!C356&gt;100), MEDIAN('1. Raw Data'!$C$2:$C$5001), '1. Raw Data'!C356)</f>
        <v>43</v>
      </c>
      <c r="D356" s="9" t="s">
        <v>5019</v>
      </c>
      <c r="E356" s="22">
        <v>44335</v>
      </c>
      <c r="F356" s="9">
        <v>0</v>
      </c>
      <c r="G356" s="9">
        <v>13138</v>
      </c>
      <c r="H356" s="15">
        <v>44335</v>
      </c>
      <c r="I356" s="9" t="s">
        <v>7456</v>
      </c>
      <c r="J356" s="9">
        <v>101</v>
      </c>
      <c r="K356" s="9" t="s">
        <v>7478</v>
      </c>
      <c r="L356" s="9" t="str">
        <f>IF(OR('1. Raw Data'!L356="Elec", '1. Raw Data'!L356="elect"), "Electronics", '1. Raw Data'!L356)</f>
        <v>Home Appliances</v>
      </c>
      <c r="M356" s="9">
        <v>624.99</v>
      </c>
      <c r="N356" s="9">
        <f>IF(ISBLANK('1. Raw Data'!N356), MEDIAN('1. Raw Data'!$N$2:$N$5001), '1. Raw Data'!N356)</f>
        <v>289.5</v>
      </c>
      <c r="O356" s="9">
        <v>3</v>
      </c>
      <c r="P356" s="9">
        <f>IF(ISBLANK('1. Raw Data'!P356), 0, '1. Raw Data'!P356)</f>
        <v>0.1</v>
      </c>
      <c r="Q356" s="9">
        <v>369</v>
      </c>
      <c r="R356" s="9">
        <v>7</v>
      </c>
      <c r="S356" s="9">
        <f t="shared" si="15"/>
        <v>1687.473</v>
      </c>
      <c r="T356" s="9">
        <f t="shared" si="16"/>
        <v>818.97299999999996</v>
      </c>
      <c r="U356" s="23">
        <f t="shared" si="17"/>
        <v>0.4853250985349099</v>
      </c>
    </row>
    <row r="357" spans="1:21" x14ac:dyDescent="0.3">
      <c r="A357" s="9">
        <v>1496</v>
      </c>
      <c r="B357" s="9" t="str">
        <f>PROPER(TRIM('1. Raw Data'!B357))</f>
        <v>Customer_355</v>
      </c>
      <c r="C357" s="9">
        <f>IF(OR('1. Raw Data'!C357&lt;18, '1. Raw Data'!C357&gt;100), MEDIAN('1. Raw Data'!$C$2:$C$5001), '1. Raw Data'!C357)</f>
        <v>64</v>
      </c>
      <c r="D357" s="9" t="s">
        <v>5018</v>
      </c>
      <c r="E357" s="22">
        <v>45016</v>
      </c>
      <c r="F357" s="9">
        <v>0</v>
      </c>
      <c r="G357" s="9">
        <v>10175</v>
      </c>
      <c r="H357" s="15">
        <v>45016</v>
      </c>
      <c r="I357" s="9" t="s">
        <v>7456</v>
      </c>
      <c r="J357" s="9">
        <v>144</v>
      </c>
      <c r="K357" s="9" t="s">
        <v>7462</v>
      </c>
      <c r="L357" s="9" t="str">
        <f>IF(OR('1. Raw Data'!L357="Elec", '1. Raw Data'!L357="elect"), "Electronics", '1. Raw Data'!L357)</f>
        <v>Electronics</v>
      </c>
      <c r="M357" s="9">
        <v>702.18</v>
      </c>
      <c r="N357" s="9">
        <f>IF(ISBLANK('1. Raw Data'!N357), MEDIAN('1. Raw Data'!$N$2:$N$5001), '1. Raw Data'!N357)</f>
        <v>418.93</v>
      </c>
      <c r="O357" s="9">
        <v>5</v>
      </c>
      <c r="P357" s="9">
        <f>IF(ISBLANK('1. Raw Data'!P357), 0, '1. Raw Data'!P357)</f>
        <v>0</v>
      </c>
      <c r="Q357" s="9">
        <v>351</v>
      </c>
      <c r="R357" s="9">
        <v>5</v>
      </c>
      <c r="S357" s="9">
        <f t="shared" si="15"/>
        <v>3510.8999999999996</v>
      </c>
      <c r="T357" s="9">
        <f t="shared" si="16"/>
        <v>1416.2499999999995</v>
      </c>
      <c r="U357" s="23">
        <f t="shared" si="17"/>
        <v>0.40338659602950799</v>
      </c>
    </row>
    <row r="358" spans="1:21" x14ac:dyDescent="0.3">
      <c r="A358" s="9">
        <v>1301</v>
      </c>
      <c r="B358" s="9" t="str">
        <f>PROPER(TRIM('1. Raw Data'!B358))</f>
        <v>Customer_356</v>
      </c>
      <c r="C358" s="9">
        <f>IF(OR('1. Raw Data'!C358&lt;18, '1. Raw Data'!C358&gt;100), MEDIAN('1. Raw Data'!$C$2:$C$5001), '1. Raw Data'!C358)</f>
        <v>40</v>
      </c>
      <c r="D358" s="9" t="s">
        <v>5019</v>
      </c>
      <c r="E358" s="22">
        <v>45048</v>
      </c>
      <c r="F358" s="9">
        <v>0</v>
      </c>
      <c r="G358" s="9">
        <v>10509</v>
      </c>
      <c r="H358" s="15">
        <v>44962</v>
      </c>
      <c r="I358" s="9" t="s">
        <v>7457</v>
      </c>
      <c r="J358" s="9">
        <v>134</v>
      </c>
      <c r="K358" s="9" t="s">
        <v>7482</v>
      </c>
      <c r="L358" s="9" t="str">
        <f>IF(OR('1. Raw Data'!L358="Elec", '1. Raw Data'!L358="elect"), "Electronics", '1. Raw Data'!L358)</f>
        <v>Electronics</v>
      </c>
      <c r="M358" s="9">
        <v>1385.98</v>
      </c>
      <c r="N358" s="9">
        <f>IF(ISBLANK('1. Raw Data'!N358), MEDIAN('1. Raw Data'!$N$2:$N$5001), '1. Raw Data'!N358)</f>
        <v>939.8</v>
      </c>
      <c r="O358" s="9">
        <v>3</v>
      </c>
      <c r="P358" s="9">
        <f>IF(ISBLANK('1. Raw Data'!P358), 0, '1. Raw Data'!P358)</f>
        <v>0</v>
      </c>
      <c r="Q358" s="9">
        <v>434</v>
      </c>
      <c r="R358" s="9">
        <v>6</v>
      </c>
      <c r="S358" s="9">
        <f t="shared" si="15"/>
        <v>4157.9400000000005</v>
      </c>
      <c r="T358" s="9">
        <f t="shared" si="16"/>
        <v>1338.5400000000009</v>
      </c>
      <c r="U358" s="23">
        <f t="shared" si="17"/>
        <v>0.3219238372848095</v>
      </c>
    </row>
    <row r="359" spans="1:21" x14ac:dyDescent="0.3">
      <c r="A359" s="9">
        <v>1180</v>
      </c>
      <c r="B359" s="9" t="str">
        <f>PROPER(TRIM('1. Raw Data'!B359))</f>
        <v>Customer_357</v>
      </c>
      <c r="C359" s="9">
        <f>IF(OR('1. Raw Data'!C359&lt;18, '1. Raw Data'!C359&gt;100), MEDIAN('1. Raw Data'!$C$2:$C$5001), '1. Raw Data'!C359)</f>
        <v>44</v>
      </c>
      <c r="D359" s="9" t="s">
        <v>5021</v>
      </c>
      <c r="E359" s="22">
        <v>43912</v>
      </c>
      <c r="F359" s="9">
        <v>1</v>
      </c>
      <c r="G359" s="9">
        <v>13686</v>
      </c>
      <c r="H359" s="15">
        <v>43912</v>
      </c>
      <c r="I359" s="9" t="s">
        <v>7455</v>
      </c>
      <c r="J359" s="9">
        <v>147</v>
      </c>
      <c r="K359" s="9" t="s">
        <v>7474</v>
      </c>
      <c r="L359" s="9" t="str">
        <f>IF(OR('1. Raw Data'!L359="Elec", '1. Raw Data'!L359="elect"), "Electronics", '1. Raw Data'!L359)</f>
        <v>Electronics</v>
      </c>
      <c r="M359" s="9">
        <v>862.01</v>
      </c>
      <c r="N359" s="9">
        <f>IF(ISBLANK('1. Raw Data'!N359), MEDIAN('1. Raw Data'!$N$2:$N$5001), '1. Raw Data'!N359)</f>
        <v>429.51499999999999</v>
      </c>
      <c r="O359" s="9">
        <v>5</v>
      </c>
      <c r="P359" s="9">
        <f>IF(ISBLANK('1. Raw Data'!P359), 0, '1. Raw Data'!P359)</f>
        <v>0</v>
      </c>
      <c r="Q359" s="9">
        <v>1388</v>
      </c>
      <c r="R359" s="9">
        <v>2</v>
      </c>
      <c r="S359" s="9">
        <f t="shared" si="15"/>
        <v>4310.05</v>
      </c>
      <c r="T359" s="9">
        <f t="shared" si="16"/>
        <v>2162.4750000000004</v>
      </c>
      <c r="U359" s="23">
        <f t="shared" si="17"/>
        <v>0.50172851823064701</v>
      </c>
    </row>
    <row r="360" spans="1:21" x14ac:dyDescent="0.3">
      <c r="A360" s="9">
        <v>1606</v>
      </c>
      <c r="B360" s="9" t="str">
        <f>PROPER(TRIM('1. Raw Data'!B360))</f>
        <v>Customer_358</v>
      </c>
      <c r="C360" s="9">
        <f>IF(OR('1. Raw Data'!C360&lt;18, '1. Raw Data'!C360&gt;100), MEDIAN('1. Raw Data'!$C$2:$C$5001), '1. Raw Data'!C360)</f>
        <v>29</v>
      </c>
      <c r="D360" s="9" t="s">
        <v>5022</v>
      </c>
      <c r="E360" s="22">
        <v>45099</v>
      </c>
      <c r="F360" s="9">
        <v>1</v>
      </c>
      <c r="G360" s="9">
        <v>13162</v>
      </c>
      <c r="H360" s="15">
        <v>45099</v>
      </c>
      <c r="I360" s="9" t="s">
        <v>7455</v>
      </c>
      <c r="J360" s="9">
        <v>117</v>
      </c>
      <c r="K360" s="9" t="s">
        <v>7483</v>
      </c>
      <c r="L360" s="9" t="str">
        <f>IF(OR('1. Raw Data'!L360="Elec", '1. Raw Data'!L360="elect"), "Electronics", '1. Raw Data'!L360)</f>
        <v>Clothing</v>
      </c>
      <c r="M360" s="9">
        <v>115.41</v>
      </c>
      <c r="N360" s="9">
        <f>IF(ISBLANK('1. Raw Data'!N360), MEDIAN('1. Raw Data'!$N$2:$N$5001), '1. Raw Data'!N360)</f>
        <v>73.83</v>
      </c>
      <c r="O360" s="9">
        <v>1</v>
      </c>
      <c r="P360" s="9">
        <f>IF(ISBLANK('1. Raw Data'!P360), 0, '1. Raw Data'!P360)</f>
        <v>0.05</v>
      </c>
      <c r="Q360" s="9">
        <v>559</v>
      </c>
      <c r="R360" s="9">
        <v>2</v>
      </c>
      <c r="S360" s="9">
        <f t="shared" si="15"/>
        <v>109.6395</v>
      </c>
      <c r="T360" s="9">
        <f t="shared" si="16"/>
        <v>35.8095</v>
      </c>
      <c r="U360" s="23">
        <f t="shared" si="17"/>
        <v>0.32661130340798711</v>
      </c>
    </row>
    <row r="361" spans="1:21" x14ac:dyDescent="0.3">
      <c r="A361" s="9">
        <v>2122</v>
      </c>
      <c r="B361" s="9" t="str">
        <f>PROPER(TRIM('1. Raw Data'!B361))</f>
        <v>Customer_359</v>
      </c>
      <c r="C361" s="9">
        <f>IF(OR('1. Raw Data'!C361&lt;18, '1. Raw Data'!C361&gt;100), MEDIAN('1. Raw Data'!$C$2:$C$5001), '1. Raw Data'!C361)</f>
        <v>25</v>
      </c>
      <c r="D361" s="9" t="s">
        <v>5023</v>
      </c>
      <c r="E361" s="22">
        <v>43998</v>
      </c>
      <c r="F361" s="9">
        <v>0</v>
      </c>
      <c r="G361" s="9">
        <v>12752</v>
      </c>
      <c r="H361" s="15">
        <v>43998</v>
      </c>
      <c r="I361" s="9" t="s">
        <v>7456</v>
      </c>
      <c r="J361" s="9">
        <v>139</v>
      </c>
      <c r="K361" s="9" t="s">
        <v>7486</v>
      </c>
      <c r="L361" s="9" t="str">
        <f>IF(OR('1. Raw Data'!L361="Elec", '1. Raw Data'!L361="elect"), "Electronics", '1. Raw Data'!L361)</f>
        <v>Electronics</v>
      </c>
      <c r="M361" s="9">
        <v>641.4</v>
      </c>
      <c r="N361" s="9">
        <f>IF(ISBLANK('1. Raw Data'!N361), MEDIAN('1. Raw Data'!$N$2:$N$5001), '1. Raw Data'!N361)</f>
        <v>444.43</v>
      </c>
      <c r="O361" s="9">
        <v>3</v>
      </c>
      <c r="P361" s="9">
        <f>IF(ISBLANK('1. Raw Data'!P361), 0, '1. Raw Data'!P361)</f>
        <v>0</v>
      </c>
      <c r="Q361" s="9">
        <v>541</v>
      </c>
      <c r="R361" s="9">
        <v>9</v>
      </c>
      <c r="S361" s="9">
        <f t="shared" si="15"/>
        <v>1924.1999999999998</v>
      </c>
      <c r="T361" s="9">
        <f t="shared" si="16"/>
        <v>590.90999999999985</v>
      </c>
      <c r="U361" s="23">
        <f t="shared" si="17"/>
        <v>0.30709385718740251</v>
      </c>
    </row>
    <row r="362" spans="1:21" x14ac:dyDescent="0.3">
      <c r="A362" s="9">
        <v>1699</v>
      </c>
      <c r="B362" s="9" t="str">
        <f>PROPER(TRIM('1. Raw Data'!B362))</f>
        <v>Customer_360</v>
      </c>
      <c r="C362" s="9">
        <f>IF(OR('1. Raw Data'!C362&lt;18, '1. Raw Data'!C362&gt;100), MEDIAN('1. Raw Data'!$C$2:$C$5001), '1. Raw Data'!C362)</f>
        <v>33</v>
      </c>
      <c r="D362" s="9" t="s">
        <v>5021</v>
      </c>
      <c r="E362" s="22">
        <v>44778</v>
      </c>
      <c r="F362" s="9">
        <v>0</v>
      </c>
      <c r="G362" s="9">
        <v>11189</v>
      </c>
      <c r="H362" s="15">
        <v>44689</v>
      </c>
      <c r="I362" s="9" t="s">
        <v>7457</v>
      </c>
      <c r="J362" s="9">
        <v>138</v>
      </c>
      <c r="K362" s="9" t="s">
        <v>7464</v>
      </c>
      <c r="L362" s="9" t="str">
        <f>IF(OR('1. Raw Data'!L362="Elec", '1. Raw Data'!L362="elect"), "Electronics", '1. Raw Data'!L362)</f>
        <v>Home Appliances</v>
      </c>
      <c r="M362" s="9">
        <v>653.91</v>
      </c>
      <c r="N362" s="9">
        <f>IF(ISBLANK('1. Raw Data'!N362), MEDIAN('1. Raw Data'!$N$2:$N$5001), '1. Raw Data'!N362)</f>
        <v>430.34</v>
      </c>
      <c r="O362" s="9">
        <v>3</v>
      </c>
      <c r="P362" s="9">
        <f>IF(ISBLANK('1. Raw Data'!P362), 0, '1. Raw Data'!P362)</f>
        <v>0</v>
      </c>
      <c r="Q362" s="9">
        <v>433</v>
      </c>
      <c r="R362" s="9">
        <v>9</v>
      </c>
      <c r="S362" s="9">
        <f t="shared" si="15"/>
        <v>1961.73</v>
      </c>
      <c r="T362" s="9">
        <f t="shared" si="16"/>
        <v>670.71</v>
      </c>
      <c r="U362" s="23">
        <f t="shared" si="17"/>
        <v>0.34189720297900322</v>
      </c>
    </row>
    <row r="363" spans="1:21" x14ac:dyDescent="0.3">
      <c r="A363" s="9">
        <v>1992</v>
      </c>
      <c r="B363" s="9" t="str">
        <f>PROPER(TRIM('1. Raw Data'!B363))</f>
        <v>Customer_361</v>
      </c>
      <c r="C363" s="9">
        <f>IF(OR('1. Raw Data'!C363&lt;18, '1. Raw Data'!C363&gt;100), MEDIAN('1. Raw Data'!$C$2:$C$5001), '1. Raw Data'!C363)</f>
        <v>40</v>
      </c>
      <c r="D363" s="9" t="s">
        <v>5021</v>
      </c>
      <c r="E363" s="22">
        <v>45177</v>
      </c>
      <c r="F363" s="9">
        <v>0</v>
      </c>
      <c r="G363" s="9">
        <v>10601</v>
      </c>
      <c r="H363" s="15">
        <v>45147</v>
      </c>
      <c r="I363" s="9" t="s">
        <v>7456</v>
      </c>
      <c r="J363" s="9">
        <v>144</v>
      </c>
      <c r="K363" s="9" t="s">
        <v>7462</v>
      </c>
      <c r="L363" s="9" t="str">
        <f>IF(OR('1. Raw Data'!L363="Elec", '1. Raw Data'!L363="elect"), "Electronics", '1. Raw Data'!L363)</f>
        <v>Home Appliances</v>
      </c>
      <c r="M363" s="9">
        <v>1449.96</v>
      </c>
      <c r="N363" s="9">
        <f>IF(ISBLANK('1. Raw Data'!N363), MEDIAN('1. Raw Data'!$N$2:$N$5001), '1. Raw Data'!N363)</f>
        <v>822.67</v>
      </c>
      <c r="O363" s="9">
        <v>5</v>
      </c>
      <c r="P363" s="9">
        <f>IF(ISBLANK('1. Raw Data'!P363), 0, '1. Raw Data'!P363)</f>
        <v>0.05</v>
      </c>
      <c r="Q363" s="9">
        <v>385</v>
      </c>
      <c r="R363" s="9">
        <v>6</v>
      </c>
      <c r="S363" s="9">
        <f t="shared" si="15"/>
        <v>6887.3099999999995</v>
      </c>
      <c r="T363" s="9">
        <f t="shared" si="16"/>
        <v>2773.96</v>
      </c>
      <c r="U363" s="23">
        <f t="shared" si="17"/>
        <v>0.402763923796083</v>
      </c>
    </row>
    <row r="364" spans="1:21" x14ac:dyDescent="0.3">
      <c r="A364" s="9">
        <v>2139</v>
      </c>
      <c r="B364" s="9" t="str">
        <f>PROPER(TRIM('1. Raw Data'!B364))</f>
        <v>Customer_362</v>
      </c>
      <c r="C364" s="9">
        <f>IF(OR('1. Raw Data'!C364&lt;18, '1. Raw Data'!C364&gt;100), MEDIAN('1. Raw Data'!$C$2:$C$5001), '1. Raw Data'!C364)</f>
        <v>41</v>
      </c>
      <c r="D364" s="9" t="s">
        <v>5022</v>
      </c>
      <c r="E364" s="22">
        <v>45026</v>
      </c>
      <c r="F364" s="9">
        <v>1</v>
      </c>
      <c r="G364" s="9">
        <v>10837</v>
      </c>
      <c r="H364" s="15">
        <v>45203</v>
      </c>
      <c r="I364" s="9" t="s">
        <v>7457</v>
      </c>
      <c r="J364" s="9">
        <v>133</v>
      </c>
      <c r="K364" s="9" t="s">
        <v>7498</v>
      </c>
      <c r="L364" s="9" t="str">
        <f>IF(OR('1. Raw Data'!L364="Elec", '1. Raw Data'!L364="elect"), "Electronics", '1. Raw Data'!L364)</f>
        <v>Home Appliances</v>
      </c>
      <c r="M364" s="9">
        <v>918.84</v>
      </c>
      <c r="N364" s="9">
        <f>IF(ISBLANK('1. Raw Data'!N364), MEDIAN('1. Raw Data'!$N$2:$N$5001), '1. Raw Data'!N364)</f>
        <v>467.79</v>
      </c>
      <c r="O364" s="9">
        <v>5</v>
      </c>
      <c r="P364" s="9">
        <f>IF(ISBLANK('1. Raw Data'!P364), 0, '1. Raw Data'!P364)</f>
        <v>0</v>
      </c>
      <c r="Q364" s="9">
        <v>632</v>
      </c>
      <c r="R364" s="9">
        <v>1</v>
      </c>
      <c r="S364" s="9">
        <f t="shared" si="15"/>
        <v>4594.2</v>
      </c>
      <c r="T364" s="9">
        <f t="shared" si="16"/>
        <v>2255.2499999999995</v>
      </c>
      <c r="U364" s="23">
        <f t="shared" si="17"/>
        <v>0.49089068825910925</v>
      </c>
    </row>
    <row r="365" spans="1:21" x14ac:dyDescent="0.3">
      <c r="A365" s="9">
        <v>1190</v>
      </c>
      <c r="B365" s="9" t="str">
        <f>PROPER(TRIM('1. Raw Data'!B365))</f>
        <v>Customer_363</v>
      </c>
      <c r="C365" s="9">
        <f>IF(OR('1. Raw Data'!C365&lt;18, '1. Raw Data'!C365&gt;100), MEDIAN('1. Raw Data'!$C$2:$C$5001), '1. Raw Data'!C365)</f>
        <v>40</v>
      </c>
      <c r="D365" s="9" t="s">
        <v>5020</v>
      </c>
      <c r="E365" s="22">
        <v>44988</v>
      </c>
      <c r="F365" s="9">
        <v>0</v>
      </c>
      <c r="G365" s="9">
        <v>13898</v>
      </c>
      <c r="H365" s="15">
        <v>44988</v>
      </c>
      <c r="I365" s="9" t="s">
        <v>7456</v>
      </c>
      <c r="J365" s="9">
        <v>121</v>
      </c>
      <c r="K365" s="9" t="s">
        <v>7495</v>
      </c>
      <c r="L365" s="9" t="str">
        <f>IF(OR('1. Raw Data'!L365="Elec", '1. Raw Data'!L365="elect"), "Electronics", '1. Raw Data'!L365)</f>
        <v>Clothing</v>
      </c>
      <c r="M365" s="9">
        <v>971.69</v>
      </c>
      <c r="N365" s="9">
        <f>IF(ISBLANK('1. Raw Data'!N365), MEDIAN('1. Raw Data'!$N$2:$N$5001), '1. Raw Data'!N365)</f>
        <v>529.32000000000005</v>
      </c>
      <c r="O365" s="9">
        <v>2</v>
      </c>
      <c r="P365" s="9">
        <f>IF(ISBLANK('1. Raw Data'!P365), 0, '1. Raw Data'!P365)</f>
        <v>0</v>
      </c>
      <c r="Q365" s="9">
        <v>670</v>
      </c>
      <c r="R365" s="9">
        <v>3</v>
      </c>
      <c r="S365" s="9">
        <f t="shared" si="15"/>
        <v>1943.38</v>
      </c>
      <c r="T365" s="9">
        <f t="shared" si="16"/>
        <v>884.74</v>
      </c>
      <c r="U365" s="23">
        <f t="shared" si="17"/>
        <v>0.45525836429313876</v>
      </c>
    </row>
    <row r="366" spans="1:21" x14ac:dyDescent="0.3">
      <c r="A366" s="9">
        <v>1252</v>
      </c>
      <c r="B366" s="9" t="str">
        <f>PROPER(TRIM('1. Raw Data'!B366))</f>
        <v>Customer_364</v>
      </c>
      <c r="C366" s="9">
        <f>IF(OR('1. Raw Data'!C366&lt;18, '1. Raw Data'!C366&gt;100), MEDIAN('1. Raw Data'!$C$2:$C$5001), '1. Raw Data'!C366)</f>
        <v>31</v>
      </c>
      <c r="D366" s="9" t="s">
        <v>5021</v>
      </c>
      <c r="E366" s="22">
        <v>44724</v>
      </c>
      <c r="F366" s="9">
        <v>0</v>
      </c>
      <c r="G366" s="9">
        <v>11001</v>
      </c>
      <c r="H366" s="15">
        <v>44901</v>
      </c>
      <c r="I366" s="9" t="s">
        <v>7455</v>
      </c>
      <c r="J366" s="9">
        <v>126</v>
      </c>
      <c r="K366" s="9" t="s">
        <v>7469</v>
      </c>
      <c r="L366" s="9" t="str">
        <f>IF(OR('1. Raw Data'!L366="Elec", '1. Raw Data'!L366="elect"), "Electronics", '1. Raw Data'!L366)</f>
        <v>Sports</v>
      </c>
      <c r="M366" s="9">
        <v>1084.22</v>
      </c>
      <c r="N366" s="9">
        <f>IF(ISBLANK('1. Raw Data'!N366), MEDIAN('1. Raw Data'!$N$2:$N$5001), '1. Raw Data'!N366)</f>
        <v>707.51</v>
      </c>
      <c r="O366" s="9">
        <v>3</v>
      </c>
      <c r="P366" s="9">
        <f>IF(ISBLANK('1. Raw Data'!P366), 0, '1. Raw Data'!P366)</f>
        <v>0.2</v>
      </c>
      <c r="Q366" s="9">
        <v>621</v>
      </c>
      <c r="R366" s="9">
        <v>4</v>
      </c>
      <c r="S366" s="9">
        <f t="shared" si="15"/>
        <v>2602.1280000000002</v>
      </c>
      <c r="T366" s="9">
        <f t="shared" si="16"/>
        <v>479.59800000000041</v>
      </c>
      <c r="U366" s="23">
        <f t="shared" si="17"/>
        <v>0.18430991865119639</v>
      </c>
    </row>
    <row r="367" spans="1:21" x14ac:dyDescent="0.3">
      <c r="A367" s="9">
        <v>1980</v>
      </c>
      <c r="B367" s="9" t="str">
        <f>PROPER(TRIM('1. Raw Data'!B367))</f>
        <v>Customer_365</v>
      </c>
      <c r="C367" s="9">
        <f>IF(OR('1. Raw Data'!C367&lt;18, '1. Raw Data'!C367&gt;100), MEDIAN('1. Raw Data'!$C$2:$C$5001), '1. Raw Data'!C367)</f>
        <v>44</v>
      </c>
      <c r="D367" s="9" t="s">
        <v>5018</v>
      </c>
      <c r="E367" s="22">
        <v>44449</v>
      </c>
      <c r="F367" s="9">
        <v>1</v>
      </c>
      <c r="G367" s="9">
        <v>13851</v>
      </c>
      <c r="H367" s="15">
        <v>44478</v>
      </c>
      <c r="I367" s="9" t="s">
        <v>7455</v>
      </c>
      <c r="J367" s="9">
        <v>146</v>
      </c>
      <c r="K367" s="9" t="s">
        <v>7505</v>
      </c>
      <c r="L367" s="9" t="str">
        <f>IF(OR('1. Raw Data'!L367="Elec", '1. Raw Data'!L367="elect"), "Electronics", '1. Raw Data'!L367)</f>
        <v>Clothing</v>
      </c>
      <c r="M367" s="9">
        <v>1166.56</v>
      </c>
      <c r="N367" s="9">
        <f>IF(ISBLANK('1. Raw Data'!N367), MEDIAN('1. Raw Data'!$N$2:$N$5001), '1. Raw Data'!N367)</f>
        <v>429.51499999999999</v>
      </c>
      <c r="O367" s="9">
        <v>4</v>
      </c>
      <c r="P367" s="9">
        <f>IF(ISBLANK('1. Raw Data'!P367), 0, '1. Raw Data'!P367)</f>
        <v>0</v>
      </c>
      <c r="Q367" s="9">
        <v>1055</v>
      </c>
      <c r="R367" s="9">
        <v>4</v>
      </c>
      <c r="S367" s="9">
        <f t="shared" si="15"/>
        <v>4666.24</v>
      </c>
      <c r="T367" s="9">
        <f t="shared" si="16"/>
        <v>2948.18</v>
      </c>
      <c r="U367" s="23">
        <f t="shared" si="17"/>
        <v>0.6318106226855027</v>
      </c>
    </row>
    <row r="368" spans="1:21" x14ac:dyDescent="0.3">
      <c r="A368" s="9">
        <v>1927</v>
      </c>
      <c r="B368" s="9" t="str">
        <f>PROPER(TRIM('1. Raw Data'!B368))</f>
        <v>Customer_366</v>
      </c>
      <c r="C368" s="9">
        <f>IF(OR('1. Raw Data'!C368&lt;18, '1. Raw Data'!C368&gt;100), MEDIAN('1. Raw Data'!$C$2:$C$5001), '1. Raw Data'!C368)</f>
        <v>26</v>
      </c>
      <c r="D368" s="9" t="s">
        <v>5021</v>
      </c>
      <c r="E368" s="22">
        <v>44365</v>
      </c>
      <c r="F368" s="9">
        <v>1</v>
      </c>
      <c r="G368" s="9">
        <v>13509</v>
      </c>
      <c r="H368" s="15">
        <v>44365</v>
      </c>
      <c r="I368" s="9" t="s">
        <v>7456</v>
      </c>
      <c r="J368" s="9">
        <v>136</v>
      </c>
      <c r="K368" s="9" t="s">
        <v>7503</v>
      </c>
      <c r="L368" s="9" t="str">
        <f>IF(OR('1. Raw Data'!L368="Elec", '1. Raw Data'!L368="elect"), "Electronics", '1. Raw Data'!L368)</f>
        <v>Home Appliances</v>
      </c>
      <c r="M368" s="9">
        <v>970.82</v>
      </c>
      <c r="N368" s="9">
        <f>IF(ISBLANK('1. Raw Data'!N368), MEDIAN('1. Raw Data'!$N$2:$N$5001), '1. Raw Data'!N368)</f>
        <v>634.67999999999995</v>
      </c>
      <c r="O368" s="9">
        <v>5</v>
      </c>
      <c r="P368" s="9">
        <f>IF(ISBLANK('1. Raw Data'!P368), 0, '1. Raw Data'!P368)</f>
        <v>0.05</v>
      </c>
      <c r="Q368" s="9">
        <v>1013</v>
      </c>
      <c r="R368" s="9">
        <v>3</v>
      </c>
      <c r="S368" s="9">
        <f t="shared" si="15"/>
        <v>4611.3950000000004</v>
      </c>
      <c r="T368" s="9">
        <f t="shared" si="16"/>
        <v>1437.9950000000008</v>
      </c>
      <c r="U368" s="23">
        <f t="shared" si="17"/>
        <v>0.31183513882458574</v>
      </c>
    </row>
    <row r="369" spans="1:21" x14ac:dyDescent="0.3">
      <c r="A369" s="9">
        <v>2184</v>
      </c>
      <c r="B369" s="9" t="str">
        <f>PROPER(TRIM('1. Raw Data'!B369))</f>
        <v>Customer_367</v>
      </c>
      <c r="C369" s="9">
        <f>IF(OR('1. Raw Data'!C369&lt;18, '1. Raw Data'!C369&gt;100), MEDIAN('1. Raw Data'!$C$2:$C$5001), '1. Raw Data'!C369)</f>
        <v>23</v>
      </c>
      <c r="D369" s="9" t="s">
        <v>5018</v>
      </c>
      <c r="E369" s="22">
        <v>44249</v>
      </c>
      <c r="F369" s="9">
        <v>0</v>
      </c>
      <c r="G369" s="9">
        <v>12098</v>
      </c>
      <c r="H369" s="15">
        <v>44249</v>
      </c>
      <c r="I369" s="9" t="s">
        <v>7455</v>
      </c>
      <c r="J369" s="9">
        <v>105</v>
      </c>
      <c r="K369" s="9" t="s">
        <v>7461</v>
      </c>
      <c r="L369" s="9" t="str">
        <f>IF(OR('1. Raw Data'!L369="Elec", '1. Raw Data'!L369="elect"), "Electronics", '1. Raw Data'!L369)</f>
        <v>Home Appliances</v>
      </c>
      <c r="M369" s="9">
        <v>393.93</v>
      </c>
      <c r="N369" s="9">
        <f>IF(ISBLANK('1. Raw Data'!N369), MEDIAN('1. Raw Data'!$N$2:$N$5001), '1. Raw Data'!N369)</f>
        <v>228.15</v>
      </c>
      <c r="O369" s="9">
        <v>4</v>
      </c>
      <c r="P369" s="9">
        <f>IF(ISBLANK('1. Raw Data'!P369), 0, '1. Raw Data'!P369)</f>
        <v>0</v>
      </c>
      <c r="Q369" s="9">
        <v>338</v>
      </c>
      <c r="R369" s="9">
        <v>9</v>
      </c>
      <c r="S369" s="9">
        <f t="shared" si="15"/>
        <v>1575.72</v>
      </c>
      <c r="T369" s="9">
        <f t="shared" si="16"/>
        <v>663.12</v>
      </c>
      <c r="U369" s="23">
        <f t="shared" si="17"/>
        <v>0.42083618917066484</v>
      </c>
    </row>
    <row r="370" spans="1:21" x14ac:dyDescent="0.3">
      <c r="A370" s="9">
        <v>2279</v>
      </c>
      <c r="B370" s="9" t="str">
        <f>PROPER(TRIM('1. Raw Data'!B370))</f>
        <v>Customer_368</v>
      </c>
      <c r="C370" s="9">
        <f>IF(OR('1. Raw Data'!C370&lt;18, '1. Raw Data'!C370&gt;100), MEDIAN('1. Raw Data'!$C$2:$C$5001), '1. Raw Data'!C370)</f>
        <v>40</v>
      </c>
      <c r="D370" s="9" t="s">
        <v>5019</v>
      </c>
      <c r="E370" s="22">
        <v>44995</v>
      </c>
      <c r="F370" s="9">
        <v>0</v>
      </c>
      <c r="G370" s="9">
        <v>13749</v>
      </c>
      <c r="H370" s="15">
        <v>45202</v>
      </c>
      <c r="I370" s="9" t="s">
        <v>7456</v>
      </c>
      <c r="J370" s="9">
        <v>133</v>
      </c>
      <c r="K370" s="9" t="s">
        <v>7498</v>
      </c>
      <c r="L370" s="9" t="str">
        <f>IF(OR('1. Raw Data'!L370="Elec", '1. Raw Data'!L370="elect"), "Electronics", '1. Raw Data'!L370)</f>
        <v>Sports</v>
      </c>
      <c r="M370" s="9">
        <v>1317.37</v>
      </c>
      <c r="N370" s="9">
        <f>IF(ISBLANK('1. Raw Data'!N370), MEDIAN('1. Raw Data'!$N$2:$N$5001), '1. Raw Data'!N370)</f>
        <v>715.45</v>
      </c>
      <c r="O370" s="9">
        <v>1</v>
      </c>
      <c r="P370" s="9">
        <f>IF(ISBLANK('1. Raw Data'!P370), 0, '1. Raw Data'!P370)</f>
        <v>0.05</v>
      </c>
      <c r="Q370" s="9">
        <v>456</v>
      </c>
      <c r="R370" s="9">
        <v>4</v>
      </c>
      <c r="S370" s="9">
        <f t="shared" si="15"/>
        <v>1251.5014999999999</v>
      </c>
      <c r="T370" s="9">
        <f t="shared" si="16"/>
        <v>536.05149999999981</v>
      </c>
      <c r="U370" s="23">
        <f t="shared" si="17"/>
        <v>0.4283266939751969</v>
      </c>
    </row>
    <row r="371" spans="1:21" x14ac:dyDescent="0.3">
      <c r="A371" s="9">
        <v>2346</v>
      </c>
      <c r="B371" s="9" t="str">
        <f>PROPER(TRIM('1. Raw Data'!B371))</f>
        <v>Customer_369</v>
      </c>
      <c r="C371" s="9">
        <f>IF(OR('1. Raw Data'!C371&lt;18, '1. Raw Data'!C371&gt;100), MEDIAN('1. Raw Data'!$C$2:$C$5001), '1. Raw Data'!C371)</f>
        <v>30</v>
      </c>
      <c r="D371" s="9" t="s">
        <v>5020</v>
      </c>
      <c r="E371" s="22">
        <v>45444</v>
      </c>
      <c r="F371" s="9">
        <v>0</v>
      </c>
      <c r="G371" s="9">
        <v>12733</v>
      </c>
      <c r="H371" s="15">
        <v>45297</v>
      </c>
      <c r="I371" s="9" t="s">
        <v>7457</v>
      </c>
      <c r="J371" s="9">
        <v>101</v>
      </c>
      <c r="K371" s="9" t="s">
        <v>7478</v>
      </c>
      <c r="L371" s="9" t="str">
        <f>IF(OR('1. Raw Data'!L371="Elec", '1. Raw Data'!L371="elect"), "Electronics", '1. Raw Data'!L371)</f>
        <v>Clothing</v>
      </c>
      <c r="M371" s="9">
        <v>1111.57</v>
      </c>
      <c r="N371" s="9">
        <f>IF(ISBLANK('1. Raw Data'!N371), MEDIAN('1. Raw Data'!$N$2:$N$5001), '1. Raw Data'!N371)</f>
        <v>548.45000000000005</v>
      </c>
      <c r="O371" s="9">
        <v>1</v>
      </c>
      <c r="P371" s="9">
        <f>IF(ISBLANK('1. Raw Data'!P371), 0, '1. Raw Data'!P371)</f>
        <v>0.05</v>
      </c>
      <c r="Q371" s="9">
        <v>361</v>
      </c>
      <c r="R371" s="9">
        <v>5</v>
      </c>
      <c r="S371" s="9">
        <f t="shared" si="15"/>
        <v>1055.9914999999999</v>
      </c>
      <c r="T371" s="9">
        <f t="shared" si="16"/>
        <v>507.54149999999981</v>
      </c>
      <c r="U371" s="23">
        <f t="shared" si="17"/>
        <v>0.48063028916425926</v>
      </c>
    </row>
    <row r="372" spans="1:21" x14ac:dyDescent="0.3">
      <c r="A372" s="9">
        <v>1127</v>
      </c>
      <c r="B372" s="9" t="str">
        <f>PROPER(TRIM('1. Raw Data'!B372))</f>
        <v>Customer_370</v>
      </c>
      <c r="C372" s="9">
        <f>IF(OR('1. Raw Data'!C372&lt;18, '1. Raw Data'!C372&gt;100), MEDIAN('1. Raw Data'!$C$2:$C$5001), '1. Raw Data'!C372)</f>
        <v>22</v>
      </c>
      <c r="D372" s="9" t="s">
        <v>5018</v>
      </c>
      <c r="E372" s="22">
        <v>44326</v>
      </c>
      <c r="F372" s="9">
        <v>1</v>
      </c>
      <c r="G372" s="9">
        <v>13810</v>
      </c>
      <c r="H372" s="15">
        <v>44474</v>
      </c>
      <c r="I372" s="9" t="s">
        <v>7457</v>
      </c>
      <c r="J372" s="9">
        <v>106</v>
      </c>
      <c r="K372" s="9" t="s">
        <v>7477</v>
      </c>
      <c r="L372" s="9" t="str">
        <f>IF(OR('1. Raw Data'!L372="Elec", '1. Raw Data'!L372="elect"), "Electronics", '1. Raw Data'!L372)</f>
        <v>Home Appliances</v>
      </c>
      <c r="M372" s="9">
        <v>1125.71</v>
      </c>
      <c r="N372" s="9">
        <f>IF(ISBLANK('1. Raw Data'!N372), MEDIAN('1. Raw Data'!$N$2:$N$5001), '1. Raw Data'!N372)</f>
        <v>451.42</v>
      </c>
      <c r="O372" s="9">
        <v>4</v>
      </c>
      <c r="P372" s="9">
        <f>IF(ISBLANK('1. Raw Data'!P372), 0, '1. Raw Data'!P372)</f>
        <v>0</v>
      </c>
      <c r="Q372" s="9">
        <v>740</v>
      </c>
      <c r="R372" s="9">
        <v>5</v>
      </c>
      <c r="S372" s="9">
        <f t="shared" si="15"/>
        <v>4502.84</v>
      </c>
      <c r="T372" s="9">
        <f t="shared" si="16"/>
        <v>2697.16</v>
      </c>
      <c r="U372" s="23">
        <f t="shared" si="17"/>
        <v>0.59899085910225547</v>
      </c>
    </row>
    <row r="373" spans="1:21" x14ac:dyDescent="0.3">
      <c r="A373" s="9">
        <v>1017</v>
      </c>
      <c r="B373" s="9" t="str">
        <f>PROPER(TRIM('1. Raw Data'!B373))</f>
        <v>Customer_371</v>
      </c>
      <c r="C373" s="9">
        <f>IF(OR('1. Raw Data'!C373&lt;18, '1. Raw Data'!C373&gt;100), MEDIAN('1. Raw Data'!$C$2:$C$5001), '1. Raw Data'!C373)</f>
        <v>25</v>
      </c>
      <c r="D373" s="9" t="s">
        <v>5021</v>
      </c>
      <c r="E373" s="22">
        <v>44319</v>
      </c>
      <c r="F373" s="9">
        <v>1</v>
      </c>
      <c r="G373" s="9">
        <v>12313</v>
      </c>
      <c r="H373" s="15">
        <v>44260</v>
      </c>
      <c r="I373" s="9" t="s">
        <v>7457</v>
      </c>
      <c r="J373" s="9">
        <v>137</v>
      </c>
      <c r="K373" s="9" t="s">
        <v>7484</v>
      </c>
      <c r="L373" s="9" t="str">
        <f>IF(OR('1. Raw Data'!L373="Elec", '1. Raw Data'!L373="elect"), "Electronics", '1. Raw Data'!L373)</f>
        <v>Electronics</v>
      </c>
      <c r="M373" s="9">
        <v>1495.01</v>
      </c>
      <c r="N373" s="9">
        <f>IF(ISBLANK('1. Raw Data'!N373), MEDIAN('1. Raw Data'!$N$2:$N$5001), '1. Raw Data'!N373)</f>
        <v>940.88</v>
      </c>
      <c r="O373" s="9">
        <v>1</v>
      </c>
      <c r="P373" s="9">
        <f>IF(ISBLANK('1. Raw Data'!P373), 0, '1. Raw Data'!P373)</f>
        <v>0.2</v>
      </c>
      <c r="Q373" s="9">
        <v>668</v>
      </c>
      <c r="R373" s="9">
        <v>2</v>
      </c>
      <c r="S373" s="9">
        <f t="shared" si="15"/>
        <v>1196.008</v>
      </c>
      <c r="T373" s="9">
        <f t="shared" si="16"/>
        <v>255.12800000000004</v>
      </c>
      <c r="U373" s="23">
        <f t="shared" si="17"/>
        <v>0.2133162988876329</v>
      </c>
    </row>
    <row r="374" spans="1:21" x14ac:dyDescent="0.3">
      <c r="A374" s="9">
        <v>1565</v>
      </c>
      <c r="B374" s="9" t="str">
        <f>PROPER(TRIM('1. Raw Data'!B374))</f>
        <v>Customer_372</v>
      </c>
      <c r="C374" s="9">
        <f>IF(OR('1. Raw Data'!C374&lt;18, '1. Raw Data'!C374&gt;100), MEDIAN('1. Raw Data'!$C$2:$C$5001), '1. Raw Data'!C374)</f>
        <v>35</v>
      </c>
      <c r="D374" s="9" t="s">
        <v>5020</v>
      </c>
      <c r="E374" s="22">
        <v>44374</v>
      </c>
      <c r="F374" s="9">
        <v>1</v>
      </c>
      <c r="G374" s="9">
        <v>13592</v>
      </c>
      <c r="H374" s="15">
        <v>44374</v>
      </c>
      <c r="I374" s="9" t="s">
        <v>7457</v>
      </c>
      <c r="J374" s="9">
        <v>102</v>
      </c>
      <c r="K374" s="9" t="s">
        <v>7494</v>
      </c>
      <c r="L374" s="9" t="str">
        <f>IF(OR('1. Raw Data'!L374="Elec", '1. Raw Data'!L374="elect"), "Electronics", '1. Raw Data'!L374)</f>
        <v>Electronics</v>
      </c>
      <c r="M374" s="9">
        <v>1213.6600000000001</v>
      </c>
      <c r="N374" s="9">
        <f>IF(ISBLANK('1. Raw Data'!N374), MEDIAN('1. Raw Data'!$N$2:$N$5001), '1. Raw Data'!N374)</f>
        <v>586.32000000000005</v>
      </c>
      <c r="O374" s="9">
        <v>4</v>
      </c>
      <c r="P374" s="9">
        <f>IF(ISBLANK('1. Raw Data'!P374), 0, '1. Raw Data'!P374)</f>
        <v>0</v>
      </c>
      <c r="Q374" s="9">
        <v>914</v>
      </c>
      <c r="R374" s="9">
        <v>4</v>
      </c>
      <c r="S374" s="9">
        <f t="shared" si="15"/>
        <v>4854.6400000000003</v>
      </c>
      <c r="T374" s="9">
        <f t="shared" si="16"/>
        <v>2509.36</v>
      </c>
      <c r="U374" s="23">
        <f t="shared" si="17"/>
        <v>0.51689929634329224</v>
      </c>
    </row>
    <row r="375" spans="1:21" x14ac:dyDescent="0.3">
      <c r="A375" s="9">
        <v>1569</v>
      </c>
      <c r="B375" s="9" t="str">
        <f>PROPER(TRIM('1. Raw Data'!B375))</f>
        <v>Customer_373</v>
      </c>
      <c r="C375" s="9">
        <f>IF(OR('1. Raw Data'!C375&lt;18, '1. Raw Data'!C375&gt;100), MEDIAN('1. Raw Data'!$C$2:$C$5001), '1. Raw Data'!C375)</f>
        <v>31</v>
      </c>
      <c r="D375" s="9" t="s">
        <v>5020</v>
      </c>
      <c r="E375" s="22">
        <v>44641</v>
      </c>
      <c r="F375" s="9">
        <v>0</v>
      </c>
      <c r="G375" s="9">
        <v>11110</v>
      </c>
      <c r="H375" s="15">
        <v>44641</v>
      </c>
      <c r="I375" s="9" t="s">
        <v>7456</v>
      </c>
      <c r="J375" s="9">
        <v>105</v>
      </c>
      <c r="K375" s="9" t="s">
        <v>7461</v>
      </c>
      <c r="L375" s="9" t="str">
        <f>IF(OR('1. Raw Data'!L375="Elec", '1. Raw Data'!L375="elect"), "Electronics", '1. Raw Data'!L375)</f>
        <v>Home Appliances</v>
      </c>
      <c r="M375" s="9">
        <v>1252.27</v>
      </c>
      <c r="N375" s="9">
        <f>IF(ISBLANK('1. Raw Data'!N375), MEDIAN('1. Raw Data'!$N$2:$N$5001), '1. Raw Data'!N375)</f>
        <v>624.76</v>
      </c>
      <c r="O375" s="9">
        <v>2</v>
      </c>
      <c r="P375" s="9">
        <f>IF(ISBLANK('1. Raw Data'!P375), 0, '1. Raw Data'!P375)</f>
        <v>0.05</v>
      </c>
      <c r="Q375" s="9">
        <v>594</v>
      </c>
      <c r="R375" s="9">
        <v>4</v>
      </c>
      <c r="S375" s="9">
        <f t="shared" si="15"/>
        <v>2379.3129999999996</v>
      </c>
      <c r="T375" s="9">
        <f t="shared" si="16"/>
        <v>1129.7929999999997</v>
      </c>
      <c r="U375" s="23">
        <f t="shared" si="17"/>
        <v>0.47484000633796386</v>
      </c>
    </row>
    <row r="376" spans="1:21" x14ac:dyDescent="0.3">
      <c r="A376" s="9">
        <v>2346</v>
      </c>
      <c r="B376" s="9" t="str">
        <f>PROPER(TRIM('1. Raw Data'!B376))</f>
        <v>Customer_374</v>
      </c>
      <c r="C376" s="9">
        <f>IF(OR('1. Raw Data'!C376&lt;18, '1. Raw Data'!C376&gt;100), MEDIAN('1. Raw Data'!$C$2:$C$5001), '1. Raw Data'!C376)</f>
        <v>22</v>
      </c>
      <c r="D376" s="9" t="s">
        <v>5018</v>
      </c>
      <c r="E376" s="22">
        <v>44099</v>
      </c>
      <c r="F376" s="9">
        <v>0</v>
      </c>
      <c r="G376" s="9">
        <v>12653</v>
      </c>
      <c r="H376" s="15">
        <v>44099</v>
      </c>
      <c r="I376" s="9" t="s">
        <v>7455</v>
      </c>
      <c r="J376" s="9">
        <v>126</v>
      </c>
      <c r="K376" s="9" t="s">
        <v>7469</v>
      </c>
      <c r="L376" s="9" t="str">
        <f>IF(OR('1. Raw Data'!L376="Elec", '1. Raw Data'!L376="elect"), "Electronics", '1. Raw Data'!L376)</f>
        <v>Electronics</v>
      </c>
      <c r="M376" s="9">
        <v>1429.54</v>
      </c>
      <c r="N376" s="9">
        <f>IF(ISBLANK('1. Raw Data'!N376), MEDIAN('1. Raw Data'!$N$2:$N$5001), '1. Raw Data'!N376)</f>
        <v>933.55</v>
      </c>
      <c r="O376" s="9">
        <v>2</v>
      </c>
      <c r="P376" s="9">
        <f>IF(ISBLANK('1. Raw Data'!P376), 0, '1. Raw Data'!P376)</f>
        <v>0.05</v>
      </c>
      <c r="Q376" s="9">
        <v>361</v>
      </c>
      <c r="R376" s="9">
        <v>5</v>
      </c>
      <c r="S376" s="9">
        <f t="shared" si="15"/>
        <v>2716.1259999999997</v>
      </c>
      <c r="T376" s="9">
        <f t="shared" si="16"/>
        <v>849.02599999999984</v>
      </c>
      <c r="U376" s="23">
        <f t="shared" si="17"/>
        <v>0.31258711856519172</v>
      </c>
    </row>
    <row r="377" spans="1:21" x14ac:dyDescent="0.3">
      <c r="A377" s="9">
        <v>1685</v>
      </c>
      <c r="B377" s="9" t="str">
        <f>PROPER(TRIM('1. Raw Data'!B377))</f>
        <v>Customer_375</v>
      </c>
      <c r="C377" s="9">
        <f>IF(OR('1. Raw Data'!C377&lt;18, '1. Raw Data'!C377&gt;100), MEDIAN('1. Raw Data'!$C$2:$C$5001), '1. Raw Data'!C377)</f>
        <v>40</v>
      </c>
      <c r="D377" s="9" t="s">
        <v>5018</v>
      </c>
      <c r="E377" s="22">
        <v>45117</v>
      </c>
      <c r="F377" s="9">
        <v>0</v>
      </c>
      <c r="G377" s="9">
        <v>12044</v>
      </c>
      <c r="H377" s="15">
        <v>45206</v>
      </c>
      <c r="I377" s="9" t="s">
        <v>7457</v>
      </c>
      <c r="J377" s="9">
        <v>141</v>
      </c>
      <c r="K377" s="9" t="s">
        <v>7490</v>
      </c>
      <c r="L377" s="9" t="str">
        <f>IF(OR('1. Raw Data'!L377="Elec", '1. Raw Data'!L377="elect"), "Electronics", '1. Raw Data'!L377)</f>
        <v>Sports</v>
      </c>
      <c r="M377" s="9">
        <v>269.14</v>
      </c>
      <c r="N377" s="9">
        <f>IF(ISBLANK('1. Raw Data'!N377), MEDIAN('1. Raw Data'!$N$2:$N$5001), '1. Raw Data'!N377)</f>
        <v>111.87</v>
      </c>
      <c r="O377" s="9">
        <v>1</v>
      </c>
      <c r="P377" s="9">
        <f>IF(ISBLANK('1. Raw Data'!P377), 0, '1. Raw Data'!P377)</f>
        <v>0</v>
      </c>
      <c r="Q377" s="9">
        <v>452</v>
      </c>
      <c r="R377" s="9">
        <v>4</v>
      </c>
      <c r="S377" s="9">
        <f t="shared" si="15"/>
        <v>269.14</v>
      </c>
      <c r="T377" s="9">
        <f t="shared" si="16"/>
        <v>157.26999999999998</v>
      </c>
      <c r="U377" s="23">
        <f t="shared" si="17"/>
        <v>0.58434272126031062</v>
      </c>
    </row>
    <row r="378" spans="1:21" x14ac:dyDescent="0.3">
      <c r="A378" s="9">
        <v>1625</v>
      </c>
      <c r="B378" s="9" t="str">
        <f>PROPER(TRIM('1. Raw Data'!B378))</f>
        <v>Customer_376</v>
      </c>
      <c r="C378" s="9">
        <f>IF(OR('1. Raw Data'!C378&lt;18, '1. Raw Data'!C378&gt;100), MEDIAN('1. Raw Data'!$C$2:$C$5001), '1. Raw Data'!C378)</f>
        <v>44</v>
      </c>
      <c r="D378" s="9" t="s">
        <v>5023</v>
      </c>
      <c r="E378" s="22">
        <v>45152</v>
      </c>
      <c r="F378" s="9">
        <v>0</v>
      </c>
      <c r="G378" s="9">
        <v>13123</v>
      </c>
      <c r="H378" s="15">
        <v>45152</v>
      </c>
      <c r="I378" s="9" t="s">
        <v>7455</v>
      </c>
      <c r="J378" s="9">
        <v>147</v>
      </c>
      <c r="K378" s="9" t="s">
        <v>7474</v>
      </c>
      <c r="L378" s="9" t="str">
        <f>IF(OR('1. Raw Data'!L378="Elec", '1. Raw Data'!L378="elect"), "Electronics", '1. Raw Data'!L378)</f>
        <v>Home Appliances</v>
      </c>
      <c r="M378" s="9">
        <v>771.7</v>
      </c>
      <c r="N378" s="9">
        <f>IF(ISBLANK('1. Raw Data'!N378), MEDIAN('1. Raw Data'!$N$2:$N$5001), '1. Raw Data'!N378)</f>
        <v>523.42999999999995</v>
      </c>
      <c r="O378" s="9">
        <v>4</v>
      </c>
      <c r="P378" s="9">
        <f>IF(ISBLANK('1. Raw Data'!P378), 0, '1. Raw Data'!P378)</f>
        <v>0</v>
      </c>
      <c r="Q378" s="9">
        <v>506</v>
      </c>
      <c r="R378" s="9">
        <v>1</v>
      </c>
      <c r="S378" s="9">
        <f t="shared" si="15"/>
        <v>3086.8</v>
      </c>
      <c r="T378" s="9">
        <f t="shared" si="16"/>
        <v>993.08000000000038</v>
      </c>
      <c r="U378" s="23">
        <f t="shared" si="17"/>
        <v>0.32171828430737343</v>
      </c>
    </row>
    <row r="379" spans="1:21" x14ac:dyDescent="0.3">
      <c r="A379" s="9">
        <v>2311</v>
      </c>
      <c r="B379" s="9" t="str">
        <f>PROPER(TRIM('1. Raw Data'!B379))</f>
        <v>Customer_377</v>
      </c>
      <c r="C379" s="9">
        <f>IF(OR('1. Raw Data'!C379&lt;18, '1. Raw Data'!C379&gt;100), MEDIAN('1. Raw Data'!$C$2:$C$5001), '1. Raw Data'!C379)</f>
        <v>51</v>
      </c>
      <c r="D379" s="9" t="s">
        <v>5023</v>
      </c>
      <c r="E379" s="22">
        <v>44445</v>
      </c>
      <c r="F379" s="9">
        <v>0</v>
      </c>
      <c r="G379" s="9">
        <v>13250</v>
      </c>
      <c r="H379" s="15">
        <v>44356</v>
      </c>
      <c r="I379" s="9" t="s">
        <v>7456</v>
      </c>
      <c r="J379" s="9">
        <v>113</v>
      </c>
      <c r="K379" s="9" t="s">
        <v>7460</v>
      </c>
      <c r="L379" s="9" t="str">
        <f>IF(OR('1. Raw Data'!L379="Elec", '1. Raw Data'!L379="elect"), "Electronics", '1. Raw Data'!L379)</f>
        <v>Clothing</v>
      </c>
      <c r="M379" s="9">
        <v>891.82</v>
      </c>
      <c r="N379" s="9">
        <f>IF(ISBLANK('1. Raw Data'!N379), MEDIAN('1. Raw Data'!$N$2:$N$5001), '1. Raw Data'!N379)</f>
        <v>357.09</v>
      </c>
      <c r="O379" s="9">
        <v>4</v>
      </c>
      <c r="P379" s="9">
        <f>IF(ISBLANK('1. Raw Data'!P379), 0, '1. Raw Data'!P379)</f>
        <v>0.2</v>
      </c>
      <c r="Q379" s="9">
        <v>474</v>
      </c>
      <c r="R379" s="9">
        <v>6</v>
      </c>
      <c r="S379" s="9">
        <f t="shared" si="15"/>
        <v>2853.8240000000005</v>
      </c>
      <c r="T379" s="9">
        <f t="shared" si="16"/>
        <v>1425.4640000000006</v>
      </c>
      <c r="U379" s="23">
        <f t="shared" si="17"/>
        <v>0.49949261061649225</v>
      </c>
    </row>
    <row r="380" spans="1:21" x14ac:dyDescent="0.3">
      <c r="A380" s="9">
        <v>1853</v>
      </c>
      <c r="B380" s="9" t="str">
        <f>PROPER(TRIM('1. Raw Data'!B380))</f>
        <v>Customer_378</v>
      </c>
      <c r="C380" s="9">
        <f>IF(OR('1. Raw Data'!C380&lt;18, '1. Raw Data'!C380&gt;100), MEDIAN('1. Raw Data'!$C$2:$C$5001), '1. Raw Data'!C380)</f>
        <v>34</v>
      </c>
      <c r="D380" s="9" t="s">
        <v>5020</v>
      </c>
      <c r="E380" s="22">
        <v>44767</v>
      </c>
      <c r="F380" s="9">
        <v>1</v>
      </c>
      <c r="G380" s="9">
        <v>13349</v>
      </c>
      <c r="H380" s="15">
        <v>44767</v>
      </c>
      <c r="I380" s="9" t="s">
        <v>7455</v>
      </c>
      <c r="J380" s="9">
        <v>112</v>
      </c>
      <c r="K380" s="9" t="s">
        <v>7492</v>
      </c>
      <c r="L380" s="9" t="str">
        <f>IF(OR('1. Raw Data'!L380="Elec", '1. Raw Data'!L380="elect"), "Electronics", '1. Raw Data'!L380)</f>
        <v>Home Appliances</v>
      </c>
      <c r="M380" s="9">
        <v>527.45000000000005</v>
      </c>
      <c r="N380" s="9">
        <f>IF(ISBLANK('1. Raw Data'!N380), MEDIAN('1. Raw Data'!$N$2:$N$5001), '1. Raw Data'!N380)</f>
        <v>359.59</v>
      </c>
      <c r="O380" s="9">
        <v>4</v>
      </c>
      <c r="P380" s="9">
        <f>IF(ISBLANK('1. Raw Data'!P380), 0, '1. Raw Data'!P380)</f>
        <v>0</v>
      </c>
      <c r="Q380" s="9">
        <v>891</v>
      </c>
      <c r="R380" s="9">
        <v>4</v>
      </c>
      <c r="S380" s="9">
        <f t="shared" si="15"/>
        <v>2109.8000000000002</v>
      </c>
      <c r="T380" s="9">
        <f t="shared" si="16"/>
        <v>671.44000000000028</v>
      </c>
      <c r="U380" s="23">
        <f t="shared" si="17"/>
        <v>0.31824817518248188</v>
      </c>
    </row>
    <row r="381" spans="1:21" x14ac:dyDescent="0.3">
      <c r="A381" s="9">
        <v>1961</v>
      </c>
      <c r="B381" s="9" t="str">
        <f>PROPER(TRIM('1. Raw Data'!B381))</f>
        <v>Customer_379</v>
      </c>
      <c r="C381" s="9">
        <f>IF(OR('1. Raw Data'!C381&lt;18, '1. Raw Data'!C381&gt;100), MEDIAN('1. Raw Data'!$C$2:$C$5001), '1. Raw Data'!C381)</f>
        <v>36</v>
      </c>
      <c r="D381" s="9" t="s">
        <v>5022</v>
      </c>
      <c r="E381" s="22">
        <v>44478</v>
      </c>
      <c r="F381" s="9">
        <v>0</v>
      </c>
      <c r="G381" s="9">
        <v>13310</v>
      </c>
      <c r="H381" s="15">
        <v>44449</v>
      </c>
      <c r="I381" s="9" t="s">
        <v>7455</v>
      </c>
      <c r="J381" s="9">
        <v>105</v>
      </c>
      <c r="K381" s="9" t="s">
        <v>7461</v>
      </c>
      <c r="L381" s="9" t="str">
        <f>IF(OR('1. Raw Data'!L381="Elec", '1. Raw Data'!L381="elect"), "Electronics", '1. Raw Data'!L381)</f>
        <v>Sports</v>
      </c>
      <c r="M381" s="9">
        <v>1267.1300000000001</v>
      </c>
      <c r="N381" s="9">
        <f>IF(ISBLANK('1. Raw Data'!N381), MEDIAN('1. Raw Data'!$N$2:$N$5001), '1. Raw Data'!N381)</f>
        <v>679.72</v>
      </c>
      <c r="O381" s="9">
        <v>1</v>
      </c>
      <c r="P381" s="9">
        <f>IF(ISBLANK('1. Raw Data'!P381), 0, '1. Raw Data'!P381)</f>
        <v>0</v>
      </c>
      <c r="Q381" s="9">
        <v>347</v>
      </c>
      <c r="R381" s="9">
        <v>4</v>
      </c>
      <c r="S381" s="9">
        <f t="shared" si="15"/>
        <v>1267.1300000000001</v>
      </c>
      <c r="T381" s="9">
        <f t="shared" si="16"/>
        <v>587.41000000000008</v>
      </c>
      <c r="U381" s="23">
        <f t="shared" si="17"/>
        <v>0.46357516592614811</v>
      </c>
    </row>
    <row r="382" spans="1:21" x14ac:dyDescent="0.3">
      <c r="A382" s="9">
        <v>1154</v>
      </c>
      <c r="B382" s="9" t="str">
        <f>PROPER(TRIM('1. Raw Data'!B382))</f>
        <v>Customer_380</v>
      </c>
      <c r="C382" s="9">
        <f>IF(OR('1. Raw Data'!C382&lt;18, '1. Raw Data'!C382&gt;100), MEDIAN('1. Raw Data'!$C$2:$C$5001), '1. Raw Data'!C382)</f>
        <v>40</v>
      </c>
      <c r="D382" s="9" t="s">
        <v>5022</v>
      </c>
      <c r="E382" s="22">
        <v>43979</v>
      </c>
      <c r="F382" s="9">
        <v>1</v>
      </c>
      <c r="G382" s="9">
        <v>10584</v>
      </c>
      <c r="H382" s="15">
        <v>43979</v>
      </c>
      <c r="I382" s="9" t="s">
        <v>7455</v>
      </c>
      <c r="J382" s="9">
        <v>102</v>
      </c>
      <c r="K382" s="9" t="s">
        <v>7494</v>
      </c>
      <c r="L382" s="9" t="str">
        <f>IF(OR('1. Raw Data'!L382="Elec", '1. Raw Data'!L382="elect"), "Electronics", '1. Raw Data'!L382)</f>
        <v>Clothing</v>
      </c>
      <c r="M382" s="9">
        <v>1155.51</v>
      </c>
      <c r="N382" s="9">
        <f>IF(ISBLANK('1. Raw Data'!N382), MEDIAN('1. Raw Data'!$N$2:$N$5001), '1. Raw Data'!N382)</f>
        <v>497.61</v>
      </c>
      <c r="O382" s="9">
        <v>4</v>
      </c>
      <c r="P382" s="9">
        <f>IF(ISBLANK('1. Raw Data'!P382), 0, '1. Raw Data'!P382)</f>
        <v>0</v>
      </c>
      <c r="Q382" s="9">
        <v>1517</v>
      </c>
      <c r="R382" s="9">
        <v>2</v>
      </c>
      <c r="S382" s="9">
        <f t="shared" si="15"/>
        <v>4622.04</v>
      </c>
      <c r="T382" s="9">
        <f t="shared" si="16"/>
        <v>2631.6</v>
      </c>
      <c r="U382" s="23">
        <f t="shared" si="17"/>
        <v>0.5693589843445751</v>
      </c>
    </row>
    <row r="383" spans="1:21" x14ac:dyDescent="0.3">
      <c r="A383" s="9">
        <v>1489</v>
      </c>
      <c r="B383" s="9" t="str">
        <f>PROPER(TRIM('1. Raw Data'!B383))</f>
        <v>Customer_381</v>
      </c>
      <c r="C383" s="9">
        <f>IF(OR('1. Raw Data'!C383&lt;18, '1. Raw Data'!C383&gt;100), MEDIAN('1. Raw Data'!$C$2:$C$5001), '1. Raw Data'!C383)</f>
        <v>63</v>
      </c>
      <c r="D383" s="9" t="s">
        <v>5023</v>
      </c>
      <c r="E383" s="22">
        <v>43850</v>
      </c>
      <c r="F383" s="9">
        <v>0</v>
      </c>
      <c r="G383" s="9">
        <v>12386</v>
      </c>
      <c r="H383" s="15">
        <v>43850</v>
      </c>
      <c r="I383" s="9" t="s">
        <v>7456</v>
      </c>
      <c r="J383" s="9">
        <v>104</v>
      </c>
      <c r="K383" s="9" t="s">
        <v>7499</v>
      </c>
      <c r="L383" s="9" t="str">
        <f>IF(OR('1. Raw Data'!L383="Elec", '1. Raw Data'!L383="elect"), "Electronics", '1. Raw Data'!L383)</f>
        <v>Sports</v>
      </c>
      <c r="M383" s="9">
        <v>1095.28</v>
      </c>
      <c r="N383" s="9">
        <f>IF(ISBLANK('1. Raw Data'!N383), MEDIAN('1. Raw Data'!$N$2:$N$5001), '1. Raw Data'!N383)</f>
        <v>659.63</v>
      </c>
      <c r="O383" s="9">
        <v>5</v>
      </c>
      <c r="P383" s="9">
        <f>IF(ISBLANK('1. Raw Data'!P383), 0, '1. Raw Data'!P383)</f>
        <v>0</v>
      </c>
      <c r="Q383" s="9">
        <v>338</v>
      </c>
      <c r="R383" s="9">
        <v>6</v>
      </c>
      <c r="S383" s="9">
        <f t="shared" si="15"/>
        <v>5476.4</v>
      </c>
      <c r="T383" s="9">
        <f t="shared" si="16"/>
        <v>2178.2499999999995</v>
      </c>
      <c r="U383" s="23">
        <f t="shared" si="17"/>
        <v>0.39775217296033888</v>
      </c>
    </row>
    <row r="384" spans="1:21" x14ac:dyDescent="0.3">
      <c r="A384" s="9">
        <v>2409</v>
      </c>
      <c r="B384" s="9" t="str">
        <f>PROPER(TRIM('1. Raw Data'!B384))</f>
        <v>Customer_382</v>
      </c>
      <c r="C384" s="9">
        <f>IF(OR('1. Raw Data'!C384&lt;18, '1. Raw Data'!C384&gt;100), MEDIAN('1. Raw Data'!$C$2:$C$5001), '1. Raw Data'!C384)</f>
        <v>40</v>
      </c>
      <c r="D384" s="9" t="s">
        <v>5021</v>
      </c>
      <c r="E384" s="22">
        <v>44769</v>
      </c>
      <c r="F384" s="9">
        <v>0</v>
      </c>
      <c r="G384" s="9">
        <v>11095</v>
      </c>
      <c r="H384" s="15">
        <v>44769</v>
      </c>
      <c r="I384" s="9" t="s">
        <v>7456</v>
      </c>
      <c r="J384" s="9">
        <v>127</v>
      </c>
      <c r="K384" s="9" t="s">
        <v>7489</v>
      </c>
      <c r="L384" s="9" t="str">
        <f>IF(OR('1. Raw Data'!L384="Elec", '1. Raw Data'!L384="elect"), "Electronics", '1. Raw Data'!L384)</f>
        <v>Electronics</v>
      </c>
      <c r="M384" s="9">
        <v>1495.87</v>
      </c>
      <c r="N384" s="9">
        <f>IF(ISBLANK('1. Raw Data'!N384), MEDIAN('1. Raw Data'!$N$2:$N$5001), '1. Raw Data'!N384)</f>
        <v>1000.37</v>
      </c>
      <c r="O384" s="9">
        <v>4</v>
      </c>
      <c r="P384" s="9">
        <f>IF(ISBLANK('1. Raw Data'!P384), 0, '1. Raw Data'!P384)</f>
        <v>0.1</v>
      </c>
      <c r="Q384" s="9">
        <v>541</v>
      </c>
      <c r="R384" s="9">
        <v>4</v>
      </c>
      <c r="S384" s="9">
        <f t="shared" si="15"/>
        <v>5385.1319999999996</v>
      </c>
      <c r="T384" s="9">
        <f t="shared" si="16"/>
        <v>1383.6519999999996</v>
      </c>
      <c r="U384" s="23">
        <f t="shared" si="17"/>
        <v>0.25693929136741672</v>
      </c>
    </row>
    <row r="385" spans="1:21" x14ac:dyDescent="0.3">
      <c r="A385" s="9">
        <v>1784</v>
      </c>
      <c r="B385" s="9" t="str">
        <f>PROPER(TRIM('1. Raw Data'!B385))</f>
        <v>Customer_383</v>
      </c>
      <c r="C385" s="9">
        <f>IF(OR('1. Raw Data'!C385&lt;18, '1. Raw Data'!C385&gt;100), MEDIAN('1. Raw Data'!$C$2:$C$5001), '1. Raw Data'!C385)</f>
        <v>33</v>
      </c>
      <c r="D385" s="9" t="s">
        <v>5019</v>
      </c>
      <c r="E385" s="22">
        <v>45103</v>
      </c>
      <c r="F385" s="9">
        <v>0</v>
      </c>
      <c r="G385" s="9">
        <v>10373</v>
      </c>
      <c r="H385" s="15">
        <v>45103</v>
      </c>
      <c r="I385" s="9" t="s">
        <v>7456</v>
      </c>
      <c r="J385" s="9">
        <v>110</v>
      </c>
      <c r="K385" s="9" t="s">
        <v>7493</v>
      </c>
      <c r="L385" s="9" t="str">
        <f>IF(OR('1. Raw Data'!L385="Elec", '1. Raw Data'!L385="elect"), "Electronics", '1. Raw Data'!L385)</f>
        <v>Electronics</v>
      </c>
      <c r="M385" s="9">
        <v>426.1</v>
      </c>
      <c r="N385" s="9">
        <f>IF(ISBLANK('1. Raw Data'!N385), MEDIAN('1. Raw Data'!$N$2:$N$5001), '1. Raw Data'!N385)</f>
        <v>226.44</v>
      </c>
      <c r="O385" s="9">
        <v>5</v>
      </c>
      <c r="P385" s="9">
        <f>IF(ISBLANK('1. Raw Data'!P385), 0, '1. Raw Data'!P385)</f>
        <v>0</v>
      </c>
      <c r="Q385" s="9">
        <v>351</v>
      </c>
      <c r="R385" s="9">
        <v>5</v>
      </c>
      <c r="S385" s="9">
        <f t="shared" si="15"/>
        <v>2130.5</v>
      </c>
      <c r="T385" s="9">
        <f t="shared" si="16"/>
        <v>998.3</v>
      </c>
      <c r="U385" s="23">
        <f t="shared" si="17"/>
        <v>0.46857545177188453</v>
      </c>
    </row>
    <row r="386" spans="1:21" x14ac:dyDescent="0.3">
      <c r="A386" s="9">
        <v>2127</v>
      </c>
      <c r="B386" s="9" t="str">
        <f>PROPER(TRIM('1. Raw Data'!B386))</f>
        <v>Customer_384</v>
      </c>
      <c r="C386" s="9">
        <f>IF(OR('1. Raw Data'!C386&lt;18, '1. Raw Data'!C386&gt;100), MEDIAN('1. Raw Data'!$C$2:$C$5001), '1. Raw Data'!C386)</f>
        <v>40</v>
      </c>
      <c r="D386" s="9" t="s">
        <v>5020</v>
      </c>
      <c r="E386" s="22">
        <v>44984</v>
      </c>
      <c r="F386" s="9">
        <v>0</v>
      </c>
      <c r="G386" s="9">
        <v>10579</v>
      </c>
      <c r="H386" s="15">
        <v>44984</v>
      </c>
      <c r="I386" s="9" t="s">
        <v>7455</v>
      </c>
      <c r="J386" s="9">
        <v>113</v>
      </c>
      <c r="K386" s="9" t="s">
        <v>7460</v>
      </c>
      <c r="L386" s="9" t="str">
        <f>IF(OR('1. Raw Data'!L386="Elec", '1. Raw Data'!L386="elect"), "Electronics", '1. Raw Data'!L386)</f>
        <v>Electronics</v>
      </c>
      <c r="M386" s="9">
        <v>1116.4100000000001</v>
      </c>
      <c r="N386" s="9">
        <f>IF(ISBLANK('1. Raw Data'!N386), MEDIAN('1. Raw Data'!$N$2:$N$5001), '1. Raw Data'!N386)</f>
        <v>678.12</v>
      </c>
      <c r="O386" s="9">
        <v>2</v>
      </c>
      <c r="P386" s="9">
        <f>IF(ISBLANK('1. Raw Data'!P386), 0, '1. Raw Data'!P386)</f>
        <v>0</v>
      </c>
      <c r="Q386" s="9">
        <v>674</v>
      </c>
      <c r="R386" s="9">
        <v>6</v>
      </c>
      <c r="S386" s="9">
        <f t="shared" si="15"/>
        <v>2232.8200000000002</v>
      </c>
      <c r="T386" s="9">
        <f t="shared" si="16"/>
        <v>876.58000000000015</v>
      </c>
      <c r="U386" s="23">
        <f t="shared" si="17"/>
        <v>0.39258874427853568</v>
      </c>
    </row>
    <row r="387" spans="1:21" x14ac:dyDescent="0.3">
      <c r="A387" s="9">
        <v>2416</v>
      </c>
      <c r="B387" s="9" t="str">
        <f>PROPER(TRIM('1. Raw Data'!B387))</f>
        <v>Customer_385</v>
      </c>
      <c r="C387" s="9">
        <f>IF(OR('1. Raw Data'!C387&lt;18, '1. Raw Data'!C387&gt;100), MEDIAN('1. Raw Data'!$C$2:$C$5001), '1. Raw Data'!C387)</f>
        <v>45</v>
      </c>
      <c r="D387" s="9" t="s">
        <v>5019</v>
      </c>
      <c r="E387" s="22">
        <v>44035</v>
      </c>
      <c r="F387" s="9">
        <v>1</v>
      </c>
      <c r="G387" s="9">
        <v>10516</v>
      </c>
      <c r="H387" s="15">
        <v>44035</v>
      </c>
      <c r="I387" s="9" t="s">
        <v>7457</v>
      </c>
      <c r="J387" s="9">
        <v>144</v>
      </c>
      <c r="K387" s="9" t="s">
        <v>7462</v>
      </c>
      <c r="L387" s="9" t="str">
        <f>IF(OR('1. Raw Data'!L387="Elec", '1. Raw Data'!L387="elect"), "Electronics", '1. Raw Data'!L387)</f>
        <v>Sports</v>
      </c>
      <c r="M387" s="9">
        <v>849.54</v>
      </c>
      <c r="N387" s="9">
        <f>IF(ISBLANK('1. Raw Data'!N387), MEDIAN('1. Raw Data'!$N$2:$N$5001), '1. Raw Data'!N387)</f>
        <v>589.41999999999996</v>
      </c>
      <c r="O387" s="9">
        <v>5</v>
      </c>
      <c r="P387" s="9">
        <f>IF(ISBLANK('1. Raw Data'!P387), 0, '1. Raw Data'!P387)</f>
        <v>0.1</v>
      </c>
      <c r="Q387" s="9">
        <v>876</v>
      </c>
      <c r="R387" s="9">
        <v>4</v>
      </c>
      <c r="S387" s="9">
        <f t="shared" ref="S387:S450" si="18">M387 * O387 * (1 - P387)</f>
        <v>3822.93</v>
      </c>
      <c r="T387" s="9">
        <f t="shared" ref="T387:T450" si="19">S387 - (N387 * O387)</f>
        <v>875.82999999999993</v>
      </c>
      <c r="U387" s="23">
        <f t="shared" ref="U387:U450" si="20">T387 / S387</f>
        <v>0.22909914646619214</v>
      </c>
    </row>
    <row r="388" spans="1:21" x14ac:dyDescent="0.3">
      <c r="A388" s="9">
        <v>1245</v>
      </c>
      <c r="B388" s="9" t="str">
        <f>PROPER(TRIM('1. Raw Data'!B388))</f>
        <v>Customer_386</v>
      </c>
      <c r="C388" s="9">
        <f>IF(OR('1. Raw Data'!C388&lt;18, '1. Raw Data'!C388&gt;100), MEDIAN('1. Raw Data'!$C$2:$C$5001), '1. Raw Data'!C388)</f>
        <v>37</v>
      </c>
      <c r="D388" s="9" t="s">
        <v>5023</v>
      </c>
      <c r="E388" s="22">
        <v>43981</v>
      </c>
      <c r="F388" s="9">
        <v>1</v>
      </c>
      <c r="G388" s="9">
        <v>13922</v>
      </c>
      <c r="H388" s="15">
        <v>43981</v>
      </c>
      <c r="I388" s="9" t="s">
        <v>7457</v>
      </c>
      <c r="J388" s="9">
        <v>102</v>
      </c>
      <c r="K388" s="9" t="s">
        <v>7494</v>
      </c>
      <c r="L388" s="9" t="str">
        <f>IF(OR('1. Raw Data'!L388="Elec", '1. Raw Data'!L388="elect"), "Electronics", '1. Raw Data'!L388)</f>
        <v>Sports</v>
      </c>
      <c r="M388" s="9">
        <v>503.83</v>
      </c>
      <c r="N388" s="9">
        <f>IF(ISBLANK('1. Raw Data'!N388), MEDIAN('1. Raw Data'!$N$2:$N$5001), '1. Raw Data'!N388)</f>
        <v>237.91</v>
      </c>
      <c r="O388" s="9">
        <v>2</v>
      </c>
      <c r="P388" s="9">
        <f>IF(ISBLANK('1. Raw Data'!P388), 0, '1. Raw Data'!P388)</f>
        <v>0</v>
      </c>
      <c r="Q388" s="9">
        <v>1483</v>
      </c>
      <c r="R388" s="9">
        <v>3</v>
      </c>
      <c r="S388" s="9">
        <f t="shared" si="18"/>
        <v>1007.66</v>
      </c>
      <c r="T388" s="9">
        <f t="shared" si="19"/>
        <v>531.83999999999992</v>
      </c>
      <c r="U388" s="23">
        <f t="shared" si="20"/>
        <v>0.52779707441001922</v>
      </c>
    </row>
    <row r="389" spans="1:21" x14ac:dyDescent="0.3">
      <c r="A389" s="9">
        <v>2199</v>
      </c>
      <c r="B389" s="9" t="str">
        <f>PROPER(TRIM('1. Raw Data'!B389))</f>
        <v>Customer_387</v>
      </c>
      <c r="C389" s="9">
        <f>IF(OR('1. Raw Data'!C389&lt;18, '1. Raw Data'!C389&gt;100), MEDIAN('1. Raw Data'!$C$2:$C$5001), '1. Raw Data'!C389)</f>
        <v>43</v>
      </c>
      <c r="D389" s="9" t="s">
        <v>5018</v>
      </c>
      <c r="E389" s="22">
        <v>45078</v>
      </c>
      <c r="F389" s="9">
        <v>0</v>
      </c>
      <c r="G389" s="9">
        <v>11261</v>
      </c>
      <c r="H389" s="15">
        <v>44932</v>
      </c>
      <c r="I389" s="9" t="s">
        <v>7455</v>
      </c>
      <c r="J389" s="9">
        <v>126</v>
      </c>
      <c r="K389" s="9" t="s">
        <v>7469</v>
      </c>
      <c r="L389" s="9" t="str">
        <f>IF(OR('1. Raw Data'!L389="Elec", '1. Raw Data'!L389="elect"), "Electronics", '1. Raw Data'!L389)</f>
        <v>Home Appliances</v>
      </c>
      <c r="M389" s="9">
        <v>282.85000000000002</v>
      </c>
      <c r="N389" s="9">
        <f>IF(ISBLANK('1. Raw Data'!N389), MEDIAN('1. Raw Data'!$N$2:$N$5001), '1. Raw Data'!N389)</f>
        <v>182.76</v>
      </c>
      <c r="O389" s="9">
        <v>1</v>
      </c>
      <c r="P389" s="9">
        <f>IF(ISBLANK('1. Raw Data'!P389), 0, '1. Raw Data'!P389)</f>
        <v>0</v>
      </c>
      <c r="Q389" s="9">
        <v>726</v>
      </c>
      <c r="R389" s="9">
        <v>3</v>
      </c>
      <c r="S389" s="9">
        <f t="shared" si="18"/>
        <v>282.85000000000002</v>
      </c>
      <c r="T389" s="9">
        <f t="shared" si="19"/>
        <v>100.09000000000003</v>
      </c>
      <c r="U389" s="23">
        <f t="shared" si="20"/>
        <v>0.35386247127452725</v>
      </c>
    </row>
    <row r="390" spans="1:21" x14ac:dyDescent="0.3">
      <c r="A390" s="9">
        <v>2062</v>
      </c>
      <c r="B390" s="9" t="str">
        <f>PROPER(TRIM('1. Raw Data'!B390))</f>
        <v>Customer_388</v>
      </c>
      <c r="C390" s="9">
        <f>IF(OR('1. Raw Data'!C390&lt;18, '1. Raw Data'!C390&gt;100), MEDIAN('1. Raw Data'!$C$2:$C$5001), '1. Raw Data'!C390)</f>
        <v>42</v>
      </c>
      <c r="D390" s="9" t="s">
        <v>5020</v>
      </c>
      <c r="E390" s="22">
        <v>44267</v>
      </c>
      <c r="F390" s="9">
        <v>0</v>
      </c>
      <c r="G390" s="9">
        <v>13537</v>
      </c>
      <c r="H390" s="15">
        <v>44533</v>
      </c>
      <c r="I390" s="9" t="s">
        <v>7457</v>
      </c>
      <c r="J390" s="9">
        <v>115</v>
      </c>
      <c r="K390" s="9" t="s">
        <v>7481</v>
      </c>
      <c r="L390" s="9" t="str">
        <f>IF(OR('1. Raw Data'!L390="Elec", '1. Raw Data'!L390="elect"), "Electronics", '1. Raw Data'!L390)</f>
        <v>Clothing</v>
      </c>
      <c r="M390" s="9">
        <v>1349.03</v>
      </c>
      <c r="N390" s="9">
        <f>IF(ISBLANK('1. Raw Data'!N390), MEDIAN('1. Raw Data'!$N$2:$N$5001), '1. Raw Data'!N390)</f>
        <v>659.1</v>
      </c>
      <c r="O390" s="9">
        <v>2</v>
      </c>
      <c r="P390" s="9">
        <f>IF(ISBLANK('1. Raw Data'!P390), 0, '1. Raw Data'!P390)</f>
        <v>0.1</v>
      </c>
      <c r="Q390" s="9">
        <v>370</v>
      </c>
      <c r="R390" s="9">
        <v>10</v>
      </c>
      <c r="S390" s="9">
        <f t="shared" si="18"/>
        <v>2428.2539999999999</v>
      </c>
      <c r="T390" s="9">
        <f t="shared" si="19"/>
        <v>1110.0539999999999</v>
      </c>
      <c r="U390" s="23">
        <f t="shared" si="20"/>
        <v>0.45714080981643596</v>
      </c>
    </row>
    <row r="391" spans="1:21" x14ac:dyDescent="0.3">
      <c r="A391" s="9">
        <v>1758</v>
      </c>
      <c r="B391" s="9" t="str">
        <f>PROPER(TRIM('1. Raw Data'!B391))</f>
        <v>Customer_389</v>
      </c>
      <c r="C391" s="9">
        <f>IF(OR('1. Raw Data'!C391&lt;18, '1. Raw Data'!C391&gt;100), MEDIAN('1. Raw Data'!$C$2:$C$5001), '1. Raw Data'!C391)</f>
        <v>54</v>
      </c>
      <c r="D391" s="9" t="s">
        <v>5023</v>
      </c>
      <c r="E391" s="22">
        <v>44867</v>
      </c>
      <c r="F391" s="9">
        <v>0</v>
      </c>
      <c r="G391" s="9">
        <v>10120</v>
      </c>
      <c r="H391" s="15">
        <v>44603</v>
      </c>
      <c r="I391" s="9" t="s">
        <v>7457</v>
      </c>
      <c r="J391" s="9">
        <v>146</v>
      </c>
      <c r="K391" s="9" t="s">
        <v>7505</v>
      </c>
      <c r="L391" s="9" t="str">
        <f>IF(OR('1. Raw Data'!L391="Elec", '1. Raw Data'!L391="elect"), "Electronics", '1. Raw Data'!L391)</f>
        <v>Clothing</v>
      </c>
      <c r="M391" s="9">
        <v>913.41</v>
      </c>
      <c r="N391" s="9">
        <f>IF(ISBLANK('1. Raw Data'!N391), MEDIAN('1. Raw Data'!$N$2:$N$5001), '1. Raw Data'!N391)</f>
        <v>482.19</v>
      </c>
      <c r="O391" s="9">
        <v>2</v>
      </c>
      <c r="P391" s="9">
        <f>IF(ISBLANK('1. Raw Data'!P391), 0, '1. Raw Data'!P391)</f>
        <v>0.05</v>
      </c>
      <c r="Q391" s="9">
        <v>475</v>
      </c>
      <c r="R391" s="9">
        <v>7</v>
      </c>
      <c r="S391" s="9">
        <f t="shared" si="18"/>
        <v>1735.4789999999998</v>
      </c>
      <c r="T391" s="9">
        <f t="shared" si="19"/>
        <v>771.09899999999982</v>
      </c>
      <c r="U391" s="23">
        <f t="shared" si="20"/>
        <v>0.444314797240416</v>
      </c>
    </row>
    <row r="392" spans="1:21" x14ac:dyDescent="0.3">
      <c r="A392" s="9">
        <v>1537</v>
      </c>
      <c r="B392" s="9" t="str">
        <f>PROPER(TRIM('1. Raw Data'!B392))</f>
        <v>Customer_390</v>
      </c>
      <c r="C392" s="9">
        <f>IF(OR('1. Raw Data'!C392&lt;18, '1. Raw Data'!C392&gt;100), MEDIAN('1. Raw Data'!$C$2:$C$5001), '1. Raw Data'!C392)</f>
        <v>48</v>
      </c>
      <c r="D392" s="9" t="s">
        <v>5021</v>
      </c>
      <c r="E392" s="22">
        <v>44374</v>
      </c>
      <c r="F392" s="9">
        <v>1</v>
      </c>
      <c r="G392" s="9">
        <v>11436</v>
      </c>
      <c r="H392" s="15">
        <v>44374</v>
      </c>
      <c r="I392" s="9" t="s">
        <v>7455</v>
      </c>
      <c r="J392" s="9">
        <v>110</v>
      </c>
      <c r="K392" s="9" t="s">
        <v>7493</v>
      </c>
      <c r="L392" s="9" t="str">
        <f>IF(OR('1. Raw Data'!L392="Elec", '1. Raw Data'!L392="elect"), "Electronics", '1. Raw Data'!L392)</f>
        <v>Sports</v>
      </c>
      <c r="M392" s="9">
        <v>1246.1500000000001</v>
      </c>
      <c r="N392" s="9">
        <f>IF(ISBLANK('1. Raw Data'!N392), MEDIAN('1. Raw Data'!$N$2:$N$5001), '1. Raw Data'!N392)</f>
        <v>603.79999999999995</v>
      </c>
      <c r="O392" s="9">
        <v>4</v>
      </c>
      <c r="P392" s="9">
        <f>IF(ISBLANK('1. Raw Data'!P392), 0, '1. Raw Data'!P392)</f>
        <v>0.05</v>
      </c>
      <c r="Q392" s="9">
        <v>1284</v>
      </c>
      <c r="R392" s="9">
        <v>1</v>
      </c>
      <c r="S392" s="9">
        <f t="shared" si="18"/>
        <v>4735.37</v>
      </c>
      <c r="T392" s="9">
        <f t="shared" si="19"/>
        <v>2320.17</v>
      </c>
      <c r="U392" s="23">
        <f t="shared" si="20"/>
        <v>0.48996593719181397</v>
      </c>
    </row>
    <row r="393" spans="1:21" x14ac:dyDescent="0.3">
      <c r="A393" s="9">
        <v>1920</v>
      </c>
      <c r="B393" s="9" t="str">
        <f>PROPER(TRIM('1. Raw Data'!B393))</f>
        <v>Customer_391</v>
      </c>
      <c r="C393" s="9">
        <f>IF(OR('1. Raw Data'!C393&lt;18, '1. Raw Data'!C393&gt;100), MEDIAN('1. Raw Data'!$C$2:$C$5001), '1. Raw Data'!C393)</f>
        <v>52</v>
      </c>
      <c r="D393" s="9" t="s">
        <v>5020</v>
      </c>
      <c r="E393" s="22">
        <v>44102</v>
      </c>
      <c r="F393" s="9">
        <v>0</v>
      </c>
      <c r="G393" s="9">
        <v>11746</v>
      </c>
      <c r="H393" s="15">
        <v>44102</v>
      </c>
      <c r="I393" s="9" t="s">
        <v>7456</v>
      </c>
      <c r="J393" s="9">
        <v>122</v>
      </c>
      <c r="K393" s="9" t="s">
        <v>7465</v>
      </c>
      <c r="L393" s="9" t="str">
        <f>IF(OR('1. Raw Data'!L393="Elec", '1. Raw Data'!L393="elect"), "Electronics", '1. Raw Data'!L393)</f>
        <v>Sports</v>
      </c>
      <c r="M393" s="9">
        <v>840.75</v>
      </c>
      <c r="N393" s="9">
        <f>IF(ISBLANK('1. Raw Data'!N393), MEDIAN('1. Raw Data'!$N$2:$N$5001), '1. Raw Data'!N393)</f>
        <v>429.51499999999999</v>
      </c>
      <c r="O393" s="9">
        <v>3</v>
      </c>
      <c r="P393" s="9">
        <f>IF(ISBLANK('1. Raw Data'!P393), 0, '1. Raw Data'!P393)</f>
        <v>0</v>
      </c>
      <c r="Q393" s="9">
        <v>547</v>
      </c>
      <c r="R393" s="9">
        <v>7</v>
      </c>
      <c r="S393" s="9">
        <f t="shared" si="18"/>
        <v>2522.25</v>
      </c>
      <c r="T393" s="9">
        <f t="shared" si="19"/>
        <v>1233.7049999999999</v>
      </c>
      <c r="U393" s="23">
        <f t="shared" si="20"/>
        <v>0.48912875408861134</v>
      </c>
    </row>
    <row r="394" spans="1:21" x14ac:dyDescent="0.3">
      <c r="A394" s="9">
        <v>1407</v>
      </c>
      <c r="B394" s="9" t="str">
        <f>PROPER(TRIM('1. Raw Data'!B394))</f>
        <v>Customer_392</v>
      </c>
      <c r="C394" s="9">
        <f>IF(OR('1. Raw Data'!C394&lt;18, '1. Raw Data'!C394&gt;100), MEDIAN('1. Raw Data'!$C$2:$C$5001), '1. Raw Data'!C394)</f>
        <v>24</v>
      </c>
      <c r="D394" s="9" t="s">
        <v>5020</v>
      </c>
      <c r="E394" s="22">
        <v>44545</v>
      </c>
      <c r="F394" s="9">
        <v>1</v>
      </c>
      <c r="G394" s="9">
        <v>13845</v>
      </c>
      <c r="H394" s="15">
        <v>44545</v>
      </c>
      <c r="I394" s="9" t="s">
        <v>7457</v>
      </c>
      <c r="J394" s="9">
        <v>140</v>
      </c>
      <c r="K394" s="9" t="s">
        <v>7468</v>
      </c>
      <c r="L394" s="9" t="str">
        <f>IF(OR('1. Raw Data'!L394="Elec", '1. Raw Data'!L394="elect"), "Electronics", '1. Raw Data'!L394)</f>
        <v>Electronics</v>
      </c>
      <c r="M394" s="9">
        <v>368.97</v>
      </c>
      <c r="N394" s="9">
        <f>IF(ISBLANK('1. Raw Data'!N394), MEDIAN('1. Raw Data'!$N$2:$N$5001), '1. Raw Data'!N394)</f>
        <v>148.15</v>
      </c>
      <c r="O394" s="9">
        <v>2</v>
      </c>
      <c r="P394" s="9">
        <f>IF(ISBLANK('1. Raw Data'!P394), 0, '1. Raw Data'!P394)</f>
        <v>0</v>
      </c>
      <c r="Q394" s="9">
        <v>485</v>
      </c>
      <c r="R394" s="9">
        <v>3</v>
      </c>
      <c r="S394" s="9">
        <f t="shared" si="18"/>
        <v>737.94</v>
      </c>
      <c r="T394" s="9">
        <f t="shared" si="19"/>
        <v>441.64000000000004</v>
      </c>
      <c r="U394" s="23">
        <f t="shared" si="20"/>
        <v>0.5984768409355774</v>
      </c>
    </row>
    <row r="395" spans="1:21" x14ac:dyDescent="0.3">
      <c r="A395" s="9">
        <v>1524</v>
      </c>
      <c r="B395" s="9" t="str">
        <f>PROPER(TRIM('1. Raw Data'!B395))</f>
        <v>Customer_393</v>
      </c>
      <c r="C395" s="9">
        <f>IF(OR('1. Raw Data'!C395&lt;18, '1. Raw Data'!C395&gt;100), MEDIAN('1. Raw Data'!$C$2:$C$5001), '1. Raw Data'!C395)</f>
        <v>57</v>
      </c>
      <c r="D395" s="9" t="s">
        <v>5022</v>
      </c>
      <c r="E395" s="22">
        <v>43971</v>
      </c>
      <c r="F395" s="9">
        <v>0</v>
      </c>
      <c r="G395" s="9">
        <v>12884</v>
      </c>
      <c r="H395" s="15">
        <v>43971</v>
      </c>
      <c r="I395" s="9" t="s">
        <v>7456</v>
      </c>
      <c r="J395" s="9">
        <v>125</v>
      </c>
      <c r="K395" s="9" t="s">
        <v>7479</v>
      </c>
      <c r="L395" s="9" t="str">
        <f>IF(OR('1. Raw Data'!L395="Elec", '1. Raw Data'!L395="elect"), "Electronics", '1. Raw Data'!L395)</f>
        <v>Sports</v>
      </c>
      <c r="M395" s="9">
        <v>539.45000000000005</v>
      </c>
      <c r="N395" s="9">
        <f>IF(ISBLANK('1. Raw Data'!N395), MEDIAN('1. Raw Data'!$N$2:$N$5001), '1. Raw Data'!N395)</f>
        <v>264.89</v>
      </c>
      <c r="O395" s="9">
        <v>5</v>
      </c>
      <c r="P395" s="9">
        <f>IF(ISBLANK('1. Raw Data'!P395), 0, '1. Raw Data'!P395)</f>
        <v>0</v>
      </c>
      <c r="Q395" s="9">
        <v>1226</v>
      </c>
      <c r="R395" s="9">
        <v>3</v>
      </c>
      <c r="S395" s="9">
        <f t="shared" si="18"/>
        <v>2697.25</v>
      </c>
      <c r="T395" s="9">
        <f t="shared" si="19"/>
        <v>1372.8000000000002</v>
      </c>
      <c r="U395" s="23">
        <f t="shared" si="20"/>
        <v>0.50896283251459828</v>
      </c>
    </row>
    <row r="396" spans="1:21" x14ac:dyDescent="0.3">
      <c r="A396" s="9">
        <v>1827</v>
      </c>
      <c r="B396" s="9" t="str">
        <f>PROPER(TRIM('1. Raw Data'!B396))</f>
        <v>Customer_394</v>
      </c>
      <c r="C396" s="9">
        <f>IF(OR('1. Raw Data'!C396&lt;18, '1. Raw Data'!C396&gt;100), MEDIAN('1. Raw Data'!$C$2:$C$5001), '1. Raw Data'!C396)</f>
        <v>29</v>
      </c>
      <c r="D396" s="9" t="s">
        <v>5018</v>
      </c>
      <c r="E396" s="22">
        <v>44331</v>
      </c>
      <c r="F396" s="9">
        <v>0</v>
      </c>
      <c r="G396" s="9">
        <v>12617</v>
      </c>
      <c r="H396" s="15">
        <v>44331</v>
      </c>
      <c r="I396" s="9" t="s">
        <v>7457</v>
      </c>
      <c r="J396" s="9">
        <v>115</v>
      </c>
      <c r="K396" s="9" t="s">
        <v>7481</v>
      </c>
      <c r="L396" s="9" t="str">
        <f>IF(OR('1. Raw Data'!L396="Elec", '1. Raw Data'!L396="elect"), "Electronics", '1. Raw Data'!L396)</f>
        <v>Electronics</v>
      </c>
      <c r="M396" s="9">
        <v>603.23</v>
      </c>
      <c r="N396" s="9">
        <f>IF(ISBLANK('1. Raw Data'!N396), MEDIAN('1. Raw Data'!$N$2:$N$5001), '1. Raw Data'!N396)</f>
        <v>321.88</v>
      </c>
      <c r="O396" s="9">
        <v>1</v>
      </c>
      <c r="P396" s="9">
        <f>IF(ISBLANK('1. Raw Data'!P396), 0, '1. Raw Data'!P396)</f>
        <v>0</v>
      </c>
      <c r="Q396" s="9">
        <v>518</v>
      </c>
      <c r="R396" s="9">
        <v>6</v>
      </c>
      <c r="S396" s="9">
        <f t="shared" si="18"/>
        <v>603.23</v>
      </c>
      <c r="T396" s="9">
        <f t="shared" si="19"/>
        <v>281.35000000000002</v>
      </c>
      <c r="U396" s="23">
        <f t="shared" si="20"/>
        <v>0.46640584851549161</v>
      </c>
    </row>
    <row r="397" spans="1:21" x14ac:dyDescent="0.3">
      <c r="A397" s="9">
        <v>1902</v>
      </c>
      <c r="B397" s="9" t="str">
        <f>PROPER(TRIM('1. Raw Data'!B397))</f>
        <v>Customer_395</v>
      </c>
      <c r="C397" s="9">
        <f>IF(OR('1. Raw Data'!C397&lt;18, '1. Raw Data'!C397&gt;100), MEDIAN('1. Raw Data'!$C$2:$C$5001), '1. Raw Data'!C397)</f>
        <v>30</v>
      </c>
      <c r="D397" s="9" t="s">
        <v>5020</v>
      </c>
      <c r="E397" s="22">
        <v>44587</v>
      </c>
      <c r="F397" s="9">
        <v>0</v>
      </c>
      <c r="G397" s="9">
        <v>10042</v>
      </c>
      <c r="H397" s="15">
        <v>44587</v>
      </c>
      <c r="I397" s="9" t="s">
        <v>7455</v>
      </c>
      <c r="J397" s="9">
        <v>113</v>
      </c>
      <c r="K397" s="9" t="s">
        <v>7460</v>
      </c>
      <c r="L397" s="9" t="str">
        <f>IF(OR('1. Raw Data'!L397="Elec", '1. Raw Data'!L397="elect"), "Electronics", '1. Raw Data'!L397)</f>
        <v>Sports</v>
      </c>
      <c r="M397" s="9">
        <v>1460.76</v>
      </c>
      <c r="N397" s="9">
        <f>IF(ISBLANK('1. Raw Data'!N397), MEDIAN('1. Raw Data'!$N$2:$N$5001), '1. Raw Data'!N397)</f>
        <v>861.37</v>
      </c>
      <c r="O397" s="9">
        <v>5</v>
      </c>
      <c r="P397" s="9">
        <f>IF(ISBLANK('1. Raw Data'!P397), 0, '1. Raw Data'!P397)</f>
        <v>0</v>
      </c>
      <c r="Q397" s="9">
        <v>416</v>
      </c>
      <c r="R397" s="9">
        <v>5</v>
      </c>
      <c r="S397" s="9">
        <f t="shared" si="18"/>
        <v>7303.8</v>
      </c>
      <c r="T397" s="9">
        <f t="shared" si="19"/>
        <v>2996.95</v>
      </c>
      <c r="U397" s="23">
        <f t="shared" si="20"/>
        <v>0.41032750075303265</v>
      </c>
    </row>
    <row r="398" spans="1:21" x14ac:dyDescent="0.3">
      <c r="A398" s="9">
        <v>1035</v>
      </c>
      <c r="B398" s="9" t="str">
        <f>PROPER(TRIM('1. Raw Data'!B398))</f>
        <v>Customer_396</v>
      </c>
      <c r="C398" s="9">
        <f>IF(OR('1. Raw Data'!C398&lt;18, '1. Raw Data'!C398&gt;100), MEDIAN('1. Raw Data'!$C$2:$C$5001), '1. Raw Data'!C398)</f>
        <v>44</v>
      </c>
      <c r="D398" s="9" t="s">
        <v>5018</v>
      </c>
      <c r="E398" s="22">
        <v>44355</v>
      </c>
      <c r="F398" s="9">
        <v>1</v>
      </c>
      <c r="G398" s="9">
        <v>11527</v>
      </c>
      <c r="H398" s="15">
        <v>44414</v>
      </c>
      <c r="I398" s="9" t="s">
        <v>7455</v>
      </c>
      <c r="J398" s="9">
        <v>108</v>
      </c>
      <c r="K398" s="9" t="s">
        <v>7496</v>
      </c>
      <c r="L398" s="9" t="str">
        <f>IF(OR('1. Raw Data'!L398="Elec", '1. Raw Data'!L398="elect"), "Electronics", '1. Raw Data'!L398)</f>
        <v>Clothing</v>
      </c>
      <c r="M398" s="9">
        <v>58.17</v>
      </c>
      <c r="N398" s="9">
        <f>IF(ISBLANK('1. Raw Data'!N398), MEDIAN('1. Raw Data'!$N$2:$N$5001), '1. Raw Data'!N398)</f>
        <v>34.39</v>
      </c>
      <c r="O398" s="9">
        <v>1</v>
      </c>
      <c r="P398" s="9">
        <f>IF(ISBLANK('1. Raw Data'!P398), 0, '1. Raw Data'!P398)</f>
        <v>0</v>
      </c>
      <c r="Q398" s="9">
        <v>1244</v>
      </c>
      <c r="R398" s="9">
        <v>3</v>
      </c>
      <c r="S398" s="9">
        <f t="shared" si="18"/>
        <v>58.17</v>
      </c>
      <c r="T398" s="9">
        <f t="shared" si="19"/>
        <v>23.78</v>
      </c>
      <c r="U398" s="23">
        <f t="shared" si="20"/>
        <v>0.40880178786315974</v>
      </c>
    </row>
    <row r="399" spans="1:21" x14ac:dyDescent="0.3">
      <c r="A399" s="9">
        <v>1684</v>
      </c>
      <c r="B399" s="9" t="str">
        <f>PROPER(TRIM('1. Raw Data'!B399))</f>
        <v>Customer_397</v>
      </c>
      <c r="C399" s="9">
        <f>IF(OR('1. Raw Data'!C399&lt;18, '1. Raw Data'!C399&gt;100), MEDIAN('1. Raw Data'!$C$2:$C$5001), '1. Raw Data'!C399)</f>
        <v>44</v>
      </c>
      <c r="D399" s="9" t="s">
        <v>5023</v>
      </c>
      <c r="E399" s="22">
        <v>44154</v>
      </c>
      <c r="F399" s="9">
        <v>0</v>
      </c>
      <c r="G399" s="9">
        <v>13268</v>
      </c>
      <c r="H399" s="15">
        <v>44154</v>
      </c>
      <c r="I399" s="9" t="s">
        <v>7456</v>
      </c>
      <c r="J399" s="9">
        <v>121</v>
      </c>
      <c r="K399" s="9" t="s">
        <v>7495</v>
      </c>
      <c r="L399" s="9" t="str">
        <f>IF(OR('1. Raw Data'!L399="Elec", '1. Raw Data'!L399="elect"), "Electronics", '1. Raw Data'!L399)</f>
        <v>Home Appliances</v>
      </c>
      <c r="M399" s="9">
        <v>1479.22</v>
      </c>
      <c r="N399" s="9">
        <f>IF(ISBLANK('1. Raw Data'!N399), MEDIAN('1. Raw Data'!$N$2:$N$5001), '1. Raw Data'!N399)</f>
        <v>850.75</v>
      </c>
      <c r="O399" s="9">
        <v>5</v>
      </c>
      <c r="P399" s="9">
        <f>IF(ISBLANK('1. Raw Data'!P399), 0, '1. Raw Data'!P399)</f>
        <v>0</v>
      </c>
      <c r="Q399" s="9">
        <v>367</v>
      </c>
      <c r="R399" s="9">
        <v>7</v>
      </c>
      <c r="S399" s="9">
        <f t="shared" si="18"/>
        <v>7396.1</v>
      </c>
      <c r="T399" s="9">
        <f t="shared" si="19"/>
        <v>3142.3500000000004</v>
      </c>
      <c r="U399" s="23">
        <f t="shared" si="20"/>
        <v>0.42486580765538595</v>
      </c>
    </row>
    <row r="400" spans="1:21" x14ac:dyDescent="0.3">
      <c r="A400" s="9">
        <v>1019</v>
      </c>
      <c r="B400" s="9" t="str">
        <f>PROPER(TRIM('1. Raw Data'!B400))</f>
        <v>Customer_398</v>
      </c>
      <c r="C400" s="9">
        <f>IF(OR('1. Raw Data'!C400&lt;18, '1. Raw Data'!C400&gt;100), MEDIAN('1. Raw Data'!$C$2:$C$5001), '1. Raw Data'!C400)</f>
        <v>23</v>
      </c>
      <c r="D400" s="9" t="s">
        <v>5021</v>
      </c>
      <c r="E400" s="22">
        <v>44728</v>
      </c>
      <c r="F400" s="9">
        <v>1</v>
      </c>
      <c r="G400" s="9">
        <v>12042</v>
      </c>
      <c r="H400" s="15">
        <v>44728</v>
      </c>
      <c r="I400" s="9" t="s">
        <v>7456</v>
      </c>
      <c r="J400" s="9">
        <v>121</v>
      </c>
      <c r="K400" s="9" t="s">
        <v>7495</v>
      </c>
      <c r="L400" s="9" t="str">
        <f>IF(OR('1. Raw Data'!L400="Elec", '1. Raw Data'!L400="elect"), "Electronics", '1. Raw Data'!L400)</f>
        <v>Sports</v>
      </c>
      <c r="M400" s="9">
        <v>1471.67</v>
      </c>
      <c r="N400" s="9">
        <f>IF(ISBLANK('1. Raw Data'!N400), MEDIAN('1. Raw Data'!$N$2:$N$5001), '1. Raw Data'!N400)</f>
        <v>718.04</v>
      </c>
      <c r="O400" s="9">
        <v>2</v>
      </c>
      <c r="P400" s="9">
        <f>IF(ISBLANK('1. Raw Data'!P400), 0, '1. Raw Data'!P400)</f>
        <v>0</v>
      </c>
      <c r="Q400" s="9">
        <v>930</v>
      </c>
      <c r="R400" s="9">
        <v>2</v>
      </c>
      <c r="S400" s="9">
        <f t="shared" si="18"/>
        <v>2943.34</v>
      </c>
      <c r="T400" s="9">
        <f t="shared" si="19"/>
        <v>1507.2600000000002</v>
      </c>
      <c r="U400" s="23">
        <f t="shared" si="20"/>
        <v>0.5120917053415508</v>
      </c>
    </row>
    <row r="401" spans="1:21" x14ac:dyDescent="0.3">
      <c r="A401" s="9">
        <v>1320</v>
      </c>
      <c r="B401" s="9" t="str">
        <f>PROPER(TRIM('1. Raw Data'!B401))</f>
        <v>Customer_399</v>
      </c>
      <c r="C401" s="9">
        <f>IF(OR('1. Raw Data'!C401&lt;18, '1. Raw Data'!C401&gt;100), MEDIAN('1. Raw Data'!$C$2:$C$5001), '1. Raw Data'!C401)</f>
        <v>37</v>
      </c>
      <c r="D401" s="9" t="s">
        <v>5021</v>
      </c>
      <c r="E401" s="22">
        <v>44943</v>
      </c>
      <c r="F401" s="9">
        <v>1</v>
      </c>
      <c r="G401" s="9">
        <v>12119</v>
      </c>
      <c r="H401" s="15">
        <v>44943</v>
      </c>
      <c r="I401" s="9" t="s">
        <v>7456</v>
      </c>
      <c r="J401" s="9">
        <v>122</v>
      </c>
      <c r="K401" s="9" t="s">
        <v>7465</v>
      </c>
      <c r="L401" s="9" t="str">
        <f>IF(OR('1. Raw Data'!L401="Elec", '1. Raw Data'!L401="elect"), "Electronics", '1. Raw Data'!L401)</f>
        <v>Electronics</v>
      </c>
      <c r="M401" s="9">
        <v>1494.42</v>
      </c>
      <c r="N401" s="9">
        <f>IF(ISBLANK('1. Raw Data'!N401), MEDIAN('1. Raw Data'!$N$2:$N$5001), '1. Raw Data'!N401)</f>
        <v>1022.51</v>
      </c>
      <c r="O401" s="9">
        <v>3</v>
      </c>
      <c r="P401" s="9">
        <f>IF(ISBLANK('1. Raw Data'!P401), 0, '1. Raw Data'!P401)</f>
        <v>0</v>
      </c>
      <c r="Q401" s="9">
        <v>715</v>
      </c>
      <c r="R401" s="9">
        <v>4</v>
      </c>
      <c r="S401" s="9">
        <f t="shared" si="18"/>
        <v>4483.26</v>
      </c>
      <c r="T401" s="9">
        <f t="shared" si="19"/>
        <v>1415.7300000000005</v>
      </c>
      <c r="U401" s="23">
        <f t="shared" si="20"/>
        <v>0.31578137337562406</v>
      </c>
    </row>
    <row r="402" spans="1:21" x14ac:dyDescent="0.3">
      <c r="A402" s="9">
        <v>1511</v>
      </c>
      <c r="B402" s="9" t="str">
        <f>PROPER(TRIM('1. Raw Data'!B402))</f>
        <v>Customer_400</v>
      </c>
      <c r="C402" s="9">
        <f>IF(OR('1. Raw Data'!C402&lt;18, '1. Raw Data'!C402&gt;100), MEDIAN('1. Raw Data'!$C$2:$C$5001), '1. Raw Data'!C402)</f>
        <v>62</v>
      </c>
      <c r="D402" s="9" t="s">
        <v>5020</v>
      </c>
      <c r="E402" s="22">
        <v>45271</v>
      </c>
      <c r="F402" s="9">
        <v>0</v>
      </c>
      <c r="G402" s="9">
        <v>12138</v>
      </c>
      <c r="H402" s="15">
        <v>45242</v>
      </c>
      <c r="I402" s="9" t="s">
        <v>7456</v>
      </c>
      <c r="J402" s="9">
        <v>146</v>
      </c>
      <c r="K402" s="9" t="s">
        <v>7505</v>
      </c>
      <c r="L402" s="9" t="str">
        <f>IF(OR('1. Raw Data'!L402="Elec", '1. Raw Data'!L402="elect"), "Electronics", '1. Raw Data'!L402)</f>
        <v>Home Appliances</v>
      </c>
      <c r="M402" s="9">
        <v>741.05</v>
      </c>
      <c r="N402" s="9">
        <f>IF(ISBLANK('1. Raw Data'!N402), MEDIAN('1. Raw Data'!$N$2:$N$5001), '1. Raw Data'!N402)</f>
        <v>383.56</v>
      </c>
      <c r="O402" s="9">
        <v>2</v>
      </c>
      <c r="P402" s="9">
        <f>IF(ISBLANK('1. Raw Data'!P402), 0, '1. Raw Data'!P402)</f>
        <v>0</v>
      </c>
      <c r="Q402" s="9">
        <v>387</v>
      </c>
      <c r="R402" s="9">
        <v>2</v>
      </c>
      <c r="S402" s="9">
        <f t="shared" si="18"/>
        <v>1482.1</v>
      </c>
      <c r="T402" s="9">
        <f t="shared" si="19"/>
        <v>714.9799999999999</v>
      </c>
      <c r="U402" s="23">
        <f t="shared" si="20"/>
        <v>0.48241009378584437</v>
      </c>
    </row>
    <row r="403" spans="1:21" x14ac:dyDescent="0.3">
      <c r="A403" s="9">
        <v>1399</v>
      </c>
      <c r="B403" s="9" t="str">
        <f>PROPER(TRIM('1. Raw Data'!B403))</f>
        <v>Customer_401</v>
      </c>
      <c r="C403" s="9">
        <f>IF(OR('1. Raw Data'!C403&lt;18, '1. Raw Data'!C403&gt;100), MEDIAN('1. Raw Data'!$C$2:$C$5001), '1. Raw Data'!C403)</f>
        <v>40</v>
      </c>
      <c r="D403" s="9" t="s">
        <v>5020</v>
      </c>
      <c r="E403" s="22">
        <v>44450</v>
      </c>
      <c r="F403" s="9">
        <v>1</v>
      </c>
      <c r="G403" s="9">
        <v>13620</v>
      </c>
      <c r="H403" s="15">
        <v>44509</v>
      </c>
      <c r="I403" s="9" t="s">
        <v>7455</v>
      </c>
      <c r="J403" s="9">
        <v>133</v>
      </c>
      <c r="K403" s="9" t="s">
        <v>7498</v>
      </c>
      <c r="L403" s="9" t="str">
        <f>IF(OR('1. Raw Data'!L403="Elec", '1. Raw Data'!L403="elect"), "Electronics", '1. Raw Data'!L403)</f>
        <v>Electronics</v>
      </c>
      <c r="M403" s="9">
        <v>1447.52</v>
      </c>
      <c r="N403" s="9">
        <f>IF(ISBLANK('1. Raw Data'!N403), MEDIAN('1. Raw Data'!$N$2:$N$5001), '1. Raw Data'!N403)</f>
        <v>673.2</v>
      </c>
      <c r="O403" s="9">
        <v>4</v>
      </c>
      <c r="P403" s="9">
        <f>IF(ISBLANK('1. Raw Data'!P403), 0, '1. Raw Data'!P403)</f>
        <v>0</v>
      </c>
      <c r="Q403" s="9">
        <v>844</v>
      </c>
      <c r="R403" s="9">
        <v>2</v>
      </c>
      <c r="S403" s="9">
        <f t="shared" si="18"/>
        <v>5790.08</v>
      </c>
      <c r="T403" s="9">
        <f t="shared" si="19"/>
        <v>3097.2799999999997</v>
      </c>
      <c r="U403" s="23">
        <f t="shared" si="20"/>
        <v>0.53492870564828121</v>
      </c>
    </row>
    <row r="404" spans="1:21" x14ac:dyDescent="0.3">
      <c r="A404" s="9">
        <v>1653</v>
      </c>
      <c r="B404" s="9" t="str">
        <f>PROPER(TRIM('1. Raw Data'!B404))</f>
        <v>Customer_402</v>
      </c>
      <c r="C404" s="9">
        <f>IF(OR('1. Raw Data'!C404&lt;18, '1. Raw Data'!C404&gt;100), MEDIAN('1. Raw Data'!$C$2:$C$5001), '1. Raw Data'!C404)</f>
        <v>62</v>
      </c>
      <c r="D404" s="9" t="s">
        <v>5023</v>
      </c>
      <c r="E404" s="22">
        <v>45083</v>
      </c>
      <c r="F404" s="9">
        <v>0</v>
      </c>
      <c r="G404" s="9">
        <v>10490</v>
      </c>
      <c r="H404" s="15">
        <v>45083</v>
      </c>
      <c r="I404" s="9" t="s">
        <v>7455</v>
      </c>
      <c r="J404" s="9">
        <v>145</v>
      </c>
      <c r="K404" s="9" t="s">
        <v>7470</v>
      </c>
      <c r="L404" s="9" t="str">
        <f>IF(OR('1. Raw Data'!L404="Elec", '1. Raw Data'!L404="elect"), "Electronics", '1. Raw Data'!L404)</f>
        <v>Electronics</v>
      </c>
      <c r="M404" s="9">
        <v>623.62</v>
      </c>
      <c r="N404" s="9">
        <f>IF(ISBLANK('1. Raw Data'!N404), MEDIAN('1. Raw Data'!$N$2:$N$5001), '1. Raw Data'!N404)</f>
        <v>353.19</v>
      </c>
      <c r="O404" s="9">
        <v>5</v>
      </c>
      <c r="P404" s="9">
        <f>IF(ISBLANK('1. Raw Data'!P404), 0, '1. Raw Data'!P404)</f>
        <v>0</v>
      </c>
      <c r="Q404" s="9">
        <v>575</v>
      </c>
      <c r="R404" s="9">
        <v>2</v>
      </c>
      <c r="S404" s="9">
        <f t="shared" si="18"/>
        <v>3118.1</v>
      </c>
      <c r="T404" s="9">
        <f t="shared" si="19"/>
        <v>1352.1499999999999</v>
      </c>
      <c r="U404" s="23">
        <f t="shared" si="20"/>
        <v>0.43364548924024243</v>
      </c>
    </row>
    <row r="405" spans="1:21" x14ac:dyDescent="0.3">
      <c r="A405" s="9">
        <v>1971</v>
      </c>
      <c r="B405" s="9" t="str">
        <f>PROPER(TRIM('1. Raw Data'!B405))</f>
        <v>Customer_403</v>
      </c>
      <c r="C405" s="9">
        <f>IF(OR('1. Raw Data'!C405&lt;18, '1. Raw Data'!C405&gt;100), MEDIAN('1. Raw Data'!$C$2:$C$5001), '1. Raw Data'!C405)</f>
        <v>36</v>
      </c>
      <c r="D405" s="9" t="s">
        <v>5022</v>
      </c>
      <c r="E405" s="22">
        <v>44935</v>
      </c>
      <c r="F405" s="9">
        <v>0</v>
      </c>
      <c r="G405" s="9">
        <v>11849</v>
      </c>
      <c r="H405" s="15">
        <v>45170</v>
      </c>
      <c r="I405" s="9" t="s">
        <v>7455</v>
      </c>
      <c r="J405" s="9">
        <v>127</v>
      </c>
      <c r="K405" s="9" t="s">
        <v>7489</v>
      </c>
      <c r="L405" s="9" t="str">
        <f>IF(OR('1. Raw Data'!L405="Elec", '1. Raw Data'!L405="elect"), "Electronics", '1. Raw Data'!L405)</f>
        <v>Home Appliances</v>
      </c>
      <c r="M405" s="9">
        <v>88.13</v>
      </c>
      <c r="N405" s="9">
        <f>IF(ISBLANK('1. Raw Data'!N405), MEDIAN('1. Raw Data'!$N$2:$N$5001), '1. Raw Data'!N405)</f>
        <v>55.05</v>
      </c>
      <c r="O405" s="9">
        <v>3</v>
      </c>
      <c r="P405" s="9">
        <f>IF(ISBLANK('1. Raw Data'!P405), 0, '1. Raw Data'!P405)</f>
        <v>0</v>
      </c>
      <c r="Q405" s="9">
        <v>488</v>
      </c>
      <c r="R405" s="9">
        <v>3</v>
      </c>
      <c r="S405" s="9">
        <f t="shared" si="18"/>
        <v>264.39</v>
      </c>
      <c r="T405" s="9">
        <f t="shared" si="19"/>
        <v>99.240000000000009</v>
      </c>
      <c r="U405" s="23">
        <f t="shared" si="20"/>
        <v>0.37535458981050723</v>
      </c>
    </row>
    <row r="406" spans="1:21" x14ac:dyDescent="0.3">
      <c r="A406" s="9">
        <v>1470</v>
      </c>
      <c r="B406" s="9" t="str">
        <f>PROPER(TRIM('1. Raw Data'!B406))</f>
        <v>Customer_404</v>
      </c>
      <c r="C406" s="9">
        <f>IF(OR('1. Raw Data'!C406&lt;18, '1. Raw Data'!C406&gt;100), MEDIAN('1. Raw Data'!$C$2:$C$5001), '1. Raw Data'!C406)</f>
        <v>40</v>
      </c>
      <c r="D406" s="9" t="s">
        <v>5022</v>
      </c>
      <c r="E406" s="22">
        <v>44914</v>
      </c>
      <c r="F406" s="9">
        <v>0</v>
      </c>
      <c r="G406" s="9">
        <v>10748</v>
      </c>
      <c r="H406" s="15">
        <v>44914</v>
      </c>
      <c r="I406" s="9" t="s">
        <v>7456</v>
      </c>
      <c r="J406" s="9">
        <v>140</v>
      </c>
      <c r="K406" s="9" t="s">
        <v>7468</v>
      </c>
      <c r="L406" s="9" t="str">
        <f>IF(OR('1. Raw Data'!L406="Elec", '1. Raw Data'!L406="elect"), "Electronics", '1. Raw Data'!L406)</f>
        <v>Home Appliances</v>
      </c>
      <c r="M406" s="9">
        <v>375.3</v>
      </c>
      <c r="N406" s="9">
        <f>IF(ISBLANK('1. Raw Data'!N406), MEDIAN('1. Raw Data'!$N$2:$N$5001), '1. Raw Data'!N406)</f>
        <v>151.5</v>
      </c>
      <c r="O406" s="9">
        <v>5</v>
      </c>
      <c r="P406" s="9">
        <f>IF(ISBLANK('1. Raw Data'!P406), 0, '1. Raw Data'!P406)</f>
        <v>0.1</v>
      </c>
      <c r="Q406" s="9">
        <v>344</v>
      </c>
      <c r="R406" s="9">
        <v>7</v>
      </c>
      <c r="S406" s="9">
        <f t="shared" si="18"/>
        <v>1688.8500000000001</v>
      </c>
      <c r="T406" s="9">
        <f t="shared" si="19"/>
        <v>931.35000000000014</v>
      </c>
      <c r="U406" s="23">
        <f t="shared" si="20"/>
        <v>0.55146993516298082</v>
      </c>
    </row>
    <row r="407" spans="1:21" x14ac:dyDescent="0.3">
      <c r="A407" s="9">
        <v>2166</v>
      </c>
      <c r="B407" s="9" t="str">
        <f>PROPER(TRIM('1. Raw Data'!B407))</f>
        <v>Customer_405</v>
      </c>
      <c r="C407" s="9">
        <f>IF(OR('1. Raw Data'!C407&lt;18, '1. Raw Data'!C407&gt;100), MEDIAN('1. Raw Data'!$C$2:$C$5001), '1. Raw Data'!C407)</f>
        <v>19</v>
      </c>
      <c r="D407" s="9" t="s">
        <v>5022</v>
      </c>
      <c r="E407" s="22">
        <v>43847</v>
      </c>
      <c r="F407" s="9">
        <v>1</v>
      </c>
      <c r="G407" s="9">
        <v>13045</v>
      </c>
      <c r="H407" s="15">
        <v>43847</v>
      </c>
      <c r="I407" s="9" t="s">
        <v>7455</v>
      </c>
      <c r="J407" s="9">
        <v>122</v>
      </c>
      <c r="K407" s="9" t="s">
        <v>7465</v>
      </c>
      <c r="L407" s="9" t="str">
        <f>IF(OR('1. Raw Data'!L407="Elec", '1. Raw Data'!L407="elect"), "Electronics", '1. Raw Data'!L407)</f>
        <v>Home Appliances</v>
      </c>
      <c r="M407" s="9">
        <v>1420.68</v>
      </c>
      <c r="N407" s="9">
        <f>IF(ISBLANK('1. Raw Data'!N407), MEDIAN('1. Raw Data'!$N$2:$N$5001), '1. Raw Data'!N407)</f>
        <v>686.05</v>
      </c>
      <c r="O407" s="9">
        <v>4</v>
      </c>
      <c r="P407" s="9">
        <f>IF(ISBLANK('1. Raw Data'!P407), 0, '1. Raw Data'!P407)</f>
        <v>0.1</v>
      </c>
      <c r="Q407" s="9">
        <v>542</v>
      </c>
      <c r="R407" s="9">
        <v>3</v>
      </c>
      <c r="S407" s="9">
        <f t="shared" si="18"/>
        <v>5114.4480000000003</v>
      </c>
      <c r="T407" s="9">
        <f t="shared" si="19"/>
        <v>2370.2480000000005</v>
      </c>
      <c r="U407" s="23">
        <f t="shared" si="20"/>
        <v>0.46344160699258263</v>
      </c>
    </row>
    <row r="408" spans="1:21" x14ac:dyDescent="0.3">
      <c r="A408" s="9">
        <v>2115</v>
      </c>
      <c r="B408" s="9" t="str">
        <f>PROPER(TRIM('1. Raw Data'!B408))</f>
        <v>Customer_406</v>
      </c>
      <c r="C408" s="9">
        <f>IF(OR('1. Raw Data'!C408&lt;18, '1. Raw Data'!C408&gt;100), MEDIAN('1. Raw Data'!$C$2:$C$5001), '1. Raw Data'!C408)</f>
        <v>25</v>
      </c>
      <c r="D408" s="9" t="s">
        <v>5018</v>
      </c>
      <c r="E408" s="22">
        <v>45198</v>
      </c>
      <c r="F408" s="9">
        <v>0</v>
      </c>
      <c r="G408" s="9">
        <v>10382</v>
      </c>
      <c r="H408" s="15">
        <v>45198</v>
      </c>
      <c r="I408" s="9" t="s">
        <v>7455</v>
      </c>
      <c r="J408" s="9">
        <v>130</v>
      </c>
      <c r="K408" s="9" t="s">
        <v>7487</v>
      </c>
      <c r="L408" s="9" t="str">
        <f>IF(OR('1. Raw Data'!L408="Elec", '1. Raw Data'!L408="elect"), "Electronics", '1. Raw Data'!L408)</f>
        <v>Sports</v>
      </c>
      <c r="M408" s="9">
        <v>69.959999999999994</v>
      </c>
      <c r="N408" s="9">
        <f>IF(ISBLANK('1. Raw Data'!N408), MEDIAN('1. Raw Data'!$N$2:$N$5001), '1. Raw Data'!N408)</f>
        <v>45.3</v>
      </c>
      <c r="O408" s="9">
        <v>4</v>
      </c>
      <c r="P408" s="9">
        <f>IF(ISBLANK('1. Raw Data'!P408), 0, '1. Raw Data'!P408)</f>
        <v>0.05</v>
      </c>
      <c r="Q408" s="9">
        <v>433</v>
      </c>
      <c r="R408" s="9">
        <v>2</v>
      </c>
      <c r="S408" s="9">
        <f t="shared" si="18"/>
        <v>265.84799999999996</v>
      </c>
      <c r="T408" s="9">
        <f t="shared" si="19"/>
        <v>84.647999999999968</v>
      </c>
      <c r="U408" s="23">
        <f t="shared" si="20"/>
        <v>0.31840751105895093</v>
      </c>
    </row>
    <row r="409" spans="1:21" x14ac:dyDescent="0.3">
      <c r="A409" s="9">
        <v>2377</v>
      </c>
      <c r="B409" s="9" t="str">
        <f>PROPER(TRIM('1. Raw Data'!B409))</f>
        <v>Customer_407</v>
      </c>
      <c r="C409" s="9">
        <f>IF(OR('1. Raw Data'!C409&lt;18, '1. Raw Data'!C409&gt;100), MEDIAN('1. Raw Data'!$C$2:$C$5001), '1. Raw Data'!C409)</f>
        <v>30</v>
      </c>
      <c r="D409" s="9" t="s">
        <v>5022</v>
      </c>
      <c r="E409" s="22">
        <v>44966</v>
      </c>
      <c r="F409" s="9">
        <v>0</v>
      </c>
      <c r="G409" s="9">
        <v>10804</v>
      </c>
      <c r="H409" s="15">
        <v>45171</v>
      </c>
      <c r="I409" s="9" t="s">
        <v>7457</v>
      </c>
      <c r="J409" s="9">
        <v>109</v>
      </c>
      <c r="K409" s="9" t="s">
        <v>7466</v>
      </c>
      <c r="L409" s="9" t="str">
        <f>IF(OR('1. Raw Data'!L409="Elec", '1. Raw Data'!L409="elect"), "Electronics", '1. Raw Data'!L409)</f>
        <v>Home Appliances</v>
      </c>
      <c r="M409" s="9">
        <v>841.69</v>
      </c>
      <c r="N409" s="9">
        <f>IF(ISBLANK('1. Raw Data'!N409), MEDIAN('1. Raw Data'!$N$2:$N$5001), '1. Raw Data'!N409)</f>
        <v>464.7</v>
      </c>
      <c r="O409" s="9">
        <v>4</v>
      </c>
      <c r="P409" s="9">
        <f>IF(ISBLANK('1. Raw Data'!P409), 0, '1. Raw Data'!P409)</f>
        <v>0</v>
      </c>
      <c r="Q409" s="9">
        <v>407</v>
      </c>
      <c r="R409" s="9">
        <v>6</v>
      </c>
      <c r="S409" s="9">
        <f t="shared" si="18"/>
        <v>3366.76</v>
      </c>
      <c r="T409" s="9">
        <f t="shared" si="19"/>
        <v>1507.9600000000003</v>
      </c>
      <c r="U409" s="23">
        <f t="shared" si="20"/>
        <v>0.44789649395858339</v>
      </c>
    </row>
    <row r="410" spans="1:21" x14ac:dyDescent="0.3">
      <c r="A410" s="9">
        <v>1833</v>
      </c>
      <c r="B410" s="9" t="str">
        <f>PROPER(TRIM('1. Raw Data'!B410))</f>
        <v>Customer_408</v>
      </c>
      <c r="C410" s="9">
        <f>IF(OR('1. Raw Data'!C410&lt;18, '1. Raw Data'!C410&gt;100), MEDIAN('1. Raw Data'!$C$2:$C$5001), '1. Raw Data'!C410)</f>
        <v>38</v>
      </c>
      <c r="D410" s="9" t="s">
        <v>5021</v>
      </c>
      <c r="E410" s="22">
        <v>44444</v>
      </c>
      <c r="F410" s="9">
        <v>0</v>
      </c>
      <c r="G410" s="9">
        <v>11489</v>
      </c>
      <c r="H410" s="15">
        <v>44325</v>
      </c>
      <c r="I410" s="9" t="s">
        <v>7457</v>
      </c>
      <c r="J410" s="9">
        <v>145</v>
      </c>
      <c r="K410" s="9" t="s">
        <v>7470</v>
      </c>
      <c r="L410" s="9" t="str">
        <f>IF(OR('1. Raw Data'!L410="Elec", '1. Raw Data'!L410="elect"), "Electronics", '1. Raw Data'!L410)</f>
        <v>Sports</v>
      </c>
      <c r="M410" s="9">
        <v>159.62</v>
      </c>
      <c r="N410" s="9">
        <f>IF(ISBLANK('1. Raw Data'!N410), MEDIAN('1. Raw Data'!$N$2:$N$5001), '1. Raw Data'!N410)</f>
        <v>83.41</v>
      </c>
      <c r="O410" s="9">
        <v>2</v>
      </c>
      <c r="P410" s="9">
        <f>IF(ISBLANK('1. Raw Data'!P410), 0, '1. Raw Data'!P410)</f>
        <v>0</v>
      </c>
      <c r="Q410" s="9">
        <v>422</v>
      </c>
      <c r="R410" s="9">
        <v>2</v>
      </c>
      <c r="S410" s="9">
        <f t="shared" si="18"/>
        <v>319.24</v>
      </c>
      <c r="T410" s="9">
        <f t="shared" si="19"/>
        <v>152.42000000000002</v>
      </c>
      <c r="U410" s="23">
        <f t="shared" si="20"/>
        <v>0.47744643528379904</v>
      </c>
    </row>
    <row r="411" spans="1:21" x14ac:dyDescent="0.3">
      <c r="A411" s="9">
        <v>1726</v>
      </c>
      <c r="B411" s="9" t="str">
        <f>PROPER(TRIM('1. Raw Data'!B411))</f>
        <v>Customer_409</v>
      </c>
      <c r="C411" s="9">
        <f>IF(OR('1. Raw Data'!C411&lt;18, '1. Raw Data'!C411&gt;100), MEDIAN('1. Raw Data'!$C$2:$C$5001), '1. Raw Data'!C411)</f>
        <v>40</v>
      </c>
      <c r="D411" s="9" t="s">
        <v>5018</v>
      </c>
      <c r="E411" s="22">
        <v>45189</v>
      </c>
      <c r="F411" s="9">
        <v>0</v>
      </c>
      <c r="G411" s="9">
        <v>11177</v>
      </c>
      <c r="H411" s="15">
        <v>45189</v>
      </c>
      <c r="I411" s="9" t="s">
        <v>7457</v>
      </c>
      <c r="J411" s="9">
        <v>135</v>
      </c>
      <c r="K411" s="9" t="s">
        <v>7458</v>
      </c>
      <c r="L411" s="9" t="str">
        <f>IF(OR('1. Raw Data'!L411="Elec", '1. Raw Data'!L411="elect"), "Electronics", '1. Raw Data'!L411)</f>
        <v>Clothing</v>
      </c>
      <c r="M411" s="9">
        <v>465.28</v>
      </c>
      <c r="N411" s="9">
        <f>IF(ISBLANK('1. Raw Data'!N411), MEDIAN('1. Raw Data'!$N$2:$N$5001), '1. Raw Data'!N411)</f>
        <v>316.05</v>
      </c>
      <c r="O411" s="9">
        <v>2</v>
      </c>
      <c r="P411" s="9">
        <f>IF(ISBLANK('1. Raw Data'!P411), 0, '1. Raw Data'!P411)</f>
        <v>0</v>
      </c>
      <c r="Q411" s="9">
        <v>417</v>
      </c>
      <c r="R411" s="9">
        <v>7</v>
      </c>
      <c r="S411" s="9">
        <f t="shared" si="18"/>
        <v>930.56</v>
      </c>
      <c r="T411" s="9">
        <f t="shared" si="19"/>
        <v>298.45999999999992</v>
      </c>
      <c r="U411" s="23">
        <f t="shared" si="20"/>
        <v>0.32073160247592841</v>
      </c>
    </row>
    <row r="412" spans="1:21" x14ac:dyDescent="0.3">
      <c r="A412" s="9">
        <v>1853</v>
      </c>
      <c r="B412" s="9" t="str">
        <f>PROPER(TRIM('1. Raw Data'!B412))</f>
        <v>Customer_410</v>
      </c>
      <c r="C412" s="9">
        <f>IF(OR('1. Raw Data'!C412&lt;18, '1. Raw Data'!C412&gt;100), MEDIAN('1. Raw Data'!$C$2:$C$5001), '1. Raw Data'!C412)</f>
        <v>42</v>
      </c>
      <c r="D412" s="9" t="s">
        <v>5023</v>
      </c>
      <c r="E412" s="22">
        <v>44043</v>
      </c>
      <c r="F412" s="9">
        <v>1</v>
      </c>
      <c r="G412" s="9">
        <v>12217</v>
      </c>
      <c r="H412" s="15">
        <v>44043</v>
      </c>
      <c r="I412" s="9" t="s">
        <v>7456</v>
      </c>
      <c r="J412" s="9">
        <v>118</v>
      </c>
      <c r="K412" s="9" t="s">
        <v>7501</v>
      </c>
      <c r="L412" s="9" t="str">
        <f>IF(OR('1. Raw Data'!L412="Elec", '1. Raw Data'!L412="elect"), "Electronics", '1. Raw Data'!L412)</f>
        <v>Clothing</v>
      </c>
      <c r="M412" s="9">
        <v>177.73</v>
      </c>
      <c r="N412" s="9">
        <f>IF(ISBLANK('1. Raw Data'!N412), MEDIAN('1. Raw Data'!$N$2:$N$5001), '1. Raw Data'!N412)</f>
        <v>429.51499999999999</v>
      </c>
      <c r="O412" s="9">
        <v>3</v>
      </c>
      <c r="P412" s="9">
        <f>IF(ISBLANK('1. Raw Data'!P412), 0, '1. Raw Data'!P412)</f>
        <v>0.1</v>
      </c>
      <c r="Q412" s="9">
        <v>891</v>
      </c>
      <c r="R412" s="9">
        <v>4</v>
      </c>
      <c r="S412" s="9">
        <f t="shared" si="18"/>
        <v>479.87099999999998</v>
      </c>
      <c r="T412" s="9">
        <f t="shared" si="19"/>
        <v>-808.67400000000009</v>
      </c>
      <c r="U412" s="23">
        <f t="shared" si="20"/>
        <v>-1.6851903949186346</v>
      </c>
    </row>
    <row r="413" spans="1:21" x14ac:dyDescent="0.3">
      <c r="A413" s="9">
        <v>1050</v>
      </c>
      <c r="B413" s="9" t="str">
        <f>PROPER(TRIM('1. Raw Data'!B413))</f>
        <v>Customer_411</v>
      </c>
      <c r="C413" s="9">
        <f>IF(OR('1. Raw Data'!C413&lt;18, '1. Raw Data'!C413&gt;100), MEDIAN('1. Raw Data'!$C$2:$C$5001), '1. Raw Data'!C413)</f>
        <v>24</v>
      </c>
      <c r="D413" s="9" t="s">
        <v>5021</v>
      </c>
      <c r="E413" s="22">
        <v>43871</v>
      </c>
      <c r="F413" s="9">
        <v>0</v>
      </c>
      <c r="G413" s="9">
        <v>11295</v>
      </c>
      <c r="H413" s="15">
        <v>44106</v>
      </c>
      <c r="I413" s="9" t="s">
        <v>7456</v>
      </c>
      <c r="J413" s="9">
        <v>142</v>
      </c>
      <c r="K413" s="9" t="s">
        <v>7500</v>
      </c>
      <c r="L413" s="9" t="str">
        <f>IF(OR('1. Raw Data'!L413="Elec", '1. Raw Data'!L413="elect"), "Electronics", '1. Raw Data'!L413)</f>
        <v>Electronics</v>
      </c>
      <c r="M413" s="9">
        <v>1296.32</v>
      </c>
      <c r="N413" s="9">
        <f>IF(ISBLANK('1. Raw Data'!N413), MEDIAN('1. Raw Data'!$N$2:$N$5001), '1. Raw Data'!N413)</f>
        <v>757.92</v>
      </c>
      <c r="O413" s="9">
        <v>4</v>
      </c>
      <c r="P413" s="9">
        <f>IF(ISBLANK('1. Raw Data'!P413), 0, '1. Raw Data'!P413)</f>
        <v>0</v>
      </c>
      <c r="Q413" s="9">
        <v>697</v>
      </c>
      <c r="R413" s="9">
        <v>4</v>
      </c>
      <c r="S413" s="9">
        <f t="shared" si="18"/>
        <v>5185.28</v>
      </c>
      <c r="T413" s="9">
        <f t="shared" si="19"/>
        <v>2153.6</v>
      </c>
      <c r="U413" s="23">
        <f t="shared" si="20"/>
        <v>0.41532954825968899</v>
      </c>
    </row>
    <row r="414" spans="1:21" x14ac:dyDescent="0.3">
      <c r="A414" s="9">
        <v>1574</v>
      </c>
      <c r="B414" s="9" t="str">
        <f>PROPER(TRIM('1. Raw Data'!B414))</f>
        <v>Customer_412</v>
      </c>
      <c r="C414" s="9">
        <f>IF(OR('1. Raw Data'!C414&lt;18, '1. Raw Data'!C414&gt;100), MEDIAN('1. Raw Data'!$C$2:$C$5001), '1. Raw Data'!C414)</f>
        <v>60</v>
      </c>
      <c r="D414" s="9" t="s">
        <v>5021</v>
      </c>
      <c r="E414" s="22">
        <v>44372</v>
      </c>
      <c r="F414" s="9">
        <v>0</v>
      </c>
      <c r="G414" s="9">
        <v>10917</v>
      </c>
      <c r="H414" s="15">
        <v>44372</v>
      </c>
      <c r="I414" s="9" t="s">
        <v>7455</v>
      </c>
      <c r="J414" s="9">
        <v>105</v>
      </c>
      <c r="K414" s="9" t="s">
        <v>7461</v>
      </c>
      <c r="L414" s="9" t="str">
        <f>IF(OR('1. Raw Data'!L414="Elec", '1. Raw Data'!L414="elect"), "Electronics", '1. Raw Data'!L414)</f>
        <v>Electronics</v>
      </c>
      <c r="M414" s="9">
        <v>907.05</v>
      </c>
      <c r="N414" s="9">
        <f>IF(ISBLANK('1. Raw Data'!N414), MEDIAN('1. Raw Data'!$N$2:$N$5001), '1. Raw Data'!N414)</f>
        <v>455.93</v>
      </c>
      <c r="O414" s="9">
        <v>2</v>
      </c>
      <c r="P414" s="9">
        <f>IF(ISBLANK('1. Raw Data'!P414), 0, '1. Raw Data'!P414)</f>
        <v>0</v>
      </c>
      <c r="Q414" s="9">
        <v>762</v>
      </c>
      <c r="R414" s="9">
        <v>6</v>
      </c>
      <c r="S414" s="9">
        <f t="shared" si="18"/>
        <v>1814.1</v>
      </c>
      <c r="T414" s="9">
        <f t="shared" si="19"/>
        <v>902.2399999999999</v>
      </c>
      <c r="U414" s="23">
        <f t="shared" si="20"/>
        <v>0.497348547489113</v>
      </c>
    </row>
    <row r="415" spans="1:21" x14ac:dyDescent="0.3">
      <c r="A415" s="9">
        <v>2213</v>
      </c>
      <c r="B415" s="9" t="str">
        <f>PROPER(TRIM('1. Raw Data'!B415))</f>
        <v>Customer_413</v>
      </c>
      <c r="C415" s="9">
        <f>IF(OR('1. Raw Data'!C415&lt;18, '1. Raw Data'!C415&gt;100), MEDIAN('1. Raw Data'!$C$2:$C$5001), '1. Raw Data'!C415)</f>
        <v>35</v>
      </c>
      <c r="D415" s="9" t="s">
        <v>5019</v>
      </c>
      <c r="E415" s="22">
        <v>44067</v>
      </c>
      <c r="F415" s="9">
        <v>1</v>
      </c>
      <c r="G415" s="9">
        <v>13181</v>
      </c>
      <c r="H415" s="15">
        <v>44067</v>
      </c>
      <c r="I415" s="9" t="s">
        <v>7455</v>
      </c>
      <c r="J415" s="9">
        <v>127</v>
      </c>
      <c r="K415" s="9" t="s">
        <v>7489</v>
      </c>
      <c r="L415" s="9" t="str">
        <f>IF(OR('1. Raw Data'!L415="Elec", '1. Raw Data'!L415="elect"), "Electronics", '1. Raw Data'!L415)</f>
        <v>Sports</v>
      </c>
      <c r="M415" s="9">
        <v>1358.05</v>
      </c>
      <c r="N415" s="9">
        <f>IF(ISBLANK('1. Raw Data'!N415), MEDIAN('1. Raw Data'!$N$2:$N$5001), '1. Raw Data'!N415)</f>
        <v>572.07000000000005</v>
      </c>
      <c r="O415" s="9">
        <v>1</v>
      </c>
      <c r="P415" s="9">
        <f>IF(ISBLANK('1. Raw Data'!P415), 0, '1. Raw Data'!P415)</f>
        <v>0</v>
      </c>
      <c r="Q415" s="9">
        <v>1418</v>
      </c>
      <c r="R415" s="9">
        <v>3</v>
      </c>
      <c r="S415" s="9">
        <f t="shared" si="18"/>
        <v>1358.05</v>
      </c>
      <c r="T415" s="9">
        <f t="shared" si="19"/>
        <v>785.9799999999999</v>
      </c>
      <c r="U415" s="23">
        <f t="shared" si="20"/>
        <v>0.57875630499613406</v>
      </c>
    </row>
    <row r="416" spans="1:21" x14ac:dyDescent="0.3">
      <c r="A416" s="9">
        <v>2148</v>
      </c>
      <c r="B416" s="9" t="str">
        <f>PROPER(TRIM('1. Raw Data'!B416))</f>
        <v>Customer_414</v>
      </c>
      <c r="C416" s="9">
        <f>IF(OR('1. Raw Data'!C416&lt;18, '1. Raw Data'!C416&gt;100), MEDIAN('1. Raw Data'!$C$2:$C$5001), '1. Raw Data'!C416)</f>
        <v>54</v>
      </c>
      <c r="D416" s="9" t="s">
        <v>5023</v>
      </c>
      <c r="E416" s="22">
        <v>44020</v>
      </c>
      <c r="F416" s="9">
        <v>0</v>
      </c>
      <c r="G416" s="9">
        <v>10150</v>
      </c>
      <c r="H416" s="15">
        <v>44050</v>
      </c>
      <c r="I416" s="9" t="s">
        <v>7456</v>
      </c>
      <c r="J416" s="9">
        <v>106</v>
      </c>
      <c r="K416" s="9" t="s">
        <v>7477</v>
      </c>
      <c r="L416" s="9" t="str">
        <f>IF(OR('1. Raw Data'!L416="Elec", '1. Raw Data'!L416="elect"), "Electronics", '1. Raw Data'!L416)</f>
        <v>Electronics</v>
      </c>
      <c r="M416" s="9">
        <v>1048.1099999999999</v>
      </c>
      <c r="N416" s="9">
        <f>IF(ISBLANK('1. Raw Data'!N416), MEDIAN('1. Raw Data'!$N$2:$N$5001), '1. Raw Data'!N416)</f>
        <v>486.45</v>
      </c>
      <c r="O416" s="9">
        <v>1</v>
      </c>
      <c r="P416" s="9">
        <f>IF(ISBLANK('1. Raw Data'!P416), 0, '1. Raw Data'!P416)</f>
        <v>0</v>
      </c>
      <c r="Q416" s="9">
        <v>587</v>
      </c>
      <c r="R416" s="9">
        <v>2</v>
      </c>
      <c r="S416" s="9">
        <f t="shared" si="18"/>
        <v>1048.1099999999999</v>
      </c>
      <c r="T416" s="9">
        <f t="shared" si="19"/>
        <v>561.65999999999985</v>
      </c>
      <c r="U416" s="23">
        <f t="shared" si="20"/>
        <v>0.5358788676761026</v>
      </c>
    </row>
    <row r="417" spans="1:21" x14ac:dyDescent="0.3">
      <c r="A417" s="9">
        <v>1149</v>
      </c>
      <c r="B417" s="9" t="str">
        <f>PROPER(TRIM('1. Raw Data'!B417))</f>
        <v>Customer_415</v>
      </c>
      <c r="C417" s="9">
        <f>IF(OR('1. Raw Data'!C417&lt;18, '1. Raw Data'!C417&gt;100), MEDIAN('1. Raw Data'!$C$2:$C$5001), '1. Raw Data'!C417)</f>
        <v>56</v>
      </c>
      <c r="D417" s="9" t="s">
        <v>5023</v>
      </c>
      <c r="E417" s="22">
        <v>44964</v>
      </c>
      <c r="F417" s="9">
        <v>1</v>
      </c>
      <c r="G417" s="9">
        <v>10430</v>
      </c>
      <c r="H417" s="15">
        <v>45109</v>
      </c>
      <c r="I417" s="9" t="s">
        <v>7457</v>
      </c>
      <c r="J417" s="9">
        <v>132</v>
      </c>
      <c r="K417" s="9" t="s">
        <v>7506</v>
      </c>
      <c r="L417" s="9" t="str">
        <f>IF(OR('1. Raw Data'!L417="Elec", '1. Raw Data'!L417="elect"), "Electronics", '1. Raw Data'!L417)</f>
        <v>Clothing</v>
      </c>
      <c r="M417" s="9">
        <v>1457.99</v>
      </c>
      <c r="N417" s="9">
        <f>IF(ISBLANK('1. Raw Data'!N417), MEDIAN('1. Raw Data'!$N$2:$N$5001), '1. Raw Data'!N417)</f>
        <v>857.85</v>
      </c>
      <c r="O417" s="9">
        <v>2</v>
      </c>
      <c r="P417" s="9">
        <f>IF(ISBLANK('1. Raw Data'!P417), 0, '1. Raw Data'!P417)</f>
        <v>0.05</v>
      </c>
      <c r="Q417" s="9">
        <v>694</v>
      </c>
      <c r="R417" s="9">
        <v>1</v>
      </c>
      <c r="S417" s="9">
        <f t="shared" si="18"/>
        <v>2770.181</v>
      </c>
      <c r="T417" s="9">
        <f t="shared" si="19"/>
        <v>1054.481</v>
      </c>
      <c r="U417" s="23">
        <f t="shared" si="20"/>
        <v>0.38065418830033126</v>
      </c>
    </row>
    <row r="418" spans="1:21" x14ac:dyDescent="0.3">
      <c r="A418" s="9">
        <v>1313</v>
      </c>
      <c r="B418" s="9" t="str">
        <f>PROPER(TRIM('1. Raw Data'!B418))</f>
        <v>Customer_416</v>
      </c>
      <c r="C418" s="9">
        <f>IF(OR('1. Raw Data'!C418&lt;18, '1. Raw Data'!C418&gt;100), MEDIAN('1. Raw Data'!$C$2:$C$5001), '1. Raw Data'!C418)</f>
        <v>56</v>
      </c>
      <c r="D418" s="9" t="s">
        <v>5019</v>
      </c>
      <c r="E418" s="22">
        <v>44149</v>
      </c>
      <c r="F418" s="9">
        <v>0</v>
      </c>
      <c r="G418" s="9">
        <v>12498</v>
      </c>
      <c r="H418" s="15">
        <v>44149</v>
      </c>
      <c r="I418" s="9" t="s">
        <v>7455</v>
      </c>
      <c r="J418" s="9">
        <v>108</v>
      </c>
      <c r="K418" s="9" t="s">
        <v>7496</v>
      </c>
      <c r="L418" s="9" t="str">
        <f>IF(OR('1. Raw Data'!L418="Elec", '1. Raw Data'!L418="elect"), "Electronics", '1. Raw Data'!L418)</f>
        <v>Sports</v>
      </c>
      <c r="M418" s="9">
        <v>789.32</v>
      </c>
      <c r="N418" s="9">
        <f>IF(ISBLANK('1. Raw Data'!N418), MEDIAN('1. Raw Data'!$N$2:$N$5001), '1. Raw Data'!N418)</f>
        <v>322.42</v>
      </c>
      <c r="O418" s="9">
        <v>3</v>
      </c>
      <c r="P418" s="9">
        <f>IF(ISBLANK('1. Raw Data'!P418), 0, '1. Raw Data'!P418)</f>
        <v>0</v>
      </c>
      <c r="Q418" s="9">
        <v>742</v>
      </c>
      <c r="R418" s="9">
        <v>5</v>
      </c>
      <c r="S418" s="9">
        <f t="shared" si="18"/>
        <v>2367.96</v>
      </c>
      <c r="T418" s="9">
        <f t="shared" si="19"/>
        <v>1400.7</v>
      </c>
      <c r="U418" s="23">
        <f t="shared" si="20"/>
        <v>0.59152181624689604</v>
      </c>
    </row>
    <row r="419" spans="1:21" x14ac:dyDescent="0.3">
      <c r="A419" s="9">
        <v>1569</v>
      </c>
      <c r="B419" s="9" t="str">
        <f>PROPER(TRIM('1. Raw Data'!B419))</f>
        <v>Customer_417</v>
      </c>
      <c r="C419" s="9">
        <f>IF(OR('1. Raw Data'!C419&lt;18, '1. Raw Data'!C419&gt;100), MEDIAN('1. Raw Data'!$C$2:$C$5001), '1. Raw Data'!C419)</f>
        <v>31</v>
      </c>
      <c r="D419" s="9" t="s">
        <v>5018</v>
      </c>
      <c r="E419" s="22">
        <v>44388</v>
      </c>
      <c r="F419" s="9">
        <v>0</v>
      </c>
      <c r="G419" s="9">
        <v>12690</v>
      </c>
      <c r="H419" s="15">
        <v>44507</v>
      </c>
      <c r="I419" s="9" t="s">
        <v>7457</v>
      </c>
      <c r="J419" s="9">
        <v>139</v>
      </c>
      <c r="K419" s="9" t="s">
        <v>7486</v>
      </c>
      <c r="L419" s="9" t="str">
        <f>IF(OR('1. Raw Data'!L419="Elec", '1. Raw Data'!L419="elect"), "Electronics", '1. Raw Data'!L419)</f>
        <v>Sports</v>
      </c>
      <c r="M419" s="9">
        <v>976.13</v>
      </c>
      <c r="N419" s="9">
        <f>IF(ISBLANK('1. Raw Data'!N419), MEDIAN('1. Raw Data'!$N$2:$N$5001), '1. Raw Data'!N419)</f>
        <v>563.89</v>
      </c>
      <c r="O419" s="9">
        <v>5</v>
      </c>
      <c r="P419" s="9">
        <f>IF(ISBLANK('1. Raw Data'!P419), 0, '1. Raw Data'!P419)</f>
        <v>0</v>
      </c>
      <c r="Q419" s="9">
        <v>594</v>
      </c>
      <c r="R419" s="9">
        <v>4</v>
      </c>
      <c r="S419" s="9">
        <f t="shared" si="18"/>
        <v>4880.6499999999996</v>
      </c>
      <c r="T419" s="9">
        <f t="shared" si="19"/>
        <v>2061.1999999999998</v>
      </c>
      <c r="U419" s="23">
        <f t="shared" si="20"/>
        <v>0.42232079743476791</v>
      </c>
    </row>
    <row r="420" spans="1:21" x14ac:dyDescent="0.3">
      <c r="A420" s="9">
        <v>2365</v>
      </c>
      <c r="B420" s="9" t="str">
        <f>PROPER(TRIM('1. Raw Data'!B420))</f>
        <v>Customer_418</v>
      </c>
      <c r="C420" s="9">
        <f>IF(OR('1. Raw Data'!C420&lt;18, '1. Raw Data'!C420&gt;100), MEDIAN('1. Raw Data'!$C$2:$C$5001), '1. Raw Data'!C420)</f>
        <v>31</v>
      </c>
      <c r="D420" s="9" t="s">
        <v>5022</v>
      </c>
      <c r="E420" s="22">
        <v>44408</v>
      </c>
      <c r="F420" s="9">
        <v>1</v>
      </c>
      <c r="G420" s="9">
        <v>12827</v>
      </c>
      <c r="H420" s="15">
        <v>44408</v>
      </c>
      <c r="I420" s="9" t="s">
        <v>7455</v>
      </c>
      <c r="J420" s="9">
        <v>121</v>
      </c>
      <c r="K420" s="9" t="s">
        <v>7495</v>
      </c>
      <c r="L420" s="9" t="str">
        <f>IF(OR('1. Raw Data'!L420="Elec", '1. Raw Data'!L420="elect"), "Electronics", '1. Raw Data'!L420)</f>
        <v>Home Appliances</v>
      </c>
      <c r="M420" s="9">
        <v>885.65</v>
      </c>
      <c r="N420" s="9">
        <f>IF(ISBLANK('1. Raw Data'!N420), MEDIAN('1. Raw Data'!$N$2:$N$5001), '1. Raw Data'!N420)</f>
        <v>608.49</v>
      </c>
      <c r="O420" s="9">
        <v>4</v>
      </c>
      <c r="P420" s="9">
        <f>IF(ISBLANK('1. Raw Data'!P420), 0, '1. Raw Data'!P420)</f>
        <v>0</v>
      </c>
      <c r="Q420" s="9">
        <v>640</v>
      </c>
      <c r="R420" s="9">
        <v>4</v>
      </c>
      <c r="S420" s="9">
        <f t="shared" si="18"/>
        <v>3542.6</v>
      </c>
      <c r="T420" s="9">
        <f t="shared" si="19"/>
        <v>1108.6399999999999</v>
      </c>
      <c r="U420" s="23">
        <f t="shared" si="20"/>
        <v>0.31294529441653018</v>
      </c>
    </row>
    <row r="421" spans="1:21" x14ac:dyDescent="0.3">
      <c r="A421" s="9">
        <v>1304</v>
      </c>
      <c r="B421" s="9" t="str">
        <f>PROPER(TRIM('1. Raw Data'!B421))</f>
        <v>Customer_419</v>
      </c>
      <c r="C421" s="9">
        <f>IF(OR('1. Raw Data'!C421&lt;18, '1. Raw Data'!C421&gt;100), MEDIAN('1. Raw Data'!$C$2:$C$5001), '1. Raw Data'!C421)</f>
        <v>36</v>
      </c>
      <c r="D421" s="9" t="s">
        <v>5022</v>
      </c>
      <c r="E421" s="22">
        <v>45069</v>
      </c>
      <c r="F421" s="9">
        <v>0</v>
      </c>
      <c r="G421" s="9">
        <v>12070</v>
      </c>
      <c r="H421" s="15">
        <v>45069</v>
      </c>
      <c r="I421" s="9" t="s">
        <v>7457</v>
      </c>
      <c r="J421" s="9">
        <v>118</v>
      </c>
      <c r="K421" s="9" t="s">
        <v>7501</v>
      </c>
      <c r="L421" s="9" t="str">
        <f>IF(OR('1. Raw Data'!L421="Elec", '1. Raw Data'!L421="elect"), "Electronics", '1. Raw Data'!L421)</f>
        <v>Sports</v>
      </c>
      <c r="M421" s="9">
        <v>752.18</v>
      </c>
      <c r="N421" s="9">
        <f>IF(ISBLANK('1. Raw Data'!N421), MEDIAN('1. Raw Data'!$N$2:$N$5001), '1. Raw Data'!N421)</f>
        <v>480.29</v>
      </c>
      <c r="O421" s="9">
        <v>2</v>
      </c>
      <c r="P421" s="9">
        <f>IF(ISBLANK('1. Raw Data'!P421), 0, '1. Raw Data'!P421)</f>
        <v>0</v>
      </c>
      <c r="Q421" s="9">
        <v>522</v>
      </c>
      <c r="R421" s="9">
        <v>6</v>
      </c>
      <c r="S421" s="9">
        <f t="shared" si="18"/>
        <v>1504.36</v>
      </c>
      <c r="T421" s="9">
        <f t="shared" si="19"/>
        <v>543.77999999999986</v>
      </c>
      <c r="U421" s="23">
        <f t="shared" si="20"/>
        <v>0.36146932914993746</v>
      </c>
    </row>
    <row r="422" spans="1:21" x14ac:dyDescent="0.3">
      <c r="A422" s="9">
        <v>1681</v>
      </c>
      <c r="B422" s="9" t="str">
        <f>PROPER(TRIM('1. Raw Data'!B422))</f>
        <v>Customer_420</v>
      </c>
      <c r="C422" s="9">
        <f>IF(OR('1. Raw Data'!C422&lt;18, '1. Raw Data'!C422&gt;100), MEDIAN('1. Raw Data'!$C$2:$C$5001), '1. Raw Data'!C422)</f>
        <v>49</v>
      </c>
      <c r="D422" s="9" t="s">
        <v>5022</v>
      </c>
      <c r="E422" s="22">
        <v>44262</v>
      </c>
      <c r="F422" s="9">
        <v>0</v>
      </c>
      <c r="G422" s="9">
        <v>12414</v>
      </c>
      <c r="H422" s="15">
        <v>44380</v>
      </c>
      <c r="I422" s="9" t="s">
        <v>7455</v>
      </c>
      <c r="J422" s="9">
        <v>114</v>
      </c>
      <c r="K422" s="9" t="s">
        <v>7463</v>
      </c>
      <c r="L422" s="9" t="str">
        <f>IF(OR('1. Raw Data'!L422="Elec", '1. Raw Data'!L422="elect"), "Electronics", '1. Raw Data'!L422)</f>
        <v>Electronics</v>
      </c>
      <c r="M422" s="9">
        <v>1276.6400000000001</v>
      </c>
      <c r="N422" s="9">
        <f>IF(ISBLANK('1. Raw Data'!N422), MEDIAN('1. Raw Data'!$N$2:$N$5001), '1. Raw Data'!N422)</f>
        <v>643.02</v>
      </c>
      <c r="O422" s="9">
        <v>3</v>
      </c>
      <c r="P422" s="9">
        <f>IF(ISBLANK('1. Raw Data'!P422), 0, '1. Raw Data'!P422)</f>
        <v>0.05</v>
      </c>
      <c r="Q422" s="9">
        <v>349</v>
      </c>
      <c r="R422" s="9">
        <v>4</v>
      </c>
      <c r="S422" s="9">
        <f t="shared" si="18"/>
        <v>3638.424</v>
      </c>
      <c r="T422" s="9">
        <f t="shared" si="19"/>
        <v>1709.364</v>
      </c>
      <c r="U422" s="23">
        <f t="shared" si="20"/>
        <v>0.46980890627370531</v>
      </c>
    </row>
    <row r="423" spans="1:21" x14ac:dyDescent="0.3">
      <c r="A423" s="9">
        <v>1837</v>
      </c>
      <c r="B423" s="9" t="str">
        <f>PROPER(TRIM('1. Raw Data'!B423))</f>
        <v>Customer_421</v>
      </c>
      <c r="C423" s="9">
        <f>IF(OR('1. Raw Data'!C423&lt;18, '1. Raw Data'!C423&gt;100), MEDIAN('1. Raw Data'!$C$2:$C$5001), '1. Raw Data'!C423)</f>
        <v>32</v>
      </c>
      <c r="D423" s="9" t="s">
        <v>5022</v>
      </c>
      <c r="E423" s="22">
        <v>45536</v>
      </c>
      <c r="F423" s="9">
        <v>0</v>
      </c>
      <c r="G423" s="9">
        <v>10650</v>
      </c>
      <c r="H423" s="15">
        <v>45300</v>
      </c>
      <c r="I423" s="9" t="s">
        <v>7457</v>
      </c>
      <c r="J423" s="9">
        <v>115</v>
      </c>
      <c r="K423" s="9" t="s">
        <v>7481</v>
      </c>
      <c r="L423" s="9" t="str">
        <f>IF(OR('1. Raw Data'!L423="Elec", '1. Raw Data'!L423="elect"), "Electronics", '1. Raw Data'!L423)</f>
        <v>Clothing</v>
      </c>
      <c r="M423" s="9">
        <v>984.56</v>
      </c>
      <c r="N423" s="9">
        <f>IF(ISBLANK('1. Raw Data'!N423), MEDIAN('1. Raw Data'!$N$2:$N$5001), '1. Raw Data'!N423)</f>
        <v>434.65</v>
      </c>
      <c r="O423" s="9">
        <v>5</v>
      </c>
      <c r="P423" s="9">
        <f>IF(ISBLANK('1. Raw Data'!P423), 0, '1. Raw Data'!P423)</f>
        <v>0</v>
      </c>
      <c r="Q423" s="9">
        <v>358</v>
      </c>
      <c r="R423" s="9">
        <v>5</v>
      </c>
      <c r="S423" s="9">
        <f t="shared" si="18"/>
        <v>4922.7999999999993</v>
      </c>
      <c r="T423" s="9">
        <f t="shared" si="19"/>
        <v>2749.5499999999993</v>
      </c>
      <c r="U423" s="23">
        <f t="shared" si="20"/>
        <v>0.55853376127407162</v>
      </c>
    </row>
    <row r="424" spans="1:21" x14ac:dyDescent="0.3">
      <c r="A424" s="9">
        <v>2077</v>
      </c>
      <c r="B424" s="9" t="str">
        <f>PROPER(TRIM('1. Raw Data'!B424))</f>
        <v>Customer_422</v>
      </c>
      <c r="C424" s="9">
        <f>IF(OR('1. Raw Data'!C424&lt;18, '1. Raw Data'!C424&gt;100), MEDIAN('1. Raw Data'!$C$2:$C$5001), '1. Raw Data'!C424)</f>
        <v>38</v>
      </c>
      <c r="D424" s="9" t="s">
        <v>5022</v>
      </c>
      <c r="E424" s="22">
        <v>44533</v>
      </c>
      <c r="F424" s="9">
        <v>1</v>
      </c>
      <c r="G424" s="9">
        <v>10819</v>
      </c>
      <c r="H424" s="15">
        <v>44267</v>
      </c>
      <c r="I424" s="9" t="s">
        <v>7457</v>
      </c>
      <c r="J424" s="9">
        <v>142</v>
      </c>
      <c r="K424" s="9" t="s">
        <v>7500</v>
      </c>
      <c r="L424" s="9" t="str">
        <f>IF(OR('1. Raw Data'!L424="Elec", '1. Raw Data'!L424="elect"), "Electronics", '1. Raw Data'!L424)</f>
        <v>Electronics</v>
      </c>
      <c r="M424" s="9">
        <v>1211.9000000000001</v>
      </c>
      <c r="N424" s="9">
        <f>IF(ISBLANK('1. Raw Data'!N424), MEDIAN('1. Raw Data'!$N$2:$N$5001), '1. Raw Data'!N424)</f>
        <v>653.84</v>
      </c>
      <c r="O424" s="9">
        <v>3</v>
      </c>
      <c r="P424" s="9">
        <f>IF(ISBLANK('1. Raw Data'!P424), 0, '1. Raw Data'!P424)</f>
        <v>0.05</v>
      </c>
      <c r="Q424" s="9">
        <v>414</v>
      </c>
      <c r="R424" s="9">
        <v>3</v>
      </c>
      <c r="S424" s="9">
        <f t="shared" si="18"/>
        <v>3453.915</v>
      </c>
      <c r="T424" s="9">
        <f t="shared" si="19"/>
        <v>1492.395</v>
      </c>
      <c r="U424" s="23">
        <f t="shared" si="20"/>
        <v>0.43208793499550507</v>
      </c>
    </row>
    <row r="425" spans="1:21" x14ac:dyDescent="0.3">
      <c r="A425" s="9">
        <v>2002</v>
      </c>
      <c r="B425" s="9" t="str">
        <f>PROPER(TRIM('1. Raw Data'!B425))</f>
        <v>Customer_423</v>
      </c>
      <c r="C425" s="9">
        <f>IF(OR('1. Raw Data'!C425&lt;18, '1. Raw Data'!C425&gt;100), MEDIAN('1. Raw Data'!$C$2:$C$5001), '1. Raw Data'!C425)</f>
        <v>44</v>
      </c>
      <c r="D425" s="9" t="s">
        <v>5019</v>
      </c>
      <c r="E425" s="22">
        <v>44247</v>
      </c>
      <c r="F425" s="9">
        <v>0</v>
      </c>
      <c r="G425" s="9">
        <v>12286</v>
      </c>
      <c r="H425" s="15">
        <v>44247</v>
      </c>
      <c r="I425" s="9" t="s">
        <v>7456</v>
      </c>
      <c r="J425" s="9">
        <v>126</v>
      </c>
      <c r="K425" s="9" t="s">
        <v>7469</v>
      </c>
      <c r="L425" s="9" t="str">
        <f>IF(OR('1. Raw Data'!L425="Elec", '1. Raw Data'!L425="elect"), "Electronics", '1. Raw Data'!L425)</f>
        <v>Clothing</v>
      </c>
      <c r="M425" s="9">
        <v>1190.23</v>
      </c>
      <c r="N425" s="9">
        <f>IF(ISBLANK('1. Raw Data'!N425), MEDIAN('1. Raw Data'!$N$2:$N$5001), '1. Raw Data'!N425)</f>
        <v>616.4</v>
      </c>
      <c r="O425" s="9">
        <v>5</v>
      </c>
      <c r="P425" s="9">
        <f>IF(ISBLANK('1. Raw Data'!P425), 0, '1. Raw Data'!P425)</f>
        <v>0</v>
      </c>
      <c r="Q425" s="9">
        <v>544</v>
      </c>
      <c r="R425" s="9">
        <v>2</v>
      </c>
      <c r="S425" s="9">
        <f t="shared" si="18"/>
        <v>5951.15</v>
      </c>
      <c r="T425" s="9">
        <f t="shared" si="19"/>
        <v>2869.1499999999996</v>
      </c>
      <c r="U425" s="23">
        <f t="shared" si="20"/>
        <v>0.4821169017752871</v>
      </c>
    </row>
    <row r="426" spans="1:21" x14ac:dyDescent="0.3">
      <c r="A426" s="9">
        <v>1443</v>
      </c>
      <c r="B426" s="9" t="str">
        <f>PROPER(TRIM('1. Raw Data'!B426))</f>
        <v>Customer_424</v>
      </c>
      <c r="C426" s="9">
        <f>IF(OR('1. Raw Data'!C426&lt;18, '1. Raw Data'!C426&gt;100), MEDIAN('1. Raw Data'!$C$2:$C$5001), '1. Raw Data'!C426)</f>
        <v>26</v>
      </c>
      <c r="D426" s="9" t="s">
        <v>5023</v>
      </c>
      <c r="E426" s="22">
        <v>45149</v>
      </c>
      <c r="F426" s="9">
        <v>0</v>
      </c>
      <c r="G426" s="9">
        <v>12481</v>
      </c>
      <c r="H426" s="15">
        <v>45238</v>
      </c>
      <c r="I426" s="9" t="s">
        <v>7455</v>
      </c>
      <c r="J426" s="9">
        <v>144</v>
      </c>
      <c r="K426" s="9" t="s">
        <v>7462</v>
      </c>
      <c r="L426" s="9" t="str">
        <f>IF(OR('1. Raw Data'!L426="Elec", '1. Raw Data'!L426="elect"), "Electronics", '1. Raw Data'!L426)</f>
        <v>Home Appliances</v>
      </c>
      <c r="M426" s="9">
        <v>327.02</v>
      </c>
      <c r="N426" s="9">
        <f>IF(ISBLANK('1. Raw Data'!N426), MEDIAN('1. Raw Data'!$N$2:$N$5001), '1. Raw Data'!N426)</f>
        <v>226.14</v>
      </c>
      <c r="O426" s="9">
        <v>1</v>
      </c>
      <c r="P426" s="9">
        <f>IF(ISBLANK('1. Raw Data'!P426), 0, '1. Raw Data'!P426)</f>
        <v>0</v>
      </c>
      <c r="Q426" s="9">
        <v>420</v>
      </c>
      <c r="R426" s="9">
        <v>1</v>
      </c>
      <c r="S426" s="9">
        <f t="shared" si="18"/>
        <v>327.02</v>
      </c>
      <c r="T426" s="9">
        <f t="shared" si="19"/>
        <v>100.88</v>
      </c>
      <c r="U426" s="23">
        <f t="shared" si="20"/>
        <v>0.30848266161091065</v>
      </c>
    </row>
    <row r="427" spans="1:21" x14ac:dyDescent="0.3">
      <c r="A427" s="9">
        <v>1612</v>
      </c>
      <c r="B427" s="9" t="str">
        <f>PROPER(TRIM('1. Raw Data'!B427))</f>
        <v>Customer_425</v>
      </c>
      <c r="C427" s="9">
        <f>IF(OR('1. Raw Data'!C427&lt;18, '1. Raw Data'!C427&gt;100), MEDIAN('1. Raw Data'!$C$2:$C$5001), '1. Raw Data'!C427)</f>
        <v>25</v>
      </c>
      <c r="D427" s="9" t="s">
        <v>5018</v>
      </c>
      <c r="E427" s="22">
        <v>45129</v>
      </c>
      <c r="F427" s="9">
        <v>0</v>
      </c>
      <c r="G427" s="9">
        <v>12751</v>
      </c>
      <c r="H427" s="15">
        <v>45129</v>
      </c>
      <c r="I427" s="9" t="s">
        <v>7457</v>
      </c>
      <c r="J427" s="9">
        <v>132</v>
      </c>
      <c r="K427" s="9" t="s">
        <v>7506</v>
      </c>
      <c r="L427" s="9" t="str">
        <f>IF(OR('1. Raw Data'!L427="Elec", '1. Raw Data'!L427="elect"), "Electronics", '1. Raw Data'!L427)</f>
        <v>Clothing</v>
      </c>
      <c r="M427" s="9">
        <v>992.74</v>
      </c>
      <c r="N427" s="9">
        <f>IF(ISBLANK('1. Raw Data'!N427), MEDIAN('1. Raw Data'!$N$2:$N$5001), '1. Raw Data'!N427)</f>
        <v>691.9</v>
      </c>
      <c r="O427" s="9">
        <v>5</v>
      </c>
      <c r="P427" s="9">
        <f>IF(ISBLANK('1. Raw Data'!P427), 0, '1. Raw Data'!P427)</f>
        <v>0.05</v>
      </c>
      <c r="Q427" s="9">
        <v>521</v>
      </c>
      <c r="R427" s="9">
        <v>7</v>
      </c>
      <c r="S427" s="9">
        <f t="shared" si="18"/>
        <v>4715.5149999999994</v>
      </c>
      <c r="T427" s="9">
        <f t="shared" si="19"/>
        <v>1256.0149999999994</v>
      </c>
      <c r="U427" s="23">
        <f t="shared" si="20"/>
        <v>0.26635796938404388</v>
      </c>
    </row>
    <row r="428" spans="1:21" x14ac:dyDescent="0.3">
      <c r="A428" s="9">
        <v>1992</v>
      </c>
      <c r="B428" s="9" t="str">
        <f>PROPER(TRIM('1. Raw Data'!B428))</f>
        <v>Customer_426</v>
      </c>
      <c r="C428" s="9">
        <f>IF(OR('1. Raw Data'!C428&lt;18, '1. Raw Data'!C428&gt;100), MEDIAN('1. Raw Data'!$C$2:$C$5001), '1. Raw Data'!C428)</f>
        <v>37</v>
      </c>
      <c r="D428" s="9" t="s">
        <v>5021</v>
      </c>
      <c r="E428" s="22">
        <v>44371</v>
      </c>
      <c r="F428" s="9">
        <v>0</v>
      </c>
      <c r="G428" s="9">
        <v>13198</v>
      </c>
      <c r="H428" s="15">
        <v>44371</v>
      </c>
      <c r="I428" s="9" t="s">
        <v>7456</v>
      </c>
      <c r="J428" s="9">
        <v>139</v>
      </c>
      <c r="K428" s="9" t="s">
        <v>7486</v>
      </c>
      <c r="L428" s="9" t="str">
        <f>IF(OR('1. Raw Data'!L428="Elec", '1. Raw Data'!L428="elect"), "Electronics", '1. Raw Data'!L428)</f>
        <v>Home Appliances</v>
      </c>
      <c r="M428" s="9">
        <v>339.49</v>
      </c>
      <c r="N428" s="9">
        <f>IF(ISBLANK('1. Raw Data'!N428), MEDIAN('1. Raw Data'!$N$2:$N$5001), '1. Raw Data'!N428)</f>
        <v>177.61</v>
      </c>
      <c r="O428" s="9">
        <v>1</v>
      </c>
      <c r="P428" s="9">
        <f>IF(ISBLANK('1. Raw Data'!P428), 0, '1. Raw Data'!P428)</f>
        <v>0.2</v>
      </c>
      <c r="Q428" s="9">
        <v>385</v>
      </c>
      <c r="R428" s="9">
        <v>6</v>
      </c>
      <c r="S428" s="9">
        <f t="shared" si="18"/>
        <v>271.59200000000004</v>
      </c>
      <c r="T428" s="9">
        <f t="shared" si="19"/>
        <v>93.982000000000028</v>
      </c>
      <c r="U428" s="23">
        <f t="shared" si="20"/>
        <v>0.34604112050428587</v>
      </c>
    </row>
    <row r="429" spans="1:21" x14ac:dyDescent="0.3">
      <c r="A429" s="9">
        <v>1263</v>
      </c>
      <c r="B429" s="9" t="str">
        <f>PROPER(TRIM('1. Raw Data'!B429))</f>
        <v>Customer_427</v>
      </c>
      <c r="C429" s="9">
        <f>IF(OR('1. Raw Data'!C429&lt;18, '1. Raw Data'!C429&gt;100), MEDIAN('1. Raw Data'!$C$2:$C$5001), '1. Raw Data'!C429)</f>
        <v>39</v>
      </c>
      <c r="D429" s="9" t="s">
        <v>5022</v>
      </c>
      <c r="E429" s="22">
        <v>44866</v>
      </c>
      <c r="F429" s="9">
        <v>0</v>
      </c>
      <c r="G429" s="9">
        <v>10941</v>
      </c>
      <c r="H429" s="15">
        <v>44572</v>
      </c>
      <c r="I429" s="9" t="s">
        <v>7455</v>
      </c>
      <c r="J429" s="9">
        <v>128</v>
      </c>
      <c r="K429" s="9" t="s">
        <v>7473</v>
      </c>
      <c r="L429" s="9" t="str">
        <f>IF(OR('1. Raw Data'!L429="Elec", '1. Raw Data'!L429="elect"), "Electronics", '1. Raw Data'!L429)</f>
        <v>Electronics</v>
      </c>
      <c r="M429" s="9">
        <v>895.81</v>
      </c>
      <c r="N429" s="9">
        <f>IF(ISBLANK('1. Raw Data'!N429), MEDIAN('1. Raw Data'!$N$2:$N$5001), '1. Raw Data'!N429)</f>
        <v>398.31</v>
      </c>
      <c r="O429" s="9">
        <v>4</v>
      </c>
      <c r="P429" s="9">
        <f>IF(ISBLANK('1. Raw Data'!P429), 0, '1. Raw Data'!P429)</f>
        <v>0</v>
      </c>
      <c r="Q429" s="9">
        <v>371</v>
      </c>
      <c r="R429" s="9">
        <v>2</v>
      </c>
      <c r="S429" s="9">
        <f t="shared" si="18"/>
        <v>3583.24</v>
      </c>
      <c r="T429" s="9">
        <f t="shared" si="19"/>
        <v>1989.9999999999998</v>
      </c>
      <c r="U429" s="23">
        <f t="shared" si="20"/>
        <v>0.55536330248601817</v>
      </c>
    </row>
    <row r="430" spans="1:21" x14ac:dyDescent="0.3">
      <c r="A430" s="9">
        <v>2076</v>
      </c>
      <c r="B430" s="9" t="str">
        <f>PROPER(TRIM('1. Raw Data'!B430))</f>
        <v>Customer_428</v>
      </c>
      <c r="C430" s="9">
        <f>IF(OR('1. Raw Data'!C430&lt;18, '1. Raw Data'!C430&gt;100), MEDIAN('1. Raw Data'!$C$2:$C$5001), '1. Raw Data'!C430)</f>
        <v>46</v>
      </c>
      <c r="D430" s="9" t="s">
        <v>5019</v>
      </c>
      <c r="E430" s="22">
        <v>44831</v>
      </c>
      <c r="F430" s="9">
        <v>0</v>
      </c>
      <c r="G430" s="9">
        <v>10540</v>
      </c>
      <c r="H430" s="15">
        <v>44831</v>
      </c>
      <c r="I430" s="9" t="s">
        <v>7456</v>
      </c>
      <c r="J430" s="9">
        <v>139</v>
      </c>
      <c r="K430" s="9" t="s">
        <v>7486</v>
      </c>
      <c r="L430" s="9" t="str">
        <f>IF(OR('1. Raw Data'!L430="Elec", '1. Raw Data'!L430="elect"), "Electronics", '1. Raw Data'!L430)</f>
        <v>Home Appliances</v>
      </c>
      <c r="M430" s="9">
        <v>1032.28</v>
      </c>
      <c r="N430" s="9">
        <f>IF(ISBLANK('1. Raw Data'!N430), MEDIAN('1. Raw Data'!$N$2:$N$5001), '1. Raw Data'!N430)</f>
        <v>694.91</v>
      </c>
      <c r="O430" s="9">
        <v>2</v>
      </c>
      <c r="P430" s="9">
        <f>IF(ISBLANK('1. Raw Data'!P430), 0, '1. Raw Data'!P430)</f>
        <v>0</v>
      </c>
      <c r="Q430" s="9">
        <v>827</v>
      </c>
      <c r="R430" s="9">
        <v>6</v>
      </c>
      <c r="S430" s="9">
        <f t="shared" si="18"/>
        <v>2064.56</v>
      </c>
      <c r="T430" s="9">
        <f t="shared" si="19"/>
        <v>674.74</v>
      </c>
      <c r="U430" s="23">
        <f t="shared" si="20"/>
        <v>0.32682024256984538</v>
      </c>
    </row>
    <row r="431" spans="1:21" x14ac:dyDescent="0.3">
      <c r="A431" s="9">
        <v>2003</v>
      </c>
      <c r="B431" s="9" t="str">
        <f>PROPER(TRIM('1. Raw Data'!B431))</f>
        <v>Customer_429</v>
      </c>
      <c r="C431" s="9">
        <f>IF(OR('1. Raw Data'!C431&lt;18, '1. Raw Data'!C431&gt;100), MEDIAN('1. Raw Data'!$C$2:$C$5001), '1. Raw Data'!C431)</f>
        <v>50</v>
      </c>
      <c r="D431" s="9" t="s">
        <v>5018</v>
      </c>
      <c r="E431" s="22">
        <v>44345</v>
      </c>
      <c r="F431" s="9">
        <v>0</v>
      </c>
      <c r="G431" s="9">
        <v>12680</v>
      </c>
      <c r="H431" s="15">
        <v>44345</v>
      </c>
      <c r="I431" s="9" t="s">
        <v>7457</v>
      </c>
      <c r="J431" s="9">
        <v>143</v>
      </c>
      <c r="K431" s="9" t="s">
        <v>7475</v>
      </c>
      <c r="L431" s="9" t="str">
        <f>IF(OR('1. Raw Data'!L431="Elec", '1. Raw Data'!L431="elect"), "Electronics", '1. Raw Data'!L431)</f>
        <v>Sports</v>
      </c>
      <c r="M431" s="9">
        <v>1495.99</v>
      </c>
      <c r="N431" s="9">
        <f>IF(ISBLANK('1. Raw Data'!N431), MEDIAN('1. Raw Data'!$N$2:$N$5001), '1. Raw Data'!N431)</f>
        <v>954.54</v>
      </c>
      <c r="O431" s="9">
        <v>1</v>
      </c>
      <c r="P431" s="9">
        <f>IF(ISBLANK('1. Raw Data'!P431), 0, '1. Raw Data'!P431)</f>
        <v>0</v>
      </c>
      <c r="Q431" s="9">
        <v>341</v>
      </c>
      <c r="R431" s="9">
        <v>3</v>
      </c>
      <c r="S431" s="9">
        <f t="shared" si="18"/>
        <v>1495.99</v>
      </c>
      <c r="T431" s="9">
        <f t="shared" si="19"/>
        <v>541.45000000000005</v>
      </c>
      <c r="U431" s="23">
        <f t="shared" si="20"/>
        <v>0.36193423752832576</v>
      </c>
    </row>
    <row r="432" spans="1:21" x14ac:dyDescent="0.3">
      <c r="A432" s="9">
        <v>1004</v>
      </c>
      <c r="B432" s="9" t="str">
        <f>PROPER(TRIM('1. Raw Data'!B432))</f>
        <v>Customer_430</v>
      </c>
      <c r="C432" s="9">
        <f>IF(OR('1. Raw Data'!C432&lt;18, '1. Raw Data'!C432&gt;100), MEDIAN('1. Raw Data'!$C$2:$C$5001), '1. Raw Data'!C432)</f>
        <v>23</v>
      </c>
      <c r="D432" s="9" t="s">
        <v>5018</v>
      </c>
      <c r="E432" s="22">
        <v>43935</v>
      </c>
      <c r="F432" s="9">
        <v>0</v>
      </c>
      <c r="G432" s="9">
        <v>12245</v>
      </c>
      <c r="H432" s="15">
        <v>43935</v>
      </c>
      <c r="I432" s="9" t="s">
        <v>7455</v>
      </c>
      <c r="J432" s="9">
        <v>132</v>
      </c>
      <c r="K432" s="9" t="s">
        <v>7506</v>
      </c>
      <c r="L432" s="9" t="str">
        <f>IF(OR('1. Raw Data'!L432="Elec", '1. Raw Data'!L432="elect"), "Electronics", '1. Raw Data'!L432)</f>
        <v>Sports</v>
      </c>
      <c r="M432" s="9">
        <v>94.29</v>
      </c>
      <c r="N432" s="9">
        <f>IF(ISBLANK('1. Raw Data'!N432), MEDIAN('1. Raw Data'!$N$2:$N$5001), '1. Raw Data'!N432)</f>
        <v>52.18</v>
      </c>
      <c r="O432" s="9">
        <v>3</v>
      </c>
      <c r="P432" s="9">
        <f>IF(ISBLANK('1. Raw Data'!P432), 0, '1. Raw Data'!P432)</f>
        <v>0</v>
      </c>
      <c r="Q432" s="9">
        <v>969</v>
      </c>
      <c r="R432" s="9">
        <v>3</v>
      </c>
      <c r="S432" s="9">
        <f t="shared" si="18"/>
        <v>282.87</v>
      </c>
      <c r="T432" s="9">
        <f t="shared" si="19"/>
        <v>126.33000000000001</v>
      </c>
      <c r="U432" s="23">
        <f t="shared" si="20"/>
        <v>0.446600912079754</v>
      </c>
    </row>
    <row r="433" spans="1:21" x14ac:dyDescent="0.3">
      <c r="A433" s="9">
        <v>2126</v>
      </c>
      <c r="B433" s="9" t="str">
        <f>PROPER(TRIM('1. Raw Data'!B433))</f>
        <v>Customer_431</v>
      </c>
      <c r="C433" s="9">
        <f>IF(OR('1. Raw Data'!C433&lt;18, '1. Raw Data'!C433&gt;100), MEDIAN('1. Raw Data'!$C$2:$C$5001), '1. Raw Data'!C433)</f>
        <v>27</v>
      </c>
      <c r="D433" s="9" t="s">
        <v>5018</v>
      </c>
      <c r="E433" s="22">
        <v>44020</v>
      </c>
      <c r="F433" s="9">
        <v>0</v>
      </c>
      <c r="G433" s="9">
        <v>11709</v>
      </c>
      <c r="H433" s="15">
        <v>44050</v>
      </c>
      <c r="I433" s="9" t="s">
        <v>7457</v>
      </c>
      <c r="J433" s="9">
        <v>113</v>
      </c>
      <c r="K433" s="9" t="s">
        <v>7460</v>
      </c>
      <c r="L433" s="9" t="str">
        <f>IF(OR('1. Raw Data'!L433="Elec", '1. Raw Data'!L433="elect"), "Electronics", '1. Raw Data'!L433)</f>
        <v>Clothing</v>
      </c>
      <c r="M433" s="9">
        <v>182.3</v>
      </c>
      <c r="N433" s="9">
        <f>IF(ISBLANK('1. Raw Data'!N433), MEDIAN('1. Raw Data'!$N$2:$N$5001), '1. Raw Data'!N433)</f>
        <v>92.9</v>
      </c>
      <c r="O433" s="9">
        <v>5</v>
      </c>
      <c r="P433" s="9">
        <f>IF(ISBLANK('1. Raw Data'!P433), 0, '1. Raw Data'!P433)</f>
        <v>0</v>
      </c>
      <c r="Q433" s="9">
        <v>518</v>
      </c>
      <c r="R433" s="9">
        <v>4</v>
      </c>
      <c r="S433" s="9">
        <f t="shared" si="18"/>
        <v>911.5</v>
      </c>
      <c r="T433" s="9">
        <f t="shared" si="19"/>
        <v>447</v>
      </c>
      <c r="U433" s="23">
        <f t="shared" si="20"/>
        <v>0.49040043883708173</v>
      </c>
    </row>
    <row r="434" spans="1:21" x14ac:dyDescent="0.3">
      <c r="A434" s="9">
        <v>2219</v>
      </c>
      <c r="B434" s="9" t="str">
        <f>PROPER(TRIM('1. Raw Data'!B434))</f>
        <v>Customer_432</v>
      </c>
      <c r="C434" s="9">
        <f>IF(OR('1. Raw Data'!C434&lt;18, '1. Raw Data'!C434&gt;100), MEDIAN('1. Raw Data'!$C$2:$C$5001), '1. Raw Data'!C434)</f>
        <v>25</v>
      </c>
      <c r="D434" s="9" t="s">
        <v>5019</v>
      </c>
      <c r="E434" s="22">
        <v>45130</v>
      </c>
      <c r="F434" s="9">
        <v>0</v>
      </c>
      <c r="G434" s="9">
        <v>13727</v>
      </c>
      <c r="H434" s="15">
        <v>45130</v>
      </c>
      <c r="I434" s="9" t="s">
        <v>7457</v>
      </c>
      <c r="J434" s="9">
        <v>115</v>
      </c>
      <c r="K434" s="9" t="s">
        <v>7481</v>
      </c>
      <c r="L434" s="9" t="str">
        <f>IF(OR('1. Raw Data'!L434="Elec", '1. Raw Data'!L434="elect"), "Electronics", '1. Raw Data'!L434)</f>
        <v>Electronics</v>
      </c>
      <c r="M434" s="9">
        <v>161.69</v>
      </c>
      <c r="N434" s="9">
        <f>IF(ISBLANK('1. Raw Data'!N434), MEDIAN('1. Raw Data'!$N$2:$N$5001), '1. Raw Data'!N434)</f>
        <v>86.42</v>
      </c>
      <c r="O434" s="9">
        <v>3</v>
      </c>
      <c r="P434" s="9">
        <f>IF(ISBLANK('1. Raw Data'!P434), 0, '1. Raw Data'!P434)</f>
        <v>0</v>
      </c>
      <c r="Q434" s="9">
        <v>528</v>
      </c>
      <c r="R434" s="9">
        <v>5</v>
      </c>
      <c r="S434" s="9">
        <f t="shared" si="18"/>
        <v>485.07</v>
      </c>
      <c r="T434" s="9">
        <f t="shared" si="19"/>
        <v>225.81</v>
      </c>
      <c r="U434" s="23">
        <f t="shared" si="20"/>
        <v>0.46552044034881562</v>
      </c>
    </row>
    <row r="435" spans="1:21" x14ac:dyDescent="0.3">
      <c r="A435" s="9">
        <v>1773</v>
      </c>
      <c r="B435" s="9" t="str">
        <f>PROPER(TRIM('1. Raw Data'!B435))</f>
        <v>Customer_433</v>
      </c>
      <c r="C435" s="9">
        <f>IF(OR('1. Raw Data'!C435&lt;18, '1. Raw Data'!C435&gt;100), MEDIAN('1. Raw Data'!$C$2:$C$5001), '1. Raw Data'!C435)</f>
        <v>61</v>
      </c>
      <c r="D435" s="9" t="s">
        <v>5021</v>
      </c>
      <c r="E435" s="22">
        <v>44698</v>
      </c>
      <c r="F435" s="9">
        <v>0</v>
      </c>
      <c r="G435" s="9">
        <v>12529</v>
      </c>
      <c r="H435" s="15">
        <v>44698</v>
      </c>
      <c r="I435" s="9" t="s">
        <v>7456</v>
      </c>
      <c r="J435" s="9">
        <v>118</v>
      </c>
      <c r="K435" s="9" t="s">
        <v>7501</v>
      </c>
      <c r="L435" s="9" t="str">
        <f>IF(OR('1. Raw Data'!L435="Elec", '1. Raw Data'!L435="elect"), "Electronics", '1. Raw Data'!L435)</f>
        <v>Electronics</v>
      </c>
      <c r="M435" s="9">
        <v>627.62</v>
      </c>
      <c r="N435" s="9">
        <f>IF(ISBLANK('1. Raw Data'!N435), MEDIAN('1. Raw Data'!$N$2:$N$5001), '1. Raw Data'!N435)</f>
        <v>420.86</v>
      </c>
      <c r="O435" s="9">
        <v>1</v>
      </c>
      <c r="P435" s="9">
        <f>IF(ISBLANK('1. Raw Data'!P435), 0, '1. Raw Data'!P435)</f>
        <v>0</v>
      </c>
      <c r="Q435" s="9">
        <v>504</v>
      </c>
      <c r="R435" s="9">
        <v>3</v>
      </c>
      <c r="S435" s="9">
        <f t="shared" si="18"/>
        <v>627.62</v>
      </c>
      <c r="T435" s="9">
        <f t="shared" si="19"/>
        <v>206.76</v>
      </c>
      <c r="U435" s="23">
        <f t="shared" si="20"/>
        <v>0.32943500844460022</v>
      </c>
    </row>
    <row r="436" spans="1:21" x14ac:dyDescent="0.3">
      <c r="A436" s="9">
        <v>1876</v>
      </c>
      <c r="B436" s="9" t="str">
        <f>PROPER(TRIM('1. Raw Data'!B436))</f>
        <v>Customer_434</v>
      </c>
      <c r="C436" s="9">
        <f>IF(OR('1. Raw Data'!C436&lt;18, '1. Raw Data'!C436&gt;100), MEDIAN('1. Raw Data'!$C$2:$C$5001), '1. Raw Data'!C436)</f>
        <v>38</v>
      </c>
      <c r="D436" s="9" t="s">
        <v>5022</v>
      </c>
      <c r="E436" s="22">
        <v>44397</v>
      </c>
      <c r="F436" s="9">
        <v>0</v>
      </c>
      <c r="G436" s="9">
        <v>11202</v>
      </c>
      <c r="H436" s="15">
        <v>44397</v>
      </c>
      <c r="I436" s="9" t="s">
        <v>7457</v>
      </c>
      <c r="J436" s="9">
        <v>139</v>
      </c>
      <c r="K436" s="9" t="s">
        <v>7486</v>
      </c>
      <c r="L436" s="9" t="str">
        <f>IF(OR('1. Raw Data'!L436="Elec", '1. Raw Data'!L436="elect"), "Electronics", '1. Raw Data'!L436)</f>
        <v>Clothing</v>
      </c>
      <c r="M436" s="9">
        <v>1241.3</v>
      </c>
      <c r="N436" s="9">
        <f>IF(ISBLANK('1. Raw Data'!N436), MEDIAN('1. Raw Data'!$N$2:$N$5001), '1. Raw Data'!N436)</f>
        <v>565.28</v>
      </c>
      <c r="O436" s="9">
        <v>3</v>
      </c>
      <c r="P436" s="9">
        <f>IF(ISBLANK('1. Raw Data'!P436), 0, '1. Raw Data'!P436)</f>
        <v>0.2</v>
      </c>
      <c r="Q436" s="9">
        <v>428</v>
      </c>
      <c r="R436" s="9">
        <v>5</v>
      </c>
      <c r="S436" s="9">
        <f t="shared" si="18"/>
        <v>2979.12</v>
      </c>
      <c r="T436" s="9">
        <f t="shared" si="19"/>
        <v>1283.28</v>
      </c>
      <c r="U436" s="23">
        <f t="shared" si="20"/>
        <v>0.43075807621042456</v>
      </c>
    </row>
    <row r="437" spans="1:21" x14ac:dyDescent="0.3">
      <c r="A437" s="9">
        <v>1991</v>
      </c>
      <c r="B437" s="9" t="str">
        <f>PROPER(TRIM('1. Raw Data'!B437))</f>
        <v>Customer_435</v>
      </c>
      <c r="C437" s="9">
        <f>IF(OR('1. Raw Data'!C437&lt;18, '1. Raw Data'!C437&gt;100), MEDIAN('1. Raw Data'!$C$2:$C$5001), '1. Raw Data'!C437)</f>
        <v>40</v>
      </c>
      <c r="D437" s="9" t="s">
        <v>5018</v>
      </c>
      <c r="E437" s="22">
        <v>43921</v>
      </c>
      <c r="F437" s="9">
        <v>1</v>
      </c>
      <c r="G437" s="9">
        <v>10868</v>
      </c>
      <c r="H437" s="15">
        <v>43921</v>
      </c>
      <c r="I437" s="9" t="s">
        <v>7455</v>
      </c>
      <c r="J437" s="9">
        <v>106</v>
      </c>
      <c r="K437" s="9" t="s">
        <v>7477</v>
      </c>
      <c r="L437" s="9" t="str">
        <f>IF(OR('1. Raw Data'!L437="Elec", '1. Raw Data'!L437="elect"), "Electronics", '1. Raw Data'!L437)</f>
        <v>Sports</v>
      </c>
      <c r="M437" s="9">
        <v>1273.8800000000001</v>
      </c>
      <c r="N437" s="9">
        <f>IF(ISBLANK('1. Raw Data'!N437), MEDIAN('1. Raw Data'!$N$2:$N$5001), '1. Raw Data'!N437)</f>
        <v>817.88</v>
      </c>
      <c r="O437" s="9">
        <v>5</v>
      </c>
      <c r="P437" s="9">
        <f>IF(ISBLANK('1. Raw Data'!P437), 0, '1. Raw Data'!P437)</f>
        <v>0</v>
      </c>
      <c r="Q437" s="9">
        <v>1243</v>
      </c>
      <c r="R437" s="9">
        <v>3</v>
      </c>
      <c r="S437" s="9">
        <f t="shared" si="18"/>
        <v>6369.4000000000005</v>
      </c>
      <c r="T437" s="9">
        <f t="shared" si="19"/>
        <v>2280.0000000000005</v>
      </c>
      <c r="U437" s="23">
        <f t="shared" si="20"/>
        <v>0.35796150343831445</v>
      </c>
    </row>
    <row r="438" spans="1:21" x14ac:dyDescent="0.3">
      <c r="A438" s="9">
        <v>1883</v>
      </c>
      <c r="B438" s="9" t="str">
        <f>PROPER(TRIM('1. Raw Data'!B438))</f>
        <v>Customer_436</v>
      </c>
      <c r="C438" s="9">
        <f>IF(OR('1. Raw Data'!C438&lt;18, '1. Raw Data'!C438&gt;100), MEDIAN('1. Raw Data'!$C$2:$C$5001), '1. Raw Data'!C438)</f>
        <v>40</v>
      </c>
      <c r="D438" s="9" t="s">
        <v>5019</v>
      </c>
      <c r="E438" s="22">
        <v>43838</v>
      </c>
      <c r="F438" s="9">
        <v>0</v>
      </c>
      <c r="G438" s="9">
        <v>12570</v>
      </c>
      <c r="H438" s="15">
        <v>44044</v>
      </c>
      <c r="I438" s="9" t="s">
        <v>7456</v>
      </c>
      <c r="J438" s="9">
        <v>111</v>
      </c>
      <c r="K438" s="9" t="s">
        <v>7476</v>
      </c>
      <c r="L438" s="9" t="str">
        <f>IF(OR('1. Raw Data'!L438="Elec", '1. Raw Data'!L438="elect"), "Electronics", '1. Raw Data'!L438)</f>
        <v>Home Appliances</v>
      </c>
      <c r="M438" s="9">
        <v>1118.6199999999999</v>
      </c>
      <c r="N438" s="9">
        <f>IF(ISBLANK('1. Raw Data'!N438), MEDIAN('1. Raw Data'!$N$2:$N$5001), '1. Raw Data'!N438)</f>
        <v>453.55</v>
      </c>
      <c r="O438" s="9">
        <v>2</v>
      </c>
      <c r="P438" s="9">
        <f>IF(ISBLANK('1. Raw Data'!P438), 0, '1. Raw Data'!P438)</f>
        <v>0.2</v>
      </c>
      <c r="Q438" s="9">
        <v>348</v>
      </c>
      <c r="R438" s="9">
        <v>5</v>
      </c>
      <c r="S438" s="9">
        <f t="shared" si="18"/>
        <v>1789.7919999999999</v>
      </c>
      <c r="T438" s="9">
        <f t="shared" si="19"/>
        <v>882.69199999999989</v>
      </c>
      <c r="U438" s="23">
        <f t="shared" si="20"/>
        <v>0.49318133056802127</v>
      </c>
    </row>
    <row r="439" spans="1:21" x14ac:dyDescent="0.3">
      <c r="A439" s="9">
        <v>2373</v>
      </c>
      <c r="B439" s="9" t="str">
        <f>PROPER(TRIM('1. Raw Data'!B439))</f>
        <v>Customer_437</v>
      </c>
      <c r="C439" s="9">
        <f>IF(OR('1. Raw Data'!C439&lt;18, '1. Raw Data'!C439&gt;100), MEDIAN('1. Raw Data'!$C$2:$C$5001), '1. Raw Data'!C439)</f>
        <v>29</v>
      </c>
      <c r="D439" s="9" t="s">
        <v>5023</v>
      </c>
      <c r="E439" s="22">
        <v>44514</v>
      </c>
      <c r="F439" s="9">
        <v>0</v>
      </c>
      <c r="G439" s="9">
        <v>10650</v>
      </c>
      <c r="H439" s="15">
        <v>44514</v>
      </c>
      <c r="I439" s="9" t="s">
        <v>7457</v>
      </c>
      <c r="J439" s="9">
        <v>132</v>
      </c>
      <c r="K439" s="9" t="s">
        <v>7506</v>
      </c>
      <c r="L439" s="9" t="str">
        <f>IF(OR('1. Raw Data'!L439="Elec", '1. Raw Data'!L439="elect"), "Electronics", '1. Raw Data'!L439)</f>
        <v>Clothing</v>
      </c>
      <c r="M439" s="9">
        <v>1350.47</v>
      </c>
      <c r="N439" s="9">
        <f>IF(ISBLANK('1. Raw Data'!N439), MEDIAN('1. Raw Data'!$N$2:$N$5001), '1. Raw Data'!N439)</f>
        <v>913.15</v>
      </c>
      <c r="O439" s="9">
        <v>3</v>
      </c>
      <c r="P439" s="9">
        <f>IF(ISBLANK('1. Raw Data'!P439), 0, '1. Raw Data'!P439)</f>
        <v>0.1</v>
      </c>
      <c r="Q439" s="9">
        <v>579</v>
      </c>
      <c r="R439" s="9">
        <v>4</v>
      </c>
      <c r="S439" s="9">
        <f t="shared" si="18"/>
        <v>3646.2689999999998</v>
      </c>
      <c r="T439" s="9">
        <f t="shared" si="19"/>
        <v>906.81899999999996</v>
      </c>
      <c r="U439" s="23">
        <f t="shared" si="20"/>
        <v>0.24869777846889521</v>
      </c>
    </row>
    <row r="440" spans="1:21" x14ac:dyDescent="0.3">
      <c r="A440" s="9">
        <v>1046</v>
      </c>
      <c r="B440" s="9" t="str">
        <f>PROPER(TRIM('1. Raw Data'!B440))</f>
        <v>Customer_438</v>
      </c>
      <c r="C440" s="9">
        <f>IF(OR('1. Raw Data'!C440&lt;18, '1. Raw Data'!C440&gt;100), MEDIAN('1. Raw Data'!$C$2:$C$5001), '1. Raw Data'!C440)</f>
        <v>63</v>
      </c>
      <c r="D440" s="9" t="s">
        <v>5019</v>
      </c>
      <c r="E440" s="22">
        <v>44098</v>
      </c>
      <c r="F440" s="9">
        <v>1</v>
      </c>
      <c r="G440" s="9">
        <v>13006</v>
      </c>
      <c r="H440" s="15">
        <v>44098</v>
      </c>
      <c r="I440" s="9" t="s">
        <v>7457</v>
      </c>
      <c r="J440" s="9">
        <v>140</v>
      </c>
      <c r="K440" s="9" t="s">
        <v>7468</v>
      </c>
      <c r="L440" s="9" t="str">
        <f>IF(OR('1. Raw Data'!L440="Elec", '1. Raw Data'!L440="elect"), "Electronics", '1. Raw Data'!L440)</f>
        <v>Home Appliances</v>
      </c>
      <c r="M440" s="9">
        <v>518.15</v>
      </c>
      <c r="N440" s="9">
        <f>IF(ISBLANK('1. Raw Data'!N440), MEDIAN('1. Raw Data'!$N$2:$N$5001), '1. Raw Data'!N440)</f>
        <v>285.02999999999997</v>
      </c>
      <c r="O440" s="9">
        <v>4</v>
      </c>
      <c r="P440" s="9">
        <f>IF(ISBLANK('1. Raw Data'!P440), 0, '1. Raw Data'!P440)</f>
        <v>0.1</v>
      </c>
      <c r="Q440" s="9">
        <v>1273</v>
      </c>
      <c r="R440" s="9">
        <v>5</v>
      </c>
      <c r="S440" s="9">
        <f t="shared" si="18"/>
        <v>1865.34</v>
      </c>
      <c r="T440" s="9">
        <f t="shared" si="19"/>
        <v>725.22</v>
      </c>
      <c r="U440" s="23">
        <f t="shared" si="20"/>
        <v>0.38878703078259197</v>
      </c>
    </row>
    <row r="441" spans="1:21" x14ac:dyDescent="0.3">
      <c r="A441" s="9">
        <v>1866</v>
      </c>
      <c r="B441" s="9" t="str">
        <f>PROPER(TRIM('1. Raw Data'!B441))</f>
        <v>Customer_439</v>
      </c>
      <c r="C441" s="9">
        <f>IF(OR('1. Raw Data'!C441&lt;18, '1. Raw Data'!C441&gt;100), MEDIAN('1. Raw Data'!$C$2:$C$5001), '1. Raw Data'!C441)</f>
        <v>46</v>
      </c>
      <c r="D441" s="9" t="s">
        <v>5019</v>
      </c>
      <c r="E441" s="22">
        <v>45135</v>
      </c>
      <c r="F441" s="9">
        <v>0</v>
      </c>
      <c r="G441" s="9">
        <v>10436</v>
      </c>
      <c r="H441" s="15">
        <v>45135</v>
      </c>
      <c r="I441" s="9" t="s">
        <v>7457</v>
      </c>
      <c r="J441" s="9">
        <v>120</v>
      </c>
      <c r="K441" s="9" t="s">
        <v>7488</v>
      </c>
      <c r="L441" s="9" t="str">
        <f>IF(OR('1. Raw Data'!L441="Elec", '1. Raw Data'!L441="elect"), "Electronics", '1. Raw Data'!L441)</f>
        <v>Home Appliances</v>
      </c>
      <c r="M441" s="9">
        <v>177.82</v>
      </c>
      <c r="N441" s="9">
        <f>IF(ISBLANK('1. Raw Data'!N441), MEDIAN('1. Raw Data'!$N$2:$N$5001), '1. Raw Data'!N441)</f>
        <v>83.22</v>
      </c>
      <c r="O441" s="9">
        <v>5</v>
      </c>
      <c r="P441" s="9">
        <f>IF(ISBLANK('1. Raw Data'!P441), 0, '1. Raw Data'!P441)</f>
        <v>0.2</v>
      </c>
      <c r="Q441" s="9">
        <v>404</v>
      </c>
      <c r="R441" s="9">
        <v>5</v>
      </c>
      <c r="S441" s="9">
        <f t="shared" si="18"/>
        <v>711.28</v>
      </c>
      <c r="T441" s="9">
        <f t="shared" si="19"/>
        <v>295.17999999999995</v>
      </c>
      <c r="U441" s="23">
        <f t="shared" si="20"/>
        <v>0.41499831290068601</v>
      </c>
    </row>
    <row r="442" spans="1:21" x14ac:dyDescent="0.3">
      <c r="A442" s="9">
        <v>1822</v>
      </c>
      <c r="B442" s="9" t="str">
        <f>PROPER(TRIM('1. Raw Data'!B442))</f>
        <v>Customer_440</v>
      </c>
      <c r="C442" s="9">
        <f>IF(OR('1. Raw Data'!C442&lt;18, '1. Raw Data'!C442&gt;100), MEDIAN('1. Raw Data'!$C$2:$C$5001), '1. Raw Data'!C442)</f>
        <v>40</v>
      </c>
      <c r="D442" s="9" t="s">
        <v>5019</v>
      </c>
      <c r="E442" s="22">
        <v>44367</v>
      </c>
      <c r="F442" s="9">
        <v>1</v>
      </c>
      <c r="G442" s="9">
        <v>11788</v>
      </c>
      <c r="H442" s="15">
        <v>44367</v>
      </c>
      <c r="I442" s="9" t="s">
        <v>7456</v>
      </c>
      <c r="J442" s="9">
        <v>133</v>
      </c>
      <c r="K442" s="9" t="s">
        <v>7498</v>
      </c>
      <c r="L442" s="9" t="str">
        <f>IF(OR('1. Raw Data'!L442="Elec", '1. Raw Data'!L442="elect"), "Electronics", '1. Raw Data'!L442)</f>
        <v>Electronics</v>
      </c>
      <c r="M442" s="9">
        <v>134.32</v>
      </c>
      <c r="N442" s="9">
        <f>IF(ISBLANK('1. Raw Data'!N442), MEDIAN('1. Raw Data'!$N$2:$N$5001), '1. Raw Data'!N442)</f>
        <v>53.84</v>
      </c>
      <c r="O442" s="9">
        <v>5</v>
      </c>
      <c r="P442" s="9">
        <f>IF(ISBLANK('1. Raw Data'!P442), 0, '1. Raw Data'!P442)</f>
        <v>0.05</v>
      </c>
      <c r="Q442" s="9">
        <v>423</v>
      </c>
      <c r="R442" s="9">
        <v>5</v>
      </c>
      <c r="S442" s="9">
        <f t="shared" si="18"/>
        <v>638.01999999999987</v>
      </c>
      <c r="T442" s="9">
        <f t="shared" si="19"/>
        <v>368.81999999999982</v>
      </c>
      <c r="U442" s="23">
        <f t="shared" si="20"/>
        <v>0.57806965298893431</v>
      </c>
    </row>
    <row r="443" spans="1:21" x14ac:dyDescent="0.3">
      <c r="A443" s="9">
        <v>1935</v>
      </c>
      <c r="B443" s="9" t="str">
        <f>PROPER(TRIM('1. Raw Data'!B443))</f>
        <v>Customer_441</v>
      </c>
      <c r="C443" s="9">
        <f>IF(OR('1. Raw Data'!C443&lt;18, '1. Raw Data'!C443&gt;100), MEDIAN('1. Raw Data'!$C$2:$C$5001), '1. Raw Data'!C443)</f>
        <v>23</v>
      </c>
      <c r="D443" s="9" t="s">
        <v>5018</v>
      </c>
      <c r="E443" s="22">
        <v>44161</v>
      </c>
      <c r="F443" s="9">
        <v>0</v>
      </c>
      <c r="G443" s="9">
        <v>12904</v>
      </c>
      <c r="H443" s="15">
        <v>44161</v>
      </c>
      <c r="I443" s="9" t="s">
        <v>7455</v>
      </c>
      <c r="J443" s="9">
        <v>140</v>
      </c>
      <c r="K443" s="9" t="s">
        <v>7468</v>
      </c>
      <c r="L443" s="9" t="str">
        <f>IF(OR('1. Raw Data'!L443="Elec", '1. Raw Data'!L443="elect"), "Electronics", '1. Raw Data'!L443)</f>
        <v>Sports</v>
      </c>
      <c r="M443" s="9">
        <v>1285.5899999999999</v>
      </c>
      <c r="N443" s="9">
        <f>IF(ISBLANK('1. Raw Data'!N443), MEDIAN('1. Raw Data'!$N$2:$N$5001), '1. Raw Data'!N443)</f>
        <v>429.51499999999999</v>
      </c>
      <c r="O443" s="9">
        <v>4</v>
      </c>
      <c r="P443" s="9">
        <f>IF(ISBLANK('1. Raw Data'!P443), 0, '1. Raw Data'!P443)</f>
        <v>0.05</v>
      </c>
      <c r="Q443" s="9">
        <v>468</v>
      </c>
      <c r="R443" s="9">
        <v>9</v>
      </c>
      <c r="S443" s="9">
        <f t="shared" si="18"/>
        <v>4885.2419999999993</v>
      </c>
      <c r="T443" s="9">
        <f t="shared" si="19"/>
        <v>3167.1819999999993</v>
      </c>
      <c r="U443" s="23">
        <f t="shared" si="20"/>
        <v>0.64831629630630372</v>
      </c>
    </row>
    <row r="444" spans="1:21" x14ac:dyDescent="0.3">
      <c r="A444" s="9">
        <v>1655</v>
      </c>
      <c r="B444" s="9" t="str">
        <f>PROPER(TRIM('1. Raw Data'!B444))</f>
        <v>Customer_442</v>
      </c>
      <c r="C444" s="9">
        <f>IF(OR('1. Raw Data'!C444&lt;18, '1. Raw Data'!C444&gt;100), MEDIAN('1. Raw Data'!$C$2:$C$5001), '1. Raw Data'!C444)</f>
        <v>22</v>
      </c>
      <c r="D444" s="9" t="s">
        <v>5019</v>
      </c>
      <c r="E444" s="22">
        <v>44735</v>
      </c>
      <c r="F444" s="9">
        <v>0</v>
      </c>
      <c r="G444" s="9">
        <v>10313</v>
      </c>
      <c r="H444" s="15">
        <v>44735</v>
      </c>
      <c r="I444" s="9" t="s">
        <v>7456</v>
      </c>
      <c r="J444" s="9">
        <v>108</v>
      </c>
      <c r="K444" s="9" t="s">
        <v>7496</v>
      </c>
      <c r="L444" s="9" t="str">
        <f>IF(OR('1. Raw Data'!L444="Elec", '1. Raw Data'!L444="elect"), "Electronics", '1. Raw Data'!L444)</f>
        <v>Home Appliances</v>
      </c>
      <c r="M444" s="9">
        <v>1109.1300000000001</v>
      </c>
      <c r="N444" s="9">
        <f>IF(ISBLANK('1. Raw Data'!N444), MEDIAN('1. Raw Data'!$N$2:$N$5001), '1. Raw Data'!N444)</f>
        <v>525</v>
      </c>
      <c r="O444" s="9">
        <v>1</v>
      </c>
      <c r="P444" s="9">
        <f>IF(ISBLANK('1. Raw Data'!P444), 0, '1. Raw Data'!P444)</f>
        <v>0</v>
      </c>
      <c r="Q444" s="9">
        <v>592</v>
      </c>
      <c r="R444" s="9">
        <v>2</v>
      </c>
      <c r="S444" s="9">
        <f t="shared" si="18"/>
        <v>1109.1300000000001</v>
      </c>
      <c r="T444" s="9">
        <f t="shared" si="19"/>
        <v>584.13000000000011</v>
      </c>
      <c r="U444" s="23">
        <f t="shared" si="20"/>
        <v>0.52665602769738451</v>
      </c>
    </row>
    <row r="445" spans="1:21" x14ac:dyDescent="0.3">
      <c r="A445" s="9">
        <v>1268</v>
      </c>
      <c r="B445" s="9" t="str">
        <f>PROPER(TRIM('1. Raw Data'!B445))</f>
        <v>Customer_443</v>
      </c>
      <c r="C445" s="9">
        <f>IF(OR('1. Raw Data'!C445&lt;18, '1. Raw Data'!C445&gt;100), MEDIAN('1. Raw Data'!$C$2:$C$5001), '1. Raw Data'!C445)</f>
        <v>35</v>
      </c>
      <c r="D445" s="9" t="s">
        <v>5023</v>
      </c>
      <c r="E445" s="22">
        <v>44960</v>
      </c>
      <c r="F445" s="9">
        <v>0</v>
      </c>
      <c r="G445" s="9">
        <v>10018</v>
      </c>
      <c r="H445" s="15">
        <v>44987</v>
      </c>
      <c r="I445" s="9" t="s">
        <v>7457</v>
      </c>
      <c r="J445" s="9">
        <v>135</v>
      </c>
      <c r="K445" s="9" t="s">
        <v>7458</v>
      </c>
      <c r="L445" s="9" t="str">
        <f>IF(OR('1. Raw Data'!L445="Elec", '1. Raw Data'!L445="elect"), "Electronics", '1. Raw Data'!L445)</f>
        <v>Sports</v>
      </c>
      <c r="M445" s="9">
        <v>1062.99</v>
      </c>
      <c r="N445" s="9">
        <f>IF(ISBLANK('1. Raw Data'!N445), MEDIAN('1. Raw Data'!$N$2:$N$5001), '1. Raw Data'!N445)</f>
        <v>626.5</v>
      </c>
      <c r="O445" s="9">
        <v>4</v>
      </c>
      <c r="P445" s="9">
        <f>IF(ISBLANK('1. Raw Data'!P445), 0, '1. Raw Data'!P445)</f>
        <v>0</v>
      </c>
      <c r="Q445" s="9">
        <v>348</v>
      </c>
      <c r="R445" s="9">
        <v>2</v>
      </c>
      <c r="S445" s="9">
        <f t="shared" si="18"/>
        <v>4251.96</v>
      </c>
      <c r="T445" s="9">
        <f t="shared" si="19"/>
        <v>1745.96</v>
      </c>
      <c r="U445" s="23">
        <f t="shared" si="20"/>
        <v>0.4106247471754203</v>
      </c>
    </row>
    <row r="446" spans="1:21" x14ac:dyDescent="0.3">
      <c r="A446" s="9">
        <v>1369</v>
      </c>
      <c r="B446" s="9" t="str">
        <f>PROPER(TRIM('1. Raw Data'!B446))</f>
        <v>Customer_444</v>
      </c>
      <c r="C446" s="9">
        <f>IF(OR('1. Raw Data'!C446&lt;18, '1. Raw Data'!C446&gt;100), MEDIAN('1. Raw Data'!$C$2:$C$5001), '1. Raw Data'!C446)</f>
        <v>29</v>
      </c>
      <c r="D446" s="9" t="s">
        <v>5018</v>
      </c>
      <c r="E446" s="22">
        <v>45276</v>
      </c>
      <c r="F446" s="9">
        <v>0</v>
      </c>
      <c r="G446" s="9">
        <v>11183</v>
      </c>
      <c r="H446" s="15">
        <v>45276</v>
      </c>
      <c r="I446" s="9" t="s">
        <v>7456</v>
      </c>
      <c r="J446" s="9">
        <v>105</v>
      </c>
      <c r="K446" s="9" t="s">
        <v>7461</v>
      </c>
      <c r="L446" s="9" t="str">
        <f>IF(OR('1. Raw Data'!L446="Elec", '1. Raw Data'!L446="elect"), "Electronics", '1. Raw Data'!L446)</f>
        <v>Electronics</v>
      </c>
      <c r="M446" s="9">
        <v>542.53</v>
      </c>
      <c r="N446" s="9">
        <f>IF(ISBLANK('1. Raw Data'!N446), MEDIAN('1. Raw Data'!$N$2:$N$5001), '1. Raw Data'!N446)</f>
        <v>262.77</v>
      </c>
      <c r="O446" s="9">
        <v>1</v>
      </c>
      <c r="P446" s="9">
        <f>IF(ISBLANK('1. Raw Data'!P446), 0, '1. Raw Data'!P446)</f>
        <v>0.2</v>
      </c>
      <c r="Q446" s="9">
        <v>382</v>
      </c>
      <c r="R446" s="9">
        <v>3</v>
      </c>
      <c r="S446" s="9">
        <f t="shared" si="18"/>
        <v>434.024</v>
      </c>
      <c r="T446" s="9">
        <f t="shared" si="19"/>
        <v>171.25400000000002</v>
      </c>
      <c r="U446" s="23">
        <f t="shared" si="20"/>
        <v>0.39457265036034878</v>
      </c>
    </row>
    <row r="447" spans="1:21" x14ac:dyDescent="0.3">
      <c r="A447" s="9">
        <v>1635</v>
      </c>
      <c r="B447" s="9" t="str">
        <f>PROPER(TRIM('1. Raw Data'!B447))</f>
        <v>Customer_445</v>
      </c>
      <c r="C447" s="9">
        <f>IF(OR('1. Raw Data'!C447&lt;18, '1. Raw Data'!C447&gt;100), MEDIAN('1. Raw Data'!$C$2:$C$5001), '1. Raw Data'!C447)</f>
        <v>23</v>
      </c>
      <c r="D447" s="9" t="s">
        <v>5023</v>
      </c>
      <c r="E447" s="22">
        <v>44706</v>
      </c>
      <c r="F447" s="9">
        <v>1</v>
      </c>
      <c r="G447" s="9">
        <v>10817</v>
      </c>
      <c r="H447" s="15">
        <v>44706</v>
      </c>
      <c r="I447" s="9" t="s">
        <v>7457</v>
      </c>
      <c r="J447" s="9">
        <v>135</v>
      </c>
      <c r="K447" s="9" t="s">
        <v>7458</v>
      </c>
      <c r="L447" s="9" t="str">
        <f>IF(OR('1. Raw Data'!L447="Elec", '1. Raw Data'!L447="elect"), "Electronics", '1. Raw Data'!L447)</f>
        <v>Clothing</v>
      </c>
      <c r="M447" s="9">
        <v>600.86</v>
      </c>
      <c r="N447" s="9">
        <f>IF(ISBLANK('1. Raw Data'!N447), MEDIAN('1. Raw Data'!$N$2:$N$5001), '1. Raw Data'!N447)</f>
        <v>256.20999999999998</v>
      </c>
      <c r="O447" s="9">
        <v>2</v>
      </c>
      <c r="P447" s="9">
        <f>IF(ISBLANK('1. Raw Data'!P447), 0, '1. Raw Data'!P447)</f>
        <v>0</v>
      </c>
      <c r="Q447" s="9">
        <v>952</v>
      </c>
      <c r="R447" s="9">
        <v>1</v>
      </c>
      <c r="S447" s="9">
        <f t="shared" si="18"/>
        <v>1201.72</v>
      </c>
      <c r="T447" s="9">
        <f t="shared" si="19"/>
        <v>689.30000000000007</v>
      </c>
      <c r="U447" s="23">
        <f t="shared" si="20"/>
        <v>0.57359451452917487</v>
      </c>
    </row>
    <row r="448" spans="1:21" x14ac:dyDescent="0.3">
      <c r="A448" s="9">
        <v>2129</v>
      </c>
      <c r="B448" s="9" t="str">
        <f>PROPER(TRIM('1. Raw Data'!B448))</f>
        <v>Customer_446</v>
      </c>
      <c r="C448" s="9">
        <f>IF(OR('1. Raw Data'!C448&lt;18, '1. Raw Data'!C448&gt;100), MEDIAN('1. Raw Data'!$C$2:$C$5001), '1. Raw Data'!C448)</f>
        <v>34</v>
      </c>
      <c r="D448" s="9" t="s">
        <v>5020</v>
      </c>
      <c r="E448" s="22">
        <v>44979</v>
      </c>
      <c r="F448" s="9">
        <v>0</v>
      </c>
      <c r="G448" s="9">
        <v>10121</v>
      </c>
      <c r="H448" s="15">
        <v>44979</v>
      </c>
      <c r="I448" s="9" t="s">
        <v>7456</v>
      </c>
      <c r="J448" s="9">
        <v>147</v>
      </c>
      <c r="K448" s="9" t="s">
        <v>7474</v>
      </c>
      <c r="L448" s="9" t="str">
        <f>IF(OR('1. Raw Data'!L448="Elec", '1. Raw Data'!L448="elect"), "Electronics", '1. Raw Data'!L448)</f>
        <v>Clothing</v>
      </c>
      <c r="M448" s="9">
        <v>1439.26</v>
      </c>
      <c r="N448" s="9">
        <f>IF(ISBLANK('1. Raw Data'!N448), MEDIAN('1. Raw Data'!$N$2:$N$5001), '1. Raw Data'!N448)</f>
        <v>793.77</v>
      </c>
      <c r="O448" s="9">
        <v>1</v>
      </c>
      <c r="P448" s="9">
        <f>IF(ISBLANK('1. Raw Data'!P448), 0, '1. Raw Data'!P448)</f>
        <v>0</v>
      </c>
      <c r="Q448" s="9">
        <v>459</v>
      </c>
      <c r="R448" s="9">
        <v>4</v>
      </c>
      <c r="S448" s="9">
        <f t="shared" si="18"/>
        <v>1439.26</v>
      </c>
      <c r="T448" s="9">
        <f t="shared" si="19"/>
        <v>645.49</v>
      </c>
      <c r="U448" s="23">
        <f t="shared" si="20"/>
        <v>0.44848741714492169</v>
      </c>
    </row>
    <row r="449" spans="1:21" x14ac:dyDescent="0.3">
      <c r="A449" s="9">
        <v>1656</v>
      </c>
      <c r="B449" s="9" t="str">
        <f>PROPER(TRIM('1. Raw Data'!B449))</f>
        <v>Customer_447</v>
      </c>
      <c r="C449" s="9">
        <f>IF(OR('1. Raw Data'!C449&lt;18, '1. Raw Data'!C449&gt;100), MEDIAN('1. Raw Data'!$C$2:$C$5001), '1. Raw Data'!C449)</f>
        <v>36</v>
      </c>
      <c r="D449" s="9" t="s">
        <v>5019</v>
      </c>
      <c r="E449" s="22">
        <v>43850</v>
      </c>
      <c r="F449" s="9">
        <v>1</v>
      </c>
      <c r="G449" s="9">
        <v>12119</v>
      </c>
      <c r="H449" s="15">
        <v>43850</v>
      </c>
      <c r="I449" s="9" t="s">
        <v>7457</v>
      </c>
      <c r="J449" s="9">
        <v>114</v>
      </c>
      <c r="K449" s="9" t="s">
        <v>7463</v>
      </c>
      <c r="L449" s="9" t="str">
        <f>IF(OR('1. Raw Data'!L449="Elec", '1. Raw Data'!L449="elect"), "Electronics", '1. Raw Data'!L449)</f>
        <v>Electronics</v>
      </c>
      <c r="M449" s="9">
        <v>142.52000000000001</v>
      </c>
      <c r="N449" s="9">
        <f>IF(ISBLANK('1. Raw Data'!N449), MEDIAN('1. Raw Data'!$N$2:$N$5001), '1. Raw Data'!N449)</f>
        <v>81.14</v>
      </c>
      <c r="O449" s="9">
        <v>2</v>
      </c>
      <c r="P449" s="9">
        <f>IF(ISBLANK('1. Raw Data'!P449), 0, '1. Raw Data'!P449)</f>
        <v>0.05</v>
      </c>
      <c r="Q449" s="9">
        <v>1285</v>
      </c>
      <c r="R449" s="9">
        <v>4</v>
      </c>
      <c r="S449" s="9">
        <f t="shared" si="18"/>
        <v>270.78800000000001</v>
      </c>
      <c r="T449" s="9">
        <f t="shared" si="19"/>
        <v>108.50800000000001</v>
      </c>
      <c r="U449" s="23">
        <f t="shared" si="20"/>
        <v>0.40071199610027036</v>
      </c>
    </row>
    <row r="450" spans="1:21" x14ac:dyDescent="0.3">
      <c r="A450" s="9">
        <v>1119</v>
      </c>
      <c r="B450" s="9" t="str">
        <f>PROPER(TRIM('1. Raw Data'!B450))</f>
        <v>Customer_448</v>
      </c>
      <c r="C450" s="9">
        <f>IF(OR('1. Raw Data'!C450&lt;18, '1. Raw Data'!C450&gt;100), MEDIAN('1. Raw Data'!$C$2:$C$5001), '1. Raw Data'!C450)</f>
        <v>42</v>
      </c>
      <c r="D450" s="9" t="s">
        <v>5022</v>
      </c>
      <c r="E450" s="22">
        <v>44060</v>
      </c>
      <c r="F450" s="9">
        <v>1</v>
      </c>
      <c r="G450" s="9">
        <v>11078</v>
      </c>
      <c r="H450" s="15">
        <v>44060</v>
      </c>
      <c r="I450" s="9" t="s">
        <v>7456</v>
      </c>
      <c r="J450" s="9">
        <v>121</v>
      </c>
      <c r="K450" s="9" t="s">
        <v>7495</v>
      </c>
      <c r="L450" s="9" t="str">
        <f>IF(OR('1. Raw Data'!L450="Elec", '1. Raw Data'!L450="elect"), "Electronics", '1. Raw Data'!L450)</f>
        <v>Electronics</v>
      </c>
      <c r="M450" s="9">
        <v>1171.9100000000001</v>
      </c>
      <c r="N450" s="9">
        <f>IF(ISBLANK('1. Raw Data'!N450), MEDIAN('1. Raw Data'!$N$2:$N$5001), '1. Raw Data'!N450)</f>
        <v>627.88</v>
      </c>
      <c r="O450" s="9">
        <v>2</v>
      </c>
      <c r="P450" s="9">
        <f>IF(ISBLANK('1. Raw Data'!P450), 0, '1. Raw Data'!P450)</f>
        <v>0</v>
      </c>
      <c r="Q450" s="9">
        <v>1598</v>
      </c>
      <c r="R450" s="9">
        <v>1</v>
      </c>
      <c r="S450" s="9">
        <f t="shared" si="18"/>
        <v>2343.8200000000002</v>
      </c>
      <c r="T450" s="9">
        <f t="shared" si="19"/>
        <v>1088.0600000000002</v>
      </c>
      <c r="U450" s="23">
        <f t="shared" si="20"/>
        <v>0.46422506847795481</v>
      </c>
    </row>
    <row r="451" spans="1:21" x14ac:dyDescent="0.3">
      <c r="A451" s="9">
        <v>1830</v>
      </c>
      <c r="B451" s="9" t="str">
        <f>PROPER(TRIM('1. Raw Data'!B451))</f>
        <v>Customer_449</v>
      </c>
      <c r="C451" s="9">
        <f>IF(OR('1. Raw Data'!C451&lt;18, '1. Raw Data'!C451&gt;100), MEDIAN('1. Raw Data'!$C$2:$C$5001), '1. Raw Data'!C451)</f>
        <v>32</v>
      </c>
      <c r="D451" s="9" t="s">
        <v>5022</v>
      </c>
      <c r="E451" s="22">
        <v>43896</v>
      </c>
      <c r="F451" s="9">
        <v>0</v>
      </c>
      <c r="G451" s="9">
        <v>12507</v>
      </c>
      <c r="H451" s="15">
        <v>43985</v>
      </c>
      <c r="I451" s="9" t="s">
        <v>7457</v>
      </c>
      <c r="J451" s="9">
        <v>147</v>
      </c>
      <c r="K451" s="9" t="s">
        <v>7474</v>
      </c>
      <c r="L451" s="9" t="str">
        <f>IF(OR('1. Raw Data'!L451="Elec", '1. Raw Data'!L451="elect"), "Electronics", '1. Raw Data'!L451)</f>
        <v>Home Appliances</v>
      </c>
      <c r="M451" s="9">
        <v>498.97</v>
      </c>
      <c r="N451" s="9">
        <f>IF(ISBLANK('1. Raw Data'!N451), MEDIAN('1. Raw Data'!$N$2:$N$5001), '1. Raw Data'!N451)</f>
        <v>268.14999999999998</v>
      </c>
      <c r="O451" s="9">
        <v>4</v>
      </c>
      <c r="P451" s="9">
        <f>IF(ISBLANK('1. Raw Data'!P451), 0, '1. Raw Data'!P451)</f>
        <v>0.1</v>
      </c>
      <c r="Q451" s="9">
        <v>337</v>
      </c>
      <c r="R451" s="9">
        <v>5</v>
      </c>
      <c r="S451" s="9">
        <f t="shared" ref="S451:S514" si="21">M451 * O451 * (1 - P451)</f>
        <v>1796.2920000000001</v>
      </c>
      <c r="T451" s="9">
        <f t="shared" ref="T451:T514" si="22">S451 - (N451 * O451)</f>
        <v>723.69200000000023</v>
      </c>
      <c r="U451" s="23">
        <f t="shared" ref="U451:U514" si="23">T451 / S451</f>
        <v>0.40288104606600716</v>
      </c>
    </row>
    <row r="452" spans="1:21" x14ac:dyDescent="0.3">
      <c r="A452" s="9">
        <v>2081</v>
      </c>
      <c r="B452" s="9" t="str">
        <f>PROPER(TRIM('1. Raw Data'!B452))</f>
        <v>Customer_450</v>
      </c>
      <c r="C452" s="9">
        <f>IF(OR('1. Raw Data'!C452&lt;18, '1. Raw Data'!C452&gt;100), MEDIAN('1. Raw Data'!$C$2:$C$5001), '1. Raw Data'!C452)</f>
        <v>24</v>
      </c>
      <c r="D452" s="9" t="s">
        <v>5018</v>
      </c>
      <c r="E452" s="22">
        <v>45246</v>
      </c>
      <c r="F452" s="9">
        <v>0</v>
      </c>
      <c r="G452" s="9">
        <v>10168</v>
      </c>
      <c r="H452" s="15">
        <v>45246</v>
      </c>
      <c r="I452" s="9" t="s">
        <v>7457</v>
      </c>
      <c r="J452" s="9">
        <v>124</v>
      </c>
      <c r="K452" s="9" t="s">
        <v>7497</v>
      </c>
      <c r="L452" s="9" t="str">
        <f>IF(OR('1. Raw Data'!L452="Elec", '1. Raw Data'!L452="elect"), "Electronics", '1. Raw Data'!L452)</f>
        <v>Electronics</v>
      </c>
      <c r="M452" s="9">
        <v>106.63</v>
      </c>
      <c r="N452" s="9">
        <f>IF(ISBLANK('1. Raw Data'!N452), MEDIAN('1. Raw Data'!$N$2:$N$5001), '1. Raw Data'!N452)</f>
        <v>61.51</v>
      </c>
      <c r="O452" s="9">
        <v>2</v>
      </c>
      <c r="P452" s="9">
        <f>IF(ISBLANK('1. Raw Data'!P452), 0, '1. Raw Data'!P452)</f>
        <v>0</v>
      </c>
      <c r="Q452" s="9">
        <v>412</v>
      </c>
      <c r="R452" s="9">
        <v>4</v>
      </c>
      <c r="S452" s="9">
        <f t="shared" si="21"/>
        <v>213.26</v>
      </c>
      <c r="T452" s="9">
        <f t="shared" si="22"/>
        <v>90.24</v>
      </c>
      <c r="U452" s="23">
        <f t="shared" si="23"/>
        <v>0.42314545625058614</v>
      </c>
    </row>
    <row r="453" spans="1:21" x14ac:dyDescent="0.3">
      <c r="A453" s="9">
        <v>2369</v>
      </c>
      <c r="B453" s="9" t="str">
        <f>PROPER(TRIM('1. Raw Data'!B453))</f>
        <v>Customer_451</v>
      </c>
      <c r="C453" s="9">
        <f>IF(OR('1. Raw Data'!C453&lt;18, '1. Raw Data'!C453&gt;100), MEDIAN('1. Raw Data'!$C$2:$C$5001), '1. Raw Data'!C453)</f>
        <v>25</v>
      </c>
      <c r="D453" s="9" t="s">
        <v>5022</v>
      </c>
      <c r="E453" s="22">
        <v>44136</v>
      </c>
      <c r="F453" s="9">
        <v>1</v>
      </c>
      <c r="G453" s="9">
        <v>13682</v>
      </c>
      <c r="H453" s="15">
        <v>43841</v>
      </c>
      <c r="I453" s="9" t="s">
        <v>7456</v>
      </c>
      <c r="J453" s="9">
        <v>117</v>
      </c>
      <c r="K453" s="9" t="s">
        <v>7483</v>
      </c>
      <c r="L453" s="9" t="str">
        <f>IF(OR('1. Raw Data'!L453="Elec", '1. Raw Data'!L453="elect"), "Electronics", '1. Raw Data'!L453)</f>
        <v>Clothing</v>
      </c>
      <c r="M453" s="9">
        <v>1126.73</v>
      </c>
      <c r="N453" s="9">
        <f>IF(ISBLANK('1. Raw Data'!N453), MEDIAN('1. Raw Data'!$N$2:$N$5001), '1. Raw Data'!N453)</f>
        <v>628.61</v>
      </c>
      <c r="O453" s="9">
        <v>1</v>
      </c>
      <c r="P453" s="9">
        <f>IF(ISBLANK('1. Raw Data'!P453), 0, '1. Raw Data'!P453)</f>
        <v>0</v>
      </c>
      <c r="Q453" s="9">
        <v>540</v>
      </c>
      <c r="R453" s="9">
        <v>4</v>
      </c>
      <c r="S453" s="9">
        <f t="shared" si="21"/>
        <v>1126.73</v>
      </c>
      <c r="T453" s="9">
        <f t="shared" si="22"/>
        <v>498.12</v>
      </c>
      <c r="U453" s="23">
        <f t="shared" si="23"/>
        <v>0.44209349178596469</v>
      </c>
    </row>
    <row r="454" spans="1:21" x14ac:dyDescent="0.3">
      <c r="A454" s="9">
        <v>1740</v>
      </c>
      <c r="B454" s="9" t="str">
        <f>PROPER(TRIM('1. Raw Data'!B454))</f>
        <v>Customer_452</v>
      </c>
      <c r="C454" s="9">
        <f>IF(OR('1. Raw Data'!C454&lt;18, '1. Raw Data'!C454&gt;100), MEDIAN('1. Raw Data'!$C$2:$C$5001), '1. Raw Data'!C454)</f>
        <v>58</v>
      </c>
      <c r="D454" s="9" t="s">
        <v>5018</v>
      </c>
      <c r="E454" s="22">
        <v>44948</v>
      </c>
      <c r="F454" s="9">
        <v>1</v>
      </c>
      <c r="G454" s="9">
        <v>12629</v>
      </c>
      <c r="H454" s="15">
        <v>44948</v>
      </c>
      <c r="I454" s="9" t="s">
        <v>7456</v>
      </c>
      <c r="J454" s="9">
        <v>118</v>
      </c>
      <c r="K454" s="9" t="s">
        <v>7501</v>
      </c>
      <c r="L454" s="9" t="str">
        <f>IF(OR('1. Raw Data'!L454="Elec", '1. Raw Data'!L454="elect"), "Electronics", '1. Raw Data'!L454)</f>
        <v>Sports</v>
      </c>
      <c r="M454" s="9">
        <v>529.82000000000005</v>
      </c>
      <c r="N454" s="9">
        <f>IF(ISBLANK('1. Raw Data'!N454), MEDIAN('1. Raw Data'!$N$2:$N$5001), '1. Raw Data'!N454)</f>
        <v>233</v>
      </c>
      <c r="O454" s="9">
        <v>3</v>
      </c>
      <c r="P454" s="9">
        <f>IF(ISBLANK('1. Raw Data'!P454), 0, '1. Raw Data'!P454)</f>
        <v>0</v>
      </c>
      <c r="Q454" s="9">
        <v>585</v>
      </c>
      <c r="R454" s="9">
        <v>2</v>
      </c>
      <c r="S454" s="9">
        <f t="shared" si="21"/>
        <v>1589.46</v>
      </c>
      <c r="T454" s="9">
        <f t="shared" si="22"/>
        <v>890.46</v>
      </c>
      <c r="U454" s="23">
        <f t="shared" si="23"/>
        <v>0.56022800196293077</v>
      </c>
    </row>
    <row r="455" spans="1:21" x14ac:dyDescent="0.3">
      <c r="A455" s="9">
        <v>2497</v>
      </c>
      <c r="B455" s="9" t="str">
        <f>PROPER(TRIM('1. Raw Data'!B455))</f>
        <v>Customer_453</v>
      </c>
      <c r="C455" s="9">
        <f>IF(OR('1. Raw Data'!C455&lt;18, '1. Raw Data'!C455&gt;100), MEDIAN('1. Raw Data'!$C$2:$C$5001), '1. Raw Data'!C455)</f>
        <v>21</v>
      </c>
      <c r="D455" s="9" t="s">
        <v>5019</v>
      </c>
      <c r="E455" s="22">
        <v>43904</v>
      </c>
      <c r="F455" s="9">
        <v>0</v>
      </c>
      <c r="G455" s="9">
        <v>11172</v>
      </c>
      <c r="H455" s="15">
        <v>43904</v>
      </c>
      <c r="I455" s="9" t="s">
        <v>7457</v>
      </c>
      <c r="J455" s="9">
        <v>134</v>
      </c>
      <c r="K455" s="9" t="s">
        <v>7482</v>
      </c>
      <c r="L455" s="9" t="str">
        <f>IF(OR('1. Raw Data'!L455="Elec", '1. Raw Data'!L455="elect"), "Electronics", '1. Raw Data'!L455)</f>
        <v>Sports</v>
      </c>
      <c r="M455" s="9">
        <v>1097.1099999999999</v>
      </c>
      <c r="N455" s="9">
        <f>IF(ISBLANK('1. Raw Data'!N455), MEDIAN('1. Raw Data'!$N$2:$N$5001), '1. Raw Data'!N455)</f>
        <v>503.71</v>
      </c>
      <c r="O455" s="9">
        <v>5</v>
      </c>
      <c r="P455" s="9">
        <f>IF(ISBLANK('1. Raw Data'!P455), 0, '1. Raw Data'!P455)</f>
        <v>0.2</v>
      </c>
      <c r="Q455" s="9">
        <v>644</v>
      </c>
      <c r="R455" s="9">
        <v>5</v>
      </c>
      <c r="S455" s="9">
        <f t="shared" si="21"/>
        <v>4388.4399999999996</v>
      </c>
      <c r="T455" s="9">
        <f t="shared" si="22"/>
        <v>1869.8899999999999</v>
      </c>
      <c r="U455" s="23">
        <f t="shared" si="23"/>
        <v>0.42609446637073767</v>
      </c>
    </row>
    <row r="456" spans="1:21" x14ac:dyDescent="0.3">
      <c r="A456" s="9">
        <v>1116</v>
      </c>
      <c r="B456" s="9" t="str">
        <f>PROPER(TRIM('1. Raw Data'!B456))</f>
        <v>Customer_454</v>
      </c>
      <c r="C456" s="9">
        <f>IF(OR('1. Raw Data'!C456&lt;18, '1. Raw Data'!C456&gt;100), MEDIAN('1. Raw Data'!$C$2:$C$5001), '1. Raw Data'!C456)</f>
        <v>45</v>
      </c>
      <c r="D456" s="9" t="s">
        <v>5021</v>
      </c>
      <c r="E456" s="22">
        <v>44587</v>
      </c>
      <c r="F456" s="9">
        <v>0</v>
      </c>
      <c r="G456" s="9">
        <v>10628</v>
      </c>
      <c r="H456" s="15">
        <v>44587</v>
      </c>
      <c r="I456" s="9" t="s">
        <v>7455</v>
      </c>
      <c r="J456" s="9">
        <v>112</v>
      </c>
      <c r="K456" s="9" t="s">
        <v>7492</v>
      </c>
      <c r="L456" s="9" t="str">
        <f>IF(OR('1. Raw Data'!L456="Elec", '1. Raw Data'!L456="elect"), "Electronics", '1. Raw Data'!L456)</f>
        <v>Sports</v>
      </c>
      <c r="M456" s="9">
        <v>1076.0999999999999</v>
      </c>
      <c r="N456" s="9">
        <f>IF(ISBLANK('1. Raw Data'!N456), MEDIAN('1. Raw Data'!$N$2:$N$5001), '1. Raw Data'!N456)</f>
        <v>476.21</v>
      </c>
      <c r="O456" s="9">
        <v>5</v>
      </c>
      <c r="P456" s="9">
        <f>IF(ISBLANK('1. Raw Data'!P456), 0, '1. Raw Data'!P456)</f>
        <v>0</v>
      </c>
      <c r="Q456" s="9">
        <v>1071</v>
      </c>
      <c r="R456" s="9">
        <v>3</v>
      </c>
      <c r="S456" s="9">
        <f t="shared" si="21"/>
        <v>5380.5</v>
      </c>
      <c r="T456" s="9">
        <f t="shared" si="22"/>
        <v>2999.4500000000003</v>
      </c>
      <c r="U456" s="23">
        <f t="shared" si="23"/>
        <v>0.55746677818046653</v>
      </c>
    </row>
    <row r="457" spans="1:21" x14ac:dyDescent="0.3">
      <c r="A457" s="9">
        <v>1790</v>
      </c>
      <c r="B457" s="9" t="str">
        <f>PROPER(TRIM('1. Raw Data'!B457))</f>
        <v>Customer_455</v>
      </c>
      <c r="C457" s="9">
        <f>IF(OR('1. Raw Data'!C457&lt;18, '1. Raw Data'!C457&gt;100), MEDIAN('1. Raw Data'!$C$2:$C$5001), '1. Raw Data'!C457)</f>
        <v>47</v>
      </c>
      <c r="D457" s="9" t="s">
        <v>5021</v>
      </c>
      <c r="E457" s="22">
        <v>45023</v>
      </c>
      <c r="F457" s="9">
        <v>0</v>
      </c>
      <c r="G457" s="9">
        <v>10025</v>
      </c>
      <c r="H457" s="15">
        <v>45111</v>
      </c>
      <c r="I457" s="9" t="s">
        <v>7457</v>
      </c>
      <c r="J457" s="9">
        <v>116</v>
      </c>
      <c r="K457" s="9" t="s">
        <v>7480</v>
      </c>
      <c r="L457" s="9" t="str">
        <f>IF(OR('1. Raw Data'!L457="Elec", '1. Raw Data'!L457="elect"), "Electronics", '1. Raw Data'!L457)</f>
        <v>Sports</v>
      </c>
      <c r="M457" s="9">
        <v>825.44</v>
      </c>
      <c r="N457" s="9">
        <f>IF(ISBLANK('1. Raw Data'!N457), MEDIAN('1. Raw Data'!$N$2:$N$5001), '1. Raw Data'!N457)</f>
        <v>501.86</v>
      </c>
      <c r="O457" s="9">
        <v>1</v>
      </c>
      <c r="P457" s="9">
        <f>IF(ISBLANK('1. Raw Data'!P457), 0, '1. Raw Data'!P457)</f>
        <v>0.1</v>
      </c>
      <c r="Q457" s="9">
        <v>635</v>
      </c>
      <c r="R457" s="9">
        <v>3</v>
      </c>
      <c r="S457" s="9">
        <f t="shared" si="21"/>
        <v>742.89600000000007</v>
      </c>
      <c r="T457" s="9">
        <f t="shared" si="22"/>
        <v>241.03600000000006</v>
      </c>
      <c r="U457" s="23">
        <f t="shared" si="23"/>
        <v>0.32445456699188047</v>
      </c>
    </row>
    <row r="458" spans="1:21" x14ac:dyDescent="0.3">
      <c r="A458" s="9">
        <v>2150</v>
      </c>
      <c r="B458" s="9" t="str">
        <f>PROPER(TRIM('1. Raw Data'!B458))</f>
        <v>Customer_456</v>
      </c>
      <c r="C458" s="9">
        <f>IF(OR('1. Raw Data'!C458&lt;18, '1. Raw Data'!C458&gt;100), MEDIAN('1. Raw Data'!$C$2:$C$5001), '1. Raw Data'!C458)</f>
        <v>38</v>
      </c>
      <c r="D458" s="9" t="s">
        <v>5023</v>
      </c>
      <c r="E458" s="22">
        <v>44962</v>
      </c>
      <c r="F458" s="9">
        <v>0</v>
      </c>
      <c r="G458" s="9">
        <v>11271</v>
      </c>
      <c r="H458" s="15">
        <v>45048</v>
      </c>
      <c r="I458" s="9" t="s">
        <v>7457</v>
      </c>
      <c r="J458" s="9">
        <v>104</v>
      </c>
      <c r="K458" s="9" t="s">
        <v>7499</v>
      </c>
      <c r="L458" s="9" t="str">
        <f>IF(OR('1. Raw Data'!L458="Elec", '1. Raw Data'!L458="elect"), "Electronics", '1. Raw Data'!L458)</f>
        <v>Electronics</v>
      </c>
      <c r="M458" s="9">
        <v>1177.19</v>
      </c>
      <c r="N458" s="9">
        <f>IF(ISBLANK('1. Raw Data'!N458), MEDIAN('1. Raw Data'!$N$2:$N$5001), '1. Raw Data'!N458)</f>
        <v>657.55</v>
      </c>
      <c r="O458" s="9">
        <v>3</v>
      </c>
      <c r="P458" s="9">
        <f>IF(ISBLANK('1. Raw Data'!P458), 0, '1. Raw Data'!P458)</f>
        <v>0</v>
      </c>
      <c r="Q458" s="9">
        <v>696</v>
      </c>
      <c r="R458" s="9">
        <v>7</v>
      </c>
      <c r="S458" s="9">
        <f t="shared" si="21"/>
        <v>3531.57</v>
      </c>
      <c r="T458" s="9">
        <f t="shared" si="22"/>
        <v>1558.9200000000003</v>
      </c>
      <c r="U458" s="23">
        <f t="shared" si="23"/>
        <v>0.44142406918169547</v>
      </c>
    </row>
    <row r="459" spans="1:21" x14ac:dyDescent="0.3">
      <c r="A459" s="9">
        <v>2416</v>
      </c>
      <c r="B459" s="9" t="str">
        <f>PROPER(TRIM('1. Raw Data'!B459))</f>
        <v>Customer_457</v>
      </c>
      <c r="C459" s="9">
        <f>IF(OR('1. Raw Data'!C459&lt;18, '1. Raw Data'!C459&gt;100), MEDIAN('1. Raw Data'!$C$2:$C$5001), '1. Raw Data'!C459)</f>
        <v>66</v>
      </c>
      <c r="D459" s="9" t="s">
        <v>5019</v>
      </c>
      <c r="E459" s="22">
        <v>44134</v>
      </c>
      <c r="F459" s="9">
        <v>1</v>
      </c>
      <c r="G459" s="9">
        <v>13968</v>
      </c>
      <c r="H459" s="15">
        <v>44134</v>
      </c>
      <c r="I459" s="9" t="s">
        <v>7455</v>
      </c>
      <c r="J459" s="9">
        <v>125</v>
      </c>
      <c r="K459" s="9" t="s">
        <v>7479</v>
      </c>
      <c r="L459" s="9" t="str">
        <f>IF(OR('1. Raw Data'!L459="Elec", '1. Raw Data'!L459="elect"), "Electronics", '1. Raw Data'!L459)</f>
        <v>Electronics</v>
      </c>
      <c r="M459" s="9">
        <v>892.51</v>
      </c>
      <c r="N459" s="9">
        <f>IF(ISBLANK('1. Raw Data'!N459), MEDIAN('1. Raw Data'!$N$2:$N$5001), '1. Raw Data'!N459)</f>
        <v>472.1</v>
      </c>
      <c r="O459" s="9">
        <v>2</v>
      </c>
      <c r="P459" s="9">
        <f>IF(ISBLANK('1. Raw Data'!P459), 0, '1. Raw Data'!P459)</f>
        <v>0</v>
      </c>
      <c r="Q459" s="9">
        <v>876</v>
      </c>
      <c r="R459" s="9">
        <v>4</v>
      </c>
      <c r="S459" s="9">
        <f t="shared" si="21"/>
        <v>1785.02</v>
      </c>
      <c r="T459" s="9">
        <f t="shared" si="22"/>
        <v>840.81999999999994</v>
      </c>
      <c r="U459" s="23">
        <f t="shared" si="23"/>
        <v>0.47104234126228273</v>
      </c>
    </row>
    <row r="460" spans="1:21" x14ac:dyDescent="0.3">
      <c r="A460" s="9">
        <v>2012</v>
      </c>
      <c r="B460" s="9" t="str">
        <f>PROPER(TRIM('1. Raw Data'!B460))</f>
        <v>Customer_458</v>
      </c>
      <c r="C460" s="9">
        <f>IF(OR('1. Raw Data'!C460&lt;18, '1. Raw Data'!C460&gt;100), MEDIAN('1. Raw Data'!$C$2:$C$5001), '1. Raw Data'!C460)</f>
        <v>47</v>
      </c>
      <c r="D460" s="9" t="s">
        <v>5022</v>
      </c>
      <c r="E460" s="22">
        <v>44711</v>
      </c>
      <c r="F460" s="9">
        <v>0</v>
      </c>
      <c r="G460" s="9">
        <v>12768</v>
      </c>
      <c r="H460" s="15">
        <v>44711</v>
      </c>
      <c r="I460" s="9" t="s">
        <v>7457</v>
      </c>
      <c r="J460" s="9">
        <v>134</v>
      </c>
      <c r="K460" s="9" t="s">
        <v>7482</v>
      </c>
      <c r="L460" s="9" t="str">
        <f>IF(OR('1. Raw Data'!L460="Elec", '1. Raw Data'!L460="elect"), "Electronics", '1. Raw Data'!L460)</f>
        <v>Sports</v>
      </c>
      <c r="M460" s="9">
        <v>465.62</v>
      </c>
      <c r="N460" s="9">
        <f>IF(ISBLANK('1. Raw Data'!N460), MEDIAN('1. Raw Data'!$N$2:$N$5001), '1. Raw Data'!N460)</f>
        <v>297.76</v>
      </c>
      <c r="O460" s="9">
        <v>1</v>
      </c>
      <c r="P460" s="9">
        <f>IF(ISBLANK('1. Raw Data'!P460), 0, '1. Raw Data'!P460)</f>
        <v>0</v>
      </c>
      <c r="Q460" s="9">
        <v>682</v>
      </c>
      <c r="R460" s="9">
        <v>5</v>
      </c>
      <c r="S460" s="9">
        <f t="shared" si="21"/>
        <v>465.62</v>
      </c>
      <c r="T460" s="9">
        <f t="shared" si="22"/>
        <v>167.86</v>
      </c>
      <c r="U460" s="23">
        <f t="shared" si="23"/>
        <v>0.36050856921953528</v>
      </c>
    </row>
    <row r="461" spans="1:21" x14ac:dyDescent="0.3">
      <c r="A461" s="9">
        <v>2081</v>
      </c>
      <c r="B461" s="9" t="str">
        <f>PROPER(TRIM('1. Raw Data'!B461))</f>
        <v>Customer_459</v>
      </c>
      <c r="C461" s="9">
        <f>IF(OR('1. Raw Data'!C461&lt;18, '1. Raw Data'!C461&gt;100), MEDIAN('1. Raw Data'!$C$2:$C$5001), '1. Raw Data'!C461)</f>
        <v>67</v>
      </c>
      <c r="D461" s="9" t="s">
        <v>5019</v>
      </c>
      <c r="E461" s="22">
        <v>44092</v>
      </c>
      <c r="F461" s="9">
        <v>0</v>
      </c>
      <c r="G461" s="9">
        <v>13298</v>
      </c>
      <c r="H461" s="15">
        <v>44092</v>
      </c>
      <c r="I461" s="9" t="s">
        <v>7456</v>
      </c>
      <c r="J461" s="9">
        <v>128</v>
      </c>
      <c r="K461" s="9" t="s">
        <v>7473</v>
      </c>
      <c r="L461" s="9" t="str">
        <f>IF(OR('1. Raw Data'!L461="Elec", '1. Raw Data'!L461="elect"), "Electronics", '1. Raw Data'!L461)</f>
        <v>Electronics</v>
      </c>
      <c r="M461" s="9">
        <v>1114.47</v>
      </c>
      <c r="N461" s="9">
        <f>IF(ISBLANK('1. Raw Data'!N461), MEDIAN('1. Raw Data'!$N$2:$N$5001), '1. Raw Data'!N461)</f>
        <v>554.71</v>
      </c>
      <c r="O461" s="9">
        <v>2</v>
      </c>
      <c r="P461" s="9">
        <f>IF(ISBLANK('1. Raw Data'!P461), 0, '1. Raw Data'!P461)</f>
        <v>0</v>
      </c>
      <c r="Q461" s="9">
        <v>412</v>
      </c>
      <c r="R461" s="9">
        <v>4</v>
      </c>
      <c r="S461" s="9">
        <f t="shared" si="21"/>
        <v>2228.94</v>
      </c>
      <c r="T461" s="9">
        <f t="shared" si="22"/>
        <v>1119.52</v>
      </c>
      <c r="U461" s="23">
        <f t="shared" si="23"/>
        <v>0.50226565093721676</v>
      </c>
    </row>
    <row r="462" spans="1:21" x14ac:dyDescent="0.3">
      <c r="A462" s="9">
        <v>1633</v>
      </c>
      <c r="B462" s="9" t="str">
        <f>PROPER(TRIM('1. Raw Data'!B462))</f>
        <v>Customer_460</v>
      </c>
      <c r="C462" s="9">
        <f>IF(OR('1. Raw Data'!C462&lt;18, '1. Raw Data'!C462&gt;100), MEDIAN('1. Raw Data'!$C$2:$C$5001), '1. Raw Data'!C462)</f>
        <v>30</v>
      </c>
      <c r="D462" s="9" t="s">
        <v>5020</v>
      </c>
      <c r="E462" s="22">
        <v>43916</v>
      </c>
      <c r="F462" s="9">
        <v>0</v>
      </c>
      <c r="G462" s="9">
        <v>11946</v>
      </c>
      <c r="H462" s="15">
        <v>43916</v>
      </c>
      <c r="I462" s="9" t="s">
        <v>7456</v>
      </c>
      <c r="J462" s="9">
        <v>146</v>
      </c>
      <c r="K462" s="9" t="s">
        <v>7505</v>
      </c>
      <c r="L462" s="9" t="str">
        <f>IF(OR('1. Raw Data'!L462="Elec", '1. Raw Data'!L462="elect"), "Electronics", '1. Raw Data'!L462)</f>
        <v>Home Appliances</v>
      </c>
      <c r="M462" s="9">
        <v>904.25</v>
      </c>
      <c r="N462" s="9">
        <f>IF(ISBLANK('1. Raw Data'!N462), MEDIAN('1. Raw Data'!$N$2:$N$5001), '1. Raw Data'!N462)</f>
        <v>515.80999999999995</v>
      </c>
      <c r="O462" s="9">
        <v>4</v>
      </c>
      <c r="P462" s="9">
        <f>IF(ISBLANK('1. Raw Data'!P462), 0, '1. Raw Data'!P462)</f>
        <v>0</v>
      </c>
      <c r="Q462" s="9">
        <v>538</v>
      </c>
      <c r="R462" s="9">
        <v>6</v>
      </c>
      <c r="S462" s="9">
        <f t="shared" si="21"/>
        <v>3617</v>
      </c>
      <c r="T462" s="9">
        <f t="shared" si="22"/>
        <v>1553.7600000000002</v>
      </c>
      <c r="U462" s="23">
        <f t="shared" si="23"/>
        <v>0.42957146806745927</v>
      </c>
    </row>
    <row r="463" spans="1:21" x14ac:dyDescent="0.3">
      <c r="A463" s="9">
        <v>1512</v>
      </c>
      <c r="B463" s="9" t="str">
        <f>PROPER(TRIM('1. Raw Data'!B463))</f>
        <v>Customer_461</v>
      </c>
      <c r="C463" s="9">
        <f>IF(OR('1. Raw Data'!C463&lt;18, '1. Raw Data'!C463&gt;100), MEDIAN('1. Raw Data'!$C$2:$C$5001), '1. Raw Data'!C463)</f>
        <v>30</v>
      </c>
      <c r="D463" s="9" t="s">
        <v>5021</v>
      </c>
      <c r="E463" s="22">
        <v>44462</v>
      </c>
      <c r="F463" s="9">
        <v>1</v>
      </c>
      <c r="G463" s="9">
        <v>13697</v>
      </c>
      <c r="H463" s="15">
        <v>44462</v>
      </c>
      <c r="I463" s="9" t="s">
        <v>7455</v>
      </c>
      <c r="J463" s="9">
        <v>111</v>
      </c>
      <c r="K463" s="9" t="s">
        <v>7476</v>
      </c>
      <c r="L463" s="9" t="str">
        <f>IF(OR('1. Raw Data'!L463="Elec", '1. Raw Data'!L463="elect"), "Electronics", '1. Raw Data'!L463)</f>
        <v>Electronics</v>
      </c>
      <c r="M463" s="9">
        <v>68.45</v>
      </c>
      <c r="N463" s="9">
        <f>IF(ISBLANK('1. Raw Data'!N463), MEDIAN('1. Raw Data'!$N$2:$N$5001), '1. Raw Data'!N463)</f>
        <v>28.91</v>
      </c>
      <c r="O463" s="9">
        <v>3</v>
      </c>
      <c r="P463" s="9">
        <f>IF(ISBLANK('1. Raw Data'!P463), 0, '1. Raw Data'!P463)</f>
        <v>0</v>
      </c>
      <c r="Q463" s="9">
        <v>625</v>
      </c>
      <c r="R463" s="9">
        <v>3</v>
      </c>
      <c r="S463" s="9">
        <f t="shared" si="21"/>
        <v>205.35000000000002</v>
      </c>
      <c r="T463" s="9">
        <f t="shared" si="22"/>
        <v>118.62000000000002</v>
      </c>
      <c r="U463" s="23">
        <f t="shared" si="23"/>
        <v>0.57764791818845873</v>
      </c>
    </row>
    <row r="464" spans="1:21" x14ac:dyDescent="0.3">
      <c r="A464" s="9">
        <v>1801</v>
      </c>
      <c r="B464" s="9" t="str">
        <f>PROPER(TRIM('1. Raw Data'!B464))</f>
        <v>Customer_462</v>
      </c>
      <c r="C464" s="9">
        <f>IF(OR('1. Raw Data'!C464&lt;18, '1. Raw Data'!C464&gt;100), MEDIAN('1. Raw Data'!$C$2:$C$5001), '1. Raw Data'!C464)</f>
        <v>47</v>
      </c>
      <c r="D464" s="9" t="s">
        <v>5022</v>
      </c>
      <c r="E464" s="22">
        <v>44577</v>
      </c>
      <c r="F464" s="9">
        <v>0</v>
      </c>
      <c r="G464" s="9">
        <v>11729</v>
      </c>
      <c r="H464" s="15">
        <v>44577</v>
      </c>
      <c r="I464" s="9" t="s">
        <v>7457</v>
      </c>
      <c r="J464" s="9">
        <v>113</v>
      </c>
      <c r="K464" s="9" t="s">
        <v>7460</v>
      </c>
      <c r="L464" s="9" t="str">
        <f>IF(OR('1. Raw Data'!L464="Elec", '1. Raw Data'!L464="elect"), "Electronics", '1. Raw Data'!L464)</f>
        <v>Home Appliances</v>
      </c>
      <c r="M464" s="9">
        <v>1357.38</v>
      </c>
      <c r="N464" s="9">
        <f>IF(ISBLANK('1. Raw Data'!N464), MEDIAN('1. Raw Data'!$N$2:$N$5001), '1. Raw Data'!N464)</f>
        <v>846.08</v>
      </c>
      <c r="O464" s="9">
        <v>5</v>
      </c>
      <c r="P464" s="9">
        <f>IF(ISBLANK('1. Raw Data'!P464), 0, '1. Raw Data'!P464)</f>
        <v>0</v>
      </c>
      <c r="Q464" s="9">
        <v>365</v>
      </c>
      <c r="R464" s="9">
        <v>6</v>
      </c>
      <c r="S464" s="9">
        <f t="shared" si="21"/>
        <v>6786.9000000000005</v>
      </c>
      <c r="T464" s="9">
        <f t="shared" si="22"/>
        <v>2556.5</v>
      </c>
      <c r="U464" s="23">
        <f t="shared" si="23"/>
        <v>0.37668154827682737</v>
      </c>
    </row>
    <row r="465" spans="1:21" x14ac:dyDescent="0.3">
      <c r="A465" s="9">
        <v>2119</v>
      </c>
      <c r="B465" s="9" t="str">
        <f>PROPER(TRIM('1. Raw Data'!B465))</f>
        <v>Customer_463</v>
      </c>
      <c r="C465" s="9">
        <f>IF(OR('1. Raw Data'!C465&lt;18, '1. Raw Data'!C465&gt;100), MEDIAN('1. Raw Data'!$C$2:$C$5001), '1. Raw Data'!C465)</f>
        <v>36</v>
      </c>
      <c r="D465" s="9" t="s">
        <v>5021</v>
      </c>
      <c r="E465" s="22">
        <v>43912</v>
      </c>
      <c r="F465" s="9">
        <v>1</v>
      </c>
      <c r="G465" s="9">
        <v>13555</v>
      </c>
      <c r="H465" s="15">
        <v>43912</v>
      </c>
      <c r="I465" s="9" t="s">
        <v>7456</v>
      </c>
      <c r="J465" s="9">
        <v>131</v>
      </c>
      <c r="K465" s="9" t="s">
        <v>7504</v>
      </c>
      <c r="L465" s="9" t="str">
        <f>IF(OR('1. Raw Data'!L465="Elec", '1. Raw Data'!L465="elect"), "Electronics", '1. Raw Data'!L465)</f>
        <v>Home Appliances</v>
      </c>
      <c r="M465" s="9">
        <v>841.18</v>
      </c>
      <c r="N465" s="9">
        <f>IF(ISBLANK('1. Raw Data'!N465), MEDIAN('1. Raw Data'!$N$2:$N$5001), '1. Raw Data'!N465)</f>
        <v>511.91</v>
      </c>
      <c r="O465" s="9">
        <v>1</v>
      </c>
      <c r="P465" s="9">
        <f>IF(ISBLANK('1. Raw Data'!P465), 0, '1. Raw Data'!P465)</f>
        <v>0</v>
      </c>
      <c r="Q465" s="9">
        <v>849</v>
      </c>
      <c r="R465" s="9">
        <v>3</v>
      </c>
      <c r="S465" s="9">
        <f t="shared" si="21"/>
        <v>841.18</v>
      </c>
      <c r="T465" s="9">
        <f t="shared" si="22"/>
        <v>329.26999999999992</v>
      </c>
      <c r="U465" s="23">
        <f t="shared" si="23"/>
        <v>0.3914382177417437</v>
      </c>
    </row>
    <row r="466" spans="1:21" x14ac:dyDescent="0.3">
      <c r="A466" s="9">
        <v>2141</v>
      </c>
      <c r="B466" s="9" t="str">
        <f>PROPER(TRIM('1. Raw Data'!B466))</f>
        <v>Customer_464</v>
      </c>
      <c r="C466" s="9">
        <f>IF(OR('1. Raw Data'!C466&lt;18, '1. Raw Data'!C466&gt;100), MEDIAN('1. Raw Data'!$C$2:$C$5001), '1. Raw Data'!C466)</f>
        <v>65</v>
      </c>
      <c r="D466" s="9" t="s">
        <v>5019</v>
      </c>
      <c r="E466" s="22">
        <v>44593</v>
      </c>
      <c r="F466" s="9">
        <v>1</v>
      </c>
      <c r="G466" s="9">
        <v>11856</v>
      </c>
      <c r="H466" s="15">
        <v>44563</v>
      </c>
      <c r="I466" s="9" t="s">
        <v>7457</v>
      </c>
      <c r="J466" s="9">
        <v>125</v>
      </c>
      <c r="K466" s="9" t="s">
        <v>7479</v>
      </c>
      <c r="L466" s="9" t="str">
        <f>IF(OR('1. Raw Data'!L466="Elec", '1. Raw Data'!L466="elect"), "Electronics", '1. Raw Data'!L466)</f>
        <v>Electronics</v>
      </c>
      <c r="M466" s="9">
        <v>1309.51</v>
      </c>
      <c r="N466" s="9">
        <f>IF(ISBLANK('1. Raw Data'!N466), MEDIAN('1. Raw Data'!$N$2:$N$5001), '1. Raw Data'!N466)</f>
        <v>839.02</v>
      </c>
      <c r="O466" s="9">
        <v>5</v>
      </c>
      <c r="P466" s="9">
        <f>IF(ISBLANK('1. Raw Data'!P466), 0, '1. Raw Data'!P466)</f>
        <v>0.1</v>
      </c>
      <c r="Q466" s="9">
        <v>681</v>
      </c>
      <c r="R466" s="9">
        <v>7</v>
      </c>
      <c r="S466" s="9">
        <f t="shared" si="21"/>
        <v>5892.7950000000001</v>
      </c>
      <c r="T466" s="9">
        <f t="shared" si="22"/>
        <v>1697.6949999999997</v>
      </c>
      <c r="U466" s="23">
        <f t="shared" si="23"/>
        <v>0.28809673508072142</v>
      </c>
    </row>
    <row r="467" spans="1:21" x14ac:dyDescent="0.3">
      <c r="A467" s="9">
        <v>1559</v>
      </c>
      <c r="B467" s="9" t="str">
        <f>PROPER(TRIM('1. Raw Data'!B467))</f>
        <v>Customer_465</v>
      </c>
      <c r="C467" s="9">
        <f>IF(OR('1. Raw Data'!C467&lt;18, '1. Raw Data'!C467&gt;100), MEDIAN('1. Raw Data'!$C$2:$C$5001), '1. Raw Data'!C467)</f>
        <v>45</v>
      </c>
      <c r="D467" s="9" t="s">
        <v>5022</v>
      </c>
      <c r="E467" s="22">
        <v>44261</v>
      </c>
      <c r="F467" s="9">
        <v>0</v>
      </c>
      <c r="G467" s="9">
        <v>11033</v>
      </c>
      <c r="H467" s="15">
        <v>44350</v>
      </c>
      <c r="I467" s="9" t="s">
        <v>7455</v>
      </c>
      <c r="J467" s="9">
        <v>139</v>
      </c>
      <c r="K467" s="9" t="s">
        <v>7486</v>
      </c>
      <c r="L467" s="9" t="str">
        <f>IF(OR('1. Raw Data'!L467="Elec", '1. Raw Data'!L467="elect"), "Electronics", '1. Raw Data'!L467)</f>
        <v>Sports</v>
      </c>
      <c r="M467" s="9">
        <v>1329.97</v>
      </c>
      <c r="N467" s="9">
        <f>IF(ISBLANK('1. Raw Data'!N467), MEDIAN('1. Raw Data'!$N$2:$N$5001), '1. Raw Data'!N467)</f>
        <v>884.89</v>
      </c>
      <c r="O467" s="9">
        <v>2</v>
      </c>
      <c r="P467" s="9">
        <f>IF(ISBLANK('1. Raw Data'!P467), 0, '1. Raw Data'!P467)</f>
        <v>0</v>
      </c>
      <c r="Q467" s="9">
        <v>809</v>
      </c>
      <c r="R467" s="9">
        <v>7</v>
      </c>
      <c r="S467" s="9">
        <f t="shared" si="21"/>
        <v>2659.94</v>
      </c>
      <c r="T467" s="9">
        <f t="shared" si="22"/>
        <v>890.16000000000008</v>
      </c>
      <c r="U467" s="23">
        <f t="shared" si="23"/>
        <v>0.33465416513154433</v>
      </c>
    </row>
    <row r="468" spans="1:21" x14ac:dyDescent="0.3">
      <c r="A468" s="9">
        <v>1487</v>
      </c>
      <c r="B468" s="9" t="str">
        <f>PROPER(TRIM('1. Raw Data'!B468))</f>
        <v>Customer_466</v>
      </c>
      <c r="C468" s="9">
        <f>IF(OR('1. Raw Data'!C468&lt;18, '1. Raw Data'!C468&gt;100), MEDIAN('1. Raw Data'!$C$2:$C$5001), '1. Raw Data'!C468)</f>
        <v>24</v>
      </c>
      <c r="D468" s="9" t="s">
        <v>5023</v>
      </c>
      <c r="E468" s="22">
        <v>45227</v>
      </c>
      <c r="F468" s="9">
        <v>0</v>
      </c>
      <c r="G468" s="9">
        <v>11118</v>
      </c>
      <c r="H468" s="15">
        <v>45227</v>
      </c>
      <c r="I468" s="9" t="s">
        <v>7456</v>
      </c>
      <c r="J468" s="9">
        <v>110</v>
      </c>
      <c r="K468" s="9" t="s">
        <v>7493</v>
      </c>
      <c r="L468" s="9" t="str">
        <f>IF(OR('1. Raw Data'!L468="Elec", '1. Raw Data'!L468="elect"), "Electronics", '1. Raw Data'!L468)</f>
        <v>Home Appliances</v>
      </c>
      <c r="M468" s="9">
        <v>695.2</v>
      </c>
      <c r="N468" s="9">
        <f>IF(ISBLANK('1. Raw Data'!N468), MEDIAN('1. Raw Data'!$N$2:$N$5001), '1. Raw Data'!N468)</f>
        <v>436.17</v>
      </c>
      <c r="O468" s="9">
        <v>2</v>
      </c>
      <c r="P468" s="9">
        <f>IF(ISBLANK('1. Raw Data'!P468), 0, '1. Raw Data'!P468)</f>
        <v>0</v>
      </c>
      <c r="Q468" s="9">
        <v>330</v>
      </c>
      <c r="R468" s="9">
        <v>5</v>
      </c>
      <c r="S468" s="9">
        <f t="shared" si="21"/>
        <v>1390.4</v>
      </c>
      <c r="T468" s="9">
        <f t="shared" si="22"/>
        <v>518.06000000000006</v>
      </c>
      <c r="U468" s="23">
        <f t="shared" si="23"/>
        <v>0.37259781357882626</v>
      </c>
    </row>
    <row r="469" spans="1:21" x14ac:dyDescent="0.3">
      <c r="A469" s="9">
        <v>2260</v>
      </c>
      <c r="B469" s="9" t="str">
        <f>PROPER(TRIM('1. Raw Data'!B469))</f>
        <v>Customer_467</v>
      </c>
      <c r="C469" s="9">
        <f>IF(OR('1. Raw Data'!C469&lt;18, '1. Raw Data'!C469&gt;100), MEDIAN('1. Raw Data'!$C$2:$C$5001), '1. Raw Data'!C469)</f>
        <v>40</v>
      </c>
      <c r="D469" s="9" t="s">
        <v>5019</v>
      </c>
      <c r="E469" s="22">
        <v>44342</v>
      </c>
      <c r="F469" s="9">
        <v>1</v>
      </c>
      <c r="G469" s="9">
        <v>12168</v>
      </c>
      <c r="H469" s="15">
        <v>44342</v>
      </c>
      <c r="I469" s="9" t="s">
        <v>7455</v>
      </c>
      <c r="J469" s="9">
        <v>124</v>
      </c>
      <c r="K469" s="9" t="s">
        <v>7497</v>
      </c>
      <c r="L469" s="9" t="str">
        <f>IF(OR('1. Raw Data'!L469="Elec", '1. Raw Data'!L469="elect"), "Electronics", '1. Raw Data'!L469)</f>
        <v>Electronics</v>
      </c>
      <c r="M469" s="9">
        <v>786.11</v>
      </c>
      <c r="N469" s="9">
        <f>IF(ISBLANK('1. Raw Data'!N469), MEDIAN('1. Raw Data'!$N$2:$N$5001), '1. Raw Data'!N469)</f>
        <v>513.6</v>
      </c>
      <c r="O469" s="9">
        <v>4</v>
      </c>
      <c r="P469" s="9">
        <f>IF(ISBLANK('1. Raw Data'!P469), 0, '1. Raw Data'!P469)</f>
        <v>0</v>
      </c>
      <c r="Q469" s="9">
        <v>799</v>
      </c>
      <c r="R469" s="9">
        <v>4</v>
      </c>
      <c r="S469" s="9">
        <f t="shared" si="21"/>
        <v>3144.44</v>
      </c>
      <c r="T469" s="9">
        <f t="shared" si="22"/>
        <v>1090.04</v>
      </c>
      <c r="U469" s="23">
        <f t="shared" si="23"/>
        <v>0.34665632036229027</v>
      </c>
    </row>
    <row r="470" spans="1:21" x14ac:dyDescent="0.3">
      <c r="A470" s="9">
        <v>1896</v>
      </c>
      <c r="B470" s="9" t="str">
        <f>PROPER(TRIM('1. Raw Data'!B470))</f>
        <v>Customer_468</v>
      </c>
      <c r="C470" s="9">
        <f>IF(OR('1. Raw Data'!C470&lt;18, '1. Raw Data'!C470&gt;100), MEDIAN('1. Raw Data'!$C$2:$C$5001), '1. Raw Data'!C470)</f>
        <v>38</v>
      </c>
      <c r="D470" s="9" t="s">
        <v>5023</v>
      </c>
      <c r="E470" s="22">
        <v>45196</v>
      </c>
      <c r="F470" s="9">
        <v>1</v>
      </c>
      <c r="G470" s="9">
        <v>10125</v>
      </c>
      <c r="H470" s="15">
        <v>45196</v>
      </c>
      <c r="I470" s="9" t="s">
        <v>7457</v>
      </c>
      <c r="J470" s="9">
        <v>101</v>
      </c>
      <c r="K470" s="9" t="s">
        <v>7478</v>
      </c>
      <c r="L470" s="9" t="str">
        <f>IF(OR('1. Raw Data'!L470="Elec", '1. Raw Data'!L470="elect"), "Electronics", '1. Raw Data'!L470)</f>
        <v>Clothing</v>
      </c>
      <c r="M470" s="9">
        <v>652.84</v>
      </c>
      <c r="N470" s="9">
        <f>IF(ISBLANK('1. Raw Data'!N470), MEDIAN('1. Raw Data'!$N$2:$N$5001), '1. Raw Data'!N470)</f>
        <v>328.83</v>
      </c>
      <c r="O470" s="9">
        <v>2</v>
      </c>
      <c r="P470" s="9">
        <f>IF(ISBLANK('1. Raw Data'!P470), 0, '1. Raw Data'!P470)</f>
        <v>0.2</v>
      </c>
      <c r="Q470" s="9">
        <v>462</v>
      </c>
      <c r="R470" s="9">
        <v>2</v>
      </c>
      <c r="S470" s="9">
        <f t="shared" si="21"/>
        <v>1044.5440000000001</v>
      </c>
      <c r="T470" s="9">
        <f t="shared" si="22"/>
        <v>386.88400000000013</v>
      </c>
      <c r="U470" s="23">
        <f t="shared" si="23"/>
        <v>0.37038554622878511</v>
      </c>
    </row>
    <row r="471" spans="1:21" x14ac:dyDescent="0.3">
      <c r="A471" s="9">
        <v>2295</v>
      </c>
      <c r="B471" s="9" t="str">
        <f>PROPER(TRIM('1. Raw Data'!B471))</f>
        <v>Customer_469</v>
      </c>
      <c r="C471" s="9">
        <f>IF(OR('1. Raw Data'!C471&lt;18, '1. Raw Data'!C471&gt;100), MEDIAN('1. Raw Data'!$C$2:$C$5001), '1. Raw Data'!C471)</f>
        <v>38</v>
      </c>
      <c r="D471" s="9" t="s">
        <v>5022</v>
      </c>
      <c r="E471" s="22">
        <v>44041</v>
      </c>
      <c r="F471" s="9">
        <v>1</v>
      </c>
      <c r="G471" s="9">
        <v>12596</v>
      </c>
      <c r="H471" s="15">
        <v>44041</v>
      </c>
      <c r="I471" s="9" t="s">
        <v>7457</v>
      </c>
      <c r="J471" s="9">
        <v>125</v>
      </c>
      <c r="K471" s="9" t="s">
        <v>7479</v>
      </c>
      <c r="L471" s="9" t="str">
        <f>IF(OR('1. Raw Data'!L471="Elec", '1. Raw Data'!L471="elect"), "Electronics", '1. Raw Data'!L471)</f>
        <v>Sports</v>
      </c>
      <c r="M471" s="9">
        <v>701.68</v>
      </c>
      <c r="N471" s="9">
        <f>IF(ISBLANK('1. Raw Data'!N471), MEDIAN('1. Raw Data'!$N$2:$N$5001), '1. Raw Data'!N471)</f>
        <v>352.95</v>
      </c>
      <c r="O471" s="9">
        <v>2</v>
      </c>
      <c r="P471" s="9">
        <f>IF(ISBLANK('1. Raw Data'!P471), 0, '1. Raw Data'!P471)</f>
        <v>0.1</v>
      </c>
      <c r="Q471" s="9">
        <v>1617</v>
      </c>
      <c r="R471" s="9">
        <v>1</v>
      </c>
      <c r="S471" s="9">
        <f t="shared" si="21"/>
        <v>1263.0239999999999</v>
      </c>
      <c r="T471" s="9">
        <f t="shared" si="22"/>
        <v>557.12399999999991</v>
      </c>
      <c r="U471" s="23">
        <f t="shared" si="23"/>
        <v>0.44110325694523617</v>
      </c>
    </row>
    <row r="472" spans="1:21" x14ac:dyDescent="0.3">
      <c r="A472" s="9">
        <v>2212</v>
      </c>
      <c r="B472" s="9" t="str">
        <f>PROPER(TRIM('1. Raw Data'!B472))</f>
        <v>Customer_470</v>
      </c>
      <c r="C472" s="9">
        <f>IF(OR('1. Raw Data'!C472&lt;18, '1. Raw Data'!C472&gt;100), MEDIAN('1. Raw Data'!$C$2:$C$5001), '1. Raw Data'!C472)</f>
        <v>44</v>
      </c>
      <c r="D472" s="9" t="s">
        <v>5021</v>
      </c>
      <c r="E472" s="22">
        <v>44555</v>
      </c>
      <c r="F472" s="9">
        <v>1</v>
      </c>
      <c r="G472" s="9">
        <v>11092</v>
      </c>
      <c r="H472" s="15">
        <v>44555</v>
      </c>
      <c r="I472" s="9" t="s">
        <v>7457</v>
      </c>
      <c r="J472" s="9">
        <v>128</v>
      </c>
      <c r="K472" s="9" t="s">
        <v>7473</v>
      </c>
      <c r="L472" s="9" t="str">
        <f>IF(OR('1. Raw Data'!L472="Elec", '1. Raw Data'!L472="elect"), "Electronics", '1. Raw Data'!L472)</f>
        <v>Clothing</v>
      </c>
      <c r="M472" s="9">
        <v>1347.96</v>
      </c>
      <c r="N472" s="9">
        <f>IF(ISBLANK('1. Raw Data'!N472), MEDIAN('1. Raw Data'!$N$2:$N$5001), '1. Raw Data'!N472)</f>
        <v>921.05</v>
      </c>
      <c r="O472" s="9">
        <v>5</v>
      </c>
      <c r="P472" s="9">
        <f>IF(ISBLANK('1. Raw Data'!P472), 0, '1. Raw Data'!P472)</f>
        <v>0.1</v>
      </c>
      <c r="Q472" s="9">
        <v>1103</v>
      </c>
      <c r="R472" s="9">
        <v>1</v>
      </c>
      <c r="S472" s="9">
        <f t="shared" si="21"/>
        <v>6065.8200000000006</v>
      </c>
      <c r="T472" s="9">
        <f t="shared" si="22"/>
        <v>1460.5700000000006</v>
      </c>
      <c r="U472" s="23">
        <f t="shared" si="23"/>
        <v>0.24078690102904479</v>
      </c>
    </row>
    <row r="473" spans="1:21" x14ac:dyDescent="0.3">
      <c r="A473" s="9">
        <v>1703</v>
      </c>
      <c r="B473" s="9" t="str">
        <f>PROPER(TRIM('1. Raw Data'!B473))</f>
        <v>Customer_471</v>
      </c>
      <c r="C473" s="9">
        <f>IF(OR('1. Raw Data'!C473&lt;18, '1. Raw Data'!C473&gt;100), MEDIAN('1. Raw Data'!$C$2:$C$5001), '1. Raw Data'!C473)</f>
        <v>58</v>
      </c>
      <c r="D473" s="9" t="s">
        <v>5020</v>
      </c>
      <c r="E473" s="22">
        <v>44977</v>
      </c>
      <c r="F473" s="9">
        <v>0</v>
      </c>
      <c r="G473" s="9">
        <v>12344</v>
      </c>
      <c r="H473" s="15">
        <v>44977</v>
      </c>
      <c r="I473" s="9" t="s">
        <v>7455</v>
      </c>
      <c r="J473" s="9">
        <v>136</v>
      </c>
      <c r="K473" s="9" t="s">
        <v>7503</v>
      </c>
      <c r="L473" s="9" t="str">
        <f>IF(OR('1. Raw Data'!L473="Elec", '1. Raw Data'!L473="elect"), "Electronics", '1. Raw Data'!L473)</f>
        <v>Home Appliances</v>
      </c>
      <c r="M473" s="9">
        <v>1192.81</v>
      </c>
      <c r="N473" s="9">
        <f>IF(ISBLANK('1. Raw Data'!N473), MEDIAN('1. Raw Data'!$N$2:$N$5001), '1. Raw Data'!N473)</f>
        <v>804.4</v>
      </c>
      <c r="O473" s="9">
        <v>5</v>
      </c>
      <c r="P473" s="9">
        <f>IF(ISBLANK('1. Raw Data'!P473), 0, '1. Raw Data'!P473)</f>
        <v>0</v>
      </c>
      <c r="Q473" s="9">
        <v>681</v>
      </c>
      <c r="R473" s="9">
        <v>6</v>
      </c>
      <c r="S473" s="9">
        <f t="shared" si="21"/>
        <v>5964.0499999999993</v>
      </c>
      <c r="T473" s="9">
        <f t="shared" si="22"/>
        <v>1942.0499999999993</v>
      </c>
      <c r="U473" s="23">
        <f t="shared" si="23"/>
        <v>0.3256260427058793</v>
      </c>
    </row>
    <row r="474" spans="1:21" x14ac:dyDescent="0.3">
      <c r="A474" s="9">
        <v>2470</v>
      </c>
      <c r="B474" s="9" t="str">
        <f>PROPER(TRIM('1. Raw Data'!B474))</f>
        <v>Customer_472</v>
      </c>
      <c r="C474" s="9">
        <f>IF(OR('1. Raw Data'!C474&lt;18, '1. Raw Data'!C474&gt;100), MEDIAN('1. Raw Data'!$C$2:$C$5001), '1. Raw Data'!C474)</f>
        <v>56</v>
      </c>
      <c r="D474" s="9" t="s">
        <v>5018</v>
      </c>
      <c r="E474" s="22">
        <v>44899</v>
      </c>
      <c r="F474" s="9">
        <v>1</v>
      </c>
      <c r="G474" s="9">
        <v>10685</v>
      </c>
      <c r="H474" s="15">
        <v>44663</v>
      </c>
      <c r="I474" s="9" t="s">
        <v>7456</v>
      </c>
      <c r="J474" s="9">
        <v>118</v>
      </c>
      <c r="K474" s="9" t="s">
        <v>7501</v>
      </c>
      <c r="L474" s="9" t="str">
        <f>IF(OR('1. Raw Data'!L474="Elec", '1. Raw Data'!L474="elect"), "Electronics", '1. Raw Data'!L474)</f>
        <v>Clothing</v>
      </c>
      <c r="M474" s="9">
        <v>233.46</v>
      </c>
      <c r="N474" s="9">
        <f>IF(ISBLANK('1. Raw Data'!N474), MEDIAN('1. Raw Data'!$N$2:$N$5001), '1. Raw Data'!N474)</f>
        <v>131.80000000000001</v>
      </c>
      <c r="O474" s="9">
        <v>1</v>
      </c>
      <c r="P474" s="9">
        <f>IF(ISBLANK('1. Raw Data'!P474), 0, '1. Raw Data'!P474)</f>
        <v>0.1</v>
      </c>
      <c r="Q474" s="9">
        <v>995</v>
      </c>
      <c r="R474" s="9">
        <v>1</v>
      </c>
      <c r="S474" s="9">
        <f t="shared" si="21"/>
        <v>210.114</v>
      </c>
      <c r="T474" s="9">
        <f t="shared" si="22"/>
        <v>78.313999999999993</v>
      </c>
      <c r="U474" s="23">
        <f t="shared" si="23"/>
        <v>0.3727214750088047</v>
      </c>
    </row>
    <row r="475" spans="1:21" x14ac:dyDescent="0.3">
      <c r="A475" s="9">
        <v>1580</v>
      </c>
      <c r="B475" s="9" t="str">
        <f>PROPER(TRIM('1. Raw Data'!B475))</f>
        <v>Customer_473</v>
      </c>
      <c r="C475" s="9">
        <f>IF(OR('1. Raw Data'!C475&lt;18, '1. Raw Data'!C475&gt;100), MEDIAN('1. Raw Data'!$C$2:$C$5001), '1. Raw Data'!C475)</f>
        <v>31</v>
      </c>
      <c r="D475" s="9" t="s">
        <v>5021</v>
      </c>
      <c r="E475" s="22">
        <v>45102</v>
      </c>
      <c r="F475" s="9">
        <v>0</v>
      </c>
      <c r="G475" s="9">
        <v>13572</v>
      </c>
      <c r="H475" s="15">
        <v>45102</v>
      </c>
      <c r="I475" s="9" t="s">
        <v>7455</v>
      </c>
      <c r="J475" s="9">
        <v>106</v>
      </c>
      <c r="K475" s="9" t="s">
        <v>7477</v>
      </c>
      <c r="L475" s="9" t="str">
        <f>IF(OR('1. Raw Data'!L475="Elec", '1. Raw Data'!L475="elect"), "Electronics", '1. Raw Data'!L475)</f>
        <v>Electronics</v>
      </c>
      <c r="M475" s="9">
        <v>934.95</v>
      </c>
      <c r="N475" s="9">
        <f>IF(ISBLANK('1. Raw Data'!N475), MEDIAN('1. Raw Data'!$N$2:$N$5001), '1. Raw Data'!N475)</f>
        <v>476.79</v>
      </c>
      <c r="O475" s="9">
        <v>1</v>
      </c>
      <c r="P475" s="9">
        <f>IF(ISBLANK('1. Raw Data'!P475), 0, '1. Raw Data'!P475)</f>
        <v>0.05</v>
      </c>
      <c r="Q475" s="9">
        <v>387</v>
      </c>
      <c r="R475" s="9">
        <v>5</v>
      </c>
      <c r="S475" s="9">
        <f t="shared" si="21"/>
        <v>888.20249999999999</v>
      </c>
      <c r="T475" s="9">
        <f t="shared" si="22"/>
        <v>411.41249999999997</v>
      </c>
      <c r="U475" s="23">
        <f t="shared" si="23"/>
        <v>0.46319673723053018</v>
      </c>
    </row>
    <row r="476" spans="1:21" x14ac:dyDescent="0.3">
      <c r="A476" s="9">
        <v>1789</v>
      </c>
      <c r="B476" s="9" t="str">
        <f>PROPER(TRIM('1. Raw Data'!B476))</f>
        <v>Customer_474</v>
      </c>
      <c r="C476" s="9">
        <f>IF(OR('1. Raw Data'!C476&lt;18, '1. Raw Data'!C476&gt;100), MEDIAN('1. Raw Data'!$C$2:$C$5001), '1. Raw Data'!C476)</f>
        <v>20</v>
      </c>
      <c r="D476" s="9" t="s">
        <v>5023</v>
      </c>
      <c r="E476" s="22">
        <v>44147</v>
      </c>
      <c r="F476" s="9">
        <v>0</v>
      </c>
      <c r="G476" s="9">
        <v>10972</v>
      </c>
      <c r="H476" s="15">
        <v>44176</v>
      </c>
      <c r="I476" s="9" t="s">
        <v>7456</v>
      </c>
      <c r="J476" s="9">
        <v>102</v>
      </c>
      <c r="K476" s="9" t="s">
        <v>7494</v>
      </c>
      <c r="L476" s="9" t="str">
        <f>IF(OR('1. Raw Data'!L476="Elec", '1. Raw Data'!L476="elect"), "Electronics", '1. Raw Data'!L476)</f>
        <v>Sports</v>
      </c>
      <c r="M476" s="9">
        <v>1494.06</v>
      </c>
      <c r="N476" s="9">
        <f>IF(ISBLANK('1. Raw Data'!N476), MEDIAN('1. Raw Data'!$N$2:$N$5001), '1. Raw Data'!N476)</f>
        <v>429.51499999999999</v>
      </c>
      <c r="O476" s="9">
        <v>2</v>
      </c>
      <c r="P476" s="9">
        <f>IF(ISBLANK('1. Raw Data'!P476), 0, '1. Raw Data'!P476)</f>
        <v>0.2</v>
      </c>
      <c r="Q476" s="9">
        <v>356</v>
      </c>
      <c r="R476" s="9">
        <v>3</v>
      </c>
      <c r="S476" s="9">
        <f t="shared" si="21"/>
        <v>2390.4960000000001</v>
      </c>
      <c r="T476" s="9">
        <f t="shared" si="22"/>
        <v>1531.4660000000001</v>
      </c>
      <c r="U476" s="23">
        <f t="shared" si="23"/>
        <v>0.64064779861585208</v>
      </c>
    </row>
    <row r="477" spans="1:21" x14ac:dyDescent="0.3">
      <c r="A477" s="9">
        <v>1860</v>
      </c>
      <c r="B477" s="9" t="str">
        <f>PROPER(TRIM('1. Raw Data'!B477))</f>
        <v>Customer_475</v>
      </c>
      <c r="C477" s="9">
        <f>IF(OR('1. Raw Data'!C477&lt;18, '1. Raw Data'!C477&gt;100), MEDIAN('1. Raw Data'!$C$2:$C$5001), '1. Raw Data'!C477)</f>
        <v>21</v>
      </c>
      <c r="D477" s="9" t="s">
        <v>5019</v>
      </c>
      <c r="E477" s="22">
        <v>44315</v>
      </c>
      <c r="F477" s="9">
        <v>1</v>
      </c>
      <c r="G477" s="9">
        <v>13116</v>
      </c>
      <c r="H477" s="15">
        <v>44315</v>
      </c>
      <c r="I477" s="9" t="s">
        <v>7457</v>
      </c>
      <c r="J477" s="9">
        <v>103</v>
      </c>
      <c r="K477" s="9" t="s">
        <v>7472</v>
      </c>
      <c r="L477" s="9" t="str">
        <f>IF(OR('1. Raw Data'!L477="Elec", '1. Raw Data'!L477="elect"), "Electronics", '1. Raw Data'!L477)</f>
        <v>Home Appliances</v>
      </c>
      <c r="M477" s="9">
        <v>913.55</v>
      </c>
      <c r="N477" s="9">
        <f>IF(ISBLANK('1. Raw Data'!N477), MEDIAN('1. Raw Data'!$N$2:$N$5001), '1. Raw Data'!N477)</f>
        <v>454.06</v>
      </c>
      <c r="O477" s="9">
        <v>3</v>
      </c>
      <c r="P477" s="9">
        <f>IF(ISBLANK('1. Raw Data'!P477), 0, '1. Raw Data'!P477)</f>
        <v>0</v>
      </c>
      <c r="Q477" s="9">
        <v>1094</v>
      </c>
      <c r="R477" s="9">
        <v>3</v>
      </c>
      <c r="S477" s="9">
        <f t="shared" si="21"/>
        <v>2740.6499999999996</v>
      </c>
      <c r="T477" s="9">
        <f t="shared" si="22"/>
        <v>1378.4699999999996</v>
      </c>
      <c r="U477" s="23">
        <f t="shared" si="23"/>
        <v>0.50297192271906288</v>
      </c>
    </row>
    <row r="478" spans="1:21" x14ac:dyDescent="0.3">
      <c r="A478" s="9">
        <v>1246</v>
      </c>
      <c r="B478" s="9" t="str">
        <f>PROPER(TRIM('1. Raw Data'!B478))</f>
        <v>Customer_476</v>
      </c>
      <c r="C478" s="9">
        <f>IF(OR('1. Raw Data'!C478&lt;18, '1. Raw Data'!C478&gt;100), MEDIAN('1. Raw Data'!$C$2:$C$5001), '1. Raw Data'!C478)</f>
        <v>28</v>
      </c>
      <c r="D478" s="9" t="s">
        <v>5022</v>
      </c>
      <c r="E478" s="22">
        <v>44163</v>
      </c>
      <c r="F478" s="9">
        <v>1</v>
      </c>
      <c r="G478" s="9">
        <v>10634</v>
      </c>
      <c r="H478" s="15">
        <v>44163</v>
      </c>
      <c r="I478" s="9" t="s">
        <v>7457</v>
      </c>
      <c r="J478" s="9">
        <v>146</v>
      </c>
      <c r="K478" s="9" t="s">
        <v>7505</v>
      </c>
      <c r="L478" s="9" t="str">
        <f>IF(OR('1. Raw Data'!L478="Elec", '1. Raw Data'!L478="elect"), "Electronics", '1. Raw Data'!L478)</f>
        <v>Electronics</v>
      </c>
      <c r="M478" s="9">
        <v>1189.51</v>
      </c>
      <c r="N478" s="9">
        <f>IF(ISBLANK('1. Raw Data'!N478), MEDIAN('1. Raw Data'!$N$2:$N$5001), '1. Raw Data'!N478)</f>
        <v>530.63</v>
      </c>
      <c r="O478" s="9">
        <v>1</v>
      </c>
      <c r="P478" s="9">
        <f>IF(ISBLANK('1. Raw Data'!P478), 0, '1. Raw Data'!P478)</f>
        <v>0.2</v>
      </c>
      <c r="Q478" s="9">
        <v>497</v>
      </c>
      <c r="R478" s="9">
        <v>4</v>
      </c>
      <c r="S478" s="9">
        <f t="shared" si="21"/>
        <v>951.60800000000006</v>
      </c>
      <c r="T478" s="9">
        <f t="shared" si="22"/>
        <v>420.97800000000007</v>
      </c>
      <c r="U478" s="23">
        <f t="shared" si="23"/>
        <v>0.44238594042925244</v>
      </c>
    </row>
    <row r="479" spans="1:21" x14ac:dyDescent="0.3">
      <c r="A479" s="9">
        <v>2099</v>
      </c>
      <c r="B479" s="9" t="str">
        <f>PROPER(TRIM('1. Raw Data'!B479))</f>
        <v>Customer_477</v>
      </c>
      <c r="C479" s="9">
        <f>IF(OR('1. Raw Data'!C479&lt;18, '1. Raw Data'!C479&gt;100), MEDIAN('1. Raw Data'!$C$2:$C$5001), '1. Raw Data'!C479)</f>
        <v>40</v>
      </c>
      <c r="D479" s="9" t="s">
        <v>5021</v>
      </c>
      <c r="E479" s="22">
        <v>44193</v>
      </c>
      <c r="F479" s="9">
        <v>0</v>
      </c>
      <c r="G479" s="9">
        <v>12429</v>
      </c>
      <c r="H479" s="15">
        <v>44193</v>
      </c>
      <c r="I479" s="9" t="s">
        <v>7455</v>
      </c>
      <c r="J479" s="9">
        <v>108</v>
      </c>
      <c r="K479" s="9" t="s">
        <v>7496</v>
      </c>
      <c r="L479" s="9" t="str">
        <f>IF(OR('1. Raw Data'!L479="Elec", '1. Raw Data'!L479="elect"), "Electronics", '1. Raw Data'!L479)</f>
        <v>Sports</v>
      </c>
      <c r="M479" s="9">
        <v>1165.1400000000001</v>
      </c>
      <c r="N479" s="9">
        <f>IF(ISBLANK('1. Raw Data'!N479), MEDIAN('1. Raw Data'!$N$2:$N$5001), '1. Raw Data'!N479)</f>
        <v>689.59</v>
      </c>
      <c r="O479" s="9">
        <v>2</v>
      </c>
      <c r="P479" s="9">
        <f>IF(ISBLANK('1. Raw Data'!P479), 0, '1. Raw Data'!P479)</f>
        <v>0</v>
      </c>
      <c r="Q479" s="9">
        <v>909</v>
      </c>
      <c r="R479" s="9">
        <v>4</v>
      </c>
      <c r="S479" s="9">
        <f t="shared" si="21"/>
        <v>2330.2800000000002</v>
      </c>
      <c r="T479" s="9">
        <f t="shared" si="22"/>
        <v>951.10000000000014</v>
      </c>
      <c r="U479" s="23">
        <f t="shared" si="23"/>
        <v>0.4081483770190707</v>
      </c>
    </row>
    <row r="480" spans="1:21" x14ac:dyDescent="0.3">
      <c r="A480" s="9">
        <v>1153</v>
      </c>
      <c r="B480" s="9" t="str">
        <f>PROPER(TRIM('1. Raw Data'!B480))</f>
        <v>Customer_478</v>
      </c>
      <c r="C480" s="9">
        <f>IF(OR('1. Raw Data'!C480&lt;18, '1. Raw Data'!C480&gt;100), MEDIAN('1. Raw Data'!$C$2:$C$5001), '1. Raw Data'!C480)</f>
        <v>44</v>
      </c>
      <c r="D480" s="9" t="s">
        <v>5020</v>
      </c>
      <c r="E480" s="22">
        <v>44675</v>
      </c>
      <c r="F480" s="9">
        <v>0</v>
      </c>
      <c r="G480" s="9">
        <v>12007</v>
      </c>
      <c r="H480" s="15">
        <v>44675</v>
      </c>
      <c r="I480" s="9" t="s">
        <v>7456</v>
      </c>
      <c r="J480" s="9">
        <v>131</v>
      </c>
      <c r="K480" s="9" t="s">
        <v>7504</v>
      </c>
      <c r="L480" s="9" t="str">
        <f>IF(OR('1. Raw Data'!L480="Elec", '1. Raw Data'!L480="elect"), "Electronics", '1. Raw Data'!L480)</f>
        <v>Home Appliances</v>
      </c>
      <c r="M480" s="9">
        <v>557.96</v>
      </c>
      <c r="N480" s="9">
        <f>IF(ISBLANK('1. Raw Data'!N480), MEDIAN('1. Raw Data'!$N$2:$N$5001), '1. Raw Data'!N480)</f>
        <v>230.32</v>
      </c>
      <c r="O480" s="9">
        <v>5</v>
      </c>
      <c r="P480" s="9">
        <f>IF(ISBLANK('1. Raw Data'!P480), 0, '1. Raw Data'!P480)</f>
        <v>0</v>
      </c>
      <c r="Q480" s="9">
        <v>423</v>
      </c>
      <c r="R480" s="9">
        <v>8</v>
      </c>
      <c r="S480" s="9">
        <f t="shared" si="21"/>
        <v>2789.8</v>
      </c>
      <c r="T480" s="9">
        <f t="shared" si="22"/>
        <v>1638.2000000000003</v>
      </c>
      <c r="U480" s="23">
        <f t="shared" si="23"/>
        <v>0.58721055272779421</v>
      </c>
    </row>
    <row r="481" spans="1:21" x14ac:dyDescent="0.3">
      <c r="A481" s="9">
        <v>2458</v>
      </c>
      <c r="B481" s="9" t="str">
        <f>PROPER(TRIM('1. Raw Data'!B481))</f>
        <v>Customer_479</v>
      </c>
      <c r="C481" s="9">
        <f>IF(OR('1. Raw Data'!C481&lt;18, '1. Raw Data'!C481&gt;100), MEDIAN('1. Raw Data'!$C$2:$C$5001), '1. Raw Data'!C481)</f>
        <v>27</v>
      </c>
      <c r="D481" s="9" t="s">
        <v>5022</v>
      </c>
      <c r="E481" s="22">
        <v>43881</v>
      </c>
      <c r="F481" s="9">
        <v>0</v>
      </c>
      <c r="G481" s="9">
        <v>11050</v>
      </c>
      <c r="H481" s="15">
        <v>43881</v>
      </c>
      <c r="I481" s="9" t="s">
        <v>7457</v>
      </c>
      <c r="J481" s="9">
        <v>148</v>
      </c>
      <c r="K481" s="9" t="s">
        <v>7491</v>
      </c>
      <c r="L481" s="9" t="str">
        <f>IF(OR('1. Raw Data'!L481="Elec", '1. Raw Data'!L481="elect"), "Electronics", '1. Raw Data'!L481)</f>
        <v>Home Appliances</v>
      </c>
      <c r="M481" s="9">
        <v>589.17999999999995</v>
      </c>
      <c r="N481" s="9">
        <f>IF(ISBLANK('1. Raw Data'!N481), MEDIAN('1. Raw Data'!$N$2:$N$5001), '1. Raw Data'!N481)</f>
        <v>302.68</v>
      </c>
      <c r="O481" s="9">
        <v>4</v>
      </c>
      <c r="P481" s="9">
        <f>IF(ISBLANK('1. Raw Data'!P481), 0, '1. Raw Data'!P481)</f>
        <v>0</v>
      </c>
      <c r="Q481" s="9">
        <v>547</v>
      </c>
      <c r="R481" s="9">
        <v>5</v>
      </c>
      <c r="S481" s="9">
        <f t="shared" si="21"/>
        <v>2356.7199999999998</v>
      </c>
      <c r="T481" s="9">
        <f t="shared" si="22"/>
        <v>1145.9999999999998</v>
      </c>
      <c r="U481" s="23">
        <f t="shared" si="23"/>
        <v>0.4862690519026443</v>
      </c>
    </row>
    <row r="482" spans="1:21" x14ac:dyDescent="0.3">
      <c r="A482" s="9">
        <v>1996</v>
      </c>
      <c r="B482" s="9" t="str">
        <f>PROPER(TRIM('1. Raw Data'!B482))</f>
        <v>Customer_480</v>
      </c>
      <c r="C482" s="9">
        <f>IF(OR('1. Raw Data'!C482&lt;18, '1. Raw Data'!C482&gt;100), MEDIAN('1. Raw Data'!$C$2:$C$5001), '1. Raw Data'!C482)</f>
        <v>44</v>
      </c>
      <c r="D482" s="9" t="s">
        <v>5023</v>
      </c>
      <c r="E482" s="22">
        <v>44228</v>
      </c>
      <c r="F482" s="9">
        <v>0</v>
      </c>
      <c r="G482" s="9">
        <v>10704</v>
      </c>
      <c r="H482" s="15">
        <v>44198</v>
      </c>
      <c r="I482" s="9" t="s">
        <v>7457</v>
      </c>
      <c r="J482" s="9">
        <v>119</v>
      </c>
      <c r="K482" s="9" t="s">
        <v>7459</v>
      </c>
      <c r="L482" s="9" t="str">
        <f>IF(OR('1. Raw Data'!L482="Elec", '1. Raw Data'!L482="elect"), "Electronics", '1. Raw Data'!L482)</f>
        <v>Home Appliances</v>
      </c>
      <c r="M482" s="9">
        <v>1099.9100000000001</v>
      </c>
      <c r="N482" s="9">
        <f>IF(ISBLANK('1. Raw Data'!N482), MEDIAN('1. Raw Data'!$N$2:$N$5001), '1. Raw Data'!N482)</f>
        <v>706.47</v>
      </c>
      <c r="O482" s="9">
        <v>5</v>
      </c>
      <c r="P482" s="9">
        <f>IF(ISBLANK('1. Raw Data'!P482), 0, '1. Raw Data'!P482)</f>
        <v>0</v>
      </c>
      <c r="Q482" s="9">
        <v>1190</v>
      </c>
      <c r="R482" s="9">
        <v>3</v>
      </c>
      <c r="S482" s="9">
        <f t="shared" si="21"/>
        <v>5499.55</v>
      </c>
      <c r="T482" s="9">
        <f t="shared" si="22"/>
        <v>1967.1999999999998</v>
      </c>
      <c r="U482" s="23">
        <f t="shared" si="23"/>
        <v>0.35770199379949263</v>
      </c>
    </row>
    <row r="483" spans="1:21" x14ac:dyDescent="0.3">
      <c r="A483" s="9">
        <v>2109</v>
      </c>
      <c r="B483" s="9" t="str">
        <f>PROPER(TRIM('1. Raw Data'!B483))</f>
        <v>Customer_481</v>
      </c>
      <c r="C483" s="9">
        <f>IF(OR('1. Raw Data'!C483&lt;18, '1. Raw Data'!C483&gt;100), MEDIAN('1. Raw Data'!$C$2:$C$5001), '1. Raw Data'!C483)</f>
        <v>45</v>
      </c>
      <c r="D483" s="9" t="s">
        <v>5022</v>
      </c>
      <c r="E483" s="22">
        <v>44511</v>
      </c>
      <c r="F483" s="9">
        <v>0</v>
      </c>
      <c r="G483" s="9">
        <v>12544</v>
      </c>
      <c r="H483" s="15">
        <v>44511</v>
      </c>
      <c r="I483" s="9" t="s">
        <v>7455</v>
      </c>
      <c r="J483" s="9">
        <v>106</v>
      </c>
      <c r="K483" s="9" t="s">
        <v>7477</v>
      </c>
      <c r="L483" s="9" t="str">
        <f>IF(OR('1. Raw Data'!L483="Elec", '1. Raw Data'!L483="elect"), "Electronics", '1. Raw Data'!L483)</f>
        <v>Home Appliances</v>
      </c>
      <c r="M483" s="9">
        <v>774.98</v>
      </c>
      <c r="N483" s="9">
        <f>IF(ISBLANK('1. Raw Data'!N483), MEDIAN('1. Raw Data'!$N$2:$N$5001), '1. Raw Data'!N483)</f>
        <v>378.63</v>
      </c>
      <c r="O483" s="9">
        <v>5</v>
      </c>
      <c r="P483" s="9">
        <f>IF(ISBLANK('1. Raw Data'!P483), 0, '1. Raw Data'!P483)</f>
        <v>0</v>
      </c>
      <c r="Q483" s="9">
        <v>622</v>
      </c>
      <c r="R483" s="9">
        <v>5</v>
      </c>
      <c r="S483" s="9">
        <f t="shared" si="21"/>
        <v>3874.9</v>
      </c>
      <c r="T483" s="9">
        <f t="shared" si="22"/>
        <v>1981.75</v>
      </c>
      <c r="U483" s="23">
        <f t="shared" si="23"/>
        <v>0.5114325530981445</v>
      </c>
    </row>
    <row r="484" spans="1:21" x14ac:dyDescent="0.3">
      <c r="A484" s="9">
        <v>1696</v>
      </c>
      <c r="B484" s="9" t="str">
        <f>PROPER(TRIM('1. Raw Data'!B484))</f>
        <v>Customer_482</v>
      </c>
      <c r="C484" s="9">
        <f>IF(OR('1. Raw Data'!C484&lt;18, '1. Raw Data'!C484&gt;100), MEDIAN('1. Raw Data'!$C$2:$C$5001), '1. Raw Data'!C484)</f>
        <v>42</v>
      </c>
      <c r="D484" s="9" t="s">
        <v>5022</v>
      </c>
      <c r="E484" s="22">
        <v>44674</v>
      </c>
      <c r="F484" s="9">
        <v>1</v>
      </c>
      <c r="G484" s="9">
        <v>12899</v>
      </c>
      <c r="H484" s="15">
        <v>44674</v>
      </c>
      <c r="I484" s="9" t="s">
        <v>7455</v>
      </c>
      <c r="J484" s="9">
        <v>114</v>
      </c>
      <c r="K484" s="9" t="s">
        <v>7463</v>
      </c>
      <c r="L484" s="9" t="str">
        <f>IF(OR('1. Raw Data'!L484="Elec", '1. Raw Data'!L484="elect"), "Electronics", '1. Raw Data'!L484)</f>
        <v>Clothing</v>
      </c>
      <c r="M484" s="9">
        <v>877.33</v>
      </c>
      <c r="N484" s="9">
        <f>IF(ISBLANK('1. Raw Data'!N484), MEDIAN('1. Raw Data'!$N$2:$N$5001), '1. Raw Data'!N484)</f>
        <v>596.04999999999995</v>
      </c>
      <c r="O484" s="9">
        <v>4</v>
      </c>
      <c r="P484" s="9">
        <f>IF(ISBLANK('1. Raw Data'!P484), 0, '1. Raw Data'!P484)</f>
        <v>0</v>
      </c>
      <c r="Q484" s="9">
        <v>351</v>
      </c>
      <c r="R484" s="9">
        <v>2</v>
      </c>
      <c r="S484" s="9">
        <f t="shared" si="21"/>
        <v>3509.32</v>
      </c>
      <c r="T484" s="9">
        <f t="shared" si="22"/>
        <v>1125.1200000000003</v>
      </c>
      <c r="U484" s="23">
        <f t="shared" si="23"/>
        <v>0.3206091208553225</v>
      </c>
    </row>
    <row r="485" spans="1:21" x14ac:dyDescent="0.3">
      <c r="A485" s="9">
        <v>2308</v>
      </c>
      <c r="B485" s="9" t="str">
        <f>PROPER(TRIM('1. Raw Data'!B485))</f>
        <v>Customer_483</v>
      </c>
      <c r="C485" s="9">
        <f>IF(OR('1. Raw Data'!C485&lt;18, '1. Raw Data'!C485&gt;100), MEDIAN('1. Raw Data'!$C$2:$C$5001), '1. Raw Data'!C485)</f>
        <v>23</v>
      </c>
      <c r="D485" s="9" t="s">
        <v>5019</v>
      </c>
      <c r="E485" s="22">
        <v>44995</v>
      </c>
      <c r="F485" s="9">
        <v>1</v>
      </c>
      <c r="G485" s="9">
        <v>13207</v>
      </c>
      <c r="H485" s="15">
        <v>45202</v>
      </c>
      <c r="I485" s="9" t="s">
        <v>7456</v>
      </c>
      <c r="J485" s="9">
        <v>103</v>
      </c>
      <c r="K485" s="9" t="s">
        <v>7472</v>
      </c>
      <c r="L485" s="9" t="str">
        <f>IF(OR('1. Raw Data'!L485="Elec", '1. Raw Data'!L485="elect"), "Electronics", '1. Raw Data'!L485)</f>
        <v>Clothing</v>
      </c>
      <c r="M485" s="9">
        <v>1083.71</v>
      </c>
      <c r="N485" s="9">
        <f>IF(ISBLANK('1. Raw Data'!N485), MEDIAN('1. Raw Data'!$N$2:$N$5001), '1. Raw Data'!N485)</f>
        <v>429.51499999999999</v>
      </c>
      <c r="O485" s="9">
        <v>5</v>
      </c>
      <c r="P485" s="9">
        <f>IF(ISBLANK('1. Raw Data'!P485), 0, '1. Raw Data'!P485)</f>
        <v>0.05</v>
      </c>
      <c r="Q485" s="9">
        <v>456</v>
      </c>
      <c r="R485" s="9">
        <v>4</v>
      </c>
      <c r="S485" s="9">
        <f t="shared" si="21"/>
        <v>5147.6224999999995</v>
      </c>
      <c r="T485" s="9">
        <f t="shared" si="22"/>
        <v>3000.0474999999997</v>
      </c>
      <c r="U485" s="23">
        <f t="shared" si="23"/>
        <v>0.58280254622400929</v>
      </c>
    </row>
    <row r="486" spans="1:21" x14ac:dyDescent="0.3">
      <c r="A486" s="9">
        <v>2243</v>
      </c>
      <c r="B486" s="9" t="str">
        <f>PROPER(TRIM('1. Raw Data'!B486))</f>
        <v>Customer_484</v>
      </c>
      <c r="C486" s="9">
        <f>IF(OR('1. Raw Data'!C486&lt;18, '1. Raw Data'!C486&gt;100), MEDIAN('1. Raw Data'!$C$2:$C$5001), '1. Raw Data'!C486)</f>
        <v>47</v>
      </c>
      <c r="D486" s="9" t="s">
        <v>5018</v>
      </c>
      <c r="E486" s="22">
        <v>44339</v>
      </c>
      <c r="F486" s="9">
        <v>0</v>
      </c>
      <c r="G486" s="9">
        <v>10706</v>
      </c>
      <c r="H486" s="15">
        <v>44339</v>
      </c>
      <c r="I486" s="9" t="s">
        <v>7457</v>
      </c>
      <c r="J486" s="9">
        <v>148</v>
      </c>
      <c r="K486" s="9" t="s">
        <v>7491</v>
      </c>
      <c r="L486" s="9" t="str">
        <f>IF(OR('1. Raw Data'!L486="Elec", '1. Raw Data'!L486="elect"), "Electronics", '1. Raw Data'!L486)</f>
        <v>Clothing</v>
      </c>
      <c r="M486" s="9">
        <v>1177.48</v>
      </c>
      <c r="N486" s="9">
        <f>IF(ISBLANK('1. Raw Data'!N486), MEDIAN('1. Raw Data'!$N$2:$N$5001), '1. Raw Data'!N486)</f>
        <v>759.17</v>
      </c>
      <c r="O486" s="9">
        <v>1</v>
      </c>
      <c r="P486" s="9">
        <f>IF(ISBLANK('1. Raw Data'!P486), 0, '1. Raw Data'!P486)</f>
        <v>0</v>
      </c>
      <c r="Q486" s="9">
        <v>437</v>
      </c>
      <c r="R486" s="9">
        <v>8</v>
      </c>
      <c r="S486" s="9">
        <f t="shared" si="21"/>
        <v>1177.48</v>
      </c>
      <c r="T486" s="9">
        <f t="shared" si="22"/>
        <v>418.31000000000006</v>
      </c>
      <c r="U486" s="23">
        <f t="shared" si="23"/>
        <v>0.35525868804565686</v>
      </c>
    </row>
    <row r="487" spans="1:21" x14ac:dyDescent="0.3">
      <c r="A487" s="9">
        <v>2092</v>
      </c>
      <c r="B487" s="9" t="str">
        <f>PROPER(TRIM('1. Raw Data'!B487))</f>
        <v>Customer_485</v>
      </c>
      <c r="C487" s="9">
        <f>IF(OR('1. Raw Data'!C487&lt;18, '1. Raw Data'!C487&gt;100), MEDIAN('1. Raw Data'!$C$2:$C$5001), '1. Raw Data'!C487)</f>
        <v>71</v>
      </c>
      <c r="D487" s="9" t="s">
        <v>5023</v>
      </c>
      <c r="E487" s="22">
        <v>44377</v>
      </c>
      <c r="F487" s="9">
        <v>0</v>
      </c>
      <c r="G487" s="9">
        <v>13120</v>
      </c>
      <c r="H487" s="15">
        <v>44377</v>
      </c>
      <c r="I487" s="9" t="s">
        <v>7456</v>
      </c>
      <c r="J487" s="9">
        <v>101</v>
      </c>
      <c r="K487" s="9" t="s">
        <v>7478</v>
      </c>
      <c r="L487" s="9" t="str">
        <f>IF(OR('1. Raw Data'!L487="Elec", '1. Raw Data'!L487="elect"), "Electronics", '1. Raw Data'!L487)</f>
        <v>Home Appliances</v>
      </c>
      <c r="M487" s="9">
        <v>443.7</v>
      </c>
      <c r="N487" s="9">
        <f>IF(ISBLANK('1. Raw Data'!N487), MEDIAN('1. Raw Data'!$N$2:$N$5001), '1. Raw Data'!N487)</f>
        <v>308.95</v>
      </c>
      <c r="O487" s="9">
        <v>5</v>
      </c>
      <c r="P487" s="9">
        <f>IF(ISBLANK('1. Raw Data'!P487), 0, '1. Raw Data'!P487)</f>
        <v>0</v>
      </c>
      <c r="Q487" s="9">
        <v>410</v>
      </c>
      <c r="R487" s="9">
        <v>5</v>
      </c>
      <c r="S487" s="9">
        <f t="shared" si="21"/>
        <v>2218.5</v>
      </c>
      <c r="T487" s="9">
        <f t="shared" si="22"/>
        <v>673.75</v>
      </c>
      <c r="U487" s="23">
        <f t="shared" si="23"/>
        <v>0.30369619112012619</v>
      </c>
    </row>
    <row r="488" spans="1:21" x14ac:dyDescent="0.3">
      <c r="A488" s="9">
        <v>2070</v>
      </c>
      <c r="B488" s="9" t="str">
        <f>PROPER(TRIM('1. Raw Data'!B488))</f>
        <v>Customer_486</v>
      </c>
      <c r="C488" s="9">
        <f>IF(OR('1. Raw Data'!C488&lt;18, '1. Raw Data'!C488&gt;100), MEDIAN('1. Raw Data'!$C$2:$C$5001), '1. Raw Data'!C488)</f>
        <v>43</v>
      </c>
      <c r="D488" s="9" t="s">
        <v>5019</v>
      </c>
      <c r="E488" s="22">
        <v>44157</v>
      </c>
      <c r="F488" s="9">
        <v>0</v>
      </c>
      <c r="G488" s="9">
        <v>11631</v>
      </c>
      <c r="H488" s="15">
        <v>44157</v>
      </c>
      <c r="I488" s="9" t="s">
        <v>7456</v>
      </c>
      <c r="J488" s="9">
        <v>144</v>
      </c>
      <c r="K488" s="9" t="s">
        <v>7462</v>
      </c>
      <c r="L488" s="9" t="str">
        <f>IF(OR('1. Raw Data'!L488="Elec", '1. Raw Data'!L488="elect"), "Electronics", '1. Raw Data'!L488)</f>
        <v>Clothing</v>
      </c>
      <c r="M488" s="9">
        <v>262.85000000000002</v>
      </c>
      <c r="N488" s="9">
        <f>IF(ISBLANK('1. Raw Data'!N488), MEDIAN('1. Raw Data'!$N$2:$N$5001), '1. Raw Data'!N488)</f>
        <v>146.99</v>
      </c>
      <c r="O488" s="9">
        <v>4</v>
      </c>
      <c r="P488" s="9">
        <f>IF(ISBLANK('1. Raw Data'!P488), 0, '1. Raw Data'!P488)</f>
        <v>0</v>
      </c>
      <c r="Q488" s="9">
        <v>367</v>
      </c>
      <c r="R488" s="9">
        <v>6</v>
      </c>
      <c r="S488" s="9">
        <f t="shared" si="21"/>
        <v>1051.4000000000001</v>
      </c>
      <c r="T488" s="9">
        <f t="shared" si="22"/>
        <v>463.44000000000005</v>
      </c>
      <c r="U488" s="23">
        <f t="shared" si="23"/>
        <v>0.44078371694883012</v>
      </c>
    </row>
    <row r="489" spans="1:21" x14ac:dyDescent="0.3">
      <c r="A489" s="9">
        <v>2008</v>
      </c>
      <c r="B489" s="9" t="str">
        <f>PROPER(TRIM('1. Raw Data'!B489))</f>
        <v>Customer_487</v>
      </c>
      <c r="C489" s="9">
        <f>IF(OR('1. Raw Data'!C489&lt;18, '1. Raw Data'!C489&gt;100), MEDIAN('1. Raw Data'!$C$2:$C$5001), '1. Raw Data'!C489)</f>
        <v>40</v>
      </c>
      <c r="D489" s="9" t="s">
        <v>5018</v>
      </c>
      <c r="E489" s="22">
        <v>45119</v>
      </c>
      <c r="F489" s="9">
        <v>1</v>
      </c>
      <c r="G489" s="9">
        <v>13578</v>
      </c>
      <c r="H489" s="15">
        <v>45267</v>
      </c>
      <c r="I489" s="9" t="s">
        <v>7456</v>
      </c>
      <c r="J489" s="9">
        <v>130</v>
      </c>
      <c r="K489" s="9" t="s">
        <v>7487</v>
      </c>
      <c r="L489" s="9" t="str">
        <f>IF(OR('1. Raw Data'!L489="Elec", '1. Raw Data'!L489="elect"), "Electronics", '1. Raw Data'!L489)</f>
        <v>Sports</v>
      </c>
      <c r="M489" s="9">
        <v>473.1</v>
      </c>
      <c r="N489" s="9">
        <f>IF(ISBLANK('1. Raw Data'!N489), MEDIAN('1. Raw Data'!$N$2:$N$5001), '1. Raw Data'!N489)</f>
        <v>270.02999999999997</v>
      </c>
      <c r="O489" s="9">
        <v>2</v>
      </c>
      <c r="P489" s="9">
        <f>IF(ISBLANK('1. Raw Data'!P489), 0, '1. Raw Data'!P489)</f>
        <v>0.2</v>
      </c>
      <c r="Q489" s="9">
        <v>391</v>
      </c>
      <c r="R489" s="9">
        <v>5</v>
      </c>
      <c r="S489" s="9">
        <f t="shared" si="21"/>
        <v>756.96</v>
      </c>
      <c r="T489" s="9">
        <f t="shared" si="22"/>
        <v>216.90000000000009</v>
      </c>
      <c r="U489" s="23">
        <f t="shared" si="23"/>
        <v>0.28654090044388092</v>
      </c>
    </row>
    <row r="490" spans="1:21" x14ac:dyDescent="0.3">
      <c r="A490" s="9">
        <v>1093</v>
      </c>
      <c r="B490" s="9" t="str">
        <f>PROPER(TRIM('1. Raw Data'!B490))</f>
        <v>Customer_488</v>
      </c>
      <c r="C490" s="9">
        <f>IF(OR('1. Raw Data'!C490&lt;18, '1. Raw Data'!C490&gt;100), MEDIAN('1. Raw Data'!$C$2:$C$5001), '1. Raw Data'!C490)</f>
        <v>58</v>
      </c>
      <c r="D490" s="9" t="s">
        <v>5019</v>
      </c>
      <c r="E490" s="22">
        <v>44052</v>
      </c>
      <c r="F490" s="9">
        <v>1</v>
      </c>
      <c r="G490" s="9">
        <v>12027</v>
      </c>
      <c r="H490" s="15">
        <v>44082</v>
      </c>
      <c r="I490" s="9" t="s">
        <v>7455</v>
      </c>
      <c r="J490" s="9">
        <v>146</v>
      </c>
      <c r="K490" s="9" t="s">
        <v>7505</v>
      </c>
      <c r="L490" s="9" t="str">
        <f>IF(OR('1. Raw Data'!L490="Elec", '1. Raw Data'!L490="elect"), "Electronics", '1. Raw Data'!L490)</f>
        <v>Home Appliances</v>
      </c>
      <c r="M490" s="9">
        <v>785.93</v>
      </c>
      <c r="N490" s="9">
        <f>IF(ISBLANK('1. Raw Data'!N490), MEDIAN('1. Raw Data'!$N$2:$N$5001), '1. Raw Data'!N490)</f>
        <v>511.52</v>
      </c>
      <c r="O490" s="9">
        <v>2</v>
      </c>
      <c r="P490" s="9">
        <f>IF(ISBLANK('1. Raw Data'!P490), 0, '1. Raw Data'!P490)</f>
        <v>0</v>
      </c>
      <c r="Q490" s="9">
        <v>1606</v>
      </c>
      <c r="R490" s="9">
        <v>1</v>
      </c>
      <c r="S490" s="9">
        <f t="shared" si="21"/>
        <v>1571.86</v>
      </c>
      <c r="T490" s="9">
        <f t="shared" si="22"/>
        <v>548.81999999999994</v>
      </c>
      <c r="U490" s="23">
        <f t="shared" si="23"/>
        <v>0.34915323247617469</v>
      </c>
    </row>
    <row r="491" spans="1:21" x14ac:dyDescent="0.3">
      <c r="A491" s="9">
        <v>1957</v>
      </c>
      <c r="B491" s="9" t="str">
        <f>PROPER(TRIM('1. Raw Data'!B491))</f>
        <v>Customer_489</v>
      </c>
      <c r="C491" s="9">
        <f>IF(OR('1. Raw Data'!C491&lt;18, '1. Raw Data'!C491&gt;100), MEDIAN('1. Raw Data'!$C$2:$C$5001), '1. Raw Data'!C491)</f>
        <v>29</v>
      </c>
      <c r="D491" s="9" t="s">
        <v>5018</v>
      </c>
      <c r="E491" s="22">
        <v>44614</v>
      </c>
      <c r="F491" s="9">
        <v>0</v>
      </c>
      <c r="G491" s="9">
        <v>12168</v>
      </c>
      <c r="H491" s="15">
        <v>44614</v>
      </c>
      <c r="I491" s="9" t="s">
        <v>7456</v>
      </c>
      <c r="J491" s="9">
        <v>119</v>
      </c>
      <c r="K491" s="9" t="s">
        <v>7459</v>
      </c>
      <c r="L491" s="9" t="str">
        <f>IF(OR('1. Raw Data'!L491="Elec", '1. Raw Data'!L491="elect"), "Electronics", '1. Raw Data'!L491)</f>
        <v>Sports</v>
      </c>
      <c r="M491" s="9">
        <v>546.1</v>
      </c>
      <c r="N491" s="9">
        <f>IF(ISBLANK('1. Raw Data'!N491), MEDIAN('1. Raw Data'!$N$2:$N$5001), '1. Raw Data'!N491)</f>
        <v>299.18</v>
      </c>
      <c r="O491" s="9">
        <v>2</v>
      </c>
      <c r="P491" s="9">
        <f>IF(ISBLANK('1. Raw Data'!P491), 0, '1. Raw Data'!P491)</f>
        <v>0</v>
      </c>
      <c r="Q491" s="9">
        <v>390</v>
      </c>
      <c r="R491" s="9">
        <v>7</v>
      </c>
      <c r="S491" s="9">
        <f t="shared" si="21"/>
        <v>1092.2</v>
      </c>
      <c r="T491" s="9">
        <f t="shared" si="22"/>
        <v>493.84000000000003</v>
      </c>
      <c r="U491" s="23">
        <f t="shared" si="23"/>
        <v>0.45215162058231095</v>
      </c>
    </row>
    <row r="492" spans="1:21" x14ac:dyDescent="0.3">
      <c r="A492" s="9">
        <v>2011</v>
      </c>
      <c r="B492" s="9" t="str">
        <f>PROPER(TRIM('1. Raw Data'!B492))</f>
        <v>Customer_490</v>
      </c>
      <c r="C492" s="9">
        <f>IF(OR('1. Raw Data'!C492&lt;18, '1. Raw Data'!C492&gt;100), MEDIAN('1. Raw Data'!$C$2:$C$5001), '1. Raw Data'!C492)</f>
        <v>73</v>
      </c>
      <c r="D492" s="9" t="s">
        <v>5018</v>
      </c>
      <c r="E492" s="22">
        <v>43910</v>
      </c>
      <c r="F492" s="9">
        <v>1</v>
      </c>
      <c r="G492" s="9">
        <v>13832</v>
      </c>
      <c r="H492" s="15">
        <v>43910</v>
      </c>
      <c r="I492" s="9" t="s">
        <v>7456</v>
      </c>
      <c r="J492" s="9">
        <v>119</v>
      </c>
      <c r="K492" s="9" t="s">
        <v>7459</v>
      </c>
      <c r="L492" s="9" t="str">
        <f>IF(OR('1. Raw Data'!L492="Elec", '1. Raw Data'!L492="elect"), "Electronics", '1. Raw Data'!L492)</f>
        <v>Sports</v>
      </c>
      <c r="M492" s="9">
        <v>874.13</v>
      </c>
      <c r="N492" s="9">
        <f>IF(ISBLANK('1. Raw Data'!N492), MEDIAN('1. Raw Data'!$N$2:$N$5001), '1. Raw Data'!N492)</f>
        <v>456.31</v>
      </c>
      <c r="O492" s="9">
        <v>4</v>
      </c>
      <c r="P492" s="9">
        <f>IF(ISBLANK('1. Raw Data'!P492), 0, '1. Raw Data'!P492)</f>
        <v>0.05</v>
      </c>
      <c r="Q492" s="9">
        <v>1348</v>
      </c>
      <c r="R492" s="9">
        <v>5</v>
      </c>
      <c r="S492" s="9">
        <f t="shared" si="21"/>
        <v>3321.694</v>
      </c>
      <c r="T492" s="9">
        <f t="shared" si="22"/>
        <v>1496.454</v>
      </c>
      <c r="U492" s="23">
        <f t="shared" si="23"/>
        <v>0.45050928833300119</v>
      </c>
    </row>
    <row r="493" spans="1:21" x14ac:dyDescent="0.3">
      <c r="A493" s="9">
        <v>1452</v>
      </c>
      <c r="B493" s="9" t="str">
        <f>PROPER(TRIM('1. Raw Data'!B493))</f>
        <v>Customer_491</v>
      </c>
      <c r="C493" s="9">
        <f>IF(OR('1. Raw Data'!C493&lt;18, '1. Raw Data'!C493&gt;100), MEDIAN('1. Raw Data'!$C$2:$C$5001), '1. Raw Data'!C493)</f>
        <v>41</v>
      </c>
      <c r="D493" s="9" t="s">
        <v>5018</v>
      </c>
      <c r="E493" s="22">
        <v>44794</v>
      </c>
      <c r="F493" s="9">
        <v>0</v>
      </c>
      <c r="G493" s="9">
        <v>12008</v>
      </c>
      <c r="H493" s="15">
        <v>44794</v>
      </c>
      <c r="I493" s="9" t="s">
        <v>7456</v>
      </c>
      <c r="J493" s="9">
        <v>109</v>
      </c>
      <c r="K493" s="9" t="s">
        <v>7466</v>
      </c>
      <c r="L493" s="9" t="str">
        <f>IF(OR('1. Raw Data'!L493="Elec", '1. Raw Data'!L493="elect"), "Electronics", '1. Raw Data'!L493)</f>
        <v>Clothing</v>
      </c>
      <c r="M493" s="9">
        <v>127.53</v>
      </c>
      <c r="N493" s="9">
        <f>IF(ISBLANK('1. Raw Data'!N493), MEDIAN('1. Raw Data'!$N$2:$N$5001), '1. Raw Data'!N493)</f>
        <v>74.53</v>
      </c>
      <c r="O493" s="9">
        <v>4</v>
      </c>
      <c r="P493" s="9">
        <f>IF(ISBLANK('1. Raw Data'!P493), 0, '1. Raw Data'!P493)</f>
        <v>0</v>
      </c>
      <c r="Q493" s="9">
        <v>334</v>
      </c>
      <c r="R493" s="9">
        <v>5</v>
      </c>
      <c r="S493" s="9">
        <f t="shared" si="21"/>
        <v>510.12</v>
      </c>
      <c r="T493" s="9">
        <f t="shared" si="22"/>
        <v>212</v>
      </c>
      <c r="U493" s="23">
        <f t="shared" si="23"/>
        <v>0.41558848898298439</v>
      </c>
    </row>
    <row r="494" spans="1:21" x14ac:dyDescent="0.3">
      <c r="A494" s="9">
        <v>2227</v>
      </c>
      <c r="B494" s="9" t="str">
        <f>PROPER(TRIM('1. Raw Data'!B494))</f>
        <v>Customer_492</v>
      </c>
      <c r="C494" s="9">
        <f>IF(OR('1. Raw Data'!C494&lt;18, '1. Raw Data'!C494&gt;100), MEDIAN('1. Raw Data'!$C$2:$C$5001), '1. Raw Data'!C494)</f>
        <v>40</v>
      </c>
      <c r="D494" s="9" t="s">
        <v>5019</v>
      </c>
      <c r="E494" s="22">
        <v>44286</v>
      </c>
      <c r="F494" s="9">
        <v>0</v>
      </c>
      <c r="G494" s="9">
        <v>13288</v>
      </c>
      <c r="H494" s="15">
        <v>44286</v>
      </c>
      <c r="I494" s="9" t="s">
        <v>7455</v>
      </c>
      <c r="J494" s="9">
        <v>107</v>
      </c>
      <c r="K494" s="9" t="s">
        <v>7485</v>
      </c>
      <c r="L494" s="9" t="str">
        <f>IF(OR('1. Raw Data'!L494="Elec", '1. Raw Data'!L494="elect"), "Electronics", '1. Raw Data'!L494)</f>
        <v>Home Appliances</v>
      </c>
      <c r="M494" s="9">
        <v>789.14</v>
      </c>
      <c r="N494" s="9">
        <f>IF(ISBLANK('1. Raw Data'!N494), MEDIAN('1. Raw Data'!$N$2:$N$5001), '1. Raw Data'!N494)</f>
        <v>471.35</v>
      </c>
      <c r="O494" s="9">
        <v>1</v>
      </c>
      <c r="P494" s="9">
        <f>IF(ISBLANK('1. Raw Data'!P494), 0, '1. Raw Data'!P494)</f>
        <v>0</v>
      </c>
      <c r="Q494" s="9">
        <v>568</v>
      </c>
      <c r="R494" s="9">
        <v>5</v>
      </c>
      <c r="S494" s="9">
        <f t="shared" si="21"/>
        <v>789.14</v>
      </c>
      <c r="T494" s="9">
        <f t="shared" si="22"/>
        <v>317.78999999999996</v>
      </c>
      <c r="U494" s="23">
        <f t="shared" si="23"/>
        <v>0.40270420964594367</v>
      </c>
    </row>
    <row r="495" spans="1:21" x14ac:dyDescent="0.3">
      <c r="A495" s="9">
        <v>1911</v>
      </c>
      <c r="B495" s="9" t="str">
        <f>PROPER(TRIM('1. Raw Data'!B495))</f>
        <v>Customer_493</v>
      </c>
      <c r="C495" s="9">
        <f>IF(OR('1. Raw Data'!C495&lt;18, '1. Raw Data'!C495&gt;100), MEDIAN('1. Raw Data'!$C$2:$C$5001), '1. Raw Data'!C495)</f>
        <v>40</v>
      </c>
      <c r="D495" s="9" t="s">
        <v>5022</v>
      </c>
      <c r="E495" s="22">
        <v>44239</v>
      </c>
      <c r="F495" s="9">
        <v>1</v>
      </c>
      <c r="G495" s="9">
        <v>10625</v>
      </c>
      <c r="H495" s="15">
        <v>44532</v>
      </c>
      <c r="I495" s="9" t="s">
        <v>7455</v>
      </c>
      <c r="J495" s="9">
        <v>146</v>
      </c>
      <c r="K495" s="9" t="s">
        <v>7505</v>
      </c>
      <c r="L495" s="9" t="str">
        <f>IF(OR('1. Raw Data'!L495="Elec", '1. Raw Data'!L495="elect"), "Electronics", '1. Raw Data'!L495)</f>
        <v>Clothing</v>
      </c>
      <c r="M495" s="9">
        <v>583.58000000000004</v>
      </c>
      <c r="N495" s="9">
        <f>IF(ISBLANK('1. Raw Data'!N495), MEDIAN('1. Raw Data'!$N$2:$N$5001), '1. Raw Data'!N495)</f>
        <v>364.89</v>
      </c>
      <c r="O495" s="9">
        <v>4</v>
      </c>
      <c r="P495" s="9">
        <f>IF(ISBLANK('1. Raw Data'!P495), 0, '1. Raw Data'!P495)</f>
        <v>0</v>
      </c>
      <c r="Q495" s="9">
        <v>1332</v>
      </c>
      <c r="R495" s="9">
        <v>2</v>
      </c>
      <c r="S495" s="9">
        <f t="shared" si="21"/>
        <v>2334.3200000000002</v>
      </c>
      <c r="T495" s="9">
        <f t="shared" si="22"/>
        <v>874.76000000000022</v>
      </c>
      <c r="U495" s="23">
        <f t="shared" si="23"/>
        <v>0.37473868192878446</v>
      </c>
    </row>
    <row r="496" spans="1:21" x14ac:dyDescent="0.3">
      <c r="A496" s="9">
        <v>1217</v>
      </c>
      <c r="B496" s="9" t="str">
        <f>PROPER(TRIM('1. Raw Data'!B496))</f>
        <v>Customer_494</v>
      </c>
      <c r="C496" s="9">
        <f>IF(OR('1. Raw Data'!C496&lt;18, '1. Raw Data'!C496&gt;100), MEDIAN('1. Raw Data'!$C$2:$C$5001), '1. Raw Data'!C496)</f>
        <v>63</v>
      </c>
      <c r="D496" s="9" t="s">
        <v>5018</v>
      </c>
      <c r="E496" s="22">
        <v>44773</v>
      </c>
      <c r="F496" s="9">
        <v>0</v>
      </c>
      <c r="G496" s="9">
        <v>10525</v>
      </c>
      <c r="H496" s="15">
        <v>44773</v>
      </c>
      <c r="I496" s="9" t="s">
        <v>7457</v>
      </c>
      <c r="J496" s="9">
        <v>137</v>
      </c>
      <c r="K496" s="9" t="s">
        <v>7484</v>
      </c>
      <c r="L496" s="9" t="str">
        <f>IF(OR('1. Raw Data'!L496="Elec", '1. Raw Data'!L496="elect"), "Electronics", '1. Raw Data'!L496)</f>
        <v>Clothing</v>
      </c>
      <c r="M496" s="9">
        <v>825.27</v>
      </c>
      <c r="N496" s="9">
        <f>IF(ISBLANK('1. Raw Data'!N496), MEDIAN('1. Raw Data'!$N$2:$N$5001), '1. Raw Data'!N496)</f>
        <v>495.54</v>
      </c>
      <c r="O496" s="9">
        <v>2</v>
      </c>
      <c r="P496" s="9">
        <f>IF(ISBLANK('1. Raw Data'!P496), 0, '1. Raw Data'!P496)</f>
        <v>0</v>
      </c>
      <c r="Q496" s="9">
        <v>483</v>
      </c>
      <c r="R496" s="9">
        <v>5</v>
      </c>
      <c r="S496" s="9">
        <f t="shared" si="21"/>
        <v>1650.54</v>
      </c>
      <c r="T496" s="9">
        <f t="shared" si="22"/>
        <v>659.45999999999992</v>
      </c>
      <c r="U496" s="23">
        <f t="shared" si="23"/>
        <v>0.39954196808317272</v>
      </c>
    </row>
    <row r="497" spans="1:21" x14ac:dyDescent="0.3">
      <c r="A497" s="9">
        <v>1473</v>
      </c>
      <c r="B497" s="9" t="str">
        <f>PROPER(TRIM('1. Raw Data'!B497))</f>
        <v>Customer_495</v>
      </c>
      <c r="C497" s="9">
        <f>IF(OR('1. Raw Data'!C497&lt;18, '1. Raw Data'!C497&gt;100), MEDIAN('1. Raw Data'!$C$2:$C$5001), '1. Raw Data'!C497)</f>
        <v>56</v>
      </c>
      <c r="D497" s="9" t="s">
        <v>5022</v>
      </c>
      <c r="E497" s="22">
        <v>44547</v>
      </c>
      <c r="F497" s="9">
        <v>1</v>
      </c>
      <c r="G497" s="9">
        <v>11597</v>
      </c>
      <c r="H497" s="15">
        <v>44547</v>
      </c>
      <c r="I497" s="9" t="s">
        <v>7455</v>
      </c>
      <c r="J497" s="9">
        <v>141</v>
      </c>
      <c r="K497" s="9" t="s">
        <v>7490</v>
      </c>
      <c r="L497" s="9" t="str">
        <f>IF(OR('1. Raw Data'!L497="Elec", '1. Raw Data'!L497="elect"), "Electronics", '1. Raw Data'!L497)</f>
        <v>Clothing</v>
      </c>
      <c r="M497" s="9">
        <v>662.67</v>
      </c>
      <c r="N497" s="9">
        <f>IF(ISBLANK('1. Raw Data'!N497), MEDIAN('1. Raw Data'!$N$2:$N$5001), '1. Raw Data'!N497)</f>
        <v>413.32</v>
      </c>
      <c r="O497" s="9">
        <v>4</v>
      </c>
      <c r="P497" s="9">
        <f>IF(ISBLANK('1. Raw Data'!P497), 0, '1. Raw Data'!P497)</f>
        <v>0</v>
      </c>
      <c r="Q497" s="9">
        <v>1111</v>
      </c>
      <c r="R497" s="9">
        <v>3</v>
      </c>
      <c r="S497" s="9">
        <f t="shared" si="21"/>
        <v>2650.68</v>
      </c>
      <c r="T497" s="9">
        <f t="shared" si="22"/>
        <v>997.39999999999986</v>
      </c>
      <c r="U497" s="23">
        <f t="shared" si="23"/>
        <v>0.37628080341648179</v>
      </c>
    </row>
    <row r="498" spans="1:21" x14ac:dyDescent="0.3">
      <c r="A498" s="9">
        <v>1431</v>
      </c>
      <c r="B498" s="9" t="str">
        <f>PROPER(TRIM('1. Raw Data'!B498))</f>
        <v>Customer_496</v>
      </c>
      <c r="C498" s="9">
        <f>IF(OR('1. Raw Data'!C498&lt;18, '1. Raw Data'!C498&gt;100), MEDIAN('1. Raw Data'!$C$2:$C$5001), '1. Raw Data'!C498)</f>
        <v>73</v>
      </c>
      <c r="D498" s="9" t="s">
        <v>5023</v>
      </c>
      <c r="E498" s="22">
        <v>44456</v>
      </c>
      <c r="F498" s="9">
        <v>1</v>
      </c>
      <c r="G498" s="9">
        <v>11066</v>
      </c>
      <c r="H498" s="15">
        <v>44456</v>
      </c>
      <c r="I498" s="9" t="s">
        <v>7455</v>
      </c>
      <c r="J498" s="9">
        <v>107</v>
      </c>
      <c r="K498" s="9" t="s">
        <v>7485</v>
      </c>
      <c r="L498" s="9" t="str">
        <f>IF(OR('1. Raw Data'!L498="Elec", '1. Raw Data'!L498="elect"), "Electronics", '1. Raw Data'!L498)</f>
        <v>Home Appliances</v>
      </c>
      <c r="M498" s="9">
        <v>462.13</v>
      </c>
      <c r="N498" s="9">
        <f>IF(ISBLANK('1. Raw Data'!N498), MEDIAN('1. Raw Data'!$N$2:$N$5001), '1. Raw Data'!N498)</f>
        <v>278.37</v>
      </c>
      <c r="O498" s="9">
        <v>3</v>
      </c>
      <c r="P498" s="9">
        <f>IF(ISBLANK('1. Raw Data'!P498), 0, '1. Raw Data'!P498)</f>
        <v>0</v>
      </c>
      <c r="Q498" s="9">
        <v>421</v>
      </c>
      <c r="R498" s="9">
        <v>4</v>
      </c>
      <c r="S498" s="9">
        <f t="shared" si="21"/>
        <v>1386.3899999999999</v>
      </c>
      <c r="T498" s="9">
        <f t="shared" si="22"/>
        <v>551.27999999999986</v>
      </c>
      <c r="U498" s="23">
        <f t="shared" si="23"/>
        <v>0.39763702854175226</v>
      </c>
    </row>
    <row r="499" spans="1:21" x14ac:dyDescent="0.3">
      <c r="A499" s="9">
        <v>1340</v>
      </c>
      <c r="B499" s="9" t="str">
        <f>PROPER(TRIM('1. Raw Data'!B499))</f>
        <v>Customer_497</v>
      </c>
      <c r="C499" s="9">
        <f>IF(OR('1. Raw Data'!C499&lt;18, '1. Raw Data'!C499&gt;100), MEDIAN('1. Raw Data'!$C$2:$C$5001), '1. Raw Data'!C499)</f>
        <v>40</v>
      </c>
      <c r="D499" s="9" t="s">
        <v>5020</v>
      </c>
      <c r="E499" s="22">
        <v>44504</v>
      </c>
      <c r="F499" s="9">
        <v>0</v>
      </c>
      <c r="G499" s="9">
        <v>11946</v>
      </c>
      <c r="H499" s="15">
        <v>44297</v>
      </c>
      <c r="I499" s="9" t="s">
        <v>7456</v>
      </c>
      <c r="J499" s="9">
        <v>109</v>
      </c>
      <c r="K499" s="9" t="s">
        <v>7466</v>
      </c>
      <c r="L499" s="9" t="str">
        <f>IF(OR('1. Raw Data'!L499="Elec", '1. Raw Data'!L499="elect"), "Electronics", '1. Raw Data'!L499)</f>
        <v>Home Appliances</v>
      </c>
      <c r="M499" s="9">
        <v>1360.96</v>
      </c>
      <c r="N499" s="9">
        <f>IF(ISBLANK('1. Raw Data'!N499), MEDIAN('1. Raw Data'!$N$2:$N$5001), '1. Raw Data'!N499)</f>
        <v>740.54</v>
      </c>
      <c r="O499" s="9">
        <v>5</v>
      </c>
      <c r="P499" s="9">
        <f>IF(ISBLANK('1. Raw Data'!P499), 0, '1. Raw Data'!P499)</f>
        <v>0.2</v>
      </c>
      <c r="Q499" s="9">
        <v>338</v>
      </c>
      <c r="R499" s="9">
        <v>4</v>
      </c>
      <c r="S499" s="9">
        <f t="shared" si="21"/>
        <v>5443.84</v>
      </c>
      <c r="T499" s="9">
        <f t="shared" si="22"/>
        <v>1741.1400000000003</v>
      </c>
      <c r="U499" s="23">
        <f t="shared" si="23"/>
        <v>0.31983673289442749</v>
      </c>
    </row>
    <row r="500" spans="1:21" x14ac:dyDescent="0.3">
      <c r="A500" s="9">
        <v>1550</v>
      </c>
      <c r="B500" s="9" t="str">
        <f>PROPER(TRIM('1. Raw Data'!B500))</f>
        <v>Customer_498</v>
      </c>
      <c r="C500" s="9">
        <f>IF(OR('1. Raw Data'!C500&lt;18, '1. Raw Data'!C500&gt;100), MEDIAN('1. Raw Data'!$C$2:$C$5001), '1. Raw Data'!C500)</f>
        <v>39</v>
      </c>
      <c r="D500" s="9" t="s">
        <v>5022</v>
      </c>
      <c r="E500" s="22">
        <v>44287</v>
      </c>
      <c r="F500" s="9">
        <v>1</v>
      </c>
      <c r="G500" s="9">
        <v>12799</v>
      </c>
      <c r="H500" s="15">
        <v>44200</v>
      </c>
      <c r="I500" s="9" t="s">
        <v>7457</v>
      </c>
      <c r="J500" s="9">
        <v>104</v>
      </c>
      <c r="K500" s="9" t="s">
        <v>7499</v>
      </c>
      <c r="L500" s="9" t="str">
        <f>IF(OR('1. Raw Data'!L500="Elec", '1. Raw Data'!L500="elect"), "Electronics", '1. Raw Data'!L500)</f>
        <v>Clothing</v>
      </c>
      <c r="M500" s="9">
        <v>317.91000000000003</v>
      </c>
      <c r="N500" s="9">
        <f>IF(ISBLANK('1. Raw Data'!N500), MEDIAN('1. Raw Data'!$N$2:$N$5001), '1. Raw Data'!N500)</f>
        <v>140.03</v>
      </c>
      <c r="O500" s="9">
        <v>1</v>
      </c>
      <c r="P500" s="9">
        <f>IF(ISBLANK('1. Raw Data'!P500), 0, '1. Raw Data'!P500)</f>
        <v>0</v>
      </c>
      <c r="Q500" s="9">
        <v>441</v>
      </c>
      <c r="R500" s="9">
        <v>3</v>
      </c>
      <c r="S500" s="9">
        <f t="shared" si="21"/>
        <v>317.91000000000003</v>
      </c>
      <c r="T500" s="9">
        <f t="shared" si="22"/>
        <v>177.88000000000002</v>
      </c>
      <c r="U500" s="23">
        <f t="shared" si="23"/>
        <v>0.55952942656726745</v>
      </c>
    </row>
    <row r="501" spans="1:21" x14ac:dyDescent="0.3">
      <c r="A501" s="9">
        <v>2312</v>
      </c>
      <c r="B501" s="9" t="str">
        <f>PROPER(TRIM('1. Raw Data'!B501))</f>
        <v>Customer_499</v>
      </c>
      <c r="C501" s="9">
        <f>IF(OR('1. Raw Data'!C501&lt;18, '1. Raw Data'!C501&gt;100), MEDIAN('1. Raw Data'!$C$2:$C$5001), '1. Raw Data'!C501)</f>
        <v>34</v>
      </c>
      <c r="D501" s="9" t="s">
        <v>5020</v>
      </c>
      <c r="E501" s="22">
        <v>43879</v>
      </c>
      <c r="F501" s="9">
        <v>0</v>
      </c>
      <c r="G501" s="9">
        <v>10095</v>
      </c>
      <c r="H501" s="15">
        <v>43879</v>
      </c>
      <c r="I501" s="9" t="s">
        <v>7455</v>
      </c>
      <c r="J501" s="9">
        <v>125</v>
      </c>
      <c r="K501" s="9" t="s">
        <v>7479</v>
      </c>
      <c r="L501" s="9" t="str">
        <f>IF(OR('1. Raw Data'!L501="Elec", '1. Raw Data'!L501="elect"), "Electronics", '1. Raw Data'!L501)</f>
        <v>Sports</v>
      </c>
      <c r="M501" s="9">
        <v>1037.98</v>
      </c>
      <c r="N501" s="9">
        <f>IF(ISBLANK('1. Raw Data'!N501), MEDIAN('1. Raw Data'!$N$2:$N$5001), '1. Raw Data'!N501)</f>
        <v>659.77</v>
      </c>
      <c r="O501" s="9">
        <v>2</v>
      </c>
      <c r="P501" s="9">
        <f>IF(ISBLANK('1. Raw Data'!P501), 0, '1. Raw Data'!P501)</f>
        <v>0</v>
      </c>
      <c r="Q501" s="9">
        <v>622</v>
      </c>
      <c r="R501" s="9">
        <v>7</v>
      </c>
      <c r="S501" s="9">
        <f t="shared" si="21"/>
        <v>2075.96</v>
      </c>
      <c r="T501" s="9">
        <f t="shared" si="22"/>
        <v>756.42000000000007</v>
      </c>
      <c r="U501" s="23">
        <f t="shared" si="23"/>
        <v>0.3643711824890653</v>
      </c>
    </row>
    <row r="502" spans="1:21" x14ac:dyDescent="0.3">
      <c r="A502" s="9">
        <v>2277</v>
      </c>
      <c r="B502" s="9" t="str">
        <f>PROPER(TRIM('1. Raw Data'!B502))</f>
        <v>Customer_500</v>
      </c>
      <c r="C502" s="9">
        <f>IF(OR('1. Raw Data'!C502&lt;18, '1. Raw Data'!C502&gt;100), MEDIAN('1. Raw Data'!$C$2:$C$5001), '1. Raw Data'!C502)</f>
        <v>30</v>
      </c>
      <c r="D502" s="9" t="s">
        <v>5018</v>
      </c>
      <c r="E502" s="22">
        <v>45182</v>
      </c>
      <c r="F502" s="9">
        <v>0</v>
      </c>
      <c r="G502" s="9">
        <v>12074</v>
      </c>
      <c r="H502" s="15">
        <v>45182</v>
      </c>
      <c r="I502" s="9" t="s">
        <v>7457</v>
      </c>
      <c r="J502" s="9">
        <v>149</v>
      </c>
      <c r="K502" s="9" t="s">
        <v>7467</v>
      </c>
      <c r="L502" s="9" t="str">
        <f>IF(OR('1. Raw Data'!L502="Elec", '1. Raw Data'!L502="elect"), "Electronics", '1. Raw Data'!L502)</f>
        <v>Sports</v>
      </c>
      <c r="M502" s="9">
        <v>1390.73</v>
      </c>
      <c r="N502" s="9">
        <f>IF(ISBLANK('1. Raw Data'!N502), MEDIAN('1. Raw Data'!$N$2:$N$5001), '1. Raw Data'!N502)</f>
        <v>569.13</v>
      </c>
      <c r="O502" s="9">
        <v>2</v>
      </c>
      <c r="P502" s="9">
        <f>IF(ISBLANK('1. Raw Data'!P502), 0, '1. Raw Data'!P502)</f>
        <v>0.2</v>
      </c>
      <c r="Q502" s="9">
        <v>476</v>
      </c>
      <c r="R502" s="9">
        <v>5</v>
      </c>
      <c r="S502" s="9">
        <f t="shared" si="21"/>
        <v>2225.1680000000001</v>
      </c>
      <c r="T502" s="9">
        <f t="shared" si="22"/>
        <v>1086.9080000000001</v>
      </c>
      <c r="U502" s="23">
        <f t="shared" si="23"/>
        <v>0.48846109597118065</v>
      </c>
    </row>
    <row r="503" spans="1:21" x14ac:dyDescent="0.3">
      <c r="A503" s="9">
        <v>1356</v>
      </c>
      <c r="B503" s="9" t="str">
        <f>PROPER(TRIM('1. Raw Data'!B503))</f>
        <v>Customer_501</v>
      </c>
      <c r="C503" s="9">
        <f>IF(OR('1. Raw Data'!C503&lt;18, '1. Raw Data'!C503&gt;100), MEDIAN('1. Raw Data'!$C$2:$C$5001), '1. Raw Data'!C503)</f>
        <v>34</v>
      </c>
      <c r="D503" s="9" t="s">
        <v>5020</v>
      </c>
      <c r="E503" s="22">
        <v>44226</v>
      </c>
      <c r="F503" s="9">
        <v>0</v>
      </c>
      <c r="G503" s="9">
        <v>10835</v>
      </c>
      <c r="H503" s="15">
        <v>44226</v>
      </c>
      <c r="I503" s="9" t="s">
        <v>7456</v>
      </c>
      <c r="J503" s="9">
        <v>112</v>
      </c>
      <c r="K503" s="9" t="s">
        <v>7492</v>
      </c>
      <c r="L503" s="9" t="str">
        <f>IF(OR('1. Raw Data'!L503="Elec", '1. Raw Data'!L503="elect"), "Electronics", '1. Raw Data'!L503)</f>
        <v>Home Appliances</v>
      </c>
      <c r="M503" s="9">
        <v>831.07</v>
      </c>
      <c r="N503" s="9">
        <f>IF(ISBLANK('1. Raw Data'!N503), MEDIAN('1. Raw Data'!$N$2:$N$5001), '1. Raw Data'!N503)</f>
        <v>579.88</v>
      </c>
      <c r="O503" s="9">
        <v>3</v>
      </c>
      <c r="P503" s="9">
        <f>IF(ISBLANK('1. Raw Data'!P503), 0, '1. Raw Data'!P503)</f>
        <v>0</v>
      </c>
      <c r="Q503" s="9">
        <v>708</v>
      </c>
      <c r="R503" s="9">
        <v>2</v>
      </c>
      <c r="S503" s="9">
        <f t="shared" si="21"/>
        <v>2493.21</v>
      </c>
      <c r="T503" s="9">
        <f t="shared" si="22"/>
        <v>753.57000000000016</v>
      </c>
      <c r="U503" s="23">
        <f t="shared" si="23"/>
        <v>0.302248908034221</v>
      </c>
    </row>
    <row r="504" spans="1:21" x14ac:dyDescent="0.3">
      <c r="A504" s="9">
        <v>1022</v>
      </c>
      <c r="B504" s="9" t="str">
        <f>PROPER(TRIM('1. Raw Data'!B504))</f>
        <v>Customer_502</v>
      </c>
      <c r="C504" s="9">
        <f>IF(OR('1. Raw Data'!C504&lt;18, '1. Raw Data'!C504&gt;100), MEDIAN('1. Raw Data'!$C$2:$C$5001), '1. Raw Data'!C504)</f>
        <v>43</v>
      </c>
      <c r="D504" s="9" t="s">
        <v>5020</v>
      </c>
      <c r="E504" s="22">
        <v>44647</v>
      </c>
      <c r="F504" s="9">
        <v>0</v>
      </c>
      <c r="G504" s="9">
        <v>11918</v>
      </c>
      <c r="H504" s="15">
        <v>44647</v>
      </c>
      <c r="I504" s="9" t="s">
        <v>7455</v>
      </c>
      <c r="J504" s="9">
        <v>106</v>
      </c>
      <c r="K504" s="9" t="s">
        <v>7477</v>
      </c>
      <c r="L504" s="9" t="str">
        <f>IF(OR('1. Raw Data'!L504="Elec", '1. Raw Data'!L504="elect"), "Electronics", '1. Raw Data'!L504)</f>
        <v>Electronics</v>
      </c>
      <c r="M504" s="9">
        <v>1320.79</v>
      </c>
      <c r="N504" s="9">
        <f>IF(ISBLANK('1. Raw Data'!N504), MEDIAN('1. Raw Data'!$N$2:$N$5001), '1. Raw Data'!N504)</f>
        <v>856.58</v>
      </c>
      <c r="O504" s="9">
        <v>1</v>
      </c>
      <c r="P504" s="9">
        <f>IF(ISBLANK('1. Raw Data'!P504), 0, '1. Raw Data'!P504)</f>
        <v>0</v>
      </c>
      <c r="Q504" s="9">
        <v>414</v>
      </c>
      <c r="R504" s="9">
        <v>5</v>
      </c>
      <c r="S504" s="9">
        <f t="shared" si="21"/>
        <v>1320.79</v>
      </c>
      <c r="T504" s="9">
        <f t="shared" si="22"/>
        <v>464.20999999999992</v>
      </c>
      <c r="U504" s="23">
        <f t="shared" si="23"/>
        <v>0.35146389660733346</v>
      </c>
    </row>
    <row r="505" spans="1:21" x14ac:dyDescent="0.3">
      <c r="A505" s="9">
        <v>1521</v>
      </c>
      <c r="B505" s="9" t="str">
        <f>PROPER(TRIM('1. Raw Data'!B505))</f>
        <v>Customer_503</v>
      </c>
      <c r="C505" s="9">
        <f>IF(OR('1. Raw Data'!C505&lt;18, '1. Raw Data'!C505&gt;100), MEDIAN('1. Raw Data'!$C$2:$C$5001), '1. Raw Data'!C505)</f>
        <v>27</v>
      </c>
      <c r="D505" s="9" t="s">
        <v>5018</v>
      </c>
      <c r="E505" s="22">
        <v>44266</v>
      </c>
      <c r="F505" s="9">
        <v>0</v>
      </c>
      <c r="G505" s="9">
        <v>11265</v>
      </c>
      <c r="H505" s="15">
        <v>44503</v>
      </c>
      <c r="I505" s="9" t="s">
        <v>7456</v>
      </c>
      <c r="J505" s="9">
        <v>118</v>
      </c>
      <c r="K505" s="9" t="s">
        <v>7501</v>
      </c>
      <c r="L505" s="9" t="str">
        <f>IF(OR('1. Raw Data'!L505="Elec", '1. Raw Data'!L505="elect"), "Electronics", '1. Raw Data'!L505)</f>
        <v>Clothing</v>
      </c>
      <c r="M505" s="9">
        <v>231.03</v>
      </c>
      <c r="N505" s="9">
        <f>IF(ISBLANK('1. Raw Data'!N505), MEDIAN('1. Raw Data'!$N$2:$N$5001), '1. Raw Data'!N505)</f>
        <v>138.91</v>
      </c>
      <c r="O505" s="9">
        <v>5</v>
      </c>
      <c r="P505" s="9">
        <f>IF(ISBLANK('1. Raw Data'!P505), 0, '1. Raw Data'!P505)</f>
        <v>0</v>
      </c>
      <c r="Q505" s="9">
        <v>869</v>
      </c>
      <c r="R505" s="9">
        <v>2</v>
      </c>
      <c r="S505" s="9">
        <f t="shared" si="21"/>
        <v>1155.1500000000001</v>
      </c>
      <c r="T505" s="9">
        <f t="shared" si="22"/>
        <v>460.60000000000014</v>
      </c>
      <c r="U505" s="23">
        <f t="shared" si="23"/>
        <v>0.398736094879453</v>
      </c>
    </row>
    <row r="506" spans="1:21" x14ac:dyDescent="0.3">
      <c r="A506" s="9">
        <v>2123</v>
      </c>
      <c r="B506" s="9" t="str">
        <f>PROPER(TRIM('1. Raw Data'!B506))</f>
        <v>Customer_504</v>
      </c>
      <c r="C506" s="9">
        <f>IF(OR('1. Raw Data'!C506&lt;18, '1. Raw Data'!C506&gt;100), MEDIAN('1. Raw Data'!$C$2:$C$5001), '1. Raw Data'!C506)</f>
        <v>40</v>
      </c>
      <c r="D506" s="9" t="s">
        <v>5022</v>
      </c>
      <c r="E506" s="22">
        <v>44401</v>
      </c>
      <c r="F506" s="9">
        <v>1</v>
      </c>
      <c r="G506" s="9">
        <v>12534</v>
      </c>
      <c r="H506" s="15">
        <v>44401</v>
      </c>
      <c r="I506" s="9" t="s">
        <v>7456</v>
      </c>
      <c r="J506" s="9">
        <v>140</v>
      </c>
      <c r="K506" s="9" t="s">
        <v>7468</v>
      </c>
      <c r="L506" s="9" t="str">
        <f>IF(OR('1. Raw Data'!L506="Elec", '1. Raw Data'!L506="elect"), "Electronics", '1. Raw Data'!L506)</f>
        <v>Clothing</v>
      </c>
      <c r="M506" s="9">
        <v>765.99</v>
      </c>
      <c r="N506" s="9">
        <f>IF(ISBLANK('1. Raw Data'!N506), MEDIAN('1. Raw Data'!$N$2:$N$5001), '1. Raw Data'!N506)</f>
        <v>528.52</v>
      </c>
      <c r="O506" s="9">
        <v>1</v>
      </c>
      <c r="P506" s="9">
        <f>IF(ISBLANK('1. Raw Data'!P506), 0, '1. Raw Data'!P506)</f>
        <v>0</v>
      </c>
      <c r="Q506" s="9">
        <v>1257</v>
      </c>
      <c r="R506" s="9">
        <v>5</v>
      </c>
      <c r="S506" s="9">
        <f t="shared" si="21"/>
        <v>765.99</v>
      </c>
      <c r="T506" s="9">
        <f t="shared" si="22"/>
        <v>237.47000000000003</v>
      </c>
      <c r="U506" s="23">
        <f t="shared" si="23"/>
        <v>0.31001710205094063</v>
      </c>
    </row>
    <row r="507" spans="1:21" x14ac:dyDescent="0.3">
      <c r="A507" s="9">
        <v>1801</v>
      </c>
      <c r="B507" s="9" t="str">
        <f>PROPER(TRIM('1. Raw Data'!B507))</f>
        <v>Customer_505</v>
      </c>
      <c r="C507" s="9">
        <f>IF(OR('1. Raw Data'!C507&lt;18, '1. Raw Data'!C507&gt;100), MEDIAN('1. Raw Data'!$C$2:$C$5001), '1. Raw Data'!C507)</f>
        <v>42</v>
      </c>
      <c r="D507" s="9" t="s">
        <v>5018</v>
      </c>
      <c r="E507" s="22">
        <v>43973</v>
      </c>
      <c r="F507" s="9">
        <v>0</v>
      </c>
      <c r="G507" s="9">
        <v>11994</v>
      </c>
      <c r="H507" s="15">
        <v>43973</v>
      </c>
      <c r="I507" s="9" t="s">
        <v>7457</v>
      </c>
      <c r="J507" s="9">
        <v>121</v>
      </c>
      <c r="K507" s="9" t="s">
        <v>7495</v>
      </c>
      <c r="L507" s="9" t="str">
        <f>IF(OR('1. Raw Data'!L507="Elec", '1. Raw Data'!L507="elect"), "Electronics", '1. Raw Data'!L507)</f>
        <v>Electronics</v>
      </c>
      <c r="M507" s="9">
        <v>712.69</v>
      </c>
      <c r="N507" s="9">
        <f>IF(ISBLANK('1. Raw Data'!N507), MEDIAN('1. Raw Data'!$N$2:$N$5001), '1. Raw Data'!N507)</f>
        <v>416.03</v>
      </c>
      <c r="O507" s="9">
        <v>1</v>
      </c>
      <c r="P507" s="9">
        <f>IF(ISBLANK('1. Raw Data'!P507), 0, '1. Raw Data'!P507)</f>
        <v>0</v>
      </c>
      <c r="Q507" s="9">
        <v>365</v>
      </c>
      <c r="R507" s="9">
        <v>6</v>
      </c>
      <c r="S507" s="9">
        <f t="shared" si="21"/>
        <v>712.69</v>
      </c>
      <c r="T507" s="9">
        <f t="shared" si="22"/>
        <v>296.66000000000008</v>
      </c>
      <c r="U507" s="23">
        <f t="shared" si="23"/>
        <v>0.41625391123770511</v>
      </c>
    </row>
    <row r="508" spans="1:21" x14ac:dyDescent="0.3">
      <c r="A508" s="9">
        <v>2203</v>
      </c>
      <c r="B508" s="9" t="str">
        <f>PROPER(TRIM('1. Raw Data'!B508))</f>
        <v>Customer_506</v>
      </c>
      <c r="C508" s="9">
        <f>IF(OR('1. Raw Data'!C508&lt;18, '1. Raw Data'!C508&gt;100), MEDIAN('1. Raw Data'!$C$2:$C$5001), '1. Raw Data'!C508)</f>
        <v>27</v>
      </c>
      <c r="D508" s="9" t="s">
        <v>5023</v>
      </c>
      <c r="E508" s="22">
        <v>44402</v>
      </c>
      <c r="F508" s="9">
        <v>1</v>
      </c>
      <c r="G508" s="9">
        <v>10239</v>
      </c>
      <c r="H508" s="15">
        <v>44402</v>
      </c>
      <c r="I508" s="9" t="s">
        <v>7455</v>
      </c>
      <c r="J508" s="9">
        <v>115</v>
      </c>
      <c r="K508" s="9" t="s">
        <v>7481</v>
      </c>
      <c r="L508" s="9" t="str">
        <f>IF(OR('1. Raw Data'!L508="Elec", '1. Raw Data'!L508="elect"), "Electronics", '1. Raw Data'!L508)</f>
        <v>Home Appliances</v>
      </c>
      <c r="M508" s="9">
        <v>61.77</v>
      </c>
      <c r="N508" s="9">
        <f>IF(ISBLANK('1. Raw Data'!N508), MEDIAN('1. Raw Data'!$N$2:$N$5001), '1. Raw Data'!N508)</f>
        <v>25.75</v>
      </c>
      <c r="O508" s="9">
        <v>2</v>
      </c>
      <c r="P508" s="9">
        <f>IF(ISBLANK('1. Raw Data'!P508), 0, '1. Raw Data'!P508)</f>
        <v>0.2</v>
      </c>
      <c r="Q508" s="9">
        <v>1251</v>
      </c>
      <c r="R508" s="9">
        <v>3</v>
      </c>
      <c r="S508" s="9">
        <f t="shared" si="21"/>
        <v>98.832000000000008</v>
      </c>
      <c r="T508" s="9">
        <f t="shared" si="22"/>
        <v>47.332000000000008</v>
      </c>
      <c r="U508" s="23">
        <f t="shared" si="23"/>
        <v>0.47891371215800554</v>
      </c>
    </row>
    <row r="509" spans="1:21" x14ac:dyDescent="0.3">
      <c r="A509" s="9">
        <v>2246</v>
      </c>
      <c r="B509" s="9" t="str">
        <f>PROPER(TRIM('1. Raw Data'!B509))</f>
        <v>Customer_507</v>
      </c>
      <c r="C509" s="9">
        <f>IF(OR('1. Raw Data'!C509&lt;18, '1. Raw Data'!C509&gt;100), MEDIAN('1. Raw Data'!$C$2:$C$5001), '1. Raw Data'!C509)</f>
        <v>40</v>
      </c>
      <c r="D509" s="9" t="s">
        <v>5021</v>
      </c>
      <c r="E509" s="22">
        <v>44550</v>
      </c>
      <c r="F509" s="9">
        <v>0</v>
      </c>
      <c r="G509" s="9">
        <v>11327</v>
      </c>
      <c r="H509" s="15">
        <v>44550</v>
      </c>
      <c r="I509" s="9" t="s">
        <v>7457</v>
      </c>
      <c r="J509" s="9">
        <v>103</v>
      </c>
      <c r="K509" s="9" t="s">
        <v>7472</v>
      </c>
      <c r="L509" s="9" t="str">
        <f>IF(OR('1. Raw Data'!L509="Elec", '1. Raw Data'!L509="elect"), "Electronics", '1. Raw Data'!L509)</f>
        <v>Sports</v>
      </c>
      <c r="M509" s="9">
        <v>692.72</v>
      </c>
      <c r="N509" s="9">
        <f>IF(ISBLANK('1. Raw Data'!N509), MEDIAN('1. Raw Data'!$N$2:$N$5001), '1. Raw Data'!N509)</f>
        <v>429.51499999999999</v>
      </c>
      <c r="O509" s="9">
        <v>4</v>
      </c>
      <c r="P509" s="9">
        <f>IF(ISBLANK('1. Raw Data'!P509), 0, '1. Raw Data'!P509)</f>
        <v>0</v>
      </c>
      <c r="Q509" s="9">
        <v>492</v>
      </c>
      <c r="R509" s="9">
        <v>8</v>
      </c>
      <c r="S509" s="9">
        <f t="shared" si="21"/>
        <v>2770.88</v>
      </c>
      <c r="T509" s="9">
        <f t="shared" si="22"/>
        <v>1052.8200000000002</v>
      </c>
      <c r="U509" s="23">
        <f t="shared" si="23"/>
        <v>0.37995871347730692</v>
      </c>
    </row>
    <row r="510" spans="1:21" x14ac:dyDescent="0.3">
      <c r="A510" s="9">
        <v>1761</v>
      </c>
      <c r="B510" s="9" t="str">
        <f>PROPER(TRIM('1. Raw Data'!B510))</f>
        <v>Customer_508</v>
      </c>
      <c r="C510" s="9">
        <f>IF(OR('1. Raw Data'!C510&lt;18, '1. Raw Data'!C510&gt;100), MEDIAN('1. Raw Data'!$C$2:$C$5001), '1. Raw Data'!C510)</f>
        <v>48</v>
      </c>
      <c r="D510" s="9" t="s">
        <v>5019</v>
      </c>
      <c r="E510" s="22">
        <v>45085</v>
      </c>
      <c r="F510" s="9">
        <v>0</v>
      </c>
      <c r="G510" s="9">
        <v>12114</v>
      </c>
      <c r="H510" s="15">
        <v>45144</v>
      </c>
      <c r="I510" s="9" t="s">
        <v>7456</v>
      </c>
      <c r="J510" s="9">
        <v>102</v>
      </c>
      <c r="K510" s="9" t="s">
        <v>7494</v>
      </c>
      <c r="L510" s="9" t="str">
        <f>IF(OR('1. Raw Data'!L510="Elec", '1. Raw Data'!L510="elect"), "Electronics", '1. Raw Data'!L510)</f>
        <v>Home Appliances</v>
      </c>
      <c r="M510" s="9">
        <v>585.09</v>
      </c>
      <c r="N510" s="9">
        <f>IF(ISBLANK('1. Raw Data'!N510), MEDIAN('1. Raw Data'!$N$2:$N$5001), '1. Raw Data'!N510)</f>
        <v>282.69</v>
      </c>
      <c r="O510" s="9">
        <v>5</v>
      </c>
      <c r="P510" s="9">
        <f>IF(ISBLANK('1. Raw Data'!P510), 0, '1. Raw Data'!P510)</f>
        <v>0</v>
      </c>
      <c r="Q510" s="9">
        <v>514</v>
      </c>
      <c r="R510" s="9">
        <v>3</v>
      </c>
      <c r="S510" s="9">
        <f t="shared" si="21"/>
        <v>2925.4500000000003</v>
      </c>
      <c r="T510" s="9">
        <f t="shared" si="22"/>
        <v>1512.0000000000002</v>
      </c>
      <c r="U510" s="23">
        <f t="shared" si="23"/>
        <v>0.51684356252884178</v>
      </c>
    </row>
    <row r="511" spans="1:21" x14ac:dyDescent="0.3">
      <c r="A511" s="9">
        <v>1441</v>
      </c>
      <c r="B511" s="9" t="str">
        <f>PROPER(TRIM('1. Raw Data'!B511))</f>
        <v>Customer_509</v>
      </c>
      <c r="C511" s="9">
        <f>IF(OR('1. Raw Data'!C511&lt;18, '1. Raw Data'!C511&gt;100), MEDIAN('1. Raw Data'!$C$2:$C$5001), '1. Raw Data'!C511)</f>
        <v>23</v>
      </c>
      <c r="D511" s="9" t="s">
        <v>5018</v>
      </c>
      <c r="E511" s="22">
        <v>44815</v>
      </c>
      <c r="F511" s="9">
        <v>0</v>
      </c>
      <c r="G511" s="9">
        <v>13352</v>
      </c>
      <c r="H511" s="15">
        <v>44874</v>
      </c>
      <c r="I511" s="9" t="s">
        <v>7455</v>
      </c>
      <c r="J511" s="9">
        <v>141</v>
      </c>
      <c r="K511" s="9" t="s">
        <v>7490</v>
      </c>
      <c r="L511" s="9" t="str">
        <f>IF(OR('1. Raw Data'!L511="Elec", '1. Raw Data'!L511="elect"), "Electronics", '1. Raw Data'!L511)</f>
        <v>Sports</v>
      </c>
      <c r="M511" s="9">
        <v>1021.21</v>
      </c>
      <c r="N511" s="9">
        <f>IF(ISBLANK('1. Raw Data'!N511), MEDIAN('1. Raw Data'!$N$2:$N$5001), '1. Raw Data'!N511)</f>
        <v>521.67999999999995</v>
      </c>
      <c r="O511" s="9">
        <v>1</v>
      </c>
      <c r="P511" s="9">
        <f>IF(ISBLANK('1. Raw Data'!P511), 0, '1. Raw Data'!P511)</f>
        <v>0.2</v>
      </c>
      <c r="Q511" s="9">
        <v>686</v>
      </c>
      <c r="R511" s="9">
        <v>5</v>
      </c>
      <c r="S511" s="9">
        <f t="shared" si="21"/>
        <v>816.96800000000007</v>
      </c>
      <c r="T511" s="9">
        <f t="shared" si="22"/>
        <v>295.28800000000012</v>
      </c>
      <c r="U511" s="23">
        <f t="shared" si="23"/>
        <v>0.36144377747965661</v>
      </c>
    </row>
    <row r="512" spans="1:21" x14ac:dyDescent="0.3">
      <c r="A512" s="9">
        <v>1768</v>
      </c>
      <c r="B512" s="9" t="str">
        <f>PROPER(TRIM('1. Raw Data'!B512))</f>
        <v>Customer_510</v>
      </c>
      <c r="C512" s="9">
        <f>IF(OR('1. Raw Data'!C512&lt;18, '1. Raw Data'!C512&gt;100), MEDIAN('1. Raw Data'!$C$2:$C$5001), '1. Raw Data'!C512)</f>
        <v>49</v>
      </c>
      <c r="D512" s="9" t="s">
        <v>5018</v>
      </c>
      <c r="E512" s="22">
        <v>44649</v>
      </c>
      <c r="F512" s="9">
        <v>1</v>
      </c>
      <c r="G512" s="9">
        <v>13263</v>
      </c>
      <c r="H512" s="15">
        <v>44649</v>
      </c>
      <c r="I512" s="9" t="s">
        <v>7456</v>
      </c>
      <c r="J512" s="9">
        <v>140</v>
      </c>
      <c r="K512" s="9" t="s">
        <v>7468</v>
      </c>
      <c r="L512" s="9" t="str">
        <f>IF(OR('1. Raw Data'!L512="Elec", '1. Raw Data'!L512="elect"), "Electronics", '1. Raw Data'!L512)</f>
        <v>Sports</v>
      </c>
      <c r="M512" s="9">
        <v>1410.58</v>
      </c>
      <c r="N512" s="9">
        <f>IF(ISBLANK('1. Raw Data'!N512), MEDIAN('1. Raw Data'!$N$2:$N$5001), '1. Raw Data'!N512)</f>
        <v>758.72</v>
      </c>
      <c r="O512" s="9">
        <v>3</v>
      </c>
      <c r="P512" s="9">
        <f>IF(ISBLANK('1. Raw Data'!P512), 0, '1. Raw Data'!P512)</f>
        <v>0.2</v>
      </c>
      <c r="Q512" s="9">
        <v>337</v>
      </c>
      <c r="R512" s="9">
        <v>3</v>
      </c>
      <c r="S512" s="9">
        <f t="shared" si="21"/>
        <v>3385.3919999999998</v>
      </c>
      <c r="T512" s="9">
        <f t="shared" si="22"/>
        <v>1109.232</v>
      </c>
      <c r="U512" s="23">
        <f t="shared" si="23"/>
        <v>0.32765245501850304</v>
      </c>
    </row>
    <row r="513" spans="1:21" x14ac:dyDescent="0.3">
      <c r="A513" s="9">
        <v>2015</v>
      </c>
      <c r="B513" s="9" t="str">
        <f>PROPER(TRIM('1. Raw Data'!B513))</f>
        <v>Customer_511</v>
      </c>
      <c r="C513" s="9">
        <f>IF(OR('1. Raw Data'!C513&lt;18, '1. Raw Data'!C513&gt;100), MEDIAN('1. Raw Data'!$C$2:$C$5001), '1. Raw Data'!C513)</f>
        <v>49</v>
      </c>
      <c r="D513" s="9" t="s">
        <v>5020</v>
      </c>
      <c r="E513" s="22">
        <v>45222</v>
      </c>
      <c r="F513" s="9">
        <v>0</v>
      </c>
      <c r="G513" s="9">
        <v>11142</v>
      </c>
      <c r="H513" s="15">
        <v>45222</v>
      </c>
      <c r="I513" s="9" t="s">
        <v>7457</v>
      </c>
      <c r="J513" s="9">
        <v>104</v>
      </c>
      <c r="K513" s="9" t="s">
        <v>7499</v>
      </c>
      <c r="L513" s="9" t="str">
        <f>IF(OR('1. Raw Data'!L513="Elec", '1. Raw Data'!L513="elect"), "Electronics", '1. Raw Data'!L513)</f>
        <v>Home Appliances</v>
      </c>
      <c r="M513" s="9">
        <v>174.4</v>
      </c>
      <c r="N513" s="9">
        <f>IF(ISBLANK('1. Raw Data'!N513), MEDIAN('1. Raw Data'!$N$2:$N$5001), '1. Raw Data'!N513)</f>
        <v>110.29</v>
      </c>
      <c r="O513" s="9">
        <v>2</v>
      </c>
      <c r="P513" s="9">
        <f>IF(ISBLANK('1. Raw Data'!P513), 0, '1. Raw Data'!P513)</f>
        <v>0</v>
      </c>
      <c r="Q513" s="9">
        <v>436</v>
      </c>
      <c r="R513" s="9">
        <v>3</v>
      </c>
      <c r="S513" s="9">
        <f t="shared" si="21"/>
        <v>348.8</v>
      </c>
      <c r="T513" s="9">
        <f t="shared" si="22"/>
        <v>128.22</v>
      </c>
      <c r="U513" s="23">
        <f t="shared" si="23"/>
        <v>0.36760321100917431</v>
      </c>
    </row>
    <row r="514" spans="1:21" x14ac:dyDescent="0.3">
      <c r="A514" s="9">
        <v>2348</v>
      </c>
      <c r="B514" s="9" t="str">
        <f>PROPER(TRIM('1. Raw Data'!B514))</f>
        <v>Customer_512</v>
      </c>
      <c r="C514" s="9">
        <f>IF(OR('1. Raw Data'!C514&lt;18, '1. Raw Data'!C514&gt;100), MEDIAN('1. Raw Data'!$C$2:$C$5001), '1. Raw Data'!C514)</f>
        <v>44</v>
      </c>
      <c r="D514" s="9" t="s">
        <v>5023</v>
      </c>
      <c r="E514" s="22">
        <v>44986</v>
      </c>
      <c r="F514" s="9">
        <v>1</v>
      </c>
      <c r="G514" s="9">
        <v>13223</v>
      </c>
      <c r="H514" s="15">
        <v>44929</v>
      </c>
      <c r="I514" s="9" t="s">
        <v>7457</v>
      </c>
      <c r="J514" s="9">
        <v>132</v>
      </c>
      <c r="K514" s="9" t="s">
        <v>7506</v>
      </c>
      <c r="L514" s="9" t="str">
        <f>IF(OR('1. Raw Data'!L514="Elec", '1. Raw Data'!L514="elect"), "Electronics", '1. Raw Data'!L514)</f>
        <v>Clothing</v>
      </c>
      <c r="M514" s="9">
        <v>524.84</v>
      </c>
      <c r="N514" s="9">
        <f>IF(ISBLANK('1. Raw Data'!N514), MEDIAN('1. Raw Data'!$N$2:$N$5001), '1. Raw Data'!N514)</f>
        <v>289.12</v>
      </c>
      <c r="O514" s="9">
        <v>4</v>
      </c>
      <c r="P514" s="9">
        <f>IF(ISBLANK('1. Raw Data'!P514), 0, '1. Raw Data'!P514)</f>
        <v>0.1</v>
      </c>
      <c r="Q514" s="9">
        <v>729</v>
      </c>
      <c r="R514" s="9">
        <v>4</v>
      </c>
      <c r="S514" s="9">
        <f t="shared" si="21"/>
        <v>1889.4240000000002</v>
      </c>
      <c r="T514" s="9">
        <f t="shared" si="22"/>
        <v>732.94400000000019</v>
      </c>
      <c r="U514" s="23">
        <f t="shared" si="23"/>
        <v>0.38791928122009678</v>
      </c>
    </row>
    <row r="515" spans="1:21" x14ac:dyDescent="0.3">
      <c r="A515" s="9">
        <v>1515</v>
      </c>
      <c r="B515" s="9" t="str">
        <f>PROPER(TRIM('1. Raw Data'!B515))</f>
        <v>Customer_513</v>
      </c>
      <c r="C515" s="9">
        <f>IF(OR('1. Raw Data'!C515&lt;18, '1. Raw Data'!C515&gt;100), MEDIAN('1. Raw Data'!$C$2:$C$5001), '1. Raw Data'!C515)</f>
        <v>77</v>
      </c>
      <c r="D515" s="9" t="s">
        <v>5020</v>
      </c>
      <c r="E515" s="22">
        <v>44509</v>
      </c>
      <c r="F515" s="9">
        <v>0</v>
      </c>
      <c r="G515" s="9">
        <v>13848</v>
      </c>
      <c r="H515" s="15">
        <v>44450</v>
      </c>
      <c r="I515" s="9" t="s">
        <v>7456</v>
      </c>
      <c r="J515" s="9">
        <v>102</v>
      </c>
      <c r="K515" s="9" t="s">
        <v>7494</v>
      </c>
      <c r="L515" s="9" t="str">
        <f>IF(OR('1. Raw Data'!L515="Elec", '1. Raw Data'!L515="elect"), "Electronics", '1. Raw Data'!L515)</f>
        <v>Clothing</v>
      </c>
      <c r="M515" s="9">
        <v>693.89</v>
      </c>
      <c r="N515" s="9">
        <f>IF(ISBLANK('1. Raw Data'!N515), MEDIAN('1. Raw Data'!$N$2:$N$5001), '1. Raw Data'!N515)</f>
        <v>376.37</v>
      </c>
      <c r="O515" s="9">
        <v>4</v>
      </c>
      <c r="P515" s="9">
        <f>IF(ISBLANK('1. Raw Data'!P515), 0, '1. Raw Data'!P515)</f>
        <v>0</v>
      </c>
      <c r="Q515" s="9">
        <v>514</v>
      </c>
      <c r="R515" s="9">
        <v>7</v>
      </c>
      <c r="S515" s="9">
        <f t="shared" ref="S515:S578" si="24">M515 * O515 * (1 - P515)</f>
        <v>2775.56</v>
      </c>
      <c r="T515" s="9">
        <f t="shared" ref="T515:T578" si="25">S515 - (N515 * O515)</f>
        <v>1270.08</v>
      </c>
      <c r="U515" s="23">
        <f t="shared" ref="U515:U578" si="26">T515 / S515</f>
        <v>0.45759414316390207</v>
      </c>
    </row>
    <row r="516" spans="1:21" x14ac:dyDescent="0.3">
      <c r="A516" s="9">
        <v>2039</v>
      </c>
      <c r="B516" s="9" t="str">
        <f>PROPER(TRIM('1. Raw Data'!B516))</f>
        <v>Customer_514</v>
      </c>
      <c r="C516" s="9">
        <f>IF(OR('1. Raw Data'!C516&lt;18, '1. Raw Data'!C516&gt;100), MEDIAN('1. Raw Data'!$C$2:$C$5001), '1. Raw Data'!C516)</f>
        <v>37</v>
      </c>
      <c r="D516" s="9" t="s">
        <v>5022</v>
      </c>
      <c r="E516" s="22">
        <v>43887</v>
      </c>
      <c r="F516" s="9">
        <v>0</v>
      </c>
      <c r="G516" s="9">
        <v>11415</v>
      </c>
      <c r="H516" s="15">
        <v>43887</v>
      </c>
      <c r="I516" s="9" t="s">
        <v>7457</v>
      </c>
      <c r="J516" s="9">
        <v>146</v>
      </c>
      <c r="K516" s="9" t="s">
        <v>7505</v>
      </c>
      <c r="L516" s="9" t="str">
        <f>IF(OR('1. Raw Data'!L516="Elec", '1. Raw Data'!L516="elect"), "Electronics", '1. Raw Data'!L516)</f>
        <v>Clothing</v>
      </c>
      <c r="M516" s="9">
        <v>710.02</v>
      </c>
      <c r="N516" s="9">
        <f>IF(ISBLANK('1. Raw Data'!N516), MEDIAN('1. Raw Data'!$N$2:$N$5001), '1. Raw Data'!N516)</f>
        <v>348.33</v>
      </c>
      <c r="O516" s="9">
        <v>2</v>
      </c>
      <c r="P516" s="9">
        <f>IF(ISBLANK('1. Raw Data'!P516), 0, '1. Raw Data'!P516)</f>
        <v>0</v>
      </c>
      <c r="Q516" s="9">
        <v>738</v>
      </c>
      <c r="R516" s="9">
        <v>4</v>
      </c>
      <c r="S516" s="9">
        <f t="shared" si="24"/>
        <v>1420.04</v>
      </c>
      <c r="T516" s="9">
        <f t="shared" si="25"/>
        <v>723.38</v>
      </c>
      <c r="U516" s="23">
        <f t="shared" si="26"/>
        <v>0.50940818568491031</v>
      </c>
    </row>
    <row r="517" spans="1:21" x14ac:dyDescent="0.3">
      <c r="A517" s="9">
        <v>1791</v>
      </c>
      <c r="B517" s="9" t="str">
        <f>PROPER(TRIM('1. Raw Data'!B517))</f>
        <v>Customer_515</v>
      </c>
      <c r="C517" s="9">
        <f>IF(OR('1. Raw Data'!C517&lt;18, '1. Raw Data'!C517&gt;100), MEDIAN('1. Raw Data'!$C$2:$C$5001), '1. Raw Data'!C517)</f>
        <v>35</v>
      </c>
      <c r="D517" s="9" t="s">
        <v>5018</v>
      </c>
      <c r="E517" s="22">
        <v>44067</v>
      </c>
      <c r="F517" s="9">
        <v>1</v>
      </c>
      <c r="G517" s="9">
        <v>12278</v>
      </c>
      <c r="H517" s="15">
        <v>44067</v>
      </c>
      <c r="I517" s="9" t="s">
        <v>7457</v>
      </c>
      <c r="J517" s="9">
        <v>129</v>
      </c>
      <c r="K517" s="9" t="s">
        <v>7471</v>
      </c>
      <c r="L517" s="9" t="str">
        <f>IF(OR('1. Raw Data'!L517="Elec", '1. Raw Data'!L517="elect"), "Electronics", '1. Raw Data'!L517)</f>
        <v>Sports</v>
      </c>
      <c r="M517" s="9">
        <v>1173.47</v>
      </c>
      <c r="N517" s="9">
        <f>IF(ISBLANK('1. Raw Data'!N517), MEDIAN('1. Raw Data'!$N$2:$N$5001), '1. Raw Data'!N517)</f>
        <v>659.45</v>
      </c>
      <c r="O517" s="9">
        <v>1</v>
      </c>
      <c r="P517" s="9">
        <f>IF(ISBLANK('1. Raw Data'!P517), 0, '1. Raw Data'!P517)</f>
        <v>0</v>
      </c>
      <c r="Q517" s="9">
        <v>648</v>
      </c>
      <c r="R517" s="9">
        <v>4</v>
      </c>
      <c r="S517" s="9">
        <f t="shared" si="24"/>
        <v>1173.47</v>
      </c>
      <c r="T517" s="9">
        <f t="shared" si="25"/>
        <v>514.02</v>
      </c>
      <c r="U517" s="23">
        <f t="shared" si="26"/>
        <v>0.43803420624302281</v>
      </c>
    </row>
    <row r="518" spans="1:21" x14ac:dyDescent="0.3">
      <c r="A518" s="9">
        <v>1335</v>
      </c>
      <c r="B518" s="9" t="str">
        <f>PROPER(TRIM('1. Raw Data'!B518))</f>
        <v>Customer_516</v>
      </c>
      <c r="C518" s="9">
        <f>IF(OR('1. Raw Data'!C518&lt;18, '1. Raw Data'!C518&gt;100), MEDIAN('1. Raw Data'!$C$2:$C$5001), '1. Raw Data'!C518)</f>
        <v>50</v>
      </c>
      <c r="D518" s="9" t="s">
        <v>5018</v>
      </c>
      <c r="E518" s="22">
        <v>44365</v>
      </c>
      <c r="F518" s="9">
        <v>0</v>
      </c>
      <c r="G518" s="9">
        <v>12398</v>
      </c>
      <c r="H518" s="15">
        <v>44365</v>
      </c>
      <c r="I518" s="9" t="s">
        <v>7456</v>
      </c>
      <c r="J518" s="9">
        <v>102</v>
      </c>
      <c r="K518" s="9" t="s">
        <v>7494</v>
      </c>
      <c r="L518" s="9" t="str">
        <f>IF(OR('1. Raw Data'!L518="Elec", '1. Raw Data'!L518="elect"), "Electronics", '1. Raw Data'!L518)</f>
        <v>Clothing</v>
      </c>
      <c r="M518" s="9">
        <v>692.92</v>
      </c>
      <c r="N518" s="9">
        <f>IF(ISBLANK('1. Raw Data'!N518), MEDIAN('1. Raw Data'!$N$2:$N$5001), '1. Raw Data'!N518)</f>
        <v>328.8</v>
      </c>
      <c r="O518" s="9">
        <v>2</v>
      </c>
      <c r="P518" s="9">
        <f>IF(ISBLANK('1. Raw Data'!P518), 0, '1. Raw Data'!P518)</f>
        <v>0</v>
      </c>
      <c r="Q518" s="9">
        <v>516</v>
      </c>
      <c r="R518" s="9">
        <v>6</v>
      </c>
      <c r="S518" s="9">
        <f t="shared" si="24"/>
        <v>1385.84</v>
      </c>
      <c r="T518" s="9">
        <f t="shared" si="25"/>
        <v>728.2399999999999</v>
      </c>
      <c r="U518" s="23">
        <f t="shared" si="26"/>
        <v>0.52548634763031798</v>
      </c>
    </row>
    <row r="519" spans="1:21" x14ac:dyDescent="0.3">
      <c r="A519" s="9">
        <v>1257</v>
      </c>
      <c r="B519" s="9" t="str">
        <f>PROPER(TRIM('1. Raw Data'!B519))</f>
        <v>Customer_517</v>
      </c>
      <c r="C519" s="9">
        <f>IF(OR('1. Raw Data'!C519&lt;18, '1. Raw Data'!C519&gt;100), MEDIAN('1. Raw Data'!$C$2:$C$5001), '1. Raw Data'!C519)</f>
        <v>39</v>
      </c>
      <c r="D519" s="9" t="s">
        <v>5020</v>
      </c>
      <c r="E519" s="22">
        <v>44196</v>
      </c>
      <c r="F519" s="9">
        <v>0</v>
      </c>
      <c r="G519" s="9">
        <v>10760</v>
      </c>
      <c r="H519" s="15">
        <v>44196</v>
      </c>
      <c r="I519" s="9" t="s">
        <v>7455</v>
      </c>
      <c r="J519" s="9">
        <v>134</v>
      </c>
      <c r="K519" s="9" t="s">
        <v>7482</v>
      </c>
      <c r="L519" s="9" t="str">
        <f>IF(OR('1. Raw Data'!L519="Elec", '1. Raw Data'!L519="elect"), "Electronics", '1. Raw Data'!L519)</f>
        <v>Sports</v>
      </c>
      <c r="M519" s="9">
        <v>89.38</v>
      </c>
      <c r="N519" s="9">
        <f>IF(ISBLANK('1. Raw Data'!N519), MEDIAN('1. Raw Data'!$N$2:$N$5001), '1. Raw Data'!N519)</f>
        <v>42.75</v>
      </c>
      <c r="O519" s="9">
        <v>4</v>
      </c>
      <c r="P519" s="9">
        <f>IF(ISBLANK('1. Raw Data'!P519), 0, '1. Raw Data'!P519)</f>
        <v>0</v>
      </c>
      <c r="Q519" s="9">
        <v>333</v>
      </c>
      <c r="R519" s="9">
        <v>3</v>
      </c>
      <c r="S519" s="9">
        <f t="shared" si="24"/>
        <v>357.52</v>
      </c>
      <c r="T519" s="9">
        <f t="shared" si="25"/>
        <v>186.51999999999998</v>
      </c>
      <c r="U519" s="23">
        <f t="shared" si="26"/>
        <v>0.52170507943611544</v>
      </c>
    </row>
    <row r="520" spans="1:21" x14ac:dyDescent="0.3">
      <c r="A520" s="9">
        <v>1496</v>
      </c>
      <c r="B520" s="9" t="str">
        <f>PROPER(TRIM('1. Raw Data'!B520))</f>
        <v>Customer_518</v>
      </c>
      <c r="C520" s="9">
        <f>IF(OR('1. Raw Data'!C520&lt;18, '1. Raw Data'!C520&gt;100), MEDIAN('1. Raw Data'!$C$2:$C$5001), '1. Raw Data'!C520)</f>
        <v>57</v>
      </c>
      <c r="D520" s="9" t="s">
        <v>5018</v>
      </c>
      <c r="E520" s="22">
        <v>45020</v>
      </c>
      <c r="F520" s="9">
        <v>0</v>
      </c>
      <c r="G520" s="9">
        <v>13642</v>
      </c>
      <c r="H520" s="15">
        <v>45020</v>
      </c>
      <c r="I520" s="9" t="s">
        <v>7455</v>
      </c>
      <c r="J520" s="9">
        <v>127</v>
      </c>
      <c r="K520" s="9" t="s">
        <v>7489</v>
      </c>
      <c r="L520" s="9" t="str">
        <f>IF(OR('1. Raw Data'!L520="Elec", '1. Raw Data'!L520="elect"), "Electronics", '1. Raw Data'!L520)</f>
        <v>Clothing</v>
      </c>
      <c r="M520" s="9">
        <v>1079.6500000000001</v>
      </c>
      <c r="N520" s="9">
        <f>IF(ISBLANK('1. Raw Data'!N520), MEDIAN('1. Raw Data'!$N$2:$N$5001), '1. Raw Data'!N520)</f>
        <v>677.13</v>
      </c>
      <c r="O520" s="9">
        <v>4</v>
      </c>
      <c r="P520" s="9">
        <f>IF(ISBLANK('1. Raw Data'!P520), 0, '1. Raw Data'!P520)</f>
        <v>0</v>
      </c>
      <c r="Q520" s="9">
        <v>351</v>
      </c>
      <c r="R520" s="9">
        <v>5</v>
      </c>
      <c r="S520" s="9">
        <f t="shared" si="24"/>
        <v>4318.6000000000004</v>
      </c>
      <c r="T520" s="9">
        <f t="shared" si="25"/>
        <v>1610.0800000000004</v>
      </c>
      <c r="U520" s="23">
        <f t="shared" si="26"/>
        <v>0.37282452646691061</v>
      </c>
    </row>
    <row r="521" spans="1:21" x14ac:dyDescent="0.3">
      <c r="A521" s="9">
        <v>1895</v>
      </c>
      <c r="B521" s="9" t="str">
        <f>PROPER(TRIM('1. Raw Data'!B521))</f>
        <v>Customer_519</v>
      </c>
      <c r="C521" s="9">
        <f>IF(OR('1. Raw Data'!C521&lt;18, '1. Raw Data'!C521&gt;100), MEDIAN('1. Raw Data'!$C$2:$C$5001), '1. Raw Data'!C521)</f>
        <v>20</v>
      </c>
      <c r="D521" s="9" t="s">
        <v>5022</v>
      </c>
      <c r="E521" s="22">
        <v>44374</v>
      </c>
      <c r="F521" s="9">
        <v>0</v>
      </c>
      <c r="G521" s="9">
        <v>11552</v>
      </c>
      <c r="H521" s="15">
        <v>44374</v>
      </c>
      <c r="I521" s="9" t="s">
        <v>7455</v>
      </c>
      <c r="J521" s="9">
        <v>139</v>
      </c>
      <c r="K521" s="9" t="s">
        <v>7486</v>
      </c>
      <c r="L521" s="9" t="str">
        <f>IF(OR('1. Raw Data'!L521="Elec", '1. Raw Data'!L521="elect"), "Electronics", '1. Raw Data'!L521)</f>
        <v>Home Appliances</v>
      </c>
      <c r="M521" s="9">
        <v>1333</v>
      </c>
      <c r="N521" s="9">
        <f>IF(ISBLANK('1. Raw Data'!N521), MEDIAN('1. Raw Data'!$N$2:$N$5001), '1. Raw Data'!N521)</f>
        <v>670.18</v>
      </c>
      <c r="O521" s="9">
        <v>3</v>
      </c>
      <c r="P521" s="9">
        <f>IF(ISBLANK('1. Raw Data'!P521), 0, '1. Raw Data'!P521)</f>
        <v>0</v>
      </c>
      <c r="Q521" s="9">
        <v>507</v>
      </c>
      <c r="R521" s="9">
        <v>3</v>
      </c>
      <c r="S521" s="9">
        <f t="shared" si="24"/>
        <v>3999</v>
      </c>
      <c r="T521" s="9">
        <f t="shared" si="25"/>
        <v>1988.46</v>
      </c>
      <c r="U521" s="23">
        <f t="shared" si="26"/>
        <v>0.4972393098274569</v>
      </c>
    </row>
    <row r="522" spans="1:21" x14ac:dyDescent="0.3">
      <c r="A522" s="9">
        <v>1159</v>
      </c>
      <c r="B522" s="9" t="str">
        <f>PROPER(TRIM('1. Raw Data'!B522))</f>
        <v>Customer_520</v>
      </c>
      <c r="C522" s="9">
        <f>IF(OR('1. Raw Data'!C522&lt;18, '1. Raw Data'!C522&gt;100), MEDIAN('1. Raw Data'!$C$2:$C$5001), '1. Raw Data'!C522)</f>
        <v>21</v>
      </c>
      <c r="D522" s="9" t="s">
        <v>5021</v>
      </c>
      <c r="E522" s="22">
        <v>43909</v>
      </c>
      <c r="F522" s="9">
        <v>0</v>
      </c>
      <c r="G522" s="9">
        <v>13242</v>
      </c>
      <c r="H522" s="15">
        <v>43909</v>
      </c>
      <c r="I522" s="9" t="s">
        <v>7456</v>
      </c>
      <c r="J522" s="9">
        <v>144</v>
      </c>
      <c r="K522" s="9" t="s">
        <v>7462</v>
      </c>
      <c r="L522" s="9" t="str">
        <f>IF(OR('1. Raw Data'!L522="Elec", '1. Raw Data'!L522="elect"), "Electronics", '1. Raw Data'!L522)</f>
        <v>Electronics</v>
      </c>
      <c r="M522" s="9">
        <v>795.16</v>
      </c>
      <c r="N522" s="9">
        <f>IF(ISBLANK('1. Raw Data'!N522), MEDIAN('1. Raw Data'!$N$2:$N$5001), '1. Raw Data'!N522)</f>
        <v>330.33</v>
      </c>
      <c r="O522" s="9">
        <v>3</v>
      </c>
      <c r="P522" s="9">
        <f>IF(ISBLANK('1. Raw Data'!P522), 0, '1. Raw Data'!P522)</f>
        <v>0</v>
      </c>
      <c r="Q522" s="9">
        <v>546</v>
      </c>
      <c r="R522" s="9">
        <v>6</v>
      </c>
      <c r="S522" s="9">
        <f t="shared" si="24"/>
        <v>2385.48</v>
      </c>
      <c r="T522" s="9">
        <f t="shared" si="25"/>
        <v>1394.49</v>
      </c>
      <c r="U522" s="23">
        <f t="shared" si="26"/>
        <v>0.58457417375119469</v>
      </c>
    </row>
    <row r="523" spans="1:21" x14ac:dyDescent="0.3">
      <c r="A523" s="9">
        <v>2498</v>
      </c>
      <c r="B523" s="9" t="str">
        <f>PROPER(TRIM('1. Raw Data'!B523))</f>
        <v>Customer_521</v>
      </c>
      <c r="C523" s="9">
        <f>IF(OR('1. Raw Data'!C523&lt;18, '1. Raw Data'!C523&gt;100), MEDIAN('1. Raw Data'!$C$2:$C$5001), '1. Raw Data'!C523)</f>
        <v>51</v>
      </c>
      <c r="D523" s="9" t="s">
        <v>5019</v>
      </c>
      <c r="E523" s="22">
        <v>44112</v>
      </c>
      <c r="F523" s="9">
        <v>1</v>
      </c>
      <c r="G523" s="9">
        <v>10862</v>
      </c>
      <c r="H523" s="15">
        <v>44053</v>
      </c>
      <c r="I523" s="9" t="s">
        <v>7456</v>
      </c>
      <c r="J523" s="9">
        <v>138</v>
      </c>
      <c r="K523" s="9" t="s">
        <v>7464</v>
      </c>
      <c r="L523" s="9" t="str">
        <f>IF(OR('1. Raw Data'!L523="Elec", '1. Raw Data'!L523="elect"), "Electronics", '1. Raw Data'!L523)</f>
        <v>Sports</v>
      </c>
      <c r="M523" s="9">
        <v>892.61</v>
      </c>
      <c r="N523" s="9">
        <f>IF(ISBLANK('1. Raw Data'!N523), MEDIAN('1. Raw Data'!$N$2:$N$5001), '1. Raw Data'!N523)</f>
        <v>449.07</v>
      </c>
      <c r="O523" s="9">
        <v>4</v>
      </c>
      <c r="P523" s="9">
        <f>IF(ISBLANK('1. Raw Data'!P523), 0, '1. Raw Data'!P523)</f>
        <v>0</v>
      </c>
      <c r="Q523" s="9">
        <v>1605</v>
      </c>
      <c r="R523" s="9">
        <v>2</v>
      </c>
      <c r="S523" s="9">
        <f t="shared" si="24"/>
        <v>3570.44</v>
      </c>
      <c r="T523" s="9">
        <f t="shared" si="25"/>
        <v>1774.16</v>
      </c>
      <c r="U523" s="23">
        <f t="shared" si="26"/>
        <v>0.49690234256842297</v>
      </c>
    </row>
    <row r="524" spans="1:21" x14ac:dyDescent="0.3">
      <c r="A524" s="9">
        <v>1851</v>
      </c>
      <c r="B524" s="9" t="str">
        <f>PROPER(TRIM('1. Raw Data'!B524))</f>
        <v>Customer_522</v>
      </c>
      <c r="C524" s="9">
        <f>IF(OR('1. Raw Data'!C524&lt;18, '1. Raw Data'!C524&gt;100), MEDIAN('1. Raw Data'!$C$2:$C$5001), '1. Raw Data'!C524)</f>
        <v>22</v>
      </c>
      <c r="D524" s="9" t="s">
        <v>5019</v>
      </c>
      <c r="E524" s="22">
        <v>45082</v>
      </c>
      <c r="F524" s="9">
        <v>1</v>
      </c>
      <c r="G524" s="9">
        <v>11155</v>
      </c>
      <c r="H524" s="15">
        <v>45052</v>
      </c>
      <c r="I524" s="9" t="s">
        <v>7457</v>
      </c>
      <c r="J524" s="9">
        <v>118</v>
      </c>
      <c r="K524" s="9" t="s">
        <v>7501</v>
      </c>
      <c r="L524" s="9" t="str">
        <f>IF(OR('1. Raw Data'!L524="Elec", '1. Raw Data'!L524="elect"), "Electronics", '1. Raw Data'!L524)</f>
        <v>Home Appliances</v>
      </c>
      <c r="M524" s="9">
        <v>286.26</v>
      </c>
      <c r="N524" s="9">
        <f>IF(ISBLANK('1. Raw Data'!N524), MEDIAN('1. Raw Data'!$N$2:$N$5001), '1. Raw Data'!N524)</f>
        <v>169.34</v>
      </c>
      <c r="O524" s="9">
        <v>3</v>
      </c>
      <c r="P524" s="9">
        <f>IF(ISBLANK('1. Raw Data'!P524), 0, '1. Raw Data'!P524)</f>
        <v>0.2</v>
      </c>
      <c r="Q524" s="9">
        <v>606</v>
      </c>
      <c r="R524" s="9">
        <v>1</v>
      </c>
      <c r="S524" s="9">
        <f t="shared" si="24"/>
        <v>687.024</v>
      </c>
      <c r="T524" s="9">
        <f t="shared" si="25"/>
        <v>179.00400000000002</v>
      </c>
      <c r="U524" s="23">
        <f t="shared" si="26"/>
        <v>0.26054984978690704</v>
      </c>
    </row>
    <row r="525" spans="1:21" x14ac:dyDescent="0.3">
      <c r="A525" s="9">
        <v>1689</v>
      </c>
      <c r="B525" s="9" t="str">
        <f>PROPER(TRIM('1. Raw Data'!B525))</f>
        <v>Customer_523</v>
      </c>
      <c r="C525" s="9">
        <f>IF(OR('1. Raw Data'!C525&lt;18, '1. Raw Data'!C525&gt;100), MEDIAN('1. Raw Data'!$C$2:$C$5001), '1. Raw Data'!C525)</f>
        <v>49</v>
      </c>
      <c r="D525" s="9" t="s">
        <v>5019</v>
      </c>
      <c r="E525" s="22">
        <v>44779</v>
      </c>
      <c r="F525" s="9">
        <v>0</v>
      </c>
      <c r="G525" s="9">
        <v>10356</v>
      </c>
      <c r="H525" s="15">
        <v>44720</v>
      </c>
      <c r="I525" s="9" t="s">
        <v>7455</v>
      </c>
      <c r="J525" s="9">
        <v>136</v>
      </c>
      <c r="K525" s="9" t="s">
        <v>7503</v>
      </c>
      <c r="L525" s="9" t="str">
        <f>IF(OR('1. Raw Data'!L525="Elec", '1. Raw Data'!L525="elect"), "Electronics", '1. Raw Data'!L525)</f>
        <v>Sports</v>
      </c>
      <c r="M525" s="9">
        <v>369.94</v>
      </c>
      <c r="N525" s="9">
        <f>IF(ISBLANK('1. Raw Data'!N525), MEDIAN('1. Raw Data'!$N$2:$N$5001), '1. Raw Data'!N525)</f>
        <v>238.31</v>
      </c>
      <c r="O525" s="9">
        <v>3</v>
      </c>
      <c r="P525" s="9">
        <f>IF(ISBLANK('1. Raw Data'!P525), 0, '1. Raw Data'!P525)</f>
        <v>0.05</v>
      </c>
      <c r="Q525" s="9">
        <v>679</v>
      </c>
      <c r="R525" s="9">
        <v>7</v>
      </c>
      <c r="S525" s="9">
        <f t="shared" si="24"/>
        <v>1054.329</v>
      </c>
      <c r="T525" s="9">
        <f t="shared" si="25"/>
        <v>339.39899999999989</v>
      </c>
      <c r="U525" s="23">
        <f t="shared" si="26"/>
        <v>0.32190995410351031</v>
      </c>
    </row>
    <row r="526" spans="1:21" x14ac:dyDescent="0.3">
      <c r="A526" s="9">
        <v>1379</v>
      </c>
      <c r="B526" s="9" t="str">
        <f>PROPER(TRIM('1. Raw Data'!B526))</f>
        <v>Customer_524</v>
      </c>
      <c r="C526" s="9">
        <f>IF(OR('1. Raw Data'!C526&lt;18, '1. Raw Data'!C526&gt;100), MEDIAN('1. Raw Data'!$C$2:$C$5001), '1. Raw Data'!C526)</f>
        <v>40</v>
      </c>
      <c r="D526" s="9" t="s">
        <v>5021</v>
      </c>
      <c r="E526" s="22">
        <v>44538</v>
      </c>
      <c r="F526" s="9">
        <v>1</v>
      </c>
      <c r="G526" s="9">
        <v>11671</v>
      </c>
      <c r="H526" s="15">
        <v>44420</v>
      </c>
      <c r="I526" s="9" t="s">
        <v>7457</v>
      </c>
      <c r="J526" s="9">
        <v>119</v>
      </c>
      <c r="K526" s="9" t="s">
        <v>7459</v>
      </c>
      <c r="L526" s="9" t="str">
        <f>IF(OR('1. Raw Data'!L526="Elec", '1. Raw Data'!L526="elect"), "Electronics", '1. Raw Data'!L526)</f>
        <v>Sports</v>
      </c>
      <c r="M526" s="9">
        <v>391</v>
      </c>
      <c r="N526" s="9">
        <f>IF(ISBLANK('1. Raw Data'!N526), MEDIAN('1. Raw Data'!$N$2:$N$5001), '1. Raw Data'!N526)</f>
        <v>269.24</v>
      </c>
      <c r="O526" s="9">
        <v>3</v>
      </c>
      <c r="P526" s="9">
        <f>IF(ISBLANK('1. Raw Data'!P526), 0, '1. Raw Data'!P526)</f>
        <v>0</v>
      </c>
      <c r="Q526" s="9">
        <v>1120</v>
      </c>
      <c r="R526" s="9">
        <v>2</v>
      </c>
      <c r="S526" s="9">
        <f t="shared" si="24"/>
        <v>1173</v>
      </c>
      <c r="T526" s="9">
        <f t="shared" si="25"/>
        <v>365.28</v>
      </c>
      <c r="U526" s="23">
        <f t="shared" si="26"/>
        <v>0.31140664961636827</v>
      </c>
    </row>
    <row r="527" spans="1:21" x14ac:dyDescent="0.3">
      <c r="A527" s="9">
        <v>1956</v>
      </c>
      <c r="B527" s="9" t="str">
        <f>PROPER(TRIM('1. Raw Data'!B527))</f>
        <v>Customer_525</v>
      </c>
      <c r="C527" s="9">
        <f>IF(OR('1. Raw Data'!C527&lt;18, '1. Raw Data'!C527&gt;100), MEDIAN('1. Raw Data'!$C$2:$C$5001), '1. Raw Data'!C527)</f>
        <v>29</v>
      </c>
      <c r="D527" s="9" t="s">
        <v>5018</v>
      </c>
      <c r="E527" s="22">
        <v>45323</v>
      </c>
      <c r="F527" s="9">
        <v>0</v>
      </c>
      <c r="G527" s="9">
        <v>13113</v>
      </c>
      <c r="H527" s="15">
        <v>45293</v>
      </c>
      <c r="I527" s="9" t="s">
        <v>7456</v>
      </c>
      <c r="J527" s="9">
        <v>127</v>
      </c>
      <c r="K527" s="9" t="s">
        <v>7489</v>
      </c>
      <c r="L527" s="9" t="str">
        <f>IF(OR('1. Raw Data'!L527="Elec", '1. Raw Data'!L527="elect"), "Electronics", '1. Raw Data'!L527)</f>
        <v>Home Appliances</v>
      </c>
      <c r="M527" s="9">
        <v>674.58</v>
      </c>
      <c r="N527" s="9">
        <f>IF(ISBLANK('1. Raw Data'!N527), MEDIAN('1. Raw Data'!$N$2:$N$5001), '1. Raw Data'!N527)</f>
        <v>420.85</v>
      </c>
      <c r="O527" s="9">
        <v>4</v>
      </c>
      <c r="P527" s="9">
        <f>IF(ISBLANK('1. Raw Data'!P527), 0, '1. Raw Data'!P527)</f>
        <v>0.2</v>
      </c>
      <c r="Q527" s="9">
        <v>335</v>
      </c>
      <c r="R527" s="9">
        <v>7</v>
      </c>
      <c r="S527" s="9">
        <f t="shared" si="24"/>
        <v>2158.6560000000004</v>
      </c>
      <c r="T527" s="9">
        <f t="shared" si="25"/>
        <v>475.25600000000031</v>
      </c>
      <c r="U527" s="23">
        <f t="shared" si="26"/>
        <v>0.22016291618488551</v>
      </c>
    </row>
    <row r="528" spans="1:21" x14ac:dyDescent="0.3">
      <c r="A528" s="9">
        <v>1690</v>
      </c>
      <c r="B528" s="9" t="str">
        <f>PROPER(TRIM('1. Raw Data'!B528))</f>
        <v>Customer_526</v>
      </c>
      <c r="C528" s="9">
        <f>IF(OR('1. Raw Data'!C528&lt;18, '1. Raw Data'!C528&gt;100), MEDIAN('1. Raw Data'!$C$2:$C$5001), '1. Raw Data'!C528)</f>
        <v>45</v>
      </c>
      <c r="D528" s="9" t="s">
        <v>5020</v>
      </c>
      <c r="E528" s="22">
        <v>44473</v>
      </c>
      <c r="F528" s="9">
        <v>1</v>
      </c>
      <c r="G528" s="9">
        <v>11328</v>
      </c>
      <c r="H528" s="15">
        <v>44296</v>
      </c>
      <c r="I528" s="9" t="s">
        <v>7455</v>
      </c>
      <c r="J528" s="9">
        <v>145</v>
      </c>
      <c r="K528" s="9" t="s">
        <v>7470</v>
      </c>
      <c r="L528" s="9" t="str">
        <f>IF(OR('1. Raw Data'!L528="Elec", '1. Raw Data'!L528="elect"), "Electronics", '1. Raw Data'!L528)</f>
        <v>Clothing</v>
      </c>
      <c r="M528" s="9">
        <v>1395.81</v>
      </c>
      <c r="N528" s="9">
        <f>IF(ISBLANK('1. Raw Data'!N528), MEDIAN('1. Raw Data'!$N$2:$N$5001), '1. Raw Data'!N528)</f>
        <v>737.9</v>
      </c>
      <c r="O528" s="9">
        <v>1</v>
      </c>
      <c r="P528" s="9">
        <f>IF(ISBLANK('1. Raw Data'!P528), 0, '1. Raw Data'!P528)</f>
        <v>0</v>
      </c>
      <c r="Q528" s="9">
        <v>1108</v>
      </c>
      <c r="R528" s="9">
        <v>4</v>
      </c>
      <c r="S528" s="9">
        <f t="shared" si="24"/>
        <v>1395.81</v>
      </c>
      <c r="T528" s="9">
        <f t="shared" si="25"/>
        <v>657.91</v>
      </c>
      <c r="U528" s="23">
        <f t="shared" si="26"/>
        <v>0.47134638668586698</v>
      </c>
    </row>
    <row r="529" spans="1:21" x14ac:dyDescent="0.3">
      <c r="A529" s="9">
        <v>2450</v>
      </c>
      <c r="B529" s="9" t="str">
        <f>PROPER(TRIM('1. Raw Data'!B529))</f>
        <v>Customer_527</v>
      </c>
      <c r="C529" s="9">
        <f>IF(OR('1. Raw Data'!C529&lt;18, '1. Raw Data'!C529&gt;100), MEDIAN('1. Raw Data'!$C$2:$C$5001), '1. Raw Data'!C529)</f>
        <v>21</v>
      </c>
      <c r="D529" s="9" t="s">
        <v>5023</v>
      </c>
      <c r="E529" s="22">
        <v>44901</v>
      </c>
      <c r="F529" s="9">
        <v>0</v>
      </c>
      <c r="G529" s="9">
        <v>11029</v>
      </c>
      <c r="H529" s="15">
        <v>44724</v>
      </c>
      <c r="I529" s="9" t="s">
        <v>7456</v>
      </c>
      <c r="J529" s="9">
        <v>120</v>
      </c>
      <c r="K529" s="9" t="s">
        <v>7488</v>
      </c>
      <c r="L529" s="9" t="str">
        <f>IF(OR('1. Raw Data'!L529="Elec", '1. Raw Data'!L529="elect"), "Electronics", '1. Raw Data'!L529)</f>
        <v>Sports</v>
      </c>
      <c r="M529" s="9">
        <v>806.59</v>
      </c>
      <c r="N529" s="9">
        <f>IF(ISBLANK('1. Raw Data'!N529), MEDIAN('1. Raw Data'!$N$2:$N$5001), '1. Raw Data'!N529)</f>
        <v>395.02</v>
      </c>
      <c r="O529" s="9">
        <v>1</v>
      </c>
      <c r="P529" s="9">
        <f>IF(ISBLANK('1. Raw Data'!P529), 0, '1. Raw Data'!P529)</f>
        <v>0</v>
      </c>
      <c r="Q529" s="9">
        <v>487</v>
      </c>
      <c r="R529" s="9">
        <v>4</v>
      </c>
      <c r="S529" s="9">
        <f t="shared" si="24"/>
        <v>806.59</v>
      </c>
      <c r="T529" s="9">
        <f t="shared" si="25"/>
        <v>411.57000000000005</v>
      </c>
      <c r="U529" s="23">
        <f t="shared" si="26"/>
        <v>0.51025923951449936</v>
      </c>
    </row>
    <row r="530" spans="1:21" x14ac:dyDescent="0.3">
      <c r="A530" s="9">
        <v>2291</v>
      </c>
      <c r="B530" s="9" t="str">
        <f>PROPER(TRIM('1. Raw Data'!B530))</f>
        <v>Customer_528</v>
      </c>
      <c r="C530" s="9">
        <f>IF(OR('1. Raw Data'!C530&lt;18, '1. Raw Data'!C530&gt;100), MEDIAN('1. Raw Data'!$C$2:$C$5001), '1. Raw Data'!C530)</f>
        <v>25</v>
      </c>
      <c r="D530" s="9" t="s">
        <v>5018</v>
      </c>
      <c r="E530" s="22">
        <v>45072</v>
      </c>
      <c r="F530" s="9">
        <v>0</v>
      </c>
      <c r="G530" s="9">
        <v>12376</v>
      </c>
      <c r="H530" s="15">
        <v>45072</v>
      </c>
      <c r="I530" s="9" t="s">
        <v>7457</v>
      </c>
      <c r="J530" s="9">
        <v>121</v>
      </c>
      <c r="K530" s="9" t="s">
        <v>7495</v>
      </c>
      <c r="L530" s="9" t="str">
        <f>IF(OR('1. Raw Data'!L530="Elec", '1. Raw Data'!L530="elect"), "Electronics", '1. Raw Data'!L530)</f>
        <v>Electronics</v>
      </c>
      <c r="M530" s="9">
        <v>328.54</v>
      </c>
      <c r="N530" s="9">
        <f>IF(ISBLANK('1. Raw Data'!N530), MEDIAN('1. Raw Data'!$N$2:$N$5001), '1. Raw Data'!N530)</f>
        <v>144.19</v>
      </c>
      <c r="O530" s="9">
        <v>5</v>
      </c>
      <c r="P530" s="9">
        <f>IF(ISBLANK('1. Raw Data'!P530), 0, '1. Raw Data'!P530)</f>
        <v>0</v>
      </c>
      <c r="Q530" s="9">
        <v>586</v>
      </c>
      <c r="R530" s="9">
        <v>6</v>
      </c>
      <c r="S530" s="9">
        <f t="shared" si="24"/>
        <v>1642.7</v>
      </c>
      <c r="T530" s="9">
        <f t="shared" si="25"/>
        <v>921.75</v>
      </c>
      <c r="U530" s="23">
        <f t="shared" si="26"/>
        <v>0.56111888963292145</v>
      </c>
    </row>
    <row r="531" spans="1:21" x14ac:dyDescent="0.3">
      <c r="A531" s="9">
        <v>2440</v>
      </c>
      <c r="B531" s="9" t="str">
        <f>PROPER(TRIM('1. Raw Data'!B531))</f>
        <v>Customer_529</v>
      </c>
      <c r="C531" s="9">
        <f>IF(OR('1. Raw Data'!C531&lt;18, '1. Raw Data'!C531&gt;100), MEDIAN('1. Raw Data'!$C$2:$C$5001), '1. Raw Data'!C531)</f>
        <v>36</v>
      </c>
      <c r="D531" s="9" t="s">
        <v>5021</v>
      </c>
      <c r="E531" s="22">
        <v>44878</v>
      </c>
      <c r="F531" s="9">
        <v>0</v>
      </c>
      <c r="G531" s="9">
        <v>13241</v>
      </c>
      <c r="H531" s="15">
        <v>44878</v>
      </c>
      <c r="I531" s="9" t="s">
        <v>7457</v>
      </c>
      <c r="J531" s="9">
        <v>123</v>
      </c>
      <c r="K531" s="9" t="s">
        <v>7502</v>
      </c>
      <c r="L531" s="9" t="str">
        <f>IF(OR('1. Raw Data'!L531="Elec", '1. Raw Data'!L531="elect"), "Electronics", '1. Raw Data'!L531)</f>
        <v>Electronics</v>
      </c>
      <c r="M531" s="9">
        <v>435.83</v>
      </c>
      <c r="N531" s="9">
        <f>IF(ISBLANK('1. Raw Data'!N531), MEDIAN('1. Raw Data'!$N$2:$N$5001), '1. Raw Data'!N531)</f>
        <v>256.39999999999998</v>
      </c>
      <c r="O531" s="9">
        <v>3</v>
      </c>
      <c r="P531" s="9">
        <f>IF(ISBLANK('1. Raw Data'!P531), 0, '1. Raw Data'!P531)</f>
        <v>0</v>
      </c>
      <c r="Q531" s="9">
        <v>453</v>
      </c>
      <c r="R531" s="9">
        <v>4</v>
      </c>
      <c r="S531" s="9">
        <f t="shared" si="24"/>
        <v>1307.49</v>
      </c>
      <c r="T531" s="9">
        <f t="shared" si="25"/>
        <v>538.29000000000008</v>
      </c>
      <c r="U531" s="23">
        <f t="shared" si="26"/>
        <v>0.41169722139366272</v>
      </c>
    </row>
    <row r="532" spans="1:21" x14ac:dyDescent="0.3">
      <c r="A532" s="9">
        <v>2191</v>
      </c>
      <c r="B532" s="9" t="str">
        <f>PROPER(TRIM('1. Raw Data'!B532))</f>
        <v>Customer_530</v>
      </c>
      <c r="C532" s="9">
        <f>IF(OR('1. Raw Data'!C532&lt;18, '1. Raw Data'!C532&gt;100), MEDIAN('1. Raw Data'!$C$2:$C$5001), '1. Raw Data'!C532)</f>
        <v>41</v>
      </c>
      <c r="D532" s="9" t="s">
        <v>5022</v>
      </c>
      <c r="E532" s="22">
        <v>44067</v>
      </c>
      <c r="F532" s="9">
        <v>0</v>
      </c>
      <c r="G532" s="9">
        <v>11991</v>
      </c>
      <c r="H532" s="15">
        <v>44067</v>
      </c>
      <c r="I532" s="9" t="s">
        <v>7456</v>
      </c>
      <c r="J532" s="9">
        <v>130</v>
      </c>
      <c r="K532" s="9" t="s">
        <v>7487</v>
      </c>
      <c r="L532" s="9" t="str">
        <f>IF(OR('1. Raw Data'!L532="Elec", '1. Raw Data'!L532="elect"), "Electronics", '1. Raw Data'!L532)</f>
        <v>Home Appliances</v>
      </c>
      <c r="M532" s="9">
        <v>606.82000000000005</v>
      </c>
      <c r="N532" s="9">
        <f>IF(ISBLANK('1. Raw Data'!N532), MEDIAN('1. Raw Data'!$N$2:$N$5001), '1. Raw Data'!N532)</f>
        <v>335.55</v>
      </c>
      <c r="O532" s="9">
        <v>1</v>
      </c>
      <c r="P532" s="9">
        <f>IF(ISBLANK('1. Raw Data'!P532), 0, '1. Raw Data'!P532)</f>
        <v>0.05</v>
      </c>
      <c r="Q532" s="9">
        <v>402</v>
      </c>
      <c r="R532" s="9">
        <v>6</v>
      </c>
      <c r="S532" s="9">
        <f t="shared" si="24"/>
        <v>576.47900000000004</v>
      </c>
      <c r="T532" s="9">
        <f t="shared" si="25"/>
        <v>240.92900000000003</v>
      </c>
      <c r="U532" s="23">
        <f t="shared" si="26"/>
        <v>0.417931962829522</v>
      </c>
    </row>
    <row r="533" spans="1:21" x14ac:dyDescent="0.3">
      <c r="A533" s="9">
        <v>2066</v>
      </c>
      <c r="B533" s="9" t="str">
        <f>PROPER(TRIM('1. Raw Data'!B533))</f>
        <v>Customer_531</v>
      </c>
      <c r="C533" s="9">
        <f>IF(OR('1. Raw Data'!C533&lt;18, '1. Raw Data'!C533&gt;100), MEDIAN('1. Raw Data'!$C$2:$C$5001), '1. Raw Data'!C533)</f>
        <v>35</v>
      </c>
      <c r="D533" s="9" t="s">
        <v>5021</v>
      </c>
      <c r="E533" s="22">
        <v>44619</v>
      </c>
      <c r="F533" s="9">
        <v>1</v>
      </c>
      <c r="G533" s="9">
        <v>13871</v>
      </c>
      <c r="H533" s="15">
        <v>44619</v>
      </c>
      <c r="I533" s="9" t="s">
        <v>7456</v>
      </c>
      <c r="J533" s="9">
        <v>125</v>
      </c>
      <c r="K533" s="9" t="s">
        <v>7479</v>
      </c>
      <c r="L533" s="9" t="str">
        <f>IF(OR('1. Raw Data'!L533="Elec", '1. Raw Data'!L533="elect"), "Electronics", '1. Raw Data'!L533)</f>
        <v>Electronics</v>
      </c>
      <c r="M533" s="9">
        <v>953.73</v>
      </c>
      <c r="N533" s="9">
        <f>IF(ISBLANK('1. Raw Data'!N533), MEDIAN('1. Raw Data'!$N$2:$N$5001), '1. Raw Data'!N533)</f>
        <v>575.4</v>
      </c>
      <c r="O533" s="9">
        <v>5</v>
      </c>
      <c r="P533" s="9">
        <f>IF(ISBLANK('1. Raw Data'!P533), 0, '1. Raw Data'!P533)</f>
        <v>0.2</v>
      </c>
      <c r="Q533" s="9">
        <v>1039</v>
      </c>
      <c r="R533" s="9">
        <v>1</v>
      </c>
      <c r="S533" s="9">
        <f t="shared" si="24"/>
        <v>3814.92</v>
      </c>
      <c r="T533" s="9">
        <f t="shared" si="25"/>
        <v>937.92000000000007</v>
      </c>
      <c r="U533" s="23">
        <f t="shared" si="26"/>
        <v>0.24585574533673055</v>
      </c>
    </row>
    <row r="534" spans="1:21" x14ac:dyDescent="0.3">
      <c r="A534" s="9">
        <v>1284</v>
      </c>
      <c r="B534" s="9" t="str">
        <f>PROPER(TRIM('1. Raw Data'!B534))</f>
        <v>Customer_532</v>
      </c>
      <c r="C534" s="9">
        <f>IF(OR('1. Raw Data'!C534&lt;18, '1. Raw Data'!C534&gt;100), MEDIAN('1. Raw Data'!$C$2:$C$5001), '1. Raw Data'!C534)</f>
        <v>46</v>
      </c>
      <c r="D534" s="9" t="s">
        <v>5019</v>
      </c>
      <c r="E534" s="22">
        <v>45011</v>
      </c>
      <c r="F534" s="9">
        <v>0</v>
      </c>
      <c r="G534" s="9">
        <v>12958</v>
      </c>
      <c r="H534" s="15">
        <v>45011</v>
      </c>
      <c r="I534" s="9" t="s">
        <v>7455</v>
      </c>
      <c r="J534" s="9">
        <v>131</v>
      </c>
      <c r="K534" s="9" t="s">
        <v>7504</v>
      </c>
      <c r="L534" s="9" t="str">
        <f>IF(OR('1. Raw Data'!L534="Elec", '1. Raw Data'!L534="elect"), "Electronics", '1. Raw Data'!L534)</f>
        <v>Home Appliances</v>
      </c>
      <c r="M534" s="9">
        <v>688.05</v>
      </c>
      <c r="N534" s="9">
        <f>IF(ISBLANK('1. Raw Data'!N534), MEDIAN('1. Raw Data'!$N$2:$N$5001), '1. Raw Data'!N534)</f>
        <v>324.17</v>
      </c>
      <c r="O534" s="9">
        <v>2</v>
      </c>
      <c r="P534" s="9">
        <f>IF(ISBLANK('1. Raw Data'!P534), 0, '1. Raw Data'!P534)</f>
        <v>0</v>
      </c>
      <c r="Q534" s="9">
        <v>647</v>
      </c>
      <c r="R534" s="9">
        <v>4</v>
      </c>
      <c r="S534" s="9">
        <f t="shared" si="24"/>
        <v>1376.1</v>
      </c>
      <c r="T534" s="9">
        <f t="shared" si="25"/>
        <v>727.75999999999988</v>
      </c>
      <c r="U534" s="23">
        <f t="shared" si="26"/>
        <v>0.5288569144684252</v>
      </c>
    </row>
    <row r="535" spans="1:21" x14ac:dyDescent="0.3">
      <c r="A535" s="9">
        <v>1396</v>
      </c>
      <c r="B535" s="9" t="str">
        <f>PROPER(TRIM('1. Raw Data'!B535))</f>
        <v>Customer_533</v>
      </c>
      <c r="C535" s="9">
        <f>IF(OR('1. Raw Data'!C535&lt;18, '1. Raw Data'!C535&gt;100), MEDIAN('1. Raw Data'!$C$2:$C$5001), '1. Raw Data'!C535)</f>
        <v>45</v>
      </c>
      <c r="D535" s="9" t="s">
        <v>5018</v>
      </c>
      <c r="E535" s="22">
        <v>44220</v>
      </c>
      <c r="F535" s="9">
        <v>0</v>
      </c>
      <c r="G535" s="9">
        <v>12385</v>
      </c>
      <c r="H535" s="15">
        <v>44220</v>
      </c>
      <c r="I535" s="9" t="s">
        <v>7456</v>
      </c>
      <c r="J535" s="9">
        <v>127</v>
      </c>
      <c r="K535" s="9" t="s">
        <v>7489</v>
      </c>
      <c r="L535" s="9" t="str">
        <f>IF(OR('1. Raw Data'!L535="Elec", '1. Raw Data'!L535="elect"), "Electronics", '1. Raw Data'!L535)</f>
        <v>Home Appliances</v>
      </c>
      <c r="M535" s="9">
        <v>619.04999999999995</v>
      </c>
      <c r="N535" s="9">
        <f>IF(ISBLANK('1. Raw Data'!N535), MEDIAN('1. Raw Data'!$N$2:$N$5001), '1. Raw Data'!N535)</f>
        <v>307.73</v>
      </c>
      <c r="O535" s="9">
        <v>3</v>
      </c>
      <c r="P535" s="9">
        <f>IF(ISBLANK('1. Raw Data'!P535), 0, '1. Raw Data'!P535)</f>
        <v>0</v>
      </c>
      <c r="Q535" s="9">
        <v>384</v>
      </c>
      <c r="R535" s="9">
        <v>7</v>
      </c>
      <c r="S535" s="9">
        <f t="shared" si="24"/>
        <v>1857.1499999999999</v>
      </c>
      <c r="T535" s="9">
        <f t="shared" si="25"/>
        <v>933.95999999999981</v>
      </c>
      <c r="U535" s="23">
        <f t="shared" si="26"/>
        <v>0.5028996042322913</v>
      </c>
    </row>
    <row r="536" spans="1:21" x14ac:dyDescent="0.3">
      <c r="A536" s="9">
        <v>1011</v>
      </c>
      <c r="B536" s="9" t="str">
        <f>PROPER(TRIM('1. Raw Data'!B536))</f>
        <v>Customer_534</v>
      </c>
      <c r="C536" s="9">
        <f>IF(OR('1. Raw Data'!C536&lt;18, '1. Raw Data'!C536&gt;100), MEDIAN('1. Raw Data'!$C$2:$C$5001), '1. Raw Data'!C536)</f>
        <v>62</v>
      </c>
      <c r="D536" s="9" t="s">
        <v>5019</v>
      </c>
      <c r="E536" s="22">
        <v>44322</v>
      </c>
      <c r="F536" s="9">
        <v>0</v>
      </c>
      <c r="G536" s="9">
        <v>13798</v>
      </c>
      <c r="H536" s="15">
        <v>44352</v>
      </c>
      <c r="I536" s="9" t="s">
        <v>7457</v>
      </c>
      <c r="J536" s="9">
        <v>134</v>
      </c>
      <c r="K536" s="9" t="s">
        <v>7482</v>
      </c>
      <c r="L536" s="9" t="str">
        <f>IF(OR('1. Raw Data'!L536="Elec", '1. Raw Data'!L536="elect"), "Electronics", '1. Raw Data'!L536)</f>
        <v>Sports</v>
      </c>
      <c r="M536" s="9">
        <v>868.86</v>
      </c>
      <c r="N536" s="9">
        <f>IF(ISBLANK('1. Raw Data'!N536), MEDIAN('1. Raw Data'!$N$2:$N$5001), '1. Raw Data'!N536)</f>
        <v>423.68</v>
      </c>
      <c r="O536" s="9">
        <v>1</v>
      </c>
      <c r="P536" s="9">
        <f>IF(ISBLANK('1. Raw Data'!P536), 0, '1. Raw Data'!P536)</f>
        <v>0</v>
      </c>
      <c r="Q536" s="9">
        <v>588</v>
      </c>
      <c r="R536" s="9">
        <v>5</v>
      </c>
      <c r="S536" s="9">
        <f t="shared" si="24"/>
        <v>868.86</v>
      </c>
      <c r="T536" s="9">
        <f t="shared" si="25"/>
        <v>445.18</v>
      </c>
      <c r="U536" s="23">
        <f t="shared" si="26"/>
        <v>0.51237253412517547</v>
      </c>
    </row>
    <row r="537" spans="1:21" x14ac:dyDescent="0.3">
      <c r="A537" s="9">
        <v>2325</v>
      </c>
      <c r="B537" s="9" t="str">
        <f>PROPER(TRIM('1. Raw Data'!B537))</f>
        <v>Customer_535</v>
      </c>
      <c r="C537" s="9">
        <f>IF(OR('1. Raw Data'!C537&lt;18, '1. Raw Data'!C537&gt;100), MEDIAN('1. Raw Data'!$C$2:$C$5001), '1. Raw Data'!C537)</f>
        <v>38</v>
      </c>
      <c r="D537" s="9" t="s">
        <v>5023</v>
      </c>
      <c r="E537" s="22">
        <v>43921</v>
      </c>
      <c r="F537" s="9">
        <v>0</v>
      </c>
      <c r="G537" s="9">
        <v>13140</v>
      </c>
      <c r="H537" s="15">
        <v>43921</v>
      </c>
      <c r="I537" s="9" t="s">
        <v>7457</v>
      </c>
      <c r="J537" s="9">
        <v>108</v>
      </c>
      <c r="K537" s="9" t="s">
        <v>7496</v>
      </c>
      <c r="L537" s="9" t="str">
        <f>IF(OR('1. Raw Data'!L537="Elec", '1. Raw Data'!L537="elect"), "Electronics", '1. Raw Data'!L537)</f>
        <v>Home Appliances</v>
      </c>
      <c r="M537" s="9">
        <v>400.66</v>
      </c>
      <c r="N537" s="9">
        <f>IF(ISBLANK('1. Raw Data'!N537), MEDIAN('1. Raw Data'!$N$2:$N$5001), '1. Raw Data'!N537)</f>
        <v>256.14</v>
      </c>
      <c r="O537" s="9">
        <v>1</v>
      </c>
      <c r="P537" s="9">
        <f>IF(ISBLANK('1. Raw Data'!P537), 0, '1. Raw Data'!P537)</f>
        <v>0</v>
      </c>
      <c r="Q537" s="9">
        <v>603</v>
      </c>
      <c r="R537" s="9">
        <v>5</v>
      </c>
      <c r="S537" s="9">
        <f t="shared" si="24"/>
        <v>400.66</v>
      </c>
      <c r="T537" s="9">
        <f t="shared" si="25"/>
        <v>144.52000000000004</v>
      </c>
      <c r="U537" s="23">
        <f t="shared" si="26"/>
        <v>0.36070483701891887</v>
      </c>
    </row>
    <row r="538" spans="1:21" x14ac:dyDescent="0.3">
      <c r="A538" s="9">
        <v>2276</v>
      </c>
      <c r="B538" s="9" t="str">
        <f>PROPER(TRIM('1. Raw Data'!B538))</f>
        <v>Customer_536</v>
      </c>
      <c r="C538" s="9">
        <f>IF(OR('1. Raw Data'!C538&lt;18, '1. Raw Data'!C538&gt;100), MEDIAN('1. Raw Data'!$C$2:$C$5001), '1. Raw Data'!C538)</f>
        <v>57</v>
      </c>
      <c r="D538" s="9" t="s">
        <v>5022</v>
      </c>
      <c r="E538" s="22">
        <v>45282</v>
      </c>
      <c r="F538" s="9">
        <v>0</v>
      </c>
      <c r="G538" s="9">
        <v>10881</v>
      </c>
      <c r="H538" s="15">
        <v>45282</v>
      </c>
      <c r="I538" s="9" t="s">
        <v>7456</v>
      </c>
      <c r="J538" s="9">
        <v>119</v>
      </c>
      <c r="K538" s="9" t="s">
        <v>7459</v>
      </c>
      <c r="L538" s="9" t="str">
        <f>IF(OR('1. Raw Data'!L538="Elec", '1. Raw Data'!L538="elect"), "Electronics", '1. Raw Data'!L538)</f>
        <v>Home Appliances</v>
      </c>
      <c r="M538" s="9">
        <v>164.41</v>
      </c>
      <c r="N538" s="9">
        <f>IF(ISBLANK('1. Raw Data'!N538), MEDIAN('1. Raw Data'!$N$2:$N$5001), '1. Raw Data'!N538)</f>
        <v>74.209999999999994</v>
      </c>
      <c r="O538" s="9">
        <v>1</v>
      </c>
      <c r="P538" s="9">
        <f>IF(ISBLANK('1. Raw Data'!P538), 0, '1. Raw Data'!P538)</f>
        <v>0.05</v>
      </c>
      <c r="Q538" s="9">
        <v>342</v>
      </c>
      <c r="R538" s="9">
        <v>5</v>
      </c>
      <c r="S538" s="9">
        <f t="shared" si="24"/>
        <v>156.18949999999998</v>
      </c>
      <c r="T538" s="9">
        <f t="shared" si="25"/>
        <v>81.979499999999987</v>
      </c>
      <c r="U538" s="23">
        <f t="shared" si="26"/>
        <v>0.52487203045019026</v>
      </c>
    </row>
    <row r="539" spans="1:21" x14ac:dyDescent="0.3">
      <c r="A539" s="9">
        <v>1498</v>
      </c>
      <c r="B539" s="9" t="str">
        <f>PROPER(TRIM('1. Raw Data'!B539))</f>
        <v>Customer_537</v>
      </c>
      <c r="C539" s="9">
        <f>IF(OR('1. Raw Data'!C539&lt;18, '1. Raw Data'!C539&gt;100), MEDIAN('1. Raw Data'!$C$2:$C$5001), '1. Raw Data'!C539)</f>
        <v>53</v>
      </c>
      <c r="D539" s="9" t="s">
        <v>5019</v>
      </c>
      <c r="E539" s="22">
        <v>44901</v>
      </c>
      <c r="F539" s="9">
        <v>0</v>
      </c>
      <c r="G539" s="9">
        <v>10538</v>
      </c>
      <c r="H539" s="15">
        <v>44724</v>
      </c>
      <c r="I539" s="9" t="s">
        <v>7456</v>
      </c>
      <c r="J539" s="9">
        <v>141</v>
      </c>
      <c r="K539" s="9" t="s">
        <v>7490</v>
      </c>
      <c r="L539" s="9" t="str">
        <f>IF(OR('1. Raw Data'!L539="Elec", '1. Raw Data'!L539="elect"), "Electronics", '1. Raw Data'!L539)</f>
        <v>Clothing</v>
      </c>
      <c r="M539" s="9">
        <v>85.4</v>
      </c>
      <c r="N539" s="9">
        <f>IF(ISBLANK('1. Raw Data'!N539), MEDIAN('1. Raw Data'!$N$2:$N$5001), '1. Raw Data'!N539)</f>
        <v>49.75</v>
      </c>
      <c r="O539" s="9">
        <v>5</v>
      </c>
      <c r="P539" s="9">
        <f>IF(ISBLANK('1. Raw Data'!P539), 0, '1. Raw Data'!P539)</f>
        <v>0</v>
      </c>
      <c r="Q539" s="9">
        <v>914</v>
      </c>
      <c r="R539" s="9">
        <v>6</v>
      </c>
      <c r="S539" s="9">
        <f t="shared" si="24"/>
        <v>427</v>
      </c>
      <c r="T539" s="9">
        <f t="shared" si="25"/>
        <v>178.25</v>
      </c>
      <c r="U539" s="23">
        <f t="shared" si="26"/>
        <v>0.41744730679156911</v>
      </c>
    </row>
    <row r="540" spans="1:21" x14ac:dyDescent="0.3">
      <c r="A540" s="9">
        <v>1753</v>
      </c>
      <c r="B540" s="9" t="str">
        <f>PROPER(TRIM('1. Raw Data'!B540))</f>
        <v>Customer_538</v>
      </c>
      <c r="C540" s="9">
        <f>IF(OR('1. Raw Data'!C540&lt;18, '1. Raw Data'!C540&gt;100), MEDIAN('1. Raw Data'!$C$2:$C$5001), '1. Raw Data'!C540)</f>
        <v>74</v>
      </c>
      <c r="D540" s="9" t="s">
        <v>5023</v>
      </c>
      <c r="E540" s="22">
        <v>43922</v>
      </c>
      <c r="F540" s="9">
        <v>0</v>
      </c>
      <c r="G540" s="9">
        <v>10736</v>
      </c>
      <c r="H540" s="15">
        <v>43834</v>
      </c>
      <c r="I540" s="9" t="s">
        <v>7455</v>
      </c>
      <c r="J540" s="9">
        <v>126</v>
      </c>
      <c r="K540" s="9" t="s">
        <v>7469</v>
      </c>
      <c r="L540" s="9" t="str">
        <f>IF(OR('1. Raw Data'!L540="Elec", '1. Raw Data'!L540="elect"), "Electronics", '1. Raw Data'!L540)</f>
        <v>Sports</v>
      </c>
      <c r="M540" s="9">
        <v>414.33</v>
      </c>
      <c r="N540" s="9">
        <f>IF(ISBLANK('1. Raw Data'!N540), MEDIAN('1. Raw Data'!$N$2:$N$5001), '1. Raw Data'!N540)</f>
        <v>172.12</v>
      </c>
      <c r="O540" s="9">
        <v>2</v>
      </c>
      <c r="P540" s="9">
        <f>IF(ISBLANK('1. Raw Data'!P540), 0, '1. Raw Data'!P540)</f>
        <v>0</v>
      </c>
      <c r="Q540" s="9">
        <v>392</v>
      </c>
      <c r="R540" s="9">
        <v>4</v>
      </c>
      <c r="S540" s="9">
        <f t="shared" si="24"/>
        <v>828.66</v>
      </c>
      <c r="T540" s="9">
        <f t="shared" si="25"/>
        <v>484.41999999999996</v>
      </c>
      <c r="U540" s="23">
        <f t="shared" si="26"/>
        <v>0.5845823377501026</v>
      </c>
    </row>
    <row r="541" spans="1:21" x14ac:dyDescent="0.3">
      <c r="A541" s="9">
        <v>1034</v>
      </c>
      <c r="B541" s="9" t="str">
        <f>PROPER(TRIM('1. Raw Data'!B541))</f>
        <v>Customer_539</v>
      </c>
      <c r="C541" s="9">
        <f>IF(OR('1. Raw Data'!C541&lt;18, '1. Raw Data'!C541&gt;100), MEDIAN('1. Raw Data'!$C$2:$C$5001), '1. Raw Data'!C541)</f>
        <v>38</v>
      </c>
      <c r="D541" s="9" t="s">
        <v>5021</v>
      </c>
      <c r="E541" s="22">
        <v>44895</v>
      </c>
      <c r="F541" s="9">
        <v>0</v>
      </c>
      <c r="G541" s="9">
        <v>11857</v>
      </c>
      <c r="H541" s="15">
        <v>44895</v>
      </c>
      <c r="I541" s="9" t="s">
        <v>7457</v>
      </c>
      <c r="J541" s="9">
        <v>128</v>
      </c>
      <c r="K541" s="9" t="s">
        <v>7473</v>
      </c>
      <c r="L541" s="9" t="str">
        <f>IF(OR('1. Raw Data'!L541="Elec", '1. Raw Data'!L541="elect"), "Electronics", '1. Raw Data'!L541)</f>
        <v>Electronics</v>
      </c>
      <c r="M541" s="9">
        <v>182.81</v>
      </c>
      <c r="N541" s="9">
        <f>IF(ISBLANK('1. Raw Data'!N541), MEDIAN('1. Raw Data'!$N$2:$N$5001), '1. Raw Data'!N541)</f>
        <v>103.26</v>
      </c>
      <c r="O541" s="9">
        <v>3</v>
      </c>
      <c r="P541" s="9">
        <f>IF(ISBLANK('1. Raw Data'!P541), 0, '1. Raw Data'!P541)</f>
        <v>0.1</v>
      </c>
      <c r="Q541" s="9">
        <v>763</v>
      </c>
      <c r="R541" s="9">
        <v>3</v>
      </c>
      <c r="S541" s="9">
        <f t="shared" si="24"/>
        <v>493.58700000000005</v>
      </c>
      <c r="T541" s="9">
        <f t="shared" si="25"/>
        <v>183.80700000000002</v>
      </c>
      <c r="U541" s="23">
        <f t="shared" si="26"/>
        <v>0.37239027770180333</v>
      </c>
    </row>
    <row r="542" spans="1:21" x14ac:dyDescent="0.3">
      <c r="A542" s="9">
        <v>1726</v>
      </c>
      <c r="B542" s="9" t="str">
        <f>PROPER(TRIM('1. Raw Data'!B542))</f>
        <v>Customer_540</v>
      </c>
      <c r="C542" s="9">
        <f>IF(OR('1. Raw Data'!C542&lt;18, '1. Raw Data'!C542&gt;100), MEDIAN('1. Raw Data'!$C$2:$C$5001), '1. Raw Data'!C542)</f>
        <v>33</v>
      </c>
      <c r="D542" s="9" t="s">
        <v>5019</v>
      </c>
      <c r="E542" s="22">
        <v>45108</v>
      </c>
      <c r="F542" s="9">
        <v>0</v>
      </c>
      <c r="G542" s="9">
        <v>11530</v>
      </c>
      <c r="H542" s="15">
        <v>44933</v>
      </c>
      <c r="I542" s="9" t="s">
        <v>7457</v>
      </c>
      <c r="J542" s="9">
        <v>104</v>
      </c>
      <c r="K542" s="9" t="s">
        <v>7499</v>
      </c>
      <c r="L542" s="9" t="str">
        <f>IF(OR('1. Raw Data'!L542="Elec", '1. Raw Data'!L542="elect"), "Electronics", '1. Raw Data'!L542)</f>
        <v>Clothing</v>
      </c>
      <c r="M542" s="9">
        <v>537.69000000000005</v>
      </c>
      <c r="N542" s="9">
        <f>IF(ISBLANK('1. Raw Data'!N542), MEDIAN('1. Raw Data'!$N$2:$N$5001), '1. Raw Data'!N542)</f>
        <v>429.51499999999999</v>
      </c>
      <c r="O542" s="9">
        <v>1</v>
      </c>
      <c r="P542" s="9">
        <f>IF(ISBLANK('1. Raw Data'!P542), 0, '1. Raw Data'!P542)</f>
        <v>0</v>
      </c>
      <c r="Q542" s="9">
        <v>417</v>
      </c>
      <c r="R542" s="9">
        <v>7</v>
      </c>
      <c r="S542" s="9">
        <f t="shared" si="24"/>
        <v>537.69000000000005</v>
      </c>
      <c r="T542" s="9">
        <f t="shared" si="25"/>
        <v>108.17500000000007</v>
      </c>
      <c r="U542" s="23">
        <f t="shared" si="26"/>
        <v>0.20118469750227838</v>
      </c>
    </row>
    <row r="543" spans="1:21" x14ac:dyDescent="0.3">
      <c r="A543" s="9">
        <v>1848</v>
      </c>
      <c r="B543" s="9" t="str">
        <f>PROPER(TRIM('1. Raw Data'!B543))</f>
        <v>Customer_541</v>
      </c>
      <c r="C543" s="9">
        <f>IF(OR('1. Raw Data'!C543&lt;18, '1. Raw Data'!C543&gt;100), MEDIAN('1. Raw Data'!$C$2:$C$5001), '1. Raw Data'!C543)</f>
        <v>58</v>
      </c>
      <c r="D543" s="9" t="s">
        <v>5019</v>
      </c>
      <c r="E543" s="22">
        <v>45118</v>
      </c>
      <c r="F543" s="9">
        <v>0</v>
      </c>
      <c r="G543" s="9">
        <v>11769</v>
      </c>
      <c r="H543" s="15">
        <v>45237</v>
      </c>
      <c r="I543" s="9" t="s">
        <v>7457</v>
      </c>
      <c r="J543" s="9">
        <v>131</v>
      </c>
      <c r="K543" s="9" t="s">
        <v>7504</v>
      </c>
      <c r="L543" s="9" t="str">
        <f>IF(OR('1. Raw Data'!L543="Elec", '1. Raw Data'!L543="elect"), "Electronics", '1. Raw Data'!L543)</f>
        <v>Clothing</v>
      </c>
      <c r="M543" s="9">
        <v>1170.75</v>
      </c>
      <c r="N543" s="9">
        <f>IF(ISBLANK('1. Raw Data'!N543), MEDIAN('1. Raw Data'!$N$2:$N$5001), '1. Raw Data'!N543)</f>
        <v>530.07000000000005</v>
      </c>
      <c r="O543" s="9">
        <v>4</v>
      </c>
      <c r="P543" s="9">
        <f>IF(ISBLANK('1. Raw Data'!P543), 0, '1. Raw Data'!P543)</f>
        <v>0.2</v>
      </c>
      <c r="Q543" s="9">
        <v>421</v>
      </c>
      <c r="R543" s="9">
        <v>3</v>
      </c>
      <c r="S543" s="9">
        <f t="shared" si="24"/>
        <v>3746.4</v>
      </c>
      <c r="T543" s="9">
        <f t="shared" si="25"/>
        <v>1626.12</v>
      </c>
      <c r="U543" s="23">
        <f t="shared" si="26"/>
        <v>0.43404868673926966</v>
      </c>
    </row>
    <row r="544" spans="1:21" x14ac:dyDescent="0.3">
      <c r="A544" s="9">
        <v>1089</v>
      </c>
      <c r="B544" s="9" t="str">
        <f>PROPER(TRIM('1. Raw Data'!B544))</f>
        <v>Customer_542</v>
      </c>
      <c r="C544" s="9">
        <f>IF(OR('1. Raw Data'!C544&lt;18, '1. Raw Data'!C544&gt;100), MEDIAN('1. Raw Data'!$C$2:$C$5001), '1. Raw Data'!C544)</f>
        <v>45</v>
      </c>
      <c r="D544" s="9" t="s">
        <v>5020</v>
      </c>
      <c r="E544" s="22">
        <v>45304</v>
      </c>
      <c r="F544" s="9">
        <v>0</v>
      </c>
      <c r="G544" s="9">
        <v>13557</v>
      </c>
      <c r="H544" s="15">
        <v>45304</v>
      </c>
      <c r="I544" s="9" t="s">
        <v>7456</v>
      </c>
      <c r="J544" s="9">
        <v>116</v>
      </c>
      <c r="K544" s="9" t="s">
        <v>7480</v>
      </c>
      <c r="L544" s="9" t="str">
        <f>IF(OR('1. Raw Data'!L544="Elec", '1. Raw Data'!L544="elect"), "Electronics", '1. Raw Data'!L544)</f>
        <v>Sports</v>
      </c>
      <c r="M544" s="9">
        <v>1088.6300000000001</v>
      </c>
      <c r="N544" s="9">
        <f>IF(ISBLANK('1. Raw Data'!N544), MEDIAN('1. Raw Data'!$N$2:$N$5001), '1. Raw Data'!N544)</f>
        <v>472.36</v>
      </c>
      <c r="O544" s="9">
        <v>3</v>
      </c>
      <c r="P544" s="9">
        <f>IF(ISBLANK('1. Raw Data'!P544), 0, '1. Raw Data'!P544)</f>
        <v>0</v>
      </c>
      <c r="Q544" s="9">
        <v>354</v>
      </c>
      <c r="R544" s="9">
        <v>5</v>
      </c>
      <c r="S544" s="9">
        <f t="shared" si="24"/>
        <v>3265.8900000000003</v>
      </c>
      <c r="T544" s="9">
        <f t="shared" si="25"/>
        <v>1848.8100000000004</v>
      </c>
      <c r="U544" s="23">
        <f t="shared" si="26"/>
        <v>0.56609683730927873</v>
      </c>
    </row>
    <row r="545" spans="1:21" x14ac:dyDescent="0.3">
      <c r="A545" s="9">
        <v>1775</v>
      </c>
      <c r="B545" s="9" t="str">
        <f>PROPER(TRIM('1. Raw Data'!B545))</f>
        <v>Customer_543</v>
      </c>
      <c r="C545" s="9">
        <f>IF(OR('1. Raw Data'!C545&lt;18, '1. Raw Data'!C545&gt;100), MEDIAN('1. Raw Data'!$C$2:$C$5001), '1. Raw Data'!C545)</f>
        <v>59</v>
      </c>
      <c r="D545" s="9" t="s">
        <v>5022</v>
      </c>
      <c r="E545" s="22">
        <v>45056</v>
      </c>
      <c r="F545" s="9">
        <v>0</v>
      </c>
      <c r="G545" s="9">
        <v>10442</v>
      </c>
      <c r="H545" s="15">
        <v>45204</v>
      </c>
      <c r="I545" s="9" t="s">
        <v>7457</v>
      </c>
      <c r="J545" s="9">
        <v>110</v>
      </c>
      <c r="K545" s="9" t="s">
        <v>7493</v>
      </c>
      <c r="L545" s="9" t="str">
        <f>IF(OR('1. Raw Data'!L545="Elec", '1. Raw Data'!L545="elect"), "Electronics", '1. Raw Data'!L545)</f>
        <v>Sports</v>
      </c>
      <c r="M545" s="9">
        <v>935.85</v>
      </c>
      <c r="N545" s="9">
        <f>IF(ISBLANK('1. Raw Data'!N545), MEDIAN('1. Raw Data'!$N$2:$N$5001), '1. Raw Data'!N545)</f>
        <v>471.68</v>
      </c>
      <c r="O545" s="9">
        <v>4</v>
      </c>
      <c r="P545" s="9">
        <f>IF(ISBLANK('1. Raw Data'!P545), 0, '1. Raw Data'!P545)</f>
        <v>0</v>
      </c>
      <c r="Q545" s="9">
        <v>454</v>
      </c>
      <c r="R545" s="9">
        <v>7</v>
      </c>
      <c r="S545" s="9">
        <f t="shared" si="24"/>
        <v>3743.4</v>
      </c>
      <c r="T545" s="9">
        <f t="shared" si="25"/>
        <v>1856.68</v>
      </c>
      <c r="U545" s="23">
        <f t="shared" si="26"/>
        <v>0.4959876048512048</v>
      </c>
    </row>
    <row r="546" spans="1:21" x14ac:dyDescent="0.3">
      <c r="A546" s="9">
        <v>1604</v>
      </c>
      <c r="B546" s="9" t="str">
        <f>PROPER(TRIM('1. Raw Data'!B546))</f>
        <v>Customer_544</v>
      </c>
      <c r="C546" s="9">
        <f>IF(OR('1. Raw Data'!C546&lt;18, '1. Raw Data'!C546&gt;100), MEDIAN('1. Raw Data'!$C$2:$C$5001), '1. Raw Data'!C546)</f>
        <v>50</v>
      </c>
      <c r="D546" s="9" t="s">
        <v>5022</v>
      </c>
      <c r="E546" s="22">
        <v>44234</v>
      </c>
      <c r="F546" s="9">
        <v>0</v>
      </c>
      <c r="G546" s="9">
        <v>10923</v>
      </c>
      <c r="H546" s="15">
        <v>44379</v>
      </c>
      <c r="I546" s="9" t="s">
        <v>7456</v>
      </c>
      <c r="J546" s="9">
        <v>138</v>
      </c>
      <c r="K546" s="9" t="s">
        <v>7464</v>
      </c>
      <c r="L546" s="9" t="str">
        <f>IF(OR('1. Raw Data'!L546="Elec", '1. Raw Data'!L546="elect"), "Electronics", '1. Raw Data'!L546)</f>
        <v>Clothing</v>
      </c>
      <c r="M546" s="9">
        <v>1286.1300000000001</v>
      </c>
      <c r="N546" s="9">
        <f>IF(ISBLANK('1. Raw Data'!N546), MEDIAN('1. Raw Data'!$N$2:$N$5001), '1. Raw Data'!N546)</f>
        <v>647.08000000000004</v>
      </c>
      <c r="O546" s="9">
        <v>5</v>
      </c>
      <c r="P546" s="9">
        <f>IF(ISBLANK('1. Raw Data'!P546), 0, '1. Raw Data'!P546)</f>
        <v>0</v>
      </c>
      <c r="Q546" s="9">
        <v>630</v>
      </c>
      <c r="R546" s="9">
        <v>4</v>
      </c>
      <c r="S546" s="9">
        <f t="shared" si="24"/>
        <v>6430.6500000000005</v>
      </c>
      <c r="T546" s="9">
        <f t="shared" si="25"/>
        <v>3195.2500000000005</v>
      </c>
      <c r="U546" s="23">
        <f t="shared" si="26"/>
        <v>0.49687823159400685</v>
      </c>
    </row>
    <row r="547" spans="1:21" x14ac:dyDescent="0.3">
      <c r="A547" s="9">
        <v>1969</v>
      </c>
      <c r="B547" s="9" t="str">
        <f>PROPER(TRIM('1. Raw Data'!B547))</f>
        <v>Customer_545</v>
      </c>
      <c r="C547" s="9">
        <f>IF(OR('1. Raw Data'!C547&lt;18, '1. Raw Data'!C547&gt;100), MEDIAN('1. Raw Data'!$C$2:$C$5001), '1. Raw Data'!C547)</f>
        <v>40</v>
      </c>
      <c r="D547" s="9" t="s">
        <v>5021</v>
      </c>
      <c r="E547" s="22">
        <v>44576</v>
      </c>
      <c r="F547" s="9">
        <v>1</v>
      </c>
      <c r="G547" s="9">
        <v>12967</v>
      </c>
      <c r="H547" s="15">
        <v>44576</v>
      </c>
      <c r="I547" s="9" t="s">
        <v>7455</v>
      </c>
      <c r="J547" s="9">
        <v>148</v>
      </c>
      <c r="K547" s="9" t="s">
        <v>7491</v>
      </c>
      <c r="L547" s="9" t="str">
        <f>IF(OR('1. Raw Data'!L547="Elec", '1. Raw Data'!L547="elect"), "Electronics", '1. Raw Data'!L547)</f>
        <v>Sports</v>
      </c>
      <c r="M547" s="9">
        <v>459</v>
      </c>
      <c r="N547" s="9">
        <f>IF(ISBLANK('1. Raw Data'!N547), MEDIAN('1. Raw Data'!$N$2:$N$5001), '1. Raw Data'!N547)</f>
        <v>297.39999999999998</v>
      </c>
      <c r="O547" s="9">
        <v>1</v>
      </c>
      <c r="P547" s="9">
        <f>IF(ISBLANK('1. Raw Data'!P547), 0, '1. Raw Data'!P547)</f>
        <v>0</v>
      </c>
      <c r="Q547" s="9">
        <v>1082</v>
      </c>
      <c r="R547" s="9">
        <v>1</v>
      </c>
      <c r="S547" s="9">
        <f t="shared" si="24"/>
        <v>459</v>
      </c>
      <c r="T547" s="9">
        <f t="shared" si="25"/>
        <v>161.60000000000002</v>
      </c>
      <c r="U547" s="23">
        <f t="shared" si="26"/>
        <v>0.35206971677559917</v>
      </c>
    </row>
    <row r="548" spans="1:21" x14ac:dyDescent="0.3">
      <c r="A548" s="9">
        <v>2021</v>
      </c>
      <c r="B548" s="9" t="str">
        <f>PROPER(TRIM('1. Raw Data'!B548))</f>
        <v>Customer_546</v>
      </c>
      <c r="C548" s="9">
        <f>IF(OR('1. Raw Data'!C548&lt;18, '1. Raw Data'!C548&gt;100), MEDIAN('1. Raw Data'!$C$2:$C$5001), '1. Raw Data'!C548)</f>
        <v>45</v>
      </c>
      <c r="D548" s="9" t="s">
        <v>5020</v>
      </c>
      <c r="E548" s="22">
        <v>44598</v>
      </c>
      <c r="F548" s="9">
        <v>0</v>
      </c>
      <c r="G548" s="9">
        <v>12098</v>
      </c>
      <c r="H548" s="15">
        <v>44714</v>
      </c>
      <c r="I548" s="9" t="s">
        <v>7456</v>
      </c>
      <c r="J548" s="9">
        <v>110</v>
      </c>
      <c r="K548" s="9" t="s">
        <v>7493</v>
      </c>
      <c r="L548" s="9" t="str">
        <f>IF(OR('1. Raw Data'!L548="Elec", '1. Raw Data'!L548="elect"), "Electronics", '1. Raw Data'!L548)</f>
        <v>Sports</v>
      </c>
      <c r="M548" s="9">
        <v>1333.33</v>
      </c>
      <c r="N548" s="9">
        <f>IF(ISBLANK('1. Raw Data'!N548), MEDIAN('1. Raw Data'!$N$2:$N$5001), '1. Raw Data'!N548)</f>
        <v>623.61</v>
      </c>
      <c r="O548" s="9">
        <v>3</v>
      </c>
      <c r="P548" s="9">
        <f>IF(ISBLANK('1. Raw Data'!P548), 0, '1. Raw Data'!P548)</f>
        <v>0.1</v>
      </c>
      <c r="Q548" s="9">
        <v>457</v>
      </c>
      <c r="R548" s="9">
        <v>4</v>
      </c>
      <c r="S548" s="9">
        <f t="shared" si="24"/>
        <v>3599.991</v>
      </c>
      <c r="T548" s="9">
        <f t="shared" si="25"/>
        <v>1729.1610000000001</v>
      </c>
      <c r="U548" s="23">
        <f t="shared" si="26"/>
        <v>0.48032370080925202</v>
      </c>
    </row>
    <row r="549" spans="1:21" x14ac:dyDescent="0.3">
      <c r="A549" s="9">
        <v>1417</v>
      </c>
      <c r="B549" s="9" t="str">
        <f>PROPER(TRIM('1. Raw Data'!B549))</f>
        <v>Customer_547</v>
      </c>
      <c r="C549" s="9">
        <f>IF(OR('1. Raw Data'!C549&lt;18, '1. Raw Data'!C549&gt;100), MEDIAN('1. Raw Data'!$C$2:$C$5001), '1. Raw Data'!C549)</f>
        <v>44</v>
      </c>
      <c r="D549" s="9" t="s">
        <v>5023</v>
      </c>
      <c r="E549" s="22">
        <v>43974</v>
      </c>
      <c r="F549" s="9">
        <v>1</v>
      </c>
      <c r="G549" s="9">
        <v>12196</v>
      </c>
      <c r="H549" s="15">
        <v>43974</v>
      </c>
      <c r="I549" s="9" t="s">
        <v>7455</v>
      </c>
      <c r="J549" s="9">
        <v>145</v>
      </c>
      <c r="K549" s="9" t="s">
        <v>7470</v>
      </c>
      <c r="L549" s="9" t="str">
        <f>IF(OR('1. Raw Data'!L549="Elec", '1. Raw Data'!L549="elect"), "Electronics", '1. Raw Data'!L549)</f>
        <v>Home Appliances</v>
      </c>
      <c r="M549" s="9">
        <v>628.9</v>
      </c>
      <c r="N549" s="9">
        <f>IF(ISBLANK('1. Raw Data'!N549), MEDIAN('1. Raw Data'!$N$2:$N$5001), '1. Raw Data'!N549)</f>
        <v>267.86</v>
      </c>
      <c r="O549" s="9">
        <v>3</v>
      </c>
      <c r="P549" s="9">
        <f>IF(ISBLANK('1. Raw Data'!P549), 0, '1. Raw Data'!P549)</f>
        <v>0</v>
      </c>
      <c r="Q549" s="9">
        <v>988</v>
      </c>
      <c r="R549" s="9">
        <v>2</v>
      </c>
      <c r="S549" s="9">
        <f t="shared" si="24"/>
        <v>1886.6999999999998</v>
      </c>
      <c r="T549" s="9">
        <f t="shared" si="25"/>
        <v>1083.1199999999999</v>
      </c>
      <c r="U549" s="23">
        <f t="shared" si="26"/>
        <v>0.57408173000477025</v>
      </c>
    </row>
    <row r="550" spans="1:21" x14ac:dyDescent="0.3">
      <c r="A550" s="9">
        <v>1114</v>
      </c>
      <c r="B550" s="9" t="str">
        <f>PROPER(TRIM('1. Raw Data'!B550))</f>
        <v>Customer_548</v>
      </c>
      <c r="C550" s="9">
        <f>IF(OR('1. Raw Data'!C550&lt;18, '1. Raw Data'!C550&gt;100), MEDIAN('1. Raw Data'!$C$2:$C$5001), '1. Raw Data'!C550)</f>
        <v>41</v>
      </c>
      <c r="D550" s="9" t="s">
        <v>5023</v>
      </c>
      <c r="E550" s="22">
        <v>45191</v>
      </c>
      <c r="F550" s="9">
        <v>0</v>
      </c>
      <c r="G550" s="9">
        <v>11950</v>
      </c>
      <c r="H550" s="15">
        <v>45191</v>
      </c>
      <c r="I550" s="9" t="s">
        <v>7455</v>
      </c>
      <c r="J550" s="9">
        <v>109</v>
      </c>
      <c r="K550" s="9" t="s">
        <v>7466</v>
      </c>
      <c r="L550" s="9" t="str">
        <f>IF(OR('1. Raw Data'!L550="Elec", '1. Raw Data'!L550="elect"), "Electronics", '1. Raw Data'!L550)</f>
        <v>Sports</v>
      </c>
      <c r="M550" s="9">
        <v>631.29999999999995</v>
      </c>
      <c r="N550" s="9">
        <f>IF(ISBLANK('1. Raw Data'!N550), MEDIAN('1. Raw Data'!$N$2:$N$5001), '1. Raw Data'!N550)</f>
        <v>366.82</v>
      </c>
      <c r="O550" s="9">
        <v>1</v>
      </c>
      <c r="P550" s="9">
        <f>IF(ISBLANK('1. Raw Data'!P550), 0, '1. Raw Data'!P550)</f>
        <v>0.2</v>
      </c>
      <c r="Q550" s="9">
        <v>467</v>
      </c>
      <c r="R550" s="9">
        <v>3</v>
      </c>
      <c r="S550" s="9">
        <f t="shared" si="24"/>
        <v>505.03999999999996</v>
      </c>
      <c r="T550" s="9">
        <f t="shared" si="25"/>
        <v>138.21999999999997</v>
      </c>
      <c r="U550" s="23">
        <f t="shared" si="26"/>
        <v>0.27368129257088541</v>
      </c>
    </row>
    <row r="551" spans="1:21" x14ac:dyDescent="0.3">
      <c r="A551" s="9">
        <v>1616</v>
      </c>
      <c r="B551" s="9" t="str">
        <f>PROPER(TRIM('1. Raw Data'!B551))</f>
        <v>Customer_549</v>
      </c>
      <c r="C551" s="9">
        <f>IF(OR('1. Raw Data'!C551&lt;18, '1. Raw Data'!C551&gt;100), MEDIAN('1. Raw Data'!$C$2:$C$5001), '1. Raw Data'!C551)</f>
        <v>38</v>
      </c>
      <c r="D551" s="9" t="s">
        <v>5021</v>
      </c>
      <c r="E551" s="22">
        <v>44507</v>
      </c>
      <c r="F551" s="9">
        <v>1</v>
      </c>
      <c r="G551" s="9">
        <v>11610</v>
      </c>
      <c r="H551" s="15">
        <v>44388</v>
      </c>
      <c r="I551" s="9" t="s">
        <v>7456</v>
      </c>
      <c r="J551" s="9">
        <v>139</v>
      </c>
      <c r="K551" s="9" t="s">
        <v>7486</v>
      </c>
      <c r="L551" s="9" t="str">
        <f>IF(OR('1. Raw Data'!L551="Elec", '1. Raw Data'!L551="elect"), "Electronics", '1. Raw Data'!L551)</f>
        <v>Home Appliances</v>
      </c>
      <c r="M551" s="9">
        <v>637.76</v>
      </c>
      <c r="N551" s="9">
        <f>IF(ISBLANK('1. Raw Data'!N551), MEDIAN('1. Raw Data'!$N$2:$N$5001), '1. Raw Data'!N551)</f>
        <v>386.63</v>
      </c>
      <c r="O551" s="9">
        <v>2</v>
      </c>
      <c r="P551" s="9">
        <f>IF(ISBLANK('1. Raw Data'!P551), 0, '1. Raw Data'!P551)</f>
        <v>0</v>
      </c>
      <c r="Q551" s="9">
        <v>1151</v>
      </c>
      <c r="R551" s="9">
        <v>1</v>
      </c>
      <c r="S551" s="9">
        <f t="shared" si="24"/>
        <v>1275.52</v>
      </c>
      <c r="T551" s="9">
        <f t="shared" si="25"/>
        <v>502.26</v>
      </c>
      <c r="U551" s="23">
        <f t="shared" si="26"/>
        <v>0.39376881585549423</v>
      </c>
    </row>
    <row r="552" spans="1:21" x14ac:dyDescent="0.3">
      <c r="A552" s="9">
        <v>2219</v>
      </c>
      <c r="B552" s="9" t="str">
        <f>PROPER(TRIM('1. Raw Data'!B552))</f>
        <v>Customer_550</v>
      </c>
      <c r="C552" s="9">
        <f>IF(OR('1. Raw Data'!C552&lt;18, '1. Raw Data'!C552&gt;100), MEDIAN('1. Raw Data'!$C$2:$C$5001), '1. Raw Data'!C552)</f>
        <v>40</v>
      </c>
      <c r="D552" s="9" t="s">
        <v>5022</v>
      </c>
      <c r="E552" s="22">
        <v>45107</v>
      </c>
      <c r="F552" s="9">
        <v>0</v>
      </c>
      <c r="G552" s="9">
        <v>11841</v>
      </c>
      <c r="H552" s="15">
        <v>45107</v>
      </c>
      <c r="I552" s="9" t="s">
        <v>7455</v>
      </c>
      <c r="J552" s="9">
        <v>136</v>
      </c>
      <c r="K552" s="9" t="s">
        <v>7503</v>
      </c>
      <c r="L552" s="9" t="str">
        <f>IF(OR('1. Raw Data'!L552="Elec", '1. Raw Data'!L552="elect"), "Electronics", '1. Raw Data'!L552)</f>
        <v>Clothing</v>
      </c>
      <c r="M552" s="9">
        <v>192.24</v>
      </c>
      <c r="N552" s="9">
        <f>IF(ISBLANK('1. Raw Data'!N552), MEDIAN('1. Raw Data'!$N$2:$N$5001), '1. Raw Data'!N552)</f>
        <v>93.9</v>
      </c>
      <c r="O552" s="9">
        <v>5</v>
      </c>
      <c r="P552" s="9">
        <f>IF(ISBLANK('1. Raw Data'!P552), 0, '1. Raw Data'!P552)</f>
        <v>0.2</v>
      </c>
      <c r="Q552" s="9">
        <v>528</v>
      </c>
      <c r="R552" s="9">
        <v>5</v>
      </c>
      <c r="S552" s="9">
        <f t="shared" si="24"/>
        <v>768.96</v>
      </c>
      <c r="T552" s="9">
        <f t="shared" si="25"/>
        <v>299.46000000000004</v>
      </c>
      <c r="U552" s="23">
        <f t="shared" si="26"/>
        <v>0.38943508114856434</v>
      </c>
    </row>
    <row r="553" spans="1:21" x14ac:dyDescent="0.3">
      <c r="A553" s="9">
        <v>1825</v>
      </c>
      <c r="B553" s="9" t="str">
        <f>PROPER(TRIM('1. Raw Data'!B553))</f>
        <v>Customer_551</v>
      </c>
      <c r="C553" s="9">
        <f>IF(OR('1. Raw Data'!C553&lt;18, '1. Raw Data'!C553&gt;100), MEDIAN('1. Raw Data'!$C$2:$C$5001), '1. Raw Data'!C553)</f>
        <v>53</v>
      </c>
      <c r="D553" s="9" t="s">
        <v>5023</v>
      </c>
      <c r="E553" s="22">
        <v>44296</v>
      </c>
      <c r="F553" s="9">
        <v>1</v>
      </c>
      <c r="G553" s="9">
        <v>13163</v>
      </c>
      <c r="H553" s="15">
        <v>44473</v>
      </c>
      <c r="I553" s="9" t="s">
        <v>7456</v>
      </c>
      <c r="J553" s="9">
        <v>136</v>
      </c>
      <c r="K553" s="9" t="s">
        <v>7503</v>
      </c>
      <c r="L553" s="9" t="str">
        <f>IF(OR('1. Raw Data'!L553="Elec", '1. Raw Data'!L553="elect"), "Electronics", '1. Raw Data'!L553)</f>
        <v>Clothing</v>
      </c>
      <c r="M553" s="9">
        <v>1464.46</v>
      </c>
      <c r="N553" s="9">
        <f>IF(ISBLANK('1. Raw Data'!N553), MEDIAN('1. Raw Data'!$N$2:$N$5001), '1. Raw Data'!N553)</f>
        <v>850.62</v>
      </c>
      <c r="O553" s="9">
        <v>1</v>
      </c>
      <c r="P553" s="9">
        <f>IF(ISBLANK('1. Raw Data'!P553), 0, '1. Raw Data'!P553)</f>
        <v>0.2</v>
      </c>
      <c r="Q553" s="9">
        <v>1185</v>
      </c>
      <c r="R553" s="9">
        <v>3</v>
      </c>
      <c r="S553" s="9">
        <f t="shared" si="24"/>
        <v>1171.568</v>
      </c>
      <c r="T553" s="9">
        <f t="shared" si="25"/>
        <v>320.94799999999998</v>
      </c>
      <c r="U553" s="23">
        <f t="shared" si="26"/>
        <v>0.27394739357852038</v>
      </c>
    </row>
    <row r="554" spans="1:21" x14ac:dyDescent="0.3">
      <c r="A554" s="9">
        <v>2098</v>
      </c>
      <c r="B554" s="9" t="str">
        <f>PROPER(TRIM('1. Raw Data'!B554))</f>
        <v>Customer_552</v>
      </c>
      <c r="C554" s="9">
        <f>IF(OR('1. Raw Data'!C554&lt;18, '1. Raw Data'!C554&gt;100), MEDIAN('1. Raw Data'!$C$2:$C$5001), '1. Raw Data'!C554)</f>
        <v>45</v>
      </c>
      <c r="D554" s="9" t="s">
        <v>5021</v>
      </c>
      <c r="E554" s="22">
        <v>45189</v>
      </c>
      <c r="F554" s="9">
        <v>0</v>
      </c>
      <c r="G554" s="9">
        <v>10367</v>
      </c>
      <c r="H554" s="15">
        <v>45189</v>
      </c>
      <c r="I554" s="9" t="s">
        <v>7457</v>
      </c>
      <c r="J554" s="9">
        <v>119</v>
      </c>
      <c r="K554" s="9" t="s">
        <v>7459</v>
      </c>
      <c r="L554" s="9" t="str">
        <f>IF(OR('1. Raw Data'!L554="Elec", '1. Raw Data'!L554="elect"), "Electronics", '1. Raw Data'!L554)</f>
        <v>Electronics</v>
      </c>
      <c r="M554" s="9">
        <v>250.83</v>
      </c>
      <c r="N554" s="9">
        <f>IF(ISBLANK('1. Raw Data'!N554), MEDIAN('1. Raw Data'!$N$2:$N$5001), '1. Raw Data'!N554)</f>
        <v>158.72999999999999</v>
      </c>
      <c r="O554" s="9">
        <v>3</v>
      </c>
      <c r="P554" s="9">
        <f>IF(ISBLANK('1. Raw Data'!P554), 0, '1. Raw Data'!P554)</f>
        <v>0</v>
      </c>
      <c r="Q554" s="9">
        <v>469</v>
      </c>
      <c r="R554" s="9">
        <v>6</v>
      </c>
      <c r="S554" s="9">
        <f t="shared" si="24"/>
        <v>752.49</v>
      </c>
      <c r="T554" s="9">
        <f t="shared" si="25"/>
        <v>276.30000000000007</v>
      </c>
      <c r="U554" s="23">
        <f t="shared" si="26"/>
        <v>0.36718095921540495</v>
      </c>
    </row>
    <row r="555" spans="1:21" x14ac:dyDescent="0.3">
      <c r="A555" s="9">
        <v>1412</v>
      </c>
      <c r="B555" s="9" t="str">
        <f>PROPER(TRIM('1. Raw Data'!B555))</f>
        <v>Customer_553</v>
      </c>
      <c r="C555" s="9">
        <f>IF(OR('1. Raw Data'!C555&lt;18, '1. Raw Data'!C555&gt;100), MEDIAN('1. Raw Data'!$C$2:$C$5001), '1. Raw Data'!C555)</f>
        <v>56</v>
      </c>
      <c r="D555" s="9" t="s">
        <v>5023</v>
      </c>
      <c r="E555" s="22">
        <v>44086</v>
      </c>
      <c r="F555" s="9">
        <v>0</v>
      </c>
      <c r="G555" s="9">
        <v>10579</v>
      </c>
      <c r="H555" s="15">
        <v>44174</v>
      </c>
      <c r="I555" s="9" t="s">
        <v>7456</v>
      </c>
      <c r="J555" s="9">
        <v>119</v>
      </c>
      <c r="K555" s="9" t="s">
        <v>7459</v>
      </c>
      <c r="L555" s="9" t="str">
        <f>IF(OR('1. Raw Data'!L555="Elec", '1. Raw Data'!L555="elect"), "Electronics", '1. Raw Data'!L555)</f>
        <v>Sports</v>
      </c>
      <c r="M555" s="9">
        <v>544.28</v>
      </c>
      <c r="N555" s="9">
        <f>IF(ISBLANK('1. Raw Data'!N555), MEDIAN('1. Raw Data'!$N$2:$N$5001), '1. Raw Data'!N555)</f>
        <v>274.45999999999998</v>
      </c>
      <c r="O555" s="9">
        <v>2</v>
      </c>
      <c r="P555" s="9">
        <f>IF(ISBLANK('1. Raw Data'!P555), 0, '1. Raw Data'!P555)</f>
        <v>0</v>
      </c>
      <c r="Q555" s="9">
        <v>721</v>
      </c>
      <c r="R555" s="9">
        <v>3</v>
      </c>
      <c r="S555" s="9">
        <f t="shared" si="24"/>
        <v>1088.56</v>
      </c>
      <c r="T555" s="9">
        <f t="shared" si="25"/>
        <v>539.64</v>
      </c>
      <c r="U555" s="23">
        <f t="shared" si="26"/>
        <v>0.49573748805761741</v>
      </c>
    </row>
    <row r="556" spans="1:21" x14ac:dyDescent="0.3">
      <c r="A556" s="9">
        <v>2399</v>
      </c>
      <c r="B556" s="9" t="str">
        <f>PROPER(TRIM('1. Raw Data'!B556))</f>
        <v>Customer_554</v>
      </c>
      <c r="C556" s="9">
        <f>IF(OR('1. Raw Data'!C556&lt;18, '1. Raw Data'!C556&gt;100), MEDIAN('1. Raw Data'!$C$2:$C$5001), '1. Raw Data'!C556)</f>
        <v>40</v>
      </c>
      <c r="D556" s="9" t="s">
        <v>5018</v>
      </c>
      <c r="E556" s="22">
        <v>45305</v>
      </c>
      <c r="F556" s="9">
        <v>0</v>
      </c>
      <c r="G556" s="9">
        <v>11770</v>
      </c>
      <c r="H556" s="15">
        <v>45305</v>
      </c>
      <c r="I556" s="9" t="s">
        <v>7455</v>
      </c>
      <c r="J556" s="9">
        <v>112</v>
      </c>
      <c r="K556" s="9" t="s">
        <v>7492</v>
      </c>
      <c r="L556" s="9" t="str">
        <f>IF(OR('1. Raw Data'!L556="Elec", '1. Raw Data'!L556="elect"), "Electronics", '1. Raw Data'!L556)</f>
        <v>Clothing</v>
      </c>
      <c r="M556" s="9">
        <v>512.99</v>
      </c>
      <c r="N556" s="9">
        <f>IF(ISBLANK('1. Raw Data'!N556), MEDIAN('1. Raw Data'!$N$2:$N$5001), '1. Raw Data'!N556)</f>
        <v>286.05</v>
      </c>
      <c r="O556" s="9">
        <v>3</v>
      </c>
      <c r="P556" s="9">
        <f>IF(ISBLANK('1. Raw Data'!P556), 0, '1. Raw Data'!P556)</f>
        <v>0.1</v>
      </c>
      <c r="Q556" s="9">
        <v>353</v>
      </c>
      <c r="R556" s="9">
        <v>5</v>
      </c>
      <c r="S556" s="9">
        <f t="shared" si="24"/>
        <v>1385.0730000000001</v>
      </c>
      <c r="T556" s="9">
        <f t="shared" si="25"/>
        <v>526.923</v>
      </c>
      <c r="U556" s="23">
        <f t="shared" si="26"/>
        <v>0.38042976796168865</v>
      </c>
    </row>
    <row r="557" spans="1:21" x14ac:dyDescent="0.3">
      <c r="A557" s="9">
        <v>2443</v>
      </c>
      <c r="B557" s="9" t="str">
        <f>PROPER(TRIM('1. Raw Data'!B557))</f>
        <v>Customer_555</v>
      </c>
      <c r="C557" s="9">
        <f>IF(OR('1. Raw Data'!C557&lt;18, '1. Raw Data'!C557&gt;100), MEDIAN('1. Raw Data'!$C$2:$C$5001), '1. Raw Data'!C557)</f>
        <v>47</v>
      </c>
      <c r="D557" s="9" t="s">
        <v>5019</v>
      </c>
      <c r="E557" s="22">
        <v>44386</v>
      </c>
      <c r="F557" s="9">
        <v>1</v>
      </c>
      <c r="G557" s="9">
        <v>13945</v>
      </c>
      <c r="H557" s="15">
        <v>44446</v>
      </c>
      <c r="I557" s="9" t="s">
        <v>7455</v>
      </c>
      <c r="J557" s="9">
        <v>113</v>
      </c>
      <c r="K557" s="9" t="s">
        <v>7460</v>
      </c>
      <c r="L557" s="9" t="str">
        <f>IF(OR('1. Raw Data'!L557="Elec", '1. Raw Data'!L557="elect"), "Electronics", '1. Raw Data'!L557)</f>
        <v>Home Appliances</v>
      </c>
      <c r="M557" s="9">
        <v>158.29</v>
      </c>
      <c r="N557" s="9">
        <f>IF(ISBLANK('1. Raw Data'!N557), MEDIAN('1. Raw Data'!$N$2:$N$5001), '1. Raw Data'!N557)</f>
        <v>70.28</v>
      </c>
      <c r="O557" s="9">
        <v>4</v>
      </c>
      <c r="P557" s="9">
        <f>IF(ISBLANK('1. Raw Data'!P557), 0, '1. Raw Data'!P557)</f>
        <v>0</v>
      </c>
      <c r="Q557" s="9">
        <v>1212</v>
      </c>
      <c r="R557" s="9">
        <v>4</v>
      </c>
      <c r="S557" s="9">
        <f t="shared" si="24"/>
        <v>633.16</v>
      </c>
      <c r="T557" s="9">
        <f t="shared" si="25"/>
        <v>352.03999999999996</v>
      </c>
      <c r="U557" s="23">
        <f t="shared" si="26"/>
        <v>0.55600480131404384</v>
      </c>
    </row>
    <row r="558" spans="1:21" x14ac:dyDescent="0.3">
      <c r="A558" s="9">
        <v>1728</v>
      </c>
      <c r="B558" s="9" t="str">
        <f>PROPER(TRIM('1. Raw Data'!B558))</f>
        <v>Customer_556</v>
      </c>
      <c r="C558" s="9">
        <f>IF(OR('1. Raw Data'!C558&lt;18, '1. Raw Data'!C558&gt;100), MEDIAN('1. Raw Data'!$C$2:$C$5001), '1. Raw Data'!C558)</f>
        <v>36</v>
      </c>
      <c r="D558" s="9" t="s">
        <v>5022</v>
      </c>
      <c r="E558" s="22">
        <v>44662</v>
      </c>
      <c r="F558" s="9">
        <v>0</v>
      </c>
      <c r="G558" s="9">
        <v>10655</v>
      </c>
      <c r="H558" s="15">
        <v>44869</v>
      </c>
      <c r="I558" s="9" t="s">
        <v>7457</v>
      </c>
      <c r="J558" s="9">
        <v>125</v>
      </c>
      <c r="K558" s="9" t="s">
        <v>7479</v>
      </c>
      <c r="L558" s="9" t="str">
        <f>IF(OR('1. Raw Data'!L558="Elec", '1. Raw Data'!L558="elect"), "Electronics", '1. Raw Data'!L558)</f>
        <v>Clothing</v>
      </c>
      <c r="M558" s="9">
        <v>270.77999999999997</v>
      </c>
      <c r="N558" s="9">
        <f>IF(ISBLANK('1. Raw Data'!N558), MEDIAN('1. Raw Data'!$N$2:$N$5001), '1. Raw Data'!N558)</f>
        <v>110.23</v>
      </c>
      <c r="O558" s="9">
        <v>3</v>
      </c>
      <c r="P558" s="9">
        <f>IF(ISBLANK('1. Raw Data'!P558), 0, '1. Raw Data'!P558)</f>
        <v>0.1</v>
      </c>
      <c r="Q558" s="9">
        <v>789</v>
      </c>
      <c r="R558" s="9">
        <v>4</v>
      </c>
      <c r="S558" s="9">
        <f t="shared" si="24"/>
        <v>731.10599999999999</v>
      </c>
      <c r="T558" s="9">
        <f t="shared" si="25"/>
        <v>400.416</v>
      </c>
      <c r="U558" s="23">
        <f t="shared" si="26"/>
        <v>0.54768528776948899</v>
      </c>
    </row>
    <row r="559" spans="1:21" x14ac:dyDescent="0.3">
      <c r="A559" s="9">
        <v>2300</v>
      </c>
      <c r="B559" s="9" t="str">
        <f>PROPER(TRIM('1. Raw Data'!B559))</f>
        <v>Customer_557</v>
      </c>
      <c r="C559" s="9">
        <f>IF(OR('1. Raw Data'!C559&lt;18, '1. Raw Data'!C559&gt;100), MEDIAN('1. Raw Data'!$C$2:$C$5001), '1. Raw Data'!C559)</f>
        <v>42</v>
      </c>
      <c r="D559" s="9" t="s">
        <v>5018</v>
      </c>
      <c r="E559" s="22">
        <v>44464</v>
      </c>
      <c r="F559" s="9">
        <v>1</v>
      </c>
      <c r="G559" s="9">
        <v>12123</v>
      </c>
      <c r="H559" s="15">
        <v>44464</v>
      </c>
      <c r="I559" s="9" t="s">
        <v>7456</v>
      </c>
      <c r="J559" s="9">
        <v>136</v>
      </c>
      <c r="K559" s="9" t="s">
        <v>7503</v>
      </c>
      <c r="L559" s="9" t="str">
        <f>IF(OR('1. Raw Data'!L559="Elec", '1. Raw Data'!L559="elect"), "Electronics", '1. Raw Data'!L559)</f>
        <v>Sports</v>
      </c>
      <c r="M559" s="9">
        <v>115.04</v>
      </c>
      <c r="N559" s="9">
        <f>IF(ISBLANK('1. Raw Data'!N559), MEDIAN('1. Raw Data'!$N$2:$N$5001), '1. Raw Data'!N559)</f>
        <v>79.88</v>
      </c>
      <c r="O559" s="9">
        <v>5</v>
      </c>
      <c r="P559" s="9">
        <f>IF(ISBLANK('1. Raw Data'!P559), 0, '1. Raw Data'!P559)</f>
        <v>0</v>
      </c>
      <c r="Q559" s="9">
        <v>497</v>
      </c>
      <c r="R559" s="9">
        <v>5</v>
      </c>
      <c r="S559" s="9">
        <f t="shared" si="24"/>
        <v>575.20000000000005</v>
      </c>
      <c r="T559" s="9">
        <f t="shared" si="25"/>
        <v>175.80000000000007</v>
      </c>
      <c r="U559" s="23">
        <f t="shared" si="26"/>
        <v>0.3056328233657859</v>
      </c>
    </row>
    <row r="560" spans="1:21" x14ac:dyDescent="0.3">
      <c r="A560" s="9">
        <v>2020</v>
      </c>
      <c r="B560" s="9" t="str">
        <f>PROPER(TRIM('1. Raw Data'!B560))</f>
        <v>Customer_558</v>
      </c>
      <c r="C560" s="9">
        <f>IF(OR('1. Raw Data'!C560&lt;18, '1. Raw Data'!C560&gt;100), MEDIAN('1. Raw Data'!$C$2:$C$5001), '1. Raw Data'!C560)</f>
        <v>36</v>
      </c>
      <c r="D560" s="9" t="s">
        <v>5021</v>
      </c>
      <c r="E560" s="22">
        <v>45196</v>
      </c>
      <c r="F560" s="9">
        <v>0</v>
      </c>
      <c r="G560" s="9">
        <v>13157</v>
      </c>
      <c r="H560" s="15">
        <v>45196</v>
      </c>
      <c r="I560" s="9" t="s">
        <v>7457</v>
      </c>
      <c r="J560" s="9">
        <v>125</v>
      </c>
      <c r="K560" s="9" t="s">
        <v>7479</v>
      </c>
      <c r="L560" s="9" t="str">
        <f>IF(OR('1. Raw Data'!L560="Elec", '1. Raw Data'!L560="elect"), "Electronics", '1. Raw Data'!L560)</f>
        <v>Electronics</v>
      </c>
      <c r="M560" s="9">
        <v>473.99</v>
      </c>
      <c r="N560" s="9">
        <f>IF(ISBLANK('1. Raw Data'!N560), MEDIAN('1. Raw Data'!$N$2:$N$5001), '1. Raw Data'!N560)</f>
        <v>232.22</v>
      </c>
      <c r="O560" s="9">
        <v>1</v>
      </c>
      <c r="P560" s="9">
        <f>IF(ISBLANK('1. Raw Data'!P560), 0, '1. Raw Data'!P560)</f>
        <v>0.05</v>
      </c>
      <c r="Q560" s="9">
        <v>434</v>
      </c>
      <c r="R560" s="9">
        <v>3</v>
      </c>
      <c r="S560" s="9">
        <f t="shared" si="24"/>
        <v>450.29050000000001</v>
      </c>
      <c r="T560" s="9">
        <f t="shared" si="25"/>
        <v>218.07050000000001</v>
      </c>
      <c r="U560" s="23">
        <f t="shared" si="26"/>
        <v>0.48428847599494107</v>
      </c>
    </row>
    <row r="561" spans="1:21" x14ac:dyDescent="0.3">
      <c r="A561" s="9">
        <v>1760</v>
      </c>
      <c r="B561" s="9" t="str">
        <f>PROPER(TRIM('1. Raw Data'!B561))</f>
        <v>Customer_559</v>
      </c>
      <c r="C561" s="9">
        <f>IF(OR('1. Raw Data'!C561&lt;18, '1. Raw Data'!C561&gt;100), MEDIAN('1. Raw Data'!$C$2:$C$5001), '1. Raw Data'!C561)</f>
        <v>48</v>
      </c>
      <c r="D561" s="9" t="s">
        <v>5021</v>
      </c>
      <c r="E561" s="22">
        <v>44667</v>
      </c>
      <c r="F561" s="9">
        <v>0</v>
      </c>
      <c r="G561" s="9">
        <v>10226</v>
      </c>
      <c r="H561" s="15">
        <v>44667</v>
      </c>
      <c r="I561" s="9" t="s">
        <v>7455</v>
      </c>
      <c r="J561" s="9">
        <v>128</v>
      </c>
      <c r="K561" s="9" t="s">
        <v>7473</v>
      </c>
      <c r="L561" s="9" t="str">
        <f>IF(OR('1. Raw Data'!L561="Elec", '1. Raw Data'!L561="elect"), "Electronics", '1. Raw Data'!L561)</f>
        <v>Electronics</v>
      </c>
      <c r="M561" s="9">
        <v>1306.6500000000001</v>
      </c>
      <c r="N561" s="9">
        <f>IF(ISBLANK('1. Raw Data'!N561), MEDIAN('1. Raw Data'!$N$2:$N$5001), '1. Raw Data'!N561)</f>
        <v>631.99</v>
      </c>
      <c r="O561" s="9">
        <v>3</v>
      </c>
      <c r="P561" s="9">
        <f>IF(ISBLANK('1. Raw Data'!P561), 0, '1. Raw Data'!P561)</f>
        <v>0</v>
      </c>
      <c r="Q561" s="9">
        <v>633</v>
      </c>
      <c r="R561" s="9">
        <v>6</v>
      </c>
      <c r="S561" s="9">
        <f t="shared" si="24"/>
        <v>3919.9500000000003</v>
      </c>
      <c r="T561" s="9">
        <f t="shared" si="25"/>
        <v>2023.9800000000002</v>
      </c>
      <c r="U561" s="23">
        <f t="shared" si="26"/>
        <v>0.51632801438793863</v>
      </c>
    </row>
    <row r="562" spans="1:21" x14ac:dyDescent="0.3">
      <c r="A562" s="9">
        <v>1675</v>
      </c>
      <c r="B562" s="9" t="str">
        <f>PROPER(TRIM('1. Raw Data'!B562))</f>
        <v>Customer_560</v>
      </c>
      <c r="C562" s="9">
        <f>IF(OR('1. Raw Data'!C562&lt;18, '1. Raw Data'!C562&gt;100), MEDIAN('1. Raw Data'!$C$2:$C$5001), '1. Raw Data'!C562)</f>
        <v>37</v>
      </c>
      <c r="D562" s="9" t="s">
        <v>5018</v>
      </c>
      <c r="E562" s="22">
        <v>44499</v>
      </c>
      <c r="F562" s="9">
        <v>0</v>
      </c>
      <c r="G562" s="9">
        <v>13434</v>
      </c>
      <c r="H562" s="15">
        <v>44499</v>
      </c>
      <c r="I562" s="9" t="s">
        <v>7456</v>
      </c>
      <c r="J562" s="9">
        <v>142</v>
      </c>
      <c r="K562" s="9" t="s">
        <v>7500</v>
      </c>
      <c r="L562" s="9" t="str">
        <f>IF(OR('1. Raw Data'!L562="Elec", '1. Raw Data'!L562="elect"), "Electronics", '1. Raw Data'!L562)</f>
        <v>Clothing</v>
      </c>
      <c r="M562" s="9">
        <v>542.19000000000005</v>
      </c>
      <c r="N562" s="9">
        <f>IF(ISBLANK('1. Raw Data'!N562), MEDIAN('1. Raw Data'!$N$2:$N$5001), '1. Raw Data'!N562)</f>
        <v>375.18</v>
      </c>
      <c r="O562" s="9">
        <v>4</v>
      </c>
      <c r="P562" s="9">
        <f>IF(ISBLANK('1. Raw Data'!P562), 0, '1. Raw Data'!P562)</f>
        <v>0.05</v>
      </c>
      <c r="Q562" s="9">
        <v>1030</v>
      </c>
      <c r="R562" s="9">
        <v>4</v>
      </c>
      <c r="S562" s="9">
        <f t="shared" si="24"/>
        <v>2060.3220000000001</v>
      </c>
      <c r="T562" s="9">
        <f t="shared" si="25"/>
        <v>559.60200000000009</v>
      </c>
      <c r="U562" s="23">
        <f t="shared" si="26"/>
        <v>0.27160900092315671</v>
      </c>
    </row>
    <row r="563" spans="1:21" x14ac:dyDescent="0.3">
      <c r="A563" s="9">
        <v>2417</v>
      </c>
      <c r="B563" s="9" t="str">
        <f>PROPER(TRIM('1. Raw Data'!B563))</f>
        <v>Customer_561</v>
      </c>
      <c r="C563" s="9">
        <f>IF(OR('1. Raw Data'!C563&lt;18, '1. Raw Data'!C563&gt;100), MEDIAN('1. Raw Data'!$C$2:$C$5001), '1. Raw Data'!C563)</f>
        <v>24</v>
      </c>
      <c r="D563" s="9" t="s">
        <v>5019</v>
      </c>
      <c r="E563" s="22">
        <v>44655</v>
      </c>
      <c r="F563" s="9">
        <v>0</v>
      </c>
      <c r="G563" s="9">
        <v>10958</v>
      </c>
      <c r="H563" s="15">
        <v>44655</v>
      </c>
      <c r="I563" s="9" t="s">
        <v>7455</v>
      </c>
      <c r="J563" s="9">
        <v>139</v>
      </c>
      <c r="K563" s="9" t="s">
        <v>7486</v>
      </c>
      <c r="L563" s="9" t="str">
        <f>IF(OR('1. Raw Data'!L563="Elec", '1. Raw Data'!L563="elect"), "Electronics", '1. Raw Data'!L563)</f>
        <v>Electronics</v>
      </c>
      <c r="M563" s="9">
        <v>229.35</v>
      </c>
      <c r="N563" s="9">
        <f>IF(ISBLANK('1. Raw Data'!N563), MEDIAN('1. Raw Data'!$N$2:$N$5001), '1. Raw Data'!N563)</f>
        <v>141.85</v>
      </c>
      <c r="O563" s="9">
        <v>4</v>
      </c>
      <c r="P563" s="9">
        <f>IF(ISBLANK('1. Raw Data'!P563), 0, '1. Raw Data'!P563)</f>
        <v>0</v>
      </c>
      <c r="Q563" s="9">
        <v>1003</v>
      </c>
      <c r="R563" s="9">
        <v>4</v>
      </c>
      <c r="S563" s="9">
        <f t="shared" si="24"/>
        <v>917.4</v>
      </c>
      <c r="T563" s="9">
        <f t="shared" si="25"/>
        <v>350</v>
      </c>
      <c r="U563" s="23">
        <f t="shared" si="26"/>
        <v>0.38151297144102903</v>
      </c>
    </row>
    <row r="564" spans="1:21" x14ac:dyDescent="0.3">
      <c r="A564" s="9">
        <v>1456</v>
      </c>
      <c r="B564" s="9" t="str">
        <f>PROPER(TRIM('1. Raw Data'!B564))</f>
        <v>Customer_562</v>
      </c>
      <c r="C564" s="9">
        <f>IF(OR('1. Raw Data'!C564&lt;18, '1. Raw Data'!C564&gt;100), MEDIAN('1. Raw Data'!$C$2:$C$5001), '1. Raw Data'!C564)</f>
        <v>41</v>
      </c>
      <c r="D564" s="9" t="s">
        <v>5019</v>
      </c>
      <c r="E564" s="22">
        <v>45258</v>
      </c>
      <c r="F564" s="9">
        <v>0</v>
      </c>
      <c r="G564" s="9">
        <v>13639</v>
      </c>
      <c r="H564" s="15">
        <v>45258</v>
      </c>
      <c r="I564" s="9" t="s">
        <v>7456</v>
      </c>
      <c r="J564" s="9">
        <v>130</v>
      </c>
      <c r="K564" s="9" t="s">
        <v>7487</v>
      </c>
      <c r="L564" s="9" t="str">
        <f>IF(OR('1. Raw Data'!L564="Elec", '1. Raw Data'!L564="elect"), "Electronics", '1. Raw Data'!L564)</f>
        <v>Sports</v>
      </c>
      <c r="M564" s="9">
        <v>986.26</v>
      </c>
      <c r="N564" s="9">
        <f>IF(ISBLANK('1. Raw Data'!N564), MEDIAN('1. Raw Data'!$N$2:$N$5001), '1. Raw Data'!N564)</f>
        <v>567.67999999999995</v>
      </c>
      <c r="O564" s="9">
        <v>1</v>
      </c>
      <c r="P564" s="9">
        <f>IF(ISBLANK('1. Raw Data'!P564), 0, '1. Raw Data'!P564)</f>
        <v>0.1</v>
      </c>
      <c r="Q564" s="9">
        <v>400</v>
      </c>
      <c r="R564" s="9">
        <v>6</v>
      </c>
      <c r="S564" s="9">
        <f t="shared" si="24"/>
        <v>887.63400000000001</v>
      </c>
      <c r="T564" s="9">
        <f t="shared" si="25"/>
        <v>319.95400000000006</v>
      </c>
      <c r="U564" s="23">
        <f t="shared" si="26"/>
        <v>0.36045712534670826</v>
      </c>
    </row>
    <row r="565" spans="1:21" x14ac:dyDescent="0.3">
      <c r="A565" s="9">
        <v>1919</v>
      </c>
      <c r="B565" s="9" t="str">
        <f>PROPER(TRIM('1. Raw Data'!B565))</f>
        <v>Customer_563</v>
      </c>
      <c r="C565" s="9">
        <f>IF(OR('1. Raw Data'!C565&lt;18, '1. Raw Data'!C565&gt;100), MEDIAN('1. Raw Data'!$C$2:$C$5001), '1. Raw Data'!C565)</f>
        <v>36</v>
      </c>
      <c r="D565" s="9" t="s">
        <v>5020</v>
      </c>
      <c r="E565" s="22">
        <v>44436</v>
      </c>
      <c r="F565" s="9">
        <v>0</v>
      </c>
      <c r="G565" s="9">
        <v>10591</v>
      </c>
      <c r="H565" s="15">
        <v>44436</v>
      </c>
      <c r="I565" s="9" t="s">
        <v>7457</v>
      </c>
      <c r="J565" s="9">
        <v>105</v>
      </c>
      <c r="K565" s="9" t="s">
        <v>7461</v>
      </c>
      <c r="L565" s="9" t="str">
        <f>IF(OR('1. Raw Data'!L565="Elec", '1. Raw Data'!L565="elect"), "Electronics", '1. Raw Data'!L565)</f>
        <v>Sports</v>
      </c>
      <c r="M565" s="9">
        <v>1495.07</v>
      </c>
      <c r="N565" s="9">
        <f>IF(ISBLANK('1. Raw Data'!N565), MEDIAN('1. Raw Data'!$N$2:$N$5001), '1. Raw Data'!N565)</f>
        <v>911.69</v>
      </c>
      <c r="O565" s="9">
        <v>4</v>
      </c>
      <c r="P565" s="9">
        <f>IF(ISBLANK('1. Raw Data'!P565), 0, '1. Raw Data'!P565)</f>
        <v>0</v>
      </c>
      <c r="Q565" s="9">
        <v>404</v>
      </c>
      <c r="R565" s="9">
        <v>3</v>
      </c>
      <c r="S565" s="9">
        <f t="shared" si="24"/>
        <v>5980.28</v>
      </c>
      <c r="T565" s="9">
        <f t="shared" si="25"/>
        <v>2333.5199999999995</v>
      </c>
      <c r="U565" s="23">
        <f t="shared" si="26"/>
        <v>0.39020246543640091</v>
      </c>
    </row>
    <row r="566" spans="1:21" x14ac:dyDescent="0.3">
      <c r="A566" s="9">
        <v>1191</v>
      </c>
      <c r="B566" s="9" t="str">
        <f>PROPER(TRIM('1. Raw Data'!B566))</f>
        <v>Customer_564</v>
      </c>
      <c r="C566" s="9">
        <f>IF(OR('1. Raw Data'!C566&lt;18, '1. Raw Data'!C566&gt;100), MEDIAN('1. Raw Data'!$C$2:$C$5001), '1. Raw Data'!C566)</f>
        <v>38</v>
      </c>
      <c r="D566" s="9" t="s">
        <v>5023</v>
      </c>
      <c r="E566" s="22">
        <v>45171</v>
      </c>
      <c r="F566" s="9">
        <v>0</v>
      </c>
      <c r="G566" s="9">
        <v>10023</v>
      </c>
      <c r="H566" s="15">
        <v>44966</v>
      </c>
      <c r="I566" s="9" t="s">
        <v>7457</v>
      </c>
      <c r="J566" s="9">
        <v>117</v>
      </c>
      <c r="K566" s="9" t="s">
        <v>7483</v>
      </c>
      <c r="L566" s="9" t="str">
        <f>IF(OR('1. Raw Data'!L566="Elec", '1. Raw Data'!L566="elect"), "Electronics", '1. Raw Data'!L566)</f>
        <v>Electronics</v>
      </c>
      <c r="M566" s="9">
        <v>386.87</v>
      </c>
      <c r="N566" s="9">
        <f>IF(ISBLANK('1. Raw Data'!N566), MEDIAN('1. Raw Data'!$N$2:$N$5001), '1. Raw Data'!N566)</f>
        <v>237.14</v>
      </c>
      <c r="O566" s="9">
        <v>1</v>
      </c>
      <c r="P566" s="9">
        <f>IF(ISBLANK('1. Raw Data'!P566), 0, '1. Raw Data'!P566)</f>
        <v>0</v>
      </c>
      <c r="Q566" s="9">
        <v>692</v>
      </c>
      <c r="R566" s="9">
        <v>4</v>
      </c>
      <c r="S566" s="9">
        <f t="shared" si="24"/>
        <v>386.87</v>
      </c>
      <c r="T566" s="9">
        <f t="shared" si="25"/>
        <v>149.73000000000002</v>
      </c>
      <c r="U566" s="23">
        <f t="shared" si="26"/>
        <v>0.38702923462661881</v>
      </c>
    </row>
    <row r="567" spans="1:21" x14ac:dyDescent="0.3">
      <c r="A567" s="9">
        <v>1738</v>
      </c>
      <c r="B567" s="9" t="str">
        <f>PROPER(TRIM('1. Raw Data'!B567))</f>
        <v>Customer_565</v>
      </c>
      <c r="C567" s="9">
        <f>IF(OR('1. Raw Data'!C567&lt;18, '1. Raw Data'!C567&gt;100), MEDIAN('1. Raw Data'!$C$2:$C$5001), '1. Raw Data'!C567)</f>
        <v>40</v>
      </c>
      <c r="D567" s="9" t="s">
        <v>5020</v>
      </c>
      <c r="E567" s="22">
        <v>44091</v>
      </c>
      <c r="F567" s="9">
        <v>0</v>
      </c>
      <c r="G567" s="9">
        <v>11762</v>
      </c>
      <c r="H567" s="15">
        <v>44091</v>
      </c>
      <c r="I567" s="9" t="s">
        <v>7455</v>
      </c>
      <c r="J567" s="9">
        <v>118</v>
      </c>
      <c r="K567" s="9" t="s">
        <v>7501</v>
      </c>
      <c r="L567" s="9" t="str">
        <f>IF(OR('1. Raw Data'!L567="Elec", '1. Raw Data'!L567="elect"), "Electronics", '1. Raw Data'!L567)</f>
        <v>Home Appliances</v>
      </c>
      <c r="M567" s="9">
        <v>455.38</v>
      </c>
      <c r="N567" s="9">
        <f>IF(ISBLANK('1. Raw Data'!N567), MEDIAN('1. Raw Data'!$N$2:$N$5001), '1. Raw Data'!N567)</f>
        <v>286.43</v>
      </c>
      <c r="O567" s="9">
        <v>5</v>
      </c>
      <c r="P567" s="9">
        <f>IF(ISBLANK('1. Raw Data'!P567), 0, '1. Raw Data'!P567)</f>
        <v>0.2</v>
      </c>
      <c r="Q567" s="9">
        <v>704</v>
      </c>
      <c r="R567" s="9">
        <v>3</v>
      </c>
      <c r="S567" s="9">
        <f t="shared" si="24"/>
        <v>1821.5200000000002</v>
      </c>
      <c r="T567" s="9">
        <f t="shared" si="25"/>
        <v>389.37000000000012</v>
      </c>
      <c r="U567" s="23">
        <f t="shared" si="26"/>
        <v>0.21376103474021702</v>
      </c>
    </row>
    <row r="568" spans="1:21" x14ac:dyDescent="0.3">
      <c r="A568" s="9">
        <v>2122</v>
      </c>
      <c r="B568" s="9" t="str">
        <f>PROPER(TRIM('1. Raw Data'!B568))</f>
        <v>Customer_566</v>
      </c>
      <c r="C568" s="9">
        <f>IF(OR('1. Raw Data'!C568&lt;18, '1. Raw Data'!C568&gt;100), MEDIAN('1. Raw Data'!$C$2:$C$5001), '1. Raw Data'!C568)</f>
        <v>50</v>
      </c>
      <c r="D568" s="9" t="s">
        <v>5019</v>
      </c>
      <c r="E568" s="22">
        <v>44223</v>
      </c>
      <c r="F568" s="9">
        <v>0</v>
      </c>
      <c r="G568" s="9">
        <v>12075</v>
      </c>
      <c r="H568" s="15">
        <v>44223</v>
      </c>
      <c r="I568" s="9" t="s">
        <v>7457</v>
      </c>
      <c r="J568" s="9">
        <v>143</v>
      </c>
      <c r="K568" s="9" t="s">
        <v>7475</v>
      </c>
      <c r="L568" s="9" t="str">
        <f>IF(OR('1. Raw Data'!L568="Elec", '1. Raw Data'!L568="elect"), "Electronics", '1. Raw Data'!L568)</f>
        <v>Electronics</v>
      </c>
      <c r="M568" s="9">
        <v>1459.18</v>
      </c>
      <c r="N568" s="9">
        <f>IF(ISBLANK('1. Raw Data'!N568), MEDIAN('1. Raw Data'!$N$2:$N$5001), '1. Raw Data'!N568)</f>
        <v>613.08000000000004</v>
      </c>
      <c r="O568" s="9">
        <v>1</v>
      </c>
      <c r="P568" s="9">
        <f>IF(ISBLANK('1. Raw Data'!P568), 0, '1. Raw Data'!P568)</f>
        <v>0.05</v>
      </c>
      <c r="Q568" s="9">
        <v>541</v>
      </c>
      <c r="R568" s="9">
        <v>9</v>
      </c>
      <c r="S568" s="9">
        <f t="shared" si="24"/>
        <v>1386.221</v>
      </c>
      <c r="T568" s="9">
        <f t="shared" si="25"/>
        <v>773.14099999999996</v>
      </c>
      <c r="U568" s="23">
        <f t="shared" si="26"/>
        <v>0.55773285789206772</v>
      </c>
    </row>
    <row r="569" spans="1:21" x14ac:dyDescent="0.3">
      <c r="A569" s="9">
        <v>1977</v>
      </c>
      <c r="B569" s="9" t="str">
        <f>PROPER(TRIM('1. Raw Data'!B569))</f>
        <v>Customer_567</v>
      </c>
      <c r="C569" s="9">
        <f>IF(OR('1. Raw Data'!C569&lt;18, '1. Raw Data'!C569&gt;100), MEDIAN('1. Raw Data'!$C$2:$C$5001), '1. Raw Data'!C569)</f>
        <v>35</v>
      </c>
      <c r="D569" s="9" t="s">
        <v>5018</v>
      </c>
      <c r="E569" s="22">
        <v>44692</v>
      </c>
      <c r="F569" s="9">
        <v>1</v>
      </c>
      <c r="G569" s="9">
        <v>12168</v>
      </c>
      <c r="H569" s="15">
        <v>44870</v>
      </c>
      <c r="I569" s="9" t="s">
        <v>7457</v>
      </c>
      <c r="J569" s="9">
        <v>147</v>
      </c>
      <c r="K569" s="9" t="s">
        <v>7474</v>
      </c>
      <c r="L569" s="9" t="str">
        <f>IF(OR('1. Raw Data'!L569="Elec", '1. Raw Data'!L569="elect"), "Electronics", '1. Raw Data'!L569)</f>
        <v>Electronics</v>
      </c>
      <c r="M569" s="9">
        <v>309.23</v>
      </c>
      <c r="N569" s="9">
        <f>IF(ISBLANK('1. Raw Data'!N569), MEDIAN('1. Raw Data'!$N$2:$N$5001), '1. Raw Data'!N569)</f>
        <v>161.99</v>
      </c>
      <c r="O569" s="9">
        <v>2</v>
      </c>
      <c r="P569" s="9">
        <f>IF(ISBLANK('1. Raw Data'!P569), 0, '1. Raw Data'!P569)</f>
        <v>0.2</v>
      </c>
      <c r="Q569" s="9">
        <v>966</v>
      </c>
      <c r="R569" s="9">
        <v>3</v>
      </c>
      <c r="S569" s="9">
        <f t="shared" si="24"/>
        <v>494.76800000000003</v>
      </c>
      <c r="T569" s="9">
        <f t="shared" si="25"/>
        <v>170.78800000000001</v>
      </c>
      <c r="U569" s="23">
        <f t="shared" si="26"/>
        <v>0.345188047731462</v>
      </c>
    </row>
    <row r="570" spans="1:21" x14ac:dyDescent="0.3">
      <c r="A570" s="9">
        <v>2008</v>
      </c>
      <c r="B570" s="9" t="str">
        <f>PROPER(TRIM('1. Raw Data'!B570))</f>
        <v>Customer_568</v>
      </c>
      <c r="C570" s="9">
        <f>IF(OR('1. Raw Data'!C570&lt;18, '1. Raw Data'!C570&gt;100), MEDIAN('1. Raw Data'!$C$2:$C$5001), '1. Raw Data'!C570)</f>
        <v>19</v>
      </c>
      <c r="D570" s="9" t="s">
        <v>5023</v>
      </c>
      <c r="E570" s="22">
        <v>45192</v>
      </c>
      <c r="F570" s="9">
        <v>1</v>
      </c>
      <c r="G570" s="9">
        <v>11513</v>
      </c>
      <c r="H570" s="15">
        <v>45192</v>
      </c>
      <c r="I570" s="9" t="s">
        <v>7455</v>
      </c>
      <c r="J570" s="9">
        <v>121</v>
      </c>
      <c r="K570" s="9" t="s">
        <v>7495</v>
      </c>
      <c r="L570" s="9" t="str">
        <f>IF(OR('1. Raw Data'!L570="Elec", '1. Raw Data'!L570="elect"), "Electronics", '1. Raw Data'!L570)</f>
        <v>Clothing</v>
      </c>
      <c r="M570" s="9">
        <v>791.26</v>
      </c>
      <c r="N570" s="9">
        <f>IF(ISBLANK('1. Raw Data'!N570), MEDIAN('1. Raw Data'!$N$2:$N$5001), '1. Raw Data'!N570)</f>
        <v>386.56</v>
      </c>
      <c r="O570" s="9">
        <v>4</v>
      </c>
      <c r="P570" s="9">
        <f>IF(ISBLANK('1. Raw Data'!P570), 0, '1. Raw Data'!P570)</f>
        <v>0</v>
      </c>
      <c r="Q570" s="9">
        <v>391</v>
      </c>
      <c r="R570" s="9">
        <v>5</v>
      </c>
      <c r="S570" s="9">
        <f t="shared" si="24"/>
        <v>3165.04</v>
      </c>
      <c r="T570" s="9">
        <f t="shared" si="25"/>
        <v>1618.8</v>
      </c>
      <c r="U570" s="23">
        <f t="shared" si="26"/>
        <v>0.5114627303288426</v>
      </c>
    </row>
    <row r="571" spans="1:21" x14ac:dyDescent="0.3">
      <c r="A571" s="9">
        <v>1095</v>
      </c>
      <c r="B571" s="9" t="str">
        <f>PROPER(TRIM('1. Raw Data'!B571))</f>
        <v>Customer_569</v>
      </c>
      <c r="C571" s="9">
        <f>IF(OR('1. Raw Data'!C571&lt;18, '1. Raw Data'!C571&gt;100), MEDIAN('1. Raw Data'!$C$2:$C$5001), '1. Raw Data'!C571)</f>
        <v>53</v>
      </c>
      <c r="D571" s="9" t="s">
        <v>5018</v>
      </c>
      <c r="E571" s="22">
        <v>44607</v>
      </c>
      <c r="F571" s="9">
        <v>1</v>
      </c>
      <c r="G571" s="9">
        <v>13676</v>
      </c>
      <c r="H571" s="15">
        <v>44607</v>
      </c>
      <c r="I571" s="9" t="s">
        <v>7455</v>
      </c>
      <c r="J571" s="9">
        <v>122</v>
      </c>
      <c r="K571" s="9" t="s">
        <v>7465</v>
      </c>
      <c r="L571" s="9" t="str">
        <f>IF(OR('1. Raw Data'!L571="Elec", '1. Raw Data'!L571="elect"), "Electronics", '1. Raw Data'!L571)</f>
        <v>Home Appliances</v>
      </c>
      <c r="M571" s="9">
        <v>397.5</v>
      </c>
      <c r="N571" s="9">
        <f>IF(ISBLANK('1. Raw Data'!N571), MEDIAN('1. Raw Data'!$N$2:$N$5001), '1. Raw Data'!N571)</f>
        <v>167.42</v>
      </c>
      <c r="O571" s="9">
        <v>4</v>
      </c>
      <c r="P571" s="9">
        <f>IF(ISBLANK('1. Raw Data'!P571), 0, '1. Raw Data'!P571)</f>
        <v>0</v>
      </c>
      <c r="Q571" s="9">
        <v>351</v>
      </c>
      <c r="R571" s="9">
        <v>4</v>
      </c>
      <c r="S571" s="9">
        <f t="shared" si="24"/>
        <v>1590</v>
      </c>
      <c r="T571" s="9">
        <f t="shared" si="25"/>
        <v>920.32</v>
      </c>
      <c r="U571" s="23">
        <f t="shared" si="26"/>
        <v>0.57881761006289312</v>
      </c>
    </row>
    <row r="572" spans="1:21" x14ac:dyDescent="0.3">
      <c r="A572" s="9">
        <v>1662</v>
      </c>
      <c r="B572" s="9" t="str">
        <f>PROPER(TRIM('1. Raw Data'!B572))</f>
        <v>Customer_570</v>
      </c>
      <c r="C572" s="9">
        <f>IF(OR('1. Raw Data'!C572&lt;18, '1. Raw Data'!C572&gt;100), MEDIAN('1. Raw Data'!$C$2:$C$5001), '1. Raw Data'!C572)</f>
        <v>49</v>
      </c>
      <c r="D572" s="9" t="s">
        <v>5020</v>
      </c>
      <c r="E572" s="22">
        <v>45218</v>
      </c>
      <c r="F572" s="9">
        <v>0</v>
      </c>
      <c r="G572" s="9">
        <v>10852</v>
      </c>
      <c r="H572" s="15">
        <v>45218</v>
      </c>
      <c r="I572" s="9" t="s">
        <v>7455</v>
      </c>
      <c r="J572" s="9">
        <v>139</v>
      </c>
      <c r="K572" s="9" t="s">
        <v>7486</v>
      </c>
      <c r="L572" s="9" t="str">
        <f>IF(OR('1. Raw Data'!L572="Elec", '1. Raw Data'!L572="elect"), "Electronics", '1. Raw Data'!L572)</f>
        <v>Electronics</v>
      </c>
      <c r="M572" s="9">
        <v>1401.91</v>
      </c>
      <c r="N572" s="9">
        <f>IF(ISBLANK('1. Raw Data'!N572), MEDIAN('1. Raw Data'!$N$2:$N$5001), '1. Raw Data'!N572)</f>
        <v>734.29</v>
      </c>
      <c r="O572" s="9">
        <v>3</v>
      </c>
      <c r="P572" s="9">
        <f>IF(ISBLANK('1. Raw Data'!P572), 0, '1. Raw Data'!P572)</f>
        <v>0</v>
      </c>
      <c r="Q572" s="9">
        <v>440</v>
      </c>
      <c r="R572" s="9">
        <v>3</v>
      </c>
      <c r="S572" s="9">
        <f t="shared" si="24"/>
        <v>4205.7300000000005</v>
      </c>
      <c r="T572" s="9">
        <f t="shared" si="25"/>
        <v>2002.8600000000006</v>
      </c>
      <c r="U572" s="23">
        <f t="shared" si="26"/>
        <v>0.47622172607371382</v>
      </c>
    </row>
    <row r="573" spans="1:21" x14ac:dyDescent="0.3">
      <c r="A573" s="9">
        <v>2213</v>
      </c>
      <c r="B573" s="9" t="str">
        <f>PROPER(TRIM('1. Raw Data'!B573))</f>
        <v>Customer_571</v>
      </c>
      <c r="C573" s="9">
        <f>IF(OR('1. Raw Data'!C573&lt;18, '1. Raw Data'!C573&gt;100), MEDIAN('1. Raw Data'!$C$2:$C$5001), '1. Raw Data'!C573)</f>
        <v>35</v>
      </c>
      <c r="D573" s="9" t="s">
        <v>5021</v>
      </c>
      <c r="E573" s="22">
        <v>44187</v>
      </c>
      <c r="F573" s="9">
        <v>1</v>
      </c>
      <c r="G573" s="9">
        <v>12671</v>
      </c>
      <c r="H573" s="15">
        <v>44187</v>
      </c>
      <c r="I573" s="9" t="s">
        <v>7456</v>
      </c>
      <c r="J573" s="9">
        <v>106</v>
      </c>
      <c r="K573" s="9" t="s">
        <v>7477</v>
      </c>
      <c r="L573" s="9" t="str">
        <f>IF(OR('1. Raw Data'!L573="Elec", '1. Raw Data'!L573="elect"), "Electronics", '1. Raw Data'!L573)</f>
        <v>Clothing</v>
      </c>
      <c r="M573" s="9">
        <v>1473.21</v>
      </c>
      <c r="N573" s="9">
        <f>IF(ISBLANK('1. Raw Data'!N573), MEDIAN('1. Raw Data'!$N$2:$N$5001), '1. Raw Data'!N573)</f>
        <v>861.61</v>
      </c>
      <c r="O573" s="9">
        <v>2</v>
      </c>
      <c r="P573" s="9">
        <f>IF(ISBLANK('1. Raw Data'!P573), 0, '1. Raw Data'!P573)</f>
        <v>0</v>
      </c>
      <c r="Q573" s="9">
        <v>1418</v>
      </c>
      <c r="R573" s="9">
        <v>3</v>
      </c>
      <c r="S573" s="9">
        <f t="shared" si="24"/>
        <v>2946.42</v>
      </c>
      <c r="T573" s="9">
        <f t="shared" si="25"/>
        <v>1223.2</v>
      </c>
      <c r="U573" s="23">
        <f t="shared" si="26"/>
        <v>0.41514787436957395</v>
      </c>
    </row>
    <row r="574" spans="1:21" x14ac:dyDescent="0.3">
      <c r="A574" s="9">
        <v>1036</v>
      </c>
      <c r="B574" s="9" t="str">
        <f>PROPER(TRIM('1. Raw Data'!B574))</f>
        <v>Customer_572</v>
      </c>
      <c r="C574" s="9">
        <f>IF(OR('1. Raw Data'!C574&lt;18, '1. Raw Data'!C574&gt;100), MEDIAN('1. Raw Data'!$C$2:$C$5001), '1. Raw Data'!C574)</f>
        <v>22</v>
      </c>
      <c r="D574" s="9" t="s">
        <v>5018</v>
      </c>
      <c r="E574" s="22">
        <v>45091</v>
      </c>
      <c r="F574" s="9">
        <v>1</v>
      </c>
      <c r="G574" s="9">
        <v>12937</v>
      </c>
      <c r="H574" s="15">
        <v>45091</v>
      </c>
      <c r="I574" s="9" t="s">
        <v>7455</v>
      </c>
      <c r="J574" s="9">
        <v>116</v>
      </c>
      <c r="K574" s="9" t="s">
        <v>7480</v>
      </c>
      <c r="L574" s="9" t="str">
        <f>IF(OR('1. Raw Data'!L574="Elec", '1. Raw Data'!L574="elect"), "Electronics", '1. Raw Data'!L574)</f>
        <v>Clothing</v>
      </c>
      <c r="M574" s="9">
        <v>1231.31</v>
      </c>
      <c r="N574" s="9">
        <f>IF(ISBLANK('1. Raw Data'!N574), MEDIAN('1. Raw Data'!$N$2:$N$5001), '1. Raw Data'!N574)</f>
        <v>558.46</v>
      </c>
      <c r="O574" s="9">
        <v>3</v>
      </c>
      <c r="P574" s="9">
        <f>IF(ISBLANK('1. Raw Data'!P574), 0, '1. Raw Data'!P574)</f>
        <v>0</v>
      </c>
      <c r="Q574" s="9">
        <v>567</v>
      </c>
      <c r="R574" s="9">
        <v>3</v>
      </c>
      <c r="S574" s="9">
        <f t="shared" si="24"/>
        <v>3693.93</v>
      </c>
      <c r="T574" s="9">
        <f t="shared" si="25"/>
        <v>2018.5499999999997</v>
      </c>
      <c r="U574" s="23">
        <f t="shared" si="26"/>
        <v>0.54645052829912855</v>
      </c>
    </row>
    <row r="575" spans="1:21" x14ac:dyDescent="0.3">
      <c r="A575" s="9">
        <v>2392</v>
      </c>
      <c r="B575" s="9" t="str">
        <f>PROPER(TRIM('1. Raw Data'!B575))</f>
        <v>Customer_573</v>
      </c>
      <c r="C575" s="9">
        <f>IF(OR('1. Raw Data'!C575&lt;18, '1. Raw Data'!C575&gt;100), MEDIAN('1. Raw Data'!$C$2:$C$5001), '1. Raw Data'!C575)</f>
        <v>42</v>
      </c>
      <c r="D575" s="9" t="s">
        <v>5020</v>
      </c>
      <c r="E575" s="22">
        <v>44996</v>
      </c>
      <c r="F575" s="9">
        <v>0</v>
      </c>
      <c r="G575" s="9">
        <v>11368</v>
      </c>
      <c r="H575" s="15">
        <v>45233</v>
      </c>
      <c r="I575" s="9" t="s">
        <v>7456</v>
      </c>
      <c r="J575" s="9">
        <v>102</v>
      </c>
      <c r="K575" s="9" t="s">
        <v>7494</v>
      </c>
      <c r="L575" s="9" t="str">
        <f>IF(OR('1. Raw Data'!L575="Elec", '1. Raw Data'!L575="elect"), "Electronics", '1. Raw Data'!L575)</f>
        <v>Clothing</v>
      </c>
      <c r="M575" s="9">
        <v>506.44</v>
      </c>
      <c r="N575" s="9">
        <f>IF(ISBLANK('1. Raw Data'!N575), MEDIAN('1. Raw Data'!$N$2:$N$5001), '1. Raw Data'!N575)</f>
        <v>248.92</v>
      </c>
      <c r="O575" s="9">
        <v>1</v>
      </c>
      <c r="P575" s="9">
        <f>IF(ISBLANK('1. Raw Data'!P575), 0, '1. Raw Data'!P575)</f>
        <v>0</v>
      </c>
      <c r="Q575" s="9">
        <v>543</v>
      </c>
      <c r="R575" s="9">
        <v>5</v>
      </c>
      <c r="S575" s="9">
        <f t="shared" si="24"/>
        <v>506.44</v>
      </c>
      <c r="T575" s="9">
        <f t="shared" si="25"/>
        <v>257.52</v>
      </c>
      <c r="U575" s="23">
        <f t="shared" si="26"/>
        <v>0.5084906405497196</v>
      </c>
    </row>
    <row r="576" spans="1:21" x14ac:dyDescent="0.3">
      <c r="A576" s="9">
        <v>1278</v>
      </c>
      <c r="B576" s="9" t="str">
        <f>PROPER(TRIM('1. Raw Data'!B576))</f>
        <v>Customer_574</v>
      </c>
      <c r="C576" s="9">
        <f>IF(OR('1. Raw Data'!C576&lt;18, '1. Raw Data'!C576&gt;100), MEDIAN('1. Raw Data'!$C$2:$C$5001), '1. Raw Data'!C576)</f>
        <v>41</v>
      </c>
      <c r="D576" s="9" t="s">
        <v>5020</v>
      </c>
      <c r="E576" s="22">
        <v>44417</v>
      </c>
      <c r="F576" s="9">
        <v>1</v>
      </c>
      <c r="G576" s="9">
        <v>12022</v>
      </c>
      <c r="H576" s="15">
        <v>44447</v>
      </c>
      <c r="I576" s="9" t="s">
        <v>7455</v>
      </c>
      <c r="J576" s="9">
        <v>101</v>
      </c>
      <c r="K576" s="9" t="s">
        <v>7478</v>
      </c>
      <c r="L576" s="9" t="str">
        <f>IF(OR('1. Raw Data'!L576="Elec", '1. Raw Data'!L576="elect"), "Electronics", '1. Raw Data'!L576)</f>
        <v>Sports</v>
      </c>
      <c r="M576" s="9">
        <v>635.05999999999995</v>
      </c>
      <c r="N576" s="9">
        <f>IF(ISBLANK('1. Raw Data'!N576), MEDIAN('1. Raw Data'!$N$2:$N$5001), '1. Raw Data'!N576)</f>
        <v>375.8</v>
      </c>
      <c r="O576" s="9">
        <v>5</v>
      </c>
      <c r="P576" s="9">
        <f>IF(ISBLANK('1. Raw Data'!P576), 0, '1. Raw Data'!P576)</f>
        <v>0.2</v>
      </c>
      <c r="Q576" s="9">
        <v>804</v>
      </c>
      <c r="R576" s="9">
        <v>3</v>
      </c>
      <c r="S576" s="9">
        <f t="shared" si="24"/>
        <v>2540.2399999999998</v>
      </c>
      <c r="T576" s="9">
        <f t="shared" si="25"/>
        <v>661.23999999999978</v>
      </c>
      <c r="U576" s="23">
        <f t="shared" si="26"/>
        <v>0.26030611280823851</v>
      </c>
    </row>
    <row r="577" spans="1:21" x14ac:dyDescent="0.3">
      <c r="A577" s="9">
        <v>1216</v>
      </c>
      <c r="B577" s="9" t="str">
        <f>PROPER(TRIM('1. Raw Data'!B577))</f>
        <v>Customer_575</v>
      </c>
      <c r="C577" s="9">
        <f>IF(OR('1. Raw Data'!C577&lt;18, '1. Raw Data'!C577&gt;100), MEDIAN('1. Raw Data'!$C$2:$C$5001), '1. Raw Data'!C577)</f>
        <v>53</v>
      </c>
      <c r="D577" s="9" t="s">
        <v>5020</v>
      </c>
      <c r="E577" s="22">
        <v>44869</v>
      </c>
      <c r="F577" s="9">
        <v>0</v>
      </c>
      <c r="G577" s="9">
        <v>12078</v>
      </c>
      <c r="H577" s="15">
        <v>44662</v>
      </c>
      <c r="I577" s="9" t="s">
        <v>7456</v>
      </c>
      <c r="J577" s="9">
        <v>130</v>
      </c>
      <c r="K577" s="9" t="s">
        <v>7487</v>
      </c>
      <c r="L577" s="9" t="str">
        <f>IF(OR('1. Raw Data'!L577="Elec", '1. Raw Data'!L577="elect"), "Electronics", '1. Raw Data'!L577)</f>
        <v>Clothing</v>
      </c>
      <c r="M577" s="9">
        <v>401.34</v>
      </c>
      <c r="N577" s="9">
        <f>IF(ISBLANK('1. Raw Data'!N577), MEDIAN('1. Raw Data'!$N$2:$N$5001), '1. Raw Data'!N577)</f>
        <v>230.29</v>
      </c>
      <c r="O577" s="9">
        <v>4</v>
      </c>
      <c r="P577" s="9">
        <f>IF(ISBLANK('1. Raw Data'!P577), 0, '1. Raw Data'!P577)</f>
        <v>0</v>
      </c>
      <c r="Q577" s="9">
        <v>517</v>
      </c>
      <c r="R577" s="9">
        <v>5</v>
      </c>
      <c r="S577" s="9">
        <f t="shared" si="24"/>
        <v>1605.36</v>
      </c>
      <c r="T577" s="9">
        <f t="shared" si="25"/>
        <v>684.19999999999993</v>
      </c>
      <c r="U577" s="23">
        <f t="shared" si="26"/>
        <v>0.42619723924851743</v>
      </c>
    </row>
    <row r="578" spans="1:21" x14ac:dyDescent="0.3">
      <c r="A578" s="9">
        <v>1866</v>
      </c>
      <c r="B578" s="9" t="str">
        <f>PROPER(TRIM('1. Raw Data'!B578))</f>
        <v>Customer_576</v>
      </c>
      <c r="C578" s="9">
        <f>IF(OR('1. Raw Data'!C578&lt;18, '1. Raw Data'!C578&gt;100), MEDIAN('1. Raw Data'!$C$2:$C$5001), '1. Raw Data'!C578)</f>
        <v>33</v>
      </c>
      <c r="D578" s="9" t="s">
        <v>5021</v>
      </c>
      <c r="E578" s="22">
        <v>44953</v>
      </c>
      <c r="F578" s="9">
        <v>0</v>
      </c>
      <c r="G578" s="9">
        <v>11678</v>
      </c>
      <c r="H578" s="15">
        <v>44953</v>
      </c>
      <c r="I578" s="9" t="s">
        <v>7455</v>
      </c>
      <c r="J578" s="9">
        <v>143</v>
      </c>
      <c r="K578" s="9" t="s">
        <v>7475</v>
      </c>
      <c r="L578" s="9" t="str">
        <f>IF(OR('1. Raw Data'!L578="Elec", '1. Raw Data'!L578="elect"), "Electronics", '1. Raw Data'!L578)</f>
        <v>Clothing</v>
      </c>
      <c r="M578" s="9">
        <v>1341.6</v>
      </c>
      <c r="N578" s="9">
        <f>IF(ISBLANK('1. Raw Data'!N578), MEDIAN('1. Raw Data'!$N$2:$N$5001), '1. Raw Data'!N578)</f>
        <v>886.31</v>
      </c>
      <c r="O578" s="9">
        <v>5</v>
      </c>
      <c r="P578" s="9">
        <f>IF(ISBLANK('1. Raw Data'!P578), 0, '1. Raw Data'!P578)</f>
        <v>0.2</v>
      </c>
      <c r="Q578" s="9">
        <v>404</v>
      </c>
      <c r="R578" s="9">
        <v>5</v>
      </c>
      <c r="S578" s="9">
        <f t="shared" si="24"/>
        <v>5366.4000000000005</v>
      </c>
      <c r="T578" s="9">
        <f t="shared" si="25"/>
        <v>934.85000000000127</v>
      </c>
      <c r="U578" s="23">
        <f t="shared" si="26"/>
        <v>0.17420430828861083</v>
      </c>
    </row>
    <row r="579" spans="1:21" x14ac:dyDescent="0.3">
      <c r="A579" s="9">
        <v>1872</v>
      </c>
      <c r="B579" s="9" t="str">
        <f>PROPER(TRIM('1. Raw Data'!B579))</f>
        <v>Customer_577</v>
      </c>
      <c r="C579" s="9">
        <f>IF(OR('1. Raw Data'!C579&lt;18, '1. Raw Data'!C579&gt;100), MEDIAN('1. Raw Data'!$C$2:$C$5001), '1. Raw Data'!C579)</f>
        <v>57</v>
      </c>
      <c r="D579" s="9" t="s">
        <v>5021</v>
      </c>
      <c r="E579" s="22">
        <v>43831</v>
      </c>
      <c r="F579" s="9">
        <v>0</v>
      </c>
      <c r="G579" s="9">
        <v>13950</v>
      </c>
      <c r="H579" s="15">
        <v>43831</v>
      </c>
      <c r="I579" s="9" t="s">
        <v>7456</v>
      </c>
      <c r="J579" s="9">
        <v>137</v>
      </c>
      <c r="K579" s="9" t="s">
        <v>7484</v>
      </c>
      <c r="L579" s="9" t="str">
        <f>IF(OR('1. Raw Data'!L579="Elec", '1. Raw Data'!L579="elect"), "Electronics", '1. Raw Data'!L579)</f>
        <v>Sports</v>
      </c>
      <c r="M579" s="9">
        <v>1376.11</v>
      </c>
      <c r="N579" s="9">
        <f>IF(ISBLANK('1. Raw Data'!N579), MEDIAN('1. Raw Data'!$N$2:$N$5001), '1. Raw Data'!N579)</f>
        <v>877.09</v>
      </c>
      <c r="O579" s="9">
        <v>1</v>
      </c>
      <c r="P579" s="9">
        <f>IF(ISBLANK('1. Raw Data'!P579), 0, '1. Raw Data'!P579)</f>
        <v>0</v>
      </c>
      <c r="Q579" s="9">
        <v>403</v>
      </c>
      <c r="R579" s="9">
        <v>5</v>
      </c>
      <c r="S579" s="9">
        <f t="shared" ref="S579:S642" si="27">M579 * O579 * (1 - P579)</f>
        <v>1376.11</v>
      </c>
      <c r="T579" s="9">
        <f t="shared" ref="T579:T642" si="28">S579 - (N579 * O579)</f>
        <v>499.01999999999987</v>
      </c>
      <c r="U579" s="23">
        <f t="shared" ref="U579:U642" si="29">T579 / S579</f>
        <v>0.36263089433257512</v>
      </c>
    </row>
    <row r="580" spans="1:21" x14ac:dyDescent="0.3">
      <c r="A580" s="9">
        <v>2296</v>
      </c>
      <c r="B580" s="9" t="str">
        <f>PROPER(TRIM('1. Raw Data'!B580))</f>
        <v>Customer_578</v>
      </c>
      <c r="C580" s="9">
        <f>IF(OR('1. Raw Data'!C580&lt;18, '1. Raw Data'!C580&gt;100), MEDIAN('1. Raw Data'!$C$2:$C$5001), '1. Raw Data'!C580)</f>
        <v>31</v>
      </c>
      <c r="D580" s="9" t="s">
        <v>5021</v>
      </c>
      <c r="E580" s="22">
        <v>44453</v>
      </c>
      <c r="F580" s="9">
        <v>0</v>
      </c>
      <c r="G580" s="9">
        <v>13881</v>
      </c>
      <c r="H580" s="15">
        <v>44453</v>
      </c>
      <c r="I580" s="9" t="s">
        <v>7457</v>
      </c>
      <c r="J580" s="9">
        <v>148</v>
      </c>
      <c r="K580" s="9" t="s">
        <v>7491</v>
      </c>
      <c r="L580" s="9" t="str">
        <f>IF(OR('1. Raw Data'!L580="Elec", '1. Raw Data'!L580="elect"), "Electronics", '1. Raw Data'!L580)</f>
        <v>Sports</v>
      </c>
      <c r="M580" s="9">
        <v>657.36</v>
      </c>
      <c r="N580" s="9">
        <f>IF(ISBLANK('1. Raw Data'!N580), MEDIAN('1. Raw Data'!$N$2:$N$5001), '1. Raw Data'!N580)</f>
        <v>453.37</v>
      </c>
      <c r="O580" s="9">
        <v>1</v>
      </c>
      <c r="P580" s="9">
        <f>IF(ISBLANK('1. Raw Data'!P580), 0, '1. Raw Data'!P580)</f>
        <v>0.2</v>
      </c>
      <c r="Q580" s="9">
        <v>481</v>
      </c>
      <c r="R580" s="9">
        <v>5</v>
      </c>
      <c r="S580" s="9">
        <f t="shared" si="27"/>
        <v>525.88800000000003</v>
      </c>
      <c r="T580" s="9">
        <f t="shared" si="28"/>
        <v>72.518000000000029</v>
      </c>
      <c r="U580" s="23">
        <f t="shared" si="29"/>
        <v>0.13789628209808938</v>
      </c>
    </row>
    <row r="581" spans="1:21" x14ac:dyDescent="0.3">
      <c r="A581" s="9">
        <v>1061</v>
      </c>
      <c r="B581" s="9" t="str">
        <f>PROPER(TRIM('1. Raw Data'!B581))</f>
        <v>Customer_579</v>
      </c>
      <c r="C581" s="9">
        <f>IF(OR('1. Raw Data'!C581&lt;18, '1. Raw Data'!C581&gt;100), MEDIAN('1. Raw Data'!$C$2:$C$5001), '1. Raw Data'!C581)</f>
        <v>19</v>
      </c>
      <c r="D581" s="9" t="s">
        <v>5023</v>
      </c>
      <c r="E581" s="22">
        <v>44418</v>
      </c>
      <c r="F581" s="9">
        <v>0</v>
      </c>
      <c r="G581" s="9">
        <v>13298</v>
      </c>
      <c r="H581" s="15">
        <v>44477</v>
      </c>
      <c r="I581" s="9" t="s">
        <v>7455</v>
      </c>
      <c r="J581" s="9">
        <v>123</v>
      </c>
      <c r="K581" s="9" t="s">
        <v>7502</v>
      </c>
      <c r="L581" s="9" t="str">
        <f>IF(OR('1. Raw Data'!L581="Elec", '1. Raw Data'!L581="elect"), "Electronics", '1. Raw Data'!L581)</f>
        <v>Clothing</v>
      </c>
      <c r="M581" s="9">
        <v>1001.97</v>
      </c>
      <c r="N581" s="9">
        <f>IF(ISBLANK('1. Raw Data'!N581), MEDIAN('1. Raw Data'!$N$2:$N$5001), '1. Raw Data'!N581)</f>
        <v>580.29999999999995</v>
      </c>
      <c r="O581" s="9">
        <v>2</v>
      </c>
      <c r="P581" s="9">
        <f>IF(ISBLANK('1. Raw Data'!P581), 0, '1. Raw Data'!P581)</f>
        <v>0</v>
      </c>
      <c r="Q581" s="9">
        <v>331</v>
      </c>
      <c r="R581" s="9">
        <v>3</v>
      </c>
      <c r="S581" s="9">
        <f t="shared" si="27"/>
        <v>2003.94</v>
      </c>
      <c r="T581" s="9">
        <f t="shared" si="28"/>
        <v>843.34000000000015</v>
      </c>
      <c r="U581" s="23">
        <f t="shared" si="29"/>
        <v>0.42084094334161709</v>
      </c>
    </row>
    <row r="582" spans="1:21" x14ac:dyDescent="0.3">
      <c r="A582" s="9">
        <v>1595</v>
      </c>
      <c r="B582" s="9" t="str">
        <f>PROPER(TRIM('1. Raw Data'!B582))</f>
        <v>Customer_580</v>
      </c>
      <c r="C582" s="9">
        <f>IF(OR('1. Raw Data'!C582&lt;18, '1. Raw Data'!C582&gt;100), MEDIAN('1. Raw Data'!$C$2:$C$5001), '1. Raw Data'!C582)</f>
        <v>23</v>
      </c>
      <c r="D582" s="9" t="s">
        <v>5021</v>
      </c>
      <c r="E582" s="22">
        <v>44261</v>
      </c>
      <c r="F582" s="9">
        <v>1</v>
      </c>
      <c r="G582" s="9">
        <v>12917</v>
      </c>
      <c r="H582" s="15">
        <v>44350</v>
      </c>
      <c r="I582" s="9" t="s">
        <v>7455</v>
      </c>
      <c r="J582" s="9">
        <v>101</v>
      </c>
      <c r="K582" s="9" t="s">
        <v>7478</v>
      </c>
      <c r="L582" s="9" t="str">
        <f>IF(OR('1. Raw Data'!L582="Elec", '1. Raw Data'!L582="elect"), "Electronics", '1. Raw Data'!L582)</f>
        <v>Electronics</v>
      </c>
      <c r="M582" s="9">
        <v>290.05</v>
      </c>
      <c r="N582" s="9">
        <f>IF(ISBLANK('1. Raw Data'!N582), MEDIAN('1. Raw Data'!$N$2:$N$5001), '1. Raw Data'!N582)</f>
        <v>176.8</v>
      </c>
      <c r="O582" s="9">
        <v>3</v>
      </c>
      <c r="P582" s="9">
        <f>IF(ISBLANK('1. Raw Data'!P582), 0, '1. Raw Data'!P582)</f>
        <v>0.05</v>
      </c>
      <c r="Q582" s="9">
        <v>839</v>
      </c>
      <c r="R582" s="9">
        <v>4</v>
      </c>
      <c r="S582" s="9">
        <f t="shared" si="27"/>
        <v>826.64250000000004</v>
      </c>
      <c r="T582" s="9">
        <f t="shared" si="28"/>
        <v>296.24249999999995</v>
      </c>
      <c r="U582" s="23">
        <f t="shared" si="29"/>
        <v>0.35836833939701856</v>
      </c>
    </row>
    <row r="583" spans="1:21" x14ac:dyDescent="0.3">
      <c r="A583" s="9">
        <v>1728</v>
      </c>
      <c r="B583" s="9" t="str">
        <f>PROPER(TRIM('1. Raw Data'!B583))</f>
        <v>Customer_581</v>
      </c>
      <c r="C583" s="9">
        <f>IF(OR('1. Raw Data'!C583&lt;18, '1. Raw Data'!C583&gt;100), MEDIAN('1. Raw Data'!$C$2:$C$5001), '1. Raw Data'!C583)</f>
        <v>39</v>
      </c>
      <c r="D583" s="9" t="s">
        <v>5021</v>
      </c>
      <c r="E583" s="22">
        <v>44711</v>
      </c>
      <c r="F583" s="9">
        <v>0</v>
      </c>
      <c r="G583" s="9">
        <v>13321</v>
      </c>
      <c r="H583" s="15">
        <v>44711</v>
      </c>
      <c r="I583" s="9" t="s">
        <v>7456</v>
      </c>
      <c r="J583" s="9">
        <v>119</v>
      </c>
      <c r="K583" s="9" t="s">
        <v>7459</v>
      </c>
      <c r="L583" s="9" t="str">
        <f>IF(OR('1. Raw Data'!L583="Elec", '1. Raw Data'!L583="elect"), "Electronics", '1. Raw Data'!L583)</f>
        <v>Home Appliances</v>
      </c>
      <c r="M583" s="9">
        <v>680.66</v>
      </c>
      <c r="N583" s="9">
        <f>IF(ISBLANK('1. Raw Data'!N583), MEDIAN('1. Raw Data'!$N$2:$N$5001), '1. Raw Data'!N583)</f>
        <v>447.98</v>
      </c>
      <c r="O583" s="9">
        <v>4</v>
      </c>
      <c r="P583" s="9">
        <f>IF(ISBLANK('1. Raw Data'!P583), 0, '1. Raw Data'!P583)</f>
        <v>0</v>
      </c>
      <c r="Q583" s="9">
        <v>789</v>
      </c>
      <c r="R583" s="9">
        <v>4</v>
      </c>
      <c r="S583" s="9">
        <f t="shared" si="27"/>
        <v>2722.64</v>
      </c>
      <c r="T583" s="9">
        <f t="shared" si="28"/>
        <v>930.7199999999998</v>
      </c>
      <c r="U583" s="23">
        <f t="shared" si="29"/>
        <v>0.34184468016337077</v>
      </c>
    </row>
    <row r="584" spans="1:21" x14ac:dyDescent="0.3">
      <c r="A584" s="9">
        <v>2365</v>
      </c>
      <c r="B584" s="9" t="str">
        <f>PROPER(TRIM('1. Raw Data'!B584))</f>
        <v>Customer_582</v>
      </c>
      <c r="C584" s="9">
        <f>IF(OR('1. Raw Data'!C584&lt;18, '1. Raw Data'!C584&gt;100), MEDIAN('1. Raw Data'!$C$2:$C$5001), '1. Raw Data'!C584)</f>
        <v>39</v>
      </c>
      <c r="D584" s="9" t="s">
        <v>5021</v>
      </c>
      <c r="E584" s="22">
        <v>44961</v>
      </c>
      <c r="F584" s="9">
        <v>1</v>
      </c>
      <c r="G584" s="9">
        <v>10049</v>
      </c>
      <c r="H584" s="15">
        <v>45018</v>
      </c>
      <c r="I584" s="9" t="s">
        <v>7457</v>
      </c>
      <c r="J584" s="9">
        <v>146</v>
      </c>
      <c r="K584" s="9" t="s">
        <v>7505</v>
      </c>
      <c r="L584" s="9" t="str">
        <f>IF(OR('1. Raw Data'!L584="Elec", '1. Raw Data'!L584="elect"), "Electronics", '1. Raw Data'!L584)</f>
        <v>Sports</v>
      </c>
      <c r="M584" s="9">
        <v>965.67</v>
      </c>
      <c r="N584" s="9">
        <f>IF(ISBLANK('1. Raw Data'!N584), MEDIAN('1. Raw Data'!$N$2:$N$5001), '1. Raw Data'!N584)</f>
        <v>629.61</v>
      </c>
      <c r="O584" s="9">
        <v>4</v>
      </c>
      <c r="P584" s="9">
        <f>IF(ISBLANK('1. Raw Data'!P584), 0, '1. Raw Data'!P584)</f>
        <v>0.2</v>
      </c>
      <c r="Q584" s="9">
        <v>640</v>
      </c>
      <c r="R584" s="9">
        <v>4</v>
      </c>
      <c r="S584" s="9">
        <f t="shared" si="27"/>
        <v>3090.1440000000002</v>
      </c>
      <c r="T584" s="9">
        <f t="shared" si="28"/>
        <v>571.70400000000018</v>
      </c>
      <c r="U584" s="23">
        <f t="shared" si="29"/>
        <v>0.18500885395632052</v>
      </c>
    </row>
    <row r="585" spans="1:21" x14ac:dyDescent="0.3">
      <c r="A585" s="9">
        <v>1396</v>
      </c>
      <c r="B585" s="9" t="str">
        <f>PROPER(TRIM('1. Raw Data'!B585))</f>
        <v>Customer_583</v>
      </c>
      <c r="C585" s="9">
        <f>IF(OR('1. Raw Data'!C585&lt;18, '1. Raw Data'!C585&gt;100), MEDIAN('1. Raw Data'!$C$2:$C$5001), '1. Raw Data'!C585)</f>
        <v>44</v>
      </c>
      <c r="D585" s="9" t="s">
        <v>5018</v>
      </c>
      <c r="E585" s="22">
        <v>45073</v>
      </c>
      <c r="F585" s="9">
        <v>0</v>
      </c>
      <c r="G585" s="9">
        <v>12773</v>
      </c>
      <c r="H585" s="15">
        <v>45073</v>
      </c>
      <c r="I585" s="9" t="s">
        <v>7457</v>
      </c>
      <c r="J585" s="9">
        <v>103</v>
      </c>
      <c r="K585" s="9" t="s">
        <v>7472</v>
      </c>
      <c r="L585" s="9" t="str">
        <f>IF(OR('1. Raw Data'!L585="Elec", '1. Raw Data'!L585="elect"), "Electronics", '1. Raw Data'!L585)</f>
        <v>Home Appliances</v>
      </c>
      <c r="M585" s="9">
        <v>608.83000000000004</v>
      </c>
      <c r="N585" s="9">
        <f>IF(ISBLANK('1. Raw Data'!N585), MEDIAN('1. Raw Data'!$N$2:$N$5001), '1. Raw Data'!N585)</f>
        <v>374.81</v>
      </c>
      <c r="O585" s="9">
        <v>5</v>
      </c>
      <c r="P585" s="9">
        <f>IF(ISBLANK('1. Raw Data'!P585), 0, '1. Raw Data'!P585)</f>
        <v>0</v>
      </c>
      <c r="Q585" s="9">
        <v>384</v>
      </c>
      <c r="R585" s="9">
        <v>7</v>
      </c>
      <c r="S585" s="9">
        <f t="shared" si="27"/>
        <v>3044.15</v>
      </c>
      <c r="T585" s="9">
        <f t="shared" si="28"/>
        <v>1170.1000000000001</v>
      </c>
      <c r="U585" s="23">
        <f t="shared" si="29"/>
        <v>0.38437659116666395</v>
      </c>
    </row>
    <row r="586" spans="1:21" x14ac:dyDescent="0.3">
      <c r="A586" s="9">
        <v>1698</v>
      </c>
      <c r="B586" s="9" t="str">
        <f>PROPER(TRIM('1. Raw Data'!B586))</f>
        <v>Customer_584</v>
      </c>
      <c r="C586" s="9">
        <f>IF(OR('1. Raw Data'!C586&lt;18, '1. Raw Data'!C586&gt;100), MEDIAN('1. Raw Data'!$C$2:$C$5001), '1. Raw Data'!C586)</f>
        <v>38</v>
      </c>
      <c r="D586" s="9" t="s">
        <v>5021</v>
      </c>
      <c r="E586" s="22">
        <v>44966</v>
      </c>
      <c r="F586" s="9">
        <v>0</v>
      </c>
      <c r="G586" s="9">
        <v>11915</v>
      </c>
      <c r="H586" s="15">
        <v>45171</v>
      </c>
      <c r="I586" s="9" t="s">
        <v>7456</v>
      </c>
      <c r="J586" s="9">
        <v>102</v>
      </c>
      <c r="K586" s="9" t="s">
        <v>7494</v>
      </c>
      <c r="L586" s="9" t="str">
        <f>IF(OR('1. Raw Data'!L586="Elec", '1. Raw Data'!L586="elect"), "Electronics", '1. Raw Data'!L586)</f>
        <v>Sports</v>
      </c>
      <c r="M586" s="9">
        <v>568.52</v>
      </c>
      <c r="N586" s="9">
        <f>IF(ISBLANK('1. Raw Data'!N586), MEDIAN('1. Raw Data'!$N$2:$N$5001), '1. Raw Data'!N586)</f>
        <v>312.73</v>
      </c>
      <c r="O586" s="9">
        <v>2</v>
      </c>
      <c r="P586" s="9">
        <f>IF(ISBLANK('1. Raw Data'!P586), 0, '1. Raw Data'!P586)</f>
        <v>0</v>
      </c>
      <c r="Q586" s="9">
        <v>487</v>
      </c>
      <c r="R586" s="9">
        <v>3</v>
      </c>
      <c r="S586" s="9">
        <f t="shared" si="27"/>
        <v>1137.04</v>
      </c>
      <c r="T586" s="9">
        <f t="shared" si="28"/>
        <v>511.57999999999993</v>
      </c>
      <c r="U586" s="23">
        <f t="shared" si="29"/>
        <v>0.44992260606487011</v>
      </c>
    </row>
    <row r="587" spans="1:21" x14ac:dyDescent="0.3">
      <c r="A587" s="9">
        <v>2042</v>
      </c>
      <c r="B587" s="9" t="str">
        <f>PROPER(TRIM('1. Raw Data'!B587))</f>
        <v>Customer_585</v>
      </c>
      <c r="C587" s="9">
        <f>IF(OR('1. Raw Data'!C587&lt;18, '1. Raw Data'!C587&gt;100), MEDIAN('1. Raw Data'!$C$2:$C$5001), '1. Raw Data'!C587)</f>
        <v>54</v>
      </c>
      <c r="D587" s="9" t="s">
        <v>5023</v>
      </c>
      <c r="E587" s="22">
        <v>44490</v>
      </c>
      <c r="F587" s="9">
        <v>0</v>
      </c>
      <c r="G587" s="9">
        <v>12436</v>
      </c>
      <c r="H587" s="15">
        <v>44490</v>
      </c>
      <c r="I587" s="9" t="s">
        <v>7455</v>
      </c>
      <c r="J587" s="9">
        <v>137</v>
      </c>
      <c r="K587" s="9" t="s">
        <v>7484</v>
      </c>
      <c r="L587" s="9" t="str">
        <f>IF(OR('1. Raw Data'!L587="Elec", '1. Raw Data'!L587="elect"), "Electronics", '1. Raw Data'!L587)</f>
        <v>Clothing</v>
      </c>
      <c r="M587" s="9">
        <v>51.45</v>
      </c>
      <c r="N587" s="9">
        <f>IF(ISBLANK('1. Raw Data'!N587), MEDIAN('1. Raw Data'!$N$2:$N$5001), '1. Raw Data'!N587)</f>
        <v>24.8</v>
      </c>
      <c r="O587" s="9">
        <v>1</v>
      </c>
      <c r="P587" s="9">
        <f>IF(ISBLANK('1. Raw Data'!P587), 0, '1. Raw Data'!P587)</f>
        <v>0</v>
      </c>
      <c r="Q587" s="9">
        <v>984</v>
      </c>
      <c r="R587" s="9">
        <v>3</v>
      </c>
      <c r="S587" s="9">
        <f t="shared" si="27"/>
        <v>51.45</v>
      </c>
      <c r="T587" s="9">
        <f t="shared" si="28"/>
        <v>26.650000000000002</v>
      </c>
      <c r="U587" s="23">
        <f t="shared" si="29"/>
        <v>0.5179786200194364</v>
      </c>
    </row>
    <row r="588" spans="1:21" x14ac:dyDescent="0.3">
      <c r="A588" s="9">
        <v>1176</v>
      </c>
      <c r="B588" s="9" t="str">
        <f>PROPER(TRIM('1. Raw Data'!B588))</f>
        <v>Customer_586</v>
      </c>
      <c r="C588" s="9">
        <f>IF(OR('1. Raw Data'!C588&lt;18, '1. Raw Data'!C588&gt;100), MEDIAN('1. Raw Data'!$C$2:$C$5001), '1. Raw Data'!C588)</f>
        <v>36</v>
      </c>
      <c r="D588" s="9" t="s">
        <v>5020</v>
      </c>
      <c r="E588" s="22">
        <v>44783</v>
      </c>
      <c r="F588" s="9">
        <v>1</v>
      </c>
      <c r="G588" s="9">
        <v>12991</v>
      </c>
      <c r="H588" s="15">
        <v>44842</v>
      </c>
      <c r="I588" s="9" t="s">
        <v>7457</v>
      </c>
      <c r="J588" s="9">
        <v>117</v>
      </c>
      <c r="K588" s="9" t="s">
        <v>7483</v>
      </c>
      <c r="L588" s="9" t="str">
        <f>IF(OR('1. Raw Data'!L588="Elec", '1. Raw Data'!L588="elect"), "Electronics", '1. Raw Data'!L588)</f>
        <v>Sports</v>
      </c>
      <c r="M588" s="9">
        <v>1216.23</v>
      </c>
      <c r="N588" s="9">
        <f>IF(ISBLANK('1. Raw Data'!N588), MEDIAN('1. Raw Data'!$N$2:$N$5001), '1. Raw Data'!N588)</f>
        <v>806.56</v>
      </c>
      <c r="O588" s="9">
        <v>2</v>
      </c>
      <c r="P588" s="9">
        <f>IF(ISBLANK('1. Raw Data'!P588), 0, '1. Raw Data'!P588)</f>
        <v>0</v>
      </c>
      <c r="Q588" s="9">
        <v>496</v>
      </c>
      <c r="R588" s="9">
        <v>5</v>
      </c>
      <c r="S588" s="9">
        <f t="shared" si="27"/>
        <v>2432.46</v>
      </c>
      <c r="T588" s="9">
        <f t="shared" si="28"/>
        <v>819.34000000000015</v>
      </c>
      <c r="U588" s="23">
        <f t="shared" si="29"/>
        <v>0.33683596030356105</v>
      </c>
    </row>
    <row r="589" spans="1:21" x14ac:dyDescent="0.3">
      <c r="A589" s="9">
        <v>1395</v>
      </c>
      <c r="B589" s="9" t="str">
        <f>PROPER(TRIM('1. Raw Data'!B589))</f>
        <v>Customer_587</v>
      </c>
      <c r="C589" s="9">
        <f>IF(OR('1. Raw Data'!C589&lt;18, '1. Raw Data'!C589&gt;100), MEDIAN('1. Raw Data'!$C$2:$C$5001), '1. Raw Data'!C589)</f>
        <v>40</v>
      </c>
      <c r="D589" s="9" t="s">
        <v>5018</v>
      </c>
      <c r="E589" s="22">
        <v>44735</v>
      </c>
      <c r="F589" s="9">
        <v>0</v>
      </c>
      <c r="G589" s="9">
        <v>11804</v>
      </c>
      <c r="H589" s="15">
        <v>44735</v>
      </c>
      <c r="I589" s="9" t="s">
        <v>7455</v>
      </c>
      <c r="J589" s="9">
        <v>128</v>
      </c>
      <c r="K589" s="9" t="s">
        <v>7473</v>
      </c>
      <c r="L589" s="9" t="str">
        <f>IF(OR('1. Raw Data'!L589="Elec", '1. Raw Data'!L589="elect"), "Electronics", '1. Raw Data'!L589)</f>
        <v>Clothing</v>
      </c>
      <c r="M589" s="9">
        <v>1339.54</v>
      </c>
      <c r="N589" s="9">
        <f>IF(ISBLANK('1. Raw Data'!N589), MEDIAN('1. Raw Data'!$N$2:$N$5001), '1. Raw Data'!N589)</f>
        <v>847.92</v>
      </c>
      <c r="O589" s="9">
        <v>4</v>
      </c>
      <c r="P589" s="9">
        <f>IF(ISBLANK('1. Raw Data'!P589), 0, '1. Raw Data'!P589)</f>
        <v>0.1</v>
      </c>
      <c r="Q589" s="9">
        <v>787</v>
      </c>
      <c r="R589" s="9">
        <v>5</v>
      </c>
      <c r="S589" s="9">
        <f t="shared" si="27"/>
        <v>4822.3440000000001</v>
      </c>
      <c r="T589" s="9">
        <f t="shared" si="28"/>
        <v>1430.6640000000002</v>
      </c>
      <c r="U589" s="23">
        <f t="shared" si="29"/>
        <v>0.29667398261094607</v>
      </c>
    </row>
    <row r="590" spans="1:21" x14ac:dyDescent="0.3">
      <c r="A590" s="9">
        <v>1444</v>
      </c>
      <c r="B590" s="9" t="str">
        <f>PROPER(TRIM('1. Raw Data'!B590))</f>
        <v>Customer_588</v>
      </c>
      <c r="C590" s="9">
        <f>IF(OR('1. Raw Data'!C590&lt;18, '1. Raw Data'!C590&gt;100), MEDIAN('1. Raw Data'!$C$2:$C$5001), '1. Raw Data'!C590)</f>
        <v>38</v>
      </c>
      <c r="D590" s="9" t="s">
        <v>5019</v>
      </c>
      <c r="E590" s="22">
        <v>44736</v>
      </c>
      <c r="F590" s="9">
        <v>0</v>
      </c>
      <c r="G590" s="9">
        <v>13359</v>
      </c>
      <c r="H590" s="15">
        <v>44736</v>
      </c>
      <c r="I590" s="9" t="s">
        <v>7456</v>
      </c>
      <c r="J590" s="9">
        <v>118</v>
      </c>
      <c r="K590" s="9" t="s">
        <v>7501</v>
      </c>
      <c r="L590" s="9" t="str">
        <f>IF(OR('1. Raw Data'!L590="Elec", '1. Raw Data'!L590="elect"), "Electronics", '1. Raw Data'!L590)</f>
        <v>Home Appliances</v>
      </c>
      <c r="M590" s="9">
        <v>1455.72</v>
      </c>
      <c r="N590" s="9">
        <f>IF(ISBLANK('1. Raw Data'!N590), MEDIAN('1. Raw Data'!$N$2:$N$5001), '1. Raw Data'!N590)</f>
        <v>948.22</v>
      </c>
      <c r="O590" s="9">
        <v>3</v>
      </c>
      <c r="P590" s="9">
        <f>IF(ISBLANK('1. Raw Data'!P590), 0, '1. Raw Data'!P590)</f>
        <v>0</v>
      </c>
      <c r="Q590" s="9">
        <v>688</v>
      </c>
      <c r="R590" s="9">
        <v>7</v>
      </c>
      <c r="S590" s="9">
        <f t="shared" si="27"/>
        <v>4367.16</v>
      </c>
      <c r="T590" s="9">
        <f t="shared" si="28"/>
        <v>1522.5</v>
      </c>
      <c r="U590" s="23">
        <f t="shared" si="29"/>
        <v>0.34862473552606271</v>
      </c>
    </row>
    <row r="591" spans="1:21" x14ac:dyDescent="0.3">
      <c r="A591" s="9">
        <v>2256</v>
      </c>
      <c r="B591" s="9" t="str">
        <f>PROPER(TRIM('1. Raw Data'!B591))</f>
        <v>Customer_589</v>
      </c>
      <c r="C591" s="9">
        <f>IF(OR('1. Raw Data'!C591&lt;18, '1. Raw Data'!C591&gt;100), MEDIAN('1. Raw Data'!$C$2:$C$5001), '1. Raw Data'!C591)</f>
        <v>40</v>
      </c>
      <c r="D591" s="9" t="s">
        <v>5021</v>
      </c>
      <c r="E591" s="22">
        <v>45214</v>
      </c>
      <c r="F591" s="9">
        <v>0</v>
      </c>
      <c r="G591" s="9">
        <v>11730</v>
      </c>
      <c r="H591" s="15">
        <v>45214</v>
      </c>
      <c r="I591" s="9" t="s">
        <v>7455</v>
      </c>
      <c r="J591" s="9">
        <v>133</v>
      </c>
      <c r="K591" s="9" t="s">
        <v>7498</v>
      </c>
      <c r="L591" s="9" t="str">
        <f>IF(OR('1. Raw Data'!L591="Elec", '1. Raw Data'!L591="elect"), "Electronics", '1. Raw Data'!L591)</f>
        <v>Electronics</v>
      </c>
      <c r="M591" s="9">
        <v>1092.94</v>
      </c>
      <c r="N591" s="9">
        <f>IF(ISBLANK('1. Raw Data'!N591), MEDIAN('1. Raw Data'!$N$2:$N$5001), '1. Raw Data'!N591)</f>
        <v>429.51499999999999</v>
      </c>
      <c r="O591" s="9">
        <v>5</v>
      </c>
      <c r="P591" s="9">
        <f>IF(ISBLANK('1. Raw Data'!P591), 0, '1. Raw Data'!P591)</f>
        <v>0.05</v>
      </c>
      <c r="Q591" s="9">
        <v>329</v>
      </c>
      <c r="R591" s="9">
        <v>8</v>
      </c>
      <c r="S591" s="9">
        <f t="shared" si="27"/>
        <v>5191.4650000000001</v>
      </c>
      <c r="T591" s="9">
        <f t="shared" si="28"/>
        <v>3043.8900000000003</v>
      </c>
      <c r="U591" s="23">
        <f t="shared" si="29"/>
        <v>0.58632582517651577</v>
      </c>
    </row>
    <row r="592" spans="1:21" x14ac:dyDescent="0.3">
      <c r="A592" s="9">
        <v>1075</v>
      </c>
      <c r="B592" s="9" t="str">
        <f>PROPER(TRIM('1. Raw Data'!B592))</f>
        <v>Customer_590</v>
      </c>
      <c r="C592" s="9">
        <f>IF(OR('1. Raw Data'!C592&lt;18, '1. Raw Data'!C592&gt;100), MEDIAN('1. Raw Data'!$C$2:$C$5001), '1. Raw Data'!C592)</f>
        <v>40</v>
      </c>
      <c r="D592" s="9" t="s">
        <v>5020</v>
      </c>
      <c r="E592" s="22">
        <v>44268</v>
      </c>
      <c r="F592" s="9">
        <v>0</v>
      </c>
      <c r="G592" s="9">
        <v>11789</v>
      </c>
      <c r="H592" s="15">
        <v>44268</v>
      </c>
      <c r="I592" s="9" t="s">
        <v>7457</v>
      </c>
      <c r="J592" s="9">
        <v>115</v>
      </c>
      <c r="K592" s="9" t="s">
        <v>7481</v>
      </c>
      <c r="L592" s="9" t="str">
        <f>IF(OR('1. Raw Data'!L592="Elec", '1. Raw Data'!L592="elect"), "Electronics", '1. Raw Data'!L592)</f>
        <v>Clothing</v>
      </c>
      <c r="M592" s="9">
        <v>845.75</v>
      </c>
      <c r="N592" s="9">
        <f>IF(ISBLANK('1. Raw Data'!N592), MEDIAN('1. Raw Data'!$N$2:$N$5001), '1. Raw Data'!N592)</f>
        <v>418.18</v>
      </c>
      <c r="O592" s="9">
        <v>1</v>
      </c>
      <c r="P592" s="9">
        <f>IF(ISBLANK('1. Raw Data'!P592), 0, '1. Raw Data'!P592)</f>
        <v>0</v>
      </c>
      <c r="Q592" s="9">
        <v>374</v>
      </c>
      <c r="R592" s="9">
        <v>3</v>
      </c>
      <c r="S592" s="9">
        <f t="shared" si="27"/>
        <v>845.75</v>
      </c>
      <c r="T592" s="9">
        <f t="shared" si="28"/>
        <v>427.57</v>
      </c>
      <c r="U592" s="23">
        <f t="shared" si="29"/>
        <v>0.50555128584096953</v>
      </c>
    </row>
    <row r="593" spans="1:21" x14ac:dyDescent="0.3">
      <c r="A593" s="9">
        <v>1264</v>
      </c>
      <c r="B593" s="9" t="str">
        <f>PROPER(TRIM('1. Raw Data'!B593))</f>
        <v>Customer_591</v>
      </c>
      <c r="C593" s="9">
        <f>IF(OR('1. Raw Data'!C593&lt;18, '1. Raw Data'!C593&gt;100), MEDIAN('1. Raw Data'!$C$2:$C$5001), '1. Raw Data'!C593)</f>
        <v>55</v>
      </c>
      <c r="D593" s="9" t="s">
        <v>5020</v>
      </c>
      <c r="E593" s="22">
        <v>44877</v>
      </c>
      <c r="F593" s="9">
        <v>1</v>
      </c>
      <c r="G593" s="9">
        <v>13662</v>
      </c>
      <c r="H593" s="15">
        <v>44906</v>
      </c>
      <c r="I593" s="9" t="s">
        <v>7456</v>
      </c>
      <c r="J593" s="9">
        <v>122</v>
      </c>
      <c r="K593" s="9" t="s">
        <v>7465</v>
      </c>
      <c r="L593" s="9" t="str">
        <f>IF(OR('1. Raw Data'!L593="Elec", '1. Raw Data'!L593="elect"), "Electronics", '1. Raw Data'!L593)</f>
        <v>Home Appliances</v>
      </c>
      <c r="M593" s="9">
        <v>440.46</v>
      </c>
      <c r="N593" s="9">
        <f>IF(ISBLANK('1. Raw Data'!N593), MEDIAN('1. Raw Data'!$N$2:$N$5001), '1. Raw Data'!N593)</f>
        <v>232.33</v>
      </c>
      <c r="O593" s="9">
        <v>1</v>
      </c>
      <c r="P593" s="9">
        <f>IF(ISBLANK('1. Raw Data'!P593), 0, '1. Raw Data'!P593)</f>
        <v>0.2</v>
      </c>
      <c r="Q593" s="9">
        <v>558</v>
      </c>
      <c r="R593" s="9">
        <v>3</v>
      </c>
      <c r="S593" s="9">
        <f t="shared" si="27"/>
        <v>352.36799999999999</v>
      </c>
      <c r="T593" s="9">
        <f t="shared" si="28"/>
        <v>120.03799999999998</v>
      </c>
      <c r="U593" s="23">
        <f t="shared" si="29"/>
        <v>0.34066089996821503</v>
      </c>
    </row>
    <row r="594" spans="1:21" x14ac:dyDescent="0.3">
      <c r="A594" s="9">
        <v>1454</v>
      </c>
      <c r="B594" s="9" t="str">
        <f>PROPER(TRIM('1. Raw Data'!B594))</f>
        <v>Customer_592</v>
      </c>
      <c r="C594" s="9">
        <f>IF(OR('1. Raw Data'!C594&lt;18, '1. Raw Data'!C594&gt;100), MEDIAN('1. Raw Data'!$C$2:$C$5001), '1. Raw Data'!C594)</f>
        <v>25</v>
      </c>
      <c r="D594" s="9" t="s">
        <v>5018</v>
      </c>
      <c r="E594" s="22">
        <v>44800</v>
      </c>
      <c r="F594" s="9">
        <v>0</v>
      </c>
      <c r="G594" s="9">
        <v>11014</v>
      </c>
      <c r="H594" s="15">
        <v>44800</v>
      </c>
      <c r="I594" s="9" t="s">
        <v>7457</v>
      </c>
      <c r="J594" s="9">
        <v>141</v>
      </c>
      <c r="K594" s="9" t="s">
        <v>7490</v>
      </c>
      <c r="L594" s="9" t="str">
        <f>IF(OR('1. Raw Data'!L594="Elec", '1. Raw Data'!L594="elect"), "Electronics", '1. Raw Data'!L594)</f>
        <v>Home Appliances</v>
      </c>
      <c r="M594" s="9">
        <v>1498.98</v>
      </c>
      <c r="N594" s="9">
        <f>IF(ISBLANK('1. Raw Data'!N594), MEDIAN('1. Raw Data'!$N$2:$N$5001), '1. Raw Data'!N594)</f>
        <v>976.59</v>
      </c>
      <c r="O594" s="9">
        <v>1</v>
      </c>
      <c r="P594" s="9">
        <f>IF(ISBLANK('1. Raw Data'!P594), 0, '1. Raw Data'!P594)</f>
        <v>0.2</v>
      </c>
      <c r="Q594" s="9">
        <v>561</v>
      </c>
      <c r="R594" s="9">
        <v>7</v>
      </c>
      <c r="S594" s="9">
        <f t="shared" si="27"/>
        <v>1199.184</v>
      </c>
      <c r="T594" s="9">
        <f t="shared" si="28"/>
        <v>222.59399999999994</v>
      </c>
      <c r="U594" s="23">
        <f t="shared" si="29"/>
        <v>0.1856212224312532</v>
      </c>
    </row>
    <row r="595" spans="1:21" x14ac:dyDescent="0.3">
      <c r="A595" s="9">
        <v>1717</v>
      </c>
      <c r="B595" s="9" t="str">
        <f>PROPER(TRIM('1. Raw Data'!B595))</f>
        <v>Customer_593</v>
      </c>
      <c r="C595" s="9">
        <f>IF(OR('1. Raw Data'!C595&lt;18, '1. Raw Data'!C595&gt;100), MEDIAN('1. Raw Data'!$C$2:$C$5001), '1. Raw Data'!C595)</f>
        <v>61</v>
      </c>
      <c r="D595" s="9" t="s">
        <v>5019</v>
      </c>
      <c r="E595" s="22">
        <v>44178</v>
      </c>
      <c r="F595" s="9">
        <v>1</v>
      </c>
      <c r="G595" s="9">
        <v>12522</v>
      </c>
      <c r="H595" s="15">
        <v>44178</v>
      </c>
      <c r="I595" s="9" t="s">
        <v>7455</v>
      </c>
      <c r="J595" s="9">
        <v>127</v>
      </c>
      <c r="K595" s="9" t="s">
        <v>7489</v>
      </c>
      <c r="L595" s="9" t="str">
        <f>IF(OR('1. Raw Data'!L595="Elec", '1. Raw Data'!L595="elect"), "Electronics", '1. Raw Data'!L595)</f>
        <v>Sports</v>
      </c>
      <c r="M595" s="9">
        <v>905.14</v>
      </c>
      <c r="N595" s="9">
        <f>IF(ISBLANK('1. Raw Data'!N595), MEDIAN('1. Raw Data'!$N$2:$N$5001), '1. Raw Data'!N595)</f>
        <v>604.51</v>
      </c>
      <c r="O595" s="9">
        <v>3</v>
      </c>
      <c r="P595" s="9">
        <f>IF(ISBLANK('1. Raw Data'!P595), 0, '1. Raw Data'!P595)</f>
        <v>0</v>
      </c>
      <c r="Q595" s="9">
        <v>873</v>
      </c>
      <c r="R595" s="9">
        <v>3</v>
      </c>
      <c r="S595" s="9">
        <f t="shared" si="27"/>
        <v>2715.42</v>
      </c>
      <c r="T595" s="9">
        <f t="shared" si="28"/>
        <v>901.8900000000001</v>
      </c>
      <c r="U595" s="23">
        <f t="shared" si="29"/>
        <v>0.33213646507722566</v>
      </c>
    </row>
    <row r="596" spans="1:21" x14ac:dyDescent="0.3">
      <c r="A596" s="9">
        <v>1734</v>
      </c>
      <c r="B596" s="9" t="str">
        <f>PROPER(TRIM('1. Raw Data'!B596))</f>
        <v>Customer_594</v>
      </c>
      <c r="C596" s="9">
        <f>IF(OR('1. Raw Data'!C596&lt;18, '1. Raw Data'!C596&gt;100), MEDIAN('1. Raw Data'!$C$2:$C$5001), '1. Raw Data'!C596)</f>
        <v>52</v>
      </c>
      <c r="D596" s="9" t="s">
        <v>5022</v>
      </c>
      <c r="E596" s="22">
        <v>45239</v>
      </c>
      <c r="F596" s="9">
        <v>1</v>
      </c>
      <c r="G596" s="9">
        <v>12803</v>
      </c>
      <c r="H596" s="15">
        <v>45180</v>
      </c>
      <c r="I596" s="9" t="s">
        <v>7455</v>
      </c>
      <c r="J596" s="9">
        <v>137</v>
      </c>
      <c r="K596" s="9" t="s">
        <v>7484</v>
      </c>
      <c r="L596" s="9" t="str">
        <f>IF(OR('1. Raw Data'!L596="Elec", '1. Raw Data'!L596="elect"), "Electronics", '1. Raw Data'!L596)</f>
        <v>Clothing</v>
      </c>
      <c r="M596" s="9">
        <v>1037.67</v>
      </c>
      <c r="N596" s="9">
        <f>IF(ISBLANK('1. Raw Data'!N596), MEDIAN('1. Raw Data'!$N$2:$N$5001), '1. Raw Data'!N596)</f>
        <v>503.76</v>
      </c>
      <c r="O596" s="9">
        <v>4</v>
      </c>
      <c r="P596" s="9">
        <f>IF(ISBLANK('1. Raw Data'!P596), 0, '1. Raw Data'!P596)</f>
        <v>0</v>
      </c>
      <c r="Q596" s="9">
        <v>478</v>
      </c>
      <c r="R596" s="9">
        <v>2</v>
      </c>
      <c r="S596" s="9">
        <f t="shared" si="27"/>
        <v>4150.68</v>
      </c>
      <c r="T596" s="9">
        <f t="shared" si="28"/>
        <v>2135.6400000000003</v>
      </c>
      <c r="U596" s="23">
        <f t="shared" si="29"/>
        <v>0.51452774003295854</v>
      </c>
    </row>
    <row r="597" spans="1:21" x14ac:dyDescent="0.3">
      <c r="A597" s="9">
        <v>2407</v>
      </c>
      <c r="B597" s="9" t="str">
        <f>PROPER(TRIM('1. Raw Data'!B597))</f>
        <v>Customer_595</v>
      </c>
      <c r="C597" s="9">
        <f>IF(OR('1. Raw Data'!C597&lt;18, '1. Raw Data'!C597&gt;100), MEDIAN('1. Raw Data'!$C$2:$C$5001), '1. Raw Data'!C597)</f>
        <v>58</v>
      </c>
      <c r="D597" s="9" t="s">
        <v>5023</v>
      </c>
      <c r="E597" s="22">
        <v>44004</v>
      </c>
      <c r="F597" s="9">
        <v>1</v>
      </c>
      <c r="G597" s="9">
        <v>12650</v>
      </c>
      <c r="H597" s="15">
        <v>44004</v>
      </c>
      <c r="I597" s="9" t="s">
        <v>7456</v>
      </c>
      <c r="J597" s="9">
        <v>132</v>
      </c>
      <c r="K597" s="9" t="s">
        <v>7506</v>
      </c>
      <c r="L597" s="9" t="str">
        <f>IF(OR('1. Raw Data'!L597="Elec", '1. Raw Data'!L597="elect"), "Electronics", '1. Raw Data'!L597)</f>
        <v>Home Appliances</v>
      </c>
      <c r="M597" s="9">
        <v>1039.49</v>
      </c>
      <c r="N597" s="9">
        <f>IF(ISBLANK('1. Raw Data'!N597), MEDIAN('1. Raw Data'!$N$2:$N$5001), '1. Raw Data'!N597)</f>
        <v>629.86</v>
      </c>
      <c r="O597" s="9">
        <v>4</v>
      </c>
      <c r="P597" s="9">
        <f>IF(ISBLANK('1. Raw Data'!P597), 0, '1. Raw Data'!P597)</f>
        <v>0</v>
      </c>
      <c r="Q597" s="9">
        <v>1654</v>
      </c>
      <c r="R597" s="9">
        <v>2</v>
      </c>
      <c r="S597" s="9">
        <f t="shared" si="27"/>
        <v>4157.96</v>
      </c>
      <c r="T597" s="9">
        <f t="shared" si="28"/>
        <v>1638.52</v>
      </c>
      <c r="U597" s="23">
        <f t="shared" si="29"/>
        <v>0.39406824500476195</v>
      </c>
    </row>
    <row r="598" spans="1:21" x14ac:dyDescent="0.3">
      <c r="A598" s="9">
        <v>1850</v>
      </c>
      <c r="B598" s="9" t="str">
        <f>PROPER(TRIM('1. Raw Data'!B598))</f>
        <v>Customer_596</v>
      </c>
      <c r="C598" s="9">
        <f>IF(OR('1. Raw Data'!C598&lt;18, '1. Raw Data'!C598&gt;100), MEDIAN('1. Raw Data'!$C$2:$C$5001), '1. Raw Data'!C598)</f>
        <v>42</v>
      </c>
      <c r="D598" s="9" t="s">
        <v>5022</v>
      </c>
      <c r="E598" s="22">
        <v>44294</v>
      </c>
      <c r="F598" s="9">
        <v>1</v>
      </c>
      <c r="G598" s="9">
        <v>12973</v>
      </c>
      <c r="H598" s="15">
        <v>44412</v>
      </c>
      <c r="I598" s="9" t="s">
        <v>7457</v>
      </c>
      <c r="J598" s="9">
        <v>145</v>
      </c>
      <c r="K598" s="9" t="s">
        <v>7470</v>
      </c>
      <c r="L598" s="9" t="str">
        <f>IF(OR('1. Raw Data'!L598="Elec", '1. Raw Data'!L598="elect"), "Electronics", '1. Raw Data'!L598)</f>
        <v>Electronics</v>
      </c>
      <c r="M598" s="9">
        <v>1275.6199999999999</v>
      </c>
      <c r="N598" s="9">
        <f>IF(ISBLANK('1. Raw Data'!N598), MEDIAN('1. Raw Data'!$N$2:$N$5001), '1. Raw Data'!N598)</f>
        <v>540.03</v>
      </c>
      <c r="O598" s="9">
        <v>2</v>
      </c>
      <c r="P598" s="9">
        <f>IF(ISBLANK('1. Raw Data'!P598), 0, '1. Raw Data'!P598)</f>
        <v>0</v>
      </c>
      <c r="Q598" s="9">
        <v>629</v>
      </c>
      <c r="R598" s="9">
        <v>4</v>
      </c>
      <c r="S598" s="9">
        <f t="shared" si="27"/>
        <v>2551.2399999999998</v>
      </c>
      <c r="T598" s="9">
        <f t="shared" si="28"/>
        <v>1471.1799999999998</v>
      </c>
      <c r="U598" s="23">
        <f t="shared" si="29"/>
        <v>0.57665292171649862</v>
      </c>
    </row>
    <row r="599" spans="1:21" x14ac:dyDescent="0.3">
      <c r="A599" s="9">
        <v>2390</v>
      </c>
      <c r="B599" s="9" t="str">
        <f>PROPER(TRIM('1. Raw Data'!B599))</f>
        <v>Customer_597</v>
      </c>
      <c r="C599" s="9">
        <f>IF(OR('1. Raw Data'!C599&lt;18, '1. Raw Data'!C599&gt;100), MEDIAN('1. Raw Data'!$C$2:$C$5001), '1. Raw Data'!C599)</f>
        <v>25</v>
      </c>
      <c r="D599" s="9" t="s">
        <v>5020</v>
      </c>
      <c r="E599" s="22">
        <v>44886</v>
      </c>
      <c r="F599" s="9">
        <v>0</v>
      </c>
      <c r="G599" s="9">
        <v>11029</v>
      </c>
      <c r="H599" s="15">
        <v>44886</v>
      </c>
      <c r="I599" s="9" t="s">
        <v>7457</v>
      </c>
      <c r="J599" s="9">
        <v>119</v>
      </c>
      <c r="K599" s="9" t="s">
        <v>7459</v>
      </c>
      <c r="L599" s="9" t="str">
        <f>IF(OR('1. Raw Data'!L599="Elec", '1. Raw Data'!L599="elect"), "Electronics", '1. Raw Data'!L599)</f>
        <v>Sports</v>
      </c>
      <c r="M599" s="9">
        <v>64.03</v>
      </c>
      <c r="N599" s="9">
        <f>IF(ISBLANK('1. Raw Data'!N599), MEDIAN('1. Raw Data'!$N$2:$N$5001), '1. Raw Data'!N599)</f>
        <v>33.479999999999997</v>
      </c>
      <c r="O599" s="9">
        <v>2</v>
      </c>
      <c r="P599" s="9">
        <f>IF(ISBLANK('1. Raw Data'!P599), 0, '1. Raw Data'!P599)</f>
        <v>0</v>
      </c>
      <c r="Q599" s="9">
        <v>385</v>
      </c>
      <c r="R599" s="9">
        <v>5</v>
      </c>
      <c r="S599" s="9">
        <f t="shared" si="27"/>
        <v>128.06</v>
      </c>
      <c r="T599" s="9">
        <f t="shared" si="28"/>
        <v>61.100000000000009</v>
      </c>
      <c r="U599" s="23">
        <f t="shared" si="29"/>
        <v>0.47712009995314703</v>
      </c>
    </row>
    <row r="600" spans="1:21" x14ac:dyDescent="0.3">
      <c r="A600" s="9">
        <v>1143</v>
      </c>
      <c r="B600" s="9" t="str">
        <f>PROPER(TRIM('1. Raw Data'!B600))</f>
        <v>Customer_598</v>
      </c>
      <c r="C600" s="9">
        <f>IF(OR('1. Raw Data'!C600&lt;18, '1. Raw Data'!C600&gt;100), MEDIAN('1. Raw Data'!$C$2:$C$5001), '1. Raw Data'!C600)</f>
        <v>51</v>
      </c>
      <c r="D600" s="9" t="s">
        <v>5022</v>
      </c>
      <c r="E600" s="22">
        <v>45190</v>
      </c>
      <c r="F600" s="9">
        <v>1</v>
      </c>
      <c r="G600" s="9">
        <v>12840</v>
      </c>
      <c r="H600" s="15">
        <v>45190</v>
      </c>
      <c r="I600" s="9" t="s">
        <v>7457</v>
      </c>
      <c r="J600" s="9">
        <v>128</v>
      </c>
      <c r="K600" s="9" t="s">
        <v>7473</v>
      </c>
      <c r="L600" s="9" t="str">
        <f>IF(OR('1. Raw Data'!L600="Elec", '1. Raw Data'!L600="elect"), "Electronics", '1. Raw Data'!L600)</f>
        <v>Sports</v>
      </c>
      <c r="M600" s="9">
        <v>369.36</v>
      </c>
      <c r="N600" s="9">
        <f>IF(ISBLANK('1. Raw Data'!N600), MEDIAN('1. Raw Data'!$N$2:$N$5001), '1. Raw Data'!N600)</f>
        <v>201.67</v>
      </c>
      <c r="O600" s="9">
        <v>4</v>
      </c>
      <c r="P600" s="9">
        <f>IF(ISBLANK('1. Raw Data'!P600), 0, '1. Raw Data'!P600)</f>
        <v>0</v>
      </c>
      <c r="Q600" s="9">
        <v>468</v>
      </c>
      <c r="R600" s="9">
        <v>3</v>
      </c>
      <c r="S600" s="9">
        <f t="shared" si="27"/>
        <v>1477.44</v>
      </c>
      <c r="T600" s="9">
        <f t="shared" si="28"/>
        <v>670.7600000000001</v>
      </c>
      <c r="U600" s="23">
        <f t="shared" si="29"/>
        <v>0.45400151613601913</v>
      </c>
    </row>
    <row r="601" spans="1:21" x14ac:dyDescent="0.3">
      <c r="A601" s="9">
        <v>1884</v>
      </c>
      <c r="B601" s="9" t="str">
        <f>PROPER(TRIM('1. Raw Data'!B601))</f>
        <v>Customer_599</v>
      </c>
      <c r="C601" s="9">
        <f>IF(OR('1. Raw Data'!C601&lt;18, '1. Raw Data'!C601&gt;100), MEDIAN('1. Raw Data'!$C$2:$C$5001), '1. Raw Data'!C601)</f>
        <v>30</v>
      </c>
      <c r="D601" s="9" t="s">
        <v>5020</v>
      </c>
      <c r="E601" s="22">
        <v>45127</v>
      </c>
      <c r="F601" s="9">
        <v>0</v>
      </c>
      <c r="G601" s="9">
        <v>10411</v>
      </c>
      <c r="H601" s="15">
        <v>45127</v>
      </c>
      <c r="I601" s="9" t="s">
        <v>7456</v>
      </c>
      <c r="J601" s="9">
        <v>128</v>
      </c>
      <c r="K601" s="9" t="s">
        <v>7473</v>
      </c>
      <c r="L601" s="9" t="str">
        <f>IF(OR('1. Raw Data'!L601="Elec", '1. Raw Data'!L601="elect"), "Electronics", '1. Raw Data'!L601)</f>
        <v>Home Appliances</v>
      </c>
      <c r="M601" s="9">
        <v>1015.02</v>
      </c>
      <c r="N601" s="9">
        <f>IF(ISBLANK('1. Raw Data'!N601), MEDIAN('1. Raw Data'!$N$2:$N$5001), '1. Raw Data'!N601)</f>
        <v>639.15</v>
      </c>
      <c r="O601" s="9">
        <v>1</v>
      </c>
      <c r="P601" s="9">
        <f>IF(ISBLANK('1. Raw Data'!P601), 0, '1. Raw Data'!P601)</f>
        <v>0</v>
      </c>
      <c r="Q601" s="9">
        <v>531</v>
      </c>
      <c r="R601" s="9">
        <v>2</v>
      </c>
      <c r="S601" s="9">
        <f t="shared" si="27"/>
        <v>1015.02</v>
      </c>
      <c r="T601" s="9">
        <f t="shared" si="28"/>
        <v>375.87</v>
      </c>
      <c r="U601" s="23">
        <f t="shared" si="29"/>
        <v>0.37030797422710882</v>
      </c>
    </row>
    <row r="602" spans="1:21" x14ac:dyDescent="0.3">
      <c r="A602" s="9">
        <v>2092</v>
      </c>
      <c r="B602" s="9" t="str">
        <f>PROPER(TRIM('1. Raw Data'!B602))</f>
        <v>Customer_600</v>
      </c>
      <c r="C602" s="9">
        <f>IF(OR('1. Raw Data'!C602&lt;18, '1. Raw Data'!C602&gt;100), MEDIAN('1. Raw Data'!$C$2:$C$5001), '1. Raw Data'!C602)</f>
        <v>41</v>
      </c>
      <c r="D602" s="9" t="s">
        <v>5022</v>
      </c>
      <c r="E602" s="22">
        <v>45099</v>
      </c>
      <c r="F602" s="9">
        <v>0</v>
      </c>
      <c r="G602" s="9">
        <v>11981</v>
      </c>
      <c r="H602" s="15">
        <v>45099</v>
      </c>
      <c r="I602" s="9" t="s">
        <v>7455</v>
      </c>
      <c r="J602" s="9">
        <v>110</v>
      </c>
      <c r="K602" s="9" t="s">
        <v>7493</v>
      </c>
      <c r="L602" s="9" t="str">
        <f>IF(OR('1. Raw Data'!L602="Elec", '1. Raw Data'!L602="elect"), "Electronics", '1. Raw Data'!L602)</f>
        <v>Clothing</v>
      </c>
      <c r="M602" s="9">
        <v>1347.96</v>
      </c>
      <c r="N602" s="9">
        <f>IF(ISBLANK('1. Raw Data'!N602), MEDIAN('1. Raw Data'!$N$2:$N$5001), '1. Raw Data'!N602)</f>
        <v>899.89</v>
      </c>
      <c r="O602" s="9">
        <v>3</v>
      </c>
      <c r="P602" s="9">
        <f>IF(ISBLANK('1. Raw Data'!P602), 0, '1. Raw Data'!P602)</f>
        <v>0</v>
      </c>
      <c r="Q602" s="9">
        <v>410</v>
      </c>
      <c r="R602" s="9">
        <v>5</v>
      </c>
      <c r="S602" s="9">
        <f t="shared" si="27"/>
        <v>4043.88</v>
      </c>
      <c r="T602" s="9">
        <f t="shared" si="28"/>
        <v>1344.21</v>
      </c>
      <c r="U602" s="23">
        <f t="shared" si="29"/>
        <v>0.33240600611294102</v>
      </c>
    </row>
    <row r="603" spans="1:21" x14ac:dyDescent="0.3">
      <c r="A603" s="9">
        <v>2122</v>
      </c>
      <c r="B603" s="9" t="str">
        <f>PROPER(TRIM('1. Raw Data'!B603))</f>
        <v>Customer_601</v>
      </c>
      <c r="C603" s="9">
        <f>IF(OR('1. Raw Data'!C603&lt;18, '1. Raw Data'!C603&gt;100), MEDIAN('1. Raw Data'!$C$2:$C$5001), '1. Raw Data'!C603)</f>
        <v>37</v>
      </c>
      <c r="D603" s="9" t="s">
        <v>5020</v>
      </c>
      <c r="E603" s="22">
        <v>44517</v>
      </c>
      <c r="F603" s="9">
        <v>0</v>
      </c>
      <c r="G603" s="9">
        <v>10661</v>
      </c>
      <c r="H603" s="15">
        <v>44517</v>
      </c>
      <c r="I603" s="9" t="s">
        <v>7455</v>
      </c>
      <c r="J603" s="9">
        <v>120</v>
      </c>
      <c r="K603" s="9" t="s">
        <v>7488</v>
      </c>
      <c r="L603" s="9" t="str">
        <f>IF(OR('1. Raw Data'!L603="Elec", '1. Raw Data'!L603="elect"), "Electronics", '1. Raw Data'!L603)</f>
        <v>Sports</v>
      </c>
      <c r="M603" s="9">
        <v>1043.74</v>
      </c>
      <c r="N603" s="9">
        <f>IF(ISBLANK('1. Raw Data'!N603), MEDIAN('1. Raw Data'!$N$2:$N$5001), '1. Raw Data'!N603)</f>
        <v>523.11</v>
      </c>
      <c r="O603" s="9">
        <v>4</v>
      </c>
      <c r="P603" s="9">
        <f>IF(ISBLANK('1. Raw Data'!P603), 0, '1. Raw Data'!P603)</f>
        <v>0</v>
      </c>
      <c r="Q603" s="9">
        <v>541</v>
      </c>
      <c r="R603" s="9">
        <v>9</v>
      </c>
      <c r="S603" s="9">
        <f t="shared" si="27"/>
        <v>4174.96</v>
      </c>
      <c r="T603" s="9">
        <f t="shared" si="28"/>
        <v>2082.52</v>
      </c>
      <c r="U603" s="23">
        <f t="shared" si="29"/>
        <v>0.49881196466552974</v>
      </c>
    </row>
    <row r="604" spans="1:21" x14ac:dyDescent="0.3">
      <c r="A604" s="9">
        <v>1395</v>
      </c>
      <c r="B604" s="9" t="str">
        <f>PROPER(TRIM('1. Raw Data'!B604))</f>
        <v>Customer_602</v>
      </c>
      <c r="C604" s="9">
        <f>IF(OR('1. Raw Data'!C604&lt;18, '1. Raw Data'!C604&gt;100), MEDIAN('1. Raw Data'!$C$2:$C$5001), '1. Raw Data'!C604)</f>
        <v>56</v>
      </c>
      <c r="D604" s="9" t="s">
        <v>5020</v>
      </c>
      <c r="E604" s="22">
        <v>44022</v>
      </c>
      <c r="F604" s="9">
        <v>0</v>
      </c>
      <c r="G604" s="9">
        <v>11347</v>
      </c>
      <c r="H604" s="15">
        <v>44111</v>
      </c>
      <c r="I604" s="9" t="s">
        <v>7455</v>
      </c>
      <c r="J604" s="9">
        <v>125</v>
      </c>
      <c r="K604" s="9" t="s">
        <v>7479</v>
      </c>
      <c r="L604" s="9" t="str">
        <f>IF(OR('1. Raw Data'!L604="Elec", '1. Raw Data'!L604="elect"), "Electronics", '1. Raw Data'!L604)</f>
        <v>Clothing</v>
      </c>
      <c r="M604" s="9">
        <v>649.55999999999995</v>
      </c>
      <c r="N604" s="9">
        <f>IF(ISBLANK('1. Raw Data'!N604), MEDIAN('1. Raw Data'!$N$2:$N$5001), '1. Raw Data'!N604)</f>
        <v>362.66</v>
      </c>
      <c r="O604" s="9">
        <v>3</v>
      </c>
      <c r="P604" s="9">
        <f>IF(ISBLANK('1. Raw Data'!P604), 0, '1. Raw Data'!P604)</f>
        <v>0</v>
      </c>
      <c r="Q604" s="9">
        <v>787</v>
      </c>
      <c r="R604" s="9">
        <v>5</v>
      </c>
      <c r="S604" s="9">
        <f t="shared" si="27"/>
        <v>1948.6799999999998</v>
      </c>
      <c r="T604" s="9">
        <f t="shared" si="28"/>
        <v>860.69999999999982</v>
      </c>
      <c r="U604" s="23">
        <f t="shared" si="29"/>
        <v>0.44168360120697081</v>
      </c>
    </row>
    <row r="605" spans="1:21" x14ac:dyDescent="0.3">
      <c r="A605" s="9">
        <v>2048</v>
      </c>
      <c r="B605" s="9" t="str">
        <f>PROPER(TRIM('1. Raw Data'!B605))</f>
        <v>Customer_603</v>
      </c>
      <c r="C605" s="9">
        <f>IF(OR('1. Raw Data'!C605&lt;18, '1. Raw Data'!C605&gt;100), MEDIAN('1. Raw Data'!$C$2:$C$5001), '1. Raw Data'!C605)</f>
        <v>50</v>
      </c>
      <c r="D605" s="9" t="s">
        <v>5018</v>
      </c>
      <c r="E605" s="22">
        <v>44312</v>
      </c>
      <c r="F605" s="9">
        <v>1</v>
      </c>
      <c r="G605" s="9">
        <v>13470</v>
      </c>
      <c r="H605" s="15">
        <v>44312</v>
      </c>
      <c r="I605" s="9" t="s">
        <v>7457</v>
      </c>
      <c r="J605" s="9">
        <v>121</v>
      </c>
      <c r="K605" s="9" t="s">
        <v>7495</v>
      </c>
      <c r="L605" s="9" t="str">
        <f>IF(OR('1. Raw Data'!L605="Elec", '1. Raw Data'!L605="elect"), "Electronics", '1. Raw Data'!L605)</f>
        <v>Home Appliances</v>
      </c>
      <c r="M605" s="9">
        <v>574.26</v>
      </c>
      <c r="N605" s="9">
        <f>IF(ISBLANK('1. Raw Data'!N605), MEDIAN('1. Raw Data'!$N$2:$N$5001), '1. Raw Data'!N605)</f>
        <v>341.25</v>
      </c>
      <c r="O605" s="9">
        <v>5</v>
      </c>
      <c r="P605" s="9">
        <f>IF(ISBLANK('1. Raw Data'!P605), 0, '1. Raw Data'!P605)</f>
        <v>0</v>
      </c>
      <c r="Q605" s="9">
        <v>1145</v>
      </c>
      <c r="R605" s="9">
        <v>3</v>
      </c>
      <c r="S605" s="9">
        <f t="shared" si="27"/>
        <v>2871.3</v>
      </c>
      <c r="T605" s="9">
        <f t="shared" si="28"/>
        <v>1165.0500000000002</v>
      </c>
      <c r="U605" s="23">
        <f t="shared" si="29"/>
        <v>0.40575697419287432</v>
      </c>
    </row>
    <row r="606" spans="1:21" x14ac:dyDescent="0.3">
      <c r="A606" s="9">
        <v>1947</v>
      </c>
      <c r="B606" s="9" t="str">
        <f>PROPER(TRIM('1. Raw Data'!B606))</f>
        <v>Customer_604</v>
      </c>
      <c r="C606" s="9">
        <f>IF(OR('1. Raw Data'!C606&lt;18, '1. Raw Data'!C606&gt;100), MEDIAN('1. Raw Data'!$C$2:$C$5001), '1. Raw Data'!C606)</f>
        <v>38</v>
      </c>
      <c r="D606" s="9" t="s">
        <v>5019</v>
      </c>
      <c r="E606" s="22">
        <v>45208</v>
      </c>
      <c r="F606" s="9">
        <v>1</v>
      </c>
      <c r="G606" s="9">
        <v>11305</v>
      </c>
      <c r="H606" s="15">
        <v>45179</v>
      </c>
      <c r="I606" s="9" t="s">
        <v>7456</v>
      </c>
      <c r="J606" s="9">
        <v>114</v>
      </c>
      <c r="K606" s="9" t="s">
        <v>7463</v>
      </c>
      <c r="L606" s="9" t="str">
        <f>IF(OR('1. Raw Data'!L606="Elec", '1. Raw Data'!L606="elect"), "Electronics", '1. Raw Data'!L606)</f>
        <v>Home Appliances</v>
      </c>
      <c r="M606" s="9">
        <v>1120.02</v>
      </c>
      <c r="N606" s="9">
        <f>IF(ISBLANK('1. Raw Data'!N606), MEDIAN('1. Raw Data'!$N$2:$N$5001), '1. Raw Data'!N606)</f>
        <v>558.45000000000005</v>
      </c>
      <c r="O606" s="9">
        <v>1</v>
      </c>
      <c r="P606" s="9">
        <f>IF(ISBLANK('1. Raw Data'!P606), 0, '1. Raw Data'!P606)</f>
        <v>0</v>
      </c>
      <c r="Q606" s="9">
        <v>450</v>
      </c>
      <c r="R606" s="9">
        <v>4</v>
      </c>
      <c r="S606" s="9">
        <f t="shared" si="27"/>
        <v>1120.02</v>
      </c>
      <c r="T606" s="9">
        <f t="shared" si="28"/>
        <v>561.56999999999994</v>
      </c>
      <c r="U606" s="23">
        <f t="shared" si="29"/>
        <v>0.5013928322708523</v>
      </c>
    </row>
    <row r="607" spans="1:21" x14ac:dyDescent="0.3">
      <c r="A607" s="9">
        <v>1890</v>
      </c>
      <c r="B607" s="9" t="str">
        <f>PROPER(TRIM('1. Raw Data'!B607))</f>
        <v>Customer_605</v>
      </c>
      <c r="C607" s="9">
        <f>IF(OR('1. Raw Data'!C607&lt;18, '1. Raw Data'!C607&gt;100), MEDIAN('1. Raw Data'!$C$2:$C$5001), '1. Raw Data'!C607)</f>
        <v>40</v>
      </c>
      <c r="D607" s="9" t="s">
        <v>5020</v>
      </c>
      <c r="E607" s="22">
        <v>44466</v>
      </c>
      <c r="F607" s="9">
        <v>0</v>
      </c>
      <c r="G607" s="9">
        <v>10190</v>
      </c>
      <c r="H607" s="15">
        <v>44466</v>
      </c>
      <c r="I607" s="9" t="s">
        <v>7457</v>
      </c>
      <c r="J607" s="9">
        <v>122</v>
      </c>
      <c r="K607" s="9" t="s">
        <v>7465</v>
      </c>
      <c r="L607" s="9" t="str">
        <f>IF(OR('1. Raw Data'!L607="Elec", '1. Raw Data'!L607="elect"), "Electronics", '1. Raw Data'!L607)</f>
        <v>Clothing</v>
      </c>
      <c r="M607" s="9">
        <v>1124.79</v>
      </c>
      <c r="N607" s="9">
        <f>IF(ISBLANK('1. Raw Data'!N607), MEDIAN('1. Raw Data'!$N$2:$N$5001), '1. Raw Data'!N607)</f>
        <v>782.47</v>
      </c>
      <c r="O607" s="9">
        <v>5</v>
      </c>
      <c r="P607" s="9">
        <f>IF(ISBLANK('1. Raw Data'!P607), 0, '1. Raw Data'!P607)</f>
        <v>0</v>
      </c>
      <c r="Q607" s="9">
        <v>830</v>
      </c>
      <c r="R607" s="9">
        <v>6</v>
      </c>
      <c r="S607" s="9">
        <f t="shared" si="27"/>
        <v>5623.95</v>
      </c>
      <c r="T607" s="9">
        <f t="shared" si="28"/>
        <v>1711.5999999999995</v>
      </c>
      <c r="U607" s="23">
        <f t="shared" si="29"/>
        <v>0.30434125481200924</v>
      </c>
    </row>
    <row r="608" spans="1:21" x14ac:dyDescent="0.3">
      <c r="A608" s="9">
        <v>2492</v>
      </c>
      <c r="B608" s="9" t="str">
        <f>PROPER(TRIM('1. Raw Data'!B608))</f>
        <v>Customer_606</v>
      </c>
      <c r="C608" s="9">
        <f>IF(OR('1. Raw Data'!C608&lt;18, '1. Raw Data'!C608&gt;100), MEDIAN('1. Raw Data'!$C$2:$C$5001), '1. Raw Data'!C608)</f>
        <v>30</v>
      </c>
      <c r="D608" s="9" t="s">
        <v>5023</v>
      </c>
      <c r="E608" s="22">
        <v>44320</v>
      </c>
      <c r="F608" s="9">
        <v>1</v>
      </c>
      <c r="G608" s="9">
        <v>12833</v>
      </c>
      <c r="H608" s="15">
        <v>44291</v>
      </c>
      <c r="I608" s="9" t="s">
        <v>7456</v>
      </c>
      <c r="J608" s="9">
        <v>126</v>
      </c>
      <c r="K608" s="9" t="s">
        <v>7469</v>
      </c>
      <c r="L608" s="9" t="str">
        <f>IF(OR('1. Raw Data'!L608="Elec", '1. Raw Data'!L608="elect"), "Electronics", '1. Raw Data'!L608)</f>
        <v>Electronics</v>
      </c>
      <c r="M608" s="9">
        <v>930.23</v>
      </c>
      <c r="N608" s="9">
        <f>IF(ISBLANK('1. Raw Data'!N608), MEDIAN('1. Raw Data'!$N$2:$N$5001), '1. Raw Data'!N608)</f>
        <v>616.49</v>
      </c>
      <c r="O608" s="9">
        <v>4</v>
      </c>
      <c r="P608" s="9">
        <f>IF(ISBLANK('1. Raw Data'!P608), 0, '1. Raw Data'!P608)</f>
        <v>0</v>
      </c>
      <c r="Q608" s="9">
        <v>892</v>
      </c>
      <c r="R608" s="9">
        <v>4</v>
      </c>
      <c r="S608" s="9">
        <f t="shared" si="27"/>
        <v>3720.92</v>
      </c>
      <c r="T608" s="9">
        <f t="shared" si="28"/>
        <v>1254.96</v>
      </c>
      <c r="U608" s="23">
        <f t="shared" si="29"/>
        <v>0.33727142749642564</v>
      </c>
    </row>
    <row r="609" spans="1:21" x14ac:dyDescent="0.3">
      <c r="A609" s="9">
        <v>2174</v>
      </c>
      <c r="B609" s="9" t="str">
        <f>PROPER(TRIM('1. Raw Data'!B609))</f>
        <v>Customer_607</v>
      </c>
      <c r="C609" s="9">
        <f>IF(OR('1. Raw Data'!C609&lt;18, '1. Raw Data'!C609&gt;100), MEDIAN('1. Raw Data'!$C$2:$C$5001), '1. Raw Data'!C609)</f>
        <v>50</v>
      </c>
      <c r="D609" s="9" t="s">
        <v>5023</v>
      </c>
      <c r="E609" s="22">
        <v>44238</v>
      </c>
      <c r="F609" s="9">
        <v>0</v>
      </c>
      <c r="G609" s="9">
        <v>10584</v>
      </c>
      <c r="H609" s="15">
        <v>44502</v>
      </c>
      <c r="I609" s="9" t="s">
        <v>7457</v>
      </c>
      <c r="J609" s="9">
        <v>144</v>
      </c>
      <c r="K609" s="9" t="s">
        <v>7462</v>
      </c>
      <c r="L609" s="9" t="str">
        <f>IF(OR('1. Raw Data'!L609="Elec", '1. Raw Data'!L609="elect"), "Electronics", '1. Raw Data'!L609)</f>
        <v>Sports</v>
      </c>
      <c r="M609" s="9">
        <v>472.63</v>
      </c>
      <c r="N609" s="9">
        <f>IF(ISBLANK('1. Raw Data'!N609), MEDIAN('1. Raw Data'!$N$2:$N$5001), '1. Raw Data'!N609)</f>
        <v>231.08</v>
      </c>
      <c r="O609" s="9">
        <v>2</v>
      </c>
      <c r="P609" s="9">
        <f>IF(ISBLANK('1. Raw Data'!P609), 0, '1. Raw Data'!P609)</f>
        <v>0.1</v>
      </c>
      <c r="Q609" s="9">
        <v>407</v>
      </c>
      <c r="R609" s="9">
        <v>2</v>
      </c>
      <c r="S609" s="9">
        <f t="shared" si="27"/>
        <v>850.73400000000004</v>
      </c>
      <c r="T609" s="9">
        <f t="shared" si="28"/>
        <v>388.57400000000001</v>
      </c>
      <c r="U609" s="23">
        <f t="shared" si="29"/>
        <v>0.45675146402988476</v>
      </c>
    </row>
    <row r="610" spans="1:21" x14ac:dyDescent="0.3">
      <c r="A610" s="9">
        <v>2167</v>
      </c>
      <c r="B610" s="9" t="str">
        <f>PROPER(TRIM('1. Raw Data'!B610))</f>
        <v>Customer_608</v>
      </c>
      <c r="C610" s="9">
        <f>IF(OR('1. Raw Data'!C610&lt;18, '1. Raw Data'!C610&gt;100), MEDIAN('1. Raw Data'!$C$2:$C$5001), '1. Raw Data'!C610)</f>
        <v>44</v>
      </c>
      <c r="D610" s="9" t="s">
        <v>5021</v>
      </c>
      <c r="E610" s="22">
        <v>44132</v>
      </c>
      <c r="F610" s="9">
        <v>0</v>
      </c>
      <c r="G610" s="9">
        <v>10958</v>
      </c>
      <c r="H610" s="15">
        <v>44132</v>
      </c>
      <c r="I610" s="9" t="s">
        <v>7456</v>
      </c>
      <c r="J610" s="9">
        <v>111</v>
      </c>
      <c r="K610" s="9" t="s">
        <v>7476</v>
      </c>
      <c r="L610" s="9" t="str">
        <f>IF(OR('1. Raw Data'!L610="Elec", '1. Raw Data'!L610="elect"), "Electronics", '1. Raw Data'!L610)</f>
        <v>Home Appliances</v>
      </c>
      <c r="M610" s="9">
        <v>1391.47</v>
      </c>
      <c r="N610" s="9">
        <f>IF(ISBLANK('1. Raw Data'!N610), MEDIAN('1. Raw Data'!$N$2:$N$5001), '1. Raw Data'!N610)</f>
        <v>768.63</v>
      </c>
      <c r="O610" s="9">
        <v>4</v>
      </c>
      <c r="P610" s="9">
        <f>IF(ISBLANK('1. Raw Data'!P610), 0, '1. Raw Data'!P610)</f>
        <v>0</v>
      </c>
      <c r="Q610" s="9">
        <v>367</v>
      </c>
      <c r="R610" s="9">
        <v>5</v>
      </c>
      <c r="S610" s="9">
        <f t="shared" si="27"/>
        <v>5565.88</v>
      </c>
      <c r="T610" s="9">
        <f t="shared" si="28"/>
        <v>2491.36</v>
      </c>
      <c r="U610" s="23">
        <f t="shared" si="29"/>
        <v>0.44761295608241647</v>
      </c>
    </row>
    <row r="611" spans="1:21" x14ac:dyDescent="0.3">
      <c r="A611" s="9">
        <v>1568</v>
      </c>
      <c r="B611" s="9" t="str">
        <f>PROPER(TRIM('1. Raw Data'!B611))</f>
        <v>Customer_609</v>
      </c>
      <c r="C611" s="9">
        <f>IF(OR('1. Raw Data'!C611&lt;18, '1. Raw Data'!C611&gt;100), MEDIAN('1. Raw Data'!$C$2:$C$5001), '1. Raw Data'!C611)</f>
        <v>40</v>
      </c>
      <c r="D611" s="9" t="s">
        <v>5020</v>
      </c>
      <c r="E611" s="22">
        <v>43881</v>
      </c>
      <c r="F611" s="9">
        <v>0</v>
      </c>
      <c r="G611" s="9">
        <v>11853</v>
      </c>
      <c r="H611" s="15">
        <v>43881</v>
      </c>
      <c r="I611" s="9" t="s">
        <v>7457</v>
      </c>
      <c r="J611" s="9">
        <v>107</v>
      </c>
      <c r="K611" s="9" t="s">
        <v>7485</v>
      </c>
      <c r="L611" s="9" t="str">
        <f>IF(OR('1. Raw Data'!L611="Elec", '1. Raw Data'!L611="elect"), "Electronics", '1. Raw Data'!L611)</f>
        <v>Electronics</v>
      </c>
      <c r="M611" s="9">
        <v>850.23</v>
      </c>
      <c r="N611" s="9">
        <f>IF(ISBLANK('1. Raw Data'!N611), MEDIAN('1. Raw Data'!$N$2:$N$5001), '1. Raw Data'!N611)</f>
        <v>398.97</v>
      </c>
      <c r="O611" s="9">
        <v>5</v>
      </c>
      <c r="P611" s="9">
        <f>IF(ISBLANK('1. Raw Data'!P611), 0, '1. Raw Data'!P611)</f>
        <v>0.1</v>
      </c>
      <c r="Q611" s="9">
        <v>930</v>
      </c>
      <c r="R611" s="9">
        <v>3</v>
      </c>
      <c r="S611" s="9">
        <f t="shared" si="27"/>
        <v>3826.0349999999999</v>
      </c>
      <c r="T611" s="9">
        <f t="shared" si="28"/>
        <v>1831.1849999999997</v>
      </c>
      <c r="U611" s="23">
        <f t="shared" si="29"/>
        <v>0.47861166978347031</v>
      </c>
    </row>
    <row r="612" spans="1:21" x14ac:dyDescent="0.3">
      <c r="A612" s="9">
        <v>2062</v>
      </c>
      <c r="B612" s="9" t="str">
        <f>PROPER(TRIM('1. Raw Data'!B612))</f>
        <v>Customer_610</v>
      </c>
      <c r="C612" s="9">
        <f>IF(OR('1. Raw Data'!C612&lt;18, '1. Raw Data'!C612&gt;100), MEDIAN('1. Raw Data'!$C$2:$C$5001), '1. Raw Data'!C612)</f>
        <v>40</v>
      </c>
      <c r="D612" s="9" t="s">
        <v>5020</v>
      </c>
      <c r="E612" s="22">
        <v>43925</v>
      </c>
      <c r="F612" s="9">
        <v>0</v>
      </c>
      <c r="G612" s="9">
        <v>10499</v>
      </c>
      <c r="H612" s="15">
        <v>43925</v>
      </c>
      <c r="I612" s="9" t="s">
        <v>7457</v>
      </c>
      <c r="J612" s="9">
        <v>117</v>
      </c>
      <c r="K612" s="9" t="s">
        <v>7483</v>
      </c>
      <c r="L612" s="9" t="str">
        <f>IF(OR('1. Raw Data'!L612="Elec", '1. Raw Data'!L612="elect"), "Electronics", '1. Raw Data'!L612)</f>
        <v>Electronics</v>
      </c>
      <c r="M612" s="9">
        <v>1196.21</v>
      </c>
      <c r="N612" s="9">
        <f>IF(ISBLANK('1. Raw Data'!N612), MEDIAN('1. Raw Data'!$N$2:$N$5001), '1. Raw Data'!N612)</f>
        <v>663.12</v>
      </c>
      <c r="O612" s="9">
        <v>3</v>
      </c>
      <c r="P612" s="9">
        <f>IF(ISBLANK('1. Raw Data'!P612), 0, '1. Raw Data'!P612)</f>
        <v>0</v>
      </c>
      <c r="Q612" s="9">
        <v>370</v>
      </c>
      <c r="R612" s="9">
        <v>10</v>
      </c>
      <c r="S612" s="9">
        <f t="shared" si="27"/>
        <v>3588.63</v>
      </c>
      <c r="T612" s="9">
        <f t="shared" si="28"/>
        <v>1599.27</v>
      </c>
      <c r="U612" s="23">
        <f t="shared" si="29"/>
        <v>0.44564917531202713</v>
      </c>
    </row>
    <row r="613" spans="1:21" x14ac:dyDescent="0.3">
      <c r="A613" s="9">
        <v>1108</v>
      </c>
      <c r="B613" s="9" t="str">
        <f>PROPER(TRIM('1. Raw Data'!B613))</f>
        <v>Customer_611</v>
      </c>
      <c r="C613" s="9">
        <f>IF(OR('1. Raw Data'!C613&lt;18, '1. Raw Data'!C613&gt;100), MEDIAN('1. Raw Data'!$C$2:$C$5001), '1. Raw Data'!C613)</f>
        <v>42</v>
      </c>
      <c r="D613" s="9" t="s">
        <v>5020</v>
      </c>
      <c r="E613" s="22">
        <v>44332</v>
      </c>
      <c r="F613" s="9">
        <v>0</v>
      </c>
      <c r="G613" s="9">
        <v>10579</v>
      </c>
      <c r="H613" s="15">
        <v>44332</v>
      </c>
      <c r="I613" s="9" t="s">
        <v>7456</v>
      </c>
      <c r="J613" s="9">
        <v>118</v>
      </c>
      <c r="K613" s="9" t="s">
        <v>7501</v>
      </c>
      <c r="L613" s="9" t="str">
        <f>IF(OR('1. Raw Data'!L613="Elec", '1. Raw Data'!L613="elect"), "Electronics", '1. Raw Data'!L613)</f>
        <v>Clothing</v>
      </c>
      <c r="M613" s="9">
        <v>360.75</v>
      </c>
      <c r="N613" s="9">
        <f>IF(ISBLANK('1. Raw Data'!N613), MEDIAN('1. Raw Data'!$N$2:$N$5001), '1. Raw Data'!N613)</f>
        <v>218.25</v>
      </c>
      <c r="O613" s="9">
        <v>4</v>
      </c>
      <c r="P613" s="9">
        <f>IF(ISBLANK('1. Raw Data'!P613), 0, '1. Raw Data'!P613)</f>
        <v>0</v>
      </c>
      <c r="Q613" s="9">
        <v>407</v>
      </c>
      <c r="R613" s="9">
        <v>5</v>
      </c>
      <c r="S613" s="9">
        <f t="shared" si="27"/>
        <v>1443</v>
      </c>
      <c r="T613" s="9">
        <f t="shared" si="28"/>
        <v>570</v>
      </c>
      <c r="U613" s="23">
        <f t="shared" si="29"/>
        <v>0.39501039501039503</v>
      </c>
    </row>
    <row r="614" spans="1:21" x14ac:dyDescent="0.3">
      <c r="A614" s="9">
        <v>2065</v>
      </c>
      <c r="B614" s="9" t="str">
        <f>PROPER(TRIM('1. Raw Data'!B614))</f>
        <v>Customer_612</v>
      </c>
      <c r="C614" s="9">
        <f>IF(OR('1. Raw Data'!C614&lt;18, '1. Raw Data'!C614&gt;100), MEDIAN('1. Raw Data'!$C$2:$C$5001), '1. Raw Data'!C614)</f>
        <v>24</v>
      </c>
      <c r="D614" s="9" t="s">
        <v>5022</v>
      </c>
      <c r="E614" s="22">
        <v>44804</v>
      </c>
      <c r="F614" s="9">
        <v>1</v>
      </c>
      <c r="G614" s="9">
        <v>10815</v>
      </c>
      <c r="H614" s="15">
        <v>44804</v>
      </c>
      <c r="I614" s="9" t="s">
        <v>7455</v>
      </c>
      <c r="J614" s="9">
        <v>107</v>
      </c>
      <c r="K614" s="9" t="s">
        <v>7485</v>
      </c>
      <c r="L614" s="9" t="str">
        <f>IF(OR('1. Raw Data'!L614="Elec", '1. Raw Data'!L614="elect"), "Electronics", '1. Raw Data'!L614)</f>
        <v>Clothing</v>
      </c>
      <c r="M614" s="9">
        <v>548.86</v>
      </c>
      <c r="N614" s="9">
        <f>IF(ISBLANK('1. Raw Data'!N614), MEDIAN('1. Raw Data'!$N$2:$N$5001), '1. Raw Data'!N614)</f>
        <v>233.63</v>
      </c>
      <c r="O614" s="9">
        <v>2</v>
      </c>
      <c r="P614" s="9">
        <f>IF(ISBLANK('1. Raw Data'!P614), 0, '1. Raw Data'!P614)</f>
        <v>0</v>
      </c>
      <c r="Q614" s="9">
        <v>854</v>
      </c>
      <c r="R614" s="9">
        <v>2</v>
      </c>
      <c r="S614" s="9">
        <f t="shared" si="27"/>
        <v>1097.72</v>
      </c>
      <c r="T614" s="9">
        <f t="shared" si="28"/>
        <v>630.46</v>
      </c>
      <c r="U614" s="23">
        <f t="shared" si="29"/>
        <v>0.57433589622125858</v>
      </c>
    </row>
    <row r="615" spans="1:21" x14ac:dyDescent="0.3">
      <c r="A615" s="9">
        <v>2209</v>
      </c>
      <c r="B615" s="9" t="str">
        <f>PROPER(TRIM('1. Raw Data'!B615))</f>
        <v>Customer_613</v>
      </c>
      <c r="C615" s="9">
        <f>IF(OR('1. Raw Data'!C615&lt;18, '1. Raw Data'!C615&gt;100), MEDIAN('1. Raw Data'!$C$2:$C$5001), '1. Raw Data'!C615)</f>
        <v>25</v>
      </c>
      <c r="D615" s="9" t="s">
        <v>5020</v>
      </c>
      <c r="E615" s="22">
        <v>45052</v>
      </c>
      <c r="F615" s="9">
        <v>0</v>
      </c>
      <c r="G615" s="9">
        <v>13505</v>
      </c>
      <c r="H615" s="15">
        <v>45082</v>
      </c>
      <c r="I615" s="9" t="s">
        <v>7455</v>
      </c>
      <c r="J615" s="9">
        <v>120</v>
      </c>
      <c r="K615" s="9" t="s">
        <v>7488</v>
      </c>
      <c r="L615" s="9" t="str">
        <f>IF(OR('1. Raw Data'!L615="Elec", '1. Raw Data'!L615="elect"), "Electronics", '1. Raw Data'!L615)</f>
        <v>Clothing</v>
      </c>
      <c r="M615" s="9">
        <v>1318.14</v>
      </c>
      <c r="N615" s="9">
        <f>IF(ISBLANK('1. Raw Data'!N615), MEDIAN('1. Raw Data'!$N$2:$N$5001), '1. Raw Data'!N615)</f>
        <v>871.34</v>
      </c>
      <c r="O615" s="9">
        <v>5</v>
      </c>
      <c r="P615" s="9">
        <f>IF(ISBLANK('1. Raw Data'!P615), 0, '1. Raw Data'!P615)</f>
        <v>0</v>
      </c>
      <c r="Q615" s="9">
        <v>576</v>
      </c>
      <c r="R615" s="9">
        <v>2</v>
      </c>
      <c r="S615" s="9">
        <f t="shared" si="27"/>
        <v>6590.7000000000007</v>
      </c>
      <c r="T615" s="9">
        <f t="shared" si="28"/>
        <v>2234.0000000000009</v>
      </c>
      <c r="U615" s="23">
        <f t="shared" si="29"/>
        <v>0.3389624774303186</v>
      </c>
    </row>
    <row r="616" spans="1:21" x14ac:dyDescent="0.3">
      <c r="A616" s="9">
        <v>1934</v>
      </c>
      <c r="B616" s="9" t="str">
        <f>PROPER(TRIM('1. Raw Data'!B616))</f>
        <v>Customer_614</v>
      </c>
      <c r="C616" s="9">
        <f>IF(OR('1. Raw Data'!C616&lt;18, '1. Raw Data'!C616&gt;100), MEDIAN('1. Raw Data'!$C$2:$C$5001), '1. Raw Data'!C616)</f>
        <v>50</v>
      </c>
      <c r="D616" s="9" t="s">
        <v>5020</v>
      </c>
      <c r="E616" s="22">
        <v>43980</v>
      </c>
      <c r="F616" s="9">
        <v>1</v>
      </c>
      <c r="G616" s="9">
        <v>13134</v>
      </c>
      <c r="H616" s="15">
        <v>43980</v>
      </c>
      <c r="I616" s="9" t="s">
        <v>7456</v>
      </c>
      <c r="J616" s="9">
        <v>138</v>
      </c>
      <c r="K616" s="9" t="s">
        <v>7464</v>
      </c>
      <c r="L616" s="9" t="str">
        <f>IF(OR('1. Raw Data'!L616="Elec", '1. Raw Data'!L616="elect"), "Electronics", '1. Raw Data'!L616)</f>
        <v>Electronics</v>
      </c>
      <c r="M616" s="9">
        <v>122.66</v>
      </c>
      <c r="N616" s="9">
        <f>IF(ISBLANK('1. Raw Data'!N616), MEDIAN('1. Raw Data'!$N$2:$N$5001), '1. Raw Data'!N616)</f>
        <v>70.91</v>
      </c>
      <c r="O616" s="9">
        <v>4</v>
      </c>
      <c r="P616" s="9">
        <f>IF(ISBLANK('1. Raw Data'!P616), 0, '1. Raw Data'!P616)</f>
        <v>0.05</v>
      </c>
      <c r="Q616" s="9">
        <v>776</v>
      </c>
      <c r="R616" s="9">
        <v>2</v>
      </c>
      <c r="S616" s="9">
        <f t="shared" si="27"/>
        <v>466.10799999999995</v>
      </c>
      <c r="T616" s="9">
        <f t="shared" si="28"/>
        <v>182.46799999999996</v>
      </c>
      <c r="U616" s="23">
        <f t="shared" si="29"/>
        <v>0.39147150445819417</v>
      </c>
    </row>
    <row r="617" spans="1:21" x14ac:dyDescent="0.3">
      <c r="A617" s="9">
        <v>1397</v>
      </c>
      <c r="B617" s="9" t="str">
        <f>PROPER(TRIM('1. Raw Data'!B617))</f>
        <v>Customer_615</v>
      </c>
      <c r="C617" s="9">
        <f>IF(OR('1. Raw Data'!C617&lt;18, '1. Raw Data'!C617&gt;100), MEDIAN('1. Raw Data'!$C$2:$C$5001), '1. Raw Data'!C617)</f>
        <v>58</v>
      </c>
      <c r="D617" s="9" t="s">
        <v>5023</v>
      </c>
      <c r="E617" s="22">
        <v>44763</v>
      </c>
      <c r="F617" s="9">
        <v>0</v>
      </c>
      <c r="G617" s="9">
        <v>11476</v>
      </c>
      <c r="H617" s="15">
        <v>44763</v>
      </c>
      <c r="I617" s="9" t="s">
        <v>7456</v>
      </c>
      <c r="J617" s="9">
        <v>111</v>
      </c>
      <c r="K617" s="9" t="s">
        <v>7476</v>
      </c>
      <c r="L617" s="9" t="str">
        <f>IF(OR('1. Raw Data'!L617="Elec", '1. Raw Data'!L617="elect"), "Electronics", '1. Raw Data'!L617)</f>
        <v>Sports</v>
      </c>
      <c r="M617" s="9">
        <v>792.86</v>
      </c>
      <c r="N617" s="9">
        <f>IF(ISBLANK('1. Raw Data'!N617), MEDIAN('1. Raw Data'!$N$2:$N$5001), '1. Raw Data'!N617)</f>
        <v>552.53</v>
      </c>
      <c r="O617" s="9">
        <v>5</v>
      </c>
      <c r="P617" s="9">
        <f>IF(ISBLANK('1. Raw Data'!P617), 0, '1. Raw Data'!P617)</f>
        <v>0</v>
      </c>
      <c r="Q617" s="9">
        <v>434</v>
      </c>
      <c r="R617" s="9">
        <v>5</v>
      </c>
      <c r="S617" s="9">
        <f t="shared" si="27"/>
        <v>3964.3</v>
      </c>
      <c r="T617" s="9">
        <f t="shared" si="28"/>
        <v>1201.6500000000005</v>
      </c>
      <c r="U617" s="23">
        <f t="shared" si="29"/>
        <v>0.30311782660242675</v>
      </c>
    </row>
    <row r="618" spans="1:21" x14ac:dyDescent="0.3">
      <c r="A618" s="9">
        <v>2246</v>
      </c>
      <c r="B618" s="9" t="str">
        <f>PROPER(TRIM('1. Raw Data'!B618))</f>
        <v>Customer_616</v>
      </c>
      <c r="C618" s="9">
        <f>IF(OR('1. Raw Data'!C618&lt;18, '1. Raw Data'!C618&gt;100), MEDIAN('1. Raw Data'!$C$2:$C$5001), '1. Raw Data'!C618)</f>
        <v>28</v>
      </c>
      <c r="D618" s="9" t="s">
        <v>5019</v>
      </c>
      <c r="E618" s="22">
        <v>44679</v>
      </c>
      <c r="F618" s="9">
        <v>0</v>
      </c>
      <c r="G618" s="9">
        <v>11516</v>
      </c>
      <c r="H618" s="15">
        <v>44679</v>
      </c>
      <c r="I618" s="9" t="s">
        <v>7455</v>
      </c>
      <c r="J618" s="9">
        <v>144</v>
      </c>
      <c r="K618" s="9" t="s">
        <v>7462</v>
      </c>
      <c r="L618" s="9" t="str">
        <f>IF(OR('1. Raw Data'!L618="Elec", '1. Raw Data'!L618="elect"), "Electronics", '1. Raw Data'!L618)</f>
        <v>Clothing</v>
      </c>
      <c r="M618" s="9">
        <v>748.47</v>
      </c>
      <c r="N618" s="9">
        <f>IF(ISBLANK('1. Raw Data'!N618), MEDIAN('1. Raw Data'!$N$2:$N$5001), '1. Raw Data'!N618)</f>
        <v>305.13</v>
      </c>
      <c r="O618" s="9">
        <v>5</v>
      </c>
      <c r="P618" s="9">
        <f>IF(ISBLANK('1. Raw Data'!P618), 0, '1. Raw Data'!P618)</f>
        <v>0.2</v>
      </c>
      <c r="Q618" s="9">
        <v>492</v>
      </c>
      <c r="R618" s="9">
        <v>8</v>
      </c>
      <c r="S618" s="9">
        <f t="shared" si="27"/>
        <v>2993.8800000000006</v>
      </c>
      <c r="T618" s="9">
        <f t="shared" si="28"/>
        <v>1468.2300000000005</v>
      </c>
      <c r="U618" s="23">
        <f t="shared" si="29"/>
        <v>0.4904104372920759</v>
      </c>
    </row>
    <row r="619" spans="1:21" x14ac:dyDescent="0.3">
      <c r="A619" s="9">
        <v>1633</v>
      </c>
      <c r="B619" s="9" t="str">
        <f>PROPER(TRIM('1. Raw Data'!B619))</f>
        <v>Customer_617</v>
      </c>
      <c r="C619" s="9">
        <f>IF(OR('1. Raw Data'!C619&lt;18, '1. Raw Data'!C619&gt;100), MEDIAN('1. Raw Data'!$C$2:$C$5001), '1. Raw Data'!C619)</f>
        <v>39</v>
      </c>
      <c r="D619" s="9" t="s">
        <v>5019</v>
      </c>
      <c r="E619" s="22">
        <v>45120</v>
      </c>
      <c r="F619" s="9">
        <v>0</v>
      </c>
      <c r="G619" s="9">
        <v>11669</v>
      </c>
      <c r="H619" s="15">
        <v>45120</v>
      </c>
      <c r="I619" s="9" t="s">
        <v>7457</v>
      </c>
      <c r="J619" s="9">
        <v>116</v>
      </c>
      <c r="K619" s="9" t="s">
        <v>7480</v>
      </c>
      <c r="L619" s="9" t="str">
        <f>IF(OR('1. Raw Data'!L619="Elec", '1. Raw Data'!L619="elect"), "Electronics", '1. Raw Data'!L619)</f>
        <v>Sports</v>
      </c>
      <c r="M619" s="9">
        <v>1139.28</v>
      </c>
      <c r="N619" s="9">
        <f>IF(ISBLANK('1. Raw Data'!N619), MEDIAN('1. Raw Data'!$N$2:$N$5001), '1. Raw Data'!N619)</f>
        <v>739.9</v>
      </c>
      <c r="O619" s="9">
        <v>1</v>
      </c>
      <c r="P619" s="9">
        <f>IF(ISBLANK('1. Raw Data'!P619), 0, '1. Raw Data'!P619)</f>
        <v>0</v>
      </c>
      <c r="Q619" s="9">
        <v>538</v>
      </c>
      <c r="R619" s="9">
        <v>6</v>
      </c>
      <c r="S619" s="9">
        <f t="shared" si="27"/>
        <v>1139.28</v>
      </c>
      <c r="T619" s="9">
        <f t="shared" si="28"/>
        <v>399.38</v>
      </c>
      <c r="U619" s="23">
        <f t="shared" si="29"/>
        <v>0.3505547363246963</v>
      </c>
    </row>
    <row r="620" spans="1:21" x14ac:dyDescent="0.3">
      <c r="A620" s="9">
        <v>2156</v>
      </c>
      <c r="B620" s="9" t="str">
        <f>PROPER(TRIM('1. Raw Data'!B620))</f>
        <v>Customer_618</v>
      </c>
      <c r="C620" s="9">
        <f>IF(OR('1. Raw Data'!C620&lt;18, '1. Raw Data'!C620&gt;100), MEDIAN('1. Raw Data'!$C$2:$C$5001), '1. Raw Data'!C620)</f>
        <v>40</v>
      </c>
      <c r="D620" s="9" t="s">
        <v>5021</v>
      </c>
      <c r="E620" s="22">
        <v>45009</v>
      </c>
      <c r="F620" s="9">
        <v>0</v>
      </c>
      <c r="G620" s="9">
        <v>13513</v>
      </c>
      <c r="H620" s="15">
        <v>45009</v>
      </c>
      <c r="I620" s="9" t="s">
        <v>7455</v>
      </c>
      <c r="J620" s="9">
        <v>127</v>
      </c>
      <c r="K620" s="9" t="s">
        <v>7489</v>
      </c>
      <c r="L620" s="9" t="str">
        <f>IF(OR('1. Raw Data'!L620="Elec", '1. Raw Data'!L620="elect"), "Electronics", '1. Raw Data'!L620)</f>
        <v>Clothing</v>
      </c>
      <c r="M620" s="9">
        <v>458.75</v>
      </c>
      <c r="N620" s="9">
        <f>IF(ISBLANK('1. Raw Data'!N620), MEDIAN('1. Raw Data'!$N$2:$N$5001), '1. Raw Data'!N620)</f>
        <v>292.49</v>
      </c>
      <c r="O620" s="9">
        <v>3</v>
      </c>
      <c r="P620" s="9">
        <f>IF(ISBLANK('1. Raw Data'!P620), 0, '1. Raw Data'!P620)</f>
        <v>0</v>
      </c>
      <c r="Q620" s="9">
        <v>476</v>
      </c>
      <c r="R620" s="9">
        <v>3</v>
      </c>
      <c r="S620" s="9">
        <f t="shared" si="27"/>
        <v>1376.25</v>
      </c>
      <c r="T620" s="9">
        <f t="shared" si="28"/>
        <v>498.78</v>
      </c>
      <c r="U620" s="23">
        <f t="shared" si="29"/>
        <v>0.36241961852861032</v>
      </c>
    </row>
    <row r="621" spans="1:21" x14ac:dyDescent="0.3">
      <c r="A621" s="9">
        <v>2186</v>
      </c>
      <c r="B621" s="9" t="str">
        <f>PROPER(TRIM('1. Raw Data'!B621))</f>
        <v>Customer_619</v>
      </c>
      <c r="C621" s="9">
        <f>IF(OR('1. Raw Data'!C621&lt;18, '1. Raw Data'!C621&gt;100), MEDIAN('1. Raw Data'!$C$2:$C$5001), '1. Raw Data'!C621)</f>
        <v>37</v>
      </c>
      <c r="D621" s="9" t="s">
        <v>5023</v>
      </c>
      <c r="E621" s="22">
        <v>44229</v>
      </c>
      <c r="F621" s="9">
        <v>0</v>
      </c>
      <c r="G621" s="9">
        <v>12037</v>
      </c>
      <c r="H621" s="15">
        <v>44229</v>
      </c>
      <c r="I621" s="9" t="s">
        <v>7456</v>
      </c>
      <c r="J621" s="9">
        <v>111</v>
      </c>
      <c r="K621" s="9" t="s">
        <v>7476</v>
      </c>
      <c r="L621" s="9" t="str">
        <f>IF(OR('1. Raw Data'!L621="Elec", '1. Raw Data'!L621="elect"), "Electronics", '1. Raw Data'!L621)</f>
        <v>Electronics</v>
      </c>
      <c r="M621" s="9">
        <v>367.65</v>
      </c>
      <c r="N621" s="9">
        <f>IF(ISBLANK('1. Raw Data'!N621), MEDIAN('1. Raw Data'!$N$2:$N$5001), '1. Raw Data'!N621)</f>
        <v>161.71</v>
      </c>
      <c r="O621" s="9">
        <v>1</v>
      </c>
      <c r="P621" s="9">
        <f>IF(ISBLANK('1. Raw Data'!P621), 0, '1. Raw Data'!P621)</f>
        <v>0</v>
      </c>
      <c r="Q621" s="9">
        <v>338</v>
      </c>
      <c r="R621" s="9">
        <v>5</v>
      </c>
      <c r="S621" s="9">
        <f t="shared" si="27"/>
        <v>367.65</v>
      </c>
      <c r="T621" s="9">
        <f t="shared" si="28"/>
        <v>205.93999999999997</v>
      </c>
      <c r="U621" s="23">
        <f t="shared" si="29"/>
        <v>0.56015231878144967</v>
      </c>
    </row>
    <row r="622" spans="1:21" x14ac:dyDescent="0.3">
      <c r="A622" s="9">
        <v>2238</v>
      </c>
      <c r="B622" s="9" t="str">
        <f>PROPER(TRIM('1. Raw Data'!B622))</f>
        <v>Customer_620</v>
      </c>
      <c r="C622" s="9">
        <f>IF(OR('1. Raw Data'!C622&lt;18, '1. Raw Data'!C622&gt;100), MEDIAN('1. Raw Data'!$C$2:$C$5001), '1. Raw Data'!C622)</f>
        <v>40</v>
      </c>
      <c r="D622" s="9" t="s">
        <v>5020</v>
      </c>
      <c r="E622" s="22">
        <v>45597</v>
      </c>
      <c r="F622" s="9">
        <v>0</v>
      </c>
      <c r="G622" s="9">
        <v>11330</v>
      </c>
      <c r="H622" s="15">
        <v>45302</v>
      </c>
      <c r="I622" s="9" t="s">
        <v>7457</v>
      </c>
      <c r="J622" s="9">
        <v>116</v>
      </c>
      <c r="K622" s="9" t="s">
        <v>7480</v>
      </c>
      <c r="L622" s="9" t="str">
        <f>IF(OR('1. Raw Data'!L622="Elec", '1. Raw Data'!L622="elect"), "Electronics", '1. Raw Data'!L622)</f>
        <v>Sports</v>
      </c>
      <c r="M622" s="9">
        <v>1392.89</v>
      </c>
      <c r="N622" s="9">
        <f>IF(ISBLANK('1. Raw Data'!N622), MEDIAN('1. Raw Data'!$N$2:$N$5001), '1. Raw Data'!N622)</f>
        <v>697.27</v>
      </c>
      <c r="O622" s="9">
        <v>5</v>
      </c>
      <c r="P622" s="9">
        <f>IF(ISBLANK('1. Raw Data'!P622), 0, '1. Raw Data'!P622)</f>
        <v>0</v>
      </c>
      <c r="Q622" s="9">
        <v>356</v>
      </c>
      <c r="R622" s="9">
        <v>3</v>
      </c>
      <c r="S622" s="9">
        <f t="shared" si="27"/>
        <v>6964.4500000000007</v>
      </c>
      <c r="T622" s="9">
        <f t="shared" si="28"/>
        <v>3478.1000000000008</v>
      </c>
      <c r="U622" s="23">
        <f t="shared" si="29"/>
        <v>0.49940770627974934</v>
      </c>
    </row>
    <row r="623" spans="1:21" x14ac:dyDescent="0.3">
      <c r="A623" s="9">
        <v>1732</v>
      </c>
      <c r="B623" s="9" t="str">
        <f>PROPER(TRIM('1. Raw Data'!B623))</f>
        <v>Customer_621</v>
      </c>
      <c r="C623" s="9">
        <f>IF(OR('1. Raw Data'!C623&lt;18, '1. Raw Data'!C623&gt;100), MEDIAN('1. Raw Data'!$C$2:$C$5001), '1. Raw Data'!C623)</f>
        <v>51</v>
      </c>
      <c r="D623" s="9" t="s">
        <v>5019</v>
      </c>
      <c r="E623" s="22">
        <v>45257</v>
      </c>
      <c r="F623" s="9">
        <v>0</v>
      </c>
      <c r="G623" s="9">
        <v>10779</v>
      </c>
      <c r="H623" s="15">
        <v>45257</v>
      </c>
      <c r="I623" s="9" t="s">
        <v>7456</v>
      </c>
      <c r="J623" s="9">
        <v>123</v>
      </c>
      <c r="K623" s="9" t="s">
        <v>7502</v>
      </c>
      <c r="L623" s="9" t="str">
        <f>IF(OR('1. Raw Data'!L623="Elec", '1. Raw Data'!L623="elect"), "Electronics", '1. Raw Data'!L623)</f>
        <v>Sports</v>
      </c>
      <c r="M623" s="9">
        <v>878.98</v>
      </c>
      <c r="N623" s="9">
        <f>IF(ISBLANK('1. Raw Data'!N623), MEDIAN('1. Raw Data'!$N$2:$N$5001), '1. Raw Data'!N623)</f>
        <v>584.91</v>
      </c>
      <c r="O623" s="9">
        <v>2</v>
      </c>
      <c r="P623" s="9">
        <f>IF(ISBLANK('1. Raw Data'!P623), 0, '1. Raw Data'!P623)</f>
        <v>0</v>
      </c>
      <c r="Q623" s="9">
        <v>371</v>
      </c>
      <c r="R623" s="9">
        <v>3</v>
      </c>
      <c r="S623" s="9">
        <f t="shared" si="27"/>
        <v>1757.96</v>
      </c>
      <c r="T623" s="9">
        <f t="shared" si="28"/>
        <v>588.1400000000001</v>
      </c>
      <c r="U623" s="23">
        <f t="shared" si="29"/>
        <v>0.33455823795763279</v>
      </c>
    </row>
    <row r="624" spans="1:21" x14ac:dyDescent="0.3">
      <c r="A624" s="9">
        <v>1234</v>
      </c>
      <c r="B624" s="9" t="str">
        <f>PROPER(TRIM('1. Raw Data'!B624))</f>
        <v>Customer_622</v>
      </c>
      <c r="C624" s="9">
        <f>IF(OR('1. Raw Data'!C624&lt;18, '1. Raw Data'!C624&gt;100), MEDIAN('1. Raw Data'!$C$2:$C$5001), '1. Raw Data'!C624)</f>
        <v>29</v>
      </c>
      <c r="D624" s="9" t="s">
        <v>5018</v>
      </c>
      <c r="E624" s="22">
        <v>44617</v>
      </c>
      <c r="F624" s="9">
        <v>1</v>
      </c>
      <c r="G624" s="9">
        <v>13806</v>
      </c>
      <c r="H624" s="15">
        <v>44617</v>
      </c>
      <c r="I624" s="9" t="s">
        <v>7455</v>
      </c>
      <c r="J624" s="9">
        <v>112</v>
      </c>
      <c r="K624" s="9" t="s">
        <v>7492</v>
      </c>
      <c r="L624" s="9" t="str">
        <f>IF(OR('1. Raw Data'!L624="Elec", '1. Raw Data'!L624="elect"), "Electronics", '1. Raw Data'!L624)</f>
        <v>Electronics</v>
      </c>
      <c r="M624" s="9">
        <v>201.8</v>
      </c>
      <c r="N624" s="9">
        <f>IF(ISBLANK('1. Raw Data'!N624), MEDIAN('1. Raw Data'!$N$2:$N$5001), '1. Raw Data'!N624)</f>
        <v>112.11</v>
      </c>
      <c r="O624" s="9">
        <v>2</v>
      </c>
      <c r="P624" s="9">
        <f>IF(ISBLANK('1. Raw Data'!P624), 0, '1. Raw Data'!P624)</f>
        <v>0</v>
      </c>
      <c r="Q624" s="9">
        <v>1041</v>
      </c>
      <c r="R624" s="9">
        <v>6</v>
      </c>
      <c r="S624" s="9">
        <f t="shared" si="27"/>
        <v>403.6</v>
      </c>
      <c r="T624" s="9">
        <f t="shared" si="28"/>
        <v>179.38000000000002</v>
      </c>
      <c r="U624" s="23">
        <f t="shared" si="29"/>
        <v>0.44444995044598617</v>
      </c>
    </row>
    <row r="625" spans="1:21" x14ac:dyDescent="0.3">
      <c r="A625" s="9">
        <v>1657</v>
      </c>
      <c r="B625" s="9" t="str">
        <f>PROPER(TRIM('1. Raw Data'!B625))</f>
        <v>Customer_623</v>
      </c>
      <c r="C625" s="9">
        <f>IF(OR('1. Raw Data'!C625&lt;18, '1. Raw Data'!C625&gt;100), MEDIAN('1. Raw Data'!$C$2:$C$5001), '1. Raw Data'!C625)</f>
        <v>40</v>
      </c>
      <c r="D625" s="9" t="s">
        <v>5018</v>
      </c>
      <c r="E625" s="22">
        <v>44843</v>
      </c>
      <c r="F625" s="9">
        <v>0</v>
      </c>
      <c r="G625" s="9">
        <v>12990</v>
      </c>
      <c r="H625" s="15">
        <v>44814</v>
      </c>
      <c r="I625" s="9" t="s">
        <v>7457</v>
      </c>
      <c r="J625" s="9">
        <v>140</v>
      </c>
      <c r="K625" s="9" t="s">
        <v>7468</v>
      </c>
      <c r="L625" s="9" t="str">
        <f>IF(OR('1. Raw Data'!L625="Elec", '1. Raw Data'!L625="elect"), "Electronics", '1. Raw Data'!L625)</f>
        <v>Sports</v>
      </c>
      <c r="M625" s="9">
        <v>329.9</v>
      </c>
      <c r="N625" s="9">
        <f>IF(ISBLANK('1. Raw Data'!N625), MEDIAN('1. Raw Data'!$N$2:$N$5001), '1. Raw Data'!N625)</f>
        <v>171.67</v>
      </c>
      <c r="O625" s="9">
        <v>1</v>
      </c>
      <c r="P625" s="9">
        <f>IF(ISBLANK('1. Raw Data'!P625), 0, '1. Raw Data'!P625)</f>
        <v>0.05</v>
      </c>
      <c r="Q625" s="9">
        <v>350</v>
      </c>
      <c r="R625" s="9">
        <v>3</v>
      </c>
      <c r="S625" s="9">
        <f t="shared" si="27"/>
        <v>313.40499999999997</v>
      </c>
      <c r="T625" s="9">
        <f t="shared" si="28"/>
        <v>141.73499999999999</v>
      </c>
      <c r="U625" s="23">
        <f t="shared" si="29"/>
        <v>0.4522423062810102</v>
      </c>
    </row>
    <row r="626" spans="1:21" x14ac:dyDescent="0.3">
      <c r="A626" s="9">
        <v>1750</v>
      </c>
      <c r="B626" s="9" t="str">
        <f>PROPER(TRIM('1. Raw Data'!B626))</f>
        <v>Customer_624</v>
      </c>
      <c r="C626" s="9">
        <f>IF(OR('1. Raw Data'!C626&lt;18, '1. Raw Data'!C626&gt;100), MEDIAN('1. Raw Data'!$C$2:$C$5001), '1. Raw Data'!C626)</f>
        <v>65</v>
      </c>
      <c r="D626" s="9" t="s">
        <v>5018</v>
      </c>
      <c r="E626" s="22">
        <v>44649</v>
      </c>
      <c r="F626" s="9">
        <v>0</v>
      </c>
      <c r="G626" s="9">
        <v>11149</v>
      </c>
      <c r="H626" s="15">
        <v>44649</v>
      </c>
      <c r="I626" s="9" t="s">
        <v>7455</v>
      </c>
      <c r="J626" s="9">
        <v>103</v>
      </c>
      <c r="K626" s="9" t="s">
        <v>7472</v>
      </c>
      <c r="L626" s="9" t="str">
        <f>IF(OR('1. Raw Data'!L626="Elec", '1. Raw Data'!L626="elect"), "Electronics", '1. Raw Data'!L626)</f>
        <v>Electronics</v>
      </c>
      <c r="M626" s="9">
        <v>1498.3</v>
      </c>
      <c r="N626" s="9">
        <f>IF(ISBLANK('1. Raw Data'!N626), MEDIAN('1. Raw Data'!$N$2:$N$5001), '1. Raw Data'!N626)</f>
        <v>1006.33</v>
      </c>
      <c r="O626" s="9">
        <v>2</v>
      </c>
      <c r="P626" s="9">
        <f>IF(ISBLANK('1. Raw Data'!P626), 0, '1. Raw Data'!P626)</f>
        <v>0.05</v>
      </c>
      <c r="Q626" s="9">
        <v>414</v>
      </c>
      <c r="R626" s="9">
        <v>5</v>
      </c>
      <c r="S626" s="9">
        <f t="shared" si="27"/>
        <v>2846.77</v>
      </c>
      <c r="T626" s="9">
        <f t="shared" si="28"/>
        <v>834.1099999999999</v>
      </c>
      <c r="U626" s="23">
        <f t="shared" si="29"/>
        <v>0.29300224464919888</v>
      </c>
    </row>
    <row r="627" spans="1:21" x14ac:dyDescent="0.3">
      <c r="A627" s="9">
        <v>1587</v>
      </c>
      <c r="B627" s="9" t="str">
        <f>PROPER(TRIM('1. Raw Data'!B627))</f>
        <v>Customer_625</v>
      </c>
      <c r="C627" s="9">
        <f>IF(OR('1. Raw Data'!C627&lt;18, '1. Raw Data'!C627&gt;100), MEDIAN('1. Raw Data'!$C$2:$C$5001), '1. Raw Data'!C627)</f>
        <v>56</v>
      </c>
      <c r="D627" s="9" t="s">
        <v>5020</v>
      </c>
      <c r="E627" s="22">
        <v>44330</v>
      </c>
      <c r="F627" s="9">
        <v>0</v>
      </c>
      <c r="G627" s="9">
        <v>12312</v>
      </c>
      <c r="H627" s="15">
        <v>44330</v>
      </c>
      <c r="I627" s="9" t="s">
        <v>7455</v>
      </c>
      <c r="J627" s="9">
        <v>102</v>
      </c>
      <c r="K627" s="9" t="s">
        <v>7494</v>
      </c>
      <c r="L627" s="9" t="str">
        <f>IF(OR('1. Raw Data'!L627="Elec", '1. Raw Data'!L627="elect"), "Electronics", '1. Raw Data'!L627)</f>
        <v>Electronics</v>
      </c>
      <c r="M627" s="9">
        <v>333.63</v>
      </c>
      <c r="N627" s="9">
        <f>IF(ISBLANK('1. Raw Data'!N627), MEDIAN('1. Raw Data'!$N$2:$N$5001), '1. Raw Data'!N627)</f>
        <v>142.79</v>
      </c>
      <c r="O627" s="9">
        <v>5</v>
      </c>
      <c r="P627" s="9">
        <f>IF(ISBLANK('1. Raw Data'!P627), 0, '1. Raw Data'!P627)</f>
        <v>0</v>
      </c>
      <c r="Q627" s="9">
        <v>427</v>
      </c>
      <c r="R627" s="9">
        <v>8</v>
      </c>
      <c r="S627" s="9">
        <f t="shared" si="27"/>
        <v>1668.15</v>
      </c>
      <c r="T627" s="9">
        <f t="shared" si="28"/>
        <v>954.20000000000016</v>
      </c>
      <c r="U627" s="23">
        <f t="shared" si="29"/>
        <v>0.57201091028984208</v>
      </c>
    </row>
    <row r="628" spans="1:21" x14ac:dyDescent="0.3">
      <c r="A628" s="9">
        <v>2032</v>
      </c>
      <c r="B628" s="9" t="str">
        <f>PROPER(TRIM('1. Raw Data'!B628))</f>
        <v>Customer_626</v>
      </c>
      <c r="C628" s="9">
        <f>IF(OR('1. Raw Data'!C628&lt;18, '1. Raw Data'!C628&gt;100), MEDIAN('1. Raw Data'!$C$2:$C$5001), '1. Raw Data'!C628)</f>
        <v>23</v>
      </c>
      <c r="D628" s="9" t="s">
        <v>5020</v>
      </c>
      <c r="E628" s="22">
        <v>44133</v>
      </c>
      <c r="F628" s="9">
        <v>1</v>
      </c>
      <c r="G628" s="9">
        <v>10006</v>
      </c>
      <c r="H628" s="15">
        <v>44133</v>
      </c>
      <c r="I628" s="9" t="s">
        <v>7455</v>
      </c>
      <c r="J628" s="9">
        <v>138</v>
      </c>
      <c r="K628" s="9" t="s">
        <v>7464</v>
      </c>
      <c r="L628" s="9" t="str">
        <f>IF(OR('1. Raw Data'!L628="Elec", '1. Raw Data'!L628="elect"), "Electronics", '1. Raw Data'!L628)</f>
        <v>Home Appliances</v>
      </c>
      <c r="M628" s="9">
        <v>935.19</v>
      </c>
      <c r="N628" s="9">
        <f>IF(ISBLANK('1. Raw Data'!N628), MEDIAN('1. Raw Data'!$N$2:$N$5001), '1. Raw Data'!N628)</f>
        <v>506.81</v>
      </c>
      <c r="O628" s="9">
        <v>4</v>
      </c>
      <c r="P628" s="9">
        <f>IF(ISBLANK('1. Raw Data'!P628), 0, '1. Raw Data'!P628)</f>
        <v>0</v>
      </c>
      <c r="Q628" s="9">
        <v>1525</v>
      </c>
      <c r="R628" s="9">
        <v>1</v>
      </c>
      <c r="S628" s="9">
        <f t="shared" si="27"/>
        <v>3740.76</v>
      </c>
      <c r="T628" s="9">
        <f t="shared" si="28"/>
        <v>1713.5200000000002</v>
      </c>
      <c r="U628" s="23">
        <f t="shared" si="29"/>
        <v>0.45806734460377041</v>
      </c>
    </row>
    <row r="629" spans="1:21" x14ac:dyDescent="0.3">
      <c r="A629" s="9">
        <v>2097</v>
      </c>
      <c r="B629" s="9" t="str">
        <f>PROPER(TRIM('1. Raw Data'!B629))</f>
        <v>Customer_627</v>
      </c>
      <c r="C629" s="9">
        <f>IF(OR('1. Raw Data'!C629&lt;18, '1. Raw Data'!C629&gt;100), MEDIAN('1. Raw Data'!$C$2:$C$5001), '1. Raw Data'!C629)</f>
        <v>42</v>
      </c>
      <c r="D629" s="9" t="s">
        <v>5021</v>
      </c>
      <c r="E629" s="22">
        <v>45055</v>
      </c>
      <c r="F629" s="9">
        <v>0</v>
      </c>
      <c r="G629" s="9">
        <v>11436</v>
      </c>
      <c r="H629" s="15">
        <v>45174</v>
      </c>
      <c r="I629" s="9" t="s">
        <v>7457</v>
      </c>
      <c r="J629" s="9">
        <v>148</v>
      </c>
      <c r="K629" s="9" t="s">
        <v>7491</v>
      </c>
      <c r="L629" s="9" t="str">
        <f>IF(OR('1. Raw Data'!L629="Elec", '1. Raw Data'!L629="elect"), "Electronics", '1. Raw Data'!L629)</f>
        <v>Clothing</v>
      </c>
      <c r="M629" s="9">
        <v>659.19</v>
      </c>
      <c r="N629" s="9">
        <f>IF(ISBLANK('1. Raw Data'!N629), MEDIAN('1. Raw Data'!$N$2:$N$5001), '1. Raw Data'!N629)</f>
        <v>392.69</v>
      </c>
      <c r="O629" s="9">
        <v>5</v>
      </c>
      <c r="P629" s="9">
        <f>IF(ISBLANK('1. Raw Data'!P629), 0, '1. Raw Data'!P629)</f>
        <v>0</v>
      </c>
      <c r="Q629" s="9">
        <v>484</v>
      </c>
      <c r="R629" s="9">
        <v>3</v>
      </c>
      <c r="S629" s="9">
        <f t="shared" si="27"/>
        <v>3295.9500000000003</v>
      </c>
      <c r="T629" s="9">
        <f t="shared" si="28"/>
        <v>1332.5000000000002</v>
      </c>
      <c r="U629" s="23">
        <f t="shared" si="29"/>
        <v>0.40428404557107972</v>
      </c>
    </row>
    <row r="630" spans="1:21" x14ac:dyDescent="0.3">
      <c r="A630" s="9">
        <v>1953</v>
      </c>
      <c r="B630" s="9" t="str">
        <f>PROPER(TRIM('1. Raw Data'!B630))</f>
        <v>Customer_628</v>
      </c>
      <c r="C630" s="9">
        <f>IF(OR('1. Raw Data'!C630&lt;18, '1. Raw Data'!C630&gt;100), MEDIAN('1. Raw Data'!$C$2:$C$5001), '1. Raw Data'!C630)</f>
        <v>55</v>
      </c>
      <c r="D630" s="9" t="s">
        <v>5021</v>
      </c>
      <c r="E630" s="22">
        <v>45239</v>
      </c>
      <c r="F630" s="9">
        <v>0</v>
      </c>
      <c r="G630" s="9">
        <v>13277</v>
      </c>
      <c r="H630" s="15">
        <v>45180</v>
      </c>
      <c r="I630" s="9" t="s">
        <v>7455</v>
      </c>
      <c r="J630" s="9">
        <v>124</v>
      </c>
      <c r="K630" s="9" t="s">
        <v>7497</v>
      </c>
      <c r="L630" s="9" t="str">
        <f>IF(OR('1. Raw Data'!L630="Elec", '1. Raw Data'!L630="elect"), "Electronics", '1. Raw Data'!L630)</f>
        <v>Home Appliances</v>
      </c>
      <c r="M630" s="9">
        <v>1334.12</v>
      </c>
      <c r="N630" s="9">
        <f>IF(ISBLANK('1. Raw Data'!N630), MEDIAN('1. Raw Data'!$N$2:$N$5001), '1. Raw Data'!N630)</f>
        <v>777.21</v>
      </c>
      <c r="O630" s="9">
        <v>4</v>
      </c>
      <c r="P630" s="9">
        <f>IF(ISBLANK('1. Raw Data'!P630), 0, '1. Raw Data'!P630)</f>
        <v>0</v>
      </c>
      <c r="Q630" s="9">
        <v>344</v>
      </c>
      <c r="R630" s="9">
        <v>2</v>
      </c>
      <c r="S630" s="9">
        <f t="shared" si="27"/>
        <v>5336.48</v>
      </c>
      <c r="T630" s="9">
        <f t="shared" si="28"/>
        <v>2227.6399999999994</v>
      </c>
      <c r="U630" s="23">
        <f t="shared" si="29"/>
        <v>0.41743621263454556</v>
      </c>
    </row>
    <row r="631" spans="1:21" x14ac:dyDescent="0.3">
      <c r="A631" s="9">
        <v>1491</v>
      </c>
      <c r="B631" s="9" t="str">
        <f>PROPER(TRIM('1. Raw Data'!B631))</f>
        <v>Customer_629</v>
      </c>
      <c r="C631" s="9">
        <f>IF(OR('1. Raw Data'!C631&lt;18, '1. Raw Data'!C631&gt;100), MEDIAN('1. Raw Data'!$C$2:$C$5001), '1. Raw Data'!C631)</f>
        <v>51</v>
      </c>
      <c r="D631" s="9" t="s">
        <v>5021</v>
      </c>
      <c r="E631" s="22">
        <v>44166</v>
      </c>
      <c r="F631" s="9">
        <v>1</v>
      </c>
      <c r="G631" s="9">
        <v>13250</v>
      </c>
      <c r="H631" s="15">
        <v>43842</v>
      </c>
      <c r="I631" s="9" t="s">
        <v>7457</v>
      </c>
      <c r="J631" s="9">
        <v>129</v>
      </c>
      <c r="K631" s="9" t="s">
        <v>7471</v>
      </c>
      <c r="L631" s="9" t="str">
        <f>IF(OR('1. Raw Data'!L631="Elec", '1. Raw Data'!L631="elect"), "Electronics", '1. Raw Data'!L631)</f>
        <v>Electronics</v>
      </c>
      <c r="M631" s="9">
        <v>1144.99</v>
      </c>
      <c r="N631" s="9">
        <f>IF(ISBLANK('1. Raw Data'!N631), MEDIAN('1. Raw Data'!$N$2:$N$5001), '1. Raw Data'!N631)</f>
        <v>548.77</v>
      </c>
      <c r="O631" s="9">
        <v>2</v>
      </c>
      <c r="P631" s="9">
        <f>IF(ISBLANK('1. Raw Data'!P631), 0, '1. Raw Data'!P631)</f>
        <v>0.05</v>
      </c>
      <c r="Q631" s="9">
        <v>1670</v>
      </c>
      <c r="R631" s="9">
        <v>3</v>
      </c>
      <c r="S631" s="9">
        <f t="shared" si="27"/>
        <v>2175.4809999999998</v>
      </c>
      <c r="T631" s="9">
        <f t="shared" si="28"/>
        <v>1077.9409999999998</v>
      </c>
      <c r="U631" s="23">
        <f t="shared" si="29"/>
        <v>0.49549547893086626</v>
      </c>
    </row>
    <row r="632" spans="1:21" x14ac:dyDescent="0.3">
      <c r="A632" s="9">
        <v>1912</v>
      </c>
      <c r="B632" s="9" t="str">
        <f>PROPER(TRIM('1. Raw Data'!B632))</f>
        <v>Customer_630</v>
      </c>
      <c r="C632" s="9">
        <f>IF(OR('1. Raw Data'!C632&lt;18, '1. Raw Data'!C632&gt;100), MEDIAN('1. Raw Data'!$C$2:$C$5001), '1. Raw Data'!C632)</f>
        <v>46</v>
      </c>
      <c r="D632" s="9" t="s">
        <v>5022</v>
      </c>
      <c r="E632" s="22">
        <v>43990</v>
      </c>
      <c r="F632" s="9">
        <v>0</v>
      </c>
      <c r="G632" s="9">
        <v>13539</v>
      </c>
      <c r="H632" s="15">
        <v>44049</v>
      </c>
      <c r="I632" s="9" t="s">
        <v>7455</v>
      </c>
      <c r="J632" s="9">
        <v>147</v>
      </c>
      <c r="K632" s="9" t="s">
        <v>7474</v>
      </c>
      <c r="L632" s="9" t="str">
        <f>IF(OR('1. Raw Data'!L632="Elec", '1. Raw Data'!L632="elect"), "Electronics", '1. Raw Data'!L632)</f>
        <v>Electronics</v>
      </c>
      <c r="M632" s="9">
        <v>915.58</v>
      </c>
      <c r="N632" s="9">
        <f>IF(ISBLANK('1. Raw Data'!N632), MEDIAN('1. Raw Data'!$N$2:$N$5001), '1. Raw Data'!N632)</f>
        <v>520.96</v>
      </c>
      <c r="O632" s="9">
        <v>3</v>
      </c>
      <c r="P632" s="9">
        <f>IF(ISBLANK('1. Raw Data'!P632), 0, '1. Raw Data'!P632)</f>
        <v>0</v>
      </c>
      <c r="Q632" s="9">
        <v>507</v>
      </c>
      <c r="R632" s="9">
        <v>3</v>
      </c>
      <c r="S632" s="9">
        <f t="shared" si="27"/>
        <v>2746.7400000000002</v>
      </c>
      <c r="T632" s="9">
        <f t="shared" si="28"/>
        <v>1183.8600000000001</v>
      </c>
      <c r="U632" s="23">
        <f t="shared" si="29"/>
        <v>0.43100548286332163</v>
      </c>
    </row>
    <row r="633" spans="1:21" x14ac:dyDescent="0.3">
      <c r="A633" s="9">
        <v>2276</v>
      </c>
      <c r="B633" s="9" t="str">
        <f>PROPER(TRIM('1. Raw Data'!B633))</f>
        <v>Customer_631</v>
      </c>
      <c r="C633" s="9">
        <f>IF(OR('1. Raw Data'!C633&lt;18, '1. Raw Data'!C633&gt;100), MEDIAN('1. Raw Data'!$C$2:$C$5001), '1. Raw Data'!C633)</f>
        <v>40</v>
      </c>
      <c r="D633" s="9" t="s">
        <v>5018</v>
      </c>
      <c r="E633" s="22">
        <v>44701</v>
      </c>
      <c r="F633" s="9">
        <v>0</v>
      </c>
      <c r="G633" s="9">
        <v>13567</v>
      </c>
      <c r="H633" s="15">
        <v>44701</v>
      </c>
      <c r="I633" s="9" t="s">
        <v>7455</v>
      </c>
      <c r="J633" s="9">
        <v>146</v>
      </c>
      <c r="K633" s="9" t="s">
        <v>7505</v>
      </c>
      <c r="L633" s="9" t="str">
        <f>IF(OR('1. Raw Data'!L633="Elec", '1. Raw Data'!L633="elect"), "Electronics", '1. Raw Data'!L633)</f>
        <v>Sports</v>
      </c>
      <c r="M633" s="9">
        <v>65.569999999999993</v>
      </c>
      <c r="N633" s="9">
        <f>IF(ISBLANK('1. Raw Data'!N633), MEDIAN('1. Raw Data'!$N$2:$N$5001), '1. Raw Data'!N633)</f>
        <v>40.17</v>
      </c>
      <c r="O633" s="9">
        <v>3</v>
      </c>
      <c r="P633" s="9">
        <f>IF(ISBLANK('1. Raw Data'!P633), 0, '1. Raw Data'!P633)</f>
        <v>0.1</v>
      </c>
      <c r="Q633" s="9">
        <v>342</v>
      </c>
      <c r="R633" s="9">
        <v>5</v>
      </c>
      <c r="S633" s="9">
        <f t="shared" si="27"/>
        <v>177.03899999999999</v>
      </c>
      <c r="T633" s="9">
        <f t="shared" si="28"/>
        <v>56.528999999999982</v>
      </c>
      <c r="U633" s="23">
        <f t="shared" si="29"/>
        <v>0.31930252656194391</v>
      </c>
    </row>
    <row r="634" spans="1:21" x14ac:dyDescent="0.3">
      <c r="A634" s="9">
        <v>2253</v>
      </c>
      <c r="B634" s="9" t="str">
        <f>PROPER(TRIM('1. Raw Data'!B634))</f>
        <v>Customer_632</v>
      </c>
      <c r="C634" s="9">
        <f>IF(OR('1. Raw Data'!C634&lt;18, '1. Raw Data'!C634&gt;100), MEDIAN('1. Raw Data'!$C$2:$C$5001), '1. Raw Data'!C634)</f>
        <v>65</v>
      </c>
      <c r="D634" s="9" t="s">
        <v>5020</v>
      </c>
      <c r="E634" s="22">
        <v>44279</v>
      </c>
      <c r="F634" s="9">
        <v>1</v>
      </c>
      <c r="G634" s="9">
        <v>10694</v>
      </c>
      <c r="H634" s="15">
        <v>44279</v>
      </c>
      <c r="I634" s="9" t="s">
        <v>7456</v>
      </c>
      <c r="J634" s="9">
        <v>134</v>
      </c>
      <c r="K634" s="9" t="s">
        <v>7482</v>
      </c>
      <c r="L634" s="9" t="str">
        <f>IF(OR('1. Raw Data'!L634="Elec", '1. Raw Data'!L634="elect"), "Electronics", '1. Raw Data'!L634)</f>
        <v>Electronics</v>
      </c>
      <c r="M634" s="9">
        <v>1325.7</v>
      </c>
      <c r="N634" s="9">
        <f>IF(ISBLANK('1. Raw Data'!N634), MEDIAN('1. Raw Data'!$N$2:$N$5001), '1. Raw Data'!N634)</f>
        <v>762.89</v>
      </c>
      <c r="O634" s="9">
        <v>5</v>
      </c>
      <c r="P634" s="9">
        <f>IF(ISBLANK('1. Raw Data'!P634), 0, '1. Raw Data'!P634)</f>
        <v>0.2</v>
      </c>
      <c r="Q634" s="9">
        <v>1209</v>
      </c>
      <c r="R634" s="9">
        <v>2</v>
      </c>
      <c r="S634" s="9">
        <f t="shared" si="27"/>
        <v>5302.8</v>
      </c>
      <c r="T634" s="9">
        <f t="shared" si="28"/>
        <v>1488.3500000000004</v>
      </c>
      <c r="U634" s="23">
        <f t="shared" si="29"/>
        <v>0.28067247491891084</v>
      </c>
    </row>
    <row r="635" spans="1:21" x14ac:dyDescent="0.3">
      <c r="A635" s="9">
        <v>2197</v>
      </c>
      <c r="B635" s="9" t="str">
        <f>PROPER(TRIM('1. Raw Data'!B635))</f>
        <v>Customer_633</v>
      </c>
      <c r="C635" s="9">
        <f>IF(OR('1. Raw Data'!C635&lt;18, '1. Raw Data'!C635&gt;100), MEDIAN('1. Raw Data'!$C$2:$C$5001), '1. Raw Data'!C635)</f>
        <v>43</v>
      </c>
      <c r="D635" s="9" t="s">
        <v>5018</v>
      </c>
      <c r="E635" s="22">
        <v>44191</v>
      </c>
      <c r="F635" s="9">
        <v>1</v>
      </c>
      <c r="G635" s="9">
        <v>10991</v>
      </c>
      <c r="H635" s="15">
        <v>44191</v>
      </c>
      <c r="I635" s="9" t="s">
        <v>7455</v>
      </c>
      <c r="J635" s="9">
        <v>120</v>
      </c>
      <c r="K635" s="9" t="s">
        <v>7488</v>
      </c>
      <c r="L635" s="9" t="str">
        <f>IF(OR('1. Raw Data'!L635="Elec", '1. Raw Data'!L635="elect"), "Electronics", '1. Raw Data'!L635)</f>
        <v>Electronics</v>
      </c>
      <c r="M635" s="9">
        <v>694.77</v>
      </c>
      <c r="N635" s="9">
        <f>IF(ISBLANK('1. Raw Data'!N635), MEDIAN('1. Raw Data'!$N$2:$N$5001), '1. Raw Data'!N635)</f>
        <v>420.57</v>
      </c>
      <c r="O635" s="9">
        <v>5</v>
      </c>
      <c r="P635" s="9">
        <f>IF(ISBLANK('1. Raw Data'!P635), 0, '1. Raw Data'!P635)</f>
        <v>0</v>
      </c>
      <c r="Q635" s="9">
        <v>1467</v>
      </c>
      <c r="R635" s="9">
        <v>1</v>
      </c>
      <c r="S635" s="9">
        <f t="shared" si="27"/>
        <v>3473.85</v>
      </c>
      <c r="T635" s="9">
        <f t="shared" si="28"/>
        <v>1371</v>
      </c>
      <c r="U635" s="23">
        <f t="shared" si="29"/>
        <v>0.39466298199404121</v>
      </c>
    </row>
    <row r="636" spans="1:21" x14ac:dyDescent="0.3">
      <c r="A636" s="9">
        <v>2191</v>
      </c>
      <c r="B636" s="9" t="str">
        <f>PROPER(TRIM('1. Raw Data'!B636))</f>
        <v>Customer_634</v>
      </c>
      <c r="C636" s="9">
        <f>IF(OR('1. Raw Data'!C636&lt;18, '1. Raw Data'!C636&gt;100), MEDIAN('1. Raw Data'!$C$2:$C$5001), '1. Raw Data'!C636)</f>
        <v>32</v>
      </c>
      <c r="D636" s="9" t="s">
        <v>5021</v>
      </c>
      <c r="E636" s="22">
        <v>45256</v>
      </c>
      <c r="F636" s="9">
        <v>0</v>
      </c>
      <c r="G636" s="9">
        <v>11466</v>
      </c>
      <c r="H636" s="15">
        <v>45256</v>
      </c>
      <c r="I636" s="9" t="s">
        <v>7457</v>
      </c>
      <c r="J636" s="9">
        <v>118</v>
      </c>
      <c r="K636" s="9" t="s">
        <v>7501</v>
      </c>
      <c r="L636" s="9" t="str">
        <f>IF(OR('1. Raw Data'!L636="Elec", '1. Raw Data'!L636="elect"), "Electronics", '1. Raw Data'!L636)</f>
        <v>Electronics</v>
      </c>
      <c r="M636" s="9">
        <v>1400.79</v>
      </c>
      <c r="N636" s="9">
        <f>IF(ISBLANK('1. Raw Data'!N636), MEDIAN('1. Raw Data'!$N$2:$N$5001), '1. Raw Data'!N636)</f>
        <v>667.93</v>
      </c>
      <c r="O636" s="9">
        <v>2</v>
      </c>
      <c r="P636" s="9">
        <f>IF(ISBLANK('1. Raw Data'!P636), 0, '1. Raw Data'!P636)</f>
        <v>0</v>
      </c>
      <c r="Q636" s="9">
        <v>402</v>
      </c>
      <c r="R636" s="9">
        <v>6</v>
      </c>
      <c r="S636" s="9">
        <f t="shared" si="27"/>
        <v>2801.58</v>
      </c>
      <c r="T636" s="9">
        <f t="shared" si="28"/>
        <v>1465.72</v>
      </c>
      <c r="U636" s="23">
        <f t="shared" si="29"/>
        <v>0.52317620771136286</v>
      </c>
    </row>
    <row r="637" spans="1:21" x14ac:dyDescent="0.3">
      <c r="A637" s="9">
        <v>1169</v>
      </c>
      <c r="B637" s="9" t="str">
        <f>PROPER(TRIM('1. Raw Data'!B637))</f>
        <v>Customer_635</v>
      </c>
      <c r="C637" s="9">
        <f>IF(OR('1. Raw Data'!C637&lt;18, '1. Raw Data'!C637&gt;100), MEDIAN('1. Raw Data'!$C$2:$C$5001), '1. Raw Data'!C637)</f>
        <v>53</v>
      </c>
      <c r="D637" s="9" t="s">
        <v>5020</v>
      </c>
      <c r="E637" s="22">
        <v>44891</v>
      </c>
      <c r="F637" s="9">
        <v>0</v>
      </c>
      <c r="G637" s="9">
        <v>11975</v>
      </c>
      <c r="H637" s="15">
        <v>44891</v>
      </c>
      <c r="I637" s="9" t="s">
        <v>7456</v>
      </c>
      <c r="J637" s="9">
        <v>114</v>
      </c>
      <c r="K637" s="9" t="s">
        <v>7463</v>
      </c>
      <c r="L637" s="9" t="str">
        <f>IF(OR('1. Raw Data'!L637="Elec", '1. Raw Data'!L637="elect"), "Electronics", '1. Raw Data'!L637)</f>
        <v>Clothing</v>
      </c>
      <c r="M637" s="9">
        <v>768.53</v>
      </c>
      <c r="N637" s="9">
        <f>IF(ISBLANK('1. Raw Data'!N637), MEDIAN('1. Raw Data'!$N$2:$N$5001), '1. Raw Data'!N637)</f>
        <v>499.43</v>
      </c>
      <c r="O637" s="9">
        <v>3</v>
      </c>
      <c r="P637" s="9">
        <f>IF(ISBLANK('1. Raw Data'!P637), 0, '1. Raw Data'!P637)</f>
        <v>0</v>
      </c>
      <c r="Q637" s="9">
        <v>767</v>
      </c>
      <c r="R637" s="9">
        <v>5</v>
      </c>
      <c r="S637" s="9">
        <f t="shared" si="27"/>
        <v>2305.59</v>
      </c>
      <c r="T637" s="9">
        <f t="shared" si="28"/>
        <v>807.30000000000018</v>
      </c>
      <c r="U637" s="23">
        <f t="shared" si="29"/>
        <v>0.35014898572599645</v>
      </c>
    </row>
    <row r="638" spans="1:21" x14ac:dyDescent="0.3">
      <c r="A638" s="9">
        <v>2416</v>
      </c>
      <c r="B638" s="9" t="str">
        <f>PROPER(TRIM('1. Raw Data'!B638))</f>
        <v>Customer_636</v>
      </c>
      <c r="C638" s="9">
        <f>IF(OR('1. Raw Data'!C638&lt;18, '1. Raw Data'!C638&gt;100), MEDIAN('1. Raw Data'!$C$2:$C$5001), '1. Raw Data'!C638)</f>
        <v>41</v>
      </c>
      <c r="D638" s="9" t="s">
        <v>5023</v>
      </c>
      <c r="E638" s="22">
        <v>44812</v>
      </c>
      <c r="F638" s="9">
        <v>1</v>
      </c>
      <c r="G638" s="9">
        <v>12965</v>
      </c>
      <c r="H638" s="15">
        <v>44782</v>
      </c>
      <c r="I638" s="9" t="s">
        <v>7457</v>
      </c>
      <c r="J638" s="9">
        <v>118</v>
      </c>
      <c r="K638" s="9" t="s">
        <v>7501</v>
      </c>
      <c r="L638" s="9" t="str">
        <f>IF(OR('1. Raw Data'!L638="Elec", '1. Raw Data'!L638="elect"), "Electronics", '1. Raw Data'!L638)</f>
        <v>Home Appliances</v>
      </c>
      <c r="M638" s="9">
        <v>1056.6300000000001</v>
      </c>
      <c r="N638" s="9">
        <f>IF(ISBLANK('1. Raw Data'!N638), MEDIAN('1. Raw Data'!$N$2:$N$5001), '1. Raw Data'!N638)</f>
        <v>565.20000000000005</v>
      </c>
      <c r="O638" s="9">
        <v>3</v>
      </c>
      <c r="P638" s="9">
        <f>IF(ISBLANK('1. Raw Data'!P638), 0, '1. Raw Data'!P638)</f>
        <v>0</v>
      </c>
      <c r="Q638" s="9">
        <v>876</v>
      </c>
      <c r="R638" s="9">
        <v>4</v>
      </c>
      <c r="S638" s="9">
        <f t="shared" si="27"/>
        <v>3169.8900000000003</v>
      </c>
      <c r="T638" s="9">
        <f t="shared" si="28"/>
        <v>1474.2900000000002</v>
      </c>
      <c r="U638" s="23">
        <f t="shared" si="29"/>
        <v>0.46509184861304337</v>
      </c>
    </row>
    <row r="639" spans="1:21" x14ac:dyDescent="0.3">
      <c r="A639" s="9">
        <v>1945</v>
      </c>
      <c r="B639" s="9" t="str">
        <f>PROPER(TRIM('1. Raw Data'!B639))</f>
        <v>Customer_637</v>
      </c>
      <c r="C639" s="9">
        <f>IF(OR('1. Raw Data'!C639&lt;18, '1. Raw Data'!C639&gt;100), MEDIAN('1. Raw Data'!$C$2:$C$5001), '1. Raw Data'!C639)</f>
        <v>45</v>
      </c>
      <c r="D639" s="9" t="s">
        <v>5019</v>
      </c>
      <c r="E639" s="22">
        <v>43933</v>
      </c>
      <c r="F639" s="9">
        <v>0</v>
      </c>
      <c r="G639" s="9">
        <v>13299</v>
      </c>
      <c r="H639" s="15">
        <v>44169</v>
      </c>
      <c r="I639" s="9" t="s">
        <v>7455</v>
      </c>
      <c r="J639" s="9">
        <v>102</v>
      </c>
      <c r="K639" s="9" t="s">
        <v>7494</v>
      </c>
      <c r="L639" s="9" t="str">
        <f>IF(OR('1. Raw Data'!L639="Elec", '1. Raw Data'!L639="elect"), "Electronics", '1. Raw Data'!L639)</f>
        <v>Home Appliances</v>
      </c>
      <c r="M639" s="9">
        <v>150.47</v>
      </c>
      <c r="N639" s="9">
        <f>IF(ISBLANK('1. Raw Data'!N639), MEDIAN('1. Raw Data'!$N$2:$N$5001), '1. Raw Data'!N639)</f>
        <v>104.75</v>
      </c>
      <c r="O639" s="9">
        <v>5</v>
      </c>
      <c r="P639" s="9">
        <f>IF(ISBLANK('1. Raw Data'!P639), 0, '1. Raw Data'!P639)</f>
        <v>0</v>
      </c>
      <c r="Q639" s="9">
        <v>430</v>
      </c>
      <c r="R639" s="9">
        <v>5</v>
      </c>
      <c r="S639" s="9">
        <f t="shared" si="27"/>
        <v>752.35</v>
      </c>
      <c r="T639" s="9">
        <f t="shared" si="28"/>
        <v>228.60000000000002</v>
      </c>
      <c r="U639" s="23">
        <f t="shared" si="29"/>
        <v>0.30384794311158375</v>
      </c>
    </row>
    <row r="640" spans="1:21" x14ac:dyDescent="0.3">
      <c r="A640" s="9">
        <v>1794</v>
      </c>
      <c r="B640" s="9" t="str">
        <f>PROPER(TRIM('1. Raw Data'!B640))</f>
        <v>Customer_638</v>
      </c>
      <c r="C640" s="9">
        <f>IF(OR('1. Raw Data'!C640&lt;18, '1. Raw Data'!C640&gt;100), MEDIAN('1. Raw Data'!$C$2:$C$5001), '1. Raw Data'!C640)</f>
        <v>43</v>
      </c>
      <c r="D640" s="9" t="s">
        <v>5019</v>
      </c>
      <c r="E640" s="22">
        <v>44972</v>
      </c>
      <c r="F640" s="9">
        <v>1</v>
      </c>
      <c r="G640" s="9">
        <v>10747</v>
      </c>
      <c r="H640" s="15">
        <v>44972</v>
      </c>
      <c r="I640" s="9" t="s">
        <v>7456</v>
      </c>
      <c r="J640" s="9">
        <v>101</v>
      </c>
      <c r="K640" s="9" t="s">
        <v>7478</v>
      </c>
      <c r="L640" s="9" t="str">
        <f>IF(OR('1. Raw Data'!L640="Elec", '1. Raw Data'!L640="elect"), "Electronics", '1. Raw Data'!L640)</f>
        <v>Clothing</v>
      </c>
      <c r="M640" s="9">
        <v>1130.47</v>
      </c>
      <c r="N640" s="9">
        <f>IF(ISBLANK('1. Raw Data'!N640), MEDIAN('1. Raw Data'!$N$2:$N$5001), '1. Raw Data'!N640)</f>
        <v>460.09</v>
      </c>
      <c r="O640" s="9">
        <v>3</v>
      </c>
      <c r="P640" s="9">
        <f>IF(ISBLANK('1. Raw Data'!P640), 0, '1. Raw Data'!P640)</f>
        <v>0.1</v>
      </c>
      <c r="Q640" s="9">
        <v>606</v>
      </c>
      <c r="R640" s="9">
        <v>3</v>
      </c>
      <c r="S640" s="9">
        <f t="shared" si="27"/>
        <v>3052.2689999999998</v>
      </c>
      <c r="T640" s="9">
        <f t="shared" si="28"/>
        <v>1671.9989999999998</v>
      </c>
      <c r="U640" s="23">
        <f t="shared" si="29"/>
        <v>0.54778887444062108</v>
      </c>
    </row>
    <row r="641" spans="1:21" x14ac:dyDescent="0.3">
      <c r="A641" s="9">
        <v>1633</v>
      </c>
      <c r="B641" s="9" t="str">
        <f>PROPER(TRIM('1. Raw Data'!B641))</f>
        <v>Customer_639</v>
      </c>
      <c r="C641" s="9">
        <f>IF(OR('1. Raw Data'!C641&lt;18, '1. Raw Data'!C641&gt;100), MEDIAN('1. Raw Data'!$C$2:$C$5001), '1. Raw Data'!C641)</f>
        <v>47</v>
      </c>
      <c r="D641" s="9" t="s">
        <v>5021</v>
      </c>
      <c r="E641" s="22">
        <v>44341</v>
      </c>
      <c r="F641" s="9">
        <v>0</v>
      </c>
      <c r="G641" s="9">
        <v>10145</v>
      </c>
      <c r="H641" s="15">
        <v>44341</v>
      </c>
      <c r="I641" s="9" t="s">
        <v>7456</v>
      </c>
      <c r="J641" s="9">
        <v>120</v>
      </c>
      <c r="K641" s="9" t="s">
        <v>7488</v>
      </c>
      <c r="L641" s="9" t="str">
        <f>IF(OR('1. Raw Data'!L641="Elec", '1. Raw Data'!L641="elect"), "Electronics", '1. Raw Data'!L641)</f>
        <v>Clothing</v>
      </c>
      <c r="M641" s="9">
        <v>540.09</v>
      </c>
      <c r="N641" s="9">
        <f>IF(ISBLANK('1. Raw Data'!N641), MEDIAN('1. Raw Data'!$N$2:$N$5001), '1. Raw Data'!N641)</f>
        <v>277.66000000000003</v>
      </c>
      <c r="O641" s="9">
        <v>5</v>
      </c>
      <c r="P641" s="9">
        <f>IF(ISBLANK('1. Raw Data'!P641), 0, '1. Raw Data'!P641)</f>
        <v>0</v>
      </c>
      <c r="Q641" s="9">
        <v>538</v>
      </c>
      <c r="R641" s="9">
        <v>6</v>
      </c>
      <c r="S641" s="9">
        <f t="shared" si="27"/>
        <v>2700.4500000000003</v>
      </c>
      <c r="T641" s="9">
        <f t="shared" si="28"/>
        <v>1312.15</v>
      </c>
      <c r="U641" s="23">
        <f t="shared" si="29"/>
        <v>0.4859004980651373</v>
      </c>
    </row>
    <row r="642" spans="1:21" x14ac:dyDescent="0.3">
      <c r="A642" s="9">
        <v>2217</v>
      </c>
      <c r="B642" s="9" t="str">
        <f>PROPER(TRIM('1. Raw Data'!B642))</f>
        <v>Customer_640</v>
      </c>
      <c r="C642" s="9">
        <f>IF(OR('1. Raw Data'!C642&lt;18, '1. Raw Data'!C642&gt;100), MEDIAN('1. Raw Data'!$C$2:$C$5001), '1. Raw Data'!C642)</f>
        <v>25</v>
      </c>
      <c r="D642" s="9" t="s">
        <v>5018</v>
      </c>
      <c r="E642" s="22">
        <v>43960</v>
      </c>
      <c r="F642" s="9">
        <v>1</v>
      </c>
      <c r="G642" s="9">
        <v>13641</v>
      </c>
      <c r="H642" s="15">
        <v>44079</v>
      </c>
      <c r="I642" s="9" t="s">
        <v>7456</v>
      </c>
      <c r="J642" s="9">
        <v>134</v>
      </c>
      <c r="K642" s="9" t="s">
        <v>7482</v>
      </c>
      <c r="L642" s="9" t="str">
        <f>IF(OR('1. Raw Data'!L642="Elec", '1. Raw Data'!L642="elect"), "Electronics", '1. Raw Data'!L642)</f>
        <v>Clothing</v>
      </c>
      <c r="M642" s="9">
        <v>559.47</v>
      </c>
      <c r="N642" s="9">
        <f>IF(ISBLANK('1. Raw Data'!N642), MEDIAN('1. Raw Data'!$N$2:$N$5001), '1. Raw Data'!N642)</f>
        <v>254.08</v>
      </c>
      <c r="O642" s="9">
        <v>1</v>
      </c>
      <c r="P642" s="9">
        <f>IF(ISBLANK('1. Raw Data'!P642), 0, '1. Raw Data'!P642)</f>
        <v>0.05</v>
      </c>
      <c r="Q642" s="9">
        <v>1032</v>
      </c>
      <c r="R642" s="9">
        <v>2</v>
      </c>
      <c r="S642" s="9">
        <f t="shared" si="27"/>
        <v>531.49649999999997</v>
      </c>
      <c r="T642" s="9">
        <f t="shared" si="28"/>
        <v>277.41649999999993</v>
      </c>
      <c r="U642" s="23">
        <f t="shared" si="29"/>
        <v>0.52195357824557631</v>
      </c>
    </row>
    <row r="643" spans="1:21" x14ac:dyDescent="0.3">
      <c r="A643" s="9">
        <v>1028</v>
      </c>
      <c r="B643" s="9" t="str">
        <f>PROPER(TRIM('1. Raw Data'!B643))</f>
        <v>Customer_641</v>
      </c>
      <c r="C643" s="9">
        <f>IF(OR('1. Raw Data'!C643&lt;18, '1. Raw Data'!C643&gt;100), MEDIAN('1. Raw Data'!$C$2:$C$5001), '1. Raw Data'!C643)</f>
        <v>18</v>
      </c>
      <c r="D643" s="9" t="s">
        <v>5023</v>
      </c>
      <c r="E643" s="22">
        <v>44765</v>
      </c>
      <c r="F643" s="9">
        <v>0</v>
      </c>
      <c r="G643" s="9">
        <v>13367</v>
      </c>
      <c r="H643" s="15">
        <v>44765</v>
      </c>
      <c r="I643" s="9" t="s">
        <v>7457</v>
      </c>
      <c r="J643" s="9">
        <v>141</v>
      </c>
      <c r="K643" s="9" t="s">
        <v>7490</v>
      </c>
      <c r="L643" s="9" t="str">
        <f>IF(OR('1. Raw Data'!L643="Elec", '1. Raw Data'!L643="elect"), "Electronics", '1. Raw Data'!L643)</f>
        <v>Home Appliances</v>
      </c>
      <c r="M643" s="9">
        <v>222.05</v>
      </c>
      <c r="N643" s="9">
        <f>IF(ISBLANK('1. Raw Data'!N643), MEDIAN('1. Raw Data'!$N$2:$N$5001), '1. Raw Data'!N643)</f>
        <v>125.83</v>
      </c>
      <c r="O643" s="9">
        <v>3</v>
      </c>
      <c r="P643" s="9">
        <f>IF(ISBLANK('1. Raw Data'!P643), 0, '1. Raw Data'!P643)</f>
        <v>0.05</v>
      </c>
      <c r="Q643" s="9">
        <v>442</v>
      </c>
      <c r="R643" s="9">
        <v>6</v>
      </c>
      <c r="S643" s="9">
        <f t="shared" ref="S643:S706" si="30">M643 * O643 * (1 - P643)</f>
        <v>632.84250000000009</v>
      </c>
      <c r="T643" s="9">
        <f t="shared" ref="T643:T706" si="31">S643 - (N643 * O643)</f>
        <v>255.35250000000008</v>
      </c>
      <c r="U643" s="23">
        <f t="shared" ref="U643:U706" si="32">T643 / S643</f>
        <v>0.40350087106981603</v>
      </c>
    </row>
    <row r="644" spans="1:21" x14ac:dyDescent="0.3">
      <c r="A644" s="9">
        <v>2188</v>
      </c>
      <c r="B644" s="9" t="str">
        <f>PROPER(TRIM('1. Raw Data'!B644))</f>
        <v>Customer_642</v>
      </c>
      <c r="C644" s="9">
        <f>IF(OR('1. Raw Data'!C644&lt;18, '1. Raw Data'!C644&gt;100), MEDIAN('1. Raw Data'!$C$2:$C$5001), '1. Raw Data'!C644)</f>
        <v>61</v>
      </c>
      <c r="D644" s="9" t="s">
        <v>5020</v>
      </c>
      <c r="E644" s="22">
        <v>44104</v>
      </c>
      <c r="F644" s="9">
        <v>0</v>
      </c>
      <c r="G644" s="9">
        <v>12288</v>
      </c>
      <c r="H644" s="15">
        <v>44104</v>
      </c>
      <c r="I644" s="9" t="s">
        <v>7456</v>
      </c>
      <c r="J644" s="9">
        <v>141</v>
      </c>
      <c r="K644" s="9" t="s">
        <v>7490</v>
      </c>
      <c r="L644" s="9" t="str">
        <f>IF(OR('1. Raw Data'!L644="Elec", '1. Raw Data'!L644="elect"), "Electronics", '1. Raw Data'!L644)</f>
        <v>Home Appliances</v>
      </c>
      <c r="M644" s="9">
        <v>262.94</v>
      </c>
      <c r="N644" s="9">
        <f>IF(ISBLANK('1. Raw Data'!N644), MEDIAN('1. Raw Data'!$N$2:$N$5001), '1. Raw Data'!N644)</f>
        <v>124.36</v>
      </c>
      <c r="O644" s="9">
        <v>4</v>
      </c>
      <c r="P644" s="9">
        <f>IF(ISBLANK('1. Raw Data'!P644), 0, '1. Raw Data'!P644)</f>
        <v>0.1</v>
      </c>
      <c r="Q644" s="9">
        <v>606</v>
      </c>
      <c r="R644" s="9">
        <v>3</v>
      </c>
      <c r="S644" s="9">
        <f t="shared" si="30"/>
        <v>946.58400000000006</v>
      </c>
      <c r="T644" s="9">
        <f t="shared" si="31"/>
        <v>449.14400000000006</v>
      </c>
      <c r="U644" s="23">
        <f t="shared" si="32"/>
        <v>0.47448932160273155</v>
      </c>
    </row>
    <row r="645" spans="1:21" x14ac:dyDescent="0.3">
      <c r="A645" s="9">
        <v>2445</v>
      </c>
      <c r="B645" s="9" t="str">
        <f>PROPER(TRIM('1. Raw Data'!B645))</f>
        <v>Customer_643</v>
      </c>
      <c r="C645" s="9">
        <f>IF(OR('1. Raw Data'!C645&lt;18, '1. Raw Data'!C645&gt;100), MEDIAN('1. Raw Data'!$C$2:$C$5001), '1. Raw Data'!C645)</f>
        <v>43</v>
      </c>
      <c r="D645" s="9" t="s">
        <v>5018</v>
      </c>
      <c r="E645" s="22">
        <v>44812</v>
      </c>
      <c r="F645" s="9">
        <v>0</v>
      </c>
      <c r="G645" s="9">
        <v>10856</v>
      </c>
      <c r="H645" s="15">
        <v>44782</v>
      </c>
      <c r="I645" s="9" t="s">
        <v>7456</v>
      </c>
      <c r="J645" s="9">
        <v>148</v>
      </c>
      <c r="K645" s="9" t="s">
        <v>7491</v>
      </c>
      <c r="L645" s="9" t="str">
        <f>IF(OR('1. Raw Data'!L645="Elec", '1. Raw Data'!L645="elect"), "Electronics", '1. Raw Data'!L645)</f>
        <v>Electronics</v>
      </c>
      <c r="M645" s="9">
        <v>319.35000000000002</v>
      </c>
      <c r="N645" s="9">
        <f>IF(ISBLANK('1. Raw Data'!N645), MEDIAN('1. Raw Data'!$N$2:$N$5001), '1. Raw Data'!N645)</f>
        <v>198.39</v>
      </c>
      <c r="O645" s="9">
        <v>2</v>
      </c>
      <c r="P645" s="9">
        <f>IF(ISBLANK('1. Raw Data'!P645), 0, '1. Raw Data'!P645)</f>
        <v>0</v>
      </c>
      <c r="Q645" s="9">
        <v>495</v>
      </c>
      <c r="R645" s="9">
        <v>4</v>
      </c>
      <c r="S645" s="9">
        <f t="shared" si="30"/>
        <v>638.70000000000005</v>
      </c>
      <c r="T645" s="9">
        <f t="shared" si="31"/>
        <v>241.92000000000007</v>
      </c>
      <c r="U645" s="23">
        <f t="shared" si="32"/>
        <v>0.37876937529356514</v>
      </c>
    </row>
    <row r="646" spans="1:21" x14ac:dyDescent="0.3">
      <c r="A646" s="9">
        <v>1338</v>
      </c>
      <c r="B646" s="9" t="str">
        <f>PROPER(TRIM('1. Raw Data'!B646))</f>
        <v>Customer_644</v>
      </c>
      <c r="C646" s="9">
        <f>IF(OR('1. Raw Data'!C646&lt;18, '1. Raw Data'!C646&gt;100), MEDIAN('1. Raw Data'!$C$2:$C$5001), '1. Raw Data'!C646)</f>
        <v>51</v>
      </c>
      <c r="D646" s="9" t="s">
        <v>5021</v>
      </c>
      <c r="E646" s="22">
        <v>45198</v>
      </c>
      <c r="F646" s="9">
        <v>0</v>
      </c>
      <c r="G646" s="9">
        <v>10286</v>
      </c>
      <c r="H646" s="15">
        <v>45198</v>
      </c>
      <c r="I646" s="9" t="s">
        <v>7457</v>
      </c>
      <c r="J646" s="9">
        <v>111</v>
      </c>
      <c r="K646" s="9" t="s">
        <v>7476</v>
      </c>
      <c r="L646" s="9" t="str">
        <f>IF(OR('1. Raw Data'!L646="Elec", '1. Raw Data'!L646="elect"), "Electronics", '1. Raw Data'!L646)</f>
        <v>Home Appliances</v>
      </c>
      <c r="M646" s="9">
        <v>525.9</v>
      </c>
      <c r="N646" s="9">
        <f>IF(ISBLANK('1. Raw Data'!N646), MEDIAN('1. Raw Data'!$N$2:$N$5001), '1. Raw Data'!N646)</f>
        <v>349.49</v>
      </c>
      <c r="O646" s="9">
        <v>5</v>
      </c>
      <c r="P646" s="9">
        <f>IF(ISBLANK('1. Raw Data'!P646), 0, '1. Raw Data'!P646)</f>
        <v>0.1</v>
      </c>
      <c r="Q646" s="9">
        <v>460</v>
      </c>
      <c r="R646" s="9">
        <v>5</v>
      </c>
      <c r="S646" s="9">
        <f t="shared" si="30"/>
        <v>2366.5500000000002</v>
      </c>
      <c r="T646" s="9">
        <f t="shared" si="31"/>
        <v>619.10000000000014</v>
      </c>
      <c r="U646" s="23">
        <f t="shared" si="32"/>
        <v>0.26160444528955656</v>
      </c>
    </row>
    <row r="647" spans="1:21" x14ac:dyDescent="0.3">
      <c r="A647" s="9">
        <v>2388</v>
      </c>
      <c r="B647" s="9" t="str">
        <f>PROPER(TRIM('1. Raw Data'!B647))</f>
        <v>Customer_645</v>
      </c>
      <c r="C647" s="9">
        <f>IF(OR('1. Raw Data'!C647&lt;18, '1. Raw Data'!C647&gt;100), MEDIAN('1. Raw Data'!$C$2:$C$5001), '1. Raw Data'!C647)</f>
        <v>40</v>
      </c>
      <c r="D647" s="9" t="s">
        <v>5018</v>
      </c>
      <c r="E647" s="22">
        <v>44918</v>
      </c>
      <c r="F647" s="9">
        <v>1</v>
      </c>
      <c r="G647" s="9">
        <v>10951</v>
      </c>
      <c r="H647" s="15">
        <v>44918</v>
      </c>
      <c r="I647" s="9" t="s">
        <v>7457</v>
      </c>
      <c r="J647" s="9">
        <v>127</v>
      </c>
      <c r="K647" s="9" t="s">
        <v>7489</v>
      </c>
      <c r="L647" s="9" t="str">
        <f>IF(OR('1. Raw Data'!L647="Elec", '1. Raw Data'!L647="elect"), "Electronics", '1. Raw Data'!L647)</f>
        <v>Sports</v>
      </c>
      <c r="M647" s="9">
        <v>1343.36</v>
      </c>
      <c r="N647" s="9">
        <f>IF(ISBLANK('1. Raw Data'!N647), MEDIAN('1. Raw Data'!$N$2:$N$5001), '1. Raw Data'!N647)</f>
        <v>622.33000000000004</v>
      </c>
      <c r="O647" s="9">
        <v>3</v>
      </c>
      <c r="P647" s="9">
        <f>IF(ISBLANK('1. Raw Data'!P647), 0, '1. Raw Data'!P647)</f>
        <v>0</v>
      </c>
      <c r="Q647" s="9">
        <v>740</v>
      </c>
      <c r="R647" s="9">
        <v>3</v>
      </c>
      <c r="S647" s="9">
        <f t="shared" si="30"/>
        <v>4030.08</v>
      </c>
      <c r="T647" s="9">
        <f t="shared" si="31"/>
        <v>2163.0899999999997</v>
      </c>
      <c r="U647" s="23">
        <f t="shared" si="32"/>
        <v>0.53673624344926152</v>
      </c>
    </row>
    <row r="648" spans="1:21" x14ac:dyDescent="0.3">
      <c r="A648" s="9">
        <v>2365</v>
      </c>
      <c r="B648" s="9" t="str">
        <f>PROPER(TRIM('1. Raw Data'!B648))</f>
        <v>Customer_646</v>
      </c>
      <c r="C648" s="9">
        <f>IF(OR('1. Raw Data'!C648&lt;18, '1. Raw Data'!C648&gt;100), MEDIAN('1. Raw Data'!$C$2:$C$5001), '1. Raw Data'!C648)</f>
        <v>56</v>
      </c>
      <c r="D648" s="9" t="s">
        <v>5021</v>
      </c>
      <c r="E648" s="22">
        <v>44975</v>
      </c>
      <c r="F648" s="9">
        <v>1</v>
      </c>
      <c r="G648" s="9">
        <v>13746</v>
      </c>
      <c r="H648" s="15">
        <v>44975</v>
      </c>
      <c r="I648" s="9" t="s">
        <v>7457</v>
      </c>
      <c r="J648" s="9">
        <v>123</v>
      </c>
      <c r="K648" s="9" t="s">
        <v>7502</v>
      </c>
      <c r="L648" s="9" t="str">
        <f>IF(OR('1. Raw Data'!L648="Elec", '1. Raw Data'!L648="elect"), "Electronics", '1. Raw Data'!L648)</f>
        <v>Home Appliances</v>
      </c>
      <c r="M648" s="9">
        <v>583.98</v>
      </c>
      <c r="N648" s="9">
        <f>IF(ISBLANK('1. Raw Data'!N648), MEDIAN('1. Raw Data'!$N$2:$N$5001), '1. Raw Data'!N648)</f>
        <v>261.74</v>
      </c>
      <c r="O648" s="9">
        <v>3</v>
      </c>
      <c r="P648" s="9">
        <f>IF(ISBLANK('1. Raw Data'!P648), 0, '1. Raw Data'!P648)</f>
        <v>0</v>
      </c>
      <c r="Q648" s="9">
        <v>640</v>
      </c>
      <c r="R648" s="9">
        <v>4</v>
      </c>
      <c r="S648" s="9">
        <f t="shared" si="30"/>
        <v>1751.94</v>
      </c>
      <c r="T648" s="9">
        <f t="shared" si="31"/>
        <v>966.72</v>
      </c>
      <c r="U648" s="23">
        <f t="shared" si="32"/>
        <v>0.55179971916846471</v>
      </c>
    </row>
    <row r="649" spans="1:21" x14ac:dyDescent="0.3">
      <c r="A649" s="9">
        <v>1499</v>
      </c>
      <c r="B649" s="9" t="str">
        <f>PROPER(TRIM('1. Raw Data'!B649))</f>
        <v>Customer_647</v>
      </c>
      <c r="C649" s="9">
        <f>IF(OR('1. Raw Data'!C649&lt;18, '1. Raw Data'!C649&gt;100), MEDIAN('1. Raw Data'!$C$2:$C$5001), '1. Raw Data'!C649)</f>
        <v>32</v>
      </c>
      <c r="D649" s="9" t="s">
        <v>5022</v>
      </c>
      <c r="E649" s="22">
        <v>45021</v>
      </c>
      <c r="F649" s="9">
        <v>0</v>
      </c>
      <c r="G649" s="9">
        <v>10025</v>
      </c>
      <c r="H649" s="15">
        <v>45050</v>
      </c>
      <c r="I649" s="9" t="s">
        <v>7455</v>
      </c>
      <c r="J649" s="9">
        <v>138</v>
      </c>
      <c r="K649" s="9" t="s">
        <v>7464</v>
      </c>
      <c r="L649" s="9" t="str">
        <f>IF(OR('1. Raw Data'!L649="Elec", '1. Raw Data'!L649="elect"), "Electronics", '1. Raw Data'!L649)</f>
        <v>Clothing</v>
      </c>
      <c r="M649" s="9">
        <v>1100.33</v>
      </c>
      <c r="N649" s="9">
        <f>IF(ISBLANK('1. Raw Data'!N649), MEDIAN('1. Raw Data'!$N$2:$N$5001), '1. Raw Data'!N649)</f>
        <v>429.51499999999999</v>
      </c>
      <c r="O649" s="9">
        <v>5</v>
      </c>
      <c r="P649" s="9">
        <f>IF(ISBLANK('1. Raw Data'!P649), 0, '1. Raw Data'!P649)</f>
        <v>0.2</v>
      </c>
      <c r="Q649" s="9">
        <v>608</v>
      </c>
      <c r="R649" s="9">
        <v>5</v>
      </c>
      <c r="S649" s="9">
        <f t="shared" si="30"/>
        <v>4401.32</v>
      </c>
      <c r="T649" s="9">
        <f t="shared" si="31"/>
        <v>2253.7449999999999</v>
      </c>
      <c r="U649" s="23">
        <f t="shared" si="32"/>
        <v>0.51206115438095845</v>
      </c>
    </row>
    <row r="650" spans="1:21" x14ac:dyDescent="0.3">
      <c r="A650" s="9">
        <v>1510</v>
      </c>
      <c r="B650" s="9" t="str">
        <f>PROPER(TRIM('1. Raw Data'!B650))</f>
        <v>Customer_648</v>
      </c>
      <c r="C650" s="9">
        <f>IF(OR('1. Raw Data'!C650&lt;18, '1. Raw Data'!C650&gt;100), MEDIAN('1. Raw Data'!$C$2:$C$5001), '1. Raw Data'!C650)</f>
        <v>40</v>
      </c>
      <c r="D650" s="9" t="s">
        <v>5019</v>
      </c>
      <c r="E650" s="22">
        <v>44480</v>
      </c>
      <c r="F650" s="9">
        <v>0</v>
      </c>
      <c r="G650" s="9">
        <v>10451</v>
      </c>
      <c r="H650" s="15">
        <v>44510</v>
      </c>
      <c r="I650" s="9" t="s">
        <v>7457</v>
      </c>
      <c r="J650" s="9">
        <v>144</v>
      </c>
      <c r="K650" s="9" t="s">
        <v>7462</v>
      </c>
      <c r="L650" s="9" t="str">
        <f>IF(OR('1. Raw Data'!L650="Elec", '1. Raw Data'!L650="elect"), "Electronics", '1. Raw Data'!L650)</f>
        <v>Home Appliances</v>
      </c>
      <c r="M650" s="9">
        <v>169.98</v>
      </c>
      <c r="N650" s="9">
        <f>IF(ISBLANK('1. Raw Data'!N650), MEDIAN('1. Raw Data'!$N$2:$N$5001), '1. Raw Data'!N650)</f>
        <v>86.41</v>
      </c>
      <c r="O650" s="9">
        <v>4</v>
      </c>
      <c r="P650" s="9">
        <f>IF(ISBLANK('1. Raw Data'!P650), 0, '1. Raw Data'!P650)</f>
        <v>0.2</v>
      </c>
      <c r="Q650" s="9">
        <v>532</v>
      </c>
      <c r="R650" s="9">
        <v>5</v>
      </c>
      <c r="S650" s="9">
        <f t="shared" si="30"/>
        <v>543.93600000000004</v>
      </c>
      <c r="T650" s="9">
        <f t="shared" si="31"/>
        <v>198.29600000000005</v>
      </c>
      <c r="U650" s="23">
        <f t="shared" si="32"/>
        <v>0.36455759501117785</v>
      </c>
    </row>
    <row r="651" spans="1:21" x14ac:dyDescent="0.3">
      <c r="A651" s="9">
        <v>2350</v>
      </c>
      <c r="B651" s="9" t="str">
        <f>PROPER(TRIM('1. Raw Data'!B651))</f>
        <v>Customer_649</v>
      </c>
      <c r="C651" s="9">
        <f>IF(OR('1. Raw Data'!C651&lt;18, '1. Raw Data'!C651&gt;100), MEDIAN('1. Raw Data'!$C$2:$C$5001), '1. Raw Data'!C651)</f>
        <v>39</v>
      </c>
      <c r="D651" s="9" t="s">
        <v>5019</v>
      </c>
      <c r="E651" s="22">
        <v>44737</v>
      </c>
      <c r="F651" s="9">
        <v>0</v>
      </c>
      <c r="G651" s="9">
        <v>12153</v>
      </c>
      <c r="H651" s="15">
        <v>44737</v>
      </c>
      <c r="I651" s="9" t="s">
        <v>7457</v>
      </c>
      <c r="J651" s="9">
        <v>103</v>
      </c>
      <c r="K651" s="9" t="s">
        <v>7472</v>
      </c>
      <c r="L651" s="9" t="str">
        <f>IF(OR('1. Raw Data'!L651="Elec", '1. Raw Data'!L651="elect"), "Electronics", '1. Raw Data'!L651)</f>
        <v>Electronics</v>
      </c>
      <c r="M651" s="9">
        <v>907.09</v>
      </c>
      <c r="N651" s="9">
        <f>IF(ISBLANK('1. Raw Data'!N651), MEDIAN('1. Raw Data'!$N$2:$N$5001), '1. Raw Data'!N651)</f>
        <v>481.1</v>
      </c>
      <c r="O651" s="9">
        <v>3</v>
      </c>
      <c r="P651" s="9">
        <f>IF(ISBLANK('1. Raw Data'!P651), 0, '1. Raw Data'!P651)</f>
        <v>0</v>
      </c>
      <c r="Q651" s="9">
        <v>443</v>
      </c>
      <c r="R651" s="9">
        <v>3</v>
      </c>
      <c r="S651" s="9">
        <f t="shared" si="30"/>
        <v>2721.27</v>
      </c>
      <c r="T651" s="9">
        <f t="shared" si="31"/>
        <v>1277.9699999999998</v>
      </c>
      <c r="U651" s="23">
        <f t="shared" si="32"/>
        <v>0.46962263942938398</v>
      </c>
    </row>
    <row r="652" spans="1:21" x14ac:dyDescent="0.3">
      <c r="A652" s="9">
        <v>1216</v>
      </c>
      <c r="B652" s="9" t="str">
        <f>PROPER(TRIM('1. Raw Data'!B652))</f>
        <v>Customer_650</v>
      </c>
      <c r="C652" s="9">
        <f>IF(OR('1. Raw Data'!C652&lt;18, '1. Raw Data'!C652&gt;100), MEDIAN('1. Raw Data'!$C$2:$C$5001), '1. Raw Data'!C652)</f>
        <v>25</v>
      </c>
      <c r="D652" s="9" t="s">
        <v>5018</v>
      </c>
      <c r="E652" s="22">
        <v>45085</v>
      </c>
      <c r="F652" s="9">
        <v>0</v>
      </c>
      <c r="G652" s="9">
        <v>10239</v>
      </c>
      <c r="H652" s="15">
        <v>45144</v>
      </c>
      <c r="I652" s="9" t="s">
        <v>7456</v>
      </c>
      <c r="J652" s="9">
        <v>112</v>
      </c>
      <c r="K652" s="9" t="s">
        <v>7492</v>
      </c>
      <c r="L652" s="9" t="str">
        <f>IF(OR('1. Raw Data'!L652="Elec", '1. Raw Data'!L652="elect"), "Electronics", '1. Raw Data'!L652)</f>
        <v>Home Appliances</v>
      </c>
      <c r="M652" s="9">
        <v>748.74</v>
      </c>
      <c r="N652" s="9">
        <f>IF(ISBLANK('1. Raw Data'!N652), MEDIAN('1. Raw Data'!$N$2:$N$5001), '1. Raw Data'!N652)</f>
        <v>349.13</v>
      </c>
      <c r="O652" s="9">
        <v>1</v>
      </c>
      <c r="P652" s="9">
        <f>IF(ISBLANK('1. Raw Data'!P652), 0, '1. Raw Data'!P652)</f>
        <v>0.1</v>
      </c>
      <c r="Q652" s="9">
        <v>517</v>
      </c>
      <c r="R652" s="9">
        <v>5</v>
      </c>
      <c r="S652" s="9">
        <f t="shared" si="30"/>
        <v>673.86599999999999</v>
      </c>
      <c r="T652" s="9">
        <f t="shared" si="31"/>
        <v>324.73599999999999</v>
      </c>
      <c r="U652" s="23">
        <f t="shared" si="32"/>
        <v>0.48189996230704618</v>
      </c>
    </row>
    <row r="653" spans="1:21" x14ac:dyDescent="0.3">
      <c r="A653" s="9">
        <v>2324</v>
      </c>
      <c r="B653" s="9" t="str">
        <f>PROPER(TRIM('1. Raw Data'!B653))</f>
        <v>Customer_651</v>
      </c>
      <c r="C653" s="9">
        <f>IF(OR('1. Raw Data'!C653&lt;18, '1. Raw Data'!C653&gt;100), MEDIAN('1. Raw Data'!$C$2:$C$5001), '1. Raw Data'!C653)</f>
        <v>39</v>
      </c>
      <c r="D653" s="9" t="s">
        <v>5023</v>
      </c>
      <c r="E653" s="22">
        <v>45304</v>
      </c>
      <c r="F653" s="9">
        <v>0</v>
      </c>
      <c r="G653" s="9">
        <v>13923</v>
      </c>
      <c r="H653" s="15">
        <v>45304</v>
      </c>
      <c r="I653" s="9" t="s">
        <v>7455</v>
      </c>
      <c r="J653" s="9">
        <v>130</v>
      </c>
      <c r="K653" s="9" t="s">
        <v>7487</v>
      </c>
      <c r="L653" s="9" t="str">
        <f>IF(OR('1. Raw Data'!L653="Elec", '1. Raw Data'!L653="elect"), "Electronics", '1. Raw Data'!L653)</f>
        <v>Clothing</v>
      </c>
      <c r="M653" s="9">
        <v>1468.04</v>
      </c>
      <c r="N653" s="9">
        <f>IF(ISBLANK('1. Raw Data'!N653), MEDIAN('1. Raw Data'!$N$2:$N$5001), '1. Raw Data'!N653)</f>
        <v>429.51499999999999</v>
      </c>
      <c r="O653" s="9">
        <v>2</v>
      </c>
      <c r="P653" s="9">
        <f>IF(ISBLANK('1. Raw Data'!P653), 0, '1. Raw Data'!P653)</f>
        <v>0</v>
      </c>
      <c r="Q653" s="9">
        <v>354</v>
      </c>
      <c r="R653" s="9">
        <v>7</v>
      </c>
      <c r="S653" s="9">
        <f t="shared" si="30"/>
        <v>2936.08</v>
      </c>
      <c r="T653" s="9">
        <f t="shared" si="31"/>
        <v>2077.0500000000002</v>
      </c>
      <c r="U653" s="23">
        <f t="shared" si="32"/>
        <v>0.70742282226642339</v>
      </c>
    </row>
    <row r="654" spans="1:21" x14ac:dyDescent="0.3">
      <c r="A654" s="9">
        <v>2155</v>
      </c>
      <c r="B654" s="9" t="str">
        <f>PROPER(TRIM('1. Raw Data'!B654))</f>
        <v>Customer_652</v>
      </c>
      <c r="C654" s="9">
        <f>IF(OR('1. Raw Data'!C654&lt;18, '1. Raw Data'!C654&gt;100), MEDIAN('1. Raw Data'!$C$2:$C$5001), '1. Raw Data'!C654)</f>
        <v>37</v>
      </c>
      <c r="D654" s="9" t="s">
        <v>5020</v>
      </c>
      <c r="E654" s="22">
        <v>44864</v>
      </c>
      <c r="F654" s="9">
        <v>1</v>
      </c>
      <c r="G654" s="9">
        <v>13489</v>
      </c>
      <c r="H654" s="15">
        <v>44864</v>
      </c>
      <c r="I654" s="9" t="s">
        <v>7456</v>
      </c>
      <c r="J654" s="9">
        <v>131</v>
      </c>
      <c r="K654" s="9" t="s">
        <v>7504</v>
      </c>
      <c r="L654" s="9" t="str">
        <f>IF(OR('1. Raw Data'!L654="Elec", '1. Raw Data'!L654="elect"), "Electronics", '1. Raw Data'!L654)</f>
        <v>Sports</v>
      </c>
      <c r="M654" s="9">
        <v>1277</v>
      </c>
      <c r="N654" s="9">
        <f>IF(ISBLANK('1. Raw Data'!N654), MEDIAN('1. Raw Data'!$N$2:$N$5001), '1. Raw Data'!N654)</f>
        <v>599.41</v>
      </c>
      <c r="O654" s="9">
        <v>5</v>
      </c>
      <c r="P654" s="9">
        <f>IF(ISBLANK('1. Raw Data'!P654), 0, '1. Raw Data'!P654)</f>
        <v>0</v>
      </c>
      <c r="Q654" s="9">
        <v>794</v>
      </c>
      <c r="R654" s="9">
        <v>2</v>
      </c>
      <c r="S654" s="9">
        <f t="shared" si="30"/>
        <v>6385</v>
      </c>
      <c r="T654" s="9">
        <f t="shared" si="31"/>
        <v>3387.9500000000003</v>
      </c>
      <c r="U654" s="23">
        <f t="shared" si="32"/>
        <v>0.53061080657791704</v>
      </c>
    </row>
    <row r="655" spans="1:21" x14ac:dyDescent="0.3">
      <c r="A655" s="9">
        <v>2093</v>
      </c>
      <c r="B655" s="9" t="str">
        <f>PROPER(TRIM('1. Raw Data'!B655))</f>
        <v>Customer_653</v>
      </c>
      <c r="C655" s="9">
        <f>IF(OR('1. Raw Data'!C655&lt;18, '1. Raw Data'!C655&gt;100), MEDIAN('1. Raw Data'!$C$2:$C$5001), '1. Raw Data'!C655)</f>
        <v>55</v>
      </c>
      <c r="D655" s="9" t="s">
        <v>5021</v>
      </c>
      <c r="E655" s="22">
        <v>44704</v>
      </c>
      <c r="F655" s="9">
        <v>0</v>
      </c>
      <c r="G655" s="9">
        <v>10331</v>
      </c>
      <c r="H655" s="15">
        <v>44704</v>
      </c>
      <c r="I655" s="9" t="s">
        <v>7457</v>
      </c>
      <c r="J655" s="9">
        <v>123</v>
      </c>
      <c r="K655" s="9" t="s">
        <v>7502</v>
      </c>
      <c r="L655" s="9" t="str">
        <f>IF(OR('1. Raw Data'!L655="Elec", '1. Raw Data'!L655="elect"), "Electronics", '1. Raw Data'!L655)</f>
        <v>Clothing</v>
      </c>
      <c r="M655" s="9">
        <v>709.5</v>
      </c>
      <c r="N655" s="9">
        <f>IF(ISBLANK('1. Raw Data'!N655), MEDIAN('1. Raw Data'!$N$2:$N$5001), '1. Raw Data'!N655)</f>
        <v>425.54</v>
      </c>
      <c r="O655" s="9">
        <v>3</v>
      </c>
      <c r="P655" s="9">
        <f>IF(ISBLANK('1. Raw Data'!P655), 0, '1. Raw Data'!P655)</f>
        <v>0</v>
      </c>
      <c r="Q655" s="9">
        <v>494</v>
      </c>
      <c r="R655" s="9">
        <v>5</v>
      </c>
      <c r="S655" s="9">
        <f t="shared" si="30"/>
        <v>2128.5</v>
      </c>
      <c r="T655" s="9">
        <f t="shared" si="31"/>
        <v>851.87999999999988</v>
      </c>
      <c r="U655" s="23">
        <f t="shared" si="32"/>
        <v>0.40022551092318531</v>
      </c>
    </row>
    <row r="656" spans="1:21" x14ac:dyDescent="0.3">
      <c r="A656" s="9">
        <v>2275</v>
      </c>
      <c r="B656" s="9" t="str">
        <f>PROPER(TRIM('1. Raw Data'!B656))</f>
        <v>Customer_654</v>
      </c>
      <c r="C656" s="9">
        <f>IF(OR('1. Raw Data'!C656&lt;18, '1. Raw Data'!C656&gt;100), MEDIAN('1. Raw Data'!$C$2:$C$5001), '1. Raw Data'!C656)</f>
        <v>62</v>
      </c>
      <c r="D656" s="9" t="s">
        <v>5020</v>
      </c>
      <c r="E656" s="22">
        <v>44953</v>
      </c>
      <c r="F656" s="9">
        <v>0</v>
      </c>
      <c r="G656" s="9">
        <v>12959</v>
      </c>
      <c r="H656" s="15">
        <v>44953</v>
      </c>
      <c r="I656" s="9" t="s">
        <v>7457</v>
      </c>
      <c r="J656" s="9">
        <v>101</v>
      </c>
      <c r="K656" s="9" t="s">
        <v>7478</v>
      </c>
      <c r="L656" s="9" t="str">
        <f>IF(OR('1. Raw Data'!L656="Elec", '1. Raw Data'!L656="elect"), "Electronics", '1. Raw Data'!L656)</f>
        <v>Sports</v>
      </c>
      <c r="M656" s="9">
        <v>1173.96</v>
      </c>
      <c r="N656" s="9">
        <f>IF(ISBLANK('1. Raw Data'!N656), MEDIAN('1. Raw Data'!$N$2:$N$5001), '1. Raw Data'!N656)</f>
        <v>645.28</v>
      </c>
      <c r="O656" s="9">
        <v>2</v>
      </c>
      <c r="P656" s="9">
        <f>IF(ISBLANK('1. Raw Data'!P656), 0, '1. Raw Data'!P656)</f>
        <v>0</v>
      </c>
      <c r="Q656" s="9">
        <v>552</v>
      </c>
      <c r="R656" s="9">
        <v>5</v>
      </c>
      <c r="S656" s="9">
        <f t="shared" si="30"/>
        <v>2347.92</v>
      </c>
      <c r="T656" s="9">
        <f t="shared" si="31"/>
        <v>1057.3600000000001</v>
      </c>
      <c r="U656" s="23">
        <f t="shared" si="32"/>
        <v>0.45033902347609805</v>
      </c>
    </row>
    <row r="657" spans="1:21" x14ac:dyDescent="0.3">
      <c r="A657" s="9">
        <v>2438</v>
      </c>
      <c r="B657" s="9" t="str">
        <f>PROPER(TRIM('1. Raw Data'!B657))</f>
        <v>Customer_655</v>
      </c>
      <c r="C657" s="9">
        <f>IF(OR('1. Raw Data'!C657&lt;18, '1. Raw Data'!C657&gt;100), MEDIAN('1. Raw Data'!$C$2:$C$5001), '1. Raw Data'!C657)</f>
        <v>62</v>
      </c>
      <c r="D657" s="9" t="s">
        <v>5019</v>
      </c>
      <c r="E657" s="22">
        <v>44744</v>
      </c>
      <c r="F657" s="9">
        <v>0</v>
      </c>
      <c r="G657" s="9">
        <v>11914</v>
      </c>
      <c r="H657" s="15">
        <v>44599</v>
      </c>
      <c r="I657" s="9" t="s">
        <v>7456</v>
      </c>
      <c r="J657" s="9">
        <v>141</v>
      </c>
      <c r="K657" s="9" t="s">
        <v>7490</v>
      </c>
      <c r="L657" s="9" t="str">
        <f>IF(OR('1. Raw Data'!L657="Elec", '1. Raw Data'!L657="elect"), "Electronics", '1. Raw Data'!L657)</f>
        <v>Electronics</v>
      </c>
      <c r="M657" s="9">
        <v>329.91</v>
      </c>
      <c r="N657" s="9">
        <f>IF(ISBLANK('1. Raw Data'!N657), MEDIAN('1. Raw Data'!$N$2:$N$5001), '1. Raw Data'!N657)</f>
        <v>209.96</v>
      </c>
      <c r="O657" s="9">
        <v>5</v>
      </c>
      <c r="P657" s="9">
        <f>IF(ISBLANK('1. Raw Data'!P657), 0, '1. Raw Data'!P657)</f>
        <v>0</v>
      </c>
      <c r="Q657" s="9">
        <v>914</v>
      </c>
      <c r="R657" s="9">
        <v>4</v>
      </c>
      <c r="S657" s="9">
        <f t="shared" si="30"/>
        <v>1649.5500000000002</v>
      </c>
      <c r="T657" s="9">
        <f t="shared" si="31"/>
        <v>599.75000000000023</v>
      </c>
      <c r="U657" s="23">
        <f t="shared" si="32"/>
        <v>0.36358400775969213</v>
      </c>
    </row>
    <row r="658" spans="1:21" x14ac:dyDescent="0.3">
      <c r="A658" s="9">
        <v>1444</v>
      </c>
      <c r="B658" s="9" t="str">
        <f>PROPER(TRIM('1. Raw Data'!B658))</f>
        <v>Customer_656</v>
      </c>
      <c r="C658" s="9">
        <f>IF(OR('1. Raw Data'!C658&lt;18, '1. Raw Data'!C658&gt;100), MEDIAN('1. Raw Data'!$C$2:$C$5001), '1. Raw Data'!C658)</f>
        <v>40</v>
      </c>
      <c r="D658" s="9" t="s">
        <v>5023</v>
      </c>
      <c r="E658" s="22">
        <v>44156</v>
      </c>
      <c r="F658" s="9">
        <v>0</v>
      </c>
      <c r="G658" s="9">
        <v>11065</v>
      </c>
      <c r="H658" s="15">
        <v>44156</v>
      </c>
      <c r="I658" s="9" t="s">
        <v>7455</v>
      </c>
      <c r="J658" s="9">
        <v>120</v>
      </c>
      <c r="K658" s="9" t="s">
        <v>7488</v>
      </c>
      <c r="L658" s="9" t="str">
        <f>IF(OR('1. Raw Data'!L658="Elec", '1. Raw Data'!L658="elect"), "Electronics", '1. Raw Data'!L658)</f>
        <v>Electronics</v>
      </c>
      <c r="M658" s="9">
        <v>865.39</v>
      </c>
      <c r="N658" s="9">
        <f>IF(ISBLANK('1. Raw Data'!N658), MEDIAN('1. Raw Data'!$N$2:$N$5001), '1. Raw Data'!N658)</f>
        <v>427.35</v>
      </c>
      <c r="O658" s="9">
        <v>5</v>
      </c>
      <c r="P658" s="9">
        <f>IF(ISBLANK('1. Raw Data'!P658), 0, '1. Raw Data'!P658)</f>
        <v>0</v>
      </c>
      <c r="Q658" s="9">
        <v>688</v>
      </c>
      <c r="R658" s="9">
        <v>7</v>
      </c>
      <c r="S658" s="9">
        <f t="shared" si="30"/>
        <v>4326.95</v>
      </c>
      <c r="T658" s="9">
        <f t="shared" si="31"/>
        <v>2190.1999999999998</v>
      </c>
      <c r="U658" s="23">
        <f t="shared" si="32"/>
        <v>0.50617640601347369</v>
      </c>
    </row>
    <row r="659" spans="1:21" x14ac:dyDescent="0.3">
      <c r="A659" s="9">
        <v>1875</v>
      </c>
      <c r="B659" s="9" t="str">
        <f>PROPER(TRIM('1. Raw Data'!B659))</f>
        <v>Customer_657</v>
      </c>
      <c r="C659" s="9">
        <f>IF(OR('1. Raw Data'!C659&lt;18, '1. Raw Data'!C659&gt;100), MEDIAN('1. Raw Data'!$C$2:$C$5001), '1. Raw Data'!C659)</f>
        <v>25</v>
      </c>
      <c r="D659" s="9" t="s">
        <v>5023</v>
      </c>
      <c r="E659" s="22">
        <v>44803</v>
      </c>
      <c r="F659" s="9">
        <v>1</v>
      </c>
      <c r="G659" s="9">
        <v>10644</v>
      </c>
      <c r="H659" s="15">
        <v>44803</v>
      </c>
      <c r="I659" s="9" t="s">
        <v>7455</v>
      </c>
      <c r="J659" s="9">
        <v>106</v>
      </c>
      <c r="K659" s="9" t="s">
        <v>7477</v>
      </c>
      <c r="L659" s="9" t="str">
        <f>IF(OR('1. Raw Data'!L659="Elec", '1. Raw Data'!L659="elect"), "Electronics", '1. Raw Data'!L659)</f>
        <v>Home Appliances</v>
      </c>
      <c r="M659" s="9">
        <v>158.19999999999999</v>
      </c>
      <c r="N659" s="9">
        <f>IF(ISBLANK('1. Raw Data'!N659), MEDIAN('1. Raw Data'!$N$2:$N$5001), '1. Raw Data'!N659)</f>
        <v>87.28</v>
      </c>
      <c r="O659" s="9">
        <v>5</v>
      </c>
      <c r="P659" s="9">
        <f>IF(ISBLANK('1. Raw Data'!P659), 0, '1. Raw Data'!P659)</f>
        <v>0</v>
      </c>
      <c r="Q659" s="9">
        <v>855</v>
      </c>
      <c r="R659" s="9">
        <v>3</v>
      </c>
      <c r="S659" s="9">
        <f t="shared" si="30"/>
        <v>791</v>
      </c>
      <c r="T659" s="9">
        <f t="shared" si="31"/>
        <v>354.6</v>
      </c>
      <c r="U659" s="23">
        <f t="shared" si="32"/>
        <v>0.44829329962073328</v>
      </c>
    </row>
    <row r="660" spans="1:21" x14ac:dyDescent="0.3">
      <c r="A660" s="9">
        <v>2205</v>
      </c>
      <c r="B660" s="9" t="str">
        <f>PROPER(TRIM('1. Raw Data'!B660))</f>
        <v>Customer_658</v>
      </c>
      <c r="C660" s="9">
        <f>IF(OR('1. Raw Data'!C660&lt;18, '1. Raw Data'!C660&gt;100), MEDIAN('1. Raw Data'!$C$2:$C$5001), '1. Raw Data'!C660)</f>
        <v>40</v>
      </c>
      <c r="D660" s="9" t="s">
        <v>5020</v>
      </c>
      <c r="E660" s="22">
        <v>44841</v>
      </c>
      <c r="F660" s="9">
        <v>0</v>
      </c>
      <c r="G660" s="9">
        <v>11852</v>
      </c>
      <c r="H660" s="15">
        <v>44752</v>
      </c>
      <c r="I660" s="9" t="s">
        <v>7456</v>
      </c>
      <c r="J660" s="9">
        <v>111</v>
      </c>
      <c r="K660" s="9" t="s">
        <v>7476</v>
      </c>
      <c r="L660" s="9" t="str">
        <f>IF(OR('1. Raw Data'!L660="Elec", '1. Raw Data'!L660="elect"), "Electronics", '1. Raw Data'!L660)</f>
        <v>Electronics</v>
      </c>
      <c r="M660" s="9">
        <v>554.73</v>
      </c>
      <c r="N660" s="9">
        <f>IF(ISBLANK('1. Raw Data'!N660), MEDIAN('1. Raw Data'!$N$2:$N$5001), '1. Raw Data'!N660)</f>
        <v>265.08</v>
      </c>
      <c r="O660" s="9">
        <v>4</v>
      </c>
      <c r="P660" s="9">
        <f>IF(ISBLANK('1. Raw Data'!P660), 0, '1. Raw Data'!P660)</f>
        <v>0</v>
      </c>
      <c r="Q660" s="9">
        <v>409</v>
      </c>
      <c r="R660" s="9">
        <v>7</v>
      </c>
      <c r="S660" s="9">
        <f t="shared" si="30"/>
        <v>2218.92</v>
      </c>
      <c r="T660" s="9">
        <f t="shared" si="31"/>
        <v>1158.6000000000001</v>
      </c>
      <c r="U660" s="23">
        <f t="shared" si="32"/>
        <v>0.52214590882050727</v>
      </c>
    </row>
    <row r="661" spans="1:21" x14ac:dyDescent="0.3">
      <c r="A661" s="9">
        <v>1166</v>
      </c>
      <c r="B661" s="9" t="str">
        <f>PROPER(TRIM('1. Raw Data'!B661))</f>
        <v>Customer_659</v>
      </c>
      <c r="C661" s="9">
        <f>IF(OR('1. Raw Data'!C661&lt;18, '1. Raw Data'!C661&gt;100), MEDIAN('1. Raw Data'!$C$2:$C$5001), '1. Raw Data'!C661)</f>
        <v>22</v>
      </c>
      <c r="D661" s="9" t="s">
        <v>5019</v>
      </c>
      <c r="E661" s="22">
        <v>44361</v>
      </c>
      <c r="F661" s="9">
        <v>0</v>
      </c>
      <c r="G661" s="9">
        <v>13627</v>
      </c>
      <c r="H661" s="15">
        <v>44361</v>
      </c>
      <c r="I661" s="9" t="s">
        <v>7457</v>
      </c>
      <c r="J661" s="9">
        <v>135</v>
      </c>
      <c r="K661" s="9" t="s">
        <v>7458</v>
      </c>
      <c r="L661" s="9" t="str">
        <f>IF(OR('1. Raw Data'!L661="Elec", '1. Raw Data'!L661="elect"), "Electronics", '1. Raw Data'!L661)</f>
        <v>Electronics</v>
      </c>
      <c r="M661" s="9">
        <v>377.5</v>
      </c>
      <c r="N661" s="9">
        <f>IF(ISBLANK('1. Raw Data'!N661), MEDIAN('1. Raw Data'!$N$2:$N$5001), '1. Raw Data'!N661)</f>
        <v>256.83</v>
      </c>
      <c r="O661" s="9">
        <v>1</v>
      </c>
      <c r="P661" s="9">
        <f>IF(ISBLANK('1. Raw Data'!P661), 0, '1. Raw Data'!P661)</f>
        <v>0</v>
      </c>
      <c r="Q661" s="9">
        <v>333</v>
      </c>
      <c r="R661" s="9">
        <v>3</v>
      </c>
      <c r="S661" s="9">
        <f t="shared" si="30"/>
        <v>377.5</v>
      </c>
      <c r="T661" s="9">
        <f t="shared" si="31"/>
        <v>120.67000000000002</v>
      </c>
      <c r="U661" s="23">
        <f t="shared" si="32"/>
        <v>0.31965562913907292</v>
      </c>
    </row>
    <row r="662" spans="1:21" x14ac:dyDescent="0.3">
      <c r="A662" s="9">
        <v>1090</v>
      </c>
      <c r="B662" s="9" t="str">
        <f>PROPER(TRIM('1. Raw Data'!B662))</f>
        <v>Customer_660</v>
      </c>
      <c r="C662" s="9">
        <f>IF(OR('1. Raw Data'!C662&lt;18, '1. Raw Data'!C662&gt;100), MEDIAN('1. Raw Data'!$C$2:$C$5001), '1. Raw Data'!C662)</f>
        <v>30</v>
      </c>
      <c r="D662" s="9" t="s">
        <v>5020</v>
      </c>
      <c r="E662" s="22">
        <v>44337</v>
      </c>
      <c r="F662" s="9">
        <v>1</v>
      </c>
      <c r="G662" s="9">
        <v>10034</v>
      </c>
      <c r="H662" s="15">
        <v>44337</v>
      </c>
      <c r="I662" s="9" t="s">
        <v>7455</v>
      </c>
      <c r="J662" s="9">
        <v>104</v>
      </c>
      <c r="K662" s="9" t="s">
        <v>7499</v>
      </c>
      <c r="L662" s="9" t="str">
        <f>IF(OR('1. Raw Data'!L662="Elec", '1. Raw Data'!L662="elect"), "Electronics", '1. Raw Data'!L662)</f>
        <v>Clothing</v>
      </c>
      <c r="M662" s="9">
        <v>1092.42</v>
      </c>
      <c r="N662" s="9">
        <f>IF(ISBLANK('1. Raw Data'!N662), MEDIAN('1. Raw Data'!$N$2:$N$5001), '1. Raw Data'!N662)</f>
        <v>608.02</v>
      </c>
      <c r="O662" s="9">
        <v>5</v>
      </c>
      <c r="P662" s="9">
        <f>IF(ISBLANK('1. Raw Data'!P662), 0, '1. Raw Data'!P662)</f>
        <v>0</v>
      </c>
      <c r="Q662" s="9">
        <v>1321</v>
      </c>
      <c r="R662" s="9">
        <v>1</v>
      </c>
      <c r="S662" s="9">
        <f t="shared" si="30"/>
        <v>5462.1</v>
      </c>
      <c r="T662" s="9">
        <f t="shared" si="31"/>
        <v>2422.0000000000005</v>
      </c>
      <c r="U662" s="23">
        <f t="shared" si="32"/>
        <v>0.44341919774445732</v>
      </c>
    </row>
    <row r="663" spans="1:21" x14ac:dyDescent="0.3">
      <c r="A663" s="9">
        <v>1713</v>
      </c>
      <c r="B663" s="9" t="str">
        <f>PROPER(TRIM('1. Raw Data'!B663))</f>
        <v>Customer_661</v>
      </c>
      <c r="C663" s="9">
        <f>IF(OR('1. Raw Data'!C663&lt;18, '1. Raw Data'!C663&gt;100), MEDIAN('1. Raw Data'!$C$2:$C$5001), '1. Raw Data'!C663)</f>
        <v>46</v>
      </c>
      <c r="D663" s="9" t="s">
        <v>5018</v>
      </c>
      <c r="E663" s="22">
        <v>45136</v>
      </c>
      <c r="F663" s="9">
        <v>0</v>
      </c>
      <c r="G663" s="9">
        <v>12923</v>
      </c>
      <c r="H663" s="15">
        <v>45136</v>
      </c>
      <c r="I663" s="9" t="s">
        <v>7455</v>
      </c>
      <c r="J663" s="9">
        <v>129</v>
      </c>
      <c r="K663" s="9" t="s">
        <v>7471</v>
      </c>
      <c r="L663" s="9" t="str">
        <f>IF(OR('1. Raw Data'!L663="Elec", '1. Raw Data'!L663="elect"), "Electronics", '1. Raw Data'!L663)</f>
        <v>Clothing</v>
      </c>
      <c r="M663" s="9">
        <v>760.63</v>
      </c>
      <c r="N663" s="9">
        <f>IF(ISBLANK('1. Raw Data'!N663), MEDIAN('1. Raw Data'!$N$2:$N$5001), '1. Raw Data'!N663)</f>
        <v>343.83</v>
      </c>
      <c r="O663" s="9">
        <v>4</v>
      </c>
      <c r="P663" s="9">
        <f>IF(ISBLANK('1. Raw Data'!P663), 0, '1. Raw Data'!P663)</f>
        <v>0</v>
      </c>
      <c r="Q663" s="9">
        <v>522</v>
      </c>
      <c r="R663" s="9">
        <v>8</v>
      </c>
      <c r="S663" s="9">
        <f t="shared" si="30"/>
        <v>3042.52</v>
      </c>
      <c r="T663" s="9">
        <f t="shared" si="31"/>
        <v>1667.2</v>
      </c>
      <c r="U663" s="23">
        <f t="shared" si="32"/>
        <v>0.54796681698066074</v>
      </c>
    </row>
    <row r="664" spans="1:21" x14ac:dyDescent="0.3">
      <c r="A664" s="9">
        <v>1038</v>
      </c>
      <c r="B664" s="9" t="str">
        <f>PROPER(TRIM('1. Raw Data'!B664))</f>
        <v>Customer_662</v>
      </c>
      <c r="C664" s="9">
        <f>IF(OR('1. Raw Data'!C664&lt;18, '1. Raw Data'!C664&gt;100), MEDIAN('1. Raw Data'!$C$2:$C$5001), '1. Raw Data'!C664)</f>
        <v>32</v>
      </c>
      <c r="D664" s="9" t="s">
        <v>5023</v>
      </c>
      <c r="E664" s="22">
        <v>44398</v>
      </c>
      <c r="F664" s="9">
        <v>0</v>
      </c>
      <c r="G664" s="9">
        <v>13418</v>
      </c>
      <c r="H664" s="15">
        <v>44398</v>
      </c>
      <c r="I664" s="9" t="s">
        <v>7456</v>
      </c>
      <c r="J664" s="9">
        <v>110</v>
      </c>
      <c r="K664" s="9" t="s">
        <v>7493</v>
      </c>
      <c r="L664" s="9" t="str">
        <f>IF(OR('1. Raw Data'!L664="Elec", '1. Raw Data'!L664="elect"), "Electronics", '1. Raw Data'!L664)</f>
        <v>Home Appliances</v>
      </c>
      <c r="M664" s="9">
        <v>1139.05</v>
      </c>
      <c r="N664" s="9">
        <f>IF(ISBLANK('1. Raw Data'!N664), MEDIAN('1. Raw Data'!$N$2:$N$5001), '1. Raw Data'!N664)</f>
        <v>548.83000000000004</v>
      </c>
      <c r="O664" s="9">
        <v>5</v>
      </c>
      <c r="P664" s="9">
        <f>IF(ISBLANK('1. Raw Data'!P664), 0, '1. Raw Data'!P664)</f>
        <v>0</v>
      </c>
      <c r="Q664" s="9">
        <v>461</v>
      </c>
      <c r="R664" s="9">
        <v>5</v>
      </c>
      <c r="S664" s="9">
        <f t="shared" si="30"/>
        <v>5695.25</v>
      </c>
      <c r="T664" s="9">
        <f t="shared" si="31"/>
        <v>2951.1</v>
      </c>
      <c r="U664" s="23">
        <f t="shared" si="32"/>
        <v>0.51816864931302398</v>
      </c>
    </row>
    <row r="665" spans="1:21" x14ac:dyDescent="0.3">
      <c r="A665" s="9">
        <v>2149</v>
      </c>
      <c r="B665" s="9" t="str">
        <f>PROPER(TRIM('1. Raw Data'!B665))</f>
        <v>Customer_663</v>
      </c>
      <c r="C665" s="9">
        <f>IF(OR('1. Raw Data'!C665&lt;18, '1. Raw Data'!C665&gt;100), MEDIAN('1. Raw Data'!$C$2:$C$5001), '1. Raw Data'!C665)</f>
        <v>32</v>
      </c>
      <c r="D665" s="9" t="s">
        <v>5023</v>
      </c>
      <c r="E665" s="22">
        <v>44632</v>
      </c>
      <c r="F665" s="9">
        <v>0</v>
      </c>
      <c r="G665" s="9">
        <v>12431</v>
      </c>
      <c r="H665" s="15">
        <v>44898</v>
      </c>
      <c r="I665" s="9" t="s">
        <v>7455</v>
      </c>
      <c r="J665" s="9">
        <v>129</v>
      </c>
      <c r="K665" s="9" t="s">
        <v>7471</v>
      </c>
      <c r="L665" s="9" t="str">
        <f>IF(OR('1. Raw Data'!L665="Elec", '1. Raw Data'!L665="elect"), "Electronics", '1. Raw Data'!L665)</f>
        <v>Home Appliances</v>
      </c>
      <c r="M665" s="9">
        <v>797.18</v>
      </c>
      <c r="N665" s="9">
        <f>IF(ISBLANK('1. Raw Data'!N665), MEDIAN('1. Raw Data'!$N$2:$N$5001), '1. Raw Data'!N665)</f>
        <v>338.7</v>
      </c>
      <c r="O665" s="9">
        <v>5</v>
      </c>
      <c r="P665" s="9">
        <f>IF(ISBLANK('1. Raw Data'!P665), 0, '1. Raw Data'!P665)</f>
        <v>0</v>
      </c>
      <c r="Q665" s="9">
        <v>760</v>
      </c>
      <c r="R665" s="9">
        <v>2</v>
      </c>
      <c r="S665" s="9">
        <f t="shared" si="30"/>
        <v>3985.8999999999996</v>
      </c>
      <c r="T665" s="9">
        <f t="shared" si="31"/>
        <v>2292.3999999999996</v>
      </c>
      <c r="U665" s="23">
        <f t="shared" si="32"/>
        <v>0.57512732381645293</v>
      </c>
    </row>
    <row r="666" spans="1:21" x14ac:dyDescent="0.3">
      <c r="A666" s="9">
        <v>2474</v>
      </c>
      <c r="B666" s="9" t="str">
        <f>PROPER(TRIM('1. Raw Data'!B666))</f>
        <v>Customer_664</v>
      </c>
      <c r="C666" s="9">
        <f>IF(OR('1. Raw Data'!C666&lt;18, '1. Raw Data'!C666&gt;100), MEDIAN('1. Raw Data'!$C$2:$C$5001), '1. Raw Data'!C666)</f>
        <v>42</v>
      </c>
      <c r="D666" s="9" t="s">
        <v>5018</v>
      </c>
      <c r="E666" s="22">
        <v>44823</v>
      </c>
      <c r="F666" s="9">
        <v>0</v>
      </c>
      <c r="G666" s="9">
        <v>13584</v>
      </c>
      <c r="H666" s="15">
        <v>44823</v>
      </c>
      <c r="I666" s="9" t="s">
        <v>7457</v>
      </c>
      <c r="J666" s="9">
        <v>138</v>
      </c>
      <c r="K666" s="9" t="s">
        <v>7464</v>
      </c>
      <c r="L666" s="9" t="str">
        <f>IF(OR('1. Raw Data'!L666="Elec", '1. Raw Data'!L666="elect"), "Electronics", '1. Raw Data'!L666)</f>
        <v>Home Appliances</v>
      </c>
      <c r="M666" s="9">
        <v>175.4</v>
      </c>
      <c r="N666" s="9">
        <f>IF(ISBLANK('1. Raw Data'!N666), MEDIAN('1. Raw Data'!$N$2:$N$5001), '1. Raw Data'!N666)</f>
        <v>71.62</v>
      </c>
      <c r="O666" s="9">
        <v>4</v>
      </c>
      <c r="P666" s="9">
        <f>IF(ISBLANK('1. Raw Data'!P666), 0, '1. Raw Data'!P666)</f>
        <v>0</v>
      </c>
      <c r="Q666" s="9">
        <v>551</v>
      </c>
      <c r="R666" s="9">
        <v>6</v>
      </c>
      <c r="S666" s="9">
        <f t="shared" si="30"/>
        <v>701.6</v>
      </c>
      <c r="T666" s="9">
        <f t="shared" si="31"/>
        <v>415.12</v>
      </c>
      <c r="U666" s="23">
        <f t="shared" si="32"/>
        <v>0.59167616875712659</v>
      </c>
    </row>
    <row r="667" spans="1:21" x14ac:dyDescent="0.3">
      <c r="A667" s="9">
        <v>1172</v>
      </c>
      <c r="B667" s="9" t="str">
        <f>PROPER(TRIM('1. Raw Data'!B667))</f>
        <v>Customer_665</v>
      </c>
      <c r="C667" s="9">
        <f>IF(OR('1. Raw Data'!C667&lt;18, '1. Raw Data'!C667&gt;100), MEDIAN('1. Raw Data'!$C$2:$C$5001), '1. Raw Data'!C667)</f>
        <v>40</v>
      </c>
      <c r="D667" s="9" t="s">
        <v>5019</v>
      </c>
      <c r="E667" s="22">
        <v>45114</v>
      </c>
      <c r="F667" s="9">
        <v>0</v>
      </c>
      <c r="G667" s="9">
        <v>13809</v>
      </c>
      <c r="H667" s="15">
        <v>45114</v>
      </c>
      <c r="I667" s="9" t="s">
        <v>7456</v>
      </c>
      <c r="J667" s="9">
        <v>101</v>
      </c>
      <c r="K667" s="9" t="s">
        <v>7478</v>
      </c>
      <c r="L667" s="9" t="str">
        <f>IF(OR('1. Raw Data'!L667="Elec", '1. Raw Data'!L667="elect"), "Electronics", '1. Raw Data'!L667)</f>
        <v>Home Appliances</v>
      </c>
      <c r="M667" s="9">
        <v>1116.28</v>
      </c>
      <c r="N667" s="9">
        <f>IF(ISBLANK('1. Raw Data'!N667), MEDIAN('1. Raw Data'!$N$2:$N$5001), '1. Raw Data'!N667)</f>
        <v>622.63</v>
      </c>
      <c r="O667" s="9">
        <v>1</v>
      </c>
      <c r="P667" s="9">
        <f>IF(ISBLANK('1. Raw Data'!P667), 0, '1. Raw Data'!P667)</f>
        <v>0</v>
      </c>
      <c r="Q667" s="9">
        <v>544</v>
      </c>
      <c r="R667" s="9">
        <v>5</v>
      </c>
      <c r="S667" s="9">
        <f t="shared" si="30"/>
        <v>1116.28</v>
      </c>
      <c r="T667" s="9">
        <f t="shared" si="31"/>
        <v>493.65</v>
      </c>
      <c r="U667" s="23">
        <f t="shared" si="32"/>
        <v>0.44222775647686957</v>
      </c>
    </row>
    <row r="668" spans="1:21" x14ac:dyDescent="0.3">
      <c r="A668" s="9">
        <v>1652</v>
      </c>
      <c r="B668" s="9" t="str">
        <f>PROPER(TRIM('1. Raw Data'!B668))</f>
        <v>Customer_666</v>
      </c>
      <c r="C668" s="9">
        <f>IF(OR('1. Raw Data'!C668&lt;18, '1. Raw Data'!C668&gt;100), MEDIAN('1. Raw Data'!$C$2:$C$5001), '1. Raw Data'!C668)</f>
        <v>27</v>
      </c>
      <c r="D668" s="9" t="s">
        <v>5023</v>
      </c>
      <c r="E668" s="22">
        <v>44291</v>
      </c>
      <c r="F668" s="9">
        <v>1</v>
      </c>
      <c r="G668" s="9">
        <v>10810</v>
      </c>
      <c r="H668" s="15">
        <v>44320</v>
      </c>
      <c r="I668" s="9" t="s">
        <v>7455</v>
      </c>
      <c r="J668" s="9">
        <v>140</v>
      </c>
      <c r="K668" s="9" t="s">
        <v>7468</v>
      </c>
      <c r="L668" s="9" t="str">
        <f>IF(OR('1. Raw Data'!L668="Elec", '1. Raw Data'!L668="elect"), "Electronics", '1. Raw Data'!L668)</f>
        <v>Clothing</v>
      </c>
      <c r="M668" s="9">
        <v>1258.18</v>
      </c>
      <c r="N668" s="9">
        <f>IF(ISBLANK('1. Raw Data'!N668), MEDIAN('1. Raw Data'!$N$2:$N$5001), '1. Raw Data'!N668)</f>
        <v>630.52</v>
      </c>
      <c r="O668" s="9">
        <v>2</v>
      </c>
      <c r="P668" s="9">
        <f>IF(ISBLANK('1. Raw Data'!P668), 0, '1. Raw Data'!P668)</f>
        <v>0</v>
      </c>
      <c r="Q668" s="9">
        <v>1057</v>
      </c>
      <c r="R668" s="9">
        <v>3</v>
      </c>
      <c r="S668" s="9">
        <f t="shared" si="30"/>
        <v>2516.36</v>
      </c>
      <c r="T668" s="9">
        <f t="shared" si="31"/>
        <v>1255.3200000000002</v>
      </c>
      <c r="U668" s="23">
        <f t="shared" si="32"/>
        <v>0.49886343766392732</v>
      </c>
    </row>
    <row r="669" spans="1:21" x14ac:dyDescent="0.3">
      <c r="A669" s="9">
        <v>1753</v>
      </c>
      <c r="B669" s="9" t="str">
        <f>PROPER(TRIM('1. Raw Data'!B669))</f>
        <v>Customer_667</v>
      </c>
      <c r="C669" s="9">
        <f>IF(OR('1. Raw Data'!C669&lt;18, '1. Raw Data'!C669&gt;100), MEDIAN('1. Raw Data'!$C$2:$C$5001), '1. Raw Data'!C669)</f>
        <v>32</v>
      </c>
      <c r="D669" s="9" t="s">
        <v>5022</v>
      </c>
      <c r="E669" s="22">
        <v>44393</v>
      </c>
      <c r="F669" s="9">
        <v>0</v>
      </c>
      <c r="G669" s="9">
        <v>11311</v>
      </c>
      <c r="H669" s="15">
        <v>44393</v>
      </c>
      <c r="I669" s="9" t="s">
        <v>7457</v>
      </c>
      <c r="J669" s="9">
        <v>108</v>
      </c>
      <c r="K669" s="9" t="s">
        <v>7496</v>
      </c>
      <c r="L669" s="9" t="str">
        <f>IF(OR('1. Raw Data'!L669="Elec", '1. Raw Data'!L669="elect"), "Electronics", '1. Raw Data'!L669)</f>
        <v>Home Appliances</v>
      </c>
      <c r="M669" s="9">
        <v>1360.12</v>
      </c>
      <c r="N669" s="9">
        <f>IF(ISBLANK('1. Raw Data'!N669), MEDIAN('1. Raw Data'!$N$2:$N$5001), '1. Raw Data'!N669)</f>
        <v>937.3</v>
      </c>
      <c r="O669" s="9">
        <v>3</v>
      </c>
      <c r="P669" s="9">
        <f>IF(ISBLANK('1. Raw Data'!P669), 0, '1. Raw Data'!P669)</f>
        <v>0.2</v>
      </c>
      <c r="Q669" s="9">
        <v>392</v>
      </c>
      <c r="R669" s="9">
        <v>4</v>
      </c>
      <c r="S669" s="9">
        <f t="shared" si="30"/>
        <v>3264.288</v>
      </c>
      <c r="T669" s="9">
        <f t="shared" si="31"/>
        <v>452.38800000000037</v>
      </c>
      <c r="U669" s="23">
        <f t="shared" si="32"/>
        <v>0.13858703643796147</v>
      </c>
    </row>
    <row r="670" spans="1:21" x14ac:dyDescent="0.3">
      <c r="A670" s="9">
        <v>2243</v>
      </c>
      <c r="B670" s="9" t="str">
        <f>PROPER(TRIM('1. Raw Data'!B670))</f>
        <v>Customer_668</v>
      </c>
      <c r="C670" s="9">
        <f>IF(OR('1. Raw Data'!C670&lt;18, '1. Raw Data'!C670&gt;100), MEDIAN('1. Raw Data'!$C$2:$C$5001), '1. Raw Data'!C670)</f>
        <v>36</v>
      </c>
      <c r="D670" s="9" t="s">
        <v>5022</v>
      </c>
      <c r="E670" s="22">
        <v>44731</v>
      </c>
      <c r="F670" s="9">
        <v>0</v>
      </c>
      <c r="G670" s="9">
        <v>12795</v>
      </c>
      <c r="H670" s="15">
        <v>44731</v>
      </c>
      <c r="I670" s="9" t="s">
        <v>7457</v>
      </c>
      <c r="J670" s="9">
        <v>138</v>
      </c>
      <c r="K670" s="9" t="s">
        <v>7464</v>
      </c>
      <c r="L670" s="9" t="str">
        <f>IF(OR('1. Raw Data'!L670="Elec", '1. Raw Data'!L670="elect"), "Electronics", '1. Raw Data'!L670)</f>
        <v>Home Appliances</v>
      </c>
      <c r="M670" s="9">
        <v>879.39</v>
      </c>
      <c r="N670" s="9">
        <f>IF(ISBLANK('1. Raw Data'!N670), MEDIAN('1. Raw Data'!$N$2:$N$5001), '1. Raw Data'!N670)</f>
        <v>396.96</v>
      </c>
      <c r="O670" s="9">
        <v>5</v>
      </c>
      <c r="P670" s="9">
        <f>IF(ISBLANK('1. Raw Data'!P670), 0, '1. Raw Data'!P670)</f>
        <v>0</v>
      </c>
      <c r="Q670" s="9">
        <v>437</v>
      </c>
      <c r="R670" s="9">
        <v>8</v>
      </c>
      <c r="S670" s="9">
        <f t="shared" si="30"/>
        <v>4396.95</v>
      </c>
      <c r="T670" s="9">
        <f t="shared" si="31"/>
        <v>2412.1499999999996</v>
      </c>
      <c r="U670" s="23">
        <f t="shared" si="32"/>
        <v>0.54859618599256299</v>
      </c>
    </row>
    <row r="671" spans="1:21" x14ac:dyDescent="0.3">
      <c r="A671" s="9">
        <v>2081</v>
      </c>
      <c r="B671" s="9" t="str">
        <f>PROPER(TRIM('1. Raw Data'!B671))</f>
        <v>Customer_669</v>
      </c>
      <c r="C671" s="9">
        <f>IF(OR('1. Raw Data'!C671&lt;18, '1. Raw Data'!C671&gt;100), MEDIAN('1. Raw Data'!$C$2:$C$5001), '1. Raw Data'!C671)</f>
        <v>41</v>
      </c>
      <c r="D671" s="9" t="s">
        <v>5022</v>
      </c>
      <c r="E671" s="22">
        <v>44018</v>
      </c>
      <c r="F671" s="9">
        <v>0</v>
      </c>
      <c r="G671" s="9">
        <v>11894</v>
      </c>
      <c r="H671" s="15">
        <v>43989</v>
      </c>
      <c r="I671" s="9" t="s">
        <v>7456</v>
      </c>
      <c r="J671" s="9">
        <v>117</v>
      </c>
      <c r="K671" s="9" t="s">
        <v>7483</v>
      </c>
      <c r="L671" s="9" t="str">
        <f>IF(OR('1. Raw Data'!L671="Elec", '1. Raw Data'!L671="elect"), "Electronics", '1. Raw Data'!L671)</f>
        <v>Electronics</v>
      </c>
      <c r="M671" s="9">
        <v>1142.7</v>
      </c>
      <c r="N671" s="9">
        <f>IF(ISBLANK('1. Raw Data'!N671), MEDIAN('1. Raw Data'!$N$2:$N$5001), '1. Raw Data'!N671)</f>
        <v>429.51499999999999</v>
      </c>
      <c r="O671" s="9">
        <v>1</v>
      </c>
      <c r="P671" s="9">
        <f>IF(ISBLANK('1. Raw Data'!P671), 0, '1. Raw Data'!P671)</f>
        <v>0</v>
      </c>
      <c r="Q671" s="9">
        <v>412</v>
      </c>
      <c r="R671" s="9">
        <v>4</v>
      </c>
      <c r="S671" s="9">
        <f t="shared" si="30"/>
        <v>1142.7</v>
      </c>
      <c r="T671" s="9">
        <f t="shared" si="31"/>
        <v>713.18500000000006</v>
      </c>
      <c r="U671" s="23">
        <f t="shared" si="32"/>
        <v>0.62412269187013214</v>
      </c>
    </row>
    <row r="672" spans="1:21" x14ac:dyDescent="0.3">
      <c r="A672" s="9">
        <v>1475</v>
      </c>
      <c r="B672" s="9" t="str">
        <f>PROPER(TRIM('1. Raw Data'!B672))</f>
        <v>Customer_670</v>
      </c>
      <c r="C672" s="9">
        <f>IF(OR('1. Raw Data'!C672&lt;18, '1. Raw Data'!C672&gt;100), MEDIAN('1. Raw Data'!$C$2:$C$5001), '1. Raw Data'!C672)</f>
        <v>62</v>
      </c>
      <c r="D672" s="9" t="s">
        <v>5021</v>
      </c>
      <c r="E672" s="22">
        <v>45292</v>
      </c>
      <c r="F672" s="9">
        <v>0</v>
      </c>
      <c r="G672" s="9">
        <v>13006</v>
      </c>
      <c r="H672" s="15">
        <v>45292</v>
      </c>
      <c r="I672" s="9" t="s">
        <v>7456</v>
      </c>
      <c r="J672" s="9">
        <v>119</v>
      </c>
      <c r="K672" s="9" t="s">
        <v>7459</v>
      </c>
      <c r="L672" s="9" t="str">
        <f>IF(OR('1. Raw Data'!L672="Elec", '1. Raw Data'!L672="elect"), "Electronics", '1. Raw Data'!L672)</f>
        <v>Home Appliances</v>
      </c>
      <c r="M672" s="9">
        <v>1140.46</v>
      </c>
      <c r="N672" s="9">
        <f>IF(ISBLANK('1. Raw Data'!N672), MEDIAN('1. Raw Data'!$N$2:$N$5001), '1. Raw Data'!N672)</f>
        <v>564.29</v>
      </c>
      <c r="O672" s="9">
        <v>3</v>
      </c>
      <c r="P672" s="9">
        <f>IF(ISBLANK('1. Raw Data'!P672), 0, '1. Raw Data'!P672)</f>
        <v>0</v>
      </c>
      <c r="Q672" s="9">
        <v>366</v>
      </c>
      <c r="R672" s="9">
        <v>7</v>
      </c>
      <c r="S672" s="9">
        <f t="shared" si="30"/>
        <v>3421.38</v>
      </c>
      <c r="T672" s="9">
        <f t="shared" si="31"/>
        <v>1728.5100000000002</v>
      </c>
      <c r="U672" s="23">
        <f t="shared" si="32"/>
        <v>0.50520842467074689</v>
      </c>
    </row>
    <row r="673" spans="1:21" x14ac:dyDescent="0.3">
      <c r="A673" s="9">
        <v>1455</v>
      </c>
      <c r="B673" s="9" t="str">
        <f>PROPER(TRIM('1. Raw Data'!B673))</f>
        <v>Customer_671</v>
      </c>
      <c r="C673" s="9">
        <f>IF(OR('1. Raw Data'!C673&lt;18, '1. Raw Data'!C673&gt;100), MEDIAN('1. Raw Data'!$C$2:$C$5001), '1. Raw Data'!C673)</f>
        <v>53</v>
      </c>
      <c r="D673" s="9" t="s">
        <v>5021</v>
      </c>
      <c r="E673" s="22">
        <v>44416</v>
      </c>
      <c r="F673" s="9">
        <v>0</v>
      </c>
      <c r="G673" s="9">
        <v>11056</v>
      </c>
      <c r="H673" s="15">
        <v>44416</v>
      </c>
      <c r="I673" s="9" t="s">
        <v>7457</v>
      </c>
      <c r="J673" s="9">
        <v>133</v>
      </c>
      <c r="K673" s="9" t="s">
        <v>7498</v>
      </c>
      <c r="L673" s="9" t="str">
        <f>IF(OR('1. Raw Data'!L673="Elec", '1. Raw Data'!L673="elect"), "Electronics", '1. Raw Data'!L673)</f>
        <v>Sports</v>
      </c>
      <c r="M673" s="9">
        <v>275.83999999999997</v>
      </c>
      <c r="N673" s="9">
        <f>IF(ISBLANK('1. Raw Data'!N673), MEDIAN('1. Raw Data'!$N$2:$N$5001), '1. Raw Data'!N673)</f>
        <v>128.83000000000001</v>
      </c>
      <c r="O673" s="9">
        <v>5</v>
      </c>
      <c r="P673" s="9">
        <f>IF(ISBLANK('1. Raw Data'!P673), 0, '1. Raw Data'!P673)</f>
        <v>0</v>
      </c>
      <c r="Q673" s="9">
        <v>347</v>
      </c>
      <c r="R673" s="9">
        <v>6</v>
      </c>
      <c r="S673" s="9">
        <f t="shared" si="30"/>
        <v>1379.1999999999998</v>
      </c>
      <c r="T673" s="9">
        <f t="shared" si="31"/>
        <v>735.04999999999973</v>
      </c>
      <c r="U673" s="23">
        <f t="shared" si="32"/>
        <v>0.53295388631090479</v>
      </c>
    </row>
    <row r="674" spans="1:21" x14ac:dyDescent="0.3">
      <c r="A674" s="9">
        <v>1828</v>
      </c>
      <c r="B674" s="9" t="str">
        <f>PROPER(TRIM('1. Raw Data'!B674))</f>
        <v>Customer_672</v>
      </c>
      <c r="C674" s="9">
        <f>IF(OR('1. Raw Data'!C674&lt;18, '1. Raw Data'!C674&gt;100), MEDIAN('1. Raw Data'!$C$2:$C$5001), '1. Raw Data'!C674)</f>
        <v>28</v>
      </c>
      <c r="D674" s="9" t="s">
        <v>5019</v>
      </c>
      <c r="E674" s="22">
        <v>44311</v>
      </c>
      <c r="F674" s="9">
        <v>1</v>
      </c>
      <c r="G674" s="9">
        <v>12142</v>
      </c>
      <c r="H674" s="15">
        <v>44311</v>
      </c>
      <c r="I674" s="9" t="s">
        <v>7457</v>
      </c>
      <c r="J674" s="9">
        <v>115</v>
      </c>
      <c r="K674" s="9" t="s">
        <v>7481</v>
      </c>
      <c r="L674" s="9" t="str">
        <f>IF(OR('1. Raw Data'!L674="Elec", '1. Raw Data'!L674="elect"), "Electronics", '1. Raw Data'!L674)</f>
        <v>Electronics</v>
      </c>
      <c r="M674" s="9">
        <v>288.12</v>
      </c>
      <c r="N674" s="9">
        <f>IF(ISBLANK('1. Raw Data'!N674), MEDIAN('1. Raw Data'!$N$2:$N$5001), '1. Raw Data'!N674)</f>
        <v>199.06</v>
      </c>
      <c r="O674" s="9">
        <v>3</v>
      </c>
      <c r="P674" s="9">
        <f>IF(ISBLANK('1. Raw Data'!P674), 0, '1. Raw Data'!P674)</f>
        <v>0</v>
      </c>
      <c r="Q674" s="9">
        <v>505</v>
      </c>
      <c r="R674" s="9">
        <v>2</v>
      </c>
      <c r="S674" s="9">
        <f t="shared" si="30"/>
        <v>864.36</v>
      </c>
      <c r="T674" s="9">
        <f t="shared" si="31"/>
        <v>267.17999999999995</v>
      </c>
      <c r="U674" s="23">
        <f t="shared" si="32"/>
        <v>0.30910731639594607</v>
      </c>
    </row>
    <row r="675" spans="1:21" x14ac:dyDescent="0.3">
      <c r="A675" s="9">
        <v>1894</v>
      </c>
      <c r="B675" s="9" t="str">
        <f>PROPER(TRIM('1. Raw Data'!B675))</f>
        <v>Customer_673</v>
      </c>
      <c r="C675" s="9">
        <f>IF(OR('1. Raw Data'!C675&lt;18, '1. Raw Data'!C675&gt;100), MEDIAN('1. Raw Data'!$C$2:$C$5001), '1. Raw Data'!C675)</f>
        <v>36</v>
      </c>
      <c r="D675" s="9" t="s">
        <v>5018</v>
      </c>
      <c r="E675" s="22">
        <v>44476</v>
      </c>
      <c r="F675" s="9">
        <v>0</v>
      </c>
      <c r="G675" s="9">
        <v>13067</v>
      </c>
      <c r="H675" s="15">
        <v>44387</v>
      </c>
      <c r="I675" s="9" t="s">
        <v>7455</v>
      </c>
      <c r="J675" s="9">
        <v>145</v>
      </c>
      <c r="K675" s="9" t="s">
        <v>7470</v>
      </c>
      <c r="L675" s="9" t="str">
        <f>IF(OR('1. Raw Data'!L675="Elec", '1. Raw Data'!L675="elect"), "Electronics", '1. Raw Data'!L675)</f>
        <v>Clothing</v>
      </c>
      <c r="M675" s="9">
        <v>152.78</v>
      </c>
      <c r="N675" s="9">
        <f>IF(ISBLANK('1. Raw Data'!N675), MEDIAN('1. Raw Data'!$N$2:$N$5001), '1. Raw Data'!N675)</f>
        <v>97.9</v>
      </c>
      <c r="O675" s="9">
        <v>4</v>
      </c>
      <c r="P675" s="9">
        <f>IF(ISBLANK('1. Raw Data'!P675), 0, '1. Raw Data'!P675)</f>
        <v>0.2</v>
      </c>
      <c r="Q675" s="9">
        <v>742</v>
      </c>
      <c r="R675" s="9">
        <v>6</v>
      </c>
      <c r="S675" s="9">
        <f t="shared" si="30"/>
        <v>488.89600000000002</v>
      </c>
      <c r="T675" s="9">
        <f t="shared" si="31"/>
        <v>97.295999999999992</v>
      </c>
      <c r="U675" s="23">
        <f t="shared" si="32"/>
        <v>0.1990116507396256</v>
      </c>
    </row>
    <row r="676" spans="1:21" x14ac:dyDescent="0.3">
      <c r="A676" s="9">
        <v>2384</v>
      </c>
      <c r="B676" s="9" t="str">
        <f>PROPER(TRIM('1. Raw Data'!B676))</f>
        <v>Customer_674</v>
      </c>
      <c r="C676" s="9">
        <f>IF(OR('1. Raw Data'!C676&lt;18, '1. Raw Data'!C676&gt;100), MEDIAN('1. Raw Data'!$C$2:$C$5001), '1. Raw Data'!C676)</f>
        <v>35</v>
      </c>
      <c r="D676" s="9" t="s">
        <v>5020</v>
      </c>
      <c r="E676" s="22">
        <v>44518</v>
      </c>
      <c r="F676" s="9">
        <v>0</v>
      </c>
      <c r="G676" s="9">
        <v>10204</v>
      </c>
      <c r="H676" s="15">
        <v>44518</v>
      </c>
      <c r="I676" s="9" t="s">
        <v>7455</v>
      </c>
      <c r="J676" s="9">
        <v>131</v>
      </c>
      <c r="K676" s="9" t="s">
        <v>7504</v>
      </c>
      <c r="L676" s="9" t="str">
        <f>IF(OR('1. Raw Data'!L676="Elec", '1. Raw Data'!L676="elect"), "Electronics", '1. Raw Data'!L676)</f>
        <v>Sports</v>
      </c>
      <c r="M676" s="9">
        <v>513.87</v>
      </c>
      <c r="N676" s="9">
        <f>IF(ISBLANK('1. Raw Data'!N676), MEDIAN('1. Raw Data'!$N$2:$N$5001), '1. Raw Data'!N676)</f>
        <v>302.77</v>
      </c>
      <c r="O676" s="9">
        <v>1</v>
      </c>
      <c r="P676" s="9">
        <f>IF(ISBLANK('1. Raw Data'!P676), 0, '1. Raw Data'!P676)</f>
        <v>0</v>
      </c>
      <c r="Q676" s="9">
        <v>426</v>
      </c>
      <c r="R676" s="9">
        <v>4</v>
      </c>
      <c r="S676" s="9">
        <f t="shared" si="30"/>
        <v>513.87</v>
      </c>
      <c r="T676" s="9">
        <f t="shared" si="31"/>
        <v>211.10000000000002</v>
      </c>
      <c r="U676" s="23">
        <f t="shared" si="32"/>
        <v>0.41080428902251548</v>
      </c>
    </row>
    <row r="677" spans="1:21" x14ac:dyDescent="0.3">
      <c r="A677" s="9">
        <v>2024</v>
      </c>
      <c r="B677" s="9" t="str">
        <f>PROPER(TRIM('1. Raw Data'!B677))</f>
        <v>Customer_675</v>
      </c>
      <c r="C677" s="9">
        <f>IF(OR('1. Raw Data'!C677&lt;18, '1. Raw Data'!C677&gt;100), MEDIAN('1. Raw Data'!$C$2:$C$5001), '1. Raw Data'!C677)</f>
        <v>32</v>
      </c>
      <c r="D677" s="9" t="s">
        <v>5019</v>
      </c>
      <c r="E677" s="22">
        <v>44485</v>
      </c>
      <c r="F677" s="9">
        <v>0</v>
      </c>
      <c r="G677" s="9">
        <v>13692</v>
      </c>
      <c r="H677" s="15">
        <v>44485</v>
      </c>
      <c r="I677" s="9" t="s">
        <v>7455</v>
      </c>
      <c r="J677" s="9">
        <v>121</v>
      </c>
      <c r="K677" s="9" t="s">
        <v>7495</v>
      </c>
      <c r="L677" s="9" t="str">
        <f>IF(OR('1. Raw Data'!L677="Elec", '1. Raw Data'!L677="elect"), "Electronics", '1. Raw Data'!L677)</f>
        <v>Home Appliances</v>
      </c>
      <c r="M677" s="9">
        <v>736.59</v>
      </c>
      <c r="N677" s="9">
        <f>IF(ISBLANK('1. Raw Data'!N677), MEDIAN('1. Raw Data'!$N$2:$N$5001), '1. Raw Data'!N677)</f>
        <v>448.68</v>
      </c>
      <c r="O677" s="9">
        <v>1</v>
      </c>
      <c r="P677" s="9">
        <f>IF(ISBLANK('1. Raw Data'!P677), 0, '1. Raw Data'!P677)</f>
        <v>0</v>
      </c>
      <c r="Q677" s="9">
        <v>614</v>
      </c>
      <c r="R677" s="9">
        <v>5</v>
      </c>
      <c r="S677" s="9">
        <f t="shared" si="30"/>
        <v>736.59</v>
      </c>
      <c r="T677" s="9">
        <f t="shared" si="31"/>
        <v>287.91000000000003</v>
      </c>
      <c r="U677" s="23">
        <f t="shared" si="32"/>
        <v>0.39086873294505764</v>
      </c>
    </row>
    <row r="678" spans="1:21" x14ac:dyDescent="0.3">
      <c r="A678" s="9">
        <v>1386</v>
      </c>
      <c r="B678" s="9" t="str">
        <f>PROPER(TRIM('1. Raw Data'!B678))</f>
        <v>Customer_676</v>
      </c>
      <c r="C678" s="9">
        <f>IF(OR('1. Raw Data'!C678&lt;18, '1. Raw Data'!C678&gt;100), MEDIAN('1. Raw Data'!$C$2:$C$5001), '1. Raw Data'!C678)</f>
        <v>44</v>
      </c>
      <c r="D678" s="9" t="s">
        <v>5020</v>
      </c>
      <c r="E678" s="22">
        <v>45231</v>
      </c>
      <c r="F678" s="9">
        <v>0</v>
      </c>
      <c r="G678" s="9">
        <v>12881</v>
      </c>
      <c r="H678" s="15">
        <v>44937</v>
      </c>
      <c r="I678" s="9" t="s">
        <v>7455</v>
      </c>
      <c r="J678" s="9">
        <v>103</v>
      </c>
      <c r="K678" s="9" t="s">
        <v>7472</v>
      </c>
      <c r="L678" s="9" t="str">
        <f>IF(OR('1. Raw Data'!L678="Elec", '1. Raw Data'!L678="elect"), "Electronics", '1. Raw Data'!L678)</f>
        <v>Electronics</v>
      </c>
      <c r="M678" s="9">
        <v>1496.95</v>
      </c>
      <c r="N678" s="9">
        <f>IF(ISBLANK('1. Raw Data'!N678), MEDIAN('1. Raw Data'!$N$2:$N$5001), '1. Raw Data'!N678)</f>
        <v>1043.99</v>
      </c>
      <c r="O678" s="9">
        <v>2</v>
      </c>
      <c r="P678" s="9">
        <f>IF(ISBLANK('1. Raw Data'!P678), 0, '1. Raw Data'!P678)</f>
        <v>0</v>
      </c>
      <c r="Q678" s="9">
        <v>721</v>
      </c>
      <c r="R678" s="9">
        <v>7</v>
      </c>
      <c r="S678" s="9">
        <f t="shared" si="30"/>
        <v>2993.9</v>
      </c>
      <c r="T678" s="9">
        <f t="shared" si="31"/>
        <v>905.92000000000007</v>
      </c>
      <c r="U678" s="23">
        <f t="shared" si="32"/>
        <v>0.30258859681352085</v>
      </c>
    </row>
    <row r="679" spans="1:21" x14ac:dyDescent="0.3">
      <c r="A679" s="9">
        <v>1347</v>
      </c>
      <c r="B679" s="9" t="str">
        <f>PROPER(TRIM('1. Raw Data'!B679))</f>
        <v>Customer_677</v>
      </c>
      <c r="C679" s="9">
        <f>IF(OR('1. Raw Data'!C679&lt;18, '1. Raw Data'!C679&gt;100), MEDIAN('1. Raw Data'!$C$2:$C$5001), '1. Raw Data'!C679)</f>
        <v>40</v>
      </c>
      <c r="D679" s="9" t="s">
        <v>5019</v>
      </c>
      <c r="E679" s="22">
        <v>43996</v>
      </c>
      <c r="F679" s="9">
        <v>0</v>
      </c>
      <c r="G679" s="9">
        <v>12077</v>
      </c>
      <c r="H679" s="15">
        <v>43996</v>
      </c>
      <c r="I679" s="9" t="s">
        <v>7455</v>
      </c>
      <c r="J679" s="9">
        <v>102</v>
      </c>
      <c r="K679" s="9" t="s">
        <v>7494</v>
      </c>
      <c r="L679" s="9" t="str">
        <f>IF(OR('1. Raw Data'!L679="Elec", '1. Raw Data'!L679="elect"), "Electronics", '1. Raw Data'!L679)</f>
        <v>Home Appliances</v>
      </c>
      <c r="M679" s="9">
        <v>674.94</v>
      </c>
      <c r="N679" s="9">
        <f>IF(ISBLANK('1. Raw Data'!N679), MEDIAN('1. Raw Data'!$N$2:$N$5001), '1. Raw Data'!N679)</f>
        <v>390.09</v>
      </c>
      <c r="O679" s="9">
        <v>2</v>
      </c>
      <c r="P679" s="9">
        <f>IF(ISBLANK('1. Raw Data'!P679), 0, '1. Raw Data'!P679)</f>
        <v>0</v>
      </c>
      <c r="Q679" s="9">
        <v>890</v>
      </c>
      <c r="R679" s="9">
        <v>4</v>
      </c>
      <c r="S679" s="9">
        <f t="shared" si="30"/>
        <v>1349.88</v>
      </c>
      <c r="T679" s="9">
        <f t="shared" si="31"/>
        <v>569.70000000000016</v>
      </c>
      <c r="U679" s="23">
        <f t="shared" si="32"/>
        <v>0.42203751444572857</v>
      </c>
    </row>
    <row r="680" spans="1:21" x14ac:dyDescent="0.3">
      <c r="A680" s="9">
        <v>1189</v>
      </c>
      <c r="B680" s="9" t="str">
        <f>PROPER(TRIM('1. Raw Data'!B680))</f>
        <v>Customer_678</v>
      </c>
      <c r="C680" s="9">
        <f>IF(OR('1. Raw Data'!C680&lt;18, '1. Raw Data'!C680&gt;100), MEDIAN('1. Raw Data'!$C$2:$C$5001), '1. Raw Data'!C680)</f>
        <v>53</v>
      </c>
      <c r="D680" s="9" t="s">
        <v>5021</v>
      </c>
      <c r="E680" s="22">
        <v>44114</v>
      </c>
      <c r="F680" s="9">
        <v>0</v>
      </c>
      <c r="G680" s="9">
        <v>12313</v>
      </c>
      <c r="H680" s="15">
        <v>44114</v>
      </c>
      <c r="I680" s="9" t="s">
        <v>7456</v>
      </c>
      <c r="J680" s="9">
        <v>135</v>
      </c>
      <c r="K680" s="9" t="s">
        <v>7458</v>
      </c>
      <c r="L680" s="9" t="str">
        <f>IF(OR('1. Raw Data'!L680="Elec", '1. Raw Data'!L680="elect"), "Electronics", '1. Raw Data'!L680)</f>
        <v>Electronics</v>
      </c>
      <c r="M680" s="9">
        <v>1103.05</v>
      </c>
      <c r="N680" s="9">
        <f>IF(ISBLANK('1. Raw Data'!N680), MEDIAN('1. Raw Data'!$N$2:$N$5001), '1. Raw Data'!N680)</f>
        <v>474.94</v>
      </c>
      <c r="O680" s="9">
        <v>3</v>
      </c>
      <c r="P680" s="9">
        <f>IF(ISBLANK('1. Raw Data'!P680), 0, '1. Raw Data'!P680)</f>
        <v>0.2</v>
      </c>
      <c r="Q680" s="9">
        <v>580</v>
      </c>
      <c r="R680" s="9">
        <v>6</v>
      </c>
      <c r="S680" s="9">
        <f t="shared" si="30"/>
        <v>2647.3199999999997</v>
      </c>
      <c r="T680" s="9">
        <f t="shared" si="31"/>
        <v>1222.4999999999998</v>
      </c>
      <c r="U680" s="23">
        <f t="shared" si="32"/>
        <v>0.46178777027333301</v>
      </c>
    </row>
    <row r="681" spans="1:21" x14ac:dyDescent="0.3">
      <c r="A681" s="9">
        <v>1504</v>
      </c>
      <c r="B681" s="9" t="str">
        <f>PROPER(TRIM('1. Raw Data'!B681))</f>
        <v>Customer_679</v>
      </c>
      <c r="C681" s="9">
        <f>IF(OR('1. Raw Data'!C681&lt;18, '1. Raw Data'!C681&gt;100), MEDIAN('1. Raw Data'!$C$2:$C$5001), '1. Raw Data'!C681)</f>
        <v>65</v>
      </c>
      <c r="D681" s="9" t="s">
        <v>5022</v>
      </c>
      <c r="E681" s="22">
        <v>43932</v>
      </c>
      <c r="F681" s="9">
        <v>0</v>
      </c>
      <c r="G681" s="9">
        <v>12070</v>
      </c>
      <c r="H681" s="15">
        <v>44139</v>
      </c>
      <c r="I681" s="9" t="s">
        <v>7455</v>
      </c>
      <c r="J681" s="9">
        <v>141</v>
      </c>
      <c r="K681" s="9" t="s">
        <v>7490</v>
      </c>
      <c r="L681" s="9" t="str">
        <f>IF(OR('1. Raw Data'!L681="Elec", '1. Raw Data'!L681="elect"), "Electronics", '1. Raw Data'!L681)</f>
        <v>Home Appliances</v>
      </c>
      <c r="M681" s="9">
        <v>1055.43</v>
      </c>
      <c r="N681" s="9">
        <f>IF(ISBLANK('1. Raw Data'!N681), MEDIAN('1. Raw Data'!$N$2:$N$5001), '1. Raw Data'!N681)</f>
        <v>442.71</v>
      </c>
      <c r="O681" s="9">
        <v>4</v>
      </c>
      <c r="P681" s="9">
        <f>IF(ISBLANK('1. Raw Data'!P681), 0, '1. Raw Data'!P681)</f>
        <v>0</v>
      </c>
      <c r="Q681" s="9">
        <v>812</v>
      </c>
      <c r="R681" s="9">
        <v>5</v>
      </c>
      <c r="S681" s="9">
        <f t="shared" si="30"/>
        <v>4221.72</v>
      </c>
      <c r="T681" s="9">
        <f t="shared" si="31"/>
        <v>2450.88</v>
      </c>
      <c r="U681" s="23">
        <f t="shared" si="32"/>
        <v>0.58054063272789291</v>
      </c>
    </row>
    <row r="682" spans="1:21" x14ac:dyDescent="0.3">
      <c r="A682" s="9">
        <v>2214</v>
      </c>
      <c r="B682" s="9" t="str">
        <f>PROPER(TRIM('1. Raw Data'!B682))</f>
        <v>Customer_680</v>
      </c>
      <c r="C682" s="9">
        <f>IF(OR('1. Raw Data'!C682&lt;18, '1. Raw Data'!C682&gt;100), MEDIAN('1. Raw Data'!$C$2:$C$5001), '1. Raw Data'!C682)</f>
        <v>35</v>
      </c>
      <c r="D682" s="9" t="s">
        <v>5018</v>
      </c>
      <c r="E682" s="22">
        <v>44304</v>
      </c>
      <c r="F682" s="9">
        <v>0</v>
      </c>
      <c r="G682" s="9">
        <v>12656</v>
      </c>
      <c r="H682" s="15">
        <v>44304</v>
      </c>
      <c r="I682" s="9" t="s">
        <v>7455</v>
      </c>
      <c r="J682" s="9">
        <v>116</v>
      </c>
      <c r="K682" s="9" t="s">
        <v>7480</v>
      </c>
      <c r="L682" s="9" t="str">
        <f>IF(OR('1. Raw Data'!L682="Elec", '1. Raw Data'!L682="elect"), "Electronics", '1. Raw Data'!L682)</f>
        <v>Sports</v>
      </c>
      <c r="M682" s="9">
        <v>346.5</v>
      </c>
      <c r="N682" s="9">
        <f>IF(ISBLANK('1. Raw Data'!N682), MEDIAN('1. Raw Data'!$N$2:$N$5001), '1. Raw Data'!N682)</f>
        <v>207.89</v>
      </c>
      <c r="O682" s="9">
        <v>3</v>
      </c>
      <c r="P682" s="9">
        <f>IF(ISBLANK('1. Raw Data'!P682), 0, '1. Raw Data'!P682)</f>
        <v>0</v>
      </c>
      <c r="Q682" s="9">
        <v>1012</v>
      </c>
      <c r="R682" s="9">
        <v>3</v>
      </c>
      <c r="S682" s="9">
        <f t="shared" si="30"/>
        <v>1039.5</v>
      </c>
      <c r="T682" s="9">
        <f t="shared" si="31"/>
        <v>415.83000000000004</v>
      </c>
      <c r="U682" s="23">
        <f t="shared" si="32"/>
        <v>0.40002886002886007</v>
      </c>
    </row>
    <row r="683" spans="1:21" x14ac:dyDescent="0.3">
      <c r="A683" s="9">
        <v>2392</v>
      </c>
      <c r="B683" s="9" t="str">
        <f>PROPER(TRIM('1. Raw Data'!B683))</f>
        <v>Customer_681</v>
      </c>
      <c r="C683" s="9">
        <f>IF(OR('1. Raw Data'!C683&lt;18, '1. Raw Data'!C683&gt;100), MEDIAN('1. Raw Data'!$C$2:$C$5001), '1. Raw Data'!C683)</f>
        <v>35</v>
      </c>
      <c r="D683" s="9" t="s">
        <v>5021</v>
      </c>
      <c r="E683" s="22">
        <v>44615</v>
      </c>
      <c r="F683" s="9">
        <v>0</v>
      </c>
      <c r="G683" s="9">
        <v>10038</v>
      </c>
      <c r="H683" s="15">
        <v>44615</v>
      </c>
      <c r="I683" s="9" t="s">
        <v>7455</v>
      </c>
      <c r="J683" s="9">
        <v>145</v>
      </c>
      <c r="K683" s="9" t="s">
        <v>7470</v>
      </c>
      <c r="L683" s="9" t="str">
        <f>IF(OR('1. Raw Data'!L683="Elec", '1. Raw Data'!L683="elect"), "Electronics", '1. Raw Data'!L683)</f>
        <v>Clothing</v>
      </c>
      <c r="M683" s="9">
        <v>134.84</v>
      </c>
      <c r="N683" s="9">
        <f>IF(ISBLANK('1. Raw Data'!N683), MEDIAN('1. Raw Data'!$N$2:$N$5001), '1. Raw Data'!N683)</f>
        <v>80.540000000000006</v>
      </c>
      <c r="O683" s="9">
        <v>5</v>
      </c>
      <c r="P683" s="9">
        <f>IF(ISBLANK('1. Raw Data'!P683), 0, '1. Raw Data'!P683)</f>
        <v>0</v>
      </c>
      <c r="Q683" s="9">
        <v>543</v>
      </c>
      <c r="R683" s="9">
        <v>5</v>
      </c>
      <c r="S683" s="9">
        <f t="shared" si="30"/>
        <v>674.2</v>
      </c>
      <c r="T683" s="9">
        <f t="shared" si="31"/>
        <v>271.5</v>
      </c>
      <c r="U683" s="23">
        <f t="shared" si="32"/>
        <v>0.40269949569860575</v>
      </c>
    </row>
    <row r="684" spans="1:21" x14ac:dyDescent="0.3">
      <c r="A684" s="9">
        <v>2432</v>
      </c>
      <c r="B684" s="9" t="str">
        <f>PROPER(TRIM('1. Raw Data'!B684))</f>
        <v>Customer_682</v>
      </c>
      <c r="C684" s="9">
        <f>IF(OR('1. Raw Data'!C684&lt;18, '1. Raw Data'!C684&gt;100), MEDIAN('1. Raw Data'!$C$2:$C$5001), '1. Raw Data'!C684)</f>
        <v>42</v>
      </c>
      <c r="D684" s="9" t="s">
        <v>5018</v>
      </c>
      <c r="E684" s="22">
        <v>45252</v>
      </c>
      <c r="F684" s="9">
        <v>0</v>
      </c>
      <c r="G684" s="9">
        <v>10172</v>
      </c>
      <c r="H684" s="15">
        <v>45252</v>
      </c>
      <c r="I684" s="9" t="s">
        <v>7457</v>
      </c>
      <c r="J684" s="9">
        <v>121</v>
      </c>
      <c r="K684" s="9" t="s">
        <v>7495</v>
      </c>
      <c r="L684" s="9" t="str">
        <f>IF(OR('1. Raw Data'!L684="Elec", '1. Raw Data'!L684="elect"), "Electronics", '1. Raw Data'!L684)</f>
        <v>Sports</v>
      </c>
      <c r="M684" s="9">
        <v>841.71</v>
      </c>
      <c r="N684" s="9">
        <f>IF(ISBLANK('1. Raw Data'!N684), MEDIAN('1. Raw Data'!$N$2:$N$5001), '1. Raw Data'!N684)</f>
        <v>525.61</v>
      </c>
      <c r="O684" s="9">
        <v>1</v>
      </c>
      <c r="P684" s="9">
        <f>IF(ISBLANK('1. Raw Data'!P684), 0, '1. Raw Data'!P684)</f>
        <v>0</v>
      </c>
      <c r="Q684" s="9">
        <v>406</v>
      </c>
      <c r="R684" s="9">
        <v>3</v>
      </c>
      <c r="S684" s="9">
        <f t="shared" si="30"/>
        <v>841.71</v>
      </c>
      <c r="T684" s="9">
        <f t="shared" si="31"/>
        <v>316.10000000000002</v>
      </c>
      <c r="U684" s="23">
        <f t="shared" si="32"/>
        <v>0.37554502144444052</v>
      </c>
    </row>
    <row r="685" spans="1:21" x14ac:dyDescent="0.3">
      <c r="A685" s="9">
        <v>1823</v>
      </c>
      <c r="B685" s="9" t="str">
        <f>PROPER(TRIM('1. Raw Data'!B685))</f>
        <v>Customer_683</v>
      </c>
      <c r="C685" s="9">
        <f>IF(OR('1. Raw Data'!C685&lt;18, '1. Raw Data'!C685&gt;100), MEDIAN('1. Raw Data'!$C$2:$C$5001), '1. Raw Data'!C685)</f>
        <v>55</v>
      </c>
      <c r="D685" s="9" t="s">
        <v>5020</v>
      </c>
      <c r="E685" s="22">
        <v>44054</v>
      </c>
      <c r="F685" s="9">
        <v>0</v>
      </c>
      <c r="G685" s="9">
        <v>10759</v>
      </c>
      <c r="H685" s="15">
        <v>44143</v>
      </c>
      <c r="I685" s="9" t="s">
        <v>7455</v>
      </c>
      <c r="J685" s="9">
        <v>112</v>
      </c>
      <c r="K685" s="9" t="s">
        <v>7492</v>
      </c>
      <c r="L685" s="9" t="str">
        <f>IF(OR('1. Raw Data'!L685="Elec", '1. Raw Data'!L685="elect"), "Electronics", '1. Raw Data'!L685)</f>
        <v>Sports</v>
      </c>
      <c r="M685" s="9">
        <v>1065.44</v>
      </c>
      <c r="N685" s="9">
        <f>IF(ISBLANK('1. Raw Data'!N685), MEDIAN('1. Raw Data'!$N$2:$N$5001), '1. Raw Data'!N685)</f>
        <v>429.51499999999999</v>
      </c>
      <c r="O685" s="9">
        <v>3</v>
      </c>
      <c r="P685" s="9">
        <f>IF(ISBLANK('1. Raw Data'!P685), 0, '1. Raw Data'!P685)</f>
        <v>0</v>
      </c>
      <c r="Q685" s="9">
        <v>776</v>
      </c>
      <c r="R685" s="9">
        <v>3</v>
      </c>
      <c r="S685" s="9">
        <f t="shared" si="30"/>
        <v>3196.32</v>
      </c>
      <c r="T685" s="9">
        <f t="shared" si="31"/>
        <v>1907.7750000000001</v>
      </c>
      <c r="U685" s="23">
        <f t="shared" si="32"/>
        <v>0.59686608349602044</v>
      </c>
    </row>
    <row r="686" spans="1:21" x14ac:dyDescent="0.3">
      <c r="A686" s="9">
        <v>1928</v>
      </c>
      <c r="B686" s="9" t="str">
        <f>PROPER(TRIM('1. Raw Data'!B686))</f>
        <v>Customer_684</v>
      </c>
      <c r="C686" s="9">
        <f>IF(OR('1. Raw Data'!C686&lt;18, '1. Raw Data'!C686&gt;100), MEDIAN('1. Raw Data'!$C$2:$C$5001), '1. Raw Data'!C686)</f>
        <v>35</v>
      </c>
      <c r="D686" s="9" t="s">
        <v>5019</v>
      </c>
      <c r="E686" s="22">
        <v>45277</v>
      </c>
      <c r="F686" s="9">
        <v>0</v>
      </c>
      <c r="G686" s="9">
        <v>11914</v>
      </c>
      <c r="H686" s="15">
        <v>45277</v>
      </c>
      <c r="I686" s="9" t="s">
        <v>7456</v>
      </c>
      <c r="J686" s="9">
        <v>128</v>
      </c>
      <c r="K686" s="9" t="s">
        <v>7473</v>
      </c>
      <c r="L686" s="9" t="str">
        <f>IF(OR('1. Raw Data'!L686="Elec", '1. Raw Data'!L686="elect"), "Electronics", '1. Raw Data'!L686)</f>
        <v>Clothing</v>
      </c>
      <c r="M686" s="9">
        <v>1497.47</v>
      </c>
      <c r="N686" s="9">
        <f>IF(ISBLANK('1. Raw Data'!N686), MEDIAN('1. Raw Data'!$N$2:$N$5001), '1. Raw Data'!N686)</f>
        <v>1023.48</v>
      </c>
      <c r="O686" s="9">
        <v>3</v>
      </c>
      <c r="P686" s="9">
        <f>IF(ISBLANK('1. Raw Data'!P686), 0, '1. Raw Data'!P686)</f>
        <v>0</v>
      </c>
      <c r="Q686" s="9">
        <v>381</v>
      </c>
      <c r="R686" s="9">
        <v>6</v>
      </c>
      <c r="S686" s="9">
        <f t="shared" si="30"/>
        <v>4492.41</v>
      </c>
      <c r="T686" s="9">
        <f t="shared" si="31"/>
        <v>1421.9699999999998</v>
      </c>
      <c r="U686" s="23">
        <f t="shared" si="32"/>
        <v>0.31652720922622818</v>
      </c>
    </row>
    <row r="687" spans="1:21" x14ac:dyDescent="0.3">
      <c r="A687" s="9">
        <v>1933</v>
      </c>
      <c r="B687" s="9" t="str">
        <f>PROPER(TRIM('1. Raw Data'!B687))</f>
        <v>Customer_685</v>
      </c>
      <c r="C687" s="9">
        <f>IF(OR('1. Raw Data'!C687&lt;18, '1. Raw Data'!C687&gt;100), MEDIAN('1. Raw Data'!$C$2:$C$5001), '1. Raw Data'!C687)</f>
        <v>54</v>
      </c>
      <c r="D687" s="9" t="s">
        <v>5023</v>
      </c>
      <c r="E687" s="22">
        <v>44269</v>
      </c>
      <c r="F687" s="9">
        <v>0</v>
      </c>
      <c r="G687" s="9">
        <v>13484</v>
      </c>
      <c r="H687" s="15">
        <v>44269</v>
      </c>
      <c r="I687" s="9" t="s">
        <v>7457</v>
      </c>
      <c r="J687" s="9">
        <v>112</v>
      </c>
      <c r="K687" s="9" t="s">
        <v>7492</v>
      </c>
      <c r="L687" s="9" t="str">
        <f>IF(OR('1. Raw Data'!L687="Elec", '1. Raw Data'!L687="elect"), "Electronics", '1. Raw Data'!L687)</f>
        <v>Electronics</v>
      </c>
      <c r="M687" s="9">
        <v>569.99</v>
      </c>
      <c r="N687" s="9">
        <f>IF(ISBLANK('1. Raw Data'!N687), MEDIAN('1. Raw Data'!$N$2:$N$5001), '1. Raw Data'!N687)</f>
        <v>322.24</v>
      </c>
      <c r="O687" s="9">
        <v>1</v>
      </c>
      <c r="P687" s="9">
        <f>IF(ISBLANK('1. Raw Data'!P687), 0, '1. Raw Data'!P687)</f>
        <v>0</v>
      </c>
      <c r="Q687" s="9">
        <v>529</v>
      </c>
      <c r="R687" s="9">
        <v>6</v>
      </c>
      <c r="S687" s="9">
        <f t="shared" si="30"/>
        <v>569.99</v>
      </c>
      <c r="T687" s="9">
        <f t="shared" si="31"/>
        <v>247.75</v>
      </c>
      <c r="U687" s="23">
        <f t="shared" si="32"/>
        <v>0.43465674836400636</v>
      </c>
    </row>
    <row r="688" spans="1:21" x14ac:dyDescent="0.3">
      <c r="A688" s="9">
        <v>2140</v>
      </c>
      <c r="B688" s="9" t="str">
        <f>PROPER(TRIM('1. Raw Data'!B688))</f>
        <v>Customer_686</v>
      </c>
      <c r="C688" s="9">
        <f>IF(OR('1. Raw Data'!C688&lt;18, '1. Raw Data'!C688&gt;100), MEDIAN('1. Raw Data'!$C$2:$C$5001), '1. Raw Data'!C688)</f>
        <v>47</v>
      </c>
      <c r="D688" s="9" t="s">
        <v>5023</v>
      </c>
      <c r="E688" s="22">
        <v>43962</v>
      </c>
      <c r="F688" s="9">
        <v>0</v>
      </c>
      <c r="G688" s="9">
        <v>10413</v>
      </c>
      <c r="H688" s="15">
        <v>44140</v>
      </c>
      <c r="I688" s="9" t="s">
        <v>7457</v>
      </c>
      <c r="J688" s="9">
        <v>133</v>
      </c>
      <c r="K688" s="9" t="s">
        <v>7498</v>
      </c>
      <c r="L688" s="9" t="str">
        <f>IF(OR('1. Raw Data'!L688="Elec", '1. Raw Data'!L688="elect"), "Electronics", '1. Raw Data'!L688)</f>
        <v>Electronics</v>
      </c>
      <c r="M688" s="9">
        <v>1349.73</v>
      </c>
      <c r="N688" s="9">
        <f>IF(ISBLANK('1. Raw Data'!N688), MEDIAN('1. Raw Data'!$N$2:$N$5001), '1. Raw Data'!N688)</f>
        <v>802.91</v>
      </c>
      <c r="O688" s="9">
        <v>1</v>
      </c>
      <c r="P688" s="9">
        <f>IF(ISBLANK('1. Raw Data'!P688), 0, '1. Raw Data'!P688)</f>
        <v>0</v>
      </c>
      <c r="Q688" s="9">
        <v>429</v>
      </c>
      <c r="R688" s="9">
        <v>6</v>
      </c>
      <c r="S688" s="9">
        <f t="shared" si="30"/>
        <v>1349.73</v>
      </c>
      <c r="T688" s="9">
        <f t="shared" si="31"/>
        <v>546.82000000000005</v>
      </c>
      <c r="U688" s="23">
        <f t="shared" si="32"/>
        <v>0.40513287842753737</v>
      </c>
    </row>
    <row r="689" spans="1:21" x14ac:dyDescent="0.3">
      <c r="A689" s="9">
        <v>1133</v>
      </c>
      <c r="B689" s="9" t="str">
        <f>PROPER(TRIM('1. Raw Data'!B689))</f>
        <v>Customer_687</v>
      </c>
      <c r="C689" s="9">
        <f>IF(OR('1. Raw Data'!C689&lt;18, '1. Raw Data'!C689&gt;100), MEDIAN('1. Raw Data'!$C$2:$C$5001), '1. Raw Data'!C689)</f>
        <v>75</v>
      </c>
      <c r="D689" s="9" t="s">
        <v>5018</v>
      </c>
      <c r="E689" s="22">
        <v>44680</v>
      </c>
      <c r="F689" s="9">
        <v>1</v>
      </c>
      <c r="G689" s="9">
        <v>13745</v>
      </c>
      <c r="H689" s="15">
        <v>44680</v>
      </c>
      <c r="I689" s="9" t="s">
        <v>7455</v>
      </c>
      <c r="J689" s="9">
        <v>120</v>
      </c>
      <c r="K689" s="9" t="s">
        <v>7488</v>
      </c>
      <c r="L689" s="9" t="str">
        <f>IF(OR('1. Raw Data'!L689="Elec", '1. Raw Data'!L689="elect"), "Electronics", '1. Raw Data'!L689)</f>
        <v>Clothing</v>
      </c>
      <c r="M689" s="9">
        <v>603.79999999999995</v>
      </c>
      <c r="N689" s="9">
        <f>IF(ISBLANK('1. Raw Data'!N689), MEDIAN('1. Raw Data'!$N$2:$N$5001), '1. Raw Data'!N689)</f>
        <v>247.83</v>
      </c>
      <c r="O689" s="9">
        <v>2</v>
      </c>
      <c r="P689" s="9">
        <f>IF(ISBLANK('1. Raw Data'!P689), 0, '1. Raw Data'!P689)</f>
        <v>0</v>
      </c>
      <c r="Q689" s="9">
        <v>694</v>
      </c>
      <c r="R689" s="9">
        <v>2</v>
      </c>
      <c r="S689" s="9">
        <f t="shared" si="30"/>
        <v>1207.5999999999999</v>
      </c>
      <c r="T689" s="9">
        <f t="shared" si="31"/>
        <v>711.93999999999983</v>
      </c>
      <c r="U689" s="23">
        <f t="shared" si="32"/>
        <v>0.58954951970851266</v>
      </c>
    </row>
    <row r="690" spans="1:21" x14ac:dyDescent="0.3">
      <c r="A690" s="9">
        <v>1057</v>
      </c>
      <c r="B690" s="9" t="str">
        <f>PROPER(TRIM('1. Raw Data'!B690))</f>
        <v>Customer_688</v>
      </c>
      <c r="C690" s="9">
        <f>IF(OR('1. Raw Data'!C690&lt;18, '1. Raw Data'!C690&gt;100), MEDIAN('1. Raw Data'!$C$2:$C$5001), '1. Raw Data'!C690)</f>
        <v>35</v>
      </c>
      <c r="D690" s="9" t="s">
        <v>5022</v>
      </c>
      <c r="E690" s="22">
        <v>44665</v>
      </c>
      <c r="F690" s="9">
        <v>1</v>
      </c>
      <c r="G690" s="9">
        <v>10691</v>
      </c>
      <c r="H690" s="15">
        <v>44665</v>
      </c>
      <c r="I690" s="9" t="s">
        <v>7457</v>
      </c>
      <c r="J690" s="9">
        <v>140</v>
      </c>
      <c r="K690" s="9" t="s">
        <v>7468</v>
      </c>
      <c r="L690" s="9" t="str">
        <f>IF(OR('1. Raw Data'!L690="Elec", '1. Raw Data'!L690="elect"), "Electronics", '1. Raw Data'!L690)</f>
        <v>Home Appliances</v>
      </c>
      <c r="M690" s="9">
        <v>1049.6500000000001</v>
      </c>
      <c r="N690" s="9">
        <f>IF(ISBLANK('1. Raw Data'!N690), MEDIAN('1. Raw Data'!$N$2:$N$5001), '1. Raw Data'!N690)</f>
        <v>722.47</v>
      </c>
      <c r="O690" s="9">
        <v>2</v>
      </c>
      <c r="P690" s="9">
        <f>IF(ISBLANK('1. Raw Data'!P690), 0, '1. Raw Data'!P690)</f>
        <v>0.2</v>
      </c>
      <c r="Q690" s="9">
        <v>993</v>
      </c>
      <c r="R690" s="9">
        <v>3</v>
      </c>
      <c r="S690" s="9">
        <f t="shared" si="30"/>
        <v>1679.4400000000003</v>
      </c>
      <c r="T690" s="9">
        <f t="shared" si="31"/>
        <v>234.50000000000023</v>
      </c>
      <c r="U690" s="23">
        <f t="shared" si="32"/>
        <v>0.13962987662554197</v>
      </c>
    </row>
    <row r="691" spans="1:21" x14ac:dyDescent="0.3">
      <c r="A691" s="9">
        <v>1684</v>
      </c>
      <c r="B691" s="9" t="str">
        <f>PROPER(TRIM('1. Raw Data'!B691))</f>
        <v>Customer_689</v>
      </c>
      <c r="C691" s="9">
        <f>IF(OR('1. Raw Data'!C691&lt;18, '1. Raw Data'!C691&gt;100), MEDIAN('1. Raw Data'!$C$2:$C$5001), '1. Raw Data'!C691)</f>
        <v>40</v>
      </c>
      <c r="D691" s="9" t="s">
        <v>5022</v>
      </c>
      <c r="E691" s="22">
        <v>44508</v>
      </c>
      <c r="F691" s="9">
        <v>0</v>
      </c>
      <c r="G691" s="9">
        <v>12662</v>
      </c>
      <c r="H691" s="15">
        <v>44419</v>
      </c>
      <c r="I691" s="9" t="s">
        <v>7455</v>
      </c>
      <c r="J691" s="9">
        <v>149</v>
      </c>
      <c r="K691" s="9" t="s">
        <v>7467</v>
      </c>
      <c r="L691" s="9" t="str">
        <f>IF(OR('1. Raw Data'!L691="Elec", '1. Raw Data'!L691="elect"), "Electronics", '1. Raw Data'!L691)</f>
        <v>Electronics</v>
      </c>
      <c r="M691" s="9">
        <v>917.47</v>
      </c>
      <c r="N691" s="9">
        <f>IF(ISBLANK('1. Raw Data'!N691), MEDIAN('1. Raw Data'!$N$2:$N$5001), '1. Raw Data'!N691)</f>
        <v>521.84</v>
      </c>
      <c r="O691" s="9">
        <v>1</v>
      </c>
      <c r="P691" s="9">
        <f>IF(ISBLANK('1. Raw Data'!P691), 0, '1. Raw Data'!P691)</f>
        <v>0</v>
      </c>
      <c r="Q691" s="9">
        <v>367</v>
      </c>
      <c r="R691" s="9">
        <v>7</v>
      </c>
      <c r="S691" s="9">
        <f t="shared" si="30"/>
        <v>917.47</v>
      </c>
      <c r="T691" s="9">
        <f t="shared" si="31"/>
        <v>395.63</v>
      </c>
      <c r="U691" s="23">
        <f t="shared" si="32"/>
        <v>0.43121845945916487</v>
      </c>
    </row>
    <row r="692" spans="1:21" x14ac:dyDescent="0.3">
      <c r="A692" s="9">
        <v>1671</v>
      </c>
      <c r="B692" s="9" t="str">
        <f>PROPER(TRIM('1. Raw Data'!B692))</f>
        <v>Customer_690</v>
      </c>
      <c r="C692" s="9">
        <f>IF(OR('1. Raw Data'!C692&lt;18, '1. Raw Data'!C692&gt;100), MEDIAN('1. Raw Data'!$C$2:$C$5001), '1. Raw Data'!C692)</f>
        <v>18</v>
      </c>
      <c r="D692" s="9" t="s">
        <v>5018</v>
      </c>
      <c r="E692" s="22">
        <v>44942</v>
      </c>
      <c r="F692" s="9">
        <v>0</v>
      </c>
      <c r="G692" s="9">
        <v>12256</v>
      </c>
      <c r="H692" s="15">
        <v>44942</v>
      </c>
      <c r="I692" s="9" t="s">
        <v>7455</v>
      </c>
      <c r="J692" s="9">
        <v>121</v>
      </c>
      <c r="K692" s="9" t="s">
        <v>7495</v>
      </c>
      <c r="L692" s="9" t="str">
        <f>IF(OR('1. Raw Data'!L692="Elec", '1. Raw Data'!L692="elect"), "Electronics", '1. Raw Data'!L692)</f>
        <v>Sports</v>
      </c>
      <c r="M692" s="9">
        <v>126.82</v>
      </c>
      <c r="N692" s="9">
        <f>IF(ISBLANK('1. Raw Data'!N692), MEDIAN('1. Raw Data'!$N$2:$N$5001), '1. Raw Data'!N692)</f>
        <v>72.16</v>
      </c>
      <c r="O692" s="9">
        <v>3</v>
      </c>
      <c r="P692" s="9">
        <f>IF(ISBLANK('1. Raw Data'!P692), 0, '1. Raw Data'!P692)</f>
        <v>0</v>
      </c>
      <c r="Q692" s="9">
        <v>716</v>
      </c>
      <c r="R692" s="9">
        <v>8</v>
      </c>
      <c r="S692" s="9">
        <f t="shared" si="30"/>
        <v>380.46</v>
      </c>
      <c r="T692" s="9">
        <f t="shared" si="31"/>
        <v>163.98</v>
      </c>
      <c r="U692" s="23">
        <f t="shared" si="32"/>
        <v>0.43100457341113391</v>
      </c>
    </row>
    <row r="693" spans="1:21" x14ac:dyDescent="0.3">
      <c r="A693" s="9">
        <v>1172</v>
      </c>
      <c r="B693" s="9" t="str">
        <f>PROPER(TRIM('1. Raw Data'!B693))</f>
        <v>Customer_691</v>
      </c>
      <c r="C693" s="9">
        <f>IF(OR('1. Raw Data'!C693&lt;18, '1. Raw Data'!C693&gt;100), MEDIAN('1. Raw Data'!$C$2:$C$5001), '1. Raw Data'!C693)</f>
        <v>40</v>
      </c>
      <c r="D693" s="9" t="s">
        <v>5021</v>
      </c>
      <c r="E693" s="22">
        <v>44785</v>
      </c>
      <c r="F693" s="9">
        <v>0</v>
      </c>
      <c r="G693" s="9">
        <v>10021</v>
      </c>
      <c r="H693" s="15">
        <v>44903</v>
      </c>
      <c r="I693" s="9" t="s">
        <v>7455</v>
      </c>
      <c r="J693" s="9">
        <v>139</v>
      </c>
      <c r="K693" s="9" t="s">
        <v>7486</v>
      </c>
      <c r="L693" s="9" t="str">
        <f>IF(OR('1. Raw Data'!L693="Elec", '1. Raw Data'!L693="elect"), "Electronics", '1. Raw Data'!L693)</f>
        <v>Clothing</v>
      </c>
      <c r="M693" s="9">
        <v>163.66</v>
      </c>
      <c r="N693" s="9">
        <f>IF(ISBLANK('1. Raw Data'!N693), MEDIAN('1. Raw Data'!$N$2:$N$5001), '1. Raw Data'!N693)</f>
        <v>111.79</v>
      </c>
      <c r="O693" s="9">
        <v>5</v>
      </c>
      <c r="P693" s="9">
        <f>IF(ISBLANK('1. Raw Data'!P693), 0, '1. Raw Data'!P693)</f>
        <v>0.05</v>
      </c>
      <c r="Q693" s="9">
        <v>544</v>
      </c>
      <c r="R693" s="9">
        <v>5</v>
      </c>
      <c r="S693" s="9">
        <f t="shared" si="30"/>
        <v>777.38499999999988</v>
      </c>
      <c r="T693" s="9">
        <f t="shared" si="31"/>
        <v>218.43499999999983</v>
      </c>
      <c r="U693" s="23">
        <f t="shared" si="32"/>
        <v>0.28098689838368357</v>
      </c>
    </row>
    <row r="694" spans="1:21" x14ac:dyDescent="0.3">
      <c r="A694" s="9">
        <v>1814</v>
      </c>
      <c r="B694" s="9" t="str">
        <f>PROPER(TRIM('1. Raw Data'!B694))</f>
        <v>Customer_692</v>
      </c>
      <c r="C694" s="9">
        <f>IF(OR('1. Raw Data'!C694&lt;18, '1. Raw Data'!C694&gt;100), MEDIAN('1. Raw Data'!$C$2:$C$5001), '1. Raw Data'!C694)</f>
        <v>55</v>
      </c>
      <c r="D694" s="9" t="s">
        <v>5023</v>
      </c>
      <c r="E694" s="22">
        <v>44566</v>
      </c>
      <c r="F694" s="9">
        <v>0</v>
      </c>
      <c r="G694" s="9">
        <v>12052</v>
      </c>
      <c r="H694" s="15">
        <v>44682</v>
      </c>
      <c r="I694" s="9" t="s">
        <v>7456</v>
      </c>
      <c r="J694" s="9">
        <v>141</v>
      </c>
      <c r="K694" s="9" t="s">
        <v>7490</v>
      </c>
      <c r="L694" s="9" t="str">
        <f>IF(OR('1. Raw Data'!L694="Elec", '1. Raw Data'!L694="elect"), "Electronics", '1. Raw Data'!L694)</f>
        <v>Sports</v>
      </c>
      <c r="M694" s="9">
        <v>80.11</v>
      </c>
      <c r="N694" s="9">
        <f>IF(ISBLANK('1. Raw Data'!N694), MEDIAN('1. Raw Data'!$N$2:$N$5001), '1. Raw Data'!N694)</f>
        <v>54.38</v>
      </c>
      <c r="O694" s="9">
        <v>3</v>
      </c>
      <c r="P694" s="9">
        <f>IF(ISBLANK('1. Raw Data'!P694), 0, '1. Raw Data'!P694)</f>
        <v>0</v>
      </c>
      <c r="Q694" s="9">
        <v>351</v>
      </c>
      <c r="R694" s="9">
        <v>4</v>
      </c>
      <c r="S694" s="9">
        <f t="shared" si="30"/>
        <v>240.32999999999998</v>
      </c>
      <c r="T694" s="9">
        <f t="shared" si="31"/>
        <v>77.189999999999969</v>
      </c>
      <c r="U694" s="23">
        <f t="shared" si="32"/>
        <v>0.32118337286231419</v>
      </c>
    </row>
    <row r="695" spans="1:21" x14ac:dyDescent="0.3">
      <c r="A695" s="9">
        <v>2172</v>
      </c>
      <c r="B695" s="9" t="str">
        <f>PROPER(TRIM('1. Raw Data'!B695))</f>
        <v>Customer_693</v>
      </c>
      <c r="C695" s="9">
        <f>IF(OR('1. Raw Data'!C695&lt;18, '1. Raw Data'!C695&gt;100), MEDIAN('1. Raw Data'!$C$2:$C$5001), '1. Raw Data'!C695)</f>
        <v>30</v>
      </c>
      <c r="D695" s="9" t="s">
        <v>5021</v>
      </c>
      <c r="E695" s="22">
        <v>44017</v>
      </c>
      <c r="F695" s="9">
        <v>1</v>
      </c>
      <c r="G695" s="9">
        <v>12698</v>
      </c>
      <c r="H695" s="15">
        <v>43958</v>
      </c>
      <c r="I695" s="9" t="s">
        <v>7457</v>
      </c>
      <c r="J695" s="9">
        <v>149</v>
      </c>
      <c r="K695" s="9" t="s">
        <v>7467</v>
      </c>
      <c r="L695" s="9" t="str">
        <f>IF(OR('1. Raw Data'!L695="Elec", '1. Raw Data'!L695="elect"), "Electronics", '1. Raw Data'!L695)</f>
        <v>Electronics</v>
      </c>
      <c r="M695" s="9">
        <v>587.71</v>
      </c>
      <c r="N695" s="9">
        <f>IF(ISBLANK('1. Raw Data'!N695), MEDIAN('1. Raw Data'!$N$2:$N$5001), '1. Raw Data'!N695)</f>
        <v>273.93</v>
      </c>
      <c r="O695" s="9">
        <v>5</v>
      </c>
      <c r="P695" s="9">
        <f>IF(ISBLANK('1. Raw Data'!P695), 0, '1. Raw Data'!P695)</f>
        <v>0</v>
      </c>
      <c r="Q695" s="9">
        <v>1035</v>
      </c>
      <c r="R695" s="9">
        <v>2</v>
      </c>
      <c r="S695" s="9">
        <f t="shared" si="30"/>
        <v>2938.55</v>
      </c>
      <c r="T695" s="9">
        <f t="shared" si="31"/>
        <v>1568.9</v>
      </c>
      <c r="U695" s="23">
        <f t="shared" si="32"/>
        <v>0.53390277517823415</v>
      </c>
    </row>
    <row r="696" spans="1:21" x14ac:dyDescent="0.3">
      <c r="A696" s="9">
        <v>1079</v>
      </c>
      <c r="B696" s="9" t="str">
        <f>PROPER(TRIM('1. Raw Data'!B696))</f>
        <v>Customer_694</v>
      </c>
      <c r="C696" s="9">
        <f>IF(OR('1. Raw Data'!C696&lt;18, '1. Raw Data'!C696&gt;100), MEDIAN('1. Raw Data'!$C$2:$C$5001), '1. Raw Data'!C696)</f>
        <v>36</v>
      </c>
      <c r="D696" s="9" t="s">
        <v>5020</v>
      </c>
      <c r="E696" s="22">
        <v>44254</v>
      </c>
      <c r="F696" s="9">
        <v>1</v>
      </c>
      <c r="G696" s="9">
        <v>10213</v>
      </c>
      <c r="H696" s="15">
        <v>44254</v>
      </c>
      <c r="I696" s="9" t="s">
        <v>7457</v>
      </c>
      <c r="J696" s="9">
        <v>142</v>
      </c>
      <c r="K696" s="9" t="s">
        <v>7500</v>
      </c>
      <c r="L696" s="9" t="str">
        <f>IF(OR('1. Raw Data'!L696="Elec", '1. Raw Data'!L696="elect"), "Electronics", '1. Raw Data'!L696)</f>
        <v>Clothing</v>
      </c>
      <c r="M696" s="9">
        <v>1131.4100000000001</v>
      </c>
      <c r="N696" s="9">
        <f>IF(ISBLANK('1. Raw Data'!N696), MEDIAN('1. Raw Data'!$N$2:$N$5001), '1. Raw Data'!N696)</f>
        <v>768.6</v>
      </c>
      <c r="O696" s="9">
        <v>1</v>
      </c>
      <c r="P696" s="9">
        <f>IF(ISBLANK('1. Raw Data'!P696), 0, '1. Raw Data'!P696)</f>
        <v>0</v>
      </c>
      <c r="Q696" s="9">
        <v>1404</v>
      </c>
      <c r="R696" s="9">
        <v>1</v>
      </c>
      <c r="S696" s="9">
        <f t="shared" si="30"/>
        <v>1131.4100000000001</v>
      </c>
      <c r="T696" s="9">
        <f t="shared" si="31"/>
        <v>362.81000000000006</v>
      </c>
      <c r="U696" s="23">
        <f t="shared" si="32"/>
        <v>0.32067066757408902</v>
      </c>
    </row>
    <row r="697" spans="1:21" x14ac:dyDescent="0.3">
      <c r="A697" s="9">
        <v>1885</v>
      </c>
      <c r="B697" s="9" t="str">
        <f>PROPER(TRIM('1. Raw Data'!B697))</f>
        <v>Customer_695</v>
      </c>
      <c r="C697" s="9">
        <f>IF(OR('1. Raw Data'!C697&lt;18, '1. Raw Data'!C697&gt;100), MEDIAN('1. Raw Data'!$C$2:$C$5001), '1. Raw Data'!C697)</f>
        <v>50</v>
      </c>
      <c r="D697" s="9" t="s">
        <v>5023</v>
      </c>
      <c r="E697" s="22">
        <v>44691</v>
      </c>
      <c r="F697" s="9">
        <v>1</v>
      </c>
      <c r="G697" s="9">
        <v>11695</v>
      </c>
      <c r="H697" s="15">
        <v>44839</v>
      </c>
      <c r="I697" s="9" t="s">
        <v>7457</v>
      </c>
      <c r="J697" s="9">
        <v>136</v>
      </c>
      <c r="K697" s="9" t="s">
        <v>7503</v>
      </c>
      <c r="L697" s="9" t="str">
        <f>IF(OR('1. Raw Data'!L697="Elec", '1. Raw Data'!L697="elect"), "Electronics", '1. Raw Data'!L697)</f>
        <v>Clothing</v>
      </c>
      <c r="M697" s="9">
        <v>300.5</v>
      </c>
      <c r="N697" s="9">
        <f>IF(ISBLANK('1. Raw Data'!N697), MEDIAN('1. Raw Data'!$N$2:$N$5001), '1. Raw Data'!N697)</f>
        <v>186.61</v>
      </c>
      <c r="O697" s="9">
        <v>5</v>
      </c>
      <c r="P697" s="9">
        <f>IF(ISBLANK('1. Raw Data'!P697), 0, '1. Raw Data'!P697)</f>
        <v>0</v>
      </c>
      <c r="Q697" s="9">
        <v>356</v>
      </c>
      <c r="R697" s="9">
        <v>4</v>
      </c>
      <c r="S697" s="9">
        <f t="shared" si="30"/>
        <v>1502.5</v>
      </c>
      <c r="T697" s="9">
        <f t="shared" si="31"/>
        <v>569.44999999999993</v>
      </c>
      <c r="U697" s="23">
        <f t="shared" si="32"/>
        <v>0.37900166389351075</v>
      </c>
    </row>
    <row r="698" spans="1:21" x14ac:dyDescent="0.3">
      <c r="A698" s="9">
        <v>2236</v>
      </c>
      <c r="B698" s="9" t="str">
        <f>PROPER(TRIM('1. Raw Data'!B698))</f>
        <v>Customer_696</v>
      </c>
      <c r="C698" s="9">
        <f>IF(OR('1. Raw Data'!C698&lt;18, '1. Raw Data'!C698&gt;100), MEDIAN('1. Raw Data'!$C$2:$C$5001), '1. Raw Data'!C698)</f>
        <v>25</v>
      </c>
      <c r="D698" s="9" t="s">
        <v>5020</v>
      </c>
      <c r="E698" s="22">
        <v>44776</v>
      </c>
      <c r="F698" s="9">
        <v>0</v>
      </c>
      <c r="G698" s="9">
        <v>10919</v>
      </c>
      <c r="H698" s="15">
        <v>44628</v>
      </c>
      <c r="I698" s="9" t="s">
        <v>7457</v>
      </c>
      <c r="J698" s="9">
        <v>122</v>
      </c>
      <c r="K698" s="9" t="s">
        <v>7465</v>
      </c>
      <c r="L698" s="9" t="str">
        <f>IF(OR('1. Raw Data'!L698="Elec", '1. Raw Data'!L698="elect"), "Electronics", '1. Raw Data'!L698)</f>
        <v>Electronics</v>
      </c>
      <c r="M698" s="9">
        <v>928.49</v>
      </c>
      <c r="N698" s="9">
        <f>IF(ISBLANK('1. Raw Data'!N698), MEDIAN('1. Raw Data'!$N$2:$N$5001), '1. Raw Data'!N698)</f>
        <v>376.66</v>
      </c>
      <c r="O698" s="9">
        <v>2</v>
      </c>
      <c r="P698" s="9">
        <f>IF(ISBLANK('1. Raw Data'!P698), 0, '1. Raw Data'!P698)</f>
        <v>0</v>
      </c>
      <c r="Q698" s="9">
        <v>589</v>
      </c>
      <c r="R698" s="9">
        <v>4</v>
      </c>
      <c r="S698" s="9">
        <f t="shared" si="30"/>
        <v>1856.98</v>
      </c>
      <c r="T698" s="9">
        <f t="shared" si="31"/>
        <v>1103.6599999999999</v>
      </c>
      <c r="U698" s="23">
        <f t="shared" si="32"/>
        <v>0.59433057975853254</v>
      </c>
    </row>
    <row r="699" spans="1:21" x14ac:dyDescent="0.3">
      <c r="A699" s="9">
        <v>1202</v>
      </c>
      <c r="B699" s="9" t="str">
        <f>PROPER(TRIM('1. Raw Data'!B699))</f>
        <v>Customer_697</v>
      </c>
      <c r="C699" s="9">
        <f>IF(OR('1. Raw Data'!C699&lt;18, '1. Raw Data'!C699&gt;100), MEDIAN('1. Raw Data'!$C$2:$C$5001), '1. Raw Data'!C699)</f>
        <v>30</v>
      </c>
      <c r="D699" s="9" t="s">
        <v>5019</v>
      </c>
      <c r="E699" s="22">
        <v>45234</v>
      </c>
      <c r="F699" s="9">
        <v>0</v>
      </c>
      <c r="G699" s="9">
        <v>10906</v>
      </c>
      <c r="H699" s="15">
        <v>45027</v>
      </c>
      <c r="I699" s="9" t="s">
        <v>7457</v>
      </c>
      <c r="J699" s="9">
        <v>126</v>
      </c>
      <c r="K699" s="9" t="s">
        <v>7469</v>
      </c>
      <c r="L699" s="9" t="str">
        <f>IF(OR('1. Raw Data'!L699="Elec", '1. Raw Data'!L699="elect"), "Electronics", '1. Raw Data'!L699)</f>
        <v>Electronics</v>
      </c>
      <c r="M699" s="9">
        <v>468.8</v>
      </c>
      <c r="N699" s="9">
        <f>IF(ISBLANK('1. Raw Data'!N699), MEDIAN('1. Raw Data'!$N$2:$N$5001), '1. Raw Data'!N699)</f>
        <v>221.25</v>
      </c>
      <c r="O699" s="9">
        <v>1</v>
      </c>
      <c r="P699" s="9">
        <f>IF(ISBLANK('1. Raw Data'!P699), 0, '1. Raw Data'!P699)</f>
        <v>0</v>
      </c>
      <c r="Q699" s="9">
        <v>420</v>
      </c>
      <c r="R699" s="9">
        <v>4</v>
      </c>
      <c r="S699" s="9">
        <f t="shared" si="30"/>
        <v>468.8</v>
      </c>
      <c r="T699" s="9">
        <f t="shared" si="31"/>
        <v>247.55</v>
      </c>
      <c r="U699" s="23">
        <f t="shared" si="32"/>
        <v>0.52805034129692829</v>
      </c>
    </row>
    <row r="700" spans="1:21" x14ac:dyDescent="0.3">
      <c r="A700" s="9">
        <v>1763</v>
      </c>
      <c r="B700" s="9" t="str">
        <f>PROPER(TRIM('1. Raw Data'!B700))</f>
        <v>Customer_698</v>
      </c>
      <c r="C700" s="9">
        <f>IF(OR('1. Raw Data'!C700&lt;18, '1. Raw Data'!C700&gt;100), MEDIAN('1. Raw Data'!$C$2:$C$5001), '1. Raw Data'!C700)</f>
        <v>22</v>
      </c>
      <c r="D700" s="9" t="s">
        <v>5021</v>
      </c>
      <c r="E700" s="22">
        <v>45255</v>
      </c>
      <c r="F700" s="9">
        <v>0</v>
      </c>
      <c r="G700" s="9">
        <v>13210</v>
      </c>
      <c r="H700" s="15">
        <v>45255</v>
      </c>
      <c r="I700" s="9" t="s">
        <v>7455</v>
      </c>
      <c r="J700" s="9">
        <v>107</v>
      </c>
      <c r="K700" s="9" t="s">
        <v>7485</v>
      </c>
      <c r="L700" s="9" t="str">
        <f>IF(OR('1. Raw Data'!L700="Elec", '1. Raw Data'!L700="elect"), "Electronics", '1. Raw Data'!L700)</f>
        <v>Clothing</v>
      </c>
      <c r="M700" s="9">
        <v>1205.6400000000001</v>
      </c>
      <c r="N700" s="9">
        <f>IF(ISBLANK('1. Raw Data'!N700), MEDIAN('1. Raw Data'!$N$2:$N$5001), '1. Raw Data'!N700)</f>
        <v>631.63</v>
      </c>
      <c r="O700" s="9">
        <v>4</v>
      </c>
      <c r="P700" s="9">
        <f>IF(ISBLANK('1. Raw Data'!P700), 0, '1. Raw Data'!P700)</f>
        <v>0</v>
      </c>
      <c r="Q700" s="9">
        <v>403</v>
      </c>
      <c r="R700" s="9">
        <v>5</v>
      </c>
      <c r="S700" s="9">
        <f t="shared" si="30"/>
        <v>4822.5600000000004</v>
      </c>
      <c r="T700" s="9">
        <f t="shared" si="31"/>
        <v>2296.0400000000004</v>
      </c>
      <c r="U700" s="23">
        <f t="shared" si="32"/>
        <v>0.47610397797020676</v>
      </c>
    </row>
    <row r="701" spans="1:21" x14ac:dyDescent="0.3">
      <c r="A701" s="9">
        <v>2252</v>
      </c>
      <c r="B701" s="9" t="str">
        <f>PROPER(TRIM('1. Raw Data'!B701))</f>
        <v>Customer_699</v>
      </c>
      <c r="C701" s="9">
        <f>IF(OR('1. Raw Data'!C701&lt;18, '1. Raw Data'!C701&gt;100), MEDIAN('1. Raw Data'!$C$2:$C$5001), '1. Raw Data'!C701)</f>
        <v>57</v>
      </c>
      <c r="D701" s="9" t="s">
        <v>5018</v>
      </c>
      <c r="E701" s="22">
        <v>44106</v>
      </c>
      <c r="F701" s="9">
        <v>0</v>
      </c>
      <c r="G701" s="9">
        <v>13728</v>
      </c>
      <c r="H701" s="15">
        <v>43871</v>
      </c>
      <c r="I701" s="9" t="s">
        <v>7455</v>
      </c>
      <c r="J701" s="9">
        <v>107</v>
      </c>
      <c r="K701" s="9" t="s">
        <v>7485</v>
      </c>
      <c r="L701" s="9" t="str">
        <f>IF(OR('1. Raw Data'!L701="Elec", '1. Raw Data'!L701="elect"), "Electronics", '1. Raw Data'!L701)</f>
        <v>Home Appliances</v>
      </c>
      <c r="M701" s="9">
        <v>1207.67</v>
      </c>
      <c r="N701" s="9">
        <f>IF(ISBLANK('1. Raw Data'!N701), MEDIAN('1. Raw Data'!$N$2:$N$5001), '1. Raw Data'!N701)</f>
        <v>694.23</v>
      </c>
      <c r="O701" s="9">
        <v>5</v>
      </c>
      <c r="P701" s="9">
        <f>IF(ISBLANK('1. Raw Data'!P701), 0, '1. Raw Data'!P701)</f>
        <v>0</v>
      </c>
      <c r="Q701" s="9">
        <v>581</v>
      </c>
      <c r="R701" s="9">
        <v>7</v>
      </c>
      <c r="S701" s="9">
        <f t="shared" si="30"/>
        <v>6038.35</v>
      </c>
      <c r="T701" s="9">
        <f t="shared" si="31"/>
        <v>2567.2000000000003</v>
      </c>
      <c r="U701" s="23">
        <f t="shared" si="32"/>
        <v>0.42514925434928419</v>
      </c>
    </row>
    <row r="702" spans="1:21" x14ac:dyDescent="0.3">
      <c r="A702" s="9">
        <v>2250</v>
      </c>
      <c r="B702" s="9" t="str">
        <f>PROPER(TRIM('1. Raw Data'!B702))</f>
        <v>Customer_700</v>
      </c>
      <c r="C702" s="9">
        <f>IF(OR('1. Raw Data'!C702&lt;18, '1. Raw Data'!C702&gt;100), MEDIAN('1. Raw Data'!$C$2:$C$5001), '1. Raw Data'!C702)</f>
        <v>63</v>
      </c>
      <c r="D702" s="9" t="s">
        <v>5023</v>
      </c>
      <c r="E702" s="22">
        <v>45010</v>
      </c>
      <c r="F702" s="9">
        <v>0</v>
      </c>
      <c r="G702" s="9">
        <v>12719</v>
      </c>
      <c r="H702" s="15">
        <v>45010</v>
      </c>
      <c r="I702" s="9" t="s">
        <v>7455</v>
      </c>
      <c r="J702" s="9">
        <v>108</v>
      </c>
      <c r="K702" s="9" t="s">
        <v>7496</v>
      </c>
      <c r="L702" s="9" t="str">
        <f>IF(OR('1. Raw Data'!L702="Elec", '1. Raw Data'!L702="elect"), "Electronics", '1. Raw Data'!L702)</f>
        <v>Clothing</v>
      </c>
      <c r="M702" s="9">
        <v>1174.3499999999999</v>
      </c>
      <c r="N702" s="9">
        <f>IF(ISBLANK('1. Raw Data'!N702), MEDIAN('1. Raw Data'!$N$2:$N$5001), '1. Raw Data'!N702)</f>
        <v>716.82</v>
      </c>
      <c r="O702" s="9">
        <v>5</v>
      </c>
      <c r="P702" s="9">
        <f>IF(ISBLANK('1. Raw Data'!P702), 0, '1. Raw Data'!P702)</f>
        <v>0</v>
      </c>
      <c r="Q702" s="9">
        <v>625</v>
      </c>
      <c r="R702" s="9">
        <v>5</v>
      </c>
      <c r="S702" s="9">
        <f t="shared" si="30"/>
        <v>5871.75</v>
      </c>
      <c r="T702" s="9">
        <f t="shared" si="31"/>
        <v>2287.6499999999996</v>
      </c>
      <c r="U702" s="23">
        <f t="shared" si="32"/>
        <v>0.38960275897304886</v>
      </c>
    </row>
    <row r="703" spans="1:21" x14ac:dyDescent="0.3">
      <c r="A703" s="9">
        <v>2464</v>
      </c>
      <c r="B703" s="9" t="str">
        <f>PROPER(TRIM('1. Raw Data'!B703))</f>
        <v>Customer_701</v>
      </c>
      <c r="C703" s="9">
        <f>IF(OR('1. Raw Data'!C703&lt;18, '1. Raw Data'!C703&gt;100), MEDIAN('1. Raw Data'!$C$2:$C$5001), '1. Raw Data'!C703)</f>
        <v>40</v>
      </c>
      <c r="D703" s="9" t="s">
        <v>5021</v>
      </c>
      <c r="E703" s="22">
        <v>44610</v>
      </c>
      <c r="F703" s="9">
        <v>0</v>
      </c>
      <c r="G703" s="9">
        <v>13666</v>
      </c>
      <c r="H703" s="15">
        <v>44610</v>
      </c>
      <c r="I703" s="9" t="s">
        <v>7456</v>
      </c>
      <c r="J703" s="9">
        <v>126</v>
      </c>
      <c r="K703" s="9" t="s">
        <v>7469</v>
      </c>
      <c r="L703" s="9" t="str">
        <f>IF(OR('1. Raw Data'!L703="Elec", '1. Raw Data'!L703="elect"), "Electronics", '1. Raw Data'!L703)</f>
        <v>Home Appliances</v>
      </c>
      <c r="M703" s="9">
        <v>811.01</v>
      </c>
      <c r="N703" s="9">
        <f>IF(ISBLANK('1. Raw Data'!N703), MEDIAN('1. Raw Data'!$N$2:$N$5001), '1. Raw Data'!N703)</f>
        <v>375.55</v>
      </c>
      <c r="O703" s="9">
        <v>4</v>
      </c>
      <c r="P703" s="9">
        <f>IF(ISBLANK('1. Raw Data'!P703), 0, '1. Raw Data'!P703)</f>
        <v>0.1</v>
      </c>
      <c r="Q703" s="9">
        <v>388</v>
      </c>
      <c r="R703" s="9">
        <v>6</v>
      </c>
      <c r="S703" s="9">
        <f t="shared" si="30"/>
        <v>2919.636</v>
      </c>
      <c r="T703" s="9">
        <f t="shared" si="31"/>
        <v>1417.4359999999999</v>
      </c>
      <c r="U703" s="23">
        <f t="shared" si="32"/>
        <v>0.48548380688551585</v>
      </c>
    </row>
    <row r="704" spans="1:21" x14ac:dyDescent="0.3">
      <c r="A704" s="9">
        <v>2425</v>
      </c>
      <c r="B704" s="9" t="str">
        <f>PROPER(TRIM('1. Raw Data'!B704))</f>
        <v>Customer_702</v>
      </c>
      <c r="C704" s="9">
        <f>IF(OR('1. Raw Data'!C704&lt;18, '1. Raw Data'!C704&gt;100), MEDIAN('1. Raw Data'!$C$2:$C$5001), '1. Raw Data'!C704)</f>
        <v>37</v>
      </c>
      <c r="D704" s="9" t="s">
        <v>5018</v>
      </c>
      <c r="E704" s="22">
        <v>44807</v>
      </c>
      <c r="F704" s="9">
        <v>1</v>
      </c>
      <c r="G704" s="9">
        <v>12714</v>
      </c>
      <c r="H704" s="15">
        <v>44629</v>
      </c>
      <c r="I704" s="9" t="s">
        <v>7456</v>
      </c>
      <c r="J704" s="9">
        <v>124</v>
      </c>
      <c r="K704" s="9" t="s">
        <v>7497</v>
      </c>
      <c r="L704" s="9" t="str">
        <f>IF(OR('1. Raw Data'!L704="Elec", '1. Raw Data'!L704="elect"), "Electronics", '1. Raw Data'!L704)</f>
        <v>Sports</v>
      </c>
      <c r="M704" s="9">
        <v>462.62</v>
      </c>
      <c r="N704" s="9">
        <f>IF(ISBLANK('1. Raw Data'!N704), MEDIAN('1. Raw Data'!$N$2:$N$5001), '1. Raw Data'!N704)</f>
        <v>301.17</v>
      </c>
      <c r="O704" s="9">
        <v>4</v>
      </c>
      <c r="P704" s="9">
        <f>IF(ISBLANK('1. Raw Data'!P704), 0, '1. Raw Data'!P704)</f>
        <v>0</v>
      </c>
      <c r="Q704" s="9">
        <v>851</v>
      </c>
      <c r="R704" s="9">
        <v>2</v>
      </c>
      <c r="S704" s="9">
        <f t="shared" si="30"/>
        <v>1850.48</v>
      </c>
      <c r="T704" s="9">
        <f t="shared" si="31"/>
        <v>645.79999999999995</v>
      </c>
      <c r="U704" s="23">
        <f t="shared" si="32"/>
        <v>0.34899053218624354</v>
      </c>
    </row>
    <row r="705" spans="1:21" x14ac:dyDescent="0.3">
      <c r="A705" s="9">
        <v>1046</v>
      </c>
      <c r="B705" s="9" t="str">
        <f>PROPER(TRIM('1. Raw Data'!B705))</f>
        <v>Customer_703</v>
      </c>
      <c r="C705" s="9">
        <f>IF(OR('1. Raw Data'!C705&lt;18, '1. Raw Data'!C705&gt;100), MEDIAN('1. Raw Data'!$C$2:$C$5001), '1. Raw Data'!C705)</f>
        <v>61</v>
      </c>
      <c r="D705" s="9" t="s">
        <v>5019</v>
      </c>
      <c r="E705" s="22">
        <v>43843</v>
      </c>
      <c r="F705" s="9">
        <v>1</v>
      </c>
      <c r="G705" s="9">
        <v>10799</v>
      </c>
      <c r="H705" s="15">
        <v>43843</v>
      </c>
      <c r="I705" s="9" t="s">
        <v>7456</v>
      </c>
      <c r="J705" s="9">
        <v>124</v>
      </c>
      <c r="K705" s="9" t="s">
        <v>7497</v>
      </c>
      <c r="L705" s="9" t="str">
        <f>IF(OR('1. Raw Data'!L705="Elec", '1. Raw Data'!L705="elect"), "Electronics", '1. Raw Data'!L705)</f>
        <v>Home Appliances</v>
      </c>
      <c r="M705" s="9">
        <v>1223.69</v>
      </c>
      <c r="N705" s="9">
        <f>IF(ISBLANK('1. Raw Data'!N705), MEDIAN('1. Raw Data'!$N$2:$N$5001), '1. Raw Data'!N705)</f>
        <v>799.94</v>
      </c>
      <c r="O705" s="9">
        <v>1</v>
      </c>
      <c r="P705" s="9">
        <f>IF(ISBLANK('1. Raw Data'!P705), 0, '1. Raw Data'!P705)</f>
        <v>0</v>
      </c>
      <c r="Q705" s="9">
        <v>1273</v>
      </c>
      <c r="R705" s="9">
        <v>5</v>
      </c>
      <c r="S705" s="9">
        <f t="shared" si="30"/>
        <v>1223.69</v>
      </c>
      <c r="T705" s="9">
        <f t="shared" si="31"/>
        <v>423.75</v>
      </c>
      <c r="U705" s="23">
        <f t="shared" si="32"/>
        <v>0.34628868422558001</v>
      </c>
    </row>
    <row r="706" spans="1:21" x14ac:dyDescent="0.3">
      <c r="A706" s="9">
        <v>2256</v>
      </c>
      <c r="B706" s="9" t="str">
        <f>PROPER(TRIM('1. Raw Data'!B706))</f>
        <v>Customer_704</v>
      </c>
      <c r="C706" s="9">
        <f>IF(OR('1. Raw Data'!C706&lt;18, '1. Raw Data'!C706&gt;100), MEDIAN('1. Raw Data'!$C$2:$C$5001), '1. Raw Data'!C706)</f>
        <v>45</v>
      </c>
      <c r="D706" s="9" t="s">
        <v>5023</v>
      </c>
      <c r="E706" s="22">
        <v>44551</v>
      </c>
      <c r="F706" s="9">
        <v>0</v>
      </c>
      <c r="G706" s="9">
        <v>12364</v>
      </c>
      <c r="H706" s="15">
        <v>44551</v>
      </c>
      <c r="I706" s="9" t="s">
        <v>7456</v>
      </c>
      <c r="J706" s="9">
        <v>140</v>
      </c>
      <c r="K706" s="9" t="s">
        <v>7468</v>
      </c>
      <c r="L706" s="9" t="str">
        <f>IF(OR('1. Raw Data'!L706="Elec", '1. Raw Data'!L706="elect"), "Electronics", '1. Raw Data'!L706)</f>
        <v>Home Appliances</v>
      </c>
      <c r="M706" s="9">
        <v>319.85000000000002</v>
      </c>
      <c r="N706" s="9">
        <f>IF(ISBLANK('1. Raw Data'!N706), MEDIAN('1. Raw Data'!$N$2:$N$5001), '1. Raw Data'!N706)</f>
        <v>188.87</v>
      </c>
      <c r="O706" s="9">
        <v>3</v>
      </c>
      <c r="P706" s="9">
        <f>IF(ISBLANK('1. Raw Data'!P706), 0, '1. Raw Data'!P706)</f>
        <v>0</v>
      </c>
      <c r="Q706" s="9">
        <v>329</v>
      </c>
      <c r="R706" s="9">
        <v>8</v>
      </c>
      <c r="S706" s="9">
        <f t="shared" si="30"/>
        <v>959.55000000000007</v>
      </c>
      <c r="T706" s="9">
        <f t="shared" si="31"/>
        <v>392.94000000000005</v>
      </c>
      <c r="U706" s="23">
        <f t="shared" si="32"/>
        <v>0.4095044552133813</v>
      </c>
    </row>
    <row r="707" spans="1:21" x14ac:dyDescent="0.3">
      <c r="A707" s="9">
        <v>2328</v>
      </c>
      <c r="B707" s="9" t="str">
        <f>PROPER(TRIM('1. Raw Data'!B707))</f>
        <v>Customer_705</v>
      </c>
      <c r="C707" s="9">
        <f>IF(OR('1. Raw Data'!C707&lt;18, '1. Raw Data'!C707&gt;100), MEDIAN('1. Raw Data'!$C$2:$C$5001), '1. Raw Data'!C707)</f>
        <v>32</v>
      </c>
      <c r="D707" s="9" t="s">
        <v>5020</v>
      </c>
      <c r="E707" s="22">
        <v>44264</v>
      </c>
      <c r="F707" s="9">
        <v>0</v>
      </c>
      <c r="G707" s="9">
        <v>10792</v>
      </c>
      <c r="H707" s="15">
        <v>44442</v>
      </c>
      <c r="I707" s="9" t="s">
        <v>7457</v>
      </c>
      <c r="J707" s="9">
        <v>148</v>
      </c>
      <c r="K707" s="9" t="s">
        <v>7491</v>
      </c>
      <c r="L707" s="9" t="str">
        <f>IF(OR('1. Raw Data'!L707="Elec", '1. Raw Data'!L707="elect"), "Electronics", '1. Raw Data'!L707)</f>
        <v>Electronics</v>
      </c>
      <c r="M707" s="9">
        <v>470.15</v>
      </c>
      <c r="N707" s="9">
        <f>IF(ISBLANK('1. Raw Data'!N707), MEDIAN('1. Raw Data'!$N$2:$N$5001), '1. Raw Data'!N707)</f>
        <v>429.51499999999999</v>
      </c>
      <c r="O707" s="9">
        <v>4</v>
      </c>
      <c r="P707" s="9">
        <f>IF(ISBLANK('1. Raw Data'!P707), 0, '1. Raw Data'!P707)</f>
        <v>0</v>
      </c>
      <c r="Q707" s="9">
        <v>388</v>
      </c>
      <c r="R707" s="9">
        <v>3</v>
      </c>
      <c r="S707" s="9">
        <f t="shared" ref="S707:S770" si="33">M707 * O707 * (1 - P707)</f>
        <v>1880.6</v>
      </c>
      <c r="T707" s="9">
        <f t="shared" ref="T707:T770" si="34">S707 - (N707 * O707)</f>
        <v>162.53999999999996</v>
      </c>
      <c r="U707" s="23">
        <f t="shared" ref="U707:U770" si="35">T707 / S707</f>
        <v>8.6429862809741562E-2</v>
      </c>
    </row>
    <row r="708" spans="1:21" x14ac:dyDescent="0.3">
      <c r="A708" s="9">
        <v>2166</v>
      </c>
      <c r="B708" s="9" t="str">
        <f>PROPER(TRIM('1. Raw Data'!B708))</f>
        <v>Customer_706</v>
      </c>
      <c r="C708" s="9">
        <f>IF(OR('1. Raw Data'!C708&lt;18, '1. Raw Data'!C708&gt;100), MEDIAN('1. Raw Data'!$C$2:$C$5001), '1. Raw Data'!C708)</f>
        <v>40</v>
      </c>
      <c r="D708" s="9" t="s">
        <v>5019</v>
      </c>
      <c r="E708" s="22">
        <v>44629</v>
      </c>
      <c r="F708" s="9">
        <v>1</v>
      </c>
      <c r="G708" s="9">
        <v>10575</v>
      </c>
      <c r="H708" s="15">
        <v>44807</v>
      </c>
      <c r="I708" s="9" t="s">
        <v>7456</v>
      </c>
      <c r="J708" s="9">
        <v>112</v>
      </c>
      <c r="K708" s="9" t="s">
        <v>7492</v>
      </c>
      <c r="L708" s="9" t="str">
        <f>IF(OR('1. Raw Data'!L708="Elec", '1. Raw Data'!L708="elect"), "Electronics", '1. Raw Data'!L708)</f>
        <v>Clothing</v>
      </c>
      <c r="M708" s="9">
        <v>316.72000000000003</v>
      </c>
      <c r="N708" s="9">
        <f>IF(ISBLANK('1. Raw Data'!N708), MEDIAN('1. Raw Data'!$N$2:$N$5001), '1. Raw Data'!N708)</f>
        <v>203.93</v>
      </c>
      <c r="O708" s="9">
        <v>5</v>
      </c>
      <c r="P708" s="9">
        <f>IF(ISBLANK('1. Raw Data'!P708), 0, '1. Raw Data'!P708)</f>
        <v>0</v>
      </c>
      <c r="Q708" s="9">
        <v>542</v>
      </c>
      <c r="R708" s="9">
        <v>3</v>
      </c>
      <c r="S708" s="9">
        <f t="shared" si="33"/>
        <v>1583.6000000000001</v>
      </c>
      <c r="T708" s="9">
        <f t="shared" si="34"/>
        <v>563.95000000000005</v>
      </c>
      <c r="U708" s="23">
        <f t="shared" si="35"/>
        <v>0.35611896943672644</v>
      </c>
    </row>
    <row r="709" spans="1:21" x14ac:dyDescent="0.3">
      <c r="A709" s="9">
        <v>2438</v>
      </c>
      <c r="B709" s="9" t="str">
        <f>PROPER(TRIM('1. Raw Data'!B709))</f>
        <v>Customer_707</v>
      </c>
      <c r="C709" s="9">
        <f>IF(OR('1. Raw Data'!C709&lt;18, '1. Raw Data'!C709&gt;100), MEDIAN('1. Raw Data'!$C$2:$C$5001), '1. Raw Data'!C709)</f>
        <v>57</v>
      </c>
      <c r="D709" s="9" t="s">
        <v>5022</v>
      </c>
      <c r="E709" s="22">
        <v>44689</v>
      </c>
      <c r="F709" s="9">
        <v>0</v>
      </c>
      <c r="G709" s="9">
        <v>11727</v>
      </c>
      <c r="H709" s="15">
        <v>44778</v>
      </c>
      <c r="I709" s="9" t="s">
        <v>7457</v>
      </c>
      <c r="J709" s="9">
        <v>147</v>
      </c>
      <c r="K709" s="9" t="s">
        <v>7474</v>
      </c>
      <c r="L709" s="9" t="str">
        <f>IF(OR('1. Raw Data'!L709="Elec", '1. Raw Data'!L709="elect"), "Electronics", '1. Raw Data'!L709)</f>
        <v>Sports</v>
      </c>
      <c r="M709" s="9">
        <v>1027.5999999999999</v>
      </c>
      <c r="N709" s="9">
        <f>IF(ISBLANK('1. Raw Data'!N709), MEDIAN('1. Raw Data'!$N$2:$N$5001), '1. Raw Data'!N709)</f>
        <v>479.36</v>
      </c>
      <c r="O709" s="9">
        <v>4</v>
      </c>
      <c r="P709" s="9">
        <f>IF(ISBLANK('1. Raw Data'!P709), 0, '1. Raw Data'!P709)</f>
        <v>0</v>
      </c>
      <c r="Q709" s="9">
        <v>914</v>
      </c>
      <c r="R709" s="9">
        <v>4</v>
      </c>
      <c r="S709" s="9">
        <f t="shared" si="33"/>
        <v>4110.3999999999996</v>
      </c>
      <c r="T709" s="9">
        <f t="shared" si="34"/>
        <v>2192.9599999999996</v>
      </c>
      <c r="U709" s="23">
        <f t="shared" si="35"/>
        <v>0.53351498637602179</v>
      </c>
    </row>
    <row r="710" spans="1:21" x14ac:dyDescent="0.3">
      <c r="A710" s="9">
        <v>2396</v>
      </c>
      <c r="B710" s="9" t="str">
        <f>PROPER(TRIM('1. Raw Data'!B710))</f>
        <v>Customer_708</v>
      </c>
      <c r="C710" s="9">
        <f>IF(OR('1. Raw Data'!C710&lt;18, '1. Raw Data'!C710&gt;100), MEDIAN('1. Raw Data'!$C$2:$C$5001), '1. Raw Data'!C710)</f>
        <v>45</v>
      </c>
      <c r="D710" s="9" t="s">
        <v>5018</v>
      </c>
      <c r="E710" s="22">
        <v>44933</v>
      </c>
      <c r="F710" s="9">
        <v>1</v>
      </c>
      <c r="G710" s="9">
        <v>13227</v>
      </c>
      <c r="H710" s="15">
        <v>45108</v>
      </c>
      <c r="I710" s="9" t="s">
        <v>7457</v>
      </c>
      <c r="J710" s="9">
        <v>108</v>
      </c>
      <c r="K710" s="9" t="s">
        <v>7496</v>
      </c>
      <c r="L710" s="9" t="str">
        <f>IF(OR('1. Raw Data'!L710="Elec", '1. Raw Data'!L710="elect"), "Electronics", '1. Raw Data'!L710)</f>
        <v>Clothing</v>
      </c>
      <c r="M710" s="9">
        <v>1045.04</v>
      </c>
      <c r="N710" s="9">
        <f>IF(ISBLANK('1. Raw Data'!N710), MEDIAN('1. Raw Data'!$N$2:$N$5001), '1. Raw Data'!N710)</f>
        <v>668.41</v>
      </c>
      <c r="O710" s="9">
        <v>1</v>
      </c>
      <c r="P710" s="9">
        <f>IF(ISBLANK('1. Raw Data'!P710), 0, '1. Raw Data'!P710)</f>
        <v>0</v>
      </c>
      <c r="Q710" s="9">
        <v>445</v>
      </c>
      <c r="R710" s="9">
        <v>3</v>
      </c>
      <c r="S710" s="9">
        <f t="shared" si="33"/>
        <v>1045.04</v>
      </c>
      <c r="T710" s="9">
        <f t="shared" si="34"/>
        <v>376.63</v>
      </c>
      <c r="U710" s="23">
        <f t="shared" si="35"/>
        <v>0.36039768812677025</v>
      </c>
    </row>
    <row r="711" spans="1:21" x14ac:dyDescent="0.3">
      <c r="A711" s="9">
        <v>2282</v>
      </c>
      <c r="B711" s="9" t="str">
        <f>PROPER(TRIM('1. Raw Data'!B711))</f>
        <v>Customer_709</v>
      </c>
      <c r="C711" s="9">
        <f>IF(OR('1. Raw Data'!C711&lt;18, '1. Raw Data'!C711&gt;100), MEDIAN('1. Raw Data'!$C$2:$C$5001), '1. Raw Data'!C711)</f>
        <v>40</v>
      </c>
      <c r="D711" s="9" t="s">
        <v>5023</v>
      </c>
      <c r="E711" s="22">
        <v>44949</v>
      </c>
      <c r="F711" s="9">
        <v>1</v>
      </c>
      <c r="G711" s="9">
        <v>11447</v>
      </c>
      <c r="H711" s="15">
        <v>44949</v>
      </c>
      <c r="I711" s="9" t="s">
        <v>7457</v>
      </c>
      <c r="J711" s="9">
        <v>109</v>
      </c>
      <c r="K711" s="9" t="s">
        <v>7466</v>
      </c>
      <c r="L711" s="9" t="str">
        <f>IF(OR('1. Raw Data'!L711="Elec", '1. Raw Data'!L711="elect"), "Electronics", '1. Raw Data'!L711)</f>
        <v>Home Appliances</v>
      </c>
      <c r="M711" s="9">
        <v>996.14</v>
      </c>
      <c r="N711" s="9">
        <f>IF(ISBLANK('1. Raw Data'!N711), MEDIAN('1. Raw Data'!$N$2:$N$5001), '1. Raw Data'!N711)</f>
        <v>683.31</v>
      </c>
      <c r="O711" s="9">
        <v>1</v>
      </c>
      <c r="P711" s="9">
        <f>IF(ISBLANK('1. Raw Data'!P711), 0, '1. Raw Data'!P711)</f>
        <v>0</v>
      </c>
      <c r="Q711" s="9">
        <v>601</v>
      </c>
      <c r="R711" s="9">
        <v>3</v>
      </c>
      <c r="S711" s="9">
        <f t="shared" si="33"/>
        <v>996.14</v>
      </c>
      <c r="T711" s="9">
        <f t="shared" si="34"/>
        <v>312.83000000000004</v>
      </c>
      <c r="U711" s="23">
        <f t="shared" si="35"/>
        <v>0.31404220290320645</v>
      </c>
    </row>
    <row r="712" spans="1:21" x14ac:dyDescent="0.3">
      <c r="A712" s="9">
        <v>1655</v>
      </c>
      <c r="B712" s="9" t="str">
        <f>PROPER(TRIM('1. Raw Data'!B712))</f>
        <v>Customer_710</v>
      </c>
      <c r="C712" s="9">
        <f>IF(OR('1. Raw Data'!C712&lt;18, '1. Raw Data'!C712&gt;100), MEDIAN('1. Raw Data'!$C$2:$C$5001), '1. Raw Data'!C712)</f>
        <v>57</v>
      </c>
      <c r="D712" s="9" t="s">
        <v>5023</v>
      </c>
      <c r="E712" s="22">
        <v>45066</v>
      </c>
      <c r="F712" s="9">
        <v>0</v>
      </c>
      <c r="G712" s="9">
        <v>13571</v>
      </c>
      <c r="H712" s="15">
        <v>45066</v>
      </c>
      <c r="I712" s="9" t="s">
        <v>7455</v>
      </c>
      <c r="J712" s="9">
        <v>103</v>
      </c>
      <c r="K712" s="9" t="s">
        <v>7472</v>
      </c>
      <c r="L712" s="9" t="str">
        <f>IF(OR('1. Raw Data'!L712="Elec", '1. Raw Data'!L712="elect"), "Electronics", '1. Raw Data'!L712)</f>
        <v>Home Appliances</v>
      </c>
      <c r="M712" s="9">
        <v>652.62</v>
      </c>
      <c r="N712" s="9">
        <f>IF(ISBLANK('1. Raw Data'!N712), MEDIAN('1. Raw Data'!$N$2:$N$5001), '1. Raw Data'!N712)</f>
        <v>287.99</v>
      </c>
      <c r="O712" s="9">
        <v>5</v>
      </c>
      <c r="P712" s="9">
        <f>IF(ISBLANK('1. Raw Data'!P712), 0, '1. Raw Data'!P712)</f>
        <v>0.2</v>
      </c>
      <c r="Q712" s="9">
        <v>592</v>
      </c>
      <c r="R712" s="9">
        <v>2</v>
      </c>
      <c r="S712" s="9">
        <f t="shared" si="33"/>
        <v>2610.48</v>
      </c>
      <c r="T712" s="9">
        <f t="shared" si="34"/>
        <v>1170.53</v>
      </c>
      <c r="U712" s="23">
        <f t="shared" si="35"/>
        <v>0.44839646348564249</v>
      </c>
    </row>
    <row r="713" spans="1:21" x14ac:dyDescent="0.3">
      <c r="A713" s="9">
        <v>1470</v>
      </c>
      <c r="B713" s="9" t="str">
        <f>PROPER(TRIM('1. Raw Data'!B713))</f>
        <v>Customer_711</v>
      </c>
      <c r="C713" s="9">
        <f>IF(OR('1. Raw Data'!C713&lt;18, '1. Raw Data'!C713&gt;100), MEDIAN('1. Raw Data'!$C$2:$C$5001), '1. Raw Data'!C713)</f>
        <v>40</v>
      </c>
      <c r="D713" s="9" t="s">
        <v>5019</v>
      </c>
      <c r="E713" s="22">
        <v>44282</v>
      </c>
      <c r="F713" s="9">
        <v>0</v>
      </c>
      <c r="G713" s="9">
        <v>10090</v>
      </c>
      <c r="H713" s="15">
        <v>44282</v>
      </c>
      <c r="I713" s="9" t="s">
        <v>7455</v>
      </c>
      <c r="J713" s="9">
        <v>121</v>
      </c>
      <c r="K713" s="9" t="s">
        <v>7495</v>
      </c>
      <c r="L713" s="9" t="str">
        <f>IF(OR('1. Raw Data'!L713="Elec", '1. Raw Data'!L713="elect"), "Electronics", '1. Raw Data'!L713)</f>
        <v>Home Appliances</v>
      </c>
      <c r="M713" s="9">
        <v>195.25</v>
      </c>
      <c r="N713" s="9">
        <f>IF(ISBLANK('1. Raw Data'!N713), MEDIAN('1. Raw Data'!$N$2:$N$5001), '1. Raw Data'!N713)</f>
        <v>135.43</v>
      </c>
      <c r="O713" s="9">
        <v>5</v>
      </c>
      <c r="P713" s="9">
        <f>IF(ISBLANK('1. Raw Data'!P713), 0, '1. Raw Data'!P713)</f>
        <v>0</v>
      </c>
      <c r="Q713" s="9">
        <v>344</v>
      </c>
      <c r="R713" s="9">
        <v>7</v>
      </c>
      <c r="S713" s="9">
        <f t="shared" si="33"/>
        <v>976.25</v>
      </c>
      <c r="T713" s="9">
        <f t="shared" si="34"/>
        <v>299.09999999999991</v>
      </c>
      <c r="U713" s="23">
        <f t="shared" si="35"/>
        <v>0.30637644046094742</v>
      </c>
    </row>
    <row r="714" spans="1:21" x14ac:dyDescent="0.3">
      <c r="A714" s="9">
        <v>1970</v>
      </c>
      <c r="B714" s="9" t="str">
        <f>PROPER(TRIM('1. Raw Data'!B714))</f>
        <v>Customer_712</v>
      </c>
      <c r="C714" s="9">
        <f>IF(OR('1. Raw Data'!C714&lt;18, '1. Raw Data'!C714&gt;100), MEDIAN('1. Raw Data'!$C$2:$C$5001), '1. Raw Data'!C714)</f>
        <v>36</v>
      </c>
      <c r="D714" s="9" t="s">
        <v>5023</v>
      </c>
      <c r="E714" s="22">
        <v>44830</v>
      </c>
      <c r="F714" s="9">
        <v>0</v>
      </c>
      <c r="G714" s="9">
        <v>13725</v>
      </c>
      <c r="H714" s="15">
        <v>44830</v>
      </c>
      <c r="I714" s="9" t="s">
        <v>7457</v>
      </c>
      <c r="J714" s="9">
        <v>131</v>
      </c>
      <c r="K714" s="9" t="s">
        <v>7504</v>
      </c>
      <c r="L714" s="9" t="str">
        <f>IF(OR('1. Raw Data'!L714="Elec", '1. Raw Data'!L714="elect"), "Electronics", '1. Raw Data'!L714)</f>
        <v>Clothing</v>
      </c>
      <c r="M714" s="9">
        <v>1371.2</v>
      </c>
      <c r="N714" s="9">
        <f>IF(ISBLANK('1. Raw Data'!N714), MEDIAN('1. Raw Data'!$N$2:$N$5001), '1. Raw Data'!N714)</f>
        <v>558.76</v>
      </c>
      <c r="O714" s="9">
        <v>5</v>
      </c>
      <c r="P714" s="9">
        <f>IF(ISBLANK('1. Raw Data'!P714), 0, '1. Raw Data'!P714)</f>
        <v>0</v>
      </c>
      <c r="Q714" s="9">
        <v>448</v>
      </c>
      <c r="R714" s="9">
        <v>4</v>
      </c>
      <c r="S714" s="9">
        <f t="shared" si="33"/>
        <v>6856</v>
      </c>
      <c r="T714" s="9">
        <f t="shared" si="34"/>
        <v>4062.2</v>
      </c>
      <c r="U714" s="23">
        <f t="shared" si="35"/>
        <v>0.59250291715285874</v>
      </c>
    </row>
    <row r="715" spans="1:21" x14ac:dyDescent="0.3">
      <c r="A715" s="9">
        <v>2035</v>
      </c>
      <c r="B715" s="9" t="str">
        <f>PROPER(TRIM('1. Raw Data'!B715))</f>
        <v>Customer_713</v>
      </c>
      <c r="C715" s="9">
        <f>IF(OR('1. Raw Data'!C715&lt;18, '1. Raw Data'!C715&gt;100), MEDIAN('1. Raw Data'!$C$2:$C$5001), '1. Raw Data'!C715)</f>
        <v>36</v>
      </c>
      <c r="D715" s="9" t="s">
        <v>5018</v>
      </c>
      <c r="E715" s="22">
        <v>44280</v>
      </c>
      <c r="F715" s="9">
        <v>0</v>
      </c>
      <c r="G715" s="9">
        <v>11065</v>
      </c>
      <c r="H715" s="15">
        <v>44280</v>
      </c>
      <c r="I715" s="9" t="s">
        <v>7456</v>
      </c>
      <c r="J715" s="9">
        <v>148</v>
      </c>
      <c r="K715" s="9" t="s">
        <v>7491</v>
      </c>
      <c r="L715" s="9" t="str">
        <f>IF(OR('1. Raw Data'!L715="Elec", '1. Raw Data'!L715="elect"), "Electronics", '1. Raw Data'!L715)</f>
        <v>Home Appliances</v>
      </c>
      <c r="M715" s="9">
        <v>786.21</v>
      </c>
      <c r="N715" s="9">
        <f>IF(ISBLANK('1. Raw Data'!N715), MEDIAN('1. Raw Data'!$N$2:$N$5001), '1. Raw Data'!N715)</f>
        <v>437.64</v>
      </c>
      <c r="O715" s="9">
        <v>3</v>
      </c>
      <c r="P715" s="9">
        <f>IF(ISBLANK('1. Raw Data'!P715), 0, '1. Raw Data'!P715)</f>
        <v>0</v>
      </c>
      <c r="Q715" s="9">
        <v>548</v>
      </c>
      <c r="R715" s="9">
        <v>8</v>
      </c>
      <c r="S715" s="9">
        <f t="shared" si="33"/>
        <v>2358.63</v>
      </c>
      <c r="T715" s="9">
        <f t="shared" si="34"/>
        <v>1045.71</v>
      </c>
      <c r="U715" s="23">
        <f t="shared" si="35"/>
        <v>0.44335482886251765</v>
      </c>
    </row>
    <row r="716" spans="1:21" x14ac:dyDescent="0.3">
      <c r="A716" s="9">
        <v>2353</v>
      </c>
      <c r="B716" s="9" t="str">
        <f>PROPER(TRIM('1. Raw Data'!B716))</f>
        <v>Customer_714</v>
      </c>
      <c r="C716" s="9">
        <f>IF(OR('1. Raw Data'!C716&lt;18, '1. Raw Data'!C716&gt;100), MEDIAN('1. Raw Data'!$C$2:$C$5001), '1. Raw Data'!C716)</f>
        <v>64</v>
      </c>
      <c r="D716" s="9" t="s">
        <v>5019</v>
      </c>
      <c r="E716" s="22">
        <v>44537</v>
      </c>
      <c r="F716" s="9">
        <v>1</v>
      </c>
      <c r="G716" s="9">
        <v>10760</v>
      </c>
      <c r="H716" s="15">
        <v>44389</v>
      </c>
      <c r="I716" s="9" t="s">
        <v>7457</v>
      </c>
      <c r="J716" s="9">
        <v>147</v>
      </c>
      <c r="K716" s="9" t="s">
        <v>7474</v>
      </c>
      <c r="L716" s="9" t="str">
        <f>IF(OR('1. Raw Data'!L716="Elec", '1. Raw Data'!L716="elect"), "Electronics", '1. Raw Data'!L716)</f>
        <v>Clothing</v>
      </c>
      <c r="M716" s="9">
        <v>640.11</v>
      </c>
      <c r="N716" s="9">
        <f>IF(ISBLANK('1. Raw Data'!N716), MEDIAN('1. Raw Data'!$N$2:$N$5001), '1. Raw Data'!N716)</f>
        <v>404.66</v>
      </c>
      <c r="O716" s="9">
        <v>5</v>
      </c>
      <c r="P716" s="9">
        <f>IF(ISBLANK('1. Raw Data'!P716), 0, '1. Raw Data'!P716)</f>
        <v>0</v>
      </c>
      <c r="Q716" s="9">
        <v>644</v>
      </c>
      <c r="R716" s="9">
        <v>3</v>
      </c>
      <c r="S716" s="9">
        <f t="shared" si="33"/>
        <v>3200.55</v>
      </c>
      <c r="T716" s="9">
        <f t="shared" si="34"/>
        <v>1177.25</v>
      </c>
      <c r="U716" s="23">
        <f t="shared" si="35"/>
        <v>0.36782740466482322</v>
      </c>
    </row>
    <row r="717" spans="1:21" x14ac:dyDescent="0.3">
      <c r="A717" s="9">
        <v>1735</v>
      </c>
      <c r="B717" s="9" t="str">
        <f>PROPER(TRIM('1. Raw Data'!B717))</f>
        <v>Customer_715</v>
      </c>
      <c r="C717" s="9">
        <f>IF(OR('1. Raw Data'!C717&lt;18, '1. Raw Data'!C717&gt;100), MEDIAN('1. Raw Data'!$C$2:$C$5001), '1. Raw Data'!C717)</f>
        <v>36</v>
      </c>
      <c r="D717" s="9" t="s">
        <v>5020</v>
      </c>
      <c r="E717" s="22">
        <v>44723</v>
      </c>
      <c r="F717" s="9">
        <v>0</v>
      </c>
      <c r="G717" s="9">
        <v>13366</v>
      </c>
      <c r="H717" s="15">
        <v>44871</v>
      </c>
      <c r="I717" s="9" t="s">
        <v>7455</v>
      </c>
      <c r="J717" s="9">
        <v>124</v>
      </c>
      <c r="K717" s="9" t="s">
        <v>7497</v>
      </c>
      <c r="L717" s="9" t="str">
        <f>IF(OR('1. Raw Data'!L717="Elec", '1. Raw Data'!L717="elect"), "Electronics", '1. Raw Data'!L717)</f>
        <v>Sports</v>
      </c>
      <c r="M717" s="9">
        <v>903.8</v>
      </c>
      <c r="N717" s="9">
        <f>IF(ISBLANK('1. Raw Data'!N717), MEDIAN('1. Raw Data'!$N$2:$N$5001), '1. Raw Data'!N717)</f>
        <v>575.84</v>
      </c>
      <c r="O717" s="9">
        <v>1</v>
      </c>
      <c r="P717" s="9">
        <f>IF(ISBLANK('1. Raw Data'!P717), 0, '1. Raw Data'!P717)</f>
        <v>0</v>
      </c>
      <c r="Q717" s="9">
        <v>800</v>
      </c>
      <c r="R717" s="9">
        <v>5</v>
      </c>
      <c r="S717" s="9">
        <f t="shared" si="33"/>
        <v>903.8</v>
      </c>
      <c r="T717" s="9">
        <f t="shared" si="34"/>
        <v>327.95999999999992</v>
      </c>
      <c r="U717" s="23">
        <f t="shared" si="35"/>
        <v>0.36286789112635531</v>
      </c>
    </row>
    <row r="718" spans="1:21" x14ac:dyDescent="0.3">
      <c r="A718" s="9">
        <v>1783</v>
      </c>
      <c r="B718" s="9" t="str">
        <f>PROPER(TRIM('1. Raw Data'!B718))</f>
        <v>Customer_716</v>
      </c>
      <c r="C718" s="9">
        <f>IF(OR('1. Raw Data'!C718&lt;18, '1. Raw Data'!C718&gt;100), MEDIAN('1. Raw Data'!$C$2:$C$5001), '1. Raw Data'!C718)</f>
        <v>36</v>
      </c>
      <c r="D718" s="9" t="s">
        <v>5019</v>
      </c>
      <c r="E718" s="22">
        <v>44825</v>
      </c>
      <c r="F718" s="9">
        <v>1</v>
      </c>
      <c r="G718" s="9">
        <v>10769</v>
      </c>
      <c r="H718" s="15">
        <v>44825</v>
      </c>
      <c r="I718" s="9" t="s">
        <v>7456</v>
      </c>
      <c r="J718" s="9">
        <v>104</v>
      </c>
      <c r="K718" s="9" t="s">
        <v>7499</v>
      </c>
      <c r="L718" s="9" t="str">
        <f>IF(OR('1. Raw Data'!L718="Elec", '1. Raw Data'!L718="elect"), "Electronics", '1. Raw Data'!L718)</f>
        <v>Sports</v>
      </c>
      <c r="M718" s="9">
        <v>329.55</v>
      </c>
      <c r="N718" s="9">
        <f>IF(ISBLANK('1. Raw Data'!N718), MEDIAN('1. Raw Data'!$N$2:$N$5001), '1. Raw Data'!N718)</f>
        <v>204.45</v>
      </c>
      <c r="O718" s="9">
        <v>1</v>
      </c>
      <c r="P718" s="9">
        <f>IF(ISBLANK('1. Raw Data'!P718), 0, '1. Raw Data'!P718)</f>
        <v>0</v>
      </c>
      <c r="Q718" s="9">
        <v>806</v>
      </c>
      <c r="R718" s="9">
        <v>3</v>
      </c>
      <c r="S718" s="9">
        <f t="shared" si="33"/>
        <v>329.55</v>
      </c>
      <c r="T718" s="9">
        <f t="shared" si="34"/>
        <v>125.10000000000002</v>
      </c>
      <c r="U718" s="23">
        <f t="shared" si="35"/>
        <v>0.37960855712335007</v>
      </c>
    </row>
    <row r="719" spans="1:21" x14ac:dyDescent="0.3">
      <c r="A719" s="9">
        <v>1967</v>
      </c>
      <c r="B719" s="9" t="str">
        <f>PROPER(TRIM('1. Raw Data'!B719))</f>
        <v>Customer_717</v>
      </c>
      <c r="C719" s="9">
        <f>IF(OR('1. Raw Data'!C719&lt;18, '1. Raw Data'!C719&gt;100), MEDIAN('1. Raw Data'!$C$2:$C$5001), '1. Raw Data'!C719)</f>
        <v>19</v>
      </c>
      <c r="D719" s="9" t="s">
        <v>5019</v>
      </c>
      <c r="E719" s="22">
        <v>43890</v>
      </c>
      <c r="F719" s="9">
        <v>0</v>
      </c>
      <c r="G719" s="9">
        <v>11360</v>
      </c>
      <c r="H719" s="15">
        <v>43890</v>
      </c>
      <c r="I719" s="9" t="s">
        <v>7455</v>
      </c>
      <c r="J719" s="9">
        <v>120</v>
      </c>
      <c r="K719" s="9" t="s">
        <v>7488</v>
      </c>
      <c r="L719" s="9" t="str">
        <f>IF(OR('1. Raw Data'!L719="Elec", '1. Raw Data'!L719="elect"), "Electronics", '1. Raw Data'!L719)</f>
        <v>Clothing</v>
      </c>
      <c r="M719" s="9">
        <v>242.2</v>
      </c>
      <c r="N719" s="9">
        <f>IF(ISBLANK('1. Raw Data'!N719), MEDIAN('1. Raw Data'!$N$2:$N$5001), '1. Raw Data'!N719)</f>
        <v>135.34</v>
      </c>
      <c r="O719" s="9">
        <v>4</v>
      </c>
      <c r="P719" s="9">
        <f>IF(ISBLANK('1. Raw Data'!P719), 0, '1. Raw Data'!P719)</f>
        <v>0</v>
      </c>
      <c r="Q719" s="9">
        <v>1460</v>
      </c>
      <c r="R719" s="9">
        <v>3</v>
      </c>
      <c r="S719" s="9">
        <f t="shared" si="33"/>
        <v>968.8</v>
      </c>
      <c r="T719" s="9">
        <f t="shared" si="34"/>
        <v>427.43999999999994</v>
      </c>
      <c r="U719" s="23">
        <f t="shared" si="35"/>
        <v>0.44120561519405443</v>
      </c>
    </row>
    <row r="720" spans="1:21" x14ac:dyDescent="0.3">
      <c r="A720" s="9">
        <v>1357</v>
      </c>
      <c r="B720" s="9" t="str">
        <f>PROPER(TRIM('1. Raw Data'!B720))</f>
        <v>Customer_718</v>
      </c>
      <c r="C720" s="9">
        <f>IF(OR('1. Raw Data'!C720&lt;18, '1. Raw Data'!C720&gt;100), MEDIAN('1. Raw Data'!$C$2:$C$5001), '1. Raw Data'!C720)</f>
        <v>30</v>
      </c>
      <c r="D720" s="9" t="s">
        <v>5020</v>
      </c>
      <c r="E720" s="22">
        <v>44627</v>
      </c>
      <c r="F720" s="9">
        <v>1</v>
      </c>
      <c r="G720" s="9">
        <v>12048</v>
      </c>
      <c r="H720" s="15">
        <v>44745</v>
      </c>
      <c r="I720" s="9" t="s">
        <v>7456</v>
      </c>
      <c r="J720" s="9">
        <v>116</v>
      </c>
      <c r="K720" s="9" t="s">
        <v>7480</v>
      </c>
      <c r="L720" s="9" t="str">
        <f>IF(OR('1. Raw Data'!L720="Elec", '1. Raw Data'!L720="elect"), "Electronics", '1. Raw Data'!L720)</f>
        <v>Sports</v>
      </c>
      <c r="M720" s="9">
        <v>638.01</v>
      </c>
      <c r="N720" s="9">
        <f>IF(ISBLANK('1. Raw Data'!N720), MEDIAN('1. Raw Data'!$N$2:$N$5001), '1. Raw Data'!N720)</f>
        <v>379.8</v>
      </c>
      <c r="O720" s="9">
        <v>5</v>
      </c>
      <c r="P720" s="9">
        <f>IF(ISBLANK('1. Raw Data'!P720), 0, '1. Raw Data'!P720)</f>
        <v>0</v>
      </c>
      <c r="Q720" s="9">
        <v>1031</v>
      </c>
      <c r="R720" s="9">
        <v>2</v>
      </c>
      <c r="S720" s="9">
        <f t="shared" si="33"/>
        <v>3190.05</v>
      </c>
      <c r="T720" s="9">
        <f t="shared" si="34"/>
        <v>1291.0500000000002</v>
      </c>
      <c r="U720" s="23">
        <f t="shared" si="35"/>
        <v>0.40471152489772894</v>
      </c>
    </row>
    <row r="721" spans="1:21" x14ac:dyDescent="0.3">
      <c r="A721" s="9">
        <v>1971</v>
      </c>
      <c r="B721" s="9" t="str">
        <f>PROPER(TRIM('1. Raw Data'!B721))</f>
        <v>Customer_719</v>
      </c>
      <c r="C721" s="9">
        <f>IF(OR('1. Raw Data'!C721&lt;18, '1. Raw Data'!C721&gt;100), MEDIAN('1. Raw Data'!$C$2:$C$5001), '1. Raw Data'!C721)</f>
        <v>27</v>
      </c>
      <c r="D721" s="9" t="s">
        <v>5022</v>
      </c>
      <c r="E721" s="22">
        <v>44519</v>
      </c>
      <c r="F721" s="9">
        <v>0</v>
      </c>
      <c r="G721" s="9">
        <v>12156</v>
      </c>
      <c r="H721" s="15">
        <v>44519</v>
      </c>
      <c r="I721" s="9" t="s">
        <v>7455</v>
      </c>
      <c r="J721" s="9">
        <v>110</v>
      </c>
      <c r="K721" s="9" t="s">
        <v>7493</v>
      </c>
      <c r="L721" s="9" t="str">
        <f>IF(OR('1. Raw Data'!L721="Elec", '1. Raw Data'!L721="elect"), "Electronics", '1. Raw Data'!L721)</f>
        <v>Electronics</v>
      </c>
      <c r="M721" s="9">
        <v>379.47</v>
      </c>
      <c r="N721" s="9">
        <f>IF(ISBLANK('1. Raw Data'!N721), MEDIAN('1. Raw Data'!$N$2:$N$5001), '1. Raw Data'!N721)</f>
        <v>231.47</v>
      </c>
      <c r="O721" s="9">
        <v>3</v>
      </c>
      <c r="P721" s="9">
        <f>IF(ISBLANK('1. Raw Data'!P721), 0, '1. Raw Data'!P721)</f>
        <v>0.1</v>
      </c>
      <c r="Q721" s="9">
        <v>488</v>
      </c>
      <c r="R721" s="9">
        <v>3</v>
      </c>
      <c r="S721" s="9">
        <f t="shared" si="33"/>
        <v>1024.5690000000002</v>
      </c>
      <c r="T721" s="9">
        <f t="shared" si="34"/>
        <v>330.15900000000022</v>
      </c>
      <c r="U721" s="23">
        <f t="shared" si="35"/>
        <v>0.32224184022745189</v>
      </c>
    </row>
    <row r="722" spans="1:21" x14ac:dyDescent="0.3">
      <c r="A722" s="9">
        <v>2431</v>
      </c>
      <c r="B722" s="9" t="str">
        <f>PROPER(TRIM('1. Raw Data'!B722))</f>
        <v>Customer_720</v>
      </c>
      <c r="C722" s="9">
        <f>IF(OR('1. Raw Data'!C722&lt;18, '1. Raw Data'!C722&gt;100), MEDIAN('1. Raw Data'!$C$2:$C$5001), '1. Raw Data'!C722)</f>
        <v>28</v>
      </c>
      <c r="D722" s="9" t="s">
        <v>5018</v>
      </c>
      <c r="E722" s="22">
        <v>45200</v>
      </c>
      <c r="F722" s="9">
        <v>0</v>
      </c>
      <c r="G722" s="9">
        <v>12975</v>
      </c>
      <c r="H722" s="15">
        <v>44936</v>
      </c>
      <c r="I722" s="9" t="s">
        <v>7457</v>
      </c>
      <c r="J722" s="9">
        <v>143</v>
      </c>
      <c r="K722" s="9" t="s">
        <v>7475</v>
      </c>
      <c r="L722" s="9" t="str">
        <f>IF(OR('1. Raw Data'!L722="Elec", '1. Raw Data'!L722="elect"), "Electronics", '1. Raw Data'!L722)</f>
        <v>Home Appliances</v>
      </c>
      <c r="M722" s="9">
        <v>404.22</v>
      </c>
      <c r="N722" s="9">
        <f>IF(ISBLANK('1. Raw Data'!N722), MEDIAN('1. Raw Data'!$N$2:$N$5001), '1. Raw Data'!N722)</f>
        <v>221.66</v>
      </c>
      <c r="O722" s="9">
        <v>2</v>
      </c>
      <c r="P722" s="9">
        <f>IF(ISBLANK('1. Raw Data'!P722), 0, '1. Raw Data'!P722)</f>
        <v>0.2</v>
      </c>
      <c r="Q722" s="9">
        <v>458</v>
      </c>
      <c r="R722" s="9">
        <v>3</v>
      </c>
      <c r="S722" s="9">
        <f t="shared" si="33"/>
        <v>646.75200000000007</v>
      </c>
      <c r="T722" s="9">
        <f t="shared" si="34"/>
        <v>203.43200000000007</v>
      </c>
      <c r="U722" s="23">
        <f t="shared" si="35"/>
        <v>0.3145440601652566</v>
      </c>
    </row>
    <row r="723" spans="1:21" x14ac:dyDescent="0.3">
      <c r="A723" s="9">
        <v>1667</v>
      </c>
      <c r="B723" s="9" t="str">
        <f>PROPER(TRIM('1. Raw Data'!B723))</f>
        <v>Customer_721</v>
      </c>
      <c r="C723" s="9">
        <f>IF(OR('1. Raw Data'!C723&lt;18, '1. Raw Data'!C723&gt;100), MEDIAN('1. Raw Data'!$C$2:$C$5001), '1. Raw Data'!C723)</f>
        <v>40</v>
      </c>
      <c r="D723" s="9" t="s">
        <v>5022</v>
      </c>
      <c r="E723" s="22">
        <v>45221</v>
      </c>
      <c r="F723" s="9">
        <v>1</v>
      </c>
      <c r="G723" s="9">
        <v>12002</v>
      </c>
      <c r="H723" s="15">
        <v>45221</v>
      </c>
      <c r="I723" s="9" t="s">
        <v>7455</v>
      </c>
      <c r="J723" s="9">
        <v>126</v>
      </c>
      <c r="K723" s="9" t="s">
        <v>7469</v>
      </c>
      <c r="L723" s="9" t="str">
        <f>IF(OR('1. Raw Data'!L723="Elec", '1. Raw Data'!L723="elect"), "Electronics", '1. Raw Data'!L723)</f>
        <v>Home Appliances</v>
      </c>
      <c r="M723" s="9">
        <v>1344.14</v>
      </c>
      <c r="N723" s="9">
        <f>IF(ISBLANK('1. Raw Data'!N723), MEDIAN('1. Raw Data'!$N$2:$N$5001), '1. Raw Data'!N723)</f>
        <v>777.86</v>
      </c>
      <c r="O723" s="9">
        <v>4</v>
      </c>
      <c r="P723" s="9">
        <f>IF(ISBLANK('1. Raw Data'!P723), 0, '1. Raw Data'!P723)</f>
        <v>0</v>
      </c>
      <c r="Q723" s="9">
        <v>437</v>
      </c>
      <c r="R723" s="9">
        <v>3</v>
      </c>
      <c r="S723" s="9">
        <f t="shared" si="33"/>
        <v>5376.56</v>
      </c>
      <c r="T723" s="9">
        <f t="shared" si="34"/>
        <v>2265.1200000000003</v>
      </c>
      <c r="U723" s="23">
        <f t="shared" si="35"/>
        <v>0.42129540077670485</v>
      </c>
    </row>
    <row r="724" spans="1:21" x14ac:dyDescent="0.3">
      <c r="A724" s="9">
        <v>1372</v>
      </c>
      <c r="B724" s="9" t="str">
        <f>PROPER(TRIM('1. Raw Data'!B724))</f>
        <v>Customer_722</v>
      </c>
      <c r="C724" s="9">
        <f>IF(OR('1. Raw Data'!C724&lt;18, '1. Raw Data'!C724&gt;100), MEDIAN('1. Raw Data'!$C$2:$C$5001), '1. Raw Data'!C724)</f>
        <v>40</v>
      </c>
      <c r="D724" s="9" t="s">
        <v>5022</v>
      </c>
      <c r="E724" s="22">
        <v>44777</v>
      </c>
      <c r="F724" s="9">
        <v>1</v>
      </c>
      <c r="G724" s="9">
        <v>13196</v>
      </c>
      <c r="H724" s="15">
        <v>44659</v>
      </c>
      <c r="I724" s="9" t="s">
        <v>7456</v>
      </c>
      <c r="J724" s="9">
        <v>129</v>
      </c>
      <c r="K724" s="9" t="s">
        <v>7471</v>
      </c>
      <c r="L724" s="9" t="str">
        <f>IF(OR('1. Raw Data'!L724="Elec", '1. Raw Data'!L724="elect"), "Electronics", '1. Raw Data'!L724)</f>
        <v>Home Appliances</v>
      </c>
      <c r="M724" s="9">
        <v>819.6</v>
      </c>
      <c r="N724" s="9">
        <f>IF(ISBLANK('1. Raw Data'!N724), MEDIAN('1. Raw Data'!$N$2:$N$5001), '1. Raw Data'!N724)</f>
        <v>535.94000000000005</v>
      </c>
      <c r="O724" s="9">
        <v>3</v>
      </c>
      <c r="P724" s="9">
        <f>IF(ISBLANK('1. Raw Data'!P724), 0, '1. Raw Data'!P724)</f>
        <v>0.1</v>
      </c>
      <c r="Q724" s="9">
        <v>999</v>
      </c>
      <c r="R724" s="9">
        <v>3</v>
      </c>
      <c r="S724" s="9">
        <f t="shared" si="33"/>
        <v>2212.92</v>
      </c>
      <c r="T724" s="9">
        <f t="shared" si="34"/>
        <v>605.09999999999991</v>
      </c>
      <c r="U724" s="23">
        <f t="shared" si="35"/>
        <v>0.27343961824196078</v>
      </c>
    </row>
    <row r="725" spans="1:21" x14ac:dyDescent="0.3">
      <c r="A725" s="9">
        <v>2031</v>
      </c>
      <c r="B725" s="9" t="str">
        <f>PROPER(TRIM('1. Raw Data'!B725))</f>
        <v>Customer_723</v>
      </c>
      <c r="C725" s="9">
        <f>IF(OR('1. Raw Data'!C725&lt;18, '1. Raw Data'!C725&gt;100), MEDIAN('1. Raw Data'!$C$2:$C$5001), '1. Raw Data'!C725)</f>
        <v>40</v>
      </c>
      <c r="D725" s="9" t="s">
        <v>5022</v>
      </c>
      <c r="E725" s="22">
        <v>45314</v>
      </c>
      <c r="F725" s="9">
        <v>1</v>
      </c>
      <c r="G725" s="9">
        <v>11087</v>
      </c>
      <c r="H725" s="15">
        <v>45314</v>
      </c>
      <c r="I725" s="9" t="s">
        <v>7455</v>
      </c>
      <c r="J725" s="9">
        <v>105</v>
      </c>
      <c r="K725" s="9" t="s">
        <v>7461</v>
      </c>
      <c r="L725" s="9" t="str">
        <f>IF(OR('1. Raw Data'!L725="Elec", '1. Raw Data'!L725="elect"), "Electronics", '1. Raw Data'!L725)</f>
        <v>Electronics</v>
      </c>
      <c r="M725" s="9">
        <v>751.03</v>
      </c>
      <c r="N725" s="9">
        <f>IF(ISBLANK('1. Raw Data'!N725), MEDIAN('1. Raw Data'!$N$2:$N$5001), '1. Raw Data'!N725)</f>
        <v>429.51499999999999</v>
      </c>
      <c r="O725" s="9">
        <v>5</v>
      </c>
      <c r="P725" s="9">
        <f>IF(ISBLANK('1. Raw Data'!P725), 0, '1. Raw Data'!P725)</f>
        <v>0.1</v>
      </c>
      <c r="Q725" s="9">
        <v>344</v>
      </c>
      <c r="R725" s="9">
        <v>5</v>
      </c>
      <c r="S725" s="9">
        <f t="shared" si="33"/>
        <v>3379.6349999999998</v>
      </c>
      <c r="T725" s="9">
        <f t="shared" si="34"/>
        <v>1232.06</v>
      </c>
      <c r="U725" s="23">
        <f t="shared" si="35"/>
        <v>0.3645541604344848</v>
      </c>
    </row>
    <row r="726" spans="1:21" x14ac:dyDescent="0.3">
      <c r="A726" s="9">
        <v>2145</v>
      </c>
      <c r="B726" s="9" t="str">
        <f>PROPER(TRIM('1. Raw Data'!B726))</f>
        <v>Customer_724</v>
      </c>
      <c r="C726" s="9">
        <f>IF(OR('1. Raw Data'!C726&lt;18, '1. Raw Data'!C726&gt;100), MEDIAN('1. Raw Data'!$C$2:$C$5001), '1. Raw Data'!C726)</f>
        <v>38</v>
      </c>
      <c r="D726" s="9" t="s">
        <v>5021</v>
      </c>
      <c r="E726" s="22">
        <v>44169</v>
      </c>
      <c r="F726" s="9">
        <v>1</v>
      </c>
      <c r="G726" s="9">
        <v>10205</v>
      </c>
      <c r="H726" s="15">
        <v>43933</v>
      </c>
      <c r="I726" s="9" t="s">
        <v>7456</v>
      </c>
      <c r="J726" s="9">
        <v>111</v>
      </c>
      <c r="K726" s="9" t="s">
        <v>7476</v>
      </c>
      <c r="L726" s="9" t="str">
        <f>IF(OR('1. Raw Data'!L726="Elec", '1. Raw Data'!L726="elect"), "Electronics", '1. Raw Data'!L726)</f>
        <v>Home Appliances</v>
      </c>
      <c r="M726" s="9">
        <v>1049.75</v>
      </c>
      <c r="N726" s="9">
        <f>IF(ISBLANK('1. Raw Data'!N726), MEDIAN('1. Raw Data'!$N$2:$N$5001), '1. Raw Data'!N726)</f>
        <v>584.66999999999996</v>
      </c>
      <c r="O726" s="9">
        <v>3</v>
      </c>
      <c r="P726" s="9">
        <f>IF(ISBLANK('1. Raw Data'!P726), 0, '1. Raw Data'!P726)</f>
        <v>0.2</v>
      </c>
      <c r="Q726" s="9">
        <v>1298</v>
      </c>
      <c r="R726" s="9">
        <v>3</v>
      </c>
      <c r="S726" s="9">
        <f t="shared" si="33"/>
        <v>2519.4</v>
      </c>
      <c r="T726" s="9">
        <f t="shared" si="34"/>
        <v>765.39000000000033</v>
      </c>
      <c r="U726" s="23">
        <f t="shared" si="35"/>
        <v>0.30379852345796632</v>
      </c>
    </row>
    <row r="727" spans="1:21" x14ac:dyDescent="0.3">
      <c r="A727" s="9">
        <v>2371</v>
      </c>
      <c r="B727" s="9" t="str">
        <f>PROPER(TRIM('1. Raw Data'!B727))</f>
        <v>Customer_725</v>
      </c>
      <c r="C727" s="9">
        <f>IF(OR('1. Raw Data'!C727&lt;18, '1. Raw Data'!C727&gt;100), MEDIAN('1. Raw Data'!$C$2:$C$5001), '1. Raw Data'!C727)</f>
        <v>41</v>
      </c>
      <c r="D727" s="9" t="s">
        <v>5022</v>
      </c>
      <c r="E727" s="22">
        <v>44788</v>
      </c>
      <c r="F727" s="9">
        <v>1</v>
      </c>
      <c r="G727" s="9">
        <v>13486</v>
      </c>
      <c r="H727" s="15">
        <v>44788</v>
      </c>
      <c r="I727" s="9" t="s">
        <v>7455</v>
      </c>
      <c r="J727" s="9">
        <v>129</v>
      </c>
      <c r="K727" s="9" t="s">
        <v>7471</v>
      </c>
      <c r="L727" s="9" t="str">
        <f>IF(OR('1. Raw Data'!L727="Elec", '1. Raw Data'!L727="elect"), "Electronics", '1. Raw Data'!L727)</f>
        <v>Clothing</v>
      </c>
      <c r="M727" s="9">
        <v>1429.74</v>
      </c>
      <c r="N727" s="9">
        <f>IF(ISBLANK('1. Raw Data'!N727), MEDIAN('1. Raw Data'!$N$2:$N$5001), '1. Raw Data'!N727)</f>
        <v>575.53</v>
      </c>
      <c r="O727" s="9">
        <v>2</v>
      </c>
      <c r="P727" s="9">
        <f>IF(ISBLANK('1. Raw Data'!P727), 0, '1. Raw Data'!P727)</f>
        <v>0</v>
      </c>
      <c r="Q727" s="9">
        <v>870</v>
      </c>
      <c r="R727" s="9">
        <v>3</v>
      </c>
      <c r="S727" s="9">
        <f t="shared" si="33"/>
        <v>2859.48</v>
      </c>
      <c r="T727" s="9">
        <f t="shared" si="34"/>
        <v>1708.42</v>
      </c>
      <c r="U727" s="23">
        <f t="shared" si="35"/>
        <v>0.59745827912767357</v>
      </c>
    </row>
    <row r="728" spans="1:21" x14ac:dyDescent="0.3">
      <c r="A728" s="9">
        <v>1675</v>
      </c>
      <c r="B728" s="9" t="str">
        <f>PROPER(TRIM('1. Raw Data'!B728))</f>
        <v>Customer_726</v>
      </c>
      <c r="C728" s="9">
        <f>IF(OR('1. Raw Data'!C728&lt;18, '1. Raw Data'!C728&gt;100), MEDIAN('1. Raw Data'!$C$2:$C$5001), '1. Raw Data'!C728)</f>
        <v>36</v>
      </c>
      <c r="D728" s="9" t="s">
        <v>5021</v>
      </c>
      <c r="E728" s="22">
        <v>44092</v>
      </c>
      <c r="F728" s="9">
        <v>0</v>
      </c>
      <c r="G728" s="9">
        <v>12897</v>
      </c>
      <c r="H728" s="15">
        <v>44092</v>
      </c>
      <c r="I728" s="9" t="s">
        <v>7455</v>
      </c>
      <c r="J728" s="9">
        <v>145</v>
      </c>
      <c r="K728" s="9" t="s">
        <v>7470</v>
      </c>
      <c r="L728" s="9" t="str">
        <f>IF(OR('1. Raw Data'!L728="Elec", '1. Raw Data'!L728="elect"), "Electronics", '1. Raw Data'!L728)</f>
        <v>Home Appliances</v>
      </c>
      <c r="M728" s="9">
        <v>212.69</v>
      </c>
      <c r="N728" s="9">
        <f>IF(ISBLANK('1. Raw Data'!N728), MEDIAN('1. Raw Data'!$N$2:$N$5001), '1. Raw Data'!N728)</f>
        <v>128.94</v>
      </c>
      <c r="O728" s="9">
        <v>3</v>
      </c>
      <c r="P728" s="9">
        <f>IF(ISBLANK('1. Raw Data'!P728), 0, '1. Raw Data'!P728)</f>
        <v>0.05</v>
      </c>
      <c r="Q728" s="9">
        <v>1030</v>
      </c>
      <c r="R728" s="9">
        <v>4</v>
      </c>
      <c r="S728" s="9">
        <f t="shared" si="33"/>
        <v>606.16649999999993</v>
      </c>
      <c r="T728" s="9">
        <f t="shared" si="34"/>
        <v>219.34649999999993</v>
      </c>
      <c r="U728" s="23">
        <f t="shared" si="35"/>
        <v>0.36185849927371433</v>
      </c>
    </row>
    <row r="729" spans="1:21" x14ac:dyDescent="0.3">
      <c r="A729" s="9">
        <v>1089</v>
      </c>
      <c r="B729" s="9" t="str">
        <f>PROPER(TRIM('1. Raw Data'!B729))</f>
        <v>Customer_727</v>
      </c>
      <c r="C729" s="9">
        <f>IF(OR('1. Raw Data'!C729&lt;18, '1. Raw Data'!C729&gt;100), MEDIAN('1. Raw Data'!$C$2:$C$5001), '1. Raw Data'!C729)</f>
        <v>39</v>
      </c>
      <c r="D729" s="9" t="s">
        <v>5020</v>
      </c>
      <c r="E729" s="22">
        <v>45105</v>
      </c>
      <c r="F729" s="9">
        <v>0</v>
      </c>
      <c r="G729" s="9">
        <v>13315</v>
      </c>
      <c r="H729" s="15">
        <v>45105</v>
      </c>
      <c r="I729" s="9" t="s">
        <v>7457</v>
      </c>
      <c r="J729" s="9">
        <v>115</v>
      </c>
      <c r="K729" s="9" t="s">
        <v>7481</v>
      </c>
      <c r="L729" s="9" t="str">
        <f>IF(OR('1. Raw Data'!L729="Elec", '1. Raw Data'!L729="elect"), "Electronics", '1. Raw Data'!L729)</f>
        <v>Clothing</v>
      </c>
      <c r="M729" s="9">
        <v>1258.6300000000001</v>
      </c>
      <c r="N729" s="9">
        <f>IF(ISBLANK('1. Raw Data'!N729), MEDIAN('1. Raw Data'!$N$2:$N$5001), '1. Raw Data'!N729)</f>
        <v>577.23</v>
      </c>
      <c r="O729" s="9">
        <v>2</v>
      </c>
      <c r="P729" s="9">
        <f>IF(ISBLANK('1. Raw Data'!P729), 0, '1. Raw Data'!P729)</f>
        <v>0</v>
      </c>
      <c r="Q729" s="9">
        <v>354</v>
      </c>
      <c r="R729" s="9">
        <v>5</v>
      </c>
      <c r="S729" s="9">
        <f t="shared" si="33"/>
        <v>2517.2600000000002</v>
      </c>
      <c r="T729" s="9">
        <f t="shared" si="34"/>
        <v>1362.8000000000002</v>
      </c>
      <c r="U729" s="23">
        <f t="shared" si="35"/>
        <v>0.5413822966241072</v>
      </c>
    </row>
    <row r="730" spans="1:21" x14ac:dyDescent="0.3">
      <c r="A730" s="9">
        <v>1697</v>
      </c>
      <c r="B730" s="9" t="str">
        <f>PROPER(TRIM('1. Raw Data'!B730))</f>
        <v>Customer_728</v>
      </c>
      <c r="C730" s="9">
        <f>IF(OR('1. Raw Data'!C730&lt;18, '1. Raw Data'!C730&gt;100), MEDIAN('1. Raw Data'!$C$2:$C$5001), '1. Raw Data'!C730)</f>
        <v>33</v>
      </c>
      <c r="D730" s="9" t="s">
        <v>5018</v>
      </c>
      <c r="E730" s="22">
        <v>44924</v>
      </c>
      <c r="F730" s="9">
        <v>0</v>
      </c>
      <c r="G730" s="9">
        <v>12637</v>
      </c>
      <c r="H730" s="15">
        <v>44924</v>
      </c>
      <c r="I730" s="9" t="s">
        <v>7456</v>
      </c>
      <c r="J730" s="9">
        <v>106</v>
      </c>
      <c r="K730" s="9" t="s">
        <v>7477</v>
      </c>
      <c r="L730" s="9" t="str">
        <f>IF(OR('1. Raw Data'!L730="Elec", '1. Raw Data'!L730="elect"), "Electronics", '1. Raw Data'!L730)</f>
        <v>Sports</v>
      </c>
      <c r="M730" s="9">
        <v>896.83</v>
      </c>
      <c r="N730" s="9">
        <f>IF(ISBLANK('1. Raw Data'!N730), MEDIAN('1. Raw Data'!$N$2:$N$5001), '1. Raw Data'!N730)</f>
        <v>488.14</v>
      </c>
      <c r="O730" s="9">
        <v>2</v>
      </c>
      <c r="P730" s="9">
        <f>IF(ISBLANK('1. Raw Data'!P730), 0, '1. Raw Data'!P730)</f>
        <v>0</v>
      </c>
      <c r="Q730" s="9">
        <v>393</v>
      </c>
      <c r="R730" s="9">
        <v>5</v>
      </c>
      <c r="S730" s="9">
        <f t="shared" si="33"/>
        <v>1793.66</v>
      </c>
      <c r="T730" s="9">
        <f t="shared" si="34"/>
        <v>817.38000000000011</v>
      </c>
      <c r="U730" s="23">
        <f t="shared" si="35"/>
        <v>0.45570509461101882</v>
      </c>
    </row>
    <row r="731" spans="1:21" x14ac:dyDescent="0.3">
      <c r="A731" s="9">
        <v>2339</v>
      </c>
      <c r="B731" s="9" t="str">
        <f>PROPER(TRIM('1. Raw Data'!B731))</f>
        <v>Customer_729</v>
      </c>
      <c r="C731" s="9">
        <f>IF(OR('1. Raw Data'!C731&lt;18, '1. Raw Data'!C731&gt;100), MEDIAN('1. Raw Data'!$C$2:$C$5001), '1. Raw Data'!C731)</f>
        <v>39</v>
      </c>
      <c r="D731" s="9" t="s">
        <v>5022</v>
      </c>
      <c r="E731" s="22">
        <v>43886</v>
      </c>
      <c r="F731" s="9">
        <v>0</v>
      </c>
      <c r="G731" s="9">
        <v>10622</v>
      </c>
      <c r="H731" s="15">
        <v>43886</v>
      </c>
      <c r="I731" s="9" t="s">
        <v>7456</v>
      </c>
      <c r="J731" s="9">
        <v>148</v>
      </c>
      <c r="K731" s="9" t="s">
        <v>7491</v>
      </c>
      <c r="L731" s="9" t="str">
        <f>IF(OR('1. Raw Data'!L731="Elec", '1. Raw Data'!L731="elect"), "Electronics", '1. Raw Data'!L731)</f>
        <v>Clothing</v>
      </c>
      <c r="M731" s="9">
        <v>261.94</v>
      </c>
      <c r="N731" s="9">
        <f>IF(ISBLANK('1. Raw Data'!N731), MEDIAN('1. Raw Data'!$N$2:$N$5001), '1. Raw Data'!N731)</f>
        <v>121.29</v>
      </c>
      <c r="O731" s="9">
        <v>2</v>
      </c>
      <c r="P731" s="9">
        <f>IF(ISBLANK('1. Raw Data'!P731), 0, '1. Raw Data'!P731)</f>
        <v>0.05</v>
      </c>
      <c r="Q731" s="9">
        <v>606</v>
      </c>
      <c r="R731" s="9">
        <v>3</v>
      </c>
      <c r="S731" s="9">
        <f t="shared" si="33"/>
        <v>497.68599999999998</v>
      </c>
      <c r="T731" s="9">
        <f t="shared" si="34"/>
        <v>255.10599999999997</v>
      </c>
      <c r="U731" s="23">
        <f t="shared" si="35"/>
        <v>0.51258423986208168</v>
      </c>
    </row>
    <row r="732" spans="1:21" x14ac:dyDescent="0.3">
      <c r="A732" s="9">
        <v>2201</v>
      </c>
      <c r="B732" s="9" t="str">
        <f>PROPER(TRIM('1. Raw Data'!B732))</f>
        <v>Customer_730</v>
      </c>
      <c r="C732" s="9">
        <f>IF(OR('1. Raw Data'!C732&lt;18, '1. Raw Data'!C732&gt;100), MEDIAN('1. Raw Data'!$C$2:$C$5001), '1. Raw Data'!C732)</f>
        <v>46</v>
      </c>
      <c r="D732" s="9" t="s">
        <v>5023</v>
      </c>
      <c r="E732" s="22">
        <v>44637</v>
      </c>
      <c r="F732" s="9">
        <v>0</v>
      </c>
      <c r="G732" s="9">
        <v>11677</v>
      </c>
      <c r="H732" s="15">
        <v>44637</v>
      </c>
      <c r="I732" s="9" t="s">
        <v>7457</v>
      </c>
      <c r="J732" s="9">
        <v>115</v>
      </c>
      <c r="K732" s="9" t="s">
        <v>7481</v>
      </c>
      <c r="L732" s="9" t="str">
        <f>IF(OR('1. Raw Data'!L732="Elec", '1. Raw Data'!L732="elect"), "Electronics", '1. Raw Data'!L732)</f>
        <v>Clothing</v>
      </c>
      <c r="M732" s="9">
        <v>480.87</v>
      </c>
      <c r="N732" s="9">
        <f>IF(ISBLANK('1. Raw Data'!N732), MEDIAN('1. Raw Data'!$N$2:$N$5001), '1. Raw Data'!N732)</f>
        <v>195.74</v>
      </c>
      <c r="O732" s="9">
        <v>3</v>
      </c>
      <c r="P732" s="9">
        <f>IF(ISBLANK('1. Raw Data'!P732), 0, '1. Raw Data'!P732)</f>
        <v>0.05</v>
      </c>
      <c r="Q732" s="9">
        <v>341</v>
      </c>
      <c r="R732" s="9">
        <v>7</v>
      </c>
      <c r="S732" s="9">
        <f t="shared" si="33"/>
        <v>1370.4795000000001</v>
      </c>
      <c r="T732" s="9">
        <f t="shared" si="34"/>
        <v>783.25950000000012</v>
      </c>
      <c r="U732" s="23">
        <f t="shared" si="35"/>
        <v>0.57152222999322499</v>
      </c>
    </row>
    <row r="733" spans="1:21" x14ac:dyDescent="0.3">
      <c r="A733" s="9">
        <v>1539</v>
      </c>
      <c r="B733" s="9" t="str">
        <f>PROPER(TRIM('1. Raw Data'!B733))</f>
        <v>Customer_731</v>
      </c>
      <c r="C733" s="9">
        <f>IF(OR('1. Raw Data'!C733&lt;18, '1. Raw Data'!C733&gt;100), MEDIAN('1. Raw Data'!$C$2:$C$5001), '1. Raw Data'!C733)</f>
        <v>46</v>
      </c>
      <c r="D733" s="9" t="s">
        <v>5020</v>
      </c>
      <c r="E733" s="22">
        <v>45043</v>
      </c>
      <c r="F733" s="9">
        <v>0</v>
      </c>
      <c r="G733" s="9">
        <v>13287</v>
      </c>
      <c r="H733" s="15">
        <v>45043</v>
      </c>
      <c r="I733" s="9" t="s">
        <v>7455</v>
      </c>
      <c r="J733" s="9">
        <v>143</v>
      </c>
      <c r="K733" s="9" t="s">
        <v>7475</v>
      </c>
      <c r="L733" s="9" t="str">
        <f>IF(OR('1. Raw Data'!L733="Elec", '1. Raw Data'!L733="elect"), "Electronics", '1. Raw Data'!L733)</f>
        <v>Clothing</v>
      </c>
      <c r="M733" s="9">
        <v>749.42</v>
      </c>
      <c r="N733" s="9">
        <f>IF(ISBLANK('1. Raw Data'!N733), MEDIAN('1. Raw Data'!$N$2:$N$5001), '1. Raw Data'!N733)</f>
        <v>408.41</v>
      </c>
      <c r="O733" s="9">
        <v>5</v>
      </c>
      <c r="P733" s="9">
        <f>IF(ISBLANK('1. Raw Data'!P733), 0, '1. Raw Data'!P733)</f>
        <v>0</v>
      </c>
      <c r="Q733" s="9">
        <v>597</v>
      </c>
      <c r="R733" s="9">
        <v>6</v>
      </c>
      <c r="S733" s="9">
        <f t="shared" si="33"/>
        <v>3747.1</v>
      </c>
      <c r="T733" s="9">
        <f t="shared" si="34"/>
        <v>1705.0499999999997</v>
      </c>
      <c r="U733" s="23">
        <f t="shared" si="35"/>
        <v>0.45503189132929461</v>
      </c>
    </row>
    <row r="734" spans="1:21" x14ac:dyDescent="0.3">
      <c r="A734" s="9">
        <v>1731</v>
      </c>
      <c r="B734" s="9" t="str">
        <f>PROPER(TRIM('1. Raw Data'!B734))</f>
        <v>Customer_732</v>
      </c>
      <c r="C734" s="9">
        <f>IF(OR('1. Raw Data'!C734&lt;18, '1. Raw Data'!C734&gt;100), MEDIAN('1. Raw Data'!$C$2:$C$5001), '1. Raw Data'!C734)</f>
        <v>29</v>
      </c>
      <c r="D734" s="9" t="s">
        <v>5021</v>
      </c>
      <c r="E734" s="22">
        <v>44929</v>
      </c>
      <c r="F734" s="9">
        <v>0</v>
      </c>
      <c r="G734" s="9">
        <v>13012</v>
      </c>
      <c r="H734" s="15">
        <v>44986</v>
      </c>
      <c r="I734" s="9" t="s">
        <v>7456</v>
      </c>
      <c r="J734" s="9">
        <v>120</v>
      </c>
      <c r="K734" s="9" t="s">
        <v>7488</v>
      </c>
      <c r="L734" s="9" t="str">
        <f>IF(OR('1. Raw Data'!L734="Elec", '1. Raw Data'!L734="elect"), "Electronics", '1. Raw Data'!L734)</f>
        <v>Home Appliances</v>
      </c>
      <c r="M734" s="9">
        <v>1052.21</v>
      </c>
      <c r="N734" s="9">
        <f>IF(ISBLANK('1. Raw Data'!N734), MEDIAN('1. Raw Data'!$N$2:$N$5001), '1. Raw Data'!N734)</f>
        <v>429.51499999999999</v>
      </c>
      <c r="O734" s="9">
        <v>1</v>
      </c>
      <c r="P734" s="9">
        <f>IF(ISBLANK('1. Raw Data'!P734), 0, '1. Raw Data'!P734)</f>
        <v>0.1</v>
      </c>
      <c r="Q734" s="9">
        <v>656</v>
      </c>
      <c r="R734" s="9">
        <v>4</v>
      </c>
      <c r="S734" s="9">
        <f t="shared" si="33"/>
        <v>946.98900000000003</v>
      </c>
      <c r="T734" s="9">
        <f t="shared" si="34"/>
        <v>517.47400000000005</v>
      </c>
      <c r="U734" s="23">
        <f t="shared" si="35"/>
        <v>0.54644140533839358</v>
      </c>
    </row>
    <row r="735" spans="1:21" x14ac:dyDescent="0.3">
      <c r="A735" s="9">
        <v>1868</v>
      </c>
      <c r="B735" s="9" t="str">
        <f>PROPER(TRIM('1. Raw Data'!B735))</f>
        <v>Customer_733</v>
      </c>
      <c r="C735" s="9">
        <f>IF(OR('1. Raw Data'!C735&lt;18, '1. Raw Data'!C735&gt;100), MEDIAN('1. Raw Data'!$C$2:$C$5001), '1. Raw Data'!C735)</f>
        <v>53</v>
      </c>
      <c r="D735" s="9" t="s">
        <v>5018</v>
      </c>
      <c r="E735" s="22">
        <v>45188</v>
      </c>
      <c r="F735" s="9">
        <v>0</v>
      </c>
      <c r="G735" s="9">
        <v>11551</v>
      </c>
      <c r="H735" s="15">
        <v>45188</v>
      </c>
      <c r="I735" s="9" t="s">
        <v>7456</v>
      </c>
      <c r="J735" s="9">
        <v>134</v>
      </c>
      <c r="K735" s="9" t="s">
        <v>7482</v>
      </c>
      <c r="L735" s="9" t="str">
        <f>IF(OR('1. Raw Data'!L735="Elec", '1. Raw Data'!L735="elect"), "Electronics", '1. Raw Data'!L735)</f>
        <v>Electronics</v>
      </c>
      <c r="M735" s="9">
        <v>401.78</v>
      </c>
      <c r="N735" s="9">
        <f>IF(ISBLANK('1. Raw Data'!N735), MEDIAN('1. Raw Data'!$N$2:$N$5001), '1. Raw Data'!N735)</f>
        <v>211.96</v>
      </c>
      <c r="O735" s="9">
        <v>1</v>
      </c>
      <c r="P735" s="9">
        <f>IF(ISBLANK('1. Raw Data'!P735), 0, '1. Raw Data'!P735)</f>
        <v>0</v>
      </c>
      <c r="Q735" s="9">
        <v>470</v>
      </c>
      <c r="R735" s="9">
        <v>4</v>
      </c>
      <c r="S735" s="9">
        <f t="shared" si="33"/>
        <v>401.78</v>
      </c>
      <c r="T735" s="9">
        <f t="shared" si="34"/>
        <v>189.81999999999996</v>
      </c>
      <c r="U735" s="23">
        <f t="shared" si="35"/>
        <v>0.47244760814376019</v>
      </c>
    </row>
    <row r="736" spans="1:21" x14ac:dyDescent="0.3">
      <c r="A736" s="9">
        <v>1040</v>
      </c>
      <c r="B736" s="9" t="str">
        <f>PROPER(TRIM('1. Raw Data'!B736))</f>
        <v>Customer_734</v>
      </c>
      <c r="C736" s="9">
        <f>IF(OR('1. Raw Data'!C736&lt;18, '1. Raw Data'!C736&gt;100), MEDIAN('1. Raw Data'!$C$2:$C$5001), '1. Raw Data'!C736)</f>
        <v>42</v>
      </c>
      <c r="D736" s="9" t="s">
        <v>5019</v>
      </c>
      <c r="E736" s="22">
        <v>43886</v>
      </c>
      <c r="F736" s="9">
        <v>0</v>
      </c>
      <c r="G736" s="9">
        <v>13012</v>
      </c>
      <c r="H736" s="15">
        <v>43886</v>
      </c>
      <c r="I736" s="9" t="s">
        <v>7456</v>
      </c>
      <c r="J736" s="9">
        <v>102</v>
      </c>
      <c r="K736" s="9" t="s">
        <v>7494</v>
      </c>
      <c r="L736" s="9" t="str">
        <f>IF(OR('1. Raw Data'!L736="Elec", '1. Raw Data'!L736="elect"), "Electronics", '1. Raw Data'!L736)</f>
        <v>Electronics</v>
      </c>
      <c r="M736" s="9">
        <v>825.57</v>
      </c>
      <c r="N736" s="9">
        <f>IF(ISBLANK('1. Raw Data'!N736), MEDIAN('1. Raw Data'!$N$2:$N$5001), '1. Raw Data'!N736)</f>
        <v>381.94</v>
      </c>
      <c r="O736" s="9">
        <v>3</v>
      </c>
      <c r="P736" s="9">
        <f>IF(ISBLANK('1. Raw Data'!P736), 0, '1. Raw Data'!P736)</f>
        <v>0</v>
      </c>
      <c r="Q736" s="9">
        <v>451</v>
      </c>
      <c r="R736" s="9">
        <v>6</v>
      </c>
      <c r="S736" s="9">
        <f t="shared" si="33"/>
        <v>2476.71</v>
      </c>
      <c r="T736" s="9">
        <f t="shared" si="34"/>
        <v>1330.89</v>
      </c>
      <c r="U736" s="23">
        <f t="shared" si="35"/>
        <v>0.53736206499751693</v>
      </c>
    </row>
    <row r="737" spans="1:21" x14ac:dyDescent="0.3">
      <c r="A737" s="9">
        <v>1739</v>
      </c>
      <c r="B737" s="9" t="str">
        <f>PROPER(TRIM('1. Raw Data'!B737))</f>
        <v>Customer_735</v>
      </c>
      <c r="C737" s="9">
        <f>IF(OR('1. Raw Data'!C737&lt;18, '1. Raw Data'!C737&gt;100), MEDIAN('1. Raw Data'!$C$2:$C$5001), '1. Raw Data'!C737)</f>
        <v>58</v>
      </c>
      <c r="D737" s="9" t="s">
        <v>5018</v>
      </c>
      <c r="E737" s="22">
        <v>44002</v>
      </c>
      <c r="F737" s="9">
        <v>1</v>
      </c>
      <c r="G737" s="9">
        <v>13637</v>
      </c>
      <c r="H737" s="15">
        <v>44002</v>
      </c>
      <c r="I737" s="9" t="s">
        <v>7457</v>
      </c>
      <c r="J737" s="9">
        <v>144</v>
      </c>
      <c r="K737" s="9" t="s">
        <v>7462</v>
      </c>
      <c r="L737" s="9" t="str">
        <f>IF(OR('1. Raw Data'!L737="Elec", '1. Raw Data'!L737="elect"), "Electronics", '1. Raw Data'!L737)</f>
        <v>Clothing</v>
      </c>
      <c r="M737" s="9">
        <v>1042.77</v>
      </c>
      <c r="N737" s="9">
        <f>IF(ISBLANK('1. Raw Data'!N737), MEDIAN('1. Raw Data'!$N$2:$N$5001), '1. Raw Data'!N737)</f>
        <v>713.42</v>
      </c>
      <c r="O737" s="9">
        <v>5</v>
      </c>
      <c r="P737" s="9">
        <f>IF(ISBLANK('1. Raw Data'!P737), 0, '1. Raw Data'!P737)</f>
        <v>0</v>
      </c>
      <c r="Q737" s="9">
        <v>1115</v>
      </c>
      <c r="R737" s="9">
        <v>4</v>
      </c>
      <c r="S737" s="9">
        <f t="shared" si="33"/>
        <v>5213.8500000000004</v>
      </c>
      <c r="T737" s="9">
        <f t="shared" si="34"/>
        <v>1646.7500000000005</v>
      </c>
      <c r="U737" s="23">
        <f t="shared" si="35"/>
        <v>0.31584146072480035</v>
      </c>
    </row>
    <row r="738" spans="1:21" x14ac:dyDescent="0.3">
      <c r="A738" s="9">
        <v>1501</v>
      </c>
      <c r="B738" s="9" t="str">
        <f>PROPER(TRIM('1. Raw Data'!B738))</f>
        <v>Customer_736</v>
      </c>
      <c r="C738" s="9">
        <f>IF(OR('1. Raw Data'!C738&lt;18, '1. Raw Data'!C738&gt;100), MEDIAN('1. Raw Data'!$C$2:$C$5001), '1. Raw Data'!C738)</f>
        <v>61</v>
      </c>
      <c r="D738" s="9" t="s">
        <v>5018</v>
      </c>
      <c r="E738" s="22">
        <v>45147</v>
      </c>
      <c r="F738" s="9">
        <v>0</v>
      </c>
      <c r="G738" s="9">
        <v>12700</v>
      </c>
      <c r="H738" s="15">
        <v>45177</v>
      </c>
      <c r="I738" s="9" t="s">
        <v>7457</v>
      </c>
      <c r="J738" s="9">
        <v>116</v>
      </c>
      <c r="K738" s="9" t="s">
        <v>7480</v>
      </c>
      <c r="L738" s="9" t="str">
        <f>IF(OR('1. Raw Data'!L738="Elec", '1. Raw Data'!L738="elect"), "Electronics", '1. Raw Data'!L738)</f>
        <v>Home Appliances</v>
      </c>
      <c r="M738" s="9">
        <v>700.67</v>
      </c>
      <c r="N738" s="9">
        <f>IF(ISBLANK('1. Raw Data'!N738), MEDIAN('1. Raw Data'!$N$2:$N$5001), '1. Raw Data'!N738)</f>
        <v>281.01</v>
      </c>
      <c r="O738" s="9">
        <v>1</v>
      </c>
      <c r="P738" s="9">
        <f>IF(ISBLANK('1. Raw Data'!P738), 0, '1. Raw Data'!P738)</f>
        <v>0.1</v>
      </c>
      <c r="Q738" s="9">
        <v>511</v>
      </c>
      <c r="R738" s="9">
        <v>2</v>
      </c>
      <c r="S738" s="9">
        <f t="shared" si="33"/>
        <v>630.60299999999995</v>
      </c>
      <c r="T738" s="9">
        <f t="shared" si="34"/>
        <v>349.59299999999996</v>
      </c>
      <c r="U738" s="23">
        <f t="shared" si="35"/>
        <v>0.5543789040014081</v>
      </c>
    </row>
    <row r="739" spans="1:21" x14ac:dyDescent="0.3">
      <c r="A739" s="9">
        <v>1958</v>
      </c>
      <c r="B739" s="9" t="str">
        <f>PROPER(TRIM('1. Raw Data'!B739))</f>
        <v>Customer_737</v>
      </c>
      <c r="C739" s="9">
        <f>IF(OR('1. Raw Data'!C739&lt;18, '1. Raw Data'!C739&gt;100), MEDIAN('1. Raw Data'!$C$2:$C$5001), '1. Raw Data'!C739)</f>
        <v>18</v>
      </c>
      <c r="D739" s="9" t="s">
        <v>5022</v>
      </c>
      <c r="E739" s="22">
        <v>44708</v>
      </c>
      <c r="F739" s="9">
        <v>0</v>
      </c>
      <c r="G739" s="9">
        <v>13451</v>
      </c>
      <c r="H739" s="15">
        <v>44708</v>
      </c>
      <c r="I739" s="9" t="s">
        <v>7456</v>
      </c>
      <c r="J739" s="9">
        <v>119</v>
      </c>
      <c r="K739" s="9" t="s">
        <v>7459</v>
      </c>
      <c r="L739" s="9" t="str">
        <f>IF(OR('1. Raw Data'!L739="Elec", '1. Raw Data'!L739="elect"), "Electronics", '1. Raw Data'!L739)</f>
        <v>Electronics</v>
      </c>
      <c r="M739" s="9">
        <v>1301.3900000000001</v>
      </c>
      <c r="N739" s="9">
        <f>IF(ISBLANK('1. Raw Data'!N739), MEDIAN('1. Raw Data'!$N$2:$N$5001), '1. Raw Data'!N739)</f>
        <v>868.63</v>
      </c>
      <c r="O739" s="9">
        <v>2</v>
      </c>
      <c r="P739" s="9">
        <f>IF(ISBLANK('1. Raw Data'!P739), 0, '1. Raw Data'!P739)</f>
        <v>0.2</v>
      </c>
      <c r="Q739" s="9">
        <v>521</v>
      </c>
      <c r="R739" s="9">
        <v>3</v>
      </c>
      <c r="S739" s="9">
        <f t="shared" si="33"/>
        <v>2082.2240000000002</v>
      </c>
      <c r="T739" s="9">
        <f t="shared" si="34"/>
        <v>344.96400000000017</v>
      </c>
      <c r="U739" s="23">
        <f t="shared" si="35"/>
        <v>0.16567093646024642</v>
      </c>
    </row>
    <row r="740" spans="1:21" x14ac:dyDescent="0.3">
      <c r="A740" s="9">
        <v>2168</v>
      </c>
      <c r="B740" s="9" t="str">
        <f>PROPER(TRIM('1. Raw Data'!B740))</f>
        <v>Customer_738</v>
      </c>
      <c r="C740" s="9">
        <f>IF(OR('1. Raw Data'!C740&lt;18, '1. Raw Data'!C740&gt;100), MEDIAN('1. Raw Data'!$C$2:$C$5001), '1. Raw Data'!C740)</f>
        <v>27</v>
      </c>
      <c r="D740" s="9" t="s">
        <v>5022</v>
      </c>
      <c r="E740" s="22">
        <v>44108</v>
      </c>
      <c r="F740" s="9">
        <v>0</v>
      </c>
      <c r="G740" s="9">
        <v>11871</v>
      </c>
      <c r="H740" s="15">
        <v>43931</v>
      </c>
      <c r="I740" s="9" t="s">
        <v>7455</v>
      </c>
      <c r="J740" s="9">
        <v>134</v>
      </c>
      <c r="K740" s="9" t="s">
        <v>7482</v>
      </c>
      <c r="L740" s="9" t="str">
        <f>IF(OR('1. Raw Data'!L740="Elec", '1. Raw Data'!L740="elect"), "Electronics", '1. Raw Data'!L740)</f>
        <v>Sports</v>
      </c>
      <c r="M740" s="9">
        <v>1310.72</v>
      </c>
      <c r="N740" s="9">
        <f>IF(ISBLANK('1. Raw Data'!N740), MEDIAN('1. Raw Data'!$N$2:$N$5001), '1. Raw Data'!N740)</f>
        <v>814.05</v>
      </c>
      <c r="O740" s="9">
        <v>3</v>
      </c>
      <c r="P740" s="9">
        <f>IF(ISBLANK('1. Raw Data'!P740), 0, '1. Raw Data'!P740)</f>
        <v>0.05</v>
      </c>
      <c r="Q740" s="9">
        <v>445</v>
      </c>
      <c r="R740" s="9">
        <v>5</v>
      </c>
      <c r="S740" s="9">
        <f t="shared" si="33"/>
        <v>3735.5519999999997</v>
      </c>
      <c r="T740" s="9">
        <f t="shared" si="34"/>
        <v>1293.402</v>
      </c>
      <c r="U740" s="23">
        <f t="shared" si="35"/>
        <v>0.34624119808799347</v>
      </c>
    </row>
    <row r="741" spans="1:21" x14ac:dyDescent="0.3">
      <c r="A741" s="9">
        <v>2224</v>
      </c>
      <c r="B741" s="9" t="str">
        <f>PROPER(TRIM('1. Raw Data'!B741))</f>
        <v>Customer_739</v>
      </c>
      <c r="C741" s="9">
        <f>IF(OR('1. Raw Data'!C741&lt;18, '1. Raw Data'!C741&gt;100), MEDIAN('1. Raw Data'!$C$2:$C$5001), '1. Raw Data'!C741)</f>
        <v>52</v>
      </c>
      <c r="D741" s="9" t="s">
        <v>5021</v>
      </c>
      <c r="E741" s="22">
        <v>44628</v>
      </c>
      <c r="F741" s="9">
        <v>0</v>
      </c>
      <c r="G741" s="9">
        <v>10078</v>
      </c>
      <c r="H741" s="15">
        <v>44776</v>
      </c>
      <c r="I741" s="9" t="s">
        <v>7455</v>
      </c>
      <c r="J741" s="9">
        <v>149</v>
      </c>
      <c r="K741" s="9" t="s">
        <v>7467</v>
      </c>
      <c r="L741" s="9" t="str">
        <f>IF(OR('1. Raw Data'!L741="Elec", '1. Raw Data'!L741="elect"), "Electronics", '1. Raw Data'!L741)</f>
        <v>Sports</v>
      </c>
      <c r="M741" s="9">
        <v>732.5</v>
      </c>
      <c r="N741" s="9">
        <f>IF(ISBLANK('1. Raw Data'!N741), MEDIAN('1. Raw Data'!$N$2:$N$5001), '1. Raw Data'!N741)</f>
        <v>330.81</v>
      </c>
      <c r="O741" s="9">
        <v>3</v>
      </c>
      <c r="P741" s="9">
        <f>IF(ISBLANK('1. Raw Data'!P741), 0, '1. Raw Data'!P741)</f>
        <v>0</v>
      </c>
      <c r="Q741" s="9">
        <v>878</v>
      </c>
      <c r="R741" s="9">
        <v>5</v>
      </c>
      <c r="S741" s="9">
        <f t="shared" si="33"/>
        <v>2197.5</v>
      </c>
      <c r="T741" s="9">
        <f t="shared" si="34"/>
        <v>1205.07</v>
      </c>
      <c r="U741" s="23">
        <f t="shared" si="35"/>
        <v>0.54838225255972695</v>
      </c>
    </row>
    <row r="742" spans="1:21" x14ac:dyDescent="0.3">
      <c r="A742" s="9">
        <v>1928</v>
      </c>
      <c r="B742" s="9" t="str">
        <f>PROPER(TRIM('1. Raw Data'!B742))</f>
        <v>Customer_740</v>
      </c>
      <c r="C742" s="9">
        <f>IF(OR('1. Raw Data'!C742&lt;18, '1. Raw Data'!C742&gt;100), MEDIAN('1. Raw Data'!$C$2:$C$5001), '1. Raw Data'!C742)</f>
        <v>40</v>
      </c>
      <c r="D742" s="9" t="s">
        <v>5021</v>
      </c>
      <c r="E742" s="22">
        <v>44203</v>
      </c>
      <c r="F742" s="9">
        <v>0</v>
      </c>
      <c r="G742" s="9">
        <v>12462</v>
      </c>
      <c r="H742" s="15">
        <v>44378</v>
      </c>
      <c r="I742" s="9" t="s">
        <v>7457</v>
      </c>
      <c r="J742" s="9">
        <v>114</v>
      </c>
      <c r="K742" s="9" t="s">
        <v>7463</v>
      </c>
      <c r="L742" s="9" t="str">
        <f>IF(OR('1. Raw Data'!L742="Elec", '1. Raw Data'!L742="elect"), "Electronics", '1. Raw Data'!L742)</f>
        <v>Home Appliances</v>
      </c>
      <c r="M742" s="9">
        <v>1460.74</v>
      </c>
      <c r="N742" s="9">
        <f>IF(ISBLANK('1. Raw Data'!N742), MEDIAN('1. Raw Data'!$N$2:$N$5001), '1. Raw Data'!N742)</f>
        <v>791.22</v>
      </c>
      <c r="O742" s="9">
        <v>4</v>
      </c>
      <c r="P742" s="9">
        <f>IF(ISBLANK('1. Raw Data'!P742), 0, '1. Raw Data'!P742)</f>
        <v>0</v>
      </c>
      <c r="Q742" s="9">
        <v>381</v>
      </c>
      <c r="R742" s="9">
        <v>6</v>
      </c>
      <c r="S742" s="9">
        <f t="shared" si="33"/>
        <v>5842.96</v>
      </c>
      <c r="T742" s="9">
        <f t="shared" si="34"/>
        <v>2678.08</v>
      </c>
      <c r="U742" s="23">
        <f t="shared" si="35"/>
        <v>0.45834303161411338</v>
      </c>
    </row>
    <row r="743" spans="1:21" x14ac:dyDescent="0.3">
      <c r="A743" s="9">
        <v>1460</v>
      </c>
      <c r="B743" s="9" t="str">
        <f>PROPER(TRIM('1. Raw Data'!B743))</f>
        <v>Customer_741</v>
      </c>
      <c r="C743" s="9">
        <f>IF(OR('1. Raw Data'!C743&lt;18, '1. Raw Data'!C743&gt;100), MEDIAN('1. Raw Data'!$C$2:$C$5001), '1. Raw Data'!C743)</f>
        <v>61</v>
      </c>
      <c r="D743" s="9" t="s">
        <v>5022</v>
      </c>
      <c r="E743" s="22">
        <v>43933</v>
      </c>
      <c r="F743" s="9">
        <v>0</v>
      </c>
      <c r="G743" s="9">
        <v>11476</v>
      </c>
      <c r="H743" s="15">
        <v>44169</v>
      </c>
      <c r="I743" s="9" t="s">
        <v>7455</v>
      </c>
      <c r="J743" s="9">
        <v>124</v>
      </c>
      <c r="K743" s="9" t="s">
        <v>7497</v>
      </c>
      <c r="L743" s="9" t="str">
        <f>IF(OR('1. Raw Data'!L743="Elec", '1. Raw Data'!L743="elect"), "Electronics", '1. Raw Data'!L743)</f>
        <v>Sports</v>
      </c>
      <c r="M743" s="9">
        <v>159.6</v>
      </c>
      <c r="N743" s="9">
        <f>IF(ISBLANK('1. Raw Data'!N743), MEDIAN('1. Raw Data'!$N$2:$N$5001), '1. Raw Data'!N743)</f>
        <v>111.19</v>
      </c>
      <c r="O743" s="9">
        <v>4</v>
      </c>
      <c r="P743" s="9">
        <f>IF(ISBLANK('1. Raw Data'!P743), 0, '1. Raw Data'!P743)</f>
        <v>0</v>
      </c>
      <c r="Q743" s="9">
        <v>447</v>
      </c>
      <c r="R743" s="9">
        <v>3</v>
      </c>
      <c r="S743" s="9">
        <f t="shared" si="33"/>
        <v>638.4</v>
      </c>
      <c r="T743" s="9">
        <f t="shared" si="34"/>
        <v>193.64</v>
      </c>
      <c r="U743" s="23">
        <f t="shared" si="35"/>
        <v>0.30332080200501255</v>
      </c>
    </row>
    <row r="744" spans="1:21" x14ac:dyDescent="0.3">
      <c r="A744" s="9">
        <v>1731</v>
      </c>
      <c r="B744" s="9" t="str">
        <f>PROPER(TRIM('1. Raw Data'!B744))</f>
        <v>Customer_742</v>
      </c>
      <c r="C744" s="9">
        <f>IF(OR('1. Raw Data'!C744&lt;18, '1. Raw Data'!C744&gt;100), MEDIAN('1. Raw Data'!$C$2:$C$5001), '1. Raw Data'!C744)</f>
        <v>34</v>
      </c>
      <c r="D744" s="9" t="s">
        <v>5022</v>
      </c>
      <c r="E744" s="22">
        <v>44363</v>
      </c>
      <c r="F744" s="9">
        <v>0</v>
      </c>
      <c r="G744" s="9">
        <v>11172</v>
      </c>
      <c r="H744" s="15">
        <v>44363</v>
      </c>
      <c r="I744" s="9" t="s">
        <v>7457</v>
      </c>
      <c r="J744" s="9">
        <v>128</v>
      </c>
      <c r="K744" s="9" t="s">
        <v>7473</v>
      </c>
      <c r="L744" s="9" t="str">
        <f>IF(OR('1. Raw Data'!L744="Elec", '1. Raw Data'!L744="elect"), "Electronics", '1. Raw Data'!L744)</f>
        <v>Sports</v>
      </c>
      <c r="M744" s="9">
        <v>54.88</v>
      </c>
      <c r="N744" s="9">
        <f>IF(ISBLANK('1. Raw Data'!N744), MEDIAN('1. Raw Data'!$N$2:$N$5001), '1. Raw Data'!N744)</f>
        <v>32.549999999999997</v>
      </c>
      <c r="O744" s="9">
        <v>4</v>
      </c>
      <c r="P744" s="9">
        <f>IF(ISBLANK('1. Raw Data'!P744), 0, '1. Raw Data'!P744)</f>
        <v>0</v>
      </c>
      <c r="Q744" s="9">
        <v>656</v>
      </c>
      <c r="R744" s="9">
        <v>4</v>
      </c>
      <c r="S744" s="9">
        <f t="shared" si="33"/>
        <v>219.52</v>
      </c>
      <c r="T744" s="9">
        <f t="shared" si="34"/>
        <v>89.320000000000022</v>
      </c>
      <c r="U744" s="23">
        <f t="shared" si="35"/>
        <v>0.40688775510204089</v>
      </c>
    </row>
    <row r="745" spans="1:21" x14ac:dyDescent="0.3">
      <c r="A745" s="9">
        <v>1751</v>
      </c>
      <c r="B745" s="9" t="str">
        <f>PROPER(TRIM('1. Raw Data'!B745))</f>
        <v>Customer_743</v>
      </c>
      <c r="C745" s="9">
        <f>IF(OR('1. Raw Data'!C745&lt;18, '1. Raw Data'!C745&gt;100), MEDIAN('1. Raw Data'!$C$2:$C$5001), '1. Raw Data'!C745)</f>
        <v>48</v>
      </c>
      <c r="D745" s="9" t="s">
        <v>5023</v>
      </c>
      <c r="E745" s="22">
        <v>44607</v>
      </c>
      <c r="F745" s="9">
        <v>1</v>
      </c>
      <c r="G745" s="9">
        <v>10638</v>
      </c>
      <c r="H745" s="15">
        <v>44607</v>
      </c>
      <c r="I745" s="9" t="s">
        <v>7456</v>
      </c>
      <c r="J745" s="9">
        <v>148</v>
      </c>
      <c r="K745" s="9" t="s">
        <v>7491</v>
      </c>
      <c r="L745" s="9" t="str">
        <f>IF(OR('1. Raw Data'!L745="Elec", '1. Raw Data'!L745="elect"), "Electronics", '1. Raw Data'!L745)</f>
        <v>Sports</v>
      </c>
      <c r="M745" s="9">
        <v>601.97</v>
      </c>
      <c r="N745" s="9">
        <f>IF(ISBLANK('1. Raw Data'!N745), MEDIAN('1. Raw Data'!$N$2:$N$5001), '1. Raw Data'!N745)</f>
        <v>263.79000000000002</v>
      </c>
      <c r="O745" s="9">
        <v>5</v>
      </c>
      <c r="P745" s="9">
        <f>IF(ISBLANK('1. Raw Data'!P745), 0, '1. Raw Data'!P745)</f>
        <v>0</v>
      </c>
      <c r="Q745" s="9">
        <v>1051</v>
      </c>
      <c r="R745" s="9">
        <v>3</v>
      </c>
      <c r="S745" s="9">
        <f t="shared" si="33"/>
        <v>3009.8500000000004</v>
      </c>
      <c r="T745" s="9">
        <f t="shared" si="34"/>
        <v>1690.9000000000003</v>
      </c>
      <c r="U745" s="23">
        <f t="shared" si="35"/>
        <v>0.56178879346146826</v>
      </c>
    </row>
    <row r="746" spans="1:21" x14ac:dyDescent="0.3">
      <c r="A746" s="9">
        <v>1924</v>
      </c>
      <c r="B746" s="9" t="str">
        <f>PROPER(TRIM('1. Raw Data'!B746))</f>
        <v>Customer_744</v>
      </c>
      <c r="C746" s="9">
        <f>IF(OR('1. Raw Data'!C746&lt;18, '1. Raw Data'!C746&gt;100), MEDIAN('1. Raw Data'!$C$2:$C$5001), '1. Raw Data'!C746)</f>
        <v>38</v>
      </c>
      <c r="D746" s="9" t="s">
        <v>5023</v>
      </c>
      <c r="E746" s="22">
        <v>44207</v>
      </c>
      <c r="F746" s="9">
        <v>0</v>
      </c>
      <c r="G746" s="9">
        <v>11693</v>
      </c>
      <c r="H746" s="15">
        <v>44501</v>
      </c>
      <c r="I746" s="9" t="s">
        <v>7456</v>
      </c>
      <c r="J746" s="9">
        <v>132</v>
      </c>
      <c r="K746" s="9" t="s">
        <v>7506</v>
      </c>
      <c r="L746" s="9" t="str">
        <f>IF(OR('1. Raw Data'!L746="Elec", '1. Raw Data'!L746="elect"), "Electronics", '1. Raw Data'!L746)</f>
        <v>Electronics</v>
      </c>
      <c r="M746" s="9">
        <v>921.59</v>
      </c>
      <c r="N746" s="9">
        <f>IF(ISBLANK('1. Raw Data'!N746), MEDIAN('1. Raw Data'!$N$2:$N$5001), '1. Raw Data'!N746)</f>
        <v>495.16</v>
      </c>
      <c r="O746" s="9">
        <v>3</v>
      </c>
      <c r="P746" s="9">
        <f>IF(ISBLANK('1. Raw Data'!P746), 0, '1. Raw Data'!P746)</f>
        <v>0</v>
      </c>
      <c r="Q746" s="9">
        <v>375</v>
      </c>
      <c r="R746" s="9">
        <v>6</v>
      </c>
      <c r="S746" s="9">
        <f t="shared" si="33"/>
        <v>2764.77</v>
      </c>
      <c r="T746" s="9">
        <f t="shared" si="34"/>
        <v>1279.29</v>
      </c>
      <c r="U746" s="23">
        <f t="shared" si="35"/>
        <v>0.4627111839321173</v>
      </c>
    </row>
    <row r="747" spans="1:21" x14ac:dyDescent="0.3">
      <c r="A747" s="9">
        <v>1908</v>
      </c>
      <c r="B747" s="9" t="str">
        <f>PROPER(TRIM('1. Raw Data'!B747))</f>
        <v>Customer_745</v>
      </c>
      <c r="C747" s="9">
        <f>IF(OR('1. Raw Data'!C747&lt;18, '1. Raw Data'!C747&gt;100), MEDIAN('1. Raw Data'!$C$2:$C$5001), '1. Raw Data'!C747)</f>
        <v>19</v>
      </c>
      <c r="D747" s="9" t="s">
        <v>5020</v>
      </c>
      <c r="E747" s="22">
        <v>44264</v>
      </c>
      <c r="F747" s="9">
        <v>0</v>
      </c>
      <c r="G747" s="9">
        <v>12838</v>
      </c>
      <c r="H747" s="15">
        <v>44442</v>
      </c>
      <c r="I747" s="9" t="s">
        <v>7456</v>
      </c>
      <c r="J747" s="9">
        <v>137</v>
      </c>
      <c r="K747" s="9" t="s">
        <v>7484</v>
      </c>
      <c r="L747" s="9" t="str">
        <f>IF(OR('1. Raw Data'!L747="Elec", '1. Raw Data'!L747="elect"), "Electronics", '1. Raw Data'!L747)</f>
        <v>Sports</v>
      </c>
      <c r="M747" s="9">
        <v>962.34</v>
      </c>
      <c r="N747" s="9">
        <f>IF(ISBLANK('1. Raw Data'!N747), MEDIAN('1. Raw Data'!$N$2:$N$5001), '1. Raw Data'!N747)</f>
        <v>520.11</v>
      </c>
      <c r="O747" s="9">
        <v>4</v>
      </c>
      <c r="P747" s="9">
        <f>IF(ISBLANK('1. Raw Data'!P747), 0, '1. Raw Data'!P747)</f>
        <v>0</v>
      </c>
      <c r="Q747" s="9">
        <v>351</v>
      </c>
      <c r="R747" s="9">
        <v>4</v>
      </c>
      <c r="S747" s="9">
        <f t="shared" si="33"/>
        <v>3849.36</v>
      </c>
      <c r="T747" s="9">
        <f t="shared" si="34"/>
        <v>1768.92</v>
      </c>
      <c r="U747" s="23">
        <f t="shared" si="35"/>
        <v>0.45953613068146393</v>
      </c>
    </row>
    <row r="748" spans="1:21" x14ac:dyDescent="0.3">
      <c r="A748" s="9">
        <v>2276</v>
      </c>
      <c r="B748" s="9" t="str">
        <f>PROPER(TRIM('1. Raw Data'!B748))</f>
        <v>Customer_746</v>
      </c>
      <c r="C748" s="9">
        <f>IF(OR('1. Raw Data'!C748&lt;18, '1. Raw Data'!C748&gt;100), MEDIAN('1. Raw Data'!$C$2:$C$5001), '1. Raw Data'!C748)</f>
        <v>55</v>
      </c>
      <c r="D748" s="9" t="s">
        <v>5022</v>
      </c>
      <c r="E748" s="22">
        <v>44762</v>
      </c>
      <c r="F748" s="9">
        <v>0</v>
      </c>
      <c r="G748" s="9">
        <v>11061</v>
      </c>
      <c r="H748" s="15">
        <v>44762</v>
      </c>
      <c r="I748" s="9" t="s">
        <v>7457</v>
      </c>
      <c r="J748" s="9">
        <v>110</v>
      </c>
      <c r="K748" s="9" t="s">
        <v>7493</v>
      </c>
      <c r="L748" s="9" t="str">
        <f>IF(OR('1. Raw Data'!L748="Elec", '1. Raw Data'!L748="elect"), "Electronics", '1. Raw Data'!L748)</f>
        <v>Clothing</v>
      </c>
      <c r="M748" s="9">
        <v>740.85</v>
      </c>
      <c r="N748" s="9">
        <f>IF(ISBLANK('1. Raw Data'!N748), MEDIAN('1. Raw Data'!$N$2:$N$5001), '1. Raw Data'!N748)</f>
        <v>474.65</v>
      </c>
      <c r="O748" s="9">
        <v>3</v>
      </c>
      <c r="P748" s="9">
        <f>IF(ISBLANK('1. Raw Data'!P748), 0, '1. Raw Data'!P748)</f>
        <v>0.1</v>
      </c>
      <c r="Q748" s="9">
        <v>342</v>
      </c>
      <c r="R748" s="9">
        <v>5</v>
      </c>
      <c r="S748" s="9">
        <f t="shared" si="33"/>
        <v>2000.2950000000003</v>
      </c>
      <c r="T748" s="9">
        <f t="shared" si="34"/>
        <v>576.34500000000048</v>
      </c>
      <c r="U748" s="23">
        <f t="shared" si="35"/>
        <v>0.28813000082487855</v>
      </c>
    </row>
    <row r="749" spans="1:21" x14ac:dyDescent="0.3">
      <c r="A749" s="9">
        <v>1389</v>
      </c>
      <c r="B749" s="9" t="str">
        <f>PROPER(TRIM('1. Raw Data'!B749))</f>
        <v>Customer_747</v>
      </c>
      <c r="C749" s="9">
        <f>IF(OR('1. Raw Data'!C749&lt;18, '1. Raw Data'!C749&gt;100), MEDIAN('1. Raw Data'!$C$2:$C$5001), '1. Raw Data'!C749)</f>
        <v>81</v>
      </c>
      <c r="D749" s="9" t="s">
        <v>5019</v>
      </c>
      <c r="E749" s="22">
        <v>44500</v>
      </c>
      <c r="F749" s="9">
        <v>0</v>
      </c>
      <c r="G749" s="9">
        <v>13228</v>
      </c>
      <c r="H749" s="15">
        <v>44500</v>
      </c>
      <c r="I749" s="9" t="s">
        <v>7455</v>
      </c>
      <c r="J749" s="9">
        <v>149</v>
      </c>
      <c r="K749" s="9" t="s">
        <v>7467</v>
      </c>
      <c r="L749" s="9" t="str">
        <f>IF(OR('1. Raw Data'!L749="Elec", '1. Raw Data'!L749="elect"), "Electronics", '1. Raw Data'!L749)</f>
        <v>Clothing</v>
      </c>
      <c r="M749" s="9">
        <v>231.08</v>
      </c>
      <c r="N749" s="9">
        <f>IF(ISBLANK('1. Raw Data'!N749), MEDIAN('1. Raw Data'!$N$2:$N$5001), '1. Raw Data'!N749)</f>
        <v>155.94</v>
      </c>
      <c r="O749" s="9">
        <v>2</v>
      </c>
      <c r="P749" s="9">
        <f>IF(ISBLANK('1. Raw Data'!P749), 0, '1. Raw Data'!P749)</f>
        <v>0</v>
      </c>
      <c r="Q749" s="9">
        <v>789</v>
      </c>
      <c r="R749" s="9">
        <v>5</v>
      </c>
      <c r="S749" s="9">
        <f t="shared" si="33"/>
        <v>462.16</v>
      </c>
      <c r="T749" s="9">
        <f t="shared" si="34"/>
        <v>150.28000000000003</v>
      </c>
      <c r="U749" s="23">
        <f t="shared" si="35"/>
        <v>0.32516877271940459</v>
      </c>
    </row>
    <row r="750" spans="1:21" x14ac:dyDescent="0.3">
      <c r="A750" s="9">
        <v>1882</v>
      </c>
      <c r="B750" s="9" t="str">
        <f>PROPER(TRIM('1. Raw Data'!B750))</f>
        <v>Customer_748</v>
      </c>
      <c r="C750" s="9">
        <f>IF(OR('1. Raw Data'!C750&lt;18, '1. Raw Data'!C750&gt;100), MEDIAN('1. Raw Data'!$C$2:$C$5001), '1. Raw Data'!C750)</f>
        <v>32</v>
      </c>
      <c r="D750" s="9" t="s">
        <v>5023</v>
      </c>
      <c r="E750" s="22">
        <v>44522</v>
      </c>
      <c r="F750" s="9">
        <v>0</v>
      </c>
      <c r="G750" s="9">
        <v>12380</v>
      </c>
      <c r="H750" s="15">
        <v>44522</v>
      </c>
      <c r="I750" s="9" t="s">
        <v>7456</v>
      </c>
      <c r="J750" s="9">
        <v>145</v>
      </c>
      <c r="K750" s="9" t="s">
        <v>7470</v>
      </c>
      <c r="L750" s="9" t="str">
        <f>IF(OR('1. Raw Data'!L750="Elec", '1. Raw Data'!L750="elect"), "Electronics", '1. Raw Data'!L750)</f>
        <v>Sports</v>
      </c>
      <c r="M750" s="9">
        <v>297.22000000000003</v>
      </c>
      <c r="N750" s="9">
        <f>IF(ISBLANK('1. Raw Data'!N750), MEDIAN('1. Raw Data'!$N$2:$N$5001), '1. Raw Data'!N750)</f>
        <v>126.22</v>
      </c>
      <c r="O750" s="9">
        <v>4</v>
      </c>
      <c r="P750" s="9">
        <f>IF(ISBLANK('1. Raw Data'!P750), 0, '1. Raw Data'!P750)</f>
        <v>0.05</v>
      </c>
      <c r="Q750" s="9">
        <v>350</v>
      </c>
      <c r="R750" s="9">
        <v>7</v>
      </c>
      <c r="S750" s="9">
        <f t="shared" si="33"/>
        <v>1129.4360000000001</v>
      </c>
      <c r="T750" s="9">
        <f t="shared" si="34"/>
        <v>624.55600000000015</v>
      </c>
      <c r="U750" s="23">
        <f t="shared" si="35"/>
        <v>0.5529804256283668</v>
      </c>
    </row>
    <row r="751" spans="1:21" x14ac:dyDescent="0.3">
      <c r="A751" s="9">
        <v>1255</v>
      </c>
      <c r="B751" s="9" t="str">
        <f>PROPER(TRIM('1. Raw Data'!B751))</f>
        <v>Customer_749</v>
      </c>
      <c r="C751" s="9">
        <f>IF(OR('1. Raw Data'!C751&lt;18, '1. Raw Data'!C751&gt;100), MEDIAN('1. Raw Data'!$C$2:$C$5001), '1. Raw Data'!C751)</f>
        <v>35</v>
      </c>
      <c r="D751" s="9" t="s">
        <v>5021</v>
      </c>
      <c r="E751" s="22">
        <v>44607</v>
      </c>
      <c r="F751" s="9">
        <v>1</v>
      </c>
      <c r="G751" s="9">
        <v>12335</v>
      </c>
      <c r="H751" s="15">
        <v>44607</v>
      </c>
      <c r="I751" s="9" t="s">
        <v>7455</v>
      </c>
      <c r="J751" s="9">
        <v>148</v>
      </c>
      <c r="K751" s="9" t="s">
        <v>7491</v>
      </c>
      <c r="L751" s="9" t="str">
        <f>IF(OR('1. Raw Data'!L751="Elec", '1. Raw Data'!L751="elect"), "Electronics", '1. Raw Data'!L751)</f>
        <v>Clothing</v>
      </c>
      <c r="M751" s="9">
        <v>1285.6099999999999</v>
      </c>
      <c r="N751" s="9">
        <f>IF(ISBLANK('1. Raw Data'!N751), MEDIAN('1. Raw Data'!$N$2:$N$5001), '1. Raw Data'!N751)</f>
        <v>429.51499999999999</v>
      </c>
      <c r="O751" s="9">
        <v>3</v>
      </c>
      <c r="P751" s="9">
        <f>IF(ISBLANK('1. Raw Data'!P751), 0, '1. Raw Data'!P751)</f>
        <v>0</v>
      </c>
      <c r="Q751" s="9">
        <v>667</v>
      </c>
      <c r="R751" s="9">
        <v>3</v>
      </c>
      <c r="S751" s="9">
        <f t="shared" si="33"/>
        <v>3856.83</v>
      </c>
      <c r="T751" s="9">
        <f t="shared" si="34"/>
        <v>2568.2849999999999</v>
      </c>
      <c r="U751" s="23">
        <f t="shared" si="35"/>
        <v>0.6659056790161868</v>
      </c>
    </row>
    <row r="752" spans="1:21" x14ac:dyDescent="0.3">
      <c r="A752" s="9">
        <v>1708</v>
      </c>
      <c r="B752" s="9" t="str">
        <f>PROPER(TRIM('1. Raw Data'!B752))</f>
        <v>Customer_750</v>
      </c>
      <c r="C752" s="9">
        <f>IF(OR('1. Raw Data'!C752&lt;18, '1. Raw Data'!C752&gt;100), MEDIAN('1. Raw Data'!$C$2:$C$5001), '1. Raw Data'!C752)</f>
        <v>40</v>
      </c>
      <c r="D752" s="9" t="s">
        <v>5018</v>
      </c>
      <c r="E752" s="22">
        <v>44400</v>
      </c>
      <c r="F752" s="9">
        <v>0</v>
      </c>
      <c r="G752" s="9">
        <v>13183</v>
      </c>
      <c r="H752" s="15">
        <v>44400</v>
      </c>
      <c r="I752" s="9" t="s">
        <v>7455</v>
      </c>
      <c r="J752" s="9">
        <v>109</v>
      </c>
      <c r="K752" s="9" t="s">
        <v>7466</v>
      </c>
      <c r="L752" s="9" t="str">
        <f>IF(OR('1. Raw Data'!L752="Elec", '1. Raw Data'!L752="elect"), "Electronics", '1. Raw Data'!L752)</f>
        <v>Electronics</v>
      </c>
      <c r="M752" s="9">
        <v>1308.47</v>
      </c>
      <c r="N752" s="9">
        <f>IF(ISBLANK('1. Raw Data'!N752), MEDIAN('1. Raw Data'!$N$2:$N$5001), '1. Raw Data'!N752)</f>
        <v>640.54</v>
      </c>
      <c r="O752" s="9">
        <v>5</v>
      </c>
      <c r="P752" s="9">
        <f>IF(ISBLANK('1. Raw Data'!P752), 0, '1. Raw Data'!P752)</f>
        <v>0</v>
      </c>
      <c r="Q752" s="9">
        <v>425</v>
      </c>
      <c r="R752" s="9">
        <v>6</v>
      </c>
      <c r="S752" s="9">
        <f t="shared" si="33"/>
        <v>6542.35</v>
      </c>
      <c r="T752" s="9">
        <f t="shared" si="34"/>
        <v>3339.6500000000005</v>
      </c>
      <c r="U752" s="23">
        <f t="shared" si="35"/>
        <v>0.51046642261572683</v>
      </c>
    </row>
    <row r="753" spans="1:21" x14ac:dyDescent="0.3">
      <c r="A753" s="9">
        <v>1449</v>
      </c>
      <c r="B753" s="9" t="str">
        <f>PROPER(TRIM('1. Raw Data'!B753))</f>
        <v>Customer_751</v>
      </c>
      <c r="C753" s="9">
        <f>IF(OR('1. Raw Data'!C753&lt;18, '1. Raw Data'!C753&gt;100), MEDIAN('1. Raw Data'!$C$2:$C$5001), '1. Raw Data'!C753)</f>
        <v>60</v>
      </c>
      <c r="D753" s="9" t="s">
        <v>5020</v>
      </c>
      <c r="E753" s="22">
        <v>44694</v>
      </c>
      <c r="F753" s="9">
        <v>0</v>
      </c>
      <c r="G753" s="9">
        <v>11725</v>
      </c>
      <c r="H753" s="15">
        <v>44694</v>
      </c>
      <c r="I753" s="9" t="s">
        <v>7457</v>
      </c>
      <c r="J753" s="9">
        <v>124</v>
      </c>
      <c r="K753" s="9" t="s">
        <v>7497</v>
      </c>
      <c r="L753" s="9" t="str">
        <f>IF(OR('1. Raw Data'!L753="Elec", '1. Raw Data'!L753="elect"), "Electronics", '1. Raw Data'!L753)</f>
        <v>Home Appliances</v>
      </c>
      <c r="M753" s="9">
        <v>1027.1500000000001</v>
      </c>
      <c r="N753" s="9">
        <f>IF(ISBLANK('1. Raw Data'!N753), MEDIAN('1. Raw Data'!$N$2:$N$5001), '1. Raw Data'!N753)</f>
        <v>717.79</v>
      </c>
      <c r="O753" s="9">
        <v>5</v>
      </c>
      <c r="P753" s="9">
        <f>IF(ISBLANK('1. Raw Data'!P753), 0, '1. Raw Data'!P753)</f>
        <v>0</v>
      </c>
      <c r="Q753" s="9">
        <v>644</v>
      </c>
      <c r="R753" s="9">
        <v>5</v>
      </c>
      <c r="S753" s="9">
        <f t="shared" si="33"/>
        <v>5135.75</v>
      </c>
      <c r="T753" s="9">
        <f t="shared" si="34"/>
        <v>1546.8000000000002</v>
      </c>
      <c r="U753" s="23">
        <f t="shared" si="35"/>
        <v>0.30118288468091325</v>
      </c>
    </row>
    <row r="754" spans="1:21" x14ac:dyDescent="0.3">
      <c r="A754" s="9">
        <v>1009</v>
      </c>
      <c r="B754" s="9" t="str">
        <f>PROPER(TRIM('1. Raw Data'!B754))</f>
        <v>Customer_752</v>
      </c>
      <c r="C754" s="9">
        <f>IF(OR('1. Raw Data'!C754&lt;18, '1. Raw Data'!C754&gt;100), MEDIAN('1. Raw Data'!$C$2:$C$5001), '1. Raw Data'!C754)</f>
        <v>53</v>
      </c>
      <c r="D754" s="9" t="s">
        <v>5023</v>
      </c>
      <c r="E754" s="22">
        <v>44347</v>
      </c>
      <c r="F754" s="9">
        <v>0</v>
      </c>
      <c r="G754" s="9">
        <v>11641</v>
      </c>
      <c r="H754" s="15">
        <v>44347</v>
      </c>
      <c r="I754" s="9" t="s">
        <v>7457</v>
      </c>
      <c r="J754" s="9">
        <v>136</v>
      </c>
      <c r="K754" s="9" t="s">
        <v>7503</v>
      </c>
      <c r="L754" s="9" t="str">
        <f>IF(OR('1. Raw Data'!L754="Elec", '1. Raw Data'!L754="elect"), "Electronics", '1. Raw Data'!L754)</f>
        <v>Clothing</v>
      </c>
      <c r="M754" s="9">
        <v>1013.12</v>
      </c>
      <c r="N754" s="9">
        <f>IF(ISBLANK('1. Raw Data'!N754), MEDIAN('1. Raw Data'!$N$2:$N$5001), '1. Raw Data'!N754)</f>
        <v>575.22</v>
      </c>
      <c r="O754" s="9">
        <v>5</v>
      </c>
      <c r="P754" s="9">
        <f>IF(ISBLANK('1. Raw Data'!P754), 0, '1. Raw Data'!P754)</f>
        <v>0</v>
      </c>
      <c r="Q754" s="9">
        <v>359</v>
      </c>
      <c r="R754" s="9">
        <v>5</v>
      </c>
      <c r="S754" s="9">
        <f t="shared" si="33"/>
        <v>5065.6000000000004</v>
      </c>
      <c r="T754" s="9">
        <f t="shared" si="34"/>
        <v>2189.5</v>
      </c>
      <c r="U754" s="23">
        <f t="shared" si="35"/>
        <v>0.43222915350600122</v>
      </c>
    </row>
    <row r="755" spans="1:21" x14ac:dyDescent="0.3">
      <c r="A755" s="9">
        <v>1823</v>
      </c>
      <c r="B755" s="9" t="str">
        <f>PROPER(TRIM('1. Raw Data'!B755))</f>
        <v>Customer_753</v>
      </c>
      <c r="C755" s="9">
        <f>IF(OR('1. Raw Data'!C755&lt;18, '1. Raw Data'!C755&gt;100), MEDIAN('1. Raw Data'!$C$2:$C$5001), '1. Raw Data'!C755)</f>
        <v>40</v>
      </c>
      <c r="D755" s="9" t="s">
        <v>5018</v>
      </c>
      <c r="E755" s="22">
        <v>43998</v>
      </c>
      <c r="F755" s="9">
        <v>0</v>
      </c>
      <c r="G755" s="9">
        <v>11114</v>
      </c>
      <c r="H755" s="15">
        <v>43998</v>
      </c>
      <c r="I755" s="9" t="s">
        <v>7455</v>
      </c>
      <c r="J755" s="9">
        <v>129</v>
      </c>
      <c r="K755" s="9" t="s">
        <v>7471</v>
      </c>
      <c r="L755" s="9" t="str">
        <f>IF(OR('1. Raw Data'!L755="Elec", '1. Raw Data'!L755="elect"), "Electronics", '1. Raw Data'!L755)</f>
        <v>Sports</v>
      </c>
      <c r="M755" s="9">
        <v>916.64</v>
      </c>
      <c r="N755" s="9">
        <f>IF(ISBLANK('1. Raw Data'!N755), MEDIAN('1. Raw Data'!$N$2:$N$5001), '1. Raw Data'!N755)</f>
        <v>429.51499999999999</v>
      </c>
      <c r="O755" s="9">
        <v>4</v>
      </c>
      <c r="P755" s="9">
        <f>IF(ISBLANK('1. Raw Data'!P755), 0, '1. Raw Data'!P755)</f>
        <v>0</v>
      </c>
      <c r="Q755" s="9">
        <v>776</v>
      </c>
      <c r="R755" s="9">
        <v>3</v>
      </c>
      <c r="S755" s="9">
        <f t="shared" si="33"/>
        <v>3666.56</v>
      </c>
      <c r="T755" s="9">
        <f t="shared" si="34"/>
        <v>1948.5</v>
      </c>
      <c r="U755" s="23">
        <f t="shared" si="35"/>
        <v>0.53142455053237914</v>
      </c>
    </row>
    <row r="756" spans="1:21" x14ac:dyDescent="0.3">
      <c r="A756" s="9">
        <v>1797</v>
      </c>
      <c r="B756" s="9" t="str">
        <f>PROPER(TRIM('1. Raw Data'!B756))</f>
        <v>Customer_754</v>
      </c>
      <c r="C756" s="9">
        <f>IF(OR('1. Raw Data'!C756&lt;18, '1. Raw Data'!C756&gt;100), MEDIAN('1. Raw Data'!$C$2:$C$5001), '1. Raw Data'!C756)</f>
        <v>40</v>
      </c>
      <c r="D756" s="9" t="s">
        <v>5018</v>
      </c>
      <c r="E756" s="22">
        <v>44794</v>
      </c>
      <c r="F756" s="9">
        <v>0</v>
      </c>
      <c r="G756" s="9">
        <v>11889</v>
      </c>
      <c r="H756" s="15">
        <v>44794</v>
      </c>
      <c r="I756" s="9" t="s">
        <v>7455</v>
      </c>
      <c r="J756" s="9">
        <v>129</v>
      </c>
      <c r="K756" s="9" t="s">
        <v>7471</v>
      </c>
      <c r="L756" s="9" t="str">
        <f>IF(OR('1. Raw Data'!L756="Elec", '1. Raw Data'!L756="elect"), "Electronics", '1. Raw Data'!L756)</f>
        <v>Home Appliances</v>
      </c>
      <c r="M756" s="9">
        <v>344.24</v>
      </c>
      <c r="N756" s="9">
        <f>IF(ISBLANK('1. Raw Data'!N756), MEDIAN('1. Raw Data'!$N$2:$N$5001), '1. Raw Data'!N756)</f>
        <v>429.51499999999999</v>
      </c>
      <c r="O756" s="9">
        <v>5</v>
      </c>
      <c r="P756" s="9">
        <f>IF(ISBLANK('1. Raw Data'!P756), 0, '1. Raw Data'!P756)</f>
        <v>0</v>
      </c>
      <c r="Q756" s="9">
        <v>717</v>
      </c>
      <c r="R756" s="9">
        <v>4</v>
      </c>
      <c r="S756" s="9">
        <f t="shared" si="33"/>
        <v>1721.2</v>
      </c>
      <c r="T756" s="9">
        <f t="shared" si="34"/>
        <v>-426.37499999999977</v>
      </c>
      <c r="U756" s="23">
        <f t="shared" si="35"/>
        <v>-0.24771961422263522</v>
      </c>
    </row>
    <row r="757" spans="1:21" x14ac:dyDescent="0.3">
      <c r="A757" s="9">
        <v>2265</v>
      </c>
      <c r="B757" s="9" t="str">
        <f>PROPER(TRIM('1. Raw Data'!B757))</f>
        <v>Customer_755</v>
      </c>
      <c r="C757" s="9">
        <f>IF(OR('1. Raw Data'!C757&lt;18, '1. Raw Data'!C757&gt;100), MEDIAN('1. Raw Data'!$C$2:$C$5001), '1. Raw Data'!C757)</f>
        <v>40</v>
      </c>
      <c r="D757" s="9" t="s">
        <v>5023</v>
      </c>
      <c r="E757" s="22">
        <v>44076</v>
      </c>
      <c r="F757" s="9">
        <v>1</v>
      </c>
      <c r="G757" s="9">
        <v>13884</v>
      </c>
      <c r="H757" s="15">
        <v>43870</v>
      </c>
      <c r="I757" s="9" t="s">
        <v>7456</v>
      </c>
      <c r="J757" s="9">
        <v>148</v>
      </c>
      <c r="K757" s="9" t="s">
        <v>7491</v>
      </c>
      <c r="L757" s="9" t="str">
        <f>IF(OR('1. Raw Data'!L757="Elec", '1. Raw Data'!L757="elect"), "Electronics", '1. Raw Data'!L757)</f>
        <v>Home Appliances</v>
      </c>
      <c r="M757" s="9">
        <v>670.96</v>
      </c>
      <c r="N757" s="9">
        <f>IF(ISBLANK('1. Raw Data'!N757), MEDIAN('1. Raw Data'!$N$2:$N$5001), '1. Raw Data'!N757)</f>
        <v>413.86</v>
      </c>
      <c r="O757" s="9">
        <v>1</v>
      </c>
      <c r="P757" s="9">
        <f>IF(ISBLANK('1. Raw Data'!P757), 0, '1. Raw Data'!P757)</f>
        <v>0.1</v>
      </c>
      <c r="Q757" s="9">
        <v>365</v>
      </c>
      <c r="R757" s="9">
        <v>3</v>
      </c>
      <c r="S757" s="9">
        <f t="shared" si="33"/>
        <v>603.86400000000003</v>
      </c>
      <c r="T757" s="9">
        <f t="shared" si="34"/>
        <v>190.00400000000002</v>
      </c>
      <c r="U757" s="23">
        <f t="shared" si="35"/>
        <v>0.31464700661076006</v>
      </c>
    </row>
    <row r="758" spans="1:21" x14ac:dyDescent="0.3">
      <c r="A758" s="9">
        <v>2274</v>
      </c>
      <c r="B758" s="9" t="str">
        <f>PROPER(TRIM('1. Raw Data'!B758))</f>
        <v>Customer_756</v>
      </c>
      <c r="C758" s="9">
        <f>IF(OR('1. Raw Data'!C758&lt;18, '1. Raw Data'!C758&gt;100), MEDIAN('1. Raw Data'!$C$2:$C$5001), '1. Raw Data'!C758)</f>
        <v>49</v>
      </c>
      <c r="D758" s="9" t="s">
        <v>5019</v>
      </c>
      <c r="E758" s="22">
        <v>44935</v>
      </c>
      <c r="F758" s="9">
        <v>0</v>
      </c>
      <c r="G758" s="9">
        <v>13120</v>
      </c>
      <c r="H758" s="15">
        <v>45170</v>
      </c>
      <c r="I758" s="9" t="s">
        <v>7456</v>
      </c>
      <c r="J758" s="9">
        <v>123</v>
      </c>
      <c r="K758" s="9" t="s">
        <v>7502</v>
      </c>
      <c r="L758" s="9" t="str">
        <f>IF(OR('1. Raw Data'!L758="Elec", '1. Raw Data'!L758="elect"), "Electronics", '1. Raw Data'!L758)</f>
        <v>Sports</v>
      </c>
      <c r="M758" s="9">
        <v>1059.05</v>
      </c>
      <c r="N758" s="9">
        <f>IF(ISBLANK('1. Raw Data'!N758), MEDIAN('1. Raw Data'!$N$2:$N$5001), '1. Raw Data'!N758)</f>
        <v>514.66999999999996</v>
      </c>
      <c r="O758" s="9">
        <v>2</v>
      </c>
      <c r="P758" s="9">
        <f>IF(ISBLANK('1. Raw Data'!P758), 0, '1. Raw Data'!P758)</f>
        <v>0.2</v>
      </c>
      <c r="Q758" s="9">
        <v>467</v>
      </c>
      <c r="R758" s="9">
        <v>5</v>
      </c>
      <c r="S758" s="9">
        <f t="shared" si="33"/>
        <v>1694.48</v>
      </c>
      <c r="T758" s="9">
        <f t="shared" si="34"/>
        <v>665.1400000000001</v>
      </c>
      <c r="U758" s="23">
        <f t="shared" si="35"/>
        <v>0.39253340257778202</v>
      </c>
    </row>
    <row r="759" spans="1:21" x14ac:dyDescent="0.3">
      <c r="A759" s="9">
        <v>1876</v>
      </c>
      <c r="B759" s="9" t="str">
        <f>PROPER(TRIM('1. Raw Data'!B759))</f>
        <v>Customer_757</v>
      </c>
      <c r="C759" s="9">
        <f>IF(OR('1. Raw Data'!C759&lt;18, '1. Raw Data'!C759&gt;100), MEDIAN('1. Raw Data'!$C$2:$C$5001), '1. Raw Data'!C759)</f>
        <v>51</v>
      </c>
      <c r="D759" s="9" t="s">
        <v>5019</v>
      </c>
      <c r="E759" s="22">
        <v>43937</v>
      </c>
      <c r="F759" s="9">
        <v>0</v>
      </c>
      <c r="G759" s="9">
        <v>10160</v>
      </c>
      <c r="H759" s="15">
        <v>43937</v>
      </c>
      <c r="I759" s="9" t="s">
        <v>7456</v>
      </c>
      <c r="J759" s="9">
        <v>127</v>
      </c>
      <c r="K759" s="9" t="s">
        <v>7489</v>
      </c>
      <c r="L759" s="9" t="str">
        <f>IF(OR('1. Raw Data'!L759="Elec", '1. Raw Data'!L759="elect"), "Electronics", '1. Raw Data'!L759)</f>
        <v>Clothing</v>
      </c>
      <c r="M759" s="9">
        <v>829.02</v>
      </c>
      <c r="N759" s="9">
        <f>IF(ISBLANK('1. Raw Data'!N759), MEDIAN('1. Raw Data'!$N$2:$N$5001), '1. Raw Data'!N759)</f>
        <v>558.37</v>
      </c>
      <c r="O759" s="9">
        <v>3</v>
      </c>
      <c r="P759" s="9">
        <f>IF(ISBLANK('1. Raw Data'!P759), 0, '1. Raw Data'!P759)</f>
        <v>0</v>
      </c>
      <c r="Q759" s="9">
        <v>428</v>
      </c>
      <c r="R759" s="9">
        <v>5</v>
      </c>
      <c r="S759" s="9">
        <f t="shared" si="33"/>
        <v>2487.06</v>
      </c>
      <c r="T759" s="9">
        <f t="shared" si="34"/>
        <v>811.94999999999982</v>
      </c>
      <c r="U759" s="23">
        <f t="shared" si="35"/>
        <v>0.3264698077247834</v>
      </c>
    </row>
    <row r="760" spans="1:21" x14ac:dyDescent="0.3">
      <c r="A760" s="9">
        <v>2028</v>
      </c>
      <c r="B760" s="9" t="str">
        <f>PROPER(TRIM('1. Raw Data'!B760))</f>
        <v>Customer_758</v>
      </c>
      <c r="C760" s="9">
        <f>IF(OR('1. Raw Data'!C760&lt;18, '1. Raw Data'!C760&gt;100), MEDIAN('1. Raw Data'!$C$2:$C$5001), '1. Raw Data'!C760)</f>
        <v>26</v>
      </c>
      <c r="D760" s="9" t="s">
        <v>5020</v>
      </c>
      <c r="E760" s="22">
        <v>44547</v>
      </c>
      <c r="F760" s="9">
        <v>0</v>
      </c>
      <c r="G760" s="9">
        <v>13587</v>
      </c>
      <c r="H760" s="15">
        <v>44547</v>
      </c>
      <c r="I760" s="9" t="s">
        <v>7455</v>
      </c>
      <c r="J760" s="9">
        <v>131</v>
      </c>
      <c r="K760" s="9" t="s">
        <v>7504</v>
      </c>
      <c r="L760" s="9" t="str">
        <f>IF(OR('1. Raw Data'!L760="Elec", '1. Raw Data'!L760="elect"), "Electronics", '1. Raw Data'!L760)</f>
        <v>Electronics</v>
      </c>
      <c r="M760" s="9">
        <v>76.94</v>
      </c>
      <c r="N760" s="9">
        <f>IF(ISBLANK('1. Raw Data'!N760), MEDIAN('1. Raw Data'!$N$2:$N$5001), '1. Raw Data'!N760)</f>
        <v>41.28</v>
      </c>
      <c r="O760" s="9">
        <v>1</v>
      </c>
      <c r="P760" s="9">
        <f>IF(ISBLANK('1. Raw Data'!P760), 0, '1. Raw Data'!P760)</f>
        <v>0</v>
      </c>
      <c r="Q760" s="9">
        <v>999</v>
      </c>
      <c r="R760" s="9">
        <v>3</v>
      </c>
      <c r="S760" s="9">
        <f t="shared" si="33"/>
        <v>76.94</v>
      </c>
      <c r="T760" s="9">
        <f t="shared" si="34"/>
        <v>35.659999999999997</v>
      </c>
      <c r="U760" s="23">
        <f t="shared" si="35"/>
        <v>0.46347803483233685</v>
      </c>
    </row>
    <row r="761" spans="1:21" x14ac:dyDescent="0.3">
      <c r="A761" s="9">
        <v>2142</v>
      </c>
      <c r="B761" s="9" t="str">
        <f>PROPER(TRIM('1. Raw Data'!B761))</f>
        <v>Customer_759</v>
      </c>
      <c r="C761" s="9">
        <f>IF(OR('1. Raw Data'!C761&lt;18, '1. Raw Data'!C761&gt;100), MEDIAN('1. Raw Data'!$C$2:$C$5001), '1. Raw Data'!C761)</f>
        <v>47</v>
      </c>
      <c r="D761" s="9" t="s">
        <v>5019</v>
      </c>
      <c r="E761" s="22">
        <v>44290</v>
      </c>
      <c r="F761" s="9">
        <v>0</v>
      </c>
      <c r="G761" s="9">
        <v>11425</v>
      </c>
      <c r="H761" s="15">
        <v>44290</v>
      </c>
      <c r="I761" s="9" t="s">
        <v>7457</v>
      </c>
      <c r="J761" s="9">
        <v>143</v>
      </c>
      <c r="K761" s="9" t="s">
        <v>7475</v>
      </c>
      <c r="L761" s="9" t="str">
        <f>IF(OR('1. Raw Data'!L761="Elec", '1. Raw Data'!L761="elect"), "Electronics", '1. Raw Data'!L761)</f>
        <v>Clothing</v>
      </c>
      <c r="M761" s="9">
        <v>1432.66</v>
      </c>
      <c r="N761" s="9">
        <f>IF(ISBLANK('1. Raw Data'!N761), MEDIAN('1. Raw Data'!$N$2:$N$5001), '1. Raw Data'!N761)</f>
        <v>918.5</v>
      </c>
      <c r="O761" s="9">
        <v>4</v>
      </c>
      <c r="P761" s="9">
        <f>IF(ISBLANK('1. Raw Data'!P761), 0, '1. Raw Data'!P761)</f>
        <v>0.2</v>
      </c>
      <c r="Q761" s="9">
        <v>504</v>
      </c>
      <c r="R761" s="9">
        <v>4</v>
      </c>
      <c r="S761" s="9">
        <f t="shared" si="33"/>
        <v>4584.5120000000006</v>
      </c>
      <c r="T761" s="9">
        <f t="shared" si="34"/>
        <v>910.51200000000063</v>
      </c>
      <c r="U761" s="23">
        <f t="shared" si="35"/>
        <v>0.19860608937221683</v>
      </c>
    </row>
    <row r="762" spans="1:21" x14ac:dyDescent="0.3">
      <c r="A762" s="9">
        <v>2015</v>
      </c>
      <c r="B762" s="9" t="str">
        <f>PROPER(TRIM('1. Raw Data'!B762))</f>
        <v>Customer_760</v>
      </c>
      <c r="C762" s="9">
        <f>IF(OR('1. Raw Data'!C762&lt;18, '1. Raw Data'!C762&gt;100), MEDIAN('1. Raw Data'!$C$2:$C$5001), '1. Raw Data'!C762)</f>
        <v>42</v>
      </c>
      <c r="D762" s="9" t="s">
        <v>5020</v>
      </c>
      <c r="E762" s="22">
        <v>45162</v>
      </c>
      <c r="F762" s="9">
        <v>0</v>
      </c>
      <c r="G762" s="9">
        <v>11733</v>
      </c>
      <c r="H762" s="15">
        <v>45162</v>
      </c>
      <c r="I762" s="9" t="s">
        <v>7455</v>
      </c>
      <c r="J762" s="9">
        <v>107</v>
      </c>
      <c r="K762" s="9" t="s">
        <v>7485</v>
      </c>
      <c r="L762" s="9" t="str">
        <f>IF(OR('1. Raw Data'!L762="Elec", '1. Raw Data'!L762="elect"), "Electronics", '1. Raw Data'!L762)</f>
        <v>Clothing</v>
      </c>
      <c r="M762" s="9">
        <v>1274.98</v>
      </c>
      <c r="N762" s="9">
        <f>IF(ISBLANK('1. Raw Data'!N762), MEDIAN('1. Raw Data'!$N$2:$N$5001), '1. Raw Data'!N762)</f>
        <v>607.84</v>
      </c>
      <c r="O762" s="9">
        <v>3</v>
      </c>
      <c r="P762" s="9">
        <f>IF(ISBLANK('1. Raw Data'!P762), 0, '1. Raw Data'!P762)</f>
        <v>0.05</v>
      </c>
      <c r="Q762" s="9">
        <v>436</v>
      </c>
      <c r="R762" s="9">
        <v>3</v>
      </c>
      <c r="S762" s="9">
        <f t="shared" si="33"/>
        <v>3633.6929999999998</v>
      </c>
      <c r="T762" s="9">
        <f t="shared" si="34"/>
        <v>1810.1729999999998</v>
      </c>
      <c r="U762" s="23">
        <f t="shared" si="35"/>
        <v>0.49816343868345508</v>
      </c>
    </row>
    <row r="763" spans="1:21" x14ac:dyDescent="0.3">
      <c r="A763" s="9">
        <v>1373</v>
      </c>
      <c r="B763" s="9" t="str">
        <f>PROPER(TRIM('1. Raw Data'!B763))</f>
        <v>Customer_761</v>
      </c>
      <c r="C763" s="9">
        <f>IF(OR('1. Raw Data'!C763&lt;18, '1. Raw Data'!C763&gt;100), MEDIAN('1. Raw Data'!$C$2:$C$5001), '1. Raw Data'!C763)</f>
        <v>34</v>
      </c>
      <c r="D763" s="9" t="s">
        <v>5021</v>
      </c>
      <c r="E763" s="22">
        <v>43971</v>
      </c>
      <c r="F763" s="9">
        <v>1</v>
      </c>
      <c r="G763" s="9">
        <v>10319</v>
      </c>
      <c r="H763" s="15">
        <v>43971</v>
      </c>
      <c r="I763" s="9" t="s">
        <v>7456</v>
      </c>
      <c r="J763" s="9">
        <v>149</v>
      </c>
      <c r="K763" s="9" t="s">
        <v>7467</v>
      </c>
      <c r="L763" s="9" t="str">
        <f>IF(OR('1. Raw Data'!L763="Elec", '1. Raw Data'!L763="elect"), "Electronics", '1. Raw Data'!L763)</f>
        <v>Electronics</v>
      </c>
      <c r="M763" s="9">
        <v>427.79</v>
      </c>
      <c r="N763" s="9">
        <f>IF(ISBLANK('1. Raw Data'!N763), MEDIAN('1. Raw Data'!$N$2:$N$5001), '1. Raw Data'!N763)</f>
        <v>260.13</v>
      </c>
      <c r="O763" s="9">
        <v>3</v>
      </c>
      <c r="P763" s="9">
        <f>IF(ISBLANK('1. Raw Data'!P763), 0, '1. Raw Data'!P763)</f>
        <v>0</v>
      </c>
      <c r="Q763" s="9">
        <v>607</v>
      </c>
      <c r="R763" s="9">
        <v>3</v>
      </c>
      <c r="S763" s="9">
        <f t="shared" si="33"/>
        <v>1283.3700000000001</v>
      </c>
      <c r="T763" s="9">
        <f t="shared" si="34"/>
        <v>502.98000000000013</v>
      </c>
      <c r="U763" s="23">
        <f t="shared" si="35"/>
        <v>0.39192126978190239</v>
      </c>
    </row>
    <row r="764" spans="1:21" x14ac:dyDescent="0.3">
      <c r="A764" s="9">
        <v>2088</v>
      </c>
      <c r="B764" s="9" t="str">
        <f>PROPER(TRIM('1. Raw Data'!B764))</f>
        <v>Customer_762</v>
      </c>
      <c r="C764" s="9">
        <f>IF(OR('1. Raw Data'!C764&lt;18, '1. Raw Data'!C764&gt;100), MEDIAN('1. Raw Data'!$C$2:$C$5001), '1. Raw Data'!C764)</f>
        <v>54</v>
      </c>
      <c r="D764" s="9" t="s">
        <v>5023</v>
      </c>
      <c r="E764" s="22">
        <v>45165</v>
      </c>
      <c r="F764" s="9">
        <v>0</v>
      </c>
      <c r="G764" s="9">
        <v>12971</v>
      </c>
      <c r="H764" s="15">
        <v>45165</v>
      </c>
      <c r="I764" s="9" t="s">
        <v>7456</v>
      </c>
      <c r="J764" s="9">
        <v>145</v>
      </c>
      <c r="K764" s="9" t="s">
        <v>7470</v>
      </c>
      <c r="L764" s="9" t="str">
        <f>IF(OR('1. Raw Data'!L764="Elec", '1. Raw Data'!L764="elect"), "Electronics", '1. Raw Data'!L764)</f>
        <v>Home Appliances</v>
      </c>
      <c r="M764" s="9">
        <v>943.87</v>
      </c>
      <c r="N764" s="9">
        <f>IF(ISBLANK('1. Raw Data'!N764), MEDIAN('1. Raw Data'!$N$2:$N$5001), '1. Raw Data'!N764)</f>
        <v>492.27</v>
      </c>
      <c r="O764" s="9">
        <v>5</v>
      </c>
      <c r="P764" s="9">
        <f>IF(ISBLANK('1. Raw Data'!P764), 0, '1. Raw Data'!P764)</f>
        <v>0.05</v>
      </c>
      <c r="Q764" s="9">
        <v>339</v>
      </c>
      <c r="R764" s="9">
        <v>6</v>
      </c>
      <c r="S764" s="9">
        <f t="shared" si="33"/>
        <v>4483.3824999999997</v>
      </c>
      <c r="T764" s="9">
        <f t="shared" si="34"/>
        <v>2022.0324999999998</v>
      </c>
      <c r="U764" s="23">
        <f t="shared" si="35"/>
        <v>0.45100602056594546</v>
      </c>
    </row>
    <row r="765" spans="1:21" x14ac:dyDescent="0.3">
      <c r="A765" s="9">
        <v>1145</v>
      </c>
      <c r="B765" s="9" t="str">
        <f>PROPER(TRIM('1. Raw Data'!B765))</f>
        <v>Customer_763</v>
      </c>
      <c r="C765" s="9">
        <f>IF(OR('1. Raw Data'!C765&lt;18, '1. Raw Data'!C765&gt;100), MEDIAN('1. Raw Data'!$C$2:$C$5001), '1. Raw Data'!C765)</f>
        <v>21</v>
      </c>
      <c r="D765" s="9" t="s">
        <v>5018</v>
      </c>
      <c r="E765" s="22">
        <v>43913</v>
      </c>
      <c r="F765" s="9">
        <v>0</v>
      </c>
      <c r="G765" s="9">
        <v>12411</v>
      </c>
      <c r="H765" s="15">
        <v>43913</v>
      </c>
      <c r="I765" s="9" t="s">
        <v>7457</v>
      </c>
      <c r="J765" s="9">
        <v>104</v>
      </c>
      <c r="K765" s="9" t="s">
        <v>7499</v>
      </c>
      <c r="L765" s="9" t="str">
        <f>IF(OR('1. Raw Data'!L765="Elec", '1. Raw Data'!L765="elect"), "Electronics", '1. Raw Data'!L765)</f>
        <v>Electronics</v>
      </c>
      <c r="M765" s="9">
        <v>1388.7</v>
      </c>
      <c r="N765" s="9">
        <f>IF(ISBLANK('1. Raw Data'!N765), MEDIAN('1. Raw Data'!$N$2:$N$5001), '1. Raw Data'!N765)</f>
        <v>568.58000000000004</v>
      </c>
      <c r="O765" s="9">
        <v>3</v>
      </c>
      <c r="P765" s="9">
        <f>IF(ISBLANK('1. Raw Data'!P765), 0, '1. Raw Data'!P765)</f>
        <v>0</v>
      </c>
      <c r="Q765" s="9">
        <v>698</v>
      </c>
      <c r="R765" s="9">
        <v>3</v>
      </c>
      <c r="S765" s="9">
        <f t="shared" si="33"/>
        <v>4166.1000000000004</v>
      </c>
      <c r="T765" s="9">
        <f t="shared" si="34"/>
        <v>2460.36</v>
      </c>
      <c r="U765" s="23">
        <f t="shared" si="35"/>
        <v>0.59056671707352193</v>
      </c>
    </row>
    <row r="766" spans="1:21" x14ac:dyDescent="0.3">
      <c r="A766" s="9">
        <v>1223</v>
      </c>
      <c r="B766" s="9" t="str">
        <f>PROPER(TRIM('1. Raw Data'!B766))</f>
        <v>Customer_764</v>
      </c>
      <c r="C766" s="9">
        <f>IF(OR('1. Raw Data'!C766&lt;18, '1. Raw Data'!C766&gt;100), MEDIAN('1. Raw Data'!$C$2:$C$5001), '1. Raw Data'!C766)</f>
        <v>57</v>
      </c>
      <c r="D766" s="9" t="s">
        <v>5020</v>
      </c>
      <c r="E766" s="22">
        <v>43894</v>
      </c>
      <c r="F766" s="9">
        <v>1</v>
      </c>
      <c r="G766" s="9">
        <v>13960</v>
      </c>
      <c r="H766" s="15">
        <v>43924</v>
      </c>
      <c r="I766" s="9" t="s">
        <v>7455</v>
      </c>
      <c r="J766" s="9">
        <v>114</v>
      </c>
      <c r="K766" s="9" t="s">
        <v>7463</v>
      </c>
      <c r="L766" s="9" t="str">
        <f>IF(OR('1. Raw Data'!L766="Elec", '1. Raw Data'!L766="elect"), "Electronics", '1. Raw Data'!L766)</f>
        <v>Electronics</v>
      </c>
      <c r="M766" s="9">
        <v>189.22</v>
      </c>
      <c r="N766" s="9">
        <f>IF(ISBLANK('1. Raw Data'!N766), MEDIAN('1. Raw Data'!$N$2:$N$5001), '1. Raw Data'!N766)</f>
        <v>99.13</v>
      </c>
      <c r="O766" s="9">
        <v>3</v>
      </c>
      <c r="P766" s="9">
        <f>IF(ISBLANK('1. Raw Data'!P766), 0, '1. Raw Data'!P766)</f>
        <v>0</v>
      </c>
      <c r="Q766" s="9">
        <v>1660</v>
      </c>
      <c r="R766" s="9">
        <v>2</v>
      </c>
      <c r="S766" s="9">
        <f t="shared" si="33"/>
        <v>567.66</v>
      </c>
      <c r="T766" s="9">
        <f t="shared" si="34"/>
        <v>270.27</v>
      </c>
      <c r="U766" s="23">
        <f t="shared" si="35"/>
        <v>0.47611246168481131</v>
      </c>
    </row>
    <row r="767" spans="1:21" x14ac:dyDescent="0.3">
      <c r="A767" s="9">
        <v>2262</v>
      </c>
      <c r="B767" s="9" t="str">
        <f>PROPER(TRIM('1. Raw Data'!B767))</f>
        <v>Customer_765</v>
      </c>
      <c r="C767" s="9">
        <f>IF(OR('1. Raw Data'!C767&lt;18, '1. Raw Data'!C767&gt;100), MEDIAN('1. Raw Data'!$C$2:$C$5001), '1. Raw Data'!C767)</f>
        <v>29</v>
      </c>
      <c r="D767" s="9" t="s">
        <v>5019</v>
      </c>
      <c r="E767" s="22">
        <v>44337</v>
      </c>
      <c r="F767" s="9">
        <v>1</v>
      </c>
      <c r="G767" s="9">
        <v>13513</v>
      </c>
      <c r="H767" s="15">
        <v>44337</v>
      </c>
      <c r="I767" s="9" t="s">
        <v>7456</v>
      </c>
      <c r="J767" s="9">
        <v>142</v>
      </c>
      <c r="K767" s="9" t="s">
        <v>7500</v>
      </c>
      <c r="L767" s="9" t="str">
        <f>IF(OR('1. Raw Data'!L767="Elec", '1. Raw Data'!L767="elect"), "Electronics", '1. Raw Data'!L767)</f>
        <v>Sports</v>
      </c>
      <c r="M767" s="9">
        <v>779.39</v>
      </c>
      <c r="N767" s="9">
        <f>IF(ISBLANK('1. Raw Data'!N767), MEDIAN('1. Raw Data'!$N$2:$N$5001), '1. Raw Data'!N767)</f>
        <v>440.36</v>
      </c>
      <c r="O767" s="9">
        <v>2</v>
      </c>
      <c r="P767" s="9">
        <f>IF(ISBLANK('1. Raw Data'!P767), 0, '1. Raw Data'!P767)</f>
        <v>0</v>
      </c>
      <c r="Q767" s="9">
        <v>892</v>
      </c>
      <c r="R767" s="9">
        <v>5</v>
      </c>
      <c r="S767" s="9">
        <f t="shared" si="33"/>
        <v>1558.78</v>
      </c>
      <c r="T767" s="9">
        <f t="shared" si="34"/>
        <v>678.06</v>
      </c>
      <c r="U767" s="23">
        <f t="shared" si="35"/>
        <v>0.43499403379566071</v>
      </c>
    </row>
    <row r="768" spans="1:21" x14ac:dyDescent="0.3">
      <c r="A768" s="9">
        <v>1176</v>
      </c>
      <c r="B768" s="9" t="str">
        <f>PROPER(TRIM('1. Raw Data'!B768))</f>
        <v>Customer_766</v>
      </c>
      <c r="C768" s="9">
        <f>IF(OR('1. Raw Data'!C768&lt;18, '1. Raw Data'!C768&gt;100), MEDIAN('1. Raw Data'!$C$2:$C$5001), '1. Raw Data'!C768)</f>
        <v>66</v>
      </c>
      <c r="D768" s="9" t="s">
        <v>5020</v>
      </c>
      <c r="E768" s="22">
        <v>44239</v>
      </c>
      <c r="F768" s="9">
        <v>1</v>
      </c>
      <c r="G768" s="9">
        <v>12522</v>
      </c>
      <c r="H768" s="15">
        <v>44532</v>
      </c>
      <c r="I768" s="9" t="s">
        <v>7457</v>
      </c>
      <c r="J768" s="9">
        <v>142</v>
      </c>
      <c r="K768" s="9" t="s">
        <v>7500</v>
      </c>
      <c r="L768" s="9" t="str">
        <f>IF(OR('1. Raw Data'!L768="Elec", '1. Raw Data'!L768="elect"), "Electronics", '1. Raw Data'!L768)</f>
        <v>Sports</v>
      </c>
      <c r="M768" s="9">
        <v>711.55</v>
      </c>
      <c r="N768" s="9">
        <f>IF(ISBLANK('1. Raw Data'!N768), MEDIAN('1. Raw Data'!$N$2:$N$5001), '1. Raw Data'!N768)</f>
        <v>317.02</v>
      </c>
      <c r="O768" s="9">
        <v>4</v>
      </c>
      <c r="P768" s="9">
        <f>IF(ISBLANK('1. Raw Data'!P768), 0, '1. Raw Data'!P768)</f>
        <v>0</v>
      </c>
      <c r="Q768" s="9">
        <v>496</v>
      </c>
      <c r="R768" s="9">
        <v>5</v>
      </c>
      <c r="S768" s="9">
        <f t="shared" si="33"/>
        <v>2846.2</v>
      </c>
      <c r="T768" s="9">
        <f t="shared" si="34"/>
        <v>1578.12</v>
      </c>
      <c r="U768" s="23">
        <f t="shared" si="35"/>
        <v>0.55446560326048766</v>
      </c>
    </row>
    <row r="769" spans="1:21" x14ac:dyDescent="0.3">
      <c r="A769" s="9">
        <v>1852</v>
      </c>
      <c r="B769" s="9" t="str">
        <f>PROPER(TRIM('1. Raw Data'!B769))</f>
        <v>Customer_767</v>
      </c>
      <c r="C769" s="9">
        <f>IF(OR('1. Raw Data'!C769&lt;18, '1. Raw Data'!C769&gt;100), MEDIAN('1. Raw Data'!$C$2:$C$5001), '1. Raw Data'!C769)</f>
        <v>24</v>
      </c>
      <c r="D769" s="9" t="s">
        <v>5022</v>
      </c>
      <c r="E769" s="22">
        <v>44137</v>
      </c>
      <c r="F769" s="9">
        <v>1</v>
      </c>
      <c r="G769" s="9">
        <v>13070</v>
      </c>
      <c r="H769" s="15">
        <v>43872</v>
      </c>
      <c r="I769" s="9" t="s">
        <v>7456</v>
      </c>
      <c r="J769" s="9">
        <v>110</v>
      </c>
      <c r="K769" s="9" t="s">
        <v>7493</v>
      </c>
      <c r="L769" s="9" t="str">
        <f>IF(OR('1. Raw Data'!L769="Elec", '1. Raw Data'!L769="elect"), "Electronics", '1. Raw Data'!L769)</f>
        <v>Clothing</v>
      </c>
      <c r="M769" s="9">
        <v>644.79999999999995</v>
      </c>
      <c r="N769" s="9">
        <f>IF(ISBLANK('1. Raw Data'!N769), MEDIAN('1. Raw Data'!$N$2:$N$5001), '1. Raw Data'!N769)</f>
        <v>293.5</v>
      </c>
      <c r="O769" s="9">
        <v>1</v>
      </c>
      <c r="P769" s="9">
        <f>IF(ISBLANK('1. Raw Data'!P769), 0, '1. Raw Data'!P769)</f>
        <v>0</v>
      </c>
      <c r="Q769" s="9">
        <v>379</v>
      </c>
      <c r="R769" s="9">
        <v>5</v>
      </c>
      <c r="S769" s="9">
        <f t="shared" si="33"/>
        <v>644.79999999999995</v>
      </c>
      <c r="T769" s="9">
        <f t="shared" si="34"/>
        <v>351.29999999999995</v>
      </c>
      <c r="U769" s="23">
        <f t="shared" si="35"/>
        <v>0.54482009925558306</v>
      </c>
    </row>
    <row r="770" spans="1:21" x14ac:dyDescent="0.3">
      <c r="A770" s="9">
        <v>2305</v>
      </c>
      <c r="B770" s="9" t="str">
        <f>PROPER(TRIM('1. Raw Data'!B770))</f>
        <v>Customer_768</v>
      </c>
      <c r="C770" s="9">
        <f>IF(OR('1. Raw Data'!C770&lt;18, '1. Raw Data'!C770&gt;100), MEDIAN('1. Raw Data'!$C$2:$C$5001), '1. Raw Data'!C770)</f>
        <v>34</v>
      </c>
      <c r="D770" s="9" t="s">
        <v>5020</v>
      </c>
      <c r="E770" s="22">
        <v>45103</v>
      </c>
      <c r="F770" s="9">
        <v>1</v>
      </c>
      <c r="G770" s="9">
        <v>10765</v>
      </c>
      <c r="H770" s="15">
        <v>45103</v>
      </c>
      <c r="I770" s="9" t="s">
        <v>7457</v>
      </c>
      <c r="J770" s="9">
        <v>144</v>
      </c>
      <c r="K770" s="9" t="s">
        <v>7462</v>
      </c>
      <c r="L770" s="9" t="str">
        <f>IF(OR('1. Raw Data'!L770="Elec", '1. Raw Data'!L770="elect"), "Electronics", '1. Raw Data'!L770)</f>
        <v>Sports</v>
      </c>
      <c r="M770" s="9">
        <v>1261.5999999999999</v>
      </c>
      <c r="N770" s="9">
        <f>IF(ISBLANK('1. Raw Data'!N770), MEDIAN('1. Raw Data'!$N$2:$N$5001), '1. Raw Data'!N770)</f>
        <v>680.58</v>
      </c>
      <c r="O770" s="9">
        <v>5</v>
      </c>
      <c r="P770" s="9">
        <f>IF(ISBLANK('1. Raw Data'!P770), 0, '1. Raw Data'!P770)</f>
        <v>0</v>
      </c>
      <c r="Q770" s="9">
        <v>555</v>
      </c>
      <c r="R770" s="9">
        <v>3</v>
      </c>
      <c r="S770" s="9">
        <f t="shared" si="33"/>
        <v>6308</v>
      </c>
      <c r="T770" s="9">
        <f t="shared" si="34"/>
        <v>2905.1</v>
      </c>
      <c r="U770" s="23">
        <f t="shared" si="35"/>
        <v>0.46054216867469877</v>
      </c>
    </row>
    <row r="771" spans="1:21" x14ac:dyDescent="0.3">
      <c r="A771" s="9">
        <v>1062</v>
      </c>
      <c r="B771" s="9" t="str">
        <f>PROPER(TRIM('1. Raw Data'!B771))</f>
        <v>Customer_769</v>
      </c>
      <c r="C771" s="9">
        <f>IF(OR('1. Raw Data'!C771&lt;18, '1. Raw Data'!C771&gt;100), MEDIAN('1. Raw Data'!$C$2:$C$5001), '1. Raw Data'!C771)</f>
        <v>40</v>
      </c>
      <c r="D771" s="9" t="s">
        <v>5019</v>
      </c>
      <c r="E771" s="22">
        <v>44054</v>
      </c>
      <c r="F771" s="9">
        <v>1</v>
      </c>
      <c r="G771" s="9">
        <v>10601</v>
      </c>
      <c r="H771" s="15">
        <v>44143</v>
      </c>
      <c r="I771" s="9" t="s">
        <v>7455</v>
      </c>
      <c r="J771" s="9">
        <v>134</v>
      </c>
      <c r="K771" s="9" t="s">
        <v>7482</v>
      </c>
      <c r="L771" s="9" t="str">
        <f>IF(OR('1. Raw Data'!L771="Elec", '1. Raw Data'!L771="elect"), "Electronics", '1. Raw Data'!L771)</f>
        <v>Electronics</v>
      </c>
      <c r="M771" s="9">
        <v>601.94000000000005</v>
      </c>
      <c r="N771" s="9">
        <f>IF(ISBLANK('1. Raw Data'!N771), MEDIAN('1. Raw Data'!$N$2:$N$5001), '1. Raw Data'!N771)</f>
        <v>302.67</v>
      </c>
      <c r="O771" s="9">
        <v>2</v>
      </c>
      <c r="P771" s="9">
        <f>IF(ISBLANK('1. Raw Data'!P771), 0, '1. Raw Data'!P771)</f>
        <v>0.1</v>
      </c>
      <c r="Q771" s="9">
        <v>624</v>
      </c>
      <c r="R771" s="9">
        <v>3</v>
      </c>
      <c r="S771" s="9">
        <f t="shared" ref="S771:S834" si="36">M771 * O771 * (1 - P771)</f>
        <v>1083.4920000000002</v>
      </c>
      <c r="T771" s="9">
        <f t="shared" ref="T771:T834" si="37">S771 - (N771 * O771)</f>
        <v>478.15200000000016</v>
      </c>
      <c r="U771" s="23">
        <f t="shared" ref="U771:U834" si="38">T771 / S771</f>
        <v>0.44130644250257506</v>
      </c>
    </row>
    <row r="772" spans="1:21" x14ac:dyDescent="0.3">
      <c r="A772" s="9">
        <v>2240</v>
      </c>
      <c r="B772" s="9" t="str">
        <f>PROPER(TRIM('1. Raw Data'!B772))</f>
        <v>Customer_770</v>
      </c>
      <c r="C772" s="9">
        <f>IF(OR('1. Raw Data'!C772&lt;18, '1. Raw Data'!C772&gt;100), MEDIAN('1. Raw Data'!$C$2:$C$5001), '1. Raw Data'!C772)</f>
        <v>40</v>
      </c>
      <c r="D772" s="9" t="s">
        <v>5022</v>
      </c>
      <c r="E772" s="22">
        <v>44319</v>
      </c>
      <c r="F772" s="9">
        <v>1</v>
      </c>
      <c r="G772" s="9">
        <v>12359</v>
      </c>
      <c r="H772" s="15">
        <v>44260</v>
      </c>
      <c r="I772" s="9" t="s">
        <v>7457</v>
      </c>
      <c r="J772" s="9">
        <v>126</v>
      </c>
      <c r="K772" s="9" t="s">
        <v>7469</v>
      </c>
      <c r="L772" s="9" t="str">
        <f>IF(OR('1. Raw Data'!L772="Elec", '1. Raw Data'!L772="elect"), "Electronics", '1. Raw Data'!L772)</f>
        <v>Electronics</v>
      </c>
      <c r="M772" s="9">
        <v>142.31</v>
      </c>
      <c r="N772" s="9">
        <f>IF(ISBLANK('1. Raw Data'!N772), MEDIAN('1. Raw Data'!$N$2:$N$5001), '1. Raw Data'!N772)</f>
        <v>75.739999999999995</v>
      </c>
      <c r="O772" s="9">
        <v>1</v>
      </c>
      <c r="P772" s="9">
        <f>IF(ISBLANK('1. Raw Data'!P772), 0, '1. Raw Data'!P772)</f>
        <v>0</v>
      </c>
      <c r="Q772" s="9">
        <v>1012</v>
      </c>
      <c r="R772" s="9">
        <v>3</v>
      </c>
      <c r="S772" s="9">
        <f t="shared" si="36"/>
        <v>142.31</v>
      </c>
      <c r="T772" s="9">
        <f t="shared" si="37"/>
        <v>66.570000000000007</v>
      </c>
      <c r="U772" s="23">
        <f t="shared" si="38"/>
        <v>0.46778160354156423</v>
      </c>
    </row>
    <row r="773" spans="1:21" x14ac:dyDescent="0.3">
      <c r="A773" s="9">
        <v>1826</v>
      </c>
      <c r="B773" s="9" t="str">
        <f>PROPER(TRIM('1. Raw Data'!B773))</f>
        <v>Customer_771</v>
      </c>
      <c r="C773" s="9">
        <f>IF(OR('1. Raw Data'!C773&lt;18, '1. Raw Data'!C773&gt;100), MEDIAN('1. Raw Data'!$C$2:$C$5001), '1. Raw Data'!C773)</f>
        <v>47</v>
      </c>
      <c r="D773" s="9" t="s">
        <v>5022</v>
      </c>
      <c r="E773" s="22">
        <v>44089</v>
      </c>
      <c r="F773" s="9">
        <v>0</v>
      </c>
      <c r="G773" s="9">
        <v>11555</v>
      </c>
      <c r="H773" s="15">
        <v>44089</v>
      </c>
      <c r="I773" s="9" t="s">
        <v>7455</v>
      </c>
      <c r="J773" s="9">
        <v>123</v>
      </c>
      <c r="K773" s="9" t="s">
        <v>7502</v>
      </c>
      <c r="L773" s="9" t="str">
        <f>IF(OR('1. Raw Data'!L773="Elec", '1. Raw Data'!L773="elect"), "Electronics", '1. Raw Data'!L773)</f>
        <v>Sports</v>
      </c>
      <c r="M773" s="9">
        <v>145.46</v>
      </c>
      <c r="N773" s="9">
        <f>IF(ISBLANK('1. Raw Data'!N773), MEDIAN('1. Raw Data'!$N$2:$N$5001), '1. Raw Data'!N773)</f>
        <v>78.290000000000006</v>
      </c>
      <c r="O773" s="9">
        <v>1</v>
      </c>
      <c r="P773" s="9">
        <f>IF(ISBLANK('1. Raw Data'!P773), 0, '1. Raw Data'!P773)</f>
        <v>0</v>
      </c>
      <c r="Q773" s="9">
        <v>750</v>
      </c>
      <c r="R773" s="9">
        <v>2</v>
      </c>
      <c r="S773" s="9">
        <f t="shared" si="36"/>
        <v>145.46</v>
      </c>
      <c r="T773" s="9">
        <f t="shared" si="37"/>
        <v>67.17</v>
      </c>
      <c r="U773" s="23">
        <f t="shared" si="38"/>
        <v>0.46177643338374808</v>
      </c>
    </row>
    <row r="774" spans="1:21" x14ac:dyDescent="0.3">
      <c r="A774" s="9">
        <v>1794</v>
      </c>
      <c r="B774" s="9" t="str">
        <f>PROPER(TRIM('1. Raw Data'!B774))</f>
        <v>Customer_772</v>
      </c>
      <c r="C774" s="9">
        <f>IF(OR('1. Raw Data'!C774&lt;18, '1. Raw Data'!C774&gt;100), MEDIAN('1. Raw Data'!$C$2:$C$5001), '1. Raw Data'!C774)</f>
        <v>20</v>
      </c>
      <c r="D774" s="9" t="s">
        <v>5019</v>
      </c>
      <c r="E774" s="22">
        <v>44800</v>
      </c>
      <c r="F774" s="9">
        <v>1</v>
      </c>
      <c r="G774" s="9">
        <v>10588</v>
      </c>
      <c r="H774" s="15">
        <v>44800</v>
      </c>
      <c r="I774" s="9" t="s">
        <v>7455</v>
      </c>
      <c r="J774" s="9">
        <v>109</v>
      </c>
      <c r="K774" s="9" t="s">
        <v>7466</v>
      </c>
      <c r="L774" s="9" t="str">
        <f>IF(OR('1. Raw Data'!L774="Elec", '1. Raw Data'!L774="elect"), "Electronics", '1. Raw Data'!L774)</f>
        <v>Sports</v>
      </c>
      <c r="M774" s="9">
        <v>111.98</v>
      </c>
      <c r="N774" s="9">
        <f>IF(ISBLANK('1. Raw Data'!N774), MEDIAN('1. Raw Data'!$N$2:$N$5001), '1. Raw Data'!N774)</f>
        <v>49.5</v>
      </c>
      <c r="O774" s="9">
        <v>2</v>
      </c>
      <c r="P774" s="9">
        <f>IF(ISBLANK('1. Raw Data'!P774), 0, '1. Raw Data'!P774)</f>
        <v>0</v>
      </c>
      <c r="Q774" s="9">
        <v>606</v>
      </c>
      <c r="R774" s="9">
        <v>3</v>
      </c>
      <c r="S774" s="9">
        <f t="shared" si="36"/>
        <v>223.96</v>
      </c>
      <c r="T774" s="9">
        <f t="shared" si="37"/>
        <v>124.96000000000001</v>
      </c>
      <c r="U774" s="23">
        <f t="shared" si="38"/>
        <v>0.5579567779960708</v>
      </c>
    </row>
    <row r="775" spans="1:21" x14ac:dyDescent="0.3">
      <c r="A775" s="9">
        <v>1688</v>
      </c>
      <c r="B775" s="9" t="str">
        <f>PROPER(TRIM('1. Raw Data'!B775))</f>
        <v>Customer_773</v>
      </c>
      <c r="C775" s="9">
        <f>IF(OR('1. Raw Data'!C775&lt;18, '1. Raw Data'!C775&gt;100), MEDIAN('1. Raw Data'!$C$2:$C$5001), '1. Raw Data'!C775)</f>
        <v>39</v>
      </c>
      <c r="D775" s="9" t="s">
        <v>5022</v>
      </c>
      <c r="E775" s="22">
        <v>45202</v>
      </c>
      <c r="F775" s="9">
        <v>0</v>
      </c>
      <c r="G775" s="9">
        <v>11243</v>
      </c>
      <c r="H775" s="15">
        <v>44995</v>
      </c>
      <c r="I775" s="9" t="s">
        <v>7456</v>
      </c>
      <c r="J775" s="9">
        <v>137</v>
      </c>
      <c r="K775" s="9" t="s">
        <v>7484</v>
      </c>
      <c r="L775" s="9" t="str">
        <f>IF(OR('1. Raw Data'!L775="Elec", '1. Raw Data'!L775="elect"), "Electronics", '1. Raw Data'!L775)</f>
        <v>Sports</v>
      </c>
      <c r="M775" s="9">
        <v>643.26</v>
      </c>
      <c r="N775" s="9">
        <f>IF(ISBLANK('1. Raw Data'!N775), MEDIAN('1. Raw Data'!$N$2:$N$5001), '1. Raw Data'!N775)</f>
        <v>292.27</v>
      </c>
      <c r="O775" s="9">
        <v>5</v>
      </c>
      <c r="P775" s="9">
        <f>IF(ISBLANK('1. Raw Data'!P775), 0, '1. Raw Data'!P775)</f>
        <v>0</v>
      </c>
      <c r="Q775" s="9">
        <v>456</v>
      </c>
      <c r="R775" s="9">
        <v>3</v>
      </c>
      <c r="S775" s="9">
        <f t="shared" si="36"/>
        <v>3216.3</v>
      </c>
      <c r="T775" s="9">
        <f t="shared" si="37"/>
        <v>1754.9500000000003</v>
      </c>
      <c r="U775" s="23">
        <f t="shared" si="38"/>
        <v>0.54564250847246842</v>
      </c>
    </row>
    <row r="776" spans="1:21" x14ac:dyDescent="0.3">
      <c r="A776" s="9">
        <v>2484</v>
      </c>
      <c r="B776" s="9" t="str">
        <f>PROPER(TRIM('1. Raw Data'!B776))</f>
        <v>Customer_774</v>
      </c>
      <c r="C776" s="9">
        <f>IF(OR('1. Raw Data'!C776&lt;18, '1. Raw Data'!C776&gt;100), MEDIAN('1. Raw Data'!$C$2:$C$5001), '1. Raw Data'!C776)</f>
        <v>42</v>
      </c>
      <c r="D776" s="9" t="s">
        <v>5023</v>
      </c>
      <c r="E776" s="22">
        <v>44065</v>
      </c>
      <c r="F776" s="9">
        <v>1</v>
      </c>
      <c r="G776" s="9">
        <v>11697</v>
      </c>
      <c r="H776" s="15">
        <v>44065</v>
      </c>
      <c r="I776" s="9" t="s">
        <v>7455</v>
      </c>
      <c r="J776" s="9">
        <v>108</v>
      </c>
      <c r="K776" s="9" t="s">
        <v>7496</v>
      </c>
      <c r="L776" s="9" t="str">
        <f>IF(OR('1. Raw Data'!L776="Elec", '1. Raw Data'!L776="elect"), "Electronics", '1. Raw Data'!L776)</f>
        <v>Electronics</v>
      </c>
      <c r="M776" s="9">
        <v>1091.69</v>
      </c>
      <c r="N776" s="9">
        <f>IF(ISBLANK('1. Raw Data'!N776), MEDIAN('1. Raw Data'!$N$2:$N$5001), '1. Raw Data'!N776)</f>
        <v>714.46</v>
      </c>
      <c r="O776" s="9">
        <v>4</v>
      </c>
      <c r="P776" s="9">
        <f>IF(ISBLANK('1. Raw Data'!P776), 0, '1. Raw Data'!P776)</f>
        <v>0</v>
      </c>
      <c r="Q776" s="9">
        <v>869</v>
      </c>
      <c r="R776" s="9">
        <v>2</v>
      </c>
      <c r="S776" s="9">
        <f t="shared" si="36"/>
        <v>4366.76</v>
      </c>
      <c r="T776" s="9">
        <f t="shared" si="37"/>
        <v>1508.92</v>
      </c>
      <c r="U776" s="23">
        <f t="shared" si="38"/>
        <v>0.34554681273988036</v>
      </c>
    </row>
    <row r="777" spans="1:21" x14ac:dyDescent="0.3">
      <c r="A777" s="9">
        <v>1104</v>
      </c>
      <c r="B777" s="9" t="str">
        <f>PROPER(TRIM('1. Raw Data'!B777))</f>
        <v>Customer_775</v>
      </c>
      <c r="C777" s="9">
        <f>IF(OR('1. Raw Data'!C777&lt;18, '1. Raw Data'!C777&gt;100), MEDIAN('1. Raw Data'!$C$2:$C$5001), '1. Raw Data'!C777)</f>
        <v>32</v>
      </c>
      <c r="D777" s="9" t="s">
        <v>5018</v>
      </c>
      <c r="E777" s="22">
        <v>44929</v>
      </c>
      <c r="F777" s="9">
        <v>0</v>
      </c>
      <c r="G777" s="9">
        <v>11520</v>
      </c>
      <c r="H777" s="15">
        <v>44986</v>
      </c>
      <c r="I777" s="9" t="s">
        <v>7456</v>
      </c>
      <c r="J777" s="9">
        <v>114</v>
      </c>
      <c r="K777" s="9" t="s">
        <v>7463</v>
      </c>
      <c r="L777" s="9" t="str">
        <f>IF(OR('1. Raw Data'!L777="Elec", '1. Raw Data'!L777="elect"), "Electronics", '1. Raw Data'!L777)</f>
        <v>Home Appliances</v>
      </c>
      <c r="M777" s="9">
        <v>345.4</v>
      </c>
      <c r="N777" s="9">
        <f>IF(ISBLANK('1. Raw Data'!N777), MEDIAN('1. Raw Data'!$N$2:$N$5001), '1. Raw Data'!N777)</f>
        <v>155.02000000000001</v>
      </c>
      <c r="O777" s="9">
        <v>2</v>
      </c>
      <c r="P777" s="9">
        <f>IF(ISBLANK('1. Raw Data'!P777), 0, '1. Raw Data'!P777)</f>
        <v>0.05</v>
      </c>
      <c r="Q777" s="9">
        <v>592</v>
      </c>
      <c r="R777" s="9">
        <v>4</v>
      </c>
      <c r="S777" s="9">
        <f t="shared" si="36"/>
        <v>656.25999999999988</v>
      </c>
      <c r="T777" s="9">
        <f t="shared" si="37"/>
        <v>346.21999999999986</v>
      </c>
      <c r="U777" s="23">
        <f t="shared" si="38"/>
        <v>0.52756529424313525</v>
      </c>
    </row>
    <row r="778" spans="1:21" x14ac:dyDescent="0.3">
      <c r="A778" s="9">
        <v>2122</v>
      </c>
      <c r="B778" s="9" t="str">
        <f>PROPER(TRIM('1. Raw Data'!B778))</f>
        <v>Customer_776</v>
      </c>
      <c r="C778" s="9">
        <f>IF(OR('1. Raw Data'!C778&lt;18, '1. Raw Data'!C778&gt;100), MEDIAN('1. Raw Data'!$C$2:$C$5001), '1. Raw Data'!C778)</f>
        <v>46</v>
      </c>
      <c r="D778" s="9" t="s">
        <v>5023</v>
      </c>
      <c r="E778" s="22">
        <v>44277</v>
      </c>
      <c r="F778" s="9">
        <v>0</v>
      </c>
      <c r="G778" s="9">
        <v>12390</v>
      </c>
      <c r="H778" s="15">
        <v>44277</v>
      </c>
      <c r="I778" s="9" t="s">
        <v>7456</v>
      </c>
      <c r="J778" s="9">
        <v>107</v>
      </c>
      <c r="K778" s="9" t="s">
        <v>7485</v>
      </c>
      <c r="L778" s="9" t="str">
        <f>IF(OR('1. Raw Data'!L778="Elec", '1. Raw Data'!L778="elect"), "Electronics", '1. Raw Data'!L778)</f>
        <v>Home Appliances</v>
      </c>
      <c r="M778" s="9">
        <v>987.38</v>
      </c>
      <c r="N778" s="9">
        <f>IF(ISBLANK('1. Raw Data'!N778), MEDIAN('1. Raw Data'!$N$2:$N$5001), '1. Raw Data'!N778)</f>
        <v>592.21</v>
      </c>
      <c r="O778" s="9">
        <v>2</v>
      </c>
      <c r="P778" s="9">
        <f>IF(ISBLANK('1. Raw Data'!P778), 0, '1. Raw Data'!P778)</f>
        <v>0.1</v>
      </c>
      <c r="Q778" s="9">
        <v>541</v>
      </c>
      <c r="R778" s="9">
        <v>9</v>
      </c>
      <c r="S778" s="9">
        <f t="shared" si="36"/>
        <v>1777.2840000000001</v>
      </c>
      <c r="T778" s="9">
        <f t="shared" si="37"/>
        <v>592.86400000000003</v>
      </c>
      <c r="U778" s="23">
        <f t="shared" si="38"/>
        <v>0.33357865147044591</v>
      </c>
    </row>
    <row r="779" spans="1:21" x14ac:dyDescent="0.3">
      <c r="A779" s="9">
        <v>1510</v>
      </c>
      <c r="B779" s="9" t="str">
        <f>PROPER(TRIM('1. Raw Data'!B779))</f>
        <v>Customer_777</v>
      </c>
      <c r="C779" s="9">
        <f>IF(OR('1. Raw Data'!C779&lt;18, '1. Raw Data'!C779&gt;100), MEDIAN('1. Raw Data'!$C$2:$C$5001), '1. Raw Data'!C779)</f>
        <v>19</v>
      </c>
      <c r="D779" s="9" t="s">
        <v>5023</v>
      </c>
      <c r="E779" s="22">
        <v>44783</v>
      </c>
      <c r="F779" s="9">
        <v>0</v>
      </c>
      <c r="G779" s="9">
        <v>10905</v>
      </c>
      <c r="H779" s="15">
        <v>44842</v>
      </c>
      <c r="I779" s="9" t="s">
        <v>7455</v>
      </c>
      <c r="J779" s="9">
        <v>107</v>
      </c>
      <c r="K779" s="9" t="s">
        <v>7485</v>
      </c>
      <c r="L779" s="9" t="str">
        <f>IF(OR('1. Raw Data'!L779="Elec", '1. Raw Data'!L779="elect"), "Electronics", '1. Raw Data'!L779)</f>
        <v>Sports</v>
      </c>
      <c r="M779" s="9">
        <v>1046.28</v>
      </c>
      <c r="N779" s="9">
        <f>IF(ISBLANK('1. Raw Data'!N779), MEDIAN('1. Raw Data'!$N$2:$N$5001), '1. Raw Data'!N779)</f>
        <v>429.51499999999999</v>
      </c>
      <c r="O779" s="9">
        <v>2</v>
      </c>
      <c r="P779" s="9">
        <f>IF(ISBLANK('1. Raw Data'!P779), 0, '1. Raw Data'!P779)</f>
        <v>0</v>
      </c>
      <c r="Q779" s="9">
        <v>532</v>
      </c>
      <c r="R779" s="9">
        <v>5</v>
      </c>
      <c r="S779" s="9">
        <f t="shared" si="36"/>
        <v>2092.56</v>
      </c>
      <c r="T779" s="9">
        <f t="shared" si="37"/>
        <v>1233.53</v>
      </c>
      <c r="U779" s="23">
        <f t="shared" si="38"/>
        <v>0.58948369461329664</v>
      </c>
    </row>
    <row r="780" spans="1:21" x14ac:dyDescent="0.3">
      <c r="A780" s="9">
        <v>1384</v>
      </c>
      <c r="B780" s="9" t="str">
        <f>PROPER(TRIM('1. Raw Data'!B780))</f>
        <v>Customer_778</v>
      </c>
      <c r="C780" s="9">
        <f>IF(OR('1. Raw Data'!C780&lt;18, '1. Raw Data'!C780&gt;100), MEDIAN('1. Raw Data'!$C$2:$C$5001), '1. Raw Data'!C780)</f>
        <v>35</v>
      </c>
      <c r="D780" s="9" t="s">
        <v>5019</v>
      </c>
      <c r="E780" s="22">
        <v>44997</v>
      </c>
      <c r="F780" s="9">
        <v>0</v>
      </c>
      <c r="G780" s="9">
        <v>11650</v>
      </c>
      <c r="H780" s="15">
        <v>45263</v>
      </c>
      <c r="I780" s="9" t="s">
        <v>7457</v>
      </c>
      <c r="J780" s="9">
        <v>109</v>
      </c>
      <c r="K780" s="9" t="s">
        <v>7466</v>
      </c>
      <c r="L780" s="9" t="str">
        <f>IF(OR('1. Raw Data'!L780="Elec", '1. Raw Data'!L780="elect"), "Electronics", '1. Raw Data'!L780)</f>
        <v>Clothing</v>
      </c>
      <c r="M780" s="9">
        <v>420.04</v>
      </c>
      <c r="N780" s="9">
        <f>IF(ISBLANK('1. Raw Data'!N780), MEDIAN('1. Raw Data'!$N$2:$N$5001), '1. Raw Data'!N780)</f>
        <v>290.02999999999997</v>
      </c>
      <c r="O780" s="9">
        <v>5</v>
      </c>
      <c r="P780" s="9">
        <f>IF(ISBLANK('1. Raw Data'!P780), 0, '1. Raw Data'!P780)</f>
        <v>0</v>
      </c>
      <c r="Q780" s="9">
        <v>395</v>
      </c>
      <c r="R780" s="9">
        <v>2</v>
      </c>
      <c r="S780" s="9">
        <f t="shared" si="36"/>
        <v>2100.2000000000003</v>
      </c>
      <c r="T780" s="9">
        <f t="shared" si="37"/>
        <v>650.05000000000041</v>
      </c>
      <c r="U780" s="23">
        <f t="shared" si="38"/>
        <v>0.30951814112941639</v>
      </c>
    </row>
    <row r="781" spans="1:21" x14ac:dyDescent="0.3">
      <c r="A781" s="9">
        <v>1404</v>
      </c>
      <c r="B781" s="9" t="str">
        <f>PROPER(TRIM('1. Raw Data'!B781))</f>
        <v>Customer_779</v>
      </c>
      <c r="C781" s="9">
        <f>IF(OR('1. Raw Data'!C781&lt;18, '1. Raw Data'!C781&gt;100), MEDIAN('1. Raw Data'!$C$2:$C$5001), '1. Raw Data'!C781)</f>
        <v>28</v>
      </c>
      <c r="D781" s="9" t="s">
        <v>5019</v>
      </c>
      <c r="E781" s="22">
        <v>44355</v>
      </c>
      <c r="F781" s="9">
        <v>0</v>
      </c>
      <c r="G781" s="9">
        <v>11117</v>
      </c>
      <c r="H781" s="15">
        <v>44414</v>
      </c>
      <c r="I781" s="9" t="s">
        <v>7455</v>
      </c>
      <c r="J781" s="9">
        <v>103</v>
      </c>
      <c r="K781" s="9" t="s">
        <v>7472</v>
      </c>
      <c r="L781" s="9" t="str">
        <f>IF(OR('1. Raw Data'!L781="Elec", '1. Raw Data'!L781="elect"), "Electronics", '1. Raw Data'!L781)</f>
        <v>Clothing</v>
      </c>
      <c r="M781" s="9">
        <v>920.81</v>
      </c>
      <c r="N781" s="9">
        <f>IF(ISBLANK('1. Raw Data'!N781), MEDIAN('1. Raw Data'!$N$2:$N$5001), '1. Raw Data'!N781)</f>
        <v>386.58</v>
      </c>
      <c r="O781" s="9">
        <v>2</v>
      </c>
      <c r="P781" s="9">
        <f>IF(ISBLANK('1. Raw Data'!P781), 0, '1. Raw Data'!P781)</f>
        <v>0.05</v>
      </c>
      <c r="Q781" s="9">
        <v>338</v>
      </c>
      <c r="R781" s="9">
        <v>5</v>
      </c>
      <c r="S781" s="9">
        <f t="shared" si="36"/>
        <v>1749.5389999999998</v>
      </c>
      <c r="T781" s="9">
        <f t="shared" si="37"/>
        <v>976.37899999999979</v>
      </c>
      <c r="U781" s="23">
        <f t="shared" si="38"/>
        <v>0.55807787079910764</v>
      </c>
    </row>
    <row r="782" spans="1:21" x14ac:dyDescent="0.3">
      <c r="A782" s="9">
        <v>1822</v>
      </c>
      <c r="B782" s="9" t="str">
        <f>PROPER(TRIM('1. Raw Data'!B782))</f>
        <v>Customer_780</v>
      </c>
      <c r="C782" s="9">
        <f>IF(OR('1. Raw Data'!C782&lt;18, '1. Raw Data'!C782&gt;100), MEDIAN('1. Raw Data'!$C$2:$C$5001), '1. Raw Data'!C782)</f>
        <v>35</v>
      </c>
      <c r="D782" s="9" t="s">
        <v>5018</v>
      </c>
      <c r="E782" s="22">
        <v>44586</v>
      </c>
      <c r="F782" s="9">
        <v>1</v>
      </c>
      <c r="G782" s="9">
        <v>13989</v>
      </c>
      <c r="H782" s="15">
        <v>44586</v>
      </c>
      <c r="I782" s="9" t="s">
        <v>7455</v>
      </c>
      <c r="J782" s="9">
        <v>114</v>
      </c>
      <c r="K782" s="9" t="s">
        <v>7463</v>
      </c>
      <c r="L782" s="9" t="str">
        <f>IF(OR('1. Raw Data'!L782="Elec", '1. Raw Data'!L782="elect"), "Electronics", '1. Raw Data'!L782)</f>
        <v>Home Appliances</v>
      </c>
      <c r="M782" s="9">
        <v>1043.06</v>
      </c>
      <c r="N782" s="9">
        <f>IF(ISBLANK('1. Raw Data'!N782), MEDIAN('1. Raw Data'!$N$2:$N$5001), '1. Raw Data'!N782)</f>
        <v>677.07</v>
      </c>
      <c r="O782" s="9">
        <v>2</v>
      </c>
      <c r="P782" s="9">
        <f>IF(ISBLANK('1. Raw Data'!P782), 0, '1. Raw Data'!P782)</f>
        <v>0</v>
      </c>
      <c r="Q782" s="9">
        <v>423</v>
      </c>
      <c r="R782" s="9">
        <v>5</v>
      </c>
      <c r="S782" s="9">
        <f t="shared" si="36"/>
        <v>2086.12</v>
      </c>
      <c r="T782" s="9">
        <f t="shared" si="37"/>
        <v>731.97999999999979</v>
      </c>
      <c r="U782" s="23">
        <f t="shared" si="38"/>
        <v>0.35088106149214804</v>
      </c>
    </row>
    <row r="783" spans="1:21" x14ac:dyDescent="0.3">
      <c r="A783" s="9">
        <v>1517</v>
      </c>
      <c r="B783" s="9" t="str">
        <f>PROPER(TRIM('1. Raw Data'!B783))</f>
        <v>Customer_781</v>
      </c>
      <c r="C783" s="9">
        <f>IF(OR('1. Raw Data'!C783&lt;18, '1. Raw Data'!C783&gt;100), MEDIAN('1. Raw Data'!$C$2:$C$5001), '1. Raw Data'!C783)</f>
        <v>61</v>
      </c>
      <c r="D783" s="9" t="s">
        <v>5020</v>
      </c>
      <c r="E783" s="22">
        <v>44174</v>
      </c>
      <c r="F783" s="9">
        <v>0</v>
      </c>
      <c r="G783" s="9">
        <v>13204</v>
      </c>
      <c r="H783" s="15">
        <v>44086</v>
      </c>
      <c r="I783" s="9" t="s">
        <v>7457</v>
      </c>
      <c r="J783" s="9">
        <v>117</v>
      </c>
      <c r="K783" s="9" t="s">
        <v>7483</v>
      </c>
      <c r="L783" s="9" t="str">
        <f>IF(OR('1. Raw Data'!L783="Elec", '1. Raw Data'!L783="elect"), "Electronics", '1. Raw Data'!L783)</f>
        <v>Sports</v>
      </c>
      <c r="M783" s="9">
        <v>726.59</v>
      </c>
      <c r="N783" s="9">
        <f>IF(ISBLANK('1. Raw Data'!N783), MEDIAN('1. Raw Data'!$N$2:$N$5001), '1. Raw Data'!N783)</f>
        <v>397.76</v>
      </c>
      <c r="O783" s="9">
        <v>3</v>
      </c>
      <c r="P783" s="9">
        <f>IF(ISBLANK('1. Raw Data'!P783), 0, '1. Raw Data'!P783)</f>
        <v>0</v>
      </c>
      <c r="Q783" s="9">
        <v>970</v>
      </c>
      <c r="R783" s="9">
        <v>4</v>
      </c>
      <c r="S783" s="9">
        <f t="shared" si="36"/>
        <v>2179.77</v>
      </c>
      <c r="T783" s="9">
        <f t="shared" si="37"/>
        <v>986.49</v>
      </c>
      <c r="U783" s="23">
        <f t="shared" si="38"/>
        <v>0.45256609642301709</v>
      </c>
    </row>
    <row r="784" spans="1:21" x14ac:dyDescent="0.3">
      <c r="A784" s="9">
        <v>1475</v>
      </c>
      <c r="B784" s="9" t="str">
        <f>PROPER(TRIM('1. Raw Data'!B784))</f>
        <v>Customer_782</v>
      </c>
      <c r="C784" s="9">
        <f>IF(OR('1. Raw Data'!C784&lt;18, '1. Raw Data'!C784&gt;100), MEDIAN('1. Raw Data'!$C$2:$C$5001), '1. Raw Data'!C784)</f>
        <v>61</v>
      </c>
      <c r="D784" s="9" t="s">
        <v>5023</v>
      </c>
      <c r="E784" s="22">
        <v>45071</v>
      </c>
      <c r="F784" s="9">
        <v>0</v>
      </c>
      <c r="G784" s="9">
        <v>11524</v>
      </c>
      <c r="H784" s="15">
        <v>45071</v>
      </c>
      <c r="I784" s="9" t="s">
        <v>7456</v>
      </c>
      <c r="J784" s="9">
        <v>144</v>
      </c>
      <c r="K784" s="9" t="s">
        <v>7462</v>
      </c>
      <c r="L784" s="9" t="str">
        <f>IF(OR('1. Raw Data'!L784="Elec", '1. Raw Data'!L784="elect"), "Electronics", '1. Raw Data'!L784)</f>
        <v>Electronics</v>
      </c>
      <c r="M784" s="9">
        <v>538.24</v>
      </c>
      <c r="N784" s="9">
        <f>IF(ISBLANK('1. Raw Data'!N784), MEDIAN('1. Raw Data'!$N$2:$N$5001), '1. Raw Data'!N784)</f>
        <v>216.16</v>
      </c>
      <c r="O784" s="9">
        <v>3</v>
      </c>
      <c r="P784" s="9">
        <f>IF(ISBLANK('1. Raw Data'!P784), 0, '1. Raw Data'!P784)</f>
        <v>0</v>
      </c>
      <c r="Q784" s="9">
        <v>366</v>
      </c>
      <c r="R784" s="9">
        <v>7</v>
      </c>
      <c r="S784" s="9">
        <f t="shared" si="36"/>
        <v>1614.72</v>
      </c>
      <c r="T784" s="9">
        <f t="shared" si="37"/>
        <v>966.24</v>
      </c>
      <c r="U784" s="23">
        <f t="shared" si="38"/>
        <v>0.59839476813317483</v>
      </c>
    </row>
    <row r="785" spans="1:21" x14ac:dyDescent="0.3">
      <c r="A785" s="9">
        <v>1708</v>
      </c>
      <c r="B785" s="9" t="str">
        <f>PROPER(TRIM('1. Raw Data'!B785))</f>
        <v>Customer_783</v>
      </c>
      <c r="C785" s="9">
        <f>IF(OR('1. Raw Data'!C785&lt;18, '1. Raw Data'!C785&gt;100), MEDIAN('1. Raw Data'!$C$2:$C$5001), '1. Raw Data'!C785)</f>
        <v>59</v>
      </c>
      <c r="D785" s="9" t="s">
        <v>5022</v>
      </c>
      <c r="E785" s="22">
        <v>45074</v>
      </c>
      <c r="F785" s="9">
        <v>0</v>
      </c>
      <c r="G785" s="9">
        <v>10171</v>
      </c>
      <c r="H785" s="15">
        <v>45074</v>
      </c>
      <c r="I785" s="9" t="s">
        <v>7456</v>
      </c>
      <c r="J785" s="9">
        <v>122</v>
      </c>
      <c r="K785" s="9" t="s">
        <v>7465</v>
      </c>
      <c r="L785" s="9" t="str">
        <f>IF(OR('1. Raw Data'!L785="Elec", '1. Raw Data'!L785="elect"), "Electronics", '1. Raw Data'!L785)</f>
        <v>Clothing</v>
      </c>
      <c r="M785" s="9">
        <v>947.77</v>
      </c>
      <c r="N785" s="9">
        <f>IF(ISBLANK('1. Raw Data'!N785), MEDIAN('1. Raw Data'!$N$2:$N$5001), '1. Raw Data'!N785)</f>
        <v>454.07</v>
      </c>
      <c r="O785" s="9">
        <v>3</v>
      </c>
      <c r="P785" s="9">
        <f>IF(ISBLANK('1. Raw Data'!P785), 0, '1. Raw Data'!P785)</f>
        <v>0.2</v>
      </c>
      <c r="Q785" s="9">
        <v>425</v>
      </c>
      <c r="R785" s="9">
        <v>6</v>
      </c>
      <c r="S785" s="9">
        <f t="shared" si="36"/>
        <v>2274.6480000000001</v>
      </c>
      <c r="T785" s="9">
        <f t="shared" si="37"/>
        <v>912.4380000000001</v>
      </c>
      <c r="U785" s="23">
        <f t="shared" si="38"/>
        <v>0.40113371387572938</v>
      </c>
    </row>
    <row r="786" spans="1:21" x14ac:dyDescent="0.3">
      <c r="A786" s="9">
        <v>1770</v>
      </c>
      <c r="B786" s="9" t="str">
        <f>PROPER(TRIM('1. Raw Data'!B786))</f>
        <v>Customer_784</v>
      </c>
      <c r="C786" s="9">
        <f>IF(OR('1. Raw Data'!C786&lt;18, '1. Raw Data'!C786&gt;100), MEDIAN('1. Raw Data'!$C$2:$C$5001), '1. Raw Data'!C786)</f>
        <v>33</v>
      </c>
      <c r="D786" s="9" t="s">
        <v>5018</v>
      </c>
      <c r="E786" s="22">
        <v>45597</v>
      </c>
      <c r="F786" s="9">
        <v>0</v>
      </c>
      <c r="G786" s="9">
        <v>10625</v>
      </c>
      <c r="H786" s="15">
        <v>45302</v>
      </c>
      <c r="I786" s="9" t="s">
        <v>7455</v>
      </c>
      <c r="J786" s="9">
        <v>146</v>
      </c>
      <c r="K786" s="9" t="s">
        <v>7505</v>
      </c>
      <c r="L786" s="9" t="str">
        <f>IF(OR('1. Raw Data'!L786="Elec", '1. Raw Data'!L786="elect"), "Electronics", '1. Raw Data'!L786)</f>
        <v>Clothing</v>
      </c>
      <c r="M786" s="9">
        <v>1467.88</v>
      </c>
      <c r="N786" s="9">
        <f>IF(ISBLANK('1. Raw Data'!N786), MEDIAN('1. Raw Data'!$N$2:$N$5001), '1. Raw Data'!N786)</f>
        <v>766.69</v>
      </c>
      <c r="O786" s="9">
        <v>3</v>
      </c>
      <c r="P786" s="9">
        <f>IF(ISBLANK('1. Raw Data'!P786), 0, '1. Raw Data'!P786)</f>
        <v>0</v>
      </c>
      <c r="Q786" s="9">
        <v>356</v>
      </c>
      <c r="R786" s="9">
        <v>3</v>
      </c>
      <c r="S786" s="9">
        <f t="shared" si="36"/>
        <v>4403.6400000000003</v>
      </c>
      <c r="T786" s="9">
        <f t="shared" si="37"/>
        <v>2103.5700000000002</v>
      </c>
      <c r="U786" s="23">
        <f t="shared" si="38"/>
        <v>0.47768891190015533</v>
      </c>
    </row>
    <row r="787" spans="1:21" x14ac:dyDescent="0.3">
      <c r="A787" s="9">
        <v>2460</v>
      </c>
      <c r="B787" s="9" t="str">
        <f>PROPER(TRIM('1. Raw Data'!B787))</f>
        <v>Customer_785</v>
      </c>
      <c r="C787" s="9">
        <f>IF(OR('1. Raw Data'!C787&lt;18, '1. Raw Data'!C787&gt;100), MEDIAN('1. Raw Data'!$C$2:$C$5001), '1. Raw Data'!C787)</f>
        <v>53</v>
      </c>
      <c r="D787" s="9" t="s">
        <v>5023</v>
      </c>
      <c r="E787" s="22">
        <v>44065</v>
      </c>
      <c r="F787" s="9">
        <v>0</v>
      </c>
      <c r="G787" s="9">
        <v>12045</v>
      </c>
      <c r="H787" s="15">
        <v>44065</v>
      </c>
      <c r="I787" s="9" t="s">
        <v>7457</v>
      </c>
      <c r="J787" s="9">
        <v>126</v>
      </c>
      <c r="K787" s="9" t="s">
        <v>7469</v>
      </c>
      <c r="L787" s="9" t="str">
        <f>IF(OR('1. Raw Data'!L787="Elec", '1. Raw Data'!L787="elect"), "Electronics", '1. Raw Data'!L787)</f>
        <v>Electronics</v>
      </c>
      <c r="M787" s="9">
        <v>668.92</v>
      </c>
      <c r="N787" s="9">
        <f>IF(ISBLANK('1. Raw Data'!N787), MEDIAN('1. Raw Data'!$N$2:$N$5001), '1. Raw Data'!N787)</f>
        <v>330.62</v>
      </c>
      <c r="O787" s="9">
        <v>2</v>
      </c>
      <c r="P787" s="9">
        <f>IF(ISBLANK('1. Raw Data'!P787), 0, '1. Raw Data'!P787)</f>
        <v>0.2</v>
      </c>
      <c r="Q787" s="9">
        <v>949</v>
      </c>
      <c r="R787" s="9">
        <v>6</v>
      </c>
      <c r="S787" s="9">
        <f t="shared" si="36"/>
        <v>1070.2719999999999</v>
      </c>
      <c r="T787" s="9">
        <f t="shared" si="37"/>
        <v>409.03199999999993</v>
      </c>
      <c r="U787" s="23">
        <f t="shared" si="38"/>
        <v>0.38217574597859233</v>
      </c>
    </row>
    <row r="788" spans="1:21" x14ac:dyDescent="0.3">
      <c r="A788" s="9">
        <v>2046</v>
      </c>
      <c r="B788" s="9" t="str">
        <f>PROPER(TRIM('1. Raw Data'!B788))</f>
        <v>Customer_786</v>
      </c>
      <c r="C788" s="9">
        <f>IF(OR('1. Raw Data'!C788&lt;18, '1. Raw Data'!C788&gt;100), MEDIAN('1. Raw Data'!$C$2:$C$5001), '1. Raw Data'!C788)</f>
        <v>41</v>
      </c>
      <c r="D788" s="9" t="s">
        <v>5020</v>
      </c>
      <c r="E788" s="22">
        <v>43842</v>
      </c>
      <c r="F788" s="9">
        <v>0</v>
      </c>
      <c r="G788" s="9">
        <v>13080</v>
      </c>
      <c r="H788" s="15">
        <v>44166</v>
      </c>
      <c r="I788" s="9" t="s">
        <v>7457</v>
      </c>
      <c r="J788" s="9">
        <v>128</v>
      </c>
      <c r="K788" s="9" t="s">
        <v>7473</v>
      </c>
      <c r="L788" s="9" t="str">
        <f>IF(OR('1. Raw Data'!L788="Elec", '1. Raw Data'!L788="elect"), "Electronics", '1. Raw Data'!L788)</f>
        <v>Electronics</v>
      </c>
      <c r="M788" s="9">
        <v>618.02</v>
      </c>
      <c r="N788" s="9">
        <f>IF(ISBLANK('1. Raw Data'!N788), MEDIAN('1. Raw Data'!$N$2:$N$5001), '1. Raw Data'!N788)</f>
        <v>314.41000000000003</v>
      </c>
      <c r="O788" s="9">
        <v>3</v>
      </c>
      <c r="P788" s="9">
        <f>IF(ISBLANK('1. Raw Data'!P788), 0, '1. Raw Data'!P788)</f>
        <v>0</v>
      </c>
      <c r="Q788" s="9">
        <v>407</v>
      </c>
      <c r="R788" s="9">
        <v>3</v>
      </c>
      <c r="S788" s="9">
        <f t="shared" si="36"/>
        <v>1854.06</v>
      </c>
      <c r="T788" s="9">
        <f t="shared" si="37"/>
        <v>910.82999999999993</v>
      </c>
      <c r="U788" s="23">
        <f t="shared" si="38"/>
        <v>0.4912624186919517</v>
      </c>
    </row>
    <row r="789" spans="1:21" x14ac:dyDescent="0.3">
      <c r="A789" s="9">
        <v>1996</v>
      </c>
      <c r="B789" s="9" t="str">
        <f>PROPER(TRIM('1. Raw Data'!B789))</f>
        <v>Customer_787</v>
      </c>
      <c r="C789" s="9">
        <f>IF(OR('1. Raw Data'!C789&lt;18, '1. Raw Data'!C789&gt;100), MEDIAN('1. Raw Data'!$C$2:$C$5001), '1. Raw Data'!C789)</f>
        <v>40</v>
      </c>
      <c r="D789" s="9" t="s">
        <v>5022</v>
      </c>
      <c r="E789" s="22">
        <v>44468</v>
      </c>
      <c r="F789" s="9">
        <v>0</v>
      </c>
      <c r="G789" s="9">
        <v>13882</v>
      </c>
      <c r="H789" s="15">
        <v>44468</v>
      </c>
      <c r="I789" s="9" t="s">
        <v>7457</v>
      </c>
      <c r="J789" s="9">
        <v>145</v>
      </c>
      <c r="K789" s="9" t="s">
        <v>7470</v>
      </c>
      <c r="L789" s="9" t="str">
        <f>IF(OR('1. Raw Data'!L789="Elec", '1. Raw Data'!L789="elect"), "Electronics", '1. Raw Data'!L789)</f>
        <v>Sports</v>
      </c>
      <c r="M789" s="9">
        <v>723.19</v>
      </c>
      <c r="N789" s="9">
        <f>IF(ISBLANK('1. Raw Data'!N789), MEDIAN('1. Raw Data'!$N$2:$N$5001), '1. Raw Data'!N789)</f>
        <v>488.15</v>
      </c>
      <c r="O789" s="9">
        <v>1</v>
      </c>
      <c r="P789" s="9">
        <f>IF(ISBLANK('1. Raw Data'!P789), 0, '1. Raw Data'!P789)</f>
        <v>0</v>
      </c>
      <c r="Q789" s="9">
        <v>1190</v>
      </c>
      <c r="R789" s="9">
        <v>3</v>
      </c>
      <c r="S789" s="9">
        <f t="shared" si="36"/>
        <v>723.19</v>
      </c>
      <c r="T789" s="9">
        <f t="shared" si="37"/>
        <v>235.04000000000008</v>
      </c>
      <c r="U789" s="23">
        <f t="shared" si="38"/>
        <v>0.32500449397806946</v>
      </c>
    </row>
    <row r="790" spans="1:21" x14ac:dyDescent="0.3">
      <c r="A790" s="9">
        <v>1676</v>
      </c>
      <c r="B790" s="9" t="str">
        <f>PROPER(TRIM('1. Raw Data'!B790))</f>
        <v>Customer_788</v>
      </c>
      <c r="C790" s="9">
        <f>IF(OR('1. Raw Data'!C790&lt;18, '1. Raw Data'!C790&gt;100), MEDIAN('1. Raw Data'!$C$2:$C$5001), '1. Raw Data'!C790)</f>
        <v>38</v>
      </c>
      <c r="D790" s="9" t="s">
        <v>5023</v>
      </c>
      <c r="E790" s="22">
        <v>44082</v>
      </c>
      <c r="F790" s="9">
        <v>1</v>
      </c>
      <c r="G790" s="9">
        <v>13843</v>
      </c>
      <c r="H790" s="15">
        <v>44052</v>
      </c>
      <c r="I790" s="9" t="s">
        <v>7457</v>
      </c>
      <c r="J790" s="9">
        <v>114</v>
      </c>
      <c r="K790" s="9" t="s">
        <v>7463</v>
      </c>
      <c r="L790" s="9" t="str">
        <f>IF(OR('1. Raw Data'!L790="Elec", '1. Raw Data'!L790="elect"), "Electronics", '1. Raw Data'!L790)</f>
        <v>Electronics</v>
      </c>
      <c r="M790" s="9">
        <v>160.52000000000001</v>
      </c>
      <c r="N790" s="9">
        <f>IF(ISBLANK('1. Raw Data'!N790), MEDIAN('1. Raw Data'!$N$2:$N$5001), '1. Raw Data'!N790)</f>
        <v>81.59</v>
      </c>
      <c r="O790" s="9">
        <v>4</v>
      </c>
      <c r="P790" s="9">
        <f>IF(ISBLANK('1. Raw Data'!P790), 0, '1. Raw Data'!P790)</f>
        <v>0</v>
      </c>
      <c r="Q790" s="9">
        <v>1606</v>
      </c>
      <c r="R790" s="9">
        <v>1</v>
      </c>
      <c r="S790" s="9">
        <f t="shared" si="36"/>
        <v>642.08000000000004</v>
      </c>
      <c r="T790" s="9">
        <f t="shared" si="37"/>
        <v>315.72000000000003</v>
      </c>
      <c r="U790" s="23">
        <f t="shared" si="38"/>
        <v>0.49171442810864691</v>
      </c>
    </row>
    <row r="791" spans="1:21" x14ac:dyDescent="0.3">
      <c r="A791" s="9">
        <v>1713</v>
      </c>
      <c r="B791" s="9" t="str">
        <f>PROPER(TRIM('1. Raw Data'!B791))</f>
        <v>Customer_789</v>
      </c>
      <c r="C791" s="9">
        <f>IF(OR('1. Raw Data'!C791&lt;18, '1. Raw Data'!C791&gt;100), MEDIAN('1. Raw Data'!$C$2:$C$5001), '1. Raw Data'!C791)</f>
        <v>66</v>
      </c>
      <c r="D791" s="9" t="s">
        <v>5021</v>
      </c>
      <c r="E791" s="22">
        <v>45016</v>
      </c>
      <c r="F791" s="9">
        <v>0</v>
      </c>
      <c r="G791" s="9">
        <v>10681</v>
      </c>
      <c r="H791" s="15">
        <v>45016</v>
      </c>
      <c r="I791" s="9" t="s">
        <v>7455</v>
      </c>
      <c r="J791" s="9">
        <v>109</v>
      </c>
      <c r="K791" s="9" t="s">
        <v>7466</v>
      </c>
      <c r="L791" s="9" t="str">
        <f>IF(OR('1. Raw Data'!L791="Elec", '1. Raw Data'!L791="elect"), "Electronics", '1. Raw Data'!L791)</f>
        <v>Electronics</v>
      </c>
      <c r="M791" s="9">
        <v>852.09</v>
      </c>
      <c r="N791" s="9">
        <f>IF(ISBLANK('1. Raw Data'!N791), MEDIAN('1. Raw Data'!$N$2:$N$5001), '1. Raw Data'!N791)</f>
        <v>447.9</v>
      </c>
      <c r="O791" s="9">
        <v>3</v>
      </c>
      <c r="P791" s="9">
        <f>IF(ISBLANK('1. Raw Data'!P791), 0, '1. Raw Data'!P791)</f>
        <v>0</v>
      </c>
      <c r="Q791" s="9">
        <v>522</v>
      </c>
      <c r="R791" s="9">
        <v>8</v>
      </c>
      <c r="S791" s="9">
        <f t="shared" si="36"/>
        <v>2556.27</v>
      </c>
      <c r="T791" s="9">
        <f t="shared" si="37"/>
        <v>1212.5700000000002</v>
      </c>
      <c r="U791" s="23">
        <f t="shared" si="38"/>
        <v>0.47435130091891708</v>
      </c>
    </row>
    <row r="792" spans="1:21" x14ac:dyDescent="0.3">
      <c r="A792" s="9">
        <v>2481</v>
      </c>
      <c r="B792" s="9" t="str">
        <f>PROPER(TRIM('1. Raw Data'!B792))</f>
        <v>Customer_790</v>
      </c>
      <c r="C792" s="9">
        <f>IF(OR('1. Raw Data'!C792&lt;18, '1. Raw Data'!C792&gt;100), MEDIAN('1. Raw Data'!$C$2:$C$5001), '1. Raw Data'!C792)</f>
        <v>60</v>
      </c>
      <c r="D792" s="9" t="s">
        <v>5018</v>
      </c>
      <c r="E792" s="22">
        <v>43883</v>
      </c>
      <c r="F792" s="9">
        <v>1</v>
      </c>
      <c r="G792" s="9">
        <v>11344</v>
      </c>
      <c r="H792" s="15">
        <v>43883</v>
      </c>
      <c r="I792" s="9" t="s">
        <v>7455</v>
      </c>
      <c r="J792" s="9">
        <v>126</v>
      </c>
      <c r="K792" s="9" t="s">
        <v>7469</v>
      </c>
      <c r="L792" s="9" t="str">
        <f>IF(OR('1. Raw Data'!L792="Elec", '1. Raw Data'!L792="elect"), "Electronics", '1. Raw Data'!L792)</f>
        <v>Electronics</v>
      </c>
      <c r="M792" s="9">
        <v>526.61</v>
      </c>
      <c r="N792" s="9">
        <f>IF(ISBLANK('1. Raw Data'!N792), MEDIAN('1. Raw Data'!$N$2:$N$5001), '1. Raw Data'!N792)</f>
        <v>330.89</v>
      </c>
      <c r="O792" s="9">
        <v>5</v>
      </c>
      <c r="P792" s="9">
        <f>IF(ISBLANK('1. Raw Data'!P792), 0, '1. Raw Data'!P792)</f>
        <v>0</v>
      </c>
      <c r="Q792" s="9">
        <v>498</v>
      </c>
      <c r="R792" s="9">
        <v>3</v>
      </c>
      <c r="S792" s="9">
        <f t="shared" si="36"/>
        <v>2633.05</v>
      </c>
      <c r="T792" s="9">
        <f t="shared" si="37"/>
        <v>978.60000000000036</v>
      </c>
      <c r="U792" s="23">
        <f t="shared" si="38"/>
        <v>0.37166024192476416</v>
      </c>
    </row>
    <row r="793" spans="1:21" x14ac:dyDescent="0.3">
      <c r="A793" s="9">
        <v>1082</v>
      </c>
      <c r="B793" s="9" t="str">
        <f>PROPER(TRIM('1. Raw Data'!B793))</f>
        <v>Customer_791</v>
      </c>
      <c r="C793" s="9">
        <f>IF(OR('1. Raw Data'!C793&lt;18, '1. Raw Data'!C793&gt;100), MEDIAN('1. Raw Data'!$C$2:$C$5001), '1. Raw Data'!C793)</f>
        <v>51</v>
      </c>
      <c r="D793" s="9" t="s">
        <v>5019</v>
      </c>
      <c r="E793" s="22">
        <v>44469</v>
      </c>
      <c r="F793" s="9">
        <v>0</v>
      </c>
      <c r="G793" s="9">
        <v>13169</v>
      </c>
      <c r="H793" s="15">
        <v>44469</v>
      </c>
      <c r="I793" s="9" t="s">
        <v>7456</v>
      </c>
      <c r="J793" s="9">
        <v>102</v>
      </c>
      <c r="K793" s="9" t="s">
        <v>7494</v>
      </c>
      <c r="L793" s="9" t="str">
        <f>IF(OR('1. Raw Data'!L793="Elec", '1. Raw Data'!L793="elect"), "Electronics", '1. Raw Data'!L793)</f>
        <v>Home Appliances</v>
      </c>
      <c r="M793" s="9">
        <v>226.06</v>
      </c>
      <c r="N793" s="9">
        <f>IF(ISBLANK('1. Raw Data'!N793), MEDIAN('1. Raw Data'!$N$2:$N$5001), '1. Raw Data'!N793)</f>
        <v>144.26</v>
      </c>
      <c r="O793" s="9">
        <v>4</v>
      </c>
      <c r="P793" s="9">
        <f>IF(ISBLANK('1. Raw Data'!P793), 0, '1. Raw Data'!P793)</f>
        <v>0</v>
      </c>
      <c r="Q793" s="9">
        <v>520</v>
      </c>
      <c r="R793" s="9">
        <v>5</v>
      </c>
      <c r="S793" s="9">
        <f t="shared" si="36"/>
        <v>904.24</v>
      </c>
      <c r="T793" s="9">
        <f t="shared" si="37"/>
        <v>327.20000000000005</v>
      </c>
      <c r="U793" s="23">
        <f t="shared" si="38"/>
        <v>0.36185083606122276</v>
      </c>
    </row>
    <row r="794" spans="1:21" x14ac:dyDescent="0.3">
      <c r="A794" s="9">
        <v>2168</v>
      </c>
      <c r="B794" s="9" t="str">
        <f>PROPER(TRIM('1. Raw Data'!B794))</f>
        <v>Customer_792</v>
      </c>
      <c r="C794" s="9">
        <f>IF(OR('1. Raw Data'!C794&lt;18, '1. Raw Data'!C794&gt;100), MEDIAN('1. Raw Data'!$C$2:$C$5001), '1. Raw Data'!C794)</f>
        <v>37</v>
      </c>
      <c r="D794" s="9" t="s">
        <v>5023</v>
      </c>
      <c r="E794" s="22">
        <v>45010</v>
      </c>
      <c r="F794" s="9">
        <v>0</v>
      </c>
      <c r="G794" s="9">
        <v>13240</v>
      </c>
      <c r="H794" s="15">
        <v>45010</v>
      </c>
      <c r="I794" s="9" t="s">
        <v>7457</v>
      </c>
      <c r="J794" s="9">
        <v>111</v>
      </c>
      <c r="K794" s="9" t="s">
        <v>7476</v>
      </c>
      <c r="L794" s="9" t="str">
        <f>IF(OR('1. Raw Data'!L794="Elec", '1. Raw Data'!L794="elect"), "Electronics", '1. Raw Data'!L794)</f>
        <v>Electronics</v>
      </c>
      <c r="M794" s="9">
        <v>726.07</v>
      </c>
      <c r="N794" s="9">
        <f>IF(ISBLANK('1. Raw Data'!N794), MEDIAN('1. Raw Data'!$N$2:$N$5001), '1. Raw Data'!N794)</f>
        <v>308.74</v>
      </c>
      <c r="O794" s="9">
        <v>1</v>
      </c>
      <c r="P794" s="9">
        <f>IF(ISBLANK('1. Raw Data'!P794), 0, '1. Raw Data'!P794)</f>
        <v>0</v>
      </c>
      <c r="Q794" s="9">
        <v>445</v>
      </c>
      <c r="R794" s="9">
        <v>5</v>
      </c>
      <c r="S794" s="9">
        <f t="shared" si="36"/>
        <v>726.07</v>
      </c>
      <c r="T794" s="9">
        <f t="shared" si="37"/>
        <v>417.33000000000004</v>
      </c>
      <c r="U794" s="23">
        <f t="shared" si="38"/>
        <v>0.5747792912529095</v>
      </c>
    </row>
    <row r="795" spans="1:21" x14ac:dyDescent="0.3">
      <c r="A795" s="9">
        <v>2108</v>
      </c>
      <c r="B795" s="9" t="str">
        <f>PROPER(TRIM('1. Raw Data'!B795))</f>
        <v>Customer_793</v>
      </c>
      <c r="C795" s="9">
        <f>IF(OR('1. Raw Data'!C795&lt;18, '1. Raw Data'!C795&gt;100), MEDIAN('1. Raw Data'!$C$2:$C$5001), '1. Raw Data'!C795)</f>
        <v>40</v>
      </c>
      <c r="D795" s="9" t="s">
        <v>5022</v>
      </c>
      <c r="E795" s="22">
        <v>45218</v>
      </c>
      <c r="F795" s="9">
        <v>0</v>
      </c>
      <c r="G795" s="9">
        <v>11983</v>
      </c>
      <c r="H795" s="15">
        <v>45218</v>
      </c>
      <c r="I795" s="9" t="s">
        <v>7455</v>
      </c>
      <c r="J795" s="9">
        <v>117</v>
      </c>
      <c r="K795" s="9" t="s">
        <v>7483</v>
      </c>
      <c r="L795" s="9" t="str">
        <f>IF(OR('1. Raw Data'!L795="Elec", '1. Raw Data'!L795="elect"), "Electronics", '1. Raw Data'!L795)</f>
        <v>Clothing</v>
      </c>
      <c r="M795" s="9">
        <v>54.91</v>
      </c>
      <c r="N795" s="9">
        <f>IF(ISBLANK('1. Raw Data'!N795), MEDIAN('1. Raw Data'!$N$2:$N$5001), '1. Raw Data'!N795)</f>
        <v>33.56</v>
      </c>
      <c r="O795" s="9">
        <v>4</v>
      </c>
      <c r="P795" s="9">
        <f>IF(ISBLANK('1. Raw Data'!P795), 0, '1. Raw Data'!P795)</f>
        <v>0</v>
      </c>
      <c r="Q795" s="9">
        <v>440</v>
      </c>
      <c r="R795" s="9">
        <v>3</v>
      </c>
      <c r="S795" s="9">
        <f t="shared" si="36"/>
        <v>219.64</v>
      </c>
      <c r="T795" s="9">
        <f t="shared" si="37"/>
        <v>85.399999999999977</v>
      </c>
      <c r="U795" s="23">
        <f t="shared" si="38"/>
        <v>0.38881806592606077</v>
      </c>
    </row>
    <row r="796" spans="1:21" x14ac:dyDescent="0.3">
      <c r="A796" s="9">
        <v>2101</v>
      </c>
      <c r="B796" s="9" t="str">
        <f>PROPER(TRIM('1. Raw Data'!B796))</f>
        <v>Customer_794</v>
      </c>
      <c r="C796" s="9">
        <f>IF(OR('1. Raw Data'!C796&lt;18, '1. Raw Data'!C796&gt;100), MEDIAN('1. Raw Data'!$C$2:$C$5001), '1. Raw Data'!C796)</f>
        <v>47</v>
      </c>
      <c r="D796" s="9" t="s">
        <v>5022</v>
      </c>
      <c r="E796" s="22">
        <v>44744</v>
      </c>
      <c r="F796" s="9">
        <v>1</v>
      </c>
      <c r="G796" s="9">
        <v>10310</v>
      </c>
      <c r="H796" s="15">
        <v>44599</v>
      </c>
      <c r="I796" s="9" t="s">
        <v>7455</v>
      </c>
      <c r="J796" s="9">
        <v>134</v>
      </c>
      <c r="K796" s="9" t="s">
        <v>7482</v>
      </c>
      <c r="L796" s="9" t="str">
        <f>IF(OR('1. Raw Data'!L796="Elec", '1. Raw Data'!L796="elect"), "Electronics", '1. Raw Data'!L796)</f>
        <v>Sports</v>
      </c>
      <c r="M796" s="9">
        <v>632.59</v>
      </c>
      <c r="N796" s="9">
        <f>IF(ISBLANK('1. Raw Data'!N796), MEDIAN('1. Raw Data'!$N$2:$N$5001), '1. Raw Data'!N796)</f>
        <v>344.62</v>
      </c>
      <c r="O796" s="9">
        <v>4</v>
      </c>
      <c r="P796" s="9">
        <f>IF(ISBLANK('1. Raw Data'!P796), 0, '1. Raw Data'!P796)</f>
        <v>0.05</v>
      </c>
      <c r="Q796" s="9">
        <v>1059</v>
      </c>
      <c r="R796" s="9">
        <v>3</v>
      </c>
      <c r="S796" s="9">
        <f t="shared" si="36"/>
        <v>2403.8420000000001</v>
      </c>
      <c r="T796" s="9">
        <f t="shared" si="37"/>
        <v>1025.3620000000001</v>
      </c>
      <c r="U796" s="23">
        <f t="shared" si="38"/>
        <v>0.42655132908069665</v>
      </c>
    </row>
    <row r="797" spans="1:21" x14ac:dyDescent="0.3">
      <c r="A797" s="9">
        <v>1456</v>
      </c>
      <c r="B797" s="9" t="str">
        <f>PROPER(TRIM('1. Raw Data'!B797))</f>
        <v>Customer_795</v>
      </c>
      <c r="C797" s="9">
        <f>IF(OR('1. Raw Data'!C797&lt;18, '1. Raw Data'!C797&gt;100), MEDIAN('1. Raw Data'!$C$2:$C$5001), '1. Raw Data'!C797)</f>
        <v>32</v>
      </c>
      <c r="D797" s="9" t="s">
        <v>5018</v>
      </c>
      <c r="E797" s="22">
        <v>44643</v>
      </c>
      <c r="F797" s="9">
        <v>0</v>
      </c>
      <c r="G797" s="9">
        <v>13801</v>
      </c>
      <c r="H797" s="15">
        <v>44643</v>
      </c>
      <c r="I797" s="9" t="s">
        <v>7457</v>
      </c>
      <c r="J797" s="9">
        <v>119</v>
      </c>
      <c r="K797" s="9" t="s">
        <v>7459</v>
      </c>
      <c r="L797" s="9" t="str">
        <f>IF(OR('1. Raw Data'!L797="Elec", '1. Raw Data'!L797="elect"), "Electronics", '1. Raw Data'!L797)</f>
        <v>Sports</v>
      </c>
      <c r="M797" s="9">
        <v>203.32</v>
      </c>
      <c r="N797" s="9">
        <f>IF(ISBLANK('1. Raw Data'!N797), MEDIAN('1. Raw Data'!$N$2:$N$5001), '1. Raw Data'!N797)</f>
        <v>89.49</v>
      </c>
      <c r="O797" s="9">
        <v>1</v>
      </c>
      <c r="P797" s="9">
        <f>IF(ISBLANK('1. Raw Data'!P797), 0, '1. Raw Data'!P797)</f>
        <v>0.05</v>
      </c>
      <c r="Q797" s="9">
        <v>400</v>
      </c>
      <c r="R797" s="9">
        <v>6</v>
      </c>
      <c r="S797" s="9">
        <f t="shared" si="36"/>
        <v>193.154</v>
      </c>
      <c r="T797" s="9">
        <f t="shared" si="37"/>
        <v>103.664</v>
      </c>
      <c r="U797" s="23">
        <f t="shared" si="38"/>
        <v>0.53669093055282313</v>
      </c>
    </row>
    <row r="798" spans="1:21" x14ac:dyDescent="0.3">
      <c r="A798" s="9">
        <v>1000</v>
      </c>
      <c r="B798" s="9" t="str">
        <f>PROPER(TRIM('1. Raw Data'!B798))</f>
        <v>Customer_796</v>
      </c>
      <c r="C798" s="9">
        <f>IF(OR('1. Raw Data'!C798&lt;18, '1. Raw Data'!C798&gt;100), MEDIAN('1. Raw Data'!$C$2:$C$5001), '1. Raw Data'!C798)</f>
        <v>54</v>
      </c>
      <c r="D798" s="9" t="s">
        <v>5018</v>
      </c>
      <c r="E798" s="22">
        <v>45295</v>
      </c>
      <c r="F798" s="9">
        <v>0</v>
      </c>
      <c r="G798" s="9">
        <v>12961</v>
      </c>
      <c r="H798" s="15">
        <v>45383</v>
      </c>
      <c r="I798" s="9" t="s">
        <v>7457</v>
      </c>
      <c r="J798" s="9">
        <v>139</v>
      </c>
      <c r="K798" s="9" t="s">
        <v>7486</v>
      </c>
      <c r="L798" s="9" t="str">
        <f>IF(OR('1. Raw Data'!L798="Elec", '1. Raw Data'!L798="elect"), "Electronics", '1. Raw Data'!L798)</f>
        <v>Sports</v>
      </c>
      <c r="M798" s="9">
        <v>85.22</v>
      </c>
      <c r="N798" s="9">
        <f>IF(ISBLANK('1. Raw Data'!N798), MEDIAN('1. Raw Data'!$N$2:$N$5001), '1. Raw Data'!N798)</f>
        <v>40.86</v>
      </c>
      <c r="O798" s="9">
        <v>3</v>
      </c>
      <c r="P798" s="9">
        <f>IF(ISBLANK('1. Raw Data'!P798), 0, '1. Raw Data'!P798)</f>
        <v>0.2</v>
      </c>
      <c r="Q798" s="9">
        <v>363</v>
      </c>
      <c r="R798" s="9">
        <v>5</v>
      </c>
      <c r="S798" s="9">
        <f t="shared" si="36"/>
        <v>204.52800000000002</v>
      </c>
      <c r="T798" s="9">
        <f t="shared" si="37"/>
        <v>81.948000000000022</v>
      </c>
      <c r="U798" s="23">
        <f t="shared" si="38"/>
        <v>0.40066885707580385</v>
      </c>
    </row>
    <row r="799" spans="1:21" x14ac:dyDescent="0.3">
      <c r="A799" s="9">
        <v>1050</v>
      </c>
      <c r="B799" s="9" t="str">
        <f>PROPER(TRIM('1. Raw Data'!B799))</f>
        <v>Customer_797</v>
      </c>
      <c r="C799" s="9">
        <f>IF(OR('1. Raw Data'!C799&lt;18, '1. Raw Data'!C799&gt;100), MEDIAN('1. Raw Data'!$C$2:$C$5001), '1. Raw Data'!C799)</f>
        <v>26</v>
      </c>
      <c r="D799" s="9" t="s">
        <v>5022</v>
      </c>
      <c r="E799" s="22">
        <v>44237</v>
      </c>
      <c r="F799" s="9">
        <v>0</v>
      </c>
      <c r="G799" s="9">
        <v>11935</v>
      </c>
      <c r="H799" s="15">
        <v>44471</v>
      </c>
      <c r="I799" s="9" t="s">
        <v>7456</v>
      </c>
      <c r="J799" s="9">
        <v>118</v>
      </c>
      <c r="K799" s="9" t="s">
        <v>7501</v>
      </c>
      <c r="L799" s="9" t="str">
        <f>IF(OR('1. Raw Data'!L799="Elec", '1. Raw Data'!L799="elect"), "Electronics", '1. Raw Data'!L799)</f>
        <v>Home Appliances</v>
      </c>
      <c r="M799" s="9">
        <v>1245.49</v>
      </c>
      <c r="N799" s="9">
        <f>IF(ISBLANK('1. Raw Data'!N799), MEDIAN('1. Raw Data'!$N$2:$N$5001), '1. Raw Data'!N799)</f>
        <v>515.02</v>
      </c>
      <c r="O799" s="9">
        <v>1</v>
      </c>
      <c r="P799" s="9">
        <f>IF(ISBLANK('1. Raw Data'!P799), 0, '1. Raw Data'!P799)</f>
        <v>0.05</v>
      </c>
      <c r="Q799" s="9">
        <v>697</v>
      </c>
      <c r="R799" s="9">
        <v>4</v>
      </c>
      <c r="S799" s="9">
        <f t="shared" si="36"/>
        <v>1183.2155</v>
      </c>
      <c r="T799" s="9">
        <f t="shared" si="37"/>
        <v>668.19550000000004</v>
      </c>
      <c r="U799" s="23">
        <f t="shared" si="38"/>
        <v>0.56472848775223117</v>
      </c>
    </row>
    <row r="800" spans="1:21" x14ac:dyDescent="0.3">
      <c r="A800" s="9">
        <v>1684</v>
      </c>
      <c r="B800" s="9" t="str">
        <f>PROPER(TRIM('1. Raw Data'!B800))</f>
        <v>Customer_798</v>
      </c>
      <c r="C800" s="9">
        <f>IF(OR('1. Raw Data'!C800&lt;18, '1. Raw Data'!C800&gt;100), MEDIAN('1. Raw Data'!$C$2:$C$5001), '1. Raw Data'!C800)</f>
        <v>45</v>
      </c>
      <c r="D800" s="9" t="s">
        <v>5022</v>
      </c>
      <c r="E800" s="22">
        <v>43927</v>
      </c>
      <c r="F800" s="9">
        <v>0</v>
      </c>
      <c r="G800" s="9">
        <v>13414</v>
      </c>
      <c r="H800" s="15">
        <v>43986</v>
      </c>
      <c r="I800" s="9" t="s">
        <v>7457</v>
      </c>
      <c r="J800" s="9">
        <v>113</v>
      </c>
      <c r="K800" s="9" t="s">
        <v>7460</v>
      </c>
      <c r="L800" s="9" t="str">
        <f>IF(OR('1. Raw Data'!L800="Elec", '1. Raw Data'!L800="elect"), "Electronics", '1. Raw Data'!L800)</f>
        <v>Clothing</v>
      </c>
      <c r="M800" s="9">
        <v>1378.56</v>
      </c>
      <c r="N800" s="9">
        <f>IF(ISBLANK('1. Raw Data'!N800), MEDIAN('1. Raw Data'!$N$2:$N$5001), '1. Raw Data'!N800)</f>
        <v>700.41</v>
      </c>
      <c r="O800" s="9">
        <v>5</v>
      </c>
      <c r="P800" s="9">
        <f>IF(ISBLANK('1. Raw Data'!P800), 0, '1. Raw Data'!P800)</f>
        <v>0</v>
      </c>
      <c r="Q800" s="9">
        <v>367</v>
      </c>
      <c r="R800" s="9">
        <v>7</v>
      </c>
      <c r="S800" s="9">
        <f t="shared" si="36"/>
        <v>6892.7999999999993</v>
      </c>
      <c r="T800" s="9">
        <f t="shared" si="37"/>
        <v>3390.7499999999995</v>
      </c>
      <c r="U800" s="23">
        <f t="shared" si="38"/>
        <v>0.49192635793871864</v>
      </c>
    </row>
    <row r="801" spans="1:21" x14ac:dyDescent="0.3">
      <c r="A801" s="9">
        <v>1716</v>
      </c>
      <c r="B801" s="9" t="str">
        <f>PROPER(TRIM('1. Raw Data'!B801))</f>
        <v>Customer_799</v>
      </c>
      <c r="C801" s="9">
        <f>IF(OR('1. Raw Data'!C801&lt;18, '1. Raw Data'!C801&gt;100), MEDIAN('1. Raw Data'!$C$2:$C$5001), '1. Raw Data'!C801)</f>
        <v>40</v>
      </c>
      <c r="D801" s="9" t="s">
        <v>5022</v>
      </c>
      <c r="E801" s="22">
        <v>45043</v>
      </c>
      <c r="F801" s="9">
        <v>0</v>
      </c>
      <c r="G801" s="9">
        <v>12477</v>
      </c>
      <c r="H801" s="15">
        <v>45043</v>
      </c>
      <c r="I801" s="9" t="s">
        <v>7456</v>
      </c>
      <c r="J801" s="9">
        <v>105</v>
      </c>
      <c r="K801" s="9" t="s">
        <v>7461</v>
      </c>
      <c r="L801" s="9" t="str">
        <f>IF(OR('1. Raw Data'!L801="Elec", '1. Raw Data'!L801="elect"), "Electronics", '1. Raw Data'!L801)</f>
        <v>Electronics</v>
      </c>
      <c r="M801" s="9">
        <v>351.13</v>
      </c>
      <c r="N801" s="9">
        <f>IF(ISBLANK('1. Raw Data'!N801), MEDIAN('1. Raw Data'!$N$2:$N$5001), '1. Raw Data'!N801)</f>
        <v>167.36</v>
      </c>
      <c r="O801" s="9">
        <v>1</v>
      </c>
      <c r="P801" s="9">
        <f>IF(ISBLANK('1. Raw Data'!P801), 0, '1. Raw Data'!P801)</f>
        <v>0</v>
      </c>
      <c r="Q801" s="9">
        <v>615</v>
      </c>
      <c r="R801" s="9">
        <v>1</v>
      </c>
      <c r="S801" s="9">
        <f t="shared" si="36"/>
        <v>351.13</v>
      </c>
      <c r="T801" s="9">
        <f t="shared" si="37"/>
        <v>183.76999999999998</v>
      </c>
      <c r="U801" s="23">
        <f t="shared" si="38"/>
        <v>0.52336741377837259</v>
      </c>
    </row>
    <row r="802" spans="1:21" x14ac:dyDescent="0.3">
      <c r="A802" s="9">
        <v>2469</v>
      </c>
      <c r="B802" s="9" t="str">
        <f>PROPER(TRIM('1. Raw Data'!B802))</f>
        <v>Customer_800</v>
      </c>
      <c r="C802" s="9">
        <f>IF(OR('1. Raw Data'!C802&lt;18, '1. Raw Data'!C802&gt;100), MEDIAN('1. Raw Data'!$C$2:$C$5001), '1. Raw Data'!C802)</f>
        <v>31</v>
      </c>
      <c r="D802" s="9" t="s">
        <v>5023</v>
      </c>
      <c r="E802" s="22">
        <v>45245</v>
      </c>
      <c r="F802" s="9">
        <v>0</v>
      </c>
      <c r="G802" s="9">
        <v>12905</v>
      </c>
      <c r="H802" s="15">
        <v>45245</v>
      </c>
      <c r="I802" s="9" t="s">
        <v>7456</v>
      </c>
      <c r="J802" s="9">
        <v>123</v>
      </c>
      <c r="K802" s="9" t="s">
        <v>7502</v>
      </c>
      <c r="L802" s="9" t="str">
        <f>IF(OR('1. Raw Data'!L802="Elec", '1. Raw Data'!L802="elect"), "Electronics", '1. Raw Data'!L802)</f>
        <v>Clothing</v>
      </c>
      <c r="M802" s="9">
        <v>831.98</v>
      </c>
      <c r="N802" s="9">
        <f>IF(ISBLANK('1. Raw Data'!N802), MEDIAN('1. Raw Data'!$N$2:$N$5001), '1. Raw Data'!N802)</f>
        <v>428.16</v>
      </c>
      <c r="O802" s="9">
        <v>2</v>
      </c>
      <c r="P802" s="9">
        <f>IF(ISBLANK('1. Raw Data'!P802), 0, '1. Raw Data'!P802)</f>
        <v>0.1</v>
      </c>
      <c r="Q802" s="9">
        <v>413</v>
      </c>
      <c r="R802" s="9">
        <v>3</v>
      </c>
      <c r="S802" s="9">
        <f t="shared" si="36"/>
        <v>1497.5640000000001</v>
      </c>
      <c r="T802" s="9">
        <f t="shared" si="37"/>
        <v>641.24400000000003</v>
      </c>
      <c r="U802" s="23">
        <f t="shared" si="38"/>
        <v>0.42819138280567642</v>
      </c>
    </row>
    <row r="803" spans="1:21" x14ac:dyDescent="0.3">
      <c r="A803" s="9">
        <v>1448</v>
      </c>
      <c r="B803" s="9" t="str">
        <f>PROPER(TRIM('1. Raw Data'!B803))</f>
        <v>Customer_801</v>
      </c>
      <c r="C803" s="9">
        <f>IF(OR('1. Raw Data'!C803&lt;18, '1. Raw Data'!C803&gt;100), MEDIAN('1. Raw Data'!$C$2:$C$5001), '1. Raw Data'!C803)</f>
        <v>71</v>
      </c>
      <c r="D803" s="9" t="s">
        <v>5022</v>
      </c>
      <c r="E803" s="22">
        <v>45115</v>
      </c>
      <c r="F803" s="9">
        <v>0</v>
      </c>
      <c r="G803" s="9">
        <v>11985</v>
      </c>
      <c r="H803" s="15">
        <v>45145</v>
      </c>
      <c r="I803" s="9" t="s">
        <v>7457</v>
      </c>
      <c r="J803" s="9">
        <v>124</v>
      </c>
      <c r="K803" s="9" t="s">
        <v>7497</v>
      </c>
      <c r="L803" s="9" t="str">
        <f>IF(OR('1. Raw Data'!L803="Elec", '1. Raw Data'!L803="elect"), "Electronics", '1. Raw Data'!L803)</f>
        <v>Sports</v>
      </c>
      <c r="M803" s="9">
        <v>453.04</v>
      </c>
      <c r="N803" s="9">
        <f>IF(ISBLANK('1. Raw Data'!N803), MEDIAN('1. Raw Data'!$N$2:$N$5001), '1. Raw Data'!N803)</f>
        <v>260.08999999999997</v>
      </c>
      <c r="O803" s="9">
        <v>2</v>
      </c>
      <c r="P803" s="9">
        <f>IF(ISBLANK('1. Raw Data'!P803), 0, '1. Raw Data'!P803)</f>
        <v>0</v>
      </c>
      <c r="Q803" s="9">
        <v>390</v>
      </c>
      <c r="R803" s="9">
        <v>5</v>
      </c>
      <c r="S803" s="9">
        <f t="shared" si="36"/>
        <v>906.08</v>
      </c>
      <c r="T803" s="9">
        <f t="shared" si="37"/>
        <v>385.90000000000009</v>
      </c>
      <c r="U803" s="23">
        <f t="shared" si="38"/>
        <v>0.42590058273000186</v>
      </c>
    </row>
    <row r="804" spans="1:21" x14ac:dyDescent="0.3">
      <c r="A804" s="9">
        <v>1880</v>
      </c>
      <c r="B804" s="9" t="str">
        <f>PROPER(TRIM('1. Raw Data'!B804))</f>
        <v>Customer_802</v>
      </c>
      <c r="C804" s="9">
        <f>IF(OR('1. Raw Data'!C804&lt;18, '1. Raw Data'!C804&gt;100), MEDIAN('1. Raw Data'!$C$2:$C$5001), '1. Raw Data'!C804)</f>
        <v>55</v>
      </c>
      <c r="D804" s="9" t="s">
        <v>5019</v>
      </c>
      <c r="E804" s="22">
        <v>44328</v>
      </c>
      <c r="F804" s="9">
        <v>0</v>
      </c>
      <c r="G804" s="9">
        <v>13627</v>
      </c>
      <c r="H804" s="15">
        <v>44535</v>
      </c>
      <c r="I804" s="9" t="s">
        <v>7457</v>
      </c>
      <c r="J804" s="9">
        <v>129</v>
      </c>
      <c r="K804" s="9" t="s">
        <v>7471</v>
      </c>
      <c r="L804" s="9" t="str">
        <f>IF(OR('1. Raw Data'!L804="Elec", '1. Raw Data'!L804="elect"), "Electronics", '1. Raw Data'!L804)</f>
        <v>Electronics</v>
      </c>
      <c r="M804" s="9">
        <v>765.69</v>
      </c>
      <c r="N804" s="9">
        <f>IF(ISBLANK('1. Raw Data'!N804), MEDIAN('1. Raw Data'!$N$2:$N$5001), '1. Raw Data'!N804)</f>
        <v>474.5</v>
      </c>
      <c r="O804" s="9">
        <v>4</v>
      </c>
      <c r="P804" s="9">
        <f>IF(ISBLANK('1. Raw Data'!P804), 0, '1. Raw Data'!P804)</f>
        <v>0</v>
      </c>
      <c r="Q804" s="9">
        <v>598</v>
      </c>
      <c r="R804" s="9">
        <v>10</v>
      </c>
      <c r="S804" s="9">
        <f t="shared" si="36"/>
        <v>3062.76</v>
      </c>
      <c r="T804" s="9">
        <f t="shared" si="37"/>
        <v>1164.7600000000002</v>
      </c>
      <c r="U804" s="23">
        <f t="shared" si="38"/>
        <v>0.38029750943593366</v>
      </c>
    </row>
    <row r="805" spans="1:21" x14ac:dyDescent="0.3">
      <c r="A805" s="9">
        <v>1487</v>
      </c>
      <c r="B805" s="9" t="str">
        <f>PROPER(TRIM('1. Raw Data'!B805))</f>
        <v>Customer_803</v>
      </c>
      <c r="C805" s="9">
        <f>IF(OR('1. Raw Data'!C805&lt;18, '1. Raw Data'!C805&gt;100), MEDIAN('1. Raw Data'!$C$2:$C$5001), '1. Raw Data'!C805)</f>
        <v>63</v>
      </c>
      <c r="D805" s="9" t="s">
        <v>5022</v>
      </c>
      <c r="E805" s="22">
        <v>44039</v>
      </c>
      <c r="F805" s="9">
        <v>0</v>
      </c>
      <c r="G805" s="9">
        <v>11523</v>
      </c>
      <c r="H805" s="15">
        <v>44039</v>
      </c>
      <c r="I805" s="9" t="s">
        <v>7455</v>
      </c>
      <c r="J805" s="9">
        <v>148</v>
      </c>
      <c r="K805" s="9" t="s">
        <v>7491</v>
      </c>
      <c r="L805" s="9" t="str">
        <f>IF(OR('1. Raw Data'!L805="Elec", '1. Raw Data'!L805="elect"), "Electronics", '1. Raw Data'!L805)</f>
        <v>Sports</v>
      </c>
      <c r="M805" s="9">
        <v>683.12</v>
      </c>
      <c r="N805" s="9">
        <f>IF(ISBLANK('1. Raw Data'!N805), MEDIAN('1. Raw Data'!$N$2:$N$5001), '1. Raw Data'!N805)</f>
        <v>397.31</v>
      </c>
      <c r="O805" s="9">
        <v>3</v>
      </c>
      <c r="P805" s="9">
        <f>IF(ISBLANK('1. Raw Data'!P805), 0, '1. Raw Data'!P805)</f>
        <v>0.05</v>
      </c>
      <c r="Q805" s="9">
        <v>330</v>
      </c>
      <c r="R805" s="9">
        <v>5</v>
      </c>
      <c r="S805" s="9">
        <f t="shared" si="36"/>
        <v>1946.8920000000001</v>
      </c>
      <c r="T805" s="9">
        <f t="shared" si="37"/>
        <v>754.96199999999999</v>
      </c>
      <c r="U805" s="23">
        <f t="shared" si="38"/>
        <v>0.38777805856719322</v>
      </c>
    </row>
    <row r="806" spans="1:21" x14ac:dyDescent="0.3">
      <c r="A806" s="9">
        <v>1033</v>
      </c>
      <c r="B806" s="9" t="str">
        <f>PROPER(TRIM('1. Raw Data'!B806))</f>
        <v>Customer_804</v>
      </c>
      <c r="C806" s="9">
        <f>IF(OR('1. Raw Data'!C806&lt;18, '1. Raw Data'!C806&gt;100), MEDIAN('1. Raw Data'!$C$2:$C$5001), '1. Raw Data'!C806)</f>
        <v>29</v>
      </c>
      <c r="D806" s="9" t="s">
        <v>5019</v>
      </c>
      <c r="E806" s="22">
        <v>45258</v>
      </c>
      <c r="F806" s="9">
        <v>0</v>
      </c>
      <c r="G806" s="9">
        <v>13844</v>
      </c>
      <c r="H806" s="15">
        <v>45258</v>
      </c>
      <c r="I806" s="9" t="s">
        <v>7457</v>
      </c>
      <c r="J806" s="9">
        <v>147</v>
      </c>
      <c r="K806" s="9" t="s">
        <v>7474</v>
      </c>
      <c r="L806" s="9" t="str">
        <f>IF(OR('1. Raw Data'!L806="Elec", '1. Raw Data'!L806="elect"), "Electronics", '1. Raw Data'!L806)</f>
        <v>Sports</v>
      </c>
      <c r="M806" s="9">
        <v>440.12</v>
      </c>
      <c r="N806" s="9">
        <f>IF(ISBLANK('1. Raw Data'!N806), MEDIAN('1. Raw Data'!$N$2:$N$5001), '1. Raw Data'!N806)</f>
        <v>265.62</v>
      </c>
      <c r="O806" s="9">
        <v>3</v>
      </c>
      <c r="P806" s="9">
        <f>IF(ISBLANK('1. Raw Data'!P806), 0, '1. Raw Data'!P806)</f>
        <v>0</v>
      </c>
      <c r="Q806" s="9">
        <v>400</v>
      </c>
      <c r="R806" s="9">
        <v>3</v>
      </c>
      <c r="S806" s="9">
        <f t="shared" si="36"/>
        <v>1320.3600000000001</v>
      </c>
      <c r="T806" s="9">
        <f t="shared" si="37"/>
        <v>523.50000000000011</v>
      </c>
      <c r="U806" s="23">
        <f t="shared" si="38"/>
        <v>0.39648277742433885</v>
      </c>
    </row>
    <row r="807" spans="1:21" x14ac:dyDescent="0.3">
      <c r="A807" s="9">
        <v>2371</v>
      </c>
      <c r="B807" s="9" t="str">
        <f>PROPER(TRIM('1. Raw Data'!B807))</f>
        <v>Customer_805</v>
      </c>
      <c r="C807" s="9">
        <f>IF(OR('1. Raw Data'!C807&lt;18, '1. Raw Data'!C807&gt;100), MEDIAN('1. Raw Data'!$C$2:$C$5001), '1. Raw Data'!C807)</f>
        <v>41</v>
      </c>
      <c r="D807" s="9" t="s">
        <v>5023</v>
      </c>
      <c r="E807" s="22">
        <v>44448</v>
      </c>
      <c r="F807" s="9">
        <v>1</v>
      </c>
      <c r="G807" s="9">
        <v>10284</v>
      </c>
      <c r="H807" s="15">
        <v>44448</v>
      </c>
      <c r="I807" s="9" t="s">
        <v>7457</v>
      </c>
      <c r="J807" s="9">
        <v>108</v>
      </c>
      <c r="K807" s="9" t="s">
        <v>7496</v>
      </c>
      <c r="L807" s="9" t="str">
        <f>IF(OR('1. Raw Data'!L807="Elec", '1. Raw Data'!L807="elect"), "Electronics", '1. Raw Data'!L807)</f>
        <v>Sports</v>
      </c>
      <c r="M807" s="9">
        <v>1065.57</v>
      </c>
      <c r="N807" s="9">
        <f>IF(ISBLANK('1. Raw Data'!N807), MEDIAN('1. Raw Data'!$N$2:$N$5001), '1. Raw Data'!N807)</f>
        <v>702.95</v>
      </c>
      <c r="O807" s="9">
        <v>2</v>
      </c>
      <c r="P807" s="9">
        <f>IF(ISBLANK('1. Raw Data'!P807), 0, '1. Raw Data'!P807)</f>
        <v>0.2</v>
      </c>
      <c r="Q807" s="9">
        <v>870</v>
      </c>
      <c r="R807" s="9">
        <v>3</v>
      </c>
      <c r="S807" s="9">
        <f t="shared" si="36"/>
        <v>1704.912</v>
      </c>
      <c r="T807" s="9">
        <f t="shared" si="37"/>
        <v>299.01199999999994</v>
      </c>
      <c r="U807" s="23">
        <f t="shared" si="38"/>
        <v>0.17538265904633196</v>
      </c>
    </row>
    <row r="808" spans="1:21" x14ac:dyDescent="0.3">
      <c r="A808" s="9">
        <v>1094</v>
      </c>
      <c r="B808" s="9" t="str">
        <f>PROPER(TRIM('1. Raw Data'!B808))</f>
        <v>Customer_806</v>
      </c>
      <c r="C808" s="9">
        <f>IF(OR('1. Raw Data'!C808&lt;18, '1. Raw Data'!C808&gt;100), MEDIAN('1. Raw Data'!$C$2:$C$5001), '1. Raw Data'!C808)</f>
        <v>59</v>
      </c>
      <c r="D808" s="9" t="s">
        <v>5018</v>
      </c>
      <c r="E808" s="22">
        <v>44968</v>
      </c>
      <c r="F808" s="9">
        <v>0</v>
      </c>
      <c r="G808" s="9">
        <v>13709</v>
      </c>
      <c r="H808" s="15">
        <v>45232</v>
      </c>
      <c r="I808" s="9" t="s">
        <v>7456</v>
      </c>
      <c r="J808" s="9">
        <v>126</v>
      </c>
      <c r="K808" s="9" t="s">
        <v>7469</v>
      </c>
      <c r="L808" s="9" t="str">
        <f>IF(OR('1. Raw Data'!L808="Elec", '1. Raw Data'!L808="elect"), "Electronics", '1. Raw Data'!L808)</f>
        <v>Clothing</v>
      </c>
      <c r="M808" s="9">
        <v>233.41</v>
      </c>
      <c r="N808" s="9">
        <f>IF(ISBLANK('1. Raw Data'!N808), MEDIAN('1. Raw Data'!$N$2:$N$5001), '1. Raw Data'!N808)</f>
        <v>154.55000000000001</v>
      </c>
      <c r="O808" s="9">
        <v>5</v>
      </c>
      <c r="P808" s="9">
        <f>IF(ISBLANK('1. Raw Data'!P808), 0, '1. Raw Data'!P808)</f>
        <v>0</v>
      </c>
      <c r="Q808" s="9">
        <v>353</v>
      </c>
      <c r="R808" s="9">
        <v>4</v>
      </c>
      <c r="S808" s="9">
        <f t="shared" si="36"/>
        <v>1167.05</v>
      </c>
      <c r="T808" s="9">
        <f t="shared" si="37"/>
        <v>394.29999999999995</v>
      </c>
      <c r="U808" s="23">
        <f t="shared" si="38"/>
        <v>0.33786041729146132</v>
      </c>
    </row>
    <row r="809" spans="1:21" x14ac:dyDescent="0.3">
      <c r="A809" s="9">
        <v>2095</v>
      </c>
      <c r="B809" s="9" t="str">
        <f>PROPER(TRIM('1. Raw Data'!B809))</f>
        <v>Customer_807</v>
      </c>
      <c r="C809" s="9">
        <f>IF(OR('1. Raw Data'!C809&lt;18, '1. Raw Data'!C809&gt;100), MEDIAN('1. Raw Data'!$C$2:$C$5001), '1. Raw Data'!C809)</f>
        <v>49</v>
      </c>
      <c r="D809" s="9" t="s">
        <v>5019</v>
      </c>
      <c r="E809" s="22">
        <v>45060</v>
      </c>
      <c r="F809" s="9">
        <v>0</v>
      </c>
      <c r="G809" s="9">
        <v>11283</v>
      </c>
      <c r="H809" s="15">
        <v>45060</v>
      </c>
      <c r="I809" s="9" t="s">
        <v>7457</v>
      </c>
      <c r="J809" s="9">
        <v>115</v>
      </c>
      <c r="K809" s="9" t="s">
        <v>7481</v>
      </c>
      <c r="L809" s="9" t="str">
        <f>IF(OR('1. Raw Data'!L809="Elec", '1. Raw Data'!L809="elect"), "Electronics", '1. Raw Data'!L809)</f>
        <v>Clothing</v>
      </c>
      <c r="M809" s="9">
        <v>126.96</v>
      </c>
      <c r="N809" s="9">
        <f>IF(ISBLANK('1. Raw Data'!N809), MEDIAN('1. Raw Data'!$N$2:$N$5001), '1. Raw Data'!N809)</f>
        <v>83.57</v>
      </c>
      <c r="O809" s="9">
        <v>1</v>
      </c>
      <c r="P809" s="9">
        <f>IF(ISBLANK('1. Raw Data'!P809), 0, '1. Raw Data'!P809)</f>
        <v>0</v>
      </c>
      <c r="Q809" s="9">
        <v>598</v>
      </c>
      <c r="R809" s="9">
        <v>3</v>
      </c>
      <c r="S809" s="9">
        <f t="shared" si="36"/>
        <v>126.96</v>
      </c>
      <c r="T809" s="9">
        <f t="shared" si="37"/>
        <v>43.39</v>
      </c>
      <c r="U809" s="23">
        <f t="shared" si="38"/>
        <v>0.34176118462507876</v>
      </c>
    </row>
    <row r="810" spans="1:21" x14ac:dyDescent="0.3">
      <c r="A810" s="9">
        <v>1153</v>
      </c>
      <c r="B810" s="9" t="str">
        <f>PROPER(TRIM('1. Raw Data'!B810))</f>
        <v>Customer_808</v>
      </c>
      <c r="C810" s="9">
        <f>IF(OR('1. Raw Data'!C810&lt;18, '1. Raw Data'!C810&gt;100), MEDIAN('1. Raw Data'!$C$2:$C$5001), '1. Raw Data'!C810)</f>
        <v>47</v>
      </c>
      <c r="D810" s="9" t="s">
        <v>5023</v>
      </c>
      <c r="E810" s="22">
        <v>43930</v>
      </c>
      <c r="F810" s="9">
        <v>0</v>
      </c>
      <c r="G810" s="9">
        <v>12542</v>
      </c>
      <c r="H810" s="15">
        <v>44078</v>
      </c>
      <c r="I810" s="9" t="s">
        <v>7455</v>
      </c>
      <c r="J810" s="9">
        <v>101</v>
      </c>
      <c r="K810" s="9" t="s">
        <v>7478</v>
      </c>
      <c r="L810" s="9" t="str">
        <f>IF(OR('1. Raw Data'!L810="Elec", '1. Raw Data'!L810="elect"), "Electronics", '1. Raw Data'!L810)</f>
        <v>Sports</v>
      </c>
      <c r="M810" s="9">
        <v>1163.1300000000001</v>
      </c>
      <c r="N810" s="9">
        <f>IF(ISBLANK('1. Raw Data'!N810), MEDIAN('1. Raw Data'!$N$2:$N$5001), '1. Raw Data'!N810)</f>
        <v>518.70000000000005</v>
      </c>
      <c r="O810" s="9">
        <v>1</v>
      </c>
      <c r="P810" s="9">
        <f>IF(ISBLANK('1. Raw Data'!P810), 0, '1. Raw Data'!P810)</f>
        <v>0.05</v>
      </c>
      <c r="Q810" s="9">
        <v>423</v>
      </c>
      <c r="R810" s="9">
        <v>8</v>
      </c>
      <c r="S810" s="9">
        <f t="shared" si="36"/>
        <v>1104.9735000000001</v>
      </c>
      <c r="T810" s="9">
        <f t="shared" si="37"/>
        <v>586.27350000000001</v>
      </c>
      <c r="U810" s="23">
        <f t="shared" si="38"/>
        <v>0.53057697763792522</v>
      </c>
    </row>
    <row r="811" spans="1:21" x14ac:dyDescent="0.3">
      <c r="A811" s="9">
        <v>1249</v>
      </c>
      <c r="B811" s="9" t="str">
        <f>PROPER(TRIM('1. Raw Data'!B811))</f>
        <v>Customer_809</v>
      </c>
      <c r="C811" s="9">
        <f>IF(OR('1. Raw Data'!C811&lt;18, '1. Raw Data'!C811&gt;100), MEDIAN('1. Raw Data'!$C$2:$C$5001), '1. Raw Data'!C811)</f>
        <v>64</v>
      </c>
      <c r="D811" s="9" t="s">
        <v>5022</v>
      </c>
      <c r="E811" s="22">
        <v>45049</v>
      </c>
      <c r="F811" s="9">
        <v>0</v>
      </c>
      <c r="G811" s="9">
        <v>10354</v>
      </c>
      <c r="H811" s="15">
        <v>44990</v>
      </c>
      <c r="I811" s="9" t="s">
        <v>7455</v>
      </c>
      <c r="J811" s="9">
        <v>128</v>
      </c>
      <c r="K811" s="9" t="s">
        <v>7473</v>
      </c>
      <c r="L811" s="9" t="str">
        <f>IF(OR('1. Raw Data'!L811="Elec", '1. Raw Data'!L811="elect"), "Electronics", '1. Raw Data'!L811)</f>
        <v>Sports</v>
      </c>
      <c r="M811" s="9">
        <v>1015.6</v>
      </c>
      <c r="N811" s="9">
        <f>IF(ISBLANK('1. Raw Data'!N811), MEDIAN('1. Raw Data'!$N$2:$N$5001), '1. Raw Data'!N811)</f>
        <v>482.74</v>
      </c>
      <c r="O811" s="9">
        <v>1</v>
      </c>
      <c r="P811" s="9">
        <f>IF(ISBLANK('1. Raw Data'!P811), 0, '1. Raw Data'!P811)</f>
        <v>0</v>
      </c>
      <c r="Q811" s="9">
        <v>401</v>
      </c>
      <c r="R811" s="9">
        <v>4</v>
      </c>
      <c r="S811" s="9">
        <f t="shared" si="36"/>
        <v>1015.6</v>
      </c>
      <c r="T811" s="9">
        <f t="shared" si="37"/>
        <v>532.86</v>
      </c>
      <c r="U811" s="23">
        <f t="shared" si="38"/>
        <v>0.52467506892477356</v>
      </c>
    </row>
    <row r="812" spans="1:21" x14ac:dyDescent="0.3">
      <c r="A812" s="9">
        <v>1673</v>
      </c>
      <c r="B812" s="9" t="str">
        <f>PROPER(TRIM('1. Raw Data'!B812))</f>
        <v>Customer_810</v>
      </c>
      <c r="C812" s="9">
        <f>IF(OR('1. Raw Data'!C812&lt;18, '1. Raw Data'!C812&gt;100), MEDIAN('1. Raw Data'!$C$2:$C$5001), '1. Raw Data'!C812)</f>
        <v>24</v>
      </c>
      <c r="D812" s="9" t="s">
        <v>5023</v>
      </c>
      <c r="E812" s="22">
        <v>43915</v>
      </c>
      <c r="F812" s="9">
        <v>0</v>
      </c>
      <c r="G812" s="9">
        <v>12261</v>
      </c>
      <c r="H812" s="15">
        <v>43915</v>
      </c>
      <c r="I812" s="9" t="s">
        <v>7457</v>
      </c>
      <c r="J812" s="9">
        <v>149</v>
      </c>
      <c r="K812" s="9" t="s">
        <v>7467</v>
      </c>
      <c r="L812" s="9" t="str">
        <f>IF(OR('1. Raw Data'!L812="Elec", '1. Raw Data'!L812="elect"), "Electronics", '1. Raw Data'!L812)</f>
        <v>Electronics</v>
      </c>
      <c r="M812" s="9">
        <v>772.86</v>
      </c>
      <c r="N812" s="9">
        <f>IF(ISBLANK('1. Raw Data'!N812), MEDIAN('1. Raw Data'!$N$2:$N$5001), '1. Raw Data'!N812)</f>
        <v>425.61</v>
      </c>
      <c r="O812" s="9">
        <v>5</v>
      </c>
      <c r="P812" s="9">
        <f>IF(ISBLANK('1. Raw Data'!P812), 0, '1. Raw Data'!P812)</f>
        <v>0.2</v>
      </c>
      <c r="Q812" s="9">
        <v>626</v>
      </c>
      <c r="R812" s="9">
        <v>4</v>
      </c>
      <c r="S812" s="9">
        <f t="shared" si="36"/>
        <v>3091.4400000000005</v>
      </c>
      <c r="T812" s="9">
        <f t="shared" si="37"/>
        <v>963.39000000000033</v>
      </c>
      <c r="U812" s="23">
        <f t="shared" si="38"/>
        <v>0.31163147271174602</v>
      </c>
    </row>
    <row r="813" spans="1:21" x14ac:dyDescent="0.3">
      <c r="A813" s="9">
        <v>1437</v>
      </c>
      <c r="B813" s="9" t="str">
        <f>PROPER(TRIM('1. Raw Data'!B813))</f>
        <v>Customer_811</v>
      </c>
      <c r="C813" s="9">
        <f>IF(OR('1. Raw Data'!C813&lt;18, '1. Raw Data'!C813&gt;100), MEDIAN('1. Raw Data'!$C$2:$C$5001), '1. Raw Data'!C813)</f>
        <v>37</v>
      </c>
      <c r="D813" s="9" t="s">
        <v>5022</v>
      </c>
      <c r="E813" s="22">
        <v>44542</v>
      </c>
      <c r="F813" s="9">
        <v>1</v>
      </c>
      <c r="G813" s="9">
        <v>12864</v>
      </c>
      <c r="H813" s="15">
        <v>44542</v>
      </c>
      <c r="I813" s="9" t="s">
        <v>7457</v>
      </c>
      <c r="J813" s="9">
        <v>147</v>
      </c>
      <c r="K813" s="9" t="s">
        <v>7474</v>
      </c>
      <c r="L813" s="9" t="str">
        <f>IF(OR('1. Raw Data'!L813="Elec", '1. Raw Data'!L813="elect"), "Electronics", '1. Raw Data'!L813)</f>
        <v>Sports</v>
      </c>
      <c r="M813" s="9">
        <v>728.3</v>
      </c>
      <c r="N813" s="9">
        <f>IF(ISBLANK('1. Raw Data'!N813), MEDIAN('1. Raw Data'!$N$2:$N$5001), '1. Raw Data'!N813)</f>
        <v>369.7</v>
      </c>
      <c r="O813" s="9">
        <v>5</v>
      </c>
      <c r="P813" s="9">
        <f>IF(ISBLANK('1. Raw Data'!P813), 0, '1. Raw Data'!P813)</f>
        <v>0.2</v>
      </c>
      <c r="Q813" s="9">
        <v>937</v>
      </c>
      <c r="R813" s="9">
        <v>3</v>
      </c>
      <c r="S813" s="9">
        <f t="shared" si="36"/>
        <v>2913.2000000000003</v>
      </c>
      <c r="T813" s="9">
        <f t="shared" si="37"/>
        <v>1064.7000000000003</v>
      </c>
      <c r="U813" s="23">
        <f t="shared" si="38"/>
        <v>0.36547439242070578</v>
      </c>
    </row>
    <row r="814" spans="1:21" x14ac:dyDescent="0.3">
      <c r="A814" s="9">
        <v>1117</v>
      </c>
      <c r="B814" s="9" t="str">
        <f>PROPER(TRIM('1. Raw Data'!B814))</f>
        <v>Customer_812</v>
      </c>
      <c r="C814" s="9">
        <f>IF(OR('1. Raw Data'!C814&lt;18, '1. Raw Data'!C814&gt;100), MEDIAN('1. Raw Data'!$C$2:$C$5001), '1. Raw Data'!C814)</f>
        <v>40</v>
      </c>
      <c r="D814" s="9" t="s">
        <v>5023</v>
      </c>
      <c r="E814" s="22">
        <v>44922</v>
      </c>
      <c r="F814" s="9">
        <v>0</v>
      </c>
      <c r="G814" s="9">
        <v>10199</v>
      </c>
      <c r="H814" s="15">
        <v>44922</v>
      </c>
      <c r="I814" s="9" t="s">
        <v>7456</v>
      </c>
      <c r="J814" s="9">
        <v>146</v>
      </c>
      <c r="K814" s="9" t="s">
        <v>7505</v>
      </c>
      <c r="L814" s="9" t="str">
        <f>IF(OR('1. Raw Data'!L814="Elec", '1. Raw Data'!L814="elect"), "Electronics", '1. Raw Data'!L814)</f>
        <v>Sports</v>
      </c>
      <c r="M814" s="9">
        <v>771.25</v>
      </c>
      <c r="N814" s="9">
        <f>IF(ISBLANK('1. Raw Data'!N814), MEDIAN('1. Raw Data'!$N$2:$N$5001), '1. Raw Data'!N814)</f>
        <v>338.96</v>
      </c>
      <c r="O814" s="9">
        <v>1</v>
      </c>
      <c r="P814" s="9">
        <f>IF(ISBLANK('1. Raw Data'!P814), 0, '1. Raw Data'!P814)</f>
        <v>0</v>
      </c>
      <c r="Q814" s="9">
        <v>736</v>
      </c>
      <c r="R814" s="9">
        <v>5</v>
      </c>
      <c r="S814" s="9">
        <f t="shared" si="36"/>
        <v>771.25</v>
      </c>
      <c r="T814" s="9">
        <f t="shared" si="37"/>
        <v>432.29</v>
      </c>
      <c r="U814" s="23">
        <f t="shared" si="38"/>
        <v>0.56050567260940032</v>
      </c>
    </row>
    <row r="815" spans="1:21" x14ac:dyDescent="0.3">
      <c r="A815" s="9">
        <v>1770</v>
      </c>
      <c r="B815" s="9" t="str">
        <f>PROPER(TRIM('1. Raw Data'!B815))</f>
        <v>Customer_813</v>
      </c>
      <c r="C815" s="9">
        <f>IF(OR('1. Raw Data'!C815&lt;18, '1. Raw Data'!C815&gt;100), MEDIAN('1. Raw Data'!$C$2:$C$5001), '1. Raw Data'!C815)</f>
        <v>40</v>
      </c>
      <c r="D815" s="9" t="s">
        <v>5018</v>
      </c>
      <c r="E815" s="22">
        <v>44708</v>
      </c>
      <c r="F815" s="9">
        <v>0</v>
      </c>
      <c r="G815" s="9">
        <v>13307</v>
      </c>
      <c r="H815" s="15">
        <v>44708</v>
      </c>
      <c r="I815" s="9" t="s">
        <v>7457</v>
      </c>
      <c r="J815" s="9">
        <v>114</v>
      </c>
      <c r="K815" s="9" t="s">
        <v>7463</v>
      </c>
      <c r="L815" s="9" t="str">
        <f>IF(OR('1. Raw Data'!L815="Elec", '1. Raw Data'!L815="elect"), "Electronics", '1. Raw Data'!L815)</f>
        <v>Sports</v>
      </c>
      <c r="M815" s="9">
        <v>683.68</v>
      </c>
      <c r="N815" s="9">
        <f>IF(ISBLANK('1. Raw Data'!N815), MEDIAN('1. Raw Data'!$N$2:$N$5001), '1. Raw Data'!N815)</f>
        <v>332.49</v>
      </c>
      <c r="O815" s="9">
        <v>1</v>
      </c>
      <c r="P815" s="9">
        <f>IF(ISBLANK('1. Raw Data'!P815), 0, '1. Raw Data'!P815)</f>
        <v>0</v>
      </c>
      <c r="Q815" s="9">
        <v>356</v>
      </c>
      <c r="R815" s="9">
        <v>3</v>
      </c>
      <c r="S815" s="9">
        <f t="shared" si="36"/>
        <v>683.68</v>
      </c>
      <c r="T815" s="9">
        <f t="shared" si="37"/>
        <v>351.18999999999994</v>
      </c>
      <c r="U815" s="23">
        <f t="shared" si="38"/>
        <v>0.51367598876667442</v>
      </c>
    </row>
    <row r="816" spans="1:21" x14ac:dyDescent="0.3">
      <c r="A816" s="9">
        <v>2329</v>
      </c>
      <c r="B816" s="9" t="str">
        <f>PROPER(TRIM('1. Raw Data'!B816))</f>
        <v>Customer_814</v>
      </c>
      <c r="C816" s="9">
        <f>IF(OR('1. Raw Data'!C816&lt;18, '1. Raw Data'!C816&gt;100), MEDIAN('1. Raw Data'!$C$2:$C$5001), '1. Raw Data'!C816)</f>
        <v>56</v>
      </c>
      <c r="D816" s="9" t="s">
        <v>5019</v>
      </c>
      <c r="E816" s="22">
        <v>45185</v>
      </c>
      <c r="F816" s="9">
        <v>0</v>
      </c>
      <c r="G816" s="9">
        <v>12900</v>
      </c>
      <c r="H816" s="15">
        <v>45185</v>
      </c>
      <c r="I816" s="9" t="s">
        <v>7456</v>
      </c>
      <c r="J816" s="9">
        <v>142</v>
      </c>
      <c r="K816" s="9" t="s">
        <v>7500</v>
      </c>
      <c r="L816" s="9" t="str">
        <f>IF(OR('1. Raw Data'!L816="Elec", '1. Raw Data'!L816="elect"), "Electronics", '1. Raw Data'!L816)</f>
        <v>Sports</v>
      </c>
      <c r="M816" s="9">
        <v>619.69000000000005</v>
      </c>
      <c r="N816" s="9">
        <f>IF(ISBLANK('1. Raw Data'!N816), MEDIAN('1. Raw Data'!$N$2:$N$5001), '1. Raw Data'!N816)</f>
        <v>429.22</v>
      </c>
      <c r="O816" s="9">
        <v>5</v>
      </c>
      <c r="P816" s="9">
        <f>IF(ISBLANK('1. Raw Data'!P816), 0, '1. Raw Data'!P816)</f>
        <v>0</v>
      </c>
      <c r="Q816" s="9">
        <v>473</v>
      </c>
      <c r="R816" s="9">
        <v>3</v>
      </c>
      <c r="S816" s="9">
        <f t="shared" si="36"/>
        <v>3098.4500000000003</v>
      </c>
      <c r="T816" s="9">
        <f t="shared" si="37"/>
        <v>952.34999999999991</v>
      </c>
      <c r="U816" s="23">
        <f t="shared" si="38"/>
        <v>0.30736335909890422</v>
      </c>
    </row>
    <row r="817" spans="1:21" x14ac:dyDescent="0.3">
      <c r="A817" s="9">
        <v>1267</v>
      </c>
      <c r="B817" s="9" t="str">
        <f>PROPER(TRIM('1. Raw Data'!B817))</f>
        <v>Customer_815</v>
      </c>
      <c r="C817" s="9">
        <f>IF(OR('1. Raw Data'!C817&lt;18, '1. Raw Data'!C817&gt;100), MEDIAN('1. Raw Data'!$C$2:$C$5001), '1. Raw Data'!C817)</f>
        <v>40</v>
      </c>
      <c r="D817" s="9" t="s">
        <v>5018</v>
      </c>
      <c r="E817" s="22">
        <v>44589</v>
      </c>
      <c r="F817" s="9">
        <v>0</v>
      </c>
      <c r="G817" s="9">
        <v>12183</v>
      </c>
      <c r="H817" s="15">
        <v>44589</v>
      </c>
      <c r="I817" s="9" t="s">
        <v>7457</v>
      </c>
      <c r="J817" s="9">
        <v>134</v>
      </c>
      <c r="K817" s="9" t="s">
        <v>7482</v>
      </c>
      <c r="L817" s="9" t="str">
        <f>IF(OR('1. Raw Data'!L817="Elec", '1. Raw Data'!L817="elect"), "Electronics", '1. Raw Data'!L817)</f>
        <v>Clothing</v>
      </c>
      <c r="M817" s="9">
        <v>774.55</v>
      </c>
      <c r="N817" s="9">
        <f>IF(ISBLANK('1. Raw Data'!N817), MEDIAN('1. Raw Data'!$N$2:$N$5001), '1. Raw Data'!N817)</f>
        <v>390.43</v>
      </c>
      <c r="O817" s="9">
        <v>1</v>
      </c>
      <c r="P817" s="9">
        <f>IF(ISBLANK('1. Raw Data'!P817), 0, '1. Raw Data'!P817)</f>
        <v>0</v>
      </c>
      <c r="Q817" s="9">
        <v>346</v>
      </c>
      <c r="R817" s="9">
        <v>5</v>
      </c>
      <c r="S817" s="9">
        <f t="shared" si="36"/>
        <v>774.55</v>
      </c>
      <c r="T817" s="9">
        <f t="shared" si="37"/>
        <v>384.11999999999995</v>
      </c>
      <c r="U817" s="23">
        <f t="shared" si="38"/>
        <v>0.49592666709702404</v>
      </c>
    </row>
    <row r="818" spans="1:21" x14ac:dyDescent="0.3">
      <c r="A818" s="9">
        <v>2077</v>
      </c>
      <c r="B818" s="9" t="str">
        <f>PROPER(TRIM('1. Raw Data'!B818))</f>
        <v>Customer_816</v>
      </c>
      <c r="C818" s="9">
        <f>IF(OR('1. Raw Data'!C818&lt;18, '1. Raw Data'!C818&gt;100), MEDIAN('1. Raw Data'!$C$2:$C$5001), '1. Raw Data'!C818)</f>
        <v>51</v>
      </c>
      <c r="D818" s="9" t="s">
        <v>5021</v>
      </c>
      <c r="E818" s="22">
        <v>43972</v>
      </c>
      <c r="F818" s="9">
        <v>1</v>
      </c>
      <c r="G818" s="9">
        <v>11913</v>
      </c>
      <c r="H818" s="15">
        <v>43972</v>
      </c>
      <c r="I818" s="9" t="s">
        <v>7456</v>
      </c>
      <c r="J818" s="9">
        <v>131</v>
      </c>
      <c r="K818" s="9" t="s">
        <v>7504</v>
      </c>
      <c r="L818" s="9" t="str">
        <f>IF(OR('1. Raw Data'!L818="Elec", '1. Raw Data'!L818="elect"), "Electronics", '1. Raw Data'!L818)</f>
        <v>Sports</v>
      </c>
      <c r="M818" s="9">
        <v>816.35</v>
      </c>
      <c r="N818" s="9">
        <f>IF(ISBLANK('1. Raw Data'!N818), MEDIAN('1. Raw Data'!$N$2:$N$5001), '1. Raw Data'!N818)</f>
        <v>429.13</v>
      </c>
      <c r="O818" s="9">
        <v>5</v>
      </c>
      <c r="P818" s="9">
        <f>IF(ISBLANK('1. Raw Data'!P818), 0, '1. Raw Data'!P818)</f>
        <v>0.1</v>
      </c>
      <c r="Q818" s="9">
        <v>414</v>
      </c>
      <c r="R818" s="9">
        <v>3</v>
      </c>
      <c r="S818" s="9">
        <f t="shared" si="36"/>
        <v>3673.5750000000003</v>
      </c>
      <c r="T818" s="9">
        <f t="shared" si="37"/>
        <v>1527.9250000000002</v>
      </c>
      <c r="U818" s="23">
        <f t="shared" si="38"/>
        <v>0.41592318109743237</v>
      </c>
    </row>
    <row r="819" spans="1:21" x14ac:dyDescent="0.3">
      <c r="A819" s="9">
        <v>1235</v>
      </c>
      <c r="B819" s="9" t="str">
        <f>PROPER(TRIM('1. Raw Data'!B819))</f>
        <v>Customer_817</v>
      </c>
      <c r="C819" s="9">
        <f>IF(OR('1. Raw Data'!C819&lt;18, '1. Raw Data'!C819&gt;100), MEDIAN('1. Raw Data'!$C$2:$C$5001), '1. Raw Data'!C819)</f>
        <v>64</v>
      </c>
      <c r="D819" s="9" t="s">
        <v>5022</v>
      </c>
      <c r="E819" s="22">
        <v>44867</v>
      </c>
      <c r="F819" s="9">
        <v>1</v>
      </c>
      <c r="G819" s="9">
        <v>10947</v>
      </c>
      <c r="H819" s="15">
        <v>44603</v>
      </c>
      <c r="I819" s="9" t="s">
        <v>7455</v>
      </c>
      <c r="J819" s="9">
        <v>106</v>
      </c>
      <c r="K819" s="9" t="s">
        <v>7477</v>
      </c>
      <c r="L819" s="9" t="str">
        <f>IF(OR('1. Raw Data'!L819="Elec", '1. Raw Data'!L819="elect"), "Electronics", '1. Raw Data'!L819)</f>
        <v>Home Appliances</v>
      </c>
      <c r="M819" s="9">
        <v>1053.26</v>
      </c>
      <c r="N819" s="9">
        <f>IF(ISBLANK('1. Raw Data'!N819), MEDIAN('1. Raw Data'!$N$2:$N$5001), '1. Raw Data'!N819)</f>
        <v>423.33</v>
      </c>
      <c r="O819" s="9">
        <v>4</v>
      </c>
      <c r="P819" s="9">
        <f>IF(ISBLANK('1. Raw Data'!P819), 0, '1. Raw Data'!P819)</f>
        <v>0</v>
      </c>
      <c r="Q819" s="9">
        <v>791</v>
      </c>
      <c r="R819" s="9">
        <v>3</v>
      </c>
      <c r="S819" s="9">
        <f t="shared" si="36"/>
        <v>4213.04</v>
      </c>
      <c r="T819" s="9">
        <f t="shared" si="37"/>
        <v>2519.7200000000003</v>
      </c>
      <c r="U819" s="23">
        <f t="shared" si="38"/>
        <v>0.59807644836032892</v>
      </c>
    </row>
    <row r="820" spans="1:21" x14ac:dyDescent="0.3">
      <c r="A820" s="9">
        <v>1388</v>
      </c>
      <c r="B820" s="9" t="str">
        <f>PROPER(TRIM('1. Raw Data'!B820))</f>
        <v>Customer_818</v>
      </c>
      <c r="C820" s="9">
        <f>IF(OR('1. Raw Data'!C820&lt;18, '1. Raw Data'!C820&gt;100), MEDIAN('1. Raw Data'!$C$2:$C$5001), '1. Raw Data'!C820)</f>
        <v>37</v>
      </c>
      <c r="D820" s="9" t="s">
        <v>5019</v>
      </c>
      <c r="E820" s="22">
        <v>45157</v>
      </c>
      <c r="F820" s="9">
        <v>1</v>
      </c>
      <c r="G820" s="9">
        <v>12675</v>
      </c>
      <c r="H820" s="15">
        <v>45157</v>
      </c>
      <c r="I820" s="9" t="s">
        <v>7457</v>
      </c>
      <c r="J820" s="9">
        <v>149</v>
      </c>
      <c r="K820" s="9" t="s">
        <v>7467</v>
      </c>
      <c r="L820" s="9" t="str">
        <f>IF(OR('1. Raw Data'!L820="Elec", '1. Raw Data'!L820="elect"), "Electronics", '1. Raw Data'!L820)</f>
        <v>Sports</v>
      </c>
      <c r="M820" s="9">
        <v>1081.25</v>
      </c>
      <c r="N820" s="9">
        <f>IF(ISBLANK('1. Raw Data'!N820), MEDIAN('1. Raw Data'!$N$2:$N$5001), '1. Raw Data'!N820)</f>
        <v>665.86</v>
      </c>
      <c r="O820" s="9">
        <v>2</v>
      </c>
      <c r="P820" s="9">
        <f>IF(ISBLANK('1. Raw Data'!P820), 0, '1. Raw Data'!P820)</f>
        <v>0</v>
      </c>
      <c r="Q820" s="9">
        <v>333</v>
      </c>
      <c r="R820" s="9">
        <v>2</v>
      </c>
      <c r="S820" s="9">
        <f t="shared" si="36"/>
        <v>2162.5</v>
      </c>
      <c r="T820" s="9">
        <f t="shared" si="37"/>
        <v>830.78</v>
      </c>
      <c r="U820" s="23">
        <f t="shared" si="38"/>
        <v>0.38417572254335258</v>
      </c>
    </row>
    <row r="821" spans="1:21" x14ac:dyDescent="0.3">
      <c r="A821" s="9">
        <v>1989</v>
      </c>
      <c r="B821" s="9" t="str">
        <f>PROPER(TRIM('1. Raw Data'!B821))</f>
        <v>Customer_819</v>
      </c>
      <c r="C821" s="9">
        <f>IF(OR('1. Raw Data'!C821&lt;18, '1. Raw Data'!C821&gt;100), MEDIAN('1. Raw Data'!$C$2:$C$5001), '1. Raw Data'!C821)</f>
        <v>47</v>
      </c>
      <c r="D821" s="9" t="s">
        <v>5018</v>
      </c>
      <c r="E821" s="22">
        <v>44529</v>
      </c>
      <c r="F821" s="9">
        <v>0</v>
      </c>
      <c r="G821" s="9">
        <v>10916</v>
      </c>
      <c r="H821" s="15">
        <v>44529</v>
      </c>
      <c r="I821" s="9" t="s">
        <v>7457</v>
      </c>
      <c r="J821" s="9">
        <v>105</v>
      </c>
      <c r="K821" s="9" t="s">
        <v>7461</v>
      </c>
      <c r="L821" s="9" t="str">
        <f>IF(OR('1. Raw Data'!L821="Elec", '1. Raw Data'!L821="elect"), "Electronics", '1. Raw Data'!L821)</f>
        <v>Clothing</v>
      </c>
      <c r="M821" s="9">
        <v>597.55999999999995</v>
      </c>
      <c r="N821" s="9">
        <f>IF(ISBLANK('1. Raw Data'!N821), MEDIAN('1. Raw Data'!$N$2:$N$5001), '1. Raw Data'!N821)</f>
        <v>313.16000000000003</v>
      </c>
      <c r="O821" s="9">
        <v>2</v>
      </c>
      <c r="P821" s="9">
        <f>IF(ISBLANK('1. Raw Data'!P821), 0, '1. Raw Data'!P821)</f>
        <v>0</v>
      </c>
      <c r="Q821" s="9">
        <v>565</v>
      </c>
      <c r="R821" s="9">
        <v>7</v>
      </c>
      <c r="S821" s="9">
        <f t="shared" si="36"/>
        <v>1195.1199999999999</v>
      </c>
      <c r="T821" s="9">
        <f t="shared" si="37"/>
        <v>568.79999999999984</v>
      </c>
      <c r="U821" s="23">
        <f t="shared" si="38"/>
        <v>0.47593547091505445</v>
      </c>
    </row>
    <row r="822" spans="1:21" x14ac:dyDescent="0.3">
      <c r="A822" s="9">
        <v>1762</v>
      </c>
      <c r="B822" s="9" t="str">
        <f>PROPER(TRIM('1. Raw Data'!B822))</f>
        <v>Customer_820</v>
      </c>
      <c r="C822" s="9">
        <f>IF(OR('1. Raw Data'!C822&lt;18, '1. Raw Data'!C822&gt;100), MEDIAN('1. Raw Data'!$C$2:$C$5001), '1. Raw Data'!C822)</f>
        <v>51</v>
      </c>
      <c r="D822" s="9" t="s">
        <v>5019</v>
      </c>
      <c r="E822" s="22">
        <v>43856</v>
      </c>
      <c r="F822" s="9">
        <v>1</v>
      </c>
      <c r="G822" s="9">
        <v>13738</v>
      </c>
      <c r="H822" s="15">
        <v>43856</v>
      </c>
      <c r="I822" s="9" t="s">
        <v>7456</v>
      </c>
      <c r="J822" s="9">
        <v>131</v>
      </c>
      <c r="K822" s="9" t="s">
        <v>7504</v>
      </c>
      <c r="L822" s="9" t="str">
        <f>IF(OR('1. Raw Data'!L822="Elec", '1. Raw Data'!L822="elect"), "Electronics", '1. Raw Data'!L822)</f>
        <v>Home Appliances</v>
      </c>
      <c r="M822" s="9">
        <v>649.63</v>
      </c>
      <c r="N822" s="9">
        <f>IF(ISBLANK('1. Raw Data'!N822), MEDIAN('1. Raw Data'!$N$2:$N$5001), '1. Raw Data'!N822)</f>
        <v>279.95</v>
      </c>
      <c r="O822" s="9">
        <v>5</v>
      </c>
      <c r="P822" s="9">
        <f>IF(ISBLANK('1. Raw Data'!P822), 0, '1. Raw Data'!P822)</f>
        <v>0</v>
      </c>
      <c r="Q822" s="9">
        <v>783</v>
      </c>
      <c r="R822" s="9">
        <v>7</v>
      </c>
      <c r="S822" s="9">
        <f t="shared" si="36"/>
        <v>3248.15</v>
      </c>
      <c r="T822" s="9">
        <f t="shared" si="37"/>
        <v>1848.4</v>
      </c>
      <c r="U822" s="23">
        <f t="shared" si="38"/>
        <v>0.56906238936009734</v>
      </c>
    </row>
    <row r="823" spans="1:21" x14ac:dyDescent="0.3">
      <c r="A823" s="9">
        <v>1400</v>
      </c>
      <c r="B823" s="9" t="str">
        <f>PROPER(TRIM('1. Raw Data'!B823))</f>
        <v>Customer_821</v>
      </c>
      <c r="C823" s="9">
        <f>IF(OR('1. Raw Data'!C823&lt;18, '1. Raw Data'!C823&gt;100), MEDIAN('1. Raw Data'!$C$2:$C$5001), '1. Raw Data'!C823)</f>
        <v>21</v>
      </c>
      <c r="D823" s="9" t="s">
        <v>5021</v>
      </c>
      <c r="E823" s="22">
        <v>44691</v>
      </c>
      <c r="F823" s="9">
        <v>0</v>
      </c>
      <c r="G823" s="9">
        <v>13493</v>
      </c>
      <c r="H823" s="15">
        <v>44839</v>
      </c>
      <c r="I823" s="9" t="s">
        <v>7456</v>
      </c>
      <c r="J823" s="9">
        <v>137</v>
      </c>
      <c r="K823" s="9" t="s">
        <v>7484</v>
      </c>
      <c r="L823" s="9" t="str">
        <f>IF(OR('1. Raw Data'!L823="Elec", '1. Raw Data'!L823="elect"), "Electronics", '1. Raw Data'!L823)</f>
        <v>Home Appliances</v>
      </c>
      <c r="M823" s="9">
        <v>591.86</v>
      </c>
      <c r="N823" s="9">
        <f>IF(ISBLANK('1. Raw Data'!N823), MEDIAN('1. Raw Data'!$N$2:$N$5001), '1. Raw Data'!N823)</f>
        <v>408.72</v>
      </c>
      <c r="O823" s="9">
        <v>1</v>
      </c>
      <c r="P823" s="9">
        <f>IF(ISBLANK('1. Raw Data'!P823), 0, '1. Raw Data'!P823)</f>
        <v>0.1</v>
      </c>
      <c r="Q823" s="9">
        <v>438</v>
      </c>
      <c r="R823" s="9">
        <v>9</v>
      </c>
      <c r="S823" s="9">
        <f t="shared" si="36"/>
        <v>532.67399999999998</v>
      </c>
      <c r="T823" s="9">
        <f t="shared" si="37"/>
        <v>123.95399999999995</v>
      </c>
      <c r="U823" s="23">
        <f t="shared" si="38"/>
        <v>0.23270142713930086</v>
      </c>
    </row>
    <row r="824" spans="1:21" x14ac:dyDescent="0.3">
      <c r="A824" s="9">
        <v>1623</v>
      </c>
      <c r="B824" s="9" t="str">
        <f>PROPER(TRIM('1. Raw Data'!B824))</f>
        <v>Customer_822</v>
      </c>
      <c r="C824" s="9">
        <f>IF(OR('1. Raw Data'!C824&lt;18, '1. Raw Data'!C824&gt;100), MEDIAN('1. Raw Data'!$C$2:$C$5001), '1. Raw Data'!C824)</f>
        <v>30</v>
      </c>
      <c r="D824" s="9" t="s">
        <v>5020</v>
      </c>
      <c r="E824" s="22">
        <v>44834</v>
      </c>
      <c r="F824" s="9">
        <v>0</v>
      </c>
      <c r="G824" s="9">
        <v>13972</v>
      </c>
      <c r="H824" s="15">
        <v>44834</v>
      </c>
      <c r="I824" s="9" t="s">
        <v>7457</v>
      </c>
      <c r="J824" s="9">
        <v>115</v>
      </c>
      <c r="K824" s="9" t="s">
        <v>7481</v>
      </c>
      <c r="L824" s="9" t="str">
        <f>IF(OR('1. Raw Data'!L824="Elec", '1. Raw Data'!L824="elect"), "Electronics", '1. Raw Data'!L824)</f>
        <v>Sports</v>
      </c>
      <c r="M824" s="9">
        <v>827.98</v>
      </c>
      <c r="N824" s="9">
        <f>IF(ISBLANK('1. Raw Data'!N824), MEDIAN('1. Raw Data'!$N$2:$N$5001), '1. Raw Data'!N824)</f>
        <v>524.29999999999995</v>
      </c>
      <c r="O824" s="9">
        <v>2</v>
      </c>
      <c r="P824" s="9">
        <f>IF(ISBLANK('1. Raw Data'!P824), 0, '1. Raw Data'!P824)</f>
        <v>0</v>
      </c>
      <c r="Q824" s="9">
        <v>556</v>
      </c>
      <c r="R824" s="9">
        <v>5</v>
      </c>
      <c r="S824" s="9">
        <f t="shared" si="36"/>
        <v>1655.96</v>
      </c>
      <c r="T824" s="9">
        <f t="shared" si="37"/>
        <v>607.36000000000013</v>
      </c>
      <c r="U824" s="23">
        <f t="shared" si="38"/>
        <v>0.36677214425469223</v>
      </c>
    </row>
    <row r="825" spans="1:21" x14ac:dyDescent="0.3">
      <c r="A825" s="9">
        <v>1766</v>
      </c>
      <c r="B825" s="9" t="str">
        <f>PROPER(TRIM('1. Raw Data'!B825))</f>
        <v>Customer_823</v>
      </c>
      <c r="C825" s="9">
        <f>IF(OR('1. Raw Data'!C825&lt;18, '1. Raw Data'!C825&gt;100), MEDIAN('1. Raw Data'!$C$2:$C$5001), '1. Raw Data'!C825)</f>
        <v>24</v>
      </c>
      <c r="D825" s="9" t="s">
        <v>5022</v>
      </c>
      <c r="E825" s="22">
        <v>43929</v>
      </c>
      <c r="F825" s="9">
        <v>1</v>
      </c>
      <c r="G825" s="9">
        <v>11364</v>
      </c>
      <c r="H825" s="15">
        <v>44047</v>
      </c>
      <c r="I825" s="9" t="s">
        <v>7456</v>
      </c>
      <c r="J825" s="9">
        <v>115</v>
      </c>
      <c r="K825" s="9" t="s">
        <v>7481</v>
      </c>
      <c r="L825" s="9" t="str">
        <f>IF(OR('1. Raw Data'!L825="Elec", '1. Raw Data'!L825="elect"), "Electronics", '1. Raw Data'!L825)</f>
        <v>Sports</v>
      </c>
      <c r="M825" s="9">
        <v>707.36</v>
      </c>
      <c r="N825" s="9">
        <f>IF(ISBLANK('1. Raw Data'!N825), MEDIAN('1. Raw Data'!$N$2:$N$5001), '1. Raw Data'!N825)</f>
        <v>437.04</v>
      </c>
      <c r="O825" s="9">
        <v>3</v>
      </c>
      <c r="P825" s="9">
        <f>IF(ISBLANK('1. Raw Data'!P825), 0, '1. Raw Data'!P825)</f>
        <v>0</v>
      </c>
      <c r="Q825" s="9">
        <v>1174</v>
      </c>
      <c r="R825" s="9">
        <v>5</v>
      </c>
      <c r="S825" s="9">
        <f t="shared" si="36"/>
        <v>2122.08</v>
      </c>
      <c r="T825" s="9">
        <f t="shared" si="37"/>
        <v>810.95999999999981</v>
      </c>
      <c r="U825" s="23">
        <f t="shared" si="38"/>
        <v>0.38215335896855906</v>
      </c>
    </row>
    <row r="826" spans="1:21" x14ac:dyDescent="0.3">
      <c r="A826" s="9">
        <v>2326</v>
      </c>
      <c r="B826" s="9" t="str">
        <f>PROPER(TRIM('1. Raw Data'!B826))</f>
        <v>Customer_824</v>
      </c>
      <c r="C826" s="9">
        <f>IF(OR('1. Raw Data'!C826&lt;18, '1. Raw Data'!C826&gt;100), MEDIAN('1. Raw Data'!$C$2:$C$5001), '1. Raw Data'!C826)</f>
        <v>31</v>
      </c>
      <c r="D826" s="9" t="s">
        <v>5022</v>
      </c>
      <c r="E826" s="22">
        <v>44718</v>
      </c>
      <c r="F826" s="9">
        <v>0</v>
      </c>
      <c r="G826" s="9">
        <v>11852</v>
      </c>
      <c r="H826" s="15">
        <v>44718</v>
      </c>
      <c r="I826" s="9" t="s">
        <v>7457</v>
      </c>
      <c r="J826" s="9">
        <v>143</v>
      </c>
      <c r="K826" s="9" t="s">
        <v>7475</v>
      </c>
      <c r="L826" s="9" t="str">
        <f>IF(OR('1. Raw Data'!L826="Elec", '1. Raw Data'!L826="elect"), "Electronics", '1. Raw Data'!L826)</f>
        <v>Clothing</v>
      </c>
      <c r="M826" s="9">
        <v>1339.91</v>
      </c>
      <c r="N826" s="9">
        <f>IF(ISBLANK('1. Raw Data'!N826), MEDIAN('1. Raw Data'!$N$2:$N$5001), '1. Raw Data'!N826)</f>
        <v>921</v>
      </c>
      <c r="O826" s="9">
        <v>1</v>
      </c>
      <c r="P826" s="9">
        <f>IF(ISBLANK('1. Raw Data'!P826), 0, '1. Raw Data'!P826)</f>
        <v>0</v>
      </c>
      <c r="Q826" s="9">
        <v>391</v>
      </c>
      <c r="R826" s="9">
        <v>7</v>
      </c>
      <c r="S826" s="9">
        <f t="shared" si="36"/>
        <v>1339.91</v>
      </c>
      <c r="T826" s="9">
        <f t="shared" si="37"/>
        <v>418.91000000000008</v>
      </c>
      <c r="U826" s="23">
        <f t="shared" si="38"/>
        <v>0.31264040122097758</v>
      </c>
    </row>
    <row r="827" spans="1:21" x14ac:dyDescent="0.3">
      <c r="A827" s="9">
        <v>1918</v>
      </c>
      <c r="B827" s="9" t="str">
        <f>PROPER(TRIM('1. Raw Data'!B827))</f>
        <v>Customer_825</v>
      </c>
      <c r="C827" s="9">
        <f>IF(OR('1. Raw Data'!C827&lt;18, '1. Raw Data'!C827&gt;100), MEDIAN('1. Raw Data'!$C$2:$C$5001), '1. Raw Data'!C827)</f>
        <v>50</v>
      </c>
      <c r="D827" s="9" t="s">
        <v>5023</v>
      </c>
      <c r="E827" s="22">
        <v>44572</v>
      </c>
      <c r="F827" s="9">
        <v>0</v>
      </c>
      <c r="G827" s="9">
        <v>13975</v>
      </c>
      <c r="H827" s="15">
        <v>44866</v>
      </c>
      <c r="I827" s="9" t="s">
        <v>7455</v>
      </c>
      <c r="J827" s="9">
        <v>105</v>
      </c>
      <c r="K827" s="9" t="s">
        <v>7461</v>
      </c>
      <c r="L827" s="9" t="str">
        <f>IF(OR('1. Raw Data'!L827="Elec", '1. Raw Data'!L827="elect"), "Electronics", '1. Raw Data'!L827)</f>
        <v>Home Appliances</v>
      </c>
      <c r="M827" s="9">
        <v>1059.72</v>
      </c>
      <c r="N827" s="9">
        <f>IF(ISBLANK('1. Raw Data'!N827), MEDIAN('1. Raw Data'!$N$2:$N$5001), '1. Raw Data'!N827)</f>
        <v>553.42999999999995</v>
      </c>
      <c r="O827" s="9">
        <v>5</v>
      </c>
      <c r="P827" s="9">
        <f>IF(ISBLANK('1. Raw Data'!P827), 0, '1. Raw Data'!P827)</f>
        <v>0.1</v>
      </c>
      <c r="Q827" s="9">
        <v>694</v>
      </c>
      <c r="R827" s="9">
        <v>4</v>
      </c>
      <c r="S827" s="9">
        <f t="shared" si="36"/>
        <v>4768.7400000000007</v>
      </c>
      <c r="T827" s="9">
        <f t="shared" si="37"/>
        <v>2001.5900000000011</v>
      </c>
      <c r="U827" s="23">
        <f t="shared" si="38"/>
        <v>0.41973141752328724</v>
      </c>
    </row>
    <row r="828" spans="1:21" x14ac:dyDescent="0.3">
      <c r="A828" s="9">
        <v>2230</v>
      </c>
      <c r="B828" s="9" t="str">
        <f>PROPER(TRIM('1. Raw Data'!B828))</f>
        <v>Customer_826</v>
      </c>
      <c r="C828" s="9">
        <f>IF(OR('1. Raw Data'!C828&lt;18, '1. Raw Data'!C828&gt;100), MEDIAN('1. Raw Data'!$C$2:$C$5001), '1. Raw Data'!C828)</f>
        <v>31</v>
      </c>
      <c r="D828" s="9" t="s">
        <v>5022</v>
      </c>
      <c r="E828" s="22">
        <v>45132</v>
      </c>
      <c r="F828" s="9">
        <v>0</v>
      </c>
      <c r="G828" s="9">
        <v>10341</v>
      </c>
      <c r="H828" s="15">
        <v>45132</v>
      </c>
      <c r="I828" s="9" t="s">
        <v>7456</v>
      </c>
      <c r="J828" s="9">
        <v>128</v>
      </c>
      <c r="K828" s="9" t="s">
        <v>7473</v>
      </c>
      <c r="L828" s="9" t="str">
        <f>IF(OR('1. Raw Data'!L828="Elec", '1. Raw Data'!L828="elect"), "Electronics", '1. Raw Data'!L828)</f>
        <v>Home Appliances</v>
      </c>
      <c r="M828" s="9">
        <v>1353.05</v>
      </c>
      <c r="N828" s="9">
        <f>IF(ISBLANK('1. Raw Data'!N828), MEDIAN('1. Raw Data'!$N$2:$N$5001), '1. Raw Data'!N828)</f>
        <v>832.88</v>
      </c>
      <c r="O828" s="9">
        <v>3</v>
      </c>
      <c r="P828" s="9">
        <f>IF(ISBLANK('1. Raw Data'!P828), 0, '1. Raw Data'!P828)</f>
        <v>0.1</v>
      </c>
      <c r="Q828" s="9">
        <v>526</v>
      </c>
      <c r="R828" s="9">
        <v>7</v>
      </c>
      <c r="S828" s="9">
        <f t="shared" si="36"/>
        <v>3653.2349999999997</v>
      </c>
      <c r="T828" s="9">
        <f t="shared" si="37"/>
        <v>1154.5949999999998</v>
      </c>
      <c r="U828" s="23">
        <f t="shared" si="38"/>
        <v>0.3160472841194174</v>
      </c>
    </row>
    <row r="829" spans="1:21" x14ac:dyDescent="0.3">
      <c r="A829" s="9">
        <v>2252</v>
      </c>
      <c r="B829" s="9" t="str">
        <f>PROPER(TRIM('1. Raw Data'!B829))</f>
        <v>Customer_827</v>
      </c>
      <c r="C829" s="9">
        <f>IF(OR('1. Raw Data'!C829&lt;18, '1. Raw Data'!C829&gt;100), MEDIAN('1. Raw Data'!$C$2:$C$5001), '1. Raw Data'!C829)</f>
        <v>39</v>
      </c>
      <c r="D829" s="9" t="s">
        <v>5022</v>
      </c>
      <c r="E829" s="22">
        <v>44772</v>
      </c>
      <c r="F829" s="9">
        <v>0</v>
      </c>
      <c r="G829" s="9">
        <v>13601</v>
      </c>
      <c r="H829" s="15">
        <v>44772</v>
      </c>
      <c r="I829" s="9" t="s">
        <v>7457</v>
      </c>
      <c r="J829" s="9">
        <v>133</v>
      </c>
      <c r="K829" s="9" t="s">
        <v>7498</v>
      </c>
      <c r="L829" s="9" t="str">
        <f>IF(OR('1. Raw Data'!L829="Elec", '1. Raw Data'!L829="elect"), "Electronics", '1. Raw Data'!L829)</f>
        <v>Clothing</v>
      </c>
      <c r="M829" s="9">
        <v>1078.25</v>
      </c>
      <c r="N829" s="9">
        <f>IF(ISBLANK('1. Raw Data'!N829), MEDIAN('1. Raw Data'!$N$2:$N$5001), '1. Raw Data'!N829)</f>
        <v>498</v>
      </c>
      <c r="O829" s="9">
        <v>5</v>
      </c>
      <c r="P829" s="9">
        <f>IF(ISBLANK('1. Raw Data'!P829), 0, '1. Raw Data'!P829)</f>
        <v>0.05</v>
      </c>
      <c r="Q829" s="9">
        <v>581</v>
      </c>
      <c r="R829" s="9">
        <v>7</v>
      </c>
      <c r="S829" s="9">
        <f t="shared" si="36"/>
        <v>5121.6875</v>
      </c>
      <c r="T829" s="9">
        <f t="shared" si="37"/>
        <v>2631.6875</v>
      </c>
      <c r="U829" s="23">
        <f t="shared" si="38"/>
        <v>0.51383211099857229</v>
      </c>
    </row>
    <row r="830" spans="1:21" x14ac:dyDescent="0.3">
      <c r="A830" s="9">
        <v>1852</v>
      </c>
      <c r="B830" s="9" t="str">
        <f>PROPER(TRIM('1. Raw Data'!B830))</f>
        <v>Customer_828</v>
      </c>
      <c r="C830" s="9">
        <f>IF(OR('1. Raw Data'!C830&lt;18, '1. Raw Data'!C830&gt;100), MEDIAN('1. Raw Data'!$C$2:$C$5001), '1. Raw Data'!C830)</f>
        <v>24</v>
      </c>
      <c r="D830" s="9" t="s">
        <v>5018</v>
      </c>
      <c r="E830" s="22">
        <v>45279</v>
      </c>
      <c r="F830" s="9">
        <v>1</v>
      </c>
      <c r="G830" s="9">
        <v>10387</v>
      </c>
      <c r="H830" s="15">
        <v>45279</v>
      </c>
      <c r="I830" s="9" t="s">
        <v>7455</v>
      </c>
      <c r="J830" s="9">
        <v>111</v>
      </c>
      <c r="K830" s="9" t="s">
        <v>7476</v>
      </c>
      <c r="L830" s="9" t="str">
        <f>IF(OR('1. Raw Data'!L830="Elec", '1. Raw Data'!L830="elect"), "Electronics", '1. Raw Data'!L830)</f>
        <v>Sports</v>
      </c>
      <c r="M830" s="9">
        <v>1457.94</v>
      </c>
      <c r="N830" s="9">
        <f>IF(ISBLANK('1. Raw Data'!N830), MEDIAN('1. Raw Data'!$N$2:$N$5001), '1. Raw Data'!N830)</f>
        <v>888.08</v>
      </c>
      <c r="O830" s="9">
        <v>1</v>
      </c>
      <c r="P830" s="9">
        <f>IF(ISBLANK('1. Raw Data'!P830), 0, '1. Raw Data'!P830)</f>
        <v>0</v>
      </c>
      <c r="Q830" s="9">
        <v>379</v>
      </c>
      <c r="R830" s="9">
        <v>5</v>
      </c>
      <c r="S830" s="9">
        <f t="shared" si="36"/>
        <v>1457.94</v>
      </c>
      <c r="T830" s="9">
        <f t="shared" si="37"/>
        <v>569.86</v>
      </c>
      <c r="U830" s="23">
        <f t="shared" si="38"/>
        <v>0.39086656515357282</v>
      </c>
    </row>
    <row r="831" spans="1:21" x14ac:dyDescent="0.3">
      <c r="A831" s="9">
        <v>1577</v>
      </c>
      <c r="B831" s="9" t="str">
        <f>PROPER(TRIM('1. Raw Data'!B831))</f>
        <v>Customer_829</v>
      </c>
      <c r="C831" s="9">
        <f>IF(OR('1. Raw Data'!C831&lt;18, '1. Raw Data'!C831&gt;100), MEDIAN('1. Raw Data'!$C$2:$C$5001), '1. Raw Data'!C831)</f>
        <v>58</v>
      </c>
      <c r="D831" s="9" t="s">
        <v>5022</v>
      </c>
      <c r="E831" s="22">
        <v>44144</v>
      </c>
      <c r="F831" s="9">
        <v>1</v>
      </c>
      <c r="G831" s="9">
        <v>10003</v>
      </c>
      <c r="H831" s="15">
        <v>44085</v>
      </c>
      <c r="I831" s="9" t="s">
        <v>7457</v>
      </c>
      <c r="J831" s="9">
        <v>143</v>
      </c>
      <c r="K831" s="9" t="s">
        <v>7475</v>
      </c>
      <c r="L831" s="9" t="str">
        <f>IF(OR('1. Raw Data'!L831="Elec", '1. Raw Data'!L831="elect"), "Electronics", '1. Raw Data'!L831)</f>
        <v>Electronics</v>
      </c>
      <c r="M831" s="9">
        <v>971.82</v>
      </c>
      <c r="N831" s="9">
        <f>IF(ISBLANK('1. Raw Data'!N831), MEDIAN('1. Raw Data'!$N$2:$N$5001), '1. Raw Data'!N831)</f>
        <v>392.83</v>
      </c>
      <c r="O831" s="9">
        <v>4</v>
      </c>
      <c r="P831" s="9">
        <f>IF(ISBLANK('1. Raw Data'!P831), 0, '1. Raw Data'!P831)</f>
        <v>0</v>
      </c>
      <c r="Q831" s="9">
        <v>776</v>
      </c>
      <c r="R831" s="9">
        <v>4</v>
      </c>
      <c r="S831" s="9">
        <f t="shared" si="36"/>
        <v>3887.28</v>
      </c>
      <c r="T831" s="9">
        <f t="shared" si="37"/>
        <v>2315.96</v>
      </c>
      <c r="U831" s="23">
        <f t="shared" si="38"/>
        <v>0.59577905373423057</v>
      </c>
    </row>
    <row r="832" spans="1:21" x14ac:dyDescent="0.3">
      <c r="A832" s="9">
        <v>1074</v>
      </c>
      <c r="B832" s="9" t="str">
        <f>PROPER(TRIM('1. Raw Data'!B832))</f>
        <v>Customer_830</v>
      </c>
      <c r="C832" s="9">
        <f>IF(OR('1. Raw Data'!C832&lt;18, '1. Raw Data'!C832&gt;100), MEDIAN('1. Raw Data'!$C$2:$C$5001), '1. Raw Data'!C832)</f>
        <v>31</v>
      </c>
      <c r="D832" s="9" t="s">
        <v>5022</v>
      </c>
      <c r="E832" s="22">
        <v>44722</v>
      </c>
      <c r="F832" s="9">
        <v>0</v>
      </c>
      <c r="G832" s="9">
        <v>10676</v>
      </c>
      <c r="H832" s="15">
        <v>44840</v>
      </c>
      <c r="I832" s="9" t="s">
        <v>7457</v>
      </c>
      <c r="J832" s="9">
        <v>106</v>
      </c>
      <c r="K832" s="9" t="s">
        <v>7477</v>
      </c>
      <c r="L832" s="9" t="str">
        <f>IF(OR('1. Raw Data'!L832="Elec", '1. Raw Data'!L832="elect"), "Electronics", '1. Raw Data'!L832)</f>
        <v>Electronics</v>
      </c>
      <c r="M832" s="9">
        <v>1447.15</v>
      </c>
      <c r="N832" s="9">
        <f>IF(ISBLANK('1. Raw Data'!N832), MEDIAN('1. Raw Data'!$N$2:$N$5001), '1. Raw Data'!N832)</f>
        <v>633.69000000000005</v>
      </c>
      <c r="O832" s="9">
        <v>4</v>
      </c>
      <c r="P832" s="9">
        <f>IF(ISBLANK('1. Raw Data'!P832), 0, '1. Raw Data'!P832)</f>
        <v>0.2</v>
      </c>
      <c r="Q832" s="9">
        <v>519</v>
      </c>
      <c r="R832" s="9">
        <v>6</v>
      </c>
      <c r="S832" s="9">
        <f t="shared" si="36"/>
        <v>4630.88</v>
      </c>
      <c r="T832" s="9">
        <f t="shared" si="37"/>
        <v>2096.12</v>
      </c>
      <c r="U832" s="23">
        <f t="shared" si="38"/>
        <v>0.45263967107763531</v>
      </c>
    </row>
    <row r="833" spans="1:21" x14ac:dyDescent="0.3">
      <c r="A833" s="9">
        <v>1434</v>
      </c>
      <c r="B833" s="9" t="str">
        <f>PROPER(TRIM('1. Raw Data'!B833))</f>
        <v>Customer_831</v>
      </c>
      <c r="C833" s="9">
        <f>IF(OR('1. Raw Data'!C833&lt;18, '1. Raw Data'!C833&gt;100), MEDIAN('1. Raw Data'!$C$2:$C$5001), '1. Raw Data'!C833)</f>
        <v>62</v>
      </c>
      <c r="D833" s="9" t="s">
        <v>5021</v>
      </c>
      <c r="E833" s="22">
        <v>44191</v>
      </c>
      <c r="F833" s="9">
        <v>0</v>
      </c>
      <c r="G833" s="9">
        <v>11662</v>
      </c>
      <c r="H833" s="15">
        <v>44191</v>
      </c>
      <c r="I833" s="9" t="s">
        <v>7455</v>
      </c>
      <c r="J833" s="9">
        <v>123</v>
      </c>
      <c r="K833" s="9" t="s">
        <v>7502</v>
      </c>
      <c r="L833" s="9" t="str">
        <f>IF(OR('1. Raw Data'!L833="Elec", '1. Raw Data'!L833="elect"), "Electronics", '1. Raw Data'!L833)</f>
        <v>Home Appliances</v>
      </c>
      <c r="M833" s="9">
        <v>279.35000000000002</v>
      </c>
      <c r="N833" s="9">
        <f>IF(ISBLANK('1. Raw Data'!N833), MEDIAN('1. Raw Data'!$N$2:$N$5001), '1. Raw Data'!N833)</f>
        <v>147.38</v>
      </c>
      <c r="O833" s="9">
        <v>4</v>
      </c>
      <c r="P833" s="9">
        <f>IF(ISBLANK('1. Raw Data'!P833), 0, '1. Raw Data'!P833)</f>
        <v>0.2</v>
      </c>
      <c r="Q833" s="9">
        <v>792</v>
      </c>
      <c r="R833" s="9">
        <v>6</v>
      </c>
      <c r="S833" s="9">
        <f t="shared" si="36"/>
        <v>893.92000000000007</v>
      </c>
      <c r="T833" s="9">
        <f t="shared" si="37"/>
        <v>304.40000000000009</v>
      </c>
      <c r="U833" s="23">
        <f t="shared" si="38"/>
        <v>0.34052264184714526</v>
      </c>
    </row>
    <row r="834" spans="1:21" x14ac:dyDescent="0.3">
      <c r="A834" s="9">
        <v>1102</v>
      </c>
      <c r="B834" s="9" t="str">
        <f>PROPER(TRIM('1. Raw Data'!B834))</f>
        <v>Customer_832</v>
      </c>
      <c r="C834" s="9">
        <f>IF(OR('1. Raw Data'!C834&lt;18, '1. Raw Data'!C834&gt;100), MEDIAN('1. Raw Data'!$C$2:$C$5001), '1. Raw Data'!C834)</f>
        <v>40</v>
      </c>
      <c r="D834" s="9" t="s">
        <v>5021</v>
      </c>
      <c r="E834" s="22">
        <v>44899</v>
      </c>
      <c r="F834" s="9">
        <v>0</v>
      </c>
      <c r="G834" s="9">
        <v>12446</v>
      </c>
      <c r="H834" s="15">
        <v>44663</v>
      </c>
      <c r="I834" s="9" t="s">
        <v>7456</v>
      </c>
      <c r="J834" s="9">
        <v>140</v>
      </c>
      <c r="K834" s="9" t="s">
        <v>7468</v>
      </c>
      <c r="L834" s="9" t="str">
        <f>IF(OR('1. Raw Data'!L834="Elec", '1. Raw Data'!L834="elect"), "Electronics", '1. Raw Data'!L834)</f>
        <v>Home Appliances</v>
      </c>
      <c r="M834" s="9">
        <v>126.09</v>
      </c>
      <c r="N834" s="9">
        <f>IF(ISBLANK('1. Raw Data'!N834), MEDIAN('1. Raw Data'!$N$2:$N$5001), '1. Raw Data'!N834)</f>
        <v>50.89</v>
      </c>
      <c r="O834" s="9">
        <v>1</v>
      </c>
      <c r="P834" s="9">
        <f>IF(ISBLANK('1. Raw Data'!P834), 0, '1. Raw Data'!P834)</f>
        <v>0</v>
      </c>
      <c r="Q834" s="9">
        <v>759</v>
      </c>
      <c r="R834" s="9">
        <v>2</v>
      </c>
      <c r="S834" s="9">
        <f t="shared" si="36"/>
        <v>126.09</v>
      </c>
      <c r="T834" s="9">
        <f t="shared" si="37"/>
        <v>75.2</v>
      </c>
      <c r="U834" s="23">
        <f t="shared" si="38"/>
        <v>0.59639939725592828</v>
      </c>
    </row>
    <row r="835" spans="1:21" x14ac:dyDescent="0.3">
      <c r="A835" s="9">
        <v>2445</v>
      </c>
      <c r="B835" s="9" t="str">
        <f>PROPER(TRIM('1. Raw Data'!B835))</f>
        <v>Customer_833</v>
      </c>
      <c r="C835" s="9">
        <f>IF(OR('1. Raw Data'!C835&lt;18, '1. Raw Data'!C835&gt;100), MEDIAN('1. Raw Data'!$C$2:$C$5001), '1. Raw Data'!C835)</f>
        <v>18</v>
      </c>
      <c r="D835" s="9" t="s">
        <v>5019</v>
      </c>
      <c r="E835" s="22">
        <v>45163</v>
      </c>
      <c r="F835" s="9">
        <v>0</v>
      </c>
      <c r="G835" s="9">
        <v>13493</v>
      </c>
      <c r="H835" s="15">
        <v>45163</v>
      </c>
      <c r="I835" s="9" t="s">
        <v>7455</v>
      </c>
      <c r="J835" s="9">
        <v>102</v>
      </c>
      <c r="K835" s="9" t="s">
        <v>7494</v>
      </c>
      <c r="L835" s="9" t="str">
        <f>IF(OR('1. Raw Data'!L835="Elec", '1. Raw Data'!L835="elect"), "Electronics", '1. Raw Data'!L835)</f>
        <v>Sports</v>
      </c>
      <c r="M835" s="9">
        <v>889.73</v>
      </c>
      <c r="N835" s="9">
        <f>IF(ISBLANK('1. Raw Data'!N835), MEDIAN('1. Raw Data'!$N$2:$N$5001), '1. Raw Data'!N835)</f>
        <v>479.2</v>
      </c>
      <c r="O835" s="9">
        <v>1</v>
      </c>
      <c r="P835" s="9">
        <f>IF(ISBLANK('1. Raw Data'!P835), 0, '1. Raw Data'!P835)</f>
        <v>0.05</v>
      </c>
      <c r="Q835" s="9">
        <v>495</v>
      </c>
      <c r="R835" s="9">
        <v>4</v>
      </c>
      <c r="S835" s="9">
        <f t="shared" ref="S835:S898" si="39">M835 * O835 * (1 - P835)</f>
        <v>845.24349999999993</v>
      </c>
      <c r="T835" s="9">
        <f t="shared" ref="T835:T898" si="40">S835 - (N835 * O835)</f>
        <v>366.04349999999994</v>
      </c>
      <c r="U835" s="23">
        <f t="shared" ref="U835:U898" si="41">T835 / S835</f>
        <v>0.43306278013377209</v>
      </c>
    </row>
    <row r="836" spans="1:21" x14ac:dyDescent="0.3">
      <c r="A836" s="9">
        <v>1763</v>
      </c>
      <c r="B836" s="9" t="str">
        <f>PROPER(TRIM('1. Raw Data'!B836))</f>
        <v>Customer_834</v>
      </c>
      <c r="C836" s="9">
        <f>IF(OR('1. Raw Data'!C836&lt;18, '1. Raw Data'!C836&gt;100), MEDIAN('1. Raw Data'!$C$2:$C$5001), '1. Raw Data'!C836)</f>
        <v>37</v>
      </c>
      <c r="D836" s="9" t="s">
        <v>5019</v>
      </c>
      <c r="E836" s="22">
        <v>44384</v>
      </c>
      <c r="F836" s="9">
        <v>0</v>
      </c>
      <c r="G836" s="9">
        <v>12458</v>
      </c>
      <c r="H836" s="15">
        <v>44384</v>
      </c>
      <c r="I836" s="9" t="s">
        <v>7457</v>
      </c>
      <c r="J836" s="9">
        <v>115</v>
      </c>
      <c r="K836" s="9" t="s">
        <v>7481</v>
      </c>
      <c r="L836" s="9" t="str">
        <f>IF(OR('1. Raw Data'!L836="Elec", '1. Raw Data'!L836="elect"), "Electronics", '1. Raw Data'!L836)</f>
        <v>Electronics</v>
      </c>
      <c r="M836" s="9">
        <v>1476.07</v>
      </c>
      <c r="N836" s="9">
        <f>IF(ISBLANK('1. Raw Data'!N836), MEDIAN('1. Raw Data'!$N$2:$N$5001), '1. Raw Data'!N836)</f>
        <v>821.93</v>
      </c>
      <c r="O836" s="9">
        <v>3</v>
      </c>
      <c r="P836" s="9">
        <f>IF(ISBLANK('1. Raw Data'!P836), 0, '1. Raw Data'!P836)</f>
        <v>0.2</v>
      </c>
      <c r="Q836" s="9">
        <v>403</v>
      </c>
      <c r="R836" s="9">
        <v>5</v>
      </c>
      <c r="S836" s="9">
        <f t="shared" si="39"/>
        <v>3542.5680000000002</v>
      </c>
      <c r="T836" s="9">
        <f t="shared" si="40"/>
        <v>1076.7780000000002</v>
      </c>
      <c r="U836" s="23">
        <f t="shared" si="41"/>
        <v>0.30395408076852731</v>
      </c>
    </row>
    <row r="837" spans="1:21" x14ac:dyDescent="0.3">
      <c r="A837" s="9">
        <v>1737</v>
      </c>
      <c r="B837" s="9" t="str">
        <f>PROPER(TRIM('1. Raw Data'!B837))</f>
        <v>Customer_835</v>
      </c>
      <c r="C837" s="9">
        <f>IF(OR('1. Raw Data'!C837&lt;18, '1. Raw Data'!C837&gt;100), MEDIAN('1. Raw Data'!$C$2:$C$5001), '1. Raw Data'!C837)</f>
        <v>24</v>
      </c>
      <c r="D837" s="9" t="s">
        <v>5022</v>
      </c>
      <c r="E837" s="22">
        <v>45092</v>
      </c>
      <c r="F837" s="9">
        <v>0</v>
      </c>
      <c r="G837" s="9">
        <v>10212</v>
      </c>
      <c r="H837" s="15">
        <v>45092</v>
      </c>
      <c r="I837" s="9" t="s">
        <v>7455</v>
      </c>
      <c r="J837" s="9">
        <v>123</v>
      </c>
      <c r="K837" s="9" t="s">
        <v>7502</v>
      </c>
      <c r="L837" s="9" t="str">
        <f>IF(OR('1. Raw Data'!L837="Elec", '1. Raw Data'!L837="elect"), "Electronics", '1. Raw Data'!L837)</f>
        <v>Home Appliances</v>
      </c>
      <c r="M837" s="9">
        <v>655.53</v>
      </c>
      <c r="N837" s="9">
        <f>IF(ISBLANK('1. Raw Data'!N837), MEDIAN('1. Raw Data'!$N$2:$N$5001), '1. Raw Data'!N837)</f>
        <v>384.46</v>
      </c>
      <c r="O837" s="9">
        <v>1</v>
      </c>
      <c r="P837" s="9">
        <f>IF(ISBLANK('1. Raw Data'!P837), 0, '1. Raw Data'!P837)</f>
        <v>0</v>
      </c>
      <c r="Q837" s="9">
        <v>485</v>
      </c>
      <c r="R837" s="9">
        <v>4</v>
      </c>
      <c r="S837" s="9">
        <f t="shared" si="39"/>
        <v>655.53</v>
      </c>
      <c r="T837" s="9">
        <f t="shared" si="40"/>
        <v>271.07</v>
      </c>
      <c r="U837" s="23">
        <f t="shared" si="41"/>
        <v>0.4135127301572773</v>
      </c>
    </row>
    <row r="838" spans="1:21" x14ac:dyDescent="0.3">
      <c r="A838" s="9">
        <v>1805</v>
      </c>
      <c r="B838" s="9" t="str">
        <f>PROPER(TRIM('1. Raw Data'!B838))</f>
        <v>Customer_836</v>
      </c>
      <c r="C838" s="9">
        <f>IF(OR('1. Raw Data'!C838&lt;18, '1. Raw Data'!C838&gt;100), MEDIAN('1. Raw Data'!$C$2:$C$5001), '1. Raw Data'!C838)</f>
        <v>48</v>
      </c>
      <c r="D838" s="9" t="s">
        <v>5022</v>
      </c>
      <c r="E838" s="22">
        <v>45108</v>
      </c>
      <c r="F838" s="9">
        <v>0</v>
      </c>
      <c r="G838" s="9">
        <v>10559</v>
      </c>
      <c r="H838" s="15">
        <v>44933</v>
      </c>
      <c r="I838" s="9" t="s">
        <v>7457</v>
      </c>
      <c r="J838" s="9">
        <v>122</v>
      </c>
      <c r="K838" s="9" t="s">
        <v>7465</v>
      </c>
      <c r="L838" s="9" t="str">
        <f>IF(OR('1. Raw Data'!L838="Elec", '1. Raw Data'!L838="elect"), "Electronics", '1. Raw Data'!L838)</f>
        <v>Sports</v>
      </c>
      <c r="M838" s="9">
        <v>357.46</v>
      </c>
      <c r="N838" s="9">
        <f>IF(ISBLANK('1. Raw Data'!N838), MEDIAN('1. Raw Data'!$N$2:$N$5001), '1. Raw Data'!N838)</f>
        <v>153.75</v>
      </c>
      <c r="O838" s="9">
        <v>1</v>
      </c>
      <c r="P838" s="9">
        <f>IF(ISBLANK('1. Raw Data'!P838), 0, '1. Raw Data'!P838)</f>
        <v>0</v>
      </c>
      <c r="Q838" s="9">
        <v>521</v>
      </c>
      <c r="R838" s="9">
        <v>4</v>
      </c>
      <c r="S838" s="9">
        <f t="shared" si="39"/>
        <v>357.46</v>
      </c>
      <c r="T838" s="9">
        <f t="shared" si="40"/>
        <v>203.70999999999998</v>
      </c>
      <c r="U838" s="23">
        <f t="shared" si="41"/>
        <v>0.56988194483298826</v>
      </c>
    </row>
    <row r="839" spans="1:21" x14ac:dyDescent="0.3">
      <c r="A839" s="9">
        <v>2329</v>
      </c>
      <c r="B839" s="9" t="str">
        <f>PROPER(TRIM('1. Raw Data'!B839))</f>
        <v>Customer_837</v>
      </c>
      <c r="C839" s="9">
        <f>IF(OR('1. Raw Data'!C839&lt;18, '1. Raw Data'!C839&gt;100), MEDIAN('1. Raw Data'!$C$2:$C$5001), '1. Raw Data'!C839)</f>
        <v>36</v>
      </c>
      <c r="D839" s="9" t="s">
        <v>5023</v>
      </c>
      <c r="E839" s="22">
        <v>44821</v>
      </c>
      <c r="F839" s="9">
        <v>0</v>
      </c>
      <c r="G839" s="9">
        <v>10557</v>
      </c>
      <c r="H839" s="15">
        <v>44821</v>
      </c>
      <c r="I839" s="9" t="s">
        <v>7455</v>
      </c>
      <c r="J839" s="9">
        <v>109</v>
      </c>
      <c r="K839" s="9" t="s">
        <v>7466</v>
      </c>
      <c r="L839" s="9" t="str">
        <f>IF(OR('1. Raw Data'!L839="Elec", '1. Raw Data'!L839="elect"), "Electronics", '1. Raw Data'!L839)</f>
        <v>Electronics</v>
      </c>
      <c r="M839" s="9">
        <v>806.24</v>
      </c>
      <c r="N839" s="9">
        <f>IF(ISBLANK('1. Raw Data'!N839), MEDIAN('1. Raw Data'!$N$2:$N$5001), '1. Raw Data'!N839)</f>
        <v>366.28</v>
      </c>
      <c r="O839" s="9">
        <v>3</v>
      </c>
      <c r="P839" s="9">
        <f>IF(ISBLANK('1. Raw Data'!P839), 0, '1. Raw Data'!P839)</f>
        <v>0</v>
      </c>
      <c r="Q839" s="9">
        <v>473</v>
      </c>
      <c r="R839" s="9">
        <v>3</v>
      </c>
      <c r="S839" s="9">
        <f t="shared" si="39"/>
        <v>2418.7200000000003</v>
      </c>
      <c r="T839" s="9">
        <f t="shared" si="40"/>
        <v>1319.8800000000003</v>
      </c>
      <c r="U839" s="23">
        <f t="shared" si="41"/>
        <v>0.54569358999801554</v>
      </c>
    </row>
    <row r="840" spans="1:21" x14ac:dyDescent="0.3">
      <c r="A840" s="9">
        <v>1097</v>
      </c>
      <c r="B840" s="9" t="str">
        <f>PROPER(TRIM('1. Raw Data'!B840))</f>
        <v>Customer_838</v>
      </c>
      <c r="C840" s="9">
        <f>IF(OR('1. Raw Data'!C840&lt;18, '1. Raw Data'!C840&gt;100), MEDIAN('1. Raw Data'!$C$2:$C$5001), '1. Raw Data'!C840)</f>
        <v>42</v>
      </c>
      <c r="D840" s="9" t="s">
        <v>5019</v>
      </c>
      <c r="E840" s="22">
        <v>44783</v>
      </c>
      <c r="F840" s="9">
        <v>0</v>
      </c>
      <c r="G840" s="9">
        <v>12605</v>
      </c>
      <c r="H840" s="15">
        <v>44842</v>
      </c>
      <c r="I840" s="9" t="s">
        <v>7456</v>
      </c>
      <c r="J840" s="9">
        <v>147</v>
      </c>
      <c r="K840" s="9" t="s">
        <v>7474</v>
      </c>
      <c r="L840" s="9" t="str">
        <f>IF(OR('1. Raw Data'!L840="Elec", '1. Raw Data'!L840="elect"), "Electronics", '1. Raw Data'!L840)</f>
        <v>Clothing</v>
      </c>
      <c r="M840" s="9">
        <v>990.76</v>
      </c>
      <c r="N840" s="9">
        <f>IF(ISBLANK('1. Raw Data'!N840), MEDIAN('1. Raw Data'!$N$2:$N$5001), '1. Raw Data'!N840)</f>
        <v>578.59</v>
      </c>
      <c r="O840" s="9">
        <v>3</v>
      </c>
      <c r="P840" s="9">
        <f>IF(ISBLANK('1. Raw Data'!P840), 0, '1. Raw Data'!P840)</f>
        <v>0.2</v>
      </c>
      <c r="Q840" s="9">
        <v>590</v>
      </c>
      <c r="R840" s="9">
        <v>4</v>
      </c>
      <c r="S840" s="9">
        <f t="shared" si="39"/>
        <v>2377.8240000000001</v>
      </c>
      <c r="T840" s="9">
        <f t="shared" si="40"/>
        <v>642.05400000000009</v>
      </c>
      <c r="U840" s="23">
        <f t="shared" si="41"/>
        <v>0.27001746134280757</v>
      </c>
    </row>
    <row r="841" spans="1:21" x14ac:dyDescent="0.3">
      <c r="A841" s="9">
        <v>1797</v>
      </c>
      <c r="B841" s="9" t="str">
        <f>PROPER(TRIM('1. Raw Data'!B841))</f>
        <v>Customer_839</v>
      </c>
      <c r="C841" s="9">
        <f>IF(OR('1. Raw Data'!C841&lt;18, '1. Raw Data'!C841&gt;100), MEDIAN('1. Raw Data'!$C$2:$C$5001), '1. Raw Data'!C841)</f>
        <v>34</v>
      </c>
      <c r="D841" s="9" t="s">
        <v>5018</v>
      </c>
      <c r="E841" s="22">
        <v>44871</v>
      </c>
      <c r="F841" s="9">
        <v>0</v>
      </c>
      <c r="G841" s="9">
        <v>13119</v>
      </c>
      <c r="H841" s="15">
        <v>44723</v>
      </c>
      <c r="I841" s="9" t="s">
        <v>7455</v>
      </c>
      <c r="J841" s="9">
        <v>140</v>
      </c>
      <c r="K841" s="9" t="s">
        <v>7468</v>
      </c>
      <c r="L841" s="9" t="str">
        <f>IF(OR('1. Raw Data'!L841="Elec", '1. Raw Data'!L841="elect"), "Electronics", '1. Raw Data'!L841)</f>
        <v>Home Appliances</v>
      </c>
      <c r="M841" s="9">
        <v>507.01</v>
      </c>
      <c r="N841" s="9">
        <f>IF(ISBLANK('1. Raw Data'!N841), MEDIAN('1. Raw Data'!$N$2:$N$5001), '1. Raw Data'!N841)</f>
        <v>302.92</v>
      </c>
      <c r="O841" s="9">
        <v>5</v>
      </c>
      <c r="P841" s="9">
        <f>IF(ISBLANK('1. Raw Data'!P841), 0, '1. Raw Data'!P841)</f>
        <v>0</v>
      </c>
      <c r="Q841" s="9">
        <v>717</v>
      </c>
      <c r="R841" s="9">
        <v>4</v>
      </c>
      <c r="S841" s="9">
        <f t="shared" si="39"/>
        <v>2535.0500000000002</v>
      </c>
      <c r="T841" s="9">
        <f t="shared" si="40"/>
        <v>1020.45</v>
      </c>
      <c r="U841" s="23">
        <f t="shared" si="41"/>
        <v>0.40253643912348869</v>
      </c>
    </row>
    <row r="842" spans="1:21" x14ac:dyDescent="0.3">
      <c r="A842" s="9">
        <v>2358</v>
      </c>
      <c r="B842" s="9" t="str">
        <f>PROPER(TRIM('1. Raw Data'!B842))</f>
        <v>Customer_840</v>
      </c>
      <c r="C842" s="9">
        <f>IF(OR('1. Raw Data'!C842&lt;18, '1. Raw Data'!C842&gt;100), MEDIAN('1. Raw Data'!$C$2:$C$5001), '1. Raw Data'!C842)</f>
        <v>40</v>
      </c>
      <c r="D842" s="9" t="s">
        <v>5022</v>
      </c>
      <c r="E842" s="22">
        <v>45445</v>
      </c>
      <c r="F842" s="9">
        <v>0</v>
      </c>
      <c r="G842" s="9">
        <v>13258</v>
      </c>
      <c r="H842" s="15">
        <v>45328</v>
      </c>
      <c r="I842" s="9" t="s">
        <v>7455</v>
      </c>
      <c r="J842" s="9">
        <v>130</v>
      </c>
      <c r="K842" s="9" t="s">
        <v>7487</v>
      </c>
      <c r="L842" s="9" t="str">
        <f>IF(OR('1. Raw Data'!L842="Elec", '1. Raw Data'!L842="elect"), "Electronics", '1. Raw Data'!L842)</f>
        <v>Clothing</v>
      </c>
      <c r="M842" s="9">
        <v>1086.42</v>
      </c>
      <c r="N842" s="9">
        <f>IF(ISBLANK('1. Raw Data'!N842), MEDIAN('1. Raw Data'!$N$2:$N$5001), '1. Raw Data'!N842)</f>
        <v>443.01</v>
      </c>
      <c r="O842" s="9">
        <v>2</v>
      </c>
      <c r="P842" s="9">
        <f>IF(ISBLANK('1. Raw Data'!P842), 0, '1. Raw Data'!P842)</f>
        <v>0.1</v>
      </c>
      <c r="Q842" s="9">
        <v>330</v>
      </c>
      <c r="R842" s="9">
        <v>4</v>
      </c>
      <c r="S842" s="9">
        <f t="shared" si="39"/>
        <v>1955.5560000000003</v>
      </c>
      <c r="T842" s="9">
        <f t="shared" si="40"/>
        <v>1069.5360000000003</v>
      </c>
      <c r="U842" s="23">
        <f t="shared" si="41"/>
        <v>0.5469216938814333</v>
      </c>
    </row>
    <row r="843" spans="1:21" x14ac:dyDescent="0.3">
      <c r="A843" s="9">
        <v>1858</v>
      </c>
      <c r="B843" s="9" t="str">
        <f>PROPER(TRIM('1. Raw Data'!B843))</f>
        <v>Customer_841</v>
      </c>
      <c r="C843" s="9">
        <f>IF(OR('1. Raw Data'!C843&lt;18, '1. Raw Data'!C843&gt;100), MEDIAN('1. Raw Data'!$C$2:$C$5001), '1. Raw Data'!C843)</f>
        <v>25</v>
      </c>
      <c r="D843" s="9" t="s">
        <v>5018</v>
      </c>
      <c r="E843" s="22">
        <v>45044</v>
      </c>
      <c r="F843" s="9">
        <v>0</v>
      </c>
      <c r="G843" s="9">
        <v>12549</v>
      </c>
      <c r="H843" s="15">
        <v>45044</v>
      </c>
      <c r="I843" s="9" t="s">
        <v>7456</v>
      </c>
      <c r="J843" s="9">
        <v>116</v>
      </c>
      <c r="K843" s="9" t="s">
        <v>7480</v>
      </c>
      <c r="L843" s="9" t="str">
        <f>IF(OR('1. Raw Data'!L843="Elec", '1. Raw Data'!L843="elect"), "Electronics", '1. Raw Data'!L843)</f>
        <v>Electronics</v>
      </c>
      <c r="M843" s="9">
        <v>1463.92</v>
      </c>
      <c r="N843" s="9">
        <f>IF(ISBLANK('1. Raw Data'!N843), MEDIAN('1. Raw Data'!$N$2:$N$5001), '1. Raw Data'!N843)</f>
        <v>822.88</v>
      </c>
      <c r="O843" s="9">
        <v>2</v>
      </c>
      <c r="P843" s="9">
        <f>IF(ISBLANK('1. Raw Data'!P843), 0, '1. Raw Data'!P843)</f>
        <v>0</v>
      </c>
      <c r="Q843" s="9">
        <v>551</v>
      </c>
      <c r="R843" s="9">
        <v>5</v>
      </c>
      <c r="S843" s="9">
        <f t="shared" si="39"/>
        <v>2927.84</v>
      </c>
      <c r="T843" s="9">
        <f t="shared" si="40"/>
        <v>1282.0800000000002</v>
      </c>
      <c r="U843" s="23">
        <f t="shared" si="41"/>
        <v>0.43789278102628559</v>
      </c>
    </row>
    <row r="844" spans="1:21" x14ac:dyDescent="0.3">
      <c r="A844" s="9">
        <v>1434</v>
      </c>
      <c r="B844" s="9" t="str">
        <f>PROPER(TRIM('1. Raw Data'!B844))</f>
        <v>Customer_842</v>
      </c>
      <c r="C844" s="9">
        <f>IF(OR('1. Raw Data'!C844&lt;18, '1. Raw Data'!C844&gt;100), MEDIAN('1. Raw Data'!$C$2:$C$5001), '1. Raw Data'!C844)</f>
        <v>52</v>
      </c>
      <c r="D844" s="9" t="s">
        <v>5022</v>
      </c>
      <c r="E844" s="22">
        <v>44380</v>
      </c>
      <c r="F844" s="9">
        <v>0</v>
      </c>
      <c r="G844" s="9">
        <v>13703</v>
      </c>
      <c r="H844" s="15">
        <v>44262</v>
      </c>
      <c r="I844" s="9" t="s">
        <v>7457</v>
      </c>
      <c r="J844" s="9">
        <v>146</v>
      </c>
      <c r="K844" s="9" t="s">
        <v>7505</v>
      </c>
      <c r="L844" s="9" t="str">
        <f>IF(OR('1. Raw Data'!L844="Elec", '1. Raw Data'!L844="elect"), "Electronics", '1. Raw Data'!L844)</f>
        <v>Sports</v>
      </c>
      <c r="M844" s="9">
        <v>1350.6</v>
      </c>
      <c r="N844" s="9">
        <f>IF(ISBLANK('1. Raw Data'!N844), MEDIAN('1. Raw Data'!$N$2:$N$5001), '1. Raw Data'!N844)</f>
        <v>858.3</v>
      </c>
      <c r="O844" s="9">
        <v>5</v>
      </c>
      <c r="P844" s="9">
        <f>IF(ISBLANK('1. Raw Data'!P844), 0, '1. Raw Data'!P844)</f>
        <v>0</v>
      </c>
      <c r="Q844" s="9">
        <v>792</v>
      </c>
      <c r="R844" s="9">
        <v>6</v>
      </c>
      <c r="S844" s="9">
        <f t="shared" si="39"/>
        <v>6753</v>
      </c>
      <c r="T844" s="9">
        <f t="shared" si="40"/>
        <v>2461.5</v>
      </c>
      <c r="U844" s="23">
        <f t="shared" si="41"/>
        <v>0.36450466459351399</v>
      </c>
    </row>
    <row r="845" spans="1:21" x14ac:dyDescent="0.3">
      <c r="A845" s="9">
        <v>1446</v>
      </c>
      <c r="B845" s="9" t="str">
        <f>PROPER(TRIM('1. Raw Data'!B845))</f>
        <v>Customer_843</v>
      </c>
      <c r="C845" s="9">
        <f>IF(OR('1. Raw Data'!C845&lt;18, '1. Raw Data'!C845&gt;100), MEDIAN('1. Raw Data'!$C$2:$C$5001), '1. Raw Data'!C845)</f>
        <v>37</v>
      </c>
      <c r="D845" s="9" t="s">
        <v>5018</v>
      </c>
      <c r="E845" s="22">
        <v>44491</v>
      </c>
      <c r="F845" s="9">
        <v>0</v>
      </c>
      <c r="G845" s="9">
        <v>12691</v>
      </c>
      <c r="H845" s="15">
        <v>44491</v>
      </c>
      <c r="I845" s="9" t="s">
        <v>7455</v>
      </c>
      <c r="J845" s="9">
        <v>147</v>
      </c>
      <c r="K845" s="9" t="s">
        <v>7474</v>
      </c>
      <c r="L845" s="9" t="str">
        <f>IF(OR('1. Raw Data'!L845="Elec", '1. Raw Data'!L845="elect"), "Electronics", '1. Raw Data'!L845)</f>
        <v>Sports</v>
      </c>
      <c r="M845" s="9">
        <v>472.8</v>
      </c>
      <c r="N845" s="9">
        <f>IF(ISBLANK('1. Raw Data'!N845), MEDIAN('1. Raw Data'!$N$2:$N$5001), '1. Raw Data'!N845)</f>
        <v>198.92</v>
      </c>
      <c r="O845" s="9">
        <v>4</v>
      </c>
      <c r="P845" s="9">
        <f>IF(ISBLANK('1. Raw Data'!P845), 0, '1. Raw Data'!P845)</f>
        <v>0</v>
      </c>
      <c r="Q845" s="9">
        <v>641</v>
      </c>
      <c r="R845" s="9">
        <v>3</v>
      </c>
      <c r="S845" s="9">
        <f t="shared" si="39"/>
        <v>1891.2</v>
      </c>
      <c r="T845" s="9">
        <f t="shared" si="40"/>
        <v>1095.52</v>
      </c>
      <c r="U845" s="23">
        <f t="shared" si="41"/>
        <v>0.57927241962774956</v>
      </c>
    </row>
    <row r="846" spans="1:21" x14ac:dyDescent="0.3">
      <c r="A846" s="9">
        <v>2331</v>
      </c>
      <c r="B846" s="9" t="str">
        <f>PROPER(TRIM('1. Raw Data'!B846))</f>
        <v>Customer_844</v>
      </c>
      <c r="C846" s="9">
        <f>IF(OR('1. Raw Data'!C846&lt;18, '1. Raw Data'!C846&gt;100), MEDIAN('1. Raw Data'!$C$2:$C$5001), '1. Raw Data'!C846)</f>
        <v>35</v>
      </c>
      <c r="D846" s="9" t="s">
        <v>5020</v>
      </c>
      <c r="E846" s="22">
        <v>44333</v>
      </c>
      <c r="F846" s="9">
        <v>1</v>
      </c>
      <c r="G846" s="9">
        <v>11994</v>
      </c>
      <c r="H846" s="15">
        <v>44333</v>
      </c>
      <c r="I846" s="9" t="s">
        <v>7457</v>
      </c>
      <c r="J846" s="9">
        <v>130</v>
      </c>
      <c r="K846" s="9" t="s">
        <v>7487</v>
      </c>
      <c r="L846" s="9" t="str">
        <f>IF(OR('1. Raw Data'!L846="Elec", '1. Raw Data'!L846="elect"), "Electronics", '1. Raw Data'!L846)</f>
        <v>Electronics</v>
      </c>
      <c r="M846" s="9">
        <v>523.75</v>
      </c>
      <c r="N846" s="9">
        <f>IF(ISBLANK('1. Raw Data'!N846), MEDIAN('1. Raw Data'!$N$2:$N$5001), '1. Raw Data'!N846)</f>
        <v>274.42</v>
      </c>
      <c r="O846" s="9">
        <v>1</v>
      </c>
      <c r="P846" s="9">
        <f>IF(ISBLANK('1. Raw Data'!P846), 0, '1. Raw Data'!P846)</f>
        <v>0.2</v>
      </c>
      <c r="Q846" s="9">
        <v>1195</v>
      </c>
      <c r="R846" s="9">
        <v>2</v>
      </c>
      <c r="S846" s="9">
        <f t="shared" si="39"/>
        <v>419</v>
      </c>
      <c r="T846" s="9">
        <f t="shared" si="40"/>
        <v>144.57999999999998</v>
      </c>
      <c r="U846" s="23">
        <f t="shared" si="41"/>
        <v>0.34505966587112169</v>
      </c>
    </row>
    <row r="847" spans="1:21" x14ac:dyDescent="0.3">
      <c r="A847" s="9">
        <v>1248</v>
      </c>
      <c r="B847" s="9" t="str">
        <f>PROPER(TRIM('1. Raw Data'!B847))</f>
        <v>Customer_845</v>
      </c>
      <c r="C847" s="9">
        <f>IF(OR('1. Raw Data'!C847&lt;18, '1. Raw Data'!C847&gt;100), MEDIAN('1. Raw Data'!$C$2:$C$5001), '1. Raw Data'!C847)</f>
        <v>37</v>
      </c>
      <c r="D847" s="9" t="s">
        <v>5018</v>
      </c>
      <c r="E847" s="22">
        <v>44008</v>
      </c>
      <c r="F847" s="9">
        <v>0</v>
      </c>
      <c r="G847" s="9">
        <v>12578</v>
      </c>
      <c r="H847" s="15">
        <v>44008</v>
      </c>
      <c r="I847" s="9" t="s">
        <v>7455</v>
      </c>
      <c r="J847" s="9">
        <v>145</v>
      </c>
      <c r="K847" s="9" t="s">
        <v>7470</v>
      </c>
      <c r="L847" s="9" t="str">
        <f>IF(OR('1. Raw Data'!L847="Elec", '1. Raw Data'!L847="elect"), "Electronics", '1. Raw Data'!L847)</f>
        <v>Clothing</v>
      </c>
      <c r="M847" s="9">
        <v>588.73</v>
      </c>
      <c r="N847" s="9">
        <f>IF(ISBLANK('1. Raw Data'!N847), MEDIAN('1. Raw Data'!$N$2:$N$5001), '1. Raw Data'!N847)</f>
        <v>293.16000000000003</v>
      </c>
      <c r="O847" s="9">
        <v>3</v>
      </c>
      <c r="P847" s="9">
        <f>IF(ISBLANK('1. Raw Data'!P847), 0, '1. Raw Data'!P847)</f>
        <v>0</v>
      </c>
      <c r="Q847" s="9">
        <v>898</v>
      </c>
      <c r="R847" s="9">
        <v>2</v>
      </c>
      <c r="S847" s="9">
        <f t="shared" si="39"/>
        <v>1766.19</v>
      </c>
      <c r="T847" s="9">
        <f t="shared" si="40"/>
        <v>886.71</v>
      </c>
      <c r="U847" s="23">
        <f t="shared" si="41"/>
        <v>0.50204677865914771</v>
      </c>
    </row>
    <row r="848" spans="1:21" x14ac:dyDescent="0.3">
      <c r="A848" s="9">
        <v>1165</v>
      </c>
      <c r="B848" s="9" t="str">
        <f>PROPER(TRIM('1. Raw Data'!B848))</f>
        <v>Customer_846</v>
      </c>
      <c r="C848" s="9">
        <f>IF(OR('1. Raw Data'!C848&lt;18, '1. Raw Data'!C848&gt;100), MEDIAN('1. Raw Data'!$C$2:$C$5001), '1. Raw Data'!C848)</f>
        <v>29</v>
      </c>
      <c r="D848" s="9" t="s">
        <v>5019</v>
      </c>
      <c r="E848" s="22">
        <v>44402</v>
      </c>
      <c r="F848" s="9">
        <v>0</v>
      </c>
      <c r="G848" s="9">
        <v>10952</v>
      </c>
      <c r="H848" s="15">
        <v>44402</v>
      </c>
      <c r="I848" s="9" t="s">
        <v>7456</v>
      </c>
      <c r="J848" s="9">
        <v>109</v>
      </c>
      <c r="K848" s="9" t="s">
        <v>7466</v>
      </c>
      <c r="L848" s="9" t="str">
        <f>IF(OR('1. Raw Data'!L848="Elec", '1. Raw Data'!L848="elect"), "Electronics", '1. Raw Data'!L848)</f>
        <v>Sports</v>
      </c>
      <c r="M848" s="9">
        <v>622.1</v>
      </c>
      <c r="N848" s="9">
        <f>IF(ISBLANK('1. Raw Data'!N848), MEDIAN('1. Raw Data'!$N$2:$N$5001), '1. Raw Data'!N848)</f>
        <v>419.36</v>
      </c>
      <c r="O848" s="9">
        <v>3</v>
      </c>
      <c r="P848" s="9">
        <f>IF(ISBLANK('1. Raw Data'!P848), 0, '1. Raw Data'!P848)</f>
        <v>0</v>
      </c>
      <c r="Q848" s="9">
        <v>390</v>
      </c>
      <c r="R848" s="9">
        <v>4</v>
      </c>
      <c r="S848" s="9">
        <f t="shared" si="39"/>
        <v>1866.3000000000002</v>
      </c>
      <c r="T848" s="9">
        <f t="shared" si="40"/>
        <v>608.22000000000025</v>
      </c>
      <c r="U848" s="23">
        <f t="shared" si="41"/>
        <v>0.32589615817392714</v>
      </c>
    </row>
    <row r="849" spans="1:21" x14ac:dyDescent="0.3">
      <c r="A849" s="9">
        <v>1983</v>
      </c>
      <c r="B849" s="9" t="str">
        <f>PROPER(TRIM('1. Raw Data'!B849))</f>
        <v>Customer_847</v>
      </c>
      <c r="C849" s="9">
        <f>IF(OR('1. Raw Data'!C849&lt;18, '1. Raw Data'!C849&gt;100), MEDIAN('1. Raw Data'!$C$2:$C$5001), '1. Raw Data'!C849)</f>
        <v>35</v>
      </c>
      <c r="D849" s="9" t="s">
        <v>5022</v>
      </c>
      <c r="E849" s="22">
        <v>44754</v>
      </c>
      <c r="F849" s="9">
        <v>0</v>
      </c>
      <c r="G849" s="9">
        <v>12834</v>
      </c>
      <c r="H849" s="15">
        <v>44902</v>
      </c>
      <c r="I849" s="9" t="s">
        <v>7455</v>
      </c>
      <c r="J849" s="9">
        <v>101</v>
      </c>
      <c r="K849" s="9" t="s">
        <v>7478</v>
      </c>
      <c r="L849" s="9" t="str">
        <f>IF(OR('1. Raw Data'!L849="Elec", '1. Raw Data'!L849="elect"), "Electronics", '1. Raw Data'!L849)</f>
        <v>Home Appliances</v>
      </c>
      <c r="M849" s="9">
        <v>195.46</v>
      </c>
      <c r="N849" s="9">
        <f>IF(ISBLANK('1. Raw Data'!N849), MEDIAN('1. Raw Data'!$N$2:$N$5001), '1. Raw Data'!N849)</f>
        <v>89.08</v>
      </c>
      <c r="O849" s="9">
        <v>4</v>
      </c>
      <c r="P849" s="9">
        <f>IF(ISBLANK('1. Raw Data'!P849), 0, '1. Raw Data'!P849)</f>
        <v>0.2</v>
      </c>
      <c r="Q849" s="9">
        <v>355</v>
      </c>
      <c r="R849" s="9">
        <v>5</v>
      </c>
      <c r="S849" s="9">
        <f t="shared" si="39"/>
        <v>625.47200000000009</v>
      </c>
      <c r="T849" s="9">
        <f t="shared" si="40"/>
        <v>269.1520000000001</v>
      </c>
      <c r="U849" s="23">
        <f t="shared" si="41"/>
        <v>0.43031822367747885</v>
      </c>
    </row>
    <row r="850" spans="1:21" x14ac:dyDescent="0.3">
      <c r="A850" s="9">
        <v>2358</v>
      </c>
      <c r="B850" s="9" t="str">
        <f>PROPER(TRIM('1. Raw Data'!B850))</f>
        <v>Customer_848</v>
      </c>
      <c r="C850" s="9">
        <f>IF(OR('1. Raw Data'!C850&lt;18, '1. Raw Data'!C850&gt;100), MEDIAN('1. Raw Data'!$C$2:$C$5001), '1. Raw Data'!C850)</f>
        <v>43</v>
      </c>
      <c r="D850" s="9" t="s">
        <v>5019</v>
      </c>
      <c r="E850" s="22">
        <v>44330</v>
      </c>
      <c r="F850" s="9">
        <v>0</v>
      </c>
      <c r="G850" s="9">
        <v>10474</v>
      </c>
      <c r="H850" s="15">
        <v>44330</v>
      </c>
      <c r="I850" s="9" t="s">
        <v>7457</v>
      </c>
      <c r="J850" s="9">
        <v>138</v>
      </c>
      <c r="K850" s="9" t="s">
        <v>7464</v>
      </c>
      <c r="L850" s="9" t="str">
        <f>IF(OR('1. Raw Data'!L850="Elec", '1. Raw Data'!L850="elect"), "Electronics", '1. Raw Data'!L850)</f>
        <v>Clothing</v>
      </c>
      <c r="M850" s="9">
        <v>1154.8499999999999</v>
      </c>
      <c r="N850" s="9">
        <f>IF(ISBLANK('1. Raw Data'!N850), MEDIAN('1. Raw Data'!$N$2:$N$5001), '1. Raw Data'!N850)</f>
        <v>572.24</v>
      </c>
      <c r="O850" s="9">
        <v>3</v>
      </c>
      <c r="P850" s="9">
        <f>IF(ISBLANK('1. Raw Data'!P850), 0, '1. Raw Data'!P850)</f>
        <v>0</v>
      </c>
      <c r="Q850" s="9">
        <v>330</v>
      </c>
      <c r="R850" s="9">
        <v>4</v>
      </c>
      <c r="S850" s="9">
        <f t="shared" si="39"/>
        <v>3464.5499999999997</v>
      </c>
      <c r="T850" s="9">
        <f t="shared" si="40"/>
        <v>1747.8299999999997</v>
      </c>
      <c r="U850" s="23">
        <f t="shared" si="41"/>
        <v>0.50448976057496642</v>
      </c>
    </row>
    <row r="851" spans="1:21" x14ac:dyDescent="0.3">
      <c r="A851" s="9">
        <v>2019</v>
      </c>
      <c r="B851" s="9" t="str">
        <f>PROPER(TRIM('1. Raw Data'!B851))</f>
        <v>Customer_849</v>
      </c>
      <c r="C851" s="9">
        <f>IF(OR('1. Raw Data'!C851&lt;18, '1. Raw Data'!C851&gt;100), MEDIAN('1. Raw Data'!$C$2:$C$5001), '1. Raw Data'!C851)</f>
        <v>24</v>
      </c>
      <c r="D851" s="9" t="s">
        <v>5018</v>
      </c>
      <c r="E851" s="22">
        <v>44812</v>
      </c>
      <c r="F851" s="9">
        <v>1</v>
      </c>
      <c r="G851" s="9">
        <v>11767</v>
      </c>
      <c r="H851" s="15">
        <v>44782</v>
      </c>
      <c r="I851" s="9" t="s">
        <v>7457</v>
      </c>
      <c r="J851" s="9">
        <v>108</v>
      </c>
      <c r="K851" s="9" t="s">
        <v>7496</v>
      </c>
      <c r="L851" s="9" t="str">
        <f>IF(OR('1. Raw Data'!L851="Elec", '1. Raw Data'!L851="elect"), "Electronics", '1. Raw Data'!L851)</f>
        <v>Clothing</v>
      </c>
      <c r="M851" s="9">
        <v>579.74</v>
      </c>
      <c r="N851" s="9">
        <f>IF(ISBLANK('1. Raw Data'!N851), MEDIAN('1. Raw Data'!$N$2:$N$5001), '1. Raw Data'!N851)</f>
        <v>388.16</v>
      </c>
      <c r="O851" s="9">
        <v>4</v>
      </c>
      <c r="P851" s="9">
        <f>IF(ISBLANK('1. Raw Data'!P851), 0, '1. Raw Data'!P851)</f>
        <v>0.1</v>
      </c>
      <c r="Q851" s="9">
        <v>355</v>
      </c>
      <c r="R851" s="9">
        <v>5</v>
      </c>
      <c r="S851" s="9">
        <f t="shared" si="39"/>
        <v>2087.0640000000003</v>
      </c>
      <c r="T851" s="9">
        <f t="shared" si="40"/>
        <v>534.42400000000021</v>
      </c>
      <c r="U851" s="23">
        <f t="shared" si="41"/>
        <v>0.25606497932023176</v>
      </c>
    </row>
    <row r="852" spans="1:21" x14ac:dyDescent="0.3">
      <c r="A852" s="9">
        <v>1541</v>
      </c>
      <c r="B852" s="9" t="str">
        <f>PROPER(TRIM('1. Raw Data'!B852))</f>
        <v>Customer_850</v>
      </c>
      <c r="C852" s="9">
        <f>IF(OR('1. Raw Data'!C852&lt;18, '1. Raw Data'!C852&gt;100), MEDIAN('1. Raw Data'!$C$2:$C$5001), '1. Raw Data'!C852)</f>
        <v>26</v>
      </c>
      <c r="D852" s="9" t="s">
        <v>5021</v>
      </c>
      <c r="E852" s="22">
        <v>44998</v>
      </c>
      <c r="F852" s="9">
        <v>0</v>
      </c>
      <c r="G852" s="9">
        <v>10041</v>
      </c>
      <c r="H852" s="15">
        <v>44998</v>
      </c>
      <c r="I852" s="9" t="s">
        <v>7456</v>
      </c>
      <c r="J852" s="9">
        <v>118</v>
      </c>
      <c r="K852" s="9" t="s">
        <v>7501</v>
      </c>
      <c r="L852" s="9" t="str">
        <f>IF(OR('1. Raw Data'!L852="Elec", '1. Raw Data'!L852="elect"), "Electronics", '1. Raw Data'!L852)</f>
        <v>Home Appliances</v>
      </c>
      <c r="M852" s="9">
        <v>1325.74</v>
      </c>
      <c r="N852" s="9">
        <f>IF(ISBLANK('1. Raw Data'!N852), MEDIAN('1. Raw Data'!$N$2:$N$5001), '1. Raw Data'!N852)</f>
        <v>661.8</v>
      </c>
      <c r="O852" s="9">
        <v>5</v>
      </c>
      <c r="P852" s="9">
        <f>IF(ISBLANK('1. Raw Data'!P852), 0, '1. Raw Data'!P852)</f>
        <v>0</v>
      </c>
      <c r="Q852" s="9">
        <v>563</v>
      </c>
      <c r="R852" s="9">
        <v>5</v>
      </c>
      <c r="S852" s="9">
        <f t="shared" si="39"/>
        <v>6628.7</v>
      </c>
      <c r="T852" s="9">
        <f t="shared" si="40"/>
        <v>3319.7</v>
      </c>
      <c r="U852" s="23">
        <f t="shared" si="41"/>
        <v>0.50080709641407817</v>
      </c>
    </row>
    <row r="853" spans="1:21" x14ac:dyDescent="0.3">
      <c r="A853" s="9">
        <v>1758</v>
      </c>
      <c r="B853" s="9" t="str">
        <f>PROPER(TRIM('1. Raw Data'!B853))</f>
        <v>Customer_851</v>
      </c>
      <c r="C853" s="9">
        <f>IF(OR('1. Raw Data'!C853&lt;18, '1. Raw Data'!C853&gt;100), MEDIAN('1. Raw Data'!$C$2:$C$5001), '1. Raw Data'!C853)</f>
        <v>60</v>
      </c>
      <c r="D853" s="9" t="s">
        <v>5021</v>
      </c>
      <c r="E853" s="22">
        <v>45080</v>
      </c>
      <c r="F853" s="9">
        <v>0</v>
      </c>
      <c r="G853" s="9">
        <v>12651</v>
      </c>
      <c r="H853" s="15">
        <v>44991</v>
      </c>
      <c r="I853" s="9" t="s">
        <v>7457</v>
      </c>
      <c r="J853" s="9">
        <v>127</v>
      </c>
      <c r="K853" s="9" t="s">
        <v>7489</v>
      </c>
      <c r="L853" s="9" t="str">
        <f>IF(OR('1. Raw Data'!L853="Elec", '1. Raw Data'!L853="elect"), "Electronics", '1. Raw Data'!L853)</f>
        <v>Electronics</v>
      </c>
      <c r="M853" s="9">
        <v>1394.06</v>
      </c>
      <c r="N853" s="9">
        <f>IF(ISBLANK('1. Raw Data'!N853), MEDIAN('1. Raw Data'!$N$2:$N$5001), '1. Raw Data'!N853)</f>
        <v>779.84</v>
      </c>
      <c r="O853" s="9">
        <v>4</v>
      </c>
      <c r="P853" s="9">
        <f>IF(ISBLANK('1. Raw Data'!P853), 0, '1. Raw Data'!P853)</f>
        <v>0</v>
      </c>
      <c r="Q853" s="9">
        <v>475</v>
      </c>
      <c r="R853" s="9">
        <v>7</v>
      </c>
      <c r="S853" s="9">
        <f t="shared" si="39"/>
        <v>5576.24</v>
      </c>
      <c r="T853" s="9">
        <f t="shared" si="40"/>
        <v>2456.8799999999997</v>
      </c>
      <c r="U853" s="23">
        <f t="shared" si="41"/>
        <v>0.44059796565427595</v>
      </c>
    </row>
    <row r="854" spans="1:21" x14ac:dyDescent="0.3">
      <c r="A854" s="9">
        <v>2129</v>
      </c>
      <c r="B854" s="9" t="str">
        <f>PROPER(TRIM('1. Raw Data'!B854))</f>
        <v>Customer_852</v>
      </c>
      <c r="C854" s="9">
        <f>IF(OR('1. Raw Data'!C854&lt;18, '1. Raw Data'!C854&gt;100), MEDIAN('1. Raw Data'!$C$2:$C$5001), '1. Raw Data'!C854)</f>
        <v>34</v>
      </c>
      <c r="D854" s="9" t="s">
        <v>5021</v>
      </c>
      <c r="E854" s="22">
        <v>45199</v>
      </c>
      <c r="F854" s="9">
        <v>0</v>
      </c>
      <c r="G854" s="9">
        <v>13332</v>
      </c>
      <c r="H854" s="15">
        <v>45199</v>
      </c>
      <c r="I854" s="9" t="s">
        <v>7456</v>
      </c>
      <c r="J854" s="9">
        <v>118</v>
      </c>
      <c r="K854" s="9" t="s">
        <v>7501</v>
      </c>
      <c r="L854" s="9" t="str">
        <f>IF(OR('1. Raw Data'!L854="Elec", '1. Raw Data'!L854="elect"), "Electronics", '1. Raw Data'!L854)</f>
        <v>Sports</v>
      </c>
      <c r="M854" s="9">
        <v>85.43</v>
      </c>
      <c r="N854" s="9">
        <f>IF(ISBLANK('1. Raw Data'!N854), MEDIAN('1. Raw Data'!$N$2:$N$5001), '1. Raw Data'!N854)</f>
        <v>429.51499999999999</v>
      </c>
      <c r="O854" s="9">
        <v>2</v>
      </c>
      <c r="P854" s="9">
        <f>IF(ISBLANK('1. Raw Data'!P854), 0, '1. Raw Data'!P854)</f>
        <v>0</v>
      </c>
      <c r="Q854" s="9">
        <v>459</v>
      </c>
      <c r="R854" s="9">
        <v>4</v>
      </c>
      <c r="S854" s="9">
        <f t="shared" si="39"/>
        <v>170.86</v>
      </c>
      <c r="T854" s="9">
        <f t="shared" si="40"/>
        <v>-688.17</v>
      </c>
      <c r="U854" s="23">
        <f t="shared" si="41"/>
        <v>-4.027683483553786</v>
      </c>
    </row>
    <row r="855" spans="1:21" x14ac:dyDescent="0.3">
      <c r="A855" s="9">
        <v>1080</v>
      </c>
      <c r="B855" s="9" t="str">
        <f>PROPER(TRIM('1. Raw Data'!B855))</f>
        <v>Customer_853</v>
      </c>
      <c r="C855" s="9">
        <f>IF(OR('1. Raw Data'!C855&lt;18, '1. Raw Data'!C855&gt;100), MEDIAN('1. Raw Data'!$C$2:$C$5001), '1. Raw Data'!C855)</f>
        <v>31</v>
      </c>
      <c r="D855" s="9" t="s">
        <v>5022</v>
      </c>
      <c r="E855" s="22">
        <v>44607</v>
      </c>
      <c r="F855" s="9">
        <v>1</v>
      </c>
      <c r="G855" s="9">
        <v>12095</v>
      </c>
      <c r="H855" s="15">
        <v>44607</v>
      </c>
      <c r="I855" s="9" t="s">
        <v>7456</v>
      </c>
      <c r="J855" s="9">
        <v>132</v>
      </c>
      <c r="K855" s="9" t="s">
        <v>7506</v>
      </c>
      <c r="L855" s="9" t="str">
        <f>IF(OR('1. Raw Data'!L855="Elec", '1. Raw Data'!L855="elect"), "Electronics", '1. Raw Data'!L855)</f>
        <v>Clothing</v>
      </c>
      <c r="M855" s="9">
        <v>1483.33</v>
      </c>
      <c r="N855" s="9">
        <f>IF(ISBLANK('1. Raw Data'!N855), MEDIAN('1. Raw Data'!$N$2:$N$5001), '1. Raw Data'!N855)</f>
        <v>1031.6099999999999</v>
      </c>
      <c r="O855" s="9">
        <v>4</v>
      </c>
      <c r="P855" s="9">
        <f>IF(ISBLANK('1. Raw Data'!P855), 0, '1. Raw Data'!P855)</f>
        <v>0.2</v>
      </c>
      <c r="Q855" s="9">
        <v>1051</v>
      </c>
      <c r="R855" s="9">
        <v>1</v>
      </c>
      <c r="S855" s="9">
        <f t="shared" si="39"/>
        <v>4746.6559999999999</v>
      </c>
      <c r="T855" s="9">
        <f t="shared" si="40"/>
        <v>620.21600000000035</v>
      </c>
      <c r="U855" s="23">
        <f t="shared" si="41"/>
        <v>0.13066377677253216</v>
      </c>
    </row>
    <row r="856" spans="1:21" x14ac:dyDescent="0.3">
      <c r="A856" s="9">
        <v>1132</v>
      </c>
      <c r="B856" s="9" t="str">
        <f>PROPER(TRIM('1. Raw Data'!B856))</f>
        <v>Customer_854</v>
      </c>
      <c r="C856" s="9">
        <f>IF(OR('1. Raw Data'!C856&lt;18, '1. Raw Data'!C856&gt;100), MEDIAN('1. Raw Data'!$C$2:$C$5001), '1. Raw Data'!C856)</f>
        <v>19</v>
      </c>
      <c r="D856" s="9" t="s">
        <v>5023</v>
      </c>
      <c r="E856" s="22">
        <v>44519</v>
      </c>
      <c r="F856" s="9">
        <v>0</v>
      </c>
      <c r="G856" s="9">
        <v>13992</v>
      </c>
      <c r="H856" s="15">
        <v>44519</v>
      </c>
      <c r="I856" s="9" t="s">
        <v>7457</v>
      </c>
      <c r="J856" s="9">
        <v>149</v>
      </c>
      <c r="K856" s="9" t="s">
        <v>7467</v>
      </c>
      <c r="L856" s="9" t="str">
        <f>IF(OR('1. Raw Data'!L856="Elec", '1. Raw Data'!L856="elect"), "Electronics", '1. Raw Data'!L856)</f>
        <v>Sports</v>
      </c>
      <c r="M856" s="9">
        <v>1079.53</v>
      </c>
      <c r="N856" s="9">
        <f>IF(ISBLANK('1. Raw Data'!N856), MEDIAN('1. Raw Data'!$N$2:$N$5001), '1. Raw Data'!N856)</f>
        <v>698.98</v>
      </c>
      <c r="O856" s="9">
        <v>5</v>
      </c>
      <c r="P856" s="9">
        <f>IF(ISBLANK('1. Raw Data'!P856), 0, '1. Raw Data'!P856)</f>
        <v>0</v>
      </c>
      <c r="Q856" s="9">
        <v>730</v>
      </c>
      <c r="R856" s="9">
        <v>3</v>
      </c>
      <c r="S856" s="9">
        <f t="shared" si="39"/>
        <v>5397.65</v>
      </c>
      <c r="T856" s="9">
        <f t="shared" si="40"/>
        <v>1902.7499999999995</v>
      </c>
      <c r="U856" s="23">
        <f t="shared" si="41"/>
        <v>0.35251452020786816</v>
      </c>
    </row>
    <row r="857" spans="1:21" x14ac:dyDescent="0.3">
      <c r="A857" s="9">
        <v>1796</v>
      </c>
      <c r="B857" s="9" t="str">
        <f>PROPER(TRIM('1. Raw Data'!B857))</f>
        <v>Customer_855</v>
      </c>
      <c r="C857" s="9">
        <f>IF(OR('1. Raw Data'!C857&lt;18, '1. Raw Data'!C857&gt;100), MEDIAN('1. Raw Data'!$C$2:$C$5001), '1. Raw Data'!C857)</f>
        <v>52</v>
      </c>
      <c r="D857" s="9" t="s">
        <v>5020</v>
      </c>
      <c r="E857" s="22">
        <v>43889</v>
      </c>
      <c r="F857" s="9">
        <v>0</v>
      </c>
      <c r="G857" s="9">
        <v>11986</v>
      </c>
      <c r="H857" s="15">
        <v>43889</v>
      </c>
      <c r="I857" s="9" t="s">
        <v>7457</v>
      </c>
      <c r="J857" s="9">
        <v>132</v>
      </c>
      <c r="K857" s="9" t="s">
        <v>7506</v>
      </c>
      <c r="L857" s="9" t="str">
        <f>IF(OR('1. Raw Data'!L857="Elec", '1. Raw Data'!L857="elect"), "Electronics", '1. Raw Data'!L857)</f>
        <v>Sports</v>
      </c>
      <c r="M857" s="9">
        <v>804.57</v>
      </c>
      <c r="N857" s="9">
        <f>IF(ISBLANK('1. Raw Data'!N857), MEDIAN('1. Raw Data'!$N$2:$N$5001), '1. Raw Data'!N857)</f>
        <v>474.95</v>
      </c>
      <c r="O857" s="9">
        <v>4</v>
      </c>
      <c r="P857" s="9">
        <f>IF(ISBLANK('1. Raw Data'!P857), 0, '1. Raw Data'!P857)</f>
        <v>0.1</v>
      </c>
      <c r="Q857" s="9">
        <v>788</v>
      </c>
      <c r="R857" s="9">
        <v>5</v>
      </c>
      <c r="S857" s="9">
        <f t="shared" si="39"/>
        <v>2896.4520000000002</v>
      </c>
      <c r="T857" s="9">
        <f t="shared" si="40"/>
        <v>996.65200000000027</v>
      </c>
      <c r="U857" s="23">
        <f t="shared" si="41"/>
        <v>0.34409408476301356</v>
      </c>
    </row>
    <row r="858" spans="1:21" x14ac:dyDescent="0.3">
      <c r="A858" s="9">
        <v>1899</v>
      </c>
      <c r="B858" s="9" t="str">
        <f>PROPER(TRIM('1. Raw Data'!B858))</f>
        <v>Customer_856</v>
      </c>
      <c r="C858" s="9">
        <f>IF(OR('1. Raw Data'!C858&lt;18, '1. Raw Data'!C858&gt;100), MEDIAN('1. Raw Data'!$C$2:$C$5001), '1. Raw Data'!C858)</f>
        <v>24</v>
      </c>
      <c r="D858" s="9" t="s">
        <v>5018</v>
      </c>
      <c r="E858" s="22">
        <v>44843</v>
      </c>
      <c r="F858" s="9">
        <v>0</v>
      </c>
      <c r="G858" s="9">
        <v>13865</v>
      </c>
      <c r="H858" s="15">
        <v>44814</v>
      </c>
      <c r="I858" s="9" t="s">
        <v>7456</v>
      </c>
      <c r="J858" s="9">
        <v>148</v>
      </c>
      <c r="K858" s="9" t="s">
        <v>7491</v>
      </c>
      <c r="L858" s="9" t="str">
        <f>IF(OR('1. Raw Data'!L858="Elec", '1. Raw Data'!L858="elect"), "Electronics", '1. Raw Data'!L858)</f>
        <v>Clothing</v>
      </c>
      <c r="M858" s="9">
        <v>614.82000000000005</v>
      </c>
      <c r="N858" s="9">
        <f>IF(ISBLANK('1. Raw Data'!N858), MEDIAN('1. Raw Data'!$N$2:$N$5001), '1. Raw Data'!N858)</f>
        <v>257.13</v>
      </c>
      <c r="O858" s="9">
        <v>5</v>
      </c>
      <c r="P858" s="9">
        <f>IF(ISBLANK('1. Raw Data'!P858), 0, '1. Raw Data'!P858)</f>
        <v>0</v>
      </c>
      <c r="Q858" s="9">
        <v>788</v>
      </c>
      <c r="R858" s="9">
        <v>5</v>
      </c>
      <c r="S858" s="9">
        <f t="shared" si="39"/>
        <v>3074.1000000000004</v>
      </c>
      <c r="T858" s="9">
        <f t="shared" si="40"/>
        <v>1788.4500000000003</v>
      </c>
      <c r="U858" s="23">
        <f t="shared" si="41"/>
        <v>0.58178003318044302</v>
      </c>
    </row>
    <row r="859" spans="1:21" x14ac:dyDescent="0.3">
      <c r="A859" s="9">
        <v>1137</v>
      </c>
      <c r="B859" s="9" t="str">
        <f>PROPER(TRIM('1. Raw Data'!B859))</f>
        <v>Customer_857</v>
      </c>
      <c r="C859" s="9">
        <f>IF(OR('1. Raw Data'!C859&lt;18, '1. Raw Data'!C859&gt;100), MEDIAN('1. Raw Data'!$C$2:$C$5001), '1. Raw Data'!C859)</f>
        <v>39</v>
      </c>
      <c r="D859" s="9" t="s">
        <v>5023</v>
      </c>
      <c r="E859" s="22">
        <v>44496</v>
      </c>
      <c r="F859" s="9">
        <v>0</v>
      </c>
      <c r="G859" s="9">
        <v>13657</v>
      </c>
      <c r="H859" s="15">
        <v>44496</v>
      </c>
      <c r="I859" s="9" t="s">
        <v>7457</v>
      </c>
      <c r="J859" s="9">
        <v>145</v>
      </c>
      <c r="K859" s="9" t="s">
        <v>7470</v>
      </c>
      <c r="L859" s="9" t="str">
        <f>IF(OR('1. Raw Data'!L859="Elec", '1. Raw Data'!L859="elect"), "Electronics", '1. Raw Data'!L859)</f>
        <v>Electronics</v>
      </c>
      <c r="M859" s="9">
        <v>801.85</v>
      </c>
      <c r="N859" s="9">
        <f>IF(ISBLANK('1. Raw Data'!N859), MEDIAN('1. Raw Data'!$N$2:$N$5001), '1. Raw Data'!N859)</f>
        <v>338.75</v>
      </c>
      <c r="O859" s="9">
        <v>2</v>
      </c>
      <c r="P859" s="9">
        <f>IF(ISBLANK('1. Raw Data'!P859), 0, '1. Raw Data'!P859)</f>
        <v>0</v>
      </c>
      <c r="Q859" s="9">
        <v>392</v>
      </c>
      <c r="R859" s="9">
        <v>4</v>
      </c>
      <c r="S859" s="9">
        <f t="shared" si="39"/>
        <v>1603.7</v>
      </c>
      <c r="T859" s="9">
        <f t="shared" si="40"/>
        <v>926.2</v>
      </c>
      <c r="U859" s="23">
        <f t="shared" si="41"/>
        <v>0.57753944004489621</v>
      </c>
    </row>
    <row r="860" spans="1:21" x14ac:dyDescent="0.3">
      <c r="A860" s="9">
        <v>1183</v>
      </c>
      <c r="B860" s="9" t="str">
        <f>PROPER(TRIM('1. Raw Data'!B860))</f>
        <v>Customer_858</v>
      </c>
      <c r="C860" s="9">
        <f>IF(OR('1. Raw Data'!C860&lt;18, '1. Raw Data'!C860&gt;100), MEDIAN('1. Raw Data'!$C$2:$C$5001), '1. Raw Data'!C860)</f>
        <v>40</v>
      </c>
      <c r="D860" s="9" t="s">
        <v>5021</v>
      </c>
      <c r="E860" s="22">
        <v>44378</v>
      </c>
      <c r="F860" s="9">
        <v>0</v>
      </c>
      <c r="G860" s="9">
        <v>10727</v>
      </c>
      <c r="H860" s="15">
        <v>44203</v>
      </c>
      <c r="I860" s="9" t="s">
        <v>7456</v>
      </c>
      <c r="J860" s="9">
        <v>136</v>
      </c>
      <c r="K860" s="9" t="s">
        <v>7503</v>
      </c>
      <c r="L860" s="9" t="str">
        <f>IF(OR('1. Raw Data'!L860="Elec", '1. Raw Data'!L860="elect"), "Electronics", '1. Raw Data'!L860)</f>
        <v>Clothing</v>
      </c>
      <c r="M860" s="9">
        <v>520.71</v>
      </c>
      <c r="N860" s="9">
        <f>IF(ISBLANK('1. Raw Data'!N860), MEDIAN('1. Raw Data'!$N$2:$N$5001), '1. Raw Data'!N860)</f>
        <v>293.42</v>
      </c>
      <c r="O860" s="9">
        <v>1</v>
      </c>
      <c r="P860" s="9">
        <f>IF(ISBLANK('1. Raw Data'!P860), 0, '1. Raw Data'!P860)</f>
        <v>0</v>
      </c>
      <c r="Q860" s="9">
        <v>834</v>
      </c>
      <c r="R860" s="9">
        <v>2</v>
      </c>
      <c r="S860" s="9">
        <f t="shared" si="39"/>
        <v>520.71</v>
      </c>
      <c r="T860" s="9">
        <f t="shared" si="40"/>
        <v>227.29000000000002</v>
      </c>
      <c r="U860" s="23">
        <f t="shared" si="41"/>
        <v>0.43650016323865493</v>
      </c>
    </row>
    <row r="861" spans="1:21" x14ac:dyDescent="0.3">
      <c r="A861" s="9">
        <v>2424</v>
      </c>
      <c r="B861" s="9" t="str">
        <f>PROPER(TRIM('1. Raw Data'!B861))</f>
        <v>Customer_859</v>
      </c>
      <c r="C861" s="9">
        <f>IF(OR('1. Raw Data'!C861&lt;18, '1. Raw Data'!C861&gt;100), MEDIAN('1. Raw Data'!$C$2:$C$5001), '1. Raw Data'!C861)</f>
        <v>52</v>
      </c>
      <c r="D861" s="9" t="s">
        <v>5018</v>
      </c>
      <c r="E861" s="22">
        <v>44829</v>
      </c>
      <c r="F861" s="9">
        <v>0</v>
      </c>
      <c r="G861" s="9">
        <v>13517</v>
      </c>
      <c r="H861" s="15">
        <v>44829</v>
      </c>
      <c r="I861" s="9" t="s">
        <v>7455</v>
      </c>
      <c r="J861" s="9">
        <v>136</v>
      </c>
      <c r="K861" s="9" t="s">
        <v>7503</v>
      </c>
      <c r="L861" s="9" t="str">
        <f>IF(OR('1. Raw Data'!L861="Elec", '1. Raw Data'!L861="elect"), "Electronics", '1. Raw Data'!L861)</f>
        <v>Electronics</v>
      </c>
      <c r="M861" s="9">
        <v>952.9</v>
      </c>
      <c r="N861" s="9">
        <f>IF(ISBLANK('1. Raw Data'!N861), MEDIAN('1. Raw Data'!$N$2:$N$5001), '1. Raw Data'!N861)</f>
        <v>462.65</v>
      </c>
      <c r="O861" s="9">
        <v>5</v>
      </c>
      <c r="P861" s="9">
        <f>IF(ISBLANK('1. Raw Data'!P861), 0, '1. Raw Data'!P861)</f>
        <v>0.1</v>
      </c>
      <c r="Q861" s="9">
        <v>575</v>
      </c>
      <c r="R861" s="9">
        <v>6</v>
      </c>
      <c r="S861" s="9">
        <f t="shared" si="39"/>
        <v>4288.05</v>
      </c>
      <c r="T861" s="9">
        <f t="shared" si="40"/>
        <v>1974.8000000000002</v>
      </c>
      <c r="U861" s="23">
        <f t="shared" si="41"/>
        <v>0.46053567472394213</v>
      </c>
    </row>
    <row r="862" spans="1:21" x14ac:dyDescent="0.3">
      <c r="A862" s="9">
        <v>2353</v>
      </c>
      <c r="B862" s="9" t="str">
        <f>PROPER(TRIM('1. Raw Data'!B862))</f>
        <v>Customer_860</v>
      </c>
      <c r="C862" s="9">
        <f>IF(OR('1. Raw Data'!C862&lt;18, '1. Raw Data'!C862&gt;100), MEDIAN('1. Raw Data'!$C$2:$C$5001), '1. Raw Data'!C862)</f>
        <v>57</v>
      </c>
      <c r="D862" s="9" t="s">
        <v>5023</v>
      </c>
      <c r="E862" s="22">
        <v>44265</v>
      </c>
      <c r="F862" s="9">
        <v>1</v>
      </c>
      <c r="G862" s="9">
        <v>12268</v>
      </c>
      <c r="H862" s="15">
        <v>44472</v>
      </c>
      <c r="I862" s="9" t="s">
        <v>7457</v>
      </c>
      <c r="J862" s="9">
        <v>121</v>
      </c>
      <c r="K862" s="9" t="s">
        <v>7495</v>
      </c>
      <c r="L862" s="9" t="str">
        <f>IF(OR('1. Raw Data'!L862="Elec", '1. Raw Data'!L862="elect"), "Electronics", '1. Raw Data'!L862)</f>
        <v>Home Appliances</v>
      </c>
      <c r="M862" s="9">
        <v>184.82</v>
      </c>
      <c r="N862" s="9">
        <f>IF(ISBLANK('1. Raw Data'!N862), MEDIAN('1. Raw Data'!$N$2:$N$5001), '1. Raw Data'!N862)</f>
        <v>108.46</v>
      </c>
      <c r="O862" s="9">
        <v>1</v>
      </c>
      <c r="P862" s="9">
        <f>IF(ISBLANK('1. Raw Data'!P862), 0, '1. Raw Data'!P862)</f>
        <v>0</v>
      </c>
      <c r="Q862" s="9">
        <v>644</v>
      </c>
      <c r="R862" s="9">
        <v>3</v>
      </c>
      <c r="S862" s="9">
        <f t="shared" si="39"/>
        <v>184.82</v>
      </c>
      <c r="T862" s="9">
        <f t="shared" si="40"/>
        <v>76.36</v>
      </c>
      <c r="U862" s="23">
        <f t="shared" si="41"/>
        <v>0.41315874905313277</v>
      </c>
    </row>
    <row r="863" spans="1:21" x14ac:dyDescent="0.3">
      <c r="A863" s="9">
        <v>1784</v>
      </c>
      <c r="B863" s="9" t="str">
        <f>PROPER(TRIM('1. Raw Data'!B863))</f>
        <v>Customer_861</v>
      </c>
      <c r="C863" s="9">
        <f>IF(OR('1. Raw Data'!C863&lt;18, '1. Raw Data'!C863&gt;100), MEDIAN('1. Raw Data'!$C$2:$C$5001), '1. Raw Data'!C863)</f>
        <v>47</v>
      </c>
      <c r="D863" s="9" t="s">
        <v>5019</v>
      </c>
      <c r="E863" s="22">
        <v>44557</v>
      </c>
      <c r="F863" s="9">
        <v>0</v>
      </c>
      <c r="G863" s="9">
        <v>11644</v>
      </c>
      <c r="H863" s="15">
        <v>44557</v>
      </c>
      <c r="I863" s="9" t="s">
        <v>7457</v>
      </c>
      <c r="J863" s="9">
        <v>146</v>
      </c>
      <c r="K863" s="9" t="s">
        <v>7505</v>
      </c>
      <c r="L863" s="9" t="str">
        <f>IF(OR('1. Raw Data'!L863="Elec", '1. Raw Data'!L863="elect"), "Electronics", '1. Raw Data'!L863)</f>
        <v>Electronics</v>
      </c>
      <c r="M863" s="9">
        <v>950.63</v>
      </c>
      <c r="N863" s="9">
        <f>IF(ISBLANK('1. Raw Data'!N863), MEDIAN('1. Raw Data'!$N$2:$N$5001), '1. Raw Data'!N863)</f>
        <v>550.85</v>
      </c>
      <c r="O863" s="9">
        <v>5</v>
      </c>
      <c r="P863" s="9">
        <f>IF(ISBLANK('1. Raw Data'!P863), 0, '1. Raw Data'!P863)</f>
        <v>0</v>
      </c>
      <c r="Q863" s="9">
        <v>351</v>
      </c>
      <c r="R863" s="9">
        <v>5</v>
      </c>
      <c r="S863" s="9">
        <f t="shared" si="39"/>
        <v>4753.1499999999996</v>
      </c>
      <c r="T863" s="9">
        <f t="shared" si="40"/>
        <v>1998.8999999999996</v>
      </c>
      <c r="U863" s="23">
        <f t="shared" si="41"/>
        <v>0.42054216677361322</v>
      </c>
    </row>
    <row r="864" spans="1:21" x14ac:dyDescent="0.3">
      <c r="A864" s="9">
        <v>1983</v>
      </c>
      <c r="B864" s="9" t="str">
        <f>PROPER(TRIM('1. Raw Data'!B864))</f>
        <v>Customer_862</v>
      </c>
      <c r="C864" s="9">
        <f>IF(OR('1. Raw Data'!C864&lt;18, '1. Raw Data'!C864&gt;100), MEDIAN('1. Raw Data'!$C$2:$C$5001), '1. Raw Data'!C864)</f>
        <v>40</v>
      </c>
      <c r="D864" s="9" t="s">
        <v>5021</v>
      </c>
      <c r="E864" s="22">
        <v>44360</v>
      </c>
      <c r="F864" s="9">
        <v>0</v>
      </c>
      <c r="G864" s="9">
        <v>13718</v>
      </c>
      <c r="H864" s="15">
        <v>44360</v>
      </c>
      <c r="I864" s="9" t="s">
        <v>7456</v>
      </c>
      <c r="J864" s="9">
        <v>132</v>
      </c>
      <c r="K864" s="9" t="s">
        <v>7506</v>
      </c>
      <c r="L864" s="9" t="str">
        <f>IF(OR('1. Raw Data'!L864="Elec", '1. Raw Data'!L864="elect"), "Electronics", '1. Raw Data'!L864)</f>
        <v>Electronics</v>
      </c>
      <c r="M864" s="9">
        <v>449.25</v>
      </c>
      <c r="N864" s="9">
        <f>IF(ISBLANK('1. Raw Data'!N864), MEDIAN('1. Raw Data'!$N$2:$N$5001), '1. Raw Data'!N864)</f>
        <v>292.73</v>
      </c>
      <c r="O864" s="9">
        <v>4</v>
      </c>
      <c r="P864" s="9">
        <f>IF(ISBLANK('1. Raw Data'!P864), 0, '1. Raw Data'!P864)</f>
        <v>0.1</v>
      </c>
      <c r="Q864" s="9">
        <v>355</v>
      </c>
      <c r="R864" s="9">
        <v>5</v>
      </c>
      <c r="S864" s="9">
        <f t="shared" si="39"/>
        <v>1617.3</v>
      </c>
      <c r="T864" s="9">
        <f t="shared" si="40"/>
        <v>446.37999999999988</v>
      </c>
      <c r="U864" s="23">
        <f t="shared" si="41"/>
        <v>0.27600321523526861</v>
      </c>
    </row>
    <row r="865" spans="1:21" x14ac:dyDescent="0.3">
      <c r="A865" s="9">
        <v>1068</v>
      </c>
      <c r="B865" s="9" t="str">
        <f>PROPER(TRIM('1. Raw Data'!B865))</f>
        <v>Customer_863</v>
      </c>
      <c r="C865" s="9">
        <f>IF(OR('1. Raw Data'!C865&lt;18, '1. Raw Data'!C865&gt;100), MEDIAN('1. Raw Data'!$C$2:$C$5001), '1. Raw Data'!C865)</f>
        <v>52</v>
      </c>
      <c r="D865" s="9" t="s">
        <v>5023</v>
      </c>
      <c r="E865" s="22">
        <v>44528</v>
      </c>
      <c r="F865" s="9">
        <v>0</v>
      </c>
      <c r="G865" s="9">
        <v>10939</v>
      </c>
      <c r="H865" s="15">
        <v>44528</v>
      </c>
      <c r="I865" s="9" t="s">
        <v>7455</v>
      </c>
      <c r="J865" s="9">
        <v>131</v>
      </c>
      <c r="K865" s="9" t="s">
        <v>7504</v>
      </c>
      <c r="L865" s="9" t="str">
        <f>IF(OR('1. Raw Data'!L865="Elec", '1. Raw Data'!L865="elect"), "Electronics", '1. Raw Data'!L865)</f>
        <v>Clothing</v>
      </c>
      <c r="M865" s="9">
        <v>75.569999999999993</v>
      </c>
      <c r="N865" s="9">
        <f>IF(ISBLANK('1. Raw Data'!N865), MEDIAN('1. Raw Data'!$N$2:$N$5001), '1. Raw Data'!N865)</f>
        <v>36.61</v>
      </c>
      <c r="O865" s="9">
        <v>1</v>
      </c>
      <c r="P865" s="9">
        <f>IF(ISBLANK('1. Raw Data'!P865), 0, '1. Raw Data'!P865)</f>
        <v>0</v>
      </c>
      <c r="Q865" s="9">
        <v>383</v>
      </c>
      <c r="R865" s="9">
        <v>5</v>
      </c>
      <c r="S865" s="9">
        <f t="shared" si="39"/>
        <v>75.569999999999993</v>
      </c>
      <c r="T865" s="9">
        <f t="shared" si="40"/>
        <v>38.959999999999994</v>
      </c>
      <c r="U865" s="23">
        <f t="shared" si="41"/>
        <v>0.51554849808124914</v>
      </c>
    </row>
    <row r="866" spans="1:21" x14ac:dyDescent="0.3">
      <c r="A866" s="9">
        <v>1545</v>
      </c>
      <c r="B866" s="9" t="str">
        <f>PROPER(TRIM('1. Raw Data'!B866))</f>
        <v>Customer_864</v>
      </c>
      <c r="C866" s="9">
        <f>IF(OR('1. Raw Data'!C866&lt;18, '1. Raw Data'!C866&gt;100), MEDIAN('1. Raw Data'!$C$2:$C$5001), '1. Raw Data'!C866)</f>
        <v>27</v>
      </c>
      <c r="D866" s="9" t="s">
        <v>5022</v>
      </c>
      <c r="E866" s="22">
        <v>44403</v>
      </c>
      <c r="F866" s="9">
        <v>0</v>
      </c>
      <c r="G866" s="9">
        <v>10342</v>
      </c>
      <c r="H866" s="15">
        <v>44403</v>
      </c>
      <c r="I866" s="9" t="s">
        <v>7455</v>
      </c>
      <c r="J866" s="9">
        <v>137</v>
      </c>
      <c r="K866" s="9" t="s">
        <v>7484</v>
      </c>
      <c r="L866" s="9" t="str">
        <f>IF(OR('1. Raw Data'!L866="Elec", '1. Raw Data'!L866="elect"), "Electronics", '1. Raw Data'!L866)</f>
        <v>Sports</v>
      </c>
      <c r="M866" s="9">
        <v>851.42</v>
      </c>
      <c r="N866" s="9">
        <f>IF(ISBLANK('1. Raw Data'!N866), MEDIAN('1. Raw Data'!$N$2:$N$5001), '1. Raw Data'!N866)</f>
        <v>488.17</v>
      </c>
      <c r="O866" s="9">
        <v>5</v>
      </c>
      <c r="P866" s="9">
        <f>IF(ISBLANK('1. Raw Data'!P866), 0, '1. Raw Data'!P866)</f>
        <v>0</v>
      </c>
      <c r="Q866" s="9">
        <v>696</v>
      </c>
      <c r="R866" s="9">
        <v>6</v>
      </c>
      <c r="S866" s="9">
        <f t="shared" si="39"/>
        <v>4257.0999999999995</v>
      </c>
      <c r="T866" s="9">
        <f t="shared" si="40"/>
        <v>1816.2499999999995</v>
      </c>
      <c r="U866" s="23">
        <f t="shared" si="41"/>
        <v>0.42664020107584971</v>
      </c>
    </row>
    <row r="867" spans="1:21" x14ac:dyDescent="0.3">
      <c r="A867" s="9">
        <v>1052</v>
      </c>
      <c r="B867" s="9" t="str">
        <f>PROPER(TRIM('1. Raw Data'!B867))</f>
        <v>Customer_865</v>
      </c>
      <c r="C867" s="9">
        <f>IF(OR('1. Raw Data'!C867&lt;18, '1. Raw Data'!C867&gt;100), MEDIAN('1. Raw Data'!$C$2:$C$5001), '1. Raw Data'!C867)</f>
        <v>22</v>
      </c>
      <c r="D867" s="9" t="s">
        <v>5019</v>
      </c>
      <c r="E867" s="22">
        <v>45051</v>
      </c>
      <c r="F867" s="9">
        <v>1</v>
      </c>
      <c r="G867" s="9">
        <v>13309</v>
      </c>
      <c r="H867" s="15">
        <v>45051</v>
      </c>
      <c r="I867" s="9" t="s">
        <v>7457</v>
      </c>
      <c r="J867" s="9">
        <v>116</v>
      </c>
      <c r="K867" s="9" t="s">
        <v>7480</v>
      </c>
      <c r="L867" s="9" t="str">
        <f>IF(OR('1. Raw Data'!L867="Elec", '1. Raw Data'!L867="elect"), "Electronics", '1. Raw Data'!L867)</f>
        <v>Sports</v>
      </c>
      <c r="M867" s="9">
        <v>888.75</v>
      </c>
      <c r="N867" s="9">
        <f>IF(ISBLANK('1. Raw Data'!N867), MEDIAN('1. Raw Data'!$N$2:$N$5001), '1. Raw Data'!N867)</f>
        <v>562.76</v>
      </c>
      <c r="O867" s="9">
        <v>5</v>
      </c>
      <c r="P867" s="9">
        <f>IF(ISBLANK('1. Raw Data'!P867), 0, '1. Raw Data'!P867)</f>
        <v>0</v>
      </c>
      <c r="Q867" s="9">
        <v>607</v>
      </c>
      <c r="R867" s="9">
        <v>3</v>
      </c>
      <c r="S867" s="9">
        <f t="shared" si="39"/>
        <v>4443.75</v>
      </c>
      <c r="T867" s="9">
        <f t="shared" si="40"/>
        <v>1629.9499999999998</v>
      </c>
      <c r="U867" s="23">
        <f t="shared" si="41"/>
        <v>0.36679606188466946</v>
      </c>
    </row>
    <row r="868" spans="1:21" x14ac:dyDescent="0.3">
      <c r="A868" s="9">
        <v>2473</v>
      </c>
      <c r="B868" s="9" t="str">
        <f>PROPER(TRIM('1. Raw Data'!B868))</f>
        <v>Customer_866</v>
      </c>
      <c r="C868" s="9">
        <f>IF(OR('1. Raw Data'!C868&lt;18, '1. Raw Data'!C868&gt;100), MEDIAN('1. Raw Data'!$C$2:$C$5001), '1. Raw Data'!C868)</f>
        <v>34</v>
      </c>
      <c r="D868" s="9" t="s">
        <v>5021</v>
      </c>
      <c r="E868" s="22">
        <v>45119</v>
      </c>
      <c r="F868" s="9">
        <v>0</v>
      </c>
      <c r="G868" s="9">
        <v>12202</v>
      </c>
      <c r="H868" s="15">
        <v>45267</v>
      </c>
      <c r="I868" s="9" t="s">
        <v>7456</v>
      </c>
      <c r="J868" s="9">
        <v>146</v>
      </c>
      <c r="K868" s="9" t="s">
        <v>7505</v>
      </c>
      <c r="L868" s="9" t="str">
        <f>IF(OR('1. Raw Data'!L868="Elec", '1. Raw Data'!L868="elect"), "Electronics", '1. Raw Data'!L868)</f>
        <v>Electronics</v>
      </c>
      <c r="M868" s="9">
        <v>668.53</v>
      </c>
      <c r="N868" s="9">
        <f>IF(ISBLANK('1. Raw Data'!N868), MEDIAN('1. Raw Data'!$N$2:$N$5001), '1. Raw Data'!N868)</f>
        <v>365.84</v>
      </c>
      <c r="O868" s="9">
        <v>1</v>
      </c>
      <c r="P868" s="9">
        <f>IF(ISBLANK('1. Raw Data'!P868), 0, '1. Raw Data'!P868)</f>
        <v>0</v>
      </c>
      <c r="Q868" s="9">
        <v>391</v>
      </c>
      <c r="R868" s="9">
        <v>7</v>
      </c>
      <c r="S868" s="9">
        <f t="shared" si="39"/>
        <v>668.53</v>
      </c>
      <c r="T868" s="9">
        <f t="shared" si="40"/>
        <v>302.69</v>
      </c>
      <c r="U868" s="23">
        <f t="shared" si="41"/>
        <v>0.45276950922172532</v>
      </c>
    </row>
    <row r="869" spans="1:21" x14ac:dyDescent="0.3">
      <c r="A869" s="9">
        <v>1204</v>
      </c>
      <c r="B869" s="9" t="str">
        <f>PROPER(TRIM('1. Raw Data'!B869))</f>
        <v>Customer_867</v>
      </c>
      <c r="C869" s="9">
        <f>IF(OR('1. Raw Data'!C869&lt;18, '1. Raw Data'!C869&gt;100), MEDIAN('1. Raw Data'!$C$2:$C$5001), '1. Raw Data'!C869)</f>
        <v>33</v>
      </c>
      <c r="D869" s="9" t="s">
        <v>5020</v>
      </c>
      <c r="E869" s="22">
        <v>44396</v>
      </c>
      <c r="F869" s="9">
        <v>0</v>
      </c>
      <c r="G869" s="9">
        <v>12985</v>
      </c>
      <c r="H869" s="15">
        <v>44396</v>
      </c>
      <c r="I869" s="9" t="s">
        <v>7456</v>
      </c>
      <c r="J869" s="9">
        <v>146</v>
      </c>
      <c r="K869" s="9" t="s">
        <v>7505</v>
      </c>
      <c r="L869" s="9" t="str">
        <f>IF(OR('1. Raw Data'!L869="Elec", '1. Raw Data'!L869="elect"), "Electronics", '1. Raw Data'!L869)</f>
        <v>Electronics</v>
      </c>
      <c r="M869" s="9">
        <v>154.82</v>
      </c>
      <c r="N869" s="9">
        <f>IF(ISBLANK('1. Raw Data'!N869), MEDIAN('1. Raw Data'!$N$2:$N$5001), '1. Raw Data'!N869)</f>
        <v>100.51</v>
      </c>
      <c r="O869" s="9">
        <v>5</v>
      </c>
      <c r="P869" s="9">
        <f>IF(ISBLANK('1. Raw Data'!P869), 0, '1. Raw Data'!P869)</f>
        <v>0</v>
      </c>
      <c r="Q869" s="9">
        <v>510</v>
      </c>
      <c r="R869" s="9">
        <v>3</v>
      </c>
      <c r="S869" s="9">
        <f t="shared" si="39"/>
        <v>774.09999999999991</v>
      </c>
      <c r="T869" s="9">
        <f t="shared" si="40"/>
        <v>271.5499999999999</v>
      </c>
      <c r="U869" s="23">
        <f t="shared" si="41"/>
        <v>0.35079447099857891</v>
      </c>
    </row>
    <row r="870" spans="1:21" x14ac:dyDescent="0.3">
      <c r="A870" s="9">
        <v>1125</v>
      </c>
      <c r="B870" s="9" t="str">
        <f>PROPER(TRIM('1. Raw Data'!B870))</f>
        <v>Customer_868</v>
      </c>
      <c r="C870" s="9">
        <f>IF(OR('1. Raw Data'!C870&lt;18, '1. Raw Data'!C870&gt;100), MEDIAN('1. Raw Data'!$C$2:$C$5001), '1. Raw Data'!C870)</f>
        <v>32</v>
      </c>
      <c r="D870" s="9" t="s">
        <v>5021</v>
      </c>
      <c r="E870" s="22">
        <v>45262</v>
      </c>
      <c r="F870" s="9">
        <v>0</v>
      </c>
      <c r="G870" s="9">
        <v>10840</v>
      </c>
      <c r="H870" s="15">
        <v>44969</v>
      </c>
      <c r="I870" s="9" t="s">
        <v>7457</v>
      </c>
      <c r="J870" s="9">
        <v>114</v>
      </c>
      <c r="K870" s="9" t="s">
        <v>7463</v>
      </c>
      <c r="L870" s="9" t="str">
        <f>IF(OR('1. Raw Data'!L870="Elec", '1. Raw Data'!L870="elect"), "Electronics", '1. Raw Data'!L870)</f>
        <v>Clothing</v>
      </c>
      <c r="M870" s="9">
        <v>1345.35</v>
      </c>
      <c r="N870" s="9">
        <f>IF(ISBLANK('1. Raw Data'!N870), MEDIAN('1. Raw Data'!$N$2:$N$5001), '1. Raw Data'!N870)</f>
        <v>591.12</v>
      </c>
      <c r="O870" s="9">
        <v>1</v>
      </c>
      <c r="P870" s="9">
        <f>IF(ISBLANK('1. Raw Data'!P870), 0, '1. Raw Data'!P870)</f>
        <v>0.1</v>
      </c>
      <c r="Q870" s="9">
        <v>384</v>
      </c>
      <c r="R870" s="9">
        <v>5</v>
      </c>
      <c r="S870" s="9">
        <f t="shared" si="39"/>
        <v>1210.8150000000001</v>
      </c>
      <c r="T870" s="9">
        <f t="shared" si="40"/>
        <v>619.69500000000005</v>
      </c>
      <c r="U870" s="23">
        <f t="shared" si="41"/>
        <v>0.51179990337087</v>
      </c>
    </row>
    <row r="871" spans="1:21" x14ac:dyDescent="0.3">
      <c r="A871" s="9">
        <v>1042</v>
      </c>
      <c r="B871" s="9" t="str">
        <f>PROPER(TRIM('1. Raw Data'!B871))</f>
        <v>Customer_869</v>
      </c>
      <c r="C871" s="9">
        <f>IF(OR('1. Raw Data'!C871&lt;18, '1. Raw Data'!C871&gt;100), MEDIAN('1. Raw Data'!$C$2:$C$5001), '1. Raw Data'!C871)</f>
        <v>59</v>
      </c>
      <c r="D871" s="9" t="s">
        <v>5022</v>
      </c>
      <c r="E871" s="22">
        <v>43851</v>
      </c>
      <c r="F871" s="9">
        <v>0</v>
      </c>
      <c r="G871" s="9">
        <v>12027</v>
      </c>
      <c r="H871" s="15">
        <v>43851</v>
      </c>
      <c r="I871" s="9" t="s">
        <v>7455</v>
      </c>
      <c r="J871" s="9">
        <v>124</v>
      </c>
      <c r="K871" s="9" t="s">
        <v>7497</v>
      </c>
      <c r="L871" s="9" t="str">
        <f>IF(OR('1. Raw Data'!L871="Elec", '1. Raw Data'!L871="elect"), "Electronics", '1. Raw Data'!L871)</f>
        <v>Electronics</v>
      </c>
      <c r="M871" s="9">
        <v>936.57</v>
      </c>
      <c r="N871" s="9">
        <f>IF(ISBLANK('1. Raw Data'!N871), MEDIAN('1. Raw Data'!$N$2:$N$5001), '1. Raw Data'!N871)</f>
        <v>580.83000000000004</v>
      </c>
      <c r="O871" s="9">
        <v>2</v>
      </c>
      <c r="P871" s="9">
        <f>IF(ISBLANK('1. Raw Data'!P871), 0, '1. Raw Data'!P871)</f>
        <v>0</v>
      </c>
      <c r="Q871" s="9">
        <v>359</v>
      </c>
      <c r="R871" s="9">
        <v>7</v>
      </c>
      <c r="S871" s="9">
        <f t="shared" si="39"/>
        <v>1873.14</v>
      </c>
      <c r="T871" s="9">
        <f t="shared" si="40"/>
        <v>711.48</v>
      </c>
      <c r="U871" s="23">
        <f t="shared" si="41"/>
        <v>0.37983279413177873</v>
      </c>
    </row>
    <row r="872" spans="1:21" x14ac:dyDescent="0.3">
      <c r="A872" s="9">
        <v>1110</v>
      </c>
      <c r="B872" s="9" t="str">
        <f>PROPER(TRIM('1. Raw Data'!B872))</f>
        <v>Customer_870</v>
      </c>
      <c r="C872" s="9">
        <f>IF(OR('1. Raw Data'!C872&lt;18, '1. Raw Data'!C872&gt;100), MEDIAN('1. Raw Data'!$C$2:$C$5001), '1. Raw Data'!C872)</f>
        <v>70</v>
      </c>
      <c r="D872" s="9" t="s">
        <v>5020</v>
      </c>
      <c r="E872" s="22">
        <v>44889</v>
      </c>
      <c r="F872" s="9">
        <v>0</v>
      </c>
      <c r="G872" s="9">
        <v>13127</v>
      </c>
      <c r="H872" s="15">
        <v>44889</v>
      </c>
      <c r="I872" s="9" t="s">
        <v>7456</v>
      </c>
      <c r="J872" s="9">
        <v>125</v>
      </c>
      <c r="K872" s="9" t="s">
        <v>7479</v>
      </c>
      <c r="L872" s="9" t="str">
        <f>IF(OR('1. Raw Data'!L872="Elec", '1. Raw Data'!L872="elect"), "Electronics", '1. Raw Data'!L872)</f>
        <v>Clothing</v>
      </c>
      <c r="M872" s="9">
        <v>217.78</v>
      </c>
      <c r="N872" s="9">
        <f>IF(ISBLANK('1. Raw Data'!N872), MEDIAN('1. Raw Data'!$N$2:$N$5001), '1. Raw Data'!N872)</f>
        <v>148.72</v>
      </c>
      <c r="O872" s="9">
        <v>3</v>
      </c>
      <c r="P872" s="9">
        <f>IF(ISBLANK('1. Raw Data'!P872), 0, '1. Raw Data'!P872)</f>
        <v>0</v>
      </c>
      <c r="Q872" s="9">
        <v>675</v>
      </c>
      <c r="R872" s="9">
        <v>6</v>
      </c>
      <c r="S872" s="9">
        <f t="shared" si="39"/>
        <v>653.34</v>
      </c>
      <c r="T872" s="9">
        <f t="shared" si="40"/>
        <v>207.18000000000006</v>
      </c>
      <c r="U872" s="23">
        <f t="shared" si="41"/>
        <v>0.31710900909174405</v>
      </c>
    </row>
    <row r="873" spans="1:21" x14ac:dyDescent="0.3">
      <c r="A873" s="9">
        <v>1760</v>
      </c>
      <c r="B873" s="9" t="str">
        <f>PROPER(TRIM('1. Raw Data'!B873))</f>
        <v>Customer_871</v>
      </c>
      <c r="C873" s="9">
        <f>IF(OR('1. Raw Data'!C873&lt;18, '1. Raw Data'!C873&gt;100), MEDIAN('1. Raw Data'!$C$2:$C$5001), '1. Raw Data'!C873)</f>
        <v>19</v>
      </c>
      <c r="D873" s="9" t="s">
        <v>5020</v>
      </c>
      <c r="E873" s="22">
        <v>44222</v>
      </c>
      <c r="F873" s="9">
        <v>0</v>
      </c>
      <c r="G873" s="9">
        <v>12434</v>
      </c>
      <c r="H873" s="15">
        <v>44222</v>
      </c>
      <c r="I873" s="9" t="s">
        <v>7456</v>
      </c>
      <c r="J873" s="9">
        <v>146</v>
      </c>
      <c r="K873" s="9" t="s">
        <v>7505</v>
      </c>
      <c r="L873" s="9" t="str">
        <f>IF(OR('1. Raw Data'!L873="Elec", '1. Raw Data'!L873="elect"), "Electronics", '1. Raw Data'!L873)</f>
        <v>Home Appliances</v>
      </c>
      <c r="M873" s="9">
        <v>790.85</v>
      </c>
      <c r="N873" s="9">
        <f>IF(ISBLANK('1. Raw Data'!N873), MEDIAN('1. Raw Data'!$N$2:$N$5001), '1. Raw Data'!N873)</f>
        <v>395.08</v>
      </c>
      <c r="O873" s="9">
        <v>2</v>
      </c>
      <c r="P873" s="9">
        <f>IF(ISBLANK('1. Raw Data'!P873), 0, '1. Raw Data'!P873)</f>
        <v>0.1</v>
      </c>
      <c r="Q873" s="9">
        <v>633</v>
      </c>
      <c r="R873" s="9">
        <v>6</v>
      </c>
      <c r="S873" s="9">
        <f t="shared" si="39"/>
        <v>1423.53</v>
      </c>
      <c r="T873" s="9">
        <f t="shared" si="40"/>
        <v>633.37</v>
      </c>
      <c r="U873" s="23">
        <f t="shared" si="41"/>
        <v>0.44492915498795249</v>
      </c>
    </row>
    <row r="874" spans="1:21" x14ac:dyDescent="0.3">
      <c r="A874" s="9">
        <v>2206</v>
      </c>
      <c r="B874" s="9" t="str">
        <f>PROPER(TRIM('1. Raw Data'!B874))</f>
        <v>Customer_872</v>
      </c>
      <c r="C874" s="9">
        <f>IF(OR('1. Raw Data'!C874&lt;18, '1. Raw Data'!C874&gt;100), MEDIAN('1. Raw Data'!$C$2:$C$5001), '1. Raw Data'!C874)</f>
        <v>29</v>
      </c>
      <c r="D874" s="9" t="s">
        <v>5020</v>
      </c>
      <c r="E874" s="22">
        <v>44006</v>
      </c>
      <c r="F874" s="9">
        <v>0</v>
      </c>
      <c r="G874" s="9">
        <v>10893</v>
      </c>
      <c r="H874" s="15">
        <v>44006</v>
      </c>
      <c r="I874" s="9" t="s">
        <v>7457</v>
      </c>
      <c r="J874" s="9">
        <v>135</v>
      </c>
      <c r="K874" s="9" t="s">
        <v>7458</v>
      </c>
      <c r="L874" s="9" t="str">
        <f>IF(OR('1. Raw Data'!L874="Elec", '1. Raw Data'!L874="elect"), "Electronics", '1. Raw Data'!L874)</f>
        <v>Electronics</v>
      </c>
      <c r="M874" s="9">
        <v>771.02</v>
      </c>
      <c r="N874" s="9">
        <f>IF(ISBLANK('1. Raw Data'!N874), MEDIAN('1. Raw Data'!$N$2:$N$5001), '1. Raw Data'!N874)</f>
        <v>393.14</v>
      </c>
      <c r="O874" s="9">
        <v>1</v>
      </c>
      <c r="P874" s="9">
        <f>IF(ISBLANK('1. Raw Data'!P874), 0, '1. Raw Data'!P874)</f>
        <v>0</v>
      </c>
      <c r="Q874" s="9">
        <v>575</v>
      </c>
      <c r="R874" s="9">
        <v>3</v>
      </c>
      <c r="S874" s="9">
        <f t="shared" si="39"/>
        <v>771.02</v>
      </c>
      <c r="T874" s="9">
        <f t="shared" si="40"/>
        <v>377.88</v>
      </c>
      <c r="U874" s="23">
        <f t="shared" si="41"/>
        <v>0.49010401805400639</v>
      </c>
    </row>
    <row r="875" spans="1:21" x14ac:dyDescent="0.3">
      <c r="A875" s="9">
        <v>1847</v>
      </c>
      <c r="B875" s="9" t="str">
        <f>PROPER(TRIM('1. Raw Data'!B875))</f>
        <v>Customer_873</v>
      </c>
      <c r="C875" s="9">
        <f>IF(OR('1. Raw Data'!C875&lt;18, '1. Raw Data'!C875&gt;100), MEDIAN('1. Raw Data'!$C$2:$C$5001), '1. Raw Data'!C875)</f>
        <v>42</v>
      </c>
      <c r="D875" s="9" t="s">
        <v>5018</v>
      </c>
      <c r="E875" s="22">
        <v>44325</v>
      </c>
      <c r="F875" s="9">
        <v>0</v>
      </c>
      <c r="G875" s="9">
        <v>11932</v>
      </c>
      <c r="H875" s="15">
        <v>44444</v>
      </c>
      <c r="I875" s="9" t="s">
        <v>7457</v>
      </c>
      <c r="J875" s="9">
        <v>117</v>
      </c>
      <c r="K875" s="9" t="s">
        <v>7483</v>
      </c>
      <c r="L875" s="9" t="str">
        <f>IF(OR('1. Raw Data'!L875="Elec", '1. Raw Data'!L875="elect"), "Electronics", '1. Raw Data'!L875)</f>
        <v>Home Appliances</v>
      </c>
      <c r="M875" s="9">
        <v>137.58000000000001</v>
      </c>
      <c r="N875" s="9">
        <f>IF(ISBLANK('1. Raw Data'!N875), MEDIAN('1. Raw Data'!$N$2:$N$5001), '1. Raw Data'!N875)</f>
        <v>58.48</v>
      </c>
      <c r="O875" s="9">
        <v>4</v>
      </c>
      <c r="P875" s="9">
        <f>IF(ISBLANK('1. Raw Data'!P875), 0, '1. Raw Data'!P875)</f>
        <v>0.2</v>
      </c>
      <c r="Q875" s="9">
        <v>1198</v>
      </c>
      <c r="R875" s="9">
        <v>4</v>
      </c>
      <c r="S875" s="9">
        <f t="shared" si="39"/>
        <v>440.25600000000009</v>
      </c>
      <c r="T875" s="9">
        <f t="shared" si="40"/>
        <v>206.3360000000001</v>
      </c>
      <c r="U875" s="23">
        <f t="shared" si="41"/>
        <v>0.46867277220526254</v>
      </c>
    </row>
    <row r="876" spans="1:21" x14ac:dyDescent="0.3">
      <c r="A876" s="9">
        <v>1094</v>
      </c>
      <c r="B876" s="9" t="str">
        <f>PROPER(TRIM('1. Raw Data'!B876))</f>
        <v>Customer_874</v>
      </c>
      <c r="C876" s="9">
        <f>IF(OR('1. Raw Data'!C876&lt;18, '1. Raw Data'!C876&gt;100), MEDIAN('1. Raw Data'!$C$2:$C$5001), '1. Raw Data'!C876)</f>
        <v>34</v>
      </c>
      <c r="D876" s="9" t="s">
        <v>5018</v>
      </c>
      <c r="E876" s="22">
        <v>45305</v>
      </c>
      <c r="F876" s="9">
        <v>0</v>
      </c>
      <c r="G876" s="9">
        <v>13781</v>
      </c>
      <c r="H876" s="15">
        <v>45305</v>
      </c>
      <c r="I876" s="9" t="s">
        <v>7455</v>
      </c>
      <c r="J876" s="9">
        <v>146</v>
      </c>
      <c r="K876" s="9" t="s">
        <v>7505</v>
      </c>
      <c r="L876" s="9" t="str">
        <f>IF(OR('1. Raw Data'!L876="Elec", '1. Raw Data'!L876="elect"), "Electronics", '1. Raw Data'!L876)</f>
        <v>Electronics</v>
      </c>
      <c r="M876" s="9">
        <v>929.95</v>
      </c>
      <c r="N876" s="9">
        <f>IF(ISBLANK('1. Raw Data'!N876), MEDIAN('1. Raw Data'!$N$2:$N$5001), '1. Raw Data'!N876)</f>
        <v>550.95000000000005</v>
      </c>
      <c r="O876" s="9">
        <v>4</v>
      </c>
      <c r="P876" s="9">
        <f>IF(ISBLANK('1. Raw Data'!P876), 0, '1. Raw Data'!P876)</f>
        <v>0</v>
      </c>
      <c r="Q876" s="9">
        <v>353</v>
      </c>
      <c r="R876" s="9">
        <v>4</v>
      </c>
      <c r="S876" s="9">
        <f t="shared" si="39"/>
        <v>3719.8</v>
      </c>
      <c r="T876" s="9">
        <f t="shared" si="40"/>
        <v>1516</v>
      </c>
      <c r="U876" s="23">
        <f t="shared" si="41"/>
        <v>0.40754879294585727</v>
      </c>
    </row>
    <row r="877" spans="1:21" x14ac:dyDescent="0.3">
      <c r="A877" s="9">
        <v>2397</v>
      </c>
      <c r="B877" s="9" t="str">
        <f>PROPER(TRIM('1. Raw Data'!B877))</f>
        <v>Customer_875</v>
      </c>
      <c r="C877" s="9">
        <f>IF(OR('1. Raw Data'!C877&lt;18, '1. Raw Data'!C877&gt;100), MEDIAN('1. Raw Data'!$C$2:$C$5001), '1. Raw Data'!C877)</f>
        <v>45</v>
      </c>
      <c r="D877" s="9" t="s">
        <v>5020</v>
      </c>
      <c r="E877" s="22">
        <v>44899</v>
      </c>
      <c r="F877" s="9">
        <v>0</v>
      </c>
      <c r="G877" s="9">
        <v>11338</v>
      </c>
      <c r="H877" s="15">
        <v>44663</v>
      </c>
      <c r="I877" s="9" t="s">
        <v>7455</v>
      </c>
      <c r="J877" s="9">
        <v>142</v>
      </c>
      <c r="K877" s="9" t="s">
        <v>7500</v>
      </c>
      <c r="L877" s="9" t="str">
        <f>IF(OR('1. Raw Data'!L877="Elec", '1. Raw Data'!L877="elect"), "Electronics", '1. Raw Data'!L877)</f>
        <v>Electronics</v>
      </c>
      <c r="M877" s="9">
        <v>1222.07</v>
      </c>
      <c r="N877" s="9">
        <f>IF(ISBLANK('1. Raw Data'!N877), MEDIAN('1. Raw Data'!$N$2:$N$5001), '1. Raw Data'!N877)</f>
        <v>691.37</v>
      </c>
      <c r="O877" s="9">
        <v>3</v>
      </c>
      <c r="P877" s="9">
        <f>IF(ISBLANK('1. Raw Data'!P877), 0, '1. Raw Data'!P877)</f>
        <v>0</v>
      </c>
      <c r="Q877" s="9">
        <v>995</v>
      </c>
      <c r="R877" s="9">
        <v>3</v>
      </c>
      <c r="S877" s="9">
        <f t="shared" si="39"/>
        <v>3666.21</v>
      </c>
      <c r="T877" s="9">
        <f t="shared" si="40"/>
        <v>1592.1</v>
      </c>
      <c r="U877" s="23">
        <f t="shared" si="41"/>
        <v>0.4342631764137897</v>
      </c>
    </row>
    <row r="878" spans="1:21" x14ac:dyDescent="0.3">
      <c r="A878" s="9">
        <v>1899</v>
      </c>
      <c r="B878" s="9" t="str">
        <f>PROPER(TRIM('1. Raw Data'!B878))</f>
        <v>Customer_876</v>
      </c>
      <c r="C878" s="9">
        <f>IF(OR('1. Raw Data'!C878&lt;18, '1. Raw Data'!C878&gt;100), MEDIAN('1. Raw Data'!$C$2:$C$5001), '1. Raw Data'!C878)</f>
        <v>53</v>
      </c>
      <c r="D878" s="9" t="s">
        <v>5019</v>
      </c>
      <c r="E878" s="22">
        <v>44831</v>
      </c>
      <c r="F878" s="9">
        <v>0</v>
      </c>
      <c r="G878" s="9">
        <v>10037</v>
      </c>
      <c r="H878" s="15">
        <v>44831</v>
      </c>
      <c r="I878" s="9" t="s">
        <v>7456</v>
      </c>
      <c r="J878" s="9">
        <v>145</v>
      </c>
      <c r="K878" s="9" t="s">
        <v>7470</v>
      </c>
      <c r="L878" s="9" t="str">
        <f>IF(OR('1. Raw Data'!L878="Elec", '1. Raw Data'!L878="elect"), "Electronics", '1. Raw Data'!L878)</f>
        <v>Home Appliances</v>
      </c>
      <c r="M878" s="9">
        <v>1136.06</v>
      </c>
      <c r="N878" s="9">
        <f>IF(ISBLANK('1. Raw Data'!N878), MEDIAN('1. Raw Data'!$N$2:$N$5001), '1. Raw Data'!N878)</f>
        <v>468.17</v>
      </c>
      <c r="O878" s="9">
        <v>1</v>
      </c>
      <c r="P878" s="9">
        <f>IF(ISBLANK('1. Raw Data'!P878), 0, '1. Raw Data'!P878)</f>
        <v>0</v>
      </c>
      <c r="Q878" s="9">
        <v>788</v>
      </c>
      <c r="R878" s="9">
        <v>5</v>
      </c>
      <c r="S878" s="9">
        <f t="shared" si="39"/>
        <v>1136.06</v>
      </c>
      <c r="T878" s="9">
        <f t="shared" si="40"/>
        <v>667.88999999999987</v>
      </c>
      <c r="U878" s="23">
        <f t="shared" si="41"/>
        <v>0.58790028695667473</v>
      </c>
    </row>
    <row r="879" spans="1:21" x14ac:dyDescent="0.3">
      <c r="A879" s="9">
        <v>1359</v>
      </c>
      <c r="B879" s="9" t="str">
        <f>PROPER(TRIM('1. Raw Data'!B879))</f>
        <v>Customer_877</v>
      </c>
      <c r="C879" s="9">
        <f>IF(OR('1. Raw Data'!C879&lt;18, '1. Raw Data'!C879&gt;100), MEDIAN('1. Raw Data'!$C$2:$C$5001), '1. Raw Data'!C879)</f>
        <v>51</v>
      </c>
      <c r="D879" s="9" t="s">
        <v>5020</v>
      </c>
      <c r="E879" s="22">
        <v>44968</v>
      </c>
      <c r="F879" s="9">
        <v>0</v>
      </c>
      <c r="G879" s="9">
        <v>11364</v>
      </c>
      <c r="H879" s="15">
        <v>45232</v>
      </c>
      <c r="I879" s="9" t="s">
        <v>7457</v>
      </c>
      <c r="J879" s="9">
        <v>104</v>
      </c>
      <c r="K879" s="9" t="s">
        <v>7499</v>
      </c>
      <c r="L879" s="9" t="str">
        <f>IF(OR('1. Raw Data'!L879="Elec", '1. Raw Data'!L879="elect"), "Electronics", '1. Raw Data'!L879)</f>
        <v>Home Appliances</v>
      </c>
      <c r="M879" s="9">
        <v>344.31</v>
      </c>
      <c r="N879" s="9">
        <f>IF(ISBLANK('1. Raw Data'!N879), MEDIAN('1. Raw Data'!$N$2:$N$5001), '1. Raw Data'!N879)</f>
        <v>215.42</v>
      </c>
      <c r="O879" s="9">
        <v>5</v>
      </c>
      <c r="P879" s="9">
        <f>IF(ISBLANK('1. Raw Data'!P879), 0, '1. Raw Data'!P879)</f>
        <v>0</v>
      </c>
      <c r="Q879" s="9">
        <v>459</v>
      </c>
      <c r="R879" s="9">
        <v>4</v>
      </c>
      <c r="S879" s="9">
        <f t="shared" si="39"/>
        <v>1721.55</v>
      </c>
      <c r="T879" s="9">
        <f t="shared" si="40"/>
        <v>644.45000000000005</v>
      </c>
      <c r="U879" s="23">
        <f t="shared" si="41"/>
        <v>0.37434288867590254</v>
      </c>
    </row>
    <row r="880" spans="1:21" x14ac:dyDescent="0.3">
      <c r="A880" s="9">
        <v>1899</v>
      </c>
      <c r="B880" s="9" t="str">
        <f>PROPER(TRIM('1. Raw Data'!B880))</f>
        <v>Customer_878</v>
      </c>
      <c r="C880" s="9">
        <f>IF(OR('1. Raw Data'!C880&lt;18, '1. Raw Data'!C880&gt;100), MEDIAN('1. Raw Data'!$C$2:$C$5001), '1. Raw Data'!C880)</f>
        <v>49</v>
      </c>
      <c r="D880" s="9" t="s">
        <v>5023</v>
      </c>
      <c r="E880" s="22">
        <v>44382</v>
      </c>
      <c r="F880" s="9">
        <v>0</v>
      </c>
      <c r="G880" s="9">
        <v>10850</v>
      </c>
      <c r="H880" s="15">
        <v>44323</v>
      </c>
      <c r="I880" s="9" t="s">
        <v>7457</v>
      </c>
      <c r="J880" s="9">
        <v>111</v>
      </c>
      <c r="K880" s="9" t="s">
        <v>7476</v>
      </c>
      <c r="L880" s="9" t="str">
        <f>IF(OR('1. Raw Data'!L880="Elec", '1. Raw Data'!L880="elect"), "Electronics", '1. Raw Data'!L880)</f>
        <v>Clothing</v>
      </c>
      <c r="M880" s="9">
        <v>1300.32</v>
      </c>
      <c r="N880" s="9">
        <f>IF(ISBLANK('1. Raw Data'!N880), MEDIAN('1. Raw Data'!$N$2:$N$5001), '1. Raw Data'!N880)</f>
        <v>843.63</v>
      </c>
      <c r="O880" s="9">
        <v>2</v>
      </c>
      <c r="P880" s="9">
        <f>IF(ISBLANK('1. Raw Data'!P880), 0, '1. Raw Data'!P880)</f>
        <v>0</v>
      </c>
      <c r="Q880" s="9">
        <v>788</v>
      </c>
      <c r="R880" s="9">
        <v>5</v>
      </c>
      <c r="S880" s="9">
        <f t="shared" si="39"/>
        <v>2600.64</v>
      </c>
      <c r="T880" s="9">
        <f t="shared" si="40"/>
        <v>913.37999999999988</v>
      </c>
      <c r="U880" s="23">
        <f t="shared" si="41"/>
        <v>0.35121354743447764</v>
      </c>
    </row>
    <row r="881" spans="1:21" x14ac:dyDescent="0.3">
      <c r="A881" s="9">
        <v>1280</v>
      </c>
      <c r="B881" s="9" t="str">
        <f>PROPER(TRIM('1. Raw Data'!B881))</f>
        <v>Customer_879</v>
      </c>
      <c r="C881" s="9">
        <f>IF(OR('1. Raw Data'!C881&lt;18, '1. Raw Data'!C881&gt;100), MEDIAN('1. Raw Data'!$C$2:$C$5001), '1. Raw Data'!C881)</f>
        <v>64</v>
      </c>
      <c r="D881" s="9" t="s">
        <v>5020</v>
      </c>
      <c r="E881" s="22">
        <v>45245</v>
      </c>
      <c r="F881" s="9">
        <v>0</v>
      </c>
      <c r="G881" s="9">
        <v>12776</v>
      </c>
      <c r="H881" s="15">
        <v>45245</v>
      </c>
      <c r="I881" s="9" t="s">
        <v>7457</v>
      </c>
      <c r="J881" s="9">
        <v>147</v>
      </c>
      <c r="K881" s="9" t="s">
        <v>7474</v>
      </c>
      <c r="L881" s="9" t="str">
        <f>IF(OR('1. Raw Data'!L881="Elec", '1. Raw Data'!L881="elect"), "Electronics", '1. Raw Data'!L881)</f>
        <v>Clothing</v>
      </c>
      <c r="M881" s="9">
        <v>546.69000000000005</v>
      </c>
      <c r="N881" s="9">
        <f>IF(ISBLANK('1. Raw Data'!N881), MEDIAN('1. Raw Data'!$N$2:$N$5001), '1. Raw Data'!N881)</f>
        <v>367.45</v>
      </c>
      <c r="O881" s="9">
        <v>2</v>
      </c>
      <c r="P881" s="9">
        <f>IF(ISBLANK('1. Raw Data'!P881), 0, '1. Raw Data'!P881)</f>
        <v>0</v>
      </c>
      <c r="Q881" s="9">
        <v>413</v>
      </c>
      <c r="R881" s="9">
        <v>2</v>
      </c>
      <c r="S881" s="9">
        <f t="shared" si="39"/>
        <v>1093.3800000000001</v>
      </c>
      <c r="T881" s="9">
        <f t="shared" si="40"/>
        <v>358.48000000000013</v>
      </c>
      <c r="U881" s="23">
        <f t="shared" si="41"/>
        <v>0.32786405458303619</v>
      </c>
    </row>
    <row r="882" spans="1:21" x14ac:dyDescent="0.3">
      <c r="A882" s="9">
        <v>2218</v>
      </c>
      <c r="B882" s="9" t="str">
        <f>PROPER(TRIM('1. Raw Data'!B882))</f>
        <v>Customer_880</v>
      </c>
      <c r="C882" s="9">
        <f>IF(OR('1. Raw Data'!C882&lt;18, '1. Raw Data'!C882&gt;100), MEDIAN('1. Raw Data'!$C$2:$C$5001), '1. Raw Data'!C882)</f>
        <v>40</v>
      </c>
      <c r="D882" s="9" t="s">
        <v>5018</v>
      </c>
      <c r="E882" s="22">
        <v>44601</v>
      </c>
      <c r="F882" s="9">
        <v>0</v>
      </c>
      <c r="G882" s="9">
        <v>10230</v>
      </c>
      <c r="H882" s="15">
        <v>44806</v>
      </c>
      <c r="I882" s="9" t="s">
        <v>7455</v>
      </c>
      <c r="J882" s="9">
        <v>115</v>
      </c>
      <c r="K882" s="9" t="s">
        <v>7481</v>
      </c>
      <c r="L882" s="9" t="str">
        <f>IF(OR('1. Raw Data'!L882="Elec", '1. Raw Data'!L882="elect"), "Electronics", '1. Raw Data'!L882)</f>
        <v>Home Appliances</v>
      </c>
      <c r="M882" s="9">
        <v>1422.44</v>
      </c>
      <c r="N882" s="9">
        <f>IF(ISBLANK('1. Raw Data'!N882), MEDIAN('1. Raw Data'!$N$2:$N$5001), '1. Raw Data'!N882)</f>
        <v>801.86</v>
      </c>
      <c r="O882" s="9">
        <v>3</v>
      </c>
      <c r="P882" s="9">
        <f>IF(ISBLANK('1. Raw Data'!P882), 0, '1. Raw Data'!P882)</f>
        <v>0</v>
      </c>
      <c r="Q882" s="9">
        <v>505</v>
      </c>
      <c r="R882" s="9">
        <v>4</v>
      </c>
      <c r="S882" s="9">
        <f t="shared" si="39"/>
        <v>4267.32</v>
      </c>
      <c r="T882" s="9">
        <f t="shared" si="40"/>
        <v>1861.7399999999998</v>
      </c>
      <c r="U882" s="23">
        <f t="shared" si="41"/>
        <v>0.43627850735356144</v>
      </c>
    </row>
    <row r="883" spans="1:21" x14ac:dyDescent="0.3">
      <c r="A883" s="9">
        <v>2218</v>
      </c>
      <c r="B883" s="9" t="str">
        <f>PROPER(TRIM('1. Raw Data'!B883))</f>
        <v>Customer_881</v>
      </c>
      <c r="C883" s="9">
        <f>IF(OR('1. Raw Data'!C883&lt;18, '1. Raw Data'!C883&gt;100), MEDIAN('1. Raw Data'!$C$2:$C$5001), '1. Raw Data'!C883)</f>
        <v>62</v>
      </c>
      <c r="D883" s="9" t="s">
        <v>5018</v>
      </c>
      <c r="E883" s="22">
        <v>45153</v>
      </c>
      <c r="F883" s="9">
        <v>0</v>
      </c>
      <c r="G883" s="9">
        <v>12499</v>
      </c>
      <c r="H883" s="15">
        <v>45153</v>
      </c>
      <c r="I883" s="9" t="s">
        <v>7455</v>
      </c>
      <c r="J883" s="9">
        <v>130</v>
      </c>
      <c r="K883" s="9" t="s">
        <v>7487</v>
      </c>
      <c r="L883" s="9" t="str">
        <f>IF(OR('1. Raw Data'!L883="Elec", '1. Raw Data'!L883="elect"), "Electronics", '1. Raw Data'!L883)</f>
        <v>Electronics</v>
      </c>
      <c r="M883" s="9">
        <v>154.03</v>
      </c>
      <c r="N883" s="9">
        <f>IF(ISBLANK('1. Raw Data'!N883), MEDIAN('1. Raw Data'!$N$2:$N$5001), '1. Raw Data'!N883)</f>
        <v>82.53</v>
      </c>
      <c r="O883" s="9">
        <v>3</v>
      </c>
      <c r="P883" s="9">
        <f>IF(ISBLANK('1. Raw Data'!P883), 0, '1. Raw Data'!P883)</f>
        <v>0</v>
      </c>
      <c r="Q883" s="9">
        <v>505</v>
      </c>
      <c r="R883" s="9">
        <v>4</v>
      </c>
      <c r="S883" s="9">
        <f t="shared" si="39"/>
        <v>462.09000000000003</v>
      </c>
      <c r="T883" s="9">
        <f t="shared" si="40"/>
        <v>214.50000000000003</v>
      </c>
      <c r="U883" s="23">
        <f t="shared" si="41"/>
        <v>0.46419528663247422</v>
      </c>
    </row>
    <row r="884" spans="1:21" x14ac:dyDescent="0.3">
      <c r="A884" s="9">
        <v>1666</v>
      </c>
      <c r="B884" s="9" t="str">
        <f>PROPER(TRIM('1. Raw Data'!B884))</f>
        <v>Customer_882</v>
      </c>
      <c r="C884" s="9">
        <f>IF(OR('1. Raw Data'!C884&lt;18, '1. Raw Data'!C884&gt;100), MEDIAN('1. Raw Data'!$C$2:$C$5001), '1. Raw Data'!C884)</f>
        <v>33</v>
      </c>
      <c r="D884" s="9" t="s">
        <v>5023</v>
      </c>
      <c r="E884" s="22">
        <v>45288</v>
      </c>
      <c r="F884" s="9">
        <v>0</v>
      </c>
      <c r="G884" s="9">
        <v>11365</v>
      </c>
      <c r="H884" s="15">
        <v>45288</v>
      </c>
      <c r="I884" s="9" t="s">
        <v>7456</v>
      </c>
      <c r="J884" s="9">
        <v>124</v>
      </c>
      <c r="K884" s="9" t="s">
        <v>7497</v>
      </c>
      <c r="L884" s="9" t="str">
        <f>IF(OR('1. Raw Data'!L884="Elec", '1. Raw Data'!L884="elect"), "Electronics", '1. Raw Data'!L884)</f>
        <v>Clothing</v>
      </c>
      <c r="M884" s="9">
        <v>755</v>
      </c>
      <c r="N884" s="9">
        <f>IF(ISBLANK('1. Raw Data'!N884), MEDIAN('1. Raw Data'!$N$2:$N$5001), '1. Raw Data'!N884)</f>
        <v>500.45</v>
      </c>
      <c r="O884" s="9">
        <v>3</v>
      </c>
      <c r="P884" s="9">
        <f>IF(ISBLANK('1. Raw Data'!P884), 0, '1. Raw Data'!P884)</f>
        <v>0</v>
      </c>
      <c r="Q884" s="9">
        <v>370</v>
      </c>
      <c r="R884" s="9">
        <v>3</v>
      </c>
      <c r="S884" s="9">
        <f t="shared" si="39"/>
        <v>2265</v>
      </c>
      <c r="T884" s="9">
        <f t="shared" si="40"/>
        <v>763.65000000000009</v>
      </c>
      <c r="U884" s="23">
        <f t="shared" si="41"/>
        <v>0.33715231788079475</v>
      </c>
    </row>
    <row r="885" spans="1:21" x14ac:dyDescent="0.3">
      <c r="A885" s="9">
        <v>1092</v>
      </c>
      <c r="B885" s="9" t="str">
        <f>PROPER(TRIM('1. Raw Data'!B885))</f>
        <v>Customer_883</v>
      </c>
      <c r="C885" s="9">
        <f>IF(OR('1. Raw Data'!C885&lt;18, '1. Raw Data'!C885&gt;100), MEDIAN('1. Raw Data'!$C$2:$C$5001), '1. Raw Data'!C885)</f>
        <v>40</v>
      </c>
      <c r="D885" s="9" t="s">
        <v>5023</v>
      </c>
      <c r="E885" s="22">
        <v>44602</v>
      </c>
      <c r="F885" s="9">
        <v>1</v>
      </c>
      <c r="G885" s="9">
        <v>13524</v>
      </c>
      <c r="H885" s="15">
        <v>44836</v>
      </c>
      <c r="I885" s="9" t="s">
        <v>7457</v>
      </c>
      <c r="J885" s="9">
        <v>102</v>
      </c>
      <c r="K885" s="9" t="s">
        <v>7494</v>
      </c>
      <c r="L885" s="9" t="str">
        <f>IF(OR('1. Raw Data'!L885="Elec", '1. Raw Data'!L885="elect"), "Electronics", '1. Raw Data'!L885)</f>
        <v>Electronics</v>
      </c>
      <c r="M885" s="9">
        <v>915.83</v>
      </c>
      <c r="N885" s="9">
        <f>IF(ISBLANK('1. Raw Data'!N885), MEDIAN('1. Raw Data'!$N$2:$N$5001), '1. Raw Data'!N885)</f>
        <v>429.51499999999999</v>
      </c>
      <c r="O885" s="9">
        <v>3</v>
      </c>
      <c r="P885" s="9">
        <f>IF(ISBLANK('1. Raw Data'!P885), 0, '1. Raw Data'!P885)</f>
        <v>0</v>
      </c>
      <c r="Q885" s="9">
        <v>822</v>
      </c>
      <c r="R885" s="9">
        <v>5</v>
      </c>
      <c r="S885" s="9">
        <f t="shared" si="39"/>
        <v>2747.4900000000002</v>
      </c>
      <c r="T885" s="9">
        <f t="shared" si="40"/>
        <v>1458.9450000000002</v>
      </c>
      <c r="U885" s="23">
        <f t="shared" si="41"/>
        <v>0.53101012196586705</v>
      </c>
    </row>
    <row r="886" spans="1:21" x14ac:dyDescent="0.3">
      <c r="A886" s="9">
        <v>1671</v>
      </c>
      <c r="B886" s="9" t="str">
        <f>PROPER(TRIM('1. Raw Data'!B886))</f>
        <v>Customer_884</v>
      </c>
      <c r="C886" s="9">
        <f>IF(OR('1. Raw Data'!C886&lt;18, '1. Raw Data'!C886&gt;100), MEDIAN('1. Raw Data'!$C$2:$C$5001), '1. Raw Data'!C886)</f>
        <v>24</v>
      </c>
      <c r="D886" s="9" t="s">
        <v>5021</v>
      </c>
      <c r="E886" s="22">
        <v>44748</v>
      </c>
      <c r="F886" s="9">
        <v>0</v>
      </c>
      <c r="G886" s="9">
        <v>12304</v>
      </c>
      <c r="H886" s="15">
        <v>44719</v>
      </c>
      <c r="I886" s="9" t="s">
        <v>7455</v>
      </c>
      <c r="J886" s="9">
        <v>143</v>
      </c>
      <c r="K886" s="9" t="s">
        <v>7475</v>
      </c>
      <c r="L886" s="9" t="str">
        <f>IF(OR('1. Raw Data'!L886="Elec", '1. Raw Data'!L886="elect"), "Electronics", '1. Raw Data'!L886)</f>
        <v>Sports</v>
      </c>
      <c r="M886" s="9">
        <v>409.09</v>
      </c>
      <c r="N886" s="9">
        <f>IF(ISBLANK('1. Raw Data'!N886), MEDIAN('1. Raw Data'!$N$2:$N$5001), '1. Raw Data'!N886)</f>
        <v>429.51499999999999</v>
      </c>
      <c r="O886" s="9">
        <v>3</v>
      </c>
      <c r="P886" s="9">
        <f>IF(ISBLANK('1. Raw Data'!P886), 0, '1. Raw Data'!P886)</f>
        <v>0</v>
      </c>
      <c r="Q886" s="9">
        <v>716</v>
      </c>
      <c r="R886" s="9">
        <v>8</v>
      </c>
      <c r="S886" s="9">
        <f t="shared" si="39"/>
        <v>1227.27</v>
      </c>
      <c r="T886" s="9">
        <f t="shared" si="40"/>
        <v>-61.275000000000091</v>
      </c>
      <c r="U886" s="23">
        <f t="shared" si="41"/>
        <v>-4.9927888728641692E-2</v>
      </c>
    </row>
    <row r="887" spans="1:21" x14ac:dyDescent="0.3">
      <c r="A887" s="9">
        <v>1060</v>
      </c>
      <c r="B887" s="9" t="str">
        <f>PROPER(TRIM('1. Raw Data'!B887))</f>
        <v>Customer_885</v>
      </c>
      <c r="C887" s="9">
        <f>IF(OR('1. Raw Data'!C887&lt;18, '1. Raw Data'!C887&gt;100), MEDIAN('1. Raw Data'!$C$2:$C$5001), '1. Raw Data'!C887)</f>
        <v>26</v>
      </c>
      <c r="D887" s="9" t="s">
        <v>5019</v>
      </c>
      <c r="E887" s="22">
        <v>43953</v>
      </c>
      <c r="F887" s="9">
        <v>0</v>
      </c>
      <c r="G887" s="9">
        <v>12481</v>
      </c>
      <c r="H887" s="15">
        <v>43866</v>
      </c>
      <c r="I887" s="9" t="s">
        <v>7457</v>
      </c>
      <c r="J887" s="9">
        <v>134</v>
      </c>
      <c r="K887" s="9" t="s">
        <v>7482</v>
      </c>
      <c r="L887" s="9" t="str">
        <f>IF(OR('1. Raw Data'!L887="Elec", '1. Raw Data'!L887="elect"), "Electronics", '1. Raw Data'!L887)</f>
        <v>Clothing</v>
      </c>
      <c r="M887" s="9">
        <v>1168.5</v>
      </c>
      <c r="N887" s="9">
        <f>IF(ISBLANK('1. Raw Data'!N887), MEDIAN('1. Raw Data'!$N$2:$N$5001), '1. Raw Data'!N887)</f>
        <v>683.12</v>
      </c>
      <c r="O887" s="9">
        <v>3</v>
      </c>
      <c r="P887" s="9">
        <f>IF(ISBLANK('1. Raw Data'!P887), 0, '1. Raw Data'!P887)</f>
        <v>0</v>
      </c>
      <c r="Q887" s="9">
        <v>688</v>
      </c>
      <c r="R887" s="9">
        <v>6</v>
      </c>
      <c r="S887" s="9">
        <f t="shared" si="39"/>
        <v>3505.5</v>
      </c>
      <c r="T887" s="9">
        <f t="shared" si="40"/>
        <v>1456.1399999999999</v>
      </c>
      <c r="U887" s="23">
        <f t="shared" si="41"/>
        <v>0.41538724860932819</v>
      </c>
    </row>
    <row r="888" spans="1:21" x14ac:dyDescent="0.3">
      <c r="A888" s="9">
        <v>1633</v>
      </c>
      <c r="B888" s="9" t="str">
        <f>PROPER(TRIM('1. Raw Data'!B888))</f>
        <v>Customer_886</v>
      </c>
      <c r="C888" s="9">
        <f>IF(OR('1. Raw Data'!C888&lt;18, '1. Raw Data'!C888&gt;100), MEDIAN('1. Raw Data'!$C$2:$C$5001), '1. Raw Data'!C888)</f>
        <v>49</v>
      </c>
      <c r="D888" s="9" t="s">
        <v>5019</v>
      </c>
      <c r="E888" s="22">
        <v>44081</v>
      </c>
      <c r="F888" s="9">
        <v>0</v>
      </c>
      <c r="G888" s="9">
        <v>10208</v>
      </c>
      <c r="H888" s="15">
        <v>44021</v>
      </c>
      <c r="I888" s="9" t="s">
        <v>7455</v>
      </c>
      <c r="J888" s="9">
        <v>123</v>
      </c>
      <c r="K888" s="9" t="s">
        <v>7502</v>
      </c>
      <c r="L888" s="9" t="str">
        <f>IF(OR('1. Raw Data'!L888="Elec", '1. Raw Data'!L888="elect"), "Electronics", '1. Raw Data'!L888)</f>
        <v>Clothing</v>
      </c>
      <c r="M888" s="9">
        <v>959</v>
      </c>
      <c r="N888" s="9">
        <f>IF(ISBLANK('1. Raw Data'!N888), MEDIAN('1. Raw Data'!$N$2:$N$5001), '1. Raw Data'!N888)</f>
        <v>490.67</v>
      </c>
      <c r="O888" s="9">
        <v>5</v>
      </c>
      <c r="P888" s="9">
        <f>IF(ISBLANK('1. Raw Data'!P888), 0, '1. Raw Data'!P888)</f>
        <v>0</v>
      </c>
      <c r="Q888" s="9">
        <v>538</v>
      </c>
      <c r="R888" s="9">
        <v>6</v>
      </c>
      <c r="S888" s="9">
        <f t="shared" si="39"/>
        <v>4795</v>
      </c>
      <c r="T888" s="9">
        <f t="shared" si="40"/>
        <v>2341.65</v>
      </c>
      <c r="U888" s="23">
        <f t="shared" si="41"/>
        <v>0.48835245046923881</v>
      </c>
    </row>
    <row r="889" spans="1:21" x14ac:dyDescent="0.3">
      <c r="A889" s="9">
        <v>2074</v>
      </c>
      <c r="B889" s="9" t="str">
        <f>PROPER(TRIM('1. Raw Data'!B889))</f>
        <v>Customer_887</v>
      </c>
      <c r="C889" s="9">
        <f>IF(OR('1. Raw Data'!C889&lt;18, '1. Raw Data'!C889&gt;100), MEDIAN('1. Raw Data'!$C$2:$C$5001), '1. Raw Data'!C889)</f>
        <v>40</v>
      </c>
      <c r="D889" s="9" t="s">
        <v>5019</v>
      </c>
      <c r="E889" s="22">
        <v>44433</v>
      </c>
      <c r="F889" s="9">
        <v>1</v>
      </c>
      <c r="G889" s="9">
        <v>11224</v>
      </c>
      <c r="H889" s="15">
        <v>44433</v>
      </c>
      <c r="I889" s="9" t="s">
        <v>7457</v>
      </c>
      <c r="J889" s="9">
        <v>131</v>
      </c>
      <c r="K889" s="9" t="s">
        <v>7504</v>
      </c>
      <c r="L889" s="9" t="str">
        <f>IF(OR('1. Raw Data'!L889="Elec", '1. Raw Data'!L889="elect"), "Electronics", '1. Raw Data'!L889)</f>
        <v>Clothing</v>
      </c>
      <c r="M889" s="9">
        <v>76.260000000000005</v>
      </c>
      <c r="N889" s="9">
        <f>IF(ISBLANK('1. Raw Data'!N889), MEDIAN('1. Raw Data'!$N$2:$N$5001), '1. Raw Data'!N889)</f>
        <v>32.49</v>
      </c>
      <c r="O889" s="9">
        <v>5</v>
      </c>
      <c r="P889" s="9">
        <f>IF(ISBLANK('1. Raw Data'!P889), 0, '1. Raw Data'!P889)</f>
        <v>0.05</v>
      </c>
      <c r="Q889" s="9">
        <v>1040</v>
      </c>
      <c r="R889" s="9">
        <v>2</v>
      </c>
      <c r="S889" s="9">
        <f t="shared" si="39"/>
        <v>362.23500000000001</v>
      </c>
      <c r="T889" s="9">
        <f t="shared" si="40"/>
        <v>199.785</v>
      </c>
      <c r="U889" s="23">
        <f t="shared" si="41"/>
        <v>0.55153422501966953</v>
      </c>
    </row>
    <row r="890" spans="1:21" x14ac:dyDescent="0.3">
      <c r="A890" s="9">
        <v>2426</v>
      </c>
      <c r="B890" s="9" t="str">
        <f>PROPER(TRIM('1. Raw Data'!B890))</f>
        <v>Customer_888</v>
      </c>
      <c r="C890" s="9">
        <f>IF(OR('1. Raw Data'!C890&lt;18, '1. Raw Data'!C890&gt;100), MEDIAN('1. Raw Data'!$C$2:$C$5001), '1. Raw Data'!C890)</f>
        <v>54</v>
      </c>
      <c r="D890" s="9" t="s">
        <v>5022</v>
      </c>
      <c r="E890" s="22">
        <v>44284</v>
      </c>
      <c r="F890" s="9">
        <v>0</v>
      </c>
      <c r="G890" s="9">
        <v>12184</v>
      </c>
      <c r="H890" s="15">
        <v>44284</v>
      </c>
      <c r="I890" s="9" t="s">
        <v>7456</v>
      </c>
      <c r="J890" s="9">
        <v>137</v>
      </c>
      <c r="K890" s="9" t="s">
        <v>7484</v>
      </c>
      <c r="L890" s="9" t="str">
        <f>IF(OR('1. Raw Data'!L890="Elec", '1. Raw Data'!L890="elect"), "Electronics", '1. Raw Data'!L890)</f>
        <v>Sports</v>
      </c>
      <c r="M890" s="9">
        <v>932.13</v>
      </c>
      <c r="N890" s="9">
        <f>IF(ISBLANK('1. Raw Data'!N890), MEDIAN('1. Raw Data'!$N$2:$N$5001), '1. Raw Data'!N890)</f>
        <v>378.84</v>
      </c>
      <c r="O890" s="9">
        <v>2</v>
      </c>
      <c r="P890" s="9">
        <f>IF(ISBLANK('1. Raw Data'!P890), 0, '1. Raw Data'!P890)</f>
        <v>0</v>
      </c>
      <c r="Q890" s="9">
        <v>408</v>
      </c>
      <c r="R890" s="9">
        <v>4</v>
      </c>
      <c r="S890" s="9">
        <f t="shared" si="39"/>
        <v>1864.26</v>
      </c>
      <c r="T890" s="9">
        <f t="shared" si="40"/>
        <v>1106.58</v>
      </c>
      <c r="U890" s="23">
        <f t="shared" si="41"/>
        <v>0.59357600334717253</v>
      </c>
    </row>
    <row r="891" spans="1:21" x14ac:dyDescent="0.3">
      <c r="A891" s="9">
        <v>2028</v>
      </c>
      <c r="B891" s="9" t="str">
        <f>PROPER(TRIM('1. Raw Data'!B891))</f>
        <v>Customer_889</v>
      </c>
      <c r="C891" s="9">
        <f>IF(OR('1. Raw Data'!C891&lt;18, '1. Raw Data'!C891&gt;100), MEDIAN('1. Raw Data'!$C$2:$C$5001), '1. Raw Data'!C891)</f>
        <v>58</v>
      </c>
      <c r="D891" s="9" t="s">
        <v>5018</v>
      </c>
      <c r="E891" s="22">
        <v>44659</v>
      </c>
      <c r="F891" s="9">
        <v>0</v>
      </c>
      <c r="G891" s="9">
        <v>13711</v>
      </c>
      <c r="H891" s="15">
        <v>44777</v>
      </c>
      <c r="I891" s="9" t="s">
        <v>7455</v>
      </c>
      <c r="J891" s="9">
        <v>113</v>
      </c>
      <c r="K891" s="9" t="s">
        <v>7460</v>
      </c>
      <c r="L891" s="9" t="str">
        <f>IF(OR('1. Raw Data'!L891="Elec", '1. Raw Data'!L891="elect"), "Electronics", '1. Raw Data'!L891)</f>
        <v>Home Appliances</v>
      </c>
      <c r="M891" s="9">
        <v>762.64</v>
      </c>
      <c r="N891" s="9">
        <f>IF(ISBLANK('1. Raw Data'!N891), MEDIAN('1. Raw Data'!$N$2:$N$5001), '1. Raw Data'!N891)</f>
        <v>403.03</v>
      </c>
      <c r="O891" s="9">
        <v>2</v>
      </c>
      <c r="P891" s="9">
        <f>IF(ISBLANK('1. Raw Data'!P891), 0, '1. Raw Data'!P891)</f>
        <v>0</v>
      </c>
      <c r="Q891" s="9">
        <v>999</v>
      </c>
      <c r="R891" s="9">
        <v>3</v>
      </c>
      <c r="S891" s="9">
        <f t="shared" si="39"/>
        <v>1525.28</v>
      </c>
      <c r="T891" s="9">
        <f t="shared" si="40"/>
        <v>719.22</v>
      </c>
      <c r="U891" s="23">
        <f t="shared" si="41"/>
        <v>0.47153309556278195</v>
      </c>
    </row>
    <row r="892" spans="1:21" x14ac:dyDescent="0.3">
      <c r="A892" s="9">
        <v>2489</v>
      </c>
      <c r="B892" s="9" t="str">
        <f>PROPER(TRIM('1. Raw Data'!B892))</f>
        <v>Customer_890</v>
      </c>
      <c r="C892" s="9">
        <f>IF(OR('1. Raw Data'!C892&lt;18, '1. Raw Data'!C892&gt;100), MEDIAN('1. Raw Data'!$C$2:$C$5001), '1. Raw Data'!C892)</f>
        <v>42</v>
      </c>
      <c r="D892" s="9" t="s">
        <v>5019</v>
      </c>
      <c r="E892" s="22">
        <v>45247</v>
      </c>
      <c r="F892" s="9">
        <v>1</v>
      </c>
      <c r="G892" s="9">
        <v>12612</v>
      </c>
      <c r="H892" s="15">
        <v>45247</v>
      </c>
      <c r="I892" s="9" t="s">
        <v>7455</v>
      </c>
      <c r="J892" s="9">
        <v>133</v>
      </c>
      <c r="K892" s="9" t="s">
        <v>7498</v>
      </c>
      <c r="L892" s="9" t="str">
        <f>IF(OR('1. Raw Data'!L892="Elec", '1. Raw Data'!L892="elect"), "Electronics", '1. Raw Data'!L892)</f>
        <v>Electronics</v>
      </c>
      <c r="M892" s="9">
        <v>334.24</v>
      </c>
      <c r="N892" s="9">
        <f>IF(ISBLANK('1. Raw Data'!N892), MEDIAN('1. Raw Data'!$N$2:$N$5001), '1. Raw Data'!N892)</f>
        <v>181.95</v>
      </c>
      <c r="O892" s="9">
        <v>3</v>
      </c>
      <c r="P892" s="9">
        <f>IF(ISBLANK('1. Raw Data'!P892), 0, '1. Raw Data'!P892)</f>
        <v>0</v>
      </c>
      <c r="Q892" s="9">
        <v>347</v>
      </c>
      <c r="R892" s="9">
        <v>5</v>
      </c>
      <c r="S892" s="9">
        <f t="shared" si="39"/>
        <v>1002.72</v>
      </c>
      <c r="T892" s="9">
        <f t="shared" si="40"/>
        <v>456.87000000000012</v>
      </c>
      <c r="U892" s="23">
        <f t="shared" si="41"/>
        <v>0.45563068453805661</v>
      </c>
    </row>
    <row r="893" spans="1:21" x14ac:dyDescent="0.3">
      <c r="A893" s="9">
        <v>1603</v>
      </c>
      <c r="B893" s="9" t="str">
        <f>PROPER(TRIM('1. Raw Data'!B893))</f>
        <v>Customer_891</v>
      </c>
      <c r="C893" s="9">
        <f>IF(OR('1. Raw Data'!C893&lt;18, '1. Raw Data'!C893&gt;100), MEDIAN('1. Raw Data'!$C$2:$C$5001), '1. Raw Data'!C893)</f>
        <v>42</v>
      </c>
      <c r="D893" s="9" t="s">
        <v>5021</v>
      </c>
      <c r="E893" s="22">
        <v>44329</v>
      </c>
      <c r="F893" s="9">
        <v>1</v>
      </c>
      <c r="G893" s="9">
        <v>12903</v>
      </c>
      <c r="H893" s="15">
        <v>44329</v>
      </c>
      <c r="I893" s="9" t="s">
        <v>7456</v>
      </c>
      <c r="J893" s="9">
        <v>107</v>
      </c>
      <c r="K893" s="9" t="s">
        <v>7485</v>
      </c>
      <c r="L893" s="9" t="str">
        <f>IF(OR('1. Raw Data'!L893="Elec", '1. Raw Data'!L893="elect"), "Electronics", '1. Raw Data'!L893)</f>
        <v>Sports</v>
      </c>
      <c r="M893" s="9">
        <v>1493.83</v>
      </c>
      <c r="N893" s="9">
        <f>IF(ISBLANK('1. Raw Data'!N893), MEDIAN('1. Raw Data'!$N$2:$N$5001), '1. Raw Data'!N893)</f>
        <v>966.21</v>
      </c>
      <c r="O893" s="9">
        <v>2</v>
      </c>
      <c r="P893" s="9">
        <f>IF(ISBLANK('1. Raw Data'!P893), 0, '1. Raw Data'!P893)</f>
        <v>0</v>
      </c>
      <c r="Q893" s="9">
        <v>836</v>
      </c>
      <c r="R893" s="9">
        <v>4</v>
      </c>
      <c r="S893" s="9">
        <f t="shared" si="39"/>
        <v>2987.66</v>
      </c>
      <c r="T893" s="9">
        <f t="shared" si="40"/>
        <v>1055.2399999999998</v>
      </c>
      <c r="U893" s="23">
        <f t="shared" si="41"/>
        <v>0.35319949391831729</v>
      </c>
    </row>
    <row r="894" spans="1:21" x14ac:dyDescent="0.3">
      <c r="A894" s="9">
        <v>1681</v>
      </c>
      <c r="B894" s="9" t="str">
        <f>PROPER(TRIM('1. Raw Data'!B894))</f>
        <v>Customer_892</v>
      </c>
      <c r="C894" s="9">
        <f>IF(OR('1. Raw Data'!C894&lt;18, '1. Raw Data'!C894&gt;100), MEDIAN('1. Raw Data'!$C$2:$C$5001), '1. Raw Data'!C894)</f>
        <v>27</v>
      </c>
      <c r="D894" s="9" t="s">
        <v>5021</v>
      </c>
      <c r="E894" s="22">
        <v>44458</v>
      </c>
      <c r="F894" s="9">
        <v>0</v>
      </c>
      <c r="G894" s="9">
        <v>13465</v>
      </c>
      <c r="H894" s="15">
        <v>44458</v>
      </c>
      <c r="I894" s="9" t="s">
        <v>7456</v>
      </c>
      <c r="J894" s="9">
        <v>132</v>
      </c>
      <c r="K894" s="9" t="s">
        <v>7506</v>
      </c>
      <c r="L894" s="9" t="str">
        <f>IF(OR('1. Raw Data'!L894="Elec", '1. Raw Data'!L894="elect"), "Electronics", '1. Raw Data'!L894)</f>
        <v>Home Appliances</v>
      </c>
      <c r="M894" s="9">
        <v>1350.89</v>
      </c>
      <c r="N894" s="9">
        <f>IF(ISBLANK('1. Raw Data'!N894), MEDIAN('1. Raw Data'!$N$2:$N$5001), '1. Raw Data'!N894)</f>
        <v>708.3</v>
      </c>
      <c r="O894" s="9">
        <v>3</v>
      </c>
      <c r="P894" s="9">
        <f>IF(ISBLANK('1. Raw Data'!P894), 0, '1. Raw Data'!P894)</f>
        <v>0.1</v>
      </c>
      <c r="Q894" s="9">
        <v>349</v>
      </c>
      <c r="R894" s="9">
        <v>4</v>
      </c>
      <c r="S894" s="9">
        <f t="shared" si="39"/>
        <v>3647.4030000000002</v>
      </c>
      <c r="T894" s="9">
        <f t="shared" si="40"/>
        <v>1522.5030000000006</v>
      </c>
      <c r="U894" s="23">
        <f t="shared" si="41"/>
        <v>0.41742110756612322</v>
      </c>
    </row>
    <row r="895" spans="1:21" x14ac:dyDescent="0.3">
      <c r="A895" s="9">
        <v>1533</v>
      </c>
      <c r="B895" s="9" t="str">
        <f>PROPER(TRIM('1. Raw Data'!B895))</f>
        <v>Customer_893</v>
      </c>
      <c r="C895" s="9">
        <f>IF(OR('1. Raw Data'!C895&lt;18, '1. Raw Data'!C895&gt;100), MEDIAN('1. Raw Data'!$C$2:$C$5001), '1. Raw Data'!C895)</f>
        <v>50</v>
      </c>
      <c r="D895" s="9" t="s">
        <v>5019</v>
      </c>
      <c r="E895" s="22">
        <v>45190</v>
      </c>
      <c r="F895" s="9">
        <v>0</v>
      </c>
      <c r="G895" s="9">
        <v>13667</v>
      </c>
      <c r="H895" s="15">
        <v>45190</v>
      </c>
      <c r="I895" s="9" t="s">
        <v>7457</v>
      </c>
      <c r="J895" s="9">
        <v>107</v>
      </c>
      <c r="K895" s="9" t="s">
        <v>7485</v>
      </c>
      <c r="L895" s="9" t="str">
        <f>IF(OR('1. Raw Data'!L895="Elec", '1. Raw Data'!L895="elect"), "Electronics", '1. Raw Data'!L895)</f>
        <v>Clothing</v>
      </c>
      <c r="M895" s="9">
        <v>474.14</v>
      </c>
      <c r="N895" s="9">
        <f>IF(ISBLANK('1. Raw Data'!N895), MEDIAN('1. Raw Data'!$N$2:$N$5001), '1. Raw Data'!N895)</f>
        <v>229.65</v>
      </c>
      <c r="O895" s="9">
        <v>5</v>
      </c>
      <c r="P895" s="9">
        <f>IF(ISBLANK('1. Raw Data'!P895), 0, '1. Raw Data'!P895)</f>
        <v>0</v>
      </c>
      <c r="Q895" s="9">
        <v>468</v>
      </c>
      <c r="R895" s="9">
        <v>4</v>
      </c>
      <c r="S895" s="9">
        <f t="shared" si="39"/>
        <v>2370.6999999999998</v>
      </c>
      <c r="T895" s="9">
        <f t="shared" si="40"/>
        <v>1222.4499999999998</v>
      </c>
      <c r="U895" s="23">
        <f t="shared" si="41"/>
        <v>0.51564938625722356</v>
      </c>
    </row>
    <row r="896" spans="1:21" x14ac:dyDescent="0.3">
      <c r="A896" s="9">
        <v>2428</v>
      </c>
      <c r="B896" s="9" t="str">
        <f>PROPER(TRIM('1. Raw Data'!B896))</f>
        <v>Customer_894</v>
      </c>
      <c r="C896" s="9">
        <f>IF(OR('1. Raw Data'!C896&lt;18, '1. Raw Data'!C896&gt;100), MEDIAN('1. Raw Data'!$C$2:$C$5001), '1. Raw Data'!C896)</f>
        <v>45</v>
      </c>
      <c r="D896" s="9" t="s">
        <v>5023</v>
      </c>
      <c r="E896" s="22">
        <v>45081</v>
      </c>
      <c r="F896" s="9">
        <v>1</v>
      </c>
      <c r="G896" s="9">
        <v>12768</v>
      </c>
      <c r="H896" s="15">
        <v>45022</v>
      </c>
      <c r="I896" s="9" t="s">
        <v>7455</v>
      </c>
      <c r="J896" s="9">
        <v>142</v>
      </c>
      <c r="K896" s="9" t="s">
        <v>7500</v>
      </c>
      <c r="L896" s="9" t="str">
        <f>IF(OR('1. Raw Data'!L896="Elec", '1. Raw Data'!L896="elect"), "Electronics", '1. Raw Data'!L896)</f>
        <v>Home Appliances</v>
      </c>
      <c r="M896" s="9">
        <v>834.55</v>
      </c>
      <c r="N896" s="9">
        <f>IF(ISBLANK('1. Raw Data'!N896), MEDIAN('1. Raw Data'!$N$2:$N$5001), '1. Raw Data'!N896)</f>
        <v>449.51</v>
      </c>
      <c r="O896" s="9">
        <v>4</v>
      </c>
      <c r="P896" s="9">
        <f>IF(ISBLANK('1. Raw Data'!P896), 0, '1. Raw Data'!P896)</f>
        <v>0</v>
      </c>
      <c r="Q896" s="9">
        <v>636</v>
      </c>
      <c r="R896" s="9">
        <v>4</v>
      </c>
      <c r="S896" s="9">
        <f t="shared" si="39"/>
        <v>3338.2</v>
      </c>
      <c r="T896" s="9">
        <f t="shared" si="40"/>
        <v>1540.1599999999999</v>
      </c>
      <c r="U896" s="23">
        <f t="shared" si="41"/>
        <v>0.46137439338565694</v>
      </c>
    </row>
    <row r="897" spans="1:21" x14ac:dyDescent="0.3">
      <c r="A897" s="9">
        <v>1837</v>
      </c>
      <c r="B897" s="9" t="str">
        <f>PROPER(TRIM('1. Raw Data'!B897))</f>
        <v>Customer_895</v>
      </c>
      <c r="C897" s="9">
        <f>IF(OR('1. Raw Data'!C897&lt;18, '1. Raw Data'!C897&gt;100), MEDIAN('1. Raw Data'!$C$2:$C$5001), '1. Raw Data'!C897)</f>
        <v>26</v>
      </c>
      <c r="D897" s="9" t="s">
        <v>5021</v>
      </c>
      <c r="E897" s="22">
        <v>44586</v>
      </c>
      <c r="F897" s="9">
        <v>0</v>
      </c>
      <c r="G897" s="9">
        <v>12892</v>
      </c>
      <c r="H897" s="15">
        <v>44586</v>
      </c>
      <c r="I897" s="9" t="s">
        <v>7457</v>
      </c>
      <c r="J897" s="9">
        <v>138</v>
      </c>
      <c r="K897" s="9" t="s">
        <v>7464</v>
      </c>
      <c r="L897" s="9" t="str">
        <f>IF(OR('1. Raw Data'!L897="Elec", '1. Raw Data'!L897="elect"), "Electronics", '1. Raw Data'!L897)</f>
        <v>Home Appliances</v>
      </c>
      <c r="M897" s="9">
        <v>508.93</v>
      </c>
      <c r="N897" s="9">
        <f>IF(ISBLANK('1. Raw Data'!N897), MEDIAN('1. Raw Data'!$N$2:$N$5001), '1. Raw Data'!N897)</f>
        <v>239.91</v>
      </c>
      <c r="O897" s="9">
        <v>5</v>
      </c>
      <c r="P897" s="9">
        <f>IF(ISBLANK('1. Raw Data'!P897), 0, '1. Raw Data'!P897)</f>
        <v>0</v>
      </c>
      <c r="Q897" s="9">
        <v>358</v>
      </c>
      <c r="R897" s="9">
        <v>5</v>
      </c>
      <c r="S897" s="9">
        <f t="shared" si="39"/>
        <v>2544.65</v>
      </c>
      <c r="T897" s="9">
        <f t="shared" si="40"/>
        <v>1345.1000000000001</v>
      </c>
      <c r="U897" s="23">
        <f t="shared" si="41"/>
        <v>0.52859921796710752</v>
      </c>
    </row>
    <row r="898" spans="1:21" x14ac:dyDescent="0.3">
      <c r="A898" s="9">
        <v>1644</v>
      </c>
      <c r="B898" s="9" t="str">
        <f>PROPER(TRIM('1. Raw Data'!B898))</f>
        <v>Customer_896</v>
      </c>
      <c r="C898" s="9">
        <f>IF(OR('1. Raw Data'!C898&lt;18, '1. Raw Data'!C898&gt;100), MEDIAN('1. Raw Data'!$C$2:$C$5001), '1. Raw Data'!C898)</f>
        <v>34</v>
      </c>
      <c r="D898" s="9" t="s">
        <v>5023</v>
      </c>
      <c r="E898" s="22">
        <v>44800</v>
      </c>
      <c r="F898" s="9">
        <v>0</v>
      </c>
      <c r="G898" s="9">
        <v>13868</v>
      </c>
      <c r="H898" s="15">
        <v>44800</v>
      </c>
      <c r="I898" s="9" t="s">
        <v>7457</v>
      </c>
      <c r="J898" s="9">
        <v>144</v>
      </c>
      <c r="K898" s="9" t="s">
        <v>7462</v>
      </c>
      <c r="L898" s="9" t="str">
        <f>IF(OR('1. Raw Data'!L898="Elec", '1. Raw Data'!L898="elect"), "Electronics", '1. Raw Data'!L898)</f>
        <v>Home Appliances</v>
      </c>
      <c r="M898" s="9">
        <v>1174.47</v>
      </c>
      <c r="N898" s="9">
        <f>IF(ISBLANK('1. Raw Data'!N898), MEDIAN('1. Raw Data'!$N$2:$N$5001), '1. Raw Data'!N898)</f>
        <v>501.98</v>
      </c>
      <c r="O898" s="9">
        <v>1</v>
      </c>
      <c r="P898" s="9">
        <f>IF(ISBLANK('1. Raw Data'!P898), 0, '1. Raw Data'!P898)</f>
        <v>0.2</v>
      </c>
      <c r="Q898" s="9">
        <v>754</v>
      </c>
      <c r="R898" s="9">
        <v>3</v>
      </c>
      <c r="S898" s="9">
        <f t="shared" si="39"/>
        <v>939.57600000000002</v>
      </c>
      <c r="T898" s="9">
        <f t="shared" si="40"/>
        <v>437.596</v>
      </c>
      <c r="U898" s="23">
        <f t="shared" si="41"/>
        <v>0.4657377370218056</v>
      </c>
    </row>
    <row r="899" spans="1:21" x14ac:dyDescent="0.3">
      <c r="A899" s="9">
        <v>1232</v>
      </c>
      <c r="B899" s="9" t="str">
        <f>PROPER(TRIM('1. Raw Data'!B899))</f>
        <v>Customer_897</v>
      </c>
      <c r="C899" s="9">
        <f>IF(OR('1. Raw Data'!C899&lt;18, '1. Raw Data'!C899&gt;100), MEDIAN('1. Raw Data'!$C$2:$C$5001), '1. Raw Data'!C899)</f>
        <v>37</v>
      </c>
      <c r="D899" s="9" t="s">
        <v>5018</v>
      </c>
      <c r="E899" s="22">
        <v>45109</v>
      </c>
      <c r="F899" s="9">
        <v>0</v>
      </c>
      <c r="G899" s="9">
        <v>12083</v>
      </c>
      <c r="H899" s="15">
        <v>44964</v>
      </c>
      <c r="I899" s="9" t="s">
        <v>7457</v>
      </c>
      <c r="J899" s="9">
        <v>113</v>
      </c>
      <c r="K899" s="9" t="s">
        <v>7460</v>
      </c>
      <c r="L899" s="9" t="str">
        <f>IF(OR('1. Raw Data'!L899="Elec", '1. Raw Data'!L899="elect"), "Electronics", '1. Raw Data'!L899)</f>
        <v>Electronics</v>
      </c>
      <c r="M899" s="9">
        <v>1398.98</v>
      </c>
      <c r="N899" s="9">
        <f>IF(ISBLANK('1. Raw Data'!N899), MEDIAN('1. Raw Data'!$N$2:$N$5001), '1. Raw Data'!N899)</f>
        <v>607.04</v>
      </c>
      <c r="O899" s="9">
        <v>5</v>
      </c>
      <c r="P899" s="9">
        <f>IF(ISBLANK('1. Raw Data'!P899), 0, '1. Raw Data'!P899)</f>
        <v>0.05</v>
      </c>
      <c r="Q899" s="9">
        <v>409</v>
      </c>
      <c r="R899" s="9">
        <v>4</v>
      </c>
      <c r="S899" s="9">
        <f t="shared" ref="S899:S962" si="42">M899 * O899 * (1 - P899)</f>
        <v>6645.1549999999997</v>
      </c>
      <c r="T899" s="9">
        <f t="shared" ref="T899:T962" si="43">S899 - (N899 * O899)</f>
        <v>3609.9549999999999</v>
      </c>
      <c r="U899" s="23">
        <f t="shared" ref="U899:U962" si="44">T899 / S899</f>
        <v>0.54324616957768479</v>
      </c>
    </row>
    <row r="900" spans="1:21" x14ac:dyDescent="0.3">
      <c r="A900" s="9">
        <v>1523</v>
      </c>
      <c r="B900" s="9" t="str">
        <f>PROPER(TRIM('1. Raw Data'!B900))</f>
        <v>Customer_898</v>
      </c>
      <c r="C900" s="9">
        <f>IF(OR('1. Raw Data'!C900&lt;18, '1. Raw Data'!C900&gt;100), MEDIAN('1. Raw Data'!$C$2:$C$5001), '1. Raw Data'!C900)</f>
        <v>40</v>
      </c>
      <c r="D900" s="9" t="s">
        <v>5022</v>
      </c>
      <c r="E900" s="22">
        <v>44918</v>
      </c>
      <c r="F900" s="9">
        <v>0</v>
      </c>
      <c r="G900" s="9">
        <v>11238</v>
      </c>
      <c r="H900" s="15">
        <v>44918</v>
      </c>
      <c r="I900" s="9" t="s">
        <v>7455</v>
      </c>
      <c r="J900" s="9">
        <v>124</v>
      </c>
      <c r="K900" s="9" t="s">
        <v>7497</v>
      </c>
      <c r="L900" s="9" t="str">
        <f>IF(OR('1. Raw Data'!L900="Elec", '1. Raw Data'!L900="elect"), "Electronics", '1. Raw Data'!L900)</f>
        <v>Home Appliances</v>
      </c>
      <c r="M900" s="9">
        <v>570.29999999999995</v>
      </c>
      <c r="N900" s="9">
        <f>IF(ISBLANK('1. Raw Data'!N900), MEDIAN('1. Raw Data'!$N$2:$N$5001), '1. Raw Data'!N900)</f>
        <v>282.72000000000003</v>
      </c>
      <c r="O900" s="9">
        <v>1</v>
      </c>
      <c r="P900" s="9">
        <f>IF(ISBLANK('1. Raw Data'!P900), 0, '1. Raw Data'!P900)</f>
        <v>0</v>
      </c>
      <c r="Q900" s="9">
        <v>621</v>
      </c>
      <c r="R900" s="9">
        <v>3</v>
      </c>
      <c r="S900" s="9">
        <f t="shared" si="42"/>
        <v>570.29999999999995</v>
      </c>
      <c r="T900" s="9">
        <f t="shared" si="43"/>
        <v>287.57999999999993</v>
      </c>
      <c r="U900" s="23">
        <f t="shared" si="44"/>
        <v>0.50426091530773265</v>
      </c>
    </row>
    <row r="901" spans="1:21" x14ac:dyDescent="0.3">
      <c r="A901" s="9">
        <v>1345</v>
      </c>
      <c r="B901" s="9" t="str">
        <f>PROPER(TRIM('1. Raw Data'!B901))</f>
        <v>Customer_899</v>
      </c>
      <c r="C901" s="9">
        <f>IF(OR('1. Raw Data'!C901&lt;18, '1. Raw Data'!C901&gt;100), MEDIAN('1. Raw Data'!$C$2:$C$5001), '1. Raw Data'!C901)</f>
        <v>19</v>
      </c>
      <c r="D901" s="9" t="s">
        <v>5021</v>
      </c>
      <c r="E901" s="22">
        <v>44535</v>
      </c>
      <c r="F901" s="9">
        <v>1</v>
      </c>
      <c r="G901" s="9">
        <v>12074</v>
      </c>
      <c r="H901" s="15">
        <v>44328</v>
      </c>
      <c r="I901" s="9" t="s">
        <v>7456</v>
      </c>
      <c r="J901" s="9">
        <v>128</v>
      </c>
      <c r="K901" s="9" t="s">
        <v>7473</v>
      </c>
      <c r="L901" s="9" t="str">
        <f>IF(OR('1. Raw Data'!L901="Elec", '1. Raw Data'!L901="elect"), "Electronics", '1. Raw Data'!L901)</f>
        <v>Home Appliances</v>
      </c>
      <c r="M901" s="9">
        <v>1218.0999999999999</v>
      </c>
      <c r="N901" s="9">
        <f>IF(ISBLANK('1. Raw Data'!N901), MEDIAN('1. Raw Data'!$N$2:$N$5001), '1. Raw Data'!N901)</f>
        <v>491.87</v>
      </c>
      <c r="O901" s="9">
        <v>2</v>
      </c>
      <c r="P901" s="9">
        <f>IF(ISBLANK('1. Raw Data'!P901), 0, '1. Raw Data'!P901)</f>
        <v>0</v>
      </c>
      <c r="Q901" s="9">
        <v>1042</v>
      </c>
      <c r="R901" s="9">
        <v>3</v>
      </c>
      <c r="S901" s="9">
        <f t="shared" si="42"/>
        <v>2436.1999999999998</v>
      </c>
      <c r="T901" s="9">
        <f t="shared" si="43"/>
        <v>1452.4599999999998</v>
      </c>
      <c r="U901" s="23">
        <f t="shared" si="44"/>
        <v>0.59619899844019375</v>
      </c>
    </row>
    <row r="902" spans="1:21" x14ac:dyDescent="0.3">
      <c r="A902" s="9">
        <v>2069</v>
      </c>
      <c r="B902" s="9" t="str">
        <f>PROPER(TRIM('1. Raw Data'!B902))</f>
        <v>Customer_900</v>
      </c>
      <c r="C902" s="9">
        <f>IF(OR('1. Raw Data'!C902&lt;18, '1. Raw Data'!C902&gt;100), MEDIAN('1. Raw Data'!$C$2:$C$5001), '1. Raw Data'!C902)</f>
        <v>50</v>
      </c>
      <c r="D902" s="9" t="s">
        <v>5023</v>
      </c>
      <c r="E902" s="22">
        <v>44702</v>
      </c>
      <c r="F902" s="9">
        <v>0</v>
      </c>
      <c r="G902" s="9">
        <v>13729</v>
      </c>
      <c r="H902" s="15">
        <v>44702</v>
      </c>
      <c r="I902" s="9" t="s">
        <v>7457</v>
      </c>
      <c r="J902" s="9">
        <v>132</v>
      </c>
      <c r="K902" s="9" t="s">
        <v>7506</v>
      </c>
      <c r="L902" s="9" t="str">
        <f>IF(OR('1. Raw Data'!L902="Elec", '1. Raw Data'!L902="elect"), "Electronics", '1. Raw Data'!L902)</f>
        <v>Home Appliances</v>
      </c>
      <c r="M902" s="9">
        <v>772.69</v>
      </c>
      <c r="N902" s="9">
        <f>IF(ISBLANK('1. Raw Data'!N902), MEDIAN('1. Raw Data'!$N$2:$N$5001), '1. Raw Data'!N902)</f>
        <v>360.12</v>
      </c>
      <c r="O902" s="9">
        <v>5</v>
      </c>
      <c r="P902" s="9">
        <f>IF(ISBLANK('1. Raw Data'!P902), 0, '1. Raw Data'!P902)</f>
        <v>0.1</v>
      </c>
      <c r="Q902" s="9">
        <v>386</v>
      </c>
      <c r="R902" s="9">
        <v>4</v>
      </c>
      <c r="S902" s="9">
        <f t="shared" si="42"/>
        <v>3477.1050000000005</v>
      </c>
      <c r="T902" s="9">
        <f t="shared" si="43"/>
        <v>1676.5050000000006</v>
      </c>
      <c r="U902" s="23">
        <f t="shared" si="44"/>
        <v>0.48215541377093885</v>
      </c>
    </row>
    <row r="903" spans="1:21" x14ac:dyDescent="0.3">
      <c r="A903" s="9">
        <v>1545</v>
      </c>
      <c r="B903" s="9" t="str">
        <f>PROPER(TRIM('1. Raw Data'!B903))</f>
        <v>Customer_901</v>
      </c>
      <c r="C903" s="9">
        <f>IF(OR('1. Raw Data'!C903&lt;18, '1. Raw Data'!C903&gt;100), MEDIAN('1. Raw Data'!$C$2:$C$5001), '1. Raw Data'!C903)</f>
        <v>36</v>
      </c>
      <c r="D903" s="9" t="s">
        <v>5019</v>
      </c>
      <c r="E903" s="22">
        <v>44958</v>
      </c>
      <c r="F903" s="9">
        <v>0</v>
      </c>
      <c r="G903" s="9">
        <v>12065</v>
      </c>
      <c r="H903" s="15">
        <v>44928</v>
      </c>
      <c r="I903" s="9" t="s">
        <v>7455</v>
      </c>
      <c r="J903" s="9">
        <v>143</v>
      </c>
      <c r="K903" s="9" t="s">
        <v>7475</v>
      </c>
      <c r="L903" s="9" t="str">
        <f>IF(OR('1. Raw Data'!L903="Elec", '1. Raw Data'!L903="elect"), "Electronics", '1. Raw Data'!L903)</f>
        <v>Home Appliances</v>
      </c>
      <c r="M903" s="9">
        <v>625.04</v>
      </c>
      <c r="N903" s="9">
        <f>IF(ISBLANK('1. Raw Data'!N903), MEDIAN('1. Raw Data'!$N$2:$N$5001), '1. Raw Data'!N903)</f>
        <v>397.69</v>
      </c>
      <c r="O903" s="9">
        <v>4</v>
      </c>
      <c r="P903" s="9">
        <f>IF(ISBLANK('1. Raw Data'!P903), 0, '1. Raw Data'!P903)</f>
        <v>0</v>
      </c>
      <c r="Q903" s="9">
        <v>696</v>
      </c>
      <c r="R903" s="9">
        <v>6</v>
      </c>
      <c r="S903" s="9">
        <f t="shared" si="42"/>
        <v>2500.16</v>
      </c>
      <c r="T903" s="9">
        <f t="shared" si="43"/>
        <v>909.39999999999986</v>
      </c>
      <c r="U903" s="23">
        <f t="shared" si="44"/>
        <v>0.36373672084986558</v>
      </c>
    </row>
    <row r="904" spans="1:21" x14ac:dyDescent="0.3">
      <c r="A904" s="9">
        <v>2101</v>
      </c>
      <c r="B904" s="9" t="str">
        <f>PROPER(TRIM('1. Raw Data'!B904))</f>
        <v>Customer_902</v>
      </c>
      <c r="C904" s="9">
        <f>IF(OR('1. Raw Data'!C904&lt;18, '1. Raw Data'!C904&gt;100), MEDIAN('1. Raw Data'!$C$2:$C$5001), '1. Raw Data'!C904)</f>
        <v>40</v>
      </c>
      <c r="D904" s="9" t="s">
        <v>5018</v>
      </c>
      <c r="E904" s="22">
        <v>44508</v>
      </c>
      <c r="F904" s="9">
        <v>1</v>
      </c>
      <c r="G904" s="9">
        <v>10629</v>
      </c>
      <c r="H904" s="15">
        <v>44419</v>
      </c>
      <c r="I904" s="9" t="s">
        <v>7457</v>
      </c>
      <c r="J904" s="9">
        <v>118</v>
      </c>
      <c r="K904" s="9" t="s">
        <v>7501</v>
      </c>
      <c r="L904" s="9" t="str">
        <f>IF(OR('1. Raw Data'!L904="Elec", '1. Raw Data'!L904="elect"), "Electronics", '1. Raw Data'!L904)</f>
        <v>Sports</v>
      </c>
      <c r="M904" s="9">
        <v>1410.71</v>
      </c>
      <c r="N904" s="9">
        <f>IF(ISBLANK('1. Raw Data'!N904), MEDIAN('1. Raw Data'!$N$2:$N$5001), '1. Raw Data'!N904)</f>
        <v>663.58</v>
      </c>
      <c r="O904" s="9">
        <v>5</v>
      </c>
      <c r="P904" s="9">
        <f>IF(ISBLANK('1. Raw Data'!P904), 0, '1. Raw Data'!P904)</f>
        <v>0</v>
      </c>
      <c r="Q904" s="9">
        <v>1059</v>
      </c>
      <c r="R904" s="9">
        <v>3</v>
      </c>
      <c r="S904" s="9">
        <f t="shared" si="42"/>
        <v>7053.55</v>
      </c>
      <c r="T904" s="9">
        <f t="shared" si="43"/>
        <v>3735.65</v>
      </c>
      <c r="U904" s="23">
        <f t="shared" si="44"/>
        <v>0.52961274819062742</v>
      </c>
    </row>
    <row r="905" spans="1:21" x14ac:dyDescent="0.3">
      <c r="A905" s="9">
        <v>2096</v>
      </c>
      <c r="B905" s="9" t="str">
        <f>PROPER(TRIM('1. Raw Data'!B905))</f>
        <v>Customer_903</v>
      </c>
      <c r="C905" s="9">
        <f>IF(OR('1. Raw Data'!C905&lt;18, '1. Raw Data'!C905&gt;100), MEDIAN('1. Raw Data'!$C$2:$C$5001), '1. Raw Data'!C905)</f>
        <v>31</v>
      </c>
      <c r="D905" s="9" t="s">
        <v>5020</v>
      </c>
      <c r="E905" s="22">
        <v>44551</v>
      </c>
      <c r="F905" s="9">
        <v>0</v>
      </c>
      <c r="G905" s="9">
        <v>13208</v>
      </c>
      <c r="H905" s="15">
        <v>44551</v>
      </c>
      <c r="I905" s="9" t="s">
        <v>7456</v>
      </c>
      <c r="J905" s="9">
        <v>134</v>
      </c>
      <c r="K905" s="9" t="s">
        <v>7482</v>
      </c>
      <c r="L905" s="9" t="str">
        <f>IF(OR('1. Raw Data'!L905="Elec", '1. Raw Data'!L905="elect"), "Electronics", '1. Raw Data'!L905)</f>
        <v>Sports</v>
      </c>
      <c r="M905" s="9">
        <v>790.09</v>
      </c>
      <c r="N905" s="9">
        <f>IF(ISBLANK('1. Raw Data'!N905), MEDIAN('1. Raw Data'!$N$2:$N$5001), '1. Raw Data'!N905)</f>
        <v>429.51499999999999</v>
      </c>
      <c r="O905" s="9">
        <v>5</v>
      </c>
      <c r="P905" s="9">
        <f>IF(ISBLANK('1. Raw Data'!P905), 0, '1. Raw Data'!P905)</f>
        <v>0.05</v>
      </c>
      <c r="Q905" s="9">
        <v>454</v>
      </c>
      <c r="R905" s="9">
        <v>6</v>
      </c>
      <c r="S905" s="9">
        <f t="shared" si="42"/>
        <v>3752.9275000000002</v>
      </c>
      <c r="T905" s="9">
        <f t="shared" si="43"/>
        <v>1605.3525000000004</v>
      </c>
      <c r="U905" s="23">
        <f t="shared" si="44"/>
        <v>0.42776006197828237</v>
      </c>
    </row>
    <row r="906" spans="1:21" x14ac:dyDescent="0.3">
      <c r="A906" s="9">
        <v>1793</v>
      </c>
      <c r="B906" s="9" t="str">
        <f>PROPER(TRIM('1. Raw Data'!B906))</f>
        <v>Customer_904</v>
      </c>
      <c r="C906" s="9">
        <f>IF(OR('1. Raw Data'!C906&lt;18, '1. Raw Data'!C906&gt;100), MEDIAN('1. Raw Data'!$C$2:$C$5001), '1. Raw Data'!C906)</f>
        <v>47</v>
      </c>
      <c r="D906" s="9" t="s">
        <v>5020</v>
      </c>
      <c r="E906" s="22">
        <v>45270</v>
      </c>
      <c r="F906" s="9">
        <v>0</v>
      </c>
      <c r="G906" s="9">
        <v>10578</v>
      </c>
      <c r="H906" s="15">
        <v>45211</v>
      </c>
      <c r="I906" s="9" t="s">
        <v>7456</v>
      </c>
      <c r="J906" s="9">
        <v>148</v>
      </c>
      <c r="K906" s="9" t="s">
        <v>7491</v>
      </c>
      <c r="L906" s="9" t="str">
        <f>IF(OR('1. Raw Data'!L906="Elec", '1. Raw Data'!L906="elect"), "Electronics", '1. Raw Data'!L906)</f>
        <v>Home Appliances</v>
      </c>
      <c r="M906" s="9">
        <v>727.75</v>
      </c>
      <c r="N906" s="9">
        <f>IF(ISBLANK('1. Raw Data'!N906), MEDIAN('1. Raw Data'!$N$2:$N$5001), '1. Raw Data'!N906)</f>
        <v>498.31</v>
      </c>
      <c r="O906" s="9">
        <v>5</v>
      </c>
      <c r="P906" s="9">
        <f>IF(ISBLANK('1. Raw Data'!P906), 0, '1. Raw Data'!P906)</f>
        <v>0</v>
      </c>
      <c r="Q906" s="9">
        <v>388</v>
      </c>
      <c r="R906" s="9">
        <v>7</v>
      </c>
      <c r="S906" s="9">
        <f t="shared" si="42"/>
        <v>3638.75</v>
      </c>
      <c r="T906" s="9">
        <f t="shared" si="43"/>
        <v>1147.1999999999998</v>
      </c>
      <c r="U906" s="23">
        <f t="shared" si="44"/>
        <v>0.31527310202679487</v>
      </c>
    </row>
    <row r="907" spans="1:21" x14ac:dyDescent="0.3">
      <c r="A907" s="9">
        <v>1248</v>
      </c>
      <c r="B907" s="9" t="str">
        <f>PROPER(TRIM('1. Raw Data'!B907))</f>
        <v>Customer_905</v>
      </c>
      <c r="C907" s="9">
        <f>IF(OR('1. Raw Data'!C907&lt;18, '1. Raw Data'!C907&gt;100), MEDIAN('1. Raw Data'!$C$2:$C$5001), '1. Raw Data'!C907)</f>
        <v>42</v>
      </c>
      <c r="D907" s="9" t="s">
        <v>5019</v>
      </c>
      <c r="E907" s="22">
        <v>44760</v>
      </c>
      <c r="F907" s="9">
        <v>0</v>
      </c>
      <c r="G907" s="9">
        <v>10902</v>
      </c>
      <c r="H907" s="15">
        <v>44760</v>
      </c>
      <c r="I907" s="9" t="s">
        <v>7455</v>
      </c>
      <c r="J907" s="9">
        <v>134</v>
      </c>
      <c r="K907" s="9" t="s">
        <v>7482</v>
      </c>
      <c r="L907" s="9" t="str">
        <f>IF(OR('1. Raw Data'!L907="Elec", '1. Raw Data'!L907="elect"), "Electronics", '1. Raw Data'!L907)</f>
        <v>Home Appliances</v>
      </c>
      <c r="M907" s="9">
        <v>1025.03</v>
      </c>
      <c r="N907" s="9">
        <f>IF(ISBLANK('1. Raw Data'!N907), MEDIAN('1. Raw Data'!$N$2:$N$5001), '1. Raw Data'!N907)</f>
        <v>601.42999999999995</v>
      </c>
      <c r="O907" s="9">
        <v>3</v>
      </c>
      <c r="P907" s="9">
        <f>IF(ISBLANK('1. Raw Data'!P907), 0, '1. Raw Data'!P907)</f>
        <v>0</v>
      </c>
      <c r="Q907" s="9">
        <v>898</v>
      </c>
      <c r="R907" s="9">
        <v>2</v>
      </c>
      <c r="S907" s="9">
        <f t="shared" si="42"/>
        <v>3075.09</v>
      </c>
      <c r="T907" s="9">
        <f t="shared" si="43"/>
        <v>1270.8000000000002</v>
      </c>
      <c r="U907" s="23">
        <f t="shared" si="44"/>
        <v>0.41325619737958891</v>
      </c>
    </row>
    <row r="908" spans="1:21" x14ac:dyDescent="0.3">
      <c r="A908" s="9">
        <v>1046</v>
      </c>
      <c r="B908" s="9" t="str">
        <f>PROPER(TRIM('1. Raw Data'!B908))</f>
        <v>Customer_906</v>
      </c>
      <c r="C908" s="9">
        <f>IF(OR('1. Raw Data'!C908&lt;18, '1. Raw Data'!C908&gt;100), MEDIAN('1. Raw Data'!$C$2:$C$5001), '1. Raw Data'!C908)</f>
        <v>58</v>
      </c>
      <c r="D908" s="9" t="s">
        <v>5018</v>
      </c>
      <c r="E908" s="22">
        <v>44385</v>
      </c>
      <c r="F908" s="9">
        <v>1</v>
      </c>
      <c r="G908" s="9">
        <v>11849</v>
      </c>
      <c r="H908" s="15">
        <v>44415</v>
      </c>
      <c r="I908" s="9" t="s">
        <v>7455</v>
      </c>
      <c r="J908" s="9">
        <v>138</v>
      </c>
      <c r="K908" s="9" t="s">
        <v>7464</v>
      </c>
      <c r="L908" s="9" t="str">
        <f>IF(OR('1. Raw Data'!L908="Elec", '1. Raw Data'!L908="elect"), "Electronics", '1. Raw Data'!L908)</f>
        <v>Home Appliances</v>
      </c>
      <c r="M908" s="9">
        <v>428.79</v>
      </c>
      <c r="N908" s="9">
        <f>IF(ISBLANK('1. Raw Data'!N908), MEDIAN('1. Raw Data'!$N$2:$N$5001), '1. Raw Data'!N908)</f>
        <v>179.24</v>
      </c>
      <c r="O908" s="9">
        <v>5</v>
      </c>
      <c r="P908" s="9">
        <f>IF(ISBLANK('1. Raw Data'!P908), 0, '1. Raw Data'!P908)</f>
        <v>0</v>
      </c>
      <c r="Q908" s="9">
        <v>1273</v>
      </c>
      <c r="R908" s="9">
        <v>5</v>
      </c>
      <c r="S908" s="9">
        <f t="shared" si="42"/>
        <v>2143.9500000000003</v>
      </c>
      <c r="T908" s="9">
        <f t="shared" si="43"/>
        <v>1247.7500000000002</v>
      </c>
      <c r="U908" s="23">
        <f t="shared" si="44"/>
        <v>0.58198652020802732</v>
      </c>
    </row>
    <row r="909" spans="1:21" x14ac:dyDescent="0.3">
      <c r="A909" s="9">
        <v>2144</v>
      </c>
      <c r="B909" s="9" t="str">
        <f>PROPER(TRIM('1. Raw Data'!B909))</f>
        <v>Customer_907</v>
      </c>
      <c r="C909" s="9">
        <f>IF(OR('1. Raw Data'!C909&lt;18, '1. Raw Data'!C909&gt;100), MEDIAN('1. Raw Data'!$C$2:$C$5001), '1. Raw Data'!C909)</f>
        <v>47</v>
      </c>
      <c r="D909" s="9" t="s">
        <v>5018</v>
      </c>
      <c r="E909" s="22">
        <v>44458</v>
      </c>
      <c r="F909" s="9">
        <v>1</v>
      </c>
      <c r="G909" s="9">
        <v>13022</v>
      </c>
      <c r="H909" s="15">
        <v>44458</v>
      </c>
      <c r="I909" s="9" t="s">
        <v>7456</v>
      </c>
      <c r="J909" s="9">
        <v>101</v>
      </c>
      <c r="K909" s="9" t="s">
        <v>7478</v>
      </c>
      <c r="L909" s="9" t="str">
        <f>IF(OR('1. Raw Data'!L909="Elec", '1. Raw Data'!L909="elect"), "Electronics", '1. Raw Data'!L909)</f>
        <v>Clothing</v>
      </c>
      <c r="M909" s="9">
        <v>520.95000000000005</v>
      </c>
      <c r="N909" s="9">
        <f>IF(ISBLANK('1. Raw Data'!N909), MEDIAN('1. Raw Data'!$N$2:$N$5001), '1. Raw Data'!N909)</f>
        <v>218.11</v>
      </c>
      <c r="O909" s="9">
        <v>5</v>
      </c>
      <c r="P909" s="9">
        <f>IF(ISBLANK('1. Raw Data'!P909), 0, '1. Raw Data'!P909)</f>
        <v>0.2</v>
      </c>
      <c r="Q909" s="9">
        <v>1200</v>
      </c>
      <c r="R909" s="9">
        <v>2</v>
      </c>
      <c r="S909" s="9">
        <f t="shared" si="42"/>
        <v>2083.8000000000002</v>
      </c>
      <c r="T909" s="9">
        <f t="shared" si="43"/>
        <v>993.25</v>
      </c>
      <c r="U909" s="23">
        <f t="shared" si="44"/>
        <v>0.47665322967655244</v>
      </c>
    </row>
    <row r="910" spans="1:21" x14ac:dyDescent="0.3">
      <c r="A910" s="9">
        <v>1213</v>
      </c>
      <c r="B910" s="9" t="str">
        <f>PROPER(TRIM('1. Raw Data'!B910))</f>
        <v>Customer_908</v>
      </c>
      <c r="C910" s="9">
        <f>IF(OR('1. Raw Data'!C910&lt;18, '1. Raw Data'!C910&gt;100), MEDIAN('1. Raw Data'!$C$2:$C$5001), '1. Raw Data'!C910)</f>
        <v>36</v>
      </c>
      <c r="D910" s="9" t="s">
        <v>5018</v>
      </c>
      <c r="E910" s="22">
        <v>44345</v>
      </c>
      <c r="F910" s="9">
        <v>0</v>
      </c>
      <c r="G910" s="9">
        <v>11053</v>
      </c>
      <c r="H910" s="15">
        <v>44345</v>
      </c>
      <c r="I910" s="9" t="s">
        <v>7455</v>
      </c>
      <c r="J910" s="9">
        <v>143</v>
      </c>
      <c r="K910" s="9" t="s">
        <v>7475</v>
      </c>
      <c r="L910" s="9" t="str">
        <f>IF(OR('1. Raw Data'!L910="Elec", '1. Raw Data'!L910="elect"), "Electronics", '1. Raw Data'!L910)</f>
        <v>Home Appliances</v>
      </c>
      <c r="M910" s="9">
        <v>1401.47</v>
      </c>
      <c r="N910" s="9">
        <f>IF(ISBLANK('1. Raw Data'!N910), MEDIAN('1. Raw Data'!$N$2:$N$5001), '1. Raw Data'!N910)</f>
        <v>817.95</v>
      </c>
      <c r="O910" s="9">
        <v>4</v>
      </c>
      <c r="P910" s="9">
        <f>IF(ISBLANK('1. Raw Data'!P910), 0, '1. Raw Data'!P910)</f>
        <v>0</v>
      </c>
      <c r="Q910" s="9">
        <v>610</v>
      </c>
      <c r="R910" s="9">
        <v>4</v>
      </c>
      <c r="S910" s="9">
        <f t="shared" si="42"/>
        <v>5605.88</v>
      </c>
      <c r="T910" s="9">
        <f t="shared" si="43"/>
        <v>2334.08</v>
      </c>
      <c r="U910" s="23">
        <f t="shared" si="44"/>
        <v>0.41636281904000799</v>
      </c>
    </row>
    <row r="911" spans="1:21" x14ac:dyDescent="0.3">
      <c r="A911" s="9">
        <v>1238</v>
      </c>
      <c r="B911" s="9" t="str">
        <f>PROPER(TRIM('1. Raw Data'!B911))</f>
        <v>Customer_909</v>
      </c>
      <c r="C911" s="9">
        <f>IF(OR('1. Raw Data'!C911&lt;18, '1. Raw Data'!C911&gt;100), MEDIAN('1. Raw Data'!$C$2:$C$5001), '1. Raw Data'!C911)</f>
        <v>28</v>
      </c>
      <c r="D911" s="9" t="s">
        <v>5018</v>
      </c>
      <c r="E911" s="22">
        <v>44303</v>
      </c>
      <c r="F911" s="9">
        <v>0</v>
      </c>
      <c r="G911" s="9">
        <v>13144</v>
      </c>
      <c r="H911" s="15">
        <v>44303</v>
      </c>
      <c r="I911" s="9" t="s">
        <v>7456</v>
      </c>
      <c r="J911" s="9">
        <v>142</v>
      </c>
      <c r="K911" s="9" t="s">
        <v>7500</v>
      </c>
      <c r="L911" s="9" t="str">
        <f>IF(OR('1. Raw Data'!L911="Elec", '1. Raw Data'!L911="elect"), "Electronics", '1. Raw Data'!L911)</f>
        <v>Home Appliances</v>
      </c>
      <c r="M911" s="9">
        <v>1033.8699999999999</v>
      </c>
      <c r="N911" s="9">
        <f>IF(ISBLANK('1. Raw Data'!N911), MEDIAN('1. Raw Data'!$N$2:$N$5001), '1. Raw Data'!N911)</f>
        <v>581.07000000000005</v>
      </c>
      <c r="O911" s="9">
        <v>1</v>
      </c>
      <c r="P911" s="9">
        <f>IF(ISBLANK('1. Raw Data'!P911), 0, '1. Raw Data'!P911)</f>
        <v>0.1</v>
      </c>
      <c r="Q911" s="9">
        <v>596</v>
      </c>
      <c r="R911" s="9">
        <v>3</v>
      </c>
      <c r="S911" s="9">
        <f t="shared" si="42"/>
        <v>930.48299999999995</v>
      </c>
      <c r="T911" s="9">
        <f t="shared" si="43"/>
        <v>349.4129999999999</v>
      </c>
      <c r="U911" s="23">
        <f t="shared" si="44"/>
        <v>0.37551787619978</v>
      </c>
    </row>
    <row r="912" spans="1:21" x14ac:dyDescent="0.3">
      <c r="A912" s="9">
        <v>2079</v>
      </c>
      <c r="B912" s="9" t="str">
        <f>PROPER(TRIM('1. Raw Data'!B912))</f>
        <v>Customer_910</v>
      </c>
      <c r="C912" s="9">
        <f>IF(OR('1. Raw Data'!C912&lt;18, '1. Raw Data'!C912&gt;100), MEDIAN('1. Raw Data'!$C$2:$C$5001), '1. Raw Data'!C912)</f>
        <v>52</v>
      </c>
      <c r="D912" s="9" t="s">
        <v>5020</v>
      </c>
      <c r="E912" s="22">
        <v>43930</v>
      </c>
      <c r="F912" s="9">
        <v>1</v>
      </c>
      <c r="G912" s="9">
        <v>10122</v>
      </c>
      <c r="H912" s="15">
        <v>44078</v>
      </c>
      <c r="I912" s="9" t="s">
        <v>7457</v>
      </c>
      <c r="J912" s="9">
        <v>131</v>
      </c>
      <c r="K912" s="9" t="s">
        <v>7504</v>
      </c>
      <c r="L912" s="9" t="str">
        <f>IF(OR('1. Raw Data'!L912="Elec", '1. Raw Data'!L912="elect"), "Electronics", '1. Raw Data'!L912)</f>
        <v>Sports</v>
      </c>
      <c r="M912" s="9">
        <v>1248.6199999999999</v>
      </c>
      <c r="N912" s="9">
        <f>IF(ISBLANK('1. Raw Data'!N912), MEDIAN('1. Raw Data'!$N$2:$N$5001), '1. Raw Data'!N912)</f>
        <v>525.05999999999995</v>
      </c>
      <c r="O912" s="9">
        <v>1</v>
      </c>
      <c r="P912" s="9">
        <f>IF(ISBLANK('1. Raw Data'!P912), 0, '1. Raw Data'!P912)</f>
        <v>0</v>
      </c>
      <c r="Q912" s="9">
        <v>418</v>
      </c>
      <c r="R912" s="9">
        <v>2</v>
      </c>
      <c r="S912" s="9">
        <f t="shared" si="42"/>
        <v>1248.6199999999999</v>
      </c>
      <c r="T912" s="9">
        <f t="shared" si="43"/>
        <v>723.56</v>
      </c>
      <c r="U912" s="23">
        <f t="shared" si="44"/>
        <v>0.57948775448094703</v>
      </c>
    </row>
    <row r="913" spans="1:21" x14ac:dyDescent="0.3">
      <c r="A913" s="9">
        <v>1349</v>
      </c>
      <c r="B913" s="9" t="str">
        <f>PROPER(TRIM('1. Raw Data'!B913))</f>
        <v>Customer_911</v>
      </c>
      <c r="C913" s="9">
        <f>IF(OR('1. Raw Data'!C913&lt;18, '1. Raw Data'!C913&gt;100), MEDIAN('1. Raw Data'!$C$2:$C$5001), '1. Raw Data'!C913)</f>
        <v>35</v>
      </c>
      <c r="D913" s="9" t="s">
        <v>5023</v>
      </c>
      <c r="E913" s="22">
        <v>45308</v>
      </c>
      <c r="F913" s="9">
        <v>0</v>
      </c>
      <c r="G913" s="9">
        <v>10956</v>
      </c>
      <c r="H913" s="15">
        <v>45308</v>
      </c>
      <c r="I913" s="9" t="s">
        <v>7456</v>
      </c>
      <c r="J913" s="9">
        <v>101</v>
      </c>
      <c r="K913" s="9" t="s">
        <v>7478</v>
      </c>
      <c r="L913" s="9" t="str">
        <f>IF(OR('1. Raw Data'!L913="Elec", '1. Raw Data'!L913="elect"), "Electronics", '1. Raw Data'!L913)</f>
        <v>Sports</v>
      </c>
      <c r="M913" s="9">
        <v>443.11</v>
      </c>
      <c r="N913" s="9">
        <f>IF(ISBLANK('1. Raw Data'!N913), MEDIAN('1. Raw Data'!$N$2:$N$5001), '1. Raw Data'!N913)</f>
        <v>207.06</v>
      </c>
      <c r="O913" s="9">
        <v>4</v>
      </c>
      <c r="P913" s="9">
        <f>IF(ISBLANK('1. Raw Data'!P913), 0, '1. Raw Data'!P913)</f>
        <v>0.2</v>
      </c>
      <c r="Q913" s="9">
        <v>350</v>
      </c>
      <c r="R913" s="9">
        <v>4</v>
      </c>
      <c r="S913" s="9">
        <f t="shared" si="42"/>
        <v>1417.9520000000002</v>
      </c>
      <c r="T913" s="9">
        <f t="shared" si="43"/>
        <v>589.71200000000022</v>
      </c>
      <c r="U913" s="23">
        <f t="shared" si="44"/>
        <v>0.41588995960371022</v>
      </c>
    </row>
    <row r="914" spans="1:21" x14ac:dyDescent="0.3">
      <c r="A914" s="9">
        <v>1106</v>
      </c>
      <c r="B914" s="9" t="str">
        <f>PROPER(TRIM('1. Raw Data'!B914))</f>
        <v>Customer_912</v>
      </c>
      <c r="C914" s="9">
        <f>IF(OR('1. Raw Data'!C914&lt;18, '1. Raw Data'!C914&gt;100), MEDIAN('1. Raw Data'!$C$2:$C$5001), '1. Raw Data'!C914)</f>
        <v>37</v>
      </c>
      <c r="D914" s="9" t="s">
        <v>5018</v>
      </c>
      <c r="E914" s="22">
        <v>44225</v>
      </c>
      <c r="F914" s="9">
        <v>1</v>
      </c>
      <c r="G914" s="9">
        <v>11000</v>
      </c>
      <c r="H914" s="15">
        <v>44225</v>
      </c>
      <c r="I914" s="9" t="s">
        <v>7457</v>
      </c>
      <c r="J914" s="9">
        <v>116</v>
      </c>
      <c r="K914" s="9" t="s">
        <v>7480</v>
      </c>
      <c r="L914" s="9" t="str">
        <f>IF(OR('1. Raw Data'!L914="Elec", '1. Raw Data'!L914="elect"), "Electronics", '1. Raw Data'!L914)</f>
        <v>Sports</v>
      </c>
      <c r="M914" s="9">
        <v>838.5</v>
      </c>
      <c r="N914" s="9">
        <f>IF(ISBLANK('1. Raw Data'!N914), MEDIAN('1. Raw Data'!$N$2:$N$5001), '1. Raw Data'!N914)</f>
        <v>569.1</v>
      </c>
      <c r="O914" s="9">
        <v>2</v>
      </c>
      <c r="P914" s="9">
        <f>IF(ISBLANK('1. Raw Data'!P914), 0, '1. Raw Data'!P914)</f>
        <v>0.2</v>
      </c>
      <c r="Q914" s="9">
        <v>1433</v>
      </c>
      <c r="R914" s="9">
        <v>1</v>
      </c>
      <c r="S914" s="9">
        <f t="shared" si="42"/>
        <v>1341.6000000000001</v>
      </c>
      <c r="T914" s="9">
        <f t="shared" si="43"/>
        <v>203.40000000000009</v>
      </c>
      <c r="U914" s="23">
        <f t="shared" si="44"/>
        <v>0.15161001788908771</v>
      </c>
    </row>
    <row r="915" spans="1:21" x14ac:dyDescent="0.3">
      <c r="A915" s="9">
        <v>1830</v>
      </c>
      <c r="B915" s="9" t="str">
        <f>PROPER(TRIM('1. Raw Data'!B915))</f>
        <v>Customer_913</v>
      </c>
      <c r="C915" s="9">
        <f>IF(OR('1. Raw Data'!C915&lt;18, '1. Raw Data'!C915&gt;100), MEDIAN('1. Raw Data'!$C$2:$C$5001), '1. Raw Data'!C915)</f>
        <v>37</v>
      </c>
      <c r="D915" s="9" t="s">
        <v>5023</v>
      </c>
      <c r="E915" s="22">
        <v>44418</v>
      </c>
      <c r="F915" s="9">
        <v>0</v>
      </c>
      <c r="G915" s="9">
        <v>10986</v>
      </c>
      <c r="H915" s="15">
        <v>44477</v>
      </c>
      <c r="I915" s="9" t="s">
        <v>7455</v>
      </c>
      <c r="J915" s="9">
        <v>139</v>
      </c>
      <c r="K915" s="9" t="s">
        <v>7486</v>
      </c>
      <c r="L915" s="9" t="str">
        <f>IF(OR('1. Raw Data'!L915="Elec", '1. Raw Data'!L915="elect"), "Electronics", '1. Raw Data'!L915)</f>
        <v>Electronics</v>
      </c>
      <c r="M915" s="9">
        <v>1458.52</v>
      </c>
      <c r="N915" s="9">
        <f>IF(ISBLANK('1. Raw Data'!N915), MEDIAN('1. Raw Data'!$N$2:$N$5001), '1. Raw Data'!N915)</f>
        <v>833.69</v>
      </c>
      <c r="O915" s="9">
        <v>5</v>
      </c>
      <c r="P915" s="9">
        <f>IF(ISBLANK('1. Raw Data'!P915), 0, '1. Raw Data'!P915)</f>
        <v>0</v>
      </c>
      <c r="Q915" s="9">
        <v>337</v>
      </c>
      <c r="R915" s="9">
        <v>5</v>
      </c>
      <c r="S915" s="9">
        <f t="shared" si="42"/>
        <v>7292.6</v>
      </c>
      <c r="T915" s="9">
        <f t="shared" si="43"/>
        <v>3124.1499999999996</v>
      </c>
      <c r="U915" s="23">
        <f t="shared" si="44"/>
        <v>0.42840002194004873</v>
      </c>
    </row>
    <row r="916" spans="1:21" x14ac:dyDescent="0.3">
      <c r="A916" s="9">
        <v>1047</v>
      </c>
      <c r="B916" s="9" t="str">
        <f>PROPER(TRIM('1. Raw Data'!B916))</f>
        <v>Customer_914</v>
      </c>
      <c r="C916" s="9">
        <f>IF(OR('1. Raw Data'!C916&lt;18, '1. Raw Data'!C916&gt;100), MEDIAN('1. Raw Data'!$C$2:$C$5001), '1. Raw Data'!C916)</f>
        <v>33</v>
      </c>
      <c r="D916" s="9" t="s">
        <v>5018</v>
      </c>
      <c r="E916" s="22">
        <v>43839</v>
      </c>
      <c r="F916" s="9">
        <v>1</v>
      </c>
      <c r="G916" s="9">
        <v>11251</v>
      </c>
      <c r="H916" s="15">
        <v>44075</v>
      </c>
      <c r="I916" s="9" t="s">
        <v>7457</v>
      </c>
      <c r="J916" s="9">
        <v>115</v>
      </c>
      <c r="K916" s="9" t="s">
        <v>7481</v>
      </c>
      <c r="L916" s="9" t="str">
        <f>IF(OR('1. Raw Data'!L916="Elec", '1. Raw Data'!L916="elect"), "Electronics", '1. Raw Data'!L916)</f>
        <v>Clothing</v>
      </c>
      <c r="M916" s="9">
        <v>512.12</v>
      </c>
      <c r="N916" s="9">
        <f>IF(ISBLANK('1. Raw Data'!N916), MEDIAN('1. Raw Data'!$N$2:$N$5001), '1. Raw Data'!N916)</f>
        <v>272.5</v>
      </c>
      <c r="O916" s="9">
        <v>2</v>
      </c>
      <c r="P916" s="9">
        <f>IF(ISBLANK('1. Raw Data'!P916), 0, '1. Raw Data'!P916)</f>
        <v>0</v>
      </c>
      <c r="Q916" s="9">
        <v>1583</v>
      </c>
      <c r="R916" s="9">
        <v>1</v>
      </c>
      <c r="S916" s="9">
        <f t="shared" si="42"/>
        <v>1024.24</v>
      </c>
      <c r="T916" s="9">
        <f t="shared" si="43"/>
        <v>479.24</v>
      </c>
      <c r="U916" s="23">
        <f t="shared" si="44"/>
        <v>0.46789814887135828</v>
      </c>
    </row>
    <row r="917" spans="1:21" x14ac:dyDescent="0.3">
      <c r="A917" s="9">
        <v>1336</v>
      </c>
      <c r="B917" s="9" t="str">
        <f>PROPER(TRIM('1. Raw Data'!B917))</f>
        <v>Customer_915</v>
      </c>
      <c r="C917" s="9">
        <f>IF(OR('1. Raw Data'!C917&lt;18, '1. Raw Data'!C917&gt;100), MEDIAN('1. Raw Data'!$C$2:$C$5001), '1. Raw Data'!C917)</f>
        <v>37</v>
      </c>
      <c r="D917" s="9" t="s">
        <v>5021</v>
      </c>
      <c r="E917" s="22">
        <v>44958</v>
      </c>
      <c r="F917" s="9">
        <v>1</v>
      </c>
      <c r="G917" s="9">
        <v>10337</v>
      </c>
      <c r="H917" s="15">
        <v>44928</v>
      </c>
      <c r="I917" s="9" t="s">
        <v>7456</v>
      </c>
      <c r="J917" s="9">
        <v>133</v>
      </c>
      <c r="K917" s="9" t="s">
        <v>7498</v>
      </c>
      <c r="L917" s="9" t="str">
        <f>IF(OR('1. Raw Data'!L917="Elec", '1. Raw Data'!L917="elect"), "Electronics", '1. Raw Data'!L917)</f>
        <v>Home Appliances</v>
      </c>
      <c r="M917" s="9">
        <v>282.69</v>
      </c>
      <c r="N917" s="9">
        <f>IF(ISBLANK('1. Raw Data'!N917), MEDIAN('1. Raw Data'!$N$2:$N$5001), '1. Raw Data'!N917)</f>
        <v>134.29</v>
      </c>
      <c r="O917" s="9">
        <v>4</v>
      </c>
      <c r="P917" s="9">
        <f>IF(ISBLANK('1. Raw Data'!P917), 0, '1. Raw Data'!P917)</f>
        <v>0</v>
      </c>
      <c r="Q917" s="9">
        <v>730</v>
      </c>
      <c r="R917" s="9">
        <v>3</v>
      </c>
      <c r="S917" s="9">
        <f t="shared" si="42"/>
        <v>1130.76</v>
      </c>
      <c r="T917" s="9">
        <f t="shared" si="43"/>
        <v>593.6</v>
      </c>
      <c r="U917" s="23">
        <f t="shared" si="44"/>
        <v>0.52495666631292226</v>
      </c>
    </row>
    <row r="918" spans="1:21" x14ac:dyDescent="0.3">
      <c r="A918" s="9">
        <v>2049</v>
      </c>
      <c r="B918" s="9" t="str">
        <f>PROPER(TRIM('1. Raw Data'!B918))</f>
        <v>Customer_916</v>
      </c>
      <c r="C918" s="9">
        <f>IF(OR('1. Raw Data'!C918&lt;18, '1. Raw Data'!C918&gt;100), MEDIAN('1. Raw Data'!$C$2:$C$5001), '1. Raw Data'!C918)</f>
        <v>68</v>
      </c>
      <c r="D918" s="9" t="s">
        <v>5022</v>
      </c>
      <c r="E918" s="22">
        <v>45244</v>
      </c>
      <c r="F918" s="9">
        <v>0</v>
      </c>
      <c r="G918" s="9">
        <v>10990</v>
      </c>
      <c r="H918" s="15">
        <v>45244</v>
      </c>
      <c r="I918" s="9" t="s">
        <v>7455</v>
      </c>
      <c r="J918" s="9">
        <v>123</v>
      </c>
      <c r="K918" s="9" t="s">
        <v>7502</v>
      </c>
      <c r="L918" s="9" t="str">
        <f>IF(OR('1. Raw Data'!L918="Elec", '1. Raw Data'!L918="elect"), "Electronics", '1. Raw Data'!L918)</f>
        <v>Sports</v>
      </c>
      <c r="M918" s="9">
        <v>790.78</v>
      </c>
      <c r="N918" s="9">
        <f>IF(ISBLANK('1. Raw Data'!N918), MEDIAN('1. Raw Data'!$N$2:$N$5001), '1. Raw Data'!N918)</f>
        <v>348.03</v>
      </c>
      <c r="O918" s="9">
        <v>2</v>
      </c>
      <c r="P918" s="9">
        <f>IF(ISBLANK('1. Raw Data'!P918), 0, '1. Raw Data'!P918)</f>
        <v>0</v>
      </c>
      <c r="Q918" s="9">
        <v>414</v>
      </c>
      <c r="R918" s="9">
        <v>4</v>
      </c>
      <c r="S918" s="9">
        <f t="shared" si="42"/>
        <v>1581.56</v>
      </c>
      <c r="T918" s="9">
        <f t="shared" si="43"/>
        <v>885.5</v>
      </c>
      <c r="U918" s="23">
        <f t="shared" si="44"/>
        <v>0.5598902349578897</v>
      </c>
    </row>
    <row r="919" spans="1:21" x14ac:dyDescent="0.3">
      <c r="A919" s="9">
        <v>1803</v>
      </c>
      <c r="B919" s="9" t="str">
        <f>PROPER(TRIM('1. Raw Data'!B919))</f>
        <v>Customer_917</v>
      </c>
      <c r="C919" s="9">
        <f>IF(OR('1. Raw Data'!C919&lt;18, '1. Raw Data'!C919&gt;100), MEDIAN('1. Raw Data'!$C$2:$C$5001), '1. Raw Data'!C919)</f>
        <v>24</v>
      </c>
      <c r="D919" s="9" t="s">
        <v>5021</v>
      </c>
      <c r="E919" s="22">
        <v>44210</v>
      </c>
      <c r="F919" s="9">
        <v>1</v>
      </c>
      <c r="G919" s="9">
        <v>12320</v>
      </c>
      <c r="H919" s="15">
        <v>44210</v>
      </c>
      <c r="I919" s="9" t="s">
        <v>7455</v>
      </c>
      <c r="J919" s="9">
        <v>141</v>
      </c>
      <c r="K919" s="9" t="s">
        <v>7490</v>
      </c>
      <c r="L919" s="9" t="str">
        <f>IF(OR('1. Raw Data'!L919="Elec", '1. Raw Data'!L919="elect"), "Electronics", '1. Raw Data'!L919)</f>
        <v>Electronics</v>
      </c>
      <c r="M919" s="9">
        <v>612.34</v>
      </c>
      <c r="N919" s="9">
        <f>IF(ISBLANK('1. Raw Data'!N919), MEDIAN('1. Raw Data'!$N$2:$N$5001), '1. Raw Data'!N919)</f>
        <v>318.89999999999998</v>
      </c>
      <c r="O919" s="9">
        <v>1</v>
      </c>
      <c r="P919" s="9">
        <f>IF(ISBLANK('1. Raw Data'!P919), 0, '1. Raw Data'!P919)</f>
        <v>0</v>
      </c>
      <c r="Q919" s="9">
        <v>890</v>
      </c>
      <c r="R919" s="9">
        <v>2</v>
      </c>
      <c r="S919" s="9">
        <f t="shared" si="42"/>
        <v>612.34</v>
      </c>
      <c r="T919" s="9">
        <f t="shared" si="43"/>
        <v>293.44000000000005</v>
      </c>
      <c r="U919" s="23">
        <f t="shared" si="44"/>
        <v>0.47921089590750243</v>
      </c>
    </row>
    <row r="920" spans="1:21" x14ac:dyDescent="0.3">
      <c r="A920" s="9">
        <v>2280</v>
      </c>
      <c r="B920" s="9" t="str">
        <f>PROPER(TRIM('1. Raw Data'!B920))</f>
        <v>Customer_918</v>
      </c>
      <c r="C920" s="9">
        <f>IF(OR('1. Raw Data'!C920&lt;18, '1. Raw Data'!C920&gt;100), MEDIAN('1. Raw Data'!$C$2:$C$5001), '1. Raw Data'!C920)</f>
        <v>27</v>
      </c>
      <c r="D920" s="9" t="s">
        <v>5022</v>
      </c>
      <c r="E920" s="22">
        <v>44223</v>
      </c>
      <c r="F920" s="9">
        <v>1</v>
      </c>
      <c r="G920" s="9">
        <v>13829</v>
      </c>
      <c r="H920" s="15">
        <v>44223</v>
      </c>
      <c r="I920" s="9" t="s">
        <v>7456</v>
      </c>
      <c r="J920" s="9">
        <v>134</v>
      </c>
      <c r="K920" s="9" t="s">
        <v>7482</v>
      </c>
      <c r="L920" s="9" t="str">
        <f>IF(OR('1. Raw Data'!L920="Elec", '1. Raw Data'!L920="elect"), "Electronics", '1. Raw Data'!L920)</f>
        <v>Home Appliances</v>
      </c>
      <c r="M920" s="9">
        <v>281.39</v>
      </c>
      <c r="N920" s="9">
        <f>IF(ISBLANK('1. Raw Data'!N920), MEDIAN('1. Raw Data'!$N$2:$N$5001), '1. Raw Data'!N920)</f>
        <v>190.42</v>
      </c>
      <c r="O920" s="9">
        <v>3</v>
      </c>
      <c r="P920" s="9">
        <f>IF(ISBLANK('1. Raw Data'!P920), 0, '1. Raw Data'!P920)</f>
        <v>0.1</v>
      </c>
      <c r="Q920" s="9">
        <v>605</v>
      </c>
      <c r="R920" s="9">
        <v>3</v>
      </c>
      <c r="S920" s="9">
        <f t="shared" si="42"/>
        <v>759.75299999999993</v>
      </c>
      <c r="T920" s="9">
        <f t="shared" si="43"/>
        <v>188.49299999999994</v>
      </c>
      <c r="U920" s="23">
        <f t="shared" si="44"/>
        <v>0.24809773702769183</v>
      </c>
    </row>
    <row r="921" spans="1:21" x14ac:dyDescent="0.3">
      <c r="A921" s="9">
        <v>1007</v>
      </c>
      <c r="B921" s="9" t="str">
        <f>PROPER(TRIM('1. Raw Data'!B921))</f>
        <v>Customer_919</v>
      </c>
      <c r="C921" s="9">
        <f>IF(OR('1. Raw Data'!C921&lt;18, '1. Raw Data'!C921&gt;100), MEDIAN('1. Raw Data'!$C$2:$C$5001), '1. Raw Data'!C921)</f>
        <v>60</v>
      </c>
      <c r="D921" s="9" t="s">
        <v>5021</v>
      </c>
      <c r="E921" s="22">
        <v>44274</v>
      </c>
      <c r="F921" s="9">
        <v>0</v>
      </c>
      <c r="G921" s="9">
        <v>11460</v>
      </c>
      <c r="H921" s="15">
        <v>44274</v>
      </c>
      <c r="I921" s="9" t="s">
        <v>7455</v>
      </c>
      <c r="J921" s="9">
        <v>117</v>
      </c>
      <c r="K921" s="9" t="s">
        <v>7483</v>
      </c>
      <c r="L921" s="9" t="str">
        <f>IF(OR('1. Raw Data'!L921="Elec", '1. Raw Data'!L921="elect"), "Electronics", '1. Raw Data'!L921)</f>
        <v>Home Appliances</v>
      </c>
      <c r="M921" s="9">
        <v>1338.4</v>
      </c>
      <c r="N921" s="9">
        <f>IF(ISBLANK('1. Raw Data'!N921), MEDIAN('1. Raw Data'!$N$2:$N$5001), '1. Raw Data'!N921)</f>
        <v>554.91999999999996</v>
      </c>
      <c r="O921" s="9">
        <v>2</v>
      </c>
      <c r="P921" s="9">
        <f>IF(ISBLANK('1. Raw Data'!P921), 0, '1. Raw Data'!P921)</f>
        <v>0</v>
      </c>
      <c r="Q921" s="9">
        <v>513</v>
      </c>
      <c r="R921" s="9">
        <v>3</v>
      </c>
      <c r="S921" s="9">
        <f t="shared" si="42"/>
        <v>2676.8</v>
      </c>
      <c r="T921" s="9">
        <f t="shared" si="43"/>
        <v>1566.9600000000003</v>
      </c>
      <c r="U921" s="23">
        <f t="shared" si="44"/>
        <v>0.58538553496712498</v>
      </c>
    </row>
    <row r="922" spans="1:21" x14ac:dyDescent="0.3">
      <c r="A922" s="9">
        <v>1624</v>
      </c>
      <c r="B922" s="9" t="str">
        <f>PROPER(TRIM('1. Raw Data'!B922))</f>
        <v>Customer_920</v>
      </c>
      <c r="C922" s="9">
        <f>IF(OR('1. Raw Data'!C922&lt;18, '1. Raw Data'!C922&gt;100), MEDIAN('1. Raw Data'!$C$2:$C$5001), '1. Raw Data'!C922)</f>
        <v>34</v>
      </c>
      <c r="D922" s="9" t="s">
        <v>5018</v>
      </c>
      <c r="E922" s="22">
        <v>44822</v>
      </c>
      <c r="F922" s="9">
        <v>1</v>
      </c>
      <c r="G922" s="9">
        <v>10901</v>
      </c>
      <c r="H922" s="15">
        <v>44822</v>
      </c>
      <c r="I922" s="9" t="s">
        <v>7456</v>
      </c>
      <c r="J922" s="9">
        <v>125</v>
      </c>
      <c r="K922" s="9" t="s">
        <v>7479</v>
      </c>
      <c r="L922" s="9" t="str">
        <f>IF(OR('1. Raw Data'!L922="Elec", '1. Raw Data'!L922="elect"), "Electronics", '1. Raw Data'!L922)</f>
        <v>Sports</v>
      </c>
      <c r="M922" s="9">
        <v>1486.55</v>
      </c>
      <c r="N922" s="9">
        <f>IF(ISBLANK('1. Raw Data'!N922), MEDIAN('1. Raw Data'!$N$2:$N$5001), '1. Raw Data'!N922)</f>
        <v>1036.56</v>
      </c>
      <c r="O922" s="9">
        <v>3</v>
      </c>
      <c r="P922" s="9">
        <f>IF(ISBLANK('1. Raw Data'!P922), 0, '1. Raw Data'!P922)</f>
        <v>0</v>
      </c>
      <c r="Q922" s="9">
        <v>826</v>
      </c>
      <c r="R922" s="9">
        <v>2</v>
      </c>
      <c r="S922" s="9">
        <f t="shared" si="42"/>
        <v>4459.6499999999996</v>
      </c>
      <c r="T922" s="9">
        <f t="shared" si="43"/>
        <v>1349.9699999999998</v>
      </c>
      <c r="U922" s="23">
        <f t="shared" si="44"/>
        <v>0.30270761158386866</v>
      </c>
    </row>
    <row r="923" spans="1:21" x14ac:dyDescent="0.3">
      <c r="A923" s="9">
        <v>2276</v>
      </c>
      <c r="B923" s="9" t="str">
        <f>PROPER(TRIM('1. Raw Data'!B923))</f>
        <v>Customer_921</v>
      </c>
      <c r="C923" s="9">
        <f>IF(OR('1. Raw Data'!C923&lt;18, '1. Raw Data'!C923&gt;100), MEDIAN('1. Raw Data'!$C$2:$C$5001), '1. Raw Data'!C923)</f>
        <v>33</v>
      </c>
      <c r="D923" s="9" t="s">
        <v>5023</v>
      </c>
      <c r="E923" s="22">
        <v>44397</v>
      </c>
      <c r="F923" s="9">
        <v>0</v>
      </c>
      <c r="G923" s="9">
        <v>12086</v>
      </c>
      <c r="H923" s="15">
        <v>44397</v>
      </c>
      <c r="I923" s="9" t="s">
        <v>7457</v>
      </c>
      <c r="J923" s="9">
        <v>142</v>
      </c>
      <c r="K923" s="9" t="s">
        <v>7500</v>
      </c>
      <c r="L923" s="9" t="str">
        <f>IF(OR('1. Raw Data'!L923="Elec", '1. Raw Data'!L923="elect"), "Electronics", '1. Raw Data'!L923)</f>
        <v>Home Appliances</v>
      </c>
      <c r="M923" s="9">
        <v>874.44</v>
      </c>
      <c r="N923" s="9">
        <f>IF(ISBLANK('1. Raw Data'!N923), MEDIAN('1. Raw Data'!$N$2:$N$5001), '1. Raw Data'!N923)</f>
        <v>404.29</v>
      </c>
      <c r="O923" s="9">
        <v>2</v>
      </c>
      <c r="P923" s="9">
        <f>IF(ISBLANK('1. Raw Data'!P923), 0, '1. Raw Data'!P923)</f>
        <v>0</v>
      </c>
      <c r="Q923" s="9">
        <v>342</v>
      </c>
      <c r="R923" s="9">
        <v>5</v>
      </c>
      <c r="S923" s="9">
        <f t="shared" si="42"/>
        <v>1748.88</v>
      </c>
      <c r="T923" s="9">
        <f t="shared" si="43"/>
        <v>940.30000000000007</v>
      </c>
      <c r="U923" s="23">
        <f t="shared" si="44"/>
        <v>0.53765838708201819</v>
      </c>
    </row>
    <row r="924" spans="1:21" x14ac:dyDescent="0.3">
      <c r="A924" s="9">
        <v>1718</v>
      </c>
      <c r="B924" s="9" t="str">
        <f>PROPER(TRIM('1. Raw Data'!B924))</f>
        <v>Customer_922</v>
      </c>
      <c r="C924" s="9">
        <f>IF(OR('1. Raw Data'!C924&lt;18, '1. Raw Data'!C924&gt;100), MEDIAN('1. Raw Data'!$C$2:$C$5001), '1. Raw Data'!C924)</f>
        <v>55</v>
      </c>
      <c r="D924" s="9" t="s">
        <v>5022</v>
      </c>
      <c r="E924" s="22">
        <v>45314</v>
      </c>
      <c r="F924" s="9">
        <v>0</v>
      </c>
      <c r="G924" s="9">
        <v>13992</v>
      </c>
      <c r="H924" s="15">
        <v>45314</v>
      </c>
      <c r="I924" s="9" t="s">
        <v>7457</v>
      </c>
      <c r="J924" s="9">
        <v>106</v>
      </c>
      <c r="K924" s="9" t="s">
        <v>7477</v>
      </c>
      <c r="L924" s="9" t="str">
        <f>IF(OR('1. Raw Data'!L924="Elec", '1. Raw Data'!L924="elect"), "Electronics", '1. Raw Data'!L924)</f>
        <v>Home Appliances</v>
      </c>
      <c r="M924" s="9">
        <v>1173.28</v>
      </c>
      <c r="N924" s="9">
        <f>IF(ISBLANK('1. Raw Data'!N924), MEDIAN('1. Raw Data'!$N$2:$N$5001), '1. Raw Data'!N924)</f>
        <v>613.19000000000005</v>
      </c>
      <c r="O924" s="9">
        <v>4</v>
      </c>
      <c r="P924" s="9">
        <f>IF(ISBLANK('1. Raw Data'!P924), 0, '1. Raw Data'!P924)</f>
        <v>0</v>
      </c>
      <c r="Q924" s="9">
        <v>344</v>
      </c>
      <c r="R924" s="9">
        <v>2</v>
      </c>
      <c r="S924" s="9">
        <f t="shared" si="42"/>
        <v>4693.12</v>
      </c>
      <c r="T924" s="9">
        <f t="shared" si="43"/>
        <v>2240.3599999999997</v>
      </c>
      <c r="U924" s="23">
        <f t="shared" si="44"/>
        <v>0.47737113050593205</v>
      </c>
    </row>
    <row r="925" spans="1:21" x14ac:dyDescent="0.3">
      <c r="A925" s="9">
        <v>1302</v>
      </c>
      <c r="B925" s="9" t="str">
        <f>PROPER(TRIM('1. Raw Data'!B925))</f>
        <v>Customer_923</v>
      </c>
      <c r="C925" s="9">
        <f>IF(OR('1. Raw Data'!C925&lt;18, '1. Raw Data'!C925&gt;100), MEDIAN('1. Raw Data'!$C$2:$C$5001), '1. Raw Data'!C925)</f>
        <v>18</v>
      </c>
      <c r="D925" s="9" t="s">
        <v>5020</v>
      </c>
      <c r="E925" s="22">
        <v>45038</v>
      </c>
      <c r="F925" s="9">
        <v>0</v>
      </c>
      <c r="G925" s="9">
        <v>12729</v>
      </c>
      <c r="H925" s="15">
        <v>45038</v>
      </c>
      <c r="I925" s="9" t="s">
        <v>7455</v>
      </c>
      <c r="J925" s="9">
        <v>131</v>
      </c>
      <c r="K925" s="9" t="s">
        <v>7504</v>
      </c>
      <c r="L925" s="9" t="str">
        <f>IF(OR('1. Raw Data'!L925="Elec", '1. Raw Data'!L925="elect"), "Electronics", '1. Raw Data'!L925)</f>
        <v>Home Appliances</v>
      </c>
      <c r="M925" s="9">
        <v>1295.6099999999999</v>
      </c>
      <c r="N925" s="9">
        <f>IF(ISBLANK('1. Raw Data'!N925), MEDIAN('1. Raw Data'!$N$2:$N$5001), '1. Raw Data'!N925)</f>
        <v>535.75</v>
      </c>
      <c r="O925" s="9">
        <v>3</v>
      </c>
      <c r="P925" s="9">
        <f>IF(ISBLANK('1. Raw Data'!P925), 0, '1. Raw Data'!P925)</f>
        <v>0</v>
      </c>
      <c r="Q925" s="9">
        <v>407</v>
      </c>
      <c r="R925" s="9">
        <v>4</v>
      </c>
      <c r="S925" s="9">
        <f t="shared" si="42"/>
        <v>3886.83</v>
      </c>
      <c r="T925" s="9">
        <f t="shared" si="43"/>
        <v>2279.58</v>
      </c>
      <c r="U925" s="23">
        <f t="shared" si="44"/>
        <v>0.58648821790507943</v>
      </c>
    </row>
    <row r="926" spans="1:21" x14ac:dyDescent="0.3">
      <c r="A926" s="9">
        <v>1638</v>
      </c>
      <c r="B926" s="9" t="str">
        <f>PROPER(TRIM('1. Raw Data'!B926))</f>
        <v>Customer_924</v>
      </c>
      <c r="C926" s="9">
        <f>IF(OR('1. Raw Data'!C926&lt;18, '1. Raw Data'!C926&gt;100), MEDIAN('1. Raw Data'!$C$2:$C$5001), '1. Raw Data'!C926)</f>
        <v>52</v>
      </c>
      <c r="D926" s="9" t="s">
        <v>5019</v>
      </c>
      <c r="E926" s="22">
        <v>44905</v>
      </c>
      <c r="F926" s="9">
        <v>0</v>
      </c>
      <c r="G926" s="9">
        <v>10425</v>
      </c>
      <c r="H926" s="15">
        <v>44846</v>
      </c>
      <c r="I926" s="9" t="s">
        <v>7456</v>
      </c>
      <c r="J926" s="9">
        <v>105</v>
      </c>
      <c r="K926" s="9" t="s">
        <v>7461</v>
      </c>
      <c r="L926" s="9" t="str">
        <f>IF(OR('1. Raw Data'!L926="Elec", '1. Raw Data'!L926="elect"), "Electronics", '1. Raw Data'!L926)</f>
        <v>Sports</v>
      </c>
      <c r="M926" s="9">
        <v>1066.42</v>
      </c>
      <c r="N926" s="9">
        <f>IF(ISBLANK('1. Raw Data'!N926), MEDIAN('1. Raw Data'!$N$2:$N$5001), '1. Raw Data'!N926)</f>
        <v>613.66</v>
      </c>
      <c r="O926" s="9">
        <v>2</v>
      </c>
      <c r="P926" s="9">
        <f>IF(ISBLANK('1. Raw Data'!P926), 0, '1. Raw Data'!P926)</f>
        <v>0.2</v>
      </c>
      <c r="Q926" s="9">
        <v>753</v>
      </c>
      <c r="R926" s="9">
        <v>4</v>
      </c>
      <c r="S926" s="9">
        <f t="shared" si="42"/>
        <v>1706.2720000000002</v>
      </c>
      <c r="T926" s="9">
        <f t="shared" si="43"/>
        <v>478.95200000000023</v>
      </c>
      <c r="U926" s="23">
        <f t="shared" si="44"/>
        <v>0.28070084957146352</v>
      </c>
    </row>
    <row r="927" spans="1:21" x14ac:dyDescent="0.3">
      <c r="A927" s="9">
        <v>1055</v>
      </c>
      <c r="B927" s="9" t="str">
        <f>PROPER(TRIM('1. Raw Data'!B927))</f>
        <v>Customer_925</v>
      </c>
      <c r="C927" s="9">
        <f>IF(OR('1. Raw Data'!C927&lt;18, '1. Raw Data'!C927&gt;100), MEDIAN('1. Raw Data'!$C$2:$C$5001), '1. Raw Data'!C927)</f>
        <v>40</v>
      </c>
      <c r="D927" s="9" t="s">
        <v>5022</v>
      </c>
      <c r="E927" s="22">
        <v>45112</v>
      </c>
      <c r="F927" s="9">
        <v>0</v>
      </c>
      <c r="G927" s="9">
        <v>12362</v>
      </c>
      <c r="H927" s="15">
        <v>45053</v>
      </c>
      <c r="I927" s="9" t="s">
        <v>7456</v>
      </c>
      <c r="J927" s="9">
        <v>140</v>
      </c>
      <c r="K927" s="9" t="s">
        <v>7468</v>
      </c>
      <c r="L927" s="9" t="str">
        <f>IF(OR('1. Raw Data'!L927="Elec", '1. Raw Data'!L927="elect"), "Electronics", '1. Raw Data'!L927)</f>
        <v>Electronics</v>
      </c>
      <c r="M927" s="9">
        <v>114.03</v>
      </c>
      <c r="N927" s="9">
        <f>IF(ISBLANK('1. Raw Data'!N927), MEDIAN('1. Raw Data'!$N$2:$N$5001), '1. Raw Data'!N927)</f>
        <v>62.15</v>
      </c>
      <c r="O927" s="9">
        <v>4</v>
      </c>
      <c r="P927" s="9">
        <f>IF(ISBLANK('1. Raw Data'!P927), 0, '1. Raw Data'!P927)</f>
        <v>0</v>
      </c>
      <c r="Q927" s="9">
        <v>605</v>
      </c>
      <c r="R927" s="9">
        <v>2</v>
      </c>
      <c r="S927" s="9">
        <f t="shared" si="42"/>
        <v>456.12</v>
      </c>
      <c r="T927" s="9">
        <f t="shared" si="43"/>
        <v>207.52</v>
      </c>
      <c r="U927" s="23">
        <f t="shared" si="44"/>
        <v>0.45496799087959311</v>
      </c>
    </row>
    <row r="928" spans="1:21" x14ac:dyDescent="0.3">
      <c r="A928" s="9">
        <v>1725</v>
      </c>
      <c r="B928" s="9" t="str">
        <f>PROPER(TRIM('1. Raw Data'!B928))</f>
        <v>Customer_926</v>
      </c>
      <c r="C928" s="9">
        <f>IF(OR('1. Raw Data'!C928&lt;18, '1. Raw Data'!C928&gt;100), MEDIAN('1. Raw Data'!$C$2:$C$5001), '1. Raw Data'!C928)</f>
        <v>46</v>
      </c>
      <c r="D928" s="9" t="s">
        <v>5022</v>
      </c>
      <c r="E928" s="22">
        <v>44410</v>
      </c>
      <c r="F928" s="9">
        <v>0</v>
      </c>
      <c r="G928" s="9">
        <v>10613</v>
      </c>
      <c r="H928" s="15">
        <v>44235</v>
      </c>
      <c r="I928" s="9" t="s">
        <v>7457</v>
      </c>
      <c r="J928" s="9">
        <v>140</v>
      </c>
      <c r="K928" s="9" t="s">
        <v>7468</v>
      </c>
      <c r="L928" s="9" t="str">
        <f>IF(OR('1. Raw Data'!L928="Elec", '1. Raw Data'!L928="elect"), "Electronics", '1. Raw Data'!L928)</f>
        <v>Home Appliances</v>
      </c>
      <c r="M928" s="9">
        <v>278.57</v>
      </c>
      <c r="N928" s="9">
        <f>IF(ISBLANK('1. Raw Data'!N928), MEDIAN('1. Raw Data'!$N$2:$N$5001), '1. Raw Data'!N928)</f>
        <v>167.15</v>
      </c>
      <c r="O928" s="9">
        <v>1</v>
      </c>
      <c r="P928" s="9">
        <f>IF(ISBLANK('1. Raw Data'!P928), 0, '1. Raw Data'!P928)</f>
        <v>0.2</v>
      </c>
      <c r="Q928" s="9">
        <v>504</v>
      </c>
      <c r="R928" s="9">
        <v>9</v>
      </c>
      <c r="S928" s="9">
        <f t="shared" si="42"/>
        <v>222.85599999999999</v>
      </c>
      <c r="T928" s="9">
        <f t="shared" si="43"/>
        <v>55.705999999999989</v>
      </c>
      <c r="U928" s="23">
        <f t="shared" si="44"/>
        <v>0.24996410238001215</v>
      </c>
    </row>
    <row r="929" spans="1:21" x14ac:dyDescent="0.3">
      <c r="A929" s="9">
        <v>1525</v>
      </c>
      <c r="B929" s="9" t="str">
        <f>PROPER(TRIM('1. Raw Data'!B929))</f>
        <v>Customer_927</v>
      </c>
      <c r="C929" s="9">
        <f>IF(OR('1. Raw Data'!C929&lt;18, '1. Raw Data'!C929&gt;100), MEDIAN('1. Raw Data'!$C$2:$C$5001), '1. Raw Data'!C929)</f>
        <v>46</v>
      </c>
      <c r="D929" s="9" t="s">
        <v>5020</v>
      </c>
      <c r="E929" s="22">
        <v>44036</v>
      </c>
      <c r="F929" s="9">
        <v>0</v>
      </c>
      <c r="G929" s="9">
        <v>13877</v>
      </c>
      <c r="H929" s="15">
        <v>44036</v>
      </c>
      <c r="I929" s="9" t="s">
        <v>7457</v>
      </c>
      <c r="J929" s="9">
        <v>130</v>
      </c>
      <c r="K929" s="9" t="s">
        <v>7487</v>
      </c>
      <c r="L929" s="9" t="str">
        <f>IF(OR('1. Raw Data'!L929="Elec", '1. Raw Data'!L929="elect"), "Electronics", '1. Raw Data'!L929)</f>
        <v>Electronics</v>
      </c>
      <c r="M929" s="9">
        <v>152.93</v>
      </c>
      <c r="N929" s="9">
        <f>IF(ISBLANK('1. Raw Data'!N929), MEDIAN('1. Raw Data'!$N$2:$N$5001), '1. Raw Data'!N929)</f>
        <v>86.07</v>
      </c>
      <c r="O929" s="9">
        <v>5</v>
      </c>
      <c r="P929" s="9">
        <f>IF(ISBLANK('1. Raw Data'!P929), 0, '1. Raw Data'!P929)</f>
        <v>0.05</v>
      </c>
      <c r="Q929" s="9">
        <v>377</v>
      </c>
      <c r="R929" s="9">
        <v>5</v>
      </c>
      <c r="S929" s="9">
        <f t="shared" si="42"/>
        <v>726.41750000000002</v>
      </c>
      <c r="T929" s="9">
        <f t="shared" si="43"/>
        <v>296.06750000000005</v>
      </c>
      <c r="U929" s="23">
        <f t="shared" si="44"/>
        <v>0.407572091806709</v>
      </c>
    </row>
    <row r="930" spans="1:21" x14ac:dyDescent="0.3">
      <c r="A930" s="9">
        <v>1473</v>
      </c>
      <c r="B930" s="9" t="str">
        <f>PROPER(TRIM('1. Raw Data'!B930))</f>
        <v>Customer_928</v>
      </c>
      <c r="C930" s="9">
        <f>IF(OR('1. Raw Data'!C930&lt;18, '1. Raw Data'!C930&gt;100), MEDIAN('1. Raw Data'!$C$2:$C$5001), '1. Raw Data'!C930)</f>
        <v>30</v>
      </c>
      <c r="D930" s="9" t="s">
        <v>5018</v>
      </c>
      <c r="E930" s="22">
        <v>44228</v>
      </c>
      <c r="F930" s="9">
        <v>1</v>
      </c>
      <c r="G930" s="9">
        <v>13580</v>
      </c>
      <c r="H930" s="15">
        <v>44198</v>
      </c>
      <c r="I930" s="9" t="s">
        <v>7455</v>
      </c>
      <c r="J930" s="9">
        <v>105</v>
      </c>
      <c r="K930" s="9" t="s">
        <v>7461</v>
      </c>
      <c r="L930" s="9" t="str">
        <f>IF(OR('1. Raw Data'!L930="Elec", '1. Raw Data'!L930="elect"), "Electronics", '1. Raw Data'!L930)</f>
        <v>Home Appliances</v>
      </c>
      <c r="M930" s="9">
        <v>64.33</v>
      </c>
      <c r="N930" s="9">
        <f>IF(ISBLANK('1. Raw Data'!N930), MEDIAN('1. Raw Data'!$N$2:$N$5001), '1. Raw Data'!N930)</f>
        <v>33.42</v>
      </c>
      <c r="O930" s="9">
        <v>4</v>
      </c>
      <c r="P930" s="9">
        <f>IF(ISBLANK('1. Raw Data'!P930), 0, '1. Raw Data'!P930)</f>
        <v>0.05</v>
      </c>
      <c r="Q930" s="9">
        <v>1111</v>
      </c>
      <c r="R930" s="9">
        <v>3</v>
      </c>
      <c r="S930" s="9">
        <f t="shared" si="42"/>
        <v>244.45399999999998</v>
      </c>
      <c r="T930" s="9">
        <f t="shared" si="43"/>
        <v>110.77399999999997</v>
      </c>
      <c r="U930" s="23">
        <f t="shared" si="44"/>
        <v>0.45314864964369567</v>
      </c>
    </row>
    <row r="931" spans="1:21" x14ac:dyDescent="0.3">
      <c r="A931" s="9">
        <v>1027</v>
      </c>
      <c r="B931" s="9" t="str">
        <f>PROPER(TRIM('1. Raw Data'!B931))</f>
        <v>Customer_929</v>
      </c>
      <c r="C931" s="9">
        <f>IF(OR('1. Raw Data'!C931&lt;18, '1. Raw Data'!C931&gt;100), MEDIAN('1. Raw Data'!$C$2:$C$5001), '1. Raw Data'!C931)</f>
        <v>55</v>
      </c>
      <c r="D931" s="9" t="s">
        <v>5021</v>
      </c>
      <c r="E931" s="22">
        <v>44437</v>
      </c>
      <c r="F931" s="9">
        <v>0</v>
      </c>
      <c r="G931" s="9">
        <v>13998</v>
      </c>
      <c r="H931" s="15">
        <v>44437</v>
      </c>
      <c r="I931" s="9" t="s">
        <v>7456</v>
      </c>
      <c r="J931" s="9">
        <v>112</v>
      </c>
      <c r="K931" s="9" t="s">
        <v>7492</v>
      </c>
      <c r="L931" s="9" t="str">
        <f>IF(OR('1. Raw Data'!L931="Elec", '1. Raw Data'!L931="elect"), "Electronics", '1. Raw Data'!L931)</f>
        <v>Sports</v>
      </c>
      <c r="M931" s="9">
        <v>493.69</v>
      </c>
      <c r="N931" s="9">
        <f>IF(ISBLANK('1. Raw Data'!N931), MEDIAN('1. Raw Data'!$N$2:$N$5001), '1. Raw Data'!N931)</f>
        <v>306.74</v>
      </c>
      <c r="O931" s="9">
        <v>4</v>
      </c>
      <c r="P931" s="9">
        <f>IF(ISBLANK('1. Raw Data'!P931), 0, '1. Raw Data'!P931)</f>
        <v>0</v>
      </c>
      <c r="Q931" s="9">
        <v>624</v>
      </c>
      <c r="R931" s="9">
        <v>4</v>
      </c>
      <c r="S931" s="9">
        <f t="shared" si="42"/>
        <v>1974.76</v>
      </c>
      <c r="T931" s="9">
        <f t="shared" si="43"/>
        <v>747.8</v>
      </c>
      <c r="U931" s="23">
        <f t="shared" si="44"/>
        <v>0.37867892807227205</v>
      </c>
    </row>
    <row r="932" spans="1:21" x14ac:dyDescent="0.3">
      <c r="A932" s="9">
        <v>1077</v>
      </c>
      <c r="B932" s="9" t="str">
        <f>PROPER(TRIM('1. Raw Data'!B932))</f>
        <v>Customer_930</v>
      </c>
      <c r="C932" s="9">
        <f>IF(OR('1. Raw Data'!C932&lt;18, '1. Raw Data'!C932&gt;100), MEDIAN('1. Raw Data'!$C$2:$C$5001), '1. Raw Data'!C932)</f>
        <v>31</v>
      </c>
      <c r="D932" s="9" t="s">
        <v>5021</v>
      </c>
      <c r="E932" s="22">
        <v>44473</v>
      </c>
      <c r="F932" s="9">
        <v>0</v>
      </c>
      <c r="G932" s="9">
        <v>12802</v>
      </c>
      <c r="H932" s="15">
        <v>44296</v>
      </c>
      <c r="I932" s="9" t="s">
        <v>7455</v>
      </c>
      <c r="J932" s="9">
        <v>107</v>
      </c>
      <c r="K932" s="9" t="s">
        <v>7485</v>
      </c>
      <c r="L932" s="9" t="str">
        <f>IF(OR('1. Raw Data'!L932="Elec", '1. Raw Data'!L932="elect"), "Electronics", '1. Raw Data'!L932)</f>
        <v>Electronics</v>
      </c>
      <c r="M932" s="9">
        <v>618.91999999999996</v>
      </c>
      <c r="N932" s="9">
        <f>IF(ISBLANK('1. Raw Data'!N932), MEDIAN('1. Raw Data'!$N$2:$N$5001), '1. Raw Data'!N932)</f>
        <v>252.21</v>
      </c>
      <c r="O932" s="9">
        <v>1</v>
      </c>
      <c r="P932" s="9">
        <f>IF(ISBLANK('1. Raw Data'!P932), 0, '1. Raw Data'!P932)</f>
        <v>0</v>
      </c>
      <c r="Q932" s="9">
        <v>527</v>
      </c>
      <c r="R932" s="9">
        <v>4</v>
      </c>
      <c r="S932" s="9">
        <f t="shared" si="42"/>
        <v>618.91999999999996</v>
      </c>
      <c r="T932" s="9">
        <f t="shared" si="43"/>
        <v>366.70999999999992</v>
      </c>
      <c r="U932" s="23">
        <f t="shared" si="44"/>
        <v>0.59249983842822973</v>
      </c>
    </row>
    <row r="933" spans="1:21" x14ac:dyDescent="0.3">
      <c r="A933" s="9">
        <v>2239</v>
      </c>
      <c r="B933" s="9" t="str">
        <f>PROPER(TRIM('1. Raw Data'!B933))</f>
        <v>Customer_931</v>
      </c>
      <c r="C933" s="9">
        <f>IF(OR('1. Raw Data'!C933&lt;18, '1. Raw Data'!C933&gt;100), MEDIAN('1. Raw Data'!$C$2:$C$5001), '1. Raw Data'!C933)</f>
        <v>46</v>
      </c>
      <c r="D933" s="9" t="s">
        <v>5023</v>
      </c>
      <c r="E933" s="22">
        <v>44570</v>
      </c>
      <c r="F933" s="9">
        <v>0</v>
      </c>
      <c r="G933" s="9">
        <v>12204</v>
      </c>
      <c r="H933" s="15">
        <v>44805</v>
      </c>
      <c r="I933" s="9" t="s">
        <v>7455</v>
      </c>
      <c r="J933" s="9">
        <v>145</v>
      </c>
      <c r="K933" s="9" t="s">
        <v>7470</v>
      </c>
      <c r="L933" s="9" t="str">
        <f>IF(OR('1. Raw Data'!L933="Elec", '1. Raw Data'!L933="elect"), "Electronics", '1. Raw Data'!L933)</f>
        <v>Sports</v>
      </c>
      <c r="M933" s="9">
        <v>399.49</v>
      </c>
      <c r="N933" s="9">
        <f>IF(ISBLANK('1. Raw Data'!N933), MEDIAN('1. Raw Data'!$N$2:$N$5001), '1. Raw Data'!N933)</f>
        <v>224.64</v>
      </c>
      <c r="O933" s="9">
        <v>3</v>
      </c>
      <c r="P933" s="9">
        <f>IF(ISBLANK('1. Raw Data'!P933), 0, '1. Raw Data'!P933)</f>
        <v>0</v>
      </c>
      <c r="Q933" s="9">
        <v>541</v>
      </c>
      <c r="R933" s="9">
        <v>4</v>
      </c>
      <c r="S933" s="9">
        <f t="shared" si="42"/>
        <v>1198.47</v>
      </c>
      <c r="T933" s="9">
        <f t="shared" si="43"/>
        <v>524.55000000000007</v>
      </c>
      <c r="U933" s="23">
        <f t="shared" si="44"/>
        <v>0.43768304588350149</v>
      </c>
    </row>
    <row r="934" spans="1:21" x14ac:dyDescent="0.3">
      <c r="A934" s="9">
        <v>2409</v>
      </c>
      <c r="B934" s="9" t="str">
        <f>PROPER(TRIM('1. Raw Data'!B934))</f>
        <v>Customer_932</v>
      </c>
      <c r="C934" s="9">
        <f>IF(OR('1. Raw Data'!C934&lt;18, '1. Raw Data'!C934&gt;100), MEDIAN('1. Raw Data'!$C$2:$C$5001), '1. Raw Data'!C934)</f>
        <v>58</v>
      </c>
      <c r="D934" s="9" t="s">
        <v>5018</v>
      </c>
      <c r="E934" s="22">
        <v>44228</v>
      </c>
      <c r="F934" s="9">
        <v>0</v>
      </c>
      <c r="G934" s="9">
        <v>10871</v>
      </c>
      <c r="H934" s="15">
        <v>44198</v>
      </c>
      <c r="I934" s="9" t="s">
        <v>7455</v>
      </c>
      <c r="J934" s="9">
        <v>113</v>
      </c>
      <c r="K934" s="9" t="s">
        <v>7460</v>
      </c>
      <c r="L934" s="9" t="str">
        <f>IF(OR('1. Raw Data'!L934="Elec", '1. Raw Data'!L934="elect"), "Electronics", '1. Raw Data'!L934)</f>
        <v>Clothing</v>
      </c>
      <c r="M934" s="9">
        <v>143.68</v>
      </c>
      <c r="N934" s="9">
        <f>IF(ISBLANK('1. Raw Data'!N934), MEDIAN('1. Raw Data'!$N$2:$N$5001), '1. Raw Data'!N934)</f>
        <v>62.38</v>
      </c>
      <c r="O934" s="9">
        <v>2</v>
      </c>
      <c r="P934" s="9">
        <f>IF(ISBLANK('1. Raw Data'!P934), 0, '1. Raw Data'!P934)</f>
        <v>0</v>
      </c>
      <c r="Q934" s="9">
        <v>541</v>
      </c>
      <c r="R934" s="9">
        <v>4</v>
      </c>
      <c r="S934" s="9">
        <f t="shared" si="42"/>
        <v>287.36</v>
      </c>
      <c r="T934" s="9">
        <f t="shared" si="43"/>
        <v>162.60000000000002</v>
      </c>
      <c r="U934" s="23">
        <f t="shared" si="44"/>
        <v>0.5658407572383074</v>
      </c>
    </row>
    <row r="935" spans="1:21" x14ac:dyDescent="0.3">
      <c r="A935" s="9">
        <v>1364</v>
      </c>
      <c r="B935" s="9" t="str">
        <f>PROPER(TRIM('1. Raw Data'!B935))</f>
        <v>Customer_933</v>
      </c>
      <c r="C935" s="9">
        <f>IF(OR('1. Raw Data'!C935&lt;18, '1. Raw Data'!C935&gt;100), MEDIAN('1. Raw Data'!$C$2:$C$5001), '1. Raw Data'!C935)</f>
        <v>60</v>
      </c>
      <c r="D935" s="9" t="s">
        <v>5020</v>
      </c>
      <c r="E935" s="22">
        <v>44450</v>
      </c>
      <c r="F935" s="9">
        <v>0</v>
      </c>
      <c r="G935" s="9">
        <v>12824</v>
      </c>
      <c r="H935" s="15">
        <v>44509</v>
      </c>
      <c r="I935" s="9" t="s">
        <v>7456</v>
      </c>
      <c r="J935" s="9">
        <v>149</v>
      </c>
      <c r="K935" s="9" t="s">
        <v>7467</v>
      </c>
      <c r="L935" s="9" t="str">
        <f>IF(OR('1. Raw Data'!L935="Elec", '1. Raw Data'!L935="elect"), "Electronics", '1. Raw Data'!L935)</f>
        <v>Home Appliances</v>
      </c>
      <c r="M935" s="9">
        <v>818.3</v>
      </c>
      <c r="N935" s="9">
        <f>IF(ISBLANK('1. Raw Data'!N935), MEDIAN('1. Raw Data'!$N$2:$N$5001), '1. Raw Data'!N935)</f>
        <v>434.36</v>
      </c>
      <c r="O935" s="9">
        <v>3</v>
      </c>
      <c r="P935" s="9">
        <f>IF(ISBLANK('1. Raw Data'!P935), 0, '1. Raw Data'!P935)</f>
        <v>0.2</v>
      </c>
      <c r="Q935" s="9">
        <v>1042</v>
      </c>
      <c r="R935" s="9">
        <v>6</v>
      </c>
      <c r="S935" s="9">
        <f t="shared" si="42"/>
        <v>1963.9199999999998</v>
      </c>
      <c r="T935" s="9">
        <f t="shared" si="43"/>
        <v>660.83999999999992</v>
      </c>
      <c r="U935" s="23">
        <f t="shared" si="44"/>
        <v>0.33649028473664916</v>
      </c>
    </row>
    <row r="936" spans="1:21" x14ac:dyDescent="0.3">
      <c r="A936" s="9">
        <v>1665</v>
      </c>
      <c r="B936" s="9" t="str">
        <f>PROPER(TRIM('1. Raw Data'!B936))</f>
        <v>Customer_934</v>
      </c>
      <c r="C936" s="9">
        <f>IF(OR('1. Raw Data'!C936&lt;18, '1. Raw Data'!C936&gt;100), MEDIAN('1. Raw Data'!$C$2:$C$5001), '1. Raw Data'!C936)</f>
        <v>35</v>
      </c>
      <c r="D936" s="9" t="s">
        <v>5018</v>
      </c>
      <c r="E936" s="22">
        <v>43859</v>
      </c>
      <c r="F936" s="9">
        <v>0</v>
      </c>
      <c r="G936" s="9">
        <v>12304</v>
      </c>
      <c r="H936" s="15">
        <v>43859</v>
      </c>
      <c r="I936" s="9" t="s">
        <v>7457</v>
      </c>
      <c r="J936" s="9">
        <v>104</v>
      </c>
      <c r="K936" s="9" t="s">
        <v>7499</v>
      </c>
      <c r="L936" s="9" t="str">
        <f>IF(OR('1. Raw Data'!L936="Elec", '1. Raw Data'!L936="elect"), "Electronics", '1. Raw Data'!L936)</f>
        <v>Clothing</v>
      </c>
      <c r="M936" s="9">
        <v>446.31</v>
      </c>
      <c r="N936" s="9">
        <f>IF(ISBLANK('1. Raw Data'!N936), MEDIAN('1. Raw Data'!$N$2:$N$5001), '1. Raw Data'!N936)</f>
        <v>284.45</v>
      </c>
      <c r="O936" s="9">
        <v>4</v>
      </c>
      <c r="P936" s="9">
        <f>IF(ISBLANK('1. Raw Data'!P936), 0, '1. Raw Data'!P936)</f>
        <v>0</v>
      </c>
      <c r="Q936" s="9">
        <v>715</v>
      </c>
      <c r="R936" s="9">
        <v>4</v>
      </c>
      <c r="S936" s="9">
        <f t="shared" si="42"/>
        <v>1785.24</v>
      </c>
      <c r="T936" s="9">
        <f t="shared" si="43"/>
        <v>647.44000000000005</v>
      </c>
      <c r="U936" s="23">
        <f t="shared" si="44"/>
        <v>0.36266272321928705</v>
      </c>
    </row>
    <row r="937" spans="1:21" x14ac:dyDescent="0.3">
      <c r="A937" s="9">
        <v>1525</v>
      </c>
      <c r="B937" s="9" t="str">
        <f>PROPER(TRIM('1. Raw Data'!B937))</f>
        <v>Customer_935</v>
      </c>
      <c r="C937" s="9">
        <f>IF(OR('1. Raw Data'!C937&lt;18, '1. Raw Data'!C937&gt;100), MEDIAN('1. Raw Data'!$C$2:$C$5001), '1. Raw Data'!C937)</f>
        <v>46</v>
      </c>
      <c r="D937" s="9" t="s">
        <v>5018</v>
      </c>
      <c r="E937" s="22">
        <v>45281</v>
      </c>
      <c r="F937" s="9">
        <v>0</v>
      </c>
      <c r="G937" s="9">
        <v>11999</v>
      </c>
      <c r="H937" s="15">
        <v>45281</v>
      </c>
      <c r="I937" s="9" t="s">
        <v>7456</v>
      </c>
      <c r="J937" s="9">
        <v>142</v>
      </c>
      <c r="K937" s="9" t="s">
        <v>7500</v>
      </c>
      <c r="L937" s="9" t="str">
        <f>IF(OR('1. Raw Data'!L937="Elec", '1. Raw Data'!L937="elect"), "Electronics", '1. Raw Data'!L937)</f>
        <v>Clothing</v>
      </c>
      <c r="M937" s="9">
        <v>1204.25</v>
      </c>
      <c r="N937" s="9">
        <f>IF(ISBLANK('1. Raw Data'!N937), MEDIAN('1. Raw Data'!$N$2:$N$5001), '1. Raw Data'!N937)</f>
        <v>533.16999999999996</v>
      </c>
      <c r="O937" s="9">
        <v>2</v>
      </c>
      <c r="P937" s="9">
        <f>IF(ISBLANK('1. Raw Data'!P937), 0, '1. Raw Data'!P937)</f>
        <v>0</v>
      </c>
      <c r="Q937" s="9">
        <v>377</v>
      </c>
      <c r="R937" s="9">
        <v>5</v>
      </c>
      <c r="S937" s="9">
        <f t="shared" si="42"/>
        <v>2408.5</v>
      </c>
      <c r="T937" s="9">
        <f t="shared" si="43"/>
        <v>1342.16</v>
      </c>
      <c r="U937" s="23">
        <f t="shared" si="44"/>
        <v>0.55725970521071211</v>
      </c>
    </row>
    <row r="938" spans="1:21" x14ac:dyDescent="0.3">
      <c r="A938" s="9">
        <v>1698</v>
      </c>
      <c r="B938" s="9" t="str">
        <f>PROPER(TRIM('1. Raw Data'!B938))</f>
        <v>Customer_936</v>
      </c>
      <c r="C938" s="9">
        <f>IF(OR('1. Raw Data'!C938&lt;18, '1. Raw Data'!C938&gt;100), MEDIAN('1. Raw Data'!$C$2:$C$5001), '1. Raw Data'!C938)</f>
        <v>34</v>
      </c>
      <c r="D938" s="9" t="s">
        <v>5021</v>
      </c>
      <c r="E938" s="22">
        <v>44924</v>
      </c>
      <c r="F938" s="9">
        <v>0</v>
      </c>
      <c r="G938" s="9">
        <v>11893</v>
      </c>
      <c r="H938" s="15">
        <v>44924</v>
      </c>
      <c r="I938" s="9" t="s">
        <v>7456</v>
      </c>
      <c r="J938" s="9">
        <v>103</v>
      </c>
      <c r="K938" s="9" t="s">
        <v>7472</v>
      </c>
      <c r="L938" s="9" t="str">
        <f>IF(OR('1. Raw Data'!L938="Elec", '1. Raw Data'!L938="elect"), "Electronics", '1. Raw Data'!L938)</f>
        <v>Clothing</v>
      </c>
      <c r="M938" s="9">
        <v>61.68</v>
      </c>
      <c r="N938" s="9">
        <f>IF(ISBLANK('1. Raw Data'!N938), MEDIAN('1. Raw Data'!$N$2:$N$5001), '1. Raw Data'!N938)</f>
        <v>41.99</v>
      </c>
      <c r="O938" s="9">
        <v>5</v>
      </c>
      <c r="P938" s="9">
        <f>IF(ISBLANK('1. Raw Data'!P938), 0, '1. Raw Data'!P938)</f>
        <v>0</v>
      </c>
      <c r="Q938" s="9">
        <v>487</v>
      </c>
      <c r="R938" s="9">
        <v>3</v>
      </c>
      <c r="S938" s="9">
        <f t="shared" si="42"/>
        <v>308.39999999999998</v>
      </c>
      <c r="T938" s="9">
        <f t="shared" si="43"/>
        <v>98.44999999999996</v>
      </c>
      <c r="U938" s="23">
        <f t="shared" si="44"/>
        <v>0.3192282749675745</v>
      </c>
    </row>
    <row r="939" spans="1:21" x14ac:dyDescent="0.3">
      <c r="A939" s="9">
        <v>2335</v>
      </c>
      <c r="B939" s="9" t="str">
        <f>PROPER(TRIM('1. Raw Data'!B939))</f>
        <v>Customer_937</v>
      </c>
      <c r="C939" s="9">
        <f>IF(OR('1. Raw Data'!C939&lt;18, '1. Raw Data'!C939&gt;100), MEDIAN('1. Raw Data'!$C$2:$C$5001), '1. Raw Data'!C939)</f>
        <v>40</v>
      </c>
      <c r="D939" s="9" t="s">
        <v>5020</v>
      </c>
      <c r="E939" s="22">
        <v>44090</v>
      </c>
      <c r="F939" s="9">
        <v>1</v>
      </c>
      <c r="G939" s="9">
        <v>12902</v>
      </c>
      <c r="H939" s="15">
        <v>44090</v>
      </c>
      <c r="I939" s="9" t="s">
        <v>7456</v>
      </c>
      <c r="J939" s="9">
        <v>112</v>
      </c>
      <c r="K939" s="9" t="s">
        <v>7492</v>
      </c>
      <c r="L939" s="9" t="str">
        <f>IF(OR('1. Raw Data'!L939="Elec", '1. Raw Data'!L939="elect"), "Electronics", '1. Raw Data'!L939)</f>
        <v>Home Appliances</v>
      </c>
      <c r="M939" s="9">
        <v>1271.6600000000001</v>
      </c>
      <c r="N939" s="9">
        <f>IF(ISBLANK('1. Raw Data'!N939), MEDIAN('1. Raw Data'!$N$2:$N$5001), '1. Raw Data'!N939)</f>
        <v>847.63</v>
      </c>
      <c r="O939" s="9">
        <v>5</v>
      </c>
      <c r="P939" s="9">
        <f>IF(ISBLANK('1. Raw Data'!P939), 0, '1. Raw Data'!P939)</f>
        <v>0</v>
      </c>
      <c r="Q939" s="9">
        <v>1255</v>
      </c>
      <c r="R939" s="9">
        <v>2</v>
      </c>
      <c r="S939" s="9">
        <f t="shared" si="42"/>
        <v>6358.3</v>
      </c>
      <c r="T939" s="9">
        <f t="shared" si="43"/>
        <v>2120.1500000000005</v>
      </c>
      <c r="U939" s="23">
        <f t="shared" si="44"/>
        <v>0.3334460468993285</v>
      </c>
    </row>
    <row r="940" spans="1:21" x14ac:dyDescent="0.3">
      <c r="A940" s="9">
        <v>1882</v>
      </c>
      <c r="B940" s="9" t="str">
        <f>PROPER(TRIM('1. Raw Data'!B940))</f>
        <v>Customer_938</v>
      </c>
      <c r="C940" s="9">
        <f>IF(OR('1. Raw Data'!C940&lt;18, '1. Raw Data'!C940&gt;100), MEDIAN('1. Raw Data'!$C$2:$C$5001), '1. Raw Data'!C940)</f>
        <v>51</v>
      </c>
      <c r="D940" s="9" t="s">
        <v>5019</v>
      </c>
      <c r="E940" s="22">
        <v>44392</v>
      </c>
      <c r="F940" s="9">
        <v>0</v>
      </c>
      <c r="G940" s="9">
        <v>10634</v>
      </c>
      <c r="H940" s="15">
        <v>44392</v>
      </c>
      <c r="I940" s="9" t="s">
        <v>7455</v>
      </c>
      <c r="J940" s="9">
        <v>101</v>
      </c>
      <c r="K940" s="9" t="s">
        <v>7478</v>
      </c>
      <c r="L940" s="9" t="str">
        <f>IF(OR('1. Raw Data'!L940="Elec", '1. Raw Data'!L940="elect"), "Electronics", '1. Raw Data'!L940)</f>
        <v>Sports</v>
      </c>
      <c r="M940" s="9">
        <v>1434.39</v>
      </c>
      <c r="N940" s="9">
        <f>IF(ISBLANK('1. Raw Data'!N940), MEDIAN('1. Raw Data'!$N$2:$N$5001), '1. Raw Data'!N940)</f>
        <v>752.3</v>
      </c>
      <c r="O940" s="9">
        <v>2</v>
      </c>
      <c r="P940" s="9">
        <f>IF(ISBLANK('1. Raw Data'!P940), 0, '1. Raw Data'!P940)</f>
        <v>0</v>
      </c>
      <c r="Q940" s="9">
        <v>350</v>
      </c>
      <c r="R940" s="9">
        <v>7</v>
      </c>
      <c r="S940" s="9">
        <f t="shared" si="42"/>
        <v>2868.78</v>
      </c>
      <c r="T940" s="9">
        <f t="shared" si="43"/>
        <v>1364.1800000000003</v>
      </c>
      <c r="U940" s="23">
        <f t="shared" si="44"/>
        <v>0.4755261818612791</v>
      </c>
    </row>
    <row r="941" spans="1:21" x14ac:dyDescent="0.3">
      <c r="A941" s="9">
        <v>2030</v>
      </c>
      <c r="B941" s="9" t="str">
        <f>PROPER(TRIM('1. Raw Data'!B941))</f>
        <v>Customer_939</v>
      </c>
      <c r="C941" s="9">
        <f>IF(OR('1. Raw Data'!C941&lt;18, '1. Raw Data'!C941&gt;100), MEDIAN('1. Raw Data'!$C$2:$C$5001), '1. Raw Data'!C941)</f>
        <v>41</v>
      </c>
      <c r="D941" s="9" t="s">
        <v>5022</v>
      </c>
      <c r="E941" s="22">
        <v>43924</v>
      </c>
      <c r="F941" s="9">
        <v>0</v>
      </c>
      <c r="G941" s="9">
        <v>12503</v>
      </c>
      <c r="H941" s="15">
        <v>43894</v>
      </c>
      <c r="I941" s="9" t="s">
        <v>7455</v>
      </c>
      <c r="J941" s="9">
        <v>127</v>
      </c>
      <c r="K941" s="9" t="s">
        <v>7489</v>
      </c>
      <c r="L941" s="9" t="str">
        <f>IF(OR('1. Raw Data'!L941="Elec", '1. Raw Data'!L941="elect"), "Electronics", '1. Raw Data'!L941)</f>
        <v>Clothing</v>
      </c>
      <c r="M941" s="9">
        <v>1088.4000000000001</v>
      </c>
      <c r="N941" s="9">
        <f>IF(ISBLANK('1. Raw Data'!N941), MEDIAN('1. Raw Data'!$N$2:$N$5001), '1. Raw Data'!N941)</f>
        <v>437.31</v>
      </c>
      <c r="O941" s="9">
        <v>4</v>
      </c>
      <c r="P941" s="9">
        <f>IF(ISBLANK('1. Raw Data'!P941), 0, '1. Raw Data'!P941)</f>
        <v>0</v>
      </c>
      <c r="Q941" s="9">
        <v>441</v>
      </c>
      <c r="R941" s="9">
        <v>5</v>
      </c>
      <c r="S941" s="9">
        <f t="shared" si="42"/>
        <v>4353.6000000000004</v>
      </c>
      <c r="T941" s="9">
        <f t="shared" si="43"/>
        <v>2604.3600000000006</v>
      </c>
      <c r="U941" s="23">
        <f t="shared" si="44"/>
        <v>0.5982083792723264</v>
      </c>
    </row>
    <row r="942" spans="1:21" x14ac:dyDescent="0.3">
      <c r="A942" s="9">
        <v>2026</v>
      </c>
      <c r="B942" s="9" t="str">
        <f>PROPER(TRIM('1. Raw Data'!B942))</f>
        <v>Customer_940</v>
      </c>
      <c r="C942" s="9">
        <f>IF(OR('1. Raw Data'!C942&lt;18, '1. Raw Data'!C942&gt;100), MEDIAN('1. Raw Data'!$C$2:$C$5001), '1. Raw Data'!C942)</f>
        <v>44</v>
      </c>
      <c r="D942" s="9" t="s">
        <v>5021</v>
      </c>
      <c r="E942" s="22">
        <v>43942</v>
      </c>
      <c r="F942" s="9">
        <v>1</v>
      </c>
      <c r="G942" s="9">
        <v>12094</v>
      </c>
      <c r="H942" s="15">
        <v>43942</v>
      </c>
      <c r="I942" s="9" t="s">
        <v>7456</v>
      </c>
      <c r="J942" s="9">
        <v>143</v>
      </c>
      <c r="K942" s="9" t="s">
        <v>7475</v>
      </c>
      <c r="L942" s="9" t="str">
        <f>IF(OR('1. Raw Data'!L942="Elec", '1. Raw Data'!L942="elect"), "Electronics", '1. Raw Data'!L942)</f>
        <v>Electronics</v>
      </c>
      <c r="M942" s="9">
        <v>1113.78</v>
      </c>
      <c r="N942" s="9">
        <f>IF(ISBLANK('1. Raw Data'!N942), MEDIAN('1. Raw Data'!$N$2:$N$5001), '1. Raw Data'!N942)</f>
        <v>709.39</v>
      </c>
      <c r="O942" s="9">
        <v>1</v>
      </c>
      <c r="P942" s="9">
        <f>IF(ISBLANK('1. Raw Data'!P942), 0, '1. Raw Data'!P942)</f>
        <v>0.1</v>
      </c>
      <c r="Q942" s="9">
        <v>1123</v>
      </c>
      <c r="R942" s="9">
        <v>4</v>
      </c>
      <c r="S942" s="9">
        <f t="shared" si="42"/>
        <v>1002.402</v>
      </c>
      <c r="T942" s="9">
        <f t="shared" si="43"/>
        <v>293.01200000000006</v>
      </c>
      <c r="U942" s="23">
        <f t="shared" si="44"/>
        <v>0.29230987168820499</v>
      </c>
    </row>
    <row r="943" spans="1:21" x14ac:dyDescent="0.3">
      <c r="A943" s="9">
        <v>1918</v>
      </c>
      <c r="B943" s="9" t="str">
        <f>PROPER(TRIM('1. Raw Data'!B943))</f>
        <v>Customer_941</v>
      </c>
      <c r="C943" s="9">
        <f>IF(OR('1. Raw Data'!C943&lt;18, '1. Raw Data'!C943&gt;100), MEDIAN('1. Raw Data'!$C$2:$C$5001), '1. Raw Data'!C943)</f>
        <v>46</v>
      </c>
      <c r="D943" s="9" t="s">
        <v>5020</v>
      </c>
      <c r="E943" s="22">
        <v>45109</v>
      </c>
      <c r="F943" s="9">
        <v>0</v>
      </c>
      <c r="G943" s="9">
        <v>13403</v>
      </c>
      <c r="H943" s="15">
        <v>44964</v>
      </c>
      <c r="I943" s="9" t="s">
        <v>7455</v>
      </c>
      <c r="J943" s="9">
        <v>113</v>
      </c>
      <c r="K943" s="9" t="s">
        <v>7460</v>
      </c>
      <c r="L943" s="9" t="str">
        <f>IF(OR('1. Raw Data'!L943="Elec", '1. Raw Data'!L943="elect"), "Electronics", '1. Raw Data'!L943)</f>
        <v>Home Appliances</v>
      </c>
      <c r="M943" s="9">
        <v>1403.67</v>
      </c>
      <c r="N943" s="9">
        <f>IF(ISBLANK('1. Raw Data'!N943), MEDIAN('1. Raw Data'!$N$2:$N$5001), '1. Raw Data'!N943)</f>
        <v>932.41</v>
      </c>
      <c r="O943" s="9">
        <v>3</v>
      </c>
      <c r="P943" s="9">
        <f>IF(ISBLANK('1. Raw Data'!P943), 0, '1. Raw Data'!P943)</f>
        <v>0</v>
      </c>
      <c r="Q943" s="9">
        <v>694</v>
      </c>
      <c r="R943" s="9">
        <v>4</v>
      </c>
      <c r="S943" s="9">
        <f t="shared" si="42"/>
        <v>4211.01</v>
      </c>
      <c r="T943" s="9">
        <f t="shared" si="43"/>
        <v>1413.7800000000002</v>
      </c>
      <c r="U943" s="23">
        <f t="shared" si="44"/>
        <v>0.33573418253578124</v>
      </c>
    </row>
    <row r="944" spans="1:21" x14ac:dyDescent="0.3">
      <c r="A944" s="9">
        <v>1749</v>
      </c>
      <c r="B944" s="9" t="str">
        <f>PROPER(TRIM('1. Raw Data'!B944))</f>
        <v>Customer_942</v>
      </c>
      <c r="C944" s="9">
        <f>IF(OR('1. Raw Data'!C944&lt;18, '1. Raw Data'!C944&gt;100), MEDIAN('1. Raw Data'!$C$2:$C$5001), '1. Raw Data'!C944)</f>
        <v>46</v>
      </c>
      <c r="D944" s="9" t="s">
        <v>5023</v>
      </c>
      <c r="E944" s="22">
        <v>44429</v>
      </c>
      <c r="F944" s="9">
        <v>0</v>
      </c>
      <c r="G944" s="9">
        <v>12057</v>
      </c>
      <c r="H944" s="15">
        <v>44429</v>
      </c>
      <c r="I944" s="9" t="s">
        <v>7455</v>
      </c>
      <c r="J944" s="9">
        <v>117</v>
      </c>
      <c r="K944" s="9" t="s">
        <v>7483</v>
      </c>
      <c r="L944" s="9" t="str">
        <f>IF(OR('1. Raw Data'!L944="Elec", '1. Raw Data'!L944="elect"), "Electronics", '1. Raw Data'!L944)</f>
        <v>Sports</v>
      </c>
      <c r="M944" s="9">
        <v>353.15</v>
      </c>
      <c r="N944" s="9">
        <f>IF(ISBLANK('1. Raw Data'!N944), MEDIAN('1. Raw Data'!$N$2:$N$5001), '1. Raw Data'!N944)</f>
        <v>159.77000000000001</v>
      </c>
      <c r="O944" s="9">
        <v>3</v>
      </c>
      <c r="P944" s="9">
        <f>IF(ISBLANK('1. Raw Data'!P944), 0, '1. Raw Data'!P944)</f>
        <v>0</v>
      </c>
      <c r="Q944" s="9">
        <v>442</v>
      </c>
      <c r="R944" s="9">
        <v>3</v>
      </c>
      <c r="S944" s="9">
        <f t="shared" si="42"/>
        <v>1059.4499999999998</v>
      </c>
      <c r="T944" s="9">
        <f t="shared" si="43"/>
        <v>580.13999999999976</v>
      </c>
      <c r="U944" s="23">
        <f t="shared" si="44"/>
        <v>0.54758601160979736</v>
      </c>
    </row>
    <row r="945" spans="1:21" x14ac:dyDescent="0.3">
      <c r="A945" s="9">
        <v>1362</v>
      </c>
      <c r="B945" s="9" t="str">
        <f>PROPER(TRIM('1. Raw Data'!B945))</f>
        <v>Customer_943</v>
      </c>
      <c r="C945" s="9">
        <f>IF(OR('1. Raw Data'!C945&lt;18, '1. Raw Data'!C945&gt;100), MEDIAN('1. Raw Data'!$C$2:$C$5001), '1. Raw Data'!C945)</f>
        <v>36</v>
      </c>
      <c r="D945" s="9" t="s">
        <v>5022</v>
      </c>
      <c r="E945" s="22">
        <v>45259</v>
      </c>
      <c r="F945" s="9">
        <v>1</v>
      </c>
      <c r="G945" s="9">
        <v>12191</v>
      </c>
      <c r="H945" s="15">
        <v>45259</v>
      </c>
      <c r="I945" s="9" t="s">
        <v>7457</v>
      </c>
      <c r="J945" s="9">
        <v>108</v>
      </c>
      <c r="K945" s="9" t="s">
        <v>7496</v>
      </c>
      <c r="L945" s="9" t="str">
        <f>IF(OR('1. Raw Data'!L945="Elec", '1. Raw Data'!L945="elect"), "Electronics", '1. Raw Data'!L945)</f>
        <v>Sports</v>
      </c>
      <c r="M945" s="9">
        <v>1492.12</v>
      </c>
      <c r="N945" s="9">
        <f>IF(ISBLANK('1. Raw Data'!N945), MEDIAN('1. Raw Data'!$N$2:$N$5001), '1. Raw Data'!N945)</f>
        <v>429.51499999999999</v>
      </c>
      <c r="O945" s="9">
        <v>1</v>
      </c>
      <c r="P945" s="9">
        <f>IF(ISBLANK('1. Raw Data'!P945), 0, '1. Raw Data'!P945)</f>
        <v>0</v>
      </c>
      <c r="Q945" s="9">
        <v>399</v>
      </c>
      <c r="R945" s="9">
        <v>7</v>
      </c>
      <c r="S945" s="9">
        <f t="shared" si="42"/>
        <v>1492.12</v>
      </c>
      <c r="T945" s="9">
        <f t="shared" si="43"/>
        <v>1062.605</v>
      </c>
      <c r="U945" s="23">
        <f t="shared" si="44"/>
        <v>0.71214446559257971</v>
      </c>
    </row>
    <row r="946" spans="1:21" x14ac:dyDescent="0.3">
      <c r="A946" s="9">
        <v>2297</v>
      </c>
      <c r="B946" s="9" t="str">
        <f>PROPER(TRIM('1. Raw Data'!B946))</f>
        <v>Customer_944</v>
      </c>
      <c r="C946" s="9">
        <f>IF(OR('1. Raw Data'!C946&lt;18, '1. Raw Data'!C946&gt;100), MEDIAN('1. Raw Data'!$C$2:$C$5001), '1. Raw Data'!C946)</f>
        <v>34</v>
      </c>
      <c r="D946" s="9" t="s">
        <v>5022</v>
      </c>
      <c r="E946" s="22">
        <v>44089</v>
      </c>
      <c r="F946" s="9">
        <v>0</v>
      </c>
      <c r="G946" s="9">
        <v>11454</v>
      </c>
      <c r="H946" s="15">
        <v>44089</v>
      </c>
      <c r="I946" s="9" t="s">
        <v>7456</v>
      </c>
      <c r="J946" s="9">
        <v>132</v>
      </c>
      <c r="K946" s="9" t="s">
        <v>7506</v>
      </c>
      <c r="L946" s="9" t="str">
        <f>IF(OR('1. Raw Data'!L946="Elec", '1. Raw Data'!L946="elect"), "Electronics", '1. Raw Data'!L946)</f>
        <v>Clothing</v>
      </c>
      <c r="M946" s="9">
        <v>1171.55</v>
      </c>
      <c r="N946" s="9">
        <f>IF(ISBLANK('1. Raw Data'!N946), MEDIAN('1. Raw Data'!$N$2:$N$5001), '1. Raw Data'!N946)</f>
        <v>789.89</v>
      </c>
      <c r="O946" s="9">
        <v>1</v>
      </c>
      <c r="P946" s="9">
        <f>IF(ISBLANK('1. Raw Data'!P946), 0, '1. Raw Data'!P946)</f>
        <v>0</v>
      </c>
      <c r="Q946" s="9">
        <v>887</v>
      </c>
      <c r="R946" s="9">
        <v>3</v>
      </c>
      <c r="S946" s="9">
        <f t="shared" si="42"/>
        <v>1171.55</v>
      </c>
      <c r="T946" s="9">
        <f t="shared" si="43"/>
        <v>381.65999999999997</v>
      </c>
      <c r="U946" s="23">
        <f t="shared" si="44"/>
        <v>0.32577354786394092</v>
      </c>
    </row>
    <row r="947" spans="1:21" x14ac:dyDescent="0.3">
      <c r="A947" s="9">
        <v>1805</v>
      </c>
      <c r="B947" s="9" t="str">
        <f>PROPER(TRIM('1. Raw Data'!B947))</f>
        <v>Customer_945</v>
      </c>
      <c r="C947" s="9">
        <f>IF(OR('1. Raw Data'!C947&lt;18, '1. Raw Data'!C947&gt;100), MEDIAN('1. Raw Data'!$C$2:$C$5001), '1. Raw Data'!C947)</f>
        <v>37</v>
      </c>
      <c r="D947" s="9" t="s">
        <v>5021</v>
      </c>
      <c r="E947" s="22">
        <v>45137</v>
      </c>
      <c r="F947" s="9">
        <v>0</v>
      </c>
      <c r="G947" s="9">
        <v>13882</v>
      </c>
      <c r="H947" s="15">
        <v>45137</v>
      </c>
      <c r="I947" s="9" t="s">
        <v>7456</v>
      </c>
      <c r="J947" s="9">
        <v>120</v>
      </c>
      <c r="K947" s="9" t="s">
        <v>7488</v>
      </c>
      <c r="L947" s="9" t="str">
        <f>IF(OR('1. Raw Data'!L947="Elec", '1. Raw Data'!L947="elect"), "Electronics", '1. Raw Data'!L947)</f>
        <v>Home Appliances</v>
      </c>
      <c r="M947" s="9">
        <v>1103.53</v>
      </c>
      <c r="N947" s="9">
        <f>IF(ISBLANK('1. Raw Data'!N947), MEDIAN('1. Raw Data'!$N$2:$N$5001), '1. Raw Data'!N947)</f>
        <v>597.44000000000005</v>
      </c>
      <c r="O947" s="9">
        <v>5</v>
      </c>
      <c r="P947" s="9">
        <f>IF(ISBLANK('1. Raw Data'!P947), 0, '1. Raw Data'!P947)</f>
        <v>0</v>
      </c>
      <c r="Q947" s="9">
        <v>521</v>
      </c>
      <c r="R947" s="9">
        <v>4</v>
      </c>
      <c r="S947" s="9">
        <f t="shared" si="42"/>
        <v>5517.65</v>
      </c>
      <c r="T947" s="9">
        <f t="shared" si="43"/>
        <v>2530.4499999999994</v>
      </c>
      <c r="U947" s="23">
        <f t="shared" si="44"/>
        <v>0.45861009668971381</v>
      </c>
    </row>
    <row r="948" spans="1:21" x14ac:dyDescent="0.3">
      <c r="A948" s="9">
        <v>1738</v>
      </c>
      <c r="B948" s="9" t="str">
        <f>PROPER(TRIM('1. Raw Data'!B948))</f>
        <v>Customer_946</v>
      </c>
      <c r="C948" s="9">
        <f>IF(OR('1. Raw Data'!C948&lt;18, '1. Raw Data'!C948&gt;100), MEDIAN('1. Raw Data'!$C$2:$C$5001), '1. Raw Data'!C948)</f>
        <v>22</v>
      </c>
      <c r="D948" s="9" t="s">
        <v>5023</v>
      </c>
      <c r="E948" s="22">
        <v>44602</v>
      </c>
      <c r="F948" s="9">
        <v>0</v>
      </c>
      <c r="G948" s="9">
        <v>13223</v>
      </c>
      <c r="H948" s="15">
        <v>44836</v>
      </c>
      <c r="I948" s="9" t="s">
        <v>7455</v>
      </c>
      <c r="J948" s="9">
        <v>117</v>
      </c>
      <c r="K948" s="9" t="s">
        <v>7483</v>
      </c>
      <c r="L948" s="9" t="str">
        <f>IF(OR('1. Raw Data'!L948="Elec", '1. Raw Data'!L948="elect"), "Electronics", '1. Raw Data'!L948)</f>
        <v>Clothing</v>
      </c>
      <c r="M948" s="9">
        <v>573.58000000000004</v>
      </c>
      <c r="N948" s="9">
        <f>IF(ISBLANK('1. Raw Data'!N948), MEDIAN('1. Raw Data'!$N$2:$N$5001), '1. Raw Data'!N948)</f>
        <v>366.75</v>
      </c>
      <c r="O948" s="9">
        <v>1</v>
      </c>
      <c r="P948" s="9">
        <f>IF(ISBLANK('1. Raw Data'!P948), 0, '1. Raw Data'!P948)</f>
        <v>0.2</v>
      </c>
      <c r="Q948" s="9">
        <v>704</v>
      </c>
      <c r="R948" s="9">
        <v>3</v>
      </c>
      <c r="S948" s="9">
        <f t="shared" si="42"/>
        <v>458.86400000000003</v>
      </c>
      <c r="T948" s="9">
        <f t="shared" si="43"/>
        <v>92.114000000000033</v>
      </c>
      <c r="U948" s="23">
        <f t="shared" si="44"/>
        <v>0.20074357543847421</v>
      </c>
    </row>
    <row r="949" spans="1:21" x14ac:dyDescent="0.3">
      <c r="A949" s="9">
        <v>2038</v>
      </c>
      <c r="B949" s="9" t="str">
        <f>PROPER(TRIM('1. Raw Data'!B949))</f>
        <v>Customer_947</v>
      </c>
      <c r="C949" s="9">
        <f>IF(OR('1. Raw Data'!C949&lt;18, '1. Raw Data'!C949&gt;100), MEDIAN('1. Raw Data'!$C$2:$C$5001), '1. Raw Data'!C949)</f>
        <v>50</v>
      </c>
      <c r="D949" s="9" t="s">
        <v>5021</v>
      </c>
      <c r="E949" s="22">
        <v>44041</v>
      </c>
      <c r="F949" s="9">
        <v>1</v>
      </c>
      <c r="G949" s="9">
        <v>10486</v>
      </c>
      <c r="H949" s="15">
        <v>44041</v>
      </c>
      <c r="I949" s="9" t="s">
        <v>7456</v>
      </c>
      <c r="J949" s="9">
        <v>134</v>
      </c>
      <c r="K949" s="9" t="s">
        <v>7482</v>
      </c>
      <c r="L949" s="9" t="str">
        <f>IF(OR('1. Raw Data'!L949="Elec", '1. Raw Data'!L949="elect"), "Electronics", '1. Raw Data'!L949)</f>
        <v>Electronics</v>
      </c>
      <c r="M949" s="9">
        <v>841.38</v>
      </c>
      <c r="N949" s="9">
        <f>IF(ISBLANK('1. Raw Data'!N949), MEDIAN('1. Raw Data'!$N$2:$N$5001), '1. Raw Data'!N949)</f>
        <v>448.86</v>
      </c>
      <c r="O949" s="9">
        <v>2</v>
      </c>
      <c r="P949" s="9">
        <f>IF(ISBLANK('1. Raw Data'!P949), 0, '1. Raw Data'!P949)</f>
        <v>0</v>
      </c>
      <c r="Q949" s="9">
        <v>881</v>
      </c>
      <c r="R949" s="9">
        <v>3</v>
      </c>
      <c r="S949" s="9">
        <f t="shared" si="42"/>
        <v>1682.76</v>
      </c>
      <c r="T949" s="9">
        <f t="shared" si="43"/>
        <v>785.04</v>
      </c>
      <c r="U949" s="23">
        <f t="shared" si="44"/>
        <v>0.4665192897382871</v>
      </c>
    </row>
    <row r="950" spans="1:21" x14ac:dyDescent="0.3">
      <c r="A950" s="9">
        <v>2215</v>
      </c>
      <c r="B950" s="9" t="str">
        <f>PROPER(TRIM('1. Raw Data'!B950))</f>
        <v>Customer_948</v>
      </c>
      <c r="C950" s="9">
        <f>IF(OR('1. Raw Data'!C950&lt;18, '1. Raw Data'!C950&gt;100), MEDIAN('1. Raw Data'!$C$2:$C$5001), '1. Raw Data'!C950)</f>
        <v>27</v>
      </c>
      <c r="D950" s="9" t="s">
        <v>5018</v>
      </c>
      <c r="E950" s="22">
        <v>43856</v>
      </c>
      <c r="F950" s="9">
        <v>0</v>
      </c>
      <c r="G950" s="9">
        <v>13207</v>
      </c>
      <c r="H950" s="15">
        <v>43856</v>
      </c>
      <c r="I950" s="9" t="s">
        <v>7456</v>
      </c>
      <c r="J950" s="9">
        <v>135</v>
      </c>
      <c r="K950" s="9" t="s">
        <v>7458</v>
      </c>
      <c r="L950" s="9" t="str">
        <f>IF(OR('1. Raw Data'!L950="Elec", '1. Raw Data'!L950="elect"), "Electronics", '1. Raw Data'!L950)</f>
        <v>Sports</v>
      </c>
      <c r="M950" s="9">
        <v>998.18</v>
      </c>
      <c r="N950" s="9">
        <f>IF(ISBLANK('1. Raw Data'!N950), MEDIAN('1. Raw Data'!$N$2:$N$5001), '1. Raw Data'!N950)</f>
        <v>568.17999999999995</v>
      </c>
      <c r="O950" s="9">
        <v>5</v>
      </c>
      <c r="P950" s="9">
        <f>IF(ISBLANK('1. Raw Data'!P950), 0, '1. Raw Data'!P950)</f>
        <v>0</v>
      </c>
      <c r="Q950" s="9">
        <v>361</v>
      </c>
      <c r="R950" s="9">
        <v>3</v>
      </c>
      <c r="S950" s="9">
        <f t="shared" si="42"/>
        <v>4990.8999999999996</v>
      </c>
      <c r="T950" s="9">
        <f t="shared" si="43"/>
        <v>2150</v>
      </c>
      <c r="U950" s="23">
        <f t="shared" si="44"/>
        <v>0.43078402692901085</v>
      </c>
    </row>
    <row r="951" spans="1:21" x14ac:dyDescent="0.3">
      <c r="A951" s="9">
        <v>1484</v>
      </c>
      <c r="B951" s="9" t="str">
        <f>PROPER(TRIM('1. Raw Data'!B951))</f>
        <v>Customer_949</v>
      </c>
      <c r="C951" s="9">
        <f>IF(OR('1. Raw Data'!C951&lt;18, '1. Raw Data'!C951&gt;100), MEDIAN('1. Raw Data'!$C$2:$C$5001), '1. Raw Data'!C951)</f>
        <v>24</v>
      </c>
      <c r="D951" s="9" t="s">
        <v>5020</v>
      </c>
      <c r="E951" s="22">
        <v>45006</v>
      </c>
      <c r="F951" s="9">
        <v>0</v>
      </c>
      <c r="G951" s="9">
        <v>13658</v>
      </c>
      <c r="H951" s="15">
        <v>45006</v>
      </c>
      <c r="I951" s="9" t="s">
        <v>7456</v>
      </c>
      <c r="J951" s="9">
        <v>135</v>
      </c>
      <c r="K951" s="9" t="s">
        <v>7458</v>
      </c>
      <c r="L951" s="9" t="str">
        <f>IF(OR('1. Raw Data'!L951="Elec", '1. Raw Data'!L951="elect"), "Electronics", '1. Raw Data'!L951)</f>
        <v>Sports</v>
      </c>
      <c r="M951" s="9">
        <v>949.5</v>
      </c>
      <c r="N951" s="9">
        <f>IF(ISBLANK('1. Raw Data'!N951), MEDIAN('1. Raw Data'!$N$2:$N$5001), '1. Raw Data'!N951)</f>
        <v>470.91</v>
      </c>
      <c r="O951" s="9">
        <v>4</v>
      </c>
      <c r="P951" s="9">
        <f>IF(ISBLANK('1. Raw Data'!P951), 0, '1. Raw Data'!P951)</f>
        <v>0.2</v>
      </c>
      <c r="Q951" s="9">
        <v>440</v>
      </c>
      <c r="R951" s="9">
        <v>8</v>
      </c>
      <c r="S951" s="9">
        <f t="shared" si="42"/>
        <v>3038.4</v>
      </c>
      <c r="T951" s="9">
        <f t="shared" si="43"/>
        <v>1154.76</v>
      </c>
      <c r="U951" s="23">
        <f t="shared" si="44"/>
        <v>0.38005529225908369</v>
      </c>
    </row>
    <row r="952" spans="1:21" x14ac:dyDescent="0.3">
      <c r="A952" s="9">
        <v>1027</v>
      </c>
      <c r="B952" s="9" t="str">
        <f>PROPER(TRIM('1. Raw Data'!B952))</f>
        <v>Customer_950</v>
      </c>
      <c r="C952" s="9">
        <f>IF(OR('1. Raw Data'!C952&lt;18, '1. Raw Data'!C952&gt;100), MEDIAN('1. Raw Data'!$C$2:$C$5001), '1. Raw Data'!C952)</f>
        <v>39</v>
      </c>
      <c r="D952" s="9" t="s">
        <v>5023</v>
      </c>
      <c r="E952" s="22">
        <v>44324</v>
      </c>
      <c r="F952" s="9">
        <v>0</v>
      </c>
      <c r="G952" s="9">
        <v>11896</v>
      </c>
      <c r="H952" s="15">
        <v>44413</v>
      </c>
      <c r="I952" s="9" t="s">
        <v>7456</v>
      </c>
      <c r="J952" s="9">
        <v>138</v>
      </c>
      <c r="K952" s="9" t="s">
        <v>7464</v>
      </c>
      <c r="L952" s="9" t="str">
        <f>IF(OR('1. Raw Data'!L952="Elec", '1. Raw Data'!L952="elect"), "Electronics", '1. Raw Data'!L952)</f>
        <v>Home Appliances</v>
      </c>
      <c r="M952" s="9">
        <v>1072.23</v>
      </c>
      <c r="N952" s="9">
        <f>IF(ISBLANK('1. Raw Data'!N952), MEDIAN('1. Raw Data'!$N$2:$N$5001), '1. Raw Data'!N952)</f>
        <v>480.19</v>
      </c>
      <c r="O952" s="9">
        <v>5</v>
      </c>
      <c r="P952" s="9">
        <f>IF(ISBLANK('1. Raw Data'!P952), 0, '1. Raw Data'!P952)</f>
        <v>0.05</v>
      </c>
      <c r="Q952" s="9">
        <v>624</v>
      </c>
      <c r="R952" s="9">
        <v>4</v>
      </c>
      <c r="S952" s="9">
        <f t="shared" si="42"/>
        <v>5093.0924999999997</v>
      </c>
      <c r="T952" s="9">
        <f t="shared" si="43"/>
        <v>2692.1424999999999</v>
      </c>
      <c r="U952" s="23">
        <f t="shared" si="44"/>
        <v>0.52858700288675298</v>
      </c>
    </row>
    <row r="953" spans="1:21" x14ac:dyDescent="0.3">
      <c r="A953" s="9">
        <v>1713</v>
      </c>
      <c r="B953" s="9" t="str">
        <f>PROPER(TRIM('1. Raw Data'!B953))</f>
        <v>Customer_951</v>
      </c>
      <c r="C953" s="9">
        <f>IF(OR('1. Raw Data'!C953&lt;18, '1. Raw Data'!C953&gt;100), MEDIAN('1. Raw Data'!$C$2:$C$5001), '1. Raw Data'!C953)</f>
        <v>38</v>
      </c>
      <c r="D953" s="9" t="s">
        <v>5022</v>
      </c>
      <c r="E953" s="22">
        <v>44792</v>
      </c>
      <c r="F953" s="9">
        <v>0</v>
      </c>
      <c r="G953" s="9">
        <v>13097</v>
      </c>
      <c r="H953" s="15">
        <v>44792</v>
      </c>
      <c r="I953" s="9" t="s">
        <v>7455</v>
      </c>
      <c r="J953" s="9">
        <v>142</v>
      </c>
      <c r="K953" s="9" t="s">
        <v>7500</v>
      </c>
      <c r="L953" s="9" t="str">
        <f>IF(OR('1. Raw Data'!L953="Elec", '1. Raw Data'!L953="elect"), "Electronics", '1. Raw Data'!L953)</f>
        <v>Sports</v>
      </c>
      <c r="M953" s="9">
        <v>169.45</v>
      </c>
      <c r="N953" s="9">
        <f>IF(ISBLANK('1. Raw Data'!N953), MEDIAN('1. Raw Data'!$N$2:$N$5001), '1. Raw Data'!N953)</f>
        <v>105.73</v>
      </c>
      <c r="O953" s="9">
        <v>5</v>
      </c>
      <c r="P953" s="9">
        <f>IF(ISBLANK('1. Raw Data'!P953), 0, '1. Raw Data'!P953)</f>
        <v>0</v>
      </c>
      <c r="Q953" s="9">
        <v>522</v>
      </c>
      <c r="R953" s="9">
        <v>8</v>
      </c>
      <c r="S953" s="9">
        <f t="shared" si="42"/>
        <v>847.25</v>
      </c>
      <c r="T953" s="9">
        <f t="shared" si="43"/>
        <v>318.60000000000002</v>
      </c>
      <c r="U953" s="23">
        <f t="shared" si="44"/>
        <v>0.37604012983180884</v>
      </c>
    </row>
    <row r="954" spans="1:21" x14ac:dyDescent="0.3">
      <c r="A954" s="9">
        <v>2062</v>
      </c>
      <c r="B954" s="9" t="str">
        <f>PROPER(TRIM('1. Raw Data'!B954))</f>
        <v>Customer_952</v>
      </c>
      <c r="C954" s="9">
        <f>IF(OR('1. Raw Data'!C954&lt;18, '1. Raw Data'!C954&gt;100), MEDIAN('1. Raw Data'!$C$2:$C$5001), '1. Raw Data'!C954)</f>
        <v>43</v>
      </c>
      <c r="D954" s="9" t="s">
        <v>5021</v>
      </c>
      <c r="E954" s="22">
        <v>44811</v>
      </c>
      <c r="F954" s="9">
        <v>0</v>
      </c>
      <c r="G954" s="9">
        <v>13078</v>
      </c>
      <c r="H954" s="15">
        <v>44751</v>
      </c>
      <c r="I954" s="9" t="s">
        <v>7457</v>
      </c>
      <c r="J954" s="9">
        <v>124</v>
      </c>
      <c r="K954" s="9" t="s">
        <v>7497</v>
      </c>
      <c r="L954" s="9" t="str">
        <f>IF(OR('1. Raw Data'!L954="Elec", '1. Raw Data'!L954="elect"), "Electronics", '1. Raw Data'!L954)</f>
        <v>Home Appliances</v>
      </c>
      <c r="M954" s="9">
        <v>565.69000000000005</v>
      </c>
      <c r="N954" s="9">
        <f>IF(ISBLANK('1. Raw Data'!N954), MEDIAN('1. Raw Data'!$N$2:$N$5001), '1. Raw Data'!N954)</f>
        <v>226.51</v>
      </c>
      <c r="O954" s="9">
        <v>3</v>
      </c>
      <c r="P954" s="9">
        <f>IF(ISBLANK('1. Raw Data'!P954), 0, '1. Raw Data'!P954)</f>
        <v>0</v>
      </c>
      <c r="Q954" s="9">
        <v>370</v>
      </c>
      <c r="R954" s="9">
        <v>10</v>
      </c>
      <c r="S954" s="9">
        <f t="shared" si="42"/>
        <v>1697.0700000000002</v>
      </c>
      <c r="T954" s="9">
        <f t="shared" si="43"/>
        <v>1017.5400000000002</v>
      </c>
      <c r="U954" s="23">
        <f t="shared" si="44"/>
        <v>0.59958634587848469</v>
      </c>
    </row>
    <row r="955" spans="1:21" x14ac:dyDescent="0.3">
      <c r="A955" s="9">
        <v>2296</v>
      </c>
      <c r="B955" s="9" t="str">
        <f>PROPER(TRIM('1. Raw Data'!B955))</f>
        <v>Customer_953</v>
      </c>
      <c r="C955" s="9">
        <f>IF(OR('1. Raw Data'!C955&lt;18, '1. Raw Data'!C955&gt;100), MEDIAN('1. Raw Data'!$C$2:$C$5001), '1. Raw Data'!C955)</f>
        <v>31</v>
      </c>
      <c r="D955" s="9" t="s">
        <v>5022</v>
      </c>
      <c r="E955" s="22">
        <v>44733</v>
      </c>
      <c r="F955" s="9">
        <v>0</v>
      </c>
      <c r="G955" s="9">
        <v>12638</v>
      </c>
      <c r="H955" s="15">
        <v>44733</v>
      </c>
      <c r="I955" s="9" t="s">
        <v>7455</v>
      </c>
      <c r="J955" s="9">
        <v>118</v>
      </c>
      <c r="K955" s="9" t="s">
        <v>7501</v>
      </c>
      <c r="L955" s="9" t="str">
        <f>IF(OR('1. Raw Data'!L955="Elec", '1. Raw Data'!L955="elect"), "Electronics", '1. Raw Data'!L955)</f>
        <v>Clothing</v>
      </c>
      <c r="M955" s="9">
        <v>679.3</v>
      </c>
      <c r="N955" s="9">
        <f>IF(ISBLANK('1. Raw Data'!N955), MEDIAN('1. Raw Data'!$N$2:$N$5001), '1. Raw Data'!N955)</f>
        <v>389.83</v>
      </c>
      <c r="O955" s="9">
        <v>1</v>
      </c>
      <c r="P955" s="9">
        <f>IF(ISBLANK('1. Raw Data'!P955), 0, '1. Raw Data'!P955)</f>
        <v>0.1</v>
      </c>
      <c r="Q955" s="9">
        <v>481</v>
      </c>
      <c r="R955" s="9">
        <v>5</v>
      </c>
      <c r="S955" s="9">
        <f t="shared" si="42"/>
        <v>611.37</v>
      </c>
      <c r="T955" s="9">
        <f t="shared" si="43"/>
        <v>221.54000000000002</v>
      </c>
      <c r="U955" s="23">
        <f t="shared" si="44"/>
        <v>0.36236648837855967</v>
      </c>
    </row>
    <row r="956" spans="1:21" x14ac:dyDescent="0.3">
      <c r="A956" s="9">
        <v>2254</v>
      </c>
      <c r="B956" s="9" t="str">
        <f>PROPER(TRIM('1. Raw Data'!B956))</f>
        <v>Customer_954</v>
      </c>
      <c r="C956" s="9">
        <f>IF(OR('1. Raw Data'!C956&lt;18, '1. Raw Data'!C956&gt;100), MEDIAN('1. Raw Data'!$C$2:$C$5001), '1. Raw Data'!C956)</f>
        <v>34</v>
      </c>
      <c r="D956" s="9" t="s">
        <v>5023</v>
      </c>
      <c r="E956" s="22">
        <v>44528</v>
      </c>
      <c r="F956" s="9">
        <v>0</v>
      </c>
      <c r="G956" s="9">
        <v>13086</v>
      </c>
      <c r="H956" s="15">
        <v>44528</v>
      </c>
      <c r="I956" s="9" t="s">
        <v>7457</v>
      </c>
      <c r="J956" s="9">
        <v>146</v>
      </c>
      <c r="K956" s="9" t="s">
        <v>7505</v>
      </c>
      <c r="L956" s="9" t="str">
        <f>IF(OR('1. Raw Data'!L956="Elec", '1. Raw Data'!L956="elect"), "Electronics", '1. Raw Data'!L956)</f>
        <v>Electronics</v>
      </c>
      <c r="M956" s="9">
        <v>427.91</v>
      </c>
      <c r="N956" s="9">
        <f>IF(ISBLANK('1. Raw Data'!N956), MEDIAN('1. Raw Data'!$N$2:$N$5001), '1. Raw Data'!N956)</f>
        <v>282.17</v>
      </c>
      <c r="O956" s="9">
        <v>2</v>
      </c>
      <c r="P956" s="9">
        <f>IF(ISBLANK('1. Raw Data'!P956), 0, '1. Raw Data'!P956)</f>
        <v>0</v>
      </c>
      <c r="Q956" s="9">
        <v>788</v>
      </c>
      <c r="R956" s="9">
        <v>5</v>
      </c>
      <c r="S956" s="9">
        <f t="shared" si="42"/>
        <v>855.82</v>
      </c>
      <c r="T956" s="9">
        <f t="shared" si="43"/>
        <v>291.48</v>
      </c>
      <c r="U956" s="23">
        <f t="shared" si="44"/>
        <v>0.34058563716669393</v>
      </c>
    </row>
    <row r="957" spans="1:21" x14ac:dyDescent="0.3">
      <c r="A957" s="9">
        <v>1085</v>
      </c>
      <c r="B957" s="9" t="str">
        <f>PROPER(TRIM('1. Raw Data'!B957))</f>
        <v>Customer_955</v>
      </c>
      <c r="C957" s="9">
        <f>IF(OR('1. Raw Data'!C957&lt;18, '1. Raw Data'!C957&gt;100), MEDIAN('1. Raw Data'!$C$2:$C$5001), '1. Raw Data'!C957)</f>
        <v>50</v>
      </c>
      <c r="D957" s="9" t="s">
        <v>5022</v>
      </c>
      <c r="E957" s="22">
        <v>44208</v>
      </c>
      <c r="F957" s="9">
        <v>1</v>
      </c>
      <c r="G957" s="9">
        <v>11455</v>
      </c>
      <c r="H957" s="15">
        <v>44531</v>
      </c>
      <c r="I957" s="9" t="s">
        <v>7456</v>
      </c>
      <c r="J957" s="9">
        <v>148</v>
      </c>
      <c r="K957" s="9" t="s">
        <v>7491</v>
      </c>
      <c r="L957" s="9" t="str">
        <f>IF(OR('1. Raw Data'!L957="Elec", '1. Raw Data'!L957="elect"), "Electronics", '1. Raw Data'!L957)</f>
        <v>Home Appliances</v>
      </c>
      <c r="M957" s="9">
        <v>300.31</v>
      </c>
      <c r="N957" s="9">
        <f>IF(ISBLANK('1. Raw Data'!N957), MEDIAN('1. Raw Data'!$N$2:$N$5001), '1. Raw Data'!N957)</f>
        <v>140.06</v>
      </c>
      <c r="O957" s="9">
        <v>1</v>
      </c>
      <c r="P957" s="9">
        <f>IF(ISBLANK('1. Raw Data'!P957), 0, '1. Raw Data'!P957)</f>
        <v>0</v>
      </c>
      <c r="Q957" s="9">
        <v>889</v>
      </c>
      <c r="R957" s="9">
        <v>3</v>
      </c>
      <c r="S957" s="9">
        <f t="shared" si="42"/>
        <v>300.31</v>
      </c>
      <c r="T957" s="9">
        <f t="shared" si="43"/>
        <v>160.25</v>
      </c>
      <c r="U957" s="23">
        <f t="shared" si="44"/>
        <v>0.53361526422696548</v>
      </c>
    </row>
    <row r="958" spans="1:21" x14ac:dyDescent="0.3">
      <c r="A958" s="9">
        <v>2497</v>
      </c>
      <c r="B958" s="9" t="str">
        <f>PROPER(TRIM('1. Raw Data'!B958))</f>
        <v>Customer_956</v>
      </c>
      <c r="C958" s="9">
        <f>IF(OR('1. Raw Data'!C958&lt;18, '1. Raw Data'!C958&gt;100), MEDIAN('1. Raw Data'!$C$2:$C$5001), '1. Raw Data'!C958)</f>
        <v>49</v>
      </c>
      <c r="D958" s="9" t="s">
        <v>5021</v>
      </c>
      <c r="E958" s="22">
        <v>43936</v>
      </c>
      <c r="F958" s="9">
        <v>0</v>
      </c>
      <c r="G958" s="9">
        <v>12946</v>
      </c>
      <c r="H958" s="15">
        <v>43936</v>
      </c>
      <c r="I958" s="9" t="s">
        <v>7456</v>
      </c>
      <c r="J958" s="9">
        <v>139</v>
      </c>
      <c r="K958" s="9" t="s">
        <v>7486</v>
      </c>
      <c r="L958" s="9" t="str">
        <f>IF(OR('1. Raw Data'!L958="Elec", '1. Raw Data'!L958="elect"), "Electronics", '1. Raw Data'!L958)</f>
        <v>Clothing</v>
      </c>
      <c r="M958" s="9">
        <v>251.44</v>
      </c>
      <c r="N958" s="9">
        <f>IF(ISBLANK('1. Raw Data'!N958), MEDIAN('1. Raw Data'!$N$2:$N$5001), '1. Raw Data'!N958)</f>
        <v>429.51499999999999</v>
      </c>
      <c r="O958" s="9">
        <v>3</v>
      </c>
      <c r="P958" s="9">
        <f>IF(ISBLANK('1. Raw Data'!P958), 0, '1. Raw Data'!P958)</f>
        <v>0</v>
      </c>
      <c r="Q958" s="9">
        <v>644</v>
      </c>
      <c r="R958" s="9">
        <v>5</v>
      </c>
      <c r="S958" s="9">
        <f t="shared" si="42"/>
        <v>754.31999999999994</v>
      </c>
      <c r="T958" s="9">
        <f t="shared" si="43"/>
        <v>-534.22500000000014</v>
      </c>
      <c r="U958" s="23">
        <f t="shared" si="44"/>
        <v>-0.70822064906140658</v>
      </c>
    </row>
    <row r="959" spans="1:21" x14ac:dyDescent="0.3">
      <c r="A959" s="9">
        <v>1125</v>
      </c>
      <c r="B959" s="9" t="str">
        <f>PROPER(TRIM('1. Raw Data'!B959))</f>
        <v>Customer_957</v>
      </c>
      <c r="C959" s="9">
        <f>IF(OR('1. Raw Data'!C959&lt;18, '1. Raw Data'!C959&gt;100), MEDIAN('1. Raw Data'!$C$2:$C$5001), '1. Raw Data'!C959)</f>
        <v>48</v>
      </c>
      <c r="D959" s="9" t="s">
        <v>5021</v>
      </c>
      <c r="E959" s="22">
        <v>44348</v>
      </c>
      <c r="F959" s="9">
        <v>0</v>
      </c>
      <c r="G959" s="9">
        <v>13471</v>
      </c>
      <c r="H959" s="15">
        <v>44202</v>
      </c>
      <c r="I959" s="9" t="s">
        <v>7456</v>
      </c>
      <c r="J959" s="9">
        <v>133</v>
      </c>
      <c r="K959" s="9" t="s">
        <v>7498</v>
      </c>
      <c r="L959" s="9" t="str">
        <f>IF(OR('1. Raw Data'!L959="Elec", '1. Raw Data'!L959="elect"), "Electronics", '1. Raw Data'!L959)</f>
        <v>Electronics</v>
      </c>
      <c r="M959" s="9">
        <v>581.26</v>
      </c>
      <c r="N959" s="9">
        <f>IF(ISBLANK('1. Raw Data'!N959), MEDIAN('1. Raw Data'!$N$2:$N$5001), '1. Raw Data'!N959)</f>
        <v>334.95</v>
      </c>
      <c r="O959" s="9">
        <v>1</v>
      </c>
      <c r="P959" s="9">
        <f>IF(ISBLANK('1. Raw Data'!P959), 0, '1. Raw Data'!P959)</f>
        <v>0</v>
      </c>
      <c r="Q959" s="9">
        <v>384</v>
      </c>
      <c r="R959" s="9">
        <v>5</v>
      </c>
      <c r="S959" s="9">
        <f t="shared" si="42"/>
        <v>581.26</v>
      </c>
      <c r="T959" s="9">
        <f t="shared" si="43"/>
        <v>246.31</v>
      </c>
      <c r="U959" s="23">
        <f t="shared" si="44"/>
        <v>0.42375184943054744</v>
      </c>
    </row>
    <row r="960" spans="1:21" x14ac:dyDescent="0.3">
      <c r="A960" s="9">
        <v>1811</v>
      </c>
      <c r="B960" s="9" t="str">
        <f>PROPER(TRIM('1. Raw Data'!B960))</f>
        <v>Customer_958</v>
      </c>
      <c r="C960" s="9">
        <f>IF(OR('1. Raw Data'!C960&lt;18, '1. Raw Data'!C960&gt;100), MEDIAN('1. Raw Data'!$C$2:$C$5001), '1. Raw Data'!C960)</f>
        <v>40</v>
      </c>
      <c r="D960" s="9" t="s">
        <v>5019</v>
      </c>
      <c r="E960" s="22">
        <v>44809</v>
      </c>
      <c r="F960" s="9">
        <v>1</v>
      </c>
      <c r="G960" s="9">
        <v>10206</v>
      </c>
      <c r="H960" s="15">
        <v>44690</v>
      </c>
      <c r="I960" s="9" t="s">
        <v>7456</v>
      </c>
      <c r="J960" s="9">
        <v>149</v>
      </c>
      <c r="K960" s="9" t="s">
        <v>7467</v>
      </c>
      <c r="L960" s="9" t="str">
        <f>IF(OR('1. Raw Data'!L960="Elec", '1. Raw Data'!L960="elect"), "Electronics", '1. Raw Data'!L960)</f>
        <v>Sports</v>
      </c>
      <c r="M960" s="9">
        <v>765.49</v>
      </c>
      <c r="N960" s="9">
        <f>IF(ISBLANK('1. Raw Data'!N960), MEDIAN('1. Raw Data'!$N$2:$N$5001), '1. Raw Data'!N960)</f>
        <v>362.89</v>
      </c>
      <c r="O960" s="9">
        <v>2</v>
      </c>
      <c r="P960" s="9">
        <f>IF(ISBLANK('1. Raw Data'!P960), 0, '1. Raw Data'!P960)</f>
        <v>0</v>
      </c>
      <c r="Q960" s="9">
        <v>849</v>
      </c>
      <c r="R960" s="9">
        <v>1</v>
      </c>
      <c r="S960" s="9">
        <f t="shared" si="42"/>
        <v>1530.98</v>
      </c>
      <c r="T960" s="9">
        <f t="shared" si="43"/>
        <v>805.2</v>
      </c>
      <c r="U960" s="23">
        <f t="shared" si="44"/>
        <v>0.52593763471763189</v>
      </c>
    </row>
    <row r="961" spans="1:21" x14ac:dyDescent="0.3">
      <c r="A961" s="9">
        <v>1536</v>
      </c>
      <c r="B961" s="9" t="str">
        <f>PROPER(TRIM('1. Raw Data'!B961))</f>
        <v>Customer_959</v>
      </c>
      <c r="C961" s="9">
        <f>IF(OR('1. Raw Data'!C961&lt;18, '1. Raw Data'!C961&gt;100), MEDIAN('1. Raw Data'!$C$2:$C$5001), '1. Raw Data'!C961)</f>
        <v>42</v>
      </c>
      <c r="D961" s="9" t="s">
        <v>5022</v>
      </c>
      <c r="E961" s="22">
        <v>44064</v>
      </c>
      <c r="F961" s="9">
        <v>1</v>
      </c>
      <c r="G961" s="9">
        <v>11624</v>
      </c>
      <c r="H961" s="15">
        <v>44064</v>
      </c>
      <c r="I961" s="9" t="s">
        <v>7456</v>
      </c>
      <c r="J961" s="9">
        <v>123</v>
      </c>
      <c r="K961" s="9" t="s">
        <v>7502</v>
      </c>
      <c r="L961" s="9" t="str">
        <f>IF(OR('1. Raw Data'!L961="Elec", '1. Raw Data'!L961="elect"), "Electronics", '1. Raw Data'!L961)</f>
        <v>Electronics</v>
      </c>
      <c r="M961" s="9">
        <v>141.32</v>
      </c>
      <c r="N961" s="9">
        <f>IF(ISBLANK('1. Raw Data'!N961), MEDIAN('1. Raw Data'!$N$2:$N$5001), '1. Raw Data'!N961)</f>
        <v>92.46</v>
      </c>
      <c r="O961" s="9">
        <v>1</v>
      </c>
      <c r="P961" s="9">
        <f>IF(ISBLANK('1. Raw Data'!P961), 0, '1. Raw Data'!P961)</f>
        <v>0</v>
      </c>
      <c r="Q961" s="9">
        <v>750</v>
      </c>
      <c r="R961" s="9">
        <v>5</v>
      </c>
      <c r="S961" s="9">
        <f t="shared" si="42"/>
        <v>141.32</v>
      </c>
      <c r="T961" s="9">
        <f t="shared" si="43"/>
        <v>48.86</v>
      </c>
      <c r="U961" s="23">
        <f t="shared" si="44"/>
        <v>0.34574016416643083</v>
      </c>
    </row>
    <row r="962" spans="1:21" x14ac:dyDescent="0.3">
      <c r="A962" s="9">
        <v>1144</v>
      </c>
      <c r="B962" s="9" t="str">
        <f>PROPER(TRIM('1. Raw Data'!B962))</f>
        <v>Customer_960</v>
      </c>
      <c r="C962" s="9">
        <f>IF(OR('1. Raw Data'!C962&lt;18, '1. Raw Data'!C962&gt;100), MEDIAN('1. Raw Data'!$C$2:$C$5001), '1. Raw Data'!C962)</f>
        <v>43</v>
      </c>
      <c r="D962" s="9" t="s">
        <v>5019</v>
      </c>
      <c r="E962" s="22">
        <v>43964</v>
      </c>
      <c r="F962" s="9">
        <v>0</v>
      </c>
      <c r="G962" s="9">
        <v>13680</v>
      </c>
      <c r="H962" s="15">
        <v>43964</v>
      </c>
      <c r="I962" s="9" t="s">
        <v>7456</v>
      </c>
      <c r="J962" s="9">
        <v>125</v>
      </c>
      <c r="K962" s="9" t="s">
        <v>7479</v>
      </c>
      <c r="L962" s="9" t="str">
        <f>IF(OR('1. Raw Data'!L962="Elec", '1. Raw Data'!L962="elect"), "Electronics", '1. Raw Data'!L962)</f>
        <v>Electronics</v>
      </c>
      <c r="M962" s="9">
        <v>1422.36</v>
      </c>
      <c r="N962" s="9">
        <f>IF(ISBLANK('1. Raw Data'!N962), MEDIAN('1. Raw Data'!$N$2:$N$5001), '1. Raw Data'!N962)</f>
        <v>725.38</v>
      </c>
      <c r="O962" s="9">
        <v>3</v>
      </c>
      <c r="P962" s="9">
        <f>IF(ISBLANK('1. Raw Data'!P962), 0, '1. Raw Data'!P962)</f>
        <v>0</v>
      </c>
      <c r="Q962" s="9">
        <v>701</v>
      </c>
      <c r="R962" s="9">
        <v>2</v>
      </c>
      <c r="S962" s="9">
        <f t="shared" si="42"/>
        <v>4267.08</v>
      </c>
      <c r="T962" s="9">
        <f t="shared" si="43"/>
        <v>2090.94</v>
      </c>
      <c r="U962" s="23">
        <f t="shared" si="44"/>
        <v>0.49001659214263621</v>
      </c>
    </row>
    <row r="963" spans="1:21" x14ac:dyDescent="0.3">
      <c r="A963" s="9">
        <v>2235</v>
      </c>
      <c r="B963" s="9" t="str">
        <f>PROPER(TRIM('1. Raw Data'!B963))</f>
        <v>Customer_961</v>
      </c>
      <c r="C963" s="9">
        <f>IF(OR('1. Raw Data'!C963&lt;18, '1. Raw Data'!C963&gt;100), MEDIAN('1. Raw Data'!$C$2:$C$5001), '1. Raw Data'!C963)</f>
        <v>30</v>
      </c>
      <c r="D963" s="9" t="s">
        <v>5019</v>
      </c>
      <c r="E963" s="22">
        <v>44651</v>
      </c>
      <c r="F963" s="9">
        <v>1</v>
      </c>
      <c r="G963" s="9">
        <v>12957</v>
      </c>
      <c r="H963" s="15">
        <v>44651</v>
      </c>
      <c r="I963" s="9" t="s">
        <v>7456</v>
      </c>
      <c r="J963" s="9">
        <v>137</v>
      </c>
      <c r="K963" s="9" t="s">
        <v>7484</v>
      </c>
      <c r="L963" s="9" t="str">
        <f>IF(OR('1. Raw Data'!L963="Elec", '1. Raw Data'!L963="elect"), "Electronics", '1. Raw Data'!L963)</f>
        <v>Electronics</v>
      </c>
      <c r="M963" s="9">
        <v>1159.5999999999999</v>
      </c>
      <c r="N963" s="9">
        <f>IF(ISBLANK('1. Raw Data'!N963), MEDIAN('1. Raw Data'!$N$2:$N$5001), '1. Raw Data'!N963)</f>
        <v>666.17</v>
      </c>
      <c r="O963" s="9">
        <v>2</v>
      </c>
      <c r="P963" s="9">
        <f>IF(ISBLANK('1. Raw Data'!P963), 0, '1. Raw Data'!P963)</f>
        <v>0.1</v>
      </c>
      <c r="Q963" s="9">
        <v>1007</v>
      </c>
      <c r="R963" s="9">
        <v>1</v>
      </c>
      <c r="S963" s="9">
        <f t="shared" ref="S963:S1026" si="45">M963 * O963 * (1 - P963)</f>
        <v>2087.2799999999997</v>
      </c>
      <c r="T963" s="9">
        <f t="shared" ref="T963:T1026" si="46">S963 - (N963 * O963)</f>
        <v>754.93999999999983</v>
      </c>
      <c r="U963" s="23">
        <f t="shared" ref="U963:U1026" si="47">T963 / S963</f>
        <v>0.36168602199992328</v>
      </c>
    </row>
    <row r="964" spans="1:21" x14ac:dyDescent="0.3">
      <c r="A964" s="9">
        <v>1024</v>
      </c>
      <c r="B964" s="9" t="str">
        <f>PROPER(TRIM('1. Raw Data'!B964))</f>
        <v>Customer_962</v>
      </c>
      <c r="C964" s="9">
        <f>IF(OR('1. Raw Data'!C964&lt;18, '1. Raw Data'!C964&gt;100), MEDIAN('1. Raw Data'!$C$2:$C$5001), '1. Raw Data'!C964)</f>
        <v>62</v>
      </c>
      <c r="D964" s="9" t="s">
        <v>5022</v>
      </c>
      <c r="E964" s="22">
        <v>44661</v>
      </c>
      <c r="F964" s="9">
        <v>0</v>
      </c>
      <c r="G964" s="9">
        <v>13287</v>
      </c>
      <c r="H964" s="15">
        <v>44838</v>
      </c>
      <c r="I964" s="9" t="s">
        <v>7457</v>
      </c>
      <c r="J964" s="9">
        <v>127</v>
      </c>
      <c r="K964" s="9" t="s">
        <v>7489</v>
      </c>
      <c r="L964" s="9" t="str">
        <f>IF(OR('1. Raw Data'!L964="Elec", '1. Raw Data'!L964="elect"), "Electronics", '1. Raw Data'!L964)</f>
        <v>Sports</v>
      </c>
      <c r="M964" s="9">
        <v>1109.74</v>
      </c>
      <c r="N964" s="9">
        <f>IF(ISBLANK('1. Raw Data'!N964), MEDIAN('1. Raw Data'!$N$2:$N$5001), '1. Raw Data'!N964)</f>
        <v>519.17999999999995</v>
      </c>
      <c r="O964" s="9">
        <v>1</v>
      </c>
      <c r="P964" s="9">
        <f>IF(ISBLANK('1. Raw Data'!P964), 0, '1. Raw Data'!P964)</f>
        <v>0</v>
      </c>
      <c r="Q964" s="9">
        <v>426</v>
      </c>
      <c r="R964" s="9">
        <v>6</v>
      </c>
      <c r="S964" s="9">
        <f t="shared" si="45"/>
        <v>1109.74</v>
      </c>
      <c r="T964" s="9">
        <f t="shared" si="46"/>
        <v>590.56000000000006</v>
      </c>
      <c r="U964" s="23">
        <f t="shared" si="47"/>
        <v>0.53216068628687807</v>
      </c>
    </row>
    <row r="965" spans="1:21" x14ac:dyDescent="0.3">
      <c r="A965" s="9">
        <v>2417</v>
      </c>
      <c r="B965" s="9" t="str">
        <f>PROPER(TRIM('1. Raw Data'!B965))</f>
        <v>Customer_963</v>
      </c>
      <c r="C965" s="9">
        <f>IF(OR('1. Raw Data'!C965&lt;18, '1. Raw Data'!C965&gt;100), MEDIAN('1. Raw Data'!$C$2:$C$5001), '1. Raw Data'!C965)</f>
        <v>59</v>
      </c>
      <c r="D965" s="9" t="s">
        <v>5023</v>
      </c>
      <c r="E965" s="22">
        <v>43982</v>
      </c>
      <c r="F965" s="9">
        <v>0</v>
      </c>
      <c r="G965" s="9">
        <v>11525</v>
      </c>
      <c r="H965" s="15">
        <v>43982</v>
      </c>
      <c r="I965" s="9" t="s">
        <v>7455</v>
      </c>
      <c r="J965" s="9">
        <v>101</v>
      </c>
      <c r="K965" s="9" t="s">
        <v>7478</v>
      </c>
      <c r="L965" s="9" t="str">
        <f>IF(OR('1. Raw Data'!L965="Elec", '1. Raw Data'!L965="elect"), "Electronics", '1. Raw Data'!L965)</f>
        <v>Home Appliances</v>
      </c>
      <c r="M965" s="9">
        <v>300.64999999999998</v>
      </c>
      <c r="N965" s="9">
        <f>IF(ISBLANK('1. Raw Data'!N965), MEDIAN('1. Raw Data'!$N$2:$N$5001), '1. Raw Data'!N965)</f>
        <v>123.99</v>
      </c>
      <c r="O965" s="9">
        <v>3</v>
      </c>
      <c r="P965" s="9">
        <f>IF(ISBLANK('1. Raw Data'!P965), 0, '1. Raw Data'!P965)</f>
        <v>0</v>
      </c>
      <c r="Q965" s="9">
        <v>1003</v>
      </c>
      <c r="R965" s="9">
        <v>4</v>
      </c>
      <c r="S965" s="9">
        <f t="shared" si="45"/>
        <v>901.94999999999993</v>
      </c>
      <c r="T965" s="9">
        <f t="shared" si="46"/>
        <v>529.98</v>
      </c>
      <c r="U965" s="23">
        <f t="shared" si="47"/>
        <v>0.5875935473141527</v>
      </c>
    </row>
    <row r="966" spans="1:21" x14ac:dyDescent="0.3">
      <c r="A966" s="9">
        <v>1066</v>
      </c>
      <c r="B966" s="9" t="str">
        <f>PROPER(TRIM('1. Raw Data'!B966))</f>
        <v>Customer_964</v>
      </c>
      <c r="C966" s="9">
        <f>IF(OR('1. Raw Data'!C966&lt;18, '1. Raw Data'!C966&gt;100), MEDIAN('1. Raw Data'!$C$2:$C$5001), '1. Raw Data'!C966)</f>
        <v>51</v>
      </c>
      <c r="D966" s="9" t="s">
        <v>5018</v>
      </c>
      <c r="E966" s="22">
        <v>45012</v>
      </c>
      <c r="F966" s="9">
        <v>0</v>
      </c>
      <c r="G966" s="9">
        <v>11482</v>
      </c>
      <c r="H966" s="15">
        <v>45012</v>
      </c>
      <c r="I966" s="9" t="s">
        <v>7456</v>
      </c>
      <c r="J966" s="9">
        <v>121</v>
      </c>
      <c r="K966" s="9" t="s">
        <v>7495</v>
      </c>
      <c r="L966" s="9" t="str">
        <f>IF(OR('1. Raw Data'!L966="Elec", '1. Raw Data'!L966="elect"), "Electronics", '1. Raw Data'!L966)</f>
        <v>Home Appliances</v>
      </c>
      <c r="M966" s="9">
        <v>925.51</v>
      </c>
      <c r="N966" s="9">
        <f>IF(ISBLANK('1. Raw Data'!N966), MEDIAN('1. Raw Data'!$N$2:$N$5001), '1. Raw Data'!N966)</f>
        <v>418.43</v>
      </c>
      <c r="O966" s="9">
        <v>3</v>
      </c>
      <c r="P966" s="9">
        <f>IF(ISBLANK('1. Raw Data'!P966), 0, '1. Raw Data'!P966)</f>
        <v>0</v>
      </c>
      <c r="Q966" s="9">
        <v>646</v>
      </c>
      <c r="R966" s="9">
        <v>2</v>
      </c>
      <c r="S966" s="9">
        <f t="shared" si="45"/>
        <v>2776.5299999999997</v>
      </c>
      <c r="T966" s="9">
        <f t="shared" si="46"/>
        <v>1521.2399999999998</v>
      </c>
      <c r="U966" s="23">
        <f t="shared" si="47"/>
        <v>0.54789251331698197</v>
      </c>
    </row>
    <row r="967" spans="1:21" x14ac:dyDescent="0.3">
      <c r="A967" s="9">
        <v>1232</v>
      </c>
      <c r="B967" s="9" t="str">
        <f>PROPER(TRIM('1. Raw Data'!B967))</f>
        <v>Customer_965</v>
      </c>
      <c r="C967" s="9">
        <f>IF(OR('1. Raw Data'!C967&lt;18, '1. Raw Data'!C967&gt;100), MEDIAN('1. Raw Data'!$C$2:$C$5001), '1. Raw Data'!C967)</f>
        <v>33</v>
      </c>
      <c r="D967" s="9" t="s">
        <v>5021</v>
      </c>
      <c r="E967" s="22">
        <v>45120</v>
      </c>
      <c r="F967" s="9">
        <v>0</v>
      </c>
      <c r="G967" s="9">
        <v>10258</v>
      </c>
      <c r="H967" s="15">
        <v>45120</v>
      </c>
      <c r="I967" s="9" t="s">
        <v>7456</v>
      </c>
      <c r="J967" s="9">
        <v>149</v>
      </c>
      <c r="K967" s="9" t="s">
        <v>7467</v>
      </c>
      <c r="L967" s="9" t="str">
        <f>IF(OR('1. Raw Data'!L967="Elec", '1. Raw Data'!L967="elect"), "Electronics", '1. Raw Data'!L967)</f>
        <v>Electronics</v>
      </c>
      <c r="M967" s="9">
        <v>818.1</v>
      </c>
      <c r="N967" s="9">
        <f>IF(ISBLANK('1. Raw Data'!N967), MEDIAN('1. Raw Data'!$N$2:$N$5001), '1. Raw Data'!N967)</f>
        <v>338.58</v>
      </c>
      <c r="O967" s="9">
        <v>5</v>
      </c>
      <c r="P967" s="9">
        <f>IF(ISBLANK('1. Raw Data'!P967), 0, '1. Raw Data'!P967)</f>
        <v>0.05</v>
      </c>
      <c r="Q967" s="9">
        <v>409</v>
      </c>
      <c r="R967" s="9">
        <v>4</v>
      </c>
      <c r="S967" s="9">
        <f t="shared" si="45"/>
        <v>3885.9749999999999</v>
      </c>
      <c r="T967" s="9">
        <f t="shared" si="46"/>
        <v>2193.0749999999998</v>
      </c>
      <c r="U967" s="23">
        <f t="shared" si="47"/>
        <v>0.5643564356435643</v>
      </c>
    </row>
    <row r="968" spans="1:21" x14ac:dyDescent="0.3">
      <c r="A968" s="9">
        <v>1108</v>
      </c>
      <c r="B968" s="9" t="str">
        <f>PROPER(TRIM('1. Raw Data'!B968))</f>
        <v>Customer_966</v>
      </c>
      <c r="C968" s="9">
        <f>IF(OR('1. Raw Data'!C968&lt;18, '1. Raw Data'!C968&gt;100), MEDIAN('1. Raw Data'!$C$2:$C$5001), '1. Raw Data'!C968)</f>
        <v>48</v>
      </c>
      <c r="D968" s="9" t="s">
        <v>5020</v>
      </c>
      <c r="E968" s="22">
        <v>45236</v>
      </c>
      <c r="F968" s="9">
        <v>0</v>
      </c>
      <c r="G968" s="9">
        <v>11352</v>
      </c>
      <c r="H968" s="15">
        <v>45088</v>
      </c>
      <c r="I968" s="9" t="s">
        <v>7456</v>
      </c>
      <c r="J968" s="9">
        <v>110</v>
      </c>
      <c r="K968" s="9" t="s">
        <v>7493</v>
      </c>
      <c r="L968" s="9" t="str">
        <f>IF(OR('1. Raw Data'!L968="Elec", '1. Raw Data'!L968="elect"), "Electronics", '1. Raw Data'!L968)</f>
        <v>Clothing</v>
      </c>
      <c r="M968" s="9">
        <v>1474.58</v>
      </c>
      <c r="N968" s="9">
        <f>IF(ISBLANK('1. Raw Data'!N968), MEDIAN('1. Raw Data'!$N$2:$N$5001), '1. Raw Data'!N968)</f>
        <v>797.13</v>
      </c>
      <c r="O968" s="9">
        <v>2</v>
      </c>
      <c r="P968" s="9">
        <f>IF(ISBLANK('1. Raw Data'!P968), 0, '1. Raw Data'!P968)</f>
        <v>0</v>
      </c>
      <c r="Q968" s="9">
        <v>407</v>
      </c>
      <c r="R968" s="9">
        <v>5</v>
      </c>
      <c r="S968" s="9">
        <f t="shared" si="45"/>
        <v>2949.16</v>
      </c>
      <c r="T968" s="9">
        <f t="shared" si="46"/>
        <v>1354.8999999999999</v>
      </c>
      <c r="U968" s="23">
        <f t="shared" si="47"/>
        <v>0.45941895319345166</v>
      </c>
    </row>
    <row r="969" spans="1:21" x14ac:dyDescent="0.3">
      <c r="A969" s="9">
        <v>2169</v>
      </c>
      <c r="B969" s="9" t="str">
        <f>PROPER(TRIM('1. Raw Data'!B969))</f>
        <v>Customer_967</v>
      </c>
      <c r="C969" s="9">
        <f>IF(OR('1. Raw Data'!C969&lt;18, '1. Raw Data'!C969&gt;100), MEDIAN('1. Raw Data'!$C$2:$C$5001), '1. Raw Data'!C969)</f>
        <v>40</v>
      </c>
      <c r="D969" s="9" t="s">
        <v>5019</v>
      </c>
      <c r="E969" s="22">
        <v>43940</v>
      </c>
      <c r="F969" s="9">
        <v>1</v>
      </c>
      <c r="G969" s="9">
        <v>10453</v>
      </c>
      <c r="H969" s="15">
        <v>43940</v>
      </c>
      <c r="I969" s="9" t="s">
        <v>7457</v>
      </c>
      <c r="J969" s="9">
        <v>131</v>
      </c>
      <c r="K969" s="9" t="s">
        <v>7504</v>
      </c>
      <c r="L969" s="9" t="str">
        <f>IF(OR('1. Raw Data'!L969="Elec", '1. Raw Data'!L969="elect"), "Electronics", '1. Raw Data'!L969)</f>
        <v>Clothing</v>
      </c>
      <c r="M969" s="9">
        <v>1134.1199999999999</v>
      </c>
      <c r="N969" s="9">
        <f>IF(ISBLANK('1. Raw Data'!N969), MEDIAN('1. Raw Data'!$N$2:$N$5001), '1. Raw Data'!N969)</f>
        <v>653.24</v>
      </c>
      <c r="O969" s="9">
        <v>2</v>
      </c>
      <c r="P969" s="9">
        <f>IF(ISBLANK('1. Raw Data'!P969), 0, '1. Raw Data'!P969)</f>
        <v>0.05</v>
      </c>
      <c r="Q969" s="9">
        <v>1567</v>
      </c>
      <c r="R969" s="9">
        <v>3</v>
      </c>
      <c r="S969" s="9">
        <f t="shared" si="45"/>
        <v>2154.8279999999995</v>
      </c>
      <c r="T969" s="9">
        <f t="shared" si="46"/>
        <v>848.3479999999995</v>
      </c>
      <c r="U969" s="23">
        <f t="shared" si="47"/>
        <v>0.39369638783234656</v>
      </c>
    </row>
    <row r="970" spans="1:21" x14ac:dyDescent="0.3">
      <c r="A970" s="9">
        <v>1110</v>
      </c>
      <c r="B970" s="9" t="str">
        <f>PROPER(TRIM('1. Raw Data'!B970))</f>
        <v>Customer_968</v>
      </c>
      <c r="C970" s="9">
        <f>IF(OR('1. Raw Data'!C970&lt;18, '1. Raw Data'!C970&gt;100), MEDIAN('1. Raw Data'!$C$2:$C$5001), '1. Raw Data'!C970)</f>
        <v>21</v>
      </c>
      <c r="D970" s="9" t="s">
        <v>5023</v>
      </c>
      <c r="E970" s="22">
        <v>44141</v>
      </c>
      <c r="F970" s="9">
        <v>0</v>
      </c>
      <c r="G970" s="9">
        <v>10798</v>
      </c>
      <c r="H970" s="15">
        <v>43993</v>
      </c>
      <c r="I970" s="9" t="s">
        <v>7456</v>
      </c>
      <c r="J970" s="9">
        <v>144</v>
      </c>
      <c r="K970" s="9" t="s">
        <v>7462</v>
      </c>
      <c r="L970" s="9" t="str">
        <f>IF(OR('1. Raw Data'!L970="Elec", '1. Raw Data'!L970="elect"), "Electronics", '1. Raw Data'!L970)</f>
        <v>Electronics</v>
      </c>
      <c r="M970" s="9">
        <v>884.85</v>
      </c>
      <c r="N970" s="9">
        <f>IF(ISBLANK('1. Raw Data'!N970), MEDIAN('1. Raw Data'!$N$2:$N$5001), '1. Raw Data'!N970)</f>
        <v>365.8</v>
      </c>
      <c r="O970" s="9">
        <v>1</v>
      </c>
      <c r="P970" s="9">
        <f>IF(ISBLANK('1. Raw Data'!P970), 0, '1. Raw Data'!P970)</f>
        <v>0</v>
      </c>
      <c r="Q970" s="9">
        <v>675</v>
      </c>
      <c r="R970" s="9">
        <v>6</v>
      </c>
      <c r="S970" s="9">
        <f t="shared" si="45"/>
        <v>884.85</v>
      </c>
      <c r="T970" s="9">
        <f t="shared" si="46"/>
        <v>519.04999999999995</v>
      </c>
      <c r="U970" s="23">
        <f t="shared" si="47"/>
        <v>0.58659659829349597</v>
      </c>
    </row>
    <row r="971" spans="1:21" x14ac:dyDescent="0.3">
      <c r="A971" s="9">
        <v>1227</v>
      </c>
      <c r="B971" s="9" t="str">
        <f>PROPER(TRIM('1. Raw Data'!B971))</f>
        <v>Customer_969</v>
      </c>
      <c r="C971" s="9">
        <f>IF(OR('1. Raw Data'!C971&lt;18, '1. Raw Data'!C971&gt;100), MEDIAN('1. Raw Data'!$C$2:$C$5001), '1. Raw Data'!C971)</f>
        <v>65</v>
      </c>
      <c r="D971" s="9" t="s">
        <v>5022</v>
      </c>
      <c r="E971" s="22">
        <v>43841</v>
      </c>
      <c r="F971" s="9">
        <v>1</v>
      </c>
      <c r="G971" s="9">
        <v>10374</v>
      </c>
      <c r="H971" s="15">
        <v>44136</v>
      </c>
      <c r="I971" s="9" t="s">
        <v>7455</v>
      </c>
      <c r="J971" s="9">
        <v>125</v>
      </c>
      <c r="K971" s="9" t="s">
        <v>7479</v>
      </c>
      <c r="L971" s="9" t="str">
        <f>IF(OR('1. Raw Data'!L971="Elec", '1. Raw Data'!L971="elect"), "Electronics", '1. Raw Data'!L971)</f>
        <v>Electronics</v>
      </c>
      <c r="M971" s="9">
        <v>1283.68</v>
      </c>
      <c r="N971" s="9">
        <f>IF(ISBLANK('1. Raw Data'!N971), MEDIAN('1. Raw Data'!$N$2:$N$5001), '1. Raw Data'!N971)</f>
        <v>548.32000000000005</v>
      </c>
      <c r="O971" s="9">
        <v>5</v>
      </c>
      <c r="P971" s="9">
        <f>IF(ISBLANK('1. Raw Data'!P971), 0, '1. Raw Data'!P971)</f>
        <v>0</v>
      </c>
      <c r="Q971" s="9">
        <v>374</v>
      </c>
      <c r="R971" s="9">
        <v>2</v>
      </c>
      <c r="S971" s="9">
        <f t="shared" si="45"/>
        <v>6418.4000000000005</v>
      </c>
      <c r="T971" s="9">
        <f t="shared" si="46"/>
        <v>3676.8</v>
      </c>
      <c r="U971" s="23">
        <f t="shared" si="47"/>
        <v>0.57285304748847066</v>
      </c>
    </row>
    <row r="972" spans="1:21" x14ac:dyDescent="0.3">
      <c r="A972" s="9">
        <v>1110</v>
      </c>
      <c r="B972" s="9" t="str">
        <f>PROPER(TRIM('1. Raw Data'!B972))</f>
        <v>Customer_970</v>
      </c>
      <c r="C972" s="9">
        <f>IF(OR('1. Raw Data'!C972&lt;18, '1. Raw Data'!C972&gt;100), MEDIAN('1. Raw Data'!$C$2:$C$5001), '1. Raw Data'!C972)</f>
        <v>40</v>
      </c>
      <c r="D972" s="9" t="s">
        <v>5023</v>
      </c>
      <c r="E972" s="22">
        <v>44983</v>
      </c>
      <c r="F972" s="9">
        <v>0</v>
      </c>
      <c r="G972" s="9">
        <v>12511</v>
      </c>
      <c r="H972" s="15">
        <v>44983</v>
      </c>
      <c r="I972" s="9" t="s">
        <v>7457</v>
      </c>
      <c r="J972" s="9">
        <v>120</v>
      </c>
      <c r="K972" s="9" t="s">
        <v>7488</v>
      </c>
      <c r="L972" s="9" t="str">
        <f>IF(OR('1. Raw Data'!L972="Elec", '1. Raw Data'!L972="elect"), "Electronics", '1. Raw Data'!L972)</f>
        <v>Clothing</v>
      </c>
      <c r="M972" s="9">
        <v>274.89</v>
      </c>
      <c r="N972" s="9">
        <f>IF(ISBLANK('1. Raw Data'!N972), MEDIAN('1. Raw Data'!$N$2:$N$5001), '1. Raw Data'!N972)</f>
        <v>150</v>
      </c>
      <c r="O972" s="9">
        <v>2</v>
      </c>
      <c r="P972" s="9">
        <f>IF(ISBLANK('1. Raw Data'!P972), 0, '1. Raw Data'!P972)</f>
        <v>0.1</v>
      </c>
      <c r="Q972" s="9">
        <v>675</v>
      </c>
      <c r="R972" s="9">
        <v>6</v>
      </c>
      <c r="S972" s="9">
        <f t="shared" si="45"/>
        <v>494.80199999999996</v>
      </c>
      <c r="T972" s="9">
        <f t="shared" si="46"/>
        <v>194.80199999999996</v>
      </c>
      <c r="U972" s="23">
        <f t="shared" si="47"/>
        <v>0.39369687268846926</v>
      </c>
    </row>
    <row r="973" spans="1:21" x14ac:dyDescent="0.3">
      <c r="A973" s="9">
        <v>2493</v>
      </c>
      <c r="B973" s="9" t="str">
        <f>PROPER(TRIM('1. Raw Data'!B973))</f>
        <v>Customer_971</v>
      </c>
      <c r="C973" s="9">
        <f>IF(OR('1. Raw Data'!C973&lt;18, '1. Raw Data'!C973&gt;100), MEDIAN('1. Raw Data'!$C$2:$C$5001), '1. Raw Data'!C973)</f>
        <v>50</v>
      </c>
      <c r="D973" s="9" t="s">
        <v>5023</v>
      </c>
      <c r="E973" s="22">
        <v>44453</v>
      </c>
      <c r="F973" s="9">
        <v>0</v>
      </c>
      <c r="G973" s="9">
        <v>10074</v>
      </c>
      <c r="H973" s="15">
        <v>44453</v>
      </c>
      <c r="I973" s="9" t="s">
        <v>7457</v>
      </c>
      <c r="J973" s="9">
        <v>102</v>
      </c>
      <c r="K973" s="9" t="s">
        <v>7494</v>
      </c>
      <c r="L973" s="9" t="str">
        <f>IF(OR('1. Raw Data'!L973="Elec", '1. Raw Data'!L973="elect"), "Electronics", '1. Raw Data'!L973)</f>
        <v>Electronics</v>
      </c>
      <c r="M973" s="9">
        <v>72.06</v>
      </c>
      <c r="N973" s="9">
        <f>IF(ISBLANK('1. Raw Data'!N973), MEDIAN('1. Raw Data'!$N$2:$N$5001), '1. Raw Data'!N973)</f>
        <v>46.1</v>
      </c>
      <c r="O973" s="9">
        <v>3</v>
      </c>
      <c r="P973" s="9">
        <f>IF(ISBLANK('1. Raw Data'!P973), 0, '1. Raw Data'!P973)</f>
        <v>0.1</v>
      </c>
      <c r="Q973" s="9">
        <v>1180</v>
      </c>
      <c r="R973" s="9">
        <v>2</v>
      </c>
      <c r="S973" s="9">
        <f t="shared" si="45"/>
        <v>194.56200000000001</v>
      </c>
      <c r="T973" s="9">
        <f t="shared" si="46"/>
        <v>56.262</v>
      </c>
      <c r="U973" s="23">
        <f t="shared" si="47"/>
        <v>0.28917260307768217</v>
      </c>
    </row>
    <row r="974" spans="1:21" x14ac:dyDescent="0.3">
      <c r="A974" s="9">
        <v>1033</v>
      </c>
      <c r="B974" s="9" t="str">
        <f>PROPER(TRIM('1. Raw Data'!B974))</f>
        <v>Customer_972</v>
      </c>
      <c r="C974" s="9">
        <f>IF(OR('1. Raw Data'!C974&lt;18, '1. Raw Data'!C974&gt;100), MEDIAN('1. Raw Data'!$C$2:$C$5001), '1. Raw Data'!C974)</f>
        <v>61</v>
      </c>
      <c r="D974" s="9" t="s">
        <v>5022</v>
      </c>
      <c r="E974" s="22">
        <v>44005</v>
      </c>
      <c r="F974" s="9">
        <v>0</v>
      </c>
      <c r="G974" s="9">
        <v>10241</v>
      </c>
      <c r="H974" s="15">
        <v>44005</v>
      </c>
      <c r="I974" s="9" t="s">
        <v>7456</v>
      </c>
      <c r="J974" s="9">
        <v>148</v>
      </c>
      <c r="K974" s="9" t="s">
        <v>7491</v>
      </c>
      <c r="L974" s="9" t="str">
        <f>IF(OR('1. Raw Data'!L974="Elec", '1. Raw Data'!L974="elect"), "Electronics", '1. Raw Data'!L974)</f>
        <v>Electronics</v>
      </c>
      <c r="M974" s="9">
        <v>1050.8399999999999</v>
      </c>
      <c r="N974" s="9">
        <f>IF(ISBLANK('1. Raw Data'!N974), MEDIAN('1. Raw Data'!$N$2:$N$5001), '1. Raw Data'!N974)</f>
        <v>618.32000000000005</v>
      </c>
      <c r="O974" s="9">
        <v>2</v>
      </c>
      <c r="P974" s="9">
        <f>IF(ISBLANK('1. Raw Data'!P974), 0, '1. Raw Data'!P974)</f>
        <v>0</v>
      </c>
      <c r="Q974" s="9">
        <v>400</v>
      </c>
      <c r="R974" s="9">
        <v>3</v>
      </c>
      <c r="S974" s="9">
        <f t="shared" si="45"/>
        <v>2101.6799999999998</v>
      </c>
      <c r="T974" s="9">
        <f t="shared" si="46"/>
        <v>865.03999999999974</v>
      </c>
      <c r="U974" s="23">
        <f t="shared" si="47"/>
        <v>0.41159453389669209</v>
      </c>
    </row>
    <row r="975" spans="1:21" x14ac:dyDescent="0.3">
      <c r="A975" s="9">
        <v>1622</v>
      </c>
      <c r="B975" s="9" t="str">
        <f>PROPER(TRIM('1. Raw Data'!B975))</f>
        <v>Customer_973</v>
      </c>
      <c r="C975" s="9">
        <f>IF(OR('1. Raw Data'!C975&lt;18, '1. Raw Data'!C975&gt;100), MEDIAN('1. Raw Data'!$C$2:$C$5001), '1. Raw Data'!C975)</f>
        <v>40</v>
      </c>
      <c r="D975" s="9" t="s">
        <v>5020</v>
      </c>
      <c r="E975" s="22">
        <v>44339</v>
      </c>
      <c r="F975" s="9">
        <v>0</v>
      </c>
      <c r="G975" s="9">
        <v>11040</v>
      </c>
      <c r="H975" s="15">
        <v>44339</v>
      </c>
      <c r="I975" s="9" t="s">
        <v>7457</v>
      </c>
      <c r="J975" s="9">
        <v>115</v>
      </c>
      <c r="K975" s="9" t="s">
        <v>7481</v>
      </c>
      <c r="L975" s="9" t="str">
        <f>IF(OR('1. Raw Data'!L975="Elec", '1. Raw Data'!L975="elect"), "Electronics", '1. Raw Data'!L975)</f>
        <v>Home Appliances</v>
      </c>
      <c r="M975" s="9">
        <v>192.55</v>
      </c>
      <c r="N975" s="9">
        <f>IF(ISBLANK('1. Raw Data'!N975), MEDIAN('1. Raw Data'!$N$2:$N$5001), '1. Raw Data'!N975)</f>
        <v>83.07</v>
      </c>
      <c r="O975" s="9">
        <v>5</v>
      </c>
      <c r="P975" s="9">
        <f>IF(ISBLANK('1. Raw Data'!P975), 0, '1. Raw Data'!P975)</f>
        <v>0</v>
      </c>
      <c r="Q975" s="9">
        <v>486</v>
      </c>
      <c r="R975" s="9">
        <v>3</v>
      </c>
      <c r="S975" s="9">
        <f t="shared" si="45"/>
        <v>962.75</v>
      </c>
      <c r="T975" s="9">
        <f t="shared" si="46"/>
        <v>547.40000000000009</v>
      </c>
      <c r="U975" s="23">
        <f t="shared" si="47"/>
        <v>0.56857958971695677</v>
      </c>
    </row>
    <row r="976" spans="1:21" x14ac:dyDescent="0.3">
      <c r="A976" s="9">
        <v>2392</v>
      </c>
      <c r="B976" s="9" t="str">
        <f>PROPER(TRIM('1. Raw Data'!B976))</f>
        <v>Customer_974</v>
      </c>
      <c r="C976" s="9">
        <f>IF(OR('1. Raw Data'!C976&lt;18, '1. Raw Data'!C976&gt;100), MEDIAN('1. Raw Data'!$C$2:$C$5001), '1. Raw Data'!C976)</f>
        <v>37</v>
      </c>
      <c r="D976" s="9" t="s">
        <v>5022</v>
      </c>
      <c r="E976" s="22">
        <v>44073</v>
      </c>
      <c r="F976" s="9">
        <v>0</v>
      </c>
      <c r="G976" s="9">
        <v>11712</v>
      </c>
      <c r="H976" s="15">
        <v>44073</v>
      </c>
      <c r="I976" s="9" t="s">
        <v>7456</v>
      </c>
      <c r="J976" s="9">
        <v>128</v>
      </c>
      <c r="K976" s="9" t="s">
        <v>7473</v>
      </c>
      <c r="L976" s="9" t="str">
        <f>IF(OR('1. Raw Data'!L976="Elec", '1. Raw Data'!L976="elect"), "Electronics", '1. Raw Data'!L976)</f>
        <v>Home Appliances</v>
      </c>
      <c r="M976" s="9">
        <v>217.38</v>
      </c>
      <c r="N976" s="9">
        <f>IF(ISBLANK('1. Raw Data'!N976), MEDIAN('1. Raw Data'!$N$2:$N$5001), '1. Raw Data'!N976)</f>
        <v>144.83000000000001</v>
      </c>
      <c r="O976" s="9">
        <v>4</v>
      </c>
      <c r="P976" s="9">
        <f>IF(ISBLANK('1. Raw Data'!P976), 0, '1. Raw Data'!P976)</f>
        <v>0</v>
      </c>
      <c r="Q976" s="9">
        <v>543</v>
      </c>
      <c r="R976" s="9">
        <v>5</v>
      </c>
      <c r="S976" s="9">
        <f t="shared" si="45"/>
        <v>869.52</v>
      </c>
      <c r="T976" s="9">
        <f t="shared" si="46"/>
        <v>290.19999999999993</v>
      </c>
      <c r="U976" s="23">
        <f t="shared" si="47"/>
        <v>0.33374735486245277</v>
      </c>
    </row>
    <row r="977" spans="1:21" x14ac:dyDescent="0.3">
      <c r="A977" s="9">
        <v>1747</v>
      </c>
      <c r="B977" s="9" t="str">
        <f>PROPER(TRIM('1. Raw Data'!B977))</f>
        <v>Customer_975</v>
      </c>
      <c r="C977" s="9">
        <f>IF(OR('1. Raw Data'!C977&lt;18, '1. Raw Data'!C977&gt;100), MEDIAN('1. Raw Data'!$C$2:$C$5001), '1. Raw Data'!C977)</f>
        <v>50</v>
      </c>
      <c r="D977" s="9" t="s">
        <v>5020</v>
      </c>
      <c r="E977" s="22">
        <v>44973</v>
      </c>
      <c r="F977" s="9">
        <v>1</v>
      </c>
      <c r="G977" s="9">
        <v>13330</v>
      </c>
      <c r="H977" s="15">
        <v>44973</v>
      </c>
      <c r="I977" s="9" t="s">
        <v>7455</v>
      </c>
      <c r="J977" s="9">
        <v>113</v>
      </c>
      <c r="K977" s="9" t="s">
        <v>7460</v>
      </c>
      <c r="L977" s="9" t="str">
        <f>IF(OR('1. Raw Data'!L977="Elec", '1. Raw Data'!L977="elect"), "Electronics", '1. Raw Data'!L977)</f>
        <v>Electronics</v>
      </c>
      <c r="M977" s="9">
        <v>1129.79</v>
      </c>
      <c r="N977" s="9">
        <f>IF(ISBLANK('1. Raw Data'!N977), MEDIAN('1. Raw Data'!$N$2:$N$5001), '1. Raw Data'!N977)</f>
        <v>762.87</v>
      </c>
      <c r="O977" s="9">
        <v>3</v>
      </c>
      <c r="P977" s="9">
        <f>IF(ISBLANK('1. Raw Data'!P977), 0, '1. Raw Data'!P977)</f>
        <v>0</v>
      </c>
      <c r="Q977" s="9">
        <v>685</v>
      </c>
      <c r="R977" s="9">
        <v>4</v>
      </c>
      <c r="S977" s="9">
        <f t="shared" si="45"/>
        <v>3389.37</v>
      </c>
      <c r="T977" s="9">
        <f t="shared" si="46"/>
        <v>1100.7599999999998</v>
      </c>
      <c r="U977" s="23">
        <f t="shared" si="47"/>
        <v>0.32476831977624154</v>
      </c>
    </row>
    <row r="978" spans="1:21" x14ac:dyDescent="0.3">
      <c r="A978" s="9">
        <v>1594</v>
      </c>
      <c r="B978" s="9" t="str">
        <f>PROPER(TRIM('1. Raw Data'!B978))</f>
        <v>Customer_976</v>
      </c>
      <c r="C978" s="9">
        <f>IF(OR('1. Raw Data'!C978&lt;18, '1. Raw Data'!C978&gt;100), MEDIAN('1. Raw Data'!$C$2:$C$5001), '1. Raw Data'!C978)</f>
        <v>67</v>
      </c>
      <c r="D978" s="9" t="s">
        <v>5022</v>
      </c>
      <c r="E978" s="22">
        <v>44597</v>
      </c>
      <c r="F978" s="9">
        <v>0</v>
      </c>
      <c r="G978" s="9">
        <v>10122</v>
      </c>
      <c r="H978" s="15">
        <v>44683</v>
      </c>
      <c r="I978" s="9" t="s">
        <v>7455</v>
      </c>
      <c r="J978" s="9">
        <v>114</v>
      </c>
      <c r="K978" s="9" t="s">
        <v>7463</v>
      </c>
      <c r="L978" s="9" t="str">
        <f>IF(OR('1. Raw Data'!L978="Elec", '1. Raw Data'!L978="elect"), "Electronics", '1. Raw Data'!L978)</f>
        <v>Electronics</v>
      </c>
      <c r="M978" s="9">
        <v>442.28</v>
      </c>
      <c r="N978" s="9">
        <f>IF(ISBLANK('1. Raw Data'!N978), MEDIAN('1. Raw Data'!$N$2:$N$5001), '1. Raw Data'!N978)</f>
        <v>220.03</v>
      </c>
      <c r="O978" s="9">
        <v>2</v>
      </c>
      <c r="P978" s="9">
        <f>IF(ISBLANK('1. Raw Data'!P978), 0, '1. Raw Data'!P978)</f>
        <v>0</v>
      </c>
      <c r="Q978" s="9">
        <v>975</v>
      </c>
      <c r="R978" s="9">
        <v>3</v>
      </c>
      <c r="S978" s="9">
        <f t="shared" si="45"/>
        <v>884.56</v>
      </c>
      <c r="T978" s="9">
        <f t="shared" si="46"/>
        <v>444.49999999999994</v>
      </c>
      <c r="U978" s="23">
        <f t="shared" si="47"/>
        <v>0.50250972234783386</v>
      </c>
    </row>
    <row r="979" spans="1:21" x14ac:dyDescent="0.3">
      <c r="A979" s="9">
        <v>1424</v>
      </c>
      <c r="B979" s="9" t="str">
        <f>PROPER(TRIM('1. Raw Data'!B979))</f>
        <v>Customer_977</v>
      </c>
      <c r="C979" s="9">
        <f>IF(OR('1. Raw Data'!C979&lt;18, '1. Raw Data'!C979&gt;100), MEDIAN('1. Raw Data'!$C$2:$C$5001), '1. Raw Data'!C979)</f>
        <v>35</v>
      </c>
      <c r="D979" s="9" t="s">
        <v>5019</v>
      </c>
      <c r="E979" s="22">
        <v>45072</v>
      </c>
      <c r="F979" s="9">
        <v>0</v>
      </c>
      <c r="G979" s="9">
        <v>12002</v>
      </c>
      <c r="H979" s="15">
        <v>45072</v>
      </c>
      <c r="I979" s="9" t="s">
        <v>7457</v>
      </c>
      <c r="J979" s="9">
        <v>102</v>
      </c>
      <c r="K979" s="9" t="s">
        <v>7494</v>
      </c>
      <c r="L979" s="9" t="str">
        <f>IF(OR('1. Raw Data'!L979="Elec", '1. Raw Data'!L979="elect"), "Electronics", '1. Raw Data'!L979)</f>
        <v>Sports</v>
      </c>
      <c r="M979" s="9">
        <v>961.52</v>
      </c>
      <c r="N979" s="9">
        <f>IF(ISBLANK('1. Raw Data'!N979), MEDIAN('1. Raw Data'!$N$2:$N$5001), '1. Raw Data'!N979)</f>
        <v>562.29999999999995</v>
      </c>
      <c r="O979" s="9">
        <v>3</v>
      </c>
      <c r="P979" s="9">
        <f>IF(ISBLANK('1. Raw Data'!P979), 0, '1. Raw Data'!P979)</f>
        <v>0</v>
      </c>
      <c r="Q979" s="9">
        <v>420</v>
      </c>
      <c r="R979" s="9">
        <v>7</v>
      </c>
      <c r="S979" s="9">
        <f t="shared" si="45"/>
        <v>2884.56</v>
      </c>
      <c r="T979" s="9">
        <f t="shared" si="46"/>
        <v>1197.6600000000001</v>
      </c>
      <c r="U979" s="23">
        <f t="shared" si="47"/>
        <v>0.41519677177801817</v>
      </c>
    </row>
    <row r="980" spans="1:21" x14ac:dyDescent="0.3">
      <c r="A980" s="9">
        <v>1612</v>
      </c>
      <c r="B980" s="9" t="str">
        <f>PROPER(TRIM('1. Raw Data'!B980))</f>
        <v>Customer_978</v>
      </c>
      <c r="C980" s="9">
        <f>IF(OR('1. Raw Data'!C980&lt;18, '1. Raw Data'!C980&gt;100), MEDIAN('1. Raw Data'!$C$2:$C$5001), '1. Raw Data'!C980)</f>
        <v>28</v>
      </c>
      <c r="D980" s="9" t="s">
        <v>5020</v>
      </c>
      <c r="E980" s="22">
        <v>45051</v>
      </c>
      <c r="F980" s="9">
        <v>0</v>
      </c>
      <c r="G980" s="9">
        <v>13382</v>
      </c>
      <c r="H980" s="15">
        <v>45051</v>
      </c>
      <c r="I980" s="9" t="s">
        <v>7457</v>
      </c>
      <c r="J980" s="9">
        <v>134</v>
      </c>
      <c r="K980" s="9" t="s">
        <v>7482</v>
      </c>
      <c r="L980" s="9" t="str">
        <f>IF(OR('1. Raw Data'!L980="Elec", '1. Raw Data'!L980="elect"), "Electronics", '1. Raw Data'!L980)</f>
        <v>Home Appliances</v>
      </c>
      <c r="M980" s="9">
        <v>1380.24</v>
      </c>
      <c r="N980" s="9">
        <f>IF(ISBLANK('1. Raw Data'!N980), MEDIAN('1. Raw Data'!$N$2:$N$5001), '1. Raw Data'!N980)</f>
        <v>755.95</v>
      </c>
      <c r="O980" s="9">
        <v>1</v>
      </c>
      <c r="P980" s="9">
        <f>IF(ISBLANK('1. Raw Data'!P980), 0, '1. Raw Data'!P980)</f>
        <v>0.2</v>
      </c>
      <c r="Q980" s="9">
        <v>521</v>
      </c>
      <c r="R980" s="9">
        <v>7</v>
      </c>
      <c r="S980" s="9">
        <f t="shared" si="45"/>
        <v>1104.192</v>
      </c>
      <c r="T980" s="9">
        <f t="shared" si="46"/>
        <v>348.24199999999996</v>
      </c>
      <c r="U980" s="23">
        <f t="shared" si="47"/>
        <v>0.31538174520373263</v>
      </c>
    </row>
    <row r="981" spans="1:21" x14ac:dyDescent="0.3">
      <c r="A981" s="9">
        <v>1691</v>
      </c>
      <c r="B981" s="9" t="str">
        <f>PROPER(TRIM('1. Raw Data'!B981))</f>
        <v>Customer_979</v>
      </c>
      <c r="C981" s="9">
        <f>IF(OR('1. Raw Data'!C981&lt;18, '1. Raw Data'!C981&gt;100), MEDIAN('1. Raw Data'!$C$2:$C$5001), '1. Raw Data'!C981)</f>
        <v>33</v>
      </c>
      <c r="D981" s="9" t="s">
        <v>5019</v>
      </c>
      <c r="E981" s="22">
        <v>45097</v>
      </c>
      <c r="F981" s="9">
        <v>0</v>
      </c>
      <c r="G981" s="9">
        <v>12158</v>
      </c>
      <c r="H981" s="15">
        <v>45097</v>
      </c>
      <c r="I981" s="9" t="s">
        <v>7456</v>
      </c>
      <c r="J981" s="9">
        <v>135</v>
      </c>
      <c r="K981" s="9" t="s">
        <v>7458</v>
      </c>
      <c r="L981" s="9" t="str">
        <f>IF(OR('1. Raw Data'!L981="Elec", '1. Raw Data'!L981="elect"), "Electronics", '1. Raw Data'!L981)</f>
        <v>Electronics</v>
      </c>
      <c r="M981" s="9">
        <v>508.89</v>
      </c>
      <c r="N981" s="9">
        <f>IF(ISBLANK('1. Raw Data'!N981), MEDIAN('1. Raw Data'!$N$2:$N$5001), '1. Raw Data'!N981)</f>
        <v>347.37</v>
      </c>
      <c r="O981" s="9">
        <v>3</v>
      </c>
      <c r="P981" s="9">
        <f>IF(ISBLANK('1. Raw Data'!P981), 0, '1. Raw Data'!P981)</f>
        <v>0.1</v>
      </c>
      <c r="Q981" s="9">
        <v>561</v>
      </c>
      <c r="R981" s="9">
        <v>1</v>
      </c>
      <c r="S981" s="9">
        <f t="shared" si="45"/>
        <v>1374.0030000000002</v>
      </c>
      <c r="T981" s="9">
        <f t="shared" si="46"/>
        <v>331.89300000000003</v>
      </c>
      <c r="U981" s="23">
        <f t="shared" si="47"/>
        <v>0.24155187434088571</v>
      </c>
    </row>
    <row r="982" spans="1:21" x14ac:dyDescent="0.3">
      <c r="A982" s="9">
        <v>2305</v>
      </c>
      <c r="B982" s="9" t="str">
        <f>PROPER(TRIM('1. Raw Data'!B982))</f>
        <v>Customer_980</v>
      </c>
      <c r="C982" s="9">
        <f>IF(OR('1. Raw Data'!C982&lt;18, '1. Raw Data'!C982&gt;100), MEDIAN('1. Raw Data'!$C$2:$C$5001), '1. Raw Data'!C982)</f>
        <v>40</v>
      </c>
      <c r="D982" s="9" t="s">
        <v>5020</v>
      </c>
      <c r="E982" s="22">
        <v>44381</v>
      </c>
      <c r="F982" s="9">
        <v>1</v>
      </c>
      <c r="G982" s="9">
        <v>13327</v>
      </c>
      <c r="H982" s="15">
        <v>44293</v>
      </c>
      <c r="I982" s="9" t="s">
        <v>7457</v>
      </c>
      <c r="J982" s="9">
        <v>137</v>
      </c>
      <c r="K982" s="9" t="s">
        <v>7484</v>
      </c>
      <c r="L982" s="9" t="str">
        <f>IF(OR('1. Raw Data'!L982="Elec", '1. Raw Data'!L982="elect"), "Electronics", '1. Raw Data'!L982)</f>
        <v>Sports</v>
      </c>
      <c r="M982" s="9">
        <v>364.86</v>
      </c>
      <c r="N982" s="9">
        <f>IF(ISBLANK('1. Raw Data'!N982), MEDIAN('1. Raw Data'!$N$2:$N$5001), '1. Raw Data'!N982)</f>
        <v>201.63</v>
      </c>
      <c r="O982" s="9">
        <v>2</v>
      </c>
      <c r="P982" s="9">
        <f>IF(ISBLANK('1. Raw Data'!P982), 0, '1. Raw Data'!P982)</f>
        <v>0</v>
      </c>
      <c r="Q982" s="9">
        <v>555</v>
      </c>
      <c r="R982" s="9">
        <v>3</v>
      </c>
      <c r="S982" s="9">
        <f t="shared" si="45"/>
        <v>729.72</v>
      </c>
      <c r="T982" s="9">
        <f t="shared" si="46"/>
        <v>326.46000000000004</v>
      </c>
      <c r="U982" s="23">
        <f t="shared" si="47"/>
        <v>0.44737707613879302</v>
      </c>
    </row>
    <row r="983" spans="1:21" x14ac:dyDescent="0.3">
      <c r="A983" s="9">
        <v>2343</v>
      </c>
      <c r="B983" s="9" t="str">
        <f>PROPER(TRIM('1. Raw Data'!B983))</f>
        <v>Customer_981</v>
      </c>
      <c r="C983" s="9">
        <f>IF(OR('1. Raw Data'!C983&lt;18, '1. Raw Data'!C983&gt;100), MEDIAN('1. Raw Data'!$C$2:$C$5001), '1. Raw Data'!C983)</f>
        <v>53</v>
      </c>
      <c r="D983" s="9" t="s">
        <v>5020</v>
      </c>
      <c r="E983" s="22">
        <v>44901</v>
      </c>
      <c r="F983" s="9">
        <v>0</v>
      </c>
      <c r="G983" s="9">
        <v>12281</v>
      </c>
      <c r="H983" s="15">
        <v>44724</v>
      </c>
      <c r="I983" s="9" t="s">
        <v>7455</v>
      </c>
      <c r="J983" s="9">
        <v>125</v>
      </c>
      <c r="K983" s="9" t="s">
        <v>7479</v>
      </c>
      <c r="L983" s="9" t="str">
        <f>IF(OR('1. Raw Data'!L983="Elec", '1. Raw Data'!L983="elect"), "Electronics", '1. Raw Data'!L983)</f>
        <v>Sports</v>
      </c>
      <c r="M983" s="9">
        <v>204.52</v>
      </c>
      <c r="N983" s="9">
        <f>IF(ISBLANK('1. Raw Data'!N983), MEDIAN('1. Raw Data'!$N$2:$N$5001), '1. Raw Data'!N983)</f>
        <v>140.71</v>
      </c>
      <c r="O983" s="9">
        <v>1</v>
      </c>
      <c r="P983" s="9">
        <f>IF(ISBLANK('1. Raw Data'!P983), 0, '1. Raw Data'!P983)</f>
        <v>0</v>
      </c>
      <c r="Q983" s="9">
        <v>451</v>
      </c>
      <c r="R983" s="9">
        <v>5</v>
      </c>
      <c r="S983" s="9">
        <f t="shared" si="45"/>
        <v>204.52</v>
      </c>
      <c r="T983" s="9">
        <f t="shared" si="46"/>
        <v>63.81</v>
      </c>
      <c r="U983" s="23">
        <f t="shared" si="47"/>
        <v>0.31199882652063365</v>
      </c>
    </row>
    <row r="984" spans="1:21" x14ac:dyDescent="0.3">
      <c r="A984" s="9">
        <v>2466</v>
      </c>
      <c r="B984" s="9" t="str">
        <f>PROPER(TRIM('1. Raw Data'!B984))</f>
        <v>Customer_982</v>
      </c>
      <c r="C984" s="9">
        <f>IF(OR('1. Raw Data'!C984&lt;18, '1. Raw Data'!C984&gt;100), MEDIAN('1. Raw Data'!$C$2:$C$5001), '1. Raw Data'!C984)</f>
        <v>32</v>
      </c>
      <c r="D984" s="9" t="s">
        <v>5022</v>
      </c>
      <c r="E984" s="22">
        <v>44610</v>
      </c>
      <c r="F984" s="9">
        <v>0</v>
      </c>
      <c r="G984" s="9">
        <v>13015</v>
      </c>
      <c r="H984" s="15">
        <v>44610</v>
      </c>
      <c r="I984" s="9" t="s">
        <v>7457</v>
      </c>
      <c r="J984" s="9">
        <v>148</v>
      </c>
      <c r="K984" s="9" t="s">
        <v>7491</v>
      </c>
      <c r="L984" s="9" t="str">
        <f>IF(OR('1. Raw Data'!L984="Elec", '1. Raw Data'!L984="elect"), "Electronics", '1. Raw Data'!L984)</f>
        <v>Sports</v>
      </c>
      <c r="M984" s="9">
        <v>239.17</v>
      </c>
      <c r="N984" s="9">
        <f>IF(ISBLANK('1. Raw Data'!N984), MEDIAN('1. Raw Data'!$N$2:$N$5001), '1. Raw Data'!N984)</f>
        <v>109.97</v>
      </c>
      <c r="O984" s="9">
        <v>1</v>
      </c>
      <c r="P984" s="9">
        <f>IF(ISBLANK('1. Raw Data'!P984), 0, '1. Raw Data'!P984)</f>
        <v>0.05</v>
      </c>
      <c r="Q984" s="9">
        <v>657</v>
      </c>
      <c r="R984" s="9">
        <v>5</v>
      </c>
      <c r="S984" s="9">
        <f t="shared" si="45"/>
        <v>227.21149999999997</v>
      </c>
      <c r="T984" s="9">
        <f t="shared" si="46"/>
        <v>117.24149999999997</v>
      </c>
      <c r="U984" s="23">
        <f t="shared" si="47"/>
        <v>0.51600161083395857</v>
      </c>
    </row>
    <row r="985" spans="1:21" x14ac:dyDescent="0.3">
      <c r="A985" s="9">
        <v>1314</v>
      </c>
      <c r="B985" s="9" t="str">
        <f>PROPER(TRIM('1. Raw Data'!B985))</f>
        <v>Customer_983</v>
      </c>
      <c r="C985" s="9">
        <f>IF(OR('1. Raw Data'!C985&lt;18, '1. Raw Data'!C985&gt;100), MEDIAN('1. Raw Data'!$C$2:$C$5001), '1. Raw Data'!C985)</f>
        <v>36</v>
      </c>
      <c r="D985" s="9" t="s">
        <v>5020</v>
      </c>
      <c r="E985" s="22">
        <v>44872</v>
      </c>
      <c r="F985" s="9">
        <v>0</v>
      </c>
      <c r="G985" s="9">
        <v>10496</v>
      </c>
      <c r="H985" s="15">
        <v>44753</v>
      </c>
      <c r="I985" s="9" t="s">
        <v>7455</v>
      </c>
      <c r="J985" s="9">
        <v>115</v>
      </c>
      <c r="K985" s="9" t="s">
        <v>7481</v>
      </c>
      <c r="L985" s="9" t="str">
        <f>IF(OR('1. Raw Data'!L985="Elec", '1. Raw Data'!L985="elect"), "Electronics", '1. Raw Data'!L985)</f>
        <v>Sports</v>
      </c>
      <c r="M985" s="9">
        <v>140.22</v>
      </c>
      <c r="N985" s="9">
        <f>IF(ISBLANK('1. Raw Data'!N985), MEDIAN('1. Raw Data'!$N$2:$N$5001), '1. Raw Data'!N985)</f>
        <v>70.62</v>
      </c>
      <c r="O985" s="9">
        <v>1</v>
      </c>
      <c r="P985" s="9">
        <f>IF(ISBLANK('1. Raw Data'!P985), 0, '1. Raw Data'!P985)</f>
        <v>0</v>
      </c>
      <c r="Q985" s="9">
        <v>384</v>
      </c>
      <c r="R985" s="9">
        <v>2</v>
      </c>
      <c r="S985" s="9">
        <f t="shared" si="45"/>
        <v>140.22</v>
      </c>
      <c r="T985" s="9">
        <f t="shared" si="46"/>
        <v>69.599999999999994</v>
      </c>
      <c r="U985" s="23">
        <f t="shared" si="47"/>
        <v>0.49636285836542571</v>
      </c>
    </row>
    <row r="986" spans="1:21" x14ac:dyDescent="0.3">
      <c r="A986" s="9">
        <v>1876</v>
      </c>
      <c r="B986" s="9" t="str">
        <f>PROPER(TRIM('1. Raw Data'!B986))</f>
        <v>Customer_984</v>
      </c>
      <c r="C986" s="9">
        <f>IF(OR('1. Raw Data'!C986&lt;18, '1. Raw Data'!C986&gt;100), MEDIAN('1. Raw Data'!$C$2:$C$5001), '1. Raw Data'!C986)</f>
        <v>40</v>
      </c>
      <c r="D986" s="9" t="s">
        <v>5019</v>
      </c>
      <c r="E986" s="22">
        <v>44737</v>
      </c>
      <c r="F986" s="9">
        <v>0</v>
      </c>
      <c r="G986" s="9">
        <v>13939</v>
      </c>
      <c r="H986" s="15">
        <v>44737</v>
      </c>
      <c r="I986" s="9" t="s">
        <v>7456</v>
      </c>
      <c r="J986" s="9">
        <v>112</v>
      </c>
      <c r="K986" s="9" t="s">
        <v>7492</v>
      </c>
      <c r="L986" s="9" t="str">
        <f>IF(OR('1. Raw Data'!L986="Elec", '1. Raw Data'!L986="elect"), "Electronics", '1. Raw Data'!L986)</f>
        <v>Home Appliances</v>
      </c>
      <c r="M986" s="9">
        <v>177.08</v>
      </c>
      <c r="N986" s="9">
        <f>IF(ISBLANK('1. Raw Data'!N986), MEDIAN('1. Raw Data'!$N$2:$N$5001), '1. Raw Data'!N986)</f>
        <v>112.34</v>
      </c>
      <c r="O986" s="9">
        <v>4</v>
      </c>
      <c r="P986" s="9">
        <f>IF(ISBLANK('1. Raw Data'!P986), 0, '1. Raw Data'!P986)</f>
        <v>0</v>
      </c>
      <c r="Q986" s="9">
        <v>428</v>
      </c>
      <c r="R986" s="9">
        <v>5</v>
      </c>
      <c r="S986" s="9">
        <f t="shared" si="45"/>
        <v>708.32</v>
      </c>
      <c r="T986" s="9">
        <f t="shared" si="46"/>
        <v>258.96000000000004</v>
      </c>
      <c r="U986" s="23">
        <f t="shared" si="47"/>
        <v>0.36559747007002485</v>
      </c>
    </row>
    <row r="987" spans="1:21" x14ac:dyDescent="0.3">
      <c r="A987" s="9">
        <v>2400</v>
      </c>
      <c r="B987" s="9" t="str">
        <f>PROPER(TRIM('1. Raw Data'!B987))</f>
        <v>Customer_985</v>
      </c>
      <c r="C987" s="9">
        <f>IF(OR('1. Raw Data'!C987&lt;18, '1. Raw Data'!C987&gt;100), MEDIAN('1. Raw Data'!$C$2:$C$5001), '1. Raw Data'!C987)</f>
        <v>34</v>
      </c>
      <c r="D987" s="9" t="s">
        <v>5022</v>
      </c>
      <c r="E987" s="22">
        <v>44439</v>
      </c>
      <c r="F987" s="9">
        <v>1</v>
      </c>
      <c r="G987" s="9">
        <v>13111</v>
      </c>
      <c r="H987" s="15">
        <v>44439</v>
      </c>
      <c r="I987" s="9" t="s">
        <v>7455</v>
      </c>
      <c r="J987" s="9">
        <v>109</v>
      </c>
      <c r="K987" s="9" t="s">
        <v>7466</v>
      </c>
      <c r="L987" s="9" t="str">
        <f>IF(OR('1. Raw Data'!L987="Elec", '1. Raw Data'!L987="elect"), "Electronics", '1. Raw Data'!L987)</f>
        <v>Sports</v>
      </c>
      <c r="M987" s="9">
        <v>676.41</v>
      </c>
      <c r="N987" s="9">
        <f>IF(ISBLANK('1. Raw Data'!N987), MEDIAN('1. Raw Data'!$N$2:$N$5001), '1. Raw Data'!N987)</f>
        <v>429.58</v>
      </c>
      <c r="O987" s="9">
        <v>4</v>
      </c>
      <c r="P987" s="9">
        <f>IF(ISBLANK('1. Raw Data'!P987), 0, '1. Raw Data'!P987)</f>
        <v>0</v>
      </c>
      <c r="Q987" s="9">
        <v>762</v>
      </c>
      <c r="R987" s="9">
        <v>5</v>
      </c>
      <c r="S987" s="9">
        <f t="shared" si="45"/>
        <v>2705.64</v>
      </c>
      <c r="T987" s="9">
        <f t="shared" si="46"/>
        <v>987.31999999999994</v>
      </c>
      <c r="U987" s="23">
        <f t="shared" si="47"/>
        <v>0.36491181384071791</v>
      </c>
    </row>
    <row r="988" spans="1:21" x14ac:dyDescent="0.3">
      <c r="A988" s="9">
        <v>2312</v>
      </c>
      <c r="B988" s="9" t="str">
        <f>PROPER(TRIM('1. Raw Data'!B988))</f>
        <v>Customer_986</v>
      </c>
      <c r="C988" s="9">
        <f>IF(OR('1. Raw Data'!C988&lt;18, '1. Raw Data'!C988&gt;100), MEDIAN('1. Raw Data'!$C$2:$C$5001), '1. Raw Data'!C988)</f>
        <v>51</v>
      </c>
      <c r="D988" s="9" t="s">
        <v>5021</v>
      </c>
      <c r="E988" s="22">
        <v>45036</v>
      </c>
      <c r="F988" s="9">
        <v>0</v>
      </c>
      <c r="G988" s="9">
        <v>11145</v>
      </c>
      <c r="H988" s="15">
        <v>45036</v>
      </c>
      <c r="I988" s="9" t="s">
        <v>7457</v>
      </c>
      <c r="J988" s="9">
        <v>131</v>
      </c>
      <c r="K988" s="9" t="s">
        <v>7504</v>
      </c>
      <c r="L988" s="9" t="str">
        <f>IF(OR('1. Raw Data'!L988="Elec", '1. Raw Data'!L988="elect"), "Electronics", '1. Raw Data'!L988)</f>
        <v>Home Appliances</v>
      </c>
      <c r="M988" s="9">
        <v>515.25</v>
      </c>
      <c r="N988" s="9">
        <f>IF(ISBLANK('1. Raw Data'!N988), MEDIAN('1. Raw Data'!$N$2:$N$5001), '1. Raw Data'!N988)</f>
        <v>319.27999999999997</v>
      </c>
      <c r="O988" s="9">
        <v>1</v>
      </c>
      <c r="P988" s="9">
        <f>IF(ISBLANK('1. Raw Data'!P988), 0, '1. Raw Data'!P988)</f>
        <v>0</v>
      </c>
      <c r="Q988" s="9">
        <v>622</v>
      </c>
      <c r="R988" s="9">
        <v>7</v>
      </c>
      <c r="S988" s="9">
        <f t="shared" si="45"/>
        <v>515.25</v>
      </c>
      <c r="T988" s="9">
        <f t="shared" si="46"/>
        <v>195.97000000000003</v>
      </c>
      <c r="U988" s="23">
        <f t="shared" si="47"/>
        <v>0.38033964095099471</v>
      </c>
    </row>
    <row r="989" spans="1:21" x14ac:dyDescent="0.3">
      <c r="A989" s="9">
        <v>2460</v>
      </c>
      <c r="B989" s="9" t="str">
        <f>PROPER(TRIM('1. Raw Data'!B989))</f>
        <v>Customer_987</v>
      </c>
      <c r="C989" s="9">
        <f>IF(OR('1. Raw Data'!C989&lt;18, '1. Raw Data'!C989&gt;100), MEDIAN('1. Raw Data'!$C$2:$C$5001), '1. Raw Data'!C989)</f>
        <v>24</v>
      </c>
      <c r="D989" s="9" t="s">
        <v>5019</v>
      </c>
      <c r="E989" s="22">
        <v>44709</v>
      </c>
      <c r="F989" s="9">
        <v>0</v>
      </c>
      <c r="G989" s="9">
        <v>11473</v>
      </c>
      <c r="H989" s="15">
        <v>44709</v>
      </c>
      <c r="I989" s="9" t="s">
        <v>7455</v>
      </c>
      <c r="J989" s="9">
        <v>114</v>
      </c>
      <c r="K989" s="9" t="s">
        <v>7463</v>
      </c>
      <c r="L989" s="9" t="str">
        <f>IF(OR('1. Raw Data'!L989="Elec", '1. Raw Data'!L989="elect"), "Electronics", '1. Raw Data'!L989)</f>
        <v>Sports</v>
      </c>
      <c r="M989" s="9">
        <v>1074.51</v>
      </c>
      <c r="N989" s="9">
        <f>IF(ISBLANK('1. Raw Data'!N989), MEDIAN('1. Raw Data'!$N$2:$N$5001), '1. Raw Data'!N989)</f>
        <v>706.9</v>
      </c>
      <c r="O989" s="9">
        <v>2</v>
      </c>
      <c r="P989" s="9">
        <f>IF(ISBLANK('1. Raw Data'!P989), 0, '1. Raw Data'!P989)</f>
        <v>0</v>
      </c>
      <c r="Q989" s="9">
        <v>949</v>
      </c>
      <c r="R989" s="9">
        <v>6</v>
      </c>
      <c r="S989" s="9">
        <f t="shared" si="45"/>
        <v>2149.02</v>
      </c>
      <c r="T989" s="9">
        <f t="shared" si="46"/>
        <v>735.22</v>
      </c>
      <c r="U989" s="23">
        <f t="shared" si="47"/>
        <v>0.34211873319001218</v>
      </c>
    </row>
    <row r="990" spans="1:21" x14ac:dyDescent="0.3">
      <c r="A990" s="9">
        <v>1661</v>
      </c>
      <c r="B990" s="9" t="str">
        <f>PROPER(TRIM('1. Raw Data'!B990))</f>
        <v>Customer_988</v>
      </c>
      <c r="C990" s="9">
        <f>IF(OR('1. Raw Data'!C990&lt;18, '1. Raw Data'!C990&gt;100), MEDIAN('1. Raw Data'!$C$2:$C$5001), '1. Raw Data'!C990)</f>
        <v>54</v>
      </c>
      <c r="D990" s="9" t="s">
        <v>5021</v>
      </c>
      <c r="E990" s="22">
        <v>44456</v>
      </c>
      <c r="F990" s="9">
        <v>0</v>
      </c>
      <c r="G990" s="9">
        <v>10726</v>
      </c>
      <c r="H990" s="15">
        <v>44456</v>
      </c>
      <c r="I990" s="9" t="s">
        <v>7455</v>
      </c>
      <c r="J990" s="9">
        <v>129</v>
      </c>
      <c r="K990" s="9" t="s">
        <v>7471</v>
      </c>
      <c r="L990" s="9" t="str">
        <f>IF(OR('1. Raw Data'!L990="Elec", '1. Raw Data'!L990="elect"), "Electronics", '1. Raw Data'!L990)</f>
        <v>Sports</v>
      </c>
      <c r="M990" s="9">
        <v>1311.85</v>
      </c>
      <c r="N990" s="9">
        <f>IF(ISBLANK('1. Raw Data'!N990), MEDIAN('1. Raw Data'!$N$2:$N$5001), '1. Raw Data'!N990)</f>
        <v>801.23</v>
      </c>
      <c r="O990" s="9">
        <v>1</v>
      </c>
      <c r="P990" s="9">
        <f>IF(ISBLANK('1. Raw Data'!P990), 0, '1. Raw Data'!P990)</f>
        <v>0.2</v>
      </c>
      <c r="Q990" s="9">
        <v>356</v>
      </c>
      <c r="R990" s="9">
        <v>10</v>
      </c>
      <c r="S990" s="9">
        <f t="shared" si="45"/>
        <v>1049.48</v>
      </c>
      <c r="T990" s="9">
        <f t="shared" si="46"/>
        <v>248.25</v>
      </c>
      <c r="U990" s="23">
        <f t="shared" si="47"/>
        <v>0.23654571787933071</v>
      </c>
    </row>
    <row r="991" spans="1:21" x14ac:dyDescent="0.3">
      <c r="A991" s="9">
        <v>1276</v>
      </c>
      <c r="B991" s="9" t="str">
        <f>PROPER(TRIM('1. Raw Data'!B991))</f>
        <v>Customer_989</v>
      </c>
      <c r="C991" s="9">
        <f>IF(OR('1. Raw Data'!C991&lt;18, '1. Raw Data'!C991&gt;100), MEDIAN('1. Raw Data'!$C$2:$C$5001), '1. Raw Data'!C991)</f>
        <v>45</v>
      </c>
      <c r="D991" s="9" t="s">
        <v>5023</v>
      </c>
      <c r="E991" s="22">
        <v>45202</v>
      </c>
      <c r="F991" s="9">
        <v>0</v>
      </c>
      <c r="G991" s="9">
        <v>11831</v>
      </c>
      <c r="H991" s="15">
        <v>44995</v>
      </c>
      <c r="I991" s="9" t="s">
        <v>7457</v>
      </c>
      <c r="J991" s="9">
        <v>148</v>
      </c>
      <c r="K991" s="9" t="s">
        <v>7491</v>
      </c>
      <c r="L991" s="9" t="str">
        <f>IF(OR('1. Raw Data'!L991="Elec", '1. Raw Data'!L991="elect"), "Electronics", '1. Raw Data'!L991)</f>
        <v>Clothing</v>
      </c>
      <c r="M991" s="9">
        <v>1187.92</v>
      </c>
      <c r="N991" s="9">
        <f>IF(ISBLANK('1. Raw Data'!N991), MEDIAN('1. Raw Data'!$N$2:$N$5001), '1. Raw Data'!N991)</f>
        <v>701.85</v>
      </c>
      <c r="O991" s="9">
        <v>1</v>
      </c>
      <c r="P991" s="9">
        <f>IF(ISBLANK('1. Raw Data'!P991), 0, '1. Raw Data'!P991)</f>
        <v>0</v>
      </c>
      <c r="Q991" s="9">
        <v>391</v>
      </c>
      <c r="R991" s="9">
        <v>8</v>
      </c>
      <c r="S991" s="9">
        <f t="shared" si="45"/>
        <v>1187.92</v>
      </c>
      <c r="T991" s="9">
        <f t="shared" si="46"/>
        <v>486.07000000000005</v>
      </c>
      <c r="U991" s="23">
        <f t="shared" si="47"/>
        <v>0.40917738568253759</v>
      </c>
    </row>
    <row r="992" spans="1:21" x14ac:dyDescent="0.3">
      <c r="A992" s="9">
        <v>1623</v>
      </c>
      <c r="B992" s="9" t="str">
        <f>PROPER(TRIM('1. Raw Data'!B992))</f>
        <v>Customer_990</v>
      </c>
      <c r="C992" s="9">
        <f>IF(OR('1. Raw Data'!C992&lt;18, '1. Raw Data'!C992&gt;100), MEDIAN('1. Raw Data'!$C$2:$C$5001), '1. Raw Data'!C992)</f>
        <v>38</v>
      </c>
      <c r="D992" s="9" t="s">
        <v>5022</v>
      </c>
      <c r="E992" s="22">
        <v>45102</v>
      </c>
      <c r="F992" s="9">
        <v>0</v>
      </c>
      <c r="G992" s="9">
        <v>11821</v>
      </c>
      <c r="H992" s="15">
        <v>45102</v>
      </c>
      <c r="I992" s="9" t="s">
        <v>7456</v>
      </c>
      <c r="J992" s="9">
        <v>143</v>
      </c>
      <c r="K992" s="9" t="s">
        <v>7475</v>
      </c>
      <c r="L992" s="9" t="str">
        <f>IF(OR('1. Raw Data'!L992="Elec", '1. Raw Data'!L992="elect"), "Electronics", '1. Raw Data'!L992)</f>
        <v>Home Appliances</v>
      </c>
      <c r="M992" s="9">
        <v>819.42</v>
      </c>
      <c r="N992" s="9">
        <f>IF(ISBLANK('1. Raw Data'!N992), MEDIAN('1. Raw Data'!$N$2:$N$5001), '1. Raw Data'!N992)</f>
        <v>440.58</v>
      </c>
      <c r="O992" s="9">
        <v>3</v>
      </c>
      <c r="P992" s="9">
        <f>IF(ISBLANK('1. Raw Data'!P992), 0, '1. Raw Data'!P992)</f>
        <v>0</v>
      </c>
      <c r="Q992" s="9">
        <v>556</v>
      </c>
      <c r="R992" s="9">
        <v>5</v>
      </c>
      <c r="S992" s="9">
        <f t="shared" si="45"/>
        <v>2458.2599999999998</v>
      </c>
      <c r="T992" s="9">
        <f t="shared" si="46"/>
        <v>1136.5199999999998</v>
      </c>
      <c r="U992" s="23">
        <f t="shared" si="47"/>
        <v>0.46232701178882618</v>
      </c>
    </row>
    <row r="993" spans="1:21" x14ac:dyDescent="0.3">
      <c r="A993" s="9">
        <v>1515</v>
      </c>
      <c r="B993" s="9" t="str">
        <f>PROPER(TRIM('1. Raw Data'!B993))</f>
        <v>Customer_991</v>
      </c>
      <c r="C993" s="9">
        <f>IF(OR('1. Raw Data'!C993&lt;18, '1. Raw Data'!C993&gt;100), MEDIAN('1. Raw Data'!$C$2:$C$5001), '1. Raw Data'!C993)</f>
        <v>41</v>
      </c>
      <c r="D993" s="9" t="s">
        <v>5023</v>
      </c>
      <c r="E993" s="22">
        <v>43954</v>
      </c>
      <c r="F993" s="9">
        <v>0</v>
      </c>
      <c r="G993" s="9">
        <v>11816</v>
      </c>
      <c r="H993" s="15">
        <v>43895</v>
      </c>
      <c r="I993" s="9" t="s">
        <v>7455</v>
      </c>
      <c r="J993" s="9">
        <v>138</v>
      </c>
      <c r="K993" s="9" t="s">
        <v>7464</v>
      </c>
      <c r="L993" s="9" t="str">
        <f>IF(OR('1. Raw Data'!L993="Elec", '1. Raw Data'!L993="elect"), "Electronics", '1. Raw Data'!L993)</f>
        <v>Clothing</v>
      </c>
      <c r="M993" s="9">
        <v>198.54</v>
      </c>
      <c r="N993" s="9">
        <f>IF(ISBLANK('1. Raw Data'!N993), MEDIAN('1. Raw Data'!$N$2:$N$5001), '1. Raw Data'!N993)</f>
        <v>107.24</v>
      </c>
      <c r="O993" s="9">
        <v>3</v>
      </c>
      <c r="P993" s="9">
        <f>IF(ISBLANK('1. Raw Data'!P993), 0, '1. Raw Data'!P993)</f>
        <v>0</v>
      </c>
      <c r="Q993" s="9">
        <v>514</v>
      </c>
      <c r="R993" s="9">
        <v>7</v>
      </c>
      <c r="S993" s="9">
        <f t="shared" si="45"/>
        <v>595.62</v>
      </c>
      <c r="T993" s="9">
        <f t="shared" si="46"/>
        <v>273.90000000000003</v>
      </c>
      <c r="U993" s="23">
        <f t="shared" si="47"/>
        <v>0.45985695577717339</v>
      </c>
    </row>
    <row r="994" spans="1:21" x14ac:dyDescent="0.3">
      <c r="A994" s="9">
        <v>2373</v>
      </c>
      <c r="B994" s="9" t="str">
        <f>PROPER(TRIM('1. Raw Data'!B994))</f>
        <v>Customer_992</v>
      </c>
      <c r="C994" s="9">
        <f>IF(OR('1. Raw Data'!C994&lt;18, '1. Raw Data'!C994&gt;100), MEDIAN('1. Raw Data'!$C$2:$C$5001), '1. Raw Data'!C994)</f>
        <v>20</v>
      </c>
      <c r="D994" s="9" t="s">
        <v>5022</v>
      </c>
      <c r="E994" s="22">
        <v>44963</v>
      </c>
      <c r="F994" s="9">
        <v>0</v>
      </c>
      <c r="G994" s="9">
        <v>13590</v>
      </c>
      <c r="H994" s="15">
        <v>45079</v>
      </c>
      <c r="I994" s="9" t="s">
        <v>7457</v>
      </c>
      <c r="J994" s="9">
        <v>142</v>
      </c>
      <c r="K994" s="9" t="s">
        <v>7500</v>
      </c>
      <c r="L994" s="9" t="str">
        <f>IF(OR('1. Raw Data'!L994="Elec", '1. Raw Data'!L994="elect"), "Electronics", '1. Raw Data'!L994)</f>
        <v>Clothing</v>
      </c>
      <c r="M994" s="9">
        <v>1079.1600000000001</v>
      </c>
      <c r="N994" s="9">
        <f>IF(ISBLANK('1. Raw Data'!N994), MEDIAN('1. Raw Data'!$N$2:$N$5001), '1. Raw Data'!N994)</f>
        <v>563.16</v>
      </c>
      <c r="O994" s="9">
        <v>3</v>
      </c>
      <c r="P994" s="9">
        <f>IF(ISBLANK('1. Raw Data'!P994), 0, '1. Raw Data'!P994)</f>
        <v>0.1</v>
      </c>
      <c r="Q994" s="9">
        <v>579</v>
      </c>
      <c r="R994" s="9">
        <v>4</v>
      </c>
      <c r="S994" s="9">
        <f t="shared" si="45"/>
        <v>2913.7320000000004</v>
      </c>
      <c r="T994" s="9">
        <f t="shared" si="46"/>
        <v>1224.2520000000004</v>
      </c>
      <c r="U994" s="23">
        <f t="shared" si="47"/>
        <v>0.42016630218565065</v>
      </c>
    </row>
    <row r="995" spans="1:21" x14ac:dyDescent="0.3">
      <c r="A995" s="9">
        <v>1842</v>
      </c>
      <c r="B995" s="9" t="str">
        <f>PROPER(TRIM('1. Raw Data'!B995))</f>
        <v>Customer_993</v>
      </c>
      <c r="C995" s="9">
        <f>IF(OR('1. Raw Data'!C995&lt;18, '1. Raw Data'!C995&gt;100), MEDIAN('1. Raw Data'!$C$2:$C$5001), '1. Raw Data'!C995)</f>
        <v>41</v>
      </c>
      <c r="D995" s="9" t="s">
        <v>5022</v>
      </c>
      <c r="E995" s="22">
        <v>44034</v>
      </c>
      <c r="F995" s="9">
        <v>1</v>
      </c>
      <c r="G995" s="9">
        <v>10091</v>
      </c>
      <c r="H995" s="15">
        <v>44034</v>
      </c>
      <c r="I995" s="9" t="s">
        <v>7455</v>
      </c>
      <c r="J995" s="9">
        <v>108</v>
      </c>
      <c r="K995" s="9" t="s">
        <v>7496</v>
      </c>
      <c r="L995" s="9" t="str">
        <f>IF(OR('1. Raw Data'!L995="Elec", '1. Raw Data'!L995="elect"), "Electronics", '1. Raw Data'!L995)</f>
        <v>Sports</v>
      </c>
      <c r="M995" s="9">
        <v>576.1</v>
      </c>
      <c r="N995" s="9">
        <f>IF(ISBLANK('1. Raw Data'!N995), MEDIAN('1. Raw Data'!$N$2:$N$5001), '1. Raw Data'!N995)</f>
        <v>337.63</v>
      </c>
      <c r="O995" s="9">
        <v>5</v>
      </c>
      <c r="P995" s="9">
        <f>IF(ISBLANK('1. Raw Data'!P995), 0, '1. Raw Data'!P995)</f>
        <v>0.1</v>
      </c>
      <c r="Q995" s="9">
        <v>1565</v>
      </c>
      <c r="R995" s="9">
        <v>2</v>
      </c>
      <c r="S995" s="9">
        <f t="shared" si="45"/>
        <v>2592.4500000000003</v>
      </c>
      <c r="T995" s="9">
        <f t="shared" si="46"/>
        <v>904.30000000000018</v>
      </c>
      <c r="U995" s="23">
        <f t="shared" si="47"/>
        <v>0.34882061370518241</v>
      </c>
    </row>
    <row r="996" spans="1:21" x14ac:dyDescent="0.3">
      <c r="A996" s="9">
        <v>2469</v>
      </c>
      <c r="B996" s="9" t="str">
        <f>PROPER(TRIM('1. Raw Data'!B996))</f>
        <v>Customer_994</v>
      </c>
      <c r="C996" s="9">
        <f>IF(OR('1. Raw Data'!C996&lt;18, '1. Raw Data'!C996&gt;100), MEDIAN('1. Raw Data'!$C$2:$C$5001), '1. Raw Data'!C996)</f>
        <v>37</v>
      </c>
      <c r="D996" s="9" t="s">
        <v>5019</v>
      </c>
      <c r="E996" s="22">
        <v>44199</v>
      </c>
      <c r="F996" s="9">
        <v>0</v>
      </c>
      <c r="G996" s="9">
        <v>13432</v>
      </c>
      <c r="H996" s="15">
        <v>44256</v>
      </c>
      <c r="I996" s="9" t="s">
        <v>7455</v>
      </c>
      <c r="J996" s="9">
        <v>148</v>
      </c>
      <c r="K996" s="9" t="s">
        <v>7491</v>
      </c>
      <c r="L996" s="9" t="str">
        <f>IF(OR('1. Raw Data'!L996="Elec", '1. Raw Data'!L996="elect"), "Electronics", '1. Raw Data'!L996)</f>
        <v>Home Appliances</v>
      </c>
      <c r="M996" s="9">
        <v>174.19</v>
      </c>
      <c r="N996" s="9">
        <f>IF(ISBLANK('1. Raw Data'!N996), MEDIAN('1. Raw Data'!$N$2:$N$5001), '1. Raw Data'!N996)</f>
        <v>90.93</v>
      </c>
      <c r="O996" s="9">
        <v>3</v>
      </c>
      <c r="P996" s="9">
        <f>IF(ISBLANK('1. Raw Data'!P996), 0, '1. Raw Data'!P996)</f>
        <v>0</v>
      </c>
      <c r="Q996" s="9">
        <v>413</v>
      </c>
      <c r="R996" s="9">
        <v>3</v>
      </c>
      <c r="S996" s="9">
        <f t="shared" si="45"/>
        <v>522.56999999999994</v>
      </c>
      <c r="T996" s="9">
        <f t="shared" si="46"/>
        <v>249.77999999999992</v>
      </c>
      <c r="U996" s="23">
        <f t="shared" si="47"/>
        <v>0.47798381078133062</v>
      </c>
    </row>
    <row r="997" spans="1:21" x14ac:dyDescent="0.3">
      <c r="A997" s="9">
        <v>1349</v>
      </c>
      <c r="B997" s="9" t="str">
        <f>PROPER(TRIM('1. Raw Data'!B997))</f>
        <v>Customer_995</v>
      </c>
      <c r="C997" s="9">
        <f>IF(OR('1. Raw Data'!C997&lt;18, '1. Raw Data'!C997&gt;100), MEDIAN('1. Raw Data'!$C$2:$C$5001), '1. Raw Data'!C997)</f>
        <v>21</v>
      </c>
      <c r="D997" s="9" t="s">
        <v>5021</v>
      </c>
      <c r="E997" s="22">
        <v>45112</v>
      </c>
      <c r="F997" s="9">
        <v>0</v>
      </c>
      <c r="G997" s="9">
        <v>11969</v>
      </c>
      <c r="H997" s="15">
        <v>45053</v>
      </c>
      <c r="I997" s="9" t="s">
        <v>7455</v>
      </c>
      <c r="J997" s="9">
        <v>103</v>
      </c>
      <c r="K997" s="9" t="s">
        <v>7472</v>
      </c>
      <c r="L997" s="9" t="str">
        <f>IF(OR('1. Raw Data'!L997="Elec", '1. Raw Data'!L997="elect"), "Electronics", '1. Raw Data'!L997)</f>
        <v>Electronics</v>
      </c>
      <c r="M997" s="9">
        <v>1271.58</v>
      </c>
      <c r="N997" s="9">
        <f>IF(ISBLANK('1. Raw Data'!N997), MEDIAN('1. Raw Data'!$N$2:$N$5001), '1. Raw Data'!N997)</f>
        <v>564.9</v>
      </c>
      <c r="O997" s="9">
        <v>3</v>
      </c>
      <c r="P997" s="9">
        <f>IF(ISBLANK('1. Raw Data'!P997), 0, '1. Raw Data'!P997)</f>
        <v>0.1</v>
      </c>
      <c r="Q997" s="9">
        <v>350</v>
      </c>
      <c r="R997" s="9">
        <v>4</v>
      </c>
      <c r="S997" s="9">
        <f t="shared" si="45"/>
        <v>3433.2660000000001</v>
      </c>
      <c r="T997" s="9">
        <f t="shared" si="46"/>
        <v>1738.5660000000003</v>
      </c>
      <c r="U997" s="23">
        <f t="shared" si="47"/>
        <v>0.5063883777138154</v>
      </c>
    </row>
    <row r="998" spans="1:21" x14ac:dyDescent="0.3">
      <c r="A998" s="9">
        <v>1822</v>
      </c>
      <c r="B998" s="9" t="str">
        <f>PROPER(TRIM('1. Raw Data'!B998))</f>
        <v>Customer_996</v>
      </c>
      <c r="C998" s="9">
        <f>IF(OR('1. Raw Data'!C998&lt;18, '1. Raw Data'!C998&gt;100), MEDIAN('1. Raw Data'!$C$2:$C$5001), '1. Raw Data'!C998)</f>
        <v>29</v>
      </c>
      <c r="D998" s="9" t="s">
        <v>5022</v>
      </c>
      <c r="E998" s="22">
        <v>44263</v>
      </c>
      <c r="F998" s="9">
        <v>1</v>
      </c>
      <c r="G998" s="9">
        <v>13194</v>
      </c>
      <c r="H998" s="15">
        <v>44411</v>
      </c>
      <c r="I998" s="9" t="s">
        <v>7456</v>
      </c>
      <c r="J998" s="9">
        <v>102</v>
      </c>
      <c r="K998" s="9" t="s">
        <v>7494</v>
      </c>
      <c r="L998" s="9" t="str">
        <f>IF(OR('1. Raw Data'!L998="Elec", '1. Raw Data'!L998="elect"), "Electronics", '1. Raw Data'!L998)</f>
        <v>Sports</v>
      </c>
      <c r="M998" s="9">
        <v>540.41</v>
      </c>
      <c r="N998" s="9">
        <f>IF(ISBLANK('1. Raw Data'!N998), MEDIAN('1. Raw Data'!$N$2:$N$5001), '1. Raw Data'!N998)</f>
        <v>233.43</v>
      </c>
      <c r="O998" s="9">
        <v>2</v>
      </c>
      <c r="P998" s="9">
        <f>IF(ISBLANK('1. Raw Data'!P998), 0, '1. Raw Data'!P998)</f>
        <v>0</v>
      </c>
      <c r="Q998" s="9">
        <v>423</v>
      </c>
      <c r="R998" s="9">
        <v>5</v>
      </c>
      <c r="S998" s="9">
        <f t="shared" si="45"/>
        <v>1080.82</v>
      </c>
      <c r="T998" s="9">
        <f t="shared" si="46"/>
        <v>613.95999999999992</v>
      </c>
      <c r="U998" s="23">
        <f t="shared" si="47"/>
        <v>0.56805018411946484</v>
      </c>
    </row>
    <row r="999" spans="1:21" x14ac:dyDescent="0.3">
      <c r="A999" s="9">
        <v>2160</v>
      </c>
      <c r="B999" s="9" t="str">
        <f>PROPER(TRIM('1. Raw Data'!B999))</f>
        <v>Customer_997</v>
      </c>
      <c r="C999" s="9">
        <f>IF(OR('1. Raw Data'!C999&lt;18, '1. Raw Data'!C999&gt;100), MEDIAN('1. Raw Data'!$C$2:$C$5001), '1. Raw Data'!C999)</f>
        <v>38</v>
      </c>
      <c r="D999" s="9" t="s">
        <v>5021</v>
      </c>
      <c r="E999" s="22">
        <v>44372</v>
      </c>
      <c r="F999" s="9">
        <v>0</v>
      </c>
      <c r="G999" s="9">
        <v>12384</v>
      </c>
      <c r="H999" s="15">
        <v>44372</v>
      </c>
      <c r="I999" s="9" t="s">
        <v>7455</v>
      </c>
      <c r="J999" s="9">
        <v>116</v>
      </c>
      <c r="K999" s="9" t="s">
        <v>7480</v>
      </c>
      <c r="L999" s="9" t="str">
        <f>IF(OR('1. Raw Data'!L999="Elec", '1. Raw Data'!L999="elect"), "Electronics", '1. Raw Data'!L999)</f>
        <v>Home Appliances</v>
      </c>
      <c r="M999" s="9">
        <v>366.46</v>
      </c>
      <c r="N999" s="9">
        <f>IF(ISBLANK('1. Raw Data'!N999), MEDIAN('1. Raw Data'!$N$2:$N$5001), '1. Raw Data'!N999)</f>
        <v>248.22</v>
      </c>
      <c r="O999" s="9">
        <v>4</v>
      </c>
      <c r="P999" s="9">
        <f>IF(ISBLANK('1. Raw Data'!P999), 0, '1. Raw Data'!P999)</f>
        <v>0</v>
      </c>
      <c r="Q999" s="9">
        <v>447</v>
      </c>
      <c r="R999" s="9">
        <v>4</v>
      </c>
      <c r="S999" s="9">
        <f t="shared" si="45"/>
        <v>1465.84</v>
      </c>
      <c r="T999" s="9">
        <f t="shared" si="46"/>
        <v>472.95999999999992</v>
      </c>
      <c r="U999" s="23">
        <f t="shared" si="47"/>
        <v>0.32265458713092832</v>
      </c>
    </row>
    <row r="1000" spans="1:21" x14ac:dyDescent="0.3">
      <c r="A1000" s="9">
        <v>1758</v>
      </c>
      <c r="B1000" s="9" t="str">
        <f>PROPER(TRIM('1. Raw Data'!B1000))</f>
        <v>Customer_998</v>
      </c>
      <c r="C1000" s="9">
        <f>IF(OR('1. Raw Data'!C1000&lt;18, '1. Raw Data'!C1000&gt;100), MEDIAN('1. Raw Data'!$C$2:$C$5001), '1. Raw Data'!C1000)</f>
        <v>30</v>
      </c>
      <c r="D1000" s="9" t="s">
        <v>5022</v>
      </c>
      <c r="E1000" s="22">
        <v>45183</v>
      </c>
      <c r="F1000" s="9">
        <v>0</v>
      </c>
      <c r="G1000" s="9">
        <v>13679</v>
      </c>
      <c r="H1000" s="15">
        <v>45183</v>
      </c>
      <c r="I1000" s="9" t="s">
        <v>7457</v>
      </c>
      <c r="J1000" s="9">
        <v>119</v>
      </c>
      <c r="K1000" s="9" t="s">
        <v>7459</v>
      </c>
      <c r="L1000" s="9" t="str">
        <f>IF(OR('1. Raw Data'!L1000="Elec", '1. Raw Data'!L1000="elect"), "Electronics", '1. Raw Data'!L1000)</f>
        <v>Clothing</v>
      </c>
      <c r="M1000" s="9">
        <v>1313.61</v>
      </c>
      <c r="N1000" s="9">
        <f>IF(ISBLANK('1. Raw Data'!N1000), MEDIAN('1. Raw Data'!$N$2:$N$5001), '1. Raw Data'!N1000)</f>
        <v>535.19000000000005</v>
      </c>
      <c r="O1000" s="9">
        <v>4</v>
      </c>
      <c r="P1000" s="9">
        <f>IF(ISBLANK('1. Raw Data'!P1000), 0, '1. Raw Data'!P1000)</f>
        <v>0</v>
      </c>
      <c r="Q1000" s="9">
        <v>475</v>
      </c>
      <c r="R1000" s="9">
        <v>7</v>
      </c>
      <c r="S1000" s="9">
        <f t="shared" si="45"/>
        <v>5254.44</v>
      </c>
      <c r="T1000" s="9">
        <f t="shared" si="46"/>
        <v>3113.6799999999994</v>
      </c>
      <c r="U1000" s="23">
        <f t="shared" si="47"/>
        <v>0.59258075075555139</v>
      </c>
    </row>
    <row r="1001" spans="1:21" x14ac:dyDescent="0.3">
      <c r="A1001" s="9">
        <v>1898</v>
      </c>
      <c r="B1001" s="9" t="str">
        <f>PROPER(TRIM('1. Raw Data'!B1001))</f>
        <v>Customer_999</v>
      </c>
      <c r="C1001" s="9">
        <f>IF(OR('1. Raw Data'!C1001&lt;18, '1. Raw Data'!C1001&gt;100), MEDIAN('1. Raw Data'!$C$2:$C$5001), '1. Raw Data'!C1001)</f>
        <v>40</v>
      </c>
      <c r="D1001" s="9" t="s">
        <v>5021</v>
      </c>
      <c r="E1001" s="22">
        <v>43997</v>
      </c>
      <c r="F1001" s="9">
        <v>0</v>
      </c>
      <c r="G1001" s="9">
        <v>10512</v>
      </c>
      <c r="H1001" s="15">
        <v>43997</v>
      </c>
      <c r="I1001" s="9" t="s">
        <v>7457</v>
      </c>
      <c r="J1001" s="9">
        <v>130</v>
      </c>
      <c r="K1001" s="9" t="s">
        <v>7487</v>
      </c>
      <c r="L1001" s="9" t="str">
        <f>IF(OR('1. Raw Data'!L1001="Elec", '1. Raw Data'!L1001="elect"), "Electronics", '1. Raw Data'!L1001)</f>
        <v>Home Appliances</v>
      </c>
      <c r="M1001" s="9">
        <v>1358.09</v>
      </c>
      <c r="N1001" s="9">
        <f>IF(ISBLANK('1. Raw Data'!N1001), MEDIAN('1. Raw Data'!$N$2:$N$5001), '1. Raw Data'!N1001)</f>
        <v>586.21</v>
      </c>
      <c r="O1001" s="9">
        <v>4</v>
      </c>
      <c r="P1001" s="9">
        <f>IF(ISBLANK('1. Raw Data'!P1001), 0, '1. Raw Data'!P1001)</f>
        <v>0</v>
      </c>
      <c r="Q1001" s="9">
        <v>599</v>
      </c>
      <c r="R1001" s="9">
        <v>7</v>
      </c>
      <c r="S1001" s="9">
        <f t="shared" si="45"/>
        <v>5432.36</v>
      </c>
      <c r="T1001" s="9">
        <f t="shared" si="46"/>
        <v>3087.5199999999995</v>
      </c>
      <c r="U1001" s="23">
        <f t="shared" si="47"/>
        <v>0.56835703083006273</v>
      </c>
    </row>
    <row r="1002" spans="1:21" x14ac:dyDescent="0.3">
      <c r="A1002" s="9">
        <v>1242</v>
      </c>
      <c r="B1002" s="9" t="str">
        <f>PROPER(TRIM('1. Raw Data'!B1002))</f>
        <v>Customer_1000</v>
      </c>
      <c r="C1002" s="9">
        <f>IF(OR('1. Raw Data'!C1002&lt;18, '1. Raw Data'!C1002&gt;100), MEDIAN('1. Raw Data'!$C$2:$C$5001), '1. Raw Data'!C1002)</f>
        <v>56</v>
      </c>
      <c r="D1002" s="9" t="s">
        <v>5023</v>
      </c>
      <c r="E1002" s="22">
        <v>44152</v>
      </c>
      <c r="F1002" s="9">
        <v>0</v>
      </c>
      <c r="G1002" s="9">
        <v>10602</v>
      </c>
      <c r="H1002" s="15">
        <v>44152</v>
      </c>
      <c r="I1002" s="9" t="s">
        <v>7455</v>
      </c>
      <c r="J1002" s="9">
        <v>141</v>
      </c>
      <c r="K1002" s="9" t="s">
        <v>7490</v>
      </c>
      <c r="L1002" s="9" t="str">
        <f>IF(OR('1. Raw Data'!L1002="Elec", '1. Raw Data'!L1002="elect"), "Electronics", '1. Raw Data'!L1002)</f>
        <v>Sports</v>
      </c>
      <c r="M1002" s="9">
        <v>541.51</v>
      </c>
      <c r="N1002" s="9">
        <f>IF(ISBLANK('1. Raw Data'!N1002), MEDIAN('1. Raw Data'!$N$2:$N$5001), '1. Raw Data'!N1002)</f>
        <v>288.95</v>
      </c>
      <c r="O1002" s="9">
        <v>5</v>
      </c>
      <c r="P1002" s="9">
        <f>IF(ISBLANK('1. Raw Data'!P1002), 0, '1. Raw Data'!P1002)</f>
        <v>0</v>
      </c>
      <c r="Q1002" s="9">
        <v>735</v>
      </c>
      <c r="R1002" s="9">
        <v>2</v>
      </c>
      <c r="S1002" s="9">
        <f t="shared" si="45"/>
        <v>2707.55</v>
      </c>
      <c r="T1002" s="9">
        <f t="shared" si="46"/>
        <v>1262.8000000000002</v>
      </c>
      <c r="U1002" s="23">
        <f t="shared" si="47"/>
        <v>0.46639951247437722</v>
      </c>
    </row>
    <row r="1003" spans="1:21" x14ac:dyDescent="0.3">
      <c r="A1003" s="9">
        <v>1542</v>
      </c>
      <c r="B1003" s="9" t="str">
        <f>PROPER(TRIM('1. Raw Data'!B1003))</f>
        <v>Customer_1001</v>
      </c>
      <c r="C1003" s="9">
        <f>IF(OR('1. Raw Data'!C1003&lt;18, '1. Raw Data'!C1003&gt;100), MEDIAN('1. Raw Data'!$C$2:$C$5001), '1. Raw Data'!C1003)</f>
        <v>37</v>
      </c>
      <c r="D1003" s="9" t="s">
        <v>5019</v>
      </c>
      <c r="E1003" s="22">
        <v>44352</v>
      </c>
      <c r="F1003" s="9">
        <v>1</v>
      </c>
      <c r="G1003" s="9">
        <v>10427</v>
      </c>
      <c r="H1003" s="15">
        <v>44322</v>
      </c>
      <c r="I1003" s="9" t="s">
        <v>7456</v>
      </c>
      <c r="J1003" s="9">
        <v>116</v>
      </c>
      <c r="K1003" s="9" t="s">
        <v>7480</v>
      </c>
      <c r="L1003" s="9" t="str">
        <f>IF(OR('1. Raw Data'!L1003="Elec", '1. Raw Data'!L1003="elect"), "Electronics", '1. Raw Data'!L1003)</f>
        <v>Home Appliances</v>
      </c>
      <c r="M1003" s="9">
        <v>564.46</v>
      </c>
      <c r="N1003" s="9">
        <f>IF(ISBLANK('1. Raw Data'!N1003), MEDIAN('1. Raw Data'!$N$2:$N$5001), '1. Raw Data'!N1003)</f>
        <v>270.31</v>
      </c>
      <c r="O1003" s="9">
        <v>1</v>
      </c>
      <c r="P1003" s="9">
        <f>IF(ISBLANK('1. Raw Data'!P1003), 0, '1. Raw Data'!P1003)</f>
        <v>0</v>
      </c>
      <c r="Q1003" s="9">
        <v>565</v>
      </c>
      <c r="R1003" s="9">
        <v>2</v>
      </c>
      <c r="S1003" s="9">
        <f t="shared" si="45"/>
        <v>564.46</v>
      </c>
      <c r="T1003" s="9">
        <f t="shared" si="46"/>
        <v>294.15000000000003</v>
      </c>
      <c r="U1003" s="23">
        <f t="shared" si="47"/>
        <v>0.52111752825709534</v>
      </c>
    </row>
    <row r="1004" spans="1:21" x14ac:dyDescent="0.3">
      <c r="A1004" s="9">
        <v>2063</v>
      </c>
      <c r="B1004" s="9" t="str">
        <f>PROPER(TRIM('1. Raw Data'!B1004))</f>
        <v>Customer_1002</v>
      </c>
      <c r="C1004" s="9">
        <f>IF(OR('1. Raw Data'!C1004&lt;18, '1. Raw Data'!C1004&gt;100), MEDIAN('1. Raw Data'!$C$2:$C$5001), '1. Raw Data'!C1004)</f>
        <v>40</v>
      </c>
      <c r="D1004" s="9" t="s">
        <v>5022</v>
      </c>
      <c r="E1004" s="22">
        <v>44186</v>
      </c>
      <c r="F1004" s="9">
        <v>0</v>
      </c>
      <c r="G1004" s="9">
        <v>12019</v>
      </c>
      <c r="H1004" s="15">
        <v>44186</v>
      </c>
      <c r="I1004" s="9" t="s">
        <v>7457</v>
      </c>
      <c r="J1004" s="9">
        <v>131</v>
      </c>
      <c r="K1004" s="9" t="s">
        <v>7504</v>
      </c>
      <c r="L1004" s="9" t="str">
        <f>IF(OR('1. Raw Data'!L1004="Elec", '1. Raw Data'!L1004="elect"), "Electronics", '1. Raw Data'!L1004)</f>
        <v>Clothing</v>
      </c>
      <c r="M1004" s="9">
        <v>890.46</v>
      </c>
      <c r="N1004" s="9">
        <f>IF(ISBLANK('1. Raw Data'!N1004), MEDIAN('1. Raw Data'!$N$2:$N$5001), '1. Raw Data'!N1004)</f>
        <v>464.6</v>
      </c>
      <c r="O1004" s="9">
        <v>3</v>
      </c>
      <c r="P1004" s="9">
        <f>IF(ISBLANK('1. Raw Data'!P1004), 0, '1. Raw Data'!P1004)</f>
        <v>0</v>
      </c>
      <c r="Q1004" s="9">
        <v>584</v>
      </c>
      <c r="R1004" s="9">
        <v>4</v>
      </c>
      <c r="S1004" s="9">
        <f t="shared" si="45"/>
        <v>2671.38</v>
      </c>
      <c r="T1004" s="9">
        <f t="shared" si="46"/>
        <v>1277.58</v>
      </c>
      <c r="U1004" s="23">
        <f t="shared" si="47"/>
        <v>0.47824719807739813</v>
      </c>
    </row>
    <row r="1005" spans="1:21" x14ac:dyDescent="0.3">
      <c r="A1005" s="9">
        <v>1228</v>
      </c>
      <c r="B1005" s="9" t="str">
        <f>PROPER(TRIM('1. Raw Data'!B1005))</f>
        <v>Customer_1003</v>
      </c>
      <c r="C1005" s="9">
        <f>IF(OR('1. Raw Data'!C1005&lt;18, '1. Raw Data'!C1005&gt;100), MEDIAN('1. Raw Data'!$C$2:$C$5001), '1. Raw Data'!C1005)</f>
        <v>72</v>
      </c>
      <c r="D1005" s="9" t="s">
        <v>5018</v>
      </c>
      <c r="E1005" s="22">
        <v>45018</v>
      </c>
      <c r="F1005" s="9">
        <v>0</v>
      </c>
      <c r="G1005" s="9">
        <v>11456</v>
      </c>
      <c r="H1005" s="15">
        <v>44961</v>
      </c>
      <c r="I1005" s="9" t="s">
        <v>7456</v>
      </c>
      <c r="J1005" s="9">
        <v>128</v>
      </c>
      <c r="K1005" s="9" t="s">
        <v>7473</v>
      </c>
      <c r="L1005" s="9" t="str">
        <f>IF(OR('1. Raw Data'!L1005="Elec", '1. Raw Data'!L1005="elect"), "Electronics", '1. Raw Data'!L1005)</f>
        <v>Home Appliances</v>
      </c>
      <c r="M1005" s="9">
        <v>1113.49</v>
      </c>
      <c r="N1005" s="9">
        <f>IF(ISBLANK('1. Raw Data'!N1005), MEDIAN('1. Raw Data'!$N$2:$N$5001), '1. Raw Data'!N1005)</f>
        <v>484.63</v>
      </c>
      <c r="O1005" s="9">
        <v>2</v>
      </c>
      <c r="P1005" s="9">
        <f>IF(ISBLANK('1. Raw Data'!P1005), 0, '1. Raw Data'!P1005)</f>
        <v>0</v>
      </c>
      <c r="Q1005" s="9">
        <v>697</v>
      </c>
      <c r="R1005" s="9">
        <v>1</v>
      </c>
      <c r="S1005" s="9">
        <f t="shared" si="45"/>
        <v>2226.98</v>
      </c>
      <c r="T1005" s="9">
        <f t="shared" si="46"/>
        <v>1257.72</v>
      </c>
      <c r="U1005" s="23">
        <f t="shared" si="47"/>
        <v>0.5647648384808126</v>
      </c>
    </row>
    <row r="1006" spans="1:21" x14ac:dyDescent="0.3">
      <c r="A1006" s="9">
        <v>1547</v>
      </c>
      <c r="B1006" s="9" t="str">
        <f>PROPER(TRIM('1. Raw Data'!B1006))</f>
        <v>Customer_1004</v>
      </c>
      <c r="C1006" s="9">
        <f>IF(OR('1. Raw Data'!C1006&lt;18, '1. Raw Data'!C1006&gt;100), MEDIAN('1. Raw Data'!$C$2:$C$5001), '1. Raw Data'!C1006)</f>
        <v>58</v>
      </c>
      <c r="D1006" s="9" t="s">
        <v>5021</v>
      </c>
      <c r="E1006" s="22">
        <v>43984</v>
      </c>
      <c r="F1006" s="9">
        <v>0</v>
      </c>
      <c r="G1006" s="9">
        <v>10006</v>
      </c>
      <c r="H1006" s="15">
        <v>43867</v>
      </c>
      <c r="I1006" s="9" t="s">
        <v>7456</v>
      </c>
      <c r="J1006" s="9">
        <v>104</v>
      </c>
      <c r="K1006" s="9" t="s">
        <v>7499</v>
      </c>
      <c r="L1006" s="9" t="str">
        <f>IF(OR('1. Raw Data'!L1006="Elec", '1. Raw Data'!L1006="elect"), "Electronics", '1. Raw Data'!L1006)</f>
        <v>Home Appliances</v>
      </c>
      <c r="M1006" s="9">
        <v>141.57</v>
      </c>
      <c r="N1006" s="9">
        <f>IF(ISBLANK('1. Raw Data'!N1006), MEDIAN('1. Raw Data'!$N$2:$N$5001), '1. Raw Data'!N1006)</f>
        <v>62.19</v>
      </c>
      <c r="O1006" s="9">
        <v>5</v>
      </c>
      <c r="P1006" s="9">
        <f>IF(ISBLANK('1. Raw Data'!P1006), 0, '1. Raw Data'!P1006)</f>
        <v>0</v>
      </c>
      <c r="Q1006" s="9">
        <v>475</v>
      </c>
      <c r="R1006" s="9">
        <v>2</v>
      </c>
      <c r="S1006" s="9">
        <f t="shared" si="45"/>
        <v>707.84999999999991</v>
      </c>
      <c r="T1006" s="9">
        <f t="shared" si="46"/>
        <v>396.89999999999992</v>
      </c>
      <c r="U1006" s="23">
        <f t="shared" si="47"/>
        <v>0.56071201525746972</v>
      </c>
    </row>
    <row r="1007" spans="1:21" x14ac:dyDescent="0.3">
      <c r="A1007" s="9">
        <v>1919</v>
      </c>
      <c r="B1007" s="9" t="str">
        <f>PROPER(TRIM('1. Raw Data'!B1007))</f>
        <v>Customer_1005</v>
      </c>
      <c r="C1007" s="9">
        <f>IF(OR('1. Raw Data'!C1007&lt;18, '1. Raw Data'!C1007&gt;100), MEDIAN('1. Raw Data'!$C$2:$C$5001), '1. Raw Data'!C1007)</f>
        <v>34</v>
      </c>
      <c r="D1007" s="9" t="s">
        <v>5021</v>
      </c>
      <c r="E1007" s="22">
        <v>44151</v>
      </c>
      <c r="F1007" s="9">
        <v>0</v>
      </c>
      <c r="G1007" s="9">
        <v>12167</v>
      </c>
      <c r="H1007" s="15">
        <v>44151</v>
      </c>
      <c r="I1007" s="9" t="s">
        <v>7457</v>
      </c>
      <c r="J1007" s="9">
        <v>110</v>
      </c>
      <c r="K1007" s="9" t="s">
        <v>7493</v>
      </c>
      <c r="L1007" s="9" t="str">
        <f>IF(OR('1. Raw Data'!L1007="Elec", '1. Raw Data'!L1007="elect"), "Electronics", '1. Raw Data'!L1007)</f>
        <v>Clothing</v>
      </c>
      <c r="M1007" s="9">
        <v>910.35</v>
      </c>
      <c r="N1007" s="9">
        <f>IF(ISBLANK('1. Raw Data'!N1007), MEDIAN('1. Raw Data'!$N$2:$N$5001), '1. Raw Data'!N1007)</f>
        <v>582.79999999999995</v>
      </c>
      <c r="O1007" s="9">
        <v>4</v>
      </c>
      <c r="P1007" s="9">
        <f>IF(ISBLANK('1. Raw Data'!P1007), 0, '1. Raw Data'!P1007)</f>
        <v>0</v>
      </c>
      <c r="Q1007" s="9">
        <v>404</v>
      </c>
      <c r="R1007" s="9">
        <v>3</v>
      </c>
      <c r="S1007" s="9">
        <f t="shared" si="45"/>
        <v>3641.4</v>
      </c>
      <c r="T1007" s="9">
        <f t="shared" si="46"/>
        <v>1310.2000000000003</v>
      </c>
      <c r="U1007" s="23">
        <f t="shared" si="47"/>
        <v>0.35980666776514536</v>
      </c>
    </row>
    <row r="1008" spans="1:21" x14ac:dyDescent="0.3">
      <c r="A1008" s="9">
        <v>2246</v>
      </c>
      <c r="B1008" s="9" t="str">
        <f>PROPER(TRIM('1. Raw Data'!B1008))</f>
        <v>Customer_1006</v>
      </c>
      <c r="C1008" s="9">
        <f>IF(OR('1. Raw Data'!C1008&lt;18, '1. Raw Data'!C1008&gt;100), MEDIAN('1. Raw Data'!$C$2:$C$5001), '1. Raw Data'!C1008)</f>
        <v>27</v>
      </c>
      <c r="D1008" s="9" t="s">
        <v>5018</v>
      </c>
      <c r="E1008" s="22">
        <v>43836</v>
      </c>
      <c r="F1008" s="9">
        <v>0</v>
      </c>
      <c r="G1008" s="9">
        <v>12434</v>
      </c>
      <c r="H1008" s="15">
        <v>43983</v>
      </c>
      <c r="I1008" s="9" t="s">
        <v>7457</v>
      </c>
      <c r="J1008" s="9">
        <v>145</v>
      </c>
      <c r="K1008" s="9" t="s">
        <v>7470</v>
      </c>
      <c r="L1008" s="9" t="str">
        <f>IF(OR('1. Raw Data'!L1008="Elec", '1. Raw Data'!L1008="elect"), "Electronics", '1. Raw Data'!L1008)</f>
        <v>Sports</v>
      </c>
      <c r="M1008" s="9">
        <v>1431.59</v>
      </c>
      <c r="N1008" s="9">
        <f>IF(ISBLANK('1. Raw Data'!N1008), MEDIAN('1. Raw Data'!$N$2:$N$5001), '1. Raw Data'!N1008)</f>
        <v>898.66</v>
      </c>
      <c r="O1008" s="9">
        <v>5</v>
      </c>
      <c r="P1008" s="9">
        <f>IF(ISBLANK('1. Raw Data'!P1008), 0, '1. Raw Data'!P1008)</f>
        <v>0</v>
      </c>
      <c r="Q1008" s="9">
        <v>492</v>
      </c>
      <c r="R1008" s="9">
        <v>8</v>
      </c>
      <c r="S1008" s="9">
        <f t="shared" si="45"/>
        <v>7157.95</v>
      </c>
      <c r="T1008" s="9">
        <f t="shared" si="46"/>
        <v>2664.6499999999996</v>
      </c>
      <c r="U1008" s="23">
        <f t="shared" si="47"/>
        <v>0.37226440531157662</v>
      </c>
    </row>
    <row r="1009" spans="1:21" x14ac:dyDescent="0.3">
      <c r="A1009" s="9">
        <v>1005</v>
      </c>
      <c r="B1009" s="9" t="str">
        <f>PROPER(TRIM('1. Raw Data'!B1009))</f>
        <v>Customer_1007</v>
      </c>
      <c r="C1009" s="9">
        <f>IF(OR('1. Raw Data'!C1009&lt;18, '1. Raw Data'!C1009&gt;100), MEDIAN('1. Raw Data'!$C$2:$C$5001), '1. Raw Data'!C1009)</f>
        <v>46</v>
      </c>
      <c r="D1009" s="9" t="s">
        <v>5019</v>
      </c>
      <c r="E1009" s="22">
        <v>44667</v>
      </c>
      <c r="F1009" s="9">
        <v>1</v>
      </c>
      <c r="G1009" s="9">
        <v>11373</v>
      </c>
      <c r="H1009" s="15">
        <v>44667</v>
      </c>
      <c r="I1009" s="9" t="s">
        <v>7456</v>
      </c>
      <c r="J1009" s="9">
        <v>118</v>
      </c>
      <c r="K1009" s="9" t="s">
        <v>7501</v>
      </c>
      <c r="L1009" s="9" t="str">
        <f>IF(OR('1. Raw Data'!L1009="Elec", '1. Raw Data'!L1009="elect"), "Electronics", '1. Raw Data'!L1009)</f>
        <v>Electronics</v>
      </c>
      <c r="M1009" s="9">
        <v>430.04</v>
      </c>
      <c r="N1009" s="9">
        <f>IF(ISBLANK('1. Raw Data'!N1009), MEDIAN('1. Raw Data'!$N$2:$N$5001), '1. Raw Data'!N1009)</f>
        <v>185.47</v>
      </c>
      <c r="O1009" s="9">
        <v>2</v>
      </c>
      <c r="P1009" s="9">
        <f>IF(ISBLANK('1. Raw Data'!P1009), 0, '1. Raw Data'!P1009)</f>
        <v>0</v>
      </c>
      <c r="Q1009" s="9">
        <v>991</v>
      </c>
      <c r="R1009" s="9">
        <v>1</v>
      </c>
      <c r="S1009" s="9">
        <f t="shared" si="45"/>
        <v>860.08</v>
      </c>
      <c r="T1009" s="9">
        <f t="shared" si="46"/>
        <v>489.14000000000004</v>
      </c>
      <c r="U1009" s="23">
        <f t="shared" si="47"/>
        <v>0.56871453818249462</v>
      </c>
    </row>
    <row r="1010" spans="1:21" x14ac:dyDescent="0.3">
      <c r="A1010" s="9">
        <v>2345</v>
      </c>
      <c r="B1010" s="9" t="str">
        <f>PROPER(TRIM('1. Raw Data'!B1010))</f>
        <v>Customer_1008</v>
      </c>
      <c r="C1010" s="9">
        <f>IF(OR('1. Raw Data'!C1010&lt;18, '1. Raw Data'!C1010&gt;100), MEDIAN('1. Raw Data'!$C$2:$C$5001), '1. Raw Data'!C1010)</f>
        <v>43</v>
      </c>
      <c r="D1010" s="9" t="s">
        <v>5021</v>
      </c>
      <c r="E1010" s="22">
        <v>44872</v>
      </c>
      <c r="F1010" s="9">
        <v>0</v>
      </c>
      <c r="G1010" s="9">
        <v>10640</v>
      </c>
      <c r="H1010" s="15">
        <v>44753</v>
      </c>
      <c r="I1010" s="9" t="s">
        <v>7455</v>
      </c>
      <c r="J1010" s="9">
        <v>147</v>
      </c>
      <c r="K1010" s="9" t="s">
        <v>7474</v>
      </c>
      <c r="L1010" s="9" t="str">
        <f>IF(OR('1. Raw Data'!L1010="Elec", '1. Raw Data'!L1010="elect"), "Electronics", '1. Raw Data'!L1010)</f>
        <v>Clothing</v>
      </c>
      <c r="M1010" s="9">
        <v>1367.8</v>
      </c>
      <c r="N1010" s="9">
        <f>IF(ISBLANK('1. Raw Data'!N1010), MEDIAN('1. Raw Data'!$N$2:$N$5001), '1. Raw Data'!N1010)</f>
        <v>821.14</v>
      </c>
      <c r="O1010" s="9">
        <v>5</v>
      </c>
      <c r="P1010" s="9">
        <f>IF(ISBLANK('1. Raw Data'!P1010), 0, '1. Raw Data'!P1010)</f>
        <v>0.1</v>
      </c>
      <c r="Q1010" s="9">
        <v>905</v>
      </c>
      <c r="R1010" s="9">
        <v>1</v>
      </c>
      <c r="S1010" s="9">
        <f t="shared" si="45"/>
        <v>6155.1</v>
      </c>
      <c r="T1010" s="9">
        <f t="shared" si="46"/>
        <v>2049.4000000000005</v>
      </c>
      <c r="U1010" s="23">
        <f t="shared" si="47"/>
        <v>0.33295965946938316</v>
      </c>
    </row>
    <row r="1011" spans="1:21" x14ac:dyDescent="0.3">
      <c r="A1011" s="9">
        <v>1467</v>
      </c>
      <c r="B1011" s="9" t="str">
        <f>PROPER(TRIM('1. Raw Data'!B1011))</f>
        <v>Customer_1009</v>
      </c>
      <c r="C1011" s="9">
        <f>IF(OR('1. Raw Data'!C1011&lt;18, '1. Raw Data'!C1011&gt;100), MEDIAN('1. Raw Data'!$C$2:$C$5001), '1. Raw Data'!C1011)</f>
        <v>48</v>
      </c>
      <c r="D1011" s="9" t="s">
        <v>5019</v>
      </c>
      <c r="E1011" s="22">
        <v>45242</v>
      </c>
      <c r="F1011" s="9">
        <v>0</v>
      </c>
      <c r="G1011" s="9">
        <v>13762</v>
      </c>
      <c r="H1011" s="15">
        <v>45271</v>
      </c>
      <c r="I1011" s="9" t="s">
        <v>7456</v>
      </c>
      <c r="J1011" s="9">
        <v>132</v>
      </c>
      <c r="K1011" s="9" t="s">
        <v>7506</v>
      </c>
      <c r="L1011" s="9" t="str">
        <f>IF(OR('1. Raw Data'!L1011="Elec", '1. Raw Data'!L1011="elect"), "Electronics", '1. Raw Data'!L1011)</f>
        <v>Clothing</v>
      </c>
      <c r="M1011" s="9">
        <v>1427.74</v>
      </c>
      <c r="N1011" s="9">
        <f>IF(ISBLANK('1. Raw Data'!N1011), MEDIAN('1. Raw Data'!$N$2:$N$5001), '1. Raw Data'!N1011)</f>
        <v>832.08</v>
      </c>
      <c r="O1011" s="9">
        <v>4</v>
      </c>
      <c r="P1011" s="9">
        <f>IF(ISBLANK('1. Raw Data'!P1011), 0, '1. Raw Data'!P1011)</f>
        <v>0.2</v>
      </c>
      <c r="Q1011" s="9">
        <v>416</v>
      </c>
      <c r="R1011" s="9">
        <v>2</v>
      </c>
      <c r="S1011" s="9">
        <f t="shared" si="45"/>
        <v>4568.768</v>
      </c>
      <c r="T1011" s="9">
        <f t="shared" si="46"/>
        <v>1240.4479999999999</v>
      </c>
      <c r="U1011" s="23">
        <f t="shared" si="47"/>
        <v>0.27150601650160389</v>
      </c>
    </row>
    <row r="1012" spans="1:21" x14ac:dyDescent="0.3">
      <c r="A1012" s="9">
        <v>1074</v>
      </c>
      <c r="B1012" s="9" t="str">
        <f>PROPER(TRIM('1. Raw Data'!B1012))</f>
        <v>Customer_1010</v>
      </c>
      <c r="C1012" s="9">
        <f>IF(OR('1. Raw Data'!C1012&lt;18, '1. Raw Data'!C1012&gt;100), MEDIAN('1. Raw Data'!$C$2:$C$5001), '1. Raw Data'!C1012)</f>
        <v>27</v>
      </c>
      <c r="D1012" s="9" t="s">
        <v>5021</v>
      </c>
      <c r="E1012" s="22">
        <v>45047</v>
      </c>
      <c r="F1012" s="9">
        <v>0</v>
      </c>
      <c r="G1012" s="9">
        <v>11121</v>
      </c>
      <c r="H1012" s="15">
        <v>44931</v>
      </c>
      <c r="I1012" s="9" t="s">
        <v>7457</v>
      </c>
      <c r="J1012" s="9">
        <v>130</v>
      </c>
      <c r="K1012" s="9" t="s">
        <v>7487</v>
      </c>
      <c r="L1012" s="9" t="str">
        <f>IF(OR('1. Raw Data'!L1012="Elec", '1. Raw Data'!L1012="elect"), "Electronics", '1. Raw Data'!L1012)</f>
        <v>Sports</v>
      </c>
      <c r="M1012" s="9">
        <v>440.27</v>
      </c>
      <c r="N1012" s="9">
        <f>IF(ISBLANK('1. Raw Data'!N1012), MEDIAN('1. Raw Data'!$N$2:$N$5001), '1. Raw Data'!N1012)</f>
        <v>270.33</v>
      </c>
      <c r="O1012" s="9">
        <v>1</v>
      </c>
      <c r="P1012" s="9">
        <f>IF(ISBLANK('1. Raw Data'!P1012), 0, '1. Raw Data'!P1012)</f>
        <v>0</v>
      </c>
      <c r="Q1012" s="9">
        <v>519</v>
      </c>
      <c r="R1012" s="9">
        <v>6</v>
      </c>
      <c r="S1012" s="9">
        <f t="shared" si="45"/>
        <v>440.27</v>
      </c>
      <c r="T1012" s="9">
        <f t="shared" si="46"/>
        <v>169.94</v>
      </c>
      <c r="U1012" s="23">
        <f t="shared" si="47"/>
        <v>0.38599041497263042</v>
      </c>
    </row>
    <row r="1013" spans="1:21" x14ac:dyDescent="0.3">
      <c r="A1013" s="9">
        <v>1003</v>
      </c>
      <c r="B1013" s="9" t="str">
        <f>PROPER(TRIM('1. Raw Data'!B1013))</f>
        <v>Customer_1011</v>
      </c>
      <c r="C1013" s="9">
        <f>IF(OR('1. Raw Data'!C1013&lt;18, '1. Raw Data'!C1013&gt;100), MEDIAN('1. Raw Data'!$C$2:$C$5001), '1. Raw Data'!C1013)</f>
        <v>56</v>
      </c>
      <c r="D1013" s="9" t="s">
        <v>5020</v>
      </c>
      <c r="E1013" s="22">
        <v>44793</v>
      </c>
      <c r="F1013" s="9">
        <v>0</v>
      </c>
      <c r="G1013" s="9">
        <v>11066</v>
      </c>
      <c r="H1013" s="15">
        <v>44793</v>
      </c>
      <c r="I1013" s="9" t="s">
        <v>7456</v>
      </c>
      <c r="J1013" s="9">
        <v>136</v>
      </c>
      <c r="K1013" s="9" t="s">
        <v>7503</v>
      </c>
      <c r="L1013" s="9" t="str">
        <f>IF(OR('1. Raw Data'!L1013="Elec", '1. Raw Data'!L1013="elect"), "Electronics", '1. Raw Data'!L1013)</f>
        <v>Sports</v>
      </c>
      <c r="M1013" s="9">
        <v>1143.5899999999999</v>
      </c>
      <c r="N1013" s="9">
        <f>IF(ISBLANK('1. Raw Data'!N1013), MEDIAN('1. Raw Data'!$N$2:$N$5001), '1. Raw Data'!N1013)</f>
        <v>620.21</v>
      </c>
      <c r="O1013" s="9">
        <v>4</v>
      </c>
      <c r="P1013" s="9">
        <f>IF(ISBLANK('1. Raw Data'!P1013), 0, '1. Raw Data'!P1013)</f>
        <v>0</v>
      </c>
      <c r="Q1013" s="9">
        <v>446</v>
      </c>
      <c r="R1013" s="9">
        <v>2</v>
      </c>
      <c r="S1013" s="9">
        <f t="shared" si="45"/>
        <v>4574.3599999999997</v>
      </c>
      <c r="T1013" s="9">
        <f t="shared" si="46"/>
        <v>2093.5199999999995</v>
      </c>
      <c r="U1013" s="23">
        <f t="shared" si="47"/>
        <v>0.45766402294528624</v>
      </c>
    </row>
    <row r="1014" spans="1:21" x14ac:dyDescent="0.3">
      <c r="A1014" s="9">
        <v>1645</v>
      </c>
      <c r="B1014" s="9" t="str">
        <f>PROPER(TRIM('1. Raw Data'!B1014))</f>
        <v>Customer_1012</v>
      </c>
      <c r="C1014" s="9">
        <f>IF(OR('1. Raw Data'!C1014&lt;18, '1. Raw Data'!C1014&gt;100), MEDIAN('1. Raw Data'!$C$2:$C$5001), '1. Raw Data'!C1014)</f>
        <v>32</v>
      </c>
      <c r="D1014" s="9" t="s">
        <v>5021</v>
      </c>
      <c r="E1014" s="22">
        <v>44427</v>
      </c>
      <c r="F1014" s="9">
        <v>0</v>
      </c>
      <c r="G1014" s="9">
        <v>12230</v>
      </c>
      <c r="H1014" s="15">
        <v>44427</v>
      </c>
      <c r="I1014" s="9" t="s">
        <v>7457</v>
      </c>
      <c r="J1014" s="9">
        <v>109</v>
      </c>
      <c r="K1014" s="9" t="s">
        <v>7466</v>
      </c>
      <c r="L1014" s="9" t="str">
        <f>IF(OR('1. Raw Data'!L1014="Elec", '1. Raw Data'!L1014="elect"), "Electronics", '1. Raw Data'!L1014)</f>
        <v>Home Appliances</v>
      </c>
      <c r="M1014" s="9">
        <v>396.22</v>
      </c>
      <c r="N1014" s="9">
        <f>IF(ISBLANK('1. Raw Data'!N1014), MEDIAN('1. Raw Data'!$N$2:$N$5001), '1. Raw Data'!N1014)</f>
        <v>190.58</v>
      </c>
      <c r="O1014" s="9">
        <v>4</v>
      </c>
      <c r="P1014" s="9">
        <f>IF(ISBLANK('1. Raw Data'!P1014), 0, '1. Raw Data'!P1014)</f>
        <v>0</v>
      </c>
      <c r="Q1014" s="9">
        <v>344</v>
      </c>
      <c r="R1014" s="9">
        <v>7</v>
      </c>
      <c r="S1014" s="9">
        <f t="shared" si="45"/>
        <v>1584.88</v>
      </c>
      <c r="T1014" s="9">
        <f t="shared" si="46"/>
        <v>822.56000000000006</v>
      </c>
      <c r="U1014" s="23">
        <f t="shared" si="47"/>
        <v>0.51900459340770277</v>
      </c>
    </row>
    <row r="1015" spans="1:21" x14ac:dyDescent="0.3">
      <c r="A1015" s="9">
        <v>1117</v>
      </c>
      <c r="B1015" s="9" t="str">
        <f>PROPER(TRIM('1. Raw Data'!B1015))</f>
        <v>Customer_1013</v>
      </c>
      <c r="C1015" s="9">
        <f>IF(OR('1. Raw Data'!C1015&lt;18, '1. Raw Data'!C1015&gt;100), MEDIAN('1. Raw Data'!$C$2:$C$5001), '1. Raw Data'!C1015)</f>
        <v>50</v>
      </c>
      <c r="D1015" s="9" t="s">
        <v>5020</v>
      </c>
      <c r="E1015" s="22">
        <v>44015</v>
      </c>
      <c r="F1015" s="9">
        <v>0</v>
      </c>
      <c r="G1015" s="9">
        <v>12744</v>
      </c>
      <c r="H1015" s="15">
        <v>43897</v>
      </c>
      <c r="I1015" s="9" t="s">
        <v>7455</v>
      </c>
      <c r="J1015" s="9">
        <v>136</v>
      </c>
      <c r="K1015" s="9" t="s">
        <v>7503</v>
      </c>
      <c r="L1015" s="9" t="str">
        <f>IF(OR('1. Raw Data'!L1015="Elec", '1. Raw Data'!L1015="elect"), "Electronics", '1. Raw Data'!L1015)</f>
        <v>Clothing</v>
      </c>
      <c r="M1015" s="9">
        <v>1119.54</v>
      </c>
      <c r="N1015" s="9">
        <f>IF(ISBLANK('1. Raw Data'!N1015), MEDIAN('1. Raw Data'!$N$2:$N$5001), '1. Raw Data'!N1015)</f>
        <v>670.72</v>
      </c>
      <c r="O1015" s="9">
        <v>4</v>
      </c>
      <c r="P1015" s="9">
        <f>IF(ISBLANK('1. Raw Data'!P1015), 0, '1. Raw Data'!P1015)</f>
        <v>0.2</v>
      </c>
      <c r="Q1015" s="9">
        <v>736</v>
      </c>
      <c r="R1015" s="9">
        <v>5</v>
      </c>
      <c r="S1015" s="9">
        <f t="shared" si="45"/>
        <v>3582.5280000000002</v>
      </c>
      <c r="T1015" s="9">
        <f t="shared" si="46"/>
        <v>899.64800000000014</v>
      </c>
      <c r="U1015" s="23">
        <f t="shared" si="47"/>
        <v>0.25112099612340782</v>
      </c>
    </row>
    <row r="1016" spans="1:21" x14ac:dyDescent="0.3">
      <c r="A1016" s="9">
        <v>1880</v>
      </c>
      <c r="B1016" s="9" t="str">
        <f>PROPER(TRIM('1. Raw Data'!B1016))</f>
        <v>Customer_1014</v>
      </c>
      <c r="C1016" s="9">
        <f>IF(OR('1. Raw Data'!C1016&lt;18, '1. Raw Data'!C1016&gt;100), MEDIAN('1. Raw Data'!$C$2:$C$5001), '1. Raw Data'!C1016)</f>
        <v>28</v>
      </c>
      <c r="D1016" s="9" t="s">
        <v>5022</v>
      </c>
      <c r="E1016" s="22">
        <v>44305</v>
      </c>
      <c r="F1016" s="9">
        <v>0</v>
      </c>
      <c r="G1016" s="9">
        <v>10564</v>
      </c>
      <c r="H1016" s="15">
        <v>44305</v>
      </c>
      <c r="I1016" s="9" t="s">
        <v>7455</v>
      </c>
      <c r="J1016" s="9">
        <v>129</v>
      </c>
      <c r="K1016" s="9" t="s">
        <v>7471</v>
      </c>
      <c r="L1016" s="9" t="str">
        <f>IF(OR('1. Raw Data'!L1016="Elec", '1. Raw Data'!L1016="elect"), "Electronics", '1. Raw Data'!L1016)</f>
        <v>Home Appliances</v>
      </c>
      <c r="M1016" s="9">
        <v>1206.26</v>
      </c>
      <c r="N1016" s="9">
        <f>IF(ISBLANK('1. Raw Data'!N1016), MEDIAN('1. Raw Data'!$N$2:$N$5001), '1. Raw Data'!N1016)</f>
        <v>616.89</v>
      </c>
      <c r="O1016" s="9">
        <v>5</v>
      </c>
      <c r="P1016" s="9">
        <f>IF(ISBLANK('1. Raw Data'!P1016), 0, '1. Raw Data'!P1016)</f>
        <v>0</v>
      </c>
      <c r="Q1016" s="9">
        <v>598</v>
      </c>
      <c r="R1016" s="9">
        <v>10</v>
      </c>
      <c r="S1016" s="9">
        <f t="shared" si="45"/>
        <v>6031.3</v>
      </c>
      <c r="T1016" s="9">
        <f t="shared" si="46"/>
        <v>2946.8500000000004</v>
      </c>
      <c r="U1016" s="23">
        <f t="shared" si="47"/>
        <v>0.48859284068111358</v>
      </c>
    </row>
    <row r="1017" spans="1:21" x14ac:dyDescent="0.3">
      <c r="A1017" s="9">
        <v>1503</v>
      </c>
      <c r="B1017" s="9" t="str">
        <f>PROPER(TRIM('1. Raw Data'!B1017))</f>
        <v>Customer_1015</v>
      </c>
      <c r="C1017" s="9">
        <f>IF(OR('1. Raw Data'!C1017&lt;18, '1. Raw Data'!C1017&gt;100), MEDIAN('1. Raw Data'!$C$2:$C$5001), '1. Raw Data'!C1017)</f>
        <v>79</v>
      </c>
      <c r="D1017" s="9" t="s">
        <v>5019</v>
      </c>
      <c r="E1017" s="22">
        <v>44421</v>
      </c>
      <c r="F1017" s="9">
        <v>1</v>
      </c>
      <c r="G1017" s="9">
        <v>13811</v>
      </c>
      <c r="H1017" s="15">
        <v>44421</v>
      </c>
      <c r="I1017" s="9" t="s">
        <v>7455</v>
      </c>
      <c r="J1017" s="9">
        <v>116</v>
      </c>
      <c r="K1017" s="9" t="s">
        <v>7480</v>
      </c>
      <c r="L1017" s="9" t="str">
        <f>IF(OR('1. Raw Data'!L1017="Elec", '1. Raw Data'!L1017="elect"), "Electronics", '1. Raw Data'!L1017)</f>
        <v>Home Appliances</v>
      </c>
      <c r="M1017" s="9">
        <v>408.45</v>
      </c>
      <c r="N1017" s="9">
        <f>IF(ISBLANK('1. Raw Data'!N1017), MEDIAN('1. Raw Data'!$N$2:$N$5001), '1. Raw Data'!N1017)</f>
        <v>190.21</v>
      </c>
      <c r="O1017" s="9">
        <v>2</v>
      </c>
      <c r="P1017" s="9">
        <f>IF(ISBLANK('1. Raw Data'!P1017), 0, '1. Raw Data'!P1017)</f>
        <v>0.1</v>
      </c>
      <c r="Q1017" s="9">
        <v>827</v>
      </c>
      <c r="R1017" s="9">
        <v>5</v>
      </c>
      <c r="S1017" s="9">
        <f t="shared" si="45"/>
        <v>735.21</v>
      </c>
      <c r="T1017" s="9">
        <f t="shared" si="46"/>
        <v>354.79</v>
      </c>
      <c r="U1017" s="23">
        <f t="shared" si="47"/>
        <v>0.48256960596292214</v>
      </c>
    </row>
    <row r="1018" spans="1:21" x14ac:dyDescent="0.3">
      <c r="A1018" s="9">
        <v>1946</v>
      </c>
      <c r="B1018" s="9" t="str">
        <f>PROPER(TRIM('1. Raw Data'!B1018))</f>
        <v>Customer_1016</v>
      </c>
      <c r="C1018" s="9">
        <f>IF(OR('1. Raw Data'!C1018&lt;18, '1. Raw Data'!C1018&gt;100), MEDIAN('1. Raw Data'!$C$2:$C$5001), '1. Raw Data'!C1018)</f>
        <v>50</v>
      </c>
      <c r="D1018" s="9" t="s">
        <v>5021</v>
      </c>
      <c r="E1018" s="22">
        <v>45278</v>
      </c>
      <c r="F1018" s="9">
        <v>0</v>
      </c>
      <c r="G1018" s="9">
        <v>11696</v>
      </c>
      <c r="H1018" s="15">
        <v>45278</v>
      </c>
      <c r="I1018" s="9" t="s">
        <v>7455</v>
      </c>
      <c r="J1018" s="9">
        <v>128</v>
      </c>
      <c r="K1018" s="9" t="s">
        <v>7473</v>
      </c>
      <c r="L1018" s="9" t="str">
        <f>IF(OR('1. Raw Data'!L1018="Elec", '1. Raw Data'!L1018="elect"), "Electronics", '1. Raw Data'!L1018)</f>
        <v>Sports</v>
      </c>
      <c r="M1018" s="9">
        <v>1088.01</v>
      </c>
      <c r="N1018" s="9">
        <f>IF(ISBLANK('1. Raw Data'!N1018), MEDIAN('1. Raw Data'!$N$2:$N$5001), '1. Raw Data'!N1018)</f>
        <v>568.58000000000004</v>
      </c>
      <c r="O1018" s="9">
        <v>4</v>
      </c>
      <c r="P1018" s="9">
        <f>IF(ISBLANK('1. Raw Data'!P1018), 0, '1. Raw Data'!P1018)</f>
        <v>0</v>
      </c>
      <c r="Q1018" s="9">
        <v>380</v>
      </c>
      <c r="R1018" s="9">
        <v>9</v>
      </c>
      <c r="S1018" s="9">
        <f t="shared" si="45"/>
        <v>4352.04</v>
      </c>
      <c r="T1018" s="9">
        <f t="shared" si="46"/>
        <v>2077.7199999999998</v>
      </c>
      <c r="U1018" s="23">
        <f t="shared" si="47"/>
        <v>0.47741289142563026</v>
      </c>
    </row>
    <row r="1019" spans="1:21" x14ac:dyDescent="0.3">
      <c r="A1019" s="9">
        <v>1573</v>
      </c>
      <c r="B1019" s="9" t="str">
        <f>PROPER(TRIM('1. Raw Data'!B1019))</f>
        <v>Customer_1017</v>
      </c>
      <c r="C1019" s="9">
        <f>IF(OR('1. Raw Data'!C1019&lt;18, '1. Raw Data'!C1019&gt;100), MEDIAN('1. Raw Data'!$C$2:$C$5001), '1. Raw Data'!C1019)</f>
        <v>83</v>
      </c>
      <c r="D1019" s="9" t="s">
        <v>5023</v>
      </c>
      <c r="E1019" s="22">
        <v>44410</v>
      </c>
      <c r="F1019" s="9">
        <v>1</v>
      </c>
      <c r="G1019" s="9">
        <v>13306</v>
      </c>
      <c r="H1019" s="15">
        <v>44235</v>
      </c>
      <c r="I1019" s="9" t="s">
        <v>7455</v>
      </c>
      <c r="J1019" s="9">
        <v>121</v>
      </c>
      <c r="K1019" s="9" t="s">
        <v>7495</v>
      </c>
      <c r="L1019" s="9" t="str">
        <f>IF(OR('1. Raw Data'!L1019="Elec", '1. Raw Data'!L1019="elect"), "Electronics", '1. Raw Data'!L1019)</f>
        <v>Sports</v>
      </c>
      <c r="M1019" s="9">
        <v>1227.55</v>
      </c>
      <c r="N1019" s="9">
        <f>IF(ISBLANK('1. Raw Data'!N1019), MEDIAN('1. Raw Data'!$N$2:$N$5001), '1. Raw Data'!N1019)</f>
        <v>772.11</v>
      </c>
      <c r="O1019" s="9">
        <v>5</v>
      </c>
      <c r="P1019" s="9">
        <f>IF(ISBLANK('1. Raw Data'!P1019), 0, '1. Raw Data'!P1019)</f>
        <v>0.2</v>
      </c>
      <c r="Q1019" s="9">
        <v>1189</v>
      </c>
      <c r="R1019" s="9">
        <v>4</v>
      </c>
      <c r="S1019" s="9">
        <f t="shared" si="45"/>
        <v>4910.2</v>
      </c>
      <c r="T1019" s="9">
        <f t="shared" si="46"/>
        <v>1049.6499999999996</v>
      </c>
      <c r="U1019" s="23">
        <f t="shared" si="47"/>
        <v>0.21376929656633126</v>
      </c>
    </row>
    <row r="1020" spans="1:21" x14ac:dyDescent="0.3">
      <c r="A1020" s="9">
        <v>2464</v>
      </c>
      <c r="B1020" s="9" t="str">
        <f>PROPER(TRIM('1. Raw Data'!B1020))</f>
        <v>Customer_1018</v>
      </c>
      <c r="C1020" s="9">
        <f>IF(OR('1. Raw Data'!C1020&lt;18, '1. Raw Data'!C1020&gt;100), MEDIAN('1. Raw Data'!$C$2:$C$5001), '1. Raw Data'!C1020)</f>
        <v>52</v>
      </c>
      <c r="D1020" s="9" t="s">
        <v>5023</v>
      </c>
      <c r="E1020" s="22">
        <v>45270</v>
      </c>
      <c r="F1020" s="9">
        <v>0</v>
      </c>
      <c r="G1020" s="9">
        <v>10445</v>
      </c>
      <c r="H1020" s="15">
        <v>45211</v>
      </c>
      <c r="I1020" s="9" t="s">
        <v>7457</v>
      </c>
      <c r="J1020" s="9">
        <v>147</v>
      </c>
      <c r="K1020" s="9" t="s">
        <v>7474</v>
      </c>
      <c r="L1020" s="9" t="str">
        <f>IF(OR('1. Raw Data'!L1020="Elec", '1. Raw Data'!L1020="elect"), "Electronics", '1. Raw Data'!L1020)</f>
        <v>Home Appliances</v>
      </c>
      <c r="M1020" s="9">
        <v>569.94000000000005</v>
      </c>
      <c r="N1020" s="9">
        <f>IF(ISBLANK('1. Raw Data'!N1020), MEDIAN('1. Raw Data'!$N$2:$N$5001), '1. Raw Data'!N1020)</f>
        <v>309.33</v>
      </c>
      <c r="O1020" s="9">
        <v>2</v>
      </c>
      <c r="P1020" s="9">
        <f>IF(ISBLANK('1. Raw Data'!P1020), 0, '1. Raw Data'!P1020)</f>
        <v>0</v>
      </c>
      <c r="Q1020" s="9">
        <v>388</v>
      </c>
      <c r="R1020" s="9">
        <v>6</v>
      </c>
      <c r="S1020" s="9">
        <f t="shared" si="45"/>
        <v>1139.8800000000001</v>
      </c>
      <c r="T1020" s="9">
        <f t="shared" si="46"/>
        <v>521.22000000000014</v>
      </c>
      <c r="U1020" s="23">
        <f t="shared" si="47"/>
        <v>0.45725865880619021</v>
      </c>
    </row>
    <row r="1021" spans="1:21" x14ac:dyDescent="0.3">
      <c r="A1021" s="9">
        <v>1193</v>
      </c>
      <c r="B1021" s="9" t="str">
        <f>PROPER(TRIM('1. Raw Data'!B1021))</f>
        <v>Customer_1019</v>
      </c>
      <c r="C1021" s="9">
        <f>IF(OR('1. Raw Data'!C1021&lt;18, '1. Raw Data'!C1021&gt;100), MEDIAN('1. Raw Data'!$C$2:$C$5001), '1. Raw Data'!C1021)</f>
        <v>31</v>
      </c>
      <c r="D1021" s="9" t="s">
        <v>5018</v>
      </c>
      <c r="E1021" s="22">
        <v>44760</v>
      </c>
      <c r="F1021" s="9">
        <v>0</v>
      </c>
      <c r="G1021" s="9">
        <v>13941</v>
      </c>
      <c r="H1021" s="15">
        <v>44760</v>
      </c>
      <c r="I1021" s="9" t="s">
        <v>7456</v>
      </c>
      <c r="J1021" s="9">
        <v>102</v>
      </c>
      <c r="K1021" s="9" t="s">
        <v>7494</v>
      </c>
      <c r="L1021" s="9" t="str">
        <f>IF(OR('1. Raw Data'!L1021="Elec", '1. Raw Data'!L1021="elect"), "Electronics", '1. Raw Data'!L1021)</f>
        <v>Clothing</v>
      </c>
      <c r="M1021" s="9">
        <v>293.17</v>
      </c>
      <c r="N1021" s="9">
        <f>IF(ISBLANK('1. Raw Data'!N1021), MEDIAN('1. Raw Data'!$N$2:$N$5001), '1. Raw Data'!N1021)</f>
        <v>143.63999999999999</v>
      </c>
      <c r="O1021" s="9">
        <v>1</v>
      </c>
      <c r="P1021" s="9">
        <f>IF(ISBLANK('1. Raw Data'!P1021), 0, '1. Raw Data'!P1021)</f>
        <v>0.2</v>
      </c>
      <c r="Q1021" s="9">
        <v>405</v>
      </c>
      <c r="R1021" s="9">
        <v>7</v>
      </c>
      <c r="S1021" s="9">
        <f t="shared" si="45"/>
        <v>234.53600000000003</v>
      </c>
      <c r="T1021" s="9">
        <f t="shared" si="46"/>
        <v>90.896000000000043</v>
      </c>
      <c r="U1021" s="23">
        <f t="shared" si="47"/>
        <v>0.38755670771224898</v>
      </c>
    </row>
    <row r="1022" spans="1:21" x14ac:dyDescent="0.3">
      <c r="A1022" s="9">
        <v>1846</v>
      </c>
      <c r="B1022" s="9" t="str">
        <f>PROPER(TRIM('1. Raw Data'!B1022))</f>
        <v>Customer_1020</v>
      </c>
      <c r="C1022" s="9">
        <f>IF(OR('1. Raw Data'!C1022&lt;18, '1. Raw Data'!C1022&gt;100), MEDIAN('1. Raw Data'!$C$2:$C$5001), '1. Raw Data'!C1022)</f>
        <v>52</v>
      </c>
      <c r="D1022" s="9" t="s">
        <v>5023</v>
      </c>
      <c r="E1022" s="22">
        <v>43976</v>
      </c>
      <c r="F1022" s="9">
        <v>0</v>
      </c>
      <c r="G1022" s="9">
        <v>11930</v>
      </c>
      <c r="H1022" s="15">
        <v>43976</v>
      </c>
      <c r="I1022" s="9" t="s">
        <v>7455</v>
      </c>
      <c r="J1022" s="9">
        <v>146</v>
      </c>
      <c r="K1022" s="9" t="s">
        <v>7505</v>
      </c>
      <c r="L1022" s="9" t="str">
        <f>IF(OR('1. Raw Data'!L1022="Elec", '1. Raw Data'!L1022="elect"), "Electronics", '1. Raw Data'!L1022)</f>
        <v>Clothing</v>
      </c>
      <c r="M1022" s="9">
        <v>183.35</v>
      </c>
      <c r="N1022" s="9">
        <f>IF(ISBLANK('1. Raw Data'!N1022), MEDIAN('1. Raw Data'!$N$2:$N$5001), '1. Raw Data'!N1022)</f>
        <v>119.1</v>
      </c>
      <c r="O1022" s="9">
        <v>4</v>
      </c>
      <c r="P1022" s="9">
        <f>IF(ISBLANK('1. Raw Data'!P1022), 0, '1. Raw Data'!P1022)</f>
        <v>0</v>
      </c>
      <c r="Q1022" s="9">
        <v>441</v>
      </c>
      <c r="R1022" s="9">
        <v>3</v>
      </c>
      <c r="S1022" s="9">
        <f t="shared" si="45"/>
        <v>733.4</v>
      </c>
      <c r="T1022" s="9">
        <f t="shared" si="46"/>
        <v>257</v>
      </c>
      <c r="U1022" s="23">
        <f t="shared" si="47"/>
        <v>0.35042268884646849</v>
      </c>
    </row>
    <row r="1023" spans="1:21" x14ac:dyDescent="0.3">
      <c r="A1023" s="9">
        <v>1714</v>
      </c>
      <c r="B1023" s="9" t="str">
        <f>PROPER(TRIM('1. Raw Data'!B1023))</f>
        <v>Customer_1021</v>
      </c>
      <c r="C1023" s="9">
        <f>IF(OR('1. Raw Data'!C1023&lt;18, '1. Raw Data'!C1023&gt;100), MEDIAN('1. Raw Data'!$C$2:$C$5001), '1. Raw Data'!C1023)</f>
        <v>53</v>
      </c>
      <c r="D1023" s="9" t="s">
        <v>5020</v>
      </c>
      <c r="E1023" s="22">
        <v>45149</v>
      </c>
      <c r="F1023" s="9">
        <v>0</v>
      </c>
      <c r="G1023" s="9">
        <v>10199</v>
      </c>
      <c r="H1023" s="15">
        <v>45238</v>
      </c>
      <c r="I1023" s="9" t="s">
        <v>7457</v>
      </c>
      <c r="J1023" s="9">
        <v>135</v>
      </c>
      <c r="K1023" s="9" t="s">
        <v>7458</v>
      </c>
      <c r="L1023" s="9" t="str">
        <f>IF(OR('1. Raw Data'!L1023="Elec", '1. Raw Data'!L1023="elect"), "Electronics", '1. Raw Data'!L1023)</f>
        <v>Home Appliances</v>
      </c>
      <c r="M1023" s="9">
        <v>884.3</v>
      </c>
      <c r="N1023" s="9">
        <f>IF(ISBLANK('1. Raw Data'!N1023), MEDIAN('1. Raw Data'!$N$2:$N$5001), '1. Raw Data'!N1023)</f>
        <v>587.61</v>
      </c>
      <c r="O1023" s="9">
        <v>3</v>
      </c>
      <c r="P1023" s="9">
        <f>IF(ISBLANK('1. Raw Data'!P1023), 0, '1. Raw Data'!P1023)</f>
        <v>0.2</v>
      </c>
      <c r="Q1023" s="9">
        <v>420</v>
      </c>
      <c r="R1023" s="9">
        <v>4</v>
      </c>
      <c r="S1023" s="9">
        <f t="shared" si="45"/>
        <v>2122.3199999999997</v>
      </c>
      <c r="T1023" s="9">
        <f t="shared" si="46"/>
        <v>359.48999999999978</v>
      </c>
      <c r="U1023" s="23">
        <f t="shared" si="47"/>
        <v>0.16938538957367402</v>
      </c>
    </row>
    <row r="1024" spans="1:21" x14ac:dyDescent="0.3">
      <c r="A1024" s="9">
        <v>2415</v>
      </c>
      <c r="B1024" s="9" t="str">
        <f>PROPER(TRIM('1. Raw Data'!B1024))</f>
        <v>Customer_1022</v>
      </c>
      <c r="C1024" s="9">
        <f>IF(OR('1. Raw Data'!C1024&lt;18, '1. Raw Data'!C1024&gt;100), MEDIAN('1. Raw Data'!$C$2:$C$5001), '1. Raw Data'!C1024)</f>
        <v>45</v>
      </c>
      <c r="D1024" s="9" t="s">
        <v>5023</v>
      </c>
      <c r="E1024" s="22">
        <v>44309</v>
      </c>
      <c r="F1024" s="9">
        <v>0</v>
      </c>
      <c r="G1024" s="9">
        <v>12995</v>
      </c>
      <c r="H1024" s="15">
        <v>44309</v>
      </c>
      <c r="I1024" s="9" t="s">
        <v>7456</v>
      </c>
      <c r="J1024" s="9">
        <v>128</v>
      </c>
      <c r="K1024" s="9" t="s">
        <v>7473</v>
      </c>
      <c r="L1024" s="9" t="str">
        <f>IF(OR('1. Raw Data'!L1024="Elec", '1. Raw Data'!L1024="elect"), "Electronics", '1. Raw Data'!L1024)</f>
        <v>Electronics</v>
      </c>
      <c r="M1024" s="9">
        <v>1468.24</v>
      </c>
      <c r="N1024" s="9">
        <f>IF(ISBLANK('1. Raw Data'!N1024), MEDIAN('1. Raw Data'!$N$2:$N$5001), '1. Raw Data'!N1024)</f>
        <v>778.13</v>
      </c>
      <c r="O1024" s="9">
        <v>5</v>
      </c>
      <c r="P1024" s="9">
        <f>IF(ISBLANK('1. Raw Data'!P1024), 0, '1. Raw Data'!P1024)</f>
        <v>0</v>
      </c>
      <c r="Q1024" s="9">
        <v>327</v>
      </c>
      <c r="R1024" s="9">
        <v>6</v>
      </c>
      <c r="S1024" s="9">
        <f t="shared" si="45"/>
        <v>7341.2</v>
      </c>
      <c r="T1024" s="9">
        <f t="shared" si="46"/>
        <v>3450.5499999999997</v>
      </c>
      <c r="U1024" s="23">
        <f t="shared" si="47"/>
        <v>0.47002533645725492</v>
      </c>
    </row>
    <row r="1025" spans="1:21" x14ac:dyDescent="0.3">
      <c r="A1025" s="9">
        <v>2049</v>
      </c>
      <c r="B1025" s="9" t="str">
        <f>PROPER(TRIM('1. Raw Data'!B1025))</f>
        <v>Customer_1023</v>
      </c>
      <c r="C1025" s="9">
        <f>IF(OR('1. Raw Data'!C1025&lt;18, '1. Raw Data'!C1025&gt;100), MEDIAN('1. Raw Data'!$C$2:$C$5001), '1. Raw Data'!C1025)</f>
        <v>49</v>
      </c>
      <c r="D1025" s="9" t="s">
        <v>5023</v>
      </c>
      <c r="E1025" s="22">
        <v>44372</v>
      </c>
      <c r="F1025" s="9">
        <v>0</v>
      </c>
      <c r="G1025" s="9">
        <v>10512</v>
      </c>
      <c r="H1025" s="15">
        <v>44372</v>
      </c>
      <c r="I1025" s="9" t="s">
        <v>7456</v>
      </c>
      <c r="J1025" s="9">
        <v>136</v>
      </c>
      <c r="K1025" s="9" t="s">
        <v>7503</v>
      </c>
      <c r="L1025" s="9" t="str">
        <f>IF(OR('1. Raw Data'!L1025="Elec", '1. Raw Data'!L1025="elect"), "Electronics", '1. Raw Data'!L1025)</f>
        <v>Electronics</v>
      </c>
      <c r="M1025" s="9">
        <v>1243.28</v>
      </c>
      <c r="N1025" s="9">
        <f>IF(ISBLANK('1. Raw Data'!N1025), MEDIAN('1. Raw Data'!$N$2:$N$5001), '1. Raw Data'!N1025)</f>
        <v>637.05999999999995</v>
      </c>
      <c r="O1025" s="9">
        <v>1</v>
      </c>
      <c r="P1025" s="9">
        <f>IF(ISBLANK('1. Raw Data'!P1025), 0, '1. Raw Data'!P1025)</f>
        <v>0</v>
      </c>
      <c r="Q1025" s="9">
        <v>414</v>
      </c>
      <c r="R1025" s="9">
        <v>4</v>
      </c>
      <c r="S1025" s="9">
        <f t="shared" si="45"/>
        <v>1243.28</v>
      </c>
      <c r="T1025" s="9">
        <f t="shared" si="46"/>
        <v>606.22</v>
      </c>
      <c r="U1025" s="23">
        <f t="shared" si="47"/>
        <v>0.48759732320957472</v>
      </c>
    </row>
    <row r="1026" spans="1:21" x14ac:dyDescent="0.3">
      <c r="A1026" s="9">
        <v>2458</v>
      </c>
      <c r="B1026" s="9" t="str">
        <f>PROPER(TRIM('1. Raw Data'!B1026))</f>
        <v>Customer_1024</v>
      </c>
      <c r="C1026" s="9">
        <f>IF(OR('1. Raw Data'!C1026&lt;18, '1. Raw Data'!C1026&gt;100), MEDIAN('1. Raw Data'!$C$2:$C$5001), '1. Raw Data'!C1026)</f>
        <v>51</v>
      </c>
      <c r="D1026" s="9" t="s">
        <v>5023</v>
      </c>
      <c r="E1026" s="22">
        <v>45023</v>
      </c>
      <c r="F1026" s="9">
        <v>0</v>
      </c>
      <c r="G1026" s="9">
        <v>13597</v>
      </c>
      <c r="H1026" s="15">
        <v>45111</v>
      </c>
      <c r="I1026" s="9" t="s">
        <v>7455</v>
      </c>
      <c r="J1026" s="9">
        <v>131</v>
      </c>
      <c r="K1026" s="9" t="s">
        <v>7504</v>
      </c>
      <c r="L1026" s="9" t="str">
        <f>IF(OR('1. Raw Data'!L1026="Elec", '1. Raw Data'!L1026="elect"), "Electronics", '1. Raw Data'!L1026)</f>
        <v>Sports</v>
      </c>
      <c r="M1026" s="9">
        <v>681.97</v>
      </c>
      <c r="N1026" s="9">
        <f>IF(ISBLANK('1. Raw Data'!N1026), MEDIAN('1. Raw Data'!$N$2:$N$5001), '1. Raw Data'!N1026)</f>
        <v>398.14</v>
      </c>
      <c r="O1026" s="9">
        <v>1</v>
      </c>
      <c r="P1026" s="9">
        <f>IF(ISBLANK('1. Raw Data'!P1026), 0, '1. Raw Data'!P1026)</f>
        <v>0.1</v>
      </c>
      <c r="Q1026" s="9">
        <v>547</v>
      </c>
      <c r="R1026" s="9">
        <v>5</v>
      </c>
      <c r="S1026" s="9">
        <f t="shared" si="45"/>
        <v>613.77300000000002</v>
      </c>
      <c r="T1026" s="9">
        <f t="shared" si="46"/>
        <v>215.63300000000004</v>
      </c>
      <c r="U1026" s="23">
        <f t="shared" si="47"/>
        <v>0.35132369784920486</v>
      </c>
    </row>
    <row r="1027" spans="1:21" x14ac:dyDescent="0.3">
      <c r="A1027" s="9">
        <v>1172</v>
      </c>
      <c r="B1027" s="9" t="str">
        <f>PROPER(TRIM('1. Raw Data'!B1027))</f>
        <v>Customer_1025</v>
      </c>
      <c r="C1027" s="9">
        <f>IF(OR('1. Raw Data'!C1027&lt;18, '1. Raw Data'!C1027&gt;100), MEDIAN('1. Raw Data'!$C$2:$C$5001), '1. Raw Data'!C1027)</f>
        <v>25</v>
      </c>
      <c r="D1027" s="9" t="s">
        <v>5021</v>
      </c>
      <c r="E1027" s="22">
        <v>45038</v>
      </c>
      <c r="F1027" s="9">
        <v>0</v>
      </c>
      <c r="G1027" s="9">
        <v>10989</v>
      </c>
      <c r="H1027" s="15">
        <v>45038</v>
      </c>
      <c r="I1027" s="9" t="s">
        <v>7455</v>
      </c>
      <c r="J1027" s="9">
        <v>133</v>
      </c>
      <c r="K1027" s="9" t="s">
        <v>7498</v>
      </c>
      <c r="L1027" s="9" t="str">
        <f>IF(OR('1. Raw Data'!L1027="Elec", '1. Raw Data'!L1027="elect"), "Electronics", '1. Raw Data'!L1027)</f>
        <v>Clothing</v>
      </c>
      <c r="M1027" s="9">
        <v>828.1</v>
      </c>
      <c r="N1027" s="9">
        <f>IF(ISBLANK('1. Raw Data'!N1027), MEDIAN('1. Raw Data'!$N$2:$N$5001), '1. Raw Data'!N1027)</f>
        <v>345.64</v>
      </c>
      <c r="O1027" s="9">
        <v>1</v>
      </c>
      <c r="P1027" s="9">
        <f>IF(ISBLANK('1. Raw Data'!P1027), 0, '1. Raw Data'!P1027)</f>
        <v>0.05</v>
      </c>
      <c r="Q1027" s="9">
        <v>544</v>
      </c>
      <c r="R1027" s="9">
        <v>5</v>
      </c>
      <c r="S1027" s="9">
        <f t="shared" ref="S1027:S1090" si="48">M1027 * O1027 * (1 - P1027)</f>
        <v>786.69499999999994</v>
      </c>
      <c r="T1027" s="9">
        <f t="shared" ref="T1027:T1090" si="49">S1027 - (N1027 * O1027)</f>
        <v>441.05499999999995</v>
      </c>
      <c r="U1027" s="23">
        <f t="shared" ref="U1027:U1090" si="50">T1027 / S1027</f>
        <v>0.56064294294485151</v>
      </c>
    </row>
    <row r="1028" spans="1:21" x14ac:dyDescent="0.3">
      <c r="A1028" s="9">
        <v>2323</v>
      </c>
      <c r="B1028" s="9" t="str">
        <f>PROPER(TRIM('1. Raw Data'!B1028))</f>
        <v>Customer_1026</v>
      </c>
      <c r="C1028" s="9">
        <f>IF(OR('1. Raw Data'!C1028&lt;18, '1. Raw Data'!C1028&gt;100), MEDIAN('1. Raw Data'!$C$2:$C$5001), '1. Raw Data'!C1028)</f>
        <v>24</v>
      </c>
      <c r="D1028" s="9" t="s">
        <v>5018</v>
      </c>
      <c r="E1028" s="22">
        <v>45185</v>
      </c>
      <c r="F1028" s="9">
        <v>1</v>
      </c>
      <c r="G1028" s="9">
        <v>12260</v>
      </c>
      <c r="H1028" s="15">
        <v>45185</v>
      </c>
      <c r="I1028" s="9" t="s">
        <v>7456</v>
      </c>
      <c r="J1028" s="9">
        <v>123</v>
      </c>
      <c r="K1028" s="9" t="s">
        <v>7502</v>
      </c>
      <c r="L1028" s="9" t="str">
        <f>IF(OR('1. Raw Data'!L1028="Elec", '1. Raw Data'!L1028="elect"), "Electronics", '1. Raw Data'!L1028)</f>
        <v>Home Appliances</v>
      </c>
      <c r="M1028" s="9">
        <v>455.32</v>
      </c>
      <c r="N1028" s="9">
        <f>IF(ISBLANK('1. Raw Data'!N1028), MEDIAN('1. Raw Data'!$N$2:$N$5001), '1. Raw Data'!N1028)</f>
        <v>276.56</v>
      </c>
      <c r="O1028" s="9">
        <v>5</v>
      </c>
      <c r="P1028" s="9">
        <f>IF(ISBLANK('1. Raw Data'!P1028), 0, '1. Raw Data'!P1028)</f>
        <v>0</v>
      </c>
      <c r="Q1028" s="9">
        <v>473</v>
      </c>
      <c r="R1028" s="9">
        <v>2</v>
      </c>
      <c r="S1028" s="9">
        <f t="shared" si="48"/>
        <v>2276.6</v>
      </c>
      <c r="T1028" s="9">
        <f t="shared" si="49"/>
        <v>893.8</v>
      </c>
      <c r="U1028" s="23">
        <f t="shared" si="50"/>
        <v>0.39260300448036545</v>
      </c>
    </row>
    <row r="1029" spans="1:21" x14ac:dyDescent="0.3">
      <c r="A1029" s="9">
        <v>1325</v>
      </c>
      <c r="B1029" s="9" t="str">
        <f>PROPER(TRIM('1. Raw Data'!B1029))</f>
        <v>Customer_1027</v>
      </c>
      <c r="C1029" s="9">
        <f>IF(OR('1. Raw Data'!C1029&lt;18, '1. Raw Data'!C1029&gt;100), MEDIAN('1. Raw Data'!$C$2:$C$5001), '1. Raw Data'!C1029)</f>
        <v>28</v>
      </c>
      <c r="D1029" s="9" t="s">
        <v>5019</v>
      </c>
      <c r="E1029" s="22">
        <v>44441</v>
      </c>
      <c r="F1029" s="9">
        <v>0</v>
      </c>
      <c r="G1029" s="9">
        <v>11401</v>
      </c>
      <c r="H1029" s="15">
        <v>44236</v>
      </c>
      <c r="I1029" s="9" t="s">
        <v>7456</v>
      </c>
      <c r="J1029" s="9">
        <v>141</v>
      </c>
      <c r="K1029" s="9" t="s">
        <v>7490</v>
      </c>
      <c r="L1029" s="9" t="str">
        <f>IF(OR('1. Raw Data'!L1029="Elec", '1. Raw Data'!L1029="elect"), "Electronics", '1. Raw Data'!L1029)</f>
        <v>Home Appliances</v>
      </c>
      <c r="M1029" s="9">
        <v>286.45</v>
      </c>
      <c r="N1029" s="9">
        <f>IF(ISBLANK('1. Raw Data'!N1029), MEDIAN('1. Raw Data'!$N$2:$N$5001), '1. Raw Data'!N1029)</f>
        <v>181.81</v>
      </c>
      <c r="O1029" s="9">
        <v>2</v>
      </c>
      <c r="P1029" s="9">
        <f>IF(ISBLANK('1. Raw Data'!P1029), 0, '1. Raw Data'!P1029)</f>
        <v>0</v>
      </c>
      <c r="Q1029" s="9">
        <v>1179</v>
      </c>
      <c r="R1029" s="9">
        <v>2</v>
      </c>
      <c r="S1029" s="9">
        <f t="shared" si="48"/>
        <v>572.9</v>
      </c>
      <c r="T1029" s="9">
        <f t="shared" si="49"/>
        <v>209.27999999999997</v>
      </c>
      <c r="U1029" s="23">
        <f t="shared" si="50"/>
        <v>0.36529935416303017</v>
      </c>
    </row>
    <row r="1030" spans="1:21" x14ac:dyDescent="0.3">
      <c r="A1030" s="9">
        <v>2433</v>
      </c>
      <c r="B1030" s="9" t="str">
        <f>PROPER(TRIM('1. Raw Data'!B1030))</f>
        <v>Customer_1028</v>
      </c>
      <c r="C1030" s="9">
        <f>IF(OR('1. Raw Data'!C1030&lt;18, '1. Raw Data'!C1030&gt;100), MEDIAN('1. Raw Data'!$C$2:$C$5001), '1. Raw Data'!C1030)</f>
        <v>41</v>
      </c>
      <c r="D1030" s="9" t="s">
        <v>5018</v>
      </c>
      <c r="E1030" s="22">
        <v>44701</v>
      </c>
      <c r="F1030" s="9">
        <v>0</v>
      </c>
      <c r="G1030" s="9">
        <v>11812</v>
      </c>
      <c r="H1030" s="15">
        <v>44701</v>
      </c>
      <c r="I1030" s="9" t="s">
        <v>7457</v>
      </c>
      <c r="J1030" s="9">
        <v>117</v>
      </c>
      <c r="K1030" s="9" t="s">
        <v>7483</v>
      </c>
      <c r="L1030" s="9" t="str">
        <f>IF(OR('1. Raw Data'!L1030="Elec", '1. Raw Data'!L1030="elect"), "Electronics", '1. Raw Data'!L1030)</f>
        <v>Clothing</v>
      </c>
      <c r="M1030" s="9">
        <v>749.02</v>
      </c>
      <c r="N1030" s="9">
        <f>IF(ISBLANK('1. Raw Data'!N1030), MEDIAN('1. Raw Data'!$N$2:$N$5001), '1. Raw Data'!N1030)</f>
        <v>388.92</v>
      </c>
      <c r="O1030" s="9">
        <v>3</v>
      </c>
      <c r="P1030" s="9">
        <f>IF(ISBLANK('1. Raw Data'!P1030), 0, '1. Raw Data'!P1030)</f>
        <v>0.05</v>
      </c>
      <c r="Q1030" s="9">
        <v>820</v>
      </c>
      <c r="R1030" s="9">
        <v>2</v>
      </c>
      <c r="S1030" s="9">
        <f t="shared" si="48"/>
        <v>2134.7069999999999</v>
      </c>
      <c r="T1030" s="9">
        <f t="shared" si="49"/>
        <v>967.94699999999989</v>
      </c>
      <c r="U1030" s="23">
        <f t="shared" si="50"/>
        <v>0.45343318778642688</v>
      </c>
    </row>
    <row r="1031" spans="1:21" x14ac:dyDescent="0.3">
      <c r="A1031" s="9">
        <v>2141</v>
      </c>
      <c r="B1031" s="9" t="str">
        <f>PROPER(TRIM('1. Raw Data'!B1031))</f>
        <v>Customer_1029</v>
      </c>
      <c r="C1031" s="9">
        <f>IF(OR('1. Raw Data'!C1031&lt;18, '1. Raw Data'!C1031&gt;100), MEDIAN('1. Raw Data'!$C$2:$C$5001), '1. Raw Data'!C1031)</f>
        <v>36</v>
      </c>
      <c r="D1031" s="9" t="s">
        <v>5020</v>
      </c>
      <c r="E1031" s="22">
        <v>44066</v>
      </c>
      <c r="F1031" s="9">
        <v>1</v>
      </c>
      <c r="G1031" s="9">
        <v>10545</v>
      </c>
      <c r="H1031" s="15">
        <v>44066</v>
      </c>
      <c r="I1031" s="9" t="s">
        <v>7455</v>
      </c>
      <c r="J1031" s="9">
        <v>146</v>
      </c>
      <c r="K1031" s="9" t="s">
        <v>7505</v>
      </c>
      <c r="L1031" s="9" t="str">
        <f>IF(OR('1. Raw Data'!L1031="Elec", '1. Raw Data'!L1031="elect"), "Electronics", '1. Raw Data'!L1031)</f>
        <v>Sports</v>
      </c>
      <c r="M1031" s="9">
        <v>722.08</v>
      </c>
      <c r="N1031" s="9">
        <f>IF(ISBLANK('1. Raw Data'!N1031), MEDIAN('1. Raw Data'!$N$2:$N$5001), '1. Raw Data'!N1031)</f>
        <v>326.66000000000003</v>
      </c>
      <c r="O1031" s="9">
        <v>2</v>
      </c>
      <c r="P1031" s="9">
        <f>IF(ISBLANK('1. Raw Data'!P1031), 0, '1. Raw Data'!P1031)</f>
        <v>0.2</v>
      </c>
      <c r="Q1031" s="9">
        <v>681</v>
      </c>
      <c r="R1031" s="9">
        <v>7</v>
      </c>
      <c r="S1031" s="9">
        <f t="shared" si="48"/>
        <v>1155.3280000000002</v>
      </c>
      <c r="T1031" s="9">
        <f t="shared" si="49"/>
        <v>502.00800000000015</v>
      </c>
      <c r="U1031" s="23">
        <f t="shared" si="50"/>
        <v>0.43451556614225578</v>
      </c>
    </row>
    <row r="1032" spans="1:21" x14ac:dyDescent="0.3">
      <c r="A1032" s="9">
        <v>1835</v>
      </c>
      <c r="B1032" s="9" t="str">
        <f>PROPER(TRIM('1. Raw Data'!B1032))</f>
        <v>Customer_1030</v>
      </c>
      <c r="C1032" s="9">
        <f>IF(OR('1. Raw Data'!C1032&lt;18, '1. Raw Data'!C1032&gt;100), MEDIAN('1. Raw Data'!$C$2:$C$5001), '1. Raw Data'!C1032)</f>
        <v>25</v>
      </c>
      <c r="D1032" s="9" t="s">
        <v>5021</v>
      </c>
      <c r="E1032" s="22">
        <v>44946</v>
      </c>
      <c r="F1032" s="9">
        <v>0</v>
      </c>
      <c r="G1032" s="9">
        <v>12533</v>
      </c>
      <c r="H1032" s="15">
        <v>44946</v>
      </c>
      <c r="I1032" s="9" t="s">
        <v>7456</v>
      </c>
      <c r="J1032" s="9">
        <v>149</v>
      </c>
      <c r="K1032" s="9" t="s">
        <v>7467</v>
      </c>
      <c r="L1032" s="9" t="str">
        <f>IF(OR('1. Raw Data'!L1032="Elec", '1. Raw Data'!L1032="elect"), "Electronics", '1. Raw Data'!L1032)</f>
        <v>Sports</v>
      </c>
      <c r="M1032" s="9">
        <v>806.8</v>
      </c>
      <c r="N1032" s="9">
        <f>IF(ISBLANK('1. Raw Data'!N1032), MEDIAN('1. Raw Data'!$N$2:$N$5001), '1. Raw Data'!N1032)</f>
        <v>329.7</v>
      </c>
      <c r="O1032" s="9">
        <v>4</v>
      </c>
      <c r="P1032" s="9">
        <f>IF(ISBLANK('1. Raw Data'!P1032), 0, '1. Raw Data'!P1032)</f>
        <v>0</v>
      </c>
      <c r="Q1032" s="9">
        <v>559</v>
      </c>
      <c r="R1032" s="9">
        <v>5</v>
      </c>
      <c r="S1032" s="9">
        <f t="shared" si="48"/>
        <v>3227.2</v>
      </c>
      <c r="T1032" s="9">
        <f t="shared" si="49"/>
        <v>1908.3999999999999</v>
      </c>
      <c r="U1032" s="23">
        <f t="shared" si="50"/>
        <v>0.59134853743182947</v>
      </c>
    </row>
    <row r="1033" spans="1:21" x14ac:dyDescent="0.3">
      <c r="A1033" s="9">
        <v>1723</v>
      </c>
      <c r="B1033" s="9" t="str">
        <f>PROPER(TRIM('1. Raw Data'!B1033))</f>
        <v>Customer_1031</v>
      </c>
      <c r="C1033" s="9">
        <f>IF(OR('1. Raw Data'!C1033&lt;18, '1. Raw Data'!C1033&gt;100), MEDIAN('1. Raw Data'!$C$2:$C$5001), '1. Raw Data'!C1033)</f>
        <v>51</v>
      </c>
      <c r="D1033" s="9" t="s">
        <v>5022</v>
      </c>
      <c r="E1033" s="22">
        <v>44320</v>
      </c>
      <c r="F1033" s="9">
        <v>1</v>
      </c>
      <c r="G1033" s="9">
        <v>12009</v>
      </c>
      <c r="H1033" s="15">
        <v>44291</v>
      </c>
      <c r="I1033" s="9" t="s">
        <v>7456</v>
      </c>
      <c r="J1033" s="9">
        <v>101</v>
      </c>
      <c r="K1033" s="9" t="s">
        <v>7478</v>
      </c>
      <c r="L1033" s="9" t="str">
        <f>IF(OR('1. Raw Data'!L1033="Elec", '1. Raw Data'!L1033="elect"), "Electronics", '1. Raw Data'!L1033)</f>
        <v>Electronics</v>
      </c>
      <c r="M1033" s="9">
        <v>1431.57</v>
      </c>
      <c r="N1033" s="9">
        <f>IF(ISBLANK('1. Raw Data'!N1033), MEDIAN('1. Raw Data'!$N$2:$N$5001), '1. Raw Data'!N1033)</f>
        <v>846.31</v>
      </c>
      <c r="O1033" s="9">
        <v>3</v>
      </c>
      <c r="P1033" s="9">
        <f>IF(ISBLANK('1. Raw Data'!P1033), 0, '1. Raw Data'!P1033)</f>
        <v>0</v>
      </c>
      <c r="Q1033" s="9">
        <v>1367</v>
      </c>
      <c r="R1033" s="9">
        <v>2</v>
      </c>
      <c r="S1033" s="9">
        <f t="shared" si="48"/>
        <v>4294.71</v>
      </c>
      <c r="T1033" s="9">
        <f t="shared" si="49"/>
        <v>1755.7800000000002</v>
      </c>
      <c r="U1033" s="23">
        <f t="shared" si="50"/>
        <v>0.40882387867865355</v>
      </c>
    </row>
    <row r="1034" spans="1:21" x14ac:dyDescent="0.3">
      <c r="A1034" s="9">
        <v>1224</v>
      </c>
      <c r="B1034" s="9" t="str">
        <f>PROPER(TRIM('1. Raw Data'!B1034))</f>
        <v>Customer_1032</v>
      </c>
      <c r="C1034" s="9">
        <f>IF(OR('1. Raw Data'!C1034&lt;18, '1. Raw Data'!C1034&gt;100), MEDIAN('1. Raw Data'!$C$2:$C$5001), '1. Raw Data'!C1034)</f>
        <v>44</v>
      </c>
      <c r="D1034" s="9" t="s">
        <v>5021</v>
      </c>
      <c r="E1034" s="22">
        <v>45157</v>
      </c>
      <c r="F1034" s="9">
        <v>0</v>
      </c>
      <c r="G1034" s="9">
        <v>13432</v>
      </c>
      <c r="H1034" s="15">
        <v>45157</v>
      </c>
      <c r="I1034" s="9" t="s">
        <v>7455</v>
      </c>
      <c r="J1034" s="9">
        <v>142</v>
      </c>
      <c r="K1034" s="9" t="s">
        <v>7500</v>
      </c>
      <c r="L1034" s="9" t="str">
        <f>IF(OR('1. Raw Data'!L1034="Elec", '1. Raw Data'!L1034="elect"), "Electronics", '1. Raw Data'!L1034)</f>
        <v>Clothing</v>
      </c>
      <c r="M1034" s="9">
        <v>925.65</v>
      </c>
      <c r="N1034" s="9">
        <f>IF(ISBLANK('1. Raw Data'!N1034), MEDIAN('1. Raw Data'!$N$2:$N$5001), '1. Raw Data'!N1034)</f>
        <v>444.96</v>
      </c>
      <c r="O1034" s="9">
        <v>2</v>
      </c>
      <c r="P1034" s="9">
        <f>IF(ISBLANK('1. Raw Data'!P1034), 0, '1. Raw Data'!P1034)</f>
        <v>0.1</v>
      </c>
      <c r="Q1034" s="9">
        <v>501</v>
      </c>
      <c r="R1034" s="9">
        <v>3</v>
      </c>
      <c r="S1034" s="9">
        <f t="shared" si="48"/>
        <v>1666.17</v>
      </c>
      <c r="T1034" s="9">
        <f t="shared" si="49"/>
        <v>776.25000000000011</v>
      </c>
      <c r="U1034" s="23">
        <f t="shared" si="50"/>
        <v>0.46588883487279215</v>
      </c>
    </row>
    <row r="1035" spans="1:21" x14ac:dyDescent="0.3">
      <c r="A1035" s="9">
        <v>1531</v>
      </c>
      <c r="B1035" s="9" t="str">
        <f>PROPER(TRIM('1. Raw Data'!B1035))</f>
        <v>Customer_1033</v>
      </c>
      <c r="C1035" s="9">
        <f>IF(OR('1. Raw Data'!C1035&lt;18, '1. Raw Data'!C1035&gt;100), MEDIAN('1. Raw Data'!$C$2:$C$5001), '1. Raw Data'!C1035)</f>
        <v>42</v>
      </c>
      <c r="D1035" s="9" t="s">
        <v>5023</v>
      </c>
      <c r="E1035" s="22">
        <v>43841</v>
      </c>
      <c r="F1035" s="9">
        <v>0</v>
      </c>
      <c r="G1035" s="9">
        <v>11805</v>
      </c>
      <c r="H1035" s="15">
        <v>44136</v>
      </c>
      <c r="I1035" s="9" t="s">
        <v>7457</v>
      </c>
      <c r="J1035" s="9">
        <v>123</v>
      </c>
      <c r="K1035" s="9" t="s">
        <v>7502</v>
      </c>
      <c r="L1035" s="9" t="str">
        <f>IF(OR('1. Raw Data'!L1035="Elec", '1. Raw Data'!L1035="elect"), "Electronics", '1. Raw Data'!L1035)</f>
        <v>Clothing</v>
      </c>
      <c r="M1035" s="9">
        <v>928.37</v>
      </c>
      <c r="N1035" s="9">
        <f>IF(ISBLANK('1. Raw Data'!N1035), MEDIAN('1. Raw Data'!$N$2:$N$5001), '1. Raw Data'!N1035)</f>
        <v>500.55</v>
      </c>
      <c r="O1035" s="9">
        <v>4</v>
      </c>
      <c r="P1035" s="9">
        <f>IF(ISBLANK('1. Raw Data'!P1035), 0, '1. Raw Data'!P1035)</f>
        <v>0</v>
      </c>
      <c r="Q1035" s="9">
        <v>452</v>
      </c>
      <c r="R1035" s="9">
        <v>4</v>
      </c>
      <c r="S1035" s="9">
        <f t="shared" si="48"/>
        <v>3713.48</v>
      </c>
      <c r="T1035" s="9">
        <f t="shared" si="49"/>
        <v>1711.28</v>
      </c>
      <c r="U1035" s="23">
        <f t="shared" si="50"/>
        <v>0.4608291952562017</v>
      </c>
    </row>
    <row r="1036" spans="1:21" x14ac:dyDescent="0.3">
      <c r="A1036" s="9">
        <v>1112</v>
      </c>
      <c r="B1036" s="9" t="str">
        <f>PROPER(TRIM('1. Raw Data'!B1036))</f>
        <v>Customer_1034</v>
      </c>
      <c r="C1036" s="9">
        <f>IF(OR('1. Raw Data'!C1036&lt;18, '1. Raw Data'!C1036&gt;100), MEDIAN('1. Raw Data'!$C$2:$C$5001), '1. Raw Data'!C1036)</f>
        <v>36</v>
      </c>
      <c r="D1036" s="9" t="s">
        <v>5023</v>
      </c>
      <c r="E1036" s="22">
        <v>44375</v>
      </c>
      <c r="F1036" s="9">
        <v>0</v>
      </c>
      <c r="G1036" s="9">
        <v>12215</v>
      </c>
      <c r="H1036" s="15">
        <v>44375</v>
      </c>
      <c r="I1036" s="9" t="s">
        <v>7457</v>
      </c>
      <c r="J1036" s="9">
        <v>148</v>
      </c>
      <c r="K1036" s="9" t="s">
        <v>7491</v>
      </c>
      <c r="L1036" s="9" t="str">
        <f>IF(OR('1. Raw Data'!L1036="Elec", '1. Raw Data'!L1036="elect"), "Electronics", '1. Raw Data'!L1036)</f>
        <v>Home Appliances</v>
      </c>
      <c r="M1036" s="9">
        <v>235.64</v>
      </c>
      <c r="N1036" s="9">
        <f>IF(ISBLANK('1. Raw Data'!N1036), MEDIAN('1. Raw Data'!$N$2:$N$5001), '1. Raw Data'!N1036)</f>
        <v>429.51499999999999</v>
      </c>
      <c r="O1036" s="9">
        <v>3</v>
      </c>
      <c r="P1036" s="9">
        <f>IF(ISBLANK('1. Raw Data'!P1036), 0, '1. Raw Data'!P1036)</f>
        <v>0.1</v>
      </c>
      <c r="Q1036" s="9">
        <v>446</v>
      </c>
      <c r="R1036" s="9">
        <v>6</v>
      </c>
      <c r="S1036" s="9">
        <f t="shared" si="48"/>
        <v>636.22799999999995</v>
      </c>
      <c r="T1036" s="9">
        <f t="shared" si="49"/>
        <v>-652.31700000000012</v>
      </c>
      <c r="U1036" s="23">
        <f t="shared" si="50"/>
        <v>-1.0252881042645092</v>
      </c>
    </row>
    <row r="1037" spans="1:21" x14ac:dyDescent="0.3">
      <c r="A1037" s="9">
        <v>1139</v>
      </c>
      <c r="B1037" s="9" t="str">
        <f>PROPER(TRIM('1. Raw Data'!B1037))</f>
        <v>Customer_1035</v>
      </c>
      <c r="C1037" s="9">
        <f>IF(OR('1. Raw Data'!C1037&lt;18, '1. Raw Data'!C1037&gt;100), MEDIAN('1. Raw Data'!$C$2:$C$5001), '1. Raw Data'!C1037)</f>
        <v>34</v>
      </c>
      <c r="D1037" s="9" t="s">
        <v>5020</v>
      </c>
      <c r="E1037" s="22">
        <v>44122</v>
      </c>
      <c r="F1037" s="9">
        <v>1</v>
      </c>
      <c r="G1037" s="9">
        <v>10889</v>
      </c>
      <c r="H1037" s="15">
        <v>44122</v>
      </c>
      <c r="I1037" s="9" t="s">
        <v>7455</v>
      </c>
      <c r="J1037" s="9">
        <v>127</v>
      </c>
      <c r="K1037" s="9" t="s">
        <v>7489</v>
      </c>
      <c r="L1037" s="9" t="str">
        <f>IF(OR('1. Raw Data'!L1037="Elec", '1. Raw Data'!L1037="elect"), "Electronics", '1. Raw Data'!L1037)</f>
        <v>Clothing</v>
      </c>
      <c r="M1037" s="9">
        <v>1494.91</v>
      </c>
      <c r="N1037" s="9">
        <f>IF(ISBLANK('1. Raw Data'!N1037), MEDIAN('1. Raw Data'!$N$2:$N$5001), '1. Raw Data'!N1037)</f>
        <v>676.4</v>
      </c>
      <c r="O1037" s="9">
        <v>5</v>
      </c>
      <c r="P1037" s="9">
        <f>IF(ISBLANK('1. Raw Data'!P1037), 0, '1. Raw Data'!P1037)</f>
        <v>0.1</v>
      </c>
      <c r="Q1037" s="9">
        <v>1176</v>
      </c>
      <c r="R1037" s="9">
        <v>3</v>
      </c>
      <c r="S1037" s="9">
        <f t="shared" si="48"/>
        <v>6727.0950000000003</v>
      </c>
      <c r="T1037" s="9">
        <f t="shared" si="49"/>
        <v>3345.0950000000003</v>
      </c>
      <c r="U1037" s="23">
        <f t="shared" si="50"/>
        <v>0.49725698834340826</v>
      </c>
    </row>
    <row r="1038" spans="1:21" x14ac:dyDescent="0.3">
      <c r="A1038" s="9">
        <v>1558</v>
      </c>
      <c r="B1038" s="9" t="str">
        <f>PROPER(TRIM('1. Raw Data'!B1038))</f>
        <v>Customer_1036</v>
      </c>
      <c r="C1038" s="9">
        <f>IF(OR('1. Raw Data'!C1038&lt;18, '1. Raw Data'!C1038&gt;100), MEDIAN('1. Raw Data'!$C$2:$C$5001), '1. Raw Data'!C1038)</f>
        <v>27</v>
      </c>
      <c r="D1038" s="9" t="s">
        <v>5022</v>
      </c>
      <c r="E1038" s="22">
        <v>43977</v>
      </c>
      <c r="F1038" s="9">
        <v>0</v>
      </c>
      <c r="G1038" s="9">
        <v>10930</v>
      </c>
      <c r="H1038" s="15">
        <v>43977</v>
      </c>
      <c r="I1038" s="9" t="s">
        <v>7457</v>
      </c>
      <c r="J1038" s="9">
        <v>125</v>
      </c>
      <c r="K1038" s="9" t="s">
        <v>7479</v>
      </c>
      <c r="L1038" s="9" t="str">
        <f>IF(OR('1. Raw Data'!L1038="Elec", '1. Raw Data'!L1038="elect"), "Electronics", '1. Raw Data'!L1038)</f>
        <v>Electronics</v>
      </c>
      <c r="M1038" s="9">
        <v>1170.6300000000001</v>
      </c>
      <c r="N1038" s="9">
        <f>IF(ISBLANK('1. Raw Data'!N1038), MEDIAN('1. Raw Data'!$N$2:$N$5001), '1. Raw Data'!N1038)</f>
        <v>646.79</v>
      </c>
      <c r="O1038" s="9">
        <v>4</v>
      </c>
      <c r="P1038" s="9">
        <f>IF(ISBLANK('1. Raw Data'!P1038), 0, '1. Raw Data'!P1038)</f>
        <v>0.05</v>
      </c>
      <c r="Q1038" s="9">
        <v>519</v>
      </c>
      <c r="R1038" s="9">
        <v>7</v>
      </c>
      <c r="S1038" s="9">
        <f t="shared" si="48"/>
        <v>4448.3940000000002</v>
      </c>
      <c r="T1038" s="9">
        <f t="shared" si="49"/>
        <v>1861.2340000000004</v>
      </c>
      <c r="U1038" s="23">
        <f t="shared" si="50"/>
        <v>0.41840583365592171</v>
      </c>
    </row>
    <row r="1039" spans="1:21" x14ac:dyDescent="0.3">
      <c r="A1039" s="9">
        <v>1000</v>
      </c>
      <c r="B1039" s="9" t="str">
        <f>PROPER(TRIM('1. Raw Data'!B1039))</f>
        <v>Customer_1037</v>
      </c>
      <c r="C1039" s="9">
        <f>IF(OR('1. Raw Data'!C1039&lt;18, '1. Raw Data'!C1039&gt;100), MEDIAN('1. Raw Data'!$C$2:$C$5001), '1. Raw Data'!C1039)</f>
        <v>54</v>
      </c>
      <c r="D1039" s="9" t="s">
        <v>5021</v>
      </c>
      <c r="E1039" s="22">
        <v>43866</v>
      </c>
      <c r="F1039" s="9">
        <v>0</v>
      </c>
      <c r="G1039" s="9">
        <v>13753</v>
      </c>
      <c r="H1039" s="15">
        <v>43953</v>
      </c>
      <c r="I1039" s="9" t="s">
        <v>7457</v>
      </c>
      <c r="J1039" s="9">
        <v>132</v>
      </c>
      <c r="K1039" s="9" t="s">
        <v>7506</v>
      </c>
      <c r="L1039" s="9" t="str">
        <f>IF(OR('1. Raw Data'!L1039="Elec", '1. Raw Data'!L1039="elect"), "Electronics", '1. Raw Data'!L1039)</f>
        <v>Clothing</v>
      </c>
      <c r="M1039" s="9">
        <v>1321.94</v>
      </c>
      <c r="N1039" s="9">
        <f>IF(ISBLANK('1. Raw Data'!N1039), MEDIAN('1. Raw Data'!$N$2:$N$5001), '1. Raw Data'!N1039)</f>
        <v>711.04</v>
      </c>
      <c r="O1039" s="9">
        <v>2</v>
      </c>
      <c r="P1039" s="9">
        <f>IF(ISBLANK('1. Raw Data'!P1039), 0, '1. Raw Data'!P1039)</f>
        <v>0.05</v>
      </c>
      <c r="Q1039" s="9">
        <v>363</v>
      </c>
      <c r="R1039" s="9">
        <v>5</v>
      </c>
      <c r="S1039" s="9">
        <f t="shared" si="48"/>
        <v>2511.6860000000001</v>
      </c>
      <c r="T1039" s="9">
        <f t="shared" si="49"/>
        <v>1089.6060000000002</v>
      </c>
      <c r="U1039" s="23">
        <f t="shared" si="50"/>
        <v>0.433814577140614</v>
      </c>
    </row>
    <row r="1040" spans="1:21" x14ac:dyDescent="0.3">
      <c r="A1040" s="9">
        <v>1089</v>
      </c>
      <c r="B1040" s="9" t="str">
        <f>PROPER(TRIM('1. Raw Data'!B1040))</f>
        <v>Customer_1038</v>
      </c>
      <c r="C1040" s="9">
        <f>IF(OR('1. Raw Data'!C1040&lt;18, '1. Raw Data'!C1040&gt;100), MEDIAN('1. Raw Data'!$C$2:$C$5001), '1. Raw Data'!C1040)</f>
        <v>29</v>
      </c>
      <c r="D1040" s="9" t="s">
        <v>5022</v>
      </c>
      <c r="E1040" s="22">
        <v>44170</v>
      </c>
      <c r="F1040" s="9">
        <v>0</v>
      </c>
      <c r="G1040" s="9">
        <v>13665</v>
      </c>
      <c r="H1040" s="15">
        <v>43963</v>
      </c>
      <c r="I1040" s="9" t="s">
        <v>7457</v>
      </c>
      <c r="J1040" s="9">
        <v>119</v>
      </c>
      <c r="K1040" s="9" t="s">
        <v>7459</v>
      </c>
      <c r="L1040" s="9" t="str">
        <f>IF(OR('1. Raw Data'!L1040="Elec", '1. Raw Data'!L1040="elect"), "Electronics", '1. Raw Data'!L1040)</f>
        <v>Home Appliances</v>
      </c>
      <c r="M1040" s="9">
        <v>650.74</v>
      </c>
      <c r="N1040" s="9">
        <f>IF(ISBLANK('1. Raw Data'!N1040), MEDIAN('1. Raw Data'!$N$2:$N$5001), '1. Raw Data'!N1040)</f>
        <v>382.14</v>
      </c>
      <c r="O1040" s="9">
        <v>3</v>
      </c>
      <c r="P1040" s="9">
        <f>IF(ISBLANK('1. Raw Data'!P1040), 0, '1. Raw Data'!P1040)</f>
        <v>0.2</v>
      </c>
      <c r="Q1040" s="9">
        <v>354</v>
      </c>
      <c r="R1040" s="9">
        <v>5</v>
      </c>
      <c r="S1040" s="9">
        <f t="shared" si="48"/>
        <v>1561.7760000000001</v>
      </c>
      <c r="T1040" s="9">
        <f t="shared" si="49"/>
        <v>415.35599999999999</v>
      </c>
      <c r="U1040" s="23">
        <f t="shared" si="50"/>
        <v>0.26595107108829946</v>
      </c>
    </row>
    <row r="1041" spans="1:21" x14ac:dyDescent="0.3">
      <c r="A1041" s="9">
        <v>1653</v>
      </c>
      <c r="B1041" s="9" t="str">
        <f>PROPER(TRIM('1. Raw Data'!B1041))</f>
        <v>Customer_1039</v>
      </c>
      <c r="C1041" s="9">
        <f>IF(OR('1. Raw Data'!C1041&lt;18, '1. Raw Data'!C1041&gt;100), MEDIAN('1. Raw Data'!$C$2:$C$5001), '1. Raw Data'!C1041)</f>
        <v>43</v>
      </c>
      <c r="D1041" s="9" t="s">
        <v>5019</v>
      </c>
      <c r="E1041" s="22">
        <v>44460</v>
      </c>
      <c r="F1041" s="9">
        <v>0</v>
      </c>
      <c r="G1041" s="9">
        <v>13475</v>
      </c>
      <c r="H1041" s="15">
        <v>44460</v>
      </c>
      <c r="I1041" s="9" t="s">
        <v>7456</v>
      </c>
      <c r="J1041" s="9">
        <v>124</v>
      </c>
      <c r="K1041" s="9" t="s">
        <v>7497</v>
      </c>
      <c r="L1041" s="9" t="str">
        <f>IF(OR('1. Raw Data'!L1041="Elec", '1. Raw Data'!L1041="elect"), "Electronics", '1. Raw Data'!L1041)</f>
        <v>Electronics</v>
      </c>
      <c r="M1041" s="9">
        <v>778.09</v>
      </c>
      <c r="N1041" s="9">
        <f>IF(ISBLANK('1. Raw Data'!N1041), MEDIAN('1. Raw Data'!$N$2:$N$5001), '1. Raw Data'!N1041)</f>
        <v>370.03</v>
      </c>
      <c r="O1041" s="9">
        <v>4</v>
      </c>
      <c r="P1041" s="9">
        <f>IF(ISBLANK('1. Raw Data'!P1041), 0, '1. Raw Data'!P1041)</f>
        <v>0.1</v>
      </c>
      <c r="Q1041" s="9">
        <v>575</v>
      </c>
      <c r="R1041" s="9">
        <v>2</v>
      </c>
      <c r="S1041" s="9">
        <f t="shared" si="48"/>
        <v>2801.1240000000003</v>
      </c>
      <c r="T1041" s="9">
        <f t="shared" si="49"/>
        <v>1321.0040000000004</v>
      </c>
      <c r="U1041" s="23">
        <f t="shared" si="50"/>
        <v>0.47159783001395161</v>
      </c>
    </row>
    <row r="1042" spans="1:21" x14ac:dyDescent="0.3">
      <c r="A1042" s="9">
        <v>1319</v>
      </c>
      <c r="B1042" s="9" t="str">
        <f>PROPER(TRIM('1. Raw Data'!B1042))</f>
        <v>Customer_1040</v>
      </c>
      <c r="C1042" s="9">
        <f>IF(OR('1. Raw Data'!C1042&lt;18, '1. Raw Data'!C1042&gt;100), MEDIAN('1. Raw Data'!$C$2:$C$5001), '1. Raw Data'!C1042)</f>
        <v>64</v>
      </c>
      <c r="D1042" s="9" t="s">
        <v>5018</v>
      </c>
      <c r="E1042" s="22">
        <v>45049</v>
      </c>
      <c r="F1042" s="9">
        <v>0</v>
      </c>
      <c r="G1042" s="9">
        <v>10827</v>
      </c>
      <c r="H1042" s="15">
        <v>44990</v>
      </c>
      <c r="I1042" s="9" t="s">
        <v>7456</v>
      </c>
      <c r="J1042" s="9">
        <v>103</v>
      </c>
      <c r="K1042" s="9" t="s">
        <v>7472</v>
      </c>
      <c r="L1042" s="9" t="str">
        <f>IF(OR('1. Raw Data'!L1042="Elec", '1. Raw Data'!L1042="elect"), "Electronics", '1. Raw Data'!L1042)</f>
        <v>Home Appliances</v>
      </c>
      <c r="M1042" s="9">
        <v>807.02</v>
      </c>
      <c r="N1042" s="9">
        <f>IF(ISBLANK('1. Raw Data'!N1042), MEDIAN('1. Raw Data'!$N$2:$N$5001), '1. Raw Data'!N1042)</f>
        <v>374.77</v>
      </c>
      <c r="O1042" s="9">
        <v>4</v>
      </c>
      <c r="P1042" s="9">
        <f>IF(ISBLANK('1. Raw Data'!P1042), 0, '1. Raw Data'!P1042)</f>
        <v>0.1</v>
      </c>
      <c r="Q1042" s="9">
        <v>436</v>
      </c>
      <c r="R1042" s="9">
        <v>3</v>
      </c>
      <c r="S1042" s="9">
        <f t="shared" si="48"/>
        <v>2905.2719999999999</v>
      </c>
      <c r="T1042" s="9">
        <f t="shared" si="49"/>
        <v>1406.192</v>
      </c>
      <c r="U1042" s="23">
        <f t="shared" si="50"/>
        <v>0.48401388923309074</v>
      </c>
    </row>
    <row r="1043" spans="1:21" x14ac:dyDescent="0.3">
      <c r="A1043" s="9">
        <v>1138</v>
      </c>
      <c r="B1043" s="9" t="str">
        <f>PROPER(TRIM('1. Raw Data'!B1043))</f>
        <v>Customer_1041</v>
      </c>
      <c r="C1043" s="9">
        <f>IF(OR('1. Raw Data'!C1043&lt;18, '1. Raw Data'!C1043&gt;100), MEDIAN('1. Raw Data'!$C$2:$C$5001), '1. Raw Data'!C1043)</f>
        <v>35</v>
      </c>
      <c r="D1043" s="9" t="s">
        <v>5021</v>
      </c>
      <c r="E1043" s="22">
        <v>44996</v>
      </c>
      <c r="F1043" s="9">
        <v>0</v>
      </c>
      <c r="G1043" s="9">
        <v>12184</v>
      </c>
      <c r="H1043" s="15">
        <v>45233</v>
      </c>
      <c r="I1043" s="9" t="s">
        <v>7457</v>
      </c>
      <c r="J1043" s="9">
        <v>112</v>
      </c>
      <c r="K1043" s="9" t="s">
        <v>7492</v>
      </c>
      <c r="L1043" s="9" t="str">
        <f>IF(OR('1. Raw Data'!L1043="Elec", '1. Raw Data'!L1043="elect"), "Electronics", '1. Raw Data'!L1043)</f>
        <v>Clothing</v>
      </c>
      <c r="M1043" s="9">
        <v>331.44</v>
      </c>
      <c r="N1043" s="9">
        <f>IF(ISBLANK('1. Raw Data'!N1043), MEDIAN('1. Raw Data'!$N$2:$N$5001), '1. Raw Data'!N1043)</f>
        <v>213.55</v>
      </c>
      <c r="O1043" s="9">
        <v>5</v>
      </c>
      <c r="P1043" s="9">
        <f>IF(ISBLANK('1. Raw Data'!P1043), 0, '1. Raw Data'!P1043)</f>
        <v>0</v>
      </c>
      <c r="Q1043" s="9">
        <v>662</v>
      </c>
      <c r="R1043" s="9">
        <v>4</v>
      </c>
      <c r="S1043" s="9">
        <f t="shared" si="48"/>
        <v>1657.2</v>
      </c>
      <c r="T1043" s="9">
        <f t="shared" si="49"/>
        <v>589.45000000000005</v>
      </c>
      <c r="U1043" s="23">
        <f t="shared" si="50"/>
        <v>0.35569032102341303</v>
      </c>
    </row>
    <row r="1044" spans="1:21" x14ac:dyDescent="0.3">
      <c r="A1044" s="9">
        <v>1844</v>
      </c>
      <c r="B1044" s="9" t="str">
        <f>PROPER(TRIM('1. Raw Data'!B1044))</f>
        <v>Customer_1042</v>
      </c>
      <c r="C1044" s="9">
        <f>IF(OR('1. Raw Data'!C1044&lt;18, '1. Raw Data'!C1044&gt;100), MEDIAN('1. Raw Data'!$C$2:$C$5001), '1. Raw Data'!C1044)</f>
        <v>40</v>
      </c>
      <c r="D1044" s="9" t="s">
        <v>5022</v>
      </c>
      <c r="E1044" s="22">
        <v>44422</v>
      </c>
      <c r="F1044" s="9">
        <v>0</v>
      </c>
      <c r="G1044" s="9">
        <v>13304</v>
      </c>
      <c r="H1044" s="15">
        <v>44422</v>
      </c>
      <c r="I1044" s="9" t="s">
        <v>7455</v>
      </c>
      <c r="J1044" s="9">
        <v>135</v>
      </c>
      <c r="K1044" s="9" t="s">
        <v>7458</v>
      </c>
      <c r="L1044" s="9" t="str">
        <f>IF(OR('1. Raw Data'!L1044="Elec", '1. Raw Data'!L1044="elect"), "Electronics", '1. Raw Data'!L1044)</f>
        <v>Sports</v>
      </c>
      <c r="M1044" s="9">
        <v>1049.76</v>
      </c>
      <c r="N1044" s="9">
        <f>IF(ISBLANK('1. Raw Data'!N1044), MEDIAN('1. Raw Data'!$N$2:$N$5001), '1. Raw Data'!N1044)</f>
        <v>641.04</v>
      </c>
      <c r="O1044" s="9">
        <v>4</v>
      </c>
      <c r="P1044" s="9">
        <f>IF(ISBLANK('1. Raw Data'!P1044), 0, '1. Raw Data'!P1044)</f>
        <v>0</v>
      </c>
      <c r="Q1044" s="9">
        <v>626</v>
      </c>
      <c r="R1044" s="9">
        <v>3</v>
      </c>
      <c r="S1044" s="9">
        <f t="shared" si="48"/>
        <v>4199.04</v>
      </c>
      <c r="T1044" s="9">
        <f t="shared" si="49"/>
        <v>1634.88</v>
      </c>
      <c r="U1044" s="23">
        <f t="shared" si="50"/>
        <v>0.38934613625971654</v>
      </c>
    </row>
    <row r="1045" spans="1:21" x14ac:dyDescent="0.3">
      <c r="A1045" s="9">
        <v>1258</v>
      </c>
      <c r="B1045" s="9" t="str">
        <f>PROPER(TRIM('1. Raw Data'!B1045))</f>
        <v>Customer_1043</v>
      </c>
      <c r="C1045" s="9">
        <f>IF(OR('1. Raw Data'!C1045&lt;18, '1. Raw Data'!C1045&gt;100), MEDIAN('1. Raw Data'!$C$2:$C$5001), '1. Raw Data'!C1045)</f>
        <v>48</v>
      </c>
      <c r="D1045" s="9" t="s">
        <v>5019</v>
      </c>
      <c r="E1045" s="22">
        <v>44730</v>
      </c>
      <c r="F1045" s="9">
        <v>0</v>
      </c>
      <c r="G1045" s="9">
        <v>12162</v>
      </c>
      <c r="H1045" s="15">
        <v>44730</v>
      </c>
      <c r="I1045" s="9" t="s">
        <v>7455</v>
      </c>
      <c r="J1045" s="9">
        <v>115</v>
      </c>
      <c r="K1045" s="9" t="s">
        <v>7481</v>
      </c>
      <c r="L1045" s="9" t="str">
        <f>IF(OR('1. Raw Data'!L1045="Elec", '1. Raw Data'!L1045="elect"), "Electronics", '1. Raw Data'!L1045)</f>
        <v>Clothing</v>
      </c>
      <c r="M1045" s="9">
        <v>1359.32</v>
      </c>
      <c r="N1045" s="9">
        <f>IF(ISBLANK('1. Raw Data'!N1045), MEDIAN('1. Raw Data'!$N$2:$N$5001), '1. Raw Data'!N1045)</f>
        <v>858.63</v>
      </c>
      <c r="O1045" s="9">
        <v>3</v>
      </c>
      <c r="P1045" s="9">
        <f>IF(ISBLANK('1. Raw Data'!P1045), 0, '1. Raw Data'!P1045)</f>
        <v>0</v>
      </c>
      <c r="Q1045" s="9">
        <v>536</v>
      </c>
      <c r="R1045" s="9">
        <v>3</v>
      </c>
      <c r="S1045" s="9">
        <f t="shared" si="48"/>
        <v>4077.96</v>
      </c>
      <c r="T1045" s="9">
        <f t="shared" si="49"/>
        <v>1502.0700000000002</v>
      </c>
      <c r="U1045" s="23">
        <f t="shared" si="50"/>
        <v>0.36833858105523354</v>
      </c>
    </row>
    <row r="1046" spans="1:21" x14ac:dyDescent="0.3">
      <c r="A1046" s="9">
        <v>1901</v>
      </c>
      <c r="B1046" s="9" t="str">
        <f>PROPER(TRIM('1. Raw Data'!B1046))</f>
        <v>Customer_1044</v>
      </c>
      <c r="C1046" s="9">
        <f>IF(OR('1. Raw Data'!C1046&lt;18, '1. Raw Data'!C1046&gt;100), MEDIAN('1. Raw Data'!$C$2:$C$5001), '1. Raw Data'!C1046)</f>
        <v>44</v>
      </c>
      <c r="D1046" s="9" t="s">
        <v>5019</v>
      </c>
      <c r="E1046" s="22">
        <v>44085</v>
      </c>
      <c r="F1046" s="9">
        <v>0</v>
      </c>
      <c r="G1046" s="9">
        <v>11275</v>
      </c>
      <c r="H1046" s="15">
        <v>44144</v>
      </c>
      <c r="I1046" s="9" t="s">
        <v>7455</v>
      </c>
      <c r="J1046" s="9">
        <v>117</v>
      </c>
      <c r="K1046" s="9" t="s">
        <v>7483</v>
      </c>
      <c r="L1046" s="9" t="str">
        <f>IF(OR('1. Raw Data'!L1046="Elec", '1. Raw Data'!L1046="elect"), "Electronics", '1. Raw Data'!L1046)</f>
        <v>Clothing</v>
      </c>
      <c r="M1046" s="9">
        <v>287.37</v>
      </c>
      <c r="N1046" s="9">
        <f>IF(ISBLANK('1. Raw Data'!N1046), MEDIAN('1. Raw Data'!$N$2:$N$5001), '1. Raw Data'!N1046)</f>
        <v>125.58</v>
      </c>
      <c r="O1046" s="9">
        <v>1</v>
      </c>
      <c r="P1046" s="9">
        <f>IF(ISBLANK('1. Raw Data'!P1046), 0, '1. Raw Data'!P1046)</f>
        <v>0.05</v>
      </c>
      <c r="Q1046" s="9">
        <v>366</v>
      </c>
      <c r="R1046" s="9">
        <v>5</v>
      </c>
      <c r="S1046" s="9">
        <f t="shared" si="48"/>
        <v>273.00149999999996</v>
      </c>
      <c r="T1046" s="9">
        <f t="shared" si="49"/>
        <v>147.42149999999998</v>
      </c>
      <c r="U1046" s="23">
        <f t="shared" si="50"/>
        <v>0.5400025274586403</v>
      </c>
    </row>
    <row r="1047" spans="1:21" x14ac:dyDescent="0.3">
      <c r="A1047" s="9">
        <v>1689</v>
      </c>
      <c r="B1047" s="9" t="str">
        <f>PROPER(TRIM('1. Raw Data'!B1047))</f>
        <v>Customer_1045</v>
      </c>
      <c r="C1047" s="9">
        <f>IF(OR('1. Raw Data'!C1047&lt;18, '1. Raw Data'!C1047&gt;100), MEDIAN('1. Raw Data'!$C$2:$C$5001), '1. Raw Data'!C1047)</f>
        <v>46</v>
      </c>
      <c r="D1047" s="9" t="s">
        <v>5018</v>
      </c>
      <c r="E1047" s="22">
        <v>44790</v>
      </c>
      <c r="F1047" s="9">
        <v>0</v>
      </c>
      <c r="G1047" s="9">
        <v>11516</v>
      </c>
      <c r="H1047" s="15">
        <v>44790</v>
      </c>
      <c r="I1047" s="9" t="s">
        <v>7457</v>
      </c>
      <c r="J1047" s="9">
        <v>132</v>
      </c>
      <c r="K1047" s="9" t="s">
        <v>7506</v>
      </c>
      <c r="L1047" s="9" t="str">
        <f>IF(OR('1. Raw Data'!L1047="Elec", '1. Raw Data'!L1047="elect"), "Electronics", '1. Raw Data'!L1047)</f>
        <v>Home Appliances</v>
      </c>
      <c r="M1047" s="9">
        <v>175.16</v>
      </c>
      <c r="N1047" s="9">
        <f>IF(ISBLANK('1. Raw Data'!N1047), MEDIAN('1. Raw Data'!$N$2:$N$5001), '1. Raw Data'!N1047)</f>
        <v>81.84</v>
      </c>
      <c r="O1047" s="9">
        <v>3</v>
      </c>
      <c r="P1047" s="9">
        <f>IF(ISBLANK('1. Raw Data'!P1047), 0, '1. Raw Data'!P1047)</f>
        <v>0</v>
      </c>
      <c r="Q1047" s="9">
        <v>679</v>
      </c>
      <c r="R1047" s="9">
        <v>7</v>
      </c>
      <c r="S1047" s="9">
        <f t="shared" si="48"/>
        <v>525.48</v>
      </c>
      <c r="T1047" s="9">
        <f t="shared" si="49"/>
        <v>279.96000000000004</v>
      </c>
      <c r="U1047" s="23">
        <f t="shared" si="50"/>
        <v>0.53277003882164886</v>
      </c>
    </row>
    <row r="1048" spans="1:21" x14ac:dyDescent="0.3">
      <c r="A1048" s="9">
        <v>1009</v>
      </c>
      <c r="B1048" s="9" t="str">
        <f>PROPER(TRIM('1. Raw Data'!B1048))</f>
        <v>Customer_1046</v>
      </c>
      <c r="C1048" s="9">
        <f>IF(OR('1. Raw Data'!C1048&lt;18, '1. Raw Data'!C1048&gt;100), MEDIAN('1. Raw Data'!$C$2:$C$5001), '1. Raw Data'!C1048)</f>
        <v>38</v>
      </c>
      <c r="D1048" s="9" t="s">
        <v>5019</v>
      </c>
      <c r="E1048" s="22">
        <v>45241</v>
      </c>
      <c r="F1048" s="9">
        <v>0</v>
      </c>
      <c r="G1048" s="9">
        <v>11312</v>
      </c>
      <c r="H1048" s="15">
        <v>45241</v>
      </c>
      <c r="I1048" s="9" t="s">
        <v>7455</v>
      </c>
      <c r="J1048" s="9">
        <v>107</v>
      </c>
      <c r="K1048" s="9" t="s">
        <v>7485</v>
      </c>
      <c r="L1048" s="9" t="str">
        <f>IF(OR('1. Raw Data'!L1048="Elec", '1. Raw Data'!L1048="elect"), "Electronics", '1. Raw Data'!L1048)</f>
        <v>Sports</v>
      </c>
      <c r="M1048" s="9">
        <v>1120.42</v>
      </c>
      <c r="N1048" s="9">
        <f>IF(ISBLANK('1. Raw Data'!N1048), MEDIAN('1. Raw Data'!$N$2:$N$5001), '1. Raw Data'!N1048)</f>
        <v>641.62</v>
      </c>
      <c r="O1048" s="9">
        <v>3</v>
      </c>
      <c r="P1048" s="9">
        <f>IF(ISBLANK('1. Raw Data'!P1048), 0, '1. Raw Data'!P1048)</f>
        <v>0</v>
      </c>
      <c r="Q1048" s="9">
        <v>359</v>
      </c>
      <c r="R1048" s="9">
        <v>5</v>
      </c>
      <c r="S1048" s="9">
        <f t="shared" si="48"/>
        <v>3361.26</v>
      </c>
      <c r="T1048" s="9">
        <f t="shared" si="49"/>
        <v>1436.4</v>
      </c>
      <c r="U1048" s="23">
        <f t="shared" si="50"/>
        <v>0.42733974759465199</v>
      </c>
    </row>
    <row r="1049" spans="1:21" x14ac:dyDescent="0.3">
      <c r="A1049" s="9">
        <v>1260</v>
      </c>
      <c r="B1049" s="9" t="str">
        <f>PROPER(TRIM('1. Raw Data'!B1049))</f>
        <v>Customer_1047</v>
      </c>
      <c r="C1049" s="9">
        <f>IF(OR('1. Raw Data'!C1049&lt;18, '1. Raw Data'!C1049&gt;100), MEDIAN('1. Raw Data'!$C$2:$C$5001), '1. Raw Data'!C1049)</f>
        <v>40</v>
      </c>
      <c r="D1049" s="9" t="s">
        <v>5020</v>
      </c>
      <c r="E1049" s="22">
        <v>44453</v>
      </c>
      <c r="F1049" s="9">
        <v>1</v>
      </c>
      <c r="G1049" s="9">
        <v>11072</v>
      </c>
      <c r="H1049" s="15">
        <v>44453</v>
      </c>
      <c r="I1049" s="9" t="s">
        <v>7456</v>
      </c>
      <c r="J1049" s="9">
        <v>119</v>
      </c>
      <c r="K1049" s="9" t="s">
        <v>7459</v>
      </c>
      <c r="L1049" s="9" t="str">
        <f>IF(OR('1. Raw Data'!L1049="Elec", '1. Raw Data'!L1049="elect"), "Electronics", '1. Raw Data'!L1049)</f>
        <v>Clothing</v>
      </c>
      <c r="M1049" s="9">
        <v>446.14</v>
      </c>
      <c r="N1049" s="9">
        <f>IF(ISBLANK('1. Raw Data'!N1049), MEDIAN('1. Raw Data'!$N$2:$N$5001), '1. Raw Data'!N1049)</f>
        <v>293.19</v>
      </c>
      <c r="O1049" s="9">
        <v>5</v>
      </c>
      <c r="P1049" s="9">
        <f>IF(ISBLANK('1. Raw Data'!P1049), 0, '1. Raw Data'!P1049)</f>
        <v>0</v>
      </c>
      <c r="Q1049" s="9">
        <v>747</v>
      </c>
      <c r="R1049" s="9">
        <v>5</v>
      </c>
      <c r="S1049" s="9">
        <f t="shared" si="48"/>
        <v>2230.6999999999998</v>
      </c>
      <c r="T1049" s="9">
        <f t="shared" si="49"/>
        <v>764.74999999999977</v>
      </c>
      <c r="U1049" s="23">
        <f t="shared" si="50"/>
        <v>0.34282960505670856</v>
      </c>
    </row>
    <row r="1050" spans="1:21" x14ac:dyDescent="0.3">
      <c r="A1050" s="9">
        <v>1171</v>
      </c>
      <c r="B1050" s="9" t="str">
        <f>PROPER(TRIM('1. Raw Data'!B1050))</f>
        <v>Customer_1048</v>
      </c>
      <c r="C1050" s="9">
        <f>IF(OR('1. Raw Data'!C1050&lt;18, '1. Raw Data'!C1050&gt;100), MEDIAN('1. Raw Data'!$C$2:$C$5001), '1. Raw Data'!C1050)</f>
        <v>31</v>
      </c>
      <c r="D1050" s="9" t="s">
        <v>5019</v>
      </c>
      <c r="E1050" s="22">
        <v>45028</v>
      </c>
      <c r="F1050" s="9">
        <v>0</v>
      </c>
      <c r="G1050" s="9">
        <v>13523</v>
      </c>
      <c r="H1050" s="15">
        <v>45264</v>
      </c>
      <c r="I1050" s="9" t="s">
        <v>7455</v>
      </c>
      <c r="J1050" s="9">
        <v>107</v>
      </c>
      <c r="K1050" s="9" t="s">
        <v>7485</v>
      </c>
      <c r="L1050" s="9" t="str">
        <f>IF(OR('1. Raw Data'!L1050="Elec", '1. Raw Data'!L1050="elect"), "Electronics", '1. Raw Data'!L1050)</f>
        <v>Electronics</v>
      </c>
      <c r="M1050" s="9">
        <v>954.6</v>
      </c>
      <c r="N1050" s="9">
        <f>IF(ISBLANK('1. Raw Data'!N1050), MEDIAN('1. Raw Data'!$N$2:$N$5001), '1. Raw Data'!N1050)</f>
        <v>637.32000000000005</v>
      </c>
      <c r="O1050" s="9">
        <v>5</v>
      </c>
      <c r="P1050" s="9">
        <f>IF(ISBLANK('1. Raw Data'!P1050), 0, '1. Raw Data'!P1050)</f>
        <v>0.05</v>
      </c>
      <c r="Q1050" s="9">
        <v>394</v>
      </c>
      <c r="R1050" s="9">
        <v>2</v>
      </c>
      <c r="S1050" s="9">
        <f t="shared" si="48"/>
        <v>4534.3499999999995</v>
      </c>
      <c r="T1050" s="9">
        <f t="shared" si="49"/>
        <v>1347.7499999999991</v>
      </c>
      <c r="U1050" s="23">
        <f t="shared" si="50"/>
        <v>0.29723113566442805</v>
      </c>
    </row>
    <row r="1051" spans="1:21" x14ac:dyDescent="0.3">
      <c r="A1051" s="9">
        <v>1897</v>
      </c>
      <c r="B1051" s="9" t="str">
        <f>PROPER(TRIM('1. Raw Data'!B1051))</f>
        <v>Customer_1049</v>
      </c>
      <c r="C1051" s="9">
        <f>IF(OR('1. Raw Data'!C1051&lt;18, '1. Raw Data'!C1051&gt;100), MEDIAN('1. Raw Data'!$C$2:$C$5001), '1. Raw Data'!C1051)</f>
        <v>40</v>
      </c>
      <c r="D1051" s="9" t="s">
        <v>5022</v>
      </c>
      <c r="E1051" s="22">
        <v>44655</v>
      </c>
      <c r="F1051" s="9">
        <v>1</v>
      </c>
      <c r="G1051" s="9">
        <v>10515</v>
      </c>
      <c r="H1051" s="15">
        <v>44655</v>
      </c>
      <c r="I1051" s="9" t="s">
        <v>7455</v>
      </c>
      <c r="J1051" s="9">
        <v>105</v>
      </c>
      <c r="K1051" s="9" t="s">
        <v>7461</v>
      </c>
      <c r="L1051" s="9" t="str">
        <f>IF(OR('1. Raw Data'!L1051="Elec", '1. Raw Data'!L1051="elect"), "Electronics", '1. Raw Data'!L1051)</f>
        <v>Electronics</v>
      </c>
      <c r="M1051" s="9">
        <v>1058.8499999999999</v>
      </c>
      <c r="N1051" s="9">
        <f>IF(ISBLANK('1. Raw Data'!N1051), MEDIAN('1. Raw Data'!$N$2:$N$5001), '1. Raw Data'!N1051)</f>
        <v>687.8</v>
      </c>
      <c r="O1051" s="9">
        <v>4</v>
      </c>
      <c r="P1051" s="9">
        <f>IF(ISBLANK('1. Raw Data'!P1051), 0, '1. Raw Data'!P1051)</f>
        <v>0.1</v>
      </c>
      <c r="Q1051" s="9">
        <v>1003</v>
      </c>
      <c r="R1051" s="9">
        <v>4</v>
      </c>
      <c r="S1051" s="9">
        <f t="shared" si="48"/>
        <v>3811.8599999999997</v>
      </c>
      <c r="T1051" s="9">
        <f t="shared" si="49"/>
        <v>1060.6599999999999</v>
      </c>
      <c r="U1051" s="23">
        <f t="shared" si="50"/>
        <v>0.27825261158594489</v>
      </c>
    </row>
    <row r="1052" spans="1:21" x14ac:dyDescent="0.3">
      <c r="A1052" s="9">
        <v>1012</v>
      </c>
      <c r="B1052" s="9" t="str">
        <f>PROPER(TRIM('1. Raw Data'!B1052))</f>
        <v>Customer_1050</v>
      </c>
      <c r="C1052" s="9">
        <f>IF(OR('1. Raw Data'!C1052&lt;18, '1. Raw Data'!C1052&gt;100), MEDIAN('1. Raw Data'!$C$2:$C$5001), '1. Raw Data'!C1052)</f>
        <v>31</v>
      </c>
      <c r="D1052" s="9" t="s">
        <v>5020</v>
      </c>
      <c r="E1052" s="22">
        <v>44507</v>
      </c>
      <c r="F1052" s="9">
        <v>1</v>
      </c>
      <c r="G1052" s="9">
        <v>11914</v>
      </c>
      <c r="H1052" s="15">
        <v>44388</v>
      </c>
      <c r="I1052" s="9" t="s">
        <v>7456</v>
      </c>
      <c r="J1052" s="9">
        <v>140</v>
      </c>
      <c r="K1052" s="9" t="s">
        <v>7468</v>
      </c>
      <c r="L1052" s="9" t="str">
        <f>IF(OR('1. Raw Data'!L1052="Elec", '1. Raw Data'!L1052="elect"), "Electronics", '1. Raw Data'!L1052)</f>
        <v>Home Appliances</v>
      </c>
      <c r="M1052" s="9">
        <v>516.77</v>
      </c>
      <c r="N1052" s="9">
        <f>IF(ISBLANK('1. Raw Data'!N1052), MEDIAN('1. Raw Data'!$N$2:$N$5001), '1. Raw Data'!N1052)</f>
        <v>213.44</v>
      </c>
      <c r="O1052" s="9">
        <v>5</v>
      </c>
      <c r="P1052" s="9">
        <f>IF(ISBLANK('1. Raw Data'!P1052), 0, '1. Raw Data'!P1052)</f>
        <v>0.2</v>
      </c>
      <c r="Q1052" s="9">
        <v>1270</v>
      </c>
      <c r="R1052" s="9">
        <v>1</v>
      </c>
      <c r="S1052" s="9">
        <f t="shared" si="48"/>
        <v>2067.08</v>
      </c>
      <c r="T1052" s="9">
        <f t="shared" si="49"/>
        <v>999.87999999999988</v>
      </c>
      <c r="U1052" s="23">
        <f t="shared" si="50"/>
        <v>0.48371615999380763</v>
      </c>
    </row>
    <row r="1053" spans="1:21" x14ac:dyDescent="0.3">
      <c r="A1053" s="9">
        <v>2191</v>
      </c>
      <c r="B1053" s="9" t="str">
        <f>PROPER(TRIM('1. Raw Data'!B1053))</f>
        <v>Customer_1051</v>
      </c>
      <c r="C1053" s="9">
        <f>IF(OR('1. Raw Data'!C1053&lt;18, '1. Raw Data'!C1053&gt;100), MEDIAN('1. Raw Data'!$C$2:$C$5001), '1. Raw Data'!C1053)</f>
        <v>55</v>
      </c>
      <c r="D1053" s="9" t="s">
        <v>5019</v>
      </c>
      <c r="E1053" s="22">
        <v>44855</v>
      </c>
      <c r="F1053" s="9">
        <v>0</v>
      </c>
      <c r="G1053" s="9">
        <v>10687</v>
      </c>
      <c r="H1053" s="15">
        <v>44855</v>
      </c>
      <c r="I1053" s="9" t="s">
        <v>7456</v>
      </c>
      <c r="J1053" s="9">
        <v>121</v>
      </c>
      <c r="K1053" s="9" t="s">
        <v>7495</v>
      </c>
      <c r="L1053" s="9" t="str">
        <f>IF(OR('1. Raw Data'!L1053="Elec", '1. Raw Data'!L1053="elect"), "Electronics", '1. Raw Data'!L1053)</f>
        <v>Home Appliances</v>
      </c>
      <c r="M1053" s="9">
        <v>1231.96</v>
      </c>
      <c r="N1053" s="9">
        <f>IF(ISBLANK('1. Raw Data'!N1053), MEDIAN('1. Raw Data'!$N$2:$N$5001), '1. Raw Data'!N1053)</f>
        <v>796.17</v>
      </c>
      <c r="O1053" s="9">
        <v>4</v>
      </c>
      <c r="P1053" s="9">
        <f>IF(ISBLANK('1. Raw Data'!P1053), 0, '1. Raw Data'!P1053)</f>
        <v>0</v>
      </c>
      <c r="Q1053" s="9">
        <v>402</v>
      </c>
      <c r="R1053" s="9">
        <v>6</v>
      </c>
      <c r="S1053" s="9">
        <f t="shared" si="48"/>
        <v>4927.84</v>
      </c>
      <c r="T1053" s="9">
        <f t="shared" si="49"/>
        <v>1743.1600000000003</v>
      </c>
      <c r="U1053" s="23">
        <f t="shared" si="50"/>
        <v>0.353737134322543</v>
      </c>
    </row>
    <row r="1054" spans="1:21" x14ac:dyDescent="0.3">
      <c r="A1054" s="9">
        <v>1320</v>
      </c>
      <c r="B1054" s="9" t="str">
        <f>PROPER(TRIM('1. Raw Data'!B1054))</f>
        <v>Customer_1052</v>
      </c>
      <c r="C1054" s="9">
        <f>IF(OR('1. Raw Data'!C1054&lt;18, '1. Raw Data'!C1054&gt;100), MEDIAN('1. Raw Data'!$C$2:$C$5001), '1. Raw Data'!C1054)</f>
        <v>40</v>
      </c>
      <c r="D1054" s="9" t="s">
        <v>5023</v>
      </c>
      <c r="E1054" s="22">
        <v>45200</v>
      </c>
      <c r="F1054" s="9">
        <v>1</v>
      </c>
      <c r="G1054" s="9">
        <v>11019</v>
      </c>
      <c r="H1054" s="15">
        <v>44936</v>
      </c>
      <c r="I1054" s="9" t="s">
        <v>7457</v>
      </c>
      <c r="J1054" s="9">
        <v>148</v>
      </c>
      <c r="K1054" s="9" t="s">
        <v>7491</v>
      </c>
      <c r="L1054" s="9" t="str">
        <f>IF(OR('1. Raw Data'!L1054="Elec", '1. Raw Data'!L1054="elect"), "Electronics", '1. Raw Data'!L1054)</f>
        <v>Sports</v>
      </c>
      <c r="M1054" s="9">
        <v>847.48</v>
      </c>
      <c r="N1054" s="9">
        <f>IF(ISBLANK('1. Raw Data'!N1054), MEDIAN('1. Raw Data'!$N$2:$N$5001), '1. Raw Data'!N1054)</f>
        <v>567.58000000000004</v>
      </c>
      <c r="O1054" s="9">
        <v>1</v>
      </c>
      <c r="P1054" s="9">
        <f>IF(ISBLANK('1. Raw Data'!P1054), 0, '1. Raw Data'!P1054)</f>
        <v>0</v>
      </c>
      <c r="Q1054" s="9">
        <v>715</v>
      </c>
      <c r="R1054" s="9">
        <v>4</v>
      </c>
      <c r="S1054" s="9">
        <f t="shared" si="48"/>
        <v>847.48</v>
      </c>
      <c r="T1054" s="9">
        <f t="shared" si="49"/>
        <v>279.89999999999998</v>
      </c>
      <c r="U1054" s="23">
        <f t="shared" si="50"/>
        <v>0.33027328078538726</v>
      </c>
    </row>
    <row r="1055" spans="1:21" x14ac:dyDescent="0.3">
      <c r="A1055" s="9">
        <v>2342</v>
      </c>
      <c r="B1055" s="9" t="str">
        <f>PROPER(TRIM('1. Raw Data'!B1055))</f>
        <v>Customer_1053</v>
      </c>
      <c r="C1055" s="9">
        <f>IF(OR('1. Raw Data'!C1055&lt;18, '1. Raw Data'!C1055&gt;100), MEDIAN('1. Raw Data'!$C$2:$C$5001), '1. Raw Data'!C1055)</f>
        <v>47</v>
      </c>
      <c r="D1055" s="9" t="s">
        <v>5019</v>
      </c>
      <c r="E1055" s="22">
        <v>44842</v>
      </c>
      <c r="F1055" s="9">
        <v>0</v>
      </c>
      <c r="G1055" s="9">
        <v>11295</v>
      </c>
      <c r="H1055" s="15">
        <v>44783</v>
      </c>
      <c r="I1055" s="9" t="s">
        <v>7457</v>
      </c>
      <c r="J1055" s="9">
        <v>148</v>
      </c>
      <c r="K1055" s="9" t="s">
        <v>7491</v>
      </c>
      <c r="L1055" s="9" t="str">
        <f>IF(OR('1. Raw Data'!L1055="Elec", '1. Raw Data'!L1055="elect"), "Electronics", '1. Raw Data'!L1055)</f>
        <v>Home Appliances</v>
      </c>
      <c r="M1055" s="9">
        <v>1310.05</v>
      </c>
      <c r="N1055" s="9">
        <f>IF(ISBLANK('1. Raw Data'!N1055), MEDIAN('1. Raw Data'!$N$2:$N$5001), '1. Raw Data'!N1055)</f>
        <v>546.32000000000005</v>
      </c>
      <c r="O1055" s="9">
        <v>2</v>
      </c>
      <c r="P1055" s="9">
        <f>IF(ISBLANK('1. Raw Data'!P1055), 0, '1. Raw Data'!P1055)</f>
        <v>0</v>
      </c>
      <c r="Q1055" s="9">
        <v>334</v>
      </c>
      <c r="R1055" s="9">
        <v>4</v>
      </c>
      <c r="S1055" s="9">
        <f t="shared" si="48"/>
        <v>2620.1</v>
      </c>
      <c r="T1055" s="9">
        <f t="shared" si="49"/>
        <v>1527.4599999999998</v>
      </c>
      <c r="U1055" s="23">
        <f t="shared" si="50"/>
        <v>0.58297774894088006</v>
      </c>
    </row>
    <row r="1056" spans="1:21" x14ac:dyDescent="0.3">
      <c r="A1056" s="9">
        <v>1328</v>
      </c>
      <c r="B1056" s="9" t="str">
        <f>PROPER(TRIM('1. Raw Data'!B1056))</f>
        <v>Customer_1054</v>
      </c>
      <c r="C1056" s="9">
        <f>IF(OR('1. Raw Data'!C1056&lt;18, '1. Raw Data'!C1056&gt;100), MEDIAN('1. Raw Data'!$C$2:$C$5001), '1. Raw Data'!C1056)</f>
        <v>45</v>
      </c>
      <c r="D1056" s="9" t="s">
        <v>5020</v>
      </c>
      <c r="E1056" s="22">
        <v>44727</v>
      </c>
      <c r="F1056" s="9">
        <v>0</v>
      </c>
      <c r="G1056" s="9">
        <v>13502</v>
      </c>
      <c r="H1056" s="15">
        <v>44727</v>
      </c>
      <c r="I1056" s="9" t="s">
        <v>7457</v>
      </c>
      <c r="J1056" s="9">
        <v>147</v>
      </c>
      <c r="K1056" s="9" t="s">
        <v>7474</v>
      </c>
      <c r="L1056" s="9" t="str">
        <f>IF(OR('1. Raw Data'!L1056="Elec", '1. Raw Data'!L1056="elect"), "Electronics", '1. Raw Data'!L1056)</f>
        <v>Sports</v>
      </c>
      <c r="M1056" s="9">
        <v>1156.78</v>
      </c>
      <c r="N1056" s="9">
        <f>IF(ISBLANK('1. Raw Data'!N1056), MEDIAN('1. Raw Data'!$N$2:$N$5001), '1. Raw Data'!N1056)</f>
        <v>607.17999999999995</v>
      </c>
      <c r="O1056" s="9">
        <v>5</v>
      </c>
      <c r="P1056" s="9">
        <f>IF(ISBLANK('1. Raw Data'!P1056), 0, '1. Raw Data'!P1056)</f>
        <v>0</v>
      </c>
      <c r="Q1056" s="9">
        <v>732</v>
      </c>
      <c r="R1056" s="9">
        <v>4</v>
      </c>
      <c r="S1056" s="9">
        <f t="shared" si="48"/>
        <v>5783.9</v>
      </c>
      <c r="T1056" s="9">
        <f t="shared" si="49"/>
        <v>2748</v>
      </c>
      <c r="U1056" s="23">
        <f t="shared" si="50"/>
        <v>0.47511194868514328</v>
      </c>
    </row>
    <row r="1057" spans="1:21" x14ac:dyDescent="0.3">
      <c r="A1057" s="9">
        <v>1784</v>
      </c>
      <c r="B1057" s="9" t="str">
        <f>PROPER(TRIM('1. Raw Data'!B1057))</f>
        <v>Customer_1055</v>
      </c>
      <c r="C1057" s="9">
        <f>IF(OR('1. Raw Data'!C1057&lt;18, '1. Raw Data'!C1057&gt;100), MEDIAN('1. Raw Data'!$C$2:$C$5001), '1. Raw Data'!C1057)</f>
        <v>43</v>
      </c>
      <c r="D1057" s="9" t="s">
        <v>5019</v>
      </c>
      <c r="E1057" s="22">
        <v>43995</v>
      </c>
      <c r="F1057" s="9">
        <v>0</v>
      </c>
      <c r="G1057" s="9">
        <v>11049</v>
      </c>
      <c r="H1057" s="15">
        <v>43995</v>
      </c>
      <c r="I1057" s="9" t="s">
        <v>7457</v>
      </c>
      <c r="J1057" s="9">
        <v>107</v>
      </c>
      <c r="K1057" s="9" t="s">
        <v>7485</v>
      </c>
      <c r="L1057" s="9" t="str">
        <f>IF(OR('1. Raw Data'!L1057="Elec", '1. Raw Data'!L1057="elect"), "Electronics", '1. Raw Data'!L1057)</f>
        <v>Clothing</v>
      </c>
      <c r="M1057" s="9">
        <v>1309.43</v>
      </c>
      <c r="N1057" s="9">
        <f>IF(ISBLANK('1. Raw Data'!N1057), MEDIAN('1. Raw Data'!$N$2:$N$5001), '1. Raw Data'!N1057)</f>
        <v>734.57</v>
      </c>
      <c r="O1057" s="9">
        <v>5</v>
      </c>
      <c r="P1057" s="9">
        <f>IF(ISBLANK('1. Raw Data'!P1057), 0, '1. Raw Data'!P1057)</f>
        <v>0</v>
      </c>
      <c r="Q1057" s="9">
        <v>351</v>
      </c>
      <c r="R1057" s="9">
        <v>5</v>
      </c>
      <c r="S1057" s="9">
        <f t="shared" si="48"/>
        <v>6547.1500000000005</v>
      </c>
      <c r="T1057" s="9">
        <f t="shared" si="49"/>
        <v>2874.3</v>
      </c>
      <c r="U1057" s="23">
        <f t="shared" si="50"/>
        <v>0.43901544947038024</v>
      </c>
    </row>
    <row r="1058" spans="1:21" x14ac:dyDescent="0.3">
      <c r="A1058" s="9">
        <v>1776</v>
      </c>
      <c r="B1058" s="9" t="str">
        <f>PROPER(TRIM('1. Raw Data'!B1058))</f>
        <v>Customer_1056</v>
      </c>
      <c r="C1058" s="9">
        <f>IF(OR('1. Raw Data'!C1058&lt;18, '1. Raw Data'!C1058&gt;100), MEDIAN('1. Raw Data'!$C$2:$C$5001), '1. Raw Data'!C1058)</f>
        <v>55</v>
      </c>
      <c r="D1058" s="9" t="s">
        <v>5019</v>
      </c>
      <c r="E1058" s="22">
        <v>45055</v>
      </c>
      <c r="F1058" s="9">
        <v>1</v>
      </c>
      <c r="G1058" s="9">
        <v>11093</v>
      </c>
      <c r="H1058" s="15">
        <v>45174</v>
      </c>
      <c r="I1058" s="9" t="s">
        <v>7457</v>
      </c>
      <c r="J1058" s="9">
        <v>137</v>
      </c>
      <c r="K1058" s="9" t="s">
        <v>7484</v>
      </c>
      <c r="L1058" s="9" t="str">
        <f>IF(OR('1. Raw Data'!L1058="Elec", '1. Raw Data'!L1058="elect"), "Electronics", '1. Raw Data'!L1058)</f>
        <v>Electronics</v>
      </c>
      <c r="M1058" s="9">
        <v>79.23</v>
      </c>
      <c r="N1058" s="9">
        <f>IF(ISBLANK('1. Raw Data'!N1058), MEDIAN('1. Raw Data'!$N$2:$N$5001), '1. Raw Data'!N1058)</f>
        <v>37.22</v>
      </c>
      <c r="O1058" s="9">
        <v>1</v>
      </c>
      <c r="P1058" s="9">
        <f>IF(ISBLANK('1. Raw Data'!P1058), 0, '1. Raw Data'!P1058)</f>
        <v>0</v>
      </c>
      <c r="Q1058" s="9">
        <v>603</v>
      </c>
      <c r="R1058" s="9">
        <v>2</v>
      </c>
      <c r="S1058" s="9">
        <f t="shared" si="48"/>
        <v>79.23</v>
      </c>
      <c r="T1058" s="9">
        <f t="shared" si="49"/>
        <v>42.010000000000005</v>
      </c>
      <c r="U1058" s="23">
        <f t="shared" si="50"/>
        <v>0.53022844881989151</v>
      </c>
    </row>
    <row r="1059" spans="1:21" x14ac:dyDescent="0.3">
      <c r="A1059" s="9">
        <v>1910</v>
      </c>
      <c r="B1059" s="9" t="str">
        <f>PROPER(TRIM('1. Raw Data'!B1059))</f>
        <v>Customer_1057</v>
      </c>
      <c r="C1059" s="9">
        <f>IF(OR('1. Raw Data'!C1059&lt;18, '1. Raw Data'!C1059&gt;100), MEDIAN('1. Raw Data'!$C$2:$C$5001), '1. Raw Data'!C1059)</f>
        <v>35</v>
      </c>
      <c r="D1059" s="9" t="s">
        <v>5019</v>
      </c>
      <c r="E1059" s="22">
        <v>43912</v>
      </c>
      <c r="F1059" s="9">
        <v>0</v>
      </c>
      <c r="G1059" s="9">
        <v>12340</v>
      </c>
      <c r="H1059" s="15">
        <v>43912</v>
      </c>
      <c r="I1059" s="9" t="s">
        <v>7456</v>
      </c>
      <c r="J1059" s="9">
        <v>123</v>
      </c>
      <c r="K1059" s="9" t="s">
        <v>7502</v>
      </c>
      <c r="L1059" s="9" t="str">
        <f>IF(OR('1. Raw Data'!L1059="Elec", '1. Raw Data'!L1059="elect"), "Electronics", '1. Raw Data'!L1059)</f>
        <v>Electronics</v>
      </c>
      <c r="M1059" s="9">
        <v>403.08</v>
      </c>
      <c r="N1059" s="9">
        <f>IF(ISBLANK('1. Raw Data'!N1059), MEDIAN('1. Raw Data'!$N$2:$N$5001), '1. Raw Data'!N1059)</f>
        <v>223.71</v>
      </c>
      <c r="O1059" s="9">
        <v>5</v>
      </c>
      <c r="P1059" s="9">
        <f>IF(ISBLANK('1. Raw Data'!P1059), 0, '1. Raw Data'!P1059)</f>
        <v>0</v>
      </c>
      <c r="Q1059" s="9">
        <v>741</v>
      </c>
      <c r="R1059" s="9">
        <v>5</v>
      </c>
      <c r="S1059" s="9">
        <f t="shared" si="48"/>
        <v>2015.3999999999999</v>
      </c>
      <c r="T1059" s="9">
        <f t="shared" si="49"/>
        <v>896.84999999999991</v>
      </c>
      <c r="U1059" s="23">
        <f t="shared" si="50"/>
        <v>0.44499851146174457</v>
      </c>
    </row>
    <row r="1060" spans="1:21" x14ac:dyDescent="0.3">
      <c r="A1060" s="9">
        <v>2442</v>
      </c>
      <c r="B1060" s="9" t="str">
        <f>PROPER(TRIM('1. Raw Data'!B1060))</f>
        <v>Customer_1058</v>
      </c>
      <c r="C1060" s="9">
        <f>IF(OR('1. Raw Data'!C1060&lt;18, '1. Raw Data'!C1060&gt;100), MEDIAN('1. Raw Data'!$C$2:$C$5001), '1. Raw Data'!C1060)</f>
        <v>43</v>
      </c>
      <c r="D1060" s="9" t="s">
        <v>5020</v>
      </c>
      <c r="E1060" s="22">
        <v>44715</v>
      </c>
      <c r="F1060" s="9">
        <v>0</v>
      </c>
      <c r="G1060" s="9">
        <v>13477</v>
      </c>
      <c r="H1060" s="15">
        <v>44626</v>
      </c>
      <c r="I1060" s="9" t="s">
        <v>7456</v>
      </c>
      <c r="J1060" s="9">
        <v>111</v>
      </c>
      <c r="K1060" s="9" t="s">
        <v>7476</v>
      </c>
      <c r="L1060" s="9" t="str">
        <f>IF(OR('1. Raw Data'!L1060="Elec", '1. Raw Data'!L1060="elect"), "Electronics", '1. Raw Data'!L1060)</f>
        <v>Electronics</v>
      </c>
      <c r="M1060" s="9">
        <v>180.51</v>
      </c>
      <c r="N1060" s="9">
        <f>IF(ISBLANK('1. Raw Data'!N1060), MEDIAN('1. Raw Data'!$N$2:$N$5001), '1. Raw Data'!N1060)</f>
        <v>120.18</v>
      </c>
      <c r="O1060" s="9">
        <v>1</v>
      </c>
      <c r="P1060" s="9">
        <f>IF(ISBLANK('1. Raw Data'!P1060), 0, '1. Raw Data'!P1060)</f>
        <v>0</v>
      </c>
      <c r="Q1060" s="9">
        <v>615</v>
      </c>
      <c r="R1060" s="9">
        <v>5</v>
      </c>
      <c r="S1060" s="9">
        <f t="shared" si="48"/>
        <v>180.51</v>
      </c>
      <c r="T1060" s="9">
        <f t="shared" si="49"/>
        <v>60.329999999999984</v>
      </c>
      <c r="U1060" s="23">
        <f t="shared" si="50"/>
        <v>0.33421971081934509</v>
      </c>
    </row>
    <row r="1061" spans="1:21" x14ac:dyDescent="0.3">
      <c r="A1061" s="9">
        <v>2118</v>
      </c>
      <c r="B1061" s="9" t="str">
        <f>PROPER(TRIM('1. Raw Data'!B1061))</f>
        <v>Customer_1059</v>
      </c>
      <c r="C1061" s="9">
        <f>IF(OR('1. Raw Data'!C1061&lt;18, '1. Raw Data'!C1061&gt;100), MEDIAN('1. Raw Data'!$C$2:$C$5001), '1. Raw Data'!C1061)</f>
        <v>40</v>
      </c>
      <c r="D1061" s="9" t="s">
        <v>5019</v>
      </c>
      <c r="E1061" s="22">
        <v>44491</v>
      </c>
      <c r="F1061" s="9">
        <v>1</v>
      </c>
      <c r="G1061" s="9">
        <v>11257</v>
      </c>
      <c r="H1061" s="15">
        <v>44491</v>
      </c>
      <c r="I1061" s="9" t="s">
        <v>7456</v>
      </c>
      <c r="J1061" s="9">
        <v>110</v>
      </c>
      <c r="K1061" s="9" t="s">
        <v>7493</v>
      </c>
      <c r="L1061" s="9" t="str">
        <f>IF(OR('1. Raw Data'!L1061="Elec", '1. Raw Data'!L1061="elect"), "Electronics", '1. Raw Data'!L1061)</f>
        <v>Home Appliances</v>
      </c>
      <c r="M1061" s="9">
        <v>691.02</v>
      </c>
      <c r="N1061" s="9">
        <f>IF(ISBLANK('1. Raw Data'!N1061), MEDIAN('1. Raw Data'!$N$2:$N$5001), '1. Raw Data'!N1061)</f>
        <v>456.13</v>
      </c>
      <c r="O1061" s="9">
        <v>4</v>
      </c>
      <c r="P1061" s="9">
        <f>IF(ISBLANK('1. Raw Data'!P1061), 0, '1. Raw Data'!P1061)</f>
        <v>0</v>
      </c>
      <c r="Q1061" s="9">
        <v>1167</v>
      </c>
      <c r="R1061" s="9">
        <v>2</v>
      </c>
      <c r="S1061" s="9">
        <f t="shared" si="48"/>
        <v>2764.08</v>
      </c>
      <c r="T1061" s="9">
        <f t="shared" si="49"/>
        <v>939.56</v>
      </c>
      <c r="U1061" s="23">
        <f t="shared" si="50"/>
        <v>0.33991780266851901</v>
      </c>
    </row>
    <row r="1062" spans="1:21" x14ac:dyDescent="0.3">
      <c r="A1062" s="9">
        <v>1317</v>
      </c>
      <c r="B1062" s="9" t="str">
        <f>PROPER(TRIM('1. Raw Data'!B1062))</f>
        <v>Customer_1060</v>
      </c>
      <c r="C1062" s="9">
        <f>IF(OR('1. Raw Data'!C1062&lt;18, '1. Raw Data'!C1062&gt;100), MEDIAN('1. Raw Data'!$C$2:$C$5001), '1. Raw Data'!C1062)</f>
        <v>33</v>
      </c>
      <c r="D1062" s="9" t="s">
        <v>5018</v>
      </c>
      <c r="E1062" s="22">
        <v>45067</v>
      </c>
      <c r="F1062" s="9">
        <v>0</v>
      </c>
      <c r="G1062" s="9">
        <v>12278</v>
      </c>
      <c r="H1062" s="15">
        <v>45067</v>
      </c>
      <c r="I1062" s="9" t="s">
        <v>7455</v>
      </c>
      <c r="J1062" s="9">
        <v>121</v>
      </c>
      <c r="K1062" s="9" t="s">
        <v>7495</v>
      </c>
      <c r="L1062" s="9" t="str">
        <f>IF(OR('1. Raw Data'!L1062="Elec", '1. Raw Data'!L1062="elect"), "Electronics", '1. Raw Data'!L1062)</f>
        <v>Home Appliances</v>
      </c>
      <c r="M1062" s="9">
        <v>1340.44</v>
      </c>
      <c r="N1062" s="9">
        <f>IF(ISBLANK('1. Raw Data'!N1062), MEDIAN('1. Raw Data'!$N$2:$N$5001), '1. Raw Data'!N1062)</f>
        <v>914.11</v>
      </c>
      <c r="O1062" s="9">
        <v>5</v>
      </c>
      <c r="P1062" s="9">
        <f>IF(ISBLANK('1. Raw Data'!P1062), 0, '1. Raw Data'!P1062)</f>
        <v>0</v>
      </c>
      <c r="Q1062" s="9">
        <v>377</v>
      </c>
      <c r="R1062" s="9">
        <v>6</v>
      </c>
      <c r="S1062" s="9">
        <f t="shared" si="48"/>
        <v>6702.2000000000007</v>
      </c>
      <c r="T1062" s="9">
        <f t="shared" si="49"/>
        <v>2131.6500000000005</v>
      </c>
      <c r="U1062" s="23">
        <f t="shared" si="50"/>
        <v>0.31805228134045543</v>
      </c>
    </row>
    <row r="1063" spans="1:21" x14ac:dyDescent="0.3">
      <c r="A1063" s="9">
        <v>1235</v>
      </c>
      <c r="B1063" s="9" t="str">
        <f>PROPER(TRIM('1. Raw Data'!B1063))</f>
        <v>Customer_1061</v>
      </c>
      <c r="C1063" s="9">
        <f>IF(OR('1. Raw Data'!C1063&lt;18, '1. Raw Data'!C1063&gt;100), MEDIAN('1. Raw Data'!$C$2:$C$5001), '1. Raw Data'!C1063)</f>
        <v>52</v>
      </c>
      <c r="D1063" s="9" t="s">
        <v>5022</v>
      </c>
      <c r="E1063" s="22">
        <v>44343</v>
      </c>
      <c r="F1063" s="9">
        <v>1</v>
      </c>
      <c r="G1063" s="9">
        <v>13334</v>
      </c>
      <c r="H1063" s="15">
        <v>44343</v>
      </c>
      <c r="I1063" s="9" t="s">
        <v>7455</v>
      </c>
      <c r="J1063" s="9">
        <v>141</v>
      </c>
      <c r="K1063" s="9" t="s">
        <v>7490</v>
      </c>
      <c r="L1063" s="9" t="str">
        <f>IF(OR('1. Raw Data'!L1063="Elec", '1. Raw Data'!L1063="elect"), "Electronics", '1. Raw Data'!L1063)</f>
        <v>Clothing</v>
      </c>
      <c r="M1063" s="9">
        <v>727.93</v>
      </c>
      <c r="N1063" s="9">
        <f>IF(ISBLANK('1. Raw Data'!N1063), MEDIAN('1. Raw Data'!$N$2:$N$5001), '1. Raw Data'!N1063)</f>
        <v>396.89</v>
      </c>
      <c r="O1063" s="9">
        <v>5</v>
      </c>
      <c r="P1063" s="9">
        <f>IF(ISBLANK('1. Raw Data'!P1063), 0, '1. Raw Data'!P1063)</f>
        <v>0</v>
      </c>
      <c r="Q1063" s="9">
        <v>791</v>
      </c>
      <c r="R1063" s="9">
        <v>3</v>
      </c>
      <c r="S1063" s="9">
        <f t="shared" si="48"/>
        <v>3639.6499999999996</v>
      </c>
      <c r="T1063" s="9">
        <f t="shared" si="49"/>
        <v>1655.1999999999998</v>
      </c>
      <c r="U1063" s="23">
        <f t="shared" si="50"/>
        <v>0.454769002513978</v>
      </c>
    </row>
    <row r="1064" spans="1:21" x14ac:dyDescent="0.3">
      <c r="A1064" s="9">
        <v>1333</v>
      </c>
      <c r="B1064" s="9" t="str">
        <f>PROPER(TRIM('1. Raw Data'!B1064))</f>
        <v>Customer_1062</v>
      </c>
      <c r="C1064" s="9">
        <f>IF(OR('1. Raw Data'!C1064&lt;18, '1. Raw Data'!C1064&gt;100), MEDIAN('1. Raw Data'!$C$2:$C$5001), '1. Raw Data'!C1064)</f>
        <v>19</v>
      </c>
      <c r="D1064" s="9" t="s">
        <v>5018</v>
      </c>
      <c r="E1064" s="22">
        <v>43883</v>
      </c>
      <c r="F1064" s="9">
        <v>1</v>
      </c>
      <c r="G1064" s="9">
        <v>12985</v>
      </c>
      <c r="H1064" s="15">
        <v>43883</v>
      </c>
      <c r="I1064" s="9" t="s">
        <v>7455</v>
      </c>
      <c r="J1064" s="9">
        <v>133</v>
      </c>
      <c r="K1064" s="9" t="s">
        <v>7498</v>
      </c>
      <c r="L1064" s="9" t="str">
        <f>IF(OR('1. Raw Data'!L1064="Elec", '1. Raw Data'!L1064="elect"), "Electronics", '1. Raw Data'!L1064)</f>
        <v>Home Appliances</v>
      </c>
      <c r="M1064" s="9">
        <v>1282.08</v>
      </c>
      <c r="N1064" s="9">
        <f>IF(ISBLANK('1. Raw Data'!N1064), MEDIAN('1. Raw Data'!$N$2:$N$5001), '1. Raw Data'!N1064)</f>
        <v>670.75</v>
      </c>
      <c r="O1064" s="9">
        <v>4</v>
      </c>
      <c r="P1064" s="9">
        <f>IF(ISBLANK('1. Raw Data'!P1064), 0, '1. Raw Data'!P1064)</f>
        <v>0</v>
      </c>
      <c r="Q1064" s="9">
        <v>1141</v>
      </c>
      <c r="R1064" s="9">
        <v>4</v>
      </c>
      <c r="S1064" s="9">
        <f t="shared" si="48"/>
        <v>5128.32</v>
      </c>
      <c r="T1064" s="9">
        <f t="shared" si="49"/>
        <v>2445.3199999999997</v>
      </c>
      <c r="U1064" s="23">
        <f t="shared" si="50"/>
        <v>0.47682671908149254</v>
      </c>
    </row>
    <row r="1065" spans="1:21" x14ac:dyDescent="0.3">
      <c r="A1065" s="9">
        <v>1375</v>
      </c>
      <c r="B1065" s="9" t="str">
        <f>PROPER(TRIM('1. Raw Data'!B1065))</f>
        <v>Customer_1063</v>
      </c>
      <c r="C1065" s="9">
        <f>IF(OR('1. Raw Data'!C1065&lt;18, '1. Raw Data'!C1065&gt;100), MEDIAN('1. Raw Data'!$C$2:$C$5001), '1. Raw Data'!C1065)</f>
        <v>42</v>
      </c>
      <c r="D1065" s="9" t="s">
        <v>5020</v>
      </c>
      <c r="E1065" s="22">
        <v>43989</v>
      </c>
      <c r="F1065" s="9">
        <v>0</v>
      </c>
      <c r="G1065" s="9">
        <v>13869</v>
      </c>
      <c r="H1065" s="15">
        <v>44018</v>
      </c>
      <c r="I1065" s="9" t="s">
        <v>7457</v>
      </c>
      <c r="J1065" s="9">
        <v>120</v>
      </c>
      <c r="K1065" s="9" t="s">
        <v>7488</v>
      </c>
      <c r="L1065" s="9" t="str">
        <f>IF(OR('1. Raw Data'!L1065="Elec", '1. Raw Data'!L1065="elect"), "Electronics", '1. Raw Data'!L1065)</f>
        <v>Sports</v>
      </c>
      <c r="M1065" s="9">
        <v>524.41</v>
      </c>
      <c r="N1065" s="9">
        <f>IF(ISBLANK('1. Raw Data'!N1065), MEDIAN('1. Raw Data'!$N$2:$N$5001), '1. Raw Data'!N1065)</f>
        <v>314.51</v>
      </c>
      <c r="O1065" s="9">
        <v>5</v>
      </c>
      <c r="P1065" s="9">
        <f>IF(ISBLANK('1. Raw Data'!P1065), 0, '1. Raw Data'!P1065)</f>
        <v>0</v>
      </c>
      <c r="Q1065" s="9">
        <v>465</v>
      </c>
      <c r="R1065" s="9">
        <v>3</v>
      </c>
      <c r="S1065" s="9">
        <f t="shared" si="48"/>
        <v>2622.0499999999997</v>
      </c>
      <c r="T1065" s="9">
        <f t="shared" si="49"/>
        <v>1049.4999999999998</v>
      </c>
      <c r="U1065" s="23">
        <f t="shared" si="50"/>
        <v>0.4002593390667607</v>
      </c>
    </row>
    <row r="1066" spans="1:21" x14ac:dyDescent="0.3">
      <c r="A1066" s="9">
        <v>2482</v>
      </c>
      <c r="B1066" s="9" t="str">
        <f>PROPER(TRIM('1. Raw Data'!B1066))</f>
        <v>Customer_1064</v>
      </c>
      <c r="C1066" s="9">
        <f>IF(OR('1. Raw Data'!C1066&lt;18, '1. Raw Data'!C1066&gt;100), MEDIAN('1. Raw Data'!$C$2:$C$5001), '1. Raw Data'!C1066)</f>
        <v>29</v>
      </c>
      <c r="D1066" s="9" t="s">
        <v>5023</v>
      </c>
      <c r="E1066" s="22">
        <v>44299</v>
      </c>
      <c r="F1066" s="9">
        <v>0</v>
      </c>
      <c r="G1066" s="9">
        <v>11609</v>
      </c>
      <c r="H1066" s="15">
        <v>44299</v>
      </c>
      <c r="I1066" s="9" t="s">
        <v>7455</v>
      </c>
      <c r="J1066" s="9">
        <v>133</v>
      </c>
      <c r="K1066" s="9" t="s">
        <v>7498</v>
      </c>
      <c r="L1066" s="9" t="str">
        <f>IF(OR('1. Raw Data'!L1066="Elec", '1. Raw Data'!L1066="elect"), "Electronics", '1. Raw Data'!L1066)</f>
        <v>Electronics</v>
      </c>
      <c r="M1066" s="9">
        <v>542.38</v>
      </c>
      <c r="N1066" s="9">
        <f>IF(ISBLANK('1. Raw Data'!N1066), MEDIAN('1. Raw Data'!$N$2:$N$5001), '1. Raw Data'!N1066)</f>
        <v>284.76</v>
      </c>
      <c r="O1066" s="9">
        <v>3</v>
      </c>
      <c r="P1066" s="9">
        <f>IF(ISBLANK('1. Raw Data'!P1066), 0, '1. Raw Data'!P1066)</f>
        <v>0</v>
      </c>
      <c r="Q1066" s="9">
        <v>618</v>
      </c>
      <c r="R1066" s="9">
        <v>5</v>
      </c>
      <c r="S1066" s="9">
        <f t="shared" si="48"/>
        <v>1627.1399999999999</v>
      </c>
      <c r="T1066" s="9">
        <f t="shared" si="49"/>
        <v>772.8599999999999</v>
      </c>
      <c r="U1066" s="23">
        <f t="shared" si="50"/>
        <v>0.47498064087908842</v>
      </c>
    </row>
    <row r="1067" spans="1:21" x14ac:dyDescent="0.3">
      <c r="A1067" s="9">
        <v>2160</v>
      </c>
      <c r="B1067" s="9" t="str">
        <f>PROPER(TRIM('1. Raw Data'!B1067))</f>
        <v>Customer_1065</v>
      </c>
      <c r="C1067" s="9">
        <f>IF(OR('1. Raw Data'!C1067&lt;18, '1. Raw Data'!C1067&gt;100), MEDIAN('1. Raw Data'!$C$2:$C$5001), '1. Raw Data'!C1067)</f>
        <v>38</v>
      </c>
      <c r="D1067" s="9" t="s">
        <v>5018</v>
      </c>
      <c r="E1067" s="22">
        <v>45270</v>
      </c>
      <c r="F1067" s="9">
        <v>0</v>
      </c>
      <c r="G1067" s="9">
        <v>11144</v>
      </c>
      <c r="H1067" s="15">
        <v>45211</v>
      </c>
      <c r="I1067" s="9" t="s">
        <v>7457</v>
      </c>
      <c r="J1067" s="9">
        <v>140</v>
      </c>
      <c r="K1067" s="9" t="s">
        <v>7468</v>
      </c>
      <c r="L1067" s="9" t="str">
        <f>IF(OR('1. Raw Data'!L1067="Elec", '1. Raw Data'!L1067="elect"), "Electronics", '1. Raw Data'!L1067)</f>
        <v>Clothing</v>
      </c>
      <c r="M1067" s="9">
        <v>1348.56</v>
      </c>
      <c r="N1067" s="9">
        <f>IF(ISBLANK('1. Raw Data'!N1067), MEDIAN('1. Raw Data'!$N$2:$N$5001), '1. Raw Data'!N1067)</f>
        <v>556.39</v>
      </c>
      <c r="O1067" s="9">
        <v>1</v>
      </c>
      <c r="P1067" s="9">
        <f>IF(ISBLANK('1. Raw Data'!P1067), 0, '1. Raw Data'!P1067)</f>
        <v>0</v>
      </c>
      <c r="Q1067" s="9">
        <v>447</v>
      </c>
      <c r="R1067" s="9">
        <v>4</v>
      </c>
      <c r="S1067" s="9">
        <f t="shared" si="48"/>
        <v>1348.56</v>
      </c>
      <c r="T1067" s="9">
        <f t="shared" si="49"/>
        <v>792.17</v>
      </c>
      <c r="U1067" s="23">
        <f t="shared" si="50"/>
        <v>0.58741917304383939</v>
      </c>
    </row>
    <row r="1068" spans="1:21" x14ac:dyDescent="0.3">
      <c r="A1068" s="9">
        <v>1587</v>
      </c>
      <c r="B1068" s="9" t="str">
        <f>PROPER(TRIM('1. Raw Data'!B1068))</f>
        <v>Customer_1066</v>
      </c>
      <c r="C1068" s="9">
        <f>IF(OR('1. Raw Data'!C1068&lt;18, '1. Raw Data'!C1068&gt;100), MEDIAN('1. Raw Data'!$C$2:$C$5001), '1. Raw Data'!C1068)</f>
        <v>30</v>
      </c>
      <c r="D1068" s="9" t="s">
        <v>5022</v>
      </c>
      <c r="E1068" s="22">
        <v>45009</v>
      </c>
      <c r="F1068" s="9">
        <v>0</v>
      </c>
      <c r="G1068" s="9">
        <v>13534</v>
      </c>
      <c r="H1068" s="15">
        <v>45009</v>
      </c>
      <c r="I1068" s="9" t="s">
        <v>7457</v>
      </c>
      <c r="J1068" s="9">
        <v>135</v>
      </c>
      <c r="K1068" s="9" t="s">
        <v>7458</v>
      </c>
      <c r="L1068" s="9" t="str">
        <f>IF(OR('1. Raw Data'!L1068="Elec", '1. Raw Data'!L1068="elect"), "Electronics", '1. Raw Data'!L1068)</f>
        <v>Sports</v>
      </c>
      <c r="M1068" s="9">
        <v>667.43</v>
      </c>
      <c r="N1068" s="9">
        <f>IF(ISBLANK('1. Raw Data'!N1068), MEDIAN('1. Raw Data'!$N$2:$N$5001), '1. Raw Data'!N1068)</f>
        <v>411.12</v>
      </c>
      <c r="O1068" s="9">
        <v>2</v>
      </c>
      <c r="P1068" s="9">
        <f>IF(ISBLANK('1. Raw Data'!P1068), 0, '1. Raw Data'!P1068)</f>
        <v>0.2</v>
      </c>
      <c r="Q1068" s="9">
        <v>427</v>
      </c>
      <c r="R1068" s="9">
        <v>8</v>
      </c>
      <c r="S1068" s="9">
        <f t="shared" si="48"/>
        <v>1067.8879999999999</v>
      </c>
      <c r="T1068" s="9">
        <f t="shared" si="49"/>
        <v>245.64799999999991</v>
      </c>
      <c r="U1068" s="23">
        <f t="shared" si="50"/>
        <v>0.23003161380219642</v>
      </c>
    </row>
    <row r="1069" spans="1:21" x14ac:dyDescent="0.3">
      <c r="A1069" s="9">
        <v>1512</v>
      </c>
      <c r="B1069" s="9" t="str">
        <f>PROPER(TRIM('1. Raw Data'!B1069))</f>
        <v>Customer_1067</v>
      </c>
      <c r="C1069" s="9">
        <f>IF(OR('1. Raw Data'!C1069&lt;18, '1. Raw Data'!C1069&gt;100), MEDIAN('1. Raw Data'!$C$2:$C$5001), '1. Raw Data'!C1069)</f>
        <v>21</v>
      </c>
      <c r="D1069" s="9" t="s">
        <v>5021</v>
      </c>
      <c r="E1069" s="22">
        <v>45033</v>
      </c>
      <c r="F1069" s="9">
        <v>1</v>
      </c>
      <c r="G1069" s="9">
        <v>10517</v>
      </c>
      <c r="H1069" s="15">
        <v>45033</v>
      </c>
      <c r="I1069" s="9" t="s">
        <v>7457</v>
      </c>
      <c r="J1069" s="9">
        <v>134</v>
      </c>
      <c r="K1069" s="9" t="s">
        <v>7482</v>
      </c>
      <c r="L1069" s="9" t="str">
        <f>IF(OR('1. Raw Data'!L1069="Elec", '1. Raw Data'!L1069="elect"), "Electronics", '1. Raw Data'!L1069)</f>
        <v>Sports</v>
      </c>
      <c r="M1069" s="9">
        <v>1195.1600000000001</v>
      </c>
      <c r="N1069" s="9">
        <f>IF(ISBLANK('1. Raw Data'!N1069), MEDIAN('1. Raw Data'!$N$2:$N$5001), '1. Raw Data'!N1069)</f>
        <v>578.80999999999995</v>
      </c>
      <c r="O1069" s="9">
        <v>3</v>
      </c>
      <c r="P1069" s="9">
        <f>IF(ISBLANK('1. Raw Data'!P1069), 0, '1. Raw Data'!P1069)</f>
        <v>0</v>
      </c>
      <c r="Q1069" s="9">
        <v>625</v>
      </c>
      <c r="R1069" s="9">
        <v>3</v>
      </c>
      <c r="S1069" s="9">
        <f t="shared" si="48"/>
        <v>3585.4800000000005</v>
      </c>
      <c r="T1069" s="9">
        <f t="shared" si="49"/>
        <v>1849.0500000000006</v>
      </c>
      <c r="U1069" s="23">
        <f t="shared" si="50"/>
        <v>0.51570501020783843</v>
      </c>
    </row>
    <row r="1070" spans="1:21" x14ac:dyDescent="0.3">
      <c r="A1070" s="9">
        <v>2319</v>
      </c>
      <c r="B1070" s="9" t="str">
        <f>PROPER(TRIM('1. Raw Data'!B1070))</f>
        <v>Customer_1068</v>
      </c>
      <c r="C1070" s="9">
        <f>IF(OR('1. Raw Data'!C1070&lt;18, '1. Raw Data'!C1070&gt;100), MEDIAN('1. Raw Data'!$C$2:$C$5001), '1. Raw Data'!C1070)</f>
        <v>45</v>
      </c>
      <c r="D1070" s="9" t="s">
        <v>5022</v>
      </c>
      <c r="E1070" s="22">
        <v>43873</v>
      </c>
      <c r="F1070" s="9">
        <v>1</v>
      </c>
      <c r="G1070" s="9">
        <v>13095</v>
      </c>
      <c r="H1070" s="15">
        <v>44167</v>
      </c>
      <c r="I1070" s="9" t="s">
        <v>7457</v>
      </c>
      <c r="J1070" s="9">
        <v>136</v>
      </c>
      <c r="K1070" s="9" t="s">
        <v>7503</v>
      </c>
      <c r="L1070" s="9" t="str">
        <f>IF(OR('1. Raw Data'!L1070="Elec", '1. Raw Data'!L1070="elect"), "Electronics", '1. Raw Data'!L1070)</f>
        <v>Home Appliances</v>
      </c>
      <c r="M1070" s="9">
        <v>393.13</v>
      </c>
      <c r="N1070" s="9">
        <f>IF(ISBLANK('1. Raw Data'!N1070), MEDIAN('1. Raw Data'!$N$2:$N$5001), '1. Raw Data'!N1070)</f>
        <v>163.04</v>
      </c>
      <c r="O1070" s="9">
        <v>2</v>
      </c>
      <c r="P1070" s="9">
        <f>IF(ISBLANK('1. Raw Data'!P1070), 0, '1. Raw Data'!P1070)</f>
        <v>0</v>
      </c>
      <c r="Q1070" s="9">
        <v>895</v>
      </c>
      <c r="R1070" s="9">
        <v>3</v>
      </c>
      <c r="S1070" s="9">
        <f t="shared" si="48"/>
        <v>786.26</v>
      </c>
      <c r="T1070" s="9">
        <f t="shared" si="49"/>
        <v>460.18</v>
      </c>
      <c r="U1070" s="23">
        <f t="shared" si="50"/>
        <v>0.58527713479001864</v>
      </c>
    </row>
    <row r="1071" spans="1:21" x14ac:dyDescent="0.3">
      <c r="A1071" s="9">
        <v>2343</v>
      </c>
      <c r="B1071" s="9" t="str">
        <f>PROPER(TRIM('1. Raw Data'!B1071))</f>
        <v>Customer_1069</v>
      </c>
      <c r="C1071" s="9">
        <f>IF(OR('1. Raw Data'!C1071&lt;18, '1. Raw Data'!C1071&gt;100), MEDIAN('1. Raw Data'!$C$2:$C$5001), '1. Raw Data'!C1071)</f>
        <v>39</v>
      </c>
      <c r="D1071" s="9" t="s">
        <v>5018</v>
      </c>
      <c r="E1071" s="22">
        <v>45148</v>
      </c>
      <c r="F1071" s="9">
        <v>0</v>
      </c>
      <c r="G1071" s="9">
        <v>10705</v>
      </c>
      <c r="H1071" s="15">
        <v>45207</v>
      </c>
      <c r="I1071" s="9" t="s">
        <v>7455</v>
      </c>
      <c r="J1071" s="9">
        <v>127</v>
      </c>
      <c r="K1071" s="9" t="s">
        <v>7489</v>
      </c>
      <c r="L1071" s="9" t="str">
        <f>IF(OR('1. Raw Data'!L1071="Elec", '1. Raw Data'!L1071="elect"), "Electronics", '1. Raw Data'!L1071)</f>
        <v>Home Appliances</v>
      </c>
      <c r="M1071" s="9">
        <v>1425.76</v>
      </c>
      <c r="N1071" s="9">
        <f>IF(ISBLANK('1. Raw Data'!N1071), MEDIAN('1. Raw Data'!$N$2:$N$5001), '1. Raw Data'!N1071)</f>
        <v>579.12</v>
      </c>
      <c r="O1071" s="9">
        <v>3</v>
      </c>
      <c r="P1071" s="9">
        <f>IF(ISBLANK('1. Raw Data'!P1071), 0, '1. Raw Data'!P1071)</f>
        <v>0.2</v>
      </c>
      <c r="Q1071" s="9">
        <v>451</v>
      </c>
      <c r="R1071" s="9">
        <v>5</v>
      </c>
      <c r="S1071" s="9">
        <f t="shared" si="48"/>
        <v>3421.8240000000001</v>
      </c>
      <c r="T1071" s="9">
        <f t="shared" si="49"/>
        <v>1684.4639999999999</v>
      </c>
      <c r="U1071" s="23">
        <f t="shared" si="50"/>
        <v>0.49227078891257992</v>
      </c>
    </row>
    <row r="1072" spans="1:21" x14ac:dyDescent="0.3">
      <c r="A1072" s="9">
        <v>1917</v>
      </c>
      <c r="B1072" s="9" t="str">
        <f>PROPER(TRIM('1. Raw Data'!B1072))</f>
        <v>Customer_1070</v>
      </c>
      <c r="C1072" s="9">
        <f>IF(OR('1. Raw Data'!C1072&lt;18, '1. Raw Data'!C1072&gt;100), MEDIAN('1. Raw Data'!$C$2:$C$5001), '1. Raw Data'!C1072)</f>
        <v>49</v>
      </c>
      <c r="D1072" s="9" t="s">
        <v>5021</v>
      </c>
      <c r="E1072" s="22">
        <v>44382</v>
      </c>
      <c r="F1072" s="9">
        <v>0</v>
      </c>
      <c r="G1072" s="9">
        <v>13751</v>
      </c>
      <c r="H1072" s="15">
        <v>44323</v>
      </c>
      <c r="I1072" s="9" t="s">
        <v>7456</v>
      </c>
      <c r="J1072" s="9">
        <v>119</v>
      </c>
      <c r="K1072" s="9" t="s">
        <v>7459</v>
      </c>
      <c r="L1072" s="9" t="str">
        <f>IF(OR('1. Raw Data'!L1072="Elec", '1. Raw Data'!L1072="elect"), "Electronics", '1. Raw Data'!L1072)</f>
        <v>Electronics</v>
      </c>
      <c r="M1072" s="9">
        <v>883.14</v>
      </c>
      <c r="N1072" s="9">
        <f>IF(ISBLANK('1. Raw Data'!N1072), MEDIAN('1. Raw Data'!$N$2:$N$5001), '1. Raw Data'!N1072)</f>
        <v>600.01</v>
      </c>
      <c r="O1072" s="9">
        <v>3</v>
      </c>
      <c r="P1072" s="9">
        <f>IF(ISBLANK('1. Raw Data'!P1072), 0, '1. Raw Data'!P1072)</f>
        <v>0</v>
      </c>
      <c r="Q1072" s="9">
        <v>1007</v>
      </c>
      <c r="R1072" s="9">
        <v>4</v>
      </c>
      <c r="S1072" s="9">
        <f t="shared" si="48"/>
        <v>2649.42</v>
      </c>
      <c r="T1072" s="9">
        <f t="shared" si="49"/>
        <v>849.3900000000001</v>
      </c>
      <c r="U1072" s="23">
        <f t="shared" si="50"/>
        <v>0.3205946961976584</v>
      </c>
    </row>
    <row r="1073" spans="1:21" x14ac:dyDescent="0.3">
      <c r="A1073" s="9">
        <v>2372</v>
      </c>
      <c r="B1073" s="9" t="str">
        <f>PROPER(TRIM('1. Raw Data'!B1073))</f>
        <v>Customer_1071</v>
      </c>
      <c r="C1073" s="9">
        <f>IF(OR('1. Raw Data'!C1073&lt;18, '1. Raw Data'!C1073&gt;100), MEDIAN('1. Raw Data'!$C$2:$C$5001), '1. Raw Data'!C1073)</f>
        <v>51</v>
      </c>
      <c r="D1073" s="9" t="s">
        <v>5020</v>
      </c>
      <c r="E1073" s="22">
        <v>45011</v>
      </c>
      <c r="F1073" s="9">
        <v>0</v>
      </c>
      <c r="G1073" s="9">
        <v>12424</v>
      </c>
      <c r="H1073" s="15">
        <v>45011</v>
      </c>
      <c r="I1073" s="9" t="s">
        <v>7457</v>
      </c>
      <c r="J1073" s="9">
        <v>143</v>
      </c>
      <c r="K1073" s="9" t="s">
        <v>7475</v>
      </c>
      <c r="L1073" s="9" t="str">
        <f>IF(OR('1. Raw Data'!L1073="Elec", '1. Raw Data'!L1073="elect"), "Electronics", '1. Raw Data'!L1073)</f>
        <v>Clothing</v>
      </c>
      <c r="M1073" s="9">
        <v>1151.02</v>
      </c>
      <c r="N1073" s="9">
        <f>IF(ISBLANK('1. Raw Data'!N1073), MEDIAN('1. Raw Data'!$N$2:$N$5001), '1. Raw Data'!N1073)</f>
        <v>547.45000000000005</v>
      </c>
      <c r="O1073" s="9">
        <v>3</v>
      </c>
      <c r="P1073" s="9">
        <f>IF(ISBLANK('1. Raw Data'!P1073), 0, '1. Raw Data'!P1073)</f>
        <v>0</v>
      </c>
      <c r="Q1073" s="9">
        <v>369</v>
      </c>
      <c r="R1073" s="9">
        <v>7</v>
      </c>
      <c r="S1073" s="9">
        <f t="shared" si="48"/>
        <v>3453.06</v>
      </c>
      <c r="T1073" s="9">
        <f t="shared" si="49"/>
        <v>1810.7099999999998</v>
      </c>
      <c r="U1073" s="23">
        <f t="shared" si="50"/>
        <v>0.52437837743914084</v>
      </c>
    </row>
    <row r="1074" spans="1:21" x14ac:dyDescent="0.3">
      <c r="A1074" s="9">
        <v>1872</v>
      </c>
      <c r="B1074" s="9" t="str">
        <f>PROPER(TRIM('1. Raw Data'!B1074))</f>
        <v>Customer_1072</v>
      </c>
      <c r="C1074" s="9">
        <f>IF(OR('1. Raw Data'!C1074&lt;18, '1. Raw Data'!C1074&gt;100), MEDIAN('1. Raw Data'!$C$2:$C$5001), '1. Raw Data'!C1074)</f>
        <v>58</v>
      </c>
      <c r="D1074" s="9" t="s">
        <v>5022</v>
      </c>
      <c r="E1074" s="22">
        <v>43913</v>
      </c>
      <c r="F1074" s="9">
        <v>0</v>
      </c>
      <c r="G1074" s="9">
        <v>13571</v>
      </c>
      <c r="H1074" s="15">
        <v>43913</v>
      </c>
      <c r="I1074" s="9" t="s">
        <v>7455</v>
      </c>
      <c r="J1074" s="9">
        <v>105</v>
      </c>
      <c r="K1074" s="9" t="s">
        <v>7461</v>
      </c>
      <c r="L1074" s="9" t="str">
        <f>IF(OR('1. Raw Data'!L1074="Elec", '1. Raw Data'!L1074="elect"), "Electronics", '1. Raw Data'!L1074)</f>
        <v>Sports</v>
      </c>
      <c r="M1074" s="9">
        <v>179.8</v>
      </c>
      <c r="N1074" s="9">
        <f>IF(ISBLANK('1. Raw Data'!N1074), MEDIAN('1. Raw Data'!$N$2:$N$5001), '1. Raw Data'!N1074)</f>
        <v>96.08</v>
      </c>
      <c r="O1074" s="9">
        <v>1</v>
      </c>
      <c r="P1074" s="9">
        <f>IF(ISBLANK('1. Raw Data'!P1074), 0, '1. Raw Data'!P1074)</f>
        <v>0</v>
      </c>
      <c r="Q1074" s="9">
        <v>403</v>
      </c>
      <c r="R1074" s="9">
        <v>5</v>
      </c>
      <c r="S1074" s="9">
        <f t="shared" si="48"/>
        <v>179.8</v>
      </c>
      <c r="T1074" s="9">
        <f t="shared" si="49"/>
        <v>83.720000000000013</v>
      </c>
      <c r="U1074" s="23">
        <f t="shared" si="50"/>
        <v>0.46562847608453845</v>
      </c>
    </row>
    <row r="1075" spans="1:21" x14ac:dyDescent="0.3">
      <c r="A1075" s="9">
        <v>2252</v>
      </c>
      <c r="B1075" s="9" t="str">
        <f>PROPER(TRIM('1. Raw Data'!B1075))</f>
        <v>Customer_1073</v>
      </c>
      <c r="C1075" s="9">
        <f>IF(OR('1. Raw Data'!C1075&lt;18, '1. Raw Data'!C1075&gt;100), MEDIAN('1. Raw Data'!$C$2:$C$5001), '1. Raw Data'!C1075)</f>
        <v>42</v>
      </c>
      <c r="D1075" s="9" t="s">
        <v>5023</v>
      </c>
      <c r="E1075" s="22">
        <v>44189</v>
      </c>
      <c r="F1075" s="9">
        <v>0</v>
      </c>
      <c r="G1075" s="9">
        <v>11934</v>
      </c>
      <c r="H1075" s="15">
        <v>44189</v>
      </c>
      <c r="I1075" s="9" t="s">
        <v>7457</v>
      </c>
      <c r="J1075" s="9">
        <v>129</v>
      </c>
      <c r="K1075" s="9" t="s">
        <v>7471</v>
      </c>
      <c r="L1075" s="9" t="str">
        <f>IF(OR('1. Raw Data'!L1075="Elec", '1. Raw Data'!L1075="elect"), "Electronics", '1. Raw Data'!L1075)</f>
        <v>Home Appliances</v>
      </c>
      <c r="M1075" s="9">
        <v>764.36</v>
      </c>
      <c r="N1075" s="9">
        <f>IF(ISBLANK('1. Raw Data'!N1075), MEDIAN('1. Raw Data'!$N$2:$N$5001), '1. Raw Data'!N1075)</f>
        <v>523.72</v>
      </c>
      <c r="O1075" s="9">
        <v>2</v>
      </c>
      <c r="P1075" s="9">
        <f>IF(ISBLANK('1. Raw Data'!P1075), 0, '1. Raw Data'!P1075)</f>
        <v>0</v>
      </c>
      <c r="Q1075" s="9">
        <v>581</v>
      </c>
      <c r="R1075" s="9">
        <v>7</v>
      </c>
      <c r="S1075" s="9">
        <f t="shared" si="48"/>
        <v>1528.72</v>
      </c>
      <c r="T1075" s="9">
        <f t="shared" si="49"/>
        <v>481.28</v>
      </c>
      <c r="U1075" s="23">
        <f t="shared" si="50"/>
        <v>0.31482547490711182</v>
      </c>
    </row>
    <row r="1076" spans="1:21" x14ac:dyDescent="0.3">
      <c r="A1076" s="9">
        <v>1269</v>
      </c>
      <c r="B1076" s="9" t="str">
        <f>PROPER(TRIM('1. Raw Data'!B1076))</f>
        <v>Customer_1074</v>
      </c>
      <c r="C1076" s="9">
        <f>IF(OR('1. Raw Data'!C1076&lt;18, '1. Raw Data'!C1076&gt;100), MEDIAN('1. Raw Data'!$C$2:$C$5001), '1. Raw Data'!C1076)</f>
        <v>59</v>
      </c>
      <c r="D1076" s="9" t="s">
        <v>5021</v>
      </c>
      <c r="E1076" s="22">
        <v>44794</v>
      </c>
      <c r="F1076" s="9">
        <v>0</v>
      </c>
      <c r="G1076" s="9">
        <v>12484</v>
      </c>
      <c r="H1076" s="15">
        <v>44794</v>
      </c>
      <c r="I1076" s="9" t="s">
        <v>7457</v>
      </c>
      <c r="J1076" s="9">
        <v>110</v>
      </c>
      <c r="K1076" s="9" t="s">
        <v>7493</v>
      </c>
      <c r="L1076" s="9" t="str">
        <f>IF(OR('1. Raw Data'!L1076="Elec", '1. Raw Data'!L1076="elect"), "Electronics", '1. Raw Data'!L1076)</f>
        <v>Home Appliances</v>
      </c>
      <c r="M1076" s="9">
        <v>1356.51</v>
      </c>
      <c r="N1076" s="9">
        <f>IF(ISBLANK('1. Raw Data'!N1076), MEDIAN('1. Raw Data'!$N$2:$N$5001), '1. Raw Data'!N1076)</f>
        <v>732.86</v>
      </c>
      <c r="O1076" s="9">
        <v>4</v>
      </c>
      <c r="P1076" s="9">
        <f>IF(ISBLANK('1. Raw Data'!P1076), 0, '1. Raw Data'!P1076)</f>
        <v>0</v>
      </c>
      <c r="Q1076" s="9">
        <v>428</v>
      </c>
      <c r="R1076" s="9">
        <v>5</v>
      </c>
      <c r="S1076" s="9">
        <f t="shared" si="48"/>
        <v>5426.04</v>
      </c>
      <c r="T1076" s="9">
        <f t="shared" si="49"/>
        <v>2494.6</v>
      </c>
      <c r="U1076" s="23">
        <f t="shared" si="50"/>
        <v>0.4597459657503446</v>
      </c>
    </row>
    <row r="1077" spans="1:21" x14ac:dyDescent="0.3">
      <c r="A1077" s="9">
        <v>1797</v>
      </c>
      <c r="B1077" s="9" t="str">
        <f>PROPER(TRIM('1. Raw Data'!B1077))</f>
        <v>Customer_1075</v>
      </c>
      <c r="C1077" s="9">
        <f>IF(OR('1. Raw Data'!C1077&lt;18, '1. Raw Data'!C1077&gt;100), MEDIAN('1. Raw Data'!$C$2:$C$5001), '1. Raw Data'!C1077)</f>
        <v>25</v>
      </c>
      <c r="D1077" s="9" t="s">
        <v>5021</v>
      </c>
      <c r="E1077" s="22">
        <v>44893</v>
      </c>
      <c r="F1077" s="9">
        <v>0</v>
      </c>
      <c r="G1077" s="9">
        <v>12900</v>
      </c>
      <c r="H1077" s="15">
        <v>44893</v>
      </c>
      <c r="I1077" s="9" t="s">
        <v>7456</v>
      </c>
      <c r="J1077" s="9">
        <v>140</v>
      </c>
      <c r="K1077" s="9" t="s">
        <v>7468</v>
      </c>
      <c r="L1077" s="9" t="str">
        <f>IF(OR('1. Raw Data'!L1077="Elec", '1. Raw Data'!L1077="elect"), "Electronics", '1. Raw Data'!L1077)</f>
        <v>Clothing</v>
      </c>
      <c r="M1077" s="9">
        <v>1321.71</v>
      </c>
      <c r="N1077" s="9">
        <f>IF(ISBLANK('1. Raw Data'!N1077), MEDIAN('1. Raw Data'!$N$2:$N$5001), '1. Raw Data'!N1077)</f>
        <v>559.85</v>
      </c>
      <c r="O1077" s="9">
        <v>4</v>
      </c>
      <c r="P1077" s="9">
        <f>IF(ISBLANK('1. Raw Data'!P1077), 0, '1. Raw Data'!P1077)</f>
        <v>0</v>
      </c>
      <c r="Q1077" s="9">
        <v>717</v>
      </c>
      <c r="R1077" s="9">
        <v>4</v>
      </c>
      <c r="S1077" s="9">
        <f t="shared" si="48"/>
        <v>5286.84</v>
      </c>
      <c r="T1077" s="9">
        <f t="shared" si="49"/>
        <v>3047.44</v>
      </c>
      <c r="U1077" s="23">
        <f t="shared" si="50"/>
        <v>0.57641994083422232</v>
      </c>
    </row>
    <row r="1078" spans="1:21" x14ac:dyDescent="0.3">
      <c r="A1078" s="9">
        <v>2314</v>
      </c>
      <c r="B1078" s="9" t="str">
        <f>PROPER(TRIM('1. Raw Data'!B1078))</f>
        <v>Customer_1076</v>
      </c>
      <c r="C1078" s="9">
        <f>IF(OR('1. Raw Data'!C1078&lt;18, '1. Raw Data'!C1078&gt;100), MEDIAN('1. Raw Data'!$C$2:$C$5001), '1. Raw Data'!C1078)</f>
        <v>53</v>
      </c>
      <c r="D1078" s="9" t="s">
        <v>5022</v>
      </c>
      <c r="E1078" s="22">
        <v>45165</v>
      </c>
      <c r="F1078" s="9">
        <v>0</v>
      </c>
      <c r="G1078" s="9">
        <v>11745</v>
      </c>
      <c r="H1078" s="15">
        <v>45165</v>
      </c>
      <c r="I1078" s="9" t="s">
        <v>7457</v>
      </c>
      <c r="J1078" s="9">
        <v>113</v>
      </c>
      <c r="K1078" s="9" t="s">
        <v>7460</v>
      </c>
      <c r="L1078" s="9" t="str">
        <f>IF(OR('1. Raw Data'!L1078="Elec", '1. Raw Data'!L1078="elect"), "Electronics", '1. Raw Data'!L1078)</f>
        <v>Clothing</v>
      </c>
      <c r="M1078" s="9">
        <v>117.88</v>
      </c>
      <c r="N1078" s="9">
        <f>IF(ISBLANK('1. Raw Data'!N1078), MEDIAN('1. Raw Data'!$N$2:$N$5001), '1. Raw Data'!N1078)</f>
        <v>66.67</v>
      </c>
      <c r="O1078" s="9">
        <v>5</v>
      </c>
      <c r="P1078" s="9">
        <f>IF(ISBLANK('1. Raw Data'!P1078), 0, '1. Raw Data'!P1078)</f>
        <v>0.1</v>
      </c>
      <c r="Q1078" s="9">
        <v>493</v>
      </c>
      <c r="R1078" s="9">
        <v>2</v>
      </c>
      <c r="S1078" s="9">
        <f t="shared" si="48"/>
        <v>530.46</v>
      </c>
      <c r="T1078" s="9">
        <f t="shared" si="49"/>
        <v>197.11</v>
      </c>
      <c r="U1078" s="23">
        <f t="shared" si="50"/>
        <v>0.37158315424348681</v>
      </c>
    </row>
    <row r="1079" spans="1:21" x14ac:dyDescent="0.3">
      <c r="A1079" s="9">
        <v>1724</v>
      </c>
      <c r="B1079" s="9" t="str">
        <f>PROPER(TRIM('1. Raw Data'!B1079))</f>
        <v>Customer_1077</v>
      </c>
      <c r="C1079" s="9">
        <f>IF(OR('1. Raw Data'!C1079&lt;18, '1. Raw Data'!C1079&gt;100), MEDIAN('1. Raw Data'!$C$2:$C$5001), '1. Raw Data'!C1079)</f>
        <v>46</v>
      </c>
      <c r="D1079" s="9" t="s">
        <v>5018</v>
      </c>
      <c r="E1079" s="22">
        <v>44736</v>
      </c>
      <c r="F1079" s="9">
        <v>0</v>
      </c>
      <c r="G1079" s="9">
        <v>11668</v>
      </c>
      <c r="H1079" s="15">
        <v>44736</v>
      </c>
      <c r="I1079" s="9" t="s">
        <v>7456</v>
      </c>
      <c r="J1079" s="9">
        <v>129</v>
      </c>
      <c r="K1079" s="9" t="s">
        <v>7471</v>
      </c>
      <c r="L1079" s="9" t="str">
        <f>IF(OR('1. Raw Data'!L1079="Elec", '1. Raw Data'!L1079="elect"), "Electronics", '1. Raw Data'!L1079)</f>
        <v>Home Appliances</v>
      </c>
      <c r="M1079" s="9">
        <v>490.36</v>
      </c>
      <c r="N1079" s="9">
        <f>IF(ISBLANK('1. Raw Data'!N1079), MEDIAN('1. Raw Data'!$N$2:$N$5001), '1. Raw Data'!N1079)</f>
        <v>209.12</v>
      </c>
      <c r="O1079" s="9">
        <v>1</v>
      </c>
      <c r="P1079" s="9">
        <f>IF(ISBLANK('1. Raw Data'!P1079), 0, '1. Raw Data'!P1079)</f>
        <v>0</v>
      </c>
      <c r="Q1079" s="9">
        <v>760</v>
      </c>
      <c r="R1079" s="9">
        <v>4</v>
      </c>
      <c r="S1079" s="9">
        <f t="shared" si="48"/>
        <v>490.36</v>
      </c>
      <c r="T1079" s="9">
        <f t="shared" si="49"/>
        <v>281.24</v>
      </c>
      <c r="U1079" s="23">
        <f t="shared" si="50"/>
        <v>0.57353780895668494</v>
      </c>
    </row>
    <row r="1080" spans="1:21" x14ac:dyDescent="0.3">
      <c r="A1080" s="9">
        <v>2188</v>
      </c>
      <c r="B1080" s="9" t="str">
        <f>PROPER(TRIM('1. Raw Data'!B1080))</f>
        <v>Customer_1078</v>
      </c>
      <c r="C1080" s="9">
        <f>IF(OR('1. Raw Data'!C1080&lt;18, '1. Raw Data'!C1080&gt;100), MEDIAN('1. Raw Data'!$C$2:$C$5001), '1. Raw Data'!C1080)</f>
        <v>43</v>
      </c>
      <c r="D1080" s="9" t="s">
        <v>5021</v>
      </c>
      <c r="E1080" s="22">
        <v>44400</v>
      </c>
      <c r="F1080" s="9">
        <v>0</v>
      </c>
      <c r="G1080" s="9">
        <v>13928</v>
      </c>
      <c r="H1080" s="15">
        <v>44400</v>
      </c>
      <c r="I1080" s="9" t="s">
        <v>7455</v>
      </c>
      <c r="J1080" s="9">
        <v>105</v>
      </c>
      <c r="K1080" s="9" t="s">
        <v>7461</v>
      </c>
      <c r="L1080" s="9" t="str">
        <f>IF(OR('1. Raw Data'!L1080="Elec", '1. Raw Data'!L1080="elect"), "Electronics", '1. Raw Data'!L1080)</f>
        <v>Home Appliances</v>
      </c>
      <c r="M1080" s="9">
        <v>692.81</v>
      </c>
      <c r="N1080" s="9">
        <f>IF(ISBLANK('1. Raw Data'!N1080), MEDIAN('1. Raw Data'!$N$2:$N$5001), '1. Raw Data'!N1080)</f>
        <v>296.89</v>
      </c>
      <c r="O1080" s="9">
        <v>1</v>
      </c>
      <c r="P1080" s="9">
        <f>IF(ISBLANK('1. Raw Data'!P1080), 0, '1. Raw Data'!P1080)</f>
        <v>0.2</v>
      </c>
      <c r="Q1080" s="9">
        <v>606</v>
      </c>
      <c r="R1080" s="9">
        <v>3</v>
      </c>
      <c r="S1080" s="9">
        <f t="shared" si="48"/>
        <v>554.24799999999993</v>
      </c>
      <c r="T1080" s="9">
        <f t="shared" si="49"/>
        <v>257.35799999999995</v>
      </c>
      <c r="U1080" s="23">
        <f t="shared" si="50"/>
        <v>0.46433726418498572</v>
      </c>
    </row>
    <row r="1081" spans="1:21" x14ac:dyDescent="0.3">
      <c r="A1081" s="9">
        <v>1004</v>
      </c>
      <c r="B1081" s="9" t="str">
        <f>PROPER(TRIM('1. Raw Data'!B1081))</f>
        <v>Customer_1079</v>
      </c>
      <c r="C1081" s="9">
        <f>IF(OR('1. Raw Data'!C1081&lt;18, '1. Raw Data'!C1081&gt;100), MEDIAN('1. Raw Data'!$C$2:$C$5001), '1. Raw Data'!C1081)</f>
        <v>46</v>
      </c>
      <c r="D1081" s="9" t="s">
        <v>5020</v>
      </c>
      <c r="E1081" s="22">
        <v>44202</v>
      </c>
      <c r="F1081" s="9">
        <v>0</v>
      </c>
      <c r="G1081" s="9">
        <v>13875</v>
      </c>
      <c r="H1081" s="15">
        <v>44348</v>
      </c>
      <c r="I1081" s="9" t="s">
        <v>7457</v>
      </c>
      <c r="J1081" s="9">
        <v>112</v>
      </c>
      <c r="K1081" s="9" t="s">
        <v>7492</v>
      </c>
      <c r="L1081" s="9" t="str">
        <f>IF(OR('1. Raw Data'!L1081="Elec", '1. Raw Data'!L1081="elect"), "Electronics", '1. Raw Data'!L1081)</f>
        <v>Electronics</v>
      </c>
      <c r="M1081" s="9">
        <v>299.77999999999997</v>
      </c>
      <c r="N1081" s="9">
        <f>IF(ISBLANK('1. Raw Data'!N1081), MEDIAN('1. Raw Data'!$N$2:$N$5001), '1. Raw Data'!N1081)</f>
        <v>196.49</v>
      </c>
      <c r="O1081" s="9">
        <v>1</v>
      </c>
      <c r="P1081" s="9">
        <f>IF(ISBLANK('1. Raw Data'!P1081), 0, '1. Raw Data'!P1081)</f>
        <v>0.2</v>
      </c>
      <c r="Q1081" s="9">
        <v>969</v>
      </c>
      <c r="R1081" s="9">
        <v>3</v>
      </c>
      <c r="S1081" s="9">
        <f t="shared" si="48"/>
        <v>239.82399999999998</v>
      </c>
      <c r="T1081" s="9">
        <f t="shared" si="49"/>
        <v>43.333999999999975</v>
      </c>
      <c r="U1081" s="23">
        <f t="shared" si="50"/>
        <v>0.18069083994929605</v>
      </c>
    </row>
    <row r="1082" spans="1:21" x14ac:dyDescent="0.3">
      <c r="A1082" s="9">
        <v>1850</v>
      </c>
      <c r="B1082" s="9" t="str">
        <f>PROPER(TRIM('1. Raw Data'!B1082))</f>
        <v>Customer_1080</v>
      </c>
      <c r="C1082" s="9">
        <f>IF(OR('1. Raw Data'!C1082&lt;18, '1. Raw Data'!C1082&gt;100), MEDIAN('1. Raw Data'!$C$2:$C$5001), '1. Raw Data'!C1082)</f>
        <v>25</v>
      </c>
      <c r="D1082" s="9" t="s">
        <v>5022</v>
      </c>
      <c r="E1082" s="22">
        <v>45029</v>
      </c>
      <c r="F1082" s="9">
        <v>1</v>
      </c>
      <c r="G1082" s="9">
        <v>10969</v>
      </c>
      <c r="H1082" s="15">
        <v>45029</v>
      </c>
      <c r="I1082" s="9" t="s">
        <v>7456</v>
      </c>
      <c r="J1082" s="9">
        <v>113</v>
      </c>
      <c r="K1082" s="9" t="s">
        <v>7460</v>
      </c>
      <c r="L1082" s="9" t="str">
        <f>IF(OR('1. Raw Data'!L1082="Elec", '1. Raw Data'!L1082="elect"), "Electronics", '1. Raw Data'!L1082)</f>
        <v>Clothing</v>
      </c>
      <c r="M1082" s="9">
        <v>1108.5</v>
      </c>
      <c r="N1082" s="9">
        <f>IF(ISBLANK('1. Raw Data'!N1082), MEDIAN('1. Raw Data'!$N$2:$N$5001), '1. Raw Data'!N1082)</f>
        <v>539.65</v>
      </c>
      <c r="O1082" s="9">
        <v>3</v>
      </c>
      <c r="P1082" s="9">
        <f>IF(ISBLANK('1. Raw Data'!P1082), 0, '1. Raw Data'!P1082)</f>
        <v>0.2</v>
      </c>
      <c r="Q1082" s="9">
        <v>629</v>
      </c>
      <c r="R1082" s="9">
        <v>4</v>
      </c>
      <c r="S1082" s="9">
        <f t="shared" si="48"/>
        <v>2660.4</v>
      </c>
      <c r="T1082" s="9">
        <f t="shared" si="49"/>
        <v>1041.4500000000003</v>
      </c>
      <c r="U1082" s="23">
        <f t="shared" si="50"/>
        <v>0.39146368967072631</v>
      </c>
    </row>
    <row r="1083" spans="1:21" x14ac:dyDescent="0.3">
      <c r="A1083" s="9">
        <v>2402</v>
      </c>
      <c r="B1083" s="9" t="str">
        <f>PROPER(TRIM('1. Raw Data'!B1083))</f>
        <v>Customer_1081</v>
      </c>
      <c r="C1083" s="9">
        <f>IF(OR('1. Raw Data'!C1083&lt;18, '1. Raw Data'!C1083&gt;100), MEDIAN('1. Raw Data'!$C$2:$C$5001), '1. Raw Data'!C1083)</f>
        <v>22</v>
      </c>
      <c r="D1083" s="9" t="s">
        <v>5020</v>
      </c>
      <c r="E1083" s="22">
        <v>44871</v>
      </c>
      <c r="F1083" s="9">
        <v>1</v>
      </c>
      <c r="G1083" s="9">
        <v>12546</v>
      </c>
      <c r="H1083" s="15">
        <v>44723</v>
      </c>
      <c r="I1083" s="9" t="s">
        <v>7457</v>
      </c>
      <c r="J1083" s="9">
        <v>122</v>
      </c>
      <c r="K1083" s="9" t="s">
        <v>7465</v>
      </c>
      <c r="L1083" s="9" t="str">
        <f>IF(OR('1. Raw Data'!L1083="Elec", '1. Raw Data'!L1083="elect"), "Electronics", '1. Raw Data'!L1083)</f>
        <v>Sports</v>
      </c>
      <c r="M1083" s="9">
        <v>317.54000000000002</v>
      </c>
      <c r="N1083" s="9">
        <f>IF(ISBLANK('1. Raw Data'!N1083), MEDIAN('1. Raw Data'!$N$2:$N$5001), '1. Raw Data'!N1083)</f>
        <v>191.67</v>
      </c>
      <c r="O1083" s="9">
        <v>1</v>
      </c>
      <c r="P1083" s="9">
        <f>IF(ISBLANK('1. Raw Data'!P1083), 0, '1. Raw Data'!P1083)</f>
        <v>0.1</v>
      </c>
      <c r="Q1083" s="9">
        <v>935</v>
      </c>
      <c r="R1083" s="9">
        <v>3</v>
      </c>
      <c r="S1083" s="9">
        <f t="shared" si="48"/>
        <v>285.786</v>
      </c>
      <c r="T1083" s="9">
        <f t="shared" si="49"/>
        <v>94.116000000000014</v>
      </c>
      <c r="U1083" s="23">
        <f t="shared" si="50"/>
        <v>0.32932333984169976</v>
      </c>
    </row>
    <row r="1084" spans="1:21" x14ac:dyDescent="0.3">
      <c r="A1084" s="9">
        <v>1077</v>
      </c>
      <c r="B1084" s="9" t="str">
        <f>PROPER(TRIM('1. Raw Data'!B1084))</f>
        <v>Customer_1082</v>
      </c>
      <c r="C1084" s="9">
        <f>IF(OR('1. Raw Data'!C1084&lt;18, '1. Raw Data'!C1084&gt;100), MEDIAN('1. Raw Data'!$C$2:$C$5001), '1. Raw Data'!C1084)</f>
        <v>65</v>
      </c>
      <c r="D1084" s="9" t="s">
        <v>5022</v>
      </c>
      <c r="E1084" s="22">
        <v>45131</v>
      </c>
      <c r="F1084" s="9">
        <v>0</v>
      </c>
      <c r="G1084" s="9">
        <v>11197</v>
      </c>
      <c r="H1084" s="15">
        <v>45131</v>
      </c>
      <c r="I1084" s="9" t="s">
        <v>7457</v>
      </c>
      <c r="J1084" s="9">
        <v>140</v>
      </c>
      <c r="K1084" s="9" t="s">
        <v>7468</v>
      </c>
      <c r="L1084" s="9" t="str">
        <f>IF(OR('1. Raw Data'!L1084="Elec", '1. Raw Data'!L1084="elect"), "Electronics", '1. Raw Data'!L1084)</f>
        <v>Home Appliances</v>
      </c>
      <c r="M1084" s="9">
        <v>552.63</v>
      </c>
      <c r="N1084" s="9">
        <f>IF(ISBLANK('1. Raw Data'!N1084), MEDIAN('1. Raw Data'!$N$2:$N$5001), '1. Raw Data'!N1084)</f>
        <v>305.43</v>
      </c>
      <c r="O1084" s="9">
        <v>4</v>
      </c>
      <c r="P1084" s="9">
        <f>IF(ISBLANK('1. Raw Data'!P1084), 0, '1. Raw Data'!P1084)</f>
        <v>0</v>
      </c>
      <c r="Q1084" s="9">
        <v>527</v>
      </c>
      <c r="R1084" s="9">
        <v>4</v>
      </c>
      <c r="S1084" s="9">
        <f t="shared" si="48"/>
        <v>2210.52</v>
      </c>
      <c r="T1084" s="9">
        <f t="shared" si="49"/>
        <v>988.8</v>
      </c>
      <c r="U1084" s="23">
        <f t="shared" si="50"/>
        <v>0.44731556375875359</v>
      </c>
    </row>
    <row r="1085" spans="1:21" x14ac:dyDescent="0.3">
      <c r="A1085" s="9">
        <v>2433</v>
      </c>
      <c r="B1085" s="9" t="str">
        <f>PROPER(TRIM('1. Raw Data'!B1085))</f>
        <v>Customer_1083</v>
      </c>
      <c r="C1085" s="9">
        <f>IF(OR('1. Raw Data'!C1085&lt;18, '1. Raw Data'!C1085&gt;100), MEDIAN('1. Raw Data'!$C$2:$C$5001), '1. Raw Data'!C1085)</f>
        <v>37</v>
      </c>
      <c r="D1085" s="9" t="s">
        <v>5020</v>
      </c>
      <c r="E1085" s="22">
        <v>44838</v>
      </c>
      <c r="F1085" s="9">
        <v>0</v>
      </c>
      <c r="G1085" s="9">
        <v>11686</v>
      </c>
      <c r="H1085" s="15">
        <v>44661</v>
      </c>
      <c r="I1085" s="9" t="s">
        <v>7457</v>
      </c>
      <c r="J1085" s="9">
        <v>115</v>
      </c>
      <c r="K1085" s="9" t="s">
        <v>7481</v>
      </c>
      <c r="L1085" s="9" t="str">
        <f>IF(OR('1. Raw Data'!L1085="Elec", '1. Raw Data'!L1085="elect"), "Electronics", '1. Raw Data'!L1085)</f>
        <v>Home Appliances</v>
      </c>
      <c r="M1085" s="9">
        <v>1011.76</v>
      </c>
      <c r="N1085" s="9">
        <f>IF(ISBLANK('1. Raw Data'!N1085), MEDIAN('1. Raw Data'!$N$2:$N$5001), '1. Raw Data'!N1085)</f>
        <v>472.19</v>
      </c>
      <c r="O1085" s="9">
        <v>1</v>
      </c>
      <c r="P1085" s="9">
        <f>IF(ISBLANK('1. Raw Data'!P1085), 0, '1. Raw Data'!P1085)</f>
        <v>0.05</v>
      </c>
      <c r="Q1085" s="9">
        <v>820</v>
      </c>
      <c r="R1085" s="9">
        <v>2</v>
      </c>
      <c r="S1085" s="9">
        <f t="shared" si="48"/>
        <v>961.17199999999991</v>
      </c>
      <c r="T1085" s="9">
        <f t="shared" si="49"/>
        <v>488.98199999999991</v>
      </c>
      <c r="U1085" s="23">
        <f t="shared" si="50"/>
        <v>0.50873516914766548</v>
      </c>
    </row>
    <row r="1086" spans="1:21" x14ac:dyDescent="0.3">
      <c r="A1086" s="9">
        <v>1573</v>
      </c>
      <c r="B1086" s="9" t="str">
        <f>PROPER(TRIM('1. Raw Data'!B1086))</f>
        <v>Customer_1084</v>
      </c>
      <c r="C1086" s="9">
        <f>IF(OR('1. Raw Data'!C1086&lt;18, '1. Raw Data'!C1086&gt;100), MEDIAN('1. Raw Data'!$C$2:$C$5001), '1. Raw Data'!C1086)</f>
        <v>37</v>
      </c>
      <c r="D1086" s="9" t="s">
        <v>5018</v>
      </c>
      <c r="E1086" s="22">
        <v>44017</v>
      </c>
      <c r="F1086" s="9">
        <v>1</v>
      </c>
      <c r="G1086" s="9">
        <v>12647</v>
      </c>
      <c r="H1086" s="15">
        <v>43958</v>
      </c>
      <c r="I1086" s="9" t="s">
        <v>7456</v>
      </c>
      <c r="J1086" s="9">
        <v>113</v>
      </c>
      <c r="K1086" s="9" t="s">
        <v>7460</v>
      </c>
      <c r="L1086" s="9" t="str">
        <f>IF(OR('1. Raw Data'!L1086="Elec", '1. Raw Data'!L1086="elect"), "Electronics", '1. Raw Data'!L1086)</f>
        <v>Home Appliances</v>
      </c>
      <c r="M1086" s="9">
        <v>749.03</v>
      </c>
      <c r="N1086" s="9">
        <f>IF(ISBLANK('1. Raw Data'!N1086), MEDIAN('1. Raw Data'!$N$2:$N$5001), '1. Raw Data'!N1086)</f>
        <v>415.97</v>
      </c>
      <c r="O1086" s="9">
        <v>3</v>
      </c>
      <c r="P1086" s="9">
        <f>IF(ISBLANK('1. Raw Data'!P1086), 0, '1. Raw Data'!P1086)</f>
        <v>0</v>
      </c>
      <c r="Q1086" s="9">
        <v>1189</v>
      </c>
      <c r="R1086" s="9">
        <v>4</v>
      </c>
      <c r="S1086" s="9">
        <f t="shared" si="48"/>
        <v>2247.09</v>
      </c>
      <c r="T1086" s="9">
        <f t="shared" si="49"/>
        <v>999.18000000000006</v>
      </c>
      <c r="U1086" s="23">
        <f t="shared" si="50"/>
        <v>0.4446550872461717</v>
      </c>
    </row>
    <row r="1087" spans="1:21" x14ac:dyDescent="0.3">
      <c r="A1087" s="9">
        <v>1131</v>
      </c>
      <c r="B1087" s="9" t="str">
        <f>PROPER(TRIM('1. Raw Data'!B1087))</f>
        <v>Customer_1085</v>
      </c>
      <c r="C1087" s="9">
        <f>IF(OR('1. Raw Data'!C1087&lt;18, '1. Raw Data'!C1087&gt;100), MEDIAN('1. Raw Data'!$C$2:$C$5001), '1. Raw Data'!C1087)</f>
        <v>23</v>
      </c>
      <c r="D1087" s="9" t="s">
        <v>5022</v>
      </c>
      <c r="E1087" s="22">
        <v>44793</v>
      </c>
      <c r="F1087" s="9">
        <v>0</v>
      </c>
      <c r="G1087" s="9">
        <v>13884</v>
      </c>
      <c r="H1087" s="15">
        <v>44793</v>
      </c>
      <c r="I1087" s="9" t="s">
        <v>7455</v>
      </c>
      <c r="J1087" s="9">
        <v>101</v>
      </c>
      <c r="K1087" s="9" t="s">
        <v>7478</v>
      </c>
      <c r="L1087" s="9" t="str">
        <f>IF(OR('1. Raw Data'!L1087="Elec", '1. Raw Data'!L1087="elect"), "Electronics", '1. Raw Data'!L1087)</f>
        <v>Home Appliances</v>
      </c>
      <c r="M1087" s="9">
        <v>1120.93</v>
      </c>
      <c r="N1087" s="9">
        <f>IF(ISBLANK('1. Raw Data'!N1087), MEDIAN('1. Raw Data'!$N$2:$N$5001), '1. Raw Data'!N1087)</f>
        <v>471.57</v>
      </c>
      <c r="O1087" s="9">
        <v>2</v>
      </c>
      <c r="P1087" s="9">
        <f>IF(ISBLANK('1. Raw Data'!P1087), 0, '1. Raw Data'!P1087)</f>
        <v>0.1</v>
      </c>
      <c r="Q1087" s="9">
        <v>565</v>
      </c>
      <c r="R1087" s="9">
        <v>4</v>
      </c>
      <c r="S1087" s="9">
        <f t="shared" si="48"/>
        <v>2017.6740000000002</v>
      </c>
      <c r="T1087" s="9">
        <f t="shared" si="49"/>
        <v>1074.5340000000001</v>
      </c>
      <c r="U1087" s="23">
        <f t="shared" si="50"/>
        <v>0.53256076055894064</v>
      </c>
    </row>
    <row r="1088" spans="1:21" x14ac:dyDescent="0.3">
      <c r="A1088" s="9">
        <v>1600</v>
      </c>
      <c r="B1088" s="9" t="str">
        <f>PROPER(TRIM('1. Raw Data'!B1088))</f>
        <v>Customer_1086</v>
      </c>
      <c r="C1088" s="9">
        <f>IF(OR('1. Raw Data'!C1088&lt;18, '1. Raw Data'!C1088&gt;100), MEDIAN('1. Raw Data'!$C$2:$C$5001), '1. Raw Data'!C1088)</f>
        <v>40</v>
      </c>
      <c r="D1088" s="9" t="s">
        <v>5023</v>
      </c>
      <c r="E1088" s="22">
        <v>44543</v>
      </c>
      <c r="F1088" s="9">
        <v>1</v>
      </c>
      <c r="G1088" s="9">
        <v>11532</v>
      </c>
      <c r="H1088" s="15">
        <v>44543</v>
      </c>
      <c r="I1088" s="9" t="s">
        <v>7456</v>
      </c>
      <c r="J1088" s="9">
        <v>138</v>
      </c>
      <c r="K1088" s="9" t="s">
        <v>7464</v>
      </c>
      <c r="L1088" s="9" t="str">
        <f>IF(OR('1. Raw Data'!L1088="Elec", '1. Raw Data'!L1088="elect"), "Electronics", '1. Raw Data'!L1088)</f>
        <v>Electronics</v>
      </c>
      <c r="M1088" s="9">
        <v>1443.75</v>
      </c>
      <c r="N1088" s="9">
        <f>IF(ISBLANK('1. Raw Data'!N1088), MEDIAN('1. Raw Data'!$N$2:$N$5001), '1. Raw Data'!N1088)</f>
        <v>429.51499999999999</v>
      </c>
      <c r="O1088" s="9">
        <v>1</v>
      </c>
      <c r="P1088" s="9">
        <f>IF(ISBLANK('1. Raw Data'!P1088), 0, '1. Raw Data'!P1088)</f>
        <v>0</v>
      </c>
      <c r="Q1088" s="9">
        <v>1115</v>
      </c>
      <c r="R1088" s="9">
        <v>4</v>
      </c>
      <c r="S1088" s="9">
        <f t="shared" si="48"/>
        <v>1443.75</v>
      </c>
      <c r="T1088" s="9">
        <f t="shared" si="49"/>
        <v>1014.235</v>
      </c>
      <c r="U1088" s="23">
        <f t="shared" si="50"/>
        <v>0.70250043290043296</v>
      </c>
    </row>
    <row r="1089" spans="1:21" x14ac:dyDescent="0.3">
      <c r="A1089" s="9">
        <v>2065</v>
      </c>
      <c r="B1089" s="9" t="str">
        <f>PROPER(TRIM('1. Raw Data'!B1089))</f>
        <v>Customer_1087</v>
      </c>
      <c r="C1089" s="9">
        <f>IF(OR('1. Raw Data'!C1089&lt;18, '1. Raw Data'!C1089&gt;100), MEDIAN('1. Raw Data'!$C$2:$C$5001), '1. Raw Data'!C1089)</f>
        <v>38</v>
      </c>
      <c r="D1089" s="9" t="s">
        <v>5018</v>
      </c>
      <c r="E1089" s="22">
        <v>44667</v>
      </c>
      <c r="F1089" s="9">
        <v>1</v>
      </c>
      <c r="G1089" s="9">
        <v>10777</v>
      </c>
      <c r="H1089" s="15">
        <v>44667</v>
      </c>
      <c r="I1089" s="9" t="s">
        <v>7455</v>
      </c>
      <c r="J1089" s="9">
        <v>143</v>
      </c>
      <c r="K1089" s="9" t="s">
        <v>7475</v>
      </c>
      <c r="L1089" s="9" t="str">
        <f>IF(OR('1. Raw Data'!L1089="Elec", '1. Raw Data'!L1089="elect"), "Electronics", '1. Raw Data'!L1089)</f>
        <v>Clothing</v>
      </c>
      <c r="M1089" s="9">
        <v>218.99</v>
      </c>
      <c r="N1089" s="9">
        <f>IF(ISBLANK('1. Raw Data'!N1089), MEDIAN('1. Raw Data'!$N$2:$N$5001), '1. Raw Data'!N1089)</f>
        <v>121.94</v>
      </c>
      <c r="O1089" s="9">
        <v>2</v>
      </c>
      <c r="P1089" s="9">
        <f>IF(ISBLANK('1. Raw Data'!P1089), 0, '1. Raw Data'!P1089)</f>
        <v>0</v>
      </c>
      <c r="Q1089" s="9">
        <v>854</v>
      </c>
      <c r="R1089" s="9">
        <v>2</v>
      </c>
      <c r="S1089" s="9">
        <f t="shared" si="48"/>
        <v>437.98</v>
      </c>
      <c r="T1089" s="9">
        <f t="shared" si="49"/>
        <v>194.10000000000002</v>
      </c>
      <c r="U1089" s="23">
        <f t="shared" si="50"/>
        <v>0.44317092104662315</v>
      </c>
    </row>
    <row r="1090" spans="1:21" x14ac:dyDescent="0.3">
      <c r="A1090" s="9">
        <v>1088</v>
      </c>
      <c r="B1090" s="9" t="str">
        <f>PROPER(TRIM('1. Raw Data'!B1090))</f>
        <v>Customer_1088</v>
      </c>
      <c r="C1090" s="9">
        <f>IF(OR('1. Raw Data'!C1090&lt;18, '1. Raw Data'!C1090&gt;100), MEDIAN('1. Raw Data'!$C$2:$C$5001), '1. Raw Data'!C1090)</f>
        <v>34</v>
      </c>
      <c r="D1090" s="9" t="s">
        <v>5020</v>
      </c>
      <c r="E1090" s="22">
        <v>44513</v>
      </c>
      <c r="F1090" s="9">
        <v>1</v>
      </c>
      <c r="G1090" s="9">
        <v>11333</v>
      </c>
      <c r="H1090" s="15">
        <v>44513</v>
      </c>
      <c r="I1090" s="9" t="s">
        <v>7456</v>
      </c>
      <c r="J1090" s="9">
        <v>145</v>
      </c>
      <c r="K1090" s="9" t="s">
        <v>7470</v>
      </c>
      <c r="L1090" s="9" t="str">
        <f>IF(OR('1. Raw Data'!L1090="Elec", '1. Raw Data'!L1090="elect"), "Electronics", '1. Raw Data'!L1090)</f>
        <v>Home Appliances</v>
      </c>
      <c r="M1090" s="9">
        <v>1078.8699999999999</v>
      </c>
      <c r="N1090" s="9">
        <f>IF(ISBLANK('1. Raw Data'!N1090), MEDIAN('1. Raw Data'!$N$2:$N$5001), '1. Raw Data'!N1090)</f>
        <v>505.47</v>
      </c>
      <c r="O1090" s="9">
        <v>5</v>
      </c>
      <c r="P1090" s="9">
        <f>IF(ISBLANK('1. Raw Data'!P1090), 0, '1. Raw Data'!P1090)</f>
        <v>0.2</v>
      </c>
      <c r="Q1090" s="9">
        <v>1145</v>
      </c>
      <c r="R1090" s="9">
        <v>2</v>
      </c>
      <c r="S1090" s="9">
        <f t="shared" si="48"/>
        <v>4315.4799999999996</v>
      </c>
      <c r="T1090" s="9">
        <f t="shared" si="49"/>
        <v>1788.1299999999992</v>
      </c>
      <c r="U1090" s="23">
        <f t="shared" si="50"/>
        <v>0.41435251698536418</v>
      </c>
    </row>
    <row r="1091" spans="1:21" x14ac:dyDescent="0.3">
      <c r="A1091" s="9">
        <v>1401</v>
      </c>
      <c r="B1091" s="9" t="str">
        <f>PROPER(TRIM('1. Raw Data'!B1091))</f>
        <v>Customer_1089</v>
      </c>
      <c r="C1091" s="9">
        <f>IF(OR('1. Raw Data'!C1091&lt;18, '1. Raw Data'!C1091&gt;100), MEDIAN('1. Raw Data'!$C$2:$C$5001), '1. Raw Data'!C1091)</f>
        <v>40</v>
      </c>
      <c r="D1091" s="9" t="s">
        <v>5022</v>
      </c>
      <c r="E1091" s="22">
        <v>44488</v>
      </c>
      <c r="F1091" s="9">
        <v>1</v>
      </c>
      <c r="G1091" s="9">
        <v>12117</v>
      </c>
      <c r="H1091" s="15">
        <v>44488</v>
      </c>
      <c r="I1091" s="9" t="s">
        <v>7456</v>
      </c>
      <c r="J1091" s="9">
        <v>101</v>
      </c>
      <c r="K1091" s="9" t="s">
        <v>7478</v>
      </c>
      <c r="L1091" s="9" t="str">
        <f>IF(OR('1. Raw Data'!L1091="Elec", '1. Raw Data'!L1091="elect"), "Electronics", '1. Raw Data'!L1091)</f>
        <v>Clothing</v>
      </c>
      <c r="M1091" s="9">
        <v>384</v>
      </c>
      <c r="N1091" s="9">
        <f>IF(ISBLANK('1. Raw Data'!N1091), MEDIAN('1. Raw Data'!$N$2:$N$5001), '1. Raw Data'!N1091)</f>
        <v>229.65</v>
      </c>
      <c r="O1091" s="9">
        <v>3</v>
      </c>
      <c r="P1091" s="9">
        <f>IF(ISBLANK('1. Raw Data'!P1091), 0, '1. Raw Data'!P1091)</f>
        <v>0</v>
      </c>
      <c r="Q1091" s="9">
        <v>1100</v>
      </c>
      <c r="R1091" s="9">
        <v>3</v>
      </c>
      <c r="S1091" s="9">
        <f t="shared" ref="S1091:S1154" si="51">M1091 * O1091 * (1 - P1091)</f>
        <v>1152</v>
      </c>
      <c r="T1091" s="9">
        <f t="shared" ref="T1091:T1154" si="52">S1091 - (N1091 * O1091)</f>
        <v>463.04999999999995</v>
      </c>
      <c r="U1091" s="23">
        <f t="shared" ref="U1091:U1154" si="53">T1091 / S1091</f>
        <v>0.40195312499999997</v>
      </c>
    </row>
    <row r="1092" spans="1:21" x14ac:dyDescent="0.3">
      <c r="A1092" s="9">
        <v>1295</v>
      </c>
      <c r="B1092" s="9" t="str">
        <f>PROPER(TRIM('1. Raw Data'!B1092))</f>
        <v>Customer_1090</v>
      </c>
      <c r="C1092" s="9">
        <f>IF(OR('1. Raw Data'!C1092&lt;18, '1. Raw Data'!C1092&gt;100), MEDIAN('1. Raw Data'!$C$2:$C$5001), '1. Raw Data'!C1092)</f>
        <v>41</v>
      </c>
      <c r="D1092" s="9" t="s">
        <v>5018</v>
      </c>
      <c r="E1092" s="22">
        <v>45026</v>
      </c>
      <c r="F1092" s="9">
        <v>0</v>
      </c>
      <c r="G1092" s="9">
        <v>12252</v>
      </c>
      <c r="H1092" s="15">
        <v>45203</v>
      </c>
      <c r="I1092" s="9" t="s">
        <v>7455</v>
      </c>
      <c r="J1092" s="9">
        <v>111</v>
      </c>
      <c r="K1092" s="9" t="s">
        <v>7476</v>
      </c>
      <c r="L1092" s="9" t="str">
        <f>IF(OR('1. Raw Data'!L1092="Elec", '1. Raw Data'!L1092="elect"), "Electronics", '1. Raw Data'!L1092)</f>
        <v>Sports</v>
      </c>
      <c r="M1092" s="9">
        <v>650.99</v>
      </c>
      <c r="N1092" s="9">
        <f>IF(ISBLANK('1. Raw Data'!N1092), MEDIAN('1. Raw Data'!$N$2:$N$5001), '1. Raw Data'!N1092)</f>
        <v>270.51</v>
      </c>
      <c r="O1092" s="9">
        <v>1</v>
      </c>
      <c r="P1092" s="9">
        <f>IF(ISBLANK('1. Raw Data'!P1092), 0, '1. Raw Data'!P1092)</f>
        <v>0</v>
      </c>
      <c r="Q1092" s="9">
        <v>334</v>
      </c>
      <c r="R1092" s="9">
        <v>5</v>
      </c>
      <c r="S1092" s="9">
        <f t="shared" si="51"/>
        <v>650.99</v>
      </c>
      <c r="T1092" s="9">
        <f t="shared" si="52"/>
        <v>380.48</v>
      </c>
      <c r="U1092" s="23">
        <f t="shared" si="53"/>
        <v>0.5844636630362986</v>
      </c>
    </row>
    <row r="1093" spans="1:21" x14ac:dyDescent="0.3">
      <c r="A1093" s="9">
        <v>2318</v>
      </c>
      <c r="B1093" s="9" t="str">
        <f>PROPER(TRIM('1. Raw Data'!B1093))</f>
        <v>Customer_1091</v>
      </c>
      <c r="C1093" s="9">
        <f>IF(OR('1. Raw Data'!C1093&lt;18, '1. Raw Data'!C1093&gt;100), MEDIAN('1. Raw Data'!$C$2:$C$5001), '1. Raw Data'!C1093)</f>
        <v>77</v>
      </c>
      <c r="D1093" s="9" t="s">
        <v>5020</v>
      </c>
      <c r="E1093" s="22">
        <v>44045</v>
      </c>
      <c r="F1093" s="9">
        <v>1</v>
      </c>
      <c r="G1093" s="9">
        <v>12388</v>
      </c>
      <c r="H1093" s="15">
        <v>43869</v>
      </c>
      <c r="I1093" s="9" t="s">
        <v>7455</v>
      </c>
      <c r="J1093" s="9">
        <v>143</v>
      </c>
      <c r="K1093" s="9" t="s">
        <v>7475</v>
      </c>
      <c r="L1093" s="9" t="str">
        <f>IF(OR('1. Raw Data'!L1093="Elec", '1. Raw Data'!L1093="elect"), "Electronics", '1. Raw Data'!L1093)</f>
        <v>Sports</v>
      </c>
      <c r="M1093" s="9">
        <v>97.65</v>
      </c>
      <c r="N1093" s="9">
        <f>IF(ISBLANK('1. Raw Data'!N1093), MEDIAN('1. Raw Data'!$N$2:$N$5001), '1. Raw Data'!N1093)</f>
        <v>53.26</v>
      </c>
      <c r="O1093" s="9">
        <v>5</v>
      </c>
      <c r="P1093" s="9">
        <f>IF(ISBLANK('1. Raw Data'!P1093), 0, '1. Raw Data'!P1093)</f>
        <v>0</v>
      </c>
      <c r="Q1093" s="9">
        <v>796</v>
      </c>
      <c r="R1093" s="9">
        <v>3</v>
      </c>
      <c r="S1093" s="9">
        <f t="shared" si="51"/>
        <v>488.25</v>
      </c>
      <c r="T1093" s="9">
        <f t="shared" si="52"/>
        <v>221.95</v>
      </c>
      <c r="U1093" s="23">
        <f t="shared" si="53"/>
        <v>0.45458269329237067</v>
      </c>
    </row>
    <row r="1094" spans="1:21" x14ac:dyDescent="0.3">
      <c r="A1094" s="9">
        <v>1615</v>
      </c>
      <c r="B1094" s="9" t="str">
        <f>PROPER(TRIM('1. Raw Data'!B1094))</f>
        <v>Customer_1092</v>
      </c>
      <c r="C1094" s="9">
        <f>IF(OR('1. Raw Data'!C1094&lt;18, '1. Raw Data'!C1094&gt;100), MEDIAN('1. Raw Data'!$C$2:$C$5001), '1. Raw Data'!C1094)</f>
        <v>34</v>
      </c>
      <c r="D1094" s="9" t="s">
        <v>5019</v>
      </c>
      <c r="E1094" s="22">
        <v>44160</v>
      </c>
      <c r="F1094" s="9">
        <v>1</v>
      </c>
      <c r="G1094" s="9">
        <v>13103</v>
      </c>
      <c r="H1094" s="15">
        <v>44160</v>
      </c>
      <c r="I1094" s="9" t="s">
        <v>7455</v>
      </c>
      <c r="J1094" s="9">
        <v>140</v>
      </c>
      <c r="K1094" s="9" t="s">
        <v>7468</v>
      </c>
      <c r="L1094" s="9" t="str">
        <f>IF(OR('1. Raw Data'!L1094="Elec", '1. Raw Data'!L1094="elect"), "Electronics", '1. Raw Data'!L1094)</f>
        <v>Sports</v>
      </c>
      <c r="M1094" s="9">
        <v>247.07</v>
      </c>
      <c r="N1094" s="9">
        <f>IF(ISBLANK('1. Raw Data'!N1094), MEDIAN('1. Raw Data'!$N$2:$N$5001), '1. Raw Data'!N1094)</f>
        <v>151.82</v>
      </c>
      <c r="O1094" s="9">
        <v>5</v>
      </c>
      <c r="P1094" s="9">
        <f>IF(ISBLANK('1. Raw Data'!P1094), 0, '1. Raw Data'!P1094)</f>
        <v>0.05</v>
      </c>
      <c r="Q1094" s="9">
        <v>811</v>
      </c>
      <c r="R1094" s="9">
        <v>3</v>
      </c>
      <c r="S1094" s="9">
        <f t="shared" si="51"/>
        <v>1173.5824999999998</v>
      </c>
      <c r="T1094" s="9">
        <f t="shared" si="52"/>
        <v>414.48249999999985</v>
      </c>
      <c r="U1094" s="23">
        <f t="shared" si="53"/>
        <v>0.35317713070874857</v>
      </c>
    </row>
    <row r="1095" spans="1:21" x14ac:dyDescent="0.3">
      <c r="A1095" s="9">
        <v>1799</v>
      </c>
      <c r="B1095" s="9" t="str">
        <f>PROPER(TRIM('1. Raw Data'!B1095))</f>
        <v>Customer_1093</v>
      </c>
      <c r="C1095" s="9">
        <f>IF(OR('1. Raw Data'!C1095&lt;18, '1. Raw Data'!C1095&gt;100), MEDIAN('1. Raw Data'!$C$2:$C$5001), '1. Raw Data'!C1095)</f>
        <v>63</v>
      </c>
      <c r="D1095" s="9" t="s">
        <v>5019</v>
      </c>
      <c r="E1095" s="22">
        <v>44506</v>
      </c>
      <c r="F1095" s="9">
        <v>1</v>
      </c>
      <c r="G1095" s="9">
        <v>13114</v>
      </c>
      <c r="H1095" s="15">
        <v>44358</v>
      </c>
      <c r="I1095" s="9" t="s">
        <v>7456</v>
      </c>
      <c r="J1095" s="9">
        <v>122</v>
      </c>
      <c r="K1095" s="9" t="s">
        <v>7465</v>
      </c>
      <c r="L1095" s="9" t="str">
        <f>IF(OR('1. Raw Data'!L1095="Elec", '1. Raw Data'!L1095="elect"), "Electronics", '1. Raw Data'!L1095)</f>
        <v>Sports</v>
      </c>
      <c r="M1095" s="9">
        <v>513.67999999999995</v>
      </c>
      <c r="N1095" s="9">
        <f>IF(ISBLANK('1. Raw Data'!N1095), MEDIAN('1. Raw Data'!$N$2:$N$5001), '1. Raw Data'!N1095)</f>
        <v>271.73</v>
      </c>
      <c r="O1095" s="9">
        <v>2</v>
      </c>
      <c r="P1095" s="9">
        <f>IF(ISBLANK('1. Raw Data'!P1095), 0, '1. Raw Data'!P1095)</f>
        <v>0</v>
      </c>
      <c r="Q1095" s="9">
        <v>807</v>
      </c>
      <c r="R1095" s="9">
        <v>3</v>
      </c>
      <c r="S1095" s="9">
        <f t="shared" si="51"/>
        <v>1027.3599999999999</v>
      </c>
      <c r="T1095" s="9">
        <f t="shared" si="52"/>
        <v>483.89999999999986</v>
      </c>
      <c r="U1095" s="23">
        <f t="shared" si="53"/>
        <v>0.47101308207444315</v>
      </c>
    </row>
    <row r="1096" spans="1:21" x14ac:dyDescent="0.3">
      <c r="A1096" s="9">
        <v>1421</v>
      </c>
      <c r="B1096" s="9" t="str">
        <f>PROPER(TRIM('1. Raw Data'!B1096))</f>
        <v>Customer_1094</v>
      </c>
      <c r="C1096" s="9">
        <f>IF(OR('1. Raw Data'!C1096&lt;18, '1. Raw Data'!C1096&gt;100), MEDIAN('1. Raw Data'!$C$2:$C$5001), '1. Raw Data'!C1096)</f>
        <v>64</v>
      </c>
      <c r="D1096" s="9" t="s">
        <v>5021</v>
      </c>
      <c r="E1096" s="22">
        <v>44674</v>
      </c>
      <c r="F1096" s="9">
        <v>0</v>
      </c>
      <c r="G1096" s="9">
        <v>10117</v>
      </c>
      <c r="H1096" s="15">
        <v>44674</v>
      </c>
      <c r="I1096" s="9" t="s">
        <v>7455</v>
      </c>
      <c r="J1096" s="9">
        <v>135</v>
      </c>
      <c r="K1096" s="9" t="s">
        <v>7458</v>
      </c>
      <c r="L1096" s="9" t="str">
        <f>IF(OR('1. Raw Data'!L1096="Elec", '1. Raw Data'!L1096="elect"), "Electronics", '1. Raw Data'!L1096)</f>
        <v>Clothing</v>
      </c>
      <c r="M1096" s="9">
        <v>545.88</v>
      </c>
      <c r="N1096" s="9">
        <f>IF(ISBLANK('1. Raw Data'!N1096), MEDIAN('1. Raw Data'!$N$2:$N$5001), '1. Raw Data'!N1096)</f>
        <v>361.58</v>
      </c>
      <c r="O1096" s="9">
        <v>4</v>
      </c>
      <c r="P1096" s="9">
        <f>IF(ISBLANK('1. Raw Data'!P1096), 0, '1. Raw Data'!P1096)</f>
        <v>0</v>
      </c>
      <c r="Q1096" s="9">
        <v>352</v>
      </c>
      <c r="R1096" s="9">
        <v>4</v>
      </c>
      <c r="S1096" s="9">
        <f t="shared" si="51"/>
        <v>2183.52</v>
      </c>
      <c r="T1096" s="9">
        <f t="shared" si="52"/>
        <v>737.2</v>
      </c>
      <c r="U1096" s="23">
        <f t="shared" si="53"/>
        <v>0.33761998974133511</v>
      </c>
    </row>
    <row r="1097" spans="1:21" x14ac:dyDescent="0.3">
      <c r="A1097" s="9">
        <v>2046</v>
      </c>
      <c r="B1097" s="9" t="str">
        <f>PROPER(TRIM('1. Raw Data'!B1097))</f>
        <v>Customer_1095</v>
      </c>
      <c r="C1097" s="9">
        <f>IF(OR('1. Raw Data'!C1097&lt;18, '1. Raw Data'!C1097&gt;100), MEDIAN('1. Raw Data'!$C$2:$C$5001), '1. Raw Data'!C1097)</f>
        <v>51</v>
      </c>
      <c r="D1097" s="9" t="s">
        <v>5023</v>
      </c>
      <c r="E1097" s="22">
        <v>45251</v>
      </c>
      <c r="F1097" s="9">
        <v>0</v>
      </c>
      <c r="G1097" s="9">
        <v>12936</v>
      </c>
      <c r="H1097" s="15">
        <v>45251</v>
      </c>
      <c r="I1097" s="9" t="s">
        <v>7457</v>
      </c>
      <c r="J1097" s="9">
        <v>144</v>
      </c>
      <c r="K1097" s="9" t="s">
        <v>7462</v>
      </c>
      <c r="L1097" s="9" t="str">
        <f>IF(OR('1. Raw Data'!L1097="Elec", '1. Raw Data'!L1097="elect"), "Electronics", '1. Raw Data'!L1097)</f>
        <v>Sports</v>
      </c>
      <c r="M1097" s="9">
        <v>1354.4</v>
      </c>
      <c r="N1097" s="9">
        <f>IF(ISBLANK('1. Raw Data'!N1097), MEDIAN('1. Raw Data'!$N$2:$N$5001), '1. Raw Data'!N1097)</f>
        <v>798.63</v>
      </c>
      <c r="O1097" s="9">
        <v>4</v>
      </c>
      <c r="P1097" s="9">
        <f>IF(ISBLANK('1. Raw Data'!P1097), 0, '1. Raw Data'!P1097)</f>
        <v>0.1</v>
      </c>
      <c r="Q1097" s="9">
        <v>407</v>
      </c>
      <c r="R1097" s="9">
        <v>3</v>
      </c>
      <c r="S1097" s="9">
        <f t="shared" si="51"/>
        <v>4875.84</v>
      </c>
      <c r="T1097" s="9">
        <f t="shared" si="52"/>
        <v>1681.3200000000002</v>
      </c>
      <c r="U1097" s="23">
        <f t="shared" si="53"/>
        <v>0.34482673754676119</v>
      </c>
    </row>
    <row r="1098" spans="1:21" x14ac:dyDescent="0.3">
      <c r="A1098" s="9">
        <v>1574</v>
      </c>
      <c r="B1098" s="9" t="str">
        <f>PROPER(TRIM('1. Raw Data'!B1098))</f>
        <v>Customer_1096</v>
      </c>
      <c r="C1098" s="9">
        <f>IF(OR('1. Raw Data'!C1098&lt;18, '1. Raw Data'!C1098&gt;100), MEDIAN('1. Raw Data'!$C$2:$C$5001), '1. Raw Data'!C1098)</f>
        <v>36</v>
      </c>
      <c r="D1098" s="9" t="s">
        <v>5019</v>
      </c>
      <c r="E1098" s="22">
        <v>44845</v>
      </c>
      <c r="F1098" s="9">
        <v>0</v>
      </c>
      <c r="G1098" s="9">
        <v>10014</v>
      </c>
      <c r="H1098" s="15">
        <v>44875</v>
      </c>
      <c r="I1098" s="9" t="s">
        <v>7457</v>
      </c>
      <c r="J1098" s="9">
        <v>106</v>
      </c>
      <c r="K1098" s="9" t="s">
        <v>7477</v>
      </c>
      <c r="L1098" s="9" t="str">
        <f>IF(OR('1. Raw Data'!L1098="Elec", '1. Raw Data'!L1098="elect"), "Electronics", '1. Raw Data'!L1098)</f>
        <v>Sports</v>
      </c>
      <c r="M1098" s="9">
        <v>1125.6300000000001</v>
      </c>
      <c r="N1098" s="9">
        <f>IF(ISBLANK('1. Raw Data'!N1098), MEDIAN('1. Raw Data'!$N$2:$N$5001), '1. Raw Data'!N1098)</f>
        <v>773.92</v>
      </c>
      <c r="O1098" s="9">
        <v>4</v>
      </c>
      <c r="P1098" s="9">
        <f>IF(ISBLANK('1. Raw Data'!P1098), 0, '1. Raw Data'!P1098)</f>
        <v>0</v>
      </c>
      <c r="Q1098" s="9">
        <v>762</v>
      </c>
      <c r="R1098" s="9">
        <v>6</v>
      </c>
      <c r="S1098" s="9">
        <f t="shared" si="51"/>
        <v>4502.5200000000004</v>
      </c>
      <c r="T1098" s="9">
        <f t="shared" si="52"/>
        <v>1406.8400000000006</v>
      </c>
      <c r="U1098" s="23">
        <f t="shared" si="53"/>
        <v>0.31245613567513314</v>
      </c>
    </row>
    <row r="1099" spans="1:21" x14ac:dyDescent="0.3">
      <c r="A1099" s="9">
        <v>1142</v>
      </c>
      <c r="B1099" s="9" t="str">
        <f>PROPER(TRIM('1. Raw Data'!B1099))</f>
        <v>Customer_1097</v>
      </c>
      <c r="C1099" s="9">
        <f>IF(OR('1. Raw Data'!C1099&lt;18, '1. Raw Data'!C1099&gt;100), MEDIAN('1. Raw Data'!$C$2:$C$5001), '1. Raw Data'!C1099)</f>
        <v>19</v>
      </c>
      <c r="D1099" s="9" t="s">
        <v>5020</v>
      </c>
      <c r="E1099" s="22">
        <v>44421</v>
      </c>
      <c r="F1099" s="9">
        <v>0</v>
      </c>
      <c r="G1099" s="9">
        <v>11345</v>
      </c>
      <c r="H1099" s="15">
        <v>44421</v>
      </c>
      <c r="I1099" s="9" t="s">
        <v>7457</v>
      </c>
      <c r="J1099" s="9">
        <v>128</v>
      </c>
      <c r="K1099" s="9" t="s">
        <v>7473</v>
      </c>
      <c r="L1099" s="9" t="str">
        <f>IF(OR('1. Raw Data'!L1099="Elec", '1. Raw Data'!L1099="elect"), "Electronics", '1. Raw Data'!L1099)</f>
        <v>Home Appliances</v>
      </c>
      <c r="M1099" s="9">
        <v>1459.67</v>
      </c>
      <c r="N1099" s="9">
        <f>IF(ISBLANK('1. Raw Data'!N1099), MEDIAN('1. Raw Data'!$N$2:$N$5001), '1. Raw Data'!N1099)</f>
        <v>708.29</v>
      </c>
      <c r="O1099" s="9">
        <v>4</v>
      </c>
      <c r="P1099" s="9">
        <f>IF(ISBLANK('1. Raw Data'!P1099), 0, '1. Raw Data'!P1099)</f>
        <v>0</v>
      </c>
      <c r="Q1099" s="9">
        <v>368</v>
      </c>
      <c r="R1099" s="9">
        <v>5</v>
      </c>
      <c r="S1099" s="9">
        <f t="shared" si="51"/>
        <v>5838.68</v>
      </c>
      <c r="T1099" s="9">
        <f t="shared" si="52"/>
        <v>3005.5200000000004</v>
      </c>
      <c r="U1099" s="23">
        <f t="shared" si="53"/>
        <v>0.51476018552138503</v>
      </c>
    </row>
    <row r="1100" spans="1:21" x14ac:dyDescent="0.3">
      <c r="A1100" s="9">
        <v>1992</v>
      </c>
      <c r="B1100" s="9" t="str">
        <f>PROPER(TRIM('1. Raw Data'!B1100))</f>
        <v>Customer_1098</v>
      </c>
      <c r="C1100" s="9">
        <f>IF(OR('1. Raw Data'!C1100&lt;18, '1. Raw Data'!C1100&gt;100), MEDIAN('1. Raw Data'!$C$2:$C$5001), '1. Raw Data'!C1100)</f>
        <v>47</v>
      </c>
      <c r="D1100" s="9" t="s">
        <v>5018</v>
      </c>
      <c r="E1100" s="22">
        <v>45187</v>
      </c>
      <c r="F1100" s="9">
        <v>0</v>
      </c>
      <c r="G1100" s="9">
        <v>12041</v>
      </c>
      <c r="H1100" s="15">
        <v>45187</v>
      </c>
      <c r="I1100" s="9" t="s">
        <v>7457</v>
      </c>
      <c r="J1100" s="9">
        <v>131</v>
      </c>
      <c r="K1100" s="9" t="s">
        <v>7504</v>
      </c>
      <c r="L1100" s="9" t="str">
        <f>IF(OR('1. Raw Data'!L1100="Elec", '1. Raw Data'!L1100="elect"), "Electronics", '1. Raw Data'!L1100)</f>
        <v>Home Appliances</v>
      </c>
      <c r="M1100" s="9">
        <v>918.65</v>
      </c>
      <c r="N1100" s="9">
        <f>IF(ISBLANK('1. Raw Data'!N1100), MEDIAN('1. Raw Data'!$N$2:$N$5001), '1. Raw Data'!N1100)</f>
        <v>626.19000000000005</v>
      </c>
      <c r="O1100" s="9">
        <v>3</v>
      </c>
      <c r="P1100" s="9">
        <f>IF(ISBLANK('1. Raw Data'!P1100), 0, '1. Raw Data'!P1100)</f>
        <v>0.05</v>
      </c>
      <c r="Q1100" s="9">
        <v>385</v>
      </c>
      <c r="R1100" s="9">
        <v>6</v>
      </c>
      <c r="S1100" s="9">
        <f t="shared" si="51"/>
        <v>2618.1524999999997</v>
      </c>
      <c r="T1100" s="9">
        <f t="shared" si="52"/>
        <v>739.58249999999953</v>
      </c>
      <c r="U1100" s="23">
        <f t="shared" si="53"/>
        <v>0.28248259029983913</v>
      </c>
    </row>
    <row r="1101" spans="1:21" x14ac:dyDescent="0.3">
      <c r="A1101" s="9">
        <v>1664</v>
      </c>
      <c r="B1101" s="9" t="str">
        <f>PROPER(TRIM('1. Raw Data'!B1101))</f>
        <v>Customer_1099</v>
      </c>
      <c r="C1101" s="9">
        <f>IF(OR('1. Raw Data'!C1101&lt;18, '1. Raw Data'!C1101&gt;100), MEDIAN('1. Raw Data'!$C$2:$C$5001), '1. Raw Data'!C1101)</f>
        <v>55</v>
      </c>
      <c r="D1101" s="9" t="s">
        <v>5022</v>
      </c>
      <c r="E1101" s="22">
        <v>44651</v>
      </c>
      <c r="F1101" s="9">
        <v>1</v>
      </c>
      <c r="G1101" s="9">
        <v>12042</v>
      </c>
      <c r="H1101" s="15">
        <v>44651</v>
      </c>
      <c r="I1101" s="9" t="s">
        <v>7455</v>
      </c>
      <c r="J1101" s="9">
        <v>108</v>
      </c>
      <c r="K1101" s="9" t="s">
        <v>7496</v>
      </c>
      <c r="L1101" s="9" t="str">
        <f>IF(OR('1. Raw Data'!L1101="Elec", '1. Raw Data'!L1101="elect"), "Electronics", '1. Raw Data'!L1101)</f>
        <v>Home Appliances</v>
      </c>
      <c r="M1101" s="9">
        <v>400.48</v>
      </c>
      <c r="N1101" s="9">
        <f>IF(ISBLANK('1. Raw Data'!N1101), MEDIAN('1. Raw Data'!$N$2:$N$5001), '1. Raw Data'!N1101)</f>
        <v>233.1</v>
      </c>
      <c r="O1101" s="9">
        <v>1</v>
      </c>
      <c r="P1101" s="9">
        <f>IF(ISBLANK('1. Raw Data'!P1101), 0, '1. Raw Data'!P1101)</f>
        <v>0</v>
      </c>
      <c r="Q1101" s="9">
        <v>1007</v>
      </c>
      <c r="R1101" s="9">
        <v>3</v>
      </c>
      <c r="S1101" s="9">
        <f t="shared" si="51"/>
        <v>400.48</v>
      </c>
      <c r="T1101" s="9">
        <f t="shared" si="52"/>
        <v>167.38000000000002</v>
      </c>
      <c r="U1101" s="23">
        <f t="shared" si="53"/>
        <v>0.4179484618457851</v>
      </c>
    </row>
    <row r="1102" spans="1:21" x14ac:dyDescent="0.3">
      <c r="A1102" s="9">
        <v>1144</v>
      </c>
      <c r="B1102" s="9" t="str">
        <f>PROPER(TRIM('1. Raw Data'!B1102))</f>
        <v>Customer_1100</v>
      </c>
      <c r="C1102" s="9">
        <f>IF(OR('1. Raw Data'!C1102&lt;18, '1. Raw Data'!C1102&gt;100), MEDIAN('1. Raw Data'!$C$2:$C$5001), '1. Raw Data'!C1102)</f>
        <v>66</v>
      </c>
      <c r="D1102" s="9" t="s">
        <v>5018</v>
      </c>
      <c r="E1102" s="22">
        <v>44957</v>
      </c>
      <c r="F1102" s="9">
        <v>0</v>
      </c>
      <c r="G1102" s="9">
        <v>10910</v>
      </c>
      <c r="H1102" s="15">
        <v>44957</v>
      </c>
      <c r="I1102" s="9" t="s">
        <v>7455</v>
      </c>
      <c r="J1102" s="9">
        <v>105</v>
      </c>
      <c r="K1102" s="9" t="s">
        <v>7461</v>
      </c>
      <c r="L1102" s="9" t="str">
        <f>IF(OR('1. Raw Data'!L1102="Elec", '1. Raw Data'!L1102="elect"), "Electronics", '1. Raw Data'!L1102)</f>
        <v>Electronics</v>
      </c>
      <c r="M1102" s="9">
        <v>525.1</v>
      </c>
      <c r="N1102" s="9">
        <f>IF(ISBLANK('1. Raw Data'!N1102), MEDIAN('1. Raw Data'!$N$2:$N$5001), '1. Raw Data'!N1102)</f>
        <v>327.43</v>
      </c>
      <c r="O1102" s="9">
        <v>1</v>
      </c>
      <c r="P1102" s="9">
        <f>IF(ISBLANK('1. Raw Data'!P1102), 0, '1. Raw Data'!P1102)</f>
        <v>0</v>
      </c>
      <c r="Q1102" s="9">
        <v>701</v>
      </c>
      <c r="R1102" s="9">
        <v>2</v>
      </c>
      <c r="S1102" s="9">
        <f t="shared" si="51"/>
        <v>525.1</v>
      </c>
      <c r="T1102" s="9">
        <f t="shared" si="52"/>
        <v>197.67000000000002</v>
      </c>
      <c r="U1102" s="23">
        <f t="shared" si="53"/>
        <v>0.37644258236526379</v>
      </c>
    </row>
    <row r="1103" spans="1:21" x14ac:dyDescent="0.3">
      <c r="A1103" s="9">
        <v>2248</v>
      </c>
      <c r="B1103" s="9" t="str">
        <f>PROPER(TRIM('1. Raw Data'!B1103))</f>
        <v>Customer_1101</v>
      </c>
      <c r="C1103" s="9">
        <f>IF(OR('1. Raw Data'!C1103&lt;18, '1. Raw Data'!C1103&gt;100), MEDIAN('1. Raw Data'!$C$2:$C$5001), '1. Raw Data'!C1103)</f>
        <v>25</v>
      </c>
      <c r="D1103" s="9" t="s">
        <v>5021</v>
      </c>
      <c r="E1103" s="22">
        <v>43906</v>
      </c>
      <c r="F1103" s="9">
        <v>0</v>
      </c>
      <c r="G1103" s="9">
        <v>12674</v>
      </c>
      <c r="H1103" s="15">
        <v>43906</v>
      </c>
      <c r="I1103" s="9" t="s">
        <v>7457</v>
      </c>
      <c r="J1103" s="9">
        <v>142</v>
      </c>
      <c r="K1103" s="9" t="s">
        <v>7500</v>
      </c>
      <c r="L1103" s="9" t="str">
        <f>IF(OR('1. Raw Data'!L1103="Elec", '1. Raw Data'!L1103="elect"), "Electronics", '1. Raw Data'!L1103)</f>
        <v>Home Appliances</v>
      </c>
      <c r="M1103" s="9">
        <v>513.76</v>
      </c>
      <c r="N1103" s="9">
        <f>IF(ISBLANK('1. Raw Data'!N1103), MEDIAN('1. Raw Data'!$N$2:$N$5001), '1. Raw Data'!N1103)</f>
        <v>344.55</v>
      </c>
      <c r="O1103" s="9">
        <v>3</v>
      </c>
      <c r="P1103" s="9">
        <f>IF(ISBLANK('1. Raw Data'!P1103), 0, '1. Raw Data'!P1103)</f>
        <v>0</v>
      </c>
      <c r="Q1103" s="9">
        <v>333</v>
      </c>
      <c r="R1103" s="9">
        <v>4</v>
      </c>
      <c r="S1103" s="9">
        <f t="shared" si="51"/>
        <v>1541.28</v>
      </c>
      <c r="T1103" s="9">
        <f t="shared" si="52"/>
        <v>507.62999999999988</v>
      </c>
      <c r="U1103" s="23">
        <f t="shared" si="53"/>
        <v>0.32935611958891303</v>
      </c>
    </row>
    <row r="1104" spans="1:21" x14ac:dyDescent="0.3">
      <c r="A1104" s="9">
        <v>2006</v>
      </c>
      <c r="B1104" s="9" t="str">
        <f>PROPER(TRIM('1. Raw Data'!B1104))</f>
        <v>Customer_1102</v>
      </c>
      <c r="C1104" s="9">
        <f>IF(OR('1. Raw Data'!C1104&lt;18, '1. Raw Data'!C1104&gt;100), MEDIAN('1. Raw Data'!$C$2:$C$5001), '1. Raw Data'!C1104)</f>
        <v>36</v>
      </c>
      <c r="D1104" s="9" t="s">
        <v>5018</v>
      </c>
      <c r="E1104" s="22">
        <v>44762</v>
      </c>
      <c r="F1104" s="9">
        <v>1</v>
      </c>
      <c r="G1104" s="9">
        <v>13408</v>
      </c>
      <c r="H1104" s="15">
        <v>44762</v>
      </c>
      <c r="I1104" s="9" t="s">
        <v>7455</v>
      </c>
      <c r="J1104" s="9">
        <v>148</v>
      </c>
      <c r="K1104" s="9" t="s">
        <v>7491</v>
      </c>
      <c r="L1104" s="9" t="str">
        <f>IF(OR('1. Raw Data'!L1104="Elec", '1. Raw Data'!L1104="elect"), "Electronics", '1. Raw Data'!L1104)</f>
        <v>Sports</v>
      </c>
      <c r="M1104" s="9">
        <v>523.41999999999996</v>
      </c>
      <c r="N1104" s="9">
        <f>IF(ISBLANK('1. Raw Data'!N1104), MEDIAN('1. Raw Data'!$N$2:$N$5001), '1. Raw Data'!N1104)</f>
        <v>295.92</v>
      </c>
      <c r="O1104" s="9">
        <v>2</v>
      </c>
      <c r="P1104" s="9">
        <f>IF(ISBLANK('1. Raw Data'!P1104), 0, '1. Raw Data'!P1104)</f>
        <v>0</v>
      </c>
      <c r="Q1104" s="9">
        <v>785</v>
      </c>
      <c r="R1104" s="9">
        <v>5</v>
      </c>
      <c r="S1104" s="9">
        <f t="shared" si="51"/>
        <v>1046.8399999999999</v>
      </c>
      <c r="T1104" s="9">
        <f t="shared" si="52"/>
        <v>454.99999999999989</v>
      </c>
      <c r="U1104" s="23">
        <f t="shared" si="53"/>
        <v>0.43464139696610743</v>
      </c>
    </row>
    <row r="1105" spans="1:21" x14ac:dyDescent="0.3">
      <c r="A1105" s="9">
        <v>1502</v>
      </c>
      <c r="B1105" s="9" t="str">
        <f>PROPER(TRIM('1. Raw Data'!B1105))</f>
        <v>Customer_1103</v>
      </c>
      <c r="C1105" s="9">
        <f>IF(OR('1. Raw Data'!C1105&lt;18, '1. Raw Data'!C1105&gt;100), MEDIAN('1. Raw Data'!$C$2:$C$5001), '1. Raw Data'!C1105)</f>
        <v>25</v>
      </c>
      <c r="D1105" s="9" t="s">
        <v>5019</v>
      </c>
      <c r="E1105" s="22">
        <v>44011</v>
      </c>
      <c r="F1105" s="9">
        <v>0</v>
      </c>
      <c r="G1105" s="9">
        <v>11555</v>
      </c>
      <c r="H1105" s="15">
        <v>44011</v>
      </c>
      <c r="I1105" s="9" t="s">
        <v>7457</v>
      </c>
      <c r="J1105" s="9">
        <v>144</v>
      </c>
      <c r="K1105" s="9" t="s">
        <v>7462</v>
      </c>
      <c r="L1105" s="9" t="str">
        <f>IF(OR('1. Raw Data'!L1105="Elec", '1. Raw Data'!L1105="elect"), "Electronics", '1. Raw Data'!L1105)</f>
        <v>Clothing</v>
      </c>
      <c r="M1105" s="9">
        <v>1025.8</v>
      </c>
      <c r="N1105" s="9">
        <f>IF(ISBLANK('1. Raw Data'!N1105), MEDIAN('1. Raw Data'!$N$2:$N$5001), '1. Raw Data'!N1105)</f>
        <v>675.65</v>
      </c>
      <c r="O1105" s="9">
        <v>1</v>
      </c>
      <c r="P1105" s="9">
        <f>IF(ISBLANK('1. Raw Data'!P1105), 0, '1. Raw Data'!P1105)</f>
        <v>0</v>
      </c>
      <c r="Q1105" s="9">
        <v>542</v>
      </c>
      <c r="R1105" s="9">
        <v>3</v>
      </c>
      <c r="S1105" s="9">
        <f t="shared" si="51"/>
        <v>1025.8</v>
      </c>
      <c r="T1105" s="9">
        <f t="shared" si="52"/>
        <v>350.15</v>
      </c>
      <c r="U1105" s="23">
        <f t="shared" si="53"/>
        <v>0.3413433417820238</v>
      </c>
    </row>
    <row r="1106" spans="1:21" x14ac:dyDescent="0.3">
      <c r="A1106" s="9">
        <v>1820</v>
      </c>
      <c r="B1106" s="9" t="str">
        <f>PROPER(TRIM('1. Raw Data'!B1106))</f>
        <v>Customer_1104</v>
      </c>
      <c r="C1106" s="9">
        <f>IF(OR('1. Raw Data'!C1106&lt;18, '1. Raw Data'!C1106&gt;100), MEDIAN('1. Raw Data'!$C$2:$C$5001), '1. Raw Data'!C1106)</f>
        <v>30</v>
      </c>
      <c r="D1106" s="9" t="s">
        <v>5018</v>
      </c>
      <c r="E1106" s="22">
        <v>44357</v>
      </c>
      <c r="F1106" s="9">
        <v>0</v>
      </c>
      <c r="G1106" s="9">
        <v>10689</v>
      </c>
      <c r="H1106" s="15">
        <v>44475</v>
      </c>
      <c r="I1106" s="9" t="s">
        <v>7456</v>
      </c>
      <c r="J1106" s="9">
        <v>117</v>
      </c>
      <c r="K1106" s="9" t="s">
        <v>7483</v>
      </c>
      <c r="L1106" s="9" t="str">
        <f>IF(OR('1. Raw Data'!L1106="Elec", '1. Raw Data'!L1106="elect"), "Electronics", '1. Raw Data'!L1106)</f>
        <v>Sports</v>
      </c>
      <c r="M1106" s="9">
        <v>819.67</v>
      </c>
      <c r="N1106" s="9">
        <f>IF(ISBLANK('1. Raw Data'!N1106), MEDIAN('1. Raw Data'!$N$2:$N$5001), '1. Raw Data'!N1106)</f>
        <v>461.07</v>
      </c>
      <c r="O1106" s="9">
        <v>5</v>
      </c>
      <c r="P1106" s="9">
        <f>IF(ISBLANK('1. Raw Data'!P1106), 0, '1. Raw Data'!P1106)</f>
        <v>0</v>
      </c>
      <c r="Q1106" s="9">
        <v>501</v>
      </c>
      <c r="R1106" s="9">
        <v>6</v>
      </c>
      <c r="S1106" s="9">
        <f t="shared" si="51"/>
        <v>4098.3499999999995</v>
      </c>
      <c r="T1106" s="9">
        <f t="shared" si="52"/>
        <v>1792.9999999999995</v>
      </c>
      <c r="U1106" s="23">
        <f t="shared" si="53"/>
        <v>0.4374931374821574</v>
      </c>
    </row>
    <row r="1107" spans="1:21" x14ac:dyDescent="0.3">
      <c r="A1107" s="9">
        <v>1103</v>
      </c>
      <c r="B1107" s="9" t="str">
        <f>PROPER(TRIM('1. Raw Data'!B1107))</f>
        <v>Customer_1105</v>
      </c>
      <c r="C1107" s="9">
        <f>IF(OR('1. Raw Data'!C1107&lt;18, '1. Raw Data'!C1107&gt;100), MEDIAN('1. Raw Data'!$C$2:$C$5001), '1. Raw Data'!C1107)</f>
        <v>49</v>
      </c>
      <c r="D1107" s="9" t="s">
        <v>5019</v>
      </c>
      <c r="E1107" s="22">
        <v>44347</v>
      </c>
      <c r="F1107" s="9">
        <v>0</v>
      </c>
      <c r="G1107" s="9">
        <v>10773</v>
      </c>
      <c r="H1107" s="15">
        <v>44347</v>
      </c>
      <c r="I1107" s="9" t="s">
        <v>7455</v>
      </c>
      <c r="J1107" s="9">
        <v>138</v>
      </c>
      <c r="K1107" s="9" t="s">
        <v>7464</v>
      </c>
      <c r="L1107" s="9" t="str">
        <f>IF(OR('1. Raw Data'!L1107="Elec", '1. Raw Data'!L1107="elect"), "Electronics", '1. Raw Data'!L1107)</f>
        <v>Clothing</v>
      </c>
      <c r="M1107" s="9">
        <v>608.87</v>
      </c>
      <c r="N1107" s="9">
        <f>IF(ISBLANK('1. Raw Data'!N1107), MEDIAN('1. Raw Data'!$N$2:$N$5001), '1. Raw Data'!N1107)</f>
        <v>353</v>
      </c>
      <c r="O1107" s="9">
        <v>1</v>
      </c>
      <c r="P1107" s="9">
        <f>IF(ISBLANK('1. Raw Data'!P1107), 0, '1. Raw Data'!P1107)</f>
        <v>0</v>
      </c>
      <c r="Q1107" s="9">
        <v>425</v>
      </c>
      <c r="R1107" s="9">
        <v>6</v>
      </c>
      <c r="S1107" s="9">
        <f t="shared" si="51"/>
        <v>608.87</v>
      </c>
      <c r="T1107" s="9">
        <f t="shared" si="52"/>
        <v>255.87</v>
      </c>
      <c r="U1107" s="23">
        <f t="shared" si="53"/>
        <v>0.42023748911918801</v>
      </c>
    </row>
    <row r="1108" spans="1:21" x14ac:dyDescent="0.3">
      <c r="A1108" s="9">
        <v>2062</v>
      </c>
      <c r="B1108" s="9" t="str">
        <f>PROPER(TRIM('1. Raw Data'!B1108))</f>
        <v>Customer_1106</v>
      </c>
      <c r="C1108" s="9">
        <f>IF(OR('1. Raw Data'!C1108&lt;18, '1. Raw Data'!C1108&gt;100), MEDIAN('1. Raw Data'!$C$2:$C$5001), '1. Raw Data'!C1108)</f>
        <v>29</v>
      </c>
      <c r="D1108" s="9" t="s">
        <v>5019</v>
      </c>
      <c r="E1108" s="22">
        <v>44493</v>
      </c>
      <c r="F1108" s="9">
        <v>0</v>
      </c>
      <c r="G1108" s="9">
        <v>11614</v>
      </c>
      <c r="H1108" s="15">
        <v>44493</v>
      </c>
      <c r="I1108" s="9" t="s">
        <v>7456</v>
      </c>
      <c r="J1108" s="9">
        <v>109</v>
      </c>
      <c r="K1108" s="9" t="s">
        <v>7466</v>
      </c>
      <c r="L1108" s="9" t="str">
        <f>IF(OR('1. Raw Data'!L1108="Elec", '1. Raw Data'!L1108="elect"), "Electronics", '1. Raw Data'!L1108)</f>
        <v>Sports</v>
      </c>
      <c r="M1108" s="9">
        <v>266.18</v>
      </c>
      <c r="N1108" s="9">
        <f>IF(ISBLANK('1. Raw Data'!N1108), MEDIAN('1. Raw Data'!$N$2:$N$5001), '1. Raw Data'!N1108)</f>
        <v>142.01</v>
      </c>
      <c r="O1108" s="9">
        <v>3</v>
      </c>
      <c r="P1108" s="9">
        <f>IF(ISBLANK('1. Raw Data'!P1108), 0, '1. Raw Data'!P1108)</f>
        <v>0</v>
      </c>
      <c r="Q1108" s="9">
        <v>370</v>
      </c>
      <c r="R1108" s="9">
        <v>10</v>
      </c>
      <c r="S1108" s="9">
        <f t="shared" si="51"/>
        <v>798.54</v>
      </c>
      <c r="T1108" s="9">
        <f t="shared" si="52"/>
        <v>372.51</v>
      </c>
      <c r="U1108" s="23">
        <f t="shared" si="53"/>
        <v>0.46648884213689984</v>
      </c>
    </row>
    <row r="1109" spans="1:21" x14ac:dyDescent="0.3">
      <c r="A1109" s="9">
        <v>1197</v>
      </c>
      <c r="B1109" s="9" t="str">
        <f>PROPER(TRIM('1. Raw Data'!B1109))</f>
        <v>Customer_1107</v>
      </c>
      <c r="C1109" s="9">
        <f>IF(OR('1. Raw Data'!C1109&lt;18, '1. Raw Data'!C1109&gt;100), MEDIAN('1. Raw Data'!$C$2:$C$5001), '1. Raw Data'!C1109)</f>
        <v>27</v>
      </c>
      <c r="D1109" s="9" t="s">
        <v>5023</v>
      </c>
      <c r="E1109" s="22">
        <v>44068</v>
      </c>
      <c r="F1109" s="9">
        <v>0</v>
      </c>
      <c r="G1109" s="9">
        <v>13452</v>
      </c>
      <c r="H1109" s="15">
        <v>44068</v>
      </c>
      <c r="I1109" s="9" t="s">
        <v>7455</v>
      </c>
      <c r="J1109" s="9">
        <v>110</v>
      </c>
      <c r="K1109" s="9" t="s">
        <v>7493</v>
      </c>
      <c r="L1109" s="9" t="str">
        <f>IF(OR('1. Raw Data'!L1109="Elec", '1. Raw Data'!L1109="elect"), "Electronics", '1. Raw Data'!L1109)</f>
        <v>Electronics</v>
      </c>
      <c r="M1109" s="9">
        <v>82.1</v>
      </c>
      <c r="N1109" s="9">
        <f>IF(ISBLANK('1. Raw Data'!N1109), MEDIAN('1. Raw Data'!$N$2:$N$5001), '1. Raw Data'!N1109)</f>
        <v>36.43</v>
      </c>
      <c r="O1109" s="9">
        <v>2</v>
      </c>
      <c r="P1109" s="9">
        <f>IF(ISBLANK('1. Raw Data'!P1109), 0, '1. Raw Data'!P1109)</f>
        <v>0</v>
      </c>
      <c r="Q1109" s="9">
        <v>623</v>
      </c>
      <c r="R1109" s="9">
        <v>6</v>
      </c>
      <c r="S1109" s="9">
        <f t="shared" si="51"/>
        <v>164.2</v>
      </c>
      <c r="T1109" s="9">
        <f t="shared" si="52"/>
        <v>91.339999999999989</v>
      </c>
      <c r="U1109" s="23">
        <f t="shared" si="53"/>
        <v>0.55627283800243599</v>
      </c>
    </row>
    <row r="1110" spans="1:21" x14ac:dyDescent="0.3">
      <c r="A1110" s="9">
        <v>1578</v>
      </c>
      <c r="B1110" s="9" t="str">
        <f>PROPER(TRIM('1. Raw Data'!B1110))</f>
        <v>Customer_1108</v>
      </c>
      <c r="C1110" s="9">
        <f>IF(OR('1. Raw Data'!C1110&lt;18, '1. Raw Data'!C1110&gt;100), MEDIAN('1. Raw Data'!$C$2:$C$5001), '1. Raw Data'!C1110)</f>
        <v>51</v>
      </c>
      <c r="D1110" s="9" t="s">
        <v>5021</v>
      </c>
      <c r="E1110" s="22">
        <v>44658</v>
      </c>
      <c r="F1110" s="9">
        <v>0</v>
      </c>
      <c r="G1110" s="9">
        <v>11534</v>
      </c>
      <c r="H1110" s="15">
        <v>44746</v>
      </c>
      <c r="I1110" s="9" t="s">
        <v>7455</v>
      </c>
      <c r="J1110" s="9">
        <v>120</v>
      </c>
      <c r="K1110" s="9" t="s">
        <v>7488</v>
      </c>
      <c r="L1110" s="9" t="str">
        <f>IF(OR('1. Raw Data'!L1110="Elec", '1. Raw Data'!L1110="elect"), "Electronics", '1. Raw Data'!L1110)</f>
        <v>Home Appliances</v>
      </c>
      <c r="M1110" s="9">
        <v>367.31</v>
      </c>
      <c r="N1110" s="9">
        <f>IF(ISBLANK('1. Raw Data'!N1110), MEDIAN('1. Raw Data'!$N$2:$N$5001), '1. Raw Data'!N1110)</f>
        <v>207.92</v>
      </c>
      <c r="O1110" s="9">
        <v>1</v>
      </c>
      <c r="P1110" s="9">
        <f>IF(ISBLANK('1. Raw Data'!P1110), 0, '1. Raw Data'!P1110)</f>
        <v>0.05</v>
      </c>
      <c r="Q1110" s="9">
        <v>1000</v>
      </c>
      <c r="R1110" s="9">
        <v>4</v>
      </c>
      <c r="S1110" s="9">
        <f t="shared" si="51"/>
        <v>348.94450000000001</v>
      </c>
      <c r="T1110" s="9">
        <f t="shared" si="52"/>
        <v>141.02450000000002</v>
      </c>
      <c r="U1110" s="23">
        <f t="shared" si="53"/>
        <v>0.40414593151632999</v>
      </c>
    </row>
    <row r="1111" spans="1:21" x14ac:dyDescent="0.3">
      <c r="A1111" s="9">
        <v>1390</v>
      </c>
      <c r="B1111" s="9" t="str">
        <f>PROPER(TRIM('1. Raw Data'!B1111))</f>
        <v>Customer_1109</v>
      </c>
      <c r="C1111" s="9">
        <f>IF(OR('1. Raw Data'!C1111&lt;18, '1. Raw Data'!C1111&gt;100), MEDIAN('1. Raw Data'!$C$2:$C$5001), '1. Raw Data'!C1111)</f>
        <v>46</v>
      </c>
      <c r="D1111" s="9" t="s">
        <v>5020</v>
      </c>
      <c r="E1111" s="22">
        <v>44884</v>
      </c>
      <c r="F1111" s="9">
        <v>0</v>
      </c>
      <c r="G1111" s="9">
        <v>12960</v>
      </c>
      <c r="H1111" s="15">
        <v>44884</v>
      </c>
      <c r="I1111" s="9" t="s">
        <v>7455</v>
      </c>
      <c r="J1111" s="9">
        <v>114</v>
      </c>
      <c r="K1111" s="9" t="s">
        <v>7463</v>
      </c>
      <c r="L1111" s="9" t="str">
        <f>IF(OR('1. Raw Data'!L1111="Elec", '1. Raw Data'!L1111="elect"), "Electronics", '1. Raw Data'!L1111)</f>
        <v>Sports</v>
      </c>
      <c r="M1111" s="9">
        <v>205.83</v>
      </c>
      <c r="N1111" s="9">
        <f>IF(ISBLANK('1. Raw Data'!N1111), MEDIAN('1. Raw Data'!$N$2:$N$5001), '1. Raw Data'!N1111)</f>
        <v>142.69</v>
      </c>
      <c r="O1111" s="9">
        <v>3</v>
      </c>
      <c r="P1111" s="9">
        <f>IF(ISBLANK('1. Raw Data'!P1111), 0, '1. Raw Data'!P1111)</f>
        <v>0.1</v>
      </c>
      <c r="Q1111" s="9">
        <v>559</v>
      </c>
      <c r="R1111" s="9">
        <v>5</v>
      </c>
      <c r="S1111" s="9">
        <f t="shared" si="51"/>
        <v>555.74099999999999</v>
      </c>
      <c r="T1111" s="9">
        <f t="shared" si="52"/>
        <v>127.67099999999999</v>
      </c>
      <c r="U1111" s="23">
        <f t="shared" si="53"/>
        <v>0.22973111575356145</v>
      </c>
    </row>
    <row r="1112" spans="1:21" x14ac:dyDescent="0.3">
      <c r="A1112" s="9">
        <v>2202</v>
      </c>
      <c r="B1112" s="9" t="str">
        <f>PROPER(TRIM('1. Raw Data'!B1112))</f>
        <v>Customer_1110</v>
      </c>
      <c r="C1112" s="9">
        <f>IF(OR('1. Raw Data'!C1112&lt;18, '1. Raw Data'!C1112&gt;100), MEDIAN('1. Raw Data'!$C$2:$C$5001), '1. Raw Data'!C1112)</f>
        <v>45</v>
      </c>
      <c r="D1112" s="9" t="s">
        <v>5019</v>
      </c>
      <c r="E1112" s="22">
        <v>43833</v>
      </c>
      <c r="F1112" s="9">
        <v>1</v>
      </c>
      <c r="G1112" s="9">
        <v>10119</v>
      </c>
      <c r="H1112" s="15">
        <v>43891</v>
      </c>
      <c r="I1112" s="9" t="s">
        <v>7456</v>
      </c>
      <c r="J1112" s="9">
        <v>114</v>
      </c>
      <c r="K1112" s="9" t="s">
        <v>7463</v>
      </c>
      <c r="L1112" s="9" t="str">
        <f>IF(OR('1. Raw Data'!L1112="Elec", '1. Raw Data'!L1112="elect"), "Electronics", '1. Raw Data'!L1112)</f>
        <v>Home Appliances</v>
      </c>
      <c r="M1112" s="9">
        <v>1188.9000000000001</v>
      </c>
      <c r="N1112" s="9">
        <f>IF(ISBLANK('1. Raw Data'!N1112), MEDIAN('1. Raw Data'!$N$2:$N$5001), '1. Raw Data'!N1112)</f>
        <v>756.33</v>
      </c>
      <c r="O1112" s="9">
        <v>5</v>
      </c>
      <c r="P1112" s="9">
        <f>IF(ISBLANK('1. Raw Data'!P1112), 0, '1. Raw Data'!P1112)</f>
        <v>0</v>
      </c>
      <c r="Q1112" s="9">
        <v>551</v>
      </c>
      <c r="R1112" s="9">
        <v>3</v>
      </c>
      <c r="S1112" s="9">
        <f t="shared" si="51"/>
        <v>5944.5</v>
      </c>
      <c r="T1112" s="9">
        <f t="shared" si="52"/>
        <v>2162.85</v>
      </c>
      <c r="U1112" s="23">
        <f t="shared" si="53"/>
        <v>0.36384052485490787</v>
      </c>
    </row>
    <row r="1113" spans="1:21" x14ac:dyDescent="0.3">
      <c r="A1113" s="9">
        <v>1553</v>
      </c>
      <c r="B1113" s="9" t="str">
        <f>PROPER(TRIM('1. Raw Data'!B1113))</f>
        <v>Customer_1111</v>
      </c>
      <c r="C1113" s="9">
        <f>IF(OR('1. Raw Data'!C1113&lt;18, '1. Raw Data'!C1113&gt;100), MEDIAN('1. Raw Data'!$C$2:$C$5001), '1. Raw Data'!C1113)</f>
        <v>30</v>
      </c>
      <c r="D1113" s="9" t="s">
        <v>5022</v>
      </c>
      <c r="E1113" s="22">
        <v>45147</v>
      </c>
      <c r="F1113" s="9">
        <v>0</v>
      </c>
      <c r="G1113" s="9">
        <v>12073</v>
      </c>
      <c r="H1113" s="15">
        <v>45177</v>
      </c>
      <c r="I1113" s="9" t="s">
        <v>7456</v>
      </c>
      <c r="J1113" s="9">
        <v>126</v>
      </c>
      <c r="K1113" s="9" t="s">
        <v>7469</v>
      </c>
      <c r="L1113" s="9" t="str">
        <f>IF(OR('1. Raw Data'!L1113="Elec", '1. Raw Data'!L1113="elect"), "Electronics", '1. Raw Data'!L1113)</f>
        <v>Electronics</v>
      </c>
      <c r="M1113" s="9">
        <v>213.12</v>
      </c>
      <c r="N1113" s="9">
        <f>IF(ISBLANK('1. Raw Data'!N1113), MEDIAN('1. Raw Data'!$N$2:$N$5001), '1. Raw Data'!N1113)</f>
        <v>133.04</v>
      </c>
      <c r="O1113" s="9">
        <v>4</v>
      </c>
      <c r="P1113" s="9">
        <f>IF(ISBLANK('1. Raw Data'!P1113), 0, '1. Raw Data'!P1113)</f>
        <v>0</v>
      </c>
      <c r="Q1113" s="9">
        <v>352</v>
      </c>
      <c r="R1113" s="9">
        <v>5</v>
      </c>
      <c r="S1113" s="9">
        <f t="shared" si="51"/>
        <v>852.48</v>
      </c>
      <c r="T1113" s="9">
        <f t="shared" si="52"/>
        <v>320.32000000000005</v>
      </c>
      <c r="U1113" s="23">
        <f t="shared" si="53"/>
        <v>0.37575075075075082</v>
      </c>
    </row>
    <row r="1114" spans="1:21" x14ac:dyDescent="0.3">
      <c r="A1114" s="9">
        <v>2471</v>
      </c>
      <c r="B1114" s="9" t="str">
        <f>PROPER(TRIM('1. Raw Data'!B1114))</f>
        <v>Customer_1112</v>
      </c>
      <c r="C1114" s="9">
        <f>IF(OR('1. Raw Data'!C1114&lt;18, '1. Raw Data'!C1114&gt;100), MEDIAN('1. Raw Data'!$C$2:$C$5001), '1. Raw Data'!C1114)</f>
        <v>59</v>
      </c>
      <c r="D1114" s="9" t="s">
        <v>5021</v>
      </c>
      <c r="E1114" s="22">
        <v>44942</v>
      </c>
      <c r="F1114" s="9">
        <v>1</v>
      </c>
      <c r="G1114" s="9">
        <v>13605</v>
      </c>
      <c r="H1114" s="15">
        <v>44942</v>
      </c>
      <c r="I1114" s="9" t="s">
        <v>7457</v>
      </c>
      <c r="J1114" s="9">
        <v>129</v>
      </c>
      <c r="K1114" s="9" t="s">
        <v>7471</v>
      </c>
      <c r="L1114" s="9" t="str">
        <f>IF(OR('1. Raw Data'!L1114="Elec", '1. Raw Data'!L1114="elect"), "Electronics", '1. Raw Data'!L1114)</f>
        <v>Electronics</v>
      </c>
      <c r="M1114" s="9">
        <v>1100.1300000000001</v>
      </c>
      <c r="N1114" s="9">
        <f>IF(ISBLANK('1. Raw Data'!N1114), MEDIAN('1. Raw Data'!$N$2:$N$5001), '1. Raw Data'!N1114)</f>
        <v>652.37</v>
      </c>
      <c r="O1114" s="9">
        <v>5</v>
      </c>
      <c r="P1114" s="9">
        <f>IF(ISBLANK('1. Raw Data'!P1114), 0, '1. Raw Data'!P1114)</f>
        <v>0.2</v>
      </c>
      <c r="Q1114" s="9">
        <v>716</v>
      </c>
      <c r="R1114" s="9">
        <v>1</v>
      </c>
      <c r="S1114" s="9">
        <f t="shared" si="51"/>
        <v>4400.5200000000004</v>
      </c>
      <c r="T1114" s="9">
        <f t="shared" si="52"/>
        <v>1138.6700000000005</v>
      </c>
      <c r="U1114" s="23">
        <f t="shared" si="53"/>
        <v>0.25875805586612499</v>
      </c>
    </row>
    <row r="1115" spans="1:21" x14ac:dyDescent="0.3">
      <c r="A1115" s="9">
        <v>2038</v>
      </c>
      <c r="B1115" s="9" t="str">
        <f>PROPER(TRIM('1. Raw Data'!B1115))</f>
        <v>Customer_1113</v>
      </c>
      <c r="C1115" s="9">
        <f>IF(OR('1. Raw Data'!C1115&lt;18, '1. Raw Data'!C1115&gt;100), MEDIAN('1. Raw Data'!$C$2:$C$5001), '1. Raw Data'!C1115)</f>
        <v>40</v>
      </c>
      <c r="D1115" s="9" t="s">
        <v>5020</v>
      </c>
      <c r="E1115" s="22">
        <v>44659</v>
      </c>
      <c r="F1115" s="9">
        <v>1</v>
      </c>
      <c r="G1115" s="9">
        <v>11736</v>
      </c>
      <c r="H1115" s="15">
        <v>44777</v>
      </c>
      <c r="I1115" s="9" t="s">
        <v>7456</v>
      </c>
      <c r="J1115" s="9">
        <v>149</v>
      </c>
      <c r="K1115" s="9" t="s">
        <v>7467</v>
      </c>
      <c r="L1115" s="9" t="str">
        <f>IF(OR('1. Raw Data'!L1115="Elec", '1. Raw Data'!L1115="elect"), "Electronics", '1. Raw Data'!L1115)</f>
        <v>Home Appliances</v>
      </c>
      <c r="M1115" s="9">
        <v>609.21</v>
      </c>
      <c r="N1115" s="9">
        <f>IF(ISBLANK('1. Raw Data'!N1115), MEDIAN('1. Raw Data'!$N$2:$N$5001), '1. Raw Data'!N1115)</f>
        <v>307.27</v>
      </c>
      <c r="O1115" s="9">
        <v>5</v>
      </c>
      <c r="P1115" s="9">
        <f>IF(ISBLANK('1. Raw Data'!P1115), 0, '1. Raw Data'!P1115)</f>
        <v>0</v>
      </c>
      <c r="Q1115" s="9">
        <v>881</v>
      </c>
      <c r="R1115" s="9">
        <v>3</v>
      </c>
      <c r="S1115" s="9">
        <f t="shared" si="51"/>
        <v>3046.05</v>
      </c>
      <c r="T1115" s="9">
        <f t="shared" si="52"/>
        <v>1509.7000000000003</v>
      </c>
      <c r="U1115" s="23">
        <f t="shared" si="53"/>
        <v>0.4956254821818421</v>
      </c>
    </row>
    <row r="1116" spans="1:21" x14ac:dyDescent="0.3">
      <c r="A1116" s="9">
        <v>2312</v>
      </c>
      <c r="B1116" s="9" t="str">
        <f>PROPER(TRIM('1. Raw Data'!B1116))</f>
        <v>Customer_1114</v>
      </c>
      <c r="C1116" s="9">
        <f>IF(OR('1. Raw Data'!C1116&lt;18, '1. Raw Data'!C1116&gt;100), MEDIAN('1. Raw Data'!$C$2:$C$5001), '1. Raw Data'!C1116)</f>
        <v>75</v>
      </c>
      <c r="D1116" s="9" t="s">
        <v>5022</v>
      </c>
      <c r="E1116" s="22">
        <v>44677</v>
      </c>
      <c r="F1116" s="9">
        <v>0</v>
      </c>
      <c r="G1116" s="9">
        <v>10063</v>
      </c>
      <c r="H1116" s="15">
        <v>44677</v>
      </c>
      <c r="I1116" s="9" t="s">
        <v>7456</v>
      </c>
      <c r="J1116" s="9">
        <v>127</v>
      </c>
      <c r="K1116" s="9" t="s">
        <v>7489</v>
      </c>
      <c r="L1116" s="9" t="str">
        <f>IF(OR('1. Raw Data'!L1116="Elec", '1. Raw Data'!L1116="elect"), "Electronics", '1. Raw Data'!L1116)</f>
        <v>Home Appliances</v>
      </c>
      <c r="M1116" s="9">
        <v>156.4</v>
      </c>
      <c r="N1116" s="9">
        <f>IF(ISBLANK('1. Raw Data'!N1116), MEDIAN('1. Raw Data'!$N$2:$N$5001), '1. Raw Data'!N1116)</f>
        <v>70.52</v>
      </c>
      <c r="O1116" s="9">
        <v>2</v>
      </c>
      <c r="P1116" s="9">
        <f>IF(ISBLANK('1. Raw Data'!P1116), 0, '1. Raw Data'!P1116)</f>
        <v>0.2</v>
      </c>
      <c r="Q1116" s="9">
        <v>622</v>
      </c>
      <c r="R1116" s="9">
        <v>7</v>
      </c>
      <c r="S1116" s="9">
        <f t="shared" si="51"/>
        <v>250.24</v>
      </c>
      <c r="T1116" s="9">
        <f t="shared" si="52"/>
        <v>109.20000000000002</v>
      </c>
      <c r="U1116" s="23">
        <f t="shared" si="53"/>
        <v>0.43638107416879801</v>
      </c>
    </row>
    <row r="1117" spans="1:21" x14ac:dyDescent="0.3">
      <c r="A1117" s="9">
        <v>1477</v>
      </c>
      <c r="B1117" s="9" t="str">
        <f>PROPER(TRIM('1. Raw Data'!B1117))</f>
        <v>Customer_1115</v>
      </c>
      <c r="C1117" s="9">
        <f>IF(OR('1. Raw Data'!C1117&lt;18, '1. Raw Data'!C1117&gt;100), MEDIAN('1. Raw Data'!$C$2:$C$5001), '1. Raw Data'!C1117)</f>
        <v>42</v>
      </c>
      <c r="D1117" s="9" t="s">
        <v>5018</v>
      </c>
      <c r="E1117" s="22">
        <v>43942</v>
      </c>
      <c r="F1117" s="9">
        <v>0</v>
      </c>
      <c r="G1117" s="9">
        <v>10459</v>
      </c>
      <c r="H1117" s="15">
        <v>43942</v>
      </c>
      <c r="I1117" s="9" t="s">
        <v>7457</v>
      </c>
      <c r="J1117" s="9">
        <v>125</v>
      </c>
      <c r="K1117" s="9" t="s">
        <v>7479</v>
      </c>
      <c r="L1117" s="9" t="str">
        <f>IF(OR('1. Raw Data'!L1117="Elec", '1. Raw Data'!L1117="elect"), "Electronics", '1. Raw Data'!L1117)</f>
        <v>Clothing</v>
      </c>
      <c r="M1117" s="9">
        <v>1228.46</v>
      </c>
      <c r="N1117" s="9">
        <f>IF(ISBLANK('1. Raw Data'!N1117), MEDIAN('1. Raw Data'!$N$2:$N$5001), '1. Raw Data'!N1117)</f>
        <v>574.14</v>
      </c>
      <c r="O1117" s="9">
        <v>1</v>
      </c>
      <c r="P1117" s="9">
        <f>IF(ISBLANK('1. Raw Data'!P1117), 0, '1. Raw Data'!P1117)</f>
        <v>0</v>
      </c>
      <c r="Q1117" s="9">
        <v>1175</v>
      </c>
      <c r="R1117" s="9">
        <v>3</v>
      </c>
      <c r="S1117" s="9">
        <f t="shared" si="51"/>
        <v>1228.46</v>
      </c>
      <c r="T1117" s="9">
        <f t="shared" si="52"/>
        <v>654.32000000000005</v>
      </c>
      <c r="U1117" s="23">
        <f t="shared" si="53"/>
        <v>0.53263435520896085</v>
      </c>
    </row>
    <row r="1118" spans="1:21" x14ac:dyDescent="0.3">
      <c r="A1118" s="9">
        <v>2254</v>
      </c>
      <c r="B1118" s="9" t="str">
        <f>PROPER(TRIM('1. Raw Data'!B1118))</f>
        <v>Customer_1116</v>
      </c>
      <c r="C1118" s="9">
        <f>IF(OR('1. Raw Data'!C1118&lt;18, '1. Raw Data'!C1118&gt;100), MEDIAN('1. Raw Data'!$C$2:$C$5001), '1. Raw Data'!C1118)</f>
        <v>40</v>
      </c>
      <c r="D1118" s="9" t="s">
        <v>5021</v>
      </c>
      <c r="E1118" s="22">
        <v>44215</v>
      </c>
      <c r="F1118" s="9">
        <v>0</v>
      </c>
      <c r="G1118" s="9">
        <v>11749</v>
      </c>
      <c r="H1118" s="15">
        <v>44215</v>
      </c>
      <c r="I1118" s="9" t="s">
        <v>7456</v>
      </c>
      <c r="J1118" s="9">
        <v>116</v>
      </c>
      <c r="K1118" s="9" t="s">
        <v>7480</v>
      </c>
      <c r="L1118" s="9" t="str">
        <f>IF(OR('1. Raw Data'!L1118="Elec", '1. Raw Data'!L1118="elect"), "Electronics", '1. Raw Data'!L1118)</f>
        <v>Home Appliances</v>
      </c>
      <c r="M1118" s="9">
        <v>890.46</v>
      </c>
      <c r="N1118" s="9">
        <f>IF(ISBLANK('1. Raw Data'!N1118), MEDIAN('1. Raw Data'!$N$2:$N$5001), '1. Raw Data'!N1118)</f>
        <v>357.87</v>
      </c>
      <c r="O1118" s="9">
        <v>4</v>
      </c>
      <c r="P1118" s="9">
        <f>IF(ISBLANK('1. Raw Data'!P1118), 0, '1. Raw Data'!P1118)</f>
        <v>0.1</v>
      </c>
      <c r="Q1118" s="9">
        <v>788</v>
      </c>
      <c r="R1118" s="9">
        <v>5</v>
      </c>
      <c r="S1118" s="9">
        <f t="shared" si="51"/>
        <v>3205.6560000000004</v>
      </c>
      <c r="T1118" s="9">
        <f t="shared" si="52"/>
        <v>1774.1760000000004</v>
      </c>
      <c r="U1118" s="23">
        <f t="shared" si="53"/>
        <v>0.55345177398947365</v>
      </c>
    </row>
    <row r="1119" spans="1:21" x14ac:dyDescent="0.3">
      <c r="A1119" s="9">
        <v>1922</v>
      </c>
      <c r="B1119" s="9" t="str">
        <f>PROPER(TRIM('1. Raw Data'!B1119))</f>
        <v>Customer_1117</v>
      </c>
      <c r="C1119" s="9">
        <f>IF(OR('1. Raw Data'!C1119&lt;18, '1. Raw Data'!C1119&gt;100), MEDIAN('1. Raw Data'!$C$2:$C$5001), '1. Raw Data'!C1119)</f>
        <v>40</v>
      </c>
      <c r="D1119" s="9" t="s">
        <v>5022</v>
      </c>
      <c r="E1119" s="22">
        <v>44892</v>
      </c>
      <c r="F1119" s="9">
        <v>0</v>
      </c>
      <c r="G1119" s="9">
        <v>12361</v>
      </c>
      <c r="H1119" s="15">
        <v>44892</v>
      </c>
      <c r="I1119" s="9" t="s">
        <v>7456</v>
      </c>
      <c r="J1119" s="9">
        <v>136</v>
      </c>
      <c r="K1119" s="9" t="s">
        <v>7503</v>
      </c>
      <c r="L1119" s="9" t="str">
        <f>IF(OR('1. Raw Data'!L1119="Elec", '1. Raw Data'!L1119="elect"), "Electronics", '1. Raw Data'!L1119)</f>
        <v>Home Appliances</v>
      </c>
      <c r="M1119" s="9">
        <v>391.85</v>
      </c>
      <c r="N1119" s="9">
        <f>IF(ISBLANK('1. Raw Data'!N1119), MEDIAN('1. Raw Data'!$N$2:$N$5001), '1. Raw Data'!N1119)</f>
        <v>235.91</v>
      </c>
      <c r="O1119" s="9">
        <v>3</v>
      </c>
      <c r="P1119" s="9">
        <f>IF(ISBLANK('1. Raw Data'!P1119), 0, '1. Raw Data'!P1119)</f>
        <v>0</v>
      </c>
      <c r="Q1119" s="9">
        <v>407</v>
      </c>
      <c r="R1119" s="9">
        <v>3</v>
      </c>
      <c r="S1119" s="9">
        <f t="shared" si="51"/>
        <v>1175.5500000000002</v>
      </c>
      <c r="T1119" s="9">
        <f t="shared" si="52"/>
        <v>467.82000000000016</v>
      </c>
      <c r="U1119" s="23">
        <f t="shared" si="53"/>
        <v>0.39795840244991715</v>
      </c>
    </row>
    <row r="1120" spans="1:21" x14ac:dyDescent="0.3">
      <c r="A1120" s="9">
        <v>1419</v>
      </c>
      <c r="B1120" s="9" t="str">
        <f>PROPER(TRIM('1. Raw Data'!B1120))</f>
        <v>Customer_1118</v>
      </c>
      <c r="C1120" s="9">
        <f>IF(OR('1. Raw Data'!C1120&lt;18, '1. Raw Data'!C1120&gt;100), MEDIAN('1. Raw Data'!$C$2:$C$5001), '1. Raw Data'!C1120)</f>
        <v>49</v>
      </c>
      <c r="D1120" s="9" t="s">
        <v>5021</v>
      </c>
      <c r="E1120" s="22">
        <v>44571</v>
      </c>
      <c r="F1120" s="9">
        <v>0</v>
      </c>
      <c r="G1120" s="9">
        <v>12852</v>
      </c>
      <c r="H1120" s="15">
        <v>44835</v>
      </c>
      <c r="I1120" s="9" t="s">
        <v>7457</v>
      </c>
      <c r="J1120" s="9">
        <v>134</v>
      </c>
      <c r="K1120" s="9" t="s">
        <v>7482</v>
      </c>
      <c r="L1120" s="9" t="str">
        <f>IF(OR('1. Raw Data'!L1120="Elec", '1. Raw Data'!L1120="elect"), "Electronics", '1. Raw Data'!L1120)</f>
        <v>Clothing</v>
      </c>
      <c r="M1120" s="9">
        <v>1347.29</v>
      </c>
      <c r="N1120" s="9">
        <f>IF(ISBLANK('1. Raw Data'!N1120), MEDIAN('1. Raw Data'!$N$2:$N$5001), '1. Raw Data'!N1120)</f>
        <v>867.07</v>
      </c>
      <c r="O1120" s="9">
        <v>4</v>
      </c>
      <c r="P1120" s="9">
        <f>IF(ISBLANK('1. Raw Data'!P1120), 0, '1. Raw Data'!P1120)</f>
        <v>0</v>
      </c>
      <c r="Q1120" s="9">
        <v>401</v>
      </c>
      <c r="R1120" s="9">
        <v>8</v>
      </c>
      <c r="S1120" s="9">
        <f t="shared" si="51"/>
        <v>5389.16</v>
      </c>
      <c r="T1120" s="9">
        <f t="shared" si="52"/>
        <v>1920.8799999999997</v>
      </c>
      <c r="U1120" s="23">
        <f t="shared" si="53"/>
        <v>0.35643402682421743</v>
      </c>
    </row>
    <row r="1121" spans="1:21" x14ac:dyDescent="0.3">
      <c r="A1121" s="9">
        <v>1156</v>
      </c>
      <c r="B1121" s="9" t="str">
        <f>PROPER(TRIM('1. Raw Data'!B1121))</f>
        <v>Customer_1119</v>
      </c>
      <c r="C1121" s="9">
        <f>IF(OR('1. Raw Data'!C1121&lt;18, '1. Raw Data'!C1121&gt;100), MEDIAN('1. Raw Data'!$C$2:$C$5001), '1. Raw Data'!C1121)</f>
        <v>59</v>
      </c>
      <c r="D1121" s="9" t="s">
        <v>5021</v>
      </c>
      <c r="E1121" s="22">
        <v>45106</v>
      </c>
      <c r="F1121" s="9">
        <v>0</v>
      </c>
      <c r="G1121" s="9">
        <v>11613</v>
      </c>
      <c r="H1121" s="15">
        <v>45106</v>
      </c>
      <c r="I1121" s="9" t="s">
        <v>7456</v>
      </c>
      <c r="J1121" s="9">
        <v>116</v>
      </c>
      <c r="K1121" s="9" t="s">
        <v>7480</v>
      </c>
      <c r="L1121" s="9" t="str">
        <f>IF(OR('1. Raw Data'!L1121="Elec", '1. Raw Data'!L1121="elect"), "Electronics", '1. Raw Data'!L1121)</f>
        <v>Sports</v>
      </c>
      <c r="M1121" s="9">
        <v>115.62</v>
      </c>
      <c r="N1121" s="9">
        <f>IF(ISBLANK('1. Raw Data'!N1121), MEDIAN('1. Raw Data'!$N$2:$N$5001), '1. Raw Data'!N1121)</f>
        <v>55.58</v>
      </c>
      <c r="O1121" s="9">
        <v>1</v>
      </c>
      <c r="P1121" s="9">
        <f>IF(ISBLANK('1. Raw Data'!P1121), 0, '1. Raw Data'!P1121)</f>
        <v>0.2</v>
      </c>
      <c r="Q1121" s="9">
        <v>433</v>
      </c>
      <c r="R1121" s="9">
        <v>3</v>
      </c>
      <c r="S1121" s="9">
        <f t="shared" si="51"/>
        <v>92.496000000000009</v>
      </c>
      <c r="T1121" s="9">
        <f t="shared" si="52"/>
        <v>36.916000000000011</v>
      </c>
      <c r="U1121" s="23">
        <f t="shared" si="53"/>
        <v>0.3991091506659748</v>
      </c>
    </row>
    <row r="1122" spans="1:21" x14ac:dyDescent="0.3">
      <c r="A1122" s="9">
        <v>1549</v>
      </c>
      <c r="B1122" s="9" t="str">
        <f>PROPER(TRIM('1. Raw Data'!B1122))</f>
        <v>Customer_1120</v>
      </c>
      <c r="C1122" s="9">
        <f>IF(OR('1. Raw Data'!C1122&lt;18, '1. Raw Data'!C1122&gt;100), MEDIAN('1. Raw Data'!$C$2:$C$5001), '1. Raw Data'!C1122)</f>
        <v>40</v>
      </c>
      <c r="D1122" s="9" t="s">
        <v>5018</v>
      </c>
      <c r="E1122" s="22">
        <v>44851</v>
      </c>
      <c r="F1122" s="9">
        <v>1</v>
      </c>
      <c r="G1122" s="9">
        <v>13287</v>
      </c>
      <c r="H1122" s="15">
        <v>44851</v>
      </c>
      <c r="I1122" s="9" t="s">
        <v>7457</v>
      </c>
      <c r="J1122" s="9">
        <v>133</v>
      </c>
      <c r="K1122" s="9" t="s">
        <v>7498</v>
      </c>
      <c r="L1122" s="9" t="str">
        <f>IF(OR('1. Raw Data'!L1122="Elec", '1. Raw Data'!L1122="elect"), "Electronics", '1. Raw Data'!L1122)</f>
        <v>Clothing</v>
      </c>
      <c r="M1122" s="9">
        <v>342.64</v>
      </c>
      <c r="N1122" s="9">
        <f>IF(ISBLANK('1. Raw Data'!N1122), MEDIAN('1. Raw Data'!$N$2:$N$5001), '1. Raw Data'!N1122)</f>
        <v>146.5</v>
      </c>
      <c r="O1122" s="9">
        <v>2</v>
      </c>
      <c r="P1122" s="9">
        <f>IF(ISBLANK('1. Raw Data'!P1122), 0, '1. Raw Data'!P1122)</f>
        <v>0.2</v>
      </c>
      <c r="Q1122" s="9">
        <v>807</v>
      </c>
      <c r="R1122" s="9">
        <v>3</v>
      </c>
      <c r="S1122" s="9">
        <f t="shared" si="51"/>
        <v>548.22400000000005</v>
      </c>
      <c r="T1122" s="9">
        <f t="shared" si="52"/>
        <v>255.22400000000005</v>
      </c>
      <c r="U1122" s="23">
        <f t="shared" si="53"/>
        <v>0.46554692972215739</v>
      </c>
    </row>
    <row r="1123" spans="1:21" x14ac:dyDescent="0.3">
      <c r="A1123" s="9">
        <v>2464</v>
      </c>
      <c r="B1123" s="9" t="str">
        <f>PROPER(TRIM('1. Raw Data'!B1123))</f>
        <v>Customer_1121</v>
      </c>
      <c r="C1123" s="9">
        <f>IF(OR('1. Raw Data'!C1123&lt;18, '1. Raw Data'!C1123&gt;100), MEDIAN('1. Raw Data'!$C$2:$C$5001), '1. Raw Data'!C1123)</f>
        <v>71</v>
      </c>
      <c r="D1123" s="9" t="s">
        <v>5018</v>
      </c>
      <c r="E1123" s="22">
        <v>45023</v>
      </c>
      <c r="F1123" s="9">
        <v>0</v>
      </c>
      <c r="G1123" s="9">
        <v>13527</v>
      </c>
      <c r="H1123" s="15">
        <v>45111</v>
      </c>
      <c r="I1123" s="9" t="s">
        <v>7455</v>
      </c>
      <c r="J1123" s="9">
        <v>103</v>
      </c>
      <c r="K1123" s="9" t="s">
        <v>7472</v>
      </c>
      <c r="L1123" s="9" t="str">
        <f>IF(OR('1. Raw Data'!L1123="Elec", '1. Raw Data'!L1123="elect"), "Electronics", '1. Raw Data'!L1123)</f>
        <v>Sports</v>
      </c>
      <c r="M1123" s="9">
        <v>1140.47</v>
      </c>
      <c r="N1123" s="9">
        <f>IF(ISBLANK('1. Raw Data'!N1123), MEDIAN('1. Raw Data'!$N$2:$N$5001), '1. Raw Data'!N1123)</f>
        <v>571.04999999999995</v>
      </c>
      <c r="O1123" s="9">
        <v>1</v>
      </c>
      <c r="P1123" s="9">
        <f>IF(ISBLANK('1. Raw Data'!P1123), 0, '1. Raw Data'!P1123)</f>
        <v>0</v>
      </c>
      <c r="Q1123" s="9">
        <v>388</v>
      </c>
      <c r="R1123" s="9">
        <v>6</v>
      </c>
      <c r="S1123" s="9">
        <f t="shared" si="51"/>
        <v>1140.47</v>
      </c>
      <c r="T1123" s="9">
        <f t="shared" si="52"/>
        <v>569.42000000000007</v>
      </c>
      <c r="U1123" s="23">
        <f t="shared" si="53"/>
        <v>0.49928538234236769</v>
      </c>
    </row>
    <row r="1124" spans="1:21" x14ac:dyDescent="0.3">
      <c r="A1124" s="9">
        <v>2120</v>
      </c>
      <c r="B1124" s="9" t="str">
        <f>PROPER(TRIM('1. Raw Data'!B1124))</f>
        <v>Customer_1122</v>
      </c>
      <c r="C1124" s="9">
        <f>IF(OR('1. Raw Data'!C1124&lt;18, '1. Raw Data'!C1124&gt;100), MEDIAN('1. Raw Data'!$C$2:$C$5001), '1. Raw Data'!C1124)</f>
        <v>64</v>
      </c>
      <c r="D1124" s="9" t="s">
        <v>5021</v>
      </c>
      <c r="E1124" s="22">
        <v>44736</v>
      </c>
      <c r="F1124" s="9">
        <v>1</v>
      </c>
      <c r="G1124" s="9">
        <v>13033</v>
      </c>
      <c r="H1124" s="15">
        <v>44736</v>
      </c>
      <c r="I1124" s="9" t="s">
        <v>7455</v>
      </c>
      <c r="J1124" s="9">
        <v>123</v>
      </c>
      <c r="K1124" s="9" t="s">
        <v>7502</v>
      </c>
      <c r="L1124" s="9" t="str">
        <f>IF(OR('1. Raw Data'!L1124="Elec", '1. Raw Data'!L1124="elect"), "Electronics", '1. Raw Data'!L1124)</f>
        <v>Sports</v>
      </c>
      <c r="M1124" s="9">
        <v>1078.5999999999999</v>
      </c>
      <c r="N1124" s="9">
        <f>IF(ISBLANK('1. Raw Data'!N1124), MEDIAN('1. Raw Data'!$N$2:$N$5001), '1. Raw Data'!N1124)</f>
        <v>525.94000000000005</v>
      </c>
      <c r="O1124" s="9">
        <v>3</v>
      </c>
      <c r="P1124" s="9">
        <f>IF(ISBLANK('1. Raw Data'!P1124), 0, '1. Raw Data'!P1124)</f>
        <v>0.2</v>
      </c>
      <c r="Q1124" s="9">
        <v>518</v>
      </c>
      <c r="R1124" s="9">
        <v>4</v>
      </c>
      <c r="S1124" s="9">
        <f t="shared" si="51"/>
        <v>2588.64</v>
      </c>
      <c r="T1124" s="9">
        <f t="shared" si="52"/>
        <v>1010.8199999999997</v>
      </c>
      <c r="U1124" s="23">
        <f t="shared" si="53"/>
        <v>0.39048303356202474</v>
      </c>
    </row>
    <row r="1125" spans="1:21" x14ac:dyDescent="0.3">
      <c r="A1125" s="9">
        <v>2020</v>
      </c>
      <c r="B1125" s="9" t="str">
        <f>PROPER(TRIM('1. Raw Data'!B1125))</f>
        <v>Customer_1123</v>
      </c>
      <c r="C1125" s="9">
        <f>IF(OR('1. Raw Data'!C1125&lt;18, '1. Raw Data'!C1125&gt;100), MEDIAN('1. Raw Data'!$C$2:$C$5001), '1. Raw Data'!C1125)</f>
        <v>43</v>
      </c>
      <c r="D1125" s="9" t="s">
        <v>5022</v>
      </c>
      <c r="E1125" s="22">
        <v>43936</v>
      </c>
      <c r="F1125" s="9">
        <v>0</v>
      </c>
      <c r="G1125" s="9">
        <v>12783</v>
      </c>
      <c r="H1125" s="15">
        <v>43936</v>
      </c>
      <c r="I1125" s="9" t="s">
        <v>7456</v>
      </c>
      <c r="J1125" s="9">
        <v>111</v>
      </c>
      <c r="K1125" s="9" t="s">
        <v>7476</v>
      </c>
      <c r="L1125" s="9" t="str">
        <f>IF(OR('1. Raw Data'!L1125="Elec", '1. Raw Data'!L1125="elect"), "Electronics", '1. Raw Data'!L1125)</f>
        <v>Sports</v>
      </c>
      <c r="M1125" s="9">
        <v>469.44</v>
      </c>
      <c r="N1125" s="9">
        <f>IF(ISBLANK('1. Raw Data'!N1125), MEDIAN('1. Raw Data'!$N$2:$N$5001), '1. Raw Data'!N1125)</f>
        <v>251.27</v>
      </c>
      <c r="O1125" s="9">
        <v>4</v>
      </c>
      <c r="P1125" s="9">
        <f>IF(ISBLANK('1. Raw Data'!P1125), 0, '1. Raw Data'!P1125)</f>
        <v>0</v>
      </c>
      <c r="Q1125" s="9">
        <v>434</v>
      </c>
      <c r="R1125" s="9">
        <v>3</v>
      </c>
      <c r="S1125" s="9">
        <f t="shared" si="51"/>
        <v>1877.76</v>
      </c>
      <c r="T1125" s="9">
        <f t="shared" si="52"/>
        <v>872.68</v>
      </c>
      <c r="U1125" s="23">
        <f t="shared" si="53"/>
        <v>0.46474522835719151</v>
      </c>
    </row>
    <row r="1126" spans="1:21" x14ac:dyDescent="0.3">
      <c r="A1126" s="9">
        <v>1996</v>
      </c>
      <c r="B1126" s="9" t="str">
        <f>PROPER(TRIM('1. Raw Data'!B1126))</f>
        <v>Customer_1124</v>
      </c>
      <c r="C1126" s="9">
        <f>IF(OR('1. Raw Data'!C1126&lt;18, '1. Raw Data'!C1126&gt;100), MEDIAN('1. Raw Data'!$C$2:$C$5001), '1. Raw Data'!C1126)</f>
        <v>48</v>
      </c>
      <c r="D1126" s="9" t="s">
        <v>5023</v>
      </c>
      <c r="E1126" s="22">
        <v>44247</v>
      </c>
      <c r="F1126" s="9">
        <v>0</v>
      </c>
      <c r="G1126" s="9">
        <v>12936</v>
      </c>
      <c r="H1126" s="15">
        <v>44247</v>
      </c>
      <c r="I1126" s="9" t="s">
        <v>7455</v>
      </c>
      <c r="J1126" s="9">
        <v>148</v>
      </c>
      <c r="K1126" s="9" t="s">
        <v>7491</v>
      </c>
      <c r="L1126" s="9" t="str">
        <f>IF(OR('1. Raw Data'!L1126="Elec", '1. Raw Data'!L1126="elect"), "Electronics", '1. Raw Data'!L1126)</f>
        <v>Clothing</v>
      </c>
      <c r="M1126" s="9">
        <v>139.94</v>
      </c>
      <c r="N1126" s="9">
        <f>IF(ISBLANK('1. Raw Data'!N1126), MEDIAN('1. Raw Data'!$N$2:$N$5001), '1. Raw Data'!N1126)</f>
        <v>67.06</v>
      </c>
      <c r="O1126" s="9">
        <v>5</v>
      </c>
      <c r="P1126" s="9">
        <f>IF(ISBLANK('1. Raw Data'!P1126), 0, '1. Raw Data'!P1126)</f>
        <v>0</v>
      </c>
      <c r="Q1126" s="9">
        <v>1190</v>
      </c>
      <c r="R1126" s="9">
        <v>3</v>
      </c>
      <c r="S1126" s="9">
        <f t="shared" si="51"/>
        <v>699.7</v>
      </c>
      <c r="T1126" s="9">
        <f t="shared" si="52"/>
        <v>364.40000000000003</v>
      </c>
      <c r="U1126" s="23">
        <f t="shared" si="53"/>
        <v>0.52079462626840078</v>
      </c>
    </row>
    <row r="1127" spans="1:21" x14ac:dyDescent="0.3">
      <c r="A1127" s="9">
        <v>2434</v>
      </c>
      <c r="B1127" s="9" t="str">
        <f>PROPER(TRIM('1. Raw Data'!B1127))</f>
        <v>Customer_1125</v>
      </c>
      <c r="C1127" s="9">
        <f>IF(OR('1. Raw Data'!C1127&lt;18, '1. Raw Data'!C1127&gt;100), MEDIAN('1. Raw Data'!$C$2:$C$5001), '1. Raw Data'!C1127)</f>
        <v>53</v>
      </c>
      <c r="D1127" s="9" t="s">
        <v>5019</v>
      </c>
      <c r="E1127" s="22">
        <v>44377</v>
      </c>
      <c r="F1127" s="9">
        <v>0</v>
      </c>
      <c r="G1127" s="9">
        <v>11563</v>
      </c>
      <c r="H1127" s="15">
        <v>44377</v>
      </c>
      <c r="I1127" s="9" t="s">
        <v>7456</v>
      </c>
      <c r="J1127" s="9">
        <v>118</v>
      </c>
      <c r="K1127" s="9" t="s">
        <v>7501</v>
      </c>
      <c r="L1127" s="9" t="str">
        <f>IF(OR('1. Raw Data'!L1127="Elec", '1. Raw Data'!L1127="elect"), "Electronics", '1. Raw Data'!L1127)</f>
        <v>Clothing</v>
      </c>
      <c r="M1127" s="9">
        <v>1294.21</v>
      </c>
      <c r="N1127" s="9">
        <f>IF(ISBLANK('1. Raw Data'!N1127), MEDIAN('1. Raw Data'!$N$2:$N$5001), '1. Raw Data'!N1127)</f>
        <v>649.59</v>
      </c>
      <c r="O1127" s="9">
        <v>1</v>
      </c>
      <c r="P1127" s="9">
        <f>IF(ISBLANK('1. Raw Data'!P1127), 0, '1. Raw Data'!P1127)</f>
        <v>0</v>
      </c>
      <c r="Q1127" s="9">
        <v>751</v>
      </c>
      <c r="R1127" s="9">
        <v>4</v>
      </c>
      <c r="S1127" s="9">
        <f t="shared" si="51"/>
        <v>1294.21</v>
      </c>
      <c r="T1127" s="9">
        <f t="shared" si="52"/>
        <v>644.62</v>
      </c>
      <c r="U1127" s="23">
        <f t="shared" si="53"/>
        <v>0.49807990975189498</v>
      </c>
    </row>
    <row r="1128" spans="1:21" x14ac:dyDescent="0.3">
      <c r="A1128" s="9">
        <v>1950</v>
      </c>
      <c r="B1128" s="9" t="str">
        <f>PROPER(TRIM('1. Raw Data'!B1128))</f>
        <v>Customer_1126</v>
      </c>
      <c r="C1128" s="9">
        <f>IF(OR('1. Raw Data'!C1128&lt;18, '1. Raw Data'!C1128&gt;100), MEDIAN('1. Raw Data'!$C$2:$C$5001), '1. Raw Data'!C1128)</f>
        <v>68</v>
      </c>
      <c r="D1128" s="9" t="s">
        <v>5018</v>
      </c>
      <c r="E1128" s="22">
        <v>44955</v>
      </c>
      <c r="F1128" s="9">
        <v>0</v>
      </c>
      <c r="G1128" s="9">
        <v>10981</v>
      </c>
      <c r="H1128" s="15">
        <v>44955</v>
      </c>
      <c r="I1128" s="9" t="s">
        <v>7457</v>
      </c>
      <c r="J1128" s="9">
        <v>147</v>
      </c>
      <c r="K1128" s="9" t="s">
        <v>7474</v>
      </c>
      <c r="L1128" s="9" t="str">
        <f>IF(OR('1. Raw Data'!L1128="Elec", '1. Raw Data'!L1128="elect"), "Electronics", '1. Raw Data'!L1128)</f>
        <v>Electronics</v>
      </c>
      <c r="M1128" s="9">
        <v>504.86</v>
      </c>
      <c r="N1128" s="9">
        <f>IF(ISBLANK('1. Raw Data'!N1128), MEDIAN('1. Raw Data'!$N$2:$N$5001), '1. Raw Data'!N1128)</f>
        <v>339.4</v>
      </c>
      <c r="O1128" s="9">
        <v>2</v>
      </c>
      <c r="P1128" s="9">
        <f>IF(ISBLANK('1. Raw Data'!P1128), 0, '1. Raw Data'!P1128)</f>
        <v>0</v>
      </c>
      <c r="Q1128" s="9">
        <v>421</v>
      </c>
      <c r="R1128" s="9">
        <v>4</v>
      </c>
      <c r="S1128" s="9">
        <f t="shared" si="51"/>
        <v>1009.72</v>
      </c>
      <c r="T1128" s="9">
        <f t="shared" si="52"/>
        <v>330.92000000000007</v>
      </c>
      <c r="U1128" s="23">
        <f t="shared" si="53"/>
        <v>0.32773442142376108</v>
      </c>
    </row>
    <row r="1129" spans="1:21" x14ac:dyDescent="0.3">
      <c r="A1129" s="9">
        <v>1288</v>
      </c>
      <c r="B1129" s="9" t="str">
        <f>PROPER(TRIM('1. Raw Data'!B1129))</f>
        <v>Customer_1127</v>
      </c>
      <c r="C1129" s="9">
        <f>IF(OR('1. Raw Data'!C1129&lt;18, '1. Raw Data'!C1129&gt;100), MEDIAN('1. Raw Data'!$C$2:$C$5001), '1. Raw Data'!C1129)</f>
        <v>50</v>
      </c>
      <c r="D1129" s="9" t="s">
        <v>5023</v>
      </c>
      <c r="E1129" s="22">
        <v>44099</v>
      </c>
      <c r="F1129" s="9">
        <v>0</v>
      </c>
      <c r="G1129" s="9">
        <v>13888</v>
      </c>
      <c r="H1129" s="15">
        <v>44099</v>
      </c>
      <c r="I1129" s="9" t="s">
        <v>7457</v>
      </c>
      <c r="J1129" s="9">
        <v>141</v>
      </c>
      <c r="K1129" s="9" t="s">
        <v>7490</v>
      </c>
      <c r="L1129" s="9" t="str">
        <f>IF(OR('1. Raw Data'!L1129="Elec", '1. Raw Data'!L1129="elect"), "Electronics", '1. Raw Data'!L1129)</f>
        <v>Sports</v>
      </c>
      <c r="M1129" s="9">
        <v>333.78</v>
      </c>
      <c r="N1129" s="9">
        <f>IF(ISBLANK('1. Raw Data'!N1129), MEDIAN('1. Raw Data'!$N$2:$N$5001), '1. Raw Data'!N1129)</f>
        <v>167.04</v>
      </c>
      <c r="O1129" s="9">
        <v>2</v>
      </c>
      <c r="P1129" s="9">
        <f>IF(ISBLANK('1. Raw Data'!P1129), 0, '1. Raw Data'!P1129)</f>
        <v>0.05</v>
      </c>
      <c r="Q1129" s="9">
        <v>593</v>
      </c>
      <c r="R1129" s="9">
        <v>6</v>
      </c>
      <c r="S1129" s="9">
        <f t="shared" si="51"/>
        <v>634.1819999999999</v>
      </c>
      <c r="T1129" s="9">
        <f t="shared" si="52"/>
        <v>300.10199999999992</v>
      </c>
      <c r="U1129" s="23">
        <f t="shared" si="53"/>
        <v>0.47321116020322235</v>
      </c>
    </row>
    <row r="1130" spans="1:21" x14ac:dyDescent="0.3">
      <c r="A1130" s="9">
        <v>2277</v>
      </c>
      <c r="B1130" s="9" t="str">
        <f>PROPER(TRIM('1. Raw Data'!B1130))</f>
        <v>Customer_1128</v>
      </c>
      <c r="C1130" s="9">
        <f>IF(OR('1. Raw Data'!C1130&lt;18, '1. Raw Data'!C1130&gt;100), MEDIAN('1. Raw Data'!$C$2:$C$5001), '1. Raw Data'!C1130)</f>
        <v>42</v>
      </c>
      <c r="D1130" s="9" t="s">
        <v>5018</v>
      </c>
      <c r="E1130" s="22">
        <v>44420</v>
      </c>
      <c r="F1130" s="9">
        <v>0</v>
      </c>
      <c r="G1130" s="9">
        <v>13784</v>
      </c>
      <c r="H1130" s="15">
        <v>44538</v>
      </c>
      <c r="I1130" s="9" t="s">
        <v>7457</v>
      </c>
      <c r="J1130" s="9">
        <v>144</v>
      </c>
      <c r="K1130" s="9" t="s">
        <v>7462</v>
      </c>
      <c r="L1130" s="9" t="str">
        <f>IF(OR('1. Raw Data'!L1130="Elec", '1. Raw Data'!L1130="elect"), "Electronics", '1. Raw Data'!L1130)</f>
        <v>Clothing</v>
      </c>
      <c r="M1130" s="9">
        <v>798.29</v>
      </c>
      <c r="N1130" s="9">
        <f>IF(ISBLANK('1. Raw Data'!N1130), MEDIAN('1. Raw Data'!$N$2:$N$5001), '1. Raw Data'!N1130)</f>
        <v>507.44</v>
      </c>
      <c r="O1130" s="9">
        <v>4</v>
      </c>
      <c r="P1130" s="9">
        <f>IF(ISBLANK('1. Raw Data'!P1130), 0, '1. Raw Data'!P1130)</f>
        <v>0</v>
      </c>
      <c r="Q1130" s="9">
        <v>476</v>
      </c>
      <c r="R1130" s="9">
        <v>5</v>
      </c>
      <c r="S1130" s="9">
        <f t="shared" si="51"/>
        <v>3193.16</v>
      </c>
      <c r="T1130" s="9">
        <f t="shared" si="52"/>
        <v>1163.3999999999999</v>
      </c>
      <c r="U1130" s="23">
        <f t="shared" si="53"/>
        <v>0.36434127948489897</v>
      </c>
    </row>
    <row r="1131" spans="1:21" x14ac:dyDescent="0.3">
      <c r="A1131" s="9">
        <v>1195</v>
      </c>
      <c r="B1131" s="9" t="str">
        <f>PROPER(TRIM('1. Raw Data'!B1131))</f>
        <v>Customer_1129</v>
      </c>
      <c r="C1131" s="9">
        <f>IF(OR('1. Raw Data'!C1131&lt;18, '1. Raw Data'!C1131&gt;100), MEDIAN('1. Raw Data'!$C$2:$C$5001), '1. Raw Data'!C1131)</f>
        <v>50</v>
      </c>
      <c r="D1131" s="9" t="s">
        <v>5021</v>
      </c>
      <c r="E1131" s="22">
        <v>44728</v>
      </c>
      <c r="F1131" s="9">
        <v>0</v>
      </c>
      <c r="G1131" s="9">
        <v>12626</v>
      </c>
      <c r="H1131" s="15">
        <v>44728</v>
      </c>
      <c r="I1131" s="9" t="s">
        <v>7455</v>
      </c>
      <c r="J1131" s="9">
        <v>129</v>
      </c>
      <c r="K1131" s="9" t="s">
        <v>7471</v>
      </c>
      <c r="L1131" s="9" t="str">
        <f>IF(OR('1. Raw Data'!L1131="Elec", '1. Raw Data'!L1131="elect"), "Electronics", '1. Raw Data'!L1131)</f>
        <v>Electronics</v>
      </c>
      <c r="M1131" s="9">
        <v>1369.83</v>
      </c>
      <c r="N1131" s="9">
        <f>IF(ISBLANK('1. Raw Data'!N1131), MEDIAN('1. Raw Data'!$N$2:$N$5001), '1. Raw Data'!N1131)</f>
        <v>805.12</v>
      </c>
      <c r="O1131" s="9">
        <v>5</v>
      </c>
      <c r="P1131" s="9">
        <f>IF(ISBLANK('1. Raw Data'!P1131), 0, '1. Raw Data'!P1131)</f>
        <v>0</v>
      </c>
      <c r="Q1131" s="9">
        <v>413</v>
      </c>
      <c r="R1131" s="9">
        <v>4</v>
      </c>
      <c r="S1131" s="9">
        <f t="shared" si="51"/>
        <v>6849.15</v>
      </c>
      <c r="T1131" s="9">
        <f t="shared" si="52"/>
        <v>2823.5499999999997</v>
      </c>
      <c r="U1131" s="23">
        <f t="shared" si="53"/>
        <v>0.41224823518246789</v>
      </c>
    </row>
    <row r="1132" spans="1:21" x14ac:dyDescent="0.3">
      <c r="A1132" s="9">
        <v>1597</v>
      </c>
      <c r="B1132" s="9" t="str">
        <f>PROPER(TRIM('1. Raw Data'!B1132))</f>
        <v>Customer_1130</v>
      </c>
      <c r="C1132" s="9">
        <f>IF(OR('1. Raw Data'!C1132&lt;18, '1. Raw Data'!C1132&gt;100), MEDIAN('1. Raw Data'!$C$2:$C$5001), '1. Raw Data'!C1132)</f>
        <v>48</v>
      </c>
      <c r="D1132" s="9" t="s">
        <v>5023</v>
      </c>
      <c r="E1132" s="22">
        <v>45261</v>
      </c>
      <c r="F1132" s="9">
        <v>0</v>
      </c>
      <c r="G1132" s="9">
        <v>13544</v>
      </c>
      <c r="H1132" s="15">
        <v>44938</v>
      </c>
      <c r="I1132" s="9" t="s">
        <v>7457</v>
      </c>
      <c r="J1132" s="9">
        <v>105</v>
      </c>
      <c r="K1132" s="9" t="s">
        <v>7461</v>
      </c>
      <c r="L1132" s="9" t="str">
        <f>IF(OR('1. Raw Data'!L1132="Elec", '1. Raw Data'!L1132="elect"), "Electronics", '1. Raw Data'!L1132)</f>
        <v>Sports</v>
      </c>
      <c r="M1132" s="9">
        <v>113.14</v>
      </c>
      <c r="N1132" s="9">
        <f>IF(ISBLANK('1. Raw Data'!N1132), MEDIAN('1. Raw Data'!$N$2:$N$5001), '1. Raw Data'!N1132)</f>
        <v>56.71</v>
      </c>
      <c r="O1132" s="9">
        <v>3</v>
      </c>
      <c r="P1132" s="9">
        <f>IF(ISBLANK('1. Raw Data'!P1132), 0, '1. Raw Data'!P1132)</f>
        <v>0</v>
      </c>
      <c r="Q1132" s="9">
        <v>397</v>
      </c>
      <c r="R1132" s="9">
        <v>7</v>
      </c>
      <c r="S1132" s="9">
        <f t="shared" si="51"/>
        <v>339.42</v>
      </c>
      <c r="T1132" s="9">
        <f t="shared" si="52"/>
        <v>169.29000000000002</v>
      </c>
      <c r="U1132" s="23">
        <f t="shared" si="53"/>
        <v>0.49876259501502568</v>
      </c>
    </row>
    <row r="1133" spans="1:21" x14ac:dyDescent="0.3">
      <c r="A1133" s="9">
        <v>1516</v>
      </c>
      <c r="B1133" s="9" t="str">
        <f>PROPER(TRIM('1. Raw Data'!B1133))</f>
        <v>Customer_1131</v>
      </c>
      <c r="C1133" s="9">
        <f>IF(OR('1. Raw Data'!C1133&lt;18, '1. Raw Data'!C1133&gt;100), MEDIAN('1. Raw Data'!$C$2:$C$5001), '1. Raw Data'!C1133)</f>
        <v>53</v>
      </c>
      <c r="D1133" s="9" t="s">
        <v>5022</v>
      </c>
      <c r="E1133" s="22">
        <v>44823</v>
      </c>
      <c r="F1133" s="9">
        <v>0</v>
      </c>
      <c r="G1133" s="9">
        <v>13430</v>
      </c>
      <c r="H1133" s="15">
        <v>44823</v>
      </c>
      <c r="I1133" s="9" t="s">
        <v>7457</v>
      </c>
      <c r="J1133" s="9">
        <v>124</v>
      </c>
      <c r="K1133" s="9" t="s">
        <v>7497</v>
      </c>
      <c r="L1133" s="9" t="str">
        <f>IF(OR('1. Raw Data'!L1133="Elec", '1. Raw Data'!L1133="elect"), "Electronics", '1. Raw Data'!L1133)</f>
        <v>Clothing</v>
      </c>
      <c r="M1133" s="9">
        <v>1160.42</v>
      </c>
      <c r="N1133" s="9">
        <f>IF(ISBLANK('1. Raw Data'!N1133), MEDIAN('1. Raw Data'!$N$2:$N$5001), '1. Raw Data'!N1133)</f>
        <v>748.86</v>
      </c>
      <c r="O1133" s="9">
        <v>5</v>
      </c>
      <c r="P1133" s="9">
        <f>IF(ISBLANK('1. Raw Data'!P1133), 0, '1. Raw Data'!P1133)</f>
        <v>0</v>
      </c>
      <c r="Q1133" s="9">
        <v>669</v>
      </c>
      <c r="R1133" s="9">
        <v>5</v>
      </c>
      <c r="S1133" s="9">
        <f t="shared" si="51"/>
        <v>5802.1</v>
      </c>
      <c r="T1133" s="9">
        <f t="shared" si="52"/>
        <v>2057.8000000000002</v>
      </c>
      <c r="U1133" s="23">
        <f t="shared" si="53"/>
        <v>0.35466469037072784</v>
      </c>
    </row>
    <row r="1134" spans="1:21" x14ac:dyDescent="0.3">
      <c r="A1134" s="9">
        <v>1864</v>
      </c>
      <c r="B1134" s="9" t="str">
        <f>PROPER(TRIM('1. Raw Data'!B1134))</f>
        <v>Customer_1132</v>
      </c>
      <c r="C1134" s="9">
        <f>IF(OR('1. Raw Data'!C1134&lt;18, '1. Raw Data'!C1134&gt;100), MEDIAN('1. Raw Data'!$C$2:$C$5001), '1. Raw Data'!C1134)</f>
        <v>40</v>
      </c>
      <c r="D1134" s="9" t="s">
        <v>5022</v>
      </c>
      <c r="E1134" s="22">
        <v>44079</v>
      </c>
      <c r="F1134" s="9">
        <v>0</v>
      </c>
      <c r="G1134" s="9">
        <v>11149</v>
      </c>
      <c r="H1134" s="15">
        <v>43960</v>
      </c>
      <c r="I1134" s="9" t="s">
        <v>7456</v>
      </c>
      <c r="J1134" s="9">
        <v>129</v>
      </c>
      <c r="K1134" s="9" t="s">
        <v>7471</v>
      </c>
      <c r="L1134" s="9" t="str">
        <f>IF(OR('1. Raw Data'!L1134="Elec", '1. Raw Data'!L1134="elect"), "Electronics", '1. Raw Data'!L1134)</f>
        <v>Clothing</v>
      </c>
      <c r="M1134" s="9">
        <v>880.09</v>
      </c>
      <c r="N1134" s="9">
        <f>IF(ISBLANK('1. Raw Data'!N1134), MEDIAN('1. Raw Data'!$N$2:$N$5001), '1. Raw Data'!N1134)</f>
        <v>509.15</v>
      </c>
      <c r="O1134" s="9">
        <v>4</v>
      </c>
      <c r="P1134" s="9">
        <f>IF(ISBLANK('1. Raw Data'!P1134), 0, '1. Raw Data'!P1134)</f>
        <v>0</v>
      </c>
      <c r="Q1134" s="9">
        <v>609</v>
      </c>
      <c r="R1134" s="9">
        <v>3</v>
      </c>
      <c r="S1134" s="9">
        <f t="shared" si="51"/>
        <v>3520.36</v>
      </c>
      <c r="T1134" s="9">
        <f t="shared" si="52"/>
        <v>1483.7600000000002</v>
      </c>
      <c r="U1134" s="23">
        <f t="shared" si="53"/>
        <v>0.42147962140235662</v>
      </c>
    </row>
    <row r="1135" spans="1:21" x14ac:dyDescent="0.3">
      <c r="A1135" s="9">
        <v>2141</v>
      </c>
      <c r="B1135" s="9" t="str">
        <f>PROPER(TRIM('1. Raw Data'!B1135))</f>
        <v>Customer_1133</v>
      </c>
      <c r="C1135" s="9">
        <f>IF(OR('1. Raw Data'!C1135&lt;18, '1. Raw Data'!C1135&gt;100), MEDIAN('1. Raw Data'!$C$2:$C$5001), '1. Raw Data'!C1135)</f>
        <v>44</v>
      </c>
      <c r="D1135" s="9" t="s">
        <v>5020</v>
      </c>
      <c r="E1135" s="22">
        <v>43890</v>
      </c>
      <c r="F1135" s="9">
        <v>1</v>
      </c>
      <c r="G1135" s="9">
        <v>10971</v>
      </c>
      <c r="H1135" s="15">
        <v>43890</v>
      </c>
      <c r="I1135" s="9" t="s">
        <v>7456</v>
      </c>
      <c r="J1135" s="9">
        <v>129</v>
      </c>
      <c r="K1135" s="9" t="s">
        <v>7471</v>
      </c>
      <c r="L1135" s="9" t="str">
        <f>IF(OR('1. Raw Data'!L1135="Elec", '1. Raw Data'!L1135="elect"), "Electronics", '1. Raw Data'!L1135)</f>
        <v>Clothing</v>
      </c>
      <c r="M1135" s="9">
        <v>666.9</v>
      </c>
      <c r="N1135" s="9">
        <f>IF(ISBLANK('1. Raw Data'!N1135), MEDIAN('1. Raw Data'!$N$2:$N$5001), '1. Raw Data'!N1135)</f>
        <v>268.48</v>
      </c>
      <c r="O1135" s="9">
        <v>5</v>
      </c>
      <c r="P1135" s="9">
        <f>IF(ISBLANK('1. Raw Data'!P1135), 0, '1. Raw Data'!P1135)</f>
        <v>0</v>
      </c>
      <c r="Q1135" s="9">
        <v>681</v>
      </c>
      <c r="R1135" s="9">
        <v>7</v>
      </c>
      <c r="S1135" s="9">
        <f t="shared" si="51"/>
        <v>3334.5</v>
      </c>
      <c r="T1135" s="9">
        <f t="shared" si="52"/>
        <v>1992.1</v>
      </c>
      <c r="U1135" s="23">
        <f t="shared" si="53"/>
        <v>0.59742090268406056</v>
      </c>
    </row>
    <row r="1136" spans="1:21" x14ac:dyDescent="0.3">
      <c r="A1136" s="9">
        <v>1805</v>
      </c>
      <c r="B1136" s="9" t="str">
        <f>PROPER(TRIM('1. Raw Data'!B1136))</f>
        <v>Customer_1134</v>
      </c>
      <c r="C1136" s="9">
        <f>IF(OR('1. Raw Data'!C1136&lt;18, '1. Raw Data'!C1136&gt;100), MEDIAN('1. Raw Data'!$C$2:$C$5001), '1. Raw Data'!C1136)</f>
        <v>46</v>
      </c>
      <c r="D1136" s="9" t="s">
        <v>5019</v>
      </c>
      <c r="E1136" s="22">
        <v>45121</v>
      </c>
      <c r="F1136" s="9">
        <v>0</v>
      </c>
      <c r="G1136" s="9">
        <v>12908</v>
      </c>
      <c r="H1136" s="15">
        <v>45121</v>
      </c>
      <c r="I1136" s="9" t="s">
        <v>7456</v>
      </c>
      <c r="J1136" s="9">
        <v>126</v>
      </c>
      <c r="K1136" s="9" t="s">
        <v>7469</v>
      </c>
      <c r="L1136" s="9" t="str">
        <f>IF(OR('1. Raw Data'!L1136="Elec", '1. Raw Data'!L1136="elect"), "Electronics", '1. Raw Data'!L1136)</f>
        <v>Home Appliances</v>
      </c>
      <c r="M1136" s="9">
        <v>1128.92</v>
      </c>
      <c r="N1136" s="9">
        <f>IF(ISBLANK('1. Raw Data'!N1136), MEDIAN('1. Raw Data'!$N$2:$N$5001), '1. Raw Data'!N1136)</f>
        <v>474.84</v>
      </c>
      <c r="O1136" s="9">
        <v>4</v>
      </c>
      <c r="P1136" s="9">
        <f>IF(ISBLANK('1. Raw Data'!P1136), 0, '1. Raw Data'!P1136)</f>
        <v>0.1</v>
      </c>
      <c r="Q1136" s="9">
        <v>521</v>
      </c>
      <c r="R1136" s="9">
        <v>4</v>
      </c>
      <c r="S1136" s="9">
        <f t="shared" si="51"/>
        <v>4064.1120000000005</v>
      </c>
      <c r="T1136" s="9">
        <f t="shared" si="52"/>
        <v>2164.7520000000004</v>
      </c>
      <c r="U1136" s="23">
        <f t="shared" si="53"/>
        <v>0.53265067498139818</v>
      </c>
    </row>
    <row r="1137" spans="1:21" x14ac:dyDescent="0.3">
      <c r="A1137" s="9">
        <v>2182</v>
      </c>
      <c r="B1137" s="9" t="str">
        <f>PROPER(TRIM('1. Raw Data'!B1137))</f>
        <v>Customer_1135</v>
      </c>
      <c r="C1137" s="9">
        <f>IF(OR('1. Raw Data'!C1137&lt;18, '1. Raw Data'!C1137&gt;100), MEDIAN('1. Raw Data'!$C$2:$C$5001), '1. Raw Data'!C1137)</f>
        <v>38</v>
      </c>
      <c r="D1137" s="9" t="s">
        <v>5019</v>
      </c>
      <c r="E1137" s="22">
        <v>45077</v>
      </c>
      <c r="F1137" s="9">
        <v>1</v>
      </c>
      <c r="G1137" s="9">
        <v>10706</v>
      </c>
      <c r="H1137" s="15">
        <v>45077</v>
      </c>
      <c r="I1137" s="9" t="s">
        <v>7456</v>
      </c>
      <c r="J1137" s="9">
        <v>140</v>
      </c>
      <c r="K1137" s="9" t="s">
        <v>7468</v>
      </c>
      <c r="L1137" s="9" t="str">
        <f>IF(OR('1. Raw Data'!L1137="Elec", '1. Raw Data'!L1137="elect"), "Electronics", '1. Raw Data'!L1137)</f>
        <v>Electronics</v>
      </c>
      <c r="M1137" s="9">
        <v>1450.45</v>
      </c>
      <c r="N1137" s="9">
        <f>IF(ISBLANK('1. Raw Data'!N1137), MEDIAN('1. Raw Data'!$N$2:$N$5001), '1. Raw Data'!N1137)</f>
        <v>907.68</v>
      </c>
      <c r="O1137" s="9">
        <v>5</v>
      </c>
      <c r="P1137" s="9">
        <f>IF(ISBLANK('1. Raw Data'!P1137), 0, '1. Raw Data'!P1137)</f>
        <v>0</v>
      </c>
      <c r="Q1137" s="9">
        <v>568</v>
      </c>
      <c r="R1137" s="9">
        <v>3</v>
      </c>
      <c r="S1137" s="9">
        <f t="shared" si="51"/>
        <v>7252.25</v>
      </c>
      <c r="T1137" s="9">
        <f t="shared" si="52"/>
        <v>2713.8500000000004</v>
      </c>
      <c r="U1137" s="23">
        <f t="shared" si="53"/>
        <v>0.3742080044124238</v>
      </c>
    </row>
    <row r="1138" spans="1:21" x14ac:dyDescent="0.3">
      <c r="A1138" s="9">
        <v>1814</v>
      </c>
      <c r="B1138" s="9" t="str">
        <f>PROPER(TRIM('1. Raw Data'!B1138))</f>
        <v>Customer_1136</v>
      </c>
      <c r="C1138" s="9">
        <f>IF(OR('1. Raw Data'!C1138&lt;18, '1. Raw Data'!C1138&gt;100), MEDIAN('1. Raw Data'!$C$2:$C$5001), '1. Raw Data'!C1138)</f>
        <v>51</v>
      </c>
      <c r="D1138" s="9" t="s">
        <v>5018</v>
      </c>
      <c r="E1138" s="22">
        <v>44321</v>
      </c>
      <c r="F1138" s="9">
        <v>0</v>
      </c>
      <c r="G1138" s="9">
        <v>11709</v>
      </c>
      <c r="H1138" s="15">
        <v>44321</v>
      </c>
      <c r="I1138" s="9" t="s">
        <v>7457</v>
      </c>
      <c r="J1138" s="9">
        <v>103</v>
      </c>
      <c r="K1138" s="9" t="s">
        <v>7472</v>
      </c>
      <c r="L1138" s="9" t="str">
        <f>IF(OR('1. Raw Data'!L1138="Elec", '1. Raw Data'!L1138="elect"), "Electronics", '1. Raw Data'!L1138)</f>
        <v>Clothing</v>
      </c>
      <c r="M1138" s="9">
        <v>382.35</v>
      </c>
      <c r="N1138" s="9">
        <f>IF(ISBLANK('1. Raw Data'!N1138), MEDIAN('1. Raw Data'!$N$2:$N$5001), '1. Raw Data'!N1138)</f>
        <v>204.16</v>
      </c>
      <c r="O1138" s="9">
        <v>1</v>
      </c>
      <c r="P1138" s="9">
        <f>IF(ISBLANK('1. Raw Data'!P1138), 0, '1. Raw Data'!P1138)</f>
        <v>0</v>
      </c>
      <c r="Q1138" s="9">
        <v>351</v>
      </c>
      <c r="R1138" s="9">
        <v>4</v>
      </c>
      <c r="S1138" s="9">
        <f t="shared" si="51"/>
        <v>382.35</v>
      </c>
      <c r="T1138" s="9">
        <f t="shared" si="52"/>
        <v>178.19000000000003</v>
      </c>
      <c r="U1138" s="23">
        <f t="shared" si="53"/>
        <v>0.46603896953053486</v>
      </c>
    </row>
    <row r="1139" spans="1:21" x14ac:dyDescent="0.3">
      <c r="A1139" s="9">
        <v>1227</v>
      </c>
      <c r="B1139" s="9" t="str">
        <f>PROPER(TRIM('1. Raw Data'!B1139))</f>
        <v>Customer_1137</v>
      </c>
      <c r="C1139" s="9">
        <f>IF(OR('1. Raw Data'!C1139&lt;18, '1. Raw Data'!C1139&gt;100), MEDIAN('1. Raw Data'!$C$2:$C$5001), '1. Raw Data'!C1139)</f>
        <v>68</v>
      </c>
      <c r="D1139" s="9" t="s">
        <v>5019</v>
      </c>
      <c r="E1139" s="22">
        <v>45284</v>
      </c>
      <c r="F1139" s="9">
        <v>1</v>
      </c>
      <c r="G1139" s="9">
        <v>13158</v>
      </c>
      <c r="H1139" s="15">
        <v>45284</v>
      </c>
      <c r="I1139" s="9" t="s">
        <v>7456</v>
      </c>
      <c r="J1139" s="9">
        <v>102</v>
      </c>
      <c r="K1139" s="9" t="s">
        <v>7494</v>
      </c>
      <c r="L1139" s="9" t="str">
        <f>IF(OR('1. Raw Data'!L1139="Elec", '1. Raw Data'!L1139="elect"), "Electronics", '1. Raw Data'!L1139)</f>
        <v>Home Appliances</v>
      </c>
      <c r="M1139" s="9">
        <v>258.29000000000002</v>
      </c>
      <c r="N1139" s="9">
        <f>IF(ISBLANK('1. Raw Data'!N1139), MEDIAN('1. Raw Data'!$N$2:$N$5001), '1. Raw Data'!N1139)</f>
        <v>134.74</v>
      </c>
      <c r="O1139" s="9">
        <v>2</v>
      </c>
      <c r="P1139" s="9">
        <f>IF(ISBLANK('1. Raw Data'!P1139), 0, '1. Raw Data'!P1139)</f>
        <v>0</v>
      </c>
      <c r="Q1139" s="9">
        <v>374</v>
      </c>
      <c r="R1139" s="9">
        <v>2</v>
      </c>
      <c r="S1139" s="9">
        <f t="shared" si="51"/>
        <v>516.58000000000004</v>
      </c>
      <c r="T1139" s="9">
        <f t="shared" si="52"/>
        <v>247.10000000000002</v>
      </c>
      <c r="U1139" s="23">
        <f t="shared" si="53"/>
        <v>0.4783383019087073</v>
      </c>
    </row>
    <row r="1140" spans="1:21" x14ac:dyDescent="0.3">
      <c r="A1140" s="9">
        <v>1215</v>
      </c>
      <c r="B1140" s="9" t="str">
        <f>PROPER(TRIM('1. Raw Data'!B1140))</f>
        <v>Customer_1138</v>
      </c>
      <c r="C1140" s="9">
        <f>IF(OR('1. Raw Data'!C1140&lt;18, '1. Raw Data'!C1140&gt;100), MEDIAN('1. Raw Data'!$C$2:$C$5001), '1. Raw Data'!C1140)</f>
        <v>42</v>
      </c>
      <c r="D1140" s="9" t="s">
        <v>5020</v>
      </c>
      <c r="E1140" s="22">
        <v>44155</v>
      </c>
      <c r="F1140" s="9">
        <v>0</v>
      </c>
      <c r="G1140" s="9">
        <v>11366</v>
      </c>
      <c r="H1140" s="15">
        <v>44155</v>
      </c>
      <c r="I1140" s="9" t="s">
        <v>7455</v>
      </c>
      <c r="J1140" s="9">
        <v>125</v>
      </c>
      <c r="K1140" s="9" t="s">
        <v>7479</v>
      </c>
      <c r="L1140" s="9" t="str">
        <f>IF(OR('1. Raw Data'!L1140="Elec", '1. Raw Data'!L1140="elect"), "Electronics", '1. Raw Data'!L1140)</f>
        <v>Electronics</v>
      </c>
      <c r="M1140" s="9">
        <v>1373.68</v>
      </c>
      <c r="N1140" s="9">
        <f>IF(ISBLANK('1. Raw Data'!N1140), MEDIAN('1. Raw Data'!$N$2:$N$5001), '1. Raw Data'!N1140)</f>
        <v>609.57000000000005</v>
      </c>
      <c r="O1140" s="9">
        <v>4</v>
      </c>
      <c r="P1140" s="9">
        <f>IF(ISBLANK('1. Raw Data'!P1140), 0, '1. Raw Data'!P1140)</f>
        <v>0</v>
      </c>
      <c r="Q1140" s="9">
        <v>511</v>
      </c>
      <c r="R1140" s="9">
        <v>5</v>
      </c>
      <c r="S1140" s="9">
        <f t="shared" si="51"/>
        <v>5494.72</v>
      </c>
      <c r="T1140" s="9">
        <f t="shared" si="52"/>
        <v>3056.44</v>
      </c>
      <c r="U1140" s="23">
        <f t="shared" si="53"/>
        <v>0.55625036398578998</v>
      </c>
    </row>
    <row r="1141" spans="1:21" x14ac:dyDescent="0.3">
      <c r="A1141" s="9">
        <v>1947</v>
      </c>
      <c r="B1141" s="9" t="str">
        <f>PROPER(TRIM('1. Raw Data'!B1141))</f>
        <v>Customer_1139</v>
      </c>
      <c r="C1141" s="9">
        <f>IF(OR('1. Raw Data'!C1141&lt;18, '1. Raw Data'!C1141&gt;100), MEDIAN('1. Raw Data'!$C$2:$C$5001), '1. Raw Data'!C1141)</f>
        <v>50</v>
      </c>
      <c r="D1141" s="9" t="s">
        <v>5022</v>
      </c>
      <c r="E1141" s="22">
        <v>44467</v>
      </c>
      <c r="F1141" s="9">
        <v>1</v>
      </c>
      <c r="G1141" s="9">
        <v>11846</v>
      </c>
      <c r="H1141" s="15">
        <v>44467</v>
      </c>
      <c r="I1141" s="9" t="s">
        <v>7455</v>
      </c>
      <c r="J1141" s="9">
        <v>119</v>
      </c>
      <c r="K1141" s="9" t="s">
        <v>7459</v>
      </c>
      <c r="L1141" s="9" t="str">
        <f>IF(OR('1. Raw Data'!L1141="Elec", '1. Raw Data'!L1141="elect"), "Electronics", '1. Raw Data'!L1141)</f>
        <v>Electronics</v>
      </c>
      <c r="M1141" s="9">
        <v>1019.98</v>
      </c>
      <c r="N1141" s="9">
        <f>IF(ISBLANK('1. Raw Data'!N1141), MEDIAN('1. Raw Data'!$N$2:$N$5001), '1. Raw Data'!N1141)</f>
        <v>456.13</v>
      </c>
      <c r="O1141" s="9">
        <v>4</v>
      </c>
      <c r="P1141" s="9">
        <f>IF(ISBLANK('1. Raw Data'!P1141), 0, '1. Raw Data'!P1141)</f>
        <v>0</v>
      </c>
      <c r="Q1141" s="9">
        <v>450</v>
      </c>
      <c r="R1141" s="9">
        <v>4</v>
      </c>
      <c r="S1141" s="9">
        <f t="shared" si="51"/>
        <v>4079.92</v>
      </c>
      <c r="T1141" s="9">
        <f t="shared" si="52"/>
        <v>2255.4</v>
      </c>
      <c r="U1141" s="23">
        <f t="shared" si="53"/>
        <v>0.55280495695994036</v>
      </c>
    </row>
    <row r="1142" spans="1:21" x14ac:dyDescent="0.3">
      <c r="A1142" s="9">
        <v>1014</v>
      </c>
      <c r="B1142" s="9" t="str">
        <f>PROPER(TRIM('1. Raw Data'!B1142))</f>
        <v>Customer_1140</v>
      </c>
      <c r="C1142" s="9">
        <f>IF(OR('1. Raw Data'!C1142&lt;18, '1. Raw Data'!C1142&gt;100), MEDIAN('1. Raw Data'!$C$2:$C$5001), '1. Raw Data'!C1142)</f>
        <v>64</v>
      </c>
      <c r="D1142" s="9" t="s">
        <v>5023</v>
      </c>
      <c r="E1142" s="22">
        <v>44959</v>
      </c>
      <c r="F1142" s="9">
        <v>0</v>
      </c>
      <c r="G1142" s="9">
        <v>10394</v>
      </c>
      <c r="H1142" s="15">
        <v>44959</v>
      </c>
      <c r="I1142" s="9" t="s">
        <v>7455</v>
      </c>
      <c r="J1142" s="9">
        <v>140</v>
      </c>
      <c r="K1142" s="9" t="s">
        <v>7468</v>
      </c>
      <c r="L1142" s="9" t="str">
        <f>IF(OR('1. Raw Data'!L1142="Elec", '1. Raw Data'!L1142="elect"), "Electronics", '1. Raw Data'!L1142)</f>
        <v>Home Appliances</v>
      </c>
      <c r="M1142" s="9">
        <v>685.08</v>
      </c>
      <c r="N1142" s="9">
        <f>IF(ISBLANK('1. Raw Data'!N1142), MEDIAN('1. Raw Data'!$N$2:$N$5001), '1. Raw Data'!N1142)</f>
        <v>437.99</v>
      </c>
      <c r="O1142" s="9">
        <v>2</v>
      </c>
      <c r="P1142" s="9">
        <f>IF(ISBLANK('1. Raw Data'!P1142), 0, '1. Raw Data'!P1142)</f>
        <v>0</v>
      </c>
      <c r="Q1142" s="9">
        <v>699</v>
      </c>
      <c r="R1142" s="9">
        <v>3</v>
      </c>
      <c r="S1142" s="9">
        <f t="shared" si="51"/>
        <v>1370.16</v>
      </c>
      <c r="T1142" s="9">
        <f t="shared" si="52"/>
        <v>494.18000000000006</v>
      </c>
      <c r="U1142" s="23">
        <f t="shared" si="53"/>
        <v>0.36067320604892861</v>
      </c>
    </row>
    <row r="1143" spans="1:21" x14ac:dyDescent="0.3">
      <c r="A1143" s="9">
        <v>2180</v>
      </c>
      <c r="B1143" s="9" t="str">
        <f>PROPER(TRIM('1. Raw Data'!B1143))</f>
        <v>Customer_1141</v>
      </c>
      <c r="C1143" s="9">
        <f>IF(OR('1. Raw Data'!C1143&lt;18, '1. Raw Data'!C1143&gt;100), MEDIAN('1. Raw Data'!$C$2:$C$5001), '1. Raw Data'!C1143)</f>
        <v>42</v>
      </c>
      <c r="D1143" s="9" t="s">
        <v>5023</v>
      </c>
      <c r="E1143" s="22">
        <v>43859</v>
      </c>
      <c r="F1143" s="9">
        <v>1</v>
      </c>
      <c r="G1143" s="9">
        <v>10483</v>
      </c>
      <c r="H1143" s="15">
        <v>43859</v>
      </c>
      <c r="I1143" s="9" t="s">
        <v>7456</v>
      </c>
      <c r="J1143" s="9">
        <v>102</v>
      </c>
      <c r="K1143" s="9" t="s">
        <v>7494</v>
      </c>
      <c r="L1143" s="9" t="str">
        <f>IF(OR('1. Raw Data'!L1143="Elec", '1. Raw Data'!L1143="elect"), "Electronics", '1. Raw Data'!L1143)</f>
        <v>Electronics</v>
      </c>
      <c r="M1143" s="9">
        <v>881.23</v>
      </c>
      <c r="N1143" s="9">
        <f>IF(ISBLANK('1. Raw Data'!N1143), MEDIAN('1. Raw Data'!$N$2:$N$5001), '1. Raw Data'!N1143)</f>
        <v>571.66</v>
      </c>
      <c r="O1143" s="9">
        <v>3</v>
      </c>
      <c r="P1143" s="9">
        <f>IF(ISBLANK('1. Raw Data'!P1143), 0, '1. Raw Data'!P1143)</f>
        <v>0</v>
      </c>
      <c r="Q1143" s="9">
        <v>992</v>
      </c>
      <c r="R1143" s="9">
        <v>4</v>
      </c>
      <c r="S1143" s="9">
        <f t="shared" si="51"/>
        <v>2643.69</v>
      </c>
      <c r="T1143" s="9">
        <f t="shared" si="52"/>
        <v>928.71</v>
      </c>
      <c r="U1143" s="23">
        <f t="shared" si="53"/>
        <v>0.35129307899186363</v>
      </c>
    </row>
    <row r="1144" spans="1:21" x14ac:dyDescent="0.3">
      <c r="A1144" s="9">
        <v>2284</v>
      </c>
      <c r="B1144" s="9" t="str">
        <f>PROPER(TRIM('1. Raw Data'!B1144))</f>
        <v>Customer_1142</v>
      </c>
      <c r="C1144" s="9">
        <f>IF(OR('1. Raw Data'!C1144&lt;18, '1. Raw Data'!C1144&gt;100), MEDIAN('1. Raw Data'!$C$2:$C$5001), '1. Raw Data'!C1144)</f>
        <v>26</v>
      </c>
      <c r="D1144" s="9" t="s">
        <v>5022</v>
      </c>
      <c r="E1144" s="22">
        <v>45048</v>
      </c>
      <c r="F1144" s="9">
        <v>0</v>
      </c>
      <c r="G1144" s="9">
        <v>10665</v>
      </c>
      <c r="H1144" s="15">
        <v>44962</v>
      </c>
      <c r="I1144" s="9" t="s">
        <v>7457</v>
      </c>
      <c r="J1144" s="9">
        <v>119</v>
      </c>
      <c r="K1144" s="9" t="s">
        <v>7459</v>
      </c>
      <c r="L1144" s="9" t="str">
        <f>IF(OR('1. Raw Data'!L1144="Elec", '1. Raw Data'!L1144="elect"), "Electronics", '1. Raw Data'!L1144)</f>
        <v>Home Appliances</v>
      </c>
      <c r="M1144" s="9">
        <v>1131.1400000000001</v>
      </c>
      <c r="N1144" s="9">
        <f>IF(ISBLANK('1. Raw Data'!N1144), MEDIAN('1. Raw Data'!$N$2:$N$5001), '1. Raw Data'!N1144)</f>
        <v>642.49</v>
      </c>
      <c r="O1144" s="9">
        <v>4</v>
      </c>
      <c r="P1144" s="9">
        <f>IF(ISBLANK('1. Raw Data'!P1144), 0, '1. Raw Data'!P1144)</f>
        <v>0.1</v>
      </c>
      <c r="Q1144" s="9">
        <v>490</v>
      </c>
      <c r="R1144" s="9">
        <v>4</v>
      </c>
      <c r="S1144" s="9">
        <f t="shared" si="51"/>
        <v>4072.1040000000003</v>
      </c>
      <c r="T1144" s="9">
        <f t="shared" si="52"/>
        <v>1502.1440000000002</v>
      </c>
      <c r="U1144" s="23">
        <f t="shared" si="53"/>
        <v>0.36888645280179488</v>
      </c>
    </row>
    <row r="1145" spans="1:21" x14ac:dyDescent="0.3">
      <c r="A1145" s="9">
        <v>2180</v>
      </c>
      <c r="B1145" s="9" t="str">
        <f>PROPER(TRIM('1. Raw Data'!B1145))</f>
        <v>Customer_1143</v>
      </c>
      <c r="C1145" s="9">
        <f>IF(OR('1. Raw Data'!C1145&lt;18, '1. Raw Data'!C1145&gt;100), MEDIAN('1. Raw Data'!$C$2:$C$5001), '1. Raw Data'!C1145)</f>
        <v>49</v>
      </c>
      <c r="D1145" s="9" t="s">
        <v>5021</v>
      </c>
      <c r="E1145" s="22">
        <v>44666</v>
      </c>
      <c r="F1145" s="9">
        <v>1</v>
      </c>
      <c r="G1145" s="9">
        <v>10455</v>
      </c>
      <c r="H1145" s="15">
        <v>44666</v>
      </c>
      <c r="I1145" s="9" t="s">
        <v>7456</v>
      </c>
      <c r="J1145" s="9">
        <v>101</v>
      </c>
      <c r="K1145" s="9" t="s">
        <v>7478</v>
      </c>
      <c r="L1145" s="9" t="str">
        <f>IF(OR('1. Raw Data'!L1145="Elec", '1. Raw Data'!L1145="elect"), "Electronics", '1. Raw Data'!L1145)</f>
        <v>Sports</v>
      </c>
      <c r="M1145" s="9">
        <v>1170.9000000000001</v>
      </c>
      <c r="N1145" s="9">
        <f>IF(ISBLANK('1. Raw Data'!N1145), MEDIAN('1. Raw Data'!$N$2:$N$5001), '1. Raw Data'!N1145)</f>
        <v>572.03</v>
      </c>
      <c r="O1145" s="9">
        <v>1</v>
      </c>
      <c r="P1145" s="9">
        <f>IF(ISBLANK('1. Raw Data'!P1145), 0, '1. Raw Data'!P1145)</f>
        <v>0</v>
      </c>
      <c r="Q1145" s="9">
        <v>992</v>
      </c>
      <c r="R1145" s="9">
        <v>4</v>
      </c>
      <c r="S1145" s="9">
        <f t="shared" si="51"/>
        <v>1170.9000000000001</v>
      </c>
      <c r="T1145" s="9">
        <f t="shared" si="52"/>
        <v>598.87000000000012</v>
      </c>
      <c r="U1145" s="23">
        <f t="shared" si="53"/>
        <v>0.51146126910923229</v>
      </c>
    </row>
    <row r="1146" spans="1:21" x14ac:dyDescent="0.3">
      <c r="A1146" s="9">
        <v>1046</v>
      </c>
      <c r="B1146" s="9" t="str">
        <f>PROPER(TRIM('1. Raw Data'!B1146))</f>
        <v>Customer_1144</v>
      </c>
      <c r="C1146" s="9">
        <f>IF(OR('1. Raw Data'!C1146&lt;18, '1. Raw Data'!C1146&gt;100), MEDIAN('1. Raw Data'!$C$2:$C$5001), '1. Raw Data'!C1146)</f>
        <v>40</v>
      </c>
      <c r="D1146" s="9" t="s">
        <v>5022</v>
      </c>
      <c r="E1146" s="22">
        <v>44021</v>
      </c>
      <c r="F1146" s="9">
        <v>1</v>
      </c>
      <c r="G1146" s="9">
        <v>13547</v>
      </c>
      <c r="H1146" s="15">
        <v>44081</v>
      </c>
      <c r="I1146" s="9" t="s">
        <v>7455</v>
      </c>
      <c r="J1146" s="9">
        <v>127</v>
      </c>
      <c r="K1146" s="9" t="s">
        <v>7489</v>
      </c>
      <c r="L1146" s="9" t="str">
        <f>IF(OR('1. Raw Data'!L1146="Elec", '1. Raw Data'!L1146="elect"), "Electronics", '1. Raw Data'!L1146)</f>
        <v>Clothing</v>
      </c>
      <c r="M1146" s="9">
        <v>1383.85</v>
      </c>
      <c r="N1146" s="9">
        <f>IF(ISBLANK('1. Raw Data'!N1146), MEDIAN('1. Raw Data'!$N$2:$N$5001), '1. Raw Data'!N1146)</f>
        <v>940.76</v>
      </c>
      <c r="O1146" s="9">
        <v>5</v>
      </c>
      <c r="P1146" s="9">
        <f>IF(ISBLANK('1. Raw Data'!P1146), 0, '1. Raw Data'!P1146)</f>
        <v>0.1</v>
      </c>
      <c r="Q1146" s="9">
        <v>1273</v>
      </c>
      <c r="R1146" s="9">
        <v>5</v>
      </c>
      <c r="S1146" s="9">
        <f t="shared" si="51"/>
        <v>6227.3249999999998</v>
      </c>
      <c r="T1146" s="9">
        <f t="shared" si="52"/>
        <v>1523.5249999999996</v>
      </c>
      <c r="U1146" s="23">
        <f t="shared" si="53"/>
        <v>0.24465159599025257</v>
      </c>
    </row>
    <row r="1147" spans="1:21" x14ac:dyDescent="0.3">
      <c r="A1147" s="9">
        <v>1323</v>
      </c>
      <c r="B1147" s="9" t="str">
        <f>PROPER(TRIM('1. Raw Data'!B1147))</f>
        <v>Customer_1145</v>
      </c>
      <c r="C1147" s="9">
        <f>IF(OR('1. Raw Data'!C1147&lt;18, '1. Raw Data'!C1147&gt;100), MEDIAN('1. Raw Data'!$C$2:$C$5001), '1. Raw Data'!C1147)</f>
        <v>40</v>
      </c>
      <c r="D1147" s="9" t="s">
        <v>5023</v>
      </c>
      <c r="E1147" s="22">
        <v>44291</v>
      </c>
      <c r="F1147" s="9">
        <v>0</v>
      </c>
      <c r="G1147" s="9">
        <v>10209</v>
      </c>
      <c r="H1147" s="15">
        <v>44320</v>
      </c>
      <c r="I1147" s="9" t="s">
        <v>7456</v>
      </c>
      <c r="J1147" s="9">
        <v>145</v>
      </c>
      <c r="K1147" s="9" t="s">
        <v>7470</v>
      </c>
      <c r="L1147" s="9" t="str">
        <f>IF(OR('1. Raw Data'!L1147="Elec", '1. Raw Data'!L1147="elect"), "Electronics", '1. Raw Data'!L1147)</f>
        <v>Home Appliances</v>
      </c>
      <c r="M1147" s="9">
        <v>668.92</v>
      </c>
      <c r="N1147" s="9">
        <f>IF(ISBLANK('1. Raw Data'!N1147), MEDIAN('1. Raw Data'!$N$2:$N$5001), '1. Raw Data'!N1147)</f>
        <v>392.78</v>
      </c>
      <c r="O1147" s="9">
        <v>1</v>
      </c>
      <c r="P1147" s="9">
        <f>IF(ISBLANK('1. Raw Data'!P1147), 0, '1. Raw Data'!P1147)</f>
        <v>0</v>
      </c>
      <c r="Q1147" s="9">
        <v>386</v>
      </c>
      <c r="R1147" s="9">
        <v>4</v>
      </c>
      <c r="S1147" s="9">
        <f t="shared" si="51"/>
        <v>668.92</v>
      </c>
      <c r="T1147" s="9">
        <f t="shared" si="52"/>
        <v>276.14</v>
      </c>
      <c r="U1147" s="23">
        <f t="shared" si="53"/>
        <v>0.41281468636010288</v>
      </c>
    </row>
    <row r="1148" spans="1:21" x14ac:dyDescent="0.3">
      <c r="A1148" s="9">
        <v>1843</v>
      </c>
      <c r="B1148" s="9" t="str">
        <f>PROPER(TRIM('1. Raw Data'!B1148))</f>
        <v>Customer_1146</v>
      </c>
      <c r="C1148" s="9">
        <f>IF(OR('1. Raw Data'!C1148&lt;18, '1. Raw Data'!C1148&gt;100), MEDIAN('1. Raw Data'!$C$2:$C$5001), '1. Raw Data'!C1148)</f>
        <v>44</v>
      </c>
      <c r="D1148" s="9" t="s">
        <v>5018</v>
      </c>
      <c r="E1148" s="22">
        <v>44063</v>
      </c>
      <c r="F1148" s="9">
        <v>1</v>
      </c>
      <c r="G1148" s="9">
        <v>10524</v>
      </c>
      <c r="H1148" s="15">
        <v>44063</v>
      </c>
      <c r="I1148" s="9" t="s">
        <v>7455</v>
      </c>
      <c r="J1148" s="9">
        <v>149</v>
      </c>
      <c r="K1148" s="9" t="s">
        <v>7467</v>
      </c>
      <c r="L1148" s="9" t="str">
        <f>IF(OR('1. Raw Data'!L1148="Elec", '1. Raw Data'!L1148="elect"), "Electronics", '1. Raw Data'!L1148)</f>
        <v>Electronics</v>
      </c>
      <c r="M1148" s="9">
        <v>475.45</v>
      </c>
      <c r="N1148" s="9">
        <f>IF(ISBLANK('1. Raw Data'!N1148), MEDIAN('1. Raw Data'!$N$2:$N$5001), '1. Raw Data'!N1148)</f>
        <v>303.81</v>
      </c>
      <c r="O1148" s="9">
        <v>4</v>
      </c>
      <c r="P1148" s="9">
        <f>IF(ISBLANK('1. Raw Data'!P1148), 0, '1. Raw Data'!P1148)</f>
        <v>0</v>
      </c>
      <c r="Q1148" s="9">
        <v>984</v>
      </c>
      <c r="R1148" s="9">
        <v>4</v>
      </c>
      <c r="S1148" s="9">
        <f t="shared" si="51"/>
        <v>1901.8</v>
      </c>
      <c r="T1148" s="9">
        <f t="shared" si="52"/>
        <v>686.56</v>
      </c>
      <c r="U1148" s="23">
        <f t="shared" si="53"/>
        <v>0.36100536333999367</v>
      </c>
    </row>
    <row r="1149" spans="1:21" x14ac:dyDescent="0.3">
      <c r="A1149" s="9">
        <v>1129</v>
      </c>
      <c r="B1149" s="9" t="str">
        <f>PROPER(TRIM('1. Raw Data'!B1149))</f>
        <v>Customer_1147</v>
      </c>
      <c r="C1149" s="9">
        <f>IF(OR('1. Raw Data'!C1149&lt;18, '1. Raw Data'!C1149&gt;100), MEDIAN('1. Raw Data'!$C$2:$C$5001), '1. Raw Data'!C1149)</f>
        <v>40</v>
      </c>
      <c r="D1149" s="9" t="s">
        <v>5020</v>
      </c>
      <c r="E1149" s="22">
        <v>44628</v>
      </c>
      <c r="F1149" s="9">
        <v>0</v>
      </c>
      <c r="G1149" s="9">
        <v>10675</v>
      </c>
      <c r="H1149" s="15">
        <v>44776</v>
      </c>
      <c r="I1149" s="9" t="s">
        <v>7457</v>
      </c>
      <c r="J1149" s="9">
        <v>135</v>
      </c>
      <c r="K1149" s="9" t="s">
        <v>7458</v>
      </c>
      <c r="L1149" s="9" t="str">
        <f>IF(OR('1. Raw Data'!L1149="Elec", '1. Raw Data'!L1149="elect"), "Electronics", '1. Raw Data'!L1149)</f>
        <v>Electronics</v>
      </c>
      <c r="M1149" s="9">
        <v>977.51</v>
      </c>
      <c r="N1149" s="9">
        <f>IF(ISBLANK('1. Raw Data'!N1149), MEDIAN('1. Raw Data'!$N$2:$N$5001), '1. Raw Data'!N1149)</f>
        <v>391.97</v>
      </c>
      <c r="O1149" s="9">
        <v>3</v>
      </c>
      <c r="P1149" s="9">
        <f>IF(ISBLANK('1. Raw Data'!P1149), 0, '1. Raw Data'!P1149)</f>
        <v>0</v>
      </c>
      <c r="Q1149" s="9">
        <v>434</v>
      </c>
      <c r="R1149" s="9">
        <v>4</v>
      </c>
      <c r="S1149" s="9">
        <f t="shared" si="51"/>
        <v>2932.5299999999997</v>
      </c>
      <c r="T1149" s="9">
        <f t="shared" si="52"/>
        <v>1756.6199999999997</v>
      </c>
      <c r="U1149" s="23">
        <f t="shared" si="53"/>
        <v>0.59901177481560286</v>
      </c>
    </row>
    <row r="1150" spans="1:21" x14ac:dyDescent="0.3">
      <c r="A1150" s="9">
        <v>2434</v>
      </c>
      <c r="B1150" s="9" t="str">
        <f>PROPER(TRIM('1. Raw Data'!B1150))</f>
        <v>Customer_1148</v>
      </c>
      <c r="C1150" s="9">
        <f>IF(OR('1. Raw Data'!C1150&lt;18, '1. Raw Data'!C1150&gt;100), MEDIAN('1. Raw Data'!$C$2:$C$5001), '1. Raw Data'!C1150)</f>
        <v>20</v>
      </c>
      <c r="D1150" s="9" t="s">
        <v>5022</v>
      </c>
      <c r="E1150" s="22">
        <v>44071</v>
      </c>
      <c r="F1150" s="9">
        <v>0</v>
      </c>
      <c r="G1150" s="9">
        <v>11001</v>
      </c>
      <c r="H1150" s="15">
        <v>44071</v>
      </c>
      <c r="I1150" s="9" t="s">
        <v>7457</v>
      </c>
      <c r="J1150" s="9">
        <v>141</v>
      </c>
      <c r="K1150" s="9" t="s">
        <v>7490</v>
      </c>
      <c r="L1150" s="9" t="str">
        <f>IF(OR('1. Raw Data'!L1150="Elec", '1. Raw Data'!L1150="elect"), "Electronics", '1. Raw Data'!L1150)</f>
        <v>Sports</v>
      </c>
      <c r="M1150" s="9">
        <v>652.80999999999995</v>
      </c>
      <c r="N1150" s="9">
        <f>IF(ISBLANK('1. Raw Data'!N1150), MEDIAN('1. Raw Data'!$N$2:$N$5001), '1. Raw Data'!N1150)</f>
        <v>349.32</v>
      </c>
      <c r="O1150" s="9">
        <v>4</v>
      </c>
      <c r="P1150" s="9">
        <f>IF(ISBLANK('1. Raw Data'!P1150), 0, '1. Raw Data'!P1150)</f>
        <v>0</v>
      </c>
      <c r="Q1150" s="9">
        <v>751</v>
      </c>
      <c r="R1150" s="9">
        <v>4</v>
      </c>
      <c r="S1150" s="9">
        <f t="shared" si="51"/>
        <v>2611.2399999999998</v>
      </c>
      <c r="T1150" s="9">
        <f t="shared" si="52"/>
        <v>1213.9599999999998</v>
      </c>
      <c r="U1150" s="23">
        <f t="shared" si="53"/>
        <v>0.46489790291202643</v>
      </c>
    </row>
    <row r="1151" spans="1:21" x14ac:dyDescent="0.3">
      <c r="A1151" s="9">
        <v>1094</v>
      </c>
      <c r="B1151" s="9" t="str">
        <f>PROPER(TRIM('1. Raw Data'!B1151))</f>
        <v>Customer_1149</v>
      </c>
      <c r="C1151" s="9">
        <f>IF(OR('1. Raw Data'!C1151&lt;18, '1. Raw Data'!C1151&gt;100), MEDIAN('1. Raw Data'!$C$2:$C$5001), '1. Raw Data'!C1151)</f>
        <v>34</v>
      </c>
      <c r="D1151" s="9" t="s">
        <v>5021</v>
      </c>
      <c r="E1151" s="22">
        <v>45157</v>
      </c>
      <c r="F1151" s="9">
        <v>0</v>
      </c>
      <c r="G1151" s="9">
        <v>13838</v>
      </c>
      <c r="H1151" s="15">
        <v>45157</v>
      </c>
      <c r="I1151" s="9" t="s">
        <v>7457</v>
      </c>
      <c r="J1151" s="9">
        <v>105</v>
      </c>
      <c r="K1151" s="9" t="s">
        <v>7461</v>
      </c>
      <c r="L1151" s="9" t="str">
        <f>IF(OR('1. Raw Data'!L1151="Elec", '1. Raw Data'!L1151="elect"), "Electronics", '1. Raw Data'!L1151)</f>
        <v>Sports</v>
      </c>
      <c r="M1151" s="9">
        <v>912.17</v>
      </c>
      <c r="N1151" s="9">
        <f>IF(ISBLANK('1. Raw Data'!N1151), MEDIAN('1. Raw Data'!$N$2:$N$5001), '1. Raw Data'!N1151)</f>
        <v>603.20000000000005</v>
      </c>
      <c r="O1151" s="9">
        <v>3</v>
      </c>
      <c r="P1151" s="9">
        <f>IF(ISBLANK('1. Raw Data'!P1151), 0, '1. Raw Data'!P1151)</f>
        <v>0</v>
      </c>
      <c r="Q1151" s="9">
        <v>353</v>
      </c>
      <c r="R1151" s="9">
        <v>4</v>
      </c>
      <c r="S1151" s="9">
        <f t="shared" si="51"/>
        <v>2736.5099999999998</v>
      </c>
      <c r="T1151" s="9">
        <f t="shared" si="52"/>
        <v>926.90999999999963</v>
      </c>
      <c r="U1151" s="23">
        <f t="shared" si="53"/>
        <v>0.33871975618579858</v>
      </c>
    </row>
    <row r="1152" spans="1:21" x14ac:dyDescent="0.3">
      <c r="A1152" s="9">
        <v>1626</v>
      </c>
      <c r="B1152" s="9" t="str">
        <f>PROPER(TRIM('1. Raw Data'!B1152))</f>
        <v>Customer_1150</v>
      </c>
      <c r="C1152" s="9">
        <f>IF(OR('1. Raw Data'!C1152&lt;18, '1. Raw Data'!C1152&gt;100), MEDIAN('1. Raw Data'!$C$2:$C$5001), '1. Raw Data'!C1152)</f>
        <v>29</v>
      </c>
      <c r="D1152" s="9" t="s">
        <v>5018</v>
      </c>
      <c r="E1152" s="22">
        <v>44146</v>
      </c>
      <c r="F1152" s="9">
        <v>1</v>
      </c>
      <c r="G1152" s="9">
        <v>10895</v>
      </c>
      <c r="H1152" s="15">
        <v>44146</v>
      </c>
      <c r="I1152" s="9" t="s">
        <v>7457</v>
      </c>
      <c r="J1152" s="9">
        <v>138</v>
      </c>
      <c r="K1152" s="9" t="s">
        <v>7464</v>
      </c>
      <c r="L1152" s="9" t="str">
        <f>IF(OR('1. Raw Data'!L1152="Elec", '1. Raw Data'!L1152="elect"), "Electronics", '1. Raw Data'!L1152)</f>
        <v>Sports</v>
      </c>
      <c r="M1152" s="9">
        <v>658.98</v>
      </c>
      <c r="N1152" s="9">
        <f>IF(ISBLANK('1. Raw Data'!N1152), MEDIAN('1. Raw Data'!$N$2:$N$5001), '1. Raw Data'!N1152)</f>
        <v>330.46</v>
      </c>
      <c r="O1152" s="9">
        <v>2</v>
      </c>
      <c r="P1152" s="9">
        <f>IF(ISBLANK('1. Raw Data'!P1152), 0, '1. Raw Data'!P1152)</f>
        <v>0.2</v>
      </c>
      <c r="Q1152" s="9">
        <v>1233</v>
      </c>
      <c r="R1152" s="9">
        <v>2</v>
      </c>
      <c r="S1152" s="9">
        <f t="shared" si="51"/>
        <v>1054.3680000000002</v>
      </c>
      <c r="T1152" s="9">
        <f t="shared" si="52"/>
        <v>393.44800000000021</v>
      </c>
      <c r="U1152" s="23">
        <f t="shared" si="53"/>
        <v>0.37316003520592445</v>
      </c>
    </row>
    <row r="1153" spans="1:21" x14ac:dyDescent="0.3">
      <c r="A1153" s="9">
        <v>1754</v>
      </c>
      <c r="B1153" s="9" t="str">
        <f>PROPER(TRIM('1. Raw Data'!B1153))</f>
        <v>Customer_1151</v>
      </c>
      <c r="C1153" s="9">
        <f>IF(OR('1. Raw Data'!C1153&lt;18, '1. Raw Data'!C1153&gt;100), MEDIAN('1. Raw Data'!$C$2:$C$5001), '1. Raw Data'!C1153)</f>
        <v>37</v>
      </c>
      <c r="D1153" s="9" t="s">
        <v>5022</v>
      </c>
      <c r="E1153" s="22">
        <v>44851</v>
      </c>
      <c r="F1153" s="9">
        <v>0</v>
      </c>
      <c r="G1153" s="9">
        <v>11003</v>
      </c>
      <c r="H1153" s="15">
        <v>44851</v>
      </c>
      <c r="I1153" s="9" t="s">
        <v>7457</v>
      </c>
      <c r="J1153" s="9">
        <v>104</v>
      </c>
      <c r="K1153" s="9" t="s">
        <v>7499</v>
      </c>
      <c r="L1153" s="9" t="str">
        <f>IF(OR('1. Raw Data'!L1153="Elec", '1. Raw Data'!L1153="elect"), "Electronics", '1. Raw Data'!L1153)</f>
        <v>Sports</v>
      </c>
      <c r="M1153" s="9">
        <v>271.83999999999997</v>
      </c>
      <c r="N1153" s="9">
        <f>IF(ISBLANK('1. Raw Data'!N1153), MEDIAN('1. Raw Data'!$N$2:$N$5001), '1. Raw Data'!N1153)</f>
        <v>167.99</v>
      </c>
      <c r="O1153" s="9">
        <v>5</v>
      </c>
      <c r="P1153" s="9">
        <f>IF(ISBLANK('1. Raw Data'!P1153), 0, '1. Raw Data'!P1153)</f>
        <v>0</v>
      </c>
      <c r="Q1153" s="9">
        <v>659</v>
      </c>
      <c r="R1153" s="9">
        <v>3</v>
      </c>
      <c r="S1153" s="9">
        <f t="shared" si="51"/>
        <v>1359.1999999999998</v>
      </c>
      <c r="T1153" s="9">
        <f t="shared" si="52"/>
        <v>519.24999999999977</v>
      </c>
      <c r="U1153" s="23">
        <f t="shared" si="53"/>
        <v>0.38202619187757492</v>
      </c>
    </row>
    <row r="1154" spans="1:21" x14ac:dyDescent="0.3">
      <c r="A1154" s="9">
        <v>2315</v>
      </c>
      <c r="B1154" s="9" t="str">
        <f>PROPER(TRIM('1. Raw Data'!B1154))</f>
        <v>Customer_1152</v>
      </c>
      <c r="C1154" s="9">
        <f>IF(OR('1. Raw Data'!C1154&lt;18, '1. Raw Data'!C1154&gt;100), MEDIAN('1. Raw Data'!$C$2:$C$5001), '1. Raw Data'!C1154)</f>
        <v>56</v>
      </c>
      <c r="D1154" s="9" t="s">
        <v>5018</v>
      </c>
      <c r="E1154" s="22">
        <v>45298</v>
      </c>
      <c r="F1154" s="9">
        <v>0</v>
      </c>
      <c r="G1154" s="9">
        <v>11599</v>
      </c>
      <c r="H1154" s="15">
        <v>45474</v>
      </c>
      <c r="I1154" s="9" t="s">
        <v>7456</v>
      </c>
      <c r="J1154" s="9">
        <v>117</v>
      </c>
      <c r="K1154" s="9" t="s">
        <v>7483</v>
      </c>
      <c r="L1154" s="9" t="str">
        <f>IF(OR('1. Raw Data'!L1154="Elec", '1. Raw Data'!L1154="elect"), "Electronics", '1. Raw Data'!L1154)</f>
        <v>Sports</v>
      </c>
      <c r="M1154" s="9">
        <v>730.67</v>
      </c>
      <c r="N1154" s="9">
        <f>IF(ISBLANK('1. Raw Data'!N1154), MEDIAN('1. Raw Data'!$N$2:$N$5001), '1. Raw Data'!N1154)</f>
        <v>429.51499999999999</v>
      </c>
      <c r="O1154" s="9">
        <v>1</v>
      </c>
      <c r="P1154" s="9">
        <f>IF(ISBLANK('1. Raw Data'!P1154), 0, '1. Raw Data'!P1154)</f>
        <v>0</v>
      </c>
      <c r="Q1154" s="9">
        <v>360</v>
      </c>
      <c r="R1154" s="9">
        <v>3</v>
      </c>
      <c r="S1154" s="9">
        <f t="shared" si="51"/>
        <v>730.67</v>
      </c>
      <c r="T1154" s="9">
        <f t="shared" si="52"/>
        <v>301.15499999999997</v>
      </c>
      <c r="U1154" s="23">
        <f t="shared" si="53"/>
        <v>0.41216280947623413</v>
      </c>
    </row>
    <row r="1155" spans="1:21" x14ac:dyDescent="0.3">
      <c r="A1155" s="9">
        <v>1793</v>
      </c>
      <c r="B1155" s="9" t="str">
        <f>PROPER(TRIM('1. Raw Data'!B1155))</f>
        <v>Customer_1153</v>
      </c>
      <c r="C1155" s="9">
        <f>IF(OR('1. Raw Data'!C1155&lt;18, '1. Raw Data'!C1155&gt;100), MEDIAN('1. Raw Data'!$C$2:$C$5001), '1. Raw Data'!C1155)</f>
        <v>43</v>
      </c>
      <c r="D1155" s="9" t="s">
        <v>5022</v>
      </c>
      <c r="E1155" s="22">
        <v>44428</v>
      </c>
      <c r="F1155" s="9">
        <v>0</v>
      </c>
      <c r="G1155" s="9">
        <v>12354</v>
      </c>
      <c r="H1155" s="15">
        <v>44428</v>
      </c>
      <c r="I1155" s="9" t="s">
        <v>7457</v>
      </c>
      <c r="J1155" s="9">
        <v>121</v>
      </c>
      <c r="K1155" s="9" t="s">
        <v>7495</v>
      </c>
      <c r="L1155" s="9" t="str">
        <f>IF(OR('1. Raw Data'!L1155="Elec", '1. Raw Data'!L1155="elect"), "Electronics", '1. Raw Data'!L1155)</f>
        <v>Clothing</v>
      </c>
      <c r="M1155" s="9">
        <v>1051.83</v>
      </c>
      <c r="N1155" s="9">
        <f>IF(ISBLANK('1. Raw Data'!N1155), MEDIAN('1. Raw Data'!$N$2:$N$5001), '1. Raw Data'!N1155)</f>
        <v>468.76</v>
      </c>
      <c r="O1155" s="9">
        <v>3</v>
      </c>
      <c r="P1155" s="9">
        <f>IF(ISBLANK('1. Raw Data'!P1155), 0, '1. Raw Data'!P1155)</f>
        <v>0</v>
      </c>
      <c r="Q1155" s="9">
        <v>388</v>
      </c>
      <c r="R1155" s="9">
        <v>7</v>
      </c>
      <c r="S1155" s="9">
        <f t="shared" ref="S1155:S1218" si="54">M1155 * O1155 * (1 - P1155)</f>
        <v>3155.49</v>
      </c>
      <c r="T1155" s="9">
        <f t="shared" ref="T1155:T1218" si="55">S1155 - (N1155 * O1155)</f>
        <v>1749.2099999999998</v>
      </c>
      <c r="U1155" s="23">
        <f t="shared" ref="U1155:U1218" si="56">T1155 / S1155</f>
        <v>0.55433862886588137</v>
      </c>
    </row>
    <row r="1156" spans="1:21" x14ac:dyDescent="0.3">
      <c r="A1156" s="9">
        <v>2306</v>
      </c>
      <c r="B1156" s="9" t="str">
        <f>PROPER(TRIM('1. Raw Data'!B1156))</f>
        <v>Customer_1154</v>
      </c>
      <c r="C1156" s="9">
        <f>IF(OR('1. Raw Data'!C1156&lt;18, '1. Raw Data'!C1156&gt;100), MEDIAN('1. Raw Data'!$C$2:$C$5001), '1. Raw Data'!C1156)</f>
        <v>27</v>
      </c>
      <c r="D1156" s="9" t="s">
        <v>5018</v>
      </c>
      <c r="E1156" s="22">
        <v>44784</v>
      </c>
      <c r="F1156" s="9">
        <v>0</v>
      </c>
      <c r="G1156" s="9">
        <v>13147</v>
      </c>
      <c r="H1156" s="15">
        <v>44873</v>
      </c>
      <c r="I1156" s="9" t="s">
        <v>7456</v>
      </c>
      <c r="J1156" s="9">
        <v>148</v>
      </c>
      <c r="K1156" s="9" t="s">
        <v>7491</v>
      </c>
      <c r="L1156" s="9" t="str">
        <f>IF(OR('1. Raw Data'!L1156="Elec", '1. Raw Data'!L1156="elect"), "Electronics", '1. Raw Data'!L1156)</f>
        <v>Home Appliances</v>
      </c>
      <c r="M1156" s="9">
        <v>1208.96</v>
      </c>
      <c r="N1156" s="9">
        <f>IF(ISBLANK('1. Raw Data'!N1156), MEDIAN('1. Raw Data'!$N$2:$N$5001), '1. Raw Data'!N1156)</f>
        <v>764.63</v>
      </c>
      <c r="O1156" s="9">
        <v>1</v>
      </c>
      <c r="P1156" s="9">
        <f>IF(ISBLANK('1. Raw Data'!P1156), 0, '1. Raw Data'!P1156)</f>
        <v>0</v>
      </c>
      <c r="Q1156" s="9">
        <v>594</v>
      </c>
      <c r="R1156" s="9">
        <v>6</v>
      </c>
      <c r="S1156" s="9">
        <f t="shared" si="54"/>
        <v>1208.96</v>
      </c>
      <c r="T1156" s="9">
        <f t="shared" si="55"/>
        <v>444.33000000000004</v>
      </c>
      <c r="U1156" s="23">
        <f t="shared" si="56"/>
        <v>0.36753077024880892</v>
      </c>
    </row>
    <row r="1157" spans="1:21" x14ac:dyDescent="0.3">
      <c r="A1157" s="9">
        <v>1068</v>
      </c>
      <c r="B1157" s="9" t="str">
        <f>PROPER(TRIM('1. Raw Data'!B1157))</f>
        <v>Customer_1155</v>
      </c>
      <c r="C1157" s="9">
        <f>IF(OR('1. Raw Data'!C1157&lt;18, '1. Raw Data'!C1157&gt;100), MEDIAN('1. Raw Data'!$C$2:$C$5001), '1. Raw Data'!C1157)</f>
        <v>60</v>
      </c>
      <c r="D1157" s="9" t="s">
        <v>5019</v>
      </c>
      <c r="E1157" s="22">
        <v>45275</v>
      </c>
      <c r="F1157" s="9">
        <v>0</v>
      </c>
      <c r="G1157" s="9">
        <v>13093</v>
      </c>
      <c r="H1157" s="15">
        <v>45275</v>
      </c>
      <c r="I1157" s="9" t="s">
        <v>7455</v>
      </c>
      <c r="J1157" s="9">
        <v>131</v>
      </c>
      <c r="K1157" s="9" t="s">
        <v>7504</v>
      </c>
      <c r="L1157" s="9" t="str">
        <f>IF(OR('1. Raw Data'!L1157="Elec", '1. Raw Data'!L1157="elect"), "Electronics", '1. Raw Data'!L1157)</f>
        <v>Sports</v>
      </c>
      <c r="M1157" s="9">
        <v>765.32</v>
      </c>
      <c r="N1157" s="9">
        <f>IF(ISBLANK('1. Raw Data'!N1157), MEDIAN('1. Raw Data'!$N$2:$N$5001), '1. Raw Data'!N1157)</f>
        <v>331.96</v>
      </c>
      <c r="O1157" s="9">
        <v>2</v>
      </c>
      <c r="P1157" s="9">
        <f>IF(ISBLANK('1. Raw Data'!P1157), 0, '1. Raw Data'!P1157)</f>
        <v>0</v>
      </c>
      <c r="Q1157" s="9">
        <v>383</v>
      </c>
      <c r="R1157" s="9">
        <v>5</v>
      </c>
      <c r="S1157" s="9">
        <f t="shared" si="54"/>
        <v>1530.64</v>
      </c>
      <c r="T1157" s="9">
        <f t="shared" si="55"/>
        <v>866.72000000000014</v>
      </c>
      <c r="U1157" s="23">
        <f t="shared" si="56"/>
        <v>0.5662467987247165</v>
      </c>
    </row>
    <row r="1158" spans="1:21" x14ac:dyDescent="0.3">
      <c r="A1158" s="9">
        <v>1010</v>
      </c>
      <c r="B1158" s="9" t="str">
        <f>PROPER(TRIM('1. Raw Data'!B1158))</f>
        <v>Customer_1156</v>
      </c>
      <c r="C1158" s="9">
        <f>IF(OR('1. Raw Data'!C1158&lt;18, '1. Raw Data'!C1158&gt;100), MEDIAN('1. Raw Data'!$C$2:$C$5001), '1. Raw Data'!C1158)</f>
        <v>18</v>
      </c>
      <c r="D1158" s="9" t="s">
        <v>5018</v>
      </c>
      <c r="E1158" s="22">
        <v>44390</v>
      </c>
      <c r="F1158" s="9">
        <v>0</v>
      </c>
      <c r="G1158" s="9">
        <v>10059</v>
      </c>
      <c r="H1158" s="15">
        <v>44390</v>
      </c>
      <c r="I1158" s="9" t="s">
        <v>7455</v>
      </c>
      <c r="J1158" s="9">
        <v>148</v>
      </c>
      <c r="K1158" s="9" t="s">
        <v>7491</v>
      </c>
      <c r="L1158" s="9" t="str">
        <f>IF(OR('1. Raw Data'!L1158="Elec", '1. Raw Data'!L1158="elect"), "Electronics", '1. Raw Data'!L1158)</f>
        <v>Sports</v>
      </c>
      <c r="M1158" s="9">
        <v>289.58999999999997</v>
      </c>
      <c r="N1158" s="9">
        <f>IF(ISBLANK('1. Raw Data'!N1158), MEDIAN('1. Raw Data'!$N$2:$N$5001), '1. Raw Data'!N1158)</f>
        <v>179.07</v>
      </c>
      <c r="O1158" s="9">
        <v>4</v>
      </c>
      <c r="P1158" s="9">
        <f>IF(ISBLANK('1. Raw Data'!P1158), 0, '1. Raw Data'!P1158)</f>
        <v>0.1</v>
      </c>
      <c r="Q1158" s="9">
        <v>437</v>
      </c>
      <c r="R1158" s="9">
        <v>4</v>
      </c>
      <c r="S1158" s="9">
        <f t="shared" si="54"/>
        <v>1042.5239999999999</v>
      </c>
      <c r="T1158" s="9">
        <f t="shared" si="55"/>
        <v>326.24399999999991</v>
      </c>
      <c r="U1158" s="23">
        <f t="shared" si="56"/>
        <v>0.31293668059440355</v>
      </c>
    </row>
    <row r="1159" spans="1:21" x14ac:dyDescent="0.3">
      <c r="A1159" s="9">
        <v>2277</v>
      </c>
      <c r="B1159" s="9" t="str">
        <f>PROPER(TRIM('1. Raw Data'!B1159))</f>
        <v>Customer_1157</v>
      </c>
      <c r="C1159" s="9">
        <f>IF(OR('1. Raw Data'!C1159&lt;18, '1. Raw Data'!C1159&gt;100), MEDIAN('1. Raw Data'!$C$2:$C$5001), '1. Raw Data'!C1159)</f>
        <v>43</v>
      </c>
      <c r="D1159" s="9" t="s">
        <v>5019</v>
      </c>
      <c r="E1159" s="22">
        <v>44681</v>
      </c>
      <c r="F1159" s="9">
        <v>0</v>
      </c>
      <c r="G1159" s="9">
        <v>10385</v>
      </c>
      <c r="H1159" s="15">
        <v>44681</v>
      </c>
      <c r="I1159" s="9" t="s">
        <v>7457</v>
      </c>
      <c r="J1159" s="9">
        <v>122</v>
      </c>
      <c r="K1159" s="9" t="s">
        <v>7465</v>
      </c>
      <c r="L1159" s="9" t="str">
        <f>IF(OR('1. Raw Data'!L1159="Elec", '1. Raw Data'!L1159="elect"), "Electronics", '1. Raw Data'!L1159)</f>
        <v>Clothing</v>
      </c>
      <c r="M1159" s="9">
        <v>651.29999999999995</v>
      </c>
      <c r="N1159" s="9">
        <f>IF(ISBLANK('1. Raw Data'!N1159), MEDIAN('1. Raw Data'!$N$2:$N$5001), '1. Raw Data'!N1159)</f>
        <v>454.15</v>
      </c>
      <c r="O1159" s="9">
        <v>3</v>
      </c>
      <c r="P1159" s="9">
        <f>IF(ISBLANK('1. Raw Data'!P1159), 0, '1. Raw Data'!P1159)</f>
        <v>0</v>
      </c>
      <c r="Q1159" s="9">
        <v>476</v>
      </c>
      <c r="R1159" s="9">
        <v>5</v>
      </c>
      <c r="S1159" s="9">
        <f t="shared" si="54"/>
        <v>1953.8999999999999</v>
      </c>
      <c r="T1159" s="9">
        <f t="shared" si="55"/>
        <v>591.45000000000005</v>
      </c>
      <c r="U1159" s="23">
        <f t="shared" si="56"/>
        <v>0.3027022877322279</v>
      </c>
    </row>
    <row r="1160" spans="1:21" x14ac:dyDescent="0.3">
      <c r="A1160" s="9">
        <v>1871</v>
      </c>
      <c r="B1160" s="9" t="str">
        <f>PROPER(TRIM('1. Raw Data'!B1160))</f>
        <v>Customer_1158</v>
      </c>
      <c r="C1160" s="9">
        <f>IF(OR('1. Raw Data'!C1160&lt;18, '1. Raw Data'!C1160&gt;100), MEDIAN('1. Raw Data'!$C$2:$C$5001), '1. Raw Data'!C1160)</f>
        <v>40</v>
      </c>
      <c r="D1160" s="9" t="s">
        <v>5023</v>
      </c>
      <c r="E1160" s="22">
        <v>44819</v>
      </c>
      <c r="F1160" s="9">
        <v>0</v>
      </c>
      <c r="G1160" s="9">
        <v>12103</v>
      </c>
      <c r="H1160" s="15">
        <v>44819</v>
      </c>
      <c r="I1160" s="9" t="s">
        <v>7456</v>
      </c>
      <c r="J1160" s="9">
        <v>111</v>
      </c>
      <c r="K1160" s="9" t="s">
        <v>7476</v>
      </c>
      <c r="L1160" s="9" t="str">
        <f>IF(OR('1. Raw Data'!L1160="Elec", '1. Raw Data'!L1160="elect"), "Electronics", '1. Raw Data'!L1160)</f>
        <v>Home Appliances</v>
      </c>
      <c r="M1160" s="9">
        <v>1190.1300000000001</v>
      </c>
      <c r="N1160" s="9">
        <f>IF(ISBLANK('1. Raw Data'!N1160), MEDIAN('1. Raw Data'!$N$2:$N$5001), '1. Raw Data'!N1160)</f>
        <v>818.09</v>
      </c>
      <c r="O1160" s="9">
        <v>5</v>
      </c>
      <c r="P1160" s="9">
        <f>IF(ISBLANK('1. Raw Data'!P1160), 0, '1. Raw Data'!P1160)</f>
        <v>0.05</v>
      </c>
      <c r="Q1160" s="9">
        <v>346</v>
      </c>
      <c r="R1160" s="9">
        <v>4</v>
      </c>
      <c r="S1160" s="9">
        <f t="shared" si="54"/>
        <v>5653.1175000000003</v>
      </c>
      <c r="T1160" s="9">
        <f t="shared" si="55"/>
        <v>1562.6675</v>
      </c>
      <c r="U1160" s="23">
        <f t="shared" si="56"/>
        <v>0.27642579514754467</v>
      </c>
    </row>
    <row r="1161" spans="1:21" x14ac:dyDescent="0.3">
      <c r="A1161" s="9">
        <v>1549</v>
      </c>
      <c r="B1161" s="9" t="str">
        <f>PROPER(TRIM('1. Raw Data'!B1161))</f>
        <v>Customer_1159</v>
      </c>
      <c r="C1161" s="9">
        <f>IF(OR('1. Raw Data'!C1161&lt;18, '1. Raw Data'!C1161&gt;100), MEDIAN('1. Raw Data'!$C$2:$C$5001), '1. Raw Data'!C1161)</f>
        <v>43</v>
      </c>
      <c r="D1161" s="9" t="s">
        <v>5019</v>
      </c>
      <c r="E1161" s="22">
        <v>44798</v>
      </c>
      <c r="F1161" s="9">
        <v>1</v>
      </c>
      <c r="G1161" s="9">
        <v>12215</v>
      </c>
      <c r="H1161" s="15">
        <v>44798</v>
      </c>
      <c r="I1161" s="9" t="s">
        <v>7457</v>
      </c>
      <c r="J1161" s="9">
        <v>134</v>
      </c>
      <c r="K1161" s="9" t="s">
        <v>7482</v>
      </c>
      <c r="L1161" s="9" t="str">
        <f>IF(OR('1. Raw Data'!L1161="Elec", '1. Raw Data'!L1161="elect"), "Electronics", '1. Raw Data'!L1161)</f>
        <v>Sports</v>
      </c>
      <c r="M1161" s="9">
        <v>648.65</v>
      </c>
      <c r="N1161" s="9">
        <f>IF(ISBLANK('1. Raw Data'!N1161), MEDIAN('1. Raw Data'!$N$2:$N$5001), '1. Raw Data'!N1161)</f>
        <v>415.18</v>
      </c>
      <c r="O1161" s="9">
        <v>3</v>
      </c>
      <c r="P1161" s="9">
        <f>IF(ISBLANK('1. Raw Data'!P1161), 0, '1. Raw Data'!P1161)</f>
        <v>0</v>
      </c>
      <c r="Q1161" s="9">
        <v>807</v>
      </c>
      <c r="R1161" s="9">
        <v>3</v>
      </c>
      <c r="S1161" s="9">
        <f t="shared" si="54"/>
        <v>1945.9499999999998</v>
      </c>
      <c r="T1161" s="9">
        <f t="shared" si="55"/>
        <v>700.40999999999985</v>
      </c>
      <c r="U1161" s="23">
        <f t="shared" si="56"/>
        <v>0.35993216680798579</v>
      </c>
    </row>
    <row r="1162" spans="1:21" x14ac:dyDescent="0.3">
      <c r="A1162" s="9">
        <v>2157</v>
      </c>
      <c r="B1162" s="9" t="str">
        <f>PROPER(TRIM('1. Raw Data'!B1162))</f>
        <v>Customer_1160</v>
      </c>
      <c r="C1162" s="9">
        <f>IF(OR('1. Raw Data'!C1162&lt;18, '1. Raw Data'!C1162&gt;100), MEDIAN('1. Raw Data'!$C$2:$C$5001), '1. Raw Data'!C1162)</f>
        <v>35</v>
      </c>
      <c r="D1162" s="9" t="s">
        <v>5018</v>
      </c>
      <c r="E1162" s="22">
        <v>44330</v>
      </c>
      <c r="F1162" s="9">
        <v>0</v>
      </c>
      <c r="G1162" s="9">
        <v>11435</v>
      </c>
      <c r="H1162" s="15">
        <v>44330</v>
      </c>
      <c r="I1162" s="9" t="s">
        <v>7455</v>
      </c>
      <c r="J1162" s="9">
        <v>149</v>
      </c>
      <c r="K1162" s="9" t="s">
        <v>7467</v>
      </c>
      <c r="L1162" s="9" t="str">
        <f>IF(OR('1. Raw Data'!L1162="Elec", '1. Raw Data'!L1162="elect"), "Electronics", '1. Raw Data'!L1162)</f>
        <v>Home Appliances</v>
      </c>
      <c r="M1162" s="9">
        <v>1059.97</v>
      </c>
      <c r="N1162" s="9">
        <f>IF(ISBLANK('1. Raw Data'!N1162), MEDIAN('1. Raw Data'!$N$2:$N$5001), '1. Raw Data'!N1162)</f>
        <v>593.96</v>
      </c>
      <c r="O1162" s="9">
        <v>4</v>
      </c>
      <c r="P1162" s="9">
        <f>IF(ISBLANK('1. Raw Data'!P1162), 0, '1. Raw Data'!P1162)</f>
        <v>0</v>
      </c>
      <c r="Q1162" s="9">
        <v>433</v>
      </c>
      <c r="R1162" s="9">
        <v>3</v>
      </c>
      <c r="S1162" s="9">
        <f t="shared" si="54"/>
        <v>4239.88</v>
      </c>
      <c r="T1162" s="9">
        <f t="shared" si="55"/>
        <v>1864.04</v>
      </c>
      <c r="U1162" s="23">
        <f t="shared" si="56"/>
        <v>0.43964451824108225</v>
      </c>
    </row>
    <row r="1163" spans="1:21" x14ac:dyDescent="0.3">
      <c r="A1163" s="9">
        <v>1711</v>
      </c>
      <c r="B1163" s="9" t="str">
        <f>PROPER(TRIM('1. Raw Data'!B1163))</f>
        <v>Customer_1161</v>
      </c>
      <c r="C1163" s="9">
        <f>IF(OR('1. Raw Data'!C1163&lt;18, '1. Raw Data'!C1163&gt;100), MEDIAN('1. Raw Data'!$C$2:$C$5001), '1. Raw Data'!C1163)</f>
        <v>56</v>
      </c>
      <c r="D1163" s="9" t="s">
        <v>5020</v>
      </c>
      <c r="E1163" s="22">
        <v>44766</v>
      </c>
      <c r="F1163" s="9">
        <v>1</v>
      </c>
      <c r="G1163" s="9">
        <v>12764</v>
      </c>
      <c r="H1163" s="15">
        <v>44766</v>
      </c>
      <c r="I1163" s="9" t="s">
        <v>7456</v>
      </c>
      <c r="J1163" s="9">
        <v>115</v>
      </c>
      <c r="K1163" s="9" t="s">
        <v>7481</v>
      </c>
      <c r="L1163" s="9" t="str">
        <f>IF(OR('1. Raw Data'!L1163="Elec", '1. Raw Data'!L1163="elect"), "Electronics", '1. Raw Data'!L1163)</f>
        <v>Home Appliances</v>
      </c>
      <c r="M1163" s="9">
        <v>785.46</v>
      </c>
      <c r="N1163" s="9">
        <f>IF(ISBLANK('1. Raw Data'!N1163), MEDIAN('1. Raw Data'!$N$2:$N$5001), '1. Raw Data'!N1163)</f>
        <v>473.2</v>
      </c>
      <c r="O1163" s="9">
        <v>4</v>
      </c>
      <c r="P1163" s="9">
        <f>IF(ISBLANK('1. Raw Data'!P1163), 0, '1. Raw Data'!P1163)</f>
        <v>0</v>
      </c>
      <c r="Q1163" s="9">
        <v>892</v>
      </c>
      <c r="R1163" s="9">
        <v>1</v>
      </c>
      <c r="S1163" s="9">
        <f t="shared" si="54"/>
        <v>3141.84</v>
      </c>
      <c r="T1163" s="9">
        <f t="shared" si="55"/>
        <v>1249.0400000000002</v>
      </c>
      <c r="U1163" s="23">
        <f t="shared" si="56"/>
        <v>0.39755047997351872</v>
      </c>
    </row>
    <row r="1164" spans="1:21" x14ac:dyDescent="0.3">
      <c r="A1164" s="9">
        <v>1022</v>
      </c>
      <c r="B1164" s="9" t="str">
        <f>PROPER(TRIM('1. Raw Data'!B1164))</f>
        <v>Customer_1162</v>
      </c>
      <c r="C1164" s="9">
        <f>IF(OR('1. Raw Data'!C1164&lt;18, '1. Raw Data'!C1164&gt;100), MEDIAN('1. Raw Data'!$C$2:$C$5001), '1. Raw Data'!C1164)</f>
        <v>50</v>
      </c>
      <c r="D1164" s="9" t="s">
        <v>5020</v>
      </c>
      <c r="E1164" s="22">
        <v>44959</v>
      </c>
      <c r="F1164" s="9">
        <v>0</v>
      </c>
      <c r="G1164" s="9">
        <v>12912</v>
      </c>
      <c r="H1164" s="15">
        <v>44959</v>
      </c>
      <c r="I1164" s="9" t="s">
        <v>7455</v>
      </c>
      <c r="J1164" s="9">
        <v>110</v>
      </c>
      <c r="K1164" s="9" t="s">
        <v>7493</v>
      </c>
      <c r="L1164" s="9" t="str">
        <f>IF(OR('1. Raw Data'!L1164="Elec", '1. Raw Data'!L1164="elect"), "Electronics", '1. Raw Data'!L1164)</f>
        <v>Clothing</v>
      </c>
      <c r="M1164" s="9">
        <v>399.77</v>
      </c>
      <c r="N1164" s="9">
        <f>IF(ISBLANK('1. Raw Data'!N1164), MEDIAN('1. Raw Data'!$N$2:$N$5001), '1. Raw Data'!N1164)</f>
        <v>247.23</v>
      </c>
      <c r="O1164" s="9">
        <v>5</v>
      </c>
      <c r="P1164" s="9">
        <f>IF(ISBLANK('1. Raw Data'!P1164), 0, '1. Raw Data'!P1164)</f>
        <v>0</v>
      </c>
      <c r="Q1164" s="9">
        <v>414</v>
      </c>
      <c r="R1164" s="9">
        <v>5</v>
      </c>
      <c r="S1164" s="9">
        <f t="shared" si="54"/>
        <v>1998.85</v>
      </c>
      <c r="T1164" s="9">
        <f t="shared" si="55"/>
        <v>762.7</v>
      </c>
      <c r="U1164" s="23">
        <f t="shared" si="56"/>
        <v>0.38156940240638371</v>
      </c>
    </row>
    <row r="1165" spans="1:21" x14ac:dyDescent="0.3">
      <c r="A1165" s="9">
        <v>1814</v>
      </c>
      <c r="B1165" s="9" t="str">
        <f>PROPER(TRIM('1. Raw Data'!B1165))</f>
        <v>Customer_1163</v>
      </c>
      <c r="C1165" s="9">
        <f>IF(OR('1. Raw Data'!C1165&lt;18, '1. Raw Data'!C1165&gt;100), MEDIAN('1. Raw Data'!$C$2:$C$5001), '1. Raw Data'!C1165)</f>
        <v>31</v>
      </c>
      <c r="D1165" s="9" t="s">
        <v>5023</v>
      </c>
      <c r="E1165" s="22">
        <v>44127</v>
      </c>
      <c r="F1165" s="9">
        <v>0</v>
      </c>
      <c r="G1165" s="9">
        <v>11794</v>
      </c>
      <c r="H1165" s="15">
        <v>44127</v>
      </c>
      <c r="I1165" s="9" t="s">
        <v>7456</v>
      </c>
      <c r="J1165" s="9">
        <v>138</v>
      </c>
      <c r="K1165" s="9" t="s">
        <v>7464</v>
      </c>
      <c r="L1165" s="9" t="str">
        <f>IF(OR('1. Raw Data'!L1165="Elec", '1. Raw Data'!L1165="elect"), "Electronics", '1. Raw Data'!L1165)</f>
        <v>Clothing</v>
      </c>
      <c r="M1165" s="9">
        <v>1204.42</v>
      </c>
      <c r="N1165" s="9">
        <f>IF(ISBLANK('1. Raw Data'!N1165), MEDIAN('1. Raw Data'!$N$2:$N$5001), '1. Raw Data'!N1165)</f>
        <v>484.8</v>
      </c>
      <c r="O1165" s="9">
        <v>5</v>
      </c>
      <c r="P1165" s="9">
        <f>IF(ISBLANK('1. Raw Data'!P1165), 0, '1. Raw Data'!P1165)</f>
        <v>0</v>
      </c>
      <c r="Q1165" s="9">
        <v>351</v>
      </c>
      <c r="R1165" s="9">
        <v>4</v>
      </c>
      <c r="S1165" s="9">
        <f t="shared" si="54"/>
        <v>6022.1</v>
      </c>
      <c r="T1165" s="9">
        <f t="shared" si="55"/>
        <v>3598.1000000000004</v>
      </c>
      <c r="U1165" s="23">
        <f t="shared" si="56"/>
        <v>0.59748260573554079</v>
      </c>
    </row>
    <row r="1166" spans="1:21" x14ac:dyDescent="0.3">
      <c r="A1166" s="9">
        <v>1345</v>
      </c>
      <c r="B1166" s="9" t="str">
        <f>PROPER(TRIM('1. Raw Data'!B1166))</f>
        <v>Customer_1164</v>
      </c>
      <c r="C1166" s="9">
        <f>IF(OR('1. Raw Data'!C1166&lt;18, '1. Raw Data'!C1166&gt;100), MEDIAN('1. Raw Data'!$C$2:$C$5001), '1. Raw Data'!C1166)</f>
        <v>28</v>
      </c>
      <c r="D1166" s="9" t="s">
        <v>5018</v>
      </c>
      <c r="E1166" s="22">
        <v>44616</v>
      </c>
      <c r="F1166" s="9">
        <v>1</v>
      </c>
      <c r="G1166" s="9">
        <v>13262</v>
      </c>
      <c r="H1166" s="15">
        <v>44616</v>
      </c>
      <c r="I1166" s="9" t="s">
        <v>7455</v>
      </c>
      <c r="J1166" s="9">
        <v>132</v>
      </c>
      <c r="K1166" s="9" t="s">
        <v>7506</v>
      </c>
      <c r="L1166" s="9" t="str">
        <f>IF(OR('1. Raw Data'!L1166="Elec", '1. Raw Data'!L1166="elect"), "Electronics", '1. Raw Data'!L1166)</f>
        <v>Sports</v>
      </c>
      <c r="M1166" s="9">
        <v>172.11</v>
      </c>
      <c r="N1166" s="9">
        <f>IF(ISBLANK('1. Raw Data'!N1166), MEDIAN('1. Raw Data'!$N$2:$N$5001), '1. Raw Data'!N1166)</f>
        <v>74.13</v>
      </c>
      <c r="O1166" s="9">
        <v>2</v>
      </c>
      <c r="P1166" s="9">
        <f>IF(ISBLANK('1. Raw Data'!P1166), 0, '1. Raw Data'!P1166)</f>
        <v>0</v>
      </c>
      <c r="Q1166" s="9">
        <v>1042</v>
      </c>
      <c r="R1166" s="9">
        <v>3</v>
      </c>
      <c r="S1166" s="9">
        <f t="shared" si="54"/>
        <v>344.22</v>
      </c>
      <c r="T1166" s="9">
        <f t="shared" si="55"/>
        <v>195.96000000000004</v>
      </c>
      <c r="U1166" s="23">
        <f t="shared" si="56"/>
        <v>0.56928708384172921</v>
      </c>
    </row>
    <row r="1167" spans="1:21" x14ac:dyDescent="0.3">
      <c r="A1167" s="9">
        <v>1301</v>
      </c>
      <c r="B1167" s="9" t="str">
        <f>PROPER(TRIM('1. Raw Data'!B1167))</f>
        <v>Customer_1165</v>
      </c>
      <c r="C1167" s="9">
        <f>IF(OR('1. Raw Data'!C1167&lt;18, '1. Raw Data'!C1167&gt;100), MEDIAN('1. Raw Data'!$C$2:$C$5001), '1. Raw Data'!C1167)</f>
        <v>35</v>
      </c>
      <c r="D1167" s="9" t="s">
        <v>5019</v>
      </c>
      <c r="E1167" s="22">
        <v>44221</v>
      </c>
      <c r="F1167" s="9">
        <v>0</v>
      </c>
      <c r="G1167" s="9">
        <v>12529</v>
      </c>
      <c r="H1167" s="15">
        <v>44221</v>
      </c>
      <c r="I1167" s="9" t="s">
        <v>7457</v>
      </c>
      <c r="J1167" s="9">
        <v>148</v>
      </c>
      <c r="K1167" s="9" t="s">
        <v>7491</v>
      </c>
      <c r="L1167" s="9" t="str">
        <f>IF(OR('1. Raw Data'!L1167="Elec", '1. Raw Data'!L1167="elect"), "Electronics", '1. Raw Data'!L1167)</f>
        <v>Electronics</v>
      </c>
      <c r="M1167" s="9">
        <v>811.09</v>
      </c>
      <c r="N1167" s="9">
        <f>IF(ISBLANK('1. Raw Data'!N1167), MEDIAN('1. Raw Data'!$N$2:$N$5001), '1. Raw Data'!N1167)</f>
        <v>469.72</v>
      </c>
      <c r="O1167" s="9">
        <v>1</v>
      </c>
      <c r="P1167" s="9">
        <f>IF(ISBLANK('1. Raw Data'!P1167), 0, '1. Raw Data'!P1167)</f>
        <v>0</v>
      </c>
      <c r="Q1167" s="9">
        <v>434</v>
      </c>
      <c r="R1167" s="9">
        <v>6</v>
      </c>
      <c r="S1167" s="9">
        <f t="shared" si="54"/>
        <v>811.09</v>
      </c>
      <c r="T1167" s="9">
        <f t="shared" si="55"/>
        <v>341.37</v>
      </c>
      <c r="U1167" s="23">
        <f t="shared" si="56"/>
        <v>0.4208780776485963</v>
      </c>
    </row>
    <row r="1168" spans="1:21" x14ac:dyDescent="0.3">
      <c r="A1168" s="9">
        <v>1362</v>
      </c>
      <c r="B1168" s="9" t="str">
        <f>PROPER(TRIM('1. Raw Data'!B1168))</f>
        <v>Customer_1166</v>
      </c>
      <c r="C1168" s="9">
        <f>IF(OR('1. Raw Data'!C1168&lt;18, '1. Raw Data'!C1168&gt;100), MEDIAN('1. Raw Data'!$C$2:$C$5001), '1. Raw Data'!C1168)</f>
        <v>40</v>
      </c>
      <c r="D1168" s="9" t="s">
        <v>5020</v>
      </c>
      <c r="E1168" s="22">
        <v>45265</v>
      </c>
      <c r="F1168" s="9">
        <v>1</v>
      </c>
      <c r="G1168" s="9">
        <v>11942</v>
      </c>
      <c r="H1168" s="15">
        <v>45058</v>
      </c>
      <c r="I1168" s="9" t="s">
        <v>7457</v>
      </c>
      <c r="J1168" s="9">
        <v>131</v>
      </c>
      <c r="K1168" s="9" t="s">
        <v>7504</v>
      </c>
      <c r="L1168" s="9" t="str">
        <f>IF(OR('1. Raw Data'!L1168="Elec", '1. Raw Data'!L1168="elect"), "Electronics", '1. Raw Data'!L1168)</f>
        <v>Clothing</v>
      </c>
      <c r="M1168" s="9">
        <v>352.89</v>
      </c>
      <c r="N1168" s="9">
        <f>IF(ISBLANK('1. Raw Data'!N1168), MEDIAN('1. Raw Data'!$N$2:$N$5001), '1. Raw Data'!N1168)</f>
        <v>141.85</v>
      </c>
      <c r="O1168" s="9">
        <v>3</v>
      </c>
      <c r="P1168" s="9">
        <f>IF(ISBLANK('1. Raw Data'!P1168), 0, '1. Raw Data'!P1168)</f>
        <v>0.1</v>
      </c>
      <c r="Q1168" s="9">
        <v>399</v>
      </c>
      <c r="R1168" s="9">
        <v>7</v>
      </c>
      <c r="S1168" s="9">
        <f t="shared" si="54"/>
        <v>952.80300000000011</v>
      </c>
      <c r="T1168" s="9">
        <f t="shared" si="55"/>
        <v>527.25300000000016</v>
      </c>
      <c r="U1168" s="23">
        <f t="shared" si="56"/>
        <v>0.55337042389665025</v>
      </c>
    </row>
    <row r="1169" spans="1:21" x14ac:dyDescent="0.3">
      <c r="A1169" s="9">
        <v>1395</v>
      </c>
      <c r="B1169" s="9" t="str">
        <f>PROPER(TRIM('1. Raw Data'!B1169))</f>
        <v>Customer_1167</v>
      </c>
      <c r="C1169" s="9">
        <f>IF(OR('1. Raw Data'!C1169&lt;18, '1. Raw Data'!C1169&gt;100), MEDIAN('1. Raw Data'!$C$2:$C$5001), '1. Raw Data'!C1169)</f>
        <v>64</v>
      </c>
      <c r="D1169" s="9" t="s">
        <v>5022</v>
      </c>
      <c r="E1169" s="22">
        <v>44871</v>
      </c>
      <c r="F1169" s="9">
        <v>0</v>
      </c>
      <c r="G1169" s="9">
        <v>11590</v>
      </c>
      <c r="H1169" s="15">
        <v>44723</v>
      </c>
      <c r="I1169" s="9" t="s">
        <v>7457</v>
      </c>
      <c r="J1169" s="9">
        <v>137</v>
      </c>
      <c r="K1169" s="9" t="s">
        <v>7484</v>
      </c>
      <c r="L1169" s="9" t="str">
        <f>IF(OR('1. Raw Data'!L1169="Elec", '1. Raw Data'!L1169="elect"), "Electronics", '1. Raw Data'!L1169)</f>
        <v>Home Appliances</v>
      </c>
      <c r="M1169" s="9">
        <v>147.25</v>
      </c>
      <c r="N1169" s="9">
        <f>IF(ISBLANK('1. Raw Data'!N1169), MEDIAN('1. Raw Data'!$N$2:$N$5001), '1. Raw Data'!N1169)</f>
        <v>99.05</v>
      </c>
      <c r="O1169" s="9">
        <v>2</v>
      </c>
      <c r="P1169" s="9">
        <f>IF(ISBLANK('1. Raw Data'!P1169), 0, '1. Raw Data'!P1169)</f>
        <v>0</v>
      </c>
      <c r="Q1169" s="9">
        <v>787</v>
      </c>
      <c r="R1169" s="9">
        <v>5</v>
      </c>
      <c r="S1169" s="9">
        <f t="shared" si="54"/>
        <v>294.5</v>
      </c>
      <c r="T1169" s="9">
        <f t="shared" si="55"/>
        <v>96.4</v>
      </c>
      <c r="U1169" s="23">
        <f t="shared" si="56"/>
        <v>0.32733446519524623</v>
      </c>
    </row>
    <row r="1170" spans="1:21" x14ac:dyDescent="0.3">
      <c r="A1170" s="9">
        <v>1217</v>
      </c>
      <c r="B1170" s="9" t="str">
        <f>PROPER(TRIM('1. Raw Data'!B1170))</f>
        <v>Customer_1168</v>
      </c>
      <c r="C1170" s="9">
        <f>IF(OR('1. Raw Data'!C1170&lt;18, '1. Raw Data'!C1170&gt;100), MEDIAN('1. Raw Data'!$C$2:$C$5001), '1. Raw Data'!C1170)</f>
        <v>25</v>
      </c>
      <c r="D1170" s="9" t="s">
        <v>5021</v>
      </c>
      <c r="E1170" s="22">
        <v>44110</v>
      </c>
      <c r="F1170" s="9">
        <v>0</v>
      </c>
      <c r="G1170" s="9">
        <v>13487</v>
      </c>
      <c r="H1170" s="15">
        <v>43992</v>
      </c>
      <c r="I1170" s="9" t="s">
        <v>7455</v>
      </c>
      <c r="J1170" s="9">
        <v>144</v>
      </c>
      <c r="K1170" s="9" t="s">
        <v>7462</v>
      </c>
      <c r="L1170" s="9" t="str">
        <f>IF(OR('1. Raw Data'!L1170="Elec", '1. Raw Data'!L1170="elect"), "Electronics", '1. Raw Data'!L1170)</f>
        <v>Home Appliances</v>
      </c>
      <c r="M1170" s="9">
        <v>779.25</v>
      </c>
      <c r="N1170" s="9">
        <f>IF(ISBLANK('1. Raw Data'!N1170), MEDIAN('1. Raw Data'!$N$2:$N$5001), '1. Raw Data'!N1170)</f>
        <v>426.17</v>
      </c>
      <c r="O1170" s="9">
        <v>1</v>
      </c>
      <c r="P1170" s="9">
        <f>IF(ISBLANK('1. Raw Data'!P1170), 0, '1. Raw Data'!P1170)</f>
        <v>0.05</v>
      </c>
      <c r="Q1170" s="9">
        <v>483</v>
      </c>
      <c r="R1170" s="9">
        <v>5</v>
      </c>
      <c r="S1170" s="9">
        <f t="shared" si="54"/>
        <v>740.28749999999991</v>
      </c>
      <c r="T1170" s="9">
        <f t="shared" si="55"/>
        <v>314.11749999999989</v>
      </c>
      <c r="U1170" s="23">
        <f t="shared" si="56"/>
        <v>0.4243182547321141</v>
      </c>
    </row>
    <row r="1171" spans="1:21" x14ac:dyDescent="0.3">
      <c r="A1171" s="9">
        <v>1140</v>
      </c>
      <c r="B1171" s="9" t="str">
        <f>PROPER(TRIM('1. Raw Data'!B1171))</f>
        <v>Customer_1169</v>
      </c>
      <c r="C1171" s="9">
        <f>IF(OR('1. Raw Data'!C1171&lt;18, '1. Raw Data'!C1171&gt;100), MEDIAN('1. Raw Data'!$C$2:$C$5001), '1. Raw Data'!C1171)</f>
        <v>52</v>
      </c>
      <c r="D1171" s="9" t="s">
        <v>5018</v>
      </c>
      <c r="E1171" s="22">
        <v>43973</v>
      </c>
      <c r="F1171" s="9">
        <v>0</v>
      </c>
      <c r="G1171" s="9">
        <v>12387</v>
      </c>
      <c r="H1171" s="15">
        <v>43973</v>
      </c>
      <c r="I1171" s="9" t="s">
        <v>7455</v>
      </c>
      <c r="J1171" s="9">
        <v>128</v>
      </c>
      <c r="K1171" s="9" t="s">
        <v>7473</v>
      </c>
      <c r="L1171" s="9" t="str">
        <f>IF(OR('1. Raw Data'!L1171="Elec", '1. Raw Data'!L1171="elect"), "Electronics", '1. Raw Data'!L1171)</f>
        <v>Sports</v>
      </c>
      <c r="M1171" s="9">
        <v>774.37</v>
      </c>
      <c r="N1171" s="9">
        <f>IF(ISBLANK('1. Raw Data'!N1171), MEDIAN('1. Raw Data'!$N$2:$N$5001), '1. Raw Data'!N1171)</f>
        <v>369.63</v>
      </c>
      <c r="O1171" s="9">
        <v>2</v>
      </c>
      <c r="P1171" s="9">
        <f>IF(ISBLANK('1. Raw Data'!P1171), 0, '1. Raw Data'!P1171)</f>
        <v>0</v>
      </c>
      <c r="Q1171" s="9">
        <v>857</v>
      </c>
      <c r="R1171" s="9">
        <v>6</v>
      </c>
      <c r="S1171" s="9">
        <f t="shared" si="54"/>
        <v>1548.74</v>
      </c>
      <c r="T1171" s="9">
        <f t="shared" si="55"/>
        <v>809.48</v>
      </c>
      <c r="U1171" s="23">
        <f t="shared" si="56"/>
        <v>0.52267004145305218</v>
      </c>
    </row>
    <row r="1172" spans="1:21" x14ac:dyDescent="0.3">
      <c r="A1172" s="9">
        <v>1957</v>
      </c>
      <c r="B1172" s="9" t="str">
        <f>PROPER(TRIM('1. Raw Data'!B1172))</f>
        <v>Customer_1170</v>
      </c>
      <c r="C1172" s="9">
        <f>IF(OR('1. Raw Data'!C1172&lt;18, '1. Raw Data'!C1172&gt;100), MEDIAN('1. Raw Data'!$C$2:$C$5001), '1. Raw Data'!C1172)</f>
        <v>40</v>
      </c>
      <c r="D1172" s="9" t="s">
        <v>5022</v>
      </c>
      <c r="E1172" s="22">
        <v>44396</v>
      </c>
      <c r="F1172" s="9">
        <v>0</v>
      </c>
      <c r="G1172" s="9">
        <v>10795</v>
      </c>
      <c r="H1172" s="15">
        <v>44396</v>
      </c>
      <c r="I1172" s="9" t="s">
        <v>7455</v>
      </c>
      <c r="J1172" s="9">
        <v>131</v>
      </c>
      <c r="K1172" s="9" t="s">
        <v>7504</v>
      </c>
      <c r="L1172" s="9" t="str">
        <f>IF(OR('1. Raw Data'!L1172="Elec", '1. Raw Data'!L1172="elect"), "Electronics", '1. Raw Data'!L1172)</f>
        <v>Sports</v>
      </c>
      <c r="M1172" s="9">
        <v>1075.01</v>
      </c>
      <c r="N1172" s="9">
        <f>IF(ISBLANK('1. Raw Data'!N1172), MEDIAN('1. Raw Data'!$N$2:$N$5001), '1. Raw Data'!N1172)</f>
        <v>557.01</v>
      </c>
      <c r="O1172" s="9">
        <v>5</v>
      </c>
      <c r="P1172" s="9">
        <f>IF(ISBLANK('1. Raw Data'!P1172), 0, '1. Raw Data'!P1172)</f>
        <v>0.1</v>
      </c>
      <c r="Q1172" s="9">
        <v>390</v>
      </c>
      <c r="R1172" s="9">
        <v>7</v>
      </c>
      <c r="S1172" s="9">
        <f t="shared" si="54"/>
        <v>4837.5450000000001</v>
      </c>
      <c r="T1172" s="9">
        <f t="shared" si="55"/>
        <v>2052.4949999999999</v>
      </c>
      <c r="U1172" s="23">
        <f t="shared" si="56"/>
        <v>0.42428442526116034</v>
      </c>
    </row>
    <row r="1173" spans="1:21" x14ac:dyDescent="0.3">
      <c r="A1173" s="9">
        <v>2233</v>
      </c>
      <c r="B1173" s="9" t="str">
        <f>PROPER(TRIM('1. Raw Data'!B1173))</f>
        <v>Customer_1171</v>
      </c>
      <c r="C1173" s="9">
        <f>IF(OR('1. Raw Data'!C1173&lt;18, '1. Raw Data'!C1173&gt;100), MEDIAN('1. Raw Data'!$C$2:$C$5001), '1. Raw Data'!C1173)</f>
        <v>33</v>
      </c>
      <c r="D1173" s="9" t="s">
        <v>5022</v>
      </c>
      <c r="E1173" s="22">
        <v>44680</v>
      </c>
      <c r="F1173" s="9">
        <v>0</v>
      </c>
      <c r="G1173" s="9">
        <v>10891</v>
      </c>
      <c r="H1173" s="15">
        <v>44680</v>
      </c>
      <c r="I1173" s="9" t="s">
        <v>7457</v>
      </c>
      <c r="J1173" s="9">
        <v>106</v>
      </c>
      <c r="K1173" s="9" t="s">
        <v>7477</v>
      </c>
      <c r="L1173" s="9" t="str">
        <f>IF(OR('1. Raw Data'!L1173="Elec", '1. Raw Data'!L1173="elect"), "Electronics", '1. Raw Data'!L1173)</f>
        <v>Sports</v>
      </c>
      <c r="M1173" s="9">
        <v>1129.8900000000001</v>
      </c>
      <c r="N1173" s="9">
        <f>IF(ISBLANK('1. Raw Data'!N1173), MEDIAN('1. Raw Data'!$N$2:$N$5001), '1. Raw Data'!N1173)</f>
        <v>740.34</v>
      </c>
      <c r="O1173" s="9">
        <v>5</v>
      </c>
      <c r="P1173" s="9">
        <f>IF(ISBLANK('1. Raw Data'!P1173), 0, '1. Raw Data'!P1173)</f>
        <v>0</v>
      </c>
      <c r="Q1173" s="9">
        <v>335</v>
      </c>
      <c r="R1173" s="9">
        <v>4</v>
      </c>
      <c r="S1173" s="9">
        <f t="shared" si="54"/>
        <v>5649.4500000000007</v>
      </c>
      <c r="T1173" s="9">
        <f t="shared" si="55"/>
        <v>1947.7500000000005</v>
      </c>
      <c r="U1173" s="23">
        <f t="shared" si="56"/>
        <v>0.34476807476834032</v>
      </c>
    </row>
    <row r="1174" spans="1:21" x14ac:dyDescent="0.3">
      <c r="A1174" s="9">
        <v>1984</v>
      </c>
      <c r="B1174" s="9" t="str">
        <f>PROPER(TRIM('1. Raw Data'!B1174))</f>
        <v>Customer_1172</v>
      </c>
      <c r="C1174" s="9">
        <f>IF(OR('1. Raw Data'!C1174&lt;18, '1. Raw Data'!C1174&gt;100), MEDIAN('1. Raw Data'!$C$2:$C$5001), '1. Raw Data'!C1174)</f>
        <v>26</v>
      </c>
      <c r="D1174" s="9" t="s">
        <v>5018</v>
      </c>
      <c r="E1174" s="22">
        <v>44527</v>
      </c>
      <c r="F1174" s="9">
        <v>0</v>
      </c>
      <c r="G1174" s="9">
        <v>12823</v>
      </c>
      <c r="H1174" s="15">
        <v>44527</v>
      </c>
      <c r="I1174" s="9" t="s">
        <v>7455</v>
      </c>
      <c r="J1174" s="9">
        <v>114</v>
      </c>
      <c r="K1174" s="9" t="s">
        <v>7463</v>
      </c>
      <c r="L1174" s="9" t="str">
        <f>IF(OR('1. Raw Data'!L1174="Elec", '1. Raw Data'!L1174="elect"), "Electronics", '1. Raw Data'!L1174)</f>
        <v>Home Appliances</v>
      </c>
      <c r="M1174" s="9">
        <v>1105.3</v>
      </c>
      <c r="N1174" s="9">
        <f>IF(ISBLANK('1. Raw Data'!N1174), MEDIAN('1. Raw Data'!$N$2:$N$5001), '1. Raw Data'!N1174)</f>
        <v>749.57</v>
      </c>
      <c r="O1174" s="9">
        <v>4</v>
      </c>
      <c r="P1174" s="9">
        <f>IF(ISBLANK('1. Raw Data'!P1174), 0, '1. Raw Data'!P1174)</f>
        <v>0</v>
      </c>
      <c r="Q1174" s="9">
        <v>611</v>
      </c>
      <c r="R1174" s="9">
        <v>4</v>
      </c>
      <c r="S1174" s="9">
        <f t="shared" si="54"/>
        <v>4421.2</v>
      </c>
      <c r="T1174" s="9">
        <f t="shared" si="55"/>
        <v>1422.9199999999996</v>
      </c>
      <c r="U1174" s="23">
        <f t="shared" si="56"/>
        <v>0.3218402243734732</v>
      </c>
    </row>
    <row r="1175" spans="1:21" x14ac:dyDescent="0.3">
      <c r="A1175" s="9">
        <v>1992</v>
      </c>
      <c r="B1175" s="9" t="str">
        <f>PROPER(TRIM('1. Raw Data'!B1175))</f>
        <v>Customer_1173</v>
      </c>
      <c r="C1175" s="9">
        <f>IF(OR('1. Raw Data'!C1175&lt;18, '1. Raw Data'!C1175&gt;100), MEDIAN('1. Raw Data'!$C$2:$C$5001), '1. Raw Data'!C1175)</f>
        <v>56</v>
      </c>
      <c r="D1175" s="9" t="s">
        <v>5021</v>
      </c>
      <c r="E1175" s="22">
        <v>44870</v>
      </c>
      <c r="F1175" s="9">
        <v>0</v>
      </c>
      <c r="G1175" s="9">
        <v>11282</v>
      </c>
      <c r="H1175" s="15">
        <v>44692</v>
      </c>
      <c r="I1175" s="9" t="s">
        <v>7455</v>
      </c>
      <c r="J1175" s="9">
        <v>123</v>
      </c>
      <c r="K1175" s="9" t="s">
        <v>7502</v>
      </c>
      <c r="L1175" s="9" t="str">
        <f>IF(OR('1. Raw Data'!L1175="Elec", '1. Raw Data'!L1175="elect"), "Electronics", '1. Raw Data'!L1175)</f>
        <v>Clothing</v>
      </c>
      <c r="M1175" s="9">
        <v>643.86</v>
      </c>
      <c r="N1175" s="9">
        <f>IF(ISBLANK('1. Raw Data'!N1175), MEDIAN('1. Raw Data'!$N$2:$N$5001), '1. Raw Data'!N1175)</f>
        <v>280</v>
      </c>
      <c r="O1175" s="9">
        <v>3</v>
      </c>
      <c r="P1175" s="9">
        <f>IF(ISBLANK('1. Raw Data'!P1175), 0, '1. Raw Data'!P1175)</f>
        <v>0.2</v>
      </c>
      <c r="Q1175" s="9">
        <v>385</v>
      </c>
      <c r="R1175" s="9">
        <v>6</v>
      </c>
      <c r="S1175" s="9">
        <f t="shared" si="54"/>
        <v>1545.2640000000001</v>
      </c>
      <c r="T1175" s="9">
        <f t="shared" si="55"/>
        <v>705.26400000000012</v>
      </c>
      <c r="U1175" s="23">
        <f t="shared" si="56"/>
        <v>0.45640356599260712</v>
      </c>
    </row>
    <row r="1176" spans="1:21" x14ac:dyDescent="0.3">
      <c r="A1176" s="9">
        <v>1827</v>
      </c>
      <c r="B1176" s="9" t="str">
        <f>PROPER(TRIM('1. Raw Data'!B1176))</f>
        <v>Customer_1174</v>
      </c>
      <c r="C1176" s="9">
        <f>IF(OR('1. Raw Data'!C1176&lt;18, '1. Raw Data'!C1176&gt;100), MEDIAN('1. Raw Data'!$C$2:$C$5001), '1. Raw Data'!C1176)</f>
        <v>20</v>
      </c>
      <c r="D1176" s="9" t="s">
        <v>5020</v>
      </c>
      <c r="E1176" s="22">
        <v>44378</v>
      </c>
      <c r="F1176" s="9">
        <v>0</v>
      </c>
      <c r="G1176" s="9">
        <v>13421</v>
      </c>
      <c r="H1176" s="15">
        <v>44203</v>
      </c>
      <c r="I1176" s="9" t="s">
        <v>7457</v>
      </c>
      <c r="J1176" s="9">
        <v>116</v>
      </c>
      <c r="K1176" s="9" t="s">
        <v>7480</v>
      </c>
      <c r="L1176" s="9" t="str">
        <f>IF(OR('1. Raw Data'!L1176="Elec", '1. Raw Data'!L1176="elect"), "Electronics", '1. Raw Data'!L1176)</f>
        <v>Electronics</v>
      </c>
      <c r="M1176" s="9">
        <v>965.95</v>
      </c>
      <c r="N1176" s="9">
        <f>IF(ISBLANK('1. Raw Data'!N1176), MEDIAN('1. Raw Data'!$N$2:$N$5001), '1. Raw Data'!N1176)</f>
        <v>611.82000000000005</v>
      </c>
      <c r="O1176" s="9">
        <v>3</v>
      </c>
      <c r="P1176" s="9">
        <f>IF(ISBLANK('1. Raw Data'!P1176), 0, '1. Raw Data'!P1176)</f>
        <v>0</v>
      </c>
      <c r="Q1176" s="9">
        <v>518</v>
      </c>
      <c r="R1176" s="9">
        <v>6</v>
      </c>
      <c r="S1176" s="9">
        <f t="shared" si="54"/>
        <v>2897.8500000000004</v>
      </c>
      <c r="T1176" s="9">
        <f t="shared" si="55"/>
        <v>1062.3900000000003</v>
      </c>
      <c r="U1176" s="23">
        <f t="shared" si="56"/>
        <v>0.3666131787359595</v>
      </c>
    </row>
    <row r="1177" spans="1:21" x14ac:dyDescent="0.3">
      <c r="A1177" s="9">
        <v>1682</v>
      </c>
      <c r="B1177" s="9" t="str">
        <f>PROPER(TRIM('1. Raw Data'!B1177))</f>
        <v>Customer_1175</v>
      </c>
      <c r="C1177" s="9">
        <f>IF(OR('1. Raw Data'!C1177&lt;18, '1. Raw Data'!C1177&gt;100), MEDIAN('1. Raw Data'!$C$2:$C$5001), '1. Raw Data'!C1177)</f>
        <v>46</v>
      </c>
      <c r="D1177" s="9" t="s">
        <v>5021</v>
      </c>
      <c r="E1177" s="22">
        <v>43983</v>
      </c>
      <c r="F1177" s="9">
        <v>0</v>
      </c>
      <c r="G1177" s="9">
        <v>10600</v>
      </c>
      <c r="H1177" s="15">
        <v>43836</v>
      </c>
      <c r="I1177" s="9" t="s">
        <v>7455</v>
      </c>
      <c r="J1177" s="9">
        <v>125</v>
      </c>
      <c r="K1177" s="9" t="s">
        <v>7479</v>
      </c>
      <c r="L1177" s="9" t="str">
        <f>IF(OR('1. Raw Data'!L1177="Elec", '1. Raw Data'!L1177="elect"), "Electronics", '1. Raw Data'!L1177)</f>
        <v>Clothing</v>
      </c>
      <c r="M1177" s="9">
        <v>886.57</v>
      </c>
      <c r="N1177" s="9">
        <f>IF(ISBLANK('1. Raw Data'!N1177), MEDIAN('1. Raw Data'!$N$2:$N$5001), '1. Raw Data'!N1177)</f>
        <v>508.42</v>
      </c>
      <c r="O1177" s="9">
        <v>3</v>
      </c>
      <c r="P1177" s="9">
        <f>IF(ISBLANK('1. Raw Data'!P1177), 0, '1. Raw Data'!P1177)</f>
        <v>0</v>
      </c>
      <c r="Q1177" s="9">
        <v>562</v>
      </c>
      <c r="R1177" s="9">
        <v>3</v>
      </c>
      <c r="S1177" s="9">
        <f t="shared" si="54"/>
        <v>2659.71</v>
      </c>
      <c r="T1177" s="9">
        <f t="shared" si="55"/>
        <v>1134.45</v>
      </c>
      <c r="U1177" s="23">
        <f t="shared" si="56"/>
        <v>0.4265314639565968</v>
      </c>
    </row>
    <row r="1178" spans="1:21" x14ac:dyDescent="0.3">
      <c r="A1178" s="9">
        <v>2483</v>
      </c>
      <c r="B1178" s="9" t="str">
        <f>PROPER(TRIM('1. Raw Data'!B1178))</f>
        <v>Customer_1176</v>
      </c>
      <c r="C1178" s="9">
        <f>IF(OR('1. Raw Data'!C1178&lt;18, '1. Raw Data'!C1178&gt;100), MEDIAN('1. Raw Data'!$C$2:$C$5001), '1. Raw Data'!C1178)</f>
        <v>40</v>
      </c>
      <c r="D1178" s="9" t="s">
        <v>5023</v>
      </c>
      <c r="E1178" s="22">
        <v>44235</v>
      </c>
      <c r="F1178" s="9">
        <v>1</v>
      </c>
      <c r="G1178" s="9">
        <v>12484</v>
      </c>
      <c r="H1178" s="15">
        <v>44410</v>
      </c>
      <c r="I1178" s="9" t="s">
        <v>7456</v>
      </c>
      <c r="J1178" s="9">
        <v>139</v>
      </c>
      <c r="K1178" s="9" t="s">
        <v>7486</v>
      </c>
      <c r="L1178" s="9" t="str">
        <f>IF(OR('1. Raw Data'!L1178="Elec", '1. Raw Data'!L1178="elect"), "Electronics", '1. Raw Data'!L1178)</f>
        <v>Electronics</v>
      </c>
      <c r="M1178" s="9">
        <v>661.26</v>
      </c>
      <c r="N1178" s="9">
        <f>IF(ISBLANK('1. Raw Data'!N1178), MEDIAN('1. Raw Data'!$N$2:$N$5001), '1. Raw Data'!N1178)</f>
        <v>380.65</v>
      </c>
      <c r="O1178" s="9">
        <v>2</v>
      </c>
      <c r="P1178" s="9">
        <f>IF(ISBLANK('1. Raw Data'!P1178), 0, '1. Raw Data'!P1178)</f>
        <v>0</v>
      </c>
      <c r="Q1178" s="9">
        <v>1248</v>
      </c>
      <c r="R1178" s="9">
        <v>1</v>
      </c>
      <c r="S1178" s="9">
        <f t="shared" si="54"/>
        <v>1322.52</v>
      </c>
      <c r="T1178" s="9">
        <f t="shared" si="55"/>
        <v>561.22</v>
      </c>
      <c r="U1178" s="23">
        <f t="shared" si="56"/>
        <v>0.42435653147022356</v>
      </c>
    </row>
    <row r="1179" spans="1:21" x14ac:dyDescent="0.3">
      <c r="A1179" s="9">
        <v>2003</v>
      </c>
      <c r="B1179" s="9" t="str">
        <f>PROPER(TRIM('1. Raw Data'!B1179))</f>
        <v>Customer_1177</v>
      </c>
      <c r="C1179" s="9">
        <f>IF(OR('1. Raw Data'!C1179&lt;18, '1. Raw Data'!C1179&gt;100), MEDIAN('1. Raw Data'!$C$2:$C$5001), '1. Raw Data'!C1179)</f>
        <v>37</v>
      </c>
      <c r="D1179" s="9" t="s">
        <v>5019</v>
      </c>
      <c r="E1179" s="22">
        <v>45317</v>
      </c>
      <c r="F1179" s="9">
        <v>0</v>
      </c>
      <c r="G1179" s="9">
        <v>11245</v>
      </c>
      <c r="H1179" s="15">
        <v>45317</v>
      </c>
      <c r="I1179" s="9" t="s">
        <v>7455</v>
      </c>
      <c r="J1179" s="9">
        <v>102</v>
      </c>
      <c r="K1179" s="9" t="s">
        <v>7494</v>
      </c>
      <c r="L1179" s="9" t="str">
        <f>IF(OR('1. Raw Data'!L1179="Elec", '1. Raw Data'!L1179="elect"), "Electronics", '1. Raw Data'!L1179)</f>
        <v>Clothing</v>
      </c>
      <c r="M1179" s="9">
        <v>915.96</v>
      </c>
      <c r="N1179" s="9">
        <f>IF(ISBLANK('1. Raw Data'!N1179), MEDIAN('1. Raw Data'!$N$2:$N$5001), '1. Raw Data'!N1179)</f>
        <v>580.57000000000005</v>
      </c>
      <c r="O1179" s="9">
        <v>2</v>
      </c>
      <c r="P1179" s="9">
        <f>IF(ISBLANK('1. Raw Data'!P1179), 0, '1. Raw Data'!P1179)</f>
        <v>0</v>
      </c>
      <c r="Q1179" s="9">
        <v>341</v>
      </c>
      <c r="R1179" s="9">
        <v>3</v>
      </c>
      <c r="S1179" s="9">
        <f t="shared" si="54"/>
        <v>1831.92</v>
      </c>
      <c r="T1179" s="9">
        <f t="shared" si="55"/>
        <v>670.78</v>
      </c>
      <c r="U1179" s="23">
        <f t="shared" si="56"/>
        <v>0.36616227782872612</v>
      </c>
    </row>
    <row r="1180" spans="1:21" x14ac:dyDescent="0.3">
      <c r="A1180" s="9">
        <v>1355</v>
      </c>
      <c r="B1180" s="9" t="str">
        <f>PROPER(TRIM('1. Raw Data'!B1180))</f>
        <v>Customer_1178</v>
      </c>
      <c r="C1180" s="9">
        <f>IF(OR('1. Raw Data'!C1180&lt;18, '1. Raw Data'!C1180&gt;100), MEDIAN('1. Raw Data'!$C$2:$C$5001), '1. Raw Data'!C1180)</f>
        <v>65</v>
      </c>
      <c r="D1180" s="9" t="s">
        <v>5019</v>
      </c>
      <c r="E1180" s="22">
        <v>44442</v>
      </c>
      <c r="F1180" s="9">
        <v>0</v>
      </c>
      <c r="G1180" s="9">
        <v>11436</v>
      </c>
      <c r="H1180" s="15">
        <v>44264</v>
      </c>
      <c r="I1180" s="9" t="s">
        <v>7457</v>
      </c>
      <c r="J1180" s="9">
        <v>138</v>
      </c>
      <c r="K1180" s="9" t="s">
        <v>7464</v>
      </c>
      <c r="L1180" s="9" t="str">
        <f>IF(OR('1. Raw Data'!L1180="Elec", '1. Raw Data'!L1180="elect"), "Electronics", '1. Raw Data'!L1180)</f>
        <v>Sports</v>
      </c>
      <c r="M1180" s="9">
        <v>1423.51</v>
      </c>
      <c r="N1180" s="9">
        <f>IF(ISBLANK('1. Raw Data'!N1180), MEDIAN('1. Raw Data'!$N$2:$N$5001), '1. Raw Data'!N1180)</f>
        <v>664.57</v>
      </c>
      <c r="O1180" s="9">
        <v>3</v>
      </c>
      <c r="P1180" s="9">
        <f>IF(ISBLANK('1. Raw Data'!P1180), 0, '1. Raw Data'!P1180)</f>
        <v>0.2</v>
      </c>
      <c r="Q1180" s="9">
        <v>722</v>
      </c>
      <c r="R1180" s="9">
        <v>5</v>
      </c>
      <c r="S1180" s="9">
        <f t="shared" si="54"/>
        <v>3416.424</v>
      </c>
      <c r="T1180" s="9">
        <f t="shared" si="55"/>
        <v>1422.7139999999999</v>
      </c>
      <c r="U1180" s="23">
        <f t="shared" si="56"/>
        <v>0.4164336745087846</v>
      </c>
    </row>
    <row r="1181" spans="1:21" x14ac:dyDescent="0.3">
      <c r="A1181" s="9">
        <v>2007</v>
      </c>
      <c r="B1181" s="9" t="str">
        <f>PROPER(TRIM('1. Raw Data'!B1181))</f>
        <v>Customer_1179</v>
      </c>
      <c r="C1181" s="9">
        <f>IF(OR('1. Raw Data'!C1181&lt;18, '1. Raw Data'!C1181&gt;100), MEDIAN('1. Raw Data'!$C$2:$C$5001), '1. Raw Data'!C1181)</f>
        <v>66</v>
      </c>
      <c r="D1181" s="9" t="s">
        <v>5022</v>
      </c>
      <c r="E1181" s="22">
        <v>45033</v>
      </c>
      <c r="F1181" s="9">
        <v>0</v>
      </c>
      <c r="G1181" s="9">
        <v>11373</v>
      </c>
      <c r="H1181" s="15">
        <v>45033</v>
      </c>
      <c r="I1181" s="9" t="s">
        <v>7456</v>
      </c>
      <c r="J1181" s="9">
        <v>141</v>
      </c>
      <c r="K1181" s="9" t="s">
        <v>7490</v>
      </c>
      <c r="L1181" s="9" t="str">
        <f>IF(OR('1. Raw Data'!L1181="Elec", '1. Raw Data'!L1181="elect"), "Electronics", '1. Raw Data'!L1181)</f>
        <v>Home Appliances</v>
      </c>
      <c r="M1181" s="9">
        <v>329.7</v>
      </c>
      <c r="N1181" s="9">
        <f>IF(ISBLANK('1. Raw Data'!N1181), MEDIAN('1. Raw Data'!$N$2:$N$5001), '1. Raw Data'!N1181)</f>
        <v>184.41</v>
      </c>
      <c r="O1181" s="9">
        <v>4</v>
      </c>
      <c r="P1181" s="9">
        <f>IF(ISBLANK('1. Raw Data'!P1181), 0, '1. Raw Data'!P1181)</f>
        <v>0.1</v>
      </c>
      <c r="Q1181" s="9">
        <v>580</v>
      </c>
      <c r="R1181" s="9">
        <v>5</v>
      </c>
      <c r="S1181" s="9">
        <f t="shared" si="54"/>
        <v>1186.92</v>
      </c>
      <c r="T1181" s="9">
        <f t="shared" si="55"/>
        <v>449.28000000000009</v>
      </c>
      <c r="U1181" s="23">
        <f t="shared" si="56"/>
        <v>0.37852593266606011</v>
      </c>
    </row>
    <row r="1182" spans="1:21" x14ac:dyDescent="0.3">
      <c r="A1182" s="9">
        <v>2347</v>
      </c>
      <c r="B1182" s="9" t="str">
        <f>PROPER(TRIM('1. Raw Data'!B1182))</f>
        <v>Customer_1180</v>
      </c>
      <c r="C1182" s="9">
        <f>IF(OR('1. Raw Data'!C1182&lt;18, '1. Raw Data'!C1182&gt;100), MEDIAN('1. Raw Data'!$C$2:$C$5001), '1. Raw Data'!C1182)</f>
        <v>40</v>
      </c>
      <c r="D1182" s="9" t="s">
        <v>5020</v>
      </c>
      <c r="E1182" s="22">
        <v>44961</v>
      </c>
      <c r="F1182" s="9">
        <v>0</v>
      </c>
      <c r="G1182" s="9">
        <v>13553</v>
      </c>
      <c r="H1182" s="15">
        <v>45018</v>
      </c>
      <c r="I1182" s="9" t="s">
        <v>7457</v>
      </c>
      <c r="J1182" s="9">
        <v>139</v>
      </c>
      <c r="K1182" s="9" t="s">
        <v>7486</v>
      </c>
      <c r="L1182" s="9" t="str">
        <f>IF(OR('1. Raw Data'!L1182="Elec", '1. Raw Data'!L1182="elect"), "Electronics", '1. Raw Data'!L1182)</f>
        <v>Electronics</v>
      </c>
      <c r="M1182" s="9">
        <v>1363.37</v>
      </c>
      <c r="N1182" s="9">
        <f>IF(ISBLANK('1. Raw Data'!N1182), MEDIAN('1. Raw Data'!$N$2:$N$5001), '1. Raw Data'!N1182)</f>
        <v>675.97</v>
      </c>
      <c r="O1182" s="9">
        <v>1</v>
      </c>
      <c r="P1182" s="9">
        <f>IF(ISBLANK('1. Raw Data'!P1182), 0, '1. Raw Data'!P1182)</f>
        <v>0.1</v>
      </c>
      <c r="Q1182" s="9">
        <v>502</v>
      </c>
      <c r="R1182" s="9">
        <v>5</v>
      </c>
      <c r="S1182" s="9">
        <f t="shared" si="54"/>
        <v>1227.0329999999999</v>
      </c>
      <c r="T1182" s="9">
        <f t="shared" si="55"/>
        <v>551.06299999999987</v>
      </c>
      <c r="U1182" s="23">
        <f t="shared" si="56"/>
        <v>0.44910202089104362</v>
      </c>
    </row>
    <row r="1183" spans="1:21" x14ac:dyDescent="0.3">
      <c r="A1183" s="9">
        <v>2156</v>
      </c>
      <c r="B1183" s="9" t="str">
        <f>PROPER(TRIM('1. Raw Data'!B1183))</f>
        <v>Customer_1181</v>
      </c>
      <c r="C1183" s="9">
        <f>IF(OR('1. Raw Data'!C1183&lt;18, '1. Raw Data'!C1183&gt;100), MEDIAN('1. Raw Data'!$C$2:$C$5001), '1. Raw Data'!C1183)</f>
        <v>34</v>
      </c>
      <c r="D1183" s="9" t="s">
        <v>5021</v>
      </c>
      <c r="E1183" s="22">
        <v>45182</v>
      </c>
      <c r="F1183" s="9">
        <v>0</v>
      </c>
      <c r="G1183" s="9">
        <v>13672</v>
      </c>
      <c r="H1183" s="15">
        <v>45182</v>
      </c>
      <c r="I1183" s="9" t="s">
        <v>7457</v>
      </c>
      <c r="J1183" s="9">
        <v>134</v>
      </c>
      <c r="K1183" s="9" t="s">
        <v>7482</v>
      </c>
      <c r="L1183" s="9" t="str">
        <f>IF(OR('1. Raw Data'!L1183="Elec", '1. Raw Data'!L1183="elect"), "Electronics", '1. Raw Data'!L1183)</f>
        <v>Clothing</v>
      </c>
      <c r="M1183" s="9">
        <v>127.51</v>
      </c>
      <c r="N1183" s="9">
        <f>IF(ISBLANK('1. Raw Data'!N1183), MEDIAN('1. Raw Data'!$N$2:$N$5001), '1. Raw Data'!N1183)</f>
        <v>54.62</v>
      </c>
      <c r="O1183" s="9">
        <v>2</v>
      </c>
      <c r="P1183" s="9">
        <f>IF(ISBLANK('1. Raw Data'!P1183), 0, '1. Raw Data'!P1183)</f>
        <v>0.2</v>
      </c>
      <c r="Q1183" s="9">
        <v>476</v>
      </c>
      <c r="R1183" s="9">
        <v>3</v>
      </c>
      <c r="S1183" s="9">
        <f t="shared" si="54"/>
        <v>204.01600000000002</v>
      </c>
      <c r="T1183" s="9">
        <f t="shared" si="55"/>
        <v>94.776000000000025</v>
      </c>
      <c r="U1183" s="23">
        <f t="shared" si="56"/>
        <v>0.46455179985883466</v>
      </c>
    </row>
    <row r="1184" spans="1:21" x14ac:dyDescent="0.3">
      <c r="A1184" s="9">
        <v>1887</v>
      </c>
      <c r="B1184" s="9" t="str">
        <f>PROPER(TRIM('1. Raw Data'!B1184))</f>
        <v>Customer_1182</v>
      </c>
      <c r="C1184" s="9">
        <f>IF(OR('1. Raw Data'!C1184&lt;18, '1. Raw Data'!C1184&gt;100), MEDIAN('1. Raw Data'!$C$2:$C$5001), '1. Raw Data'!C1184)</f>
        <v>40</v>
      </c>
      <c r="D1184" s="9" t="s">
        <v>5022</v>
      </c>
      <c r="E1184" s="22">
        <v>44833</v>
      </c>
      <c r="F1184" s="9">
        <v>1</v>
      </c>
      <c r="G1184" s="9">
        <v>11082</v>
      </c>
      <c r="H1184" s="15">
        <v>44833</v>
      </c>
      <c r="I1184" s="9" t="s">
        <v>7457</v>
      </c>
      <c r="J1184" s="9">
        <v>140</v>
      </c>
      <c r="K1184" s="9" t="s">
        <v>7468</v>
      </c>
      <c r="L1184" s="9" t="str">
        <f>IF(OR('1. Raw Data'!L1184="Elec", '1. Raw Data'!L1184="elect"), "Electronics", '1. Raw Data'!L1184)</f>
        <v>Home Appliances</v>
      </c>
      <c r="M1184" s="9">
        <v>497.16</v>
      </c>
      <c r="N1184" s="9">
        <f>IF(ISBLANK('1. Raw Data'!N1184), MEDIAN('1. Raw Data'!$N$2:$N$5001), '1. Raw Data'!N1184)</f>
        <v>214.54</v>
      </c>
      <c r="O1184" s="9">
        <v>3</v>
      </c>
      <c r="P1184" s="9">
        <f>IF(ISBLANK('1. Raw Data'!P1184), 0, '1. Raw Data'!P1184)</f>
        <v>0</v>
      </c>
      <c r="Q1184" s="9">
        <v>825</v>
      </c>
      <c r="R1184" s="9">
        <v>4</v>
      </c>
      <c r="S1184" s="9">
        <f t="shared" si="54"/>
        <v>1491.48</v>
      </c>
      <c r="T1184" s="9">
        <f t="shared" si="55"/>
        <v>847.86</v>
      </c>
      <c r="U1184" s="23">
        <f t="shared" si="56"/>
        <v>0.56846890337114808</v>
      </c>
    </row>
    <row r="1185" spans="1:21" x14ac:dyDescent="0.3">
      <c r="A1185" s="9">
        <v>1126</v>
      </c>
      <c r="B1185" s="9" t="str">
        <f>PROPER(TRIM('1. Raw Data'!B1185))</f>
        <v>Customer_1183</v>
      </c>
      <c r="C1185" s="9">
        <f>IF(OR('1. Raw Data'!C1185&lt;18, '1. Raw Data'!C1185&gt;100), MEDIAN('1. Raw Data'!$C$2:$C$5001), '1. Raw Data'!C1185)</f>
        <v>39</v>
      </c>
      <c r="D1185" s="9" t="s">
        <v>5018</v>
      </c>
      <c r="E1185" s="22">
        <v>44135</v>
      </c>
      <c r="F1185" s="9">
        <v>1</v>
      </c>
      <c r="G1185" s="9">
        <v>10151</v>
      </c>
      <c r="H1185" s="15">
        <v>44135</v>
      </c>
      <c r="I1185" s="9" t="s">
        <v>7456</v>
      </c>
      <c r="J1185" s="9">
        <v>143</v>
      </c>
      <c r="K1185" s="9" t="s">
        <v>7475</v>
      </c>
      <c r="L1185" s="9" t="str">
        <f>IF(OR('1. Raw Data'!L1185="Elec", '1. Raw Data'!L1185="elect"), "Electronics", '1. Raw Data'!L1185)</f>
        <v>Electronics</v>
      </c>
      <c r="M1185" s="9">
        <v>467.81</v>
      </c>
      <c r="N1185" s="9">
        <f>IF(ISBLANK('1. Raw Data'!N1185), MEDIAN('1. Raw Data'!$N$2:$N$5001), '1. Raw Data'!N1185)</f>
        <v>206.28</v>
      </c>
      <c r="O1185" s="9">
        <v>5</v>
      </c>
      <c r="P1185" s="9">
        <f>IF(ISBLANK('1. Raw Data'!P1185), 0, '1. Raw Data'!P1185)</f>
        <v>0</v>
      </c>
      <c r="Q1185" s="9">
        <v>363</v>
      </c>
      <c r="R1185" s="9">
        <v>2</v>
      </c>
      <c r="S1185" s="9">
        <f t="shared" si="54"/>
        <v>2339.0500000000002</v>
      </c>
      <c r="T1185" s="9">
        <f t="shared" si="55"/>
        <v>1307.6500000000001</v>
      </c>
      <c r="U1185" s="23">
        <f t="shared" si="56"/>
        <v>0.55905175177956867</v>
      </c>
    </row>
    <row r="1186" spans="1:21" x14ac:dyDescent="0.3">
      <c r="A1186" s="9">
        <v>2129</v>
      </c>
      <c r="B1186" s="9" t="str">
        <f>PROPER(TRIM('1. Raw Data'!B1186))</f>
        <v>Customer_1184</v>
      </c>
      <c r="C1186" s="9">
        <f>IF(OR('1. Raw Data'!C1186&lt;18, '1. Raw Data'!C1186&gt;100), MEDIAN('1. Raw Data'!$C$2:$C$5001), '1. Raw Data'!C1186)</f>
        <v>69</v>
      </c>
      <c r="D1186" s="9" t="s">
        <v>5022</v>
      </c>
      <c r="E1186" s="22">
        <v>44627</v>
      </c>
      <c r="F1186" s="9">
        <v>0</v>
      </c>
      <c r="G1186" s="9">
        <v>10933</v>
      </c>
      <c r="H1186" s="15">
        <v>44745</v>
      </c>
      <c r="I1186" s="9" t="s">
        <v>7456</v>
      </c>
      <c r="J1186" s="9">
        <v>125</v>
      </c>
      <c r="K1186" s="9" t="s">
        <v>7479</v>
      </c>
      <c r="L1186" s="9" t="str">
        <f>IF(OR('1. Raw Data'!L1186="Elec", '1. Raw Data'!L1186="elect"), "Electronics", '1. Raw Data'!L1186)</f>
        <v>Electronics</v>
      </c>
      <c r="M1186" s="9">
        <v>958.23</v>
      </c>
      <c r="N1186" s="9">
        <f>IF(ISBLANK('1. Raw Data'!N1186), MEDIAN('1. Raw Data'!$N$2:$N$5001), '1. Raw Data'!N1186)</f>
        <v>560.05999999999995</v>
      </c>
      <c r="O1186" s="9">
        <v>2</v>
      </c>
      <c r="P1186" s="9">
        <f>IF(ISBLANK('1. Raw Data'!P1186), 0, '1. Raw Data'!P1186)</f>
        <v>0.05</v>
      </c>
      <c r="Q1186" s="9">
        <v>459</v>
      </c>
      <c r="R1186" s="9">
        <v>4</v>
      </c>
      <c r="S1186" s="9">
        <f t="shared" si="54"/>
        <v>1820.6369999999999</v>
      </c>
      <c r="T1186" s="9">
        <f t="shared" si="55"/>
        <v>700.51700000000005</v>
      </c>
      <c r="U1186" s="23">
        <f t="shared" si="56"/>
        <v>0.38476478287544419</v>
      </c>
    </row>
    <row r="1187" spans="1:21" x14ac:dyDescent="0.3">
      <c r="A1187" s="9">
        <v>2008</v>
      </c>
      <c r="B1187" s="9" t="str">
        <f>PROPER(TRIM('1. Raw Data'!B1187))</f>
        <v>Customer_1185</v>
      </c>
      <c r="C1187" s="9">
        <f>IF(OR('1. Raw Data'!C1187&lt;18, '1. Raw Data'!C1187&gt;100), MEDIAN('1. Raw Data'!$C$2:$C$5001), '1. Raw Data'!C1187)</f>
        <v>38</v>
      </c>
      <c r="D1187" s="9" t="s">
        <v>5018</v>
      </c>
      <c r="E1187" s="22">
        <v>45139</v>
      </c>
      <c r="F1187" s="9">
        <v>1</v>
      </c>
      <c r="G1187" s="9">
        <v>12587</v>
      </c>
      <c r="H1187" s="15">
        <v>44934</v>
      </c>
      <c r="I1187" s="9" t="s">
        <v>7457</v>
      </c>
      <c r="J1187" s="9">
        <v>136</v>
      </c>
      <c r="K1187" s="9" t="s">
        <v>7503</v>
      </c>
      <c r="L1187" s="9" t="str">
        <f>IF(OR('1. Raw Data'!L1187="Elec", '1. Raw Data'!L1187="elect"), "Electronics", '1. Raw Data'!L1187)</f>
        <v>Home Appliances</v>
      </c>
      <c r="M1187" s="9">
        <v>240.28</v>
      </c>
      <c r="N1187" s="9">
        <f>IF(ISBLANK('1. Raw Data'!N1187), MEDIAN('1. Raw Data'!$N$2:$N$5001), '1. Raw Data'!N1187)</f>
        <v>103.74</v>
      </c>
      <c r="O1187" s="9">
        <v>1</v>
      </c>
      <c r="P1187" s="9">
        <f>IF(ISBLANK('1. Raw Data'!P1187), 0, '1. Raw Data'!P1187)</f>
        <v>0</v>
      </c>
      <c r="Q1187" s="9">
        <v>391</v>
      </c>
      <c r="R1187" s="9">
        <v>5</v>
      </c>
      <c r="S1187" s="9">
        <f t="shared" si="54"/>
        <v>240.28</v>
      </c>
      <c r="T1187" s="9">
        <f t="shared" si="55"/>
        <v>136.54000000000002</v>
      </c>
      <c r="U1187" s="23">
        <f t="shared" si="56"/>
        <v>0.56825370401198605</v>
      </c>
    </row>
    <row r="1188" spans="1:21" x14ac:dyDescent="0.3">
      <c r="A1188" s="9">
        <v>1603</v>
      </c>
      <c r="B1188" s="9" t="str">
        <f>PROPER(TRIM('1. Raw Data'!B1188))</f>
        <v>Customer_1186</v>
      </c>
      <c r="C1188" s="9">
        <f>IF(OR('1. Raw Data'!C1188&lt;18, '1. Raw Data'!C1188&gt;100), MEDIAN('1. Raw Data'!$C$2:$C$5001), '1. Raw Data'!C1188)</f>
        <v>50</v>
      </c>
      <c r="D1188" s="9" t="s">
        <v>5018</v>
      </c>
      <c r="E1188" s="22">
        <v>44822</v>
      </c>
      <c r="F1188" s="9">
        <v>1</v>
      </c>
      <c r="G1188" s="9">
        <v>12272</v>
      </c>
      <c r="H1188" s="15">
        <v>44822</v>
      </c>
      <c r="I1188" s="9" t="s">
        <v>7455</v>
      </c>
      <c r="J1188" s="9">
        <v>116</v>
      </c>
      <c r="K1188" s="9" t="s">
        <v>7480</v>
      </c>
      <c r="L1188" s="9" t="str">
        <f>IF(OR('1. Raw Data'!L1188="Elec", '1. Raw Data'!L1188="elect"), "Electronics", '1. Raw Data'!L1188)</f>
        <v>Sports</v>
      </c>
      <c r="M1188" s="9">
        <v>1329.4</v>
      </c>
      <c r="N1188" s="9">
        <f>IF(ISBLANK('1. Raw Data'!N1188), MEDIAN('1. Raw Data'!$N$2:$N$5001), '1. Raw Data'!N1188)</f>
        <v>759.13</v>
      </c>
      <c r="O1188" s="9">
        <v>2</v>
      </c>
      <c r="P1188" s="9">
        <f>IF(ISBLANK('1. Raw Data'!P1188), 0, '1. Raw Data'!P1188)</f>
        <v>0</v>
      </c>
      <c r="Q1188" s="9">
        <v>836</v>
      </c>
      <c r="R1188" s="9">
        <v>4</v>
      </c>
      <c r="S1188" s="9">
        <f t="shared" si="54"/>
        <v>2658.8</v>
      </c>
      <c r="T1188" s="9">
        <f t="shared" si="55"/>
        <v>1140.5400000000002</v>
      </c>
      <c r="U1188" s="23">
        <f t="shared" si="56"/>
        <v>0.42896795546863253</v>
      </c>
    </row>
    <row r="1189" spans="1:21" x14ac:dyDescent="0.3">
      <c r="A1189" s="9">
        <v>2401</v>
      </c>
      <c r="B1189" s="9" t="str">
        <f>PROPER(TRIM('1. Raw Data'!B1189))</f>
        <v>Customer_1187</v>
      </c>
      <c r="C1189" s="9">
        <f>IF(OR('1. Raw Data'!C1189&lt;18, '1. Raw Data'!C1189&gt;100), MEDIAN('1. Raw Data'!$C$2:$C$5001), '1. Raw Data'!C1189)</f>
        <v>19</v>
      </c>
      <c r="D1189" s="9" t="s">
        <v>5023</v>
      </c>
      <c r="E1189" s="22">
        <v>44537</v>
      </c>
      <c r="F1189" s="9">
        <v>1</v>
      </c>
      <c r="G1189" s="9">
        <v>11341</v>
      </c>
      <c r="H1189" s="15">
        <v>44389</v>
      </c>
      <c r="I1189" s="9" t="s">
        <v>7456</v>
      </c>
      <c r="J1189" s="9">
        <v>118</v>
      </c>
      <c r="K1189" s="9" t="s">
        <v>7501</v>
      </c>
      <c r="L1189" s="9" t="str">
        <f>IF(OR('1. Raw Data'!L1189="Elec", '1. Raw Data'!L1189="elect"), "Electronics", '1. Raw Data'!L1189)</f>
        <v>Home Appliances</v>
      </c>
      <c r="M1189" s="9">
        <v>1251.4000000000001</v>
      </c>
      <c r="N1189" s="9">
        <f>IF(ISBLANK('1. Raw Data'!N1189), MEDIAN('1. Raw Data'!$N$2:$N$5001), '1. Raw Data'!N1189)</f>
        <v>721.42</v>
      </c>
      <c r="O1189" s="9">
        <v>1</v>
      </c>
      <c r="P1189" s="9">
        <f>IF(ISBLANK('1. Raw Data'!P1189), 0, '1. Raw Data'!P1189)</f>
        <v>0</v>
      </c>
      <c r="Q1189" s="9">
        <v>1093</v>
      </c>
      <c r="R1189" s="9">
        <v>6</v>
      </c>
      <c r="S1189" s="9">
        <f t="shared" si="54"/>
        <v>1251.4000000000001</v>
      </c>
      <c r="T1189" s="9">
        <f t="shared" si="55"/>
        <v>529.98000000000013</v>
      </c>
      <c r="U1189" s="23">
        <f t="shared" si="56"/>
        <v>0.42350966917052907</v>
      </c>
    </row>
    <row r="1190" spans="1:21" x14ac:dyDescent="0.3">
      <c r="A1190" s="9">
        <v>2013</v>
      </c>
      <c r="B1190" s="9" t="str">
        <f>PROPER(TRIM('1. Raw Data'!B1190))</f>
        <v>Customer_1188</v>
      </c>
      <c r="C1190" s="9">
        <f>IF(OR('1. Raw Data'!C1190&lt;18, '1. Raw Data'!C1190&gt;100), MEDIAN('1. Raw Data'!$C$2:$C$5001), '1. Raw Data'!C1190)</f>
        <v>33</v>
      </c>
      <c r="D1190" s="9" t="s">
        <v>5023</v>
      </c>
      <c r="E1190" s="22">
        <v>44511</v>
      </c>
      <c r="F1190" s="9">
        <v>0</v>
      </c>
      <c r="G1190" s="9">
        <v>12610</v>
      </c>
      <c r="H1190" s="15">
        <v>44511</v>
      </c>
      <c r="I1190" s="9" t="s">
        <v>7457</v>
      </c>
      <c r="J1190" s="9">
        <v>113</v>
      </c>
      <c r="K1190" s="9" t="s">
        <v>7460</v>
      </c>
      <c r="L1190" s="9" t="str">
        <f>IF(OR('1. Raw Data'!L1190="Elec", '1. Raw Data'!L1190="elect"), "Electronics", '1. Raw Data'!L1190)</f>
        <v>Sports</v>
      </c>
      <c r="M1190" s="9">
        <v>995.5</v>
      </c>
      <c r="N1190" s="9">
        <f>IF(ISBLANK('1. Raw Data'!N1190), MEDIAN('1. Raw Data'!$N$2:$N$5001), '1. Raw Data'!N1190)</f>
        <v>668.15</v>
      </c>
      <c r="O1190" s="9">
        <v>1</v>
      </c>
      <c r="P1190" s="9">
        <f>IF(ISBLANK('1. Raw Data'!P1190), 0, '1. Raw Data'!P1190)</f>
        <v>0.2</v>
      </c>
      <c r="Q1190" s="9">
        <v>409</v>
      </c>
      <c r="R1190" s="9">
        <v>5</v>
      </c>
      <c r="S1190" s="9">
        <f t="shared" si="54"/>
        <v>796.40000000000009</v>
      </c>
      <c r="T1190" s="9">
        <f t="shared" si="55"/>
        <v>128.25000000000011</v>
      </c>
      <c r="U1190" s="23">
        <f t="shared" si="56"/>
        <v>0.161037167252637</v>
      </c>
    </row>
    <row r="1191" spans="1:21" x14ac:dyDescent="0.3">
      <c r="A1191" s="9">
        <v>1050</v>
      </c>
      <c r="B1191" s="9" t="str">
        <f>PROPER(TRIM('1. Raw Data'!B1191))</f>
        <v>Customer_1189</v>
      </c>
      <c r="C1191" s="9">
        <f>IF(OR('1. Raw Data'!C1191&lt;18, '1. Raw Data'!C1191&gt;100), MEDIAN('1. Raw Data'!$C$2:$C$5001), '1. Raw Data'!C1191)</f>
        <v>46</v>
      </c>
      <c r="D1191" s="9" t="s">
        <v>5018</v>
      </c>
      <c r="E1191" s="22">
        <v>44961</v>
      </c>
      <c r="F1191" s="9">
        <v>0</v>
      </c>
      <c r="G1191" s="9">
        <v>13846</v>
      </c>
      <c r="H1191" s="15">
        <v>45018</v>
      </c>
      <c r="I1191" s="9" t="s">
        <v>7455</v>
      </c>
      <c r="J1191" s="9">
        <v>137</v>
      </c>
      <c r="K1191" s="9" t="s">
        <v>7484</v>
      </c>
      <c r="L1191" s="9" t="str">
        <f>IF(OR('1. Raw Data'!L1191="Elec", '1. Raw Data'!L1191="elect"), "Electronics", '1. Raw Data'!L1191)</f>
        <v>Clothing</v>
      </c>
      <c r="M1191" s="9">
        <v>714.7</v>
      </c>
      <c r="N1191" s="9">
        <f>IF(ISBLANK('1. Raw Data'!N1191), MEDIAN('1. Raw Data'!$N$2:$N$5001), '1. Raw Data'!N1191)</f>
        <v>420.18</v>
      </c>
      <c r="O1191" s="9">
        <v>2</v>
      </c>
      <c r="P1191" s="9">
        <f>IF(ISBLANK('1. Raw Data'!P1191), 0, '1. Raw Data'!P1191)</f>
        <v>0</v>
      </c>
      <c r="Q1191" s="9">
        <v>697</v>
      </c>
      <c r="R1191" s="9">
        <v>4</v>
      </c>
      <c r="S1191" s="9">
        <f t="shared" si="54"/>
        <v>1429.4</v>
      </c>
      <c r="T1191" s="9">
        <f t="shared" si="55"/>
        <v>589.04000000000008</v>
      </c>
      <c r="U1191" s="23">
        <f t="shared" si="56"/>
        <v>0.41208898838673574</v>
      </c>
    </row>
    <row r="1192" spans="1:21" x14ac:dyDescent="0.3">
      <c r="A1192" s="9">
        <v>2052</v>
      </c>
      <c r="B1192" s="9" t="str">
        <f>PROPER(TRIM('1. Raw Data'!B1192))</f>
        <v>Customer_1190</v>
      </c>
      <c r="C1192" s="9">
        <f>IF(OR('1. Raw Data'!C1192&lt;18, '1. Raw Data'!C1192&gt;100), MEDIAN('1. Raw Data'!$C$2:$C$5001), '1. Raw Data'!C1192)</f>
        <v>41</v>
      </c>
      <c r="D1192" s="9" t="s">
        <v>5020</v>
      </c>
      <c r="E1192" s="22">
        <v>44943</v>
      </c>
      <c r="F1192" s="9">
        <v>1</v>
      </c>
      <c r="G1192" s="9">
        <v>13350</v>
      </c>
      <c r="H1192" s="15">
        <v>44943</v>
      </c>
      <c r="I1192" s="9" t="s">
        <v>7457</v>
      </c>
      <c r="J1192" s="9">
        <v>127</v>
      </c>
      <c r="K1192" s="9" t="s">
        <v>7489</v>
      </c>
      <c r="L1192" s="9" t="str">
        <f>IF(OR('1. Raw Data'!L1192="Elec", '1. Raw Data'!L1192="elect"), "Electronics", '1. Raw Data'!L1192)</f>
        <v>Clothing</v>
      </c>
      <c r="M1192" s="9">
        <v>1402.79</v>
      </c>
      <c r="N1192" s="9">
        <f>IF(ISBLANK('1. Raw Data'!N1192), MEDIAN('1. Raw Data'!$N$2:$N$5001), '1. Raw Data'!N1192)</f>
        <v>975.89</v>
      </c>
      <c r="O1192" s="9">
        <v>1</v>
      </c>
      <c r="P1192" s="9">
        <f>IF(ISBLANK('1. Raw Data'!P1192), 0, '1. Raw Data'!P1192)</f>
        <v>0.1</v>
      </c>
      <c r="Q1192" s="9">
        <v>715</v>
      </c>
      <c r="R1192" s="9">
        <v>2</v>
      </c>
      <c r="S1192" s="9">
        <f t="shared" si="54"/>
        <v>1262.511</v>
      </c>
      <c r="T1192" s="9">
        <f t="shared" si="55"/>
        <v>286.62099999999998</v>
      </c>
      <c r="U1192" s="23">
        <f t="shared" si="56"/>
        <v>0.2270245566177245</v>
      </c>
    </row>
    <row r="1193" spans="1:21" x14ac:dyDescent="0.3">
      <c r="A1193" s="9">
        <v>2485</v>
      </c>
      <c r="B1193" s="9" t="str">
        <f>PROPER(TRIM('1. Raw Data'!B1193))</f>
        <v>Customer_1191</v>
      </c>
      <c r="C1193" s="9">
        <f>IF(OR('1. Raw Data'!C1193&lt;18, '1. Raw Data'!C1193&gt;100), MEDIAN('1. Raw Data'!$C$2:$C$5001), '1. Raw Data'!C1193)</f>
        <v>52</v>
      </c>
      <c r="D1193" s="9" t="s">
        <v>5023</v>
      </c>
      <c r="E1193" s="22">
        <v>44603</v>
      </c>
      <c r="F1193" s="9">
        <v>0</v>
      </c>
      <c r="G1193" s="9">
        <v>10557</v>
      </c>
      <c r="H1193" s="15">
        <v>44867</v>
      </c>
      <c r="I1193" s="9" t="s">
        <v>7456</v>
      </c>
      <c r="J1193" s="9">
        <v>134</v>
      </c>
      <c r="K1193" s="9" t="s">
        <v>7482</v>
      </c>
      <c r="L1193" s="9" t="str">
        <f>IF(OR('1. Raw Data'!L1193="Elec", '1. Raw Data'!L1193="elect"), "Electronics", '1. Raw Data'!L1193)</f>
        <v>Home Appliances</v>
      </c>
      <c r="M1193" s="9">
        <v>1254.58</v>
      </c>
      <c r="N1193" s="9">
        <f>IF(ISBLANK('1. Raw Data'!N1193), MEDIAN('1. Raw Data'!$N$2:$N$5001), '1. Raw Data'!N1193)</f>
        <v>513.5</v>
      </c>
      <c r="O1193" s="9">
        <v>2</v>
      </c>
      <c r="P1193" s="9">
        <f>IF(ISBLANK('1. Raw Data'!P1193), 0, '1. Raw Data'!P1193)</f>
        <v>0</v>
      </c>
      <c r="Q1193" s="9">
        <v>527</v>
      </c>
      <c r="R1193" s="9">
        <v>4</v>
      </c>
      <c r="S1193" s="9">
        <f t="shared" si="54"/>
        <v>2509.16</v>
      </c>
      <c r="T1193" s="9">
        <f t="shared" si="55"/>
        <v>1482.1599999999999</v>
      </c>
      <c r="U1193" s="23">
        <f t="shared" si="56"/>
        <v>0.59069967638572274</v>
      </c>
    </row>
    <row r="1194" spans="1:21" x14ac:dyDescent="0.3">
      <c r="A1194" s="9">
        <v>2319</v>
      </c>
      <c r="B1194" s="9" t="str">
        <f>PROPER(TRIM('1. Raw Data'!B1194))</f>
        <v>Customer_1192</v>
      </c>
      <c r="C1194" s="9">
        <f>IF(OR('1. Raw Data'!C1194&lt;18, '1. Raw Data'!C1194&gt;100), MEDIAN('1. Raw Data'!$C$2:$C$5001), '1. Raw Data'!C1194)</f>
        <v>30</v>
      </c>
      <c r="D1194" s="9" t="s">
        <v>5023</v>
      </c>
      <c r="E1194" s="22">
        <v>44763</v>
      </c>
      <c r="F1194" s="9">
        <v>1</v>
      </c>
      <c r="G1194" s="9">
        <v>11497</v>
      </c>
      <c r="H1194" s="15">
        <v>44763</v>
      </c>
      <c r="I1194" s="9" t="s">
        <v>7456</v>
      </c>
      <c r="J1194" s="9">
        <v>111</v>
      </c>
      <c r="K1194" s="9" t="s">
        <v>7476</v>
      </c>
      <c r="L1194" s="9" t="str">
        <f>IF(OR('1. Raw Data'!L1194="Elec", '1. Raw Data'!L1194="elect"), "Electronics", '1. Raw Data'!L1194)</f>
        <v>Sports</v>
      </c>
      <c r="M1194" s="9">
        <v>774.01</v>
      </c>
      <c r="N1194" s="9">
        <f>IF(ISBLANK('1. Raw Data'!N1194), MEDIAN('1. Raw Data'!$N$2:$N$5001), '1. Raw Data'!N1194)</f>
        <v>473.11</v>
      </c>
      <c r="O1194" s="9">
        <v>2</v>
      </c>
      <c r="P1194" s="9">
        <f>IF(ISBLANK('1. Raw Data'!P1194), 0, '1. Raw Data'!P1194)</f>
        <v>0</v>
      </c>
      <c r="Q1194" s="9">
        <v>895</v>
      </c>
      <c r="R1194" s="9">
        <v>3</v>
      </c>
      <c r="S1194" s="9">
        <f t="shared" si="54"/>
        <v>1548.02</v>
      </c>
      <c r="T1194" s="9">
        <f t="shared" si="55"/>
        <v>601.79999999999995</v>
      </c>
      <c r="U1194" s="23">
        <f t="shared" si="56"/>
        <v>0.38875466725236107</v>
      </c>
    </row>
    <row r="1195" spans="1:21" x14ac:dyDescent="0.3">
      <c r="A1195" s="9">
        <v>2320</v>
      </c>
      <c r="B1195" s="9" t="str">
        <f>PROPER(TRIM('1. Raw Data'!B1195))</f>
        <v>Customer_1193</v>
      </c>
      <c r="C1195" s="9">
        <f>IF(OR('1. Raw Data'!C1195&lt;18, '1. Raw Data'!C1195&gt;100), MEDIAN('1. Raw Data'!$C$2:$C$5001), '1. Raw Data'!C1195)</f>
        <v>40</v>
      </c>
      <c r="D1195" s="9" t="s">
        <v>5019</v>
      </c>
      <c r="E1195" s="22">
        <v>44490</v>
      </c>
      <c r="F1195" s="9">
        <v>1</v>
      </c>
      <c r="G1195" s="9">
        <v>11869</v>
      </c>
      <c r="H1195" s="15">
        <v>44490</v>
      </c>
      <c r="I1195" s="9" t="s">
        <v>7455</v>
      </c>
      <c r="J1195" s="9">
        <v>101</v>
      </c>
      <c r="K1195" s="9" t="s">
        <v>7478</v>
      </c>
      <c r="L1195" s="9" t="str">
        <f>IF(OR('1. Raw Data'!L1195="Elec", '1. Raw Data'!L1195="elect"), "Electronics", '1. Raw Data'!L1195)</f>
        <v>Clothing</v>
      </c>
      <c r="M1195" s="9">
        <v>1067.72</v>
      </c>
      <c r="N1195" s="9">
        <f>IF(ISBLANK('1. Raw Data'!N1195), MEDIAN('1. Raw Data'!$N$2:$N$5001), '1. Raw Data'!N1195)</f>
        <v>435.57</v>
      </c>
      <c r="O1195" s="9">
        <v>4</v>
      </c>
      <c r="P1195" s="9">
        <f>IF(ISBLANK('1. Raw Data'!P1195), 0, '1. Raw Data'!P1195)</f>
        <v>0.1</v>
      </c>
      <c r="Q1195" s="9">
        <v>1168</v>
      </c>
      <c r="R1195" s="9">
        <v>2</v>
      </c>
      <c r="S1195" s="9">
        <f t="shared" si="54"/>
        <v>3843.7920000000004</v>
      </c>
      <c r="T1195" s="9">
        <f t="shared" si="55"/>
        <v>2101.5120000000006</v>
      </c>
      <c r="U1195" s="23">
        <f t="shared" si="56"/>
        <v>0.54672885525543535</v>
      </c>
    </row>
    <row r="1196" spans="1:21" x14ac:dyDescent="0.3">
      <c r="A1196" s="9">
        <v>1778</v>
      </c>
      <c r="B1196" s="9" t="str">
        <f>PROPER(TRIM('1. Raw Data'!B1196))</f>
        <v>Customer_1194</v>
      </c>
      <c r="C1196" s="9">
        <f>IF(OR('1. Raw Data'!C1196&lt;18, '1. Raw Data'!C1196&gt;100), MEDIAN('1. Raw Data'!$C$2:$C$5001), '1. Raw Data'!C1196)</f>
        <v>56</v>
      </c>
      <c r="D1196" s="9" t="s">
        <v>5022</v>
      </c>
      <c r="E1196" s="22">
        <v>44217</v>
      </c>
      <c r="F1196" s="9">
        <v>1</v>
      </c>
      <c r="G1196" s="9">
        <v>10617</v>
      </c>
      <c r="H1196" s="15">
        <v>44217</v>
      </c>
      <c r="I1196" s="9" t="s">
        <v>7456</v>
      </c>
      <c r="J1196" s="9">
        <v>113</v>
      </c>
      <c r="K1196" s="9" t="s">
        <v>7460</v>
      </c>
      <c r="L1196" s="9" t="str">
        <f>IF(OR('1. Raw Data'!L1196="Elec", '1. Raw Data'!L1196="elect"), "Electronics", '1. Raw Data'!L1196)</f>
        <v>Sports</v>
      </c>
      <c r="M1196" s="9">
        <v>872.05</v>
      </c>
      <c r="N1196" s="9">
        <f>IF(ISBLANK('1. Raw Data'!N1196), MEDIAN('1. Raw Data'!$N$2:$N$5001), '1. Raw Data'!N1196)</f>
        <v>539.64</v>
      </c>
      <c r="O1196" s="9">
        <v>5</v>
      </c>
      <c r="P1196" s="9">
        <f>IF(ISBLANK('1. Raw Data'!P1196), 0, '1. Raw Data'!P1196)</f>
        <v>0.2</v>
      </c>
      <c r="Q1196" s="9">
        <v>1039</v>
      </c>
      <c r="R1196" s="9">
        <v>5</v>
      </c>
      <c r="S1196" s="9">
        <f t="shared" si="54"/>
        <v>3488.2000000000003</v>
      </c>
      <c r="T1196" s="9">
        <f t="shared" si="55"/>
        <v>790.00000000000045</v>
      </c>
      <c r="U1196" s="23">
        <f t="shared" si="56"/>
        <v>0.22647783957341908</v>
      </c>
    </row>
    <row r="1197" spans="1:21" x14ac:dyDescent="0.3">
      <c r="A1197" s="9">
        <v>2430</v>
      </c>
      <c r="B1197" s="9" t="str">
        <f>PROPER(TRIM('1. Raw Data'!B1197))</f>
        <v>Customer_1195</v>
      </c>
      <c r="C1197" s="9">
        <f>IF(OR('1. Raw Data'!C1197&lt;18, '1. Raw Data'!C1197&gt;100), MEDIAN('1. Raw Data'!$C$2:$C$5001), '1. Raw Data'!C1197)</f>
        <v>40</v>
      </c>
      <c r="D1197" s="9" t="s">
        <v>5019</v>
      </c>
      <c r="E1197" s="22">
        <v>45259</v>
      </c>
      <c r="F1197" s="9">
        <v>0</v>
      </c>
      <c r="G1197" s="9">
        <v>11819</v>
      </c>
      <c r="H1197" s="15">
        <v>45259</v>
      </c>
      <c r="I1197" s="9" t="s">
        <v>7457</v>
      </c>
      <c r="J1197" s="9">
        <v>130</v>
      </c>
      <c r="K1197" s="9" t="s">
        <v>7487</v>
      </c>
      <c r="L1197" s="9" t="str">
        <f>IF(OR('1. Raw Data'!L1197="Elec", '1. Raw Data'!L1197="elect"), "Electronics", '1. Raw Data'!L1197)</f>
        <v>Sports</v>
      </c>
      <c r="M1197" s="9">
        <v>902.52</v>
      </c>
      <c r="N1197" s="9">
        <f>IF(ISBLANK('1. Raw Data'!N1197), MEDIAN('1. Raw Data'!$N$2:$N$5001), '1. Raw Data'!N1197)</f>
        <v>465.48</v>
      </c>
      <c r="O1197" s="9">
        <v>1</v>
      </c>
      <c r="P1197" s="9">
        <f>IF(ISBLANK('1. Raw Data'!P1197), 0, '1. Raw Data'!P1197)</f>
        <v>0</v>
      </c>
      <c r="Q1197" s="9">
        <v>399</v>
      </c>
      <c r="R1197" s="9">
        <v>4</v>
      </c>
      <c r="S1197" s="9">
        <f t="shared" si="54"/>
        <v>902.52</v>
      </c>
      <c r="T1197" s="9">
        <f t="shared" si="55"/>
        <v>437.03999999999996</v>
      </c>
      <c r="U1197" s="23">
        <f t="shared" si="56"/>
        <v>0.48424411647387311</v>
      </c>
    </row>
    <row r="1198" spans="1:21" x14ac:dyDescent="0.3">
      <c r="A1198" s="9">
        <v>1813</v>
      </c>
      <c r="B1198" s="9" t="str">
        <f>PROPER(TRIM('1. Raw Data'!B1198))</f>
        <v>Customer_1196</v>
      </c>
      <c r="C1198" s="9">
        <f>IF(OR('1. Raw Data'!C1198&lt;18, '1. Raw Data'!C1198&gt;100), MEDIAN('1. Raw Data'!$C$2:$C$5001), '1. Raw Data'!C1198)</f>
        <v>47</v>
      </c>
      <c r="D1198" s="9" t="s">
        <v>5020</v>
      </c>
      <c r="E1198" s="22">
        <v>44320</v>
      </c>
      <c r="F1198" s="9">
        <v>0</v>
      </c>
      <c r="G1198" s="9">
        <v>10023</v>
      </c>
      <c r="H1198" s="15">
        <v>44291</v>
      </c>
      <c r="I1198" s="9" t="s">
        <v>7457</v>
      </c>
      <c r="J1198" s="9">
        <v>105</v>
      </c>
      <c r="K1198" s="9" t="s">
        <v>7461</v>
      </c>
      <c r="L1198" s="9" t="str">
        <f>IF(OR('1. Raw Data'!L1198="Elec", '1. Raw Data'!L1198="elect"), "Electronics", '1. Raw Data'!L1198)</f>
        <v>Sports</v>
      </c>
      <c r="M1198" s="9">
        <v>529.91999999999996</v>
      </c>
      <c r="N1198" s="9">
        <f>IF(ISBLANK('1. Raw Data'!N1198), MEDIAN('1. Raw Data'!$N$2:$N$5001), '1. Raw Data'!N1198)</f>
        <v>309.14999999999998</v>
      </c>
      <c r="O1198" s="9">
        <v>2</v>
      </c>
      <c r="P1198" s="9">
        <f>IF(ISBLANK('1. Raw Data'!P1198), 0, '1. Raw Data'!P1198)</f>
        <v>0</v>
      </c>
      <c r="Q1198" s="9">
        <v>395</v>
      </c>
      <c r="R1198" s="9">
        <v>5</v>
      </c>
      <c r="S1198" s="9">
        <f t="shared" si="54"/>
        <v>1059.8399999999999</v>
      </c>
      <c r="T1198" s="9">
        <f t="shared" si="55"/>
        <v>441.53999999999996</v>
      </c>
      <c r="U1198" s="23">
        <f t="shared" si="56"/>
        <v>0.41661005434782611</v>
      </c>
    </row>
    <row r="1199" spans="1:21" x14ac:dyDescent="0.3">
      <c r="A1199" s="9">
        <v>2428</v>
      </c>
      <c r="B1199" s="9" t="str">
        <f>PROPER(TRIM('1. Raw Data'!B1199))</f>
        <v>Customer_1197</v>
      </c>
      <c r="C1199" s="9">
        <f>IF(OR('1. Raw Data'!C1199&lt;18, '1. Raw Data'!C1199&gt;100), MEDIAN('1. Raw Data'!$C$2:$C$5001), '1. Raw Data'!C1199)</f>
        <v>46</v>
      </c>
      <c r="D1199" s="9" t="s">
        <v>5023</v>
      </c>
      <c r="E1199" s="22">
        <v>45002</v>
      </c>
      <c r="F1199" s="9">
        <v>1</v>
      </c>
      <c r="G1199" s="9">
        <v>11542</v>
      </c>
      <c r="H1199" s="15">
        <v>45002</v>
      </c>
      <c r="I1199" s="9" t="s">
        <v>7455</v>
      </c>
      <c r="J1199" s="9">
        <v>118</v>
      </c>
      <c r="K1199" s="9" t="s">
        <v>7501</v>
      </c>
      <c r="L1199" s="9" t="str">
        <f>IF(OR('1. Raw Data'!L1199="Elec", '1. Raw Data'!L1199="elect"), "Electronics", '1. Raw Data'!L1199)</f>
        <v>Home Appliances</v>
      </c>
      <c r="M1199" s="9">
        <v>720.02</v>
      </c>
      <c r="N1199" s="9">
        <f>IF(ISBLANK('1. Raw Data'!N1199), MEDIAN('1. Raw Data'!$N$2:$N$5001), '1. Raw Data'!N1199)</f>
        <v>354.87</v>
      </c>
      <c r="O1199" s="9">
        <v>1</v>
      </c>
      <c r="P1199" s="9">
        <f>IF(ISBLANK('1. Raw Data'!P1199), 0, '1. Raw Data'!P1199)</f>
        <v>0</v>
      </c>
      <c r="Q1199" s="9">
        <v>636</v>
      </c>
      <c r="R1199" s="9">
        <v>4</v>
      </c>
      <c r="S1199" s="9">
        <f t="shared" si="54"/>
        <v>720.02</v>
      </c>
      <c r="T1199" s="9">
        <f t="shared" si="55"/>
        <v>365.15</v>
      </c>
      <c r="U1199" s="23">
        <f t="shared" si="56"/>
        <v>0.50713869059192795</v>
      </c>
    </row>
    <row r="1200" spans="1:21" x14ac:dyDescent="0.3">
      <c r="A1200" s="9">
        <v>2369</v>
      </c>
      <c r="B1200" s="9" t="str">
        <f>PROPER(TRIM('1. Raw Data'!B1200))</f>
        <v>Customer_1198</v>
      </c>
      <c r="C1200" s="9">
        <f>IF(OR('1. Raw Data'!C1200&lt;18, '1. Raw Data'!C1200&gt;100), MEDIAN('1. Raw Data'!$C$2:$C$5001), '1. Raw Data'!C1200)</f>
        <v>40</v>
      </c>
      <c r="D1200" s="9" t="s">
        <v>5023</v>
      </c>
      <c r="E1200" s="22">
        <v>44615</v>
      </c>
      <c r="F1200" s="9">
        <v>1</v>
      </c>
      <c r="G1200" s="9">
        <v>12415</v>
      </c>
      <c r="H1200" s="15">
        <v>44615</v>
      </c>
      <c r="I1200" s="9" t="s">
        <v>7455</v>
      </c>
      <c r="J1200" s="9">
        <v>114</v>
      </c>
      <c r="K1200" s="9" t="s">
        <v>7463</v>
      </c>
      <c r="L1200" s="9" t="str">
        <f>IF(OR('1. Raw Data'!L1200="Elec", '1. Raw Data'!L1200="elect"), "Electronics", '1. Raw Data'!L1200)</f>
        <v>Sports</v>
      </c>
      <c r="M1200" s="9">
        <v>163.28</v>
      </c>
      <c r="N1200" s="9">
        <f>IF(ISBLANK('1. Raw Data'!N1200), MEDIAN('1. Raw Data'!$N$2:$N$5001), '1. Raw Data'!N1200)</f>
        <v>73.11</v>
      </c>
      <c r="O1200" s="9">
        <v>2</v>
      </c>
      <c r="P1200" s="9">
        <f>IF(ISBLANK('1. Raw Data'!P1200), 0, '1. Raw Data'!P1200)</f>
        <v>0.1</v>
      </c>
      <c r="Q1200" s="9">
        <v>540</v>
      </c>
      <c r="R1200" s="9">
        <v>4</v>
      </c>
      <c r="S1200" s="9">
        <f t="shared" si="54"/>
        <v>293.904</v>
      </c>
      <c r="T1200" s="9">
        <f t="shared" si="55"/>
        <v>147.684</v>
      </c>
      <c r="U1200" s="23">
        <f t="shared" si="56"/>
        <v>0.5024906091785073</v>
      </c>
    </row>
    <row r="1201" spans="1:21" x14ac:dyDescent="0.3">
      <c r="A1201" s="9">
        <v>1419</v>
      </c>
      <c r="B1201" s="9" t="str">
        <f>PROPER(TRIM('1. Raw Data'!B1201))</f>
        <v>Customer_1199</v>
      </c>
      <c r="C1201" s="9">
        <f>IF(OR('1. Raw Data'!C1201&lt;18, '1. Raw Data'!C1201&gt;100), MEDIAN('1. Raw Data'!$C$2:$C$5001), '1. Raw Data'!C1201)</f>
        <v>55</v>
      </c>
      <c r="D1201" s="9" t="s">
        <v>5021</v>
      </c>
      <c r="E1201" s="22">
        <v>44309</v>
      </c>
      <c r="F1201" s="9">
        <v>0</v>
      </c>
      <c r="G1201" s="9">
        <v>12019</v>
      </c>
      <c r="H1201" s="15">
        <v>44309</v>
      </c>
      <c r="I1201" s="9" t="s">
        <v>7455</v>
      </c>
      <c r="J1201" s="9">
        <v>113</v>
      </c>
      <c r="K1201" s="9" t="s">
        <v>7460</v>
      </c>
      <c r="L1201" s="9" t="str">
        <f>IF(OR('1. Raw Data'!L1201="Elec", '1. Raw Data'!L1201="elect"), "Electronics", '1. Raw Data'!L1201)</f>
        <v>Home Appliances</v>
      </c>
      <c r="M1201" s="9">
        <v>568.16</v>
      </c>
      <c r="N1201" s="9">
        <f>IF(ISBLANK('1. Raw Data'!N1201), MEDIAN('1. Raw Data'!$N$2:$N$5001), '1. Raw Data'!N1201)</f>
        <v>350.59</v>
      </c>
      <c r="O1201" s="9">
        <v>2</v>
      </c>
      <c r="P1201" s="9">
        <f>IF(ISBLANK('1. Raw Data'!P1201), 0, '1. Raw Data'!P1201)</f>
        <v>0</v>
      </c>
      <c r="Q1201" s="9">
        <v>401</v>
      </c>
      <c r="R1201" s="9">
        <v>8</v>
      </c>
      <c r="S1201" s="9">
        <f t="shared" si="54"/>
        <v>1136.32</v>
      </c>
      <c r="T1201" s="9">
        <f t="shared" si="55"/>
        <v>435.14</v>
      </c>
      <c r="U1201" s="23">
        <f t="shared" si="56"/>
        <v>0.38293790481554491</v>
      </c>
    </row>
    <row r="1202" spans="1:21" x14ac:dyDescent="0.3">
      <c r="A1202" s="9">
        <v>2205</v>
      </c>
      <c r="B1202" s="9" t="str">
        <f>PROPER(TRIM('1. Raw Data'!B1202))</f>
        <v>Customer_1200</v>
      </c>
      <c r="C1202" s="9">
        <f>IF(OR('1. Raw Data'!C1202&lt;18, '1. Raw Data'!C1202&gt;100), MEDIAN('1. Raw Data'!$C$2:$C$5001), '1. Raw Data'!C1202)</f>
        <v>31</v>
      </c>
      <c r="D1202" s="9" t="s">
        <v>5020</v>
      </c>
      <c r="E1202" s="22">
        <v>44672</v>
      </c>
      <c r="F1202" s="9">
        <v>0</v>
      </c>
      <c r="G1202" s="9">
        <v>10998</v>
      </c>
      <c r="H1202" s="15">
        <v>44672</v>
      </c>
      <c r="I1202" s="9" t="s">
        <v>7455</v>
      </c>
      <c r="J1202" s="9">
        <v>132</v>
      </c>
      <c r="K1202" s="9" t="s">
        <v>7506</v>
      </c>
      <c r="L1202" s="9" t="str">
        <f>IF(OR('1. Raw Data'!L1202="Elec", '1. Raw Data'!L1202="elect"), "Electronics", '1. Raw Data'!L1202)</f>
        <v>Clothing</v>
      </c>
      <c r="M1202" s="9">
        <v>1058.95</v>
      </c>
      <c r="N1202" s="9">
        <f>IF(ISBLANK('1. Raw Data'!N1202), MEDIAN('1. Raw Data'!$N$2:$N$5001), '1. Raw Data'!N1202)</f>
        <v>710.96</v>
      </c>
      <c r="O1202" s="9">
        <v>2</v>
      </c>
      <c r="P1202" s="9">
        <f>IF(ISBLANK('1. Raw Data'!P1202), 0, '1. Raw Data'!P1202)</f>
        <v>0</v>
      </c>
      <c r="Q1202" s="9">
        <v>409</v>
      </c>
      <c r="R1202" s="9">
        <v>7</v>
      </c>
      <c r="S1202" s="9">
        <f t="shared" si="54"/>
        <v>2117.9</v>
      </c>
      <c r="T1202" s="9">
        <f t="shared" si="55"/>
        <v>695.98</v>
      </c>
      <c r="U1202" s="23">
        <f t="shared" si="56"/>
        <v>0.32861797063128573</v>
      </c>
    </row>
    <row r="1203" spans="1:21" x14ac:dyDescent="0.3">
      <c r="A1203" s="9">
        <v>1982</v>
      </c>
      <c r="B1203" s="9" t="str">
        <f>PROPER(TRIM('1. Raw Data'!B1203))</f>
        <v>Customer_1201</v>
      </c>
      <c r="C1203" s="9">
        <f>IF(OR('1. Raw Data'!C1203&lt;18, '1. Raw Data'!C1203&gt;100), MEDIAN('1. Raw Data'!$C$2:$C$5001), '1. Raw Data'!C1203)</f>
        <v>40</v>
      </c>
      <c r="D1203" s="9" t="s">
        <v>5022</v>
      </c>
      <c r="E1203" s="22">
        <v>43920</v>
      </c>
      <c r="F1203" s="9">
        <v>1</v>
      </c>
      <c r="G1203" s="9">
        <v>12382</v>
      </c>
      <c r="H1203" s="15">
        <v>43920</v>
      </c>
      <c r="I1203" s="9" t="s">
        <v>7457</v>
      </c>
      <c r="J1203" s="9">
        <v>107</v>
      </c>
      <c r="K1203" s="9" t="s">
        <v>7485</v>
      </c>
      <c r="L1203" s="9" t="str">
        <f>IF(OR('1. Raw Data'!L1203="Elec", '1. Raw Data'!L1203="elect"), "Electronics", '1. Raw Data'!L1203)</f>
        <v>Clothing</v>
      </c>
      <c r="M1203" s="9">
        <v>1432.16</v>
      </c>
      <c r="N1203" s="9">
        <f>IF(ISBLANK('1. Raw Data'!N1203), MEDIAN('1. Raw Data'!$N$2:$N$5001), '1. Raw Data'!N1203)</f>
        <v>651.74</v>
      </c>
      <c r="O1203" s="9">
        <v>5</v>
      </c>
      <c r="P1203" s="9">
        <f>IF(ISBLANK('1. Raw Data'!P1203), 0, '1. Raw Data'!P1203)</f>
        <v>0.05</v>
      </c>
      <c r="Q1203" s="9">
        <v>605</v>
      </c>
      <c r="R1203" s="9">
        <v>4</v>
      </c>
      <c r="S1203" s="9">
        <f t="shared" si="54"/>
        <v>6802.76</v>
      </c>
      <c r="T1203" s="9">
        <f t="shared" si="55"/>
        <v>3544.0600000000004</v>
      </c>
      <c r="U1203" s="23">
        <f t="shared" si="56"/>
        <v>0.52097384002963509</v>
      </c>
    </row>
    <row r="1204" spans="1:21" x14ac:dyDescent="0.3">
      <c r="A1204" s="9">
        <v>1824</v>
      </c>
      <c r="B1204" s="9" t="str">
        <f>PROPER(TRIM('1. Raw Data'!B1204))</f>
        <v>Customer_1202</v>
      </c>
      <c r="C1204" s="9">
        <f>IF(OR('1. Raw Data'!C1204&lt;18, '1. Raw Data'!C1204&gt;100), MEDIAN('1. Raw Data'!$C$2:$C$5001), '1. Raw Data'!C1204)</f>
        <v>34</v>
      </c>
      <c r="D1204" s="9" t="s">
        <v>5022</v>
      </c>
      <c r="E1204" s="22">
        <v>44482</v>
      </c>
      <c r="F1204" s="9">
        <v>1</v>
      </c>
      <c r="G1204" s="9">
        <v>11456</v>
      </c>
      <c r="H1204" s="15">
        <v>44482</v>
      </c>
      <c r="I1204" s="9" t="s">
        <v>7457</v>
      </c>
      <c r="J1204" s="9">
        <v>108</v>
      </c>
      <c r="K1204" s="9" t="s">
        <v>7496</v>
      </c>
      <c r="L1204" s="9" t="str">
        <f>IF(OR('1. Raw Data'!L1204="Elec", '1. Raw Data'!L1204="elect"), "Electronics", '1. Raw Data'!L1204)</f>
        <v>Electronics</v>
      </c>
      <c r="M1204" s="9">
        <v>1446.44</v>
      </c>
      <c r="N1204" s="9">
        <f>IF(ISBLANK('1. Raw Data'!N1204), MEDIAN('1. Raw Data'!$N$2:$N$5001), '1. Raw Data'!N1204)</f>
        <v>978.1</v>
      </c>
      <c r="O1204" s="9">
        <v>1</v>
      </c>
      <c r="P1204" s="9">
        <f>IF(ISBLANK('1. Raw Data'!P1204), 0, '1. Raw Data'!P1204)</f>
        <v>0</v>
      </c>
      <c r="Q1204" s="9">
        <v>1125</v>
      </c>
      <c r="R1204" s="9">
        <v>5</v>
      </c>
      <c r="S1204" s="9">
        <f t="shared" si="54"/>
        <v>1446.44</v>
      </c>
      <c r="T1204" s="9">
        <f t="shared" si="55"/>
        <v>468.34000000000003</v>
      </c>
      <c r="U1204" s="23">
        <f t="shared" si="56"/>
        <v>0.32378805895854651</v>
      </c>
    </row>
    <row r="1205" spans="1:21" x14ac:dyDescent="0.3">
      <c r="A1205" s="9">
        <v>2024</v>
      </c>
      <c r="B1205" s="9" t="str">
        <f>PROPER(TRIM('1. Raw Data'!B1205))</f>
        <v>Customer_1203</v>
      </c>
      <c r="C1205" s="9">
        <f>IF(OR('1. Raw Data'!C1205&lt;18, '1. Raw Data'!C1205&gt;100), MEDIAN('1. Raw Data'!$C$2:$C$5001), '1. Raw Data'!C1205)</f>
        <v>64</v>
      </c>
      <c r="D1205" s="9" t="s">
        <v>5022</v>
      </c>
      <c r="E1205" s="22">
        <v>44799</v>
      </c>
      <c r="F1205" s="9">
        <v>0</v>
      </c>
      <c r="G1205" s="9">
        <v>10002</v>
      </c>
      <c r="H1205" s="15">
        <v>44799</v>
      </c>
      <c r="I1205" s="9" t="s">
        <v>7457</v>
      </c>
      <c r="J1205" s="9">
        <v>107</v>
      </c>
      <c r="K1205" s="9" t="s">
        <v>7485</v>
      </c>
      <c r="L1205" s="9" t="str">
        <f>IF(OR('1. Raw Data'!L1205="Elec", '1. Raw Data'!L1205="elect"), "Electronics", '1. Raw Data'!L1205)</f>
        <v>Electronics</v>
      </c>
      <c r="M1205" s="9">
        <v>855.8</v>
      </c>
      <c r="N1205" s="9">
        <f>IF(ISBLANK('1. Raw Data'!N1205), MEDIAN('1. Raw Data'!$N$2:$N$5001), '1. Raw Data'!N1205)</f>
        <v>378.31</v>
      </c>
      <c r="O1205" s="9">
        <v>5</v>
      </c>
      <c r="P1205" s="9">
        <f>IF(ISBLANK('1. Raw Data'!P1205), 0, '1. Raw Data'!P1205)</f>
        <v>0</v>
      </c>
      <c r="Q1205" s="9">
        <v>614</v>
      </c>
      <c r="R1205" s="9">
        <v>5</v>
      </c>
      <c r="S1205" s="9">
        <f t="shared" si="54"/>
        <v>4279</v>
      </c>
      <c r="T1205" s="9">
        <f t="shared" si="55"/>
        <v>2387.4499999999998</v>
      </c>
      <c r="U1205" s="23">
        <f t="shared" si="56"/>
        <v>0.55794578172470199</v>
      </c>
    </row>
    <row r="1206" spans="1:21" x14ac:dyDescent="0.3">
      <c r="A1206" s="9">
        <v>1566</v>
      </c>
      <c r="B1206" s="9" t="str">
        <f>PROPER(TRIM('1. Raw Data'!B1206))</f>
        <v>Customer_1204</v>
      </c>
      <c r="C1206" s="9">
        <f>IF(OR('1. Raw Data'!C1206&lt;18, '1. Raw Data'!C1206&gt;100), MEDIAN('1. Raw Data'!$C$2:$C$5001), '1. Raw Data'!C1206)</f>
        <v>60</v>
      </c>
      <c r="D1206" s="9" t="s">
        <v>5020</v>
      </c>
      <c r="E1206" s="22">
        <v>45275</v>
      </c>
      <c r="F1206" s="9">
        <v>0</v>
      </c>
      <c r="G1206" s="9">
        <v>11007</v>
      </c>
      <c r="H1206" s="15">
        <v>45275</v>
      </c>
      <c r="I1206" s="9" t="s">
        <v>7457</v>
      </c>
      <c r="J1206" s="9">
        <v>149</v>
      </c>
      <c r="K1206" s="9" t="s">
        <v>7467</v>
      </c>
      <c r="L1206" s="9" t="str">
        <f>IF(OR('1. Raw Data'!L1206="Elec", '1. Raw Data'!L1206="elect"), "Electronics", '1. Raw Data'!L1206)</f>
        <v>Clothing</v>
      </c>
      <c r="M1206" s="9">
        <v>929.6</v>
      </c>
      <c r="N1206" s="9">
        <f>IF(ISBLANK('1. Raw Data'!N1206), MEDIAN('1. Raw Data'!$N$2:$N$5001), '1. Raw Data'!N1206)</f>
        <v>577</v>
      </c>
      <c r="O1206" s="9">
        <v>5</v>
      </c>
      <c r="P1206" s="9">
        <f>IF(ISBLANK('1. Raw Data'!P1206), 0, '1. Raw Data'!P1206)</f>
        <v>0.1</v>
      </c>
      <c r="Q1206" s="9">
        <v>383</v>
      </c>
      <c r="R1206" s="9">
        <v>3</v>
      </c>
      <c r="S1206" s="9">
        <f t="shared" si="54"/>
        <v>4183.2</v>
      </c>
      <c r="T1206" s="9">
        <f t="shared" si="55"/>
        <v>1298.1999999999998</v>
      </c>
      <c r="U1206" s="23">
        <f t="shared" si="56"/>
        <v>0.31033658443296996</v>
      </c>
    </row>
    <row r="1207" spans="1:21" x14ac:dyDescent="0.3">
      <c r="A1207" s="9">
        <v>1370</v>
      </c>
      <c r="B1207" s="9" t="str">
        <f>PROPER(TRIM('1. Raw Data'!B1207))</f>
        <v>Customer_1205</v>
      </c>
      <c r="C1207" s="9">
        <f>IF(OR('1. Raw Data'!C1207&lt;18, '1. Raw Data'!C1207&gt;100), MEDIAN('1. Raw Data'!$C$2:$C$5001), '1. Raw Data'!C1207)</f>
        <v>40</v>
      </c>
      <c r="D1207" s="9" t="s">
        <v>5021</v>
      </c>
      <c r="E1207" s="22">
        <v>44611</v>
      </c>
      <c r="F1207" s="9">
        <v>0</v>
      </c>
      <c r="G1207" s="9">
        <v>11281</v>
      </c>
      <c r="H1207" s="15">
        <v>44611</v>
      </c>
      <c r="I1207" s="9" t="s">
        <v>7455</v>
      </c>
      <c r="J1207" s="9">
        <v>116</v>
      </c>
      <c r="K1207" s="9" t="s">
        <v>7480</v>
      </c>
      <c r="L1207" s="9" t="str">
        <f>IF(OR('1. Raw Data'!L1207="Elec", '1. Raw Data'!L1207="elect"), "Electronics", '1. Raw Data'!L1207)</f>
        <v>Sports</v>
      </c>
      <c r="M1207" s="9">
        <v>319.3</v>
      </c>
      <c r="N1207" s="9">
        <f>IF(ISBLANK('1. Raw Data'!N1207), MEDIAN('1. Raw Data'!$N$2:$N$5001), '1. Raw Data'!N1207)</f>
        <v>219.63</v>
      </c>
      <c r="O1207" s="9">
        <v>5</v>
      </c>
      <c r="P1207" s="9">
        <f>IF(ISBLANK('1. Raw Data'!P1207), 0, '1. Raw Data'!P1207)</f>
        <v>0.2</v>
      </c>
      <c r="Q1207" s="9">
        <v>1001</v>
      </c>
      <c r="R1207" s="9">
        <v>3</v>
      </c>
      <c r="S1207" s="9">
        <f t="shared" si="54"/>
        <v>1277.2</v>
      </c>
      <c r="T1207" s="9">
        <f t="shared" si="55"/>
        <v>179.04999999999995</v>
      </c>
      <c r="U1207" s="23">
        <f t="shared" si="56"/>
        <v>0.14018947698089568</v>
      </c>
    </row>
    <row r="1208" spans="1:21" x14ac:dyDescent="0.3">
      <c r="A1208" s="9">
        <v>1935</v>
      </c>
      <c r="B1208" s="9" t="str">
        <f>PROPER(TRIM('1. Raw Data'!B1208))</f>
        <v>Customer_1206</v>
      </c>
      <c r="C1208" s="9">
        <f>IF(OR('1. Raw Data'!C1208&lt;18, '1. Raw Data'!C1208&gt;100), MEDIAN('1. Raw Data'!$C$2:$C$5001), '1. Raw Data'!C1208)</f>
        <v>73</v>
      </c>
      <c r="D1208" s="9" t="s">
        <v>5021</v>
      </c>
      <c r="E1208" s="22">
        <v>44564</v>
      </c>
      <c r="F1208" s="9">
        <v>0</v>
      </c>
      <c r="G1208" s="9">
        <v>10262</v>
      </c>
      <c r="H1208" s="15">
        <v>44621</v>
      </c>
      <c r="I1208" s="9" t="s">
        <v>7456</v>
      </c>
      <c r="J1208" s="9">
        <v>143</v>
      </c>
      <c r="K1208" s="9" t="s">
        <v>7475</v>
      </c>
      <c r="L1208" s="9" t="str">
        <f>IF(OR('1. Raw Data'!L1208="Elec", '1. Raw Data'!L1208="elect"), "Electronics", '1. Raw Data'!L1208)</f>
        <v>Sports</v>
      </c>
      <c r="M1208" s="9">
        <v>1058.2</v>
      </c>
      <c r="N1208" s="9">
        <f>IF(ISBLANK('1. Raw Data'!N1208), MEDIAN('1. Raw Data'!$N$2:$N$5001), '1. Raw Data'!N1208)</f>
        <v>470.06</v>
      </c>
      <c r="O1208" s="9">
        <v>5</v>
      </c>
      <c r="P1208" s="9">
        <f>IF(ISBLANK('1. Raw Data'!P1208), 0, '1. Raw Data'!P1208)</f>
        <v>0.2</v>
      </c>
      <c r="Q1208" s="9">
        <v>468</v>
      </c>
      <c r="R1208" s="9">
        <v>9</v>
      </c>
      <c r="S1208" s="9">
        <f t="shared" si="54"/>
        <v>4232.8</v>
      </c>
      <c r="T1208" s="9">
        <f t="shared" si="55"/>
        <v>1882.5</v>
      </c>
      <c r="U1208" s="23">
        <f t="shared" si="56"/>
        <v>0.44474106974106969</v>
      </c>
    </row>
    <row r="1209" spans="1:21" x14ac:dyDescent="0.3">
      <c r="A1209" s="9">
        <v>1660</v>
      </c>
      <c r="B1209" s="9" t="str">
        <f>PROPER(TRIM('1. Raw Data'!B1209))</f>
        <v>Customer_1207</v>
      </c>
      <c r="C1209" s="9">
        <f>IF(OR('1. Raw Data'!C1209&lt;18, '1. Raw Data'!C1209&gt;100), MEDIAN('1. Raw Data'!$C$2:$C$5001), '1. Raw Data'!C1209)</f>
        <v>29</v>
      </c>
      <c r="D1209" s="9" t="s">
        <v>5019</v>
      </c>
      <c r="E1209" s="22">
        <v>45190</v>
      </c>
      <c r="F1209" s="9">
        <v>0</v>
      </c>
      <c r="G1209" s="9">
        <v>10120</v>
      </c>
      <c r="H1209" s="15">
        <v>45190</v>
      </c>
      <c r="I1209" s="9" t="s">
        <v>7457</v>
      </c>
      <c r="J1209" s="9">
        <v>131</v>
      </c>
      <c r="K1209" s="9" t="s">
        <v>7504</v>
      </c>
      <c r="L1209" s="9" t="str">
        <f>IF(OR('1. Raw Data'!L1209="Elec", '1. Raw Data'!L1209="elect"), "Electronics", '1. Raw Data'!L1209)</f>
        <v>Clothing</v>
      </c>
      <c r="M1209" s="9">
        <v>152.46</v>
      </c>
      <c r="N1209" s="9">
        <f>IF(ISBLANK('1. Raw Data'!N1209), MEDIAN('1. Raw Data'!$N$2:$N$5001), '1. Raw Data'!N1209)</f>
        <v>80.88</v>
      </c>
      <c r="O1209" s="9">
        <v>4</v>
      </c>
      <c r="P1209" s="9">
        <f>IF(ISBLANK('1. Raw Data'!P1209), 0, '1. Raw Data'!P1209)</f>
        <v>0</v>
      </c>
      <c r="Q1209" s="9">
        <v>441</v>
      </c>
      <c r="R1209" s="9">
        <v>8</v>
      </c>
      <c r="S1209" s="9">
        <f t="shared" si="54"/>
        <v>609.84</v>
      </c>
      <c r="T1209" s="9">
        <f t="shared" si="55"/>
        <v>286.32000000000005</v>
      </c>
      <c r="U1209" s="23">
        <f t="shared" si="56"/>
        <v>0.46950019677292409</v>
      </c>
    </row>
    <row r="1210" spans="1:21" x14ac:dyDescent="0.3">
      <c r="A1210" s="9">
        <v>2454</v>
      </c>
      <c r="B1210" s="9" t="str">
        <f>PROPER(TRIM('1. Raw Data'!B1210))</f>
        <v>Customer_1208</v>
      </c>
      <c r="C1210" s="9">
        <f>IF(OR('1. Raw Data'!C1210&lt;18, '1. Raw Data'!C1210&gt;100), MEDIAN('1. Raw Data'!$C$2:$C$5001), '1. Raw Data'!C1210)</f>
        <v>71</v>
      </c>
      <c r="D1210" s="9" t="s">
        <v>5020</v>
      </c>
      <c r="E1210" s="22">
        <v>45166</v>
      </c>
      <c r="F1210" s="9">
        <v>1</v>
      </c>
      <c r="G1210" s="9">
        <v>11743</v>
      </c>
      <c r="H1210" s="15">
        <v>45166</v>
      </c>
      <c r="I1210" s="9" t="s">
        <v>7456</v>
      </c>
      <c r="J1210" s="9">
        <v>127</v>
      </c>
      <c r="K1210" s="9" t="s">
        <v>7489</v>
      </c>
      <c r="L1210" s="9" t="str">
        <f>IF(OR('1. Raw Data'!L1210="Elec", '1. Raw Data'!L1210="elect"), "Electronics", '1. Raw Data'!L1210)</f>
        <v>Clothing</v>
      </c>
      <c r="M1210" s="9">
        <v>462.79</v>
      </c>
      <c r="N1210" s="9">
        <f>IF(ISBLANK('1. Raw Data'!N1210), MEDIAN('1. Raw Data'!$N$2:$N$5001), '1. Raw Data'!N1210)</f>
        <v>231.97</v>
      </c>
      <c r="O1210" s="9">
        <v>1</v>
      </c>
      <c r="P1210" s="9">
        <f>IF(ISBLANK('1. Raw Data'!P1210), 0, '1. Raw Data'!P1210)</f>
        <v>0.2</v>
      </c>
      <c r="Q1210" s="9">
        <v>492</v>
      </c>
      <c r="R1210" s="9">
        <v>2</v>
      </c>
      <c r="S1210" s="9">
        <f t="shared" si="54"/>
        <v>370.23200000000003</v>
      </c>
      <c r="T1210" s="9">
        <f t="shared" si="55"/>
        <v>138.26200000000003</v>
      </c>
      <c r="U1210" s="23">
        <f t="shared" si="56"/>
        <v>0.37344691976922584</v>
      </c>
    </row>
    <row r="1211" spans="1:21" x14ac:dyDescent="0.3">
      <c r="A1211" s="9">
        <v>1968</v>
      </c>
      <c r="B1211" s="9" t="str">
        <f>PROPER(TRIM('1. Raw Data'!B1211))</f>
        <v>Customer_1209</v>
      </c>
      <c r="C1211" s="9">
        <f>IF(OR('1. Raw Data'!C1211&lt;18, '1. Raw Data'!C1211&gt;100), MEDIAN('1. Raw Data'!$C$2:$C$5001), '1. Raw Data'!C1211)</f>
        <v>36</v>
      </c>
      <c r="D1211" s="9" t="s">
        <v>5020</v>
      </c>
      <c r="E1211" s="22">
        <v>44023</v>
      </c>
      <c r="F1211" s="9">
        <v>1</v>
      </c>
      <c r="G1211" s="9">
        <v>10020</v>
      </c>
      <c r="H1211" s="15">
        <v>44142</v>
      </c>
      <c r="I1211" s="9" t="s">
        <v>7455</v>
      </c>
      <c r="J1211" s="9">
        <v>133</v>
      </c>
      <c r="K1211" s="9" t="s">
        <v>7498</v>
      </c>
      <c r="L1211" s="9" t="str">
        <f>IF(OR('1. Raw Data'!L1211="Elec", '1. Raw Data'!L1211="elect"), "Electronics", '1. Raw Data'!L1211)</f>
        <v>Electronics</v>
      </c>
      <c r="M1211" s="9">
        <v>1019.13</v>
      </c>
      <c r="N1211" s="9">
        <f>IF(ISBLANK('1. Raw Data'!N1211), MEDIAN('1. Raw Data'!$N$2:$N$5001), '1. Raw Data'!N1211)</f>
        <v>526.41999999999996</v>
      </c>
      <c r="O1211" s="9">
        <v>1</v>
      </c>
      <c r="P1211" s="9">
        <f>IF(ISBLANK('1. Raw Data'!P1211), 0, '1. Raw Data'!P1211)</f>
        <v>0.05</v>
      </c>
      <c r="Q1211" s="9">
        <v>755</v>
      </c>
      <c r="R1211" s="9">
        <v>4</v>
      </c>
      <c r="S1211" s="9">
        <f t="shared" si="54"/>
        <v>968.17349999999999</v>
      </c>
      <c r="T1211" s="9">
        <f t="shared" si="55"/>
        <v>441.75350000000003</v>
      </c>
      <c r="U1211" s="23">
        <f t="shared" si="56"/>
        <v>0.45627514076764136</v>
      </c>
    </row>
    <row r="1212" spans="1:21" x14ac:dyDescent="0.3">
      <c r="A1212" s="9">
        <v>2332</v>
      </c>
      <c r="B1212" s="9" t="str">
        <f>PROPER(TRIM('1. Raw Data'!B1212))</f>
        <v>Customer_1210</v>
      </c>
      <c r="C1212" s="9">
        <f>IF(OR('1. Raw Data'!C1212&lt;18, '1. Raw Data'!C1212&gt;100), MEDIAN('1. Raw Data'!$C$2:$C$5001), '1. Raw Data'!C1212)</f>
        <v>34</v>
      </c>
      <c r="D1212" s="9" t="s">
        <v>5021</v>
      </c>
      <c r="E1212" s="22">
        <v>44845</v>
      </c>
      <c r="F1212" s="9">
        <v>0</v>
      </c>
      <c r="G1212" s="9">
        <v>10904</v>
      </c>
      <c r="H1212" s="15">
        <v>44875</v>
      </c>
      <c r="I1212" s="9" t="s">
        <v>7455</v>
      </c>
      <c r="J1212" s="9">
        <v>129</v>
      </c>
      <c r="K1212" s="9" t="s">
        <v>7471</v>
      </c>
      <c r="L1212" s="9" t="str">
        <f>IF(OR('1. Raw Data'!L1212="Elec", '1. Raw Data'!L1212="elect"), "Electronics", '1. Raw Data'!L1212)</f>
        <v>Sports</v>
      </c>
      <c r="M1212" s="9">
        <v>499.95</v>
      </c>
      <c r="N1212" s="9">
        <f>IF(ISBLANK('1. Raw Data'!N1212), MEDIAN('1. Raw Data'!$N$2:$N$5001), '1. Raw Data'!N1212)</f>
        <v>312.94</v>
      </c>
      <c r="O1212" s="9">
        <v>2</v>
      </c>
      <c r="P1212" s="9">
        <f>IF(ISBLANK('1. Raw Data'!P1212), 0, '1. Raw Data'!P1212)</f>
        <v>0</v>
      </c>
      <c r="Q1212" s="9">
        <v>789</v>
      </c>
      <c r="R1212" s="9">
        <v>4</v>
      </c>
      <c r="S1212" s="9">
        <f t="shared" si="54"/>
        <v>999.9</v>
      </c>
      <c r="T1212" s="9">
        <f t="shared" si="55"/>
        <v>374.02</v>
      </c>
      <c r="U1212" s="23">
        <f t="shared" si="56"/>
        <v>0.37405740574057406</v>
      </c>
    </row>
    <row r="1213" spans="1:21" x14ac:dyDescent="0.3">
      <c r="A1213" s="9">
        <v>2160</v>
      </c>
      <c r="B1213" s="9" t="str">
        <f>PROPER(TRIM('1. Raw Data'!B1213))</f>
        <v>Customer_1211</v>
      </c>
      <c r="C1213" s="9">
        <f>IF(OR('1. Raw Data'!C1213&lt;18, '1. Raw Data'!C1213&gt;100), MEDIAN('1. Raw Data'!$C$2:$C$5001), '1. Raw Data'!C1213)</f>
        <v>36</v>
      </c>
      <c r="D1213" s="9" t="s">
        <v>5018</v>
      </c>
      <c r="E1213" s="22">
        <v>43906</v>
      </c>
      <c r="F1213" s="9">
        <v>0</v>
      </c>
      <c r="G1213" s="9">
        <v>10139</v>
      </c>
      <c r="H1213" s="15">
        <v>43906</v>
      </c>
      <c r="I1213" s="9" t="s">
        <v>7456</v>
      </c>
      <c r="J1213" s="9">
        <v>108</v>
      </c>
      <c r="K1213" s="9" t="s">
        <v>7496</v>
      </c>
      <c r="L1213" s="9" t="str">
        <f>IF(OR('1. Raw Data'!L1213="Elec", '1. Raw Data'!L1213="elect"), "Electronics", '1. Raw Data'!L1213)</f>
        <v>Clothing</v>
      </c>
      <c r="M1213" s="9">
        <v>122.28</v>
      </c>
      <c r="N1213" s="9">
        <f>IF(ISBLANK('1. Raw Data'!N1213), MEDIAN('1. Raw Data'!$N$2:$N$5001), '1. Raw Data'!N1213)</f>
        <v>73.17</v>
      </c>
      <c r="O1213" s="9">
        <v>1</v>
      </c>
      <c r="P1213" s="9">
        <f>IF(ISBLANK('1. Raw Data'!P1213), 0, '1. Raw Data'!P1213)</f>
        <v>0</v>
      </c>
      <c r="Q1213" s="9">
        <v>447</v>
      </c>
      <c r="R1213" s="9">
        <v>4</v>
      </c>
      <c r="S1213" s="9">
        <f t="shared" si="54"/>
        <v>122.28</v>
      </c>
      <c r="T1213" s="9">
        <f t="shared" si="55"/>
        <v>49.11</v>
      </c>
      <c r="U1213" s="23">
        <f t="shared" si="56"/>
        <v>0.40161923454367027</v>
      </c>
    </row>
    <row r="1214" spans="1:21" x14ac:dyDescent="0.3">
      <c r="A1214" s="9">
        <v>1201</v>
      </c>
      <c r="B1214" s="9" t="str">
        <f>PROPER(TRIM('1. Raw Data'!B1214))</f>
        <v>Customer_1212</v>
      </c>
      <c r="C1214" s="9">
        <f>IF(OR('1. Raw Data'!C1214&lt;18, '1. Raw Data'!C1214&gt;100), MEDIAN('1. Raw Data'!$C$2:$C$5001), '1. Raw Data'!C1214)</f>
        <v>33</v>
      </c>
      <c r="D1214" s="9" t="s">
        <v>5018</v>
      </c>
      <c r="E1214" s="22">
        <v>44089</v>
      </c>
      <c r="F1214" s="9">
        <v>0</v>
      </c>
      <c r="G1214" s="9">
        <v>13548</v>
      </c>
      <c r="H1214" s="15">
        <v>44089</v>
      </c>
      <c r="I1214" s="9" t="s">
        <v>7455</v>
      </c>
      <c r="J1214" s="9">
        <v>133</v>
      </c>
      <c r="K1214" s="9" t="s">
        <v>7498</v>
      </c>
      <c r="L1214" s="9" t="str">
        <f>IF(OR('1. Raw Data'!L1214="Elec", '1. Raw Data'!L1214="elect"), "Electronics", '1. Raw Data'!L1214)</f>
        <v>Electronics</v>
      </c>
      <c r="M1214" s="9">
        <v>1256.21</v>
      </c>
      <c r="N1214" s="9">
        <f>IF(ISBLANK('1. Raw Data'!N1214), MEDIAN('1. Raw Data'!$N$2:$N$5001), '1. Raw Data'!N1214)</f>
        <v>867.55</v>
      </c>
      <c r="O1214" s="9">
        <v>5</v>
      </c>
      <c r="P1214" s="9">
        <f>IF(ISBLANK('1. Raw Data'!P1214), 0, '1. Raw Data'!P1214)</f>
        <v>0</v>
      </c>
      <c r="Q1214" s="9">
        <v>765</v>
      </c>
      <c r="R1214" s="9">
        <v>5</v>
      </c>
      <c r="S1214" s="9">
        <f t="shared" si="54"/>
        <v>6281.05</v>
      </c>
      <c r="T1214" s="9">
        <f t="shared" si="55"/>
        <v>1943.3000000000002</v>
      </c>
      <c r="U1214" s="23">
        <f t="shared" si="56"/>
        <v>0.30939094578135823</v>
      </c>
    </row>
    <row r="1215" spans="1:21" x14ac:dyDescent="0.3">
      <c r="A1215" s="9">
        <v>2459</v>
      </c>
      <c r="B1215" s="9" t="str">
        <f>PROPER(TRIM('1. Raw Data'!B1215))</f>
        <v>Customer_1213</v>
      </c>
      <c r="C1215" s="9">
        <f>IF(OR('1. Raw Data'!C1215&lt;18, '1. Raw Data'!C1215&gt;100), MEDIAN('1. Raw Data'!$C$2:$C$5001), '1. Raw Data'!C1215)</f>
        <v>77</v>
      </c>
      <c r="D1215" s="9" t="s">
        <v>5019</v>
      </c>
      <c r="E1215" s="22">
        <v>44859</v>
      </c>
      <c r="F1215" s="9">
        <v>0</v>
      </c>
      <c r="G1215" s="9">
        <v>11815</v>
      </c>
      <c r="H1215" s="15">
        <v>44859</v>
      </c>
      <c r="I1215" s="9" t="s">
        <v>7456</v>
      </c>
      <c r="J1215" s="9">
        <v>141</v>
      </c>
      <c r="K1215" s="9" t="s">
        <v>7490</v>
      </c>
      <c r="L1215" s="9" t="str">
        <f>IF(OR('1. Raw Data'!L1215="Elec", '1. Raw Data'!L1215="elect"), "Electronics", '1. Raw Data'!L1215)</f>
        <v>Electronics</v>
      </c>
      <c r="M1215" s="9">
        <v>499.98</v>
      </c>
      <c r="N1215" s="9">
        <f>IF(ISBLANK('1. Raw Data'!N1215), MEDIAN('1. Raw Data'!$N$2:$N$5001), '1. Raw Data'!N1215)</f>
        <v>429.51499999999999</v>
      </c>
      <c r="O1215" s="9">
        <v>3</v>
      </c>
      <c r="P1215" s="9">
        <f>IF(ISBLANK('1. Raw Data'!P1215), 0, '1. Raw Data'!P1215)</f>
        <v>0.05</v>
      </c>
      <c r="Q1215" s="9">
        <v>661</v>
      </c>
      <c r="R1215" s="9">
        <v>6</v>
      </c>
      <c r="S1215" s="9">
        <f t="shared" si="54"/>
        <v>1424.943</v>
      </c>
      <c r="T1215" s="9">
        <f t="shared" si="55"/>
        <v>136.39799999999991</v>
      </c>
      <c r="U1215" s="23">
        <f t="shared" si="56"/>
        <v>9.5721723605786277E-2</v>
      </c>
    </row>
    <row r="1216" spans="1:21" x14ac:dyDescent="0.3">
      <c r="A1216" s="9">
        <v>1312</v>
      </c>
      <c r="B1216" s="9" t="str">
        <f>PROPER(TRIM('1. Raw Data'!B1216))</f>
        <v>Customer_1214</v>
      </c>
      <c r="C1216" s="9">
        <f>IF(OR('1. Raw Data'!C1216&lt;18, '1. Raw Data'!C1216&gt;100), MEDIAN('1. Raw Data'!$C$2:$C$5001), '1. Raw Data'!C1216)</f>
        <v>38</v>
      </c>
      <c r="D1216" s="9" t="s">
        <v>5018</v>
      </c>
      <c r="E1216" s="22">
        <v>45039</v>
      </c>
      <c r="F1216" s="9">
        <v>0</v>
      </c>
      <c r="G1216" s="9">
        <v>11312</v>
      </c>
      <c r="H1216" s="15">
        <v>45039</v>
      </c>
      <c r="I1216" s="9" t="s">
        <v>7457</v>
      </c>
      <c r="J1216" s="9">
        <v>119</v>
      </c>
      <c r="K1216" s="9" t="s">
        <v>7459</v>
      </c>
      <c r="L1216" s="9" t="str">
        <f>IF(OR('1. Raw Data'!L1216="Elec", '1. Raw Data'!L1216="elect"), "Electronics", '1. Raw Data'!L1216)</f>
        <v>Sports</v>
      </c>
      <c r="M1216" s="9">
        <v>141.5</v>
      </c>
      <c r="N1216" s="9">
        <f>IF(ISBLANK('1. Raw Data'!N1216), MEDIAN('1. Raw Data'!$N$2:$N$5001), '1. Raw Data'!N1216)</f>
        <v>79.66</v>
      </c>
      <c r="O1216" s="9">
        <v>1</v>
      </c>
      <c r="P1216" s="9">
        <f>IF(ISBLANK('1. Raw Data'!P1216), 0, '1. Raw Data'!P1216)</f>
        <v>0.05</v>
      </c>
      <c r="Q1216" s="9">
        <v>387</v>
      </c>
      <c r="R1216" s="9">
        <v>5</v>
      </c>
      <c r="S1216" s="9">
        <f t="shared" si="54"/>
        <v>134.42499999999998</v>
      </c>
      <c r="T1216" s="9">
        <f t="shared" si="55"/>
        <v>54.764999999999986</v>
      </c>
      <c r="U1216" s="23">
        <f t="shared" si="56"/>
        <v>0.40740189696856977</v>
      </c>
    </row>
    <row r="1217" spans="1:21" x14ac:dyDescent="0.3">
      <c r="A1217" s="9">
        <v>1116</v>
      </c>
      <c r="B1217" s="9" t="str">
        <f>PROPER(TRIM('1. Raw Data'!B1217))</f>
        <v>Customer_1215</v>
      </c>
      <c r="C1217" s="9">
        <f>IF(OR('1. Raw Data'!C1217&lt;18, '1. Raw Data'!C1217&gt;100), MEDIAN('1. Raw Data'!$C$2:$C$5001), '1. Raw Data'!C1217)</f>
        <v>35</v>
      </c>
      <c r="D1217" s="9" t="s">
        <v>5018</v>
      </c>
      <c r="E1217" s="22">
        <v>44510</v>
      </c>
      <c r="F1217" s="9">
        <v>0</v>
      </c>
      <c r="G1217" s="9">
        <v>10205</v>
      </c>
      <c r="H1217" s="15">
        <v>44480</v>
      </c>
      <c r="I1217" s="9" t="s">
        <v>7455</v>
      </c>
      <c r="J1217" s="9">
        <v>121</v>
      </c>
      <c r="K1217" s="9" t="s">
        <v>7495</v>
      </c>
      <c r="L1217" s="9" t="str">
        <f>IF(OR('1. Raw Data'!L1217="Elec", '1. Raw Data'!L1217="elect"), "Electronics", '1. Raw Data'!L1217)</f>
        <v>Electronics</v>
      </c>
      <c r="M1217" s="9">
        <v>158.44</v>
      </c>
      <c r="N1217" s="9">
        <f>IF(ISBLANK('1. Raw Data'!N1217), MEDIAN('1. Raw Data'!$N$2:$N$5001), '1. Raw Data'!N1217)</f>
        <v>84.72</v>
      </c>
      <c r="O1217" s="9">
        <v>3</v>
      </c>
      <c r="P1217" s="9">
        <f>IF(ISBLANK('1. Raw Data'!P1217), 0, '1. Raw Data'!P1217)</f>
        <v>0.05</v>
      </c>
      <c r="Q1217" s="9">
        <v>1071</v>
      </c>
      <c r="R1217" s="9">
        <v>3</v>
      </c>
      <c r="S1217" s="9">
        <f t="shared" si="54"/>
        <v>451.55399999999997</v>
      </c>
      <c r="T1217" s="9">
        <f t="shared" si="55"/>
        <v>197.39399999999998</v>
      </c>
      <c r="U1217" s="23">
        <f t="shared" si="56"/>
        <v>0.4371437303179686</v>
      </c>
    </row>
    <row r="1218" spans="1:21" x14ac:dyDescent="0.3">
      <c r="A1218" s="9">
        <v>1936</v>
      </c>
      <c r="B1218" s="9" t="str">
        <f>PROPER(TRIM('1. Raw Data'!B1218))</f>
        <v>Customer_1216</v>
      </c>
      <c r="C1218" s="9">
        <f>IF(OR('1. Raw Data'!C1218&lt;18, '1. Raw Data'!C1218&gt;100), MEDIAN('1. Raw Data'!$C$2:$C$5001), '1. Raw Data'!C1218)</f>
        <v>41</v>
      </c>
      <c r="D1218" s="9" t="s">
        <v>5018</v>
      </c>
      <c r="E1218" s="22">
        <v>44036</v>
      </c>
      <c r="F1218" s="9">
        <v>0</v>
      </c>
      <c r="G1218" s="9">
        <v>10042</v>
      </c>
      <c r="H1218" s="15">
        <v>44036</v>
      </c>
      <c r="I1218" s="9" t="s">
        <v>7455</v>
      </c>
      <c r="J1218" s="9">
        <v>141</v>
      </c>
      <c r="K1218" s="9" t="s">
        <v>7490</v>
      </c>
      <c r="L1218" s="9" t="str">
        <f>IF(OR('1. Raw Data'!L1218="Elec", '1. Raw Data'!L1218="elect"), "Electronics", '1. Raw Data'!L1218)</f>
        <v>Electronics</v>
      </c>
      <c r="M1218" s="9">
        <v>415.05</v>
      </c>
      <c r="N1218" s="9">
        <f>IF(ISBLANK('1. Raw Data'!N1218), MEDIAN('1. Raw Data'!$N$2:$N$5001), '1. Raw Data'!N1218)</f>
        <v>280.43</v>
      </c>
      <c r="O1218" s="9">
        <v>4</v>
      </c>
      <c r="P1218" s="9">
        <f>IF(ISBLANK('1. Raw Data'!P1218), 0, '1. Raw Data'!P1218)</f>
        <v>0</v>
      </c>
      <c r="Q1218" s="9">
        <v>840</v>
      </c>
      <c r="R1218" s="9">
        <v>3</v>
      </c>
      <c r="S1218" s="9">
        <f t="shared" si="54"/>
        <v>1660.2</v>
      </c>
      <c r="T1218" s="9">
        <f t="shared" si="55"/>
        <v>538.48</v>
      </c>
      <c r="U1218" s="23">
        <f t="shared" si="56"/>
        <v>0.32434646428141189</v>
      </c>
    </row>
    <row r="1219" spans="1:21" x14ac:dyDescent="0.3">
      <c r="A1219" s="9">
        <v>1574</v>
      </c>
      <c r="B1219" s="9" t="str">
        <f>PROPER(TRIM('1. Raw Data'!B1219))</f>
        <v>Customer_1217</v>
      </c>
      <c r="C1219" s="9">
        <f>IF(OR('1. Raw Data'!C1219&lt;18, '1. Raw Data'!C1219&gt;100), MEDIAN('1. Raw Data'!$C$2:$C$5001), '1. Raw Data'!C1219)</f>
        <v>25</v>
      </c>
      <c r="D1219" s="9" t="s">
        <v>5023</v>
      </c>
      <c r="E1219" s="22">
        <v>44732</v>
      </c>
      <c r="F1219" s="9">
        <v>0</v>
      </c>
      <c r="G1219" s="9">
        <v>12897</v>
      </c>
      <c r="H1219" s="15">
        <v>44732</v>
      </c>
      <c r="I1219" s="9" t="s">
        <v>7456</v>
      </c>
      <c r="J1219" s="9">
        <v>121</v>
      </c>
      <c r="K1219" s="9" t="s">
        <v>7495</v>
      </c>
      <c r="L1219" s="9" t="str">
        <f>IF(OR('1. Raw Data'!L1219="Elec", '1. Raw Data'!L1219="elect"), "Electronics", '1. Raw Data'!L1219)</f>
        <v>Home Appliances</v>
      </c>
      <c r="M1219" s="9">
        <v>308.12</v>
      </c>
      <c r="N1219" s="9">
        <f>IF(ISBLANK('1. Raw Data'!N1219), MEDIAN('1. Raw Data'!$N$2:$N$5001), '1. Raw Data'!N1219)</f>
        <v>124.23</v>
      </c>
      <c r="O1219" s="9">
        <v>2</v>
      </c>
      <c r="P1219" s="9">
        <f>IF(ISBLANK('1. Raw Data'!P1219), 0, '1. Raw Data'!P1219)</f>
        <v>0</v>
      </c>
      <c r="Q1219" s="9">
        <v>762</v>
      </c>
      <c r="R1219" s="9">
        <v>6</v>
      </c>
      <c r="S1219" s="9">
        <f t="shared" ref="S1219:S1282" si="57">M1219 * O1219 * (1 - P1219)</f>
        <v>616.24</v>
      </c>
      <c r="T1219" s="9">
        <f t="shared" ref="T1219:T1282" si="58">S1219 - (N1219 * O1219)</f>
        <v>367.78</v>
      </c>
      <c r="U1219" s="23">
        <f t="shared" ref="U1219:U1282" si="59">T1219 / S1219</f>
        <v>0.5968129300272621</v>
      </c>
    </row>
    <row r="1220" spans="1:21" x14ac:dyDescent="0.3">
      <c r="A1220" s="9">
        <v>1243</v>
      </c>
      <c r="B1220" s="9" t="str">
        <f>PROPER(TRIM('1. Raw Data'!B1220))</f>
        <v>Customer_1218</v>
      </c>
      <c r="C1220" s="9">
        <f>IF(OR('1. Raw Data'!C1220&lt;18, '1. Raw Data'!C1220&gt;100), MEDIAN('1. Raw Data'!$C$2:$C$5001), '1. Raw Data'!C1220)</f>
        <v>40</v>
      </c>
      <c r="D1220" s="9" t="s">
        <v>5019</v>
      </c>
      <c r="E1220" s="22">
        <v>44035</v>
      </c>
      <c r="F1220" s="9">
        <v>1</v>
      </c>
      <c r="G1220" s="9">
        <v>13189</v>
      </c>
      <c r="H1220" s="15">
        <v>44035</v>
      </c>
      <c r="I1220" s="9" t="s">
        <v>7456</v>
      </c>
      <c r="J1220" s="9">
        <v>125</v>
      </c>
      <c r="K1220" s="9" t="s">
        <v>7479</v>
      </c>
      <c r="L1220" s="9" t="str">
        <f>IF(OR('1. Raw Data'!L1220="Elec", '1. Raw Data'!L1220="elect"), "Electronics", '1. Raw Data'!L1220)</f>
        <v>Clothing</v>
      </c>
      <c r="M1220" s="9">
        <v>1172.74</v>
      </c>
      <c r="N1220" s="9">
        <f>IF(ISBLANK('1. Raw Data'!N1220), MEDIAN('1. Raw Data'!$N$2:$N$5001), '1. Raw Data'!N1220)</f>
        <v>817.11</v>
      </c>
      <c r="O1220" s="9">
        <v>2</v>
      </c>
      <c r="P1220" s="9">
        <f>IF(ISBLANK('1. Raw Data'!P1220), 0, '1. Raw Data'!P1220)</f>
        <v>0</v>
      </c>
      <c r="Q1220" s="9">
        <v>1286</v>
      </c>
      <c r="R1220" s="9">
        <v>2</v>
      </c>
      <c r="S1220" s="9">
        <f t="shared" si="57"/>
        <v>2345.48</v>
      </c>
      <c r="T1220" s="9">
        <f t="shared" si="58"/>
        <v>711.26</v>
      </c>
      <c r="U1220" s="23">
        <f t="shared" si="59"/>
        <v>0.30324709654313831</v>
      </c>
    </row>
    <row r="1221" spans="1:21" x14ac:dyDescent="0.3">
      <c r="A1221" s="9">
        <v>1536</v>
      </c>
      <c r="B1221" s="9" t="str">
        <f>PROPER(TRIM('1. Raw Data'!B1221))</f>
        <v>Customer_1219</v>
      </c>
      <c r="C1221" s="9">
        <f>IF(OR('1. Raw Data'!C1221&lt;18, '1. Raw Data'!C1221&gt;100), MEDIAN('1. Raw Data'!$C$2:$C$5001), '1. Raw Data'!C1221)</f>
        <v>40</v>
      </c>
      <c r="D1221" s="9" t="s">
        <v>5021</v>
      </c>
      <c r="E1221" s="22">
        <v>44908</v>
      </c>
      <c r="F1221" s="9">
        <v>1</v>
      </c>
      <c r="G1221" s="9">
        <v>11028</v>
      </c>
      <c r="H1221" s="15">
        <v>44908</v>
      </c>
      <c r="I1221" s="9" t="s">
        <v>7456</v>
      </c>
      <c r="J1221" s="9">
        <v>142</v>
      </c>
      <c r="K1221" s="9" t="s">
        <v>7500</v>
      </c>
      <c r="L1221" s="9" t="str">
        <f>IF(OR('1. Raw Data'!L1221="Elec", '1. Raw Data'!L1221="elect"), "Electronics", '1. Raw Data'!L1221)</f>
        <v>Sports</v>
      </c>
      <c r="M1221" s="9">
        <v>516.44000000000005</v>
      </c>
      <c r="N1221" s="9">
        <f>IF(ISBLANK('1. Raw Data'!N1221), MEDIAN('1. Raw Data'!$N$2:$N$5001), '1. Raw Data'!N1221)</f>
        <v>280.89999999999998</v>
      </c>
      <c r="O1221" s="9">
        <v>2</v>
      </c>
      <c r="P1221" s="9">
        <f>IF(ISBLANK('1. Raw Data'!P1221), 0, '1. Raw Data'!P1221)</f>
        <v>0.2</v>
      </c>
      <c r="Q1221" s="9">
        <v>750</v>
      </c>
      <c r="R1221" s="9">
        <v>5</v>
      </c>
      <c r="S1221" s="9">
        <f t="shared" si="57"/>
        <v>826.30400000000009</v>
      </c>
      <c r="T1221" s="9">
        <f t="shared" si="58"/>
        <v>264.50400000000013</v>
      </c>
      <c r="U1221" s="23">
        <f t="shared" si="59"/>
        <v>0.3201049492680661</v>
      </c>
    </row>
    <row r="1222" spans="1:21" x14ac:dyDescent="0.3">
      <c r="A1222" s="9">
        <v>1074</v>
      </c>
      <c r="B1222" s="9" t="str">
        <f>PROPER(TRIM('1. Raw Data'!B1222))</f>
        <v>Customer_1220</v>
      </c>
      <c r="C1222" s="9">
        <f>IF(OR('1. Raw Data'!C1222&lt;18, '1. Raw Data'!C1222&gt;100), MEDIAN('1. Raw Data'!$C$2:$C$5001), '1. Raw Data'!C1222)</f>
        <v>30</v>
      </c>
      <c r="D1222" s="9" t="s">
        <v>5018</v>
      </c>
      <c r="E1222" s="22">
        <v>44766</v>
      </c>
      <c r="F1222" s="9">
        <v>0</v>
      </c>
      <c r="G1222" s="9">
        <v>12254</v>
      </c>
      <c r="H1222" s="15">
        <v>44766</v>
      </c>
      <c r="I1222" s="9" t="s">
        <v>7456</v>
      </c>
      <c r="J1222" s="9">
        <v>123</v>
      </c>
      <c r="K1222" s="9" t="s">
        <v>7502</v>
      </c>
      <c r="L1222" s="9" t="str">
        <f>IF(OR('1. Raw Data'!L1222="Elec", '1. Raw Data'!L1222="elect"), "Electronics", '1. Raw Data'!L1222)</f>
        <v>Clothing</v>
      </c>
      <c r="M1222" s="9">
        <v>1216.81</v>
      </c>
      <c r="N1222" s="9">
        <f>IF(ISBLANK('1. Raw Data'!N1222), MEDIAN('1. Raw Data'!$N$2:$N$5001), '1. Raw Data'!N1222)</f>
        <v>715.07</v>
      </c>
      <c r="O1222" s="9">
        <v>4</v>
      </c>
      <c r="P1222" s="9">
        <f>IF(ISBLANK('1. Raw Data'!P1222), 0, '1. Raw Data'!P1222)</f>
        <v>0</v>
      </c>
      <c r="Q1222" s="9">
        <v>519</v>
      </c>
      <c r="R1222" s="9">
        <v>6</v>
      </c>
      <c r="S1222" s="9">
        <f t="shared" si="57"/>
        <v>4867.24</v>
      </c>
      <c r="T1222" s="9">
        <f t="shared" si="58"/>
        <v>2006.9599999999996</v>
      </c>
      <c r="U1222" s="23">
        <f t="shared" si="59"/>
        <v>0.41234046400013141</v>
      </c>
    </row>
    <row r="1223" spans="1:21" x14ac:dyDescent="0.3">
      <c r="A1223" s="9">
        <v>1385</v>
      </c>
      <c r="B1223" s="9" t="str">
        <f>PROPER(TRIM('1. Raw Data'!B1223))</f>
        <v>Customer_1221</v>
      </c>
      <c r="C1223" s="9">
        <f>IF(OR('1. Raw Data'!C1223&lt;18, '1. Raw Data'!C1223&gt;100), MEDIAN('1. Raw Data'!$C$2:$C$5001), '1. Raw Data'!C1223)</f>
        <v>54</v>
      </c>
      <c r="D1223" s="9" t="s">
        <v>5022</v>
      </c>
      <c r="E1223" s="22">
        <v>43862</v>
      </c>
      <c r="F1223" s="9">
        <v>0</v>
      </c>
      <c r="G1223" s="9">
        <v>12682</v>
      </c>
      <c r="H1223" s="15">
        <v>43832</v>
      </c>
      <c r="I1223" s="9" t="s">
        <v>7456</v>
      </c>
      <c r="J1223" s="9">
        <v>111</v>
      </c>
      <c r="K1223" s="9" t="s">
        <v>7476</v>
      </c>
      <c r="L1223" s="9" t="str">
        <f>IF(OR('1. Raw Data'!L1223="Elec", '1. Raw Data'!L1223="elect"), "Electronics", '1. Raw Data'!L1223)</f>
        <v>Home Appliances</v>
      </c>
      <c r="M1223" s="9">
        <v>302.08</v>
      </c>
      <c r="N1223" s="9">
        <f>IF(ISBLANK('1. Raw Data'!N1223), MEDIAN('1. Raw Data'!$N$2:$N$5001), '1. Raw Data'!N1223)</f>
        <v>153.46</v>
      </c>
      <c r="O1223" s="9">
        <v>5</v>
      </c>
      <c r="P1223" s="9">
        <f>IF(ISBLANK('1. Raw Data'!P1223), 0, '1. Raw Data'!P1223)</f>
        <v>0</v>
      </c>
      <c r="Q1223" s="9">
        <v>378</v>
      </c>
      <c r="R1223" s="9">
        <v>6</v>
      </c>
      <c r="S1223" s="9">
        <f t="shared" si="57"/>
        <v>1510.3999999999999</v>
      </c>
      <c r="T1223" s="9">
        <f t="shared" si="58"/>
        <v>743.0999999999998</v>
      </c>
      <c r="U1223" s="23">
        <f t="shared" si="59"/>
        <v>0.49198887711864397</v>
      </c>
    </row>
    <row r="1224" spans="1:21" x14ac:dyDescent="0.3">
      <c r="A1224" s="9">
        <v>2233</v>
      </c>
      <c r="B1224" s="9" t="str">
        <f>PROPER(TRIM('1. Raw Data'!B1224))</f>
        <v>Customer_1222</v>
      </c>
      <c r="C1224" s="9">
        <f>IF(OR('1. Raw Data'!C1224&lt;18, '1. Raw Data'!C1224&gt;100), MEDIAN('1. Raw Data'!$C$2:$C$5001), '1. Raw Data'!C1224)</f>
        <v>40</v>
      </c>
      <c r="D1224" s="9" t="s">
        <v>5023</v>
      </c>
      <c r="E1224" s="22">
        <v>45310</v>
      </c>
      <c r="F1224" s="9">
        <v>0</v>
      </c>
      <c r="G1224" s="9">
        <v>11862</v>
      </c>
      <c r="H1224" s="15">
        <v>45310</v>
      </c>
      <c r="I1224" s="9" t="s">
        <v>7455</v>
      </c>
      <c r="J1224" s="9">
        <v>133</v>
      </c>
      <c r="K1224" s="9" t="s">
        <v>7498</v>
      </c>
      <c r="L1224" s="9" t="str">
        <f>IF(OR('1. Raw Data'!L1224="Elec", '1. Raw Data'!L1224="elect"), "Electronics", '1. Raw Data'!L1224)</f>
        <v>Sports</v>
      </c>
      <c r="M1224" s="9">
        <v>764.67</v>
      </c>
      <c r="N1224" s="9">
        <f>IF(ISBLANK('1. Raw Data'!N1224), MEDIAN('1. Raw Data'!$N$2:$N$5001), '1. Raw Data'!N1224)</f>
        <v>501.44</v>
      </c>
      <c r="O1224" s="9">
        <v>3</v>
      </c>
      <c r="P1224" s="9">
        <f>IF(ISBLANK('1. Raw Data'!P1224), 0, '1. Raw Data'!P1224)</f>
        <v>0</v>
      </c>
      <c r="Q1224" s="9">
        <v>335</v>
      </c>
      <c r="R1224" s="9">
        <v>4</v>
      </c>
      <c r="S1224" s="9">
        <f t="shared" si="57"/>
        <v>2294.0099999999998</v>
      </c>
      <c r="T1224" s="9">
        <f t="shared" si="58"/>
        <v>789.68999999999983</v>
      </c>
      <c r="U1224" s="23">
        <f t="shared" si="59"/>
        <v>0.34423999895379703</v>
      </c>
    </row>
    <row r="1225" spans="1:21" x14ac:dyDescent="0.3">
      <c r="A1225" s="9">
        <v>1474</v>
      </c>
      <c r="B1225" s="9" t="str">
        <f>PROPER(TRIM('1. Raw Data'!B1225))</f>
        <v>Customer_1223</v>
      </c>
      <c r="C1225" s="9">
        <f>IF(OR('1. Raw Data'!C1225&lt;18, '1. Raw Data'!C1225&gt;100), MEDIAN('1. Raw Data'!$C$2:$C$5001), '1. Raw Data'!C1225)</f>
        <v>48</v>
      </c>
      <c r="D1225" s="9" t="s">
        <v>5018</v>
      </c>
      <c r="E1225" s="22">
        <v>44126</v>
      </c>
      <c r="F1225" s="9">
        <v>1</v>
      </c>
      <c r="G1225" s="9">
        <v>10344</v>
      </c>
      <c r="H1225" s="15">
        <v>44126</v>
      </c>
      <c r="I1225" s="9" t="s">
        <v>7456</v>
      </c>
      <c r="J1225" s="9">
        <v>120</v>
      </c>
      <c r="K1225" s="9" t="s">
        <v>7488</v>
      </c>
      <c r="L1225" s="9" t="str">
        <f>IF(OR('1. Raw Data'!L1225="Elec", '1. Raw Data'!L1225="elect"), "Electronics", '1. Raw Data'!L1225)</f>
        <v>Clothing</v>
      </c>
      <c r="M1225" s="9">
        <v>1047.6500000000001</v>
      </c>
      <c r="N1225" s="9">
        <f>IF(ISBLANK('1. Raw Data'!N1225), MEDIAN('1. Raw Data'!$N$2:$N$5001), '1. Raw Data'!N1225)</f>
        <v>595.69000000000005</v>
      </c>
      <c r="O1225" s="9">
        <v>1</v>
      </c>
      <c r="P1225" s="9">
        <f>IF(ISBLANK('1. Raw Data'!P1225), 0, '1. Raw Data'!P1225)</f>
        <v>0</v>
      </c>
      <c r="Q1225" s="9">
        <v>1501</v>
      </c>
      <c r="R1225" s="9">
        <v>3</v>
      </c>
      <c r="S1225" s="9">
        <f t="shared" si="57"/>
        <v>1047.6500000000001</v>
      </c>
      <c r="T1225" s="9">
        <f t="shared" si="58"/>
        <v>451.96000000000004</v>
      </c>
      <c r="U1225" s="23">
        <f t="shared" si="59"/>
        <v>0.43140361762038848</v>
      </c>
    </row>
    <row r="1226" spans="1:21" x14ac:dyDescent="0.3">
      <c r="A1226" s="9">
        <v>1417</v>
      </c>
      <c r="B1226" s="9" t="str">
        <f>PROPER(TRIM('1. Raw Data'!B1226))</f>
        <v>Customer_1224</v>
      </c>
      <c r="C1226" s="9">
        <f>IF(OR('1. Raw Data'!C1226&lt;18, '1. Raw Data'!C1226&gt;100), MEDIAN('1. Raw Data'!$C$2:$C$5001), '1. Raw Data'!C1226)</f>
        <v>62</v>
      </c>
      <c r="D1226" s="9" t="s">
        <v>5023</v>
      </c>
      <c r="E1226" s="22">
        <v>44670</v>
      </c>
      <c r="F1226" s="9">
        <v>1</v>
      </c>
      <c r="G1226" s="9">
        <v>11165</v>
      </c>
      <c r="H1226" s="15">
        <v>44670</v>
      </c>
      <c r="I1226" s="9" t="s">
        <v>7457</v>
      </c>
      <c r="J1226" s="9">
        <v>125</v>
      </c>
      <c r="K1226" s="9" t="s">
        <v>7479</v>
      </c>
      <c r="L1226" s="9" t="str">
        <f>IF(OR('1. Raw Data'!L1226="Elec", '1. Raw Data'!L1226="elect"), "Electronics", '1. Raw Data'!L1226)</f>
        <v>Electronics</v>
      </c>
      <c r="M1226" s="9">
        <v>995.39</v>
      </c>
      <c r="N1226" s="9">
        <f>IF(ISBLANK('1. Raw Data'!N1226), MEDIAN('1. Raw Data'!$N$2:$N$5001), '1. Raw Data'!N1226)</f>
        <v>596.08000000000004</v>
      </c>
      <c r="O1226" s="9">
        <v>5</v>
      </c>
      <c r="P1226" s="9">
        <f>IF(ISBLANK('1. Raw Data'!P1226), 0, '1. Raw Data'!P1226)</f>
        <v>0</v>
      </c>
      <c r="Q1226" s="9">
        <v>988</v>
      </c>
      <c r="R1226" s="9">
        <v>2</v>
      </c>
      <c r="S1226" s="9">
        <f t="shared" si="57"/>
        <v>4976.95</v>
      </c>
      <c r="T1226" s="9">
        <f t="shared" si="58"/>
        <v>1996.5499999999997</v>
      </c>
      <c r="U1226" s="23">
        <f t="shared" si="59"/>
        <v>0.40115934457850688</v>
      </c>
    </row>
    <row r="1227" spans="1:21" x14ac:dyDescent="0.3">
      <c r="A1227" s="9">
        <v>1346</v>
      </c>
      <c r="B1227" s="9" t="str">
        <f>PROPER(TRIM('1. Raw Data'!B1227))</f>
        <v>Customer_1225</v>
      </c>
      <c r="C1227" s="9">
        <f>IF(OR('1. Raw Data'!C1227&lt;18, '1. Raw Data'!C1227&gt;100), MEDIAN('1. Raw Data'!$C$2:$C$5001), '1. Raw Data'!C1227)</f>
        <v>55</v>
      </c>
      <c r="D1227" s="9" t="s">
        <v>5019</v>
      </c>
      <c r="E1227" s="22">
        <v>44966</v>
      </c>
      <c r="F1227" s="9">
        <v>0</v>
      </c>
      <c r="G1227" s="9">
        <v>12419</v>
      </c>
      <c r="H1227" s="15">
        <v>45171</v>
      </c>
      <c r="I1227" s="9" t="s">
        <v>7456</v>
      </c>
      <c r="J1227" s="9">
        <v>126</v>
      </c>
      <c r="K1227" s="9" t="s">
        <v>7469</v>
      </c>
      <c r="L1227" s="9" t="str">
        <f>IF(OR('1. Raw Data'!L1227="Elec", '1. Raw Data'!L1227="elect"), "Electronics", '1. Raw Data'!L1227)</f>
        <v>Sports</v>
      </c>
      <c r="M1227" s="9">
        <v>921.64</v>
      </c>
      <c r="N1227" s="9">
        <f>IF(ISBLANK('1. Raw Data'!N1227), MEDIAN('1. Raw Data'!$N$2:$N$5001), '1. Raw Data'!N1227)</f>
        <v>548.07000000000005</v>
      </c>
      <c r="O1227" s="9">
        <v>2</v>
      </c>
      <c r="P1227" s="9">
        <f>IF(ISBLANK('1. Raw Data'!P1227), 0, '1. Raw Data'!P1227)</f>
        <v>0.05</v>
      </c>
      <c r="Q1227" s="9">
        <v>487</v>
      </c>
      <c r="R1227" s="9">
        <v>2</v>
      </c>
      <c r="S1227" s="9">
        <f t="shared" si="57"/>
        <v>1751.116</v>
      </c>
      <c r="T1227" s="9">
        <f t="shared" si="58"/>
        <v>654.97599999999989</v>
      </c>
      <c r="U1227" s="23">
        <f t="shared" si="59"/>
        <v>0.3740334735106069</v>
      </c>
    </row>
    <row r="1228" spans="1:21" x14ac:dyDescent="0.3">
      <c r="A1228" s="9">
        <v>1639</v>
      </c>
      <c r="B1228" s="9" t="str">
        <f>PROPER(TRIM('1. Raw Data'!B1228))</f>
        <v>Customer_1226</v>
      </c>
      <c r="C1228" s="9">
        <f>IF(OR('1. Raw Data'!C1228&lt;18, '1. Raw Data'!C1228&gt;100), MEDIAN('1. Raw Data'!$C$2:$C$5001), '1. Raw Data'!C1228)</f>
        <v>42</v>
      </c>
      <c r="D1228" s="9" t="s">
        <v>5022</v>
      </c>
      <c r="E1228" s="22">
        <v>44176</v>
      </c>
      <c r="F1228" s="9">
        <v>1</v>
      </c>
      <c r="G1228" s="9">
        <v>13303</v>
      </c>
      <c r="H1228" s="15">
        <v>44147</v>
      </c>
      <c r="I1228" s="9" t="s">
        <v>7455</v>
      </c>
      <c r="J1228" s="9">
        <v>140</v>
      </c>
      <c r="K1228" s="9" t="s">
        <v>7468</v>
      </c>
      <c r="L1228" s="9" t="str">
        <f>IF(OR('1. Raw Data'!L1228="Elec", '1. Raw Data'!L1228="elect"), "Electronics", '1. Raw Data'!L1228)</f>
        <v>Home Appliances</v>
      </c>
      <c r="M1228" s="9">
        <v>1390.99</v>
      </c>
      <c r="N1228" s="9">
        <f>IF(ISBLANK('1. Raw Data'!N1228), MEDIAN('1. Raw Data'!$N$2:$N$5001), '1. Raw Data'!N1228)</f>
        <v>708.28</v>
      </c>
      <c r="O1228" s="9">
        <v>2</v>
      </c>
      <c r="P1228" s="9">
        <f>IF(ISBLANK('1. Raw Data'!P1228), 0, '1. Raw Data'!P1228)</f>
        <v>0</v>
      </c>
      <c r="Q1228" s="9">
        <v>1264</v>
      </c>
      <c r="R1228" s="9">
        <v>4</v>
      </c>
      <c r="S1228" s="9">
        <f t="shared" si="57"/>
        <v>2781.98</v>
      </c>
      <c r="T1228" s="9">
        <f t="shared" si="58"/>
        <v>1365.42</v>
      </c>
      <c r="U1228" s="23">
        <f t="shared" si="59"/>
        <v>0.49080870459169373</v>
      </c>
    </row>
    <row r="1229" spans="1:21" x14ac:dyDescent="0.3">
      <c r="A1229" s="9">
        <v>1938</v>
      </c>
      <c r="B1229" s="9" t="str">
        <f>PROPER(TRIM('1. Raw Data'!B1229))</f>
        <v>Customer_1227</v>
      </c>
      <c r="C1229" s="9">
        <f>IF(OR('1. Raw Data'!C1229&lt;18, '1. Raw Data'!C1229&gt;100), MEDIAN('1. Raw Data'!$C$2:$C$5001), '1. Raw Data'!C1229)</f>
        <v>71</v>
      </c>
      <c r="D1229" s="9" t="s">
        <v>5022</v>
      </c>
      <c r="E1229" s="22">
        <v>43867</v>
      </c>
      <c r="F1229" s="9">
        <v>1</v>
      </c>
      <c r="G1229" s="9">
        <v>13235</v>
      </c>
      <c r="H1229" s="15">
        <v>43984</v>
      </c>
      <c r="I1229" s="9" t="s">
        <v>7457</v>
      </c>
      <c r="J1229" s="9">
        <v>112</v>
      </c>
      <c r="K1229" s="9" t="s">
        <v>7492</v>
      </c>
      <c r="L1229" s="9" t="str">
        <f>IF(OR('1. Raw Data'!L1229="Elec", '1. Raw Data'!L1229="elect"), "Electronics", '1. Raw Data'!L1229)</f>
        <v>Electronics</v>
      </c>
      <c r="M1229" s="9">
        <v>381.36</v>
      </c>
      <c r="N1229" s="9">
        <f>IF(ISBLANK('1. Raw Data'!N1229), MEDIAN('1. Raw Data'!$N$2:$N$5001), '1. Raw Data'!N1229)</f>
        <v>161.24</v>
      </c>
      <c r="O1229" s="9">
        <v>5</v>
      </c>
      <c r="P1229" s="9">
        <f>IF(ISBLANK('1. Raw Data'!P1229), 0, '1. Raw Data'!P1229)</f>
        <v>0</v>
      </c>
      <c r="Q1229" s="9">
        <v>1439</v>
      </c>
      <c r="R1229" s="9">
        <v>4</v>
      </c>
      <c r="S1229" s="9">
        <f t="shared" si="57"/>
        <v>1906.8000000000002</v>
      </c>
      <c r="T1229" s="9">
        <f t="shared" si="58"/>
        <v>1100.6000000000001</v>
      </c>
      <c r="U1229" s="23">
        <f t="shared" si="59"/>
        <v>0.5771973987833019</v>
      </c>
    </row>
    <row r="1230" spans="1:21" x14ac:dyDescent="0.3">
      <c r="A1230" s="9">
        <v>1954</v>
      </c>
      <c r="B1230" s="9" t="str">
        <f>PROPER(TRIM('1. Raw Data'!B1230))</f>
        <v>Customer_1228</v>
      </c>
      <c r="C1230" s="9">
        <f>IF(OR('1. Raw Data'!C1230&lt;18, '1. Raw Data'!C1230&gt;100), MEDIAN('1. Raw Data'!$C$2:$C$5001), '1. Raw Data'!C1230)</f>
        <v>30</v>
      </c>
      <c r="D1230" s="9" t="s">
        <v>5022</v>
      </c>
      <c r="E1230" s="22">
        <v>44792</v>
      </c>
      <c r="F1230" s="9">
        <v>0</v>
      </c>
      <c r="G1230" s="9">
        <v>12594</v>
      </c>
      <c r="H1230" s="15">
        <v>44792</v>
      </c>
      <c r="I1230" s="9" t="s">
        <v>7455</v>
      </c>
      <c r="J1230" s="9">
        <v>132</v>
      </c>
      <c r="K1230" s="9" t="s">
        <v>7506</v>
      </c>
      <c r="L1230" s="9" t="str">
        <f>IF(OR('1. Raw Data'!L1230="Elec", '1. Raw Data'!L1230="elect"), "Electronics", '1. Raw Data'!L1230)</f>
        <v>Home Appliances</v>
      </c>
      <c r="M1230" s="9">
        <v>765.89</v>
      </c>
      <c r="N1230" s="9">
        <f>IF(ISBLANK('1. Raw Data'!N1230), MEDIAN('1. Raw Data'!$N$2:$N$5001), '1. Raw Data'!N1230)</f>
        <v>491.94</v>
      </c>
      <c r="O1230" s="9">
        <v>3</v>
      </c>
      <c r="P1230" s="9">
        <f>IF(ISBLANK('1. Raw Data'!P1230), 0, '1. Raw Data'!P1230)</f>
        <v>0</v>
      </c>
      <c r="Q1230" s="9">
        <v>741</v>
      </c>
      <c r="R1230" s="9">
        <v>5</v>
      </c>
      <c r="S1230" s="9">
        <f t="shared" si="57"/>
        <v>2297.67</v>
      </c>
      <c r="T1230" s="9">
        <f t="shared" si="58"/>
        <v>821.85000000000014</v>
      </c>
      <c r="U1230" s="23">
        <f t="shared" si="59"/>
        <v>0.35768844089882362</v>
      </c>
    </row>
    <row r="1231" spans="1:21" x14ac:dyDescent="0.3">
      <c r="A1231" s="9">
        <v>1875</v>
      </c>
      <c r="B1231" s="9" t="str">
        <f>PROPER(TRIM('1. Raw Data'!B1231))</f>
        <v>Customer_1229</v>
      </c>
      <c r="C1231" s="9">
        <f>IF(OR('1. Raw Data'!C1231&lt;18, '1. Raw Data'!C1231&gt;100), MEDIAN('1. Raw Data'!$C$2:$C$5001), '1. Raw Data'!C1231)</f>
        <v>38</v>
      </c>
      <c r="D1231" s="9" t="s">
        <v>5018</v>
      </c>
      <c r="E1231" s="22">
        <v>44373</v>
      </c>
      <c r="F1231" s="9">
        <v>1</v>
      </c>
      <c r="G1231" s="9">
        <v>11387</v>
      </c>
      <c r="H1231" s="15">
        <v>44373</v>
      </c>
      <c r="I1231" s="9" t="s">
        <v>7456</v>
      </c>
      <c r="J1231" s="9">
        <v>133</v>
      </c>
      <c r="K1231" s="9" t="s">
        <v>7498</v>
      </c>
      <c r="L1231" s="9" t="str">
        <f>IF(OR('1. Raw Data'!L1231="Elec", '1. Raw Data'!L1231="elect"), "Electronics", '1. Raw Data'!L1231)</f>
        <v>Electronics</v>
      </c>
      <c r="M1231" s="9">
        <v>1331.79</v>
      </c>
      <c r="N1231" s="9">
        <f>IF(ISBLANK('1. Raw Data'!N1231), MEDIAN('1. Raw Data'!$N$2:$N$5001), '1. Raw Data'!N1231)</f>
        <v>648.47</v>
      </c>
      <c r="O1231" s="9">
        <v>5</v>
      </c>
      <c r="P1231" s="9">
        <f>IF(ISBLANK('1. Raw Data'!P1231), 0, '1. Raw Data'!P1231)</f>
        <v>0</v>
      </c>
      <c r="Q1231" s="9">
        <v>855</v>
      </c>
      <c r="R1231" s="9">
        <v>3</v>
      </c>
      <c r="S1231" s="9">
        <f t="shared" si="57"/>
        <v>6658.95</v>
      </c>
      <c r="T1231" s="9">
        <f t="shared" si="58"/>
        <v>3416.5999999999995</v>
      </c>
      <c r="U1231" s="23">
        <f t="shared" si="59"/>
        <v>0.51308389460800874</v>
      </c>
    </row>
    <row r="1232" spans="1:21" x14ac:dyDescent="0.3">
      <c r="A1232" s="9">
        <v>1762</v>
      </c>
      <c r="B1232" s="9" t="str">
        <f>PROPER(TRIM('1. Raw Data'!B1232))</f>
        <v>Customer_1230</v>
      </c>
      <c r="C1232" s="9">
        <f>IF(OR('1. Raw Data'!C1232&lt;18, '1. Raw Data'!C1232&gt;100), MEDIAN('1. Raw Data'!$C$2:$C$5001), '1. Raw Data'!C1232)</f>
        <v>39</v>
      </c>
      <c r="D1232" s="9" t="s">
        <v>5023</v>
      </c>
      <c r="E1232" s="22">
        <v>44524</v>
      </c>
      <c r="F1232" s="9">
        <v>1</v>
      </c>
      <c r="G1232" s="9">
        <v>10983</v>
      </c>
      <c r="H1232" s="15">
        <v>44524</v>
      </c>
      <c r="I1232" s="9" t="s">
        <v>7455</v>
      </c>
      <c r="J1232" s="9">
        <v>110</v>
      </c>
      <c r="K1232" s="9" t="s">
        <v>7493</v>
      </c>
      <c r="L1232" s="9" t="str">
        <f>IF(OR('1. Raw Data'!L1232="Elec", '1. Raw Data'!L1232="elect"), "Electronics", '1. Raw Data'!L1232)</f>
        <v>Clothing</v>
      </c>
      <c r="M1232" s="9">
        <v>162.94999999999999</v>
      </c>
      <c r="N1232" s="9">
        <f>IF(ISBLANK('1. Raw Data'!N1232), MEDIAN('1. Raw Data'!$N$2:$N$5001), '1. Raw Data'!N1232)</f>
        <v>106.68</v>
      </c>
      <c r="O1232" s="9">
        <v>4</v>
      </c>
      <c r="P1232" s="9">
        <f>IF(ISBLANK('1. Raw Data'!P1232), 0, '1. Raw Data'!P1232)</f>
        <v>0.2</v>
      </c>
      <c r="Q1232" s="9">
        <v>783</v>
      </c>
      <c r="R1232" s="9">
        <v>7</v>
      </c>
      <c r="S1232" s="9">
        <f t="shared" si="57"/>
        <v>521.43999999999994</v>
      </c>
      <c r="T1232" s="9">
        <f t="shared" si="58"/>
        <v>94.719999999999914</v>
      </c>
      <c r="U1232" s="23">
        <f t="shared" si="59"/>
        <v>0.18165081313286269</v>
      </c>
    </row>
    <row r="1233" spans="1:21" x14ac:dyDescent="0.3">
      <c r="A1233" s="9">
        <v>2202</v>
      </c>
      <c r="B1233" s="9" t="str">
        <f>PROPER(TRIM('1. Raw Data'!B1233))</f>
        <v>Customer_1231</v>
      </c>
      <c r="C1233" s="9">
        <f>IF(OR('1. Raw Data'!C1233&lt;18, '1. Raw Data'!C1233&gt;100), MEDIAN('1. Raw Data'!$C$2:$C$5001), '1. Raw Data'!C1233)</f>
        <v>38</v>
      </c>
      <c r="D1233" s="9" t="s">
        <v>5022</v>
      </c>
      <c r="E1233" s="22">
        <v>45107</v>
      </c>
      <c r="F1233" s="9">
        <v>1</v>
      </c>
      <c r="G1233" s="9">
        <v>10334</v>
      </c>
      <c r="H1233" s="15">
        <v>45107</v>
      </c>
      <c r="I1233" s="9" t="s">
        <v>7455</v>
      </c>
      <c r="J1233" s="9">
        <v>104</v>
      </c>
      <c r="K1233" s="9" t="s">
        <v>7499</v>
      </c>
      <c r="L1233" s="9" t="str">
        <f>IF(OR('1. Raw Data'!L1233="Elec", '1. Raw Data'!L1233="elect"), "Electronics", '1. Raw Data'!L1233)</f>
        <v>Clothing</v>
      </c>
      <c r="M1233" s="9">
        <v>131.04</v>
      </c>
      <c r="N1233" s="9">
        <f>IF(ISBLANK('1. Raw Data'!N1233), MEDIAN('1. Raw Data'!$N$2:$N$5001), '1. Raw Data'!N1233)</f>
        <v>76.34</v>
      </c>
      <c r="O1233" s="9">
        <v>2</v>
      </c>
      <c r="P1233" s="9">
        <f>IF(ISBLANK('1. Raw Data'!P1233), 0, '1. Raw Data'!P1233)</f>
        <v>0</v>
      </c>
      <c r="Q1233" s="9">
        <v>551</v>
      </c>
      <c r="R1233" s="9">
        <v>3</v>
      </c>
      <c r="S1233" s="9">
        <f t="shared" si="57"/>
        <v>262.08</v>
      </c>
      <c r="T1233" s="9">
        <f t="shared" si="58"/>
        <v>109.39999999999998</v>
      </c>
      <c r="U1233" s="23">
        <f t="shared" si="59"/>
        <v>0.41742979242979239</v>
      </c>
    </row>
    <row r="1234" spans="1:21" x14ac:dyDescent="0.3">
      <c r="A1234" s="9">
        <v>2205</v>
      </c>
      <c r="B1234" s="9" t="str">
        <f>PROPER(TRIM('1. Raw Data'!B1234))</f>
        <v>Customer_1232</v>
      </c>
      <c r="C1234" s="9">
        <f>IF(OR('1. Raw Data'!C1234&lt;18, '1. Raw Data'!C1234&gt;100), MEDIAN('1. Raw Data'!$C$2:$C$5001), '1. Raw Data'!C1234)</f>
        <v>23</v>
      </c>
      <c r="D1234" s="9" t="s">
        <v>5020</v>
      </c>
      <c r="E1234" s="22">
        <v>45249</v>
      </c>
      <c r="F1234" s="9">
        <v>0</v>
      </c>
      <c r="G1234" s="9">
        <v>12058</v>
      </c>
      <c r="H1234" s="15">
        <v>45249</v>
      </c>
      <c r="I1234" s="9" t="s">
        <v>7456</v>
      </c>
      <c r="J1234" s="9">
        <v>115</v>
      </c>
      <c r="K1234" s="9" t="s">
        <v>7481</v>
      </c>
      <c r="L1234" s="9" t="str">
        <f>IF(OR('1. Raw Data'!L1234="Elec", '1. Raw Data'!L1234="elect"), "Electronics", '1. Raw Data'!L1234)</f>
        <v>Clothing</v>
      </c>
      <c r="M1234" s="9">
        <v>388.29</v>
      </c>
      <c r="N1234" s="9">
        <f>IF(ISBLANK('1. Raw Data'!N1234), MEDIAN('1. Raw Data'!$N$2:$N$5001), '1. Raw Data'!N1234)</f>
        <v>196.52</v>
      </c>
      <c r="O1234" s="9">
        <v>3</v>
      </c>
      <c r="P1234" s="9">
        <f>IF(ISBLANK('1. Raw Data'!P1234), 0, '1. Raw Data'!P1234)</f>
        <v>0</v>
      </c>
      <c r="Q1234" s="9">
        <v>409</v>
      </c>
      <c r="R1234" s="9">
        <v>7</v>
      </c>
      <c r="S1234" s="9">
        <f t="shared" si="57"/>
        <v>1164.8700000000001</v>
      </c>
      <c r="T1234" s="9">
        <f t="shared" si="58"/>
        <v>575.31000000000006</v>
      </c>
      <c r="U1234" s="23">
        <f t="shared" si="59"/>
        <v>0.49388343763681786</v>
      </c>
    </row>
    <row r="1235" spans="1:21" x14ac:dyDescent="0.3">
      <c r="A1235" s="9">
        <v>1663</v>
      </c>
      <c r="B1235" s="9" t="str">
        <f>PROPER(TRIM('1. Raw Data'!B1235))</f>
        <v>Customer_1233</v>
      </c>
      <c r="C1235" s="9">
        <f>IF(OR('1. Raw Data'!C1235&lt;18, '1. Raw Data'!C1235&gt;100), MEDIAN('1. Raw Data'!$C$2:$C$5001), '1. Raw Data'!C1235)</f>
        <v>40</v>
      </c>
      <c r="D1235" s="9" t="s">
        <v>5020</v>
      </c>
      <c r="E1235" s="22">
        <v>44645</v>
      </c>
      <c r="F1235" s="9">
        <v>0</v>
      </c>
      <c r="G1235" s="9">
        <v>13479</v>
      </c>
      <c r="H1235" s="15">
        <v>44645</v>
      </c>
      <c r="I1235" s="9" t="s">
        <v>7455</v>
      </c>
      <c r="J1235" s="9">
        <v>106</v>
      </c>
      <c r="K1235" s="9" t="s">
        <v>7477</v>
      </c>
      <c r="L1235" s="9" t="str">
        <f>IF(OR('1. Raw Data'!L1235="Elec", '1. Raw Data'!L1235="elect"), "Electronics", '1. Raw Data'!L1235)</f>
        <v>Home Appliances</v>
      </c>
      <c r="M1235" s="9">
        <v>967.88</v>
      </c>
      <c r="N1235" s="9">
        <f>IF(ISBLANK('1. Raw Data'!N1235), MEDIAN('1. Raw Data'!$N$2:$N$5001), '1. Raw Data'!N1235)</f>
        <v>559.70000000000005</v>
      </c>
      <c r="O1235" s="9">
        <v>1</v>
      </c>
      <c r="P1235" s="9">
        <f>IF(ISBLANK('1. Raw Data'!P1235), 0, '1. Raw Data'!P1235)</f>
        <v>0.2</v>
      </c>
      <c r="Q1235" s="9">
        <v>521</v>
      </c>
      <c r="R1235" s="9">
        <v>6</v>
      </c>
      <c r="S1235" s="9">
        <f t="shared" si="57"/>
        <v>774.30400000000009</v>
      </c>
      <c r="T1235" s="9">
        <f t="shared" si="58"/>
        <v>214.60400000000004</v>
      </c>
      <c r="U1235" s="23">
        <f t="shared" si="59"/>
        <v>0.27715729222630908</v>
      </c>
    </row>
    <row r="1236" spans="1:21" x14ac:dyDescent="0.3">
      <c r="A1236" s="9">
        <v>1024</v>
      </c>
      <c r="B1236" s="9" t="str">
        <f>PROPER(TRIM('1. Raw Data'!B1236))</f>
        <v>Customer_1234</v>
      </c>
      <c r="C1236" s="9">
        <f>IF(OR('1. Raw Data'!C1236&lt;18, '1. Raw Data'!C1236&gt;100), MEDIAN('1. Raw Data'!$C$2:$C$5001), '1. Raw Data'!C1236)</f>
        <v>46</v>
      </c>
      <c r="D1236" s="9" t="s">
        <v>5023</v>
      </c>
      <c r="E1236" s="22">
        <v>45161</v>
      </c>
      <c r="F1236" s="9">
        <v>0</v>
      </c>
      <c r="G1236" s="9">
        <v>12122</v>
      </c>
      <c r="H1236" s="15">
        <v>45161</v>
      </c>
      <c r="I1236" s="9" t="s">
        <v>7455</v>
      </c>
      <c r="J1236" s="9">
        <v>127</v>
      </c>
      <c r="K1236" s="9" t="s">
        <v>7489</v>
      </c>
      <c r="L1236" s="9" t="str">
        <f>IF(OR('1. Raw Data'!L1236="Elec", '1. Raw Data'!L1236="elect"), "Electronics", '1. Raw Data'!L1236)</f>
        <v>Sports</v>
      </c>
      <c r="M1236" s="9">
        <v>426.83</v>
      </c>
      <c r="N1236" s="9">
        <f>IF(ISBLANK('1. Raw Data'!N1236), MEDIAN('1. Raw Data'!$N$2:$N$5001), '1. Raw Data'!N1236)</f>
        <v>253.39</v>
      </c>
      <c r="O1236" s="9">
        <v>2</v>
      </c>
      <c r="P1236" s="9">
        <f>IF(ISBLANK('1. Raw Data'!P1236), 0, '1. Raw Data'!P1236)</f>
        <v>0</v>
      </c>
      <c r="Q1236" s="9">
        <v>426</v>
      </c>
      <c r="R1236" s="9">
        <v>6</v>
      </c>
      <c r="S1236" s="9">
        <f t="shared" si="57"/>
        <v>853.66</v>
      </c>
      <c r="T1236" s="9">
        <f t="shared" si="58"/>
        <v>346.88</v>
      </c>
      <c r="U1236" s="23">
        <f t="shared" si="59"/>
        <v>0.40634444626666355</v>
      </c>
    </row>
    <row r="1237" spans="1:21" x14ac:dyDescent="0.3">
      <c r="A1237" s="9">
        <v>2203</v>
      </c>
      <c r="B1237" s="9" t="str">
        <f>PROPER(TRIM('1. Raw Data'!B1237))</f>
        <v>Customer_1235</v>
      </c>
      <c r="C1237" s="9">
        <f>IF(OR('1. Raw Data'!C1237&lt;18, '1. Raw Data'!C1237&gt;100), MEDIAN('1. Raw Data'!$C$2:$C$5001), '1. Raw Data'!C1237)</f>
        <v>30</v>
      </c>
      <c r="D1237" s="9" t="s">
        <v>5018</v>
      </c>
      <c r="E1237" s="22">
        <v>43995</v>
      </c>
      <c r="F1237" s="9">
        <v>1</v>
      </c>
      <c r="G1237" s="9">
        <v>11323</v>
      </c>
      <c r="H1237" s="15">
        <v>43995</v>
      </c>
      <c r="I1237" s="9" t="s">
        <v>7455</v>
      </c>
      <c r="J1237" s="9">
        <v>105</v>
      </c>
      <c r="K1237" s="9" t="s">
        <v>7461</v>
      </c>
      <c r="L1237" s="9" t="str">
        <f>IF(OR('1. Raw Data'!L1237="Elec", '1. Raw Data'!L1237="elect"), "Electronics", '1. Raw Data'!L1237)</f>
        <v>Clothing</v>
      </c>
      <c r="M1237" s="9">
        <v>325.85000000000002</v>
      </c>
      <c r="N1237" s="9">
        <f>IF(ISBLANK('1. Raw Data'!N1237), MEDIAN('1. Raw Data'!$N$2:$N$5001), '1. Raw Data'!N1237)</f>
        <v>199.42</v>
      </c>
      <c r="O1237" s="9">
        <v>5</v>
      </c>
      <c r="P1237" s="9">
        <f>IF(ISBLANK('1. Raw Data'!P1237), 0, '1. Raw Data'!P1237)</f>
        <v>0.05</v>
      </c>
      <c r="Q1237" s="9">
        <v>1251</v>
      </c>
      <c r="R1237" s="9">
        <v>3</v>
      </c>
      <c r="S1237" s="9">
        <f t="shared" si="57"/>
        <v>1547.7874999999999</v>
      </c>
      <c r="T1237" s="9">
        <f t="shared" si="58"/>
        <v>550.6875</v>
      </c>
      <c r="U1237" s="23">
        <f t="shared" si="59"/>
        <v>0.355790119767733</v>
      </c>
    </row>
    <row r="1238" spans="1:21" x14ac:dyDescent="0.3">
      <c r="A1238" s="9">
        <v>1709</v>
      </c>
      <c r="B1238" s="9" t="str">
        <f>PROPER(TRIM('1. Raw Data'!B1238))</f>
        <v>Customer_1236</v>
      </c>
      <c r="C1238" s="9">
        <f>IF(OR('1. Raw Data'!C1238&lt;18, '1. Raw Data'!C1238&gt;100), MEDIAN('1. Raw Data'!$C$2:$C$5001), '1. Raw Data'!C1238)</f>
        <v>68</v>
      </c>
      <c r="D1238" s="9" t="s">
        <v>5018</v>
      </c>
      <c r="E1238" s="22">
        <v>44266</v>
      </c>
      <c r="F1238" s="9">
        <v>0</v>
      </c>
      <c r="G1238" s="9">
        <v>12994</v>
      </c>
      <c r="H1238" s="15">
        <v>44503</v>
      </c>
      <c r="I1238" s="9" t="s">
        <v>7457</v>
      </c>
      <c r="J1238" s="9">
        <v>105</v>
      </c>
      <c r="K1238" s="9" t="s">
        <v>7461</v>
      </c>
      <c r="L1238" s="9" t="str">
        <f>IF(OR('1. Raw Data'!L1238="Elec", '1. Raw Data'!L1238="elect"), "Electronics", '1. Raw Data'!L1238)</f>
        <v>Home Appliances</v>
      </c>
      <c r="M1238" s="9">
        <v>715.26</v>
      </c>
      <c r="N1238" s="9">
        <f>IF(ISBLANK('1. Raw Data'!N1238), MEDIAN('1. Raw Data'!$N$2:$N$5001), '1. Raw Data'!N1238)</f>
        <v>462.56</v>
      </c>
      <c r="O1238" s="9">
        <v>3</v>
      </c>
      <c r="P1238" s="9">
        <f>IF(ISBLANK('1. Raw Data'!P1238), 0, '1. Raw Data'!P1238)</f>
        <v>0</v>
      </c>
      <c r="Q1238" s="9">
        <v>677</v>
      </c>
      <c r="R1238" s="9">
        <v>5</v>
      </c>
      <c r="S1238" s="9">
        <f t="shared" si="57"/>
        <v>2145.7799999999997</v>
      </c>
      <c r="T1238" s="9">
        <f t="shared" si="58"/>
        <v>758.09999999999968</v>
      </c>
      <c r="U1238" s="23">
        <f t="shared" si="59"/>
        <v>0.35329810138970436</v>
      </c>
    </row>
    <row r="1239" spans="1:21" x14ac:dyDescent="0.3">
      <c r="A1239" s="9">
        <v>2184</v>
      </c>
      <c r="B1239" s="9" t="str">
        <f>PROPER(TRIM('1. Raw Data'!B1239))</f>
        <v>Customer_1237</v>
      </c>
      <c r="C1239" s="9">
        <f>IF(OR('1. Raw Data'!C1239&lt;18, '1. Raw Data'!C1239&gt;100), MEDIAN('1. Raw Data'!$C$2:$C$5001), '1. Raw Data'!C1239)</f>
        <v>38</v>
      </c>
      <c r="D1239" s="9" t="s">
        <v>5019</v>
      </c>
      <c r="E1239" s="22">
        <v>45212</v>
      </c>
      <c r="F1239" s="9">
        <v>0</v>
      </c>
      <c r="G1239" s="9">
        <v>12960</v>
      </c>
      <c r="H1239" s="15">
        <v>45212</v>
      </c>
      <c r="I1239" s="9" t="s">
        <v>7455</v>
      </c>
      <c r="J1239" s="9">
        <v>118</v>
      </c>
      <c r="K1239" s="9" t="s">
        <v>7501</v>
      </c>
      <c r="L1239" s="9" t="str">
        <f>IF(OR('1. Raw Data'!L1239="Elec", '1. Raw Data'!L1239="elect"), "Electronics", '1. Raw Data'!L1239)</f>
        <v>Electronics</v>
      </c>
      <c r="M1239" s="9">
        <v>939.72</v>
      </c>
      <c r="N1239" s="9">
        <f>IF(ISBLANK('1. Raw Data'!N1239), MEDIAN('1. Raw Data'!$N$2:$N$5001), '1. Raw Data'!N1239)</f>
        <v>420.93</v>
      </c>
      <c r="O1239" s="9">
        <v>2</v>
      </c>
      <c r="P1239" s="9">
        <f>IF(ISBLANK('1. Raw Data'!P1239), 0, '1. Raw Data'!P1239)</f>
        <v>0</v>
      </c>
      <c r="Q1239" s="9">
        <v>338</v>
      </c>
      <c r="R1239" s="9">
        <v>9</v>
      </c>
      <c r="S1239" s="9">
        <f t="shared" si="57"/>
        <v>1879.44</v>
      </c>
      <c r="T1239" s="9">
        <f t="shared" si="58"/>
        <v>1037.58</v>
      </c>
      <c r="U1239" s="23">
        <f t="shared" si="59"/>
        <v>0.5520687013152854</v>
      </c>
    </row>
    <row r="1240" spans="1:21" x14ac:dyDescent="0.3">
      <c r="A1240" s="9">
        <v>1176</v>
      </c>
      <c r="B1240" s="9" t="str">
        <f>PROPER(TRIM('1. Raw Data'!B1240))</f>
        <v>Customer_1238</v>
      </c>
      <c r="C1240" s="9">
        <f>IF(OR('1. Raw Data'!C1240&lt;18, '1. Raw Data'!C1240&gt;100), MEDIAN('1. Raw Data'!$C$2:$C$5001), '1. Raw Data'!C1240)</f>
        <v>36</v>
      </c>
      <c r="D1240" s="9" t="s">
        <v>5019</v>
      </c>
      <c r="E1240" s="22">
        <v>44923</v>
      </c>
      <c r="F1240" s="9">
        <v>1</v>
      </c>
      <c r="G1240" s="9">
        <v>13452</v>
      </c>
      <c r="H1240" s="15">
        <v>44923</v>
      </c>
      <c r="I1240" s="9" t="s">
        <v>7456</v>
      </c>
      <c r="J1240" s="9">
        <v>128</v>
      </c>
      <c r="K1240" s="9" t="s">
        <v>7473</v>
      </c>
      <c r="L1240" s="9" t="str">
        <f>IF(OR('1. Raw Data'!L1240="Elec", '1. Raw Data'!L1240="elect"), "Electronics", '1. Raw Data'!L1240)</f>
        <v>Clothing</v>
      </c>
      <c r="M1240" s="9">
        <v>410.41</v>
      </c>
      <c r="N1240" s="9">
        <f>IF(ISBLANK('1. Raw Data'!N1240), MEDIAN('1. Raw Data'!$N$2:$N$5001), '1. Raw Data'!N1240)</f>
        <v>280.41000000000003</v>
      </c>
      <c r="O1240" s="9">
        <v>1</v>
      </c>
      <c r="P1240" s="9">
        <f>IF(ISBLANK('1. Raw Data'!P1240), 0, '1. Raw Data'!P1240)</f>
        <v>0</v>
      </c>
      <c r="Q1240" s="9">
        <v>496</v>
      </c>
      <c r="R1240" s="9">
        <v>5</v>
      </c>
      <c r="S1240" s="9">
        <f t="shared" si="57"/>
        <v>410.41</v>
      </c>
      <c r="T1240" s="9">
        <f t="shared" si="58"/>
        <v>130</v>
      </c>
      <c r="U1240" s="23">
        <f t="shared" si="59"/>
        <v>0.31675641431738993</v>
      </c>
    </row>
    <row r="1241" spans="1:21" x14ac:dyDescent="0.3">
      <c r="A1241" s="9">
        <v>1284</v>
      </c>
      <c r="B1241" s="9" t="str">
        <f>PROPER(TRIM('1. Raw Data'!B1241))</f>
        <v>Customer_1239</v>
      </c>
      <c r="C1241" s="9">
        <f>IF(OR('1. Raw Data'!C1241&lt;18, '1. Raw Data'!C1241&gt;100), MEDIAN('1. Raw Data'!$C$2:$C$5001), '1. Raw Data'!C1241)</f>
        <v>56</v>
      </c>
      <c r="D1241" s="9" t="s">
        <v>5022</v>
      </c>
      <c r="E1241" s="22">
        <v>44609</v>
      </c>
      <c r="F1241" s="9">
        <v>0</v>
      </c>
      <c r="G1241" s="9">
        <v>12757</v>
      </c>
      <c r="H1241" s="15">
        <v>44609</v>
      </c>
      <c r="I1241" s="9" t="s">
        <v>7456</v>
      </c>
      <c r="J1241" s="9">
        <v>135</v>
      </c>
      <c r="K1241" s="9" t="s">
        <v>7458</v>
      </c>
      <c r="L1241" s="9" t="str">
        <f>IF(OR('1. Raw Data'!L1241="Elec", '1. Raw Data'!L1241="elect"), "Electronics", '1. Raw Data'!L1241)</f>
        <v>Electronics</v>
      </c>
      <c r="M1241" s="9">
        <v>486</v>
      </c>
      <c r="N1241" s="9">
        <f>IF(ISBLANK('1. Raw Data'!N1241), MEDIAN('1. Raw Data'!$N$2:$N$5001), '1. Raw Data'!N1241)</f>
        <v>254.3</v>
      </c>
      <c r="O1241" s="9">
        <v>1</v>
      </c>
      <c r="P1241" s="9">
        <f>IF(ISBLANK('1. Raw Data'!P1241), 0, '1. Raw Data'!P1241)</f>
        <v>0</v>
      </c>
      <c r="Q1241" s="9">
        <v>647</v>
      </c>
      <c r="R1241" s="9">
        <v>4</v>
      </c>
      <c r="S1241" s="9">
        <f t="shared" si="57"/>
        <v>486</v>
      </c>
      <c r="T1241" s="9">
        <f t="shared" si="58"/>
        <v>231.7</v>
      </c>
      <c r="U1241" s="23">
        <f t="shared" si="59"/>
        <v>0.47674897119341564</v>
      </c>
    </row>
    <row r="1242" spans="1:21" x14ac:dyDescent="0.3">
      <c r="A1242" s="9">
        <v>1062</v>
      </c>
      <c r="B1242" s="9" t="str">
        <f>PROPER(TRIM('1. Raw Data'!B1242))</f>
        <v>Customer_1240</v>
      </c>
      <c r="C1242" s="9">
        <f>IF(OR('1. Raw Data'!C1242&lt;18, '1. Raw Data'!C1242&gt;100), MEDIAN('1. Raw Data'!$C$2:$C$5001), '1. Raw Data'!C1242)</f>
        <v>46</v>
      </c>
      <c r="D1242" s="9" t="s">
        <v>5021</v>
      </c>
      <c r="E1242" s="22">
        <v>44479</v>
      </c>
      <c r="F1242" s="9">
        <v>1</v>
      </c>
      <c r="G1242" s="9">
        <v>12900</v>
      </c>
      <c r="H1242" s="15">
        <v>44479</v>
      </c>
      <c r="I1242" s="9" t="s">
        <v>7455</v>
      </c>
      <c r="J1242" s="9">
        <v>122</v>
      </c>
      <c r="K1242" s="9" t="s">
        <v>7465</v>
      </c>
      <c r="L1242" s="9" t="str">
        <f>IF(OR('1. Raw Data'!L1242="Elec", '1. Raw Data'!L1242="elect"), "Electronics", '1. Raw Data'!L1242)</f>
        <v>Clothing</v>
      </c>
      <c r="M1242" s="9">
        <v>939.66</v>
      </c>
      <c r="N1242" s="9">
        <f>IF(ISBLANK('1. Raw Data'!N1242), MEDIAN('1. Raw Data'!$N$2:$N$5001), '1. Raw Data'!N1242)</f>
        <v>618.41999999999996</v>
      </c>
      <c r="O1242" s="9">
        <v>5</v>
      </c>
      <c r="P1242" s="9">
        <f>IF(ISBLANK('1. Raw Data'!P1242), 0, '1. Raw Data'!P1242)</f>
        <v>0.1</v>
      </c>
      <c r="Q1242" s="9">
        <v>624</v>
      </c>
      <c r="R1242" s="9">
        <v>3</v>
      </c>
      <c r="S1242" s="9">
        <f t="shared" si="57"/>
        <v>4228.47</v>
      </c>
      <c r="T1242" s="9">
        <f t="shared" si="58"/>
        <v>1136.3700000000003</v>
      </c>
      <c r="U1242" s="23">
        <f t="shared" si="59"/>
        <v>0.26874259483926816</v>
      </c>
    </row>
    <row r="1243" spans="1:21" x14ac:dyDescent="0.3">
      <c r="A1243" s="9">
        <v>2002</v>
      </c>
      <c r="B1243" s="9" t="str">
        <f>PROPER(TRIM('1. Raw Data'!B1243))</f>
        <v>Customer_1241</v>
      </c>
      <c r="C1243" s="9">
        <f>IF(OR('1. Raw Data'!C1243&lt;18, '1. Raw Data'!C1243&gt;100), MEDIAN('1. Raw Data'!$C$2:$C$5001), '1. Raw Data'!C1243)</f>
        <v>37</v>
      </c>
      <c r="D1243" s="9" t="s">
        <v>5019</v>
      </c>
      <c r="E1243" s="22">
        <v>45114</v>
      </c>
      <c r="F1243" s="9">
        <v>0</v>
      </c>
      <c r="G1243" s="9">
        <v>10775</v>
      </c>
      <c r="H1243" s="15">
        <v>45114</v>
      </c>
      <c r="I1243" s="9" t="s">
        <v>7456</v>
      </c>
      <c r="J1243" s="9">
        <v>134</v>
      </c>
      <c r="K1243" s="9" t="s">
        <v>7482</v>
      </c>
      <c r="L1243" s="9" t="str">
        <f>IF(OR('1. Raw Data'!L1243="Elec", '1. Raw Data'!L1243="elect"), "Electronics", '1. Raw Data'!L1243)</f>
        <v>Electronics</v>
      </c>
      <c r="M1243" s="9">
        <v>1421.32</v>
      </c>
      <c r="N1243" s="9">
        <f>IF(ISBLANK('1. Raw Data'!N1243), MEDIAN('1. Raw Data'!$N$2:$N$5001), '1. Raw Data'!N1243)</f>
        <v>662.54</v>
      </c>
      <c r="O1243" s="9">
        <v>4</v>
      </c>
      <c r="P1243" s="9">
        <f>IF(ISBLANK('1. Raw Data'!P1243), 0, '1. Raw Data'!P1243)</f>
        <v>0.1</v>
      </c>
      <c r="Q1243" s="9">
        <v>544</v>
      </c>
      <c r="R1243" s="9">
        <v>2</v>
      </c>
      <c r="S1243" s="9">
        <f t="shared" si="57"/>
        <v>5116.7519999999995</v>
      </c>
      <c r="T1243" s="9">
        <f t="shared" si="58"/>
        <v>2466.5919999999996</v>
      </c>
      <c r="U1243" s="23">
        <f t="shared" si="59"/>
        <v>0.48206205811811864</v>
      </c>
    </row>
    <row r="1244" spans="1:21" x14ac:dyDescent="0.3">
      <c r="A1244" s="9">
        <v>1661</v>
      </c>
      <c r="B1244" s="9" t="str">
        <f>PROPER(TRIM('1. Raw Data'!B1244))</f>
        <v>Customer_1242</v>
      </c>
      <c r="C1244" s="9">
        <f>IF(OR('1. Raw Data'!C1244&lt;18, '1. Raw Data'!C1244&gt;100), MEDIAN('1. Raw Data'!$C$2:$C$5001), '1. Raw Data'!C1244)</f>
        <v>30</v>
      </c>
      <c r="D1244" s="9" t="s">
        <v>5018</v>
      </c>
      <c r="E1244" s="22">
        <v>45597</v>
      </c>
      <c r="F1244" s="9">
        <v>0</v>
      </c>
      <c r="G1244" s="9">
        <v>13918</v>
      </c>
      <c r="H1244" s="15">
        <v>45302</v>
      </c>
      <c r="I1244" s="9" t="s">
        <v>7457</v>
      </c>
      <c r="J1244" s="9">
        <v>104</v>
      </c>
      <c r="K1244" s="9" t="s">
        <v>7499</v>
      </c>
      <c r="L1244" s="9" t="str">
        <f>IF(OR('1. Raw Data'!L1244="Elec", '1. Raw Data'!L1244="elect"), "Electronics", '1. Raw Data'!L1244)</f>
        <v>Home Appliances</v>
      </c>
      <c r="M1244" s="9">
        <v>1028.3800000000001</v>
      </c>
      <c r="N1244" s="9">
        <f>IF(ISBLANK('1. Raw Data'!N1244), MEDIAN('1. Raw Data'!$N$2:$N$5001), '1. Raw Data'!N1244)</f>
        <v>420.31</v>
      </c>
      <c r="O1244" s="9">
        <v>5</v>
      </c>
      <c r="P1244" s="9">
        <f>IF(ISBLANK('1. Raw Data'!P1244), 0, '1. Raw Data'!P1244)</f>
        <v>0</v>
      </c>
      <c r="Q1244" s="9">
        <v>356</v>
      </c>
      <c r="R1244" s="9">
        <v>10</v>
      </c>
      <c r="S1244" s="9">
        <f t="shared" si="57"/>
        <v>5141.9000000000005</v>
      </c>
      <c r="T1244" s="9">
        <f t="shared" si="58"/>
        <v>3040.3500000000004</v>
      </c>
      <c r="U1244" s="23">
        <f t="shared" si="59"/>
        <v>0.5912892121589296</v>
      </c>
    </row>
    <row r="1245" spans="1:21" x14ac:dyDescent="0.3">
      <c r="A1245" s="9">
        <v>1665</v>
      </c>
      <c r="B1245" s="9" t="str">
        <f>PROPER(TRIM('1. Raw Data'!B1245))</f>
        <v>Customer_1243</v>
      </c>
      <c r="C1245" s="9">
        <f>IF(OR('1. Raw Data'!C1245&lt;18, '1. Raw Data'!C1245&gt;100), MEDIAN('1. Raw Data'!$C$2:$C$5001), '1. Raw Data'!C1245)</f>
        <v>94</v>
      </c>
      <c r="D1245" s="9" t="s">
        <v>5021</v>
      </c>
      <c r="E1245" s="22">
        <v>44830</v>
      </c>
      <c r="F1245" s="9">
        <v>0</v>
      </c>
      <c r="G1245" s="9">
        <v>10885</v>
      </c>
      <c r="H1245" s="15">
        <v>44830</v>
      </c>
      <c r="I1245" s="9" t="s">
        <v>7456</v>
      </c>
      <c r="J1245" s="9">
        <v>118</v>
      </c>
      <c r="K1245" s="9" t="s">
        <v>7501</v>
      </c>
      <c r="L1245" s="9" t="str">
        <f>IF(OR('1. Raw Data'!L1245="Elec", '1. Raw Data'!L1245="elect"), "Electronics", '1. Raw Data'!L1245)</f>
        <v>Clothing</v>
      </c>
      <c r="M1245" s="9">
        <v>1185.21</v>
      </c>
      <c r="N1245" s="9">
        <f>IF(ISBLANK('1. Raw Data'!N1245), MEDIAN('1. Raw Data'!$N$2:$N$5001), '1. Raw Data'!N1245)</f>
        <v>677.94</v>
      </c>
      <c r="O1245" s="9">
        <v>3</v>
      </c>
      <c r="P1245" s="9">
        <f>IF(ISBLANK('1. Raw Data'!P1245), 0, '1. Raw Data'!P1245)</f>
        <v>0</v>
      </c>
      <c r="Q1245" s="9">
        <v>715</v>
      </c>
      <c r="R1245" s="9">
        <v>4</v>
      </c>
      <c r="S1245" s="9">
        <f t="shared" si="57"/>
        <v>3555.63</v>
      </c>
      <c r="T1245" s="9">
        <f t="shared" si="58"/>
        <v>1521.81</v>
      </c>
      <c r="U1245" s="23">
        <f t="shared" si="59"/>
        <v>0.42800010124788007</v>
      </c>
    </row>
    <row r="1246" spans="1:21" x14ac:dyDescent="0.3">
      <c r="A1246" s="9">
        <v>1155</v>
      </c>
      <c r="B1246" s="9" t="str">
        <f>PROPER(TRIM('1. Raw Data'!B1246))</f>
        <v>Customer_1244</v>
      </c>
      <c r="C1246" s="9">
        <f>IF(OR('1. Raw Data'!C1246&lt;18, '1. Raw Data'!C1246&gt;100), MEDIAN('1. Raw Data'!$C$2:$C$5001), '1. Raw Data'!C1246)</f>
        <v>45</v>
      </c>
      <c r="D1246" s="9" t="s">
        <v>5019</v>
      </c>
      <c r="E1246" s="22">
        <v>44939</v>
      </c>
      <c r="F1246" s="9">
        <v>0</v>
      </c>
      <c r="G1246" s="9">
        <v>12035</v>
      </c>
      <c r="H1246" s="15">
        <v>44939</v>
      </c>
      <c r="I1246" s="9" t="s">
        <v>7456</v>
      </c>
      <c r="J1246" s="9">
        <v>141</v>
      </c>
      <c r="K1246" s="9" t="s">
        <v>7490</v>
      </c>
      <c r="L1246" s="9" t="str">
        <f>IF(OR('1. Raw Data'!L1246="Elec", '1. Raw Data'!L1246="elect"), "Electronics", '1. Raw Data'!L1246)</f>
        <v>Home Appliances</v>
      </c>
      <c r="M1246" s="9">
        <v>581.87</v>
      </c>
      <c r="N1246" s="9">
        <f>IF(ISBLANK('1. Raw Data'!N1246), MEDIAN('1. Raw Data'!$N$2:$N$5001), '1. Raw Data'!N1246)</f>
        <v>429.51499999999999</v>
      </c>
      <c r="O1246" s="9">
        <v>5</v>
      </c>
      <c r="P1246" s="9">
        <f>IF(ISBLANK('1. Raw Data'!P1246), 0, '1. Raw Data'!P1246)</f>
        <v>0.1</v>
      </c>
      <c r="Q1246" s="9">
        <v>426</v>
      </c>
      <c r="R1246" s="9">
        <v>5</v>
      </c>
      <c r="S1246" s="9">
        <f t="shared" si="57"/>
        <v>2618.415</v>
      </c>
      <c r="T1246" s="9">
        <f t="shared" si="58"/>
        <v>470.84000000000015</v>
      </c>
      <c r="U1246" s="23">
        <f t="shared" si="59"/>
        <v>0.17981870711861953</v>
      </c>
    </row>
    <row r="1247" spans="1:21" x14ac:dyDescent="0.3">
      <c r="A1247" s="9">
        <v>2492</v>
      </c>
      <c r="B1247" s="9" t="str">
        <f>PROPER(TRIM('1. Raw Data'!B1247))</f>
        <v>Customer_1245</v>
      </c>
      <c r="C1247" s="9">
        <f>IF(OR('1. Raw Data'!C1247&lt;18, '1. Raw Data'!C1247&gt;100), MEDIAN('1. Raw Data'!$C$2:$C$5001), '1. Raw Data'!C1247)</f>
        <v>56</v>
      </c>
      <c r="D1247" s="9" t="s">
        <v>5023</v>
      </c>
      <c r="E1247" s="22">
        <v>43904</v>
      </c>
      <c r="F1247" s="9">
        <v>1</v>
      </c>
      <c r="G1247" s="9">
        <v>10735</v>
      </c>
      <c r="H1247" s="15">
        <v>43904</v>
      </c>
      <c r="I1247" s="9" t="s">
        <v>7455</v>
      </c>
      <c r="J1247" s="9">
        <v>126</v>
      </c>
      <c r="K1247" s="9" t="s">
        <v>7469</v>
      </c>
      <c r="L1247" s="9" t="str">
        <f>IF(OR('1. Raw Data'!L1247="Elec", '1. Raw Data'!L1247="elect"), "Electronics", '1. Raw Data'!L1247)</f>
        <v>Home Appliances</v>
      </c>
      <c r="M1247" s="9">
        <v>444.77</v>
      </c>
      <c r="N1247" s="9">
        <f>IF(ISBLANK('1. Raw Data'!N1247), MEDIAN('1. Raw Data'!$N$2:$N$5001), '1. Raw Data'!N1247)</f>
        <v>309.27</v>
      </c>
      <c r="O1247" s="9">
        <v>3</v>
      </c>
      <c r="P1247" s="9">
        <f>IF(ISBLANK('1. Raw Data'!P1247), 0, '1. Raw Data'!P1247)</f>
        <v>0</v>
      </c>
      <c r="Q1247" s="9">
        <v>892</v>
      </c>
      <c r="R1247" s="9">
        <v>4</v>
      </c>
      <c r="S1247" s="9">
        <f t="shared" si="57"/>
        <v>1334.31</v>
      </c>
      <c r="T1247" s="9">
        <f t="shared" si="58"/>
        <v>406.5</v>
      </c>
      <c r="U1247" s="23">
        <f t="shared" si="59"/>
        <v>0.30465184252535021</v>
      </c>
    </row>
    <row r="1248" spans="1:21" x14ac:dyDescent="0.3">
      <c r="A1248" s="9">
        <v>2072</v>
      </c>
      <c r="B1248" s="9" t="str">
        <f>PROPER(TRIM('1. Raw Data'!B1248))</f>
        <v>Customer_1246</v>
      </c>
      <c r="C1248" s="9">
        <f>IF(OR('1. Raw Data'!C1248&lt;18, '1. Raw Data'!C1248&gt;100), MEDIAN('1. Raw Data'!$C$2:$C$5001), '1. Raw Data'!C1248)</f>
        <v>40</v>
      </c>
      <c r="D1248" s="9" t="s">
        <v>5020</v>
      </c>
      <c r="E1248" s="22">
        <v>45095</v>
      </c>
      <c r="F1248" s="9">
        <v>0</v>
      </c>
      <c r="G1248" s="9">
        <v>12681</v>
      </c>
      <c r="H1248" s="15">
        <v>45095</v>
      </c>
      <c r="I1248" s="9" t="s">
        <v>7457</v>
      </c>
      <c r="J1248" s="9">
        <v>142</v>
      </c>
      <c r="K1248" s="9" t="s">
        <v>7500</v>
      </c>
      <c r="L1248" s="9" t="str">
        <f>IF(OR('1. Raw Data'!L1248="Elec", '1. Raw Data'!L1248="elect"), "Electronics", '1. Raw Data'!L1248)</f>
        <v>Electronics</v>
      </c>
      <c r="M1248" s="9">
        <v>708.69</v>
      </c>
      <c r="N1248" s="9">
        <f>IF(ISBLANK('1. Raw Data'!N1248), MEDIAN('1. Raw Data'!$N$2:$N$5001), '1. Raw Data'!N1248)</f>
        <v>305.68</v>
      </c>
      <c r="O1248" s="9">
        <v>4</v>
      </c>
      <c r="P1248" s="9">
        <f>IF(ISBLANK('1. Raw Data'!P1248), 0, '1. Raw Data'!P1248)</f>
        <v>0</v>
      </c>
      <c r="Q1248" s="9">
        <v>340</v>
      </c>
      <c r="R1248" s="9">
        <v>5</v>
      </c>
      <c r="S1248" s="9">
        <f t="shared" si="57"/>
        <v>2834.76</v>
      </c>
      <c r="T1248" s="9">
        <f t="shared" si="58"/>
        <v>1612.0400000000002</v>
      </c>
      <c r="U1248" s="23">
        <f t="shared" si="59"/>
        <v>0.56866895257446837</v>
      </c>
    </row>
    <row r="1249" spans="1:21" x14ac:dyDescent="0.3">
      <c r="A1249" s="9">
        <v>1966</v>
      </c>
      <c r="B1249" s="9" t="str">
        <f>PROPER(TRIM('1. Raw Data'!B1249))</f>
        <v>Customer_1247</v>
      </c>
      <c r="C1249" s="9">
        <f>IF(OR('1. Raw Data'!C1249&lt;18, '1. Raw Data'!C1249&gt;100), MEDIAN('1. Raw Data'!$C$2:$C$5001), '1. Raw Data'!C1249)</f>
        <v>31</v>
      </c>
      <c r="D1249" s="9" t="s">
        <v>5019</v>
      </c>
      <c r="E1249" s="22">
        <v>43971</v>
      </c>
      <c r="F1249" s="9">
        <v>1</v>
      </c>
      <c r="G1249" s="9">
        <v>13657</v>
      </c>
      <c r="H1249" s="15">
        <v>43971</v>
      </c>
      <c r="I1249" s="9" t="s">
        <v>7457</v>
      </c>
      <c r="J1249" s="9">
        <v>122</v>
      </c>
      <c r="K1249" s="9" t="s">
        <v>7465</v>
      </c>
      <c r="L1249" s="9" t="str">
        <f>IF(OR('1. Raw Data'!L1249="Elec", '1. Raw Data'!L1249="elect"), "Electronics", '1. Raw Data'!L1249)</f>
        <v>Clothing</v>
      </c>
      <c r="M1249" s="9">
        <v>1220.3399999999999</v>
      </c>
      <c r="N1249" s="9">
        <f>IF(ISBLANK('1. Raw Data'!N1249), MEDIAN('1. Raw Data'!$N$2:$N$5001), '1. Raw Data'!N1249)</f>
        <v>429.51499999999999</v>
      </c>
      <c r="O1249" s="9">
        <v>5</v>
      </c>
      <c r="P1249" s="9">
        <f>IF(ISBLANK('1. Raw Data'!P1249), 0, '1. Raw Data'!P1249)</f>
        <v>0</v>
      </c>
      <c r="Q1249" s="9">
        <v>1687</v>
      </c>
      <c r="R1249" s="9">
        <v>1</v>
      </c>
      <c r="S1249" s="9">
        <f t="shared" si="57"/>
        <v>6101.7</v>
      </c>
      <c r="T1249" s="9">
        <f t="shared" si="58"/>
        <v>3954.125</v>
      </c>
      <c r="U1249" s="23">
        <f t="shared" si="59"/>
        <v>0.6480366127472672</v>
      </c>
    </row>
    <row r="1250" spans="1:21" x14ac:dyDescent="0.3">
      <c r="A1250" s="9">
        <v>1848</v>
      </c>
      <c r="B1250" s="9" t="str">
        <f>PROPER(TRIM('1. Raw Data'!B1250))</f>
        <v>Customer_1248</v>
      </c>
      <c r="C1250" s="9">
        <f>IF(OR('1. Raw Data'!C1250&lt;18, '1. Raw Data'!C1250&gt;100), MEDIAN('1. Raw Data'!$C$2:$C$5001), '1. Raw Data'!C1250)</f>
        <v>71</v>
      </c>
      <c r="D1250" s="9" t="s">
        <v>5019</v>
      </c>
      <c r="E1250" s="22">
        <v>44311</v>
      </c>
      <c r="F1250" s="9">
        <v>0</v>
      </c>
      <c r="G1250" s="9">
        <v>11051</v>
      </c>
      <c r="H1250" s="15">
        <v>44311</v>
      </c>
      <c r="I1250" s="9" t="s">
        <v>7456</v>
      </c>
      <c r="J1250" s="9">
        <v>147</v>
      </c>
      <c r="K1250" s="9" t="s">
        <v>7474</v>
      </c>
      <c r="L1250" s="9" t="str">
        <f>IF(OR('1. Raw Data'!L1250="Elec", '1. Raw Data'!L1250="elect"), "Electronics", '1. Raw Data'!L1250)</f>
        <v>Sports</v>
      </c>
      <c r="M1250" s="9">
        <v>711.63</v>
      </c>
      <c r="N1250" s="9">
        <f>IF(ISBLANK('1. Raw Data'!N1250), MEDIAN('1. Raw Data'!$N$2:$N$5001), '1. Raw Data'!N1250)</f>
        <v>294.26</v>
      </c>
      <c r="O1250" s="9">
        <v>1</v>
      </c>
      <c r="P1250" s="9">
        <f>IF(ISBLANK('1. Raw Data'!P1250), 0, '1. Raw Data'!P1250)</f>
        <v>0</v>
      </c>
      <c r="Q1250" s="9">
        <v>421</v>
      </c>
      <c r="R1250" s="9">
        <v>3</v>
      </c>
      <c r="S1250" s="9">
        <f t="shared" si="57"/>
        <v>711.63</v>
      </c>
      <c r="T1250" s="9">
        <f t="shared" si="58"/>
        <v>417.37</v>
      </c>
      <c r="U1250" s="23">
        <f t="shared" si="59"/>
        <v>0.58649860180149793</v>
      </c>
    </row>
    <row r="1251" spans="1:21" x14ac:dyDescent="0.3">
      <c r="A1251" s="9">
        <v>2107</v>
      </c>
      <c r="B1251" s="9" t="str">
        <f>PROPER(TRIM('1. Raw Data'!B1251))</f>
        <v>Customer_1249</v>
      </c>
      <c r="C1251" s="9">
        <f>IF(OR('1. Raw Data'!C1251&lt;18, '1. Raw Data'!C1251&gt;100), MEDIAN('1. Raw Data'!$C$2:$C$5001), '1. Raw Data'!C1251)</f>
        <v>60</v>
      </c>
      <c r="D1251" s="9" t="s">
        <v>5023</v>
      </c>
      <c r="E1251" s="22">
        <v>45123</v>
      </c>
      <c r="F1251" s="9">
        <v>0</v>
      </c>
      <c r="G1251" s="9">
        <v>11486</v>
      </c>
      <c r="H1251" s="15">
        <v>45123</v>
      </c>
      <c r="I1251" s="9" t="s">
        <v>7456</v>
      </c>
      <c r="J1251" s="9">
        <v>133</v>
      </c>
      <c r="K1251" s="9" t="s">
        <v>7498</v>
      </c>
      <c r="L1251" s="9" t="str">
        <f>IF(OR('1. Raw Data'!L1251="Elec", '1. Raw Data'!L1251="elect"), "Electronics", '1. Raw Data'!L1251)</f>
        <v>Sports</v>
      </c>
      <c r="M1251" s="9">
        <v>1277.75</v>
      </c>
      <c r="N1251" s="9">
        <f>IF(ISBLANK('1. Raw Data'!N1251), MEDIAN('1. Raw Data'!$N$2:$N$5001), '1. Raw Data'!N1251)</f>
        <v>594.23</v>
      </c>
      <c r="O1251" s="9">
        <v>3</v>
      </c>
      <c r="P1251" s="9">
        <f>IF(ISBLANK('1. Raw Data'!P1251), 0, '1. Raw Data'!P1251)</f>
        <v>0</v>
      </c>
      <c r="Q1251" s="9">
        <v>351</v>
      </c>
      <c r="R1251" s="9">
        <v>10</v>
      </c>
      <c r="S1251" s="9">
        <f t="shared" si="57"/>
        <v>3833.25</v>
      </c>
      <c r="T1251" s="9">
        <f t="shared" si="58"/>
        <v>2050.56</v>
      </c>
      <c r="U1251" s="23">
        <f t="shared" si="59"/>
        <v>0.53494032478966935</v>
      </c>
    </row>
    <row r="1252" spans="1:21" x14ac:dyDescent="0.3">
      <c r="A1252" s="9">
        <v>2384</v>
      </c>
      <c r="B1252" s="9" t="str">
        <f>PROPER(TRIM('1. Raw Data'!B1252))</f>
        <v>Customer_1250</v>
      </c>
      <c r="C1252" s="9">
        <f>IF(OR('1. Raw Data'!C1252&lt;18, '1. Raw Data'!C1252&gt;100), MEDIAN('1. Raw Data'!$C$2:$C$5001), '1. Raw Data'!C1252)</f>
        <v>46</v>
      </c>
      <c r="D1252" s="9" t="s">
        <v>5018</v>
      </c>
      <c r="E1252" s="22">
        <v>45232</v>
      </c>
      <c r="F1252" s="9">
        <v>0</v>
      </c>
      <c r="G1252" s="9">
        <v>10395</v>
      </c>
      <c r="H1252" s="15">
        <v>44968</v>
      </c>
      <c r="I1252" s="9" t="s">
        <v>7455</v>
      </c>
      <c r="J1252" s="9">
        <v>143</v>
      </c>
      <c r="K1252" s="9" t="s">
        <v>7475</v>
      </c>
      <c r="L1252" s="9" t="str">
        <f>IF(OR('1. Raw Data'!L1252="Elec", '1. Raw Data'!L1252="elect"), "Electronics", '1. Raw Data'!L1252)</f>
        <v>Home Appliances</v>
      </c>
      <c r="M1252" s="9">
        <v>1483.72</v>
      </c>
      <c r="N1252" s="9">
        <f>IF(ISBLANK('1. Raw Data'!N1252), MEDIAN('1. Raw Data'!$N$2:$N$5001), '1. Raw Data'!N1252)</f>
        <v>851.3</v>
      </c>
      <c r="O1252" s="9">
        <v>3</v>
      </c>
      <c r="P1252" s="9">
        <f>IF(ISBLANK('1. Raw Data'!P1252), 0, '1. Raw Data'!P1252)</f>
        <v>0</v>
      </c>
      <c r="Q1252" s="9">
        <v>426</v>
      </c>
      <c r="R1252" s="9">
        <v>4</v>
      </c>
      <c r="S1252" s="9">
        <f t="shared" si="57"/>
        <v>4451.16</v>
      </c>
      <c r="T1252" s="9">
        <f t="shared" si="58"/>
        <v>1897.2600000000002</v>
      </c>
      <c r="U1252" s="23">
        <f t="shared" si="59"/>
        <v>0.42623945218774439</v>
      </c>
    </row>
    <row r="1253" spans="1:21" x14ac:dyDescent="0.3">
      <c r="A1253" s="9">
        <v>1688</v>
      </c>
      <c r="B1253" s="9" t="str">
        <f>PROPER(TRIM('1. Raw Data'!B1253))</f>
        <v>Customer_1251</v>
      </c>
      <c r="C1253" s="9">
        <f>IF(OR('1. Raw Data'!C1253&lt;18, '1. Raw Data'!C1253&gt;100), MEDIAN('1. Raw Data'!$C$2:$C$5001), '1. Raw Data'!C1253)</f>
        <v>34</v>
      </c>
      <c r="D1253" s="9" t="s">
        <v>5022</v>
      </c>
      <c r="E1253" s="22">
        <v>44508</v>
      </c>
      <c r="F1253" s="9">
        <v>0</v>
      </c>
      <c r="G1253" s="9">
        <v>10682</v>
      </c>
      <c r="H1253" s="15">
        <v>44419</v>
      </c>
      <c r="I1253" s="9" t="s">
        <v>7455</v>
      </c>
      <c r="J1253" s="9">
        <v>114</v>
      </c>
      <c r="K1253" s="9" t="s">
        <v>7463</v>
      </c>
      <c r="L1253" s="9" t="str">
        <f>IF(OR('1. Raw Data'!L1253="Elec", '1. Raw Data'!L1253="elect"), "Electronics", '1. Raw Data'!L1253)</f>
        <v>Electronics</v>
      </c>
      <c r="M1253" s="9">
        <v>154.44</v>
      </c>
      <c r="N1253" s="9">
        <f>IF(ISBLANK('1. Raw Data'!N1253), MEDIAN('1. Raw Data'!$N$2:$N$5001), '1. Raw Data'!N1253)</f>
        <v>85.2</v>
      </c>
      <c r="O1253" s="9">
        <v>1</v>
      </c>
      <c r="P1253" s="9">
        <f>IF(ISBLANK('1. Raw Data'!P1253), 0, '1. Raw Data'!P1253)</f>
        <v>0</v>
      </c>
      <c r="Q1253" s="9">
        <v>456</v>
      </c>
      <c r="R1253" s="9">
        <v>3</v>
      </c>
      <c r="S1253" s="9">
        <f t="shared" si="57"/>
        <v>154.44</v>
      </c>
      <c r="T1253" s="9">
        <f t="shared" si="58"/>
        <v>69.239999999999995</v>
      </c>
      <c r="U1253" s="23">
        <f t="shared" si="59"/>
        <v>0.44832944832944832</v>
      </c>
    </row>
    <row r="1254" spans="1:21" x14ac:dyDescent="0.3">
      <c r="A1254" s="9">
        <v>1147</v>
      </c>
      <c r="B1254" s="9" t="str">
        <f>PROPER(TRIM('1. Raw Data'!B1254))</f>
        <v>Customer_1252</v>
      </c>
      <c r="C1254" s="9">
        <f>IF(OR('1. Raw Data'!C1254&lt;18, '1. Raw Data'!C1254&gt;100), MEDIAN('1. Raw Data'!$C$2:$C$5001), '1. Raw Data'!C1254)</f>
        <v>36</v>
      </c>
      <c r="D1254" s="9" t="s">
        <v>5023</v>
      </c>
      <c r="E1254" s="22">
        <v>44473</v>
      </c>
      <c r="F1254" s="9">
        <v>0</v>
      </c>
      <c r="G1254" s="9">
        <v>12001</v>
      </c>
      <c r="H1254" s="15">
        <v>44296</v>
      </c>
      <c r="I1254" s="9" t="s">
        <v>7457</v>
      </c>
      <c r="J1254" s="9">
        <v>131</v>
      </c>
      <c r="K1254" s="9" t="s">
        <v>7504</v>
      </c>
      <c r="L1254" s="9" t="str">
        <f>IF(OR('1. Raw Data'!L1254="Elec", '1. Raw Data'!L1254="elect"), "Electronics", '1. Raw Data'!L1254)</f>
        <v>Electronics</v>
      </c>
      <c r="M1254" s="9">
        <v>115.84</v>
      </c>
      <c r="N1254" s="9">
        <f>IF(ISBLANK('1. Raw Data'!N1254), MEDIAN('1. Raw Data'!$N$2:$N$5001), '1. Raw Data'!N1254)</f>
        <v>58.5</v>
      </c>
      <c r="O1254" s="9">
        <v>5</v>
      </c>
      <c r="P1254" s="9">
        <f>IF(ISBLANK('1. Raw Data'!P1254), 0, '1. Raw Data'!P1254)</f>
        <v>0.1</v>
      </c>
      <c r="Q1254" s="9">
        <v>1135</v>
      </c>
      <c r="R1254" s="9">
        <v>3</v>
      </c>
      <c r="S1254" s="9">
        <f t="shared" si="57"/>
        <v>521.28000000000009</v>
      </c>
      <c r="T1254" s="9">
        <f t="shared" si="58"/>
        <v>228.78000000000009</v>
      </c>
      <c r="U1254" s="23">
        <f t="shared" si="59"/>
        <v>0.43888121546961334</v>
      </c>
    </row>
    <row r="1255" spans="1:21" x14ac:dyDescent="0.3">
      <c r="A1255" s="9">
        <v>1341</v>
      </c>
      <c r="B1255" s="9" t="str">
        <f>PROPER(TRIM('1. Raw Data'!B1255))</f>
        <v>Customer_1253</v>
      </c>
      <c r="C1255" s="9">
        <f>IF(OR('1. Raw Data'!C1255&lt;18, '1. Raw Data'!C1255&gt;100), MEDIAN('1. Raw Data'!$C$2:$C$5001), '1. Raw Data'!C1255)</f>
        <v>29</v>
      </c>
      <c r="D1255" s="9" t="s">
        <v>5022</v>
      </c>
      <c r="E1255" s="22">
        <v>43928</v>
      </c>
      <c r="F1255" s="9">
        <v>0</v>
      </c>
      <c r="G1255" s="9">
        <v>13447</v>
      </c>
      <c r="H1255" s="15">
        <v>44016</v>
      </c>
      <c r="I1255" s="9" t="s">
        <v>7455</v>
      </c>
      <c r="J1255" s="9">
        <v>110</v>
      </c>
      <c r="K1255" s="9" t="s">
        <v>7493</v>
      </c>
      <c r="L1255" s="9" t="str">
        <f>IF(OR('1. Raw Data'!L1255="Elec", '1. Raw Data'!L1255="elect"), "Electronics", '1. Raw Data'!L1255)</f>
        <v>Electronics</v>
      </c>
      <c r="M1255" s="9">
        <v>266.91000000000003</v>
      </c>
      <c r="N1255" s="9">
        <f>IF(ISBLANK('1. Raw Data'!N1255), MEDIAN('1. Raw Data'!$N$2:$N$5001), '1. Raw Data'!N1255)</f>
        <v>113.87</v>
      </c>
      <c r="O1255" s="9">
        <v>4</v>
      </c>
      <c r="P1255" s="9">
        <f>IF(ISBLANK('1. Raw Data'!P1255), 0, '1. Raw Data'!P1255)</f>
        <v>0</v>
      </c>
      <c r="Q1255" s="9">
        <v>806</v>
      </c>
      <c r="R1255" s="9">
        <v>5</v>
      </c>
      <c r="S1255" s="9">
        <f t="shared" si="57"/>
        <v>1067.6400000000001</v>
      </c>
      <c r="T1255" s="9">
        <f t="shared" si="58"/>
        <v>612.16000000000008</v>
      </c>
      <c r="U1255" s="23">
        <f t="shared" si="59"/>
        <v>0.57337679367577088</v>
      </c>
    </row>
    <row r="1256" spans="1:21" x14ac:dyDescent="0.3">
      <c r="A1256" s="9">
        <v>1475</v>
      </c>
      <c r="B1256" s="9" t="str">
        <f>PROPER(TRIM('1. Raw Data'!B1256))</f>
        <v>Customer_1254</v>
      </c>
      <c r="C1256" s="9">
        <f>IF(OR('1. Raw Data'!C1256&lt;18, '1. Raw Data'!C1256&gt;100), MEDIAN('1. Raw Data'!$C$2:$C$5001), '1. Raw Data'!C1256)</f>
        <v>22</v>
      </c>
      <c r="D1256" s="9" t="s">
        <v>5019</v>
      </c>
      <c r="E1256" s="22">
        <v>44748</v>
      </c>
      <c r="F1256" s="9">
        <v>0</v>
      </c>
      <c r="G1256" s="9">
        <v>12468</v>
      </c>
      <c r="H1256" s="15">
        <v>44719</v>
      </c>
      <c r="I1256" s="9" t="s">
        <v>7457</v>
      </c>
      <c r="J1256" s="9">
        <v>124</v>
      </c>
      <c r="K1256" s="9" t="s">
        <v>7497</v>
      </c>
      <c r="L1256" s="9" t="str">
        <f>IF(OR('1. Raw Data'!L1256="Elec", '1. Raw Data'!L1256="elect"), "Electronics", '1. Raw Data'!L1256)</f>
        <v>Clothing</v>
      </c>
      <c r="M1256" s="9">
        <v>607.34</v>
      </c>
      <c r="N1256" s="9">
        <f>IF(ISBLANK('1. Raw Data'!N1256), MEDIAN('1. Raw Data'!$N$2:$N$5001), '1. Raw Data'!N1256)</f>
        <v>285.52</v>
      </c>
      <c r="O1256" s="9">
        <v>2</v>
      </c>
      <c r="P1256" s="9">
        <f>IF(ISBLANK('1. Raw Data'!P1256), 0, '1. Raw Data'!P1256)</f>
        <v>0</v>
      </c>
      <c r="Q1256" s="9">
        <v>366</v>
      </c>
      <c r="R1256" s="9">
        <v>7</v>
      </c>
      <c r="S1256" s="9">
        <f t="shared" si="57"/>
        <v>1214.68</v>
      </c>
      <c r="T1256" s="9">
        <f t="shared" si="58"/>
        <v>643.6400000000001</v>
      </c>
      <c r="U1256" s="23">
        <f t="shared" si="59"/>
        <v>0.52988441400204178</v>
      </c>
    </row>
    <row r="1257" spans="1:21" x14ac:dyDescent="0.3">
      <c r="A1257" s="9">
        <v>2086</v>
      </c>
      <c r="B1257" s="9" t="str">
        <f>PROPER(TRIM('1. Raw Data'!B1257))</f>
        <v>Customer_1255</v>
      </c>
      <c r="C1257" s="9">
        <f>IF(OR('1. Raw Data'!C1257&lt;18, '1. Raw Data'!C1257&gt;100), MEDIAN('1. Raw Data'!$C$2:$C$5001), '1. Raw Data'!C1257)</f>
        <v>53</v>
      </c>
      <c r="D1257" s="9" t="s">
        <v>5018</v>
      </c>
      <c r="E1257" s="22">
        <v>44032</v>
      </c>
      <c r="F1257" s="9">
        <v>0</v>
      </c>
      <c r="G1257" s="9">
        <v>10363</v>
      </c>
      <c r="H1257" s="15">
        <v>44032</v>
      </c>
      <c r="I1257" s="9" t="s">
        <v>7457</v>
      </c>
      <c r="J1257" s="9">
        <v>121</v>
      </c>
      <c r="K1257" s="9" t="s">
        <v>7495</v>
      </c>
      <c r="L1257" s="9" t="str">
        <f>IF(OR('1. Raw Data'!L1257="Elec", '1. Raw Data'!L1257="elect"), "Electronics", '1. Raw Data'!L1257)</f>
        <v>Clothing</v>
      </c>
      <c r="M1257" s="9">
        <v>240.01</v>
      </c>
      <c r="N1257" s="9">
        <f>IF(ISBLANK('1. Raw Data'!N1257), MEDIAN('1. Raw Data'!$N$2:$N$5001), '1. Raw Data'!N1257)</f>
        <v>109.26</v>
      </c>
      <c r="O1257" s="9">
        <v>5</v>
      </c>
      <c r="P1257" s="9">
        <f>IF(ISBLANK('1. Raw Data'!P1257), 0, '1. Raw Data'!P1257)</f>
        <v>0</v>
      </c>
      <c r="Q1257" s="9">
        <v>561</v>
      </c>
      <c r="R1257" s="9">
        <v>5</v>
      </c>
      <c r="S1257" s="9">
        <f t="shared" si="57"/>
        <v>1200.05</v>
      </c>
      <c r="T1257" s="9">
        <f t="shared" si="58"/>
        <v>653.74999999999989</v>
      </c>
      <c r="U1257" s="23">
        <f t="shared" si="59"/>
        <v>0.54476896795966823</v>
      </c>
    </row>
    <row r="1258" spans="1:21" x14ac:dyDescent="0.3">
      <c r="A1258" s="9">
        <v>2383</v>
      </c>
      <c r="B1258" s="9" t="str">
        <f>PROPER(TRIM('1. Raw Data'!B1258))</f>
        <v>Customer_1256</v>
      </c>
      <c r="C1258" s="9">
        <f>IF(OR('1. Raw Data'!C1258&lt;18, '1. Raw Data'!C1258&gt;100), MEDIAN('1. Raw Data'!$C$2:$C$5001), '1. Raw Data'!C1258)</f>
        <v>48</v>
      </c>
      <c r="D1258" s="9" t="s">
        <v>5021</v>
      </c>
      <c r="E1258" s="22">
        <v>45128</v>
      </c>
      <c r="F1258" s="9">
        <v>0</v>
      </c>
      <c r="G1258" s="9">
        <v>13966</v>
      </c>
      <c r="H1258" s="15">
        <v>45128</v>
      </c>
      <c r="I1258" s="9" t="s">
        <v>7456</v>
      </c>
      <c r="J1258" s="9">
        <v>148</v>
      </c>
      <c r="K1258" s="9" t="s">
        <v>7491</v>
      </c>
      <c r="L1258" s="9" t="str">
        <f>IF(OR('1. Raw Data'!L1258="Elec", '1. Raw Data'!L1258="elect"), "Electronics", '1. Raw Data'!L1258)</f>
        <v>Electronics</v>
      </c>
      <c r="M1258" s="9">
        <v>1312.46</v>
      </c>
      <c r="N1258" s="9">
        <f>IF(ISBLANK('1. Raw Data'!N1258), MEDIAN('1. Raw Data'!$N$2:$N$5001), '1. Raw Data'!N1258)</f>
        <v>818.58</v>
      </c>
      <c r="O1258" s="9">
        <v>5</v>
      </c>
      <c r="P1258" s="9">
        <f>IF(ISBLANK('1. Raw Data'!P1258), 0, '1. Raw Data'!P1258)</f>
        <v>0.05</v>
      </c>
      <c r="Q1258" s="9">
        <v>530</v>
      </c>
      <c r="R1258" s="9">
        <v>3</v>
      </c>
      <c r="S1258" s="9">
        <f t="shared" si="57"/>
        <v>6234.1849999999995</v>
      </c>
      <c r="T1258" s="9">
        <f t="shared" si="58"/>
        <v>2141.2849999999994</v>
      </c>
      <c r="U1258" s="23">
        <f t="shared" si="59"/>
        <v>0.34347472845287708</v>
      </c>
    </row>
    <row r="1259" spans="1:21" x14ac:dyDescent="0.3">
      <c r="A1259" s="9">
        <v>1560</v>
      </c>
      <c r="B1259" s="9" t="str">
        <f>PROPER(TRIM('1. Raw Data'!B1259))</f>
        <v>Customer_1257</v>
      </c>
      <c r="C1259" s="9">
        <f>IF(OR('1. Raw Data'!C1259&lt;18, '1. Raw Data'!C1259&gt;100), MEDIAN('1. Raw Data'!$C$2:$C$5001), '1. Raw Data'!C1259)</f>
        <v>51</v>
      </c>
      <c r="D1259" s="9" t="s">
        <v>5019</v>
      </c>
      <c r="E1259" s="22">
        <v>45272</v>
      </c>
      <c r="F1259" s="9">
        <v>0</v>
      </c>
      <c r="G1259" s="9">
        <v>13287</v>
      </c>
      <c r="H1259" s="15">
        <v>45272</v>
      </c>
      <c r="I1259" s="9" t="s">
        <v>7457</v>
      </c>
      <c r="J1259" s="9">
        <v>108</v>
      </c>
      <c r="K1259" s="9" t="s">
        <v>7496</v>
      </c>
      <c r="L1259" s="9" t="str">
        <f>IF(OR('1. Raw Data'!L1259="Elec", '1. Raw Data'!L1259="elect"), "Electronics", '1. Raw Data'!L1259)</f>
        <v>Sports</v>
      </c>
      <c r="M1259" s="9">
        <v>83.56</v>
      </c>
      <c r="N1259" s="9">
        <f>IF(ISBLANK('1. Raw Data'!N1259), MEDIAN('1. Raw Data'!$N$2:$N$5001), '1. Raw Data'!N1259)</f>
        <v>429.51499999999999</v>
      </c>
      <c r="O1259" s="9">
        <v>3</v>
      </c>
      <c r="P1259" s="9">
        <f>IF(ISBLANK('1. Raw Data'!P1259), 0, '1. Raw Data'!P1259)</f>
        <v>0</v>
      </c>
      <c r="Q1259" s="9">
        <v>386</v>
      </c>
      <c r="R1259" s="9">
        <v>6</v>
      </c>
      <c r="S1259" s="9">
        <f t="shared" si="57"/>
        <v>250.68</v>
      </c>
      <c r="T1259" s="9">
        <f t="shared" si="58"/>
        <v>-1037.865</v>
      </c>
      <c r="U1259" s="23">
        <f t="shared" si="59"/>
        <v>-4.1401986596457636</v>
      </c>
    </row>
    <row r="1260" spans="1:21" x14ac:dyDescent="0.3">
      <c r="A1260" s="9">
        <v>1326</v>
      </c>
      <c r="B1260" s="9" t="str">
        <f>PROPER(TRIM('1. Raw Data'!B1260))</f>
        <v>Customer_1258</v>
      </c>
      <c r="C1260" s="9">
        <f>IF(OR('1. Raw Data'!C1260&lt;18, '1. Raw Data'!C1260&gt;100), MEDIAN('1. Raw Data'!$C$2:$C$5001), '1. Raw Data'!C1260)</f>
        <v>34</v>
      </c>
      <c r="D1260" s="9" t="s">
        <v>5023</v>
      </c>
      <c r="E1260" s="22">
        <v>44036</v>
      </c>
      <c r="F1260" s="9">
        <v>1</v>
      </c>
      <c r="G1260" s="9">
        <v>11854</v>
      </c>
      <c r="H1260" s="15">
        <v>44036</v>
      </c>
      <c r="I1260" s="9" t="s">
        <v>7457</v>
      </c>
      <c r="J1260" s="9">
        <v>132</v>
      </c>
      <c r="K1260" s="9" t="s">
        <v>7506</v>
      </c>
      <c r="L1260" s="9" t="str">
        <f>IF(OR('1. Raw Data'!L1260="Elec", '1. Raw Data'!L1260="elect"), "Electronics", '1. Raw Data'!L1260)</f>
        <v>Sports</v>
      </c>
      <c r="M1260" s="9">
        <v>507.9</v>
      </c>
      <c r="N1260" s="9">
        <f>IF(ISBLANK('1. Raw Data'!N1260), MEDIAN('1. Raw Data'!$N$2:$N$5001), '1. Raw Data'!N1260)</f>
        <v>429.51499999999999</v>
      </c>
      <c r="O1260" s="9">
        <v>3</v>
      </c>
      <c r="P1260" s="9">
        <f>IF(ISBLANK('1. Raw Data'!P1260), 0, '1. Raw Data'!P1260)</f>
        <v>0</v>
      </c>
      <c r="Q1260" s="9">
        <v>1055</v>
      </c>
      <c r="R1260" s="9">
        <v>4</v>
      </c>
      <c r="S1260" s="9">
        <f t="shared" si="57"/>
        <v>1523.6999999999998</v>
      </c>
      <c r="T1260" s="9">
        <f t="shared" si="58"/>
        <v>235.15499999999975</v>
      </c>
      <c r="U1260" s="23">
        <f t="shared" si="59"/>
        <v>0.15433156133097051</v>
      </c>
    </row>
    <row r="1261" spans="1:21" x14ac:dyDescent="0.3">
      <c r="A1261" s="9">
        <v>2164</v>
      </c>
      <c r="B1261" s="9" t="str">
        <f>PROPER(TRIM('1. Raw Data'!B1261))</f>
        <v>Customer_1259</v>
      </c>
      <c r="C1261" s="9">
        <f>IF(OR('1. Raw Data'!C1261&lt;18, '1. Raw Data'!C1261&gt;100), MEDIAN('1. Raw Data'!$C$2:$C$5001), '1. Raw Data'!C1261)</f>
        <v>43</v>
      </c>
      <c r="D1261" s="9" t="s">
        <v>5021</v>
      </c>
      <c r="E1261" s="22">
        <v>44739</v>
      </c>
      <c r="F1261" s="9">
        <v>0</v>
      </c>
      <c r="G1261" s="9">
        <v>13172</v>
      </c>
      <c r="H1261" s="15">
        <v>44739</v>
      </c>
      <c r="I1261" s="9" t="s">
        <v>7457</v>
      </c>
      <c r="J1261" s="9">
        <v>131</v>
      </c>
      <c r="K1261" s="9" t="s">
        <v>7504</v>
      </c>
      <c r="L1261" s="9" t="str">
        <f>IF(OR('1. Raw Data'!L1261="Elec", '1. Raw Data'!L1261="elect"), "Electronics", '1. Raw Data'!L1261)</f>
        <v>Clothing</v>
      </c>
      <c r="M1261" s="9">
        <v>317.81</v>
      </c>
      <c r="N1261" s="9">
        <f>IF(ISBLANK('1. Raw Data'!N1261), MEDIAN('1. Raw Data'!$N$2:$N$5001), '1. Raw Data'!N1261)</f>
        <v>219.52</v>
      </c>
      <c r="O1261" s="9">
        <v>4</v>
      </c>
      <c r="P1261" s="9">
        <f>IF(ISBLANK('1. Raw Data'!P1261), 0, '1. Raw Data'!P1261)</f>
        <v>0.1</v>
      </c>
      <c r="Q1261" s="9">
        <v>674</v>
      </c>
      <c r="R1261" s="9">
        <v>5</v>
      </c>
      <c r="S1261" s="9">
        <f t="shared" si="57"/>
        <v>1144.116</v>
      </c>
      <c r="T1261" s="9">
        <f t="shared" si="58"/>
        <v>266.03599999999994</v>
      </c>
      <c r="U1261" s="23">
        <f t="shared" si="59"/>
        <v>0.23252537330130857</v>
      </c>
    </row>
    <row r="1262" spans="1:21" x14ac:dyDescent="0.3">
      <c r="A1262" s="9">
        <v>1989</v>
      </c>
      <c r="B1262" s="9" t="str">
        <f>PROPER(TRIM('1. Raw Data'!B1262))</f>
        <v>Customer_1260</v>
      </c>
      <c r="C1262" s="9">
        <f>IF(OR('1. Raw Data'!C1262&lt;18, '1. Raw Data'!C1262&gt;100), MEDIAN('1. Raw Data'!$C$2:$C$5001), '1. Raw Data'!C1262)</f>
        <v>33</v>
      </c>
      <c r="D1262" s="9" t="s">
        <v>5020</v>
      </c>
      <c r="E1262" s="22">
        <v>44171</v>
      </c>
      <c r="F1262" s="9">
        <v>0</v>
      </c>
      <c r="G1262" s="9">
        <v>11781</v>
      </c>
      <c r="H1262" s="15">
        <v>43994</v>
      </c>
      <c r="I1262" s="9" t="s">
        <v>7457</v>
      </c>
      <c r="J1262" s="9">
        <v>134</v>
      </c>
      <c r="K1262" s="9" t="s">
        <v>7482</v>
      </c>
      <c r="L1262" s="9" t="str">
        <f>IF(OR('1. Raw Data'!L1262="Elec", '1. Raw Data'!L1262="elect"), "Electronics", '1. Raw Data'!L1262)</f>
        <v>Electronics</v>
      </c>
      <c r="M1262" s="9">
        <v>1400.73</v>
      </c>
      <c r="N1262" s="9">
        <f>IF(ISBLANK('1. Raw Data'!N1262), MEDIAN('1. Raw Data'!$N$2:$N$5001), '1. Raw Data'!N1262)</f>
        <v>931.87</v>
      </c>
      <c r="O1262" s="9">
        <v>4</v>
      </c>
      <c r="P1262" s="9">
        <f>IF(ISBLANK('1. Raw Data'!P1262), 0, '1. Raw Data'!P1262)</f>
        <v>0</v>
      </c>
      <c r="Q1262" s="9">
        <v>565</v>
      </c>
      <c r="R1262" s="9">
        <v>7</v>
      </c>
      <c r="S1262" s="9">
        <f t="shared" si="57"/>
        <v>5602.92</v>
      </c>
      <c r="T1262" s="9">
        <f t="shared" si="58"/>
        <v>1875.44</v>
      </c>
      <c r="U1262" s="23">
        <f t="shared" si="59"/>
        <v>0.33472546457918373</v>
      </c>
    </row>
    <row r="1263" spans="1:21" x14ac:dyDescent="0.3">
      <c r="A1263" s="9">
        <v>1214</v>
      </c>
      <c r="B1263" s="9" t="str">
        <f>PROPER(TRIM('1. Raw Data'!B1263))</f>
        <v>Customer_1261</v>
      </c>
      <c r="C1263" s="9">
        <f>IF(OR('1. Raw Data'!C1263&lt;18, '1. Raw Data'!C1263&gt;100), MEDIAN('1. Raw Data'!$C$2:$C$5001), '1. Raw Data'!C1263)</f>
        <v>29</v>
      </c>
      <c r="D1263" s="9" t="s">
        <v>5021</v>
      </c>
      <c r="E1263" s="22">
        <v>45252</v>
      </c>
      <c r="F1263" s="9">
        <v>1</v>
      </c>
      <c r="G1263" s="9">
        <v>10092</v>
      </c>
      <c r="H1263" s="15">
        <v>45252</v>
      </c>
      <c r="I1263" s="9" t="s">
        <v>7456</v>
      </c>
      <c r="J1263" s="9">
        <v>123</v>
      </c>
      <c r="K1263" s="9" t="s">
        <v>7502</v>
      </c>
      <c r="L1263" s="9" t="str">
        <f>IF(OR('1. Raw Data'!L1263="Elec", '1. Raw Data'!L1263="elect"), "Electronics", '1. Raw Data'!L1263)</f>
        <v>Sports</v>
      </c>
      <c r="M1263" s="9">
        <v>1020.75</v>
      </c>
      <c r="N1263" s="9">
        <f>IF(ISBLANK('1. Raw Data'!N1263), MEDIAN('1. Raw Data'!$N$2:$N$5001), '1. Raw Data'!N1263)</f>
        <v>560.74</v>
      </c>
      <c r="O1263" s="9">
        <v>4</v>
      </c>
      <c r="P1263" s="9">
        <f>IF(ISBLANK('1. Raw Data'!P1263), 0, '1. Raw Data'!P1263)</f>
        <v>0</v>
      </c>
      <c r="Q1263" s="9">
        <v>406</v>
      </c>
      <c r="R1263" s="9">
        <v>3</v>
      </c>
      <c r="S1263" s="9">
        <f t="shared" si="57"/>
        <v>4083</v>
      </c>
      <c r="T1263" s="9">
        <f t="shared" si="58"/>
        <v>1840.04</v>
      </c>
      <c r="U1263" s="23">
        <f t="shared" si="59"/>
        <v>0.45065882929218709</v>
      </c>
    </row>
    <row r="1264" spans="1:21" x14ac:dyDescent="0.3">
      <c r="A1264" s="9">
        <v>1434</v>
      </c>
      <c r="B1264" s="9" t="str">
        <f>PROPER(TRIM('1. Raw Data'!B1264))</f>
        <v>Customer_1262</v>
      </c>
      <c r="C1264" s="9">
        <f>IF(OR('1. Raw Data'!C1264&lt;18, '1. Raw Data'!C1264&gt;100), MEDIAN('1. Raw Data'!$C$2:$C$5001), '1. Raw Data'!C1264)</f>
        <v>65</v>
      </c>
      <c r="D1264" s="9" t="s">
        <v>5023</v>
      </c>
      <c r="E1264" s="22">
        <v>44325</v>
      </c>
      <c r="F1264" s="9">
        <v>0</v>
      </c>
      <c r="G1264" s="9">
        <v>11598</v>
      </c>
      <c r="H1264" s="15">
        <v>44444</v>
      </c>
      <c r="I1264" s="9" t="s">
        <v>7455</v>
      </c>
      <c r="J1264" s="9">
        <v>125</v>
      </c>
      <c r="K1264" s="9" t="s">
        <v>7479</v>
      </c>
      <c r="L1264" s="9" t="str">
        <f>IF(OR('1. Raw Data'!L1264="Elec", '1. Raw Data'!L1264="elect"), "Electronics", '1. Raw Data'!L1264)</f>
        <v>Sports</v>
      </c>
      <c r="M1264" s="9">
        <v>1372.44</v>
      </c>
      <c r="N1264" s="9">
        <f>IF(ISBLANK('1. Raw Data'!N1264), MEDIAN('1. Raw Data'!$N$2:$N$5001), '1. Raw Data'!N1264)</f>
        <v>429.51499999999999</v>
      </c>
      <c r="O1264" s="9">
        <v>1</v>
      </c>
      <c r="P1264" s="9">
        <f>IF(ISBLANK('1. Raw Data'!P1264), 0, '1. Raw Data'!P1264)</f>
        <v>0.2</v>
      </c>
      <c r="Q1264" s="9">
        <v>792</v>
      </c>
      <c r="R1264" s="9">
        <v>6</v>
      </c>
      <c r="S1264" s="9">
        <f t="shared" si="57"/>
        <v>1097.952</v>
      </c>
      <c r="T1264" s="9">
        <f t="shared" si="58"/>
        <v>668.43700000000001</v>
      </c>
      <c r="U1264" s="23">
        <f t="shared" si="59"/>
        <v>0.60880348139080764</v>
      </c>
    </row>
    <row r="1265" spans="1:21" x14ac:dyDescent="0.3">
      <c r="A1265" s="9">
        <v>1951</v>
      </c>
      <c r="B1265" s="9" t="str">
        <f>PROPER(TRIM('1. Raw Data'!B1265))</f>
        <v>Customer_1263</v>
      </c>
      <c r="C1265" s="9">
        <f>IF(OR('1. Raw Data'!C1265&lt;18, '1. Raw Data'!C1265&gt;100), MEDIAN('1. Raw Data'!$C$2:$C$5001), '1. Raw Data'!C1265)</f>
        <v>41</v>
      </c>
      <c r="D1265" s="9" t="s">
        <v>5021</v>
      </c>
      <c r="E1265" s="22">
        <v>43890</v>
      </c>
      <c r="F1265" s="9">
        <v>0</v>
      </c>
      <c r="G1265" s="9">
        <v>10265</v>
      </c>
      <c r="H1265" s="15">
        <v>43890</v>
      </c>
      <c r="I1265" s="9" t="s">
        <v>7455</v>
      </c>
      <c r="J1265" s="9">
        <v>107</v>
      </c>
      <c r="K1265" s="9" t="s">
        <v>7485</v>
      </c>
      <c r="L1265" s="9" t="str">
        <f>IF(OR('1. Raw Data'!L1265="Elec", '1. Raw Data'!L1265="elect"), "Electronics", '1. Raw Data'!L1265)</f>
        <v>Clothing</v>
      </c>
      <c r="M1265" s="9">
        <v>1459.88</v>
      </c>
      <c r="N1265" s="9">
        <f>IF(ISBLANK('1. Raw Data'!N1265), MEDIAN('1. Raw Data'!$N$2:$N$5001), '1. Raw Data'!N1265)</f>
        <v>985.03</v>
      </c>
      <c r="O1265" s="9">
        <v>2</v>
      </c>
      <c r="P1265" s="9">
        <f>IF(ISBLANK('1. Raw Data'!P1265), 0, '1. Raw Data'!P1265)</f>
        <v>0</v>
      </c>
      <c r="Q1265" s="9">
        <v>702</v>
      </c>
      <c r="R1265" s="9">
        <v>5</v>
      </c>
      <c r="S1265" s="9">
        <f t="shared" si="57"/>
        <v>2919.76</v>
      </c>
      <c r="T1265" s="9">
        <f t="shared" si="58"/>
        <v>949.70000000000027</v>
      </c>
      <c r="U1265" s="23">
        <f t="shared" si="59"/>
        <v>0.32526646025700751</v>
      </c>
    </row>
    <row r="1266" spans="1:21" x14ac:dyDescent="0.3">
      <c r="A1266" s="9">
        <v>1722</v>
      </c>
      <c r="B1266" s="9" t="str">
        <f>PROPER(TRIM('1. Raw Data'!B1266))</f>
        <v>Customer_1264</v>
      </c>
      <c r="C1266" s="9">
        <f>IF(OR('1. Raw Data'!C1266&lt;18, '1. Raw Data'!C1266&gt;100), MEDIAN('1. Raw Data'!$C$2:$C$5001), '1. Raw Data'!C1266)</f>
        <v>47</v>
      </c>
      <c r="D1266" s="9" t="s">
        <v>5023</v>
      </c>
      <c r="E1266" s="22">
        <v>43925</v>
      </c>
      <c r="F1266" s="9">
        <v>1</v>
      </c>
      <c r="G1266" s="9">
        <v>12253</v>
      </c>
      <c r="H1266" s="15">
        <v>43925</v>
      </c>
      <c r="I1266" s="9" t="s">
        <v>7457</v>
      </c>
      <c r="J1266" s="9">
        <v>119</v>
      </c>
      <c r="K1266" s="9" t="s">
        <v>7459</v>
      </c>
      <c r="L1266" s="9" t="str">
        <f>IF(OR('1. Raw Data'!L1266="Elec", '1. Raw Data'!L1266="elect"), "Electronics", '1. Raw Data'!L1266)</f>
        <v>Clothing</v>
      </c>
      <c r="M1266" s="9">
        <v>770.79</v>
      </c>
      <c r="N1266" s="9">
        <f>IF(ISBLANK('1. Raw Data'!N1266), MEDIAN('1. Raw Data'!$N$2:$N$5001), '1. Raw Data'!N1266)</f>
        <v>449.65</v>
      </c>
      <c r="O1266" s="9">
        <v>2</v>
      </c>
      <c r="P1266" s="9">
        <f>IF(ISBLANK('1. Raw Data'!P1266), 0, '1. Raw Data'!P1266)</f>
        <v>0</v>
      </c>
      <c r="Q1266" s="9">
        <v>1733</v>
      </c>
      <c r="R1266" s="9">
        <v>1</v>
      </c>
      <c r="S1266" s="9">
        <f t="shared" si="57"/>
        <v>1541.58</v>
      </c>
      <c r="T1266" s="9">
        <f t="shared" si="58"/>
        <v>642.28</v>
      </c>
      <c r="U1266" s="23">
        <f t="shared" si="59"/>
        <v>0.41663747583647948</v>
      </c>
    </row>
    <row r="1267" spans="1:21" x14ac:dyDescent="0.3">
      <c r="A1267" s="9">
        <v>2341</v>
      </c>
      <c r="B1267" s="9" t="str">
        <f>PROPER(TRIM('1. Raw Data'!B1267))</f>
        <v>Customer_1265</v>
      </c>
      <c r="C1267" s="9">
        <f>IF(OR('1. Raw Data'!C1267&lt;18, '1. Raw Data'!C1267&gt;100), MEDIAN('1. Raw Data'!$C$2:$C$5001), '1. Raw Data'!C1267)</f>
        <v>52</v>
      </c>
      <c r="D1267" s="9" t="s">
        <v>5019</v>
      </c>
      <c r="E1267" s="22">
        <v>44495</v>
      </c>
      <c r="F1267" s="9">
        <v>0</v>
      </c>
      <c r="G1267" s="9">
        <v>13151</v>
      </c>
      <c r="H1267" s="15">
        <v>44495</v>
      </c>
      <c r="I1267" s="9" t="s">
        <v>7455</v>
      </c>
      <c r="J1267" s="9">
        <v>107</v>
      </c>
      <c r="K1267" s="9" t="s">
        <v>7485</v>
      </c>
      <c r="L1267" s="9" t="str">
        <f>IF(OR('1. Raw Data'!L1267="Elec", '1. Raw Data'!L1267="elect"), "Electronics", '1. Raw Data'!L1267)</f>
        <v>Sports</v>
      </c>
      <c r="M1267" s="9">
        <v>389.76</v>
      </c>
      <c r="N1267" s="9">
        <f>IF(ISBLANK('1. Raw Data'!N1267), MEDIAN('1. Raw Data'!$N$2:$N$5001), '1. Raw Data'!N1267)</f>
        <v>190.33</v>
      </c>
      <c r="O1267" s="9">
        <v>4</v>
      </c>
      <c r="P1267" s="9">
        <f>IF(ISBLANK('1. Raw Data'!P1267), 0, '1. Raw Data'!P1267)</f>
        <v>0</v>
      </c>
      <c r="Q1267" s="9">
        <v>627</v>
      </c>
      <c r="R1267" s="9">
        <v>7</v>
      </c>
      <c r="S1267" s="9">
        <f t="shared" si="57"/>
        <v>1559.04</v>
      </c>
      <c r="T1267" s="9">
        <f t="shared" si="58"/>
        <v>797.71999999999991</v>
      </c>
      <c r="U1267" s="23">
        <f t="shared" si="59"/>
        <v>0.5116738505747126</v>
      </c>
    </row>
    <row r="1268" spans="1:21" x14ac:dyDescent="0.3">
      <c r="A1268" s="9">
        <v>1031</v>
      </c>
      <c r="B1268" s="9" t="str">
        <f>PROPER(TRIM('1. Raw Data'!B1268))</f>
        <v>Customer_1266</v>
      </c>
      <c r="C1268" s="9">
        <f>IF(OR('1. Raw Data'!C1268&lt;18, '1. Raw Data'!C1268&gt;100), MEDIAN('1. Raw Data'!$C$2:$C$5001), '1. Raw Data'!C1268)</f>
        <v>42</v>
      </c>
      <c r="D1268" s="9" t="s">
        <v>5018</v>
      </c>
      <c r="E1268" s="22">
        <v>43945</v>
      </c>
      <c r="F1268" s="9">
        <v>1</v>
      </c>
      <c r="G1268" s="9">
        <v>12084</v>
      </c>
      <c r="H1268" s="15">
        <v>43945</v>
      </c>
      <c r="I1268" s="9" t="s">
        <v>7455</v>
      </c>
      <c r="J1268" s="9">
        <v>147</v>
      </c>
      <c r="K1268" s="9" t="s">
        <v>7474</v>
      </c>
      <c r="L1268" s="9" t="str">
        <f>IF(OR('1. Raw Data'!L1268="Elec", '1. Raw Data'!L1268="elect"), "Electronics", '1. Raw Data'!L1268)</f>
        <v>Electronics</v>
      </c>
      <c r="M1268" s="9">
        <v>330.91</v>
      </c>
      <c r="N1268" s="9">
        <f>IF(ISBLANK('1. Raw Data'!N1268), MEDIAN('1. Raw Data'!$N$2:$N$5001), '1. Raw Data'!N1268)</f>
        <v>429.51499999999999</v>
      </c>
      <c r="O1268" s="9">
        <v>3</v>
      </c>
      <c r="P1268" s="9">
        <f>IF(ISBLANK('1. Raw Data'!P1268), 0, '1. Raw Data'!P1268)</f>
        <v>0.1</v>
      </c>
      <c r="Q1268" s="9">
        <v>1196</v>
      </c>
      <c r="R1268" s="9">
        <v>3</v>
      </c>
      <c r="S1268" s="9">
        <f t="shared" si="57"/>
        <v>893.45699999999999</v>
      </c>
      <c r="T1268" s="9">
        <f t="shared" si="58"/>
        <v>-395.08800000000008</v>
      </c>
      <c r="U1268" s="23">
        <f t="shared" si="59"/>
        <v>-0.44220147136347926</v>
      </c>
    </row>
    <row r="1269" spans="1:21" x14ac:dyDescent="0.3">
      <c r="A1269" s="9">
        <v>1669</v>
      </c>
      <c r="B1269" s="9" t="str">
        <f>PROPER(TRIM('1. Raw Data'!B1269))</f>
        <v>Customer_1267</v>
      </c>
      <c r="C1269" s="9">
        <f>IF(OR('1. Raw Data'!C1269&lt;18, '1. Raw Data'!C1269&gt;100), MEDIAN('1. Raw Data'!$C$2:$C$5001), '1. Raw Data'!C1269)</f>
        <v>43</v>
      </c>
      <c r="D1269" s="9" t="s">
        <v>5020</v>
      </c>
      <c r="E1269" s="22">
        <v>44431</v>
      </c>
      <c r="F1269" s="9">
        <v>0</v>
      </c>
      <c r="G1269" s="9">
        <v>11034</v>
      </c>
      <c r="H1269" s="15">
        <v>44431</v>
      </c>
      <c r="I1269" s="9" t="s">
        <v>7457</v>
      </c>
      <c r="J1269" s="9">
        <v>108</v>
      </c>
      <c r="K1269" s="9" t="s">
        <v>7496</v>
      </c>
      <c r="L1269" s="9" t="str">
        <f>IF(OR('1. Raw Data'!L1269="Elec", '1. Raw Data'!L1269="elect"), "Electronics", '1. Raw Data'!L1269)</f>
        <v>Sports</v>
      </c>
      <c r="M1269" s="9">
        <v>373.23</v>
      </c>
      <c r="N1269" s="9">
        <f>IF(ISBLANK('1. Raw Data'!N1269), MEDIAN('1. Raw Data'!$N$2:$N$5001), '1. Raw Data'!N1269)</f>
        <v>260.38</v>
      </c>
      <c r="O1269" s="9">
        <v>2</v>
      </c>
      <c r="P1269" s="9">
        <f>IF(ISBLANK('1. Raw Data'!P1269), 0, '1. Raw Data'!P1269)</f>
        <v>0</v>
      </c>
      <c r="Q1269" s="9">
        <v>431</v>
      </c>
      <c r="R1269" s="9">
        <v>4</v>
      </c>
      <c r="S1269" s="9">
        <f t="shared" si="57"/>
        <v>746.46</v>
      </c>
      <c r="T1269" s="9">
        <f t="shared" si="58"/>
        <v>225.70000000000005</v>
      </c>
      <c r="U1269" s="23">
        <f t="shared" si="59"/>
        <v>0.30236047477426792</v>
      </c>
    </row>
    <row r="1270" spans="1:21" x14ac:dyDescent="0.3">
      <c r="A1270" s="9">
        <v>1284</v>
      </c>
      <c r="B1270" s="9" t="str">
        <f>PROPER(TRIM('1. Raw Data'!B1270))</f>
        <v>Customer_1268</v>
      </c>
      <c r="C1270" s="9">
        <f>IF(OR('1. Raw Data'!C1270&lt;18, '1. Raw Data'!C1270&gt;100), MEDIAN('1. Raw Data'!$C$2:$C$5001), '1. Raw Data'!C1270)</f>
        <v>23</v>
      </c>
      <c r="D1270" s="9" t="s">
        <v>5018</v>
      </c>
      <c r="E1270" s="22">
        <v>44652</v>
      </c>
      <c r="F1270" s="9">
        <v>0</v>
      </c>
      <c r="G1270" s="9">
        <v>13698</v>
      </c>
      <c r="H1270" s="15">
        <v>44565</v>
      </c>
      <c r="I1270" s="9" t="s">
        <v>7457</v>
      </c>
      <c r="J1270" s="9">
        <v>114</v>
      </c>
      <c r="K1270" s="9" t="s">
        <v>7463</v>
      </c>
      <c r="L1270" s="9" t="str">
        <f>IF(OR('1. Raw Data'!L1270="Elec", '1. Raw Data'!L1270="elect"), "Electronics", '1. Raw Data'!L1270)</f>
        <v>Sports</v>
      </c>
      <c r="M1270" s="9">
        <v>1077.46</v>
      </c>
      <c r="N1270" s="9">
        <f>IF(ISBLANK('1. Raw Data'!N1270), MEDIAN('1. Raw Data'!$N$2:$N$5001), '1. Raw Data'!N1270)</f>
        <v>705.57</v>
      </c>
      <c r="O1270" s="9">
        <v>5</v>
      </c>
      <c r="P1270" s="9">
        <f>IF(ISBLANK('1. Raw Data'!P1270), 0, '1. Raw Data'!P1270)</f>
        <v>0.05</v>
      </c>
      <c r="Q1270" s="9">
        <v>647</v>
      </c>
      <c r="R1270" s="9">
        <v>4</v>
      </c>
      <c r="S1270" s="9">
        <f t="shared" si="57"/>
        <v>5117.9349999999995</v>
      </c>
      <c r="T1270" s="9">
        <f t="shared" si="58"/>
        <v>1590.0849999999991</v>
      </c>
      <c r="U1270" s="23">
        <f t="shared" si="59"/>
        <v>0.31068878365981578</v>
      </c>
    </row>
    <row r="1271" spans="1:21" x14ac:dyDescent="0.3">
      <c r="A1271" s="9">
        <v>2328</v>
      </c>
      <c r="B1271" s="9" t="str">
        <f>PROPER(TRIM('1. Raw Data'!B1271))</f>
        <v>Customer_1269</v>
      </c>
      <c r="C1271" s="9">
        <f>IF(OR('1. Raw Data'!C1271&lt;18, '1. Raw Data'!C1271&gt;100), MEDIAN('1. Raw Data'!$C$2:$C$5001), '1. Raw Data'!C1271)</f>
        <v>26</v>
      </c>
      <c r="D1271" s="9" t="s">
        <v>5018</v>
      </c>
      <c r="E1271" s="22">
        <v>44598</v>
      </c>
      <c r="F1271" s="9">
        <v>0</v>
      </c>
      <c r="G1271" s="9">
        <v>11113</v>
      </c>
      <c r="H1271" s="15">
        <v>44714</v>
      </c>
      <c r="I1271" s="9" t="s">
        <v>7455</v>
      </c>
      <c r="J1271" s="9">
        <v>101</v>
      </c>
      <c r="K1271" s="9" t="s">
        <v>7478</v>
      </c>
      <c r="L1271" s="9" t="str">
        <f>IF(OR('1. Raw Data'!L1271="Elec", '1. Raw Data'!L1271="elect"), "Electronics", '1. Raw Data'!L1271)</f>
        <v>Electronics</v>
      </c>
      <c r="M1271" s="9">
        <v>108.65</v>
      </c>
      <c r="N1271" s="9">
        <f>IF(ISBLANK('1. Raw Data'!N1271), MEDIAN('1. Raw Data'!$N$2:$N$5001), '1. Raw Data'!N1271)</f>
        <v>52.63</v>
      </c>
      <c r="O1271" s="9">
        <v>1</v>
      </c>
      <c r="P1271" s="9">
        <f>IF(ISBLANK('1. Raw Data'!P1271), 0, '1. Raw Data'!P1271)</f>
        <v>0.05</v>
      </c>
      <c r="Q1271" s="9">
        <v>388</v>
      </c>
      <c r="R1271" s="9">
        <v>3</v>
      </c>
      <c r="S1271" s="9">
        <f t="shared" si="57"/>
        <v>103.2175</v>
      </c>
      <c r="T1271" s="9">
        <f t="shared" si="58"/>
        <v>50.587499999999999</v>
      </c>
      <c r="U1271" s="23">
        <f t="shared" si="59"/>
        <v>0.49010584445467092</v>
      </c>
    </row>
    <row r="1272" spans="1:21" x14ac:dyDescent="0.3">
      <c r="A1272" s="9">
        <v>1428</v>
      </c>
      <c r="B1272" s="9" t="str">
        <f>PROPER(TRIM('1. Raw Data'!B1272))</f>
        <v>Customer_1270</v>
      </c>
      <c r="C1272" s="9">
        <f>IF(OR('1. Raw Data'!C1272&lt;18, '1. Raw Data'!C1272&gt;100), MEDIAN('1. Raw Data'!$C$2:$C$5001), '1. Raw Data'!C1272)</f>
        <v>25</v>
      </c>
      <c r="D1272" s="9" t="s">
        <v>5018</v>
      </c>
      <c r="E1272" s="22">
        <v>44567</v>
      </c>
      <c r="F1272" s="9">
        <v>0</v>
      </c>
      <c r="G1272" s="9">
        <v>10743</v>
      </c>
      <c r="H1272" s="15">
        <v>44713</v>
      </c>
      <c r="I1272" s="9" t="s">
        <v>7456</v>
      </c>
      <c r="J1272" s="9">
        <v>113</v>
      </c>
      <c r="K1272" s="9" t="s">
        <v>7460</v>
      </c>
      <c r="L1272" s="9" t="str">
        <f>IF(OR('1. Raw Data'!L1272="Elec", '1. Raw Data'!L1272="elect"), "Electronics", '1. Raw Data'!L1272)</f>
        <v>Clothing</v>
      </c>
      <c r="M1272" s="9">
        <v>124.47</v>
      </c>
      <c r="N1272" s="9">
        <f>IF(ISBLANK('1. Raw Data'!N1272), MEDIAN('1. Raw Data'!$N$2:$N$5001), '1. Raw Data'!N1272)</f>
        <v>85.37</v>
      </c>
      <c r="O1272" s="9">
        <v>3</v>
      </c>
      <c r="P1272" s="9">
        <f>IF(ISBLANK('1. Raw Data'!P1272), 0, '1. Raw Data'!P1272)</f>
        <v>0</v>
      </c>
      <c r="Q1272" s="9">
        <v>945</v>
      </c>
      <c r="R1272" s="9">
        <v>2</v>
      </c>
      <c r="S1272" s="9">
        <f t="shared" si="57"/>
        <v>373.40999999999997</v>
      </c>
      <c r="T1272" s="9">
        <f t="shared" si="58"/>
        <v>117.29999999999995</v>
      </c>
      <c r="U1272" s="23">
        <f t="shared" si="59"/>
        <v>0.314131919337993</v>
      </c>
    </row>
    <row r="1273" spans="1:21" x14ac:dyDescent="0.3">
      <c r="A1273" s="9">
        <v>1285</v>
      </c>
      <c r="B1273" s="9" t="str">
        <f>PROPER(TRIM('1. Raw Data'!B1273))</f>
        <v>Customer_1271</v>
      </c>
      <c r="C1273" s="9">
        <f>IF(OR('1. Raw Data'!C1273&lt;18, '1. Raw Data'!C1273&gt;100), MEDIAN('1. Raw Data'!$C$2:$C$5001), '1. Raw Data'!C1273)</f>
        <v>49</v>
      </c>
      <c r="D1273" s="9" t="s">
        <v>5023</v>
      </c>
      <c r="E1273" s="22">
        <v>44129</v>
      </c>
      <c r="F1273" s="9">
        <v>1</v>
      </c>
      <c r="G1273" s="9">
        <v>12066</v>
      </c>
      <c r="H1273" s="15">
        <v>44129</v>
      </c>
      <c r="I1273" s="9" t="s">
        <v>7455</v>
      </c>
      <c r="J1273" s="9">
        <v>103</v>
      </c>
      <c r="K1273" s="9" t="s">
        <v>7472</v>
      </c>
      <c r="L1273" s="9" t="str">
        <f>IF(OR('1. Raw Data'!L1273="Elec", '1. Raw Data'!L1273="elect"), "Electronics", '1. Raw Data'!L1273)</f>
        <v>Electronics</v>
      </c>
      <c r="M1273" s="9">
        <v>931.81</v>
      </c>
      <c r="N1273" s="9">
        <f>IF(ISBLANK('1. Raw Data'!N1273), MEDIAN('1. Raw Data'!$N$2:$N$5001), '1. Raw Data'!N1273)</f>
        <v>647.08000000000004</v>
      </c>
      <c r="O1273" s="9">
        <v>1</v>
      </c>
      <c r="P1273" s="9">
        <f>IF(ISBLANK('1. Raw Data'!P1273), 0, '1. Raw Data'!P1273)</f>
        <v>0.05</v>
      </c>
      <c r="Q1273" s="9">
        <v>1157</v>
      </c>
      <c r="R1273" s="9">
        <v>3</v>
      </c>
      <c r="S1273" s="9">
        <f t="shared" si="57"/>
        <v>885.21949999999993</v>
      </c>
      <c r="T1273" s="9">
        <f t="shared" si="58"/>
        <v>238.13949999999988</v>
      </c>
      <c r="U1273" s="23">
        <f t="shared" si="59"/>
        <v>0.26901745838179109</v>
      </c>
    </row>
    <row r="1274" spans="1:21" x14ac:dyDescent="0.3">
      <c r="A1274" s="9">
        <v>2167</v>
      </c>
      <c r="B1274" s="9" t="str">
        <f>PROPER(TRIM('1. Raw Data'!B1274))</f>
        <v>Customer_1272</v>
      </c>
      <c r="C1274" s="9">
        <f>IF(OR('1. Raw Data'!C1274&lt;18, '1. Raw Data'!C1274&gt;100), MEDIAN('1. Raw Data'!$C$2:$C$5001), '1. Raw Data'!C1274)</f>
        <v>41</v>
      </c>
      <c r="D1274" s="9" t="s">
        <v>5023</v>
      </c>
      <c r="E1274" s="22">
        <v>44331</v>
      </c>
      <c r="F1274" s="9">
        <v>0</v>
      </c>
      <c r="G1274" s="9">
        <v>13635</v>
      </c>
      <c r="H1274" s="15">
        <v>44331</v>
      </c>
      <c r="I1274" s="9" t="s">
        <v>7457</v>
      </c>
      <c r="J1274" s="9">
        <v>128</v>
      </c>
      <c r="K1274" s="9" t="s">
        <v>7473</v>
      </c>
      <c r="L1274" s="9" t="str">
        <f>IF(OR('1. Raw Data'!L1274="Elec", '1. Raw Data'!L1274="elect"), "Electronics", '1. Raw Data'!L1274)</f>
        <v>Electronics</v>
      </c>
      <c r="M1274" s="9">
        <v>980.98</v>
      </c>
      <c r="N1274" s="9">
        <f>IF(ISBLANK('1. Raw Data'!N1274), MEDIAN('1. Raw Data'!$N$2:$N$5001), '1. Raw Data'!N1274)</f>
        <v>460.42</v>
      </c>
      <c r="O1274" s="9">
        <v>5</v>
      </c>
      <c r="P1274" s="9">
        <f>IF(ISBLANK('1. Raw Data'!P1274), 0, '1. Raw Data'!P1274)</f>
        <v>0</v>
      </c>
      <c r="Q1274" s="9">
        <v>367</v>
      </c>
      <c r="R1274" s="9">
        <v>5</v>
      </c>
      <c r="S1274" s="9">
        <f t="shared" si="57"/>
        <v>4904.8999999999996</v>
      </c>
      <c r="T1274" s="9">
        <f t="shared" si="58"/>
        <v>2602.7999999999997</v>
      </c>
      <c r="U1274" s="23">
        <f t="shared" si="59"/>
        <v>0.53065302044893881</v>
      </c>
    </row>
    <row r="1275" spans="1:21" x14ac:dyDescent="0.3">
      <c r="A1275" s="9">
        <v>2447</v>
      </c>
      <c r="B1275" s="9" t="str">
        <f>PROPER(TRIM('1. Raw Data'!B1275))</f>
        <v>Customer_1273</v>
      </c>
      <c r="C1275" s="9">
        <f>IF(OR('1. Raw Data'!C1275&lt;18, '1. Raw Data'!C1275&gt;100), MEDIAN('1. Raw Data'!$C$2:$C$5001), '1. Raw Data'!C1275)</f>
        <v>26</v>
      </c>
      <c r="D1275" s="9" t="s">
        <v>5020</v>
      </c>
      <c r="E1275" s="22">
        <v>44918</v>
      </c>
      <c r="F1275" s="9">
        <v>0</v>
      </c>
      <c r="G1275" s="9">
        <v>10373</v>
      </c>
      <c r="H1275" s="15">
        <v>44918</v>
      </c>
      <c r="I1275" s="9" t="s">
        <v>7455</v>
      </c>
      <c r="J1275" s="9">
        <v>138</v>
      </c>
      <c r="K1275" s="9" t="s">
        <v>7464</v>
      </c>
      <c r="L1275" s="9" t="str">
        <f>IF(OR('1. Raw Data'!L1275="Elec", '1. Raw Data'!L1275="elect"), "Electronics", '1. Raw Data'!L1275)</f>
        <v>Electronics</v>
      </c>
      <c r="M1275" s="9">
        <v>1014.63</v>
      </c>
      <c r="N1275" s="9">
        <f>IF(ISBLANK('1. Raw Data'!N1275), MEDIAN('1. Raw Data'!$N$2:$N$5001), '1. Raw Data'!N1275)</f>
        <v>678.46</v>
      </c>
      <c r="O1275" s="9">
        <v>2</v>
      </c>
      <c r="P1275" s="9">
        <f>IF(ISBLANK('1. Raw Data'!P1275), 0, '1. Raw Data'!P1275)</f>
        <v>0</v>
      </c>
      <c r="Q1275" s="9">
        <v>531</v>
      </c>
      <c r="R1275" s="9">
        <v>4</v>
      </c>
      <c r="S1275" s="9">
        <f t="shared" si="57"/>
        <v>2029.26</v>
      </c>
      <c r="T1275" s="9">
        <f t="shared" si="58"/>
        <v>672.33999999999992</v>
      </c>
      <c r="U1275" s="23">
        <f t="shared" si="59"/>
        <v>0.33132274819392288</v>
      </c>
    </row>
    <row r="1276" spans="1:21" x14ac:dyDescent="0.3">
      <c r="A1276" s="9">
        <v>2042</v>
      </c>
      <c r="B1276" s="9" t="str">
        <f>PROPER(TRIM('1. Raw Data'!B1276))</f>
        <v>Customer_1274</v>
      </c>
      <c r="C1276" s="9">
        <f>IF(OR('1. Raw Data'!C1276&lt;18, '1. Raw Data'!C1276&gt;100), MEDIAN('1. Raw Data'!$C$2:$C$5001), '1. Raw Data'!C1276)</f>
        <v>48</v>
      </c>
      <c r="D1276" s="9" t="s">
        <v>5023</v>
      </c>
      <c r="E1276" s="22">
        <v>44674</v>
      </c>
      <c r="F1276" s="9">
        <v>0</v>
      </c>
      <c r="G1276" s="9">
        <v>11809</v>
      </c>
      <c r="H1276" s="15">
        <v>44674</v>
      </c>
      <c r="I1276" s="9" t="s">
        <v>7455</v>
      </c>
      <c r="J1276" s="9">
        <v>115</v>
      </c>
      <c r="K1276" s="9" t="s">
        <v>7481</v>
      </c>
      <c r="L1276" s="9" t="str">
        <f>IF(OR('1. Raw Data'!L1276="Elec", '1. Raw Data'!L1276="elect"), "Electronics", '1. Raw Data'!L1276)</f>
        <v>Electronics</v>
      </c>
      <c r="M1276" s="9">
        <v>589.23</v>
      </c>
      <c r="N1276" s="9">
        <f>IF(ISBLANK('1. Raw Data'!N1276), MEDIAN('1. Raw Data'!$N$2:$N$5001), '1. Raw Data'!N1276)</f>
        <v>391.81</v>
      </c>
      <c r="O1276" s="9">
        <v>1</v>
      </c>
      <c r="P1276" s="9">
        <f>IF(ISBLANK('1. Raw Data'!P1276), 0, '1. Raw Data'!P1276)</f>
        <v>0</v>
      </c>
      <c r="Q1276" s="9">
        <v>984</v>
      </c>
      <c r="R1276" s="9">
        <v>3</v>
      </c>
      <c r="S1276" s="9">
        <f t="shared" si="57"/>
        <v>589.23</v>
      </c>
      <c r="T1276" s="9">
        <f t="shared" si="58"/>
        <v>197.42000000000002</v>
      </c>
      <c r="U1276" s="23">
        <f t="shared" si="59"/>
        <v>0.33504743478777388</v>
      </c>
    </row>
    <row r="1277" spans="1:21" x14ac:dyDescent="0.3">
      <c r="A1277" s="9">
        <v>1017</v>
      </c>
      <c r="B1277" s="9" t="str">
        <f>PROPER(TRIM('1. Raw Data'!B1277))</f>
        <v>Customer_1275</v>
      </c>
      <c r="C1277" s="9">
        <f>IF(OR('1. Raw Data'!C1277&lt;18, '1. Raw Data'!C1277&gt;100), MEDIAN('1. Raw Data'!$C$2:$C$5001), '1. Raw Data'!C1277)</f>
        <v>48</v>
      </c>
      <c r="D1277" s="9" t="s">
        <v>5022</v>
      </c>
      <c r="E1277" s="22">
        <v>45049</v>
      </c>
      <c r="F1277" s="9">
        <v>1</v>
      </c>
      <c r="G1277" s="9">
        <v>10093</v>
      </c>
      <c r="H1277" s="15">
        <v>44990</v>
      </c>
      <c r="I1277" s="9" t="s">
        <v>7456</v>
      </c>
      <c r="J1277" s="9">
        <v>136</v>
      </c>
      <c r="K1277" s="9" t="s">
        <v>7503</v>
      </c>
      <c r="L1277" s="9" t="str">
        <f>IF(OR('1. Raw Data'!L1277="Elec", '1. Raw Data'!L1277="elect"), "Electronics", '1. Raw Data'!L1277)</f>
        <v>Clothing</v>
      </c>
      <c r="M1277" s="9">
        <v>1218.6199999999999</v>
      </c>
      <c r="N1277" s="9">
        <f>IF(ISBLANK('1. Raw Data'!N1277), MEDIAN('1. Raw Data'!$N$2:$N$5001), '1. Raw Data'!N1277)</f>
        <v>501.98</v>
      </c>
      <c r="O1277" s="9">
        <v>1</v>
      </c>
      <c r="P1277" s="9">
        <f>IF(ISBLANK('1. Raw Data'!P1277), 0, '1. Raw Data'!P1277)</f>
        <v>0</v>
      </c>
      <c r="Q1277" s="9">
        <v>668</v>
      </c>
      <c r="R1277" s="9">
        <v>2</v>
      </c>
      <c r="S1277" s="9">
        <f t="shared" si="57"/>
        <v>1218.6199999999999</v>
      </c>
      <c r="T1277" s="9">
        <f t="shared" si="58"/>
        <v>716.63999999999987</v>
      </c>
      <c r="U1277" s="23">
        <f t="shared" si="59"/>
        <v>0.58807503569611519</v>
      </c>
    </row>
    <row r="1278" spans="1:21" x14ac:dyDescent="0.3">
      <c r="A1278" s="9">
        <v>1768</v>
      </c>
      <c r="B1278" s="9" t="str">
        <f>PROPER(TRIM('1. Raw Data'!B1278))</f>
        <v>Customer_1276</v>
      </c>
      <c r="C1278" s="9">
        <f>IF(OR('1. Raw Data'!C1278&lt;18, '1. Raw Data'!C1278&gt;100), MEDIAN('1. Raw Data'!$C$2:$C$5001), '1. Raw Data'!C1278)</f>
        <v>29</v>
      </c>
      <c r="D1278" s="9" t="s">
        <v>5023</v>
      </c>
      <c r="E1278" s="22">
        <v>45227</v>
      </c>
      <c r="F1278" s="9">
        <v>1</v>
      </c>
      <c r="G1278" s="9">
        <v>10031</v>
      </c>
      <c r="H1278" s="15">
        <v>45227</v>
      </c>
      <c r="I1278" s="9" t="s">
        <v>7455</v>
      </c>
      <c r="J1278" s="9">
        <v>103</v>
      </c>
      <c r="K1278" s="9" t="s">
        <v>7472</v>
      </c>
      <c r="L1278" s="9" t="str">
        <f>IF(OR('1. Raw Data'!L1278="Elec", '1. Raw Data'!L1278="elect"), "Electronics", '1. Raw Data'!L1278)</f>
        <v>Sports</v>
      </c>
      <c r="M1278" s="9">
        <v>823.76</v>
      </c>
      <c r="N1278" s="9">
        <f>IF(ISBLANK('1. Raw Data'!N1278), MEDIAN('1. Raw Data'!$N$2:$N$5001), '1. Raw Data'!N1278)</f>
        <v>495</v>
      </c>
      <c r="O1278" s="9">
        <v>1</v>
      </c>
      <c r="P1278" s="9">
        <f>IF(ISBLANK('1. Raw Data'!P1278), 0, '1. Raw Data'!P1278)</f>
        <v>0</v>
      </c>
      <c r="Q1278" s="9">
        <v>337</v>
      </c>
      <c r="R1278" s="9">
        <v>3</v>
      </c>
      <c r="S1278" s="9">
        <f t="shared" si="57"/>
        <v>823.76</v>
      </c>
      <c r="T1278" s="9">
        <f t="shared" si="58"/>
        <v>328.76</v>
      </c>
      <c r="U1278" s="23">
        <f t="shared" si="59"/>
        <v>0.39909682431776244</v>
      </c>
    </row>
    <row r="1279" spans="1:21" x14ac:dyDescent="0.3">
      <c r="A1279" s="9">
        <v>1589</v>
      </c>
      <c r="B1279" s="9" t="str">
        <f>PROPER(TRIM('1. Raw Data'!B1279))</f>
        <v>Customer_1277</v>
      </c>
      <c r="C1279" s="9">
        <f>IF(OR('1. Raw Data'!C1279&lt;18, '1. Raw Data'!C1279&gt;100), MEDIAN('1. Raw Data'!$C$2:$C$5001), '1. Raw Data'!C1279)</f>
        <v>39</v>
      </c>
      <c r="D1279" s="9" t="s">
        <v>5023</v>
      </c>
      <c r="E1279" s="22">
        <v>44256</v>
      </c>
      <c r="F1279" s="9">
        <v>1</v>
      </c>
      <c r="G1279" s="9">
        <v>13734</v>
      </c>
      <c r="H1279" s="15">
        <v>44199</v>
      </c>
      <c r="I1279" s="9" t="s">
        <v>7455</v>
      </c>
      <c r="J1279" s="9">
        <v>104</v>
      </c>
      <c r="K1279" s="9" t="s">
        <v>7499</v>
      </c>
      <c r="L1279" s="9" t="str">
        <f>IF(OR('1. Raw Data'!L1279="Elec", '1. Raw Data'!L1279="elect"), "Electronics", '1. Raw Data'!L1279)</f>
        <v>Home Appliances</v>
      </c>
      <c r="M1279" s="9">
        <v>202.93</v>
      </c>
      <c r="N1279" s="9">
        <f>IF(ISBLANK('1. Raw Data'!N1279), MEDIAN('1. Raw Data'!$N$2:$N$5001), '1. Raw Data'!N1279)</f>
        <v>99.76</v>
      </c>
      <c r="O1279" s="9">
        <v>5</v>
      </c>
      <c r="P1279" s="9">
        <f>IF(ISBLANK('1. Raw Data'!P1279), 0, '1. Raw Data'!P1279)</f>
        <v>0</v>
      </c>
      <c r="Q1279" s="9">
        <v>1425</v>
      </c>
      <c r="R1279" s="9">
        <v>2</v>
      </c>
      <c r="S1279" s="9">
        <f t="shared" si="57"/>
        <v>1014.6500000000001</v>
      </c>
      <c r="T1279" s="9">
        <f t="shared" si="58"/>
        <v>515.85000000000014</v>
      </c>
      <c r="U1279" s="23">
        <f t="shared" si="59"/>
        <v>0.50840191198935603</v>
      </c>
    </row>
    <row r="1280" spans="1:21" x14ac:dyDescent="0.3">
      <c r="A1280" s="9">
        <v>2394</v>
      </c>
      <c r="B1280" s="9" t="str">
        <f>PROPER(TRIM('1. Raw Data'!B1280))</f>
        <v>Customer_1278</v>
      </c>
      <c r="C1280" s="9">
        <f>IF(OR('1. Raw Data'!C1280&lt;18, '1. Raw Data'!C1280&gt;100), MEDIAN('1. Raw Data'!$C$2:$C$5001), '1. Raw Data'!C1280)</f>
        <v>48</v>
      </c>
      <c r="D1280" s="9" t="s">
        <v>5023</v>
      </c>
      <c r="E1280" s="22">
        <v>44179</v>
      </c>
      <c r="F1280" s="9">
        <v>1</v>
      </c>
      <c r="G1280" s="9">
        <v>10139</v>
      </c>
      <c r="H1280" s="15">
        <v>44179</v>
      </c>
      <c r="I1280" s="9" t="s">
        <v>7457</v>
      </c>
      <c r="J1280" s="9">
        <v>105</v>
      </c>
      <c r="K1280" s="9" t="s">
        <v>7461</v>
      </c>
      <c r="L1280" s="9" t="str">
        <f>IF(OR('1. Raw Data'!L1280="Elec", '1. Raw Data'!L1280="elect"), "Electronics", '1. Raw Data'!L1280)</f>
        <v>Clothing</v>
      </c>
      <c r="M1280" s="9">
        <v>1205.79</v>
      </c>
      <c r="N1280" s="9">
        <f>IF(ISBLANK('1. Raw Data'!N1280), MEDIAN('1. Raw Data'!$N$2:$N$5001), '1. Raw Data'!N1280)</f>
        <v>726.35</v>
      </c>
      <c r="O1280" s="9">
        <v>3</v>
      </c>
      <c r="P1280" s="9">
        <f>IF(ISBLANK('1. Raw Data'!P1280), 0, '1. Raw Data'!P1280)</f>
        <v>0</v>
      </c>
      <c r="Q1280" s="9">
        <v>1112</v>
      </c>
      <c r="R1280" s="9">
        <v>3</v>
      </c>
      <c r="S1280" s="9">
        <f t="shared" si="57"/>
        <v>3617.37</v>
      </c>
      <c r="T1280" s="9">
        <f t="shared" si="58"/>
        <v>1438.3199999999997</v>
      </c>
      <c r="U1280" s="23">
        <f t="shared" si="59"/>
        <v>0.39761484172202449</v>
      </c>
    </row>
    <row r="1281" spans="1:21" x14ac:dyDescent="0.3">
      <c r="A1281" s="9">
        <v>2198</v>
      </c>
      <c r="B1281" s="9" t="str">
        <f>PROPER(TRIM('1. Raw Data'!B1281))</f>
        <v>Customer_1279</v>
      </c>
      <c r="C1281" s="9">
        <f>IF(OR('1. Raw Data'!C1281&lt;18, '1. Raw Data'!C1281&gt;100), MEDIAN('1. Raw Data'!$C$2:$C$5001), '1. Raw Data'!C1281)</f>
        <v>27</v>
      </c>
      <c r="D1281" s="9" t="s">
        <v>5019</v>
      </c>
      <c r="E1281" s="22">
        <v>44189</v>
      </c>
      <c r="F1281" s="9">
        <v>0</v>
      </c>
      <c r="G1281" s="9">
        <v>11593</v>
      </c>
      <c r="H1281" s="15">
        <v>44189</v>
      </c>
      <c r="I1281" s="9" t="s">
        <v>7456</v>
      </c>
      <c r="J1281" s="9">
        <v>126</v>
      </c>
      <c r="K1281" s="9" t="s">
        <v>7469</v>
      </c>
      <c r="L1281" s="9" t="str">
        <f>IF(OR('1. Raw Data'!L1281="Elec", '1. Raw Data'!L1281="elect"), "Electronics", '1. Raw Data'!L1281)</f>
        <v>Electronics</v>
      </c>
      <c r="M1281" s="9">
        <v>1431.95</v>
      </c>
      <c r="N1281" s="9">
        <f>IF(ISBLANK('1. Raw Data'!N1281), MEDIAN('1. Raw Data'!$N$2:$N$5001), '1. Raw Data'!N1281)</f>
        <v>965.23</v>
      </c>
      <c r="O1281" s="9">
        <v>3</v>
      </c>
      <c r="P1281" s="9">
        <f>IF(ISBLANK('1. Raw Data'!P1281), 0, '1. Raw Data'!P1281)</f>
        <v>0</v>
      </c>
      <c r="Q1281" s="9">
        <v>502</v>
      </c>
      <c r="R1281" s="9">
        <v>3</v>
      </c>
      <c r="S1281" s="9">
        <f t="shared" si="57"/>
        <v>4295.8500000000004</v>
      </c>
      <c r="T1281" s="9">
        <f t="shared" si="58"/>
        <v>1400.1600000000003</v>
      </c>
      <c r="U1281" s="23">
        <f t="shared" si="59"/>
        <v>0.32593316805754396</v>
      </c>
    </row>
    <row r="1282" spans="1:21" x14ac:dyDescent="0.3">
      <c r="A1282" s="9">
        <v>2009</v>
      </c>
      <c r="B1282" s="9" t="str">
        <f>PROPER(TRIM('1. Raw Data'!B1282))</f>
        <v>Customer_1280</v>
      </c>
      <c r="C1282" s="9">
        <f>IF(OR('1. Raw Data'!C1282&lt;18, '1. Raw Data'!C1282&gt;100), MEDIAN('1. Raw Data'!$C$2:$C$5001), '1. Raw Data'!C1282)</f>
        <v>48</v>
      </c>
      <c r="D1282" s="9" t="s">
        <v>5020</v>
      </c>
      <c r="E1282" s="22">
        <v>44110</v>
      </c>
      <c r="F1282" s="9">
        <v>0</v>
      </c>
      <c r="G1282" s="9">
        <v>13020</v>
      </c>
      <c r="H1282" s="15">
        <v>43992</v>
      </c>
      <c r="I1282" s="9" t="s">
        <v>7455</v>
      </c>
      <c r="J1282" s="9">
        <v>125</v>
      </c>
      <c r="K1282" s="9" t="s">
        <v>7479</v>
      </c>
      <c r="L1282" s="9" t="str">
        <f>IF(OR('1. Raw Data'!L1282="Elec", '1. Raw Data'!L1282="elect"), "Electronics", '1. Raw Data'!L1282)</f>
        <v>Sports</v>
      </c>
      <c r="M1282" s="9">
        <v>137.05000000000001</v>
      </c>
      <c r="N1282" s="9">
        <f>IF(ISBLANK('1. Raw Data'!N1282), MEDIAN('1. Raw Data'!$N$2:$N$5001), '1. Raw Data'!N1282)</f>
        <v>75.33</v>
      </c>
      <c r="O1282" s="9">
        <v>5</v>
      </c>
      <c r="P1282" s="9">
        <f>IF(ISBLANK('1. Raw Data'!P1282), 0, '1. Raw Data'!P1282)</f>
        <v>0.05</v>
      </c>
      <c r="Q1282" s="9">
        <v>764</v>
      </c>
      <c r="R1282" s="9">
        <v>3</v>
      </c>
      <c r="S1282" s="9">
        <f t="shared" si="57"/>
        <v>650.98749999999995</v>
      </c>
      <c r="T1282" s="9">
        <f t="shared" si="58"/>
        <v>274.33749999999998</v>
      </c>
      <c r="U1282" s="23">
        <f t="shared" si="59"/>
        <v>0.4214174619328328</v>
      </c>
    </row>
    <row r="1283" spans="1:21" x14ac:dyDescent="0.3">
      <c r="A1283" s="9">
        <v>1193</v>
      </c>
      <c r="B1283" s="9" t="str">
        <f>PROPER(TRIM('1. Raw Data'!B1283))</f>
        <v>Customer_1281</v>
      </c>
      <c r="C1283" s="9">
        <f>IF(OR('1. Raw Data'!C1283&lt;18, '1. Raw Data'!C1283&gt;100), MEDIAN('1. Raw Data'!$C$2:$C$5001), '1. Raw Data'!C1283)</f>
        <v>44</v>
      </c>
      <c r="D1283" s="9" t="s">
        <v>5022</v>
      </c>
      <c r="E1283" s="22">
        <v>45079</v>
      </c>
      <c r="F1283" s="9">
        <v>0</v>
      </c>
      <c r="G1283" s="9">
        <v>13092</v>
      </c>
      <c r="H1283" s="15">
        <v>44963</v>
      </c>
      <c r="I1283" s="9" t="s">
        <v>7455</v>
      </c>
      <c r="J1283" s="9">
        <v>110</v>
      </c>
      <c r="K1283" s="9" t="s">
        <v>7493</v>
      </c>
      <c r="L1283" s="9" t="str">
        <f>IF(OR('1. Raw Data'!L1283="Elec", '1. Raw Data'!L1283="elect"), "Electronics", '1. Raw Data'!L1283)</f>
        <v>Sports</v>
      </c>
      <c r="M1283" s="9">
        <v>617.46</v>
      </c>
      <c r="N1283" s="9">
        <f>IF(ISBLANK('1. Raw Data'!N1283), MEDIAN('1. Raw Data'!$N$2:$N$5001), '1. Raw Data'!N1283)</f>
        <v>323.75</v>
      </c>
      <c r="O1283" s="9">
        <v>1</v>
      </c>
      <c r="P1283" s="9">
        <f>IF(ISBLANK('1. Raw Data'!P1283), 0, '1. Raw Data'!P1283)</f>
        <v>0</v>
      </c>
      <c r="Q1283" s="9">
        <v>405</v>
      </c>
      <c r="R1283" s="9">
        <v>7</v>
      </c>
      <c r="S1283" s="9">
        <f t="shared" ref="S1283:S1346" si="60">M1283 * O1283 * (1 - P1283)</f>
        <v>617.46</v>
      </c>
      <c r="T1283" s="9">
        <f t="shared" ref="T1283:T1346" si="61">S1283 - (N1283 * O1283)</f>
        <v>293.71000000000004</v>
      </c>
      <c r="U1283" s="23">
        <f t="shared" ref="U1283:U1346" si="62">T1283 / S1283</f>
        <v>0.47567453762187029</v>
      </c>
    </row>
    <row r="1284" spans="1:21" x14ac:dyDescent="0.3">
      <c r="A1284" s="9">
        <v>1501</v>
      </c>
      <c r="B1284" s="9" t="str">
        <f>PROPER(TRIM('1. Raw Data'!B1284))</f>
        <v>Customer_1282</v>
      </c>
      <c r="C1284" s="9">
        <f>IF(OR('1. Raw Data'!C1284&lt;18, '1. Raw Data'!C1284&gt;100), MEDIAN('1. Raw Data'!$C$2:$C$5001), '1. Raw Data'!C1284)</f>
        <v>25</v>
      </c>
      <c r="D1284" s="9" t="s">
        <v>5023</v>
      </c>
      <c r="E1284" s="22">
        <v>44614</v>
      </c>
      <c r="F1284" s="9">
        <v>0</v>
      </c>
      <c r="G1284" s="9">
        <v>13220</v>
      </c>
      <c r="H1284" s="15">
        <v>44614</v>
      </c>
      <c r="I1284" s="9" t="s">
        <v>7457</v>
      </c>
      <c r="J1284" s="9">
        <v>108</v>
      </c>
      <c r="K1284" s="9" t="s">
        <v>7496</v>
      </c>
      <c r="L1284" s="9" t="str">
        <f>IF(OR('1. Raw Data'!L1284="Elec", '1. Raw Data'!L1284="elect"), "Electronics", '1. Raw Data'!L1284)</f>
        <v>Electronics</v>
      </c>
      <c r="M1284" s="9">
        <v>756.9</v>
      </c>
      <c r="N1284" s="9">
        <f>IF(ISBLANK('1. Raw Data'!N1284), MEDIAN('1. Raw Data'!$N$2:$N$5001), '1. Raw Data'!N1284)</f>
        <v>512.01</v>
      </c>
      <c r="O1284" s="9">
        <v>1</v>
      </c>
      <c r="P1284" s="9">
        <f>IF(ISBLANK('1. Raw Data'!P1284), 0, '1. Raw Data'!P1284)</f>
        <v>0.1</v>
      </c>
      <c r="Q1284" s="9">
        <v>511</v>
      </c>
      <c r="R1284" s="9">
        <v>2</v>
      </c>
      <c r="S1284" s="9">
        <f t="shared" si="60"/>
        <v>681.21</v>
      </c>
      <c r="T1284" s="9">
        <f t="shared" si="61"/>
        <v>169.20000000000005</v>
      </c>
      <c r="U1284" s="23">
        <f t="shared" si="62"/>
        <v>0.2483815563482627</v>
      </c>
    </row>
    <row r="1285" spans="1:21" x14ac:dyDescent="0.3">
      <c r="A1285" s="9">
        <v>1987</v>
      </c>
      <c r="B1285" s="9" t="str">
        <f>PROPER(TRIM('1. Raw Data'!B1285))</f>
        <v>Customer_1283</v>
      </c>
      <c r="C1285" s="9">
        <f>IF(OR('1. Raw Data'!C1285&lt;18, '1. Raw Data'!C1285&gt;100), MEDIAN('1. Raw Data'!$C$2:$C$5001), '1. Raw Data'!C1285)</f>
        <v>43</v>
      </c>
      <c r="D1285" s="9" t="s">
        <v>5020</v>
      </c>
      <c r="E1285" s="22">
        <v>45100</v>
      </c>
      <c r="F1285" s="9">
        <v>0</v>
      </c>
      <c r="G1285" s="9">
        <v>13292</v>
      </c>
      <c r="H1285" s="15">
        <v>45100</v>
      </c>
      <c r="I1285" s="9" t="s">
        <v>7457</v>
      </c>
      <c r="J1285" s="9">
        <v>112</v>
      </c>
      <c r="K1285" s="9" t="s">
        <v>7492</v>
      </c>
      <c r="L1285" s="9" t="str">
        <f>IF(OR('1. Raw Data'!L1285="Elec", '1. Raw Data'!L1285="elect"), "Electronics", '1. Raw Data'!L1285)</f>
        <v>Clothing</v>
      </c>
      <c r="M1285" s="9">
        <v>262.38</v>
      </c>
      <c r="N1285" s="9">
        <f>IF(ISBLANK('1. Raw Data'!N1285), MEDIAN('1. Raw Data'!$N$2:$N$5001), '1. Raw Data'!N1285)</f>
        <v>429.51499999999999</v>
      </c>
      <c r="O1285" s="9">
        <v>4</v>
      </c>
      <c r="P1285" s="9">
        <f>IF(ISBLANK('1. Raw Data'!P1285), 0, '1. Raw Data'!P1285)</f>
        <v>0.05</v>
      </c>
      <c r="Q1285" s="9">
        <v>558</v>
      </c>
      <c r="R1285" s="9">
        <v>6</v>
      </c>
      <c r="S1285" s="9">
        <f t="shared" si="60"/>
        <v>997.04399999999998</v>
      </c>
      <c r="T1285" s="9">
        <f t="shared" si="61"/>
        <v>-721.01599999999996</v>
      </c>
      <c r="U1285" s="23">
        <f t="shared" si="62"/>
        <v>-0.72315364216624334</v>
      </c>
    </row>
    <row r="1286" spans="1:21" x14ac:dyDescent="0.3">
      <c r="A1286" s="9">
        <v>2136</v>
      </c>
      <c r="B1286" s="9" t="str">
        <f>PROPER(TRIM('1. Raw Data'!B1286))</f>
        <v>Customer_1284</v>
      </c>
      <c r="C1286" s="9">
        <f>IF(OR('1. Raw Data'!C1286&lt;18, '1. Raw Data'!C1286&gt;100), MEDIAN('1. Raw Data'!$C$2:$C$5001), '1. Raw Data'!C1286)</f>
        <v>45</v>
      </c>
      <c r="D1286" s="9" t="s">
        <v>5021</v>
      </c>
      <c r="E1286" s="22">
        <v>45230</v>
      </c>
      <c r="F1286" s="9">
        <v>0</v>
      </c>
      <c r="G1286" s="9">
        <v>12780</v>
      </c>
      <c r="H1286" s="15">
        <v>45230</v>
      </c>
      <c r="I1286" s="9" t="s">
        <v>7456</v>
      </c>
      <c r="J1286" s="9">
        <v>103</v>
      </c>
      <c r="K1286" s="9" t="s">
        <v>7472</v>
      </c>
      <c r="L1286" s="9" t="str">
        <f>IF(OR('1. Raw Data'!L1286="Elec", '1. Raw Data'!L1286="elect"), "Electronics", '1. Raw Data'!L1286)</f>
        <v>Electronics</v>
      </c>
      <c r="M1286" s="9">
        <v>1308.18</v>
      </c>
      <c r="N1286" s="9">
        <f>IF(ISBLANK('1. Raw Data'!N1286), MEDIAN('1. Raw Data'!$N$2:$N$5001), '1. Raw Data'!N1286)</f>
        <v>547.70000000000005</v>
      </c>
      <c r="O1286" s="9">
        <v>2</v>
      </c>
      <c r="P1286" s="9">
        <f>IF(ISBLANK('1. Raw Data'!P1286), 0, '1. Raw Data'!P1286)</f>
        <v>0</v>
      </c>
      <c r="Q1286" s="9">
        <v>428</v>
      </c>
      <c r="R1286" s="9">
        <v>7</v>
      </c>
      <c r="S1286" s="9">
        <f t="shared" si="60"/>
        <v>2616.36</v>
      </c>
      <c r="T1286" s="9">
        <f t="shared" si="61"/>
        <v>1520.96</v>
      </c>
      <c r="U1286" s="23">
        <f t="shared" si="62"/>
        <v>0.58132672873763547</v>
      </c>
    </row>
    <row r="1287" spans="1:21" x14ac:dyDescent="0.3">
      <c r="A1287" s="9">
        <v>1113</v>
      </c>
      <c r="B1287" s="9" t="str">
        <f>PROPER(TRIM('1. Raw Data'!B1287))</f>
        <v>Customer_1285</v>
      </c>
      <c r="C1287" s="9">
        <f>IF(OR('1. Raw Data'!C1287&lt;18, '1. Raw Data'!C1287&gt;100), MEDIAN('1. Raw Data'!$C$2:$C$5001), '1. Raw Data'!C1287)</f>
        <v>30</v>
      </c>
      <c r="D1287" s="9" t="s">
        <v>5019</v>
      </c>
      <c r="E1287" s="22">
        <v>44324</v>
      </c>
      <c r="F1287" s="9">
        <v>0</v>
      </c>
      <c r="G1287" s="9">
        <v>12801</v>
      </c>
      <c r="H1287" s="15">
        <v>44413</v>
      </c>
      <c r="I1287" s="9" t="s">
        <v>7456</v>
      </c>
      <c r="J1287" s="9">
        <v>127</v>
      </c>
      <c r="K1287" s="9" t="s">
        <v>7489</v>
      </c>
      <c r="L1287" s="9" t="str">
        <f>IF(OR('1. Raw Data'!L1287="Elec", '1. Raw Data'!L1287="elect"), "Electronics", '1. Raw Data'!L1287)</f>
        <v>Sports</v>
      </c>
      <c r="M1287" s="9">
        <v>462.02</v>
      </c>
      <c r="N1287" s="9">
        <f>IF(ISBLANK('1. Raw Data'!N1287), MEDIAN('1. Raw Data'!$N$2:$N$5001), '1. Raw Data'!N1287)</f>
        <v>312.72000000000003</v>
      </c>
      <c r="O1287" s="9">
        <v>2</v>
      </c>
      <c r="P1287" s="9">
        <f>IF(ISBLANK('1. Raw Data'!P1287), 0, '1. Raw Data'!P1287)</f>
        <v>0</v>
      </c>
      <c r="Q1287" s="9">
        <v>423</v>
      </c>
      <c r="R1287" s="9">
        <v>5</v>
      </c>
      <c r="S1287" s="9">
        <f t="shared" si="60"/>
        <v>924.04</v>
      </c>
      <c r="T1287" s="9">
        <f t="shared" si="61"/>
        <v>298.59999999999991</v>
      </c>
      <c r="U1287" s="23">
        <f t="shared" si="62"/>
        <v>0.32314618414787233</v>
      </c>
    </row>
    <row r="1288" spans="1:21" x14ac:dyDescent="0.3">
      <c r="A1288" s="9">
        <v>2245</v>
      </c>
      <c r="B1288" s="9" t="str">
        <f>PROPER(TRIM('1. Raw Data'!B1288))</f>
        <v>Customer_1286</v>
      </c>
      <c r="C1288" s="9">
        <f>IF(OR('1. Raw Data'!C1288&lt;18, '1. Raw Data'!C1288&gt;100), MEDIAN('1. Raw Data'!$C$2:$C$5001), '1. Raw Data'!C1288)</f>
        <v>31</v>
      </c>
      <c r="D1288" s="9" t="s">
        <v>5023</v>
      </c>
      <c r="E1288" s="22">
        <v>44850</v>
      </c>
      <c r="F1288" s="9">
        <v>1</v>
      </c>
      <c r="G1288" s="9">
        <v>11242</v>
      </c>
      <c r="H1288" s="15">
        <v>44850</v>
      </c>
      <c r="I1288" s="9" t="s">
        <v>7456</v>
      </c>
      <c r="J1288" s="9">
        <v>123</v>
      </c>
      <c r="K1288" s="9" t="s">
        <v>7502</v>
      </c>
      <c r="L1288" s="9" t="str">
        <f>IF(OR('1. Raw Data'!L1288="Elec", '1. Raw Data'!L1288="elect"), "Electronics", '1. Raw Data'!L1288)</f>
        <v>Sports</v>
      </c>
      <c r="M1288" s="9">
        <v>1185.3599999999999</v>
      </c>
      <c r="N1288" s="9">
        <f>IF(ISBLANK('1. Raw Data'!N1288), MEDIAN('1. Raw Data'!$N$2:$N$5001), '1. Raw Data'!N1288)</f>
        <v>503.58</v>
      </c>
      <c r="O1288" s="9">
        <v>3</v>
      </c>
      <c r="P1288" s="9">
        <f>IF(ISBLANK('1. Raw Data'!P1288), 0, '1. Raw Data'!P1288)</f>
        <v>0</v>
      </c>
      <c r="Q1288" s="9">
        <v>576</v>
      </c>
      <c r="R1288" s="9">
        <v>4</v>
      </c>
      <c r="S1288" s="9">
        <f t="shared" si="60"/>
        <v>3556.08</v>
      </c>
      <c r="T1288" s="9">
        <f t="shared" si="61"/>
        <v>2045.34</v>
      </c>
      <c r="U1288" s="23">
        <f t="shared" si="62"/>
        <v>0.57516703786191536</v>
      </c>
    </row>
    <row r="1289" spans="1:21" x14ac:dyDescent="0.3">
      <c r="A1289" s="9">
        <v>1946</v>
      </c>
      <c r="B1289" s="9" t="str">
        <f>PROPER(TRIM('1. Raw Data'!B1289))</f>
        <v>Customer_1287</v>
      </c>
      <c r="C1289" s="9">
        <f>IF(OR('1. Raw Data'!C1289&lt;18, '1. Raw Data'!C1289&gt;100), MEDIAN('1. Raw Data'!$C$2:$C$5001), '1. Raw Data'!C1289)</f>
        <v>24</v>
      </c>
      <c r="D1289" s="9" t="s">
        <v>5022</v>
      </c>
      <c r="E1289" s="22">
        <v>45025</v>
      </c>
      <c r="F1289" s="9">
        <v>0</v>
      </c>
      <c r="G1289" s="9">
        <v>11564</v>
      </c>
      <c r="H1289" s="15">
        <v>45173</v>
      </c>
      <c r="I1289" s="9" t="s">
        <v>7457</v>
      </c>
      <c r="J1289" s="9">
        <v>140</v>
      </c>
      <c r="K1289" s="9" t="s">
        <v>7468</v>
      </c>
      <c r="L1289" s="9" t="str">
        <f>IF(OR('1. Raw Data'!L1289="Elec", '1. Raw Data'!L1289="elect"), "Electronics", '1. Raw Data'!L1289)</f>
        <v>Clothing</v>
      </c>
      <c r="M1289" s="9">
        <v>1022.94</v>
      </c>
      <c r="N1289" s="9">
        <f>IF(ISBLANK('1. Raw Data'!N1289), MEDIAN('1. Raw Data'!$N$2:$N$5001), '1. Raw Data'!N1289)</f>
        <v>512.67999999999995</v>
      </c>
      <c r="O1289" s="9">
        <v>5</v>
      </c>
      <c r="P1289" s="9">
        <f>IF(ISBLANK('1. Raw Data'!P1289), 0, '1. Raw Data'!P1289)</f>
        <v>0.1</v>
      </c>
      <c r="Q1289" s="9">
        <v>380</v>
      </c>
      <c r="R1289" s="9">
        <v>9</v>
      </c>
      <c r="S1289" s="9">
        <f t="shared" si="60"/>
        <v>4603.2300000000005</v>
      </c>
      <c r="T1289" s="9">
        <f t="shared" si="61"/>
        <v>2039.8300000000008</v>
      </c>
      <c r="U1289" s="23">
        <f t="shared" si="62"/>
        <v>0.44313014991647182</v>
      </c>
    </row>
    <row r="1290" spans="1:21" x14ac:dyDescent="0.3">
      <c r="A1290" s="9">
        <v>1830</v>
      </c>
      <c r="B1290" s="9" t="str">
        <f>PROPER(TRIM('1. Raw Data'!B1290))</f>
        <v>Customer_1288</v>
      </c>
      <c r="C1290" s="9">
        <f>IF(OR('1. Raw Data'!C1290&lt;18, '1. Raw Data'!C1290&gt;100), MEDIAN('1. Raw Data'!$C$2:$C$5001), '1. Raw Data'!C1290)</f>
        <v>33</v>
      </c>
      <c r="D1290" s="9" t="s">
        <v>5019</v>
      </c>
      <c r="E1290" s="22">
        <v>44124</v>
      </c>
      <c r="F1290" s="9">
        <v>0</v>
      </c>
      <c r="G1290" s="9">
        <v>11582</v>
      </c>
      <c r="H1290" s="15">
        <v>44124</v>
      </c>
      <c r="I1290" s="9" t="s">
        <v>7457</v>
      </c>
      <c r="J1290" s="9">
        <v>133</v>
      </c>
      <c r="K1290" s="9" t="s">
        <v>7498</v>
      </c>
      <c r="L1290" s="9" t="str">
        <f>IF(OR('1. Raw Data'!L1290="Elec", '1. Raw Data'!L1290="elect"), "Electronics", '1. Raw Data'!L1290)</f>
        <v>Home Appliances</v>
      </c>
      <c r="M1290" s="9">
        <v>917.17</v>
      </c>
      <c r="N1290" s="9">
        <f>IF(ISBLANK('1. Raw Data'!N1290), MEDIAN('1. Raw Data'!$N$2:$N$5001), '1. Raw Data'!N1290)</f>
        <v>576.69000000000005</v>
      </c>
      <c r="O1290" s="9">
        <v>1</v>
      </c>
      <c r="P1290" s="9">
        <f>IF(ISBLANK('1. Raw Data'!P1290), 0, '1. Raw Data'!P1290)</f>
        <v>0</v>
      </c>
      <c r="Q1290" s="9">
        <v>337</v>
      </c>
      <c r="R1290" s="9">
        <v>5</v>
      </c>
      <c r="S1290" s="9">
        <f t="shared" si="60"/>
        <v>917.17</v>
      </c>
      <c r="T1290" s="9">
        <f t="shared" si="61"/>
        <v>340.4799999999999</v>
      </c>
      <c r="U1290" s="23">
        <f t="shared" si="62"/>
        <v>0.37122888886465966</v>
      </c>
    </row>
    <row r="1291" spans="1:21" x14ac:dyDescent="0.3">
      <c r="A1291" s="9">
        <v>2287</v>
      </c>
      <c r="B1291" s="9" t="str">
        <f>PROPER(TRIM('1. Raw Data'!B1291))</f>
        <v>Customer_1289</v>
      </c>
      <c r="C1291" s="9">
        <f>IF(OR('1. Raw Data'!C1291&lt;18, '1. Raw Data'!C1291&gt;100), MEDIAN('1. Raw Data'!$C$2:$C$5001), '1. Raw Data'!C1291)</f>
        <v>39</v>
      </c>
      <c r="D1291" s="9" t="s">
        <v>5022</v>
      </c>
      <c r="E1291" s="22">
        <v>44306</v>
      </c>
      <c r="F1291" s="9">
        <v>1</v>
      </c>
      <c r="G1291" s="9">
        <v>11931</v>
      </c>
      <c r="H1291" s="15">
        <v>44306</v>
      </c>
      <c r="I1291" s="9" t="s">
        <v>7457</v>
      </c>
      <c r="J1291" s="9">
        <v>114</v>
      </c>
      <c r="K1291" s="9" t="s">
        <v>7463</v>
      </c>
      <c r="L1291" s="9" t="str">
        <f>IF(OR('1. Raw Data'!L1291="Elec", '1. Raw Data'!L1291="elect"), "Electronics", '1. Raw Data'!L1291)</f>
        <v>Electronics</v>
      </c>
      <c r="M1291" s="9">
        <v>328.61</v>
      </c>
      <c r="N1291" s="9">
        <f>IF(ISBLANK('1. Raw Data'!N1291), MEDIAN('1. Raw Data'!$N$2:$N$5001), '1. Raw Data'!N1291)</f>
        <v>208.05</v>
      </c>
      <c r="O1291" s="9">
        <v>2</v>
      </c>
      <c r="P1291" s="9">
        <f>IF(ISBLANK('1. Raw Data'!P1291), 0, '1. Raw Data'!P1291)</f>
        <v>0</v>
      </c>
      <c r="Q1291" s="9">
        <v>1131</v>
      </c>
      <c r="R1291" s="9">
        <v>5</v>
      </c>
      <c r="S1291" s="9">
        <f t="shared" si="60"/>
        <v>657.22</v>
      </c>
      <c r="T1291" s="9">
        <f t="shared" si="61"/>
        <v>241.12</v>
      </c>
      <c r="U1291" s="23">
        <f t="shared" si="62"/>
        <v>0.36687867076473629</v>
      </c>
    </row>
    <row r="1292" spans="1:21" x14ac:dyDescent="0.3">
      <c r="A1292" s="9">
        <v>1924</v>
      </c>
      <c r="B1292" s="9" t="str">
        <f>PROPER(TRIM('1. Raw Data'!B1292))</f>
        <v>Customer_1290</v>
      </c>
      <c r="C1292" s="9">
        <f>IF(OR('1. Raw Data'!C1292&lt;18, '1. Raw Data'!C1292&gt;100), MEDIAN('1. Raw Data'!$C$2:$C$5001), '1. Raw Data'!C1292)</f>
        <v>31</v>
      </c>
      <c r="D1292" s="9" t="s">
        <v>5019</v>
      </c>
      <c r="E1292" s="22">
        <v>44775</v>
      </c>
      <c r="F1292" s="9">
        <v>0</v>
      </c>
      <c r="G1292" s="9">
        <v>10057</v>
      </c>
      <c r="H1292" s="15">
        <v>44600</v>
      </c>
      <c r="I1292" s="9" t="s">
        <v>7457</v>
      </c>
      <c r="J1292" s="9">
        <v>123</v>
      </c>
      <c r="K1292" s="9" t="s">
        <v>7502</v>
      </c>
      <c r="L1292" s="9" t="str">
        <f>IF(OR('1. Raw Data'!L1292="Elec", '1. Raw Data'!L1292="elect"), "Electronics", '1. Raw Data'!L1292)</f>
        <v>Home Appliances</v>
      </c>
      <c r="M1292" s="9">
        <v>370.02</v>
      </c>
      <c r="N1292" s="9">
        <f>IF(ISBLANK('1. Raw Data'!N1292), MEDIAN('1. Raw Data'!$N$2:$N$5001), '1. Raw Data'!N1292)</f>
        <v>429.51499999999999</v>
      </c>
      <c r="O1292" s="9">
        <v>5</v>
      </c>
      <c r="P1292" s="9">
        <f>IF(ISBLANK('1. Raw Data'!P1292), 0, '1. Raw Data'!P1292)</f>
        <v>0</v>
      </c>
      <c r="Q1292" s="9">
        <v>375</v>
      </c>
      <c r="R1292" s="9">
        <v>6</v>
      </c>
      <c r="S1292" s="9">
        <f t="shared" si="60"/>
        <v>1850.1</v>
      </c>
      <c r="T1292" s="9">
        <f t="shared" si="61"/>
        <v>-297.47499999999991</v>
      </c>
      <c r="U1292" s="23">
        <f t="shared" si="62"/>
        <v>-0.1607886060212961</v>
      </c>
    </row>
    <row r="1293" spans="1:21" x14ac:dyDescent="0.3">
      <c r="A1293" s="9">
        <v>1054</v>
      </c>
      <c r="B1293" s="9" t="str">
        <f>PROPER(TRIM('1. Raw Data'!B1293))</f>
        <v>Customer_1291</v>
      </c>
      <c r="C1293" s="9">
        <f>IF(OR('1. Raw Data'!C1293&lt;18, '1. Raw Data'!C1293&gt;100), MEDIAN('1. Raw Data'!$C$2:$C$5001), '1. Raw Data'!C1293)</f>
        <v>40</v>
      </c>
      <c r="D1293" s="9" t="s">
        <v>5021</v>
      </c>
      <c r="E1293" s="22">
        <v>45137</v>
      </c>
      <c r="F1293" s="9">
        <v>0</v>
      </c>
      <c r="G1293" s="9">
        <v>13496</v>
      </c>
      <c r="H1293" s="15">
        <v>45137</v>
      </c>
      <c r="I1293" s="9" t="s">
        <v>7456</v>
      </c>
      <c r="J1293" s="9">
        <v>131</v>
      </c>
      <c r="K1293" s="9" t="s">
        <v>7504</v>
      </c>
      <c r="L1293" s="9" t="str">
        <f>IF(OR('1. Raw Data'!L1293="Elec", '1. Raw Data'!L1293="elect"), "Electronics", '1. Raw Data'!L1293)</f>
        <v>Sports</v>
      </c>
      <c r="M1293" s="9">
        <v>118.66</v>
      </c>
      <c r="N1293" s="9">
        <f>IF(ISBLANK('1. Raw Data'!N1293), MEDIAN('1. Raw Data'!$N$2:$N$5001), '1. Raw Data'!N1293)</f>
        <v>48.86</v>
      </c>
      <c r="O1293" s="9">
        <v>5</v>
      </c>
      <c r="P1293" s="9">
        <f>IF(ISBLANK('1. Raw Data'!P1293), 0, '1. Raw Data'!P1293)</f>
        <v>0</v>
      </c>
      <c r="Q1293" s="9">
        <v>397</v>
      </c>
      <c r="R1293" s="9">
        <v>5</v>
      </c>
      <c r="S1293" s="9">
        <f t="shared" si="60"/>
        <v>593.29999999999995</v>
      </c>
      <c r="T1293" s="9">
        <f t="shared" si="61"/>
        <v>348.99999999999994</v>
      </c>
      <c r="U1293" s="23">
        <f t="shared" si="62"/>
        <v>0.58823529411764697</v>
      </c>
    </row>
    <row r="1294" spans="1:21" x14ac:dyDescent="0.3">
      <c r="A1294" s="9">
        <v>1799</v>
      </c>
      <c r="B1294" s="9" t="str">
        <f>PROPER(TRIM('1. Raw Data'!B1294))</f>
        <v>Customer_1292</v>
      </c>
      <c r="C1294" s="9">
        <f>IF(OR('1. Raw Data'!C1294&lt;18, '1. Raw Data'!C1294&gt;100), MEDIAN('1. Raw Data'!$C$2:$C$5001), '1. Raw Data'!C1294)</f>
        <v>29</v>
      </c>
      <c r="D1294" s="9" t="s">
        <v>5020</v>
      </c>
      <c r="E1294" s="22">
        <v>44351</v>
      </c>
      <c r="F1294" s="9">
        <v>1</v>
      </c>
      <c r="G1294" s="9">
        <v>11298</v>
      </c>
      <c r="H1294" s="15">
        <v>44292</v>
      </c>
      <c r="I1294" s="9" t="s">
        <v>7456</v>
      </c>
      <c r="J1294" s="9">
        <v>113</v>
      </c>
      <c r="K1294" s="9" t="s">
        <v>7460</v>
      </c>
      <c r="L1294" s="9" t="str">
        <f>IF(OR('1. Raw Data'!L1294="Elec", '1. Raw Data'!L1294="elect"), "Electronics", '1. Raw Data'!L1294)</f>
        <v>Home Appliances</v>
      </c>
      <c r="M1294" s="9">
        <v>399.03</v>
      </c>
      <c r="N1294" s="9">
        <f>IF(ISBLANK('1. Raw Data'!N1294), MEDIAN('1. Raw Data'!$N$2:$N$5001), '1. Raw Data'!N1294)</f>
        <v>175.53</v>
      </c>
      <c r="O1294" s="9">
        <v>1</v>
      </c>
      <c r="P1294" s="9">
        <f>IF(ISBLANK('1. Raw Data'!P1294), 0, '1. Raw Data'!P1294)</f>
        <v>0</v>
      </c>
      <c r="Q1294" s="9">
        <v>807</v>
      </c>
      <c r="R1294" s="9">
        <v>3</v>
      </c>
      <c r="S1294" s="9">
        <f t="shared" si="60"/>
        <v>399.03</v>
      </c>
      <c r="T1294" s="9">
        <f t="shared" si="61"/>
        <v>223.49999999999997</v>
      </c>
      <c r="U1294" s="23">
        <f t="shared" si="62"/>
        <v>0.56010826253665136</v>
      </c>
    </row>
    <row r="1295" spans="1:21" x14ac:dyDescent="0.3">
      <c r="A1295" s="9">
        <v>1777</v>
      </c>
      <c r="B1295" s="9" t="str">
        <f>PROPER(TRIM('1. Raw Data'!B1295))</f>
        <v>Customer_1293</v>
      </c>
      <c r="C1295" s="9">
        <f>IF(OR('1. Raw Data'!C1295&lt;18, '1. Raw Data'!C1295&gt;100), MEDIAN('1. Raw Data'!$C$2:$C$5001), '1. Raw Data'!C1295)</f>
        <v>33</v>
      </c>
      <c r="D1295" s="9" t="s">
        <v>5019</v>
      </c>
      <c r="E1295" s="22">
        <v>44772</v>
      </c>
      <c r="F1295" s="9">
        <v>0</v>
      </c>
      <c r="G1295" s="9">
        <v>12187</v>
      </c>
      <c r="H1295" s="15">
        <v>44772</v>
      </c>
      <c r="I1295" s="9" t="s">
        <v>7456</v>
      </c>
      <c r="J1295" s="9">
        <v>112</v>
      </c>
      <c r="K1295" s="9" t="s">
        <v>7492</v>
      </c>
      <c r="L1295" s="9" t="str">
        <f>IF(OR('1. Raw Data'!L1295="Elec", '1. Raw Data'!L1295="elect"), "Electronics", '1. Raw Data'!L1295)</f>
        <v>Electronics</v>
      </c>
      <c r="M1295" s="9">
        <v>550.89</v>
      </c>
      <c r="N1295" s="9">
        <f>IF(ISBLANK('1. Raw Data'!N1295), MEDIAN('1. Raw Data'!$N$2:$N$5001), '1. Raw Data'!N1295)</f>
        <v>375.08</v>
      </c>
      <c r="O1295" s="9">
        <v>5</v>
      </c>
      <c r="P1295" s="9">
        <f>IF(ISBLANK('1. Raw Data'!P1295), 0, '1. Raw Data'!P1295)</f>
        <v>0</v>
      </c>
      <c r="Q1295" s="9">
        <v>448</v>
      </c>
      <c r="R1295" s="9">
        <v>4</v>
      </c>
      <c r="S1295" s="9">
        <f t="shared" si="60"/>
        <v>2754.45</v>
      </c>
      <c r="T1295" s="9">
        <f t="shared" si="61"/>
        <v>879.05</v>
      </c>
      <c r="U1295" s="23">
        <f t="shared" si="62"/>
        <v>0.3191381219481203</v>
      </c>
    </row>
    <row r="1296" spans="1:21" x14ac:dyDescent="0.3">
      <c r="A1296" s="9">
        <v>2481</v>
      </c>
      <c r="B1296" s="9" t="str">
        <f>PROPER(TRIM('1. Raw Data'!B1296))</f>
        <v>Customer_1294</v>
      </c>
      <c r="C1296" s="9">
        <f>IF(OR('1. Raw Data'!C1296&lt;18, '1. Raw Data'!C1296&gt;100), MEDIAN('1. Raw Data'!$C$2:$C$5001), '1. Raw Data'!C1296)</f>
        <v>52</v>
      </c>
      <c r="D1296" s="9" t="s">
        <v>5018</v>
      </c>
      <c r="E1296" s="22">
        <v>44353</v>
      </c>
      <c r="F1296" s="9">
        <v>1</v>
      </c>
      <c r="G1296" s="9">
        <v>11046</v>
      </c>
      <c r="H1296" s="15">
        <v>44353</v>
      </c>
      <c r="I1296" s="9" t="s">
        <v>7457</v>
      </c>
      <c r="J1296" s="9">
        <v>135</v>
      </c>
      <c r="K1296" s="9" t="s">
        <v>7458</v>
      </c>
      <c r="L1296" s="9" t="str">
        <f>IF(OR('1. Raw Data'!L1296="Elec", '1. Raw Data'!L1296="elect"), "Electronics", '1. Raw Data'!L1296)</f>
        <v>Electronics</v>
      </c>
      <c r="M1296" s="9">
        <v>1258.06</v>
      </c>
      <c r="N1296" s="9">
        <f>IF(ISBLANK('1. Raw Data'!N1296), MEDIAN('1. Raw Data'!$N$2:$N$5001), '1. Raw Data'!N1296)</f>
        <v>533.97</v>
      </c>
      <c r="O1296" s="9">
        <v>2</v>
      </c>
      <c r="P1296" s="9">
        <f>IF(ISBLANK('1. Raw Data'!P1296), 0, '1. Raw Data'!P1296)</f>
        <v>0</v>
      </c>
      <c r="Q1296" s="9">
        <v>498</v>
      </c>
      <c r="R1296" s="9">
        <v>3</v>
      </c>
      <c r="S1296" s="9">
        <f t="shared" si="60"/>
        <v>2516.12</v>
      </c>
      <c r="T1296" s="9">
        <f t="shared" si="61"/>
        <v>1448.1799999999998</v>
      </c>
      <c r="U1296" s="23">
        <f t="shared" si="62"/>
        <v>0.57556078406435296</v>
      </c>
    </row>
    <row r="1297" spans="1:21" x14ac:dyDescent="0.3">
      <c r="A1297" s="9">
        <v>1161</v>
      </c>
      <c r="B1297" s="9" t="str">
        <f>PROPER(TRIM('1. Raw Data'!B1297))</f>
        <v>Customer_1295</v>
      </c>
      <c r="C1297" s="9">
        <f>IF(OR('1. Raw Data'!C1297&lt;18, '1. Raw Data'!C1297&gt;100), MEDIAN('1. Raw Data'!$C$2:$C$5001), '1. Raw Data'!C1297)</f>
        <v>48</v>
      </c>
      <c r="D1297" s="9" t="s">
        <v>5021</v>
      </c>
      <c r="E1297" s="22">
        <v>45196</v>
      </c>
      <c r="F1297" s="9">
        <v>0</v>
      </c>
      <c r="G1297" s="9">
        <v>12948</v>
      </c>
      <c r="H1297" s="15">
        <v>45196</v>
      </c>
      <c r="I1297" s="9" t="s">
        <v>7457</v>
      </c>
      <c r="J1297" s="9">
        <v>118</v>
      </c>
      <c r="K1297" s="9" t="s">
        <v>7501</v>
      </c>
      <c r="L1297" s="9" t="str">
        <f>IF(OR('1. Raw Data'!L1297="Elec", '1. Raw Data'!L1297="elect"), "Electronics", '1. Raw Data'!L1297)</f>
        <v>Sports</v>
      </c>
      <c r="M1297" s="9">
        <v>581.27</v>
      </c>
      <c r="N1297" s="9">
        <f>IF(ISBLANK('1. Raw Data'!N1297), MEDIAN('1. Raw Data'!$N$2:$N$5001), '1. Raw Data'!N1297)</f>
        <v>246.2</v>
      </c>
      <c r="O1297" s="9">
        <v>4</v>
      </c>
      <c r="P1297" s="9">
        <f>IF(ISBLANK('1. Raw Data'!P1297), 0, '1. Raw Data'!P1297)</f>
        <v>0.2</v>
      </c>
      <c r="Q1297" s="9">
        <v>455</v>
      </c>
      <c r="R1297" s="9">
        <v>6</v>
      </c>
      <c r="S1297" s="9">
        <f t="shared" si="60"/>
        <v>1860.0640000000001</v>
      </c>
      <c r="T1297" s="9">
        <f t="shared" si="61"/>
        <v>875.26400000000012</v>
      </c>
      <c r="U1297" s="23">
        <f t="shared" si="62"/>
        <v>0.4705558518416571</v>
      </c>
    </row>
    <row r="1298" spans="1:21" x14ac:dyDescent="0.3">
      <c r="A1298" s="9">
        <v>2403</v>
      </c>
      <c r="B1298" s="9" t="str">
        <f>PROPER(TRIM('1. Raw Data'!B1298))</f>
        <v>Customer_1296</v>
      </c>
      <c r="C1298" s="9">
        <f>IF(OR('1. Raw Data'!C1298&lt;18, '1. Raw Data'!C1298&gt;100), MEDIAN('1. Raw Data'!$C$2:$C$5001), '1. Raw Data'!C1298)</f>
        <v>52</v>
      </c>
      <c r="D1298" s="9" t="s">
        <v>5018</v>
      </c>
      <c r="E1298" s="22">
        <v>43850</v>
      </c>
      <c r="F1298" s="9">
        <v>0</v>
      </c>
      <c r="G1298" s="9">
        <v>10377</v>
      </c>
      <c r="H1298" s="15">
        <v>43850</v>
      </c>
      <c r="I1298" s="9" t="s">
        <v>7457</v>
      </c>
      <c r="J1298" s="9">
        <v>121</v>
      </c>
      <c r="K1298" s="9" t="s">
        <v>7495</v>
      </c>
      <c r="L1298" s="9" t="str">
        <f>IF(OR('1. Raw Data'!L1298="Elec", '1. Raw Data'!L1298="elect"), "Electronics", '1. Raw Data'!L1298)</f>
        <v>Clothing</v>
      </c>
      <c r="M1298" s="9">
        <v>1144.2</v>
      </c>
      <c r="N1298" s="9">
        <f>IF(ISBLANK('1. Raw Data'!N1298), MEDIAN('1. Raw Data'!$N$2:$N$5001), '1. Raw Data'!N1298)</f>
        <v>744.52</v>
      </c>
      <c r="O1298" s="9">
        <v>2</v>
      </c>
      <c r="P1298" s="9">
        <f>IF(ISBLANK('1. Raw Data'!P1298), 0, '1. Raw Data'!P1298)</f>
        <v>0.2</v>
      </c>
      <c r="Q1298" s="9">
        <v>626</v>
      </c>
      <c r="R1298" s="9">
        <v>7</v>
      </c>
      <c r="S1298" s="9">
        <f t="shared" si="60"/>
        <v>1830.7200000000003</v>
      </c>
      <c r="T1298" s="9">
        <f t="shared" si="61"/>
        <v>341.68000000000029</v>
      </c>
      <c r="U1298" s="23">
        <f t="shared" si="62"/>
        <v>0.18663695158189142</v>
      </c>
    </row>
    <row r="1299" spans="1:21" x14ac:dyDescent="0.3">
      <c r="A1299" s="9">
        <v>1086</v>
      </c>
      <c r="B1299" s="9" t="str">
        <f>PROPER(TRIM('1. Raw Data'!B1299))</f>
        <v>Customer_1297</v>
      </c>
      <c r="C1299" s="9">
        <f>IF(OR('1. Raw Data'!C1299&lt;18, '1. Raw Data'!C1299&gt;100), MEDIAN('1. Raw Data'!$C$2:$C$5001), '1. Raw Data'!C1299)</f>
        <v>28</v>
      </c>
      <c r="D1299" s="9" t="s">
        <v>5021</v>
      </c>
      <c r="E1299" s="22">
        <v>44842</v>
      </c>
      <c r="F1299" s="9">
        <v>0</v>
      </c>
      <c r="G1299" s="9">
        <v>10921</v>
      </c>
      <c r="H1299" s="15">
        <v>44783</v>
      </c>
      <c r="I1299" s="9" t="s">
        <v>7457</v>
      </c>
      <c r="J1299" s="9">
        <v>145</v>
      </c>
      <c r="K1299" s="9" t="s">
        <v>7470</v>
      </c>
      <c r="L1299" s="9" t="str">
        <f>IF(OR('1. Raw Data'!L1299="Elec", '1. Raw Data'!L1299="elect"), "Electronics", '1. Raw Data'!L1299)</f>
        <v>Clothing</v>
      </c>
      <c r="M1299" s="9">
        <v>687.19</v>
      </c>
      <c r="N1299" s="9">
        <f>IF(ISBLANK('1. Raw Data'!N1299), MEDIAN('1. Raw Data'!$N$2:$N$5001), '1. Raw Data'!N1299)</f>
        <v>407.08</v>
      </c>
      <c r="O1299" s="9">
        <v>4</v>
      </c>
      <c r="P1299" s="9">
        <f>IF(ISBLANK('1. Raw Data'!P1299), 0, '1. Raw Data'!P1299)</f>
        <v>0</v>
      </c>
      <c r="Q1299" s="9">
        <v>875</v>
      </c>
      <c r="R1299" s="9">
        <v>5</v>
      </c>
      <c r="S1299" s="9">
        <f t="shared" si="60"/>
        <v>2748.76</v>
      </c>
      <c r="T1299" s="9">
        <f t="shared" si="61"/>
        <v>1120.4400000000003</v>
      </c>
      <c r="U1299" s="23">
        <f t="shared" si="62"/>
        <v>0.40761652526957615</v>
      </c>
    </row>
    <row r="1300" spans="1:21" x14ac:dyDescent="0.3">
      <c r="A1300" s="9">
        <v>1054</v>
      </c>
      <c r="B1300" s="9" t="str">
        <f>PROPER(TRIM('1. Raw Data'!B1300))</f>
        <v>Customer_1298</v>
      </c>
      <c r="C1300" s="9">
        <f>IF(OR('1. Raw Data'!C1300&lt;18, '1. Raw Data'!C1300&gt;100), MEDIAN('1. Raw Data'!$C$2:$C$5001), '1. Raw Data'!C1300)</f>
        <v>42</v>
      </c>
      <c r="D1300" s="9" t="s">
        <v>5018</v>
      </c>
      <c r="E1300" s="22">
        <v>44420</v>
      </c>
      <c r="F1300" s="9">
        <v>0</v>
      </c>
      <c r="G1300" s="9">
        <v>10372</v>
      </c>
      <c r="H1300" s="15">
        <v>44538</v>
      </c>
      <c r="I1300" s="9" t="s">
        <v>7455</v>
      </c>
      <c r="J1300" s="9">
        <v>147</v>
      </c>
      <c r="K1300" s="9" t="s">
        <v>7474</v>
      </c>
      <c r="L1300" s="9" t="str">
        <f>IF(OR('1. Raw Data'!L1300="Elec", '1. Raw Data'!L1300="elect"), "Electronics", '1. Raw Data'!L1300)</f>
        <v>Sports</v>
      </c>
      <c r="M1300" s="9">
        <v>1188.06</v>
      </c>
      <c r="N1300" s="9">
        <f>IF(ISBLANK('1. Raw Data'!N1300), MEDIAN('1. Raw Data'!$N$2:$N$5001), '1. Raw Data'!N1300)</f>
        <v>600.55999999999995</v>
      </c>
      <c r="O1300" s="9">
        <v>5</v>
      </c>
      <c r="P1300" s="9">
        <f>IF(ISBLANK('1. Raw Data'!P1300), 0, '1. Raw Data'!P1300)</f>
        <v>0.05</v>
      </c>
      <c r="Q1300" s="9">
        <v>397</v>
      </c>
      <c r="R1300" s="9">
        <v>5</v>
      </c>
      <c r="S1300" s="9">
        <f t="shared" si="60"/>
        <v>5643.2849999999989</v>
      </c>
      <c r="T1300" s="9">
        <f t="shared" si="61"/>
        <v>2640.4849999999992</v>
      </c>
      <c r="U1300" s="23">
        <f t="shared" si="62"/>
        <v>0.46789857326007805</v>
      </c>
    </row>
    <row r="1301" spans="1:21" x14ac:dyDescent="0.3">
      <c r="A1301" s="9">
        <v>2499</v>
      </c>
      <c r="B1301" s="9" t="str">
        <f>PROPER(TRIM('1. Raw Data'!B1301))</f>
        <v>Customer_1299</v>
      </c>
      <c r="C1301" s="9">
        <f>IF(OR('1. Raw Data'!C1301&lt;18, '1. Raw Data'!C1301&gt;100), MEDIAN('1. Raw Data'!$C$2:$C$5001), '1. Raw Data'!C1301)</f>
        <v>40</v>
      </c>
      <c r="D1301" s="9" t="s">
        <v>5018</v>
      </c>
      <c r="E1301" s="22">
        <v>45218</v>
      </c>
      <c r="F1301" s="9">
        <v>0</v>
      </c>
      <c r="G1301" s="9">
        <v>13134</v>
      </c>
      <c r="H1301" s="15">
        <v>45218</v>
      </c>
      <c r="I1301" s="9" t="s">
        <v>7456</v>
      </c>
      <c r="J1301" s="9">
        <v>142</v>
      </c>
      <c r="K1301" s="9" t="s">
        <v>7500</v>
      </c>
      <c r="L1301" s="9" t="str">
        <f>IF(OR('1. Raw Data'!L1301="Elec", '1. Raw Data'!L1301="elect"), "Electronics", '1. Raw Data'!L1301)</f>
        <v>Electronics</v>
      </c>
      <c r="M1301" s="9">
        <v>1465.59</v>
      </c>
      <c r="N1301" s="9">
        <f>IF(ISBLANK('1. Raw Data'!N1301), MEDIAN('1. Raw Data'!$N$2:$N$5001), '1. Raw Data'!N1301)</f>
        <v>659.1</v>
      </c>
      <c r="O1301" s="9">
        <v>2</v>
      </c>
      <c r="P1301" s="9">
        <f>IF(ISBLANK('1. Raw Data'!P1301), 0, '1. Raw Data'!P1301)</f>
        <v>0.2</v>
      </c>
      <c r="Q1301" s="9">
        <v>440</v>
      </c>
      <c r="R1301" s="9">
        <v>4</v>
      </c>
      <c r="S1301" s="9">
        <f t="shared" si="60"/>
        <v>2344.944</v>
      </c>
      <c r="T1301" s="9">
        <f t="shared" si="61"/>
        <v>1026.7439999999999</v>
      </c>
      <c r="U1301" s="23">
        <f t="shared" si="62"/>
        <v>0.43785437946492534</v>
      </c>
    </row>
    <row r="1302" spans="1:21" x14ac:dyDescent="0.3">
      <c r="A1302" s="9">
        <v>2201</v>
      </c>
      <c r="B1302" s="9" t="str">
        <f>PROPER(TRIM('1. Raw Data'!B1302))</f>
        <v>Customer_1300</v>
      </c>
      <c r="C1302" s="9">
        <f>IF(OR('1. Raw Data'!C1302&lt;18, '1. Raw Data'!C1302&gt;100), MEDIAN('1. Raw Data'!$C$2:$C$5001), '1. Raw Data'!C1302)</f>
        <v>46</v>
      </c>
      <c r="D1302" s="9" t="s">
        <v>5022</v>
      </c>
      <c r="E1302" s="22">
        <v>44950</v>
      </c>
      <c r="F1302" s="9">
        <v>0</v>
      </c>
      <c r="G1302" s="9">
        <v>11587</v>
      </c>
      <c r="H1302" s="15">
        <v>44950</v>
      </c>
      <c r="I1302" s="9" t="s">
        <v>7456</v>
      </c>
      <c r="J1302" s="9">
        <v>101</v>
      </c>
      <c r="K1302" s="9" t="s">
        <v>7478</v>
      </c>
      <c r="L1302" s="9" t="str">
        <f>IF(OR('1. Raw Data'!L1302="Elec", '1. Raw Data'!L1302="elect"), "Electronics", '1. Raw Data'!L1302)</f>
        <v>Clothing</v>
      </c>
      <c r="M1302" s="9">
        <v>397.77</v>
      </c>
      <c r="N1302" s="9">
        <f>IF(ISBLANK('1. Raw Data'!N1302), MEDIAN('1. Raw Data'!$N$2:$N$5001), '1. Raw Data'!N1302)</f>
        <v>264.62</v>
      </c>
      <c r="O1302" s="9">
        <v>1</v>
      </c>
      <c r="P1302" s="9">
        <f>IF(ISBLANK('1. Raw Data'!P1302), 0, '1. Raw Data'!P1302)</f>
        <v>0</v>
      </c>
      <c r="Q1302" s="9">
        <v>341</v>
      </c>
      <c r="R1302" s="9">
        <v>7</v>
      </c>
      <c r="S1302" s="9">
        <f t="shared" si="60"/>
        <v>397.77</v>
      </c>
      <c r="T1302" s="9">
        <f t="shared" si="61"/>
        <v>133.14999999999998</v>
      </c>
      <c r="U1302" s="23">
        <f t="shared" si="62"/>
        <v>0.33474118209015258</v>
      </c>
    </row>
    <row r="1303" spans="1:21" x14ac:dyDescent="0.3">
      <c r="A1303" s="9">
        <v>2414</v>
      </c>
      <c r="B1303" s="9" t="str">
        <f>PROPER(TRIM('1. Raw Data'!B1303))</f>
        <v>Customer_1301</v>
      </c>
      <c r="C1303" s="9">
        <f>IF(OR('1. Raw Data'!C1303&lt;18, '1. Raw Data'!C1303&gt;100), MEDIAN('1. Raw Data'!$C$2:$C$5001), '1. Raw Data'!C1303)</f>
        <v>49</v>
      </c>
      <c r="D1303" s="9" t="s">
        <v>5019</v>
      </c>
      <c r="E1303" s="22">
        <v>44154</v>
      </c>
      <c r="F1303" s="9">
        <v>0</v>
      </c>
      <c r="G1303" s="9">
        <v>10777</v>
      </c>
      <c r="H1303" s="15">
        <v>44154</v>
      </c>
      <c r="I1303" s="9" t="s">
        <v>7455</v>
      </c>
      <c r="J1303" s="9">
        <v>138</v>
      </c>
      <c r="K1303" s="9" t="s">
        <v>7464</v>
      </c>
      <c r="L1303" s="9" t="str">
        <f>IF(OR('1. Raw Data'!L1303="Elec", '1. Raw Data'!L1303="elect"), "Electronics", '1. Raw Data'!L1303)</f>
        <v>Home Appliances</v>
      </c>
      <c r="M1303" s="9">
        <v>1300.4000000000001</v>
      </c>
      <c r="N1303" s="9">
        <f>IF(ISBLANK('1. Raw Data'!N1303), MEDIAN('1. Raw Data'!$N$2:$N$5001), '1. Raw Data'!N1303)</f>
        <v>905.81</v>
      </c>
      <c r="O1303" s="9">
        <v>5</v>
      </c>
      <c r="P1303" s="9">
        <f>IF(ISBLANK('1. Raw Data'!P1303), 0, '1. Raw Data'!P1303)</f>
        <v>0</v>
      </c>
      <c r="Q1303" s="9">
        <v>510</v>
      </c>
      <c r="R1303" s="9">
        <v>3</v>
      </c>
      <c r="S1303" s="9">
        <f t="shared" si="60"/>
        <v>6502</v>
      </c>
      <c r="T1303" s="9">
        <f t="shared" si="61"/>
        <v>1972.9500000000007</v>
      </c>
      <c r="U1303" s="23">
        <f t="shared" si="62"/>
        <v>0.30343740387573065</v>
      </c>
    </row>
    <row r="1304" spans="1:21" x14ac:dyDescent="0.3">
      <c r="A1304" s="9">
        <v>2372</v>
      </c>
      <c r="B1304" s="9" t="str">
        <f>PROPER(TRIM('1. Raw Data'!B1304))</f>
        <v>Customer_1302</v>
      </c>
      <c r="C1304" s="9">
        <f>IF(OR('1. Raw Data'!C1304&lt;18, '1. Raw Data'!C1304&gt;100), MEDIAN('1. Raw Data'!$C$2:$C$5001), '1. Raw Data'!C1304)</f>
        <v>34</v>
      </c>
      <c r="D1304" s="9" t="s">
        <v>5019</v>
      </c>
      <c r="E1304" s="22">
        <v>43982</v>
      </c>
      <c r="F1304" s="9">
        <v>0</v>
      </c>
      <c r="G1304" s="9">
        <v>11365</v>
      </c>
      <c r="H1304" s="15">
        <v>43982</v>
      </c>
      <c r="I1304" s="9" t="s">
        <v>7456</v>
      </c>
      <c r="J1304" s="9">
        <v>141</v>
      </c>
      <c r="K1304" s="9" t="s">
        <v>7490</v>
      </c>
      <c r="L1304" s="9" t="str">
        <f>IF(OR('1. Raw Data'!L1304="Elec", '1. Raw Data'!L1304="elect"), "Electronics", '1. Raw Data'!L1304)</f>
        <v>Sports</v>
      </c>
      <c r="M1304" s="9">
        <v>951.64</v>
      </c>
      <c r="N1304" s="9">
        <f>IF(ISBLANK('1. Raw Data'!N1304), MEDIAN('1. Raw Data'!$N$2:$N$5001), '1. Raw Data'!N1304)</f>
        <v>394.92</v>
      </c>
      <c r="O1304" s="9">
        <v>1</v>
      </c>
      <c r="P1304" s="9">
        <f>IF(ISBLANK('1. Raw Data'!P1304), 0, '1. Raw Data'!P1304)</f>
        <v>0.2</v>
      </c>
      <c r="Q1304" s="9">
        <v>369</v>
      </c>
      <c r="R1304" s="9">
        <v>7</v>
      </c>
      <c r="S1304" s="9">
        <f t="shared" si="60"/>
        <v>761.31200000000001</v>
      </c>
      <c r="T1304" s="9">
        <f t="shared" si="61"/>
        <v>366.392</v>
      </c>
      <c r="U1304" s="23">
        <f t="shared" si="62"/>
        <v>0.48126392333235257</v>
      </c>
    </row>
    <row r="1305" spans="1:21" x14ac:dyDescent="0.3">
      <c r="A1305" s="9">
        <v>2031</v>
      </c>
      <c r="B1305" s="9" t="str">
        <f>PROPER(TRIM('1. Raw Data'!B1305))</f>
        <v>Customer_1303</v>
      </c>
      <c r="C1305" s="9">
        <f>IF(OR('1. Raw Data'!C1305&lt;18, '1. Raw Data'!C1305&gt;100), MEDIAN('1. Raw Data'!$C$2:$C$5001), '1. Raw Data'!C1305)</f>
        <v>44</v>
      </c>
      <c r="D1305" s="9" t="s">
        <v>5021</v>
      </c>
      <c r="E1305" s="22">
        <v>44735</v>
      </c>
      <c r="F1305" s="9">
        <v>1</v>
      </c>
      <c r="G1305" s="9">
        <v>10166</v>
      </c>
      <c r="H1305" s="15">
        <v>44735</v>
      </c>
      <c r="I1305" s="9" t="s">
        <v>7457</v>
      </c>
      <c r="J1305" s="9">
        <v>142</v>
      </c>
      <c r="K1305" s="9" t="s">
        <v>7500</v>
      </c>
      <c r="L1305" s="9" t="str">
        <f>IF(OR('1. Raw Data'!L1305="Elec", '1. Raw Data'!L1305="elect"), "Electronics", '1. Raw Data'!L1305)</f>
        <v>Home Appliances</v>
      </c>
      <c r="M1305" s="9">
        <v>1235.08</v>
      </c>
      <c r="N1305" s="9">
        <f>IF(ISBLANK('1. Raw Data'!N1305), MEDIAN('1. Raw Data'!$N$2:$N$5001), '1. Raw Data'!N1305)</f>
        <v>699.34</v>
      </c>
      <c r="O1305" s="9">
        <v>4</v>
      </c>
      <c r="P1305" s="9">
        <f>IF(ISBLANK('1. Raw Data'!P1305), 0, '1. Raw Data'!P1305)</f>
        <v>0</v>
      </c>
      <c r="Q1305" s="9">
        <v>344</v>
      </c>
      <c r="R1305" s="9">
        <v>5</v>
      </c>
      <c r="S1305" s="9">
        <f t="shared" si="60"/>
        <v>4940.32</v>
      </c>
      <c r="T1305" s="9">
        <f t="shared" si="61"/>
        <v>2142.9599999999996</v>
      </c>
      <c r="U1305" s="23">
        <f t="shared" si="62"/>
        <v>0.43376947242283892</v>
      </c>
    </row>
    <row r="1306" spans="1:21" x14ac:dyDescent="0.3">
      <c r="A1306" s="9">
        <v>1832</v>
      </c>
      <c r="B1306" s="9" t="str">
        <f>PROPER(TRIM('1. Raw Data'!B1306))</f>
        <v>Customer_1304</v>
      </c>
      <c r="C1306" s="9">
        <f>IF(OR('1. Raw Data'!C1306&lt;18, '1. Raw Data'!C1306&gt;100), MEDIAN('1. Raw Data'!$C$2:$C$5001), '1. Raw Data'!C1306)</f>
        <v>40</v>
      </c>
      <c r="D1306" s="9" t="s">
        <v>5020</v>
      </c>
      <c r="E1306" s="22">
        <v>44420</v>
      </c>
      <c r="F1306" s="9">
        <v>0</v>
      </c>
      <c r="G1306" s="9">
        <v>13222</v>
      </c>
      <c r="H1306" s="15">
        <v>44538</v>
      </c>
      <c r="I1306" s="9" t="s">
        <v>7456</v>
      </c>
      <c r="J1306" s="9">
        <v>147</v>
      </c>
      <c r="K1306" s="9" t="s">
        <v>7474</v>
      </c>
      <c r="L1306" s="9" t="str">
        <f>IF(OR('1. Raw Data'!L1306="Elec", '1. Raw Data'!L1306="elect"), "Electronics", '1. Raw Data'!L1306)</f>
        <v>Electronics</v>
      </c>
      <c r="M1306" s="9">
        <v>994.8</v>
      </c>
      <c r="N1306" s="9">
        <f>IF(ISBLANK('1. Raw Data'!N1306), MEDIAN('1. Raw Data'!$N$2:$N$5001), '1. Raw Data'!N1306)</f>
        <v>475.9</v>
      </c>
      <c r="O1306" s="9">
        <v>3</v>
      </c>
      <c r="P1306" s="9">
        <f>IF(ISBLANK('1. Raw Data'!P1306), 0, '1. Raw Data'!P1306)</f>
        <v>0.2</v>
      </c>
      <c r="Q1306" s="9">
        <v>481</v>
      </c>
      <c r="R1306" s="9">
        <v>6</v>
      </c>
      <c r="S1306" s="9">
        <f t="shared" si="60"/>
        <v>2387.52</v>
      </c>
      <c r="T1306" s="9">
        <f t="shared" si="61"/>
        <v>959.82000000000016</v>
      </c>
      <c r="U1306" s="23">
        <f t="shared" si="62"/>
        <v>0.40201548049859276</v>
      </c>
    </row>
    <row r="1307" spans="1:21" x14ac:dyDescent="0.3">
      <c r="A1307" s="9">
        <v>1312</v>
      </c>
      <c r="B1307" s="9" t="str">
        <f>PROPER(TRIM('1. Raw Data'!B1307))</f>
        <v>Customer_1305</v>
      </c>
      <c r="C1307" s="9">
        <f>IF(OR('1. Raw Data'!C1307&lt;18, '1. Raw Data'!C1307&gt;100), MEDIAN('1. Raw Data'!$C$2:$C$5001), '1. Raw Data'!C1307)</f>
        <v>27</v>
      </c>
      <c r="D1307" s="9" t="s">
        <v>5022</v>
      </c>
      <c r="E1307" s="22">
        <v>45034</v>
      </c>
      <c r="F1307" s="9">
        <v>0</v>
      </c>
      <c r="G1307" s="9">
        <v>12570</v>
      </c>
      <c r="H1307" s="15">
        <v>45034</v>
      </c>
      <c r="I1307" s="9" t="s">
        <v>7457</v>
      </c>
      <c r="J1307" s="9">
        <v>109</v>
      </c>
      <c r="K1307" s="9" t="s">
        <v>7466</v>
      </c>
      <c r="L1307" s="9" t="str">
        <f>IF(OR('1. Raw Data'!L1307="Elec", '1. Raw Data'!L1307="elect"), "Electronics", '1. Raw Data'!L1307)</f>
        <v>Clothing</v>
      </c>
      <c r="M1307" s="9">
        <v>664.73</v>
      </c>
      <c r="N1307" s="9">
        <f>IF(ISBLANK('1. Raw Data'!N1307), MEDIAN('1. Raw Data'!$N$2:$N$5001), '1. Raw Data'!N1307)</f>
        <v>431.89</v>
      </c>
      <c r="O1307" s="9">
        <v>3</v>
      </c>
      <c r="P1307" s="9">
        <f>IF(ISBLANK('1. Raw Data'!P1307), 0, '1. Raw Data'!P1307)</f>
        <v>0</v>
      </c>
      <c r="Q1307" s="9">
        <v>387</v>
      </c>
      <c r="R1307" s="9">
        <v>5</v>
      </c>
      <c r="S1307" s="9">
        <f t="shared" si="60"/>
        <v>1994.19</v>
      </c>
      <c r="T1307" s="9">
        <f t="shared" si="61"/>
        <v>698.52</v>
      </c>
      <c r="U1307" s="23">
        <f t="shared" si="62"/>
        <v>0.35027755630105456</v>
      </c>
    </row>
    <row r="1308" spans="1:21" x14ac:dyDescent="0.3">
      <c r="A1308" s="9">
        <v>1758</v>
      </c>
      <c r="B1308" s="9" t="str">
        <f>PROPER(TRIM('1. Raw Data'!B1308))</f>
        <v>Customer_1306</v>
      </c>
      <c r="C1308" s="9">
        <f>IF(OR('1. Raw Data'!C1308&lt;18, '1. Raw Data'!C1308&gt;100), MEDIAN('1. Raw Data'!$C$2:$C$5001), '1. Raw Data'!C1308)</f>
        <v>51</v>
      </c>
      <c r="D1308" s="9" t="s">
        <v>5019</v>
      </c>
      <c r="E1308" s="22">
        <v>44443</v>
      </c>
      <c r="F1308" s="9">
        <v>0</v>
      </c>
      <c r="G1308" s="9">
        <v>12011</v>
      </c>
      <c r="H1308" s="15">
        <v>44295</v>
      </c>
      <c r="I1308" s="9" t="s">
        <v>7457</v>
      </c>
      <c r="J1308" s="9">
        <v>123</v>
      </c>
      <c r="K1308" s="9" t="s">
        <v>7502</v>
      </c>
      <c r="L1308" s="9" t="str">
        <f>IF(OR('1. Raw Data'!L1308="Elec", '1. Raw Data'!L1308="elect"), "Electronics", '1. Raw Data'!L1308)</f>
        <v>Electronics</v>
      </c>
      <c r="M1308" s="9">
        <v>380.71</v>
      </c>
      <c r="N1308" s="9">
        <f>IF(ISBLANK('1. Raw Data'!N1308), MEDIAN('1. Raw Data'!$N$2:$N$5001), '1. Raw Data'!N1308)</f>
        <v>191.81</v>
      </c>
      <c r="O1308" s="9">
        <v>4</v>
      </c>
      <c r="P1308" s="9">
        <f>IF(ISBLANK('1. Raw Data'!P1308), 0, '1. Raw Data'!P1308)</f>
        <v>0</v>
      </c>
      <c r="Q1308" s="9">
        <v>475</v>
      </c>
      <c r="R1308" s="9">
        <v>7</v>
      </c>
      <c r="S1308" s="9">
        <f t="shared" si="60"/>
        <v>1522.84</v>
      </c>
      <c r="T1308" s="9">
        <f t="shared" si="61"/>
        <v>755.59999999999991</v>
      </c>
      <c r="U1308" s="23">
        <f t="shared" si="62"/>
        <v>0.49617819337553515</v>
      </c>
    </row>
    <row r="1309" spans="1:21" x14ac:dyDescent="0.3">
      <c r="A1309" s="9">
        <v>1442</v>
      </c>
      <c r="B1309" s="9" t="str">
        <f>PROPER(TRIM('1. Raw Data'!B1309))</f>
        <v>Customer_1307</v>
      </c>
      <c r="C1309" s="9">
        <f>IF(OR('1. Raw Data'!C1309&lt;18, '1. Raw Data'!C1309&gt;100), MEDIAN('1. Raw Data'!$C$2:$C$5001), '1. Raw Data'!C1309)</f>
        <v>47</v>
      </c>
      <c r="D1309" s="9" t="s">
        <v>5019</v>
      </c>
      <c r="E1309" s="22">
        <v>44934</v>
      </c>
      <c r="F1309" s="9">
        <v>0</v>
      </c>
      <c r="G1309" s="9">
        <v>13678</v>
      </c>
      <c r="H1309" s="15">
        <v>45139</v>
      </c>
      <c r="I1309" s="9" t="s">
        <v>7457</v>
      </c>
      <c r="J1309" s="9">
        <v>114</v>
      </c>
      <c r="K1309" s="9" t="s">
        <v>7463</v>
      </c>
      <c r="L1309" s="9" t="str">
        <f>IF(OR('1. Raw Data'!L1309="Elec", '1. Raw Data'!L1309="elect"), "Electronics", '1. Raw Data'!L1309)</f>
        <v>Home Appliances</v>
      </c>
      <c r="M1309" s="9">
        <v>151.55000000000001</v>
      </c>
      <c r="N1309" s="9">
        <f>IF(ISBLANK('1. Raw Data'!N1309), MEDIAN('1. Raw Data'!$N$2:$N$5001), '1. Raw Data'!N1309)</f>
        <v>93.11</v>
      </c>
      <c r="O1309" s="9">
        <v>3</v>
      </c>
      <c r="P1309" s="9">
        <f>IF(ISBLANK('1. Raw Data'!P1309), 0, '1. Raw Data'!P1309)</f>
        <v>0</v>
      </c>
      <c r="Q1309" s="9">
        <v>519</v>
      </c>
      <c r="R1309" s="9">
        <v>4</v>
      </c>
      <c r="S1309" s="9">
        <f t="shared" si="60"/>
        <v>454.65000000000003</v>
      </c>
      <c r="T1309" s="9">
        <f t="shared" si="61"/>
        <v>175.32000000000005</v>
      </c>
      <c r="U1309" s="23">
        <f t="shared" si="62"/>
        <v>0.3856153084790499</v>
      </c>
    </row>
    <row r="1310" spans="1:21" x14ac:dyDescent="0.3">
      <c r="A1310" s="9">
        <v>1327</v>
      </c>
      <c r="B1310" s="9" t="str">
        <f>PROPER(TRIM('1. Raw Data'!B1310))</f>
        <v>Customer_1308</v>
      </c>
      <c r="C1310" s="9">
        <f>IF(OR('1. Raw Data'!C1310&lt;18, '1. Raw Data'!C1310&gt;100), MEDIAN('1. Raw Data'!$C$2:$C$5001), '1. Raw Data'!C1310)</f>
        <v>33</v>
      </c>
      <c r="D1310" s="9" t="s">
        <v>5022</v>
      </c>
      <c r="E1310" s="22">
        <v>44699</v>
      </c>
      <c r="F1310" s="9">
        <v>0</v>
      </c>
      <c r="G1310" s="9">
        <v>10583</v>
      </c>
      <c r="H1310" s="15">
        <v>44699</v>
      </c>
      <c r="I1310" s="9" t="s">
        <v>7455</v>
      </c>
      <c r="J1310" s="9">
        <v>111</v>
      </c>
      <c r="K1310" s="9" t="s">
        <v>7476</v>
      </c>
      <c r="L1310" s="9" t="str">
        <f>IF(OR('1. Raw Data'!L1310="Elec", '1. Raw Data'!L1310="elect"), "Electronics", '1. Raw Data'!L1310)</f>
        <v>Electronics</v>
      </c>
      <c r="M1310" s="9">
        <v>826.5</v>
      </c>
      <c r="N1310" s="9">
        <f>IF(ISBLANK('1. Raw Data'!N1310), MEDIAN('1. Raw Data'!$N$2:$N$5001), '1. Raw Data'!N1310)</f>
        <v>464.37</v>
      </c>
      <c r="O1310" s="9">
        <v>5</v>
      </c>
      <c r="P1310" s="9">
        <f>IF(ISBLANK('1. Raw Data'!P1310), 0, '1. Raw Data'!P1310)</f>
        <v>0</v>
      </c>
      <c r="Q1310" s="9">
        <v>959</v>
      </c>
      <c r="R1310" s="9">
        <v>3</v>
      </c>
      <c r="S1310" s="9">
        <f t="shared" si="60"/>
        <v>4132.5</v>
      </c>
      <c r="T1310" s="9">
        <f t="shared" si="61"/>
        <v>1810.65</v>
      </c>
      <c r="U1310" s="23">
        <f t="shared" si="62"/>
        <v>0.43814882032667879</v>
      </c>
    </row>
    <row r="1311" spans="1:21" x14ac:dyDescent="0.3">
      <c r="A1311" s="9">
        <v>2077</v>
      </c>
      <c r="B1311" s="9" t="str">
        <f>PROPER(TRIM('1. Raw Data'!B1311))</f>
        <v>Customer_1309</v>
      </c>
      <c r="C1311" s="9">
        <f>IF(OR('1. Raw Data'!C1311&lt;18, '1. Raw Data'!C1311&gt;100), MEDIAN('1. Raw Data'!$C$2:$C$5001), '1. Raw Data'!C1311)</f>
        <v>52</v>
      </c>
      <c r="D1311" s="9" t="s">
        <v>5023</v>
      </c>
      <c r="E1311" s="22">
        <v>45244</v>
      </c>
      <c r="F1311" s="9">
        <v>1</v>
      </c>
      <c r="G1311" s="9">
        <v>12548</v>
      </c>
      <c r="H1311" s="15">
        <v>45244</v>
      </c>
      <c r="I1311" s="9" t="s">
        <v>7456</v>
      </c>
      <c r="J1311" s="9">
        <v>107</v>
      </c>
      <c r="K1311" s="9" t="s">
        <v>7485</v>
      </c>
      <c r="L1311" s="9" t="str">
        <f>IF(OR('1. Raw Data'!L1311="Elec", '1. Raw Data'!L1311="elect"), "Electronics", '1. Raw Data'!L1311)</f>
        <v>Electronics</v>
      </c>
      <c r="M1311" s="9">
        <v>1485.97</v>
      </c>
      <c r="N1311" s="9">
        <f>IF(ISBLANK('1. Raw Data'!N1311), MEDIAN('1. Raw Data'!$N$2:$N$5001), '1. Raw Data'!N1311)</f>
        <v>835.79</v>
      </c>
      <c r="O1311" s="9">
        <v>5</v>
      </c>
      <c r="P1311" s="9">
        <f>IF(ISBLANK('1. Raw Data'!P1311), 0, '1. Raw Data'!P1311)</f>
        <v>0</v>
      </c>
      <c r="Q1311" s="9">
        <v>414</v>
      </c>
      <c r="R1311" s="9">
        <v>3</v>
      </c>
      <c r="S1311" s="9">
        <f t="shared" si="60"/>
        <v>7429.85</v>
      </c>
      <c r="T1311" s="9">
        <f t="shared" si="61"/>
        <v>3250.9000000000005</v>
      </c>
      <c r="U1311" s="23">
        <f t="shared" si="62"/>
        <v>0.43754584547467318</v>
      </c>
    </row>
    <row r="1312" spans="1:21" x14ac:dyDescent="0.3">
      <c r="A1312" s="9">
        <v>1760</v>
      </c>
      <c r="B1312" s="9" t="str">
        <f>PROPER(TRIM('1. Raw Data'!B1312))</f>
        <v>Customer_1310</v>
      </c>
      <c r="C1312" s="9">
        <f>IF(OR('1. Raw Data'!C1312&lt;18, '1. Raw Data'!C1312&gt;100), MEDIAN('1. Raw Data'!$C$2:$C$5001), '1. Raw Data'!C1312)</f>
        <v>42</v>
      </c>
      <c r="D1312" s="9" t="s">
        <v>5022</v>
      </c>
      <c r="E1312" s="22">
        <v>44343</v>
      </c>
      <c r="F1312" s="9">
        <v>0</v>
      </c>
      <c r="G1312" s="9">
        <v>12943</v>
      </c>
      <c r="H1312" s="15">
        <v>44343</v>
      </c>
      <c r="I1312" s="9" t="s">
        <v>7457</v>
      </c>
      <c r="J1312" s="9">
        <v>131</v>
      </c>
      <c r="K1312" s="9" t="s">
        <v>7504</v>
      </c>
      <c r="L1312" s="9" t="str">
        <f>IF(OR('1. Raw Data'!L1312="Elec", '1. Raw Data'!L1312="elect"), "Electronics", '1. Raw Data'!L1312)</f>
        <v>Sports</v>
      </c>
      <c r="M1312" s="9">
        <v>1120.1600000000001</v>
      </c>
      <c r="N1312" s="9">
        <f>IF(ISBLANK('1. Raw Data'!N1312), MEDIAN('1. Raw Data'!$N$2:$N$5001), '1. Raw Data'!N1312)</f>
        <v>736.39</v>
      </c>
      <c r="O1312" s="9">
        <v>2</v>
      </c>
      <c r="P1312" s="9">
        <f>IF(ISBLANK('1. Raw Data'!P1312), 0, '1. Raw Data'!P1312)</f>
        <v>0</v>
      </c>
      <c r="Q1312" s="9">
        <v>633</v>
      </c>
      <c r="R1312" s="9">
        <v>6</v>
      </c>
      <c r="S1312" s="9">
        <f t="shared" si="60"/>
        <v>2240.3200000000002</v>
      </c>
      <c r="T1312" s="9">
        <f t="shared" si="61"/>
        <v>767.54000000000019</v>
      </c>
      <c r="U1312" s="23">
        <f t="shared" si="62"/>
        <v>0.34260284245107847</v>
      </c>
    </row>
    <row r="1313" spans="1:21" x14ac:dyDescent="0.3">
      <c r="A1313" s="9">
        <v>2262</v>
      </c>
      <c r="B1313" s="9" t="str">
        <f>PROPER(TRIM('1. Raw Data'!B1313))</f>
        <v>Customer_1311</v>
      </c>
      <c r="C1313" s="9">
        <f>IF(OR('1. Raw Data'!C1313&lt;18, '1. Raw Data'!C1313&gt;100), MEDIAN('1. Raw Data'!$C$2:$C$5001), '1. Raw Data'!C1313)</f>
        <v>32</v>
      </c>
      <c r="D1313" s="9" t="s">
        <v>5019</v>
      </c>
      <c r="E1313" s="22">
        <v>44766</v>
      </c>
      <c r="F1313" s="9">
        <v>1</v>
      </c>
      <c r="G1313" s="9">
        <v>10998</v>
      </c>
      <c r="H1313" s="15">
        <v>44766</v>
      </c>
      <c r="I1313" s="9" t="s">
        <v>7456</v>
      </c>
      <c r="J1313" s="9">
        <v>124</v>
      </c>
      <c r="K1313" s="9" t="s">
        <v>7497</v>
      </c>
      <c r="L1313" s="9" t="str">
        <f>IF(OR('1. Raw Data'!L1313="Elec", '1. Raw Data'!L1313="elect"), "Electronics", '1. Raw Data'!L1313)</f>
        <v>Sports</v>
      </c>
      <c r="M1313" s="9">
        <v>524.65</v>
      </c>
      <c r="N1313" s="9">
        <f>IF(ISBLANK('1. Raw Data'!N1313), MEDIAN('1. Raw Data'!$N$2:$N$5001), '1. Raw Data'!N1313)</f>
        <v>283.89999999999998</v>
      </c>
      <c r="O1313" s="9">
        <v>5</v>
      </c>
      <c r="P1313" s="9">
        <f>IF(ISBLANK('1. Raw Data'!P1313), 0, '1. Raw Data'!P1313)</f>
        <v>0</v>
      </c>
      <c r="Q1313" s="9">
        <v>892</v>
      </c>
      <c r="R1313" s="9">
        <v>5</v>
      </c>
      <c r="S1313" s="9">
        <f t="shared" si="60"/>
        <v>2623.25</v>
      </c>
      <c r="T1313" s="9">
        <f t="shared" si="61"/>
        <v>1203.75</v>
      </c>
      <c r="U1313" s="23">
        <f t="shared" si="62"/>
        <v>0.45887734680263031</v>
      </c>
    </row>
    <row r="1314" spans="1:21" x14ac:dyDescent="0.3">
      <c r="A1314" s="9">
        <v>2252</v>
      </c>
      <c r="B1314" s="9" t="str">
        <f>PROPER(TRIM('1. Raw Data'!B1314))</f>
        <v>Customer_1312</v>
      </c>
      <c r="C1314" s="9">
        <f>IF(OR('1. Raw Data'!C1314&lt;18, '1. Raw Data'!C1314&gt;100), MEDIAN('1. Raw Data'!$C$2:$C$5001), '1. Raw Data'!C1314)</f>
        <v>37</v>
      </c>
      <c r="D1314" s="9" t="s">
        <v>5020</v>
      </c>
      <c r="E1314" s="22">
        <v>44449</v>
      </c>
      <c r="F1314" s="9">
        <v>0</v>
      </c>
      <c r="G1314" s="9">
        <v>10559</v>
      </c>
      <c r="H1314" s="15">
        <v>44478</v>
      </c>
      <c r="I1314" s="9" t="s">
        <v>7455</v>
      </c>
      <c r="J1314" s="9">
        <v>126</v>
      </c>
      <c r="K1314" s="9" t="s">
        <v>7469</v>
      </c>
      <c r="L1314" s="9" t="str">
        <f>IF(OR('1. Raw Data'!L1314="Elec", '1. Raw Data'!L1314="elect"), "Electronics", '1. Raw Data'!L1314)</f>
        <v>Electronics</v>
      </c>
      <c r="M1314" s="9">
        <v>1249.45</v>
      </c>
      <c r="N1314" s="9">
        <f>IF(ISBLANK('1. Raw Data'!N1314), MEDIAN('1. Raw Data'!$N$2:$N$5001), '1. Raw Data'!N1314)</f>
        <v>816.74</v>
      </c>
      <c r="O1314" s="9">
        <v>3</v>
      </c>
      <c r="P1314" s="9">
        <f>IF(ISBLANK('1. Raw Data'!P1314), 0, '1. Raw Data'!P1314)</f>
        <v>0</v>
      </c>
      <c r="Q1314" s="9">
        <v>581</v>
      </c>
      <c r="R1314" s="9">
        <v>7</v>
      </c>
      <c r="S1314" s="9">
        <f t="shared" si="60"/>
        <v>3748.3500000000004</v>
      </c>
      <c r="T1314" s="9">
        <f t="shared" si="61"/>
        <v>1298.1300000000001</v>
      </c>
      <c r="U1314" s="23">
        <f t="shared" si="62"/>
        <v>0.34632038096762574</v>
      </c>
    </row>
    <row r="1315" spans="1:21" x14ac:dyDescent="0.3">
      <c r="A1315" s="9">
        <v>1578</v>
      </c>
      <c r="B1315" s="9" t="str">
        <f>PROPER(TRIM('1. Raw Data'!B1315))</f>
        <v>Customer_1313</v>
      </c>
      <c r="C1315" s="9">
        <f>IF(OR('1. Raw Data'!C1315&lt;18, '1. Raw Data'!C1315&gt;100), MEDIAN('1. Raw Data'!$C$2:$C$5001), '1. Raw Data'!C1315)</f>
        <v>33</v>
      </c>
      <c r="D1315" s="9" t="s">
        <v>5023</v>
      </c>
      <c r="E1315" s="22">
        <v>44238</v>
      </c>
      <c r="F1315" s="9">
        <v>0</v>
      </c>
      <c r="G1315" s="9">
        <v>13419</v>
      </c>
      <c r="H1315" s="15">
        <v>44502</v>
      </c>
      <c r="I1315" s="9" t="s">
        <v>7456</v>
      </c>
      <c r="J1315" s="9">
        <v>130</v>
      </c>
      <c r="K1315" s="9" t="s">
        <v>7487</v>
      </c>
      <c r="L1315" s="9" t="str">
        <f>IF(OR('1. Raw Data'!L1315="Elec", '1. Raw Data'!L1315="elect"), "Electronics", '1. Raw Data'!L1315)</f>
        <v>Sports</v>
      </c>
      <c r="M1315" s="9">
        <v>1165.03</v>
      </c>
      <c r="N1315" s="9">
        <f>IF(ISBLANK('1. Raw Data'!N1315), MEDIAN('1. Raw Data'!$N$2:$N$5001), '1. Raw Data'!N1315)</f>
        <v>593.03</v>
      </c>
      <c r="O1315" s="9">
        <v>1</v>
      </c>
      <c r="P1315" s="9">
        <f>IF(ISBLANK('1. Raw Data'!P1315), 0, '1. Raw Data'!P1315)</f>
        <v>0</v>
      </c>
      <c r="Q1315" s="9">
        <v>1000</v>
      </c>
      <c r="R1315" s="9">
        <v>4</v>
      </c>
      <c r="S1315" s="9">
        <f t="shared" si="60"/>
        <v>1165.03</v>
      </c>
      <c r="T1315" s="9">
        <f t="shared" si="61"/>
        <v>572</v>
      </c>
      <c r="U1315" s="23">
        <f t="shared" si="62"/>
        <v>0.49097448134382804</v>
      </c>
    </row>
    <row r="1316" spans="1:21" x14ac:dyDescent="0.3">
      <c r="A1316" s="9">
        <v>2074</v>
      </c>
      <c r="B1316" s="9" t="str">
        <f>PROPER(TRIM('1. Raw Data'!B1316))</f>
        <v>Customer_1314</v>
      </c>
      <c r="C1316" s="9">
        <f>IF(OR('1. Raw Data'!C1316&lt;18, '1. Raw Data'!C1316&gt;100), MEDIAN('1. Raw Data'!$C$2:$C$5001), '1. Raw Data'!C1316)</f>
        <v>22</v>
      </c>
      <c r="D1316" s="9" t="s">
        <v>5018</v>
      </c>
      <c r="E1316" s="22">
        <v>44618</v>
      </c>
      <c r="F1316" s="9">
        <v>1</v>
      </c>
      <c r="G1316" s="9">
        <v>13343</v>
      </c>
      <c r="H1316" s="15">
        <v>44618</v>
      </c>
      <c r="I1316" s="9" t="s">
        <v>7456</v>
      </c>
      <c r="J1316" s="9">
        <v>134</v>
      </c>
      <c r="K1316" s="9" t="s">
        <v>7482</v>
      </c>
      <c r="L1316" s="9" t="str">
        <f>IF(OR('1. Raw Data'!L1316="Elec", '1. Raw Data'!L1316="elect"), "Electronics", '1. Raw Data'!L1316)</f>
        <v>Electronics</v>
      </c>
      <c r="M1316" s="9">
        <v>458.37</v>
      </c>
      <c r="N1316" s="9">
        <f>IF(ISBLANK('1. Raw Data'!N1316), MEDIAN('1. Raw Data'!$N$2:$N$5001), '1. Raw Data'!N1316)</f>
        <v>207.38</v>
      </c>
      <c r="O1316" s="9">
        <v>2</v>
      </c>
      <c r="P1316" s="9">
        <f>IF(ISBLANK('1. Raw Data'!P1316), 0, '1. Raw Data'!P1316)</f>
        <v>0.1</v>
      </c>
      <c r="Q1316" s="9">
        <v>1040</v>
      </c>
      <c r="R1316" s="9">
        <v>2</v>
      </c>
      <c r="S1316" s="9">
        <f t="shared" si="60"/>
        <v>825.06600000000003</v>
      </c>
      <c r="T1316" s="9">
        <f t="shared" si="61"/>
        <v>410.30600000000004</v>
      </c>
      <c r="U1316" s="23">
        <f t="shared" si="62"/>
        <v>0.49730082199484649</v>
      </c>
    </row>
    <row r="1317" spans="1:21" x14ac:dyDescent="0.3">
      <c r="A1317" s="9">
        <v>2006</v>
      </c>
      <c r="B1317" s="9" t="str">
        <f>PROPER(TRIM('1. Raw Data'!B1317))</f>
        <v>Customer_1315</v>
      </c>
      <c r="C1317" s="9">
        <f>IF(OR('1. Raw Data'!C1317&lt;18, '1. Raw Data'!C1317&gt;100), MEDIAN('1. Raw Data'!$C$2:$C$5001), '1. Raw Data'!C1317)</f>
        <v>58</v>
      </c>
      <c r="D1317" s="9" t="s">
        <v>5022</v>
      </c>
      <c r="E1317" s="22">
        <v>44820</v>
      </c>
      <c r="F1317" s="9">
        <v>1</v>
      </c>
      <c r="G1317" s="9">
        <v>13501</v>
      </c>
      <c r="H1317" s="15">
        <v>44820</v>
      </c>
      <c r="I1317" s="9" t="s">
        <v>7456</v>
      </c>
      <c r="J1317" s="9">
        <v>146</v>
      </c>
      <c r="K1317" s="9" t="s">
        <v>7505</v>
      </c>
      <c r="L1317" s="9" t="str">
        <f>IF(OR('1. Raw Data'!L1317="Elec", '1. Raw Data'!L1317="elect"), "Electronics", '1. Raw Data'!L1317)</f>
        <v>Home Appliances</v>
      </c>
      <c r="M1317" s="9">
        <v>70.75</v>
      </c>
      <c r="N1317" s="9">
        <f>IF(ISBLANK('1. Raw Data'!N1317), MEDIAN('1. Raw Data'!$N$2:$N$5001), '1. Raw Data'!N1317)</f>
        <v>37.97</v>
      </c>
      <c r="O1317" s="9">
        <v>1</v>
      </c>
      <c r="P1317" s="9">
        <f>IF(ISBLANK('1. Raw Data'!P1317), 0, '1. Raw Data'!P1317)</f>
        <v>0</v>
      </c>
      <c r="Q1317" s="9">
        <v>785</v>
      </c>
      <c r="R1317" s="9">
        <v>5</v>
      </c>
      <c r="S1317" s="9">
        <f t="shared" si="60"/>
        <v>70.75</v>
      </c>
      <c r="T1317" s="9">
        <f t="shared" si="61"/>
        <v>32.78</v>
      </c>
      <c r="U1317" s="23">
        <f t="shared" si="62"/>
        <v>0.46332155477031806</v>
      </c>
    </row>
    <row r="1318" spans="1:21" x14ac:dyDescent="0.3">
      <c r="A1318" s="9">
        <v>2287</v>
      </c>
      <c r="B1318" s="9" t="str">
        <f>PROPER(TRIM('1. Raw Data'!B1318))</f>
        <v>Customer_1316</v>
      </c>
      <c r="C1318" s="9">
        <f>IF(OR('1. Raw Data'!C1318&lt;18, '1. Raw Data'!C1318&gt;100), MEDIAN('1. Raw Data'!$C$2:$C$5001), '1. Raw Data'!C1318)</f>
        <v>31</v>
      </c>
      <c r="D1318" s="9" t="s">
        <v>5018</v>
      </c>
      <c r="E1318" s="22">
        <v>44049</v>
      </c>
      <c r="F1318" s="9">
        <v>1</v>
      </c>
      <c r="G1318" s="9">
        <v>11011</v>
      </c>
      <c r="H1318" s="15">
        <v>43990</v>
      </c>
      <c r="I1318" s="9" t="s">
        <v>7456</v>
      </c>
      <c r="J1318" s="9">
        <v>138</v>
      </c>
      <c r="K1318" s="9" t="s">
        <v>7464</v>
      </c>
      <c r="L1318" s="9" t="str">
        <f>IF(OR('1. Raw Data'!L1318="Elec", '1. Raw Data'!L1318="elect"), "Electronics", '1. Raw Data'!L1318)</f>
        <v>Sports</v>
      </c>
      <c r="M1318" s="9">
        <v>221.34</v>
      </c>
      <c r="N1318" s="9">
        <f>IF(ISBLANK('1. Raw Data'!N1318), MEDIAN('1. Raw Data'!$N$2:$N$5001), '1. Raw Data'!N1318)</f>
        <v>121.63</v>
      </c>
      <c r="O1318" s="9">
        <v>3</v>
      </c>
      <c r="P1318" s="9">
        <f>IF(ISBLANK('1. Raw Data'!P1318), 0, '1. Raw Data'!P1318)</f>
        <v>0.1</v>
      </c>
      <c r="Q1318" s="9">
        <v>1131</v>
      </c>
      <c r="R1318" s="9">
        <v>5</v>
      </c>
      <c r="S1318" s="9">
        <f t="shared" si="60"/>
        <v>597.61800000000005</v>
      </c>
      <c r="T1318" s="9">
        <f t="shared" si="61"/>
        <v>232.72800000000007</v>
      </c>
      <c r="U1318" s="23">
        <f t="shared" si="62"/>
        <v>0.38942602130457926</v>
      </c>
    </row>
    <row r="1319" spans="1:21" x14ac:dyDescent="0.3">
      <c r="A1319" s="9">
        <v>2441</v>
      </c>
      <c r="B1319" s="9" t="str">
        <f>PROPER(TRIM('1. Raw Data'!B1319))</f>
        <v>Customer_1317</v>
      </c>
      <c r="C1319" s="9">
        <f>IF(OR('1. Raw Data'!C1319&lt;18, '1. Raw Data'!C1319&gt;100), MEDIAN('1. Raw Data'!$C$2:$C$5001), '1. Raw Data'!C1319)</f>
        <v>27</v>
      </c>
      <c r="D1319" s="9" t="s">
        <v>5023</v>
      </c>
      <c r="E1319" s="22">
        <v>44316</v>
      </c>
      <c r="F1319" s="9">
        <v>0</v>
      </c>
      <c r="G1319" s="9">
        <v>13678</v>
      </c>
      <c r="H1319" s="15">
        <v>44316</v>
      </c>
      <c r="I1319" s="9" t="s">
        <v>7455</v>
      </c>
      <c r="J1319" s="9">
        <v>105</v>
      </c>
      <c r="K1319" s="9" t="s">
        <v>7461</v>
      </c>
      <c r="L1319" s="9" t="str">
        <f>IF(OR('1. Raw Data'!L1319="Elec", '1. Raw Data'!L1319="elect"), "Electronics", '1. Raw Data'!L1319)</f>
        <v>Electronics</v>
      </c>
      <c r="M1319" s="9">
        <v>1322.09</v>
      </c>
      <c r="N1319" s="9">
        <f>IF(ISBLANK('1. Raw Data'!N1319), MEDIAN('1. Raw Data'!$N$2:$N$5001), '1. Raw Data'!N1319)</f>
        <v>718.58</v>
      </c>
      <c r="O1319" s="9">
        <v>1</v>
      </c>
      <c r="P1319" s="9">
        <f>IF(ISBLANK('1. Raw Data'!P1319), 0, '1. Raw Data'!P1319)</f>
        <v>0.1</v>
      </c>
      <c r="Q1319" s="9">
        <v>393</v>
      </c>
      <c r="R1319" s="9">
        <v>4</v>
      </c>
      <c r="S1319" s="9">
        <f t="shared" si="60"/>
        <v>1189.8809999999999</v>
      </c>
      <c r="T1319" s="9">
        <f t="shared" si="61"/>
        <v>471.30099999999982</v>
      </c>
      <c r="U1319" s="23">
        <f t="shared" si="62"/>
        <v>0.39609086959116069</v>
      </c>
    </row>
    <row r="1320" spans="1:21" x14ac:dyDescent="0.3">
      <c r="A1320" s="9">
        <v>1095</v>
      </c>
      <c r="B1320" s="9" t="str">
        <f>PROPER(TRIM('1. Raw Data'!B1320))</f>
        <v>Customer_1318</v>
      </c>
      <c r="C1320" s="9">
        <f>IF(OR('1. Raw Data'!C1320&lt;18, '1. Raw Data'!C1320&gt;100), MEDIAN('1. Raw Data'!$C$2:$C$5001), '1. Raw Data'!C1320)</f>
        <v>40</v>
      </c>
      <c r="D1320" s="9" t="s">
        <v>5023</v>
      </c>
      <c r="E1320" s="22">
        <v>44612</v>
      </c>
      <c r="F1320" s="9">
        <v>1</v>
      </c>
      <c r="G1320" s="9">
        <v>10232</v>
      </c>
      <c r="H1320" s="15">
        <v>44612</v>
      </c>
      <c r="I1320" s="9" t="s">
        <v>7456</v>
      </c>
      <c r="J1320" s="9">
        <v>105</v>
      </c>
      <c r="K1320" s="9" t="s">
        <v>7461</v>
      </c>
      <c r="L1320" s="9" t="str">
        <f>IF(OR('1. Raw Data'!L1320="Elec", '1. Raw Data'!L1320="elect"), "Electronics", '1. Raw Data'!L1320)</f>
        <v>Sports</v>
      </c>
      <c r="M1320" s="9">
        <v>1263.02</v>
      </c>
      <c r="N1320" s="9">
        <f>IF(ISBLANK('1. Raw Data'!N1320), MEDIAN('1. Raw Data'!$N$2:$N$5001), '1. Raw Data'!N1320)</f>
        <v>811.49</v>
      </c>
      <c r="O1320" s="9">
        <v>3</v>
      </c>
      <c r="P1320" s="9">
        <f>IF(ISBLANK('1. Raw Data'!P1320), 0, '1. Raw Data'!P1320)</f>
        <v>0</v>
      </c>
      <c r="Q1320" s="9">
        <v>351</v>
      </c>
      <c r="R1320" s="9">
        <v>4</v>
      </c>
      <c r="S1320" s="9">
        <f t="shared" si="60"/>
        <v>3789.06</v>
      </c>
      <c r="T1320" s="9">
        <f t="shared" si="61"/>
        <v>1354.5899999999997</v>
      </c>
      <c r="U1320" s="23">
        <f t="shared" si="62"/>
        <v>0.35750027711358484</v>
      </c>
    </row>
    <row r="1321" spans="1:21" x14ac:dyDescent="0.3">
      <c r="A1321" s="9">
        <v>2111</v>
      </c>
      <c r="B1321" s="9" t="str">
        <f>PROPER(TRIM('1. Raw Data'!B1321))</f>
        <v>Customer_1319</v>
      </c>
      <c r="C1321" s="9">
        <f>IF(OR('1. Raw Data'!C1321&lt;18, '1. Raw Data'!C1321&gt;100), MEDIAN('1. Raw Data'!$C$2:$C$5001), '1. Raw Data'!C1321)</f>
        <v>40</v>
      </c>
      <c r="D1321" s="9" t="s">
        <v>5023</v>
      </c>
      <c r="E1321" s="22">
        <v>45002</v>
      </c>
      <c r="F1321" s="9">
        <v>0</v>
      </c>
      <c r="G1321" s="9">
        <v>10559</v>
      </c>
      <c r="H1321" s="15">
        <v>45002</v>
      </c>
      <c r="I1321" s="9" t="s">
        <v>7457</v>
      </c>
      <c r="J1321" s="9">
        <v>119</v>
      </c>
      <c r="K1321" s="9" t="s">
        <v>7459</v>
      </c>
      <c r="L1321" s="9" t="str">
        <f>IF(OR('1. Raw Data'!L1321="Elec", '1. Raw Data'!L1321="elect"), "Electronics", '1. Raw Data'!L1321)</f>
        <v>Electronics</v>
      </c>
      <c r="M1321" s="9">
        <v>478.05</v>
      </c>
      <c r="N1321" s="9">
        <f>IF(ISBLANK('1. Raw Data'!N1321), MEDIAN('1. Raw Data'!$N$2:$N$5001), '1. Raw Data'!N1321)</f>
        <v>272.2</v>
      </c>
      <c r="O1321" s="9">
        <v>5</v>
      </c>
      <c r="P1321" s="9">
        <f>IF(ISBLANK('1. Raw Data'!P1321), 0, '1. Raw Data'!P1321)</f>
        <v>0</v>
      </c>
      <c r="Q1321" s="9">
        <v>648</v>
      </c>
      <c r="R1321" s="9">
        <v>4</v>
      </c>
      <c r="S1321" s="9">
        <f t="shared" si="60"/>
        <v>2390.25</v>
      </c>
      <c r="T1321" s="9">
        <f t="shared" si="61"/>
        <v>1029.25</v>
      </c>
      <c r="U1321" s="23">
        <f t="shared" si="62"/>
        <v>0.43060349335843529</v>
      </c>
    </row>
    <row r="1322" spans="1:21" x14ac:dyDescent="0.3">
      <c r="A1322" s="9">
        <v>2101</v>
      </c>
      <c r="B1322" s="9" t="str">
        <f>PROPER(TRIM('1. Raw Data'!B1322))</f>
        <v>Customer_1320</v>
      </c>
      <c r="C1322" s="9">
        <f>IF(OR('1. Raw Data'!C1322&lt;18, '1. Raw Data'!C1322&gt;100), MEDIAN('1. Raw Data'!$C$2:$C$5001), '1. Raw Data'!C1322)</f>
        <v>50</v>
      </c>
      <c r="D1322" s="9" t="s">
        <v>5021</v>
      </c>
      <c r="E1322" s="22">
        <v>44682</v>
      </c>
      <c r="F1322" s="9">
        <v>1</v>
      </c>
      <c r="G1322" s="9">
        <v>11231</v>
      </c>
      <c r="H1322" s="15">
        <v>44566</v>
      </c>
      <c r="I1322" s="9" t="s">
        <v>7455</v>
      </c>
      <c r="J1322" s="9">
        <v>138</v>
      </c>
      <c r="K1322" s="9" t="s">
        <v>7464</v>
      </c>
      <c r="L1322" s="9" t="str">
        <f>IF(OR('1. Raw Data'!L1322="Elec", '1. Raw Data'!L1322="elect"), "Electronics", '1. Raw Data'!L1322)</f>
        <v>Sports</v>
      </c>
      <c r="M1322" s="9">
        <v>463.53</v>
      </c>
      <c r="N1322" s="9">
        <f>IF(ISBLANK('1. Raw Data'!N1322), MEDIAN('1. Raw Data'!$N$2:$N$5001), '1. Raw Data'!N1322)</f>
        <v>308.95999999999998</v>
      </c>
      <c r="O1322" s="9">
        <v>2</v>
      </c>
      <c r="P1322" s="9">
        <f>IF(ISBLANK('1. Raw Data'!P1322), 0, '1. Raw Data'!P1322)</f>
        <v>0.2</v>
      </c>
      <c r="Q1322" s="9">
        <v>1059</v>
      </c>
      <c r="R1322" s="9">
        <v>3</v>
      </c>
      <c r="S1322" s="9">
        <f t="shared" si="60"/>
        <v>741.64800000000002</v>
      </c>
      <c r="T1322" s="9">
        <f t="shared" si="61"/>
        <v>123.72800000000007</v>
      </c>
      <c r="U1322" s="23">
        <f t="shared" si="62"/>
        <v>0.16682846849179134</v>
      </c>
    </row>
    <row r="1323" spans="1:21" x14ac:dyDescent="0.3">
      <c r="A1323" s="9">
        <v>2311</v>
      </c>
      <c r="B1323" s="9" t="str">
        <f>PROPER(TRIM('1. Raw Data'!B1323))</f>
        <v>Customer_1321</v>
      </c>
      <c r="C1323" s="9">
        <f>IF(OR('1. Raw Data'!C1323&lt;18, '1. Raw Data'!C1323&gt;100), MEDIAN('1. Raw Data'!$C$2:$C$5001), '1. Raw Data'!C1323)</f>
        <v>51</v>
      </c>
      <c r="D1323" s="9" t="s">
        <v>5022</v>
      </c>
      <c r="E1323" s="22">
        <v>45008</v>
      </c>
      <c r="F1323" s="9">
        <v>0</v>
      </c>
      <c r="G1323" s="9">
        <v>13524</v>
      </c>
      <c r="H1323" s="15">
        <v>45008</v>
      </c>
      <c r="I1323" s="9" t="s">
        <v>7456</v>
      </c>
      <c r="J1323" s="9">
        <v>128</v>
      </c>
      <c r="K1323" s="9" t="s">
        <v>7473</v>
      </c>
      <c r="L1323" s="9" t="str">
        <f>IF(OR('1. Raw Data'!L1323="Elec", '1. Raw Data'!L1323="elect"), "Electronics", '1. Raw Data'!L1323)</f>
        <v>Clothing</v>
      </c>
      <c r="M1323" s="9">
        <v>1199.6500000000001</v>
      </c>
      <c r="N1323" s="9">
        <f>IF(ISBLANK('1. Raw Data'!N1323), MEDIAN('1. Raw Data'!$N$2:$N$5001), '1. Raw Data'!N1323)</f>
        <v>664.91</v>
      </c>
      <c r="O1323" s="9">
        <v>4</v>
      </c>
      <c r="P1323" s="9">
        <f>IF(ISBLANK('1. Raw Data'!P1323), 0, '1. Raw Data'!P1323)</f>
        <v>0.05</v>
      </c>
      <c r="Q1323" s="9">
        <v>474</v>
      </c>
      <c r="R1323" s="9">
        <v>6</v>
      </c>
      <c r="S1323" s="9">
        <f t="shared" si="60"/>
        <v>4558.67</v>
      </c>
      <c r="T1323" s="9">
        <f t="shared" si="61"/>
        <v>1899.0300000000002</v>
      </c>
      <c r="U1323" s="23">
        <f t="shared" si="62"/>
        <v>0.41657544854091216</v>
      </c>
    </row>
    <row r="1324" spans="1:21" x14ac:dyDescent="0.3">
      <c r="A1324" s="9">
        <v>2143</v>
      </c>
      <c r="B1324" s="9" t="str">
        <f>PROPER(TRIM('1. Raw Data'!B1324))</f>
        <v>Customer_1322</v>
      </c>
      <c r="C1324" s="9">
        <f>IF(OR('1. Raw Data'!C1324&lt;18, '1. Raw Data'!C1324&gt;100), MEDIAN('1. Raw Data'!$C$2:$C$5001), '1. Raw Data'!C1324)</f>
        <v>57</v>
      </c>
      <c r="D1324" s="9" t="s">
        <v>5020</v>
      </c>
      <c r="E1324" s="22">
        <v>44436</v>
      </c>
      <c r="F1324" s="9">
        <v>0</v>
      </c>
      <c r="G1324" s="9">
        <v>11762</v>
      </c>
      <c r="H1324" s="15">
        <v>44436</v>
      </c>
      <c r="I1324" s="9" t="s">
        <v>7456</v>
      </c>
      <c r="J1324" s="9">
        <v>126</v>
      </c>
      <c r="K1324" s="9" t="s">
        <v>7469</v>
      </c>
      <c r="L1324" s="9" t="str">
        <f>IF(OR('1. Raw Data'!L1324="Elec", '1. Raw Data'!L1324="elect"), "Electronics", '1. Raw Data'!L1324)</f>
        <v>Electronics</v>
      </c>
      <c r="M1324" s="9">
        <v>1409.72</v>
      </c>
      <c r="N1324" s="9">
        <f>IF(ISBLANK('1. Raw Data'!N1324), MEDIAN('1. Raw Data'!$N$2:$N$5001), '1. Raw Data'!N1324)</f>
        <v>658.92</v>
      </c>
      <c r="O1324" s="9">
        <v>3</v>
      </c>
      <c r="P1324" s="9">
        <f>IF(ISBLANK('1. Raw Data'!P1324), 0, '1. Raw Data'!P1324)</f>
        <v>0</v>
      </c>
      <c r="Q1324" s="9">
        <v>370</v>
      </c>
      <c r="R1324" s="9">
        <v>7</v>
      </c>
      <c r="S1324" s="9">
        <f t="shared" si="60"/>
        <v>4229.16</v>
      </c>
      <c r="T1324" s="9">
        <f t="shared" si="61"/>
        <v>2252.4</v>
      </c>
      <c r="U1324" s="23">
        <f t="shared" si="62"/>
        <v>0.53258803166586277</v>
      </c>
    </row>
    <row r="1325" spans="1:21" x14ac:dyDescent="0.3">
      <c r="A1325" s="9">
        <v>1813</v>
      </c>
      <c r="B1325" s="9" t="str">
        <f>PROPER(TRIM('1. Raw Data'!B1325))</f>
        <v>Customer_1323</v>
      </c>
      <c r="C1325" s="9">
        <f>IF(OR('1. Raw Data'!C1325&lt;18, '1. Raw Data'!C1325&gt;100), MEDIAN('1. Raw Data'!$C$2:$C$5001), '1. Raw Data'!C1325)</f>
        <v>37</v>
      </c>
      <c r="D1325" s="9" t="s">
        <v>5020</v>
      </c>
      <c r="E1325" s="22">
        <v>45263</v>
      </c>
      <c r="F1325" s="9">
        <v>0</v>
      </c>
      <c r="G1325" s="9">
        <v>11524</v>
      </c>
      <c r="H1325" s="15">
        <v>44997</v>
      </c>
      <c r="I1325" s="9" t="s">
        <v>7457</v>
      </c>
      <c r="J1325" s="9">
        <v>142</v>
      </c>
      <c r="K1325" s="9" t="s">
        <v>7500</v>
      </c>
      <c r="L1325" s="9" t="str">
        <f>IF(OR('1. Raw Data'!L1325="Elec", '1. Raw Data'!L1325="elect"), "Electronics", '1. Raw Data'!L1325)</f>
        <v>Clothing</v>
      </c>
      <c r="M1325" s="9">
        <v>1179.75</v>
      </c>
      <c r="N1325" s="9">
        <f>IF(ISBLANK('1. Raw Data'!N1325), MEDIAN('1. Raw Data'!$N$2:$N$5001), '1. Raw Data'!N1325)</f>
        <v>517.73</v>
      </c>
      <c r="O1325" s="9">
        <v>5</v>
      </c>
      <c r="P1325" s="9">
        <f>IF(ISBLANK('1. Raw Data'!P1325), 0, '1. Raw Data'!P1325)</f>
        <v>0.05</v>
      </c>
      <c r="Q1325" s="9">
        <v>395</v>
      </c>
      <c r="R1325" s="9">
        <v>5</v>
      </c>
      <c r="S1325" s="9">
        <f t="shared" si="60"/>
        <v>5603.8125</v>
      </c>
      <c r="T1325" s="9">
        <f t="shared" si="61"/>
        <v>3015.1624999999999</v>
      </c>
      <c r="U1325" s="23">
        <f t="shared" si="62"/>
        <v>0.5380555648498232</v>
      </c>
    </row>
    <row r="1326" spans="1:21" x14ac:dyDescent="0.3">
      <c r="A1326" s="9">
        <v>1490</v>
      </c>
      <c r="B1326" s="9" t="str">
        <f>PROPER(TRIM('1. Raw Data'!B1326))</f>
        <v>Customer_1324</v>
      </c>
      <c r="C1326" s="9">
        <f>IF(OR('1. Raw Data'!C1326&lt;18, '1. Raw Data'!C1326&gt;100), MEDIAN('1. Raw Data'!$C$2:$C$5001), '1. Raw Data'!C1326)</f>
        <v>40</v>
      </c>
      <c r="D1326" s="9" t="s">
        <v>5018</v>
      </c>
      <c r="E1326" s="22">
        <v>44435</v>
      </c>
      <c r="F1326" s="9">
        <v>1</v>
      </c>
      <c r="G1326" s="9">
        <v>10920</v>
      </c>
      <c r="H1326" s="15">
        <v>44435</v>
      </c>
      <c r="I1326" s="9" t="s">
        <v>7455</v>
      </c>
      <c r="J1326" s="9">
        <v>123</v>
      </c>
      <c r="K1326" s="9" t="s">
        <v>7502</v>
      </c>
      <c r="L1326" s="9" t="str">
        <f>IF(OR('1. Raw Data'!L1326="Elec", '1. Raw Data'!L1326="elect"), "Electronics", '1. Raw Data'!L1326)</f>
        <v>Electronics</v>
      </c>
      <c r="M1326" s="9">
        <v>928.09</v>
      </c>
      <c r="N1326" s="9">
        <f>IF(ISBLANK('1. Raw Data'!N1326), MEDIAN('1. Raw Data'!$N$2:$N$5001), '1. Raw Data'!N1326)</f>
        <v>613.01</v>
      </c>
      <c r="O1326" s="9">
        <v>1</v>
      </c>
      <c r="P1326" s="9">
        <f>IF(ISBLANK('1. Raw Data'!P1326), 0, '1. Raw Data'!P1326)</f>
        <v>0</v>
      </c>
      <c r="Q1326" s="9">
        <v>1223</v>
      </c>
      <c r="R1326" s="9">
        <v>2</v>
      </c>
      <c r="S1326" s="9">
        <f t="shared" si="60"/>
        <v>928.09</v>
      </c>
      <c r="T1326" s="9">
        <f t="shared" si="61"/>
        <v>315.08000000000004</v>
      </c>
      <c r="U1326" s="23">
        <f t="shared" si="62"/>
        <v>0.33949293710739264</v>
      </c>
    </row>
    <row r="1327" spans="1:21" x14ac:dyDescent="0.3">
      <c r="A1327" s="9">
        <v>1451</v>
      </c>
      <c r="B1327" s="9" t="str">
        <f>PROPER(TRIM('1. Raw Data'!B1327))</f>
        <v>Customer_1325</v>
      </c>
      <c r="C1327" s="9">
        <f>IF(OR('1. Raw Data'!C1327&lt;18, '1. Raw Data'!C1327&gt;100), MEDIAN('1. Raw Data'!$C$2:$C$5001), '1. Raw Data'!C1327)</f>
        <v>32</v>
      </c>
      <c r="D1327" s="9" t="s">
        <v>5018</v>
      </c>
      <c r="E1327" s="22">
        <v>43875</v>
      </c>
      <c r="F1327" s="9">
        <v>0</v>
      </c>
      <c r="G1327" s="9">
        <v>13660</v>
      </c>
      <c r="H1327" s="15">
        <v>43875</v>
      </c>
      <c r="I1327" s="9" t="s">
        <v>7455</v>
      </c>
      <c r="J1327" s="9">
        <v>146</v>
      </c>
      <c r="K1327" s="9" t="s">
        <v>7505</v>
      </c>
      <c r="L1327" s="9" t="str">
        <f>IF(OR('1. Raw Data'!L1327="Elec", '1. Raw Data'!L1327="elect"), "Electronics", '1. Raw Data'!L1327)</f>
        <v>Clothing</v>
      </c>
      <c r="M1327" s="9">
        <v>401.87</v>
      </c>
      <c r="N1327" s="9">
        <f>IF(ISBLANK('1. Raw Data'!N1327), MEDIAN('1. Raw Data'!$N$2:$N$5001), '1. Raw Data'!N1327)</f>
        <v>167.52</v>
      </c>
      <c r="O1327" s="9">
        <v>5</v>
      </c>
      <c r="P1327" s="9">
        <f>IF(ISBLANK('1. Raw Data'!P1327), 0, '1. Raw Data'!P1327)</f>
        <v>0</v>
      </c>
      <c r="Q1327" s="9">
        <v>334</v>
      </c>
      <c r="R1327" s="9">
        <v>3</v>
      </c>
      <c r="S1327" s="9">
        <f t="shared" si="60"/>
        <v>2009.35</v>
      </c>
      <c r="T1327" s="9">
        <f t="shared" si="61"/>
        <v>1171.75</v>
      </c>
      <c r="U1327" s="23">
        <f t="shared" si="62"/>
        <v>0.58314877945604304</v>
      </c>
    </row>
    <row r="1328" spans="1:21" x14ac:dyDescent="0.3">
      <c r="A1328" s="9">
        <v>1164</v>
      </c>
      <c r="B1328" s="9" t="str">
        <f>PROPER(TRIM('1. Raw Data'!B1328))</f>
        <v>Customer_1326</v>
      </c>
      <c r="C1328" s="9">
        <f>IF(OR('1. Raw Data'!C1328&lt;18, '1. Raw Data'!C1328&gt;100), MEDIAN('1. Raw Data'!$C$2:$C$5001), '1. Raw Data'!C1328)</f>
        <v>33</v>
      </c>
      <c r="D1328" s="9" t="s">
        <v>5018</v>
      </c>
      <c r="E1328" s="22">
        <v>45208</v>
      </c>
      <c r="F1328" s="9">
        <v>0</v>
      </c>
      <c r="G1328" s="9">
        <v>12908</v>
      </c>
      <c r="H1328" s="15">
        <v>45179</v>
      </c>
      <c r="I1328" s="9" t="s">
        <v>7457</v>
      </c>
      <c r="J1328" s="9">
        <v>149</v>
      </c>
      <c r="K1328" s="9" t="s">
        <v>7467</v>
      </c>
      <c r="L1328" s="9" t="str">
        <f>IF(OR('1. Raw Data'!L1328="Elec", '1. Raw Data'!L1328="elect"), "Electronics", '1. Raw Data'!L1328)</f>
        <v>Electronics</v>
      </c>
      <c r="M1328" s="9">
        <v>812.33</v>
      </c>
      <c r="N1328" s="9">
        <f>IF(ISBLANK('1. Raw Data'!N1328), MEDIAN('1. Raw Data'!$N$2:$N$5001), '1. Raw Data'!N1328)</f>
        <v>353.59</v>
      </c>
      <c r="O1328" s="9">
        <v>1</v>
      </c>
      <c r="P1328" s="9">
        <f>IF(ISBLANK('1. Raw Data'!P1328), 0, '1. Raw Data'!P1328)</f>
        <v>0</v>
      </c>
      <c r="Q1328" s="9">
        <v>479</v>
      </c>
      <c r="R1328" s="9">
        <v>4</v>
      </c>
      <c r="S1328" s="9">
        <f t="shared" si="60"/>
        <v>812.33</v>
      </c>
      <c r="T1328" s="9">
        <f t="shared" si="61"/>
        <v>458.74000000000007</v>
      </c>
      <c r="U1328" s="23">
        <f t="shared" si="62"/>
        <v>0.56472123398126384</v>
      </c>
    </row>
    <row r="1329" spans="1:21" x14ac:dyDescent="0.3">
      <c r="A1329" s="9">
        <v>1181</v>
      </c>
      <c r="B1329" s="9" t="str">
        <f>PROPER(TRIM('1. Raw Data'!B1329))</f>
        <v>Customer_1327</v>
      </c>
      <c r="C1329" s="9">
        <f>IF(OR('1. Raw Data'!C1329&lt;18, '1. Raw Data'!C1329&gt;100), MEDIAN('1. Raw Data'!$C$2:$C$5001), '1. Raw Data'!C1329)</f>
        <v>56</v>
      </c>
      <c r="D1329" s="9" t="s">
        <v>5022</v>
      </c>
      <c r="E1329" s="22">
        <v>44641</v>
      </c>
      <c r="F1329" s="9">
        <v>1</v>
      </c>
      <c r="G1329" s="9">
        <v>11242</v>
      </c>
      <c r="H1329" s="15">
        <v>44641</v>
      </c>
      <c r="I1329" s="9" t="s">
        <v>7456</v>
      </c>
      <c r="J1329" s="9">
        <v>130</v>
      </c>
      <c r="K1329" s="9" t="s">
        <v>7487</v>
      </c>
      <c r="L1329" s="9" t="str">
        <f>IF(OR('1. Raw Data'!L1329="Elec", '1. Raw Data'!L1329="elect"), "Electronics", '1. Raw Data'!L1329)</f>
        <v>Sports</v>
      </c>
      <c r="M1329" s="9">
        <v>388.59</v>
      </c>
      <c r="N1329" s="9">
        <f>IF(ISBLANK('1. Raw Data'!N1329), MEDIAN('1. Raw Data'!$N$2:$N$5001), '1. Raw Data'!N1329)</f>
        <v>162.86000000000001</v>
      </c>
      <c r="O1329" s="9">
        <v>1</v>
      </c>
      <c r="P1329" s="9">
        <f>IF(ISBLANK('1. Raw Data'!P1329), 0, '1. Raw Data'!P1329)</f>
        <v>0</v>
      </c>
      <c r="Q1329" s="9">
        <v>1017</v>
      </c>
      <c r="R1329" s="9">
        <v>1</v>
      </c>
      <c r="S1329" s="9">
        <f t="shared" si="60"/>
        <v>388.59</v>
      </c>
      <c r="T1329" s="9">
        <f t="shared" si="61"/>
        <v>225.72999999999996</v>
      </c>
      <c r="U1329" s="23">
        <f t="shared" si="62"/>
        <v>0.58089503075220661</v>
      </c>
    </row>
    <row r="1330" spans="1:21" x14ac:dyDescent="0.3">
      <c r="A1330" s="9">
        <v>1468</v>
      </c>
      <c r="B1330" s="9" t="str">
        <f>PROPER(TRIM('1. Raw Data'!B1330))</f>
        <v>Customer_1328</v>
      </c>
      <c r="C1330" s="9">
        <f>IF(OR('1. Raw Data'!C1330&lt;18, '1. Raw Data'!C1330&gt;100), MEDIAN('1. Raw Data'!$C$2:$C$5001), '1. Raw Data'!C1330)</f>
        <v>39</v>
      </c>
      <c r="D1330" s="9" t="s">
        <v>5019</v>
      </c>
      <c r="E1330" s="22">
        <v>44393</v>
      </c>
      <c r="F1330" s="9">
        <v>1</v>
      </c>
      <c r="G1330" s="9">
        <v>12919</v>
      </c>
      <c r="H1330" s="15">
        <v>44393</v>
      </c>
      <c r="I1330" s="9" t="s">
        <v>7456</v>
      </c>
      <c r="J1330" s="9">
        <v>103</v>
      </c>
      <c r="K1330" s="9" t="s">
        <v>7472</v>
      </c>
      <c r="L1330" s="9" t="str">
        <f>IF(OR('1. Raw Data'!L1330="Elec", '1. Raw Data'!L1330="elect"), "Electronics", '1. Raw Data'!L1330)</f>
        <v>Clothing</v>
      </c>
      <c r="M1330" s="9">
        <v>1221.6199999999999</v>
      </c>
      <c r="N1330" s="9">
        <f>IF(ISBLANK('1. Raw Data'!N1330), MEDIAN('1. Raw Data'!$N$2:$N$5001), '1. Raw Data'!N1330)</f>
        <v>643.94000000000005</v>
      </c>
      <c r="O1330" s="9">
        <v>1</v>
      </c>
      <c r="P1330" s="9">
        <f>IF(ISBLANK('1. Raw Data'!P1330), 0, '1. Raw Data'!P1330)</f>
        <v>0.2</v>
      </c>
      <c r="Q1330" s="9">
        <v>1265</v>
      </c>
      <c r="R1330" s="9">
        <v>1</v>
      </c>
      <c r="S1330" s="9">
        <f t="shared" si="60"/>
        <v>977.29599999999994</v>
      </c>
      <c r="T1330" s="9">
        <f t="shared" si="61"/>
        <v>333.35599999999988</v>
      </c>
      <c r="U1330" s="23">
        <f t="shared" si="62"/>
        <v>0.34110034216859569</v>
      </c>
    </row>
    <row r="1331" spans="1:21" x14ac:dyDescent="0.3">
      <c r="A1331" s="9">
        <v>1909</v>
      </c>
      <c r="B1331" s="9" t="str">
        <f>PROPER(TRIM('1. Raw Data'!B1331))</f>
        <v>Customer_1329</v>
      </c>
      <c r="C1331" s="9">
        <f>IF(OR('1. Raw Data'!C1331&lt;18, '1. Raw Data'!C1331&gt;100), MEDIAN('1. Raw Data'!$C$2:$C$5001), '1. Raw Data'!C1331)</f>
        <v>45</v>
      </c>
      <c r="D1331" s="9" t="s">
        <v>5018</v>
      </c>
      <c r="E1331" s="22">
        <v>43847</v>
      </c>
      <c r="F1331" s="9">
        <v>1</v>
      </c>
      <c r="G1331" s="9">
        <v>10080</v>
      </c>
      <c r="H1331" s="15">
        <v>43847</v>
      </c>
      <c r="I1331" s="9" t="s">
        <v>7455</v>
      </c>
      <c r="J1331" s="9">
        <v>128</v>
      </c>
      <c r="K1331" s="9" t="s">
        <v>7473</v>
      </c>
      <c r="L1331" s="9" t="str">
        <f>IF(OR('1. Raw Data'!L1331="Elec", '1. Raw Data'!L1331="elect"), "Electronics", '1. Raw Data'!L1331)</f>
        <v>Sports</v>
      </c>
      <c r="M1331" s="9">
        <v>611.09</v>
      </c>
      <c r="N1331" s="9">
        <f>IF(ISBLANK('1. Raw Data'!N1331), MEDIAN('1. Raw Data'!$N$2:$N$5001), '1. Raw Data'!N1331)</f>
        <v>342.08</v>
      </c>
      <c r="O1331" s="9">
        <v>1</v>
      </c>
      <c r="P1331" s="9">
        <f>IF(ISBLANK('1. Raw Data'!P1331), 0, '1. Raw Data'!P1331)</f>
        <v>0.1</v>
      </c>
      <c r="Q1331" s="9">
        <v>419</v>
      </c>
      <c r="R1331" s="9">
        <v>3</v>
      </c>
      <c r="S1331" s="9">
        <f t="shared" si="60"/>
        <v>549.98099999999999</v>
      </c>
      <c r="T1331" s="9">
        <f t="shared" si="61"/>
        <v>207.90100000000001</v>
      </c>
      <c r="U1331" s="23">
        <f t="shared" si="62"/>
        <v>0.37801487687756491</v>
      </c>
    </row>
    <row r="1332" spans="1:21" x14ac:dyDescent="0.3">
      <c r="A1332" s="9">
        <v>1734</v>
      </c>
      <c r="B1332" s="9" t="str">
        <f>PROPER(TRIM('1. Raw Data'!B1332))</f>
        <v>Customer_1330</v>
      </c>
      <c r="C1332" s="9">
        <f>IF(OR('1. Raw Data'!C1332&lt;18, '1. Raw Data'!C1332&gt;100), MEDIAN('1. Raw Data'!$C$2:$C$5001), '1. Raw Data'!C1332)</f>
        <v>33</v>
      </c>
      <c r="D1332" s="9" t="s">
        <v>5023</v>
      </c>
      <c r="E1332" s="22">
        <v>44990</v>
      </c>
      <c r="F1332" s="9">
        <v>1</v>
      </c>
      <c r="G1332" s="9">
        <v>13620</v>
      </c>
      <c r="H1332" s="15">
        <v>45049</v>
      </c>
      <c r="I1332" s="9" t="s">
        <v>7455</v>
      </c>
      <c r="J1332" s="9">
        <v>133</v>
      </c>
      <c r="K1332" s="9" t="s">
        <v>7498</v>
      </c>
      <c r="L1332" s="9" t="str">
        <f>IF(OR('1. Raw Data'!L1332="Elec", '1. Raw Data'!L1332="elect"), "Electronics", '1. Raw Data'!L1332)</f>
        <v>Electronics</v>
      </c>
      <c r="M1332" s="9">
        <v>1258.8599999999999</v>
      </c>
      <c r="N1332" s="9">
        <f>IF(ISBLANK('1. Raw Data'!N1332), MEDIAN('1. Raw Data'!$N$2:$N$5001), '1. Raw Data'!N1332)</f>
        <v>511.05</v>
      </c>
      <c r="O1332" s="9">
        <v>2</v>
      </c>
      <c r="P1332" s="9">
        <f>IF(ISBLANK('1. Raw Data'!P1332), 0, '1. Raw Data'!P1332)</f>
        <v>0</v>
      </c>
      <c r="Q1332" s="9">
        <v>478</v>
      </c>
      <c r="R1332" s="9">
        <v>2</v>
      </c>
      <c r="S1332" s="9">
        <f t="shared" si="60"/>
        <v>2517.7199999999998</v>
      </c>
      <c r="T1332" s="9">
        <f t="shared" si="61"/>
        <v>1495.62</v>
      </c>
      <c r="U1332" s="23">
        <f t="shared" si="62"/>
        <v>0.59403746246604072</v>
      </c>
    </row>
    <row r="1333" spans="1:21" x14ac:dyDescent="0.3">
      <c r="A1333" s="9">
        <v>1822</v>
      </c>
      <c r="B1333" s="9" t="str">
        <f>PROPER(TRIM('1. Raw Data'!B1333))</f>
        <v>Customer_1331</v>
      </c>
      <c r="C1333" s="9">
        <f>IF(OR('1. Raw Data'!C1333&lt;18, '1. Raw Data'!C1333&gt;100), MEDIAN('1. Raw Data'!$C$2:$C$5001), '1. Raw Data'!C1333)</f>
        <v>59</v>
      </c>
      <c r="D1333" s="9" t="s">
        <v>5018</v>
      </c>
      <c r="E1333" s="22">
        <v>45235</v>
      </c>
      <c r="F1333" s="9">
        <v>1</v>
      </c>
      <c r="G1333" s="9">
        <v>12661</v>
      </c>
      <c r="H1333" s="15">
        <v>45057</v>
      </c>
      <c r="I1333" s="9" t="s">
        <v>7456</v>
      </c>
      <c r="J1333" s="9">
        <v>142</v>
      </c>
      <c r="K1333" s="9" t="s">
        <v>7500</v>
      </c>
      <c r="L1333" s="9" t="str">
        <f>IF(OR('1. Raw Data'!L1333="Elec", '1. Raw Data'!L1333="elect"), "Electronics", '1. Raw Data'!L1333)</f>
        <v>Sports</v>
      </c>
      <c r="M1333" s="9">
        <v>603.33000000000004</v>
      </c>
      <c r="N1333" s="9">
        <f>IF(ISBLANK('1. Raw Data'!N1333), MEDIAN('1. Raw Data'!$N$2:$N$5001), '1. Raw Data'!N1333)</f>
        <v>334.65</v>
      </c>
      <c r="O1333" s="9">
        <v>1</v>
      </c>
      <c r="P1333" s="9">
        <f>IF(ISBLANK('1. Raw Data'!P1333), 0, '1. Raw Data'!P1333)</f>
        <v>0</v>
      </c>
      <c r="Q1333" s="9">
        <v>423</v>
      </c>
      <c r="R1333" s="9">
        <v>5</v>
      </c>
      <c r="S1333" s="9">
        <f t="shared" si="60"/>
        <v>603.33000000000004</v>
      </c>
      <c r="T1333" s="9">
        <f t="shared" si="61"/>
        <v>268.68000000000006</v>
      </c>
      <c r="U1333" s="23">
        <f t="shared" si="62"/>
        <v>0.44532842722887978</v>
      </c>
    </row>
    <row r="1334" spans="1:21" x14ac:dyDescent="0.3">
      <c r="A1334" s="9">
        <v>1943</v>
      </c>
      <c r="B1334" s="9" t="str">
        <f>PROPER(TRIM('1. Raw Data'!B1334))</f>
        <v>Customer_1332</v>
      </c>
      <c r="C1334" s="9">
        <f>IF(OR('1. Raw Data'!C1334&lt;18, '1. Raw Data'!C1334&gt;100), MEDIAN('1. Raw Data'!$C$2:$C$5001), '1. Raw Data'!C1334)</f>
        <v>40</v>
      </c>
      <c r="D1334" s="9" t="s">
        <v>5023</v>
      </c>
      <c r="E1334" s="22">
        <v>43931</v>
      </c>
      <c r="F1334" s="9">
        <v>0</v>
      </c>
      <c r="G1334" s="9">
        <v>10702</v>
      </c>
      <c r="H1334" s="15">
        <v>44108</v>
      </c>
      <c r="I1334" s="9" t="s">
        <v>7457</v>
      </c>
      <c r="J1334" s="9">
        <v>103</v>
      </c>
      <c r="K1334" s="9" t="s">
        <v>7472</v>
      </c>
      <c r="L1334" s="9" t="str">
        <f>IF(OR('1. Raw Data'!L1334="Elec", '1. Raw Data'!L1334="elect"), "Electronics", '1. Raw Data'!L1334)</f>
        <v>Electronics</v>
      </c>
      <c r="M1334" s="9">
        <v>1245.02</v>
      </c>
      <c r="N1334" s="9">
        <f>IF(ISBLANK('1. Raw Data'!N1334), MEDIAN('1. Raw Data'!$N$2:$N$5001), '1. Raw Data'!N1334)</f>
        <v>645.08000000000004</v>
      </c>
      <c r="O1334" s="9">
        <v>2</v>
      </c>
      <c r="P1334" s="9">
        <f>IF(ISBLANK('1. Raw Data'!P1334), 0, '1. Raw Data'!P1334)</f>
        <v>0</v>
      </c>
      <c r="Q1334" s="9">
        <v>378</v>
      </c>
      <c r="R1334" s="9">
        <v>5</v>
      </c>
      <c r="S1334" s="9">
        <f t="shared" si="60"/>
        <v>2490.04</v>
      </c>
      <c r="T1334" s="9">
        <f t="shared" si="61"/>
        <v>1199.8799999999999</v>
      </c>
      <c r="U1334" s="23">
        <f t="shared" si="62"/>
        <v>0.48187177716020624</v>
      </c>
    </row>
    <row r="1335" spans="1:21" x14ac:dyDescent="0.3">
      <c r="A1335" s="9">
        <v>1006</v>
      </c>
      <c r="B1335" s="9" t="str">
        <f>PROPER(TRIM('1. Raw Data'!B1335))</f>
        <v>Customer_1333</v>
      </c>
      <c r="C1335" s="9">
        <f>IF(OR('1. Raw Data'!C1335&lt;18, '1. Raw Data'!C1335&gt;100), MEDIAN('1. Raw Data'!$C$2:$C$5001), '1. Raw Data'!C1335)</f>
        <v>21</v>
      </c>
      <c r="D1335" s="9" t="s">
        <v>5021</v>
      </c>
      <c r="E1335" s="22">
        <v>45072</v>
      </c>
      <c r="F1335" s="9">
        <v>1</v>
      </c>
      <c r="G1335" s="9">
        <v>10540</v>
      </c>
      <c r="H1335" s="15">
        <v>45072</v>
      </c>
      <c r="I1335" s="9" t="s">
        <v>7457</v>
      </c>
      <c r="J1335" s="9">
        <v>105</v>
      </c>
      <c r="K1335" s="9" t="s">
        <v>7461</v>
      </c>
      <c r="L1335" s="9" t="str">
        <f>IF(OR('1. Raw Data'!L1335="Elec", '1. Raw Data'!L1335="elect"), "Electronics", '1. Raw Data'!L1335)</f>
        <v>Sports</v>
      </c>
      <c r="M1335" s="9">
        <v>533.30999999999995</v>
      </c>
      <c r="N1335" s="9">
        <f>IF(ISBLANK('1. Raw Data'!N1335), MEDIAN('1. Raw Data'!$N$2:$N$5001), '1. Raw Data'!N1335)</f>
        <v>337.1</v>
      </c>
      <c r="O1335" s="9">
        <v>4</v>
      </c>
      <c r="P1335" s="9">
        <f>IF(ISBLANK('1. Raw Data'!P1335), 0, '1. Raw Data'!P1335)</f>
        <v>0</v>
      </c>
      <c r="Q1335" s="9">
        <v>586</v>
      </c>
      <c r="R1335" s="9">
        <v>4</v>
      </c>
      <c r="S1335" s="9">
        <f t="shared" si="60"/>
        <v>2133.2399999999998</v>
      </c>
      <c r="T1335" s="9">
        <f t="shared" si="61"/>
        <v>784.83999999999969</v>
      </c>
      <c r="U1335" s="23">
        <f t="shared" si="62"/>
        <v>0.36790984605576482</v>
      </c>
    </row>
    <row r="1336" spans="1:21" x14ac:dyDescent="0.3">
      <c r="A1336" s="9">
        <v>1329</v>
      </c>
      <c r="B1336" s="9" t="str">
        <f>PROPER(TRIM('1. Raw Data'!B1336))</f>
        <v>Customer_1334</v>
      </c>
      <c r="C1336" s="9">
        <f>IF(OR('1. Raw Data'!C1336&lt;18, '1. Raw Data'!C1336&gt;100), MEDIAN('1. Raw Data'!$C$2:$C$5001), '1. Raw Data'!C1336)</f>
        <v>45</v>
      </c>
      <c r="D1336" s="9" t="s">
        <v>5019</v>
      </c>
      <c r="E1336" s="22">
        <v>44848</v>
      </c>
      <c r="F1336" s="9">
        <v>0</v>
      </c>
      <c r="G1336" s="9">
        <v>11849</v>
      </c>
      <c r="H1336" s="15">
        <v>44848</v>
      </c>
      <c r="I1336" s="9" t="s">
        <v>7456</v>
      </c>
      <c r="J1336" s="9">
        <v>119</v>
      </c>
      <c r="K1336" s="9" t="s">
        <v>7459</v>
      </c>
      <c r="L1336" s="9" t="str">
        <f>IF(OR('1. Raw Data'!L1336="Elec", '1. Raw Data'!L1336="elect"), "Electronics", '1. Raw Data'!L1336)</f>
        <v>Clothing</v>
      </c>
      <c r="M1336" s="9">
        <v>688.19</v>
      </c>
      <c r="N1336" s="9">
        <f>IF(ISBLANK('1. Raw Data'!N1336), MEDIAN('1. Raw Data'!$N$2:$N$5001), '1. Raw Data'!N1336)</f>
        <v>446.63</v>
      </c>
      <c r="O1336" s="9">
        <v>2</v>
      </c>
      <c r="P1336" s="9">
        <f>IF(ISBLANK('1. Raw Data'!P1336), 0, '1. Raw Data'!P1336)</f>
        <v>0</v>
      </c>
      <c r="Q1336" s="9">
        <v>493</v>
      </c>
      <c r="R1336" s="9">
        <v>3</v>
      </c>
      <c r="S1336" s="9">
        <f t="shared" si="60"/>
        <v>1376.38</v>
      </c>
      <c r="T1336" s="9">
        <f t="shared" si="61"/>
        <v>483.12000000000012</v>
      </c>
      <c r="U1336" s="23">
        <f t="shared" si="62"/>
        <v>0.35100771589241347</v>
      </c>
    </row>
    <row r="1337" spans="1:21" x14ac:dyDescent="0.3">
      <c r="A1337" s="9">
        <v>1774</v>
      </c>
      <c r="B1337" s="9" t="str">
        <f>PROPER(TRIM('1. Raw Data'!B1337))</f>
        <v>Customer_1335</v>
      </c>
      <c r="C1337" s="9">
        <f>IF(OR('1. Raw Data'!C1337&lt;18, '1. Raw Data'!C1337&gt;100), MEDIAN('1. Raw Data'!$C$2:$C$5001), '1. Raw Data'!C1337)</f>
        <v>66</v>
      </c>
      <c r="D1337" s="9" t="s">
        <v>5019</v>
      </c>
      <c r="E1337" s="22">
        <v>44417</v>
      </c>
      <c r="F1337" s="9">
        <v>1</v>
      </c>
      <c r="G1337" s="9">
        <v>12812</v>
      </c>
      <c r="H1337" s="15">
        <v>44447</v>
      </c>
      <c r="I1337" s="9" t="s">
        <v>7457</v>
      </c>
      <c r="J1337" s="9">
        <v>142</v>
      </c>
      <c r="K1337" s="9" t="s">
        <v>7500</v>
      </c>
      <c r="L1337" s="9" t="str">
        <f>IF(OR('1. Raw Data'!L1337="Elec", '1. Raw Data'!L1337="elect"), "Electronics", '1. Raw Data'!L1337)</f>
        <v>Electronics</v>
      </c>
      <c r="M1337" s="9">
        <v>942.46</v>
      </c>
      <c r="N1337" s="9">
        <f>IF(ISBLANK('1. Raw Data'!N1337), MEDIAN('1. Raw Data'!$N$2:$N$5001), '1. Raw Data'!N1337)</f>
        <v>570.65</v>
      </c>
      <c r="O1337" s="9">
        <v>1</v>
      </c>
      <c r="P1337" s="9">
        <f>IF(ISBLANK('1. Raw Data'!P1337), 0, '1. Raw Data'!P1337)</f>
        <v>0</v>
      </c>
      <c r="Q1337" s="9">
        <v>1241</v>
      </c>
      <c r="R1337" s="9">
        <v>2</v>
      </c>
      <c r="S1337" s="9">
        <f t="shared" si="60"/>
        <v>942.46</v>
      </c>
      <c r="T1337" s="9">
        <f t="shared" si="61"/>
        <v>371.81000000000006</v>
      </c>
      <c r="U1337" s="23">
        <f t="shared" si="62"/>
        <v>0.39451011183498508</v>
      </c>
    </row>
    <row r="1338" spans="1:21" x14ac:dyDescent="0.3">
      <c r="A1338" s="9">
        <v>1150</v>
      </c>
      <c r="B1338" s="9" t="str">
        <f>PROPER(TRIM('1. Raw Data'!B1338))</f>
        <v>Customer_1336</v>
      </c>
      <c r="C1338" s="9">
        <f>IF(OR('1. Raw Data'!C1338&lt;18, '1. Raw Data'!C1338&gt;100), MEDIAN('1. Raw Data'!$C$2:$C$5001), '1. Raw Data'!C1338)</f>
        <v>36</v>
      </c>
      <c r="D1338" s="9" t="s">
        <v>5022</v>
      </c>
      <c r="E1338" s="22">
        <v>44302</v>
      </c>
      <c r="F1338" s="9">
        <v>0</v>
      </c>
      <c r="G1338" s="9">
        <v>11274</v>
      </c>
      <c r="H1338" s="15">
        <v>44302</v>
      </c>
      <c r="I1338" s="9" t="s">
        <v>7455</v>
      </c>
      <c r="J1338" s="9">
        <v>148</v>
      </c>
      <c r="K1338" s="9" t="s">
        <v>7491</v>
      </c>
      <c r="L1338" s="9" t="str">
        <f>IF(OR('1. Raw Data'!L1338="Elec", '1. Raw Data'!L1338="elect"), "Electronics", '1. Raw Data'!L1338)</f>
        <v>Sports</v>
      </c>
      <c r="M1338" s="9">
        <v>151.91999999999999</v>
      </c>
      <c r="N1338" s="9">
        <f>IF(ISBLANK('1. Raw Data'!N1338), MEDIAN('1. Raw Data'!$N$2:$N$5001), '1. Raw Data'!N1338)</f>
        <v>82.35</v>
      </c>
      <c r="O1338" s="9">
        <v>4</v>
      </c>
      <c r="P1338" s="9">
        <f>IF(ISBLANK('1. Raw Data'!P1338), 0, '1. Raw Data'!P1338)</f>
        <v>0</v>
      </c>
      <c r="Q1338" s="9">
        <v>459</v>
      </c>
      <c r="R1338" s="9">
        <v>4</v>
      </c>
      <c r="S1338" s="9">
        <f t="shared" si="60"/>
        <v>607.67999999999995</v>
      </c>
      <c r="T1338" s="9">
        <f t="shared" si="61"/>
        <v>278.27999999999997</v>
      </c>
      <c r="U1338" s="23">
        <f t="shared" si="62"/>
        <v>0.45793838862559239</v>
      </c>
    </row>
    <row r="1339" spans="1:21" x14ac:dyDescent="0.3">
      <c r="A1339" s="9">
        <v>2108</v>
      </c>
      <c r="B1339" s="9" t="str">
        <f>PROPER(TRIM('1. Raw Data'!B1339))</f>
        <v>Customer_1337</v>
      </c>
      <c r="C1339" s="9">
        <f>IF(OR('1. Raw Data'!C1339&lt;18, '1. Raw Data'!C1339&gt;100), MEDIAN('1. Raw Data'!$C$2:$C$5001), '1. Raw Data'!C1339)</f>
        <v>27</v>
      </c>
      <c r="D1339" s="9" t="s">
        <v>5022</v>
      </c>
      <c r="E1339" s="22">
        <v>45074</v>
      </c>
      <c r="F1339" s="9">
        <v>0</v>
      </c>
      <c r="G1339" s="9">
        <v>12785</v>
      </c>
      <c r="H1339" s="15">
        <v>45074</v>
      </c>
      <c r="I1339" s="9" t="s">
        <v>7456</v>
      </c>
      <c r="J1339" s="9">
        <v>101</v>
      </c>
      <c r="K1339" s="9" t="s">
        <v>7478</v>
      </c>
      <c r="L1339" s="9" t="str">
        <f>IF(OR('1. Raw Data'!L1339="Elec", '1. Raw Data'!L1339="elect"), "Electronics", '1. Raw Data'!L1339)</f>
        <v>Electronics</v>
      </c>
      <c r="M1339" s="9">
        <v>1424.9</v>
      </c>
      <c r="N1339" s="9">
        <f>IF(ISBLANK('1. Raw Data'!N1339), MEDIAN('1. Raw Data'!$N$2:$N$5001), '1. Raw Data'!N1339)</f>
        <v>662.36</v>
      </c>
      <c r="O1339" s="9">
        <v>5</v>
      </c>
      <c r="P1339" s="9">
        <f>IF(ISBLANK('1. Raw Data'!P1339), 0, '1. Raw Data'!P1339)</f>
        <v>0</v>
      </c>
      <c r="Q1339" s="9">
        <v>440</v>
      </c>
      <c r="R1339" s="9">
        <v>3</v>
      </c>
      <c r="S1339" s="9">
        <f t="shared" si="60"/>
        <v>7124.5</v>
      </c>
      <c r="T1339" s="9">
        <f t="shared" si="61"/>
        <v>3812.7</v>
      </c>
      <c r="U1339" s="23">
        <f t="shared" si="62"/>
        <v>0.53515334409432236</v>
      </c>
    </row>
    <row r="1340" spans="1:21" x14ac:dyDescent="0.3">
      <c r="A1340" s="9">
        <v>1146</v>
      </c>
      <c r="B1340" s="9" t="str">
        <f>PROPER(TRIM('1. Raw Data'!B1340))</f>
        <v>Customer_1338</v>
      </c>
      <c r="C1340" s="9">
        <f>IF(OR('1. Raw Data'!C1340&lt;18, '1. Raw Data'!C1340&gt;100), MEDIAN('1. Raw Data'!$C$2:$C$5001), '1. Raw Data'!C1340)</f>
        <v>55</v>
      </c>
      <c r="D1340" s="9" t="s">
        <v>5020</v>
      </c>
      <c r="E1340" s="22">
        <v>44552</v>
      </c>
      <c r="F1340" s="9">
        <v>0</v>
      </c>
      <c r="G1340" s="9">
        <v>12653</v>
      </c>
      <c r="H1340" s="15">
        <v>44552</v>
      </c>
      <c r="I1340" s="9" t="s">
        <v>7457</v>
      </c>
      <c r="J1340" s="9">
        <v>138</v>
      </c>
      <c r="K1340" s="9" t="s">
        <v>7464</v>
      </c>
      <c r="L1340" s="9" t="str">
        <f>IF(OR('1. Raw Data'!L1340="Elec", '1. Raw Data'!L1340="elect"), "Electronics", '1. Raw Data'!L1340)</f>
        <v>Electronics</v>
      </c>
      <c r="M1340" s="9">
        <v>881.73</v>
      </c>
      <c r="N1340" s="9">
        <f>IF(ISBLANK('1. Raw Data'!N1340), MEDIAN('1. Raw Data'!$N$2:$N$5001), '1. Raw Data'!N1340)</f>
        <v>576.77</v>
      </c>
      <c r="O1340" s="9">
        <v>2</v>
      </c>
      <c r="P1340" s="9">
        <f>IF(ISBLANK('1. Raw Data'!P1340), 0, '1. Raw Data'!P1340)</f>
        <v>0.2</v>
      </c>
      <c r="Q1340" s="9">
        <v>660</v>
      </c>
      <c r="R1340" s="9">
        <v>5</v>
      </c>
      <c r="S1340" s="9">
        <f t="shared" si="60"/>
        <v>1410.768</v>
      </c>
      <c r="T1340" s="9">
        <f t="shared" si="61"/>
        <v>257.22800000000007</v>
      </c>
      <c r="U1340" s="23">
        <f t="shared" si="62"/>
        <v>0.18233189298311278</v>
      </c>
    </row>
    <row r="1341" spans="1:21" x14ac:dyDescent="0.3">
      <c r="A1341" s="9">
        <v>2404</v>
      </c>
      <c r="B1341" s="9" t="str">
        <f>PROPER(TRIM('1. Raw Data'!B1341))</f>
        <v>Customer_1339</v>
      </c>
      <c r="C1341" s="9">
        <f>IF(OR('1. Raw Data'!C1341&lt;18, '1. Raw Data'!C1341&gt;100), MEDIAN('1. Raw Data'!$C$2:$C$5001), '1. Raw Data'!C1341)</f>
        <v>44</v>
      </c>
      <c r="D1341" s="9" t="s">
        <v>5021</v>
      </c>
      <c r="E1341" s="22">
        <v>44279</v>
      </c>
      <c r="F1341" s="9">
        <v>0</v>
      </c>
      <c r="G1341" s="9">
        <v>13486</v>
      </c>
      <c r="H1341" s="15">
        <v>44279</v>
      </c>
      <c r="I1341" s="9" t="s">
        <v>7457</v>
      </c>
      <c r="J1341" s="9">
        <v>109</v>
      </c>
      <c r="K1341" s="9" t="s">
        <v>7466</v>
      </c>
      <c r="L1341" s="9" t="str">
        <f>IF(OR('1. Raw Data'!L1341="Elec", '1. Raw Data'!L1341="elect"), "Electronics", '1. Raw Data'!L1341)</f>
        <v>Electronics</v>
      </c>
      <c r="M1341" s="9">
        <v>786.34</v>
      </c>
      <c r="N1341" s="9">
        <f>IF(ISBLANK('1. Raw Data'!N1341), MEDIAN('1. Raw Data'!$N$2:$N$5001), '1. Raw Data'!N1341)</f>
        <v>395.14</v>
      </c>
      <c r="O1341" s="9">
        <v>5</v>
      </c>
      <c r="P1341" s="9">
        <f>IF(ISBLANK('1. Raw Data'!P1341), 0, '1. Raw Data'!P1341)</f>
        <v>0.2</v>
      </c>
      <c r="Q1341" s="9">
        <v>782</v>
      </c>
      <c r="R1341" s="9">
        <v>4</v>
      </c>
      <c r="S1341" s="9">
        <f t="shared" si="60"/>
        <v>3145.3600000000006</v>
      </c>
      <c r="T1341" s="9">
        <f t="shared" si="61"/>
        <v>1169.6600000000008</v>
      </c>
      <c r="U1341" s="23">
        <f t="shared" si="62"/>
        <v>0.37186840298089902</v>
      </c>
    </row>
    <row r="1342" spans="1:21" x14ac:dyDescent="0.3">
      <c r="A1342" s="9">
        <v>1914</v>
      </c>
      <c r="B1342" s="9" t="str">
        <f>PROPER(TRIM('1. Raw Data'!B1342))</f>
        <v>Customer_1340</v>
      </c>
      <c r="C1342" s="9">
        <f>IF(OR('1. Raw Data'!C1342&lt;18, '1. Raw Data'!C1342&gt;100), MEDIAN('1. Raw Data'!$C$2:$C$5001), '1. Raw Data'!C1342)</f>
        <v>59</v>
      </c>
      <c r="D1342" s="9" t="s">
        <v>5022</v>
      </c>
      <c r="E1342" s="22">
        <v>45134</v>
      </c>
      <c r="F1342" s="9">
        <v>1</v>
      </c>
      <c r="G1342" s="9">
        <v>13157</v>
      </c>
      <c r="H1342" s="15">
        <v>45134</v>
      </c>
      <c r="I1342" s="9" t="s">
        <v>7455</v>
      </c>
      <c r="J1342" s="9">
        <v>105</v>
      </c>
      <c r="K1342" s="9" t="s">
        <v>7461</v>
      </c>
      <c r="L1342" s="9" t="str">
        <f>IF(OR('1. Raw Data'!L1342="Elec", '1. Raw Data'!L1342="elect"), "Electronics", '1. Raw Data'!L1342)</f>
        <v>Home Appliances</v>
      </c>
      <c r="M1342" s="9">
        <v>1267.1199999999999</v>
      </c>
      <c r="N1342" s="9">
        <f>IF(ISBLANK('1. Raw Data'!N1342), MEDIAN('1. Raw Data'!$N$2:$N$5001), '1. Raw Data'!N1342)</f>
        <v>642.29</v>
      </c>
      <c r="O1342" s="9">
        <v>4</v>
      </c>
      <c r="P1342" s="9">
        <f>IF(ISBLANK('1. Raw Data'!P1342), 0, '1. Raw Data'!P1342)</f>
        <v>0</v>
      </c>
      <c r="Q1342" s="9">
        <v>514</v>
      </c>
      <c r="R1342" s="9">
        <v>4</v>
      </c>
      <c r="S1342" s="9">
        <f t="shared" si="60"/>
        <v>5068.4799999999996</v>
      </c>
      <c r="T1342" s="9">
        <f t="shared" si="61"/>
        <v>2499.3199999999997</v>
      </c>
      <c r="U1342" s="23">
        <f t="shared" si="62"/>
        <v>0.49311036050255697</v>
      </c>
    </row>
    <row r="1343" spans="1:21" x14ac:dyDescent="0.3">
      <c r="A1343" s="9">
        <v>2308</v>
      </c>
      <c r="B1343" s="9" t="str">
        <f>PROPER(TRIM('1. Raw Data'!B1343))</f>
        <v>Customer_1341</v>
      </c>
      <c r="C1343" s="9">
        <f>IF(OR('1. Raw Data'!C1343&lt;18, '1. Raw Data'!C1343&gt;100), MEDIAN('1. Raw Data'!$C$2:$C$5001), '1. Raw Data'!C1343)</f>
        <v>20</v>
      </c>
      <c r="D1343" s="9" t="s">
        <v>5023</v>
      </c>
      <c r="E1343" s="22">
        <v>44220</v>
      </c>
      <c r="F1343" s="9">
        <v>1</v>
      </c>
      <c r="G1343" s="9">
        <v>10621</v>
      </c>
      <c r="H1343" s="15">
        <v>44220</v>
      </c>
      <c r="I1343" s="9" t="s">
        <v>7455</v>
      </c>
      <c r="J1343" s="9">
        <v>146</v>
      </c>
      <c r="K1343" s="9" t="s">
        <v>7505</v>
      </c>
      <c r="L1343" s="9" t="str">
        <f>IF(OR('1. Raw Data'!L1343="Elec", '1. Raw Data'!L1343="elect"), "Electronics", '1. Raw Data'!L1343)</f>
        <v>Electronics</v>
      </c>
      <c r="M1343" s="9">
        <v>1305.3599999999999</v>
      </c>
      <c r="N1343" s="9">
        <f>IF(ISBLANK('1. Raw Data'!N1343), MEDIAN('1. Raw Data'!$N$2:$N$5001), '1. Raw Data'!N1343)</f>
        <v>880.86</v>
      </c>
      <c r="O1343" s="9">
        <v>2</v>
      </c>
      <c r="P1343" s="9">
        <f>IF(ISBLANK('1. Raw Data'!P1343), 0, '1. Raw Data'!P1343)</f>
        <v>0</v>
      </c>
      <c r="Q1343" s="9">
        <v>456</v>
      </c>
      <c r="R1343" s="9">
        <v>4</v>
      </c>
      <c r="S1343" s="9">
        <f t="shared" si="60"/>
        <v>2610.7199999999998</v>
      </c>
      <c r="T1343" s="9">
        <f t="shared" si="61"/>
        <v>848.99999999999977</v>
      </c>
      <c r="U1343" s="23">
        <f t="shared" si="62"/>
        <v>0.32519764662621797</v>
      </c>
    </row>
    <row r="1344" spans="1:21" x14ac:dyDescent="0.3">
      <c r="A1344" s="9">
        <v>1699</v>
      </c>
      <c r="B1344" s="9" t="str">
        <f>PROPER(TRIM('1. Raw Data'!B1344))</f>
        <v>Customer_1342</v>
      </c>
      <c r="C1344" s="9">
        <f>IF(OR('1. Raw Data'!C1344&lt;18, '1. Raw Data'!C1344&gt;100), MEDIAN('1. Raw Data'!$C$2:$C$5001), '1. Raw Data'!C1344)</f>
        <v>58</v>
      </c>
      <c r="D1344" s="9" t="s">
        <v>5021</v>
      </c>
      <c r="E1344" s="22">
        <v>45102</v>
      </c>
      <c r="F1344" s="9">
        <v>0</v>
      </c>
      <c r="G1344" s="9">
        <v>11240</v>
      </c>
      <c r="H1344" s="15">
        <v>45102</v>
      </c>
      <c r="I1344" s="9" t="s">
        <v>7456</v>
      </c>
      <c r="J1344" s="9">
        <v>142</v>
      </c>
      <c r="K1344" s="9" t="s">
        <v>7500</v>
      </c>
      <c r="L1344" s="9" t="str">
        <f>IF(OR('1. Raw Data'!L1344="Elec", '1. Raw Data'!L1344="elect"), "Electronics", '1. Raw Data'!L1344)</f>
        <v>Sports</v>
      </c>
      <c r="M1344" s="9">
        <v>807.28</v>
      </c>
      <c r="N1344" s="9">
        <f>IF(ISBLANK('1. Raw Data'!N1344), MEDIAN('1. Raw Data'!$N$2:$N$5001), '1. Raw Data'!N1344)</f>
        <v>559.19000000000005</v>
      </c>
      <c r="O1344" s="9">
        <v>1</v>
      </c>
      <c r="P1344" s="9">
        <f>IF(ISBLANK('1. Raw Data'!P1344), 0, '1. Raw Data'!P1344)</f>
        <v>0</v>
      </c>
      <c r="Q1344" s="9">
        <v>433</v>
      </c>
      <c r="R1344" s="9">
        <v>9</v>
      </c>
      <c r="S1344" s="9">
        <f t="shared" si="60"/>
        <v>807.28</v>
      </c>
      <c r="T1344" s="9">
        <f t="shared" si="61"/>
        <v>248.08999999999992</v>
      </c>
      <c r="U1344" s="23">
        <f t="shared" si="62"/>
        <v>0.30731592508175593</v>
      </c>
    </row>
    <row r="1345" spans="1:21" x14ac:dyDescent="0.3">
      <c r="A1345" s="9">
        <v>1081</v>
      </c>
      <c r="B1345" s="9" t="str">
        <f>PROPER(TRIM('1. Raw Data'!B1345))</f>
        <v>Customer_1343</v>
      </c>
      <c r="C1345" s="9">
        <f>IF(OR('1. Raw Data'!C1345&lt;18, '1. Raw Data'!C1345&gt;100), MEDIAN('1. Raw Data'!$C$2:$C$5001), '1. Raw Data'!C1345)</f>
        <v>40</v>
      </c>
      <c r="D1345" s="9" t="s">
        <v>5019</v>
      </c>
      <c r="E1345" s="22">
        <v>44344</v>
      </c>
      <c r="F1345" s="9">
        <v>1</v>
      </c>
      <c r="G1345" s="9">
        <v>13069</v>
      </c>
      <c r="H1345" s="15">
        <v>44344</v>
      </c>
      <c r="I1345" s="9" t="s">
        <v>7455</v>
      </c>
      <c r="J1345" s="9">
        <v>134</v>
      </c>
      <c r="K1345" s="9" t="s">
        <v>7482</v>
      </c>
      <c r="L1345" s="9" t="str">
        <f>IF(OR('1. Raw Data'!L1345="Elec", '1. Raw Data'!L1345="elect"), "Electronics", '1. Raw Data'!L1345)</f>
        <v>Home Appliances</v>
      </c>
      <c r="M1345" s="9">
        <v>1394.53</v>
      </c>
      <c r="N1345" s="9">
        <f>IF(ISBLANK('1. Raw Data'!N1345), MEDIAN('1. Raw Data'!$N$2:$N$5001), '1. Raw Data'!N1345)</f>
        <v>933.55</v>
      </c>
      <c r="O1345" s="9">
        <v>2</v>
      </c>
      <c r="P1345" s="9">
        <f>IF(ISBLANK('1. Raw Data'!P1345), 0, '1. Raw Data'!P1345)</f>
        <v>0</v>
      </c>
      <c r="Q1345" s="9">
        <v>809</v>
      </c>
      <c r="R1345" s="9">
        <v>4</v>
      </c>
      <c r="S1345" s="9">
        <f t="shared" si="60"/>
        <v>2789.06</v>
      </c>
      <c r="T1345" s="9">
        <f t="shared" si="61"/>
        <v>921.96</v>
      </c>
      <c r="U1345" s="23">
        <f t="shared" si="62"/>
        <v>0.33056298537858636</v>
      </c>
    </row>
    <row r="1346" spans="1:21" x14ac:dyDescent="0.3">
      <c r="A1346" s="9">
        <v>1513</v>
      </c>
      <c r="B1346" s="9" t="str">
        <f>PROPER(TRIM('1. Raw Data'!B1346))</f>
        <v>Customer_1344</v>
      </c>
      <c r="C1346" s="9">
        <f>IF(OR('1. Raw Data'!C1346&lt;18, '1. Raw Data'!C1346&gt;100), MEDIAN('1. Raw Data'!$C$2:$C$5001), '1. Raw Data'!C1346)</f>
        <v>35</v>
      </c>
      <c r="D1346" s="9" t="s">
        <v>5023</v>
      </c>
      <c r="E1346" s="22">
        <v>45219</v>
      </c>
      <c r="F1346" s="9">
        <v>0</v>
      </c>
      <c r="G1346" s="9">
        <v>12243</v>
      </c>
      <c r="H1346" s="15">
        <v>45219</v>
      </c>
      <c r="I1346" s="9" t="s">
        <v>7455</v>
      </c>
      <c r="J1346" s="9">
        <v>137</v>
      </c>
      <c r="K1346" s="9" t="s">
        <v>7484</v>
      </c>
      <c r="L1346" s="9" t="str">
        <f>IF(OR('1. Raw Data'!L1346="Elec", '1. Raw Data'!L1346="elect"), "Electronics", '1. Raw Data'!L1346)</f>
        <v>Sports</v>
      </c>
      <c r="M1346" s="9">
        <v>143.87</v>
      </c>
      <c r="N1346" s="9">
        <f>IF(ISBLANK('1. Raw Data'!N1346), MEDIAN('1. Raw Data'!$N$2:$N$5001), '1. Raw Data'!N1346)</f>
        <v>100.63</v>
      </c>
      <c r="O1346" s="9">
        <v>1</v>
      </c>
      <c r="P1346" s="9">
        <f>IF(ISBLANK('1. Raw Data'!P1346), 0, '1. Raw Data'!P1346)</f>
        <v>0.2</v>
      </c>
      <c r="Q1346" s="9">
        <v>439</v>
      </c>
      <c r="R1346" s="9">
        <v>3</v>
      </c>
      <c r="S1346" s="9">
        <f t="shared" si="60"/>
        <v>115.096</v>
      </c>
      <c r="T1346" s="9">
        <f t="shared" si="61"/>
        <v>14.466000000000008</v>
      </c>
      <c r="U1346" s="23">
        <f t="shared" si="62"/>
        <v>0.12568638354069653</v>
      </c>
    </row>
    <row r="1347" spans="1:21" x14ac:dyDescent="0.3">
      <c r="A1347" s="9">
        <v>1814</v>
      </c>
      <c r="B1347" s="9" t="str">
        <f>PROPER(TRIM('1. Raw Data'!B1347))</f>
        <v>Customer_1345</v>
      </c>
      <c r="C1347" s="9">
        <f>IF(OR('1. Raw Data'!C1347&lt;18, '1. Raw Data'!C1347&gt;100), MEDIAN('1. Raw Data'!$C$2:$C$5001), '1. Raw Data'!C1347)</f>
        <v>46</v>
      </c>
      <c r="D1347" s="9" t="s">
        <v>5021</v>
      </c>
      <c r="E1347" s="22">
        <v>45307</v>
      </c>
      <c r="F1347" s="9">
        <v>0</v>
      </c>
      <c r="G1347" s="9">
        <v>13042</v>
      </c>
      <c r="H1347" s="15">
        <v>45307</v>
      </c>
      <c r="I1347" s="9" t="s">
        <v>7456</v>
      </c>
      <c r="J1347" s="9">
        <v>133</v>
      </c>
      <c r="K1347" s="9" t="s">
        <v>7498</v>
      </c>
      <c r="L1347" s="9" t="str">
        <f>IF(OR('1. Raw Data'!L1347="Elec", '1. Raw Data'!L1347="elect"), "Electronics", '1. Raw Data'!L1347)</f>
        <v>Home Appliances</v>
      </c>
      <c r="M1347" s="9">
        <v>214.18</v>
      </c>
      <c r="N1347" s="9">
        <f>IF(ISBLANK('1. Raw Data'!N1347), MEDIAN('1. Raw Data'!$N$2:$N$5001), '1. Raw Data'!N1347)</f>
        <v>141.5</v>
      </c>
      <c r="O1347" s="9">
        <v>3</v>
      </c>
      <c r="P1347" s="9">
        <f>IF(ISBLANK('1. Raw Data'!P1347), 0, '1. Raw Data'!P1347)</f>
        <v>0</v>
      </c>
      <c r="Q1347" s="9">
        <v>351</v>
      </c>
      <c r="R1347" s="9">
        <v>4</v>
      </c>
      <c r="S1347" s="9">
        <f t="shared" ref="S1347:S1410" si="63">M1347 * O1347 * (1 - P1347)</f>
        <v>642.54</v>
      </c>
      <c r="T1347" s="9">
        <f t="shared" ref="T1347:T1410" si="64">S1347 - (N1347 * O1347)</f>
        <v>218.03999999999996</v>
      </c>
      <c r="U1347" s="23">
        <f t="shared" ref="U1347:U1410" si="65">T1347 / S1347</f>
        <v>0.33934074143243997</v>
      </c>
    </row>
    <row r="1348" spans="1:21" x14ac:dyDescent="0.3">
      <c r="A1348" s="9">
        <v>1708</v>
      </c>
      <c r="B1348" s="9" t="str">
        <f>PROPER(TRIM('1. Raw Data'!B1348))</f>
        <v>Customer_1346</v>
      </c>
      <c r="C1348" s="9">
        <f>IF(OR('1. Raw Data'!C1348&lt;18, '1. Raw Data'!C1348&gt;100), MEDIAN('1. Raw Data'!$C$2:$C$5001), '1. Raw Data'!C1348)</f>
        <v>42</v>
      </c>
      <c r="D1348" s="9" t="s">
        <v>5019</v>
      </c>
      <c r="E1348" s="22">
        <v>45181</v>
      </c>
      <c r="F1348" s="9">
        <v>0</v>
      </c>
      <c r="G1348" s="9">
        <v>11320</v>
      </c>
      <c r="H1348" s="15">
        <v>45269</v>
      </c>
      <c r="I1348" s="9" t="s">
        <v>7457</v>
      </c>
      <c r="J1348" s="9">
        <v>125</v>
      </c>
      <c r="K1348" s="9" t="s">
        <v>7479</v>
      </c>
      <c r="L1348" s="9" t="str">
        <f>IF(OR('1. Raw Data'!L1348="Elec", '1. Raw Data'!L1348="elect"), "Electronics", '1. Raw Data'!L1348)</f>
        <v>Electronics</v>
      </c>
      <c r="M1348" s="9">
        <v>915.34</v>
      </c>
      <c r="N1348" s="9">
        <f>IF(ISBLANK('1. Raw Data'!N1348), MEDIAN('1. Raw Data'!$N$2:$N$5001), '1. Raw Data'!N1348)</f>
        <v>559.54999999999995</v>
      </c>
      <c r="O1348" s="9">
        <v>2</v>
      </c>
      <c r="P1348" s="9">
        <f>IF(ISBLANK('1. Raw Data'!P1348), 0, '1. Raw Data'!P1348)</f>
        <v>0</v>
      </c>
      <c r="Q1348" s="9">
        <v>425</v>
      </c>
      <c r="R1348" s="9">
        <v>6</v>
      </c>
      <c r="S1348" s="9">
        <f t="shared" si="63"/>
        <v>1830.68</v>
      </c>
      <c r="T1348" s="9">
        <f t="shared" si="64"/>
        <v>711.58000000000015</v>
      </c>
      <c r="U1348" s="23">
        <f t="shared" si="65"/>
        <v>0.38869709616098941</v>
      </c>
    </row>
    <row r="1349" spans="1:21" x14ac:dyDescent="0.3">
      <c r="A1349" s="9">
        <v>1745</v>
      </c>
      <c r="B1349" s="9" t="str">
        <f>PROPER(TRIM('1. Raw Data'!B1349))</f>
        <v>Customer_1347</v>
      </c>
      <c r="C1349" s="9">
        <f>IF(OR('1. Raw Data'!C1349&lt;18, '1. Raw Data'!C1349&gt;100), MEDIAN('1. Raw Data'!$C$2:$C$5001), '1. Raw Data'!C1349)</f>
        <v>55</v>
      </c>
      <c r="D1349" s="9" t="s">
        <v>5022</v>
      </c>
      <c r="E1349" s="22">
        <v>45225</v>
      </c>
      <c r="F1349" s="9">
        <v>0</v>
      </c>
      <c r="G1349" s="9">
        <v>12993</v>
      </c>
      <c r="H1349" s="15">
        <v>45225</v>
      </c>
      <c r="I1349" s="9" t="s">
        <v>7455</v>
      </c>
      <c r="J1349" s="9">
        <v>142</v>
      </c>
      <c r="K1349" s="9" t="s">
        <v>7500</v>
      </c>
      <c r="L1349" s="9" t="str">
        <f>IF(OR('1. Raw Data'!L1349="Elec", '1. Raw Data'!L1349="elect"), "Electronics", '1. Raw Data'!L1349)</f>
        <v>Clothing</v>
      </c>
      <c r="M1349" s="9">
        <v>563.4</v>
      </c>
      <c r="N1349" s="9">
        <f>IF(ISBLANK('1. Raw Data'!N1349), MEDIAN('1. Raw Data'!$N$2:$N$5001), '1. Raw Data'!N1349)</f>
        <v>275.02</v>
      </c>
      <c r="O1349" s="9">
        <v>2</v>
      </c>
      <c r="P1349" s="9">
        <f>IF(ISBLANK('1. Raw Data'!P1349), 0, '1. Raw Data'!P1349)</f>
        <v>0</v>
      </c>
      <c r="Q1349" s="9">
        <v>361</v>
      </c>
      <c r="R1349" s="9">
        <v>3</v>
      </c>
      <c r="S1349" s="9">
        <f t="shared" si="63"/>
        <v>1126.8</v>
      </c>
      <c r="T1349" s="9">
        <f t="shared" si="64"/>
        <v>576.76</v>
      </c>
      <c r="U1349" s="23">
        <f t="shared" si="65"/>
        <v>0.51185658501952436</v>
      </c>
    </row>
    <row r="1350" spans="1:21" x14ac:dyDescent="0.3">
      <c r="A1350" s="9">
        <v>2022</v>
      </c>
      <c r="B1350" s="9" t="str">
        <f>PROPER(TRIM('1. Raw Data'!B1350))</f>
        <v>Customer_1348</v>
      </c>
      <c r="C1350" s="9">
        <f>IF(OR('1. Raw Data'!C1350&lt;18, '1. Raw Data'!C1350&gt;100), MEDIAN('1. Raw Data'!$C$2:$C$5001), '1. Raw Data'!C1350)</f>
        <v>40</v>
      </c>
      <c r="D1350" s="9" t="s">
        <v>5023</v>
      </c>
      <c r="E1350" s="22">
        <v>44022</v>
      </c>
      <c r="F1350" s="9">
        <v>0</v>
      </c>
      <c r="G1350" s="9">
        <v>12091</v>
      </c>
      <c r="H1350" s="15">
        <v>44111</v>
      </c>
      <c r="I1350" s="9" t="s">
        <v>7456</v>
      </c>
      <c r="J1350" s="9">
        <v>129</v>
      </c>
      <c r="K1350" s="9" t="s">
        <v>7471</v>
      </c>
      <c r="L1350" s="9" t="str">
        <f>IF(OR('1. Raw Data'!L1350="Elec", '1. Raw Data'!L1350="elect"), "Electronics", '1. Raw Data'!L1350)</f>
        <v>Clothing</v>
      </c>
      <c r="M1350" s="9">
        <v>723.13</v>
      </c>
      <c r="N1350" s="9">
        <f>IF(ISBLANK('1. Raw Data'!N1350), MEDIAN('1. Raw Data'!$N$2:$N$5001), '1. Raw Data'!N1350)</f>
        <v>495.99</v>
      </c>
      <c r="O1350" s="9">
        <v>5</v>
      </c>
      <c r="P1350" s="9">
        <f>IF(ISBLANK('1. Raw Data'!P1350), 0, '1. Raw Data'!P1350)</f>
        <v>0.2</v>
      </c>
      <c r="Q1350" s="9">
        <v>709</v>
      </c>
      <c r="R1350" s="9">
        <v>2</v>
      </c>
      <c r="S1350" s="9">
        <f t="shared" si="63"/>
        <v>2892.5200000000004</v>
      </c>
      <c r="T1350" s="9">
        <f t="shared" si="64"/>
        <v>412.57000000000062</v>
      </c>
      <c r="U1350" s="23">
        <f t="shared" si="65"/>
        <v>0.1426334130792529</v>
      </c>
    </row>
    <row r="1351" spans="1:21" x14ac:dyDescent="0.3">
      <c r="A1351" s="9">
        <v>2409</v>
      </c>
      <c r="B1351" s="9" t="str">
        <f>PROPER(TRIM('1. Raw Data'!B1351))</f>
        <v>Customer_1349</v>
      </c>
      <c r="C1351" s="9">
        <f>IF(OR('1. Raw Data'!C1351&lt;18, '1. Raw Data'!C1351&gt;100), MEDIAN('1. Raw Data'!$C$2:$C$5001), '1. Raw Data'!C1351)</f>
        <v>42</v>
      </c>
      <c r="D1351" s="9" t="s">
        <v>5023</v>
      </c>
      <c r="E1351" s="22">
        <v>45117</v>
      </c>
      <c r="F1351" s="9">
        <v>0</v>
      </c>
      <c r="G1351" s="9">
        <v>12440</v>
      </c>
      <c r="H1351" s="15">
        <v>45206</v>
      </c>
      <c r="I1351" s="9" t="s">
        <v>7455</v>
      </c>
      <c r="J1351" s="9">
        <v>125</v>
      </c>
      <c r="K1351" s="9" t="s">
        <v>7479</v>
      </c>
      <c r="L1351" s="9" t="str">
        <f>IF(OR('1. Raw Data'!L1351="Elec", '1. Raw Data'!L1351="elect"), "Electronics", '1. Raw Data'!L1351)</f>
        <v>Electronics</v>
      </c>
      <c r="M1351" s="9">
        <v>525.71</v>
      </c>
      <c r="N1351" s="9">
        <f>IF(ISBLANK('1. Raw Data'!N1351), MEDIAN('1. Raw Data'!$N$2:$N$5001), '1. Raw Data'!N1351)</f>
        <v>348.54</v>
      </c>
      <c r="O1351" s="9">
        <v>5</v>
      </c>
      <c r="P1351" s="9">
        <f>IF(ISBLANK('1. Raw Data'!P1351), 0, '1. Raw Data'!P1351)</f>
        <v>0</v>
      </c>
      <c r="Q1351" s="9">
        <v>541</v>
      </c>
      <c r="R1351" s="9">
        <v>4</v>
      </c>
      <c r="S1351" s="9">
        <f t="shared" si="63"/>
        <v>2628.55</v>
      </c>
      <c r="T1351" s="9">
        <f t="shared" si="64"/>
        <v>885.85000000000014</v>
      </c>
      <c r="U1351" s="23">
        <f t="shared" si="65"/>
        <v>0.33701089954537677</v>
      </c>
    </row>
    <row r="1352" spans="1:21" x14ac:dyDescent="0.3">
      <c r="A1352" s="9">
        <v>1706</v>
      </c>
      <c r="B1352" s="9" t="str">
        <f>PROPER(TRIM('1. Raw Data'!B1352))</f>
        <v>Customer_1350</v>
      </c>
      <c r="C1352" s="9">
        <f>IF(OR('1. Raw Data'!C1352&lt;18, '1. Raw Data'!C1352&gt;100), MEDIAN('1. Raw Data'!$C$2:$C$5001), '1. Raw Data'!C1352)</f>
        <v>57</v>
      </c>
      <c r="D1352" s="9" t="s">
        <v>5019</v>
      </c>
      <c r="E1352" s="22">
        <v>44029</v>
      </c>
      <c r="F1352" s="9">
        <v>1</v>
      </c>
      <c r="G1352" s="9">
        <v>11466</v>
      </c>
      <c r="H1352" s="15">
        <v>44029</v>
      </c>
      <c r="I1352" s="9" t="s">
        <v>7455</v>
      </c>
      <c r="J1352" s="9">
        <v>109</v>
      </c>
      <c r="K1352" s="9" t="s">
        <v>7466</v>
      </c>
      <c r="L1352" s="9" t="str">
        <f>IF(OR('1. Raw Data'!L1352="Elec", '1. Raw Data'!L1352="elect"), "Electronics", '1. Raw Data'!L1352)</f>
        <v>Home Appliances</v>
      </c>
      <c r="M1352" s="9">
        <v>636.85</v>
      </c>
      <c r="N1352" s="9">
        <f>IF(ISBLANK('1. Raw Data'!N1352), MEDIAN('1. Raw Data'!$N$2:$N$5001), '1. Raw Data'!N1352)</f>
        <v>300.74</v>
      </c>
      <c r="O1352" s="9">
        <v>4</v>
      </c>
      <c r="P1352" s="9">
        <f>IF(ISBLANK('1. Raw Data'!P1352), 0, '1. Raw Data'!P1352)</f>
        <v>0</v>
      </c>
      <c r="Q1352" s="9">
        <v>505</v>
      </c>
      <c r="R1352" s="9">
        <v>2</v>
      </c>
      <c r="S1352" s="9">
        <f t="shared" si="63"/>
        <v>2547.4</v>
      </c>
      <c r="T1352" s="9">
        <f t="shared" si="64"/>
        <v>1344.44</v>
      </c>
      <c r="U1352" s="23">
        <f t="shared" si="65"/>
        <v>0.52776949046086208</v>
      </c>
    </row>
    <row r="1353" spans="1:21" x14ac:dyDescent="0.3">
      <c r="A1353" s="9">
        <v>1470</v>
      </c>
      <c r="B1353" s="9" t="str">
        <f>PROPER(TRIM('1. Raw Data'!B1353))</f>
        <v>Customer_1351</v>
      </c>
      <c r="C1353" s="9">
        <f>IF(OR('1. Raw Data'!C1353&lt;18, '1. Raw Data'!C1353&gt;100), MEDIAN('1. Raw Data'!$C$2:$C$5001), '1. Raw Data'!C1353)</f>
        <v>40</v>
      </c>
      <c r="D1353" s="9" t="s">
        <v>5023</v>
      </c>
      <c r="E1353" s="22">
        <v>45176</v>
      </c>
      <c r="F1353" s="9">
        <v>0</v>
      </c>
      <c r="G1353" s="9">
        <v>11113</v>
      </c>
      <c r="H1353" s="15">
        <v>45116</v>
      </c>
      <c r="I1353" s="9" t="s">
        <v>7457</v>
      </c>
      <c r="J1353" s="9">
        <v>103</v>
      </c>
      <c r="K1353" s="9" t="s">
        <v>7472</v>
      </c>
      <c r="L1353" s="9" t="str">
        <f>IF(OR('1. Raw Data'!L1353="Elec", '1. Raw Data'!L1353="elect"), "Electronics", '1. Raw Data'!L1353)</f>
        <v>Sports</v>
      </c>
      <c r="M1353" s="9">
        <v>1242.8399999999999</v>
      </c>
      <c r="N1353" s="9">
        <f>IF(ISBLANK('1. Raw Data'!N1353), MEDIAN('1. Raw Data'!$N$2:$N$5001), '1. Raw Data'!N1353)</f>
        <v>679.52</v>
      </c>
      <c r="O1353" s="9">
        <v>1</v>
      </c>
      <c r="P1353" s="9">
        <f>IF(ISBLANK('1. Raw Data'!P1353), 0, '1. Raw Data'!P1353)</f>
        <v>0.2</v>
      </c>
      <c r="Q1353" s="9">
        <v>344</v>
      </c>
      <c r="R1353" s="9">
        <v>7</v>
      </c>
      <c r="S1353" s="9">
        <f t="shared" si="63"/>
        <v>994.27199999999993</v>
      </c>
      <c r="T1353" s="9">
        <f t="shared" si="64"/>
        <v>314.75199999999995</v>
      </c>
      <c r="U1353" s="23">
        <f t="shared" si="65"/>
        <v>0.31656528595796724</v>
      </c>
    </row>
    <row r="1354" spans="1:21" x14ac:dyDescent="0.3">
      <c r="A1354" s="9">
        <v>2142</v>
      </c>
      <c r="B1354" s="9" t="str">
        <f>PROPER(TRIM('1. Raw Data'!B1354))</f>
        <v>Customer_1352</v>
      </c>
      <c r="C1354" s="9">
        <f>IF(OR('1. Raw Data'!C1354&lt;18, '1. Raw Data'!C1354&gt;100), MEDIAN('1. Raw Data'!$C$2:$C$5001), '1. Raw Data'!C1354)</f>
        <v>22</v>
      </c>
      <c r="D1354" s="9" t="s">
        <v>5022</v>
      </c>
      <c r="E1354" s="22">
        <v>45154</v>
      </c>
      <c r="F1354" s="9">
        <v>0</v>
      </c>
      <c r="G1354" s="9">
        <v>12202</v>
      </c>
      <c r="H1354" s="15">
        <v>45154</v>
      </c>
      <c r="I1354" s="9" t="s">
        <v>7455</v>
      </c>
      <c r="J1354" s="9">
        <v>115</v>
      </c>
      <c r="K1354" s="9" t="s">
        <v>7481</v>
      </c>
      <c r="L1354" s="9" t="str">
        <f>IF(OR('1. Raw Data'!L1354="Elec", '1. Raw Data'!L1354="elect"), "Electronics", '1. Raw Data'!L1354)</f>
        <v>Clothing</v>
      </c>
      <c r="M1354" s="9">
        <v>910.54</v>
      </c>
      <c r="N1354" s="9">
        <f>IF(ISBLANK('1. Raw Data'!N1354), MEDIAN('1. Raw Data'!$N$2:$N$5001), '1. Raw Data'!N1354)</f>
        <v>383.35</v>
      </c>
      <c r="O1354" s="9">
        <v>5</v>
      </c>
      <c r="P1354" s="9">
        <f>IF(ISBLANK('1. Raw Data'!P1354), 0, '1. Raw Data'!P1354)</f>
        <v>0</v>
      </c>
      <c r="Q1354" s="9">
        <v>504</v>
      </c>
      <c r="R1354" s="9">
        <v>4</v>
      </c>
      <c r="S1354" s="9">
        <f t="shared" si="63"/>
        <v>4552.7</v>
      </c>
      <c r="T1354" s="9">
        <f t="shared" si="64"/>
        <v>2635.95</v>
      </c>
      <c r="U1354" s="23">
        <f t="shared" si="65"/>
        <v>0.57898609616271657</v>
      </c>
    </row>
    <row r="1355" spans="1:21" x14ac:dyDescent="0.3">
      <c r="A1355" s="9">
        <v>1395</v>
      </c>
      <c r="B1355" s="9" t="str">
        <f>PROPER(TRIM('1. Raw Data'!B1355))</f>
        <v>Customer_1353</v>
      </c>
      <c r="C1355" s="9">
        <f>IF(OR('1. Raw Data'!C1355&lt;18, '1. Raw Data'!C1355&gt;100), MEDIAN('1. Raw Data'!$C$2:$C$5001), '1. Raw Data'!C1355)</f>
        <v>55</v>
      </c>
      <c r="D1355" s="9" t="s">
        <v>5022</v>
      </c>
      <c r="E1355" s="22">
        <v>43911</v>
      </c>
      <c r="F1355" s="9">
        <v>0</v>
      </c>
      <c r="G1355" s="9">
        <v>13025</v>
      </c>
      <c r="H1355" s="15">
        <v>43911</v>
      </c>
      <c r="I1355" s="9" t="s">
        <v>7455</v>
      </c>
      <c r="J1355" s="9">
        <v>104</v>
      </c>
      <c r="K1355" s="9" t="s">
        <v>7499</v>
      </c>
      <c r="L1355" s="9" t="str">
        <f>IF(OR('1. Raw Data'!L1355="Elec", '1. Raw Data'!L1355="elect"), "Electronics", '1. Raw Data'!L1355)</f>
        <v>Electronics</v>
      </c>
      <c r="M1355" s="9">
        <v>1496.15</v>
      </c>
      <c r="N1355" s="9">
        <f>IF(ISBLANK('1. Raw Data'!N1355), MEDIAN('1. Raw Data'!$N$2:$N$5001), '1. Raw Data'!N1355)</f>
        <v>1026.3499999999999</v>
      </c>
      <c r="O1355" s="9">
        <v>4</v>
      </c>
      <c r="P1355" s="9">
        <f>IF(ISBLANK('1. Raw Data'!P1355), 0, '1. Raw Data'!P1355)</f>
        <v>0</v>
      </c>
      <c r="Q1355" s="9">
        <v>787</v>
      </c>
      <c r="R1355" s="9">
        <v>5</v>
      </c>
      <c r="S1355" s="9">
        <f t="shared" si="63"/>
        <v>5984.6</v>
      </c>
      <c r="T1355" s="9">
        <f t="shared" si="64"/>
        <v>1879.2000000000007</v>
      </c>
      <c r="U1355" s="23">
        <f t="shared" si="65"/>
        <v>0.3140059486014104</v>
      </c>
    </row>
    <row r="1356" spans="1:21" x14ac:dyDescent="0.3">
      <c r="A1356" s="9">
        <v>1260</v>
      </c>
      <c r="B1356" s="9" t="str">
        <f>PROPER(TRIM('1. Raw Data'!B1356))</f>
        <v>Customer_1354</v>
      </c>
      <c r="C1356" s="9">
        <f>IF(OR('1. Raw Data'!C1356&lt;18, '1. Raw Data'!C1356&gt;100), MEDIAN('1. Raw Data'!$C$2:$C$5001), '1. Raw Data'!C1356)</f>
        <v>30</v>
      </c>
      <c r="D1356" s="9" t="s">
        <v>5022</v>
      </c>
      <c r="E1356" s="22">
        <v>44463</v>
      </c>
      <c r="F1356" s="9">
        <v>1</v>
      </c>
      <c r="G1356" s="9">
        <v>13549</v>
      </c>
      <c r="H1356" s="15">
        <v>44463</v>
      </c>
      <c r="I1356" s="9" t="s">
        <v>7455</v>
      </c>
      <c r="J1356" s="9">
        <v>145</v>
      </c>
      <c r="K1356" s="9" t="s">
        <v>7470</v>
      </c>
      <c r="L1356" s="9" t="str">
        <f>IF(OR('1. Raw Data'!L1356="Elec", '1. Raw Data'!L1356="elect"), "Electronics", '1. Raw Data'!L1356)</f>
        <v>Electronics</v>
      </c>
      <c r="M1356" s="9">
        <v>1190.97</v>
      </c>
      <c r="N1356" s="9">
        <f>IF(ISBLANK('1. Raw Data'!N1356), MEDIAN('1. Raw Data'!$N$2:$N$5001), '1. Raw Data'!N1356)</f>
        <v>681.03</v>
      </c>
      <c r="O1356" s="9">
        <v>1</v>
      </c>
      <c r="P1356" s="9">
        <f>IF(ISBLANK('1. Raw Data'!P1356), 0, '1. Raw Data'!P1356)</f>
        <v>0</v>
      </c>
      <c r="Q1356" s="9">
        <v>747</v>
      </c>
      <c r="R1356" s="9">
        <v>5</v>
      </c>
      <c r="S1356" s="9">
        <f t="shared" si="63"/>
        <v>1190.97</v>
      </c>
      <c r="T1356" s="9">
        <f t="shared" si="64"/>
        <v>509.94000000000005</v>
      </c>
      <c r="U1356" s="23">
        <f t="shared" si="65"/>
        <v>0.42817199425678232</v>
      </c>
    </row>
    <row r="1357" spans="1:21" x14ac:dyDescent="0.3">
      <c r="A1357" s="9">
        <v>1804</v>
      </c>
      <c r="B1357" s="9" t="str">
        <f>PROPER(TRIM('1. Raw Data'!B1357))</f>
        <v>Customer_1355</v>
      </c>
      <c r="C1357" s="9">
        <f>IF(OR('1. Raw Data'!C1357&lt;18, '1. Raw Data'!C1357&gt;100), MEDIAN('1. Raw Data'!$C$2:$C$5001), '1. Raw Data'!C1357)</f>
        <v>27</v>
      </c>
      <c r="D1357" s="9" t="s">
        <v>5019</v>
      </c>
      <c r="E1357" s="22">
        <v>44733</v>
      </c>
      <c r="F1357" s="9">
        <v>0</v>
      </c>
      <c r="G1357" s="9">
        <v>11644</v>
      </c>
      <c r="H1357" s="15">
        <v>44733</v>
      </c>
      <c r="I1357" s="9" t="s">
        <v>7457</v>
      </c>
      <c r="J1357" s="9">
        <v>138</v>
      </c>
      <c r="K1357" s="9" t="s">
        <v>7464</v>
      </c>
      <c r="L1357" s="9" t="str">
        <f>IF(OR('1. Raw Data'!L1357="Elec", '1. Raw Data'!L1357="elect"), "Electronics", '1. Raw Data'!L1357)</f>
        <v>Home Appliances</v>
      </c>
      <c r="M1357" s="9">
        <v>446.82</v>
      </c>
      <c r="N1357" s="9">
        <f>IF(ISBLANK('1. Raw Data'!N1357), MEDIAN('1. Raw Data'!$N$2:$N$5001), '1. Raw Data'!N1357)</f>
        <v>211.6</v>
      </c>
      <c r="O1357" s="9">
        <v>1</v>
      </c>
      <c r="P1357" s="9">
        <f>IF(ISBLANK('1. Raw Data'!P1357), 0, '1. Raw Data'!P1357)</f>
        <v>0.1</v>
      </c>
      <c r="Q1357" s="9">
        <v>375</v>
      </c>
      <c r="R1357" s="9">
        <v>6</v>
      </c>
      <c r="S1357" s="9">
        <f t="shared" si="63"/>
        <v>402.13799999999998</v>
      </c>
      <c r="T1357" s="9">
        <f t="shared" si="64"/>
        <v>190.53799999999998</v>
      </c>
      <c r="U1357" s="23">
        <f t="shared" si="65"/>
        <v>0.47381247233536744</v>
      </c>
    </row>
    <row r="1358" spans="1:21" x14ac:dyDescent="0.3">
      <c r="A1358" s="9">
        <v>1933</v>
      </c>
      <c r="B1358" s="9" t="str">
        <f>PROPER(TRIM('1. Raw Data'!B1358))</f>
        <v>Customer_1356</v>
      </c>
      <c r="C1358" s="9">
        <f>IF(OR('1. Raw Data'!C1358&lt;18, '1. Raw Data'!C1358&gt;100), MEDIAN('1. Raw Data'!$C$2:$C$5001), '1. Raw Data'!C1358)</f>
        <v>25</v>
      </c>
      <c r="D1358" s="9" t="s">
        <v>5018</v>
      </c>
      <c r="E1358" s="22">
        <v>43899</v>
      </c>
      <c r="F1358" s="9">
        <v>0</v>
      </c>
      <c r="G1358" s="9">
        <v>10058</v>
      </c>
      <c r="H1358" s="15">
        <v>44077</v>
      </c>
      <c r="I1358" s="9" t="s">
        <v>7455</v>
      </c>
      <c r="J1358" s="9">
        <v>120</v>
      </c>
      <c r="K1358" s="9" t="s">
        <v>7488</v>
      </c>
      <c r="L1358" s="9" t="str">
        <f>IF(OR('1. Raw Data'!L1358="Elec", '1. Raw Data'!L1358="elect"), "Electronics", '1. Raw Data'!L1358)</f>
        <v>Clothing</v>
      </c>
      <c r="M1358" s="9">
        <v>433.3</v>
      </c>
      <c r="N1358" s="9">
        <f>IF(ISBLANK('1. Raw Data'!N1358), MEDIAN('1. Raw Data'!$N$2:$N$5001), '1. Raw Data'!N1358)</f>
        <v>211.33</v>
      </c>
      <c r="O1358" s="9">
        <v>1</v>
      </c>
      <c r="P1358" s="9">
        <f>IF(ISBLANK('1. Raw Data'!P1358), 0, '1. Raw Data'!P1358)</f>
        <v>0.1</v>
      </c>
      <c r="Q1358" s="9">
        <v>529</v>
      </c>
      <c r="R1358" s="9">
        <v>6</v>
      </c>
      <c r="S1358" s="9">
        <f t="shared" si="63"/>
        <v>389.97</v>
      </c>
      <c r="T1358" s="9">
        <f t="shared" si="64"/>
        <v>178.64000000000001</v>
      </c>
      <c r="U1358" s="23">
        <f t="shared" si="65"/>
        <v>0.4580865194758571</v>
      </c>
    </row>
    <row r="1359" spans="1:21" x14ac:dyDescent="0.3">
      <c r="A1359" s="9">
        <v>2279</v>
      </c>
      <c r="B1359" s="9" t="str">
        <f>PROPER(TRIM('1. Raw Data'!B1359))</f>
        <v>Customer_1357</v>
      </c>
      <c r="C1359" s="9">
        <f>IF(OR('1. Raw Data'!C1359&lt;18, '1. Raw Data'!C1359&gt;100), MEDIAN('1. Raw Data'!$C$2:$C$5001), '1. Raw Data'!C1359)</f>
        <v>37</v>
      </c>
      <c r="D1359" s="9" t="s">
        <v>5018</v>
      </c>
      <c r="E1359" s="22">
        <v>45017</v>
      </c>
      <c r="F1359" s="9">
        <v>0</v>
      </c>
      <c r="G1359" s="9">
        <v>12157</v>
      </c>
      <c r="H1359" s="15">
        <v>44930</v>
      </c>
      <c r="I1359" s="9" t="s">
        <v>7456</v>
      </c>
      <c r="J1359" s="9">
        <v>149</v>
      </c>
      <c r="K1359" s="9" t="s">
        <v>7467</v>
      </c>
      <c r="L1359" s="9" t="str">
        <f>IF(OR('1. Raw Data'!L1359="Elec", '1. Raw Data'!L1359="elect"), "Electronics", '1. Raw Data'!L1359)</f>
        <v>Electronics</v>
      </c>
      <c r="M1359" s="9">
        <v>537.04999999999995</v>
      </c>
      <c r="N1359" s="9">
        <f>IF(ISBLANK('1. Raw Data'!N1359), MEDIAN('1. Raw Data'!$N$2:$N$5001), '1. Raw Data'!N1359)</f>
        <v>372.82</v>
      </c>
      <c r="O1359" s="9">
        <v>3</v>
      </c>
      <c r="P1359" s="9">
        <f>IF(ISBLANK('1. Raw Data'!P1359), 0, '1. Raw Data'!P1359)</f>
        <v>0</v>
      </c>
      <c r="Q1359" s="9">
        <v>456</v>
      </c>
      <c r="R1359" s="9">
        <v>4</v>
      </c>
      <c r="S1359" s="9">
        <f t="shared" si="63"/>
        <v>1611.1499999999999</v>
      </c>
      <c r="T1359" s="9">
        <f t="shared" si="64"/>
        <v>492.68999999999983</v>
      </c>
      <c r="U1359" s="23">
        <f t="shared" si="65"/>
        <v>0.30580020482264214</v>
      </c>
    </row>
    <row r="1360" spans="1:21" x14ac:dyDescent="0.3">
      <c r="A1360" s="9">
        <v>1904</v>
      </c>
      <c r="B1360" s="9" t="str">
        <f>PROPER(TRIM('1. Raw Data'!B1360))</f>
        <v>Customer_1358</v>
      </c>
      <c r="C1360" s="9">
        <f>IF(OR('1. Raw Data'!C1360&lt;18, '1. Raw Data'!C1360&gt;100), MEDIAN('1. Raw Data'!$C$2:$C$5001), '1. Raw Data'!C1360)</f>
        <v>42</v>
      </c>
      <c r="D1360" s="9" t="s">
        <v>5023</v>
      </c>
      <c r="E1360" s="22">
        <v>44578</v>
      </c>
      <c r="F1360" s="9">
        <v>0</v>
      </c>
      <c r="G1360" s="9">
        <v>10478</v>
      </c>
      <c r="H1360" s="15">
        <v>44578</v>
      </c>
      <c r="I1360" s="9" t="s">
        <v>7456</v>
      </c>
      <c r="J1360" s="9">
        <v>123</v>
      </c>
      <c r="K1360" s="9" t="s">
        <v>7502</v>
      </c>
      <c r="L1360" s="9" t="str">
        <f>IF(OR('1. Raw Data'!L1360="Elec", '1. Raw Data'!L1360="elect"), "Electronics", '1. Raw Data'!L1360)</f>
        <v>Clothing</v>
      </c>
      <c r="M1360" s="9">
        <v>1272.73</v>
      </c>
      <c r="N1360" s="9">
        <f>IF(ISBLANK('1. Raw Data'!N1360), MEDIAN('1. Raw Data'!$N$2:$N$5001), '1. Raw Data'!N1360)</f>
        <v>744.15</v>
      </c>
      <c r="O1360" s="9">
        <v>1</v>
      </c>
      <c r="P1360" s="9">
        <f>IF(ISBLANK('1. Raw Data'!P1360), 0, '1. Raw Data'!P1360)</f>
        <v>0</v>
      </c>
      <c r="Q1360" s="9">
        <v>352</v>
      </c>
      <c r="R1360" s="9">
        <v>3</v>
      </c>
      <c r="S1360" s="9">
        <f t="shared" si="63"/>
        <v>1272.73</v>
      </c>
      <c r="T1360" s="9">
        <f t="shared" si="64"/>
        <v>528.58000000000004</v>
      </c>
      <c r="U1360" s="23">
        <f t="shared" si="65"/>
        <v>0.41531196718864177</v>
      </c>
    </row>
    <row r="1361" spans="1:21" x14ac:dyDescent="0.3">
      <c r="A1361" s="9">
        <v>2249</v>
      </c>
      <c r="B1361" s="9" t="str">
        <f>PROPER(TRIM('1. Raw Data'!B1361))</f>
        <v>Customer_1359</v>
      </c>
      <c r="C1361" s="9">
        <f>IF(OR('1. Raw Data'!C1361&lt;18, '1. Raw Data'!C1361&gt;100), MEDIAN('1. Raw Data'!$C$2:$C$5001), '1. Raw Data'!C1361)</f>
        <v>20</v>
      </c>
      <c r="D1361" s="9" t="s">
        <v>5022</v>
      </c>
      <c r="E1361" s="22">
        <v>45330</v>
      </c>
      <c r="F1361" s="9">
        <v>0</v>
      </c>
      <c r="G1361" s="9">
        <v>12665</v>
      </c>
      <c r="H1361" s="15">
        <v>45506</v>
      </c>
      <c r="I1361" s="9" t="s">
        <v>7457</v>
      </c>
      <c r="J1361" s="9">
        <v>137</v>
      </c>
      <c r="K1361" s="9" t="s">
        <v>7484</v>
      </c>
      <c r="L1361" s="9" t="str">
        <f>IF(OR('1. Raw Data'!L1361="Elec", '1. Raw Data'!L1361="elect"), "Electronics", '1. Raw Data'!L1361)</f>
        <v>Sports</v>
      </c>
      <c r="M1361" s="9">
        <v>89.57</v>
      </c>
      <c r="N1361" s="9">
        <f>IF(ISBLANK('1. Raw Data'!N1361), MEDIAN('1. Raw Data'!$N$2:$N$5001), '1. Raw Data'!N1361)</f>
        <v>47.13</v>
      </c>
      <c r="O1361" s="9">
        <v>4</v>
      </c>
      <c r="P1361" s="9">
        <f>IF(ISBLANK('1. Raw Data'!P1361), 0, '1. Raw Data'!P1361)</f>
        <v>0</v>
      </c>
      <c r="Q1361" s="9">
        <v>328</v>
      </c>
      <c r="R1361" s="9">
        <v>6</v>
      </c>
      <c r="S1361" s="9">
        <f t="shared" si="63"/>
        <v>358.28</v>
      </c>
      <c r="T1361" s="9">
        <f t="shared" si="64"/>
        <v>169.75999999999996</v>
      </c>
      <c r="U1361" s="23">
        <f t="shared" si="65"/>
        <v>0.47381935916043311</v>
      </c>
    </row>
    <row r="1362" spans="1:21" x14ac:dyDescent="0.3">
      <c r="A1362" s="9">
        <v>2076</v>
      </c>
      <c r="B1362" s="9" t="str">
        <f>PROPER(TRIM('1. Raw Data'!B1362))</f>
        <v>Customer_1360</v>
      </c>
      <c r="C1362" s="9">
        <f>IF(OR('1. Raw Data'!C1362&lt;18, '1. Raw Data'!C1362&gt;100), MEDIAN('1. Raw Data'!$C$2:$C$5001), '1. Raw Data'!C1362)</f>
        <v>24</v>
      </c>
      <c r="D1362" s="9" t="s">
        <v>5023</v>
      </c>
      <c r="E1362" s="22">
        <v>44100</v>
      </c>
      <c r="F1362" s="9">
        <v>0</v>
      </c>
      <c r="G1362" s="9">
        <v>11922</v>
      </c>
      <c r="H1362" s="15">
        <v>44100</v>
      </c>
      <c r="I1362" s="9" t="s">
        <v>7457</v>
      </c>
      <c r="J1362" s="9">
        <v>147</v>
      </c>
      <c r="K1362" s="9" t="s">
        <v>7474</v>
      </c>
      <c r="L1362" s="9" t="str">
        <f>IF(OR('1. Raw Data'!L1362="Elec", '1. Raw Data'!L1362="elect"), "Electronics", '1. Raw Data'!L1362)</f>
        <v>Electronics</v>
      </c>
      <c r="M1362" s="9">
        <v>383.76</v>
      </c>
      <c r="N1362" s="9">
        <f>IF(ISBLANK('1. Raw Data'!N1362), MEDIAN('1. Raw Data'!$N$2:$N$5001), '1. Raw Data'!N1362)</f>
        <v>211.05</v>
      </c>
      <c r="O1362" s="9">
        <v>1</v>
      </c>
      <c r="P1362" s="9">
        <f>IF(ISBLANK('1. Raw Data'!P1362), 0, '1. Raw Data'!P1362)</f>
        <v>0</v>
      </c>
      <c r="Q1362" s="9">
        <v>827</v>
      </c>
      <c r="R1362" s="9">
        <v>6</v>
      </c>
      <c r="S1362" s="9">
        <f t="shared" si="63"/>
        <v>383.76</v>
      </c>
      <c r="T1362" s="9">
        <f t="shared" si="64"/>
        <v>172.70999999999998</v>
      </c>
      <c r="U1362" s="23">
        <f t="shared" si="65"/>
        <v>0.45004690431519695</v>
      </c>
    </row>
    <row r="1363" spans="1:21" x14ac:dyDescent="0.3">
      <c r="A1363" s="9">
        <v>1939</v>
      </c>
      <c r="B1363" s="9" t="str">
        <f>PROPER(TRIM('1. Raw Data'!B1363))</f>
        <v>Customer_1361</v>
      </c>
      <c r="C1363" s="9">
        <f>IF(OR('1. Raw Data'!C1363&lt;18, '1. Raw Data'!C1363&gt;100), MEDIAN('1. Raw Data'!$C$2:$C$5001), '1. Raw Data'!C1363)</f>
        <v>29</v>
      </c>
      <c r="D1363" s="9" t="s">
        <v>5019</v>
      </c>
      <c r="E1363" s="22">
        <v>43897</v>
      </c>
      <c r="F1363" s="9">
        <v>0</v>
      </c>
      <c r="G1363" s="9">
        <v>11756</v>
      </c>
      <c r="H1363" s="15">
        <v>44015</v>
      </c>
      <c r="I1363" s="9" t="s">
        <v>7457</v>
      </c>
      <c r="J1363" s="9">
        <v>108</v>
      </c>
      <c r="K1363" s="9" t="s">
        <v>7496</v>
      </c>
      <c r="L1363" s="9" t="str">
        <f>IF(OR('1. Raw Data'!L1363="Elec", '1. Raw Data'!L1363="elect"), "Electronics", '1. Raw Data'!L1363)</f>
        <v>Electronics</v>
      </c>
      <c r="M1363" s="9">
        <v>1362.13</v>
      </c>
      <c r="N1363" s="9">
        <f>IF(ISBLANK('1. Raw Data'!N1363), MEDIAN('1. Raw Data'!$N$2:$N$5001), '1. Raw Data'!N1363)</f>
        <v>585.12</v>
      </c>
      <c r="O1363" s="9">
        <v>1</v>
      </c>
      <c r="P1363" s="9">
        <f>IF(ISBLANK('1. Raw Data'!P1363), 0, '1. Raw Data'!P1363)</f>
        <v>0</v>
      </c>
      <c r="Q1363" s="9">
        <v>364</v>
      </c>
      <c r="R1363" s="9">
        <v>5</v>
      </c>
      <c r="S1363" s="9">
        <f t="shared" si="63"/>
        <v>1362.13</v>
      </c>
      <c r="T1363" s="9">
        <f t="shared" si="64"/>
        <v>777.0100000000001</v>
      </c>
      <c r="U1363" s="23">
        <f t="shared" si="65"/>
        <v>0.5704374765991499</v>
      </c>
    </row>
    <row r="1364" spans="1:21" x14ac:dyDescent="0.3">
      <c r="A1364" s="9">
        <v>1853</v>
      </c>
      <c r="B1364" s="9" t="str">
        <f>PROPER(TRIM('1. Raw Data'!B1364))</f>
        <v>Customer_1362</v>
      </c>
      <c r="C1364" s="9">
        <f>IF(OR('1. Raw Data'!C1364&lt;18, '1. Raw Data'!C1364&gt;100), MEDIAN('1. Raw Data'!$C$2:$C$5001), '1. Raw Data'!C1364)</f>
        <v>25</v>
      </c>
      <c r="D1364" s="9" t="s">
        <v>5023</v>
      </c>
      <c r="E1364" s="22">
        <v>44435</v>
      </c>
      <c r="F1364" s="9">
        <v>1</v>
      </c>
      <c r="G1364" s="9">
        <v>11798</v>
      </c>
      <c r="H1364" s="15">
        <v>44435</v>
      </c>
      <c r="I1364" s="9" t="s">
        <v>7455</v>
      </c>
      <c r="J1364" s="9">
        <v>137</v>
      </c>
      <c r="K1364" s="9" t="s">
        <v>7484</v>
      </c>
      <c r="L1364" s="9" t="str">
        <f>IF(OR('1. Raw Data'!L1364="Elec", '1. Raw Data'!L1364="elect"), "Electronics", '1. Raw Data'!L1364)</f>
        <v>Sports</v>
      </c>
      <c r="M1364" s="9">
        <v>977.85</v>
      </c>
      <c r="N1364" s="9">
        <f>IF(ISBLANK('1. Raw Data'!N1364), MEDIAN('1. Raw Data'!$N$2:$N$5001), '1. Raw Data'!N1364)</f>
        <v>413.15</v>
      </c>
      <c r="O1364" s="9">
        <v>4</v>
      </c>
      <c r="P1364" s="9">
        <f>IF(ISBLANK('1. Raw Data'!P1364), 0, '1. Raw Data'!P1364)</f>
        <v>0</v>
      </c>
      <c r="Q1364" s="9">
        <v>891</v>
      </c>
      <c r="R1364" s="9">
        <v>4</v>
      </c>
      <c r="S1364" s="9">
        <f t="shared" si="63"/>
        <v>3911.4</v>
      </c>
      <c r="T1364" s="9">
        <f t="shared" si="64"/>
        <v>2258.8000000000002</v>
      </c>
      <c r="U1364" s="23">
        <f t="shared" si="65"/>
        <v>0.57749143529171143</v>
      </c>
    </row>
    <row r="1365" spans="1:21" x14ac:dyDescent="0.3">
      <c r="A1365" s="9">
        <v>2387</v>
      </c>
      <c r="B1365" s="9" t="str">
        <f>PROPER(TRIM('1. Raw Data'!B1365))</f>
        <v>Customer_1363</v>
      </c>
      <c r="C1365" s="9">
        <f>IF(OR('1. Raw Data'!C1365&lt;18, '1. Raw Data'!C1365&gt;100), MEDIAN('1. Raw Data'!$C$2:$C$5001), '1. Raw Data'!C1365)</f>
        <v>40</v>
      </c>
      <c r="D1365" s="9" t="s">
        <v>5020</v>
      </c>
      <c r="E1365" s="22">
        <v>44500</v>
      </c>
      <c r="F1365" s="9">
        <v>1</v>
      </c>
      <c r="G1365" s="9">
        <v>11617</v>
      </c>
      <c r="H1365" s="15">
        <v>44500</v>
      </c>
      <c r="I1365" s="9" t="s">
        <v>7457</v>
      </c>
      <c r="J1365" s="9">
        <v>145</v>
      </c>
      <c r="K1365" s="9" t="s">
        <v>7470</v>
      </c>
      <c r="L1365" s="9" t="str">
        <f>IF(OR('1. Raw Data'!L1365="Elec", '1. Raw Data'!L1365="elect"), "Electronics", '1. Raw Data'!L1365)</f>
        <v>Electronics</v>
      </c>
      <c r="M1365" s="9">
        <v>378.93</v>
      </c>
      <c r="N1365" s="9">
        <f>IF(ISBLANK('1. Raw Data'!N1365), MEDIAN('1. Raw Data'!$N$2:$N$5001), '1. Raw Data'!N1365)</f>
        <v>218.95</v>
      </c>
      <c r="O1365" s="9">
        <v>2</v>
      </c>
      <c r="P1365" s="9">
        <f>IF(ISBLANK('1. Raw Data'!P1365), 0, '1. Raw Data'!P1365)</f>
        <v>0</v>
      </c>
      <c r="Q1365" s="9">
        <v>887</v>
      </c>
      <c r="R1365" s="9">
        <v>6</v>
      </c>
      <c r="S1365" s="9">
        <f t="shared" si="63"/>
        <v>757.86</v>
      </c>
      <c r="T1365" s="9">
        <f t="shared" si="64"/>
        <v>319.96000000000004</v>
      </c>
      <c r="U1365" s="23">
        <f t="shared" si="65"/>
        <v>0.42218879476420451</v>
      </c>
    </row>
    <row r="1366" spans="1:21" x14ac:dyDescent="0.3">
      <c r="A1366" s="9">
        <v>2303</v>
      </c>
      <c r="B1366" s="9" t="str">
        <f>PROPER(TRIM('1. Raw Data'!B1366))</f>
        <v>Customer_1364</v>
      </c>
      <c r="C1366" s="9">
        <f>IF(OR('1. Raw Data'!C1366&lt;18, '1. Raw Data'!C1366&gt;100), MEDIAN('1. Raw Data'!$C$2:$C$5001), '1. Raw Data'!C1366)</f>
        <v>45</v>
      </c>
      <c r="D1366" s="9" t="s">
        <v>5018</v>
      </c>
      <c r="E1366" s="22">
        <v>44681</v>
      </c>
      <c r="F1366" s="9">
        <v>0</v>
      </c>
      <c r="G1366" s="9">
        <v>10783</v>
      </c>
      <c r="H1366" s="15">
        <v>44681</v>
      </c>
      <c r="I1366" s="9" t="s">
        <v>7456</v>
      </c>
      <c r="J1366" s="9">
        <v>133</v>
      </c>
      <c r="K1366" s="9" t="s">
        <v>7498</v>
      </c>
      <c r="L1366" s="9" t="str">
        <f>IF(OR('1. Raw Data'!L1366="Elec", '1. Raw Data'!L1366="elect"), "Electronics", '1. Raw Data'!L1366)</f>
        <v>Home Appliances</v>
      </c>
      <c r="M1366" s="9">
        <v>367.76</v>
      </c>
      <c r="N1366" s="9">
        <f>IF(ISBLANK('1. Raw Data'!N1366), MEDIAN('1. Raw Data'!$N$2:$N$5001), '1. Raw Data'!N1366)</f>
        <v>203.59</v>
      </c>
      <c r="O1366" s="9">
        <v>1</v>
      </c>
      <c r="P1366" s="9">
        <f>IF(ISBLANK('1. Raw Data'!P1366), 0, '1. Raw Data'!P1366)</f>
        <v>0.2</v>
      </c>
      <c r="Q1366" s="9">
        <v>638</v>
      </c>
      <c r="R1366" s="9">
        <v>4</v>
      </c>
      <c r="S1366" s="9">
        <f t="shared" si="63"/>
        <v>294.20800000000003</v>
      </c>
      <c r="T1366" s="9">
        <f t="shared" si="64"/>
        <v>90.618000000000023</v>
      </c>
      <c r="U1366" s="23">
        <f t="shared" si="65"/>
        <v>0.30800658037850775</v>
      </c>
    </row>
    <row r="1367" spans="1:21" x14ac:dyDescent="0.3">
      <c r="A1367" s="9">
        <v>1592</v>
      </c>
      <c r="B1367" s="9" t="str">
        <f>PROPER(TRIM('1. Raw Data'!B1367))</f>
        <v>Customer_1365</v>
      </c>
      <c r="C1367" s="9">
        <f>IF(OR('1. Raw Data'!C1367&lt;18, '1. Raw Data'!C1367&gt;100), MEDIAN('1. Raw Data'!$C$2:$C$5001), '1. Raw Data'!C1367)</f>
        <v>43</v>
      </c>
      <c r="D1367" s="9" t="s">
        <v>5023</v>
      </c>
      <c r="E1367" s="22">
        <v>44190</v>
      </c>
      <c r="F1367" s="9">
        <v>0</v>
      </c>
      <c r="G1367" s="9">
        <v>13120</v>
      </c>
      <c r="H1367" s="15">
        <v>44190</v>
      </c>
      <c r="I1367" s="9" t="s">
        <v>7456</v>
      </c>
      <c r="J1367" s="9">
        <v>133</v>
      </c>
      <c r="K1367" s="9" t="s">
        <v>7498</v>
      </c>
      <c r="L1367" s="9" t="str">
        <f>IF(OR('1. Raw Data'!L1367="Elec", '1. Raw Data'!L1367="elect"), "Electronics", '1. Raw Data'!L1367)</f>
        <v>Sports</v>
      </c>
      <c r="M1367" s="9">
        <v>1300.8</v>
      </c>
      <c r="N1367" s="9">
        <f>IF(ISBLANK('1. Raw Data'!N1367), MEDIAN('1. Raw Data'!$N$2:$N$5001), '1. Raw Data'!N1367)</f>
        <v>660.48</v>
      </c>
      <c r="O1367" s="9">
        <v>4</v>
      </c>
      <c r="P1367" s="9">
        <f>IF(ISBLANK('1. Raw Data'!P1367), 0, '1. Raw Data'!P1367)</f>
        <v>0</v>
      </c>
      <c r="Q1367" s="9">
        <v>569</v>
      </c>
      <c r="R1367" s="9">
        <v>6</v>
      </c>
      <c r="S1367" s="9">
        <f t="shared" si="63"/>
        <v>5203.2</v>
      </c>
      <c r="T1367" s="9">
        <f t="shared" si="64"/>
        <v>2561.2799999999997</v>
      </c>
      <c r="U1367" s="23">
        <f t="shared" si="65"/>
        <v>0.49225092250922509</v>
      </c>
    </row>
    <row r="1368" spans="1:21" x14ac:dyDescent="0.3">
      <c r="A1368" s="9">
        <v>1713</v>
      </c>
      <c r="B1368" s="9" t="str">
        <f>PROPER(TRIM('1. Raw Data'!B1368))</f>
        <v>Customer_1366</v>
      </c>
      <c r="C1368" s="9">
        <f>IF(OR('1. Raw Data'!C1368&lt;18, '1. Raw Data'!C1368&gt;100), MEDIAN('1. Raw Data'!$C$2:$C$5001), '1. Raw Data'!C1368)</f>
        <v>43</v>
      </c>
      <c r="D1368" s="9" t="s">
        <v>5023</v>
      </c>
      <c r="E1368" s="22">
        <v>44242</v>
      </c>
      <c r="F1368" s="9">
        <v>0</v>
      </c>
      <c r="G1368" s="9">
        <v>11400</v>
      </c>
      <c r="H1368" s="15">
        <v>44242</v>
      </c>
      <c r="I1368" s="9" t="s">
        <v>7455</v>
      </c>
      <c r="J1368" s="9">
        <v>107</v>
      </c>
      <c r="K1368" s="9" t="s">
        <v>7485</v>
      </c>
      <c r="L1368" s="9" t="str">
        <f>IF(OR('1. Raw Data'!L1368="Elec", '1. Raw Data'!L1368="elect"), "Electronics", '1. Raw Data'!L1368)</f>
        <v>Home Appliances</v>
      </c>
      <c r="M1368" s="9">
        <v>1345.95</v>
      </c>
      <c r="N1368" s="9">
        <f>IF(ISBLANK('1. Raw Data'!N1368), MEDIAN('1. Raw Data'!$N$2:$N$5001), '1. Raw Data'!N1368)</f>
        <v>766.97</v>
      </c>
      <c r="O1368" s="9">
        <v>5</v>
      </c>
      <c r="P1368" s="9">
        <f>IF(ISBLANK('1. Raw Data'!P1368), 0, '1. Raw Data'!P1368)</f>
        <v>0</v>
      </c>
      <c r="Q1368" s="9">
        <v>522</v>
      </c>
      <c r="R1368" s="9">
        <v>8</v>
      </c>
      <c r="S1368" s="9">
        <f t="shared" si="63"/>
        <v>6729.75</v>
      </c>
      <c r="T1368" s="9">
        <f t="shared" si="64"/>
        <v>2894.8999999999996</v>
      </c>
      <c r="U1368" s="23">
        <f t="shared" si="65"/>
        <v>0.43016456777740625</v>
      </c>
    </row>
    <row r="1369" spans="1:21" x14ac:dyDescent="0.3">
      <c r="A1369" s="9">
        <v>2181</v>
      </c>
      <c r="B1369" s="9" t="str">
        <f>PROPER(TRIM('1. Raw Data'!B1369))</f>
        <v>Customer_1367</v>
      </c>
      <c r="C1369" s="9">
        <f>IF(OR('1. Raw Data'!C1369&lt;18, '1. Raw Data'!C1369&gt;100), MEDIAN('1. Raw Data'!$C$2:$C$5001), '1. Raw Data'!C1369)</f>
        <v>65</v>
      </c>
      <c r="D1369" s="9" t="s">
        <v>5021</v>
      </c>
      <c r="E1369" s="22">
        <v>44101</v>
      </c>
      <c r="F1369" s="9">
        <v>1</v>
      </c>
      <c r="G1369" s="9">
        <v>11055</v>
      </c>
      <c r="H1369" s="15">
        <v>44101</v>
      </c>
      <c r="I1369" s="9" t="s">
        <v>7455</v>
      </c>
      <c r="J1369" s="9">
        <v>122</v>
      </c>
      <c r="K1369" s="9" t="s">
        <v>7465</v>
      </c>
      <c r="L1369" s="9" t="str">
        <f>IF(OR('1. Raw Data'!L1369="Elec", '1. Raw Data'!L1369="elect"), "Electronics", '1. Raw Data'!L1369)</f>
        <v>Sports</v>
      </c>
      <c r="M1369" s="9">
        <v>421.39</v>
      </c>
      <c r="N1369" s="9">
        <f>IF(ISBLANK('1. Raw Data'!N1369), MEDIAN('1. Raw Data'!$N$2:$N$5001), '1. Raw Data'!N1369)</f>
        <v>177.74</v>
      </c>
      <c r="O1369" s="9">
        <v>4</v>
      </c>
      <c r="P1369" s="9">
        <f>IF(ISBLANK('1. Raw Data'!P1369), 0, '1. Raw Data'!P1369)</f>
        <v>0</v>
      </c>
      <c r="Q1369" s="9">
        <v>677</v>
      </c>
      <c r="R1369" s="9">
        <v>2</v>
      </c>
      <c r="S1369" s="9">
        <f t="shared" si="63"/>
        <v>1685.56</v>
      </c>
      <c r="T1369" s="9">
        <f t="shared" si="64"/>
        <v>974.59999999999991</v>
      </c>
      <c r="U1369" s="23">
        <f t="shared" si="65"/>
        <v>0.57820546287287311</v>
      </c>
    </row>
    <row r="1370" spans="1:21" x14ac:dyDescent="0.3">
      <c r="A1370" s="9">
        <v>1631</v>
      </c>
      <c r="B1370" s="9" t="str">
        <f>PROPER(TRIM('1. Raw Data'!B1370))</f>
        <v>Customer_1368</v>
      </c>
      <c r="C1370" s="9">
        <f>IF(OR('1. Raw Data'!C1370&lt;18, '1. Raw Data'!C1370&gt;100), MEDIAN('1. Raw Data'!$C$2:$C$5001), '1. Raw Data'!C1370)</f>
        <v>46</v>
      </c>
      <c r="D1370" s="9" t="s">
        <v>5023</v>
      </c>
      <c r="E1370" s="22">
        <v>45170</v>
      </c>
      <c r="F1370" s="9">
        <v>0</v>
      </c>
      <c r="G1370" s="9">
        <v>11509</v>
      </c>
      <c r="H1370" s="15">
        <v>44935</v>
      </c>
      <c r="I1370" s="9" t="s">
        <v>7455</v>
      </c>
      <c r="J1370" s="9">
        <v>105</v>
      </c>
      <c r="K1370" s="9" t="s">
        <v>7461</v>
      </c>
      <c r="L1370" s="9" t="str">
        <f>IF(OR('1. Raw Data'!L1370="Elec", '1. Raw Data'!L1370="elect"), "Electronics", '1. Raw Data'!L1370)</f>
        <v>Sports</v>
      </c>
      <c r="M1370" s="9">
        <v>659.74</v>
      </c>
      <c r="N1370" s="9">
        <f>IF(ISBLANK('1. Raw Data'!N1370), MEDIAN('1. Raw Data'!$N$2:$N$5001), '1. Raw Data'!N1370)</f>
        <v>450.73</v>
      </c>
      <c r="O1370" s="9">
        <v>3</v>
      </c>
      <c r="P1370" s="9">
        <f>IF(ISBLANK('1. Raw Data'!P1370), 0, '1. Raw Data'!P1370)</f>
        <v>0</v>
      </c>
      <c r="Q1370" s="9">
        <v>566</v>
      </c>
      <c r="R1370" s="9">
        <v>5</v>
      </c>
      <c r="S1370" s="9">
        <f t="shared" si="63"/>
        <v>1979.22</v>
      </c>
      <c r="T1370" s="9">
        <f t="shared" si="64"/>
        <v>627.03</v>
      </c>
      <c r="U1370" s="23">
        <f t="shared" si="65"/>
        <v>0.31680662079000815</v>
      </c>
    </row>
    <row r="1371" spans="1:21" x14ac:dyDescent="0.3">
      <c r="A1371" s="9">
        <v>1058</v>
      </c>
      <c r="B1371" s="9" t="str">
        <f>PROPER(TRIM('1. Raw Data'!B1371))</f>
        <v>Customer_1369</v>
      </c>
      <c r="C1371" s="9">
        <f>IF(OR('1. Raw Data'!C1371&lt;18, '1. Raw Data'!C1371&gt;100), MEDIAN('1. Raw Data'!$C$2:$C$5001), '1. Raw Data'!C1371)</f>
        <v>51</v>
      </c>
      <c r="D1371" s="9" t="s">
        <v>5020</v>
      </c>
      <c r="E1371" s="22">
        <v>44580</v>
      </c>
      <c r="F1371" s="9">
        <v>1</v>
      </c>
      <c r="G1371" s="9">
        <v>12648</v>
      </c>
      <c r="H1371" s="15">
        <v>44580</v>
      </c>
      <c r="I1371" s="9" t="s">
        <v>7455</v>
      </c>
      <c r="J1371" s="9">
        <v>146</v>
      </c>
      <c r="K1371" s="9" t="s">
        <v>7505</v>
      </c>
      <c r="L1371" s="9" t="str">
        <f>IF(OR('1. Raw Data'!L1371="Elec", '1. Raw Data'!L1371="elect"), "Electronics", '1. Raw Data'!L1371)</f>
        <v>Home Appliances</v>
      </c>
      <c r="M1371" s="9">
        <v>1260.1600000000001</v>
      </c>
      <c r="N1371" s="9">
        <f>IF(ISBLANK('1. Raw Data'!N1371), MEDIAN('1. Raw Data'!$N$2:$N$5001), '1. Raw Data'!N1371)</f>
        <v>615.1</v>
      </c>
      <c r="O1371" s="9">
        <v>5</v>
      </c>
      <c r="P1371" s="9">
        <f>IF(ISBLANK('1. Raw Data'!P1371), 0, '1. Raw Data'!P1371)</f>
        <v>0</v>
      </c>
      <c r="Q1371" s="9">
        <v>1078</v>
      </c>
      <c r="R1371" s="9">
        <v>3</v>
      </c>
      <c r="S1371" s="9">
        <f t="shared" si="63"/>
        <v>6300.8</v>
      </c>
      <c r="T1371" s="9">
        <f t="shared" si="64"/>
        <v>3225.3</v>
      </c>
      <c r="U1371" s="23">
        <f t="shared" si="65"/>
        <v>0.51188737938039619</v>
      </c>
    </row>
    <row r="1372" spans="1:21" x14ac:dyDescent="0.3">
      <c r="A1372" s="9">
        <v>1127</v>
      </c>
      <c r="B1372" s="9" t="str">
        <f>PROPER(TRIM('1. Raw Data'!B1372))</f>
        <v>Customer_1370</v>
      </c>
      <c r="C1372" s="9">
        <f>IF(OR('1. Raw Data'!C1372&lt;18, '1. Raw Data'!C1372&gt;100), MEDIAN('1. Raw Data'!$C$2:$C$5001), '1. Raw Data'!C1372)</f>
        <v>33</v>
      </c>
      <c r="D1372" s="9" t="s">
        <v>5018</v>
      </c>
      <c r="E1372" s="22">
        <v>44918</v>
      </c>
      <c r="F1372" s="9">
        <v>1</v>
      </c>
      <c r="G1372" s="9">
        <v>12987</v>
      </c>
      <c r="H1372" s="15">
        <v>44918</v>
      </c>
      <c r="I1372" s="9" t="s">
        <v>7456</v>
      </c>
      <c r="J1372" s="9">
        <v>115</v>
      </c>
      <c r="K1372" s="9" t="s">
        <v>7481</v>
      </c>
      <c r="L1372" s="9" t="str">
        <f>IF(OR('1. Raw Data'!L1372="Elec", '1. Raw Data'!L1372="elect"), "Electronics", '1. Raw Data'!L1372)</f>
        <v>Sports</v>
      </c>
      <c r="M1372" s="9">
        <v>1167.96</v>
      </c>
      <c r="N1372" s="9">
        <f>IF(ISBLANK('1. Raw Data'!N1372), MEDIAN('1. Raw Data'!$N$2:$N$5001), '1. Raw Data'!N1372)</f>
        <v>492.33</v>
      </c>
      <c r="O1372" s="9">
        <v>2</v>
      </c>
      <c r="P1372" s="9">
        <f>IF(ISBLANK('1. Raw Data'!P1372), 0, '1. Raw Data'!P1372)</f>
        <v>0</v>
      </c>
      <c r="Q1372" s="9">
        <v>740</v>
      </c>
      <c r="R1372" s="9">
        <v>5</v>
      </c>
      <c r="S1372" s="9">
        <f t="shared" si="63"/>
        <v>2335.92</v>
      </c>
      <c r="T1372" s="9">
        <f t="shared" si="64"/>
        <v>1351.2600000000002</v>
      </c>
      <c r="U1372" s="23">
        <f t="shared" si="65"/>
        <v>0.57847015308743455</v>
      </c>
    </row>
    <row r="1373" spans="1:21" x14ac:dyDescent="0.3">
      <c r="A1373" s="9">
        <v>1735</v>
      </c>
      <c r="B1373" s="9" t="str">
        <f>PROPER(TRIM('1. Raw Data'!B1373))</f>
        <v>Customer_1371</v>
      </c>
      <c r="C1373" s="9">
        <f>IF(OR('1. Raw Data'!C1373&lt;18, '1. Raw Data'!C1373&gt;100), MEDIAN('1. Raw Data'!$C$2:$C$5001), '1. Raw Data'!C1373)</f>
        <v>54</v>
      </c>
      <c r="D1373" s="9" t="s">
        <v>5021</v>
      </c>
      <c r="E1373" s="22">
        <v>44858</v>
      </c>
      <c r="F1373" s="9">
        <v>0</v>
      </c>
      <c r="G1373" s="9">
        <v>13039</v>
      </c>
      <c r="H1373" s="15">
        <v>44858</v>
      </c>
      <c r="I1373" s="9" t="s">
        <v>7456</v>
      </c>
      <c r="J1373" s="9">
        <v>121</v>
      </c>
      <c r="K1373" s="9" t="s">
        <v>7495</v>
      </c>
      <c r="L1373" s="9" t="str">
        <f>IF(OR('1. Raw Data'!L1373="Elec", '1. Raw Data'!L1373="elect"), "Electronics", '1. Raw Data'!L1373)</f>
        <v>Clothing</v>
      </c>
      <c r="M1373" s="9">
        <v>1230.18</v>
      </c>
      <c r="N1373" s="9">
        <f>IF(ISBLANK('1. Raw Data'!N1373), MEDIAN('1. Raw Data'!$N$2:$N$5001), '1. Raw Data'!N1373)</f>
        <v>429.51499999999999</v>
      </c>
      <c r="O1373" s="9">
        <v>2</v>
      </c>
      <c r="P1373" s="9">
        <f>IF(ISBLANK('1. Raw Data'!P1373), 0, '1. Raw Data'!P1373)</f>
        <v>0.05</v>
      </c>
      <c r="Q1373" s="9">
        <v>800</v>
      </c>
      <c r="R1373" s="9">
        <v>5</v>
      </c>
      <c r="S1373" s="9">
        <f t="shared" si="63"/>
        <v>2337.3420000000001</v>
      </c>
      <c r="T1373" s="9">
        <f t="shared" si="64"/>
        <v>1478.3120000000001</v>
      </c>
      <c r="U1373" s="23">
        <f t="shared" si="65"/>
        <v>0.63247569247461433</v>
      </c>
    </row>
    <row r="1374" spans="1:21" x14ac:dyDescent="0.3">
      <c r="A1374" s="9">
        <v>1720</v>
      </c>
      <c r="B1374" s="9" t="str">
        <f>PROPER(TRIM('1. Raw Data'!B1374))</f>
        <v>Customer_1372</v>
      </c>
      <c r="C1374" s="9">
        <f>IF(OR('1. Raw Data'!C1374&lt;18, '1. Raw Data'!C1374&gt;100), MEDIAN('1. Raw Data'!$C$2:$C$5001), '1. Raw Data'!C1374)</f>
        <v>33</v>
      </c>
      <c r="D1374" s="9" t="s">
        <v>5019</v>
      </c>
      <c r="E1374" s="22">
        <v>44389</v>
      </c>
      <c r="F1374" s="9">
        <v>0</v>
      </c>
      <c r="G1374" s="9">
        <v>12578</v>
      </c>
      <c r="H1374" s="15">
        <v>44537</v>
      </c>
      <c r="I1374" s="9" t="s">
        <v>7457</v>
      </c>
      <c r="J1374" s="9">
        <v>125</v>
      </c>
      <c r="K1374" s="9" t="s">
        <v>7479</v>
      </c>
      <c r="L1374" s="9" t="str">
        <f>IF(OR('1. Raw Data'!L1374="Elec", '1. Raw Data'!L1374="elect"), "Electronics", '1. Raw Data'!L1374)</f>
        <v>Home Appliances</v>
      </c>
      <c r="M1374" s="9">
        <v>801.68</v>
      </c>
      <c r="N1374" s="9">
        <f>IF(ISBLANK('1. Raw Data'!N1374), MEDIAN('1. Raw Data'!$N$2:$N$5001), '1. Raw Data'!N1374)</f>
        <v>343.63</v>
      </c>
      <c r="O1374" s="9">
        <v>4</v>
      </c>
      <c r="P1374" s="9">
        <f>IF(ISBLANK('1. Raw Data'!P1374), 0, '1. Raw Data'!P1374)</f>
        <v>0.2</v>
      </c>
      <c r="Q1374" s="9">
        <v>579</v>
      </c>
      <c r="R1374" s="9">
        <v>4</v>
      </c>
      <c r="S1374" s="9">
        <f t="shared" si="63"/>
        <v>2565.3760000000002</v>
      </c>
      <c r="T1374" s="9">
        <f t="shared" si="64"/>
        <v>1190.8560000000002</v>
      </c>
      <c r="U1374" s="23">
        <f t="shared" si="65"/>
        <v>0.46420329807404453</v>
      </c>
    </row>
    <row r="1375" spans="1:21" x14ac:dyDescent="0.3">
      <c r="A1375" s="9">
        <v>2138</v>
      </c>
      <c r="B1375" s="9" t="str">
        <f>PROPER(TRIM('1. Raw Data'!B1375))</f>
        <v>Customer_1373</v>
      </c>
      <c r="C1375" s="9">
        <f>IF(OR('1. Raw Data'!C1375&lt;18, '1. Raw Data'!C1375&gt;100), MEDIAN('1. Raw Data'!$C$2:$C$5001), '1. Raw Data'!C1375)</f>
        <v>46</v>
      </c>
      <c r="D1375" s="9" t="s">
        <v>5019</v>
      </c>
      <c r="E1375" s="22">
        <v>44167</v>
      </c>
      <c r="F1375" s="9">
        <v>0</v>
      </c>
      <c r="G1375" s="9">
        <v>11026</v>
      </c>
      <c r="H1375" s="15">
        <v>43873</v>
      </c>
      <c r="I1375" s="9" t="s">
        <v>7455</v>
      </c>
      <c r="J1375" s="9">
        <v>117</v>
      </c>
      <c r="K1375" s="9" t="s">
        <v>7483</v>
      </c>
      <c r="L1375" s="9" t="str">
        <f>IF(OR('1. Raw Data'!L1375="Elec", '1. Raw Data'!L1375="elect"), "Electronics", '1. Raw Data'!L1375)</f>
        <v>Sports</v>
      </c>
      <c r="M1375" s="9">
        <v>1371.75</v>
      </c>
      <c r="N1375" s="9">
        <f>IF(ISBLANK('1. Raw Data'!N1375), MEDIAN('1. Raw Data'!$N$2:$N$5001), '1. Raw Data'!N1375)</f>
        <v>622.20000000000005</v>
      </c>
      <c r="O1375" s="9">
        <v>4</v>
      </c>
      <c r="P1375" s="9">
        <f>IF(ISBLANK('1. Raw Data'!P1375), 0, '1. Raw Data'!P1375)</f>
        <v>0</v>
      </c>
      <c r="Q1375" s="9">
        <v>416</v>
      </c>
      <c r="R1375" s="9">
        <v>2</v>
      </c>
      <c r="S1375" s="9">
        <f t="shared" si="63"/>
        <v>5487</v>
      </c>
      <c r="T1375" s="9">
        <f t="shared" si="64"/>
        <v>2998.2</v>
      </c>
      <c r="U1375" s="23">
        <f t="shared" si="65"/>
        <v>0.54641880809185339</v>
      </c>
    </row>
    <row r="1376" spans="1:21" x14ac:dyDescent="0.3">
      <c r="A1376" s="9">
        <v>2232</v>
      </c>
      <c r="B1376" s="9" t="str">
        <f>PROPER(TRIM('1. Raw Data'!B1376))</f>
        <v>Customer_1374</v>
      </c>
      <c r="C1376" s="9">
        <f>IF(OR('1. Raw Data'!C1376&lt;18, '1. Raw Data'!C1376&gt;100), MEDIAN('1. Raw Data'!$C$2:$C$5001), '1. Raw Data'!C1376)</f>
        <v>19</v>
      </c>
      <c r="D1376" s="9" t="s">
        <v>5018</v>
      </c>
      <c r="E1376" s="22">
        <v>44475</v>
      </c>
      <c r="F1376" s="9">
        <v>0</v>
      </c>
      <c r="G1376" s="9">
        <v>10377</v>
      </c>
      <c r="H1376" s="15">
        <v>44357</v>
      </c>
      <c r="I1376" s="9" t="s">
        <v>7456</v>
      </c>
      <c r="J1376" s="9">
        <v>107</v>
      </c>
      <c r="K1376" s="9" t="s">
        <v>7485</v>
      </c>
      <c r="L1376" s="9" t="str">
        <f>IF(OR('1. Raw Data'!L1376="Elec", '1. Raw Data'!L1376="elect"), "Electronics", '1. Raw Data'!L1376)</f>
        <v>Home Appliances</v>
      </c>
      <c r="M1376" s="9">
        <v>522.63</v>
      </c>
      <c r="N1376" s="9">
        <f>IF(ISBLANK('1. Raw Data'!N1376), MEDIAN('1. Raw Data'!$N$2:$N$5001), '1. Raw Data'!N1376)</f>
        <v>274.39</v>
      </c>
      <c r="O1376" s="9">
        <v>1</v>
      </c>
      <c r="P1376" s="9">
        <f>IF(ISBLANK('1. Raw Data'!P1376), 0, '1. Raw Data'!P1376)</f>
        <v>0</v>
      </c>
      <c r="Q1376" s="9">
        <v>976</v>
      </c>
      <c r="R1376" s="9">
        <v>2</v>
      </c>
      <c r="S1376" s="9">
        <f t="shared" si="63"/>
        <v>522.63</v>
      </c>
      <c r="T1376" s="9">
        <f t="shared" si="64"/>
        <v>248.24</v>
      </c>
      <c r="U1376" s="23">
        <f t="shared" si="65"/>
        <v>0.47498230105428318</v>
      </c>
    </row>
    <row r="1377" spans="1:21" x14ac:dyDescent="0.3">
      <c r="A1377" s="9">
        <v>1525</v>
      </c>
      <c r="B1377" s="9" t="str">
        <f>PROPER(TRIM('1. Raw Data'!B1377))</f>
        <v>Customer_1375</v>
      </c>
      <c r="C1377" s="9">
        <f>IF(OR('1. Raw Data'!C1377&lt;18, '1. Raw Data'!C1377&gt;100), MEDIAN('1. Raw Data'!$C$2:$C$5001), '1. Raw Data'!C1377)</f>
        <v>42</v>
      </c>
      <c r="D1377" s="9" t="s">
        <v>5019</v>
      </c>
      <c r="E1377" s="22">
        <v>44817</v>
      </c>
      <c r="F1377" s="9">
        <v>0</v>
      </c>
      <c r="G1377" s="9">
        <v>10571</v>
      </c>
      <c r="H1377" s="15">
        <v>44817</v>
      </c>
      <c r="I1377" s="9" t="s">
        <v>7456</v>
      </c>
      <c r="J1377" s="9">
        <v>119</v>
      </c>
      <c r="K1377" s="9" t="s">
        <v>7459</v>
      </c>
      <c r="L1377" s="9" t="str">
        <f>IF(OR('1. Raw Data'!L1377="Elec", '1. Raw Data'!L1377="elect"), "Electronics", '1. Raw Data'!L1377)</f>
        <v>Sports</v>
      </c>
      <c r="M1377" s="9">
        <v>277.17</v>
      </c>
      <c r="N1377" s="9">
        <f>IF(ISBLANK('1. Raw Data'!N1377), MEDIAN('1. Raw Data'!$N$2:$N$5001), '1. Raw Data'!N1377)</f>
        <v>172.24</v>
      </c>
      <c r="O1377" s="9">
        <v>1</v>
      </c>
      <c r="P1377" s="9">
        <f>IF(ISBLANK('1. Raw Data'!P1377), 0, '1. Raw Data'!P1377)</f>
        <v>0</v>
      </c>
      <c r="Q1377" s="9">
        <v>377</v>
      </c>
      <c r="R1377" s="9">
        <v>5</v>
      </c>
      <c r="S1377" s="9">
        <f t="shared" si="63"/>
        <v>277.17</v>
      </c>
      <c r="T1377" s="9">
        <f t="shared" si="64"/>
        <v>104.93</v>
      </c>
      <c r="U1377" s="23">
        <f t="shared" si="65"/>
        <v>0.37857632499909805</v>
      </c>
    </row>
    <row r="1378" spans="1:21" x14ac:dyDescent="0.3">
      <c r="A1378" s="9">
        <v>1520</v>
      </c>
      <c r="B1378" s="9" t="str">
        <f>PROPER(TRIM('1. Raw Data'!B1378))</f>
        <v>Customer_1376</v>
      </c>
      <c r="C1378" s="9">
        <f>IF(OR('1. Raw Data'!C1378&lt;18, '1. Raw Data'!C1378&gt;100), MEDIAN('1. Raw Data'!$C$2:$C$5001), '1. Raw Data'!C1378)</f>
        <v>25</v>
      </c>
      <c r="D1378" s="9" t="s">
        <v>5020</v>
      </c>
      <c r="E1378" s="22">
        <v>44435</v>
      </c>
      <c r="F1378" s="9">
        <v>0</v>
      </c>
      <c r="G1378" s="9">
        <v>11954</v>
      </c>
      <c r="H1378" s="15">
        <v>44435</v>
      </c>
      <c r="I1378" s="9" t="s">
        <v>7457</v>
      </c>
      <c r="J1378" s="9">
        <v>107</v>
      </c>
      <c r="K1378" s="9" t="s">
        <v>7485</v>
      </c>
      <c r="L1378" s="9" t="str">
        <f>IF(OR('1. Raw Data'!L1378="Elec", '1. Raw Data'!L1378="elect"), "Electronics", '1. Raw Data'!L1378)</f>
        <v>Sports</v>
      </c>
      <c r="M1378" s="9">
        <v>1077.6600000000001</v>
      </c>
      <c r="N1378" s="9">
        <f>IF(ISBLANK('1. Raw Data'!N1378), MEDIAN('1. Raw Data'!$N$2:$N$5001), '1. Raw Data'!N1378)</f>
        <v>429.51499999999999</v>
      </c>
      <c r="O1378" s="9">
        <v>3</v>
      </c>
      <c r="P1378" s="9">
        <f>IF(ISBLANK('1. Raw Data'!P1378), 0, '1. Raw Data'!P1378)</f>
        <v>0.05</v>
      </c>
      <c r="Q1378" s="9">
        <v>365</v>
      </c>
      <c r="R1378" s="9">
        <v>6</v>
      </c>
      <c r="S1378" s="9">
        <f t="shared" si="63"/>
        <v>3071.3310000000001</v>
      </c>
      <c r="T1378" s="9">
        <f t="shared" si="64"/>
        <v>1782.7860000000001</v>
      </c>
      <c r="U1378" s="23">
        <f t="shared" si="65"/>
        <v>0.58046039323016629</v>
      </c>
    </row>
    <row r="1379" spans="1:21" x14ac:dyDescent="0.3">
      <c r="A1379" s="9">
        <v>1551</v>
      </c>
      <c r="B1379" s="9" t="str">
        <f>PROPER(TRIM('1. Raw Data'!B1379))</f>
        <v>Customer_1377</v>
      </c>
      <c r="C1379" s="9">
        <f>IF(OR('1. Raw Data'!C1379&lt;18, '1. Raw Data'!C1379&gt;100), MEDIAN('1. Raw Data'!$C$2:$C$5001), '1. Raw Data'!C1379)</f>
        <v>54</v>
      </c>
      <c r="D1379" s="9" t="s">
        <v>5023</v>
      </c>
      <c r="E1379" s="22">
        <v>44524</v>
      </c>
      <c r="F1379" s="9">
        <v>1</v>
      </c>
      <c r="G1379" s="9">
        <v>13313</v>
      </c>
      <c r="H1379" s="15">
        <v>44524</v>
      </c>
      <c r="I1379" s="9" t="s">
        <v>7456</v>
      </c>
      <c r="J1379" s="9">
        <v>140</v>
      </c>
      <c r="K1379" s="9" t="s">
        <v>7468</v>
      </c>
      <c r="L1379" s="9" t="str">
        <f>IF(OR('1. Raw Data'!L1379="Elec", '1. Raw Data'!L1379="elect"), "Electronics", '1. Raw Data'!L1379)</f>
        <v>Clothing</v>
      </c>
      <c r="M1379" s="9">
        <v>832.06</v>
      </c>
      <c r="N1379" s="9">
        <f>IF(ISBLANK('1. Raw Data'!N1379), MEDIAN('1. Raw Data'!$N$2:$N$5001), '1. Raw Data'!N1379)</f>
        <v>441.64</v>
      </c>
      <c r="O1379" s="9">
        <v>1</v>
      </c>
      <c r="P1379" s="9">
        <f>IF(ISBLANK('1. Raw Data'!P1379), 0, '1. Raw Data'!P1379)</f>
        <v>0</v>
      </c>
      <c r="Q1379" s="9">
        <v>881</v>
      </c>
      <c r="R1379" s="9">
        <v>2</v>
      </c>
      <c r="S1379" s="9">
        <f t="shared" si="63"/>
        <v>832.06</v>
      </c>
      <c r="T1379" s="9">
        <f t="shared" si="64"/>
        <v>390.41999999999996</v>
      </c>
      <c r="U1379" s="23">
        <f t="shared" si="65"/>
        <v>0.46922096964161236</v>
      </c>
    </row>
    <row r="1380" spans="1:21" x14ac:dyDescent="0.3">
      <c r="A1380" s="9">
        <v>1236</v>
      </c>
      <c r="B1380" s="9" t="str">
        <f>PROPER(TRIM('1. Raw Data'!B1380))</f>
        <v>Customer_1378</v>
      </c>
      <c r="C1380" s="9">
        <f>IF(OR('1. Raw Data'!C1380&lt;18, '1. Raw Data'!C1380&gt;100), MEDIAN('1. Raw Data'!$C$2:$C$5001), '1. Raw Data'!C1380)</f>
        <v>53</v>
      </c>
      <c r="D1380" s="9" t="s">
        <v>5018</v>
      </c>
      <c r="E1380" s="22">
        <v>44066</v>
      </c>
      <c r="F1380" s="9">
        <v>1</v>
      </c>
      <c r="G1380" s="9">
        <v>11564</v>
      </c>
      <c r="H1380" s="15">
        <v>44066</v>
      </c>
      <c r="I1380" s="9" t="s">
        <v>7456</v>
      </c>
      <c r="J1380" s="9">
        <v>145</v>
      </c>
      <c r="K1380" s="9" t="s">
        <v>7470</v>
      </c>
      <c r="L1380" s="9" t="str">
        <f>IF(OR('1. Raw Data'!L1380="Elec", '1. Raw Data'!L1380="elect"), "Electronics", '1. Raw Data'!L1380)</f>
        <v>Clothing</v>
      </c>
      <c r="M1380" s="9">
        <v>1289.1500000000001</v>
      </c>
      <c r="N1380" s="9">
        <f>IF(ISBLANK('1. Raw Data'!N1380), MEDIAN('1. Raw Data'!$N$2:$N$5001), '1. Raw Data'!N1380)</f>
        <v>874.85</v>
      </c>
      <c r="O1380" s="9">
        <v>4</v>
      </c>
      <c r="P1380" s="9">
        <f>IF(ISBLANK('1. Raw Data'!P1380), 0, '1. Raw Data'!P1380)</f>
        <v>0</v>
      </c>
      <c r="Q1380" s="9">
        <v>1539</v>
      </c>
      <c r="R1380" s="9">
        <v>2</v>
      </c>
      <c r="S1380" s="9">
        <f t="shared" si="63"/>
        <v>5156.6000000000004</v>
      </c>
      <c r="T1380" s="9">
        <f t="shared" si="64"/>
        <v>1657.2000000000003</v>
      </c>
      <c r="U1380" s="23">
        <f t="shared" si="65"/>
        <v>0.3213745491215142</v>
      </c>
    </row>
    <row r="1381" spans="1:21" x14ac:dyDescent="0.3">
      <c r="A1381" s="9">
        <v>2304</v>
      </c>
      <c r="B1381" s="9" t="str">
        <f>PROPER(TRIM('1. Raw Data'!B1381))</f>
        <v>Customer_1379</v>
      </c>
      <c r="C1381" s="9">
        <f>IF(OR('1. Raw Data'!C1381&lt;18, '1. Raw Data'!C1381&gt;100), MEDIAN('1. Raw Data'!$C$2:$C$5001), '1. Raw Data'!C1381)</f>
        <v>33</v>
      </c>
      <c r="D1381" s="9" t="s">
        <v>5021</v>
      </c>
      <c r="E1381" s="22">
        <v>44790</v>
      </c>
      <c r="F1381" s="9">
        <v>0</v>
      </c>
      <c r="G1381" s="9">
        <v>10586</v>
      </c>
      <c r="H1381" s="15">
        <v>44790</v>
      </c>
      <c r="I1381" s="9" t="s">
        <v>7455</v>
      </c>
      <c r="J1381" s="9">
        <v>124</v>
      </c>
      <c r="K1381" s="9" t="s">
        <v>7497</v>
      </c>
      <c r="L1381" s="9" t="str">
        <f>IF(OR('1. Raw Data'!L1381="Elec", '1. Raw Data'!L1381="elect"), "Electronics", '1. Raw Data'!L1381)</f>
        <v>Clothing</v>
      </c>
      <c r="M1381" s="9">
        <v>167.68</v>
      </c>
      <c r="N1381" s="9">
        <f>IF(ISBLANK('1. Raw Data'!N1381), MEDIAN('1. Raw Data'!$N$2:$N$5001), '1. Raw Data'!N1381)</f>
        <v>81.95</v>
      </c>
      <c r="O1381" s="9">
        <v>4</v>
      </c>
      <c r="P1381" s="9">
        <f>IF(ISBLANK('1. Raw Data'!P1381), 0, '1. Raw Data'!P1381)</f>
        <v>0.2</v>
      </c>
      <c r="Q1381" s="9">
        <v>569</v>
      </c>
      <c r="R1381" s="9">
        <v>3</v>
      </c>
      <c r="S1381" s="9">
        <f t="shared" si="63"/>
        <v>536.57600000000002</v>
      </c>
      <c r="T1381" s="9">
        <f t="shared" si="64"/>
        <v>208.77600000000001</v>
      </c>
      <c r="U1381" s="23">
        <f t="shared" si="65"/>
        <v>0.38908933683206109</v>
      </c>
    </row>
    <row r="1382" spans="1:21" x14ac:dyDescent="0.3">
      <c r="A1382" s="9">
        <v>2382</v>
      </c>
      <c r="B1382" s="9" t="str">
        <f>PROPER(TRIM('1. Raw Data'!B1382))</f>
        <v>Customer_1380</v>
      </c>
      <c r="C1382" s="9">
        <f>IF(OR('1. Raw Data'!C1382&lt;18, '1. Raw Data'!C1382&gt;100), MEDIAN('1. Raw Data'!$C$2:$C$5001), '1. Raw Data'!C1382)</f>
        <v>70</v>
      </c>
      <c r="D1382" s="9" t="s">
        <v>5023</v>
      </c>
      <c r="E1382" s="22">
        <v>43985</v>
      </c>
      <c r="F1382" s="9">
        <v>1</v>
      </c>
      <c r="G1382" s="9">
        <v>13653</v>
      </c>
      <c r="H1382" s="15">
        <v>43896</v>
      </c>
      <c r="I1382" s="9" t="s">
        <v>7457</v>
      </c>
      <c r="J1382" s="9">
        <v>111</v>
      </c>
      <c r="K1382" s="9" t="s">
        <v>7476</v>
      </c>
      <c r="L1382" s="9" t="str">
        <f>IF(OR('1. Raw Data'!L1382="Elec", '1. Raw Data'!L1382="elect"), "Electronics", '1. Raw Data'!L1382)</f>
        <v>Sports</v>
      </c>
      <c r="M1382" s="9">
        <v>1273.3499999999999</v>
      </c>
      <c r="N1382" s="9">
        <f>IF(ISBLANK('1. Raw Data'!N1382), MEDIAN('1. Raw Data'!$N$2:$N$5001), '1. Raw Data'!N1382)</f>
        <v>812.93</v>
      </c>
      <c r="O1382" s="9">
        <v>1</v>
      </c>
      <c r="P1382" s="9">
        <f>IF(ISBLANK('1. Raw Data'!P1382), 0, '1. Raw Data'!P1382)</f>
        <v>0.1</v>
      </c>
      <c r="Q1382" s="9">
        <v>907</v>
      </c>
      <c r="R1382" s="9">
        <v>6</v>
      </c>
      <c r="S1382" s="9">
        <f t="shared" si="63"/>
        <v>1146.0149999999999</v>
      </c>
      <c r="T1382" s="9">
        <f t="shared" si="64"/>
        <v>333.08499999999992</v>
      </c>
      <c r="U1382" s="23">
        <f t="shared" si="65"/>
        <v>0.29064628298931511</v>
      </c>
    </row>
    <row r="1383" spans="1:21" x14ac:dyDescent="0.3">
      <c r="A1383" s="9">
        <v>2224</v>
      </c>
      <c r="B1383" s="9" t="str">
        <f>PROPER(TRIM('1. Raw Data'!B1383))</f>
        <v>Customer_1381</v>
      </c>
      <c r="C1383" s="9">
        <f>IF(OR('1. Raw Data'!C1383&lt;18, '1. Raw Data'!C1383&gt;100), MEDIAN('1. Raw Data'!$C$2:$C$5001), '1. Raw Data'!C1383)</f>
        <v>35</v>
      </c>
      <c r="D1383" s="9" t="s">
        <v>5019</v>
      </c>
      <c r="E1383" s="22">
        <v>44119</v>
      </c>
      <c r="F1383" s="9">
        <v>0</v>
      </c>
      <c r="G1383" s="9">
        <v>11618</v>
      </c>
      <c r="H1383" s="15">
        <v>44119</v>
      </c>
      <c r="I1383" s="9" t="s">
        <v>7455</v>
      </c>
      <c r="J1383" s="9">
        <v>141</v>
      </c>
      <c r="K1383" s="9" t="s">
        <v>7490</v>
      </c>
      <c r="L1383" s="9" t="str">
        <f>IF(OR('1. Raw Data'!L1383="Elec", '1. Raw Data'!L1383="elect"), "Electronics", '1. Raw Data'!L1383)</f>
        <v>Clothing</v>
      </c>
      <c r="M1383" s="9">
        <v>475.28</v>
      </c>
      <c r="N1383" s="9">
        <f>IF(ISBLANK('1. Raw Data'!N1383), MEDIAN('1. Raw Data'!$N$2:$N$5001), '1. Raw Data'!N1383)</f>
        <v>212.61</v>
      </c>
      <c r="O1383" s="9">
        <v>3</v>
      </c>
      <c r="P1383" s="9">
        <f>IF(ISBLANK('1. Raw Data'!P1383), 0, '1. Raw Data'!P1383)</f>
        <v>0.1</v>
      </c>
      <c r="Q1383" s="9">
        <v>878</v>
      </c>
      <c r="R1383" s="9">
        <v>5</v>
      </c>
      <c r="S1383" s="9">
        <f t="shared" si="63"/>
        <v>1283.2559999999999</v>
      </c>
      <c r="T1383" s="9">
        <f t="shared" si="64"/>
        <v>645.42599999999982</v>
      </c>
      <c r="U1383" s="23">
        <f t="shared" si="65"/>
        <v>0.50295965886775507</v>
      </c>
    </row>
    <row r="1384" spans="1:21" x14ac:dyDescent="0.3">
      <c r="A1384" s="9">
        <v>2301</v>
      </c>
      <c r="B1384" s="9" t="str">
        <f>PROPER(TRIM('1. Raw Data'!B1384))</f>
        <v>Customer_1382</v>
      </c>
      <c r="C1384" s="9">
        <f>IF(OR('1. Raw Data'!C1384&lt;18, '1. Raw Data'!C1384&gt;100), MEDIAN('1. Raw Data'!$C$2:$C$5001), '1. Raw Data'!C1384)</f>
        <v>40</v>
      </c>
      <c r="D1384" s="9" t="s">
        <v>5019</v>
      </c>
      <c r="E1384" s="22">
        <v>44293</v>
      </c>
      <c r="F1384" s="9">
        <v>1</v>
      </c>
      <c r="G1384" s="9">
        <v>10356</v>
      </c>
      <c r="H1384" s="15">
        <v>44381</v>
      </c>
      <c r="I1384" s="9" t="s">
        <v>7455</v>
      </c>
      <c r="J1384" s="9">
        <v>101</v>
      </c>
      <c r="K1384" s="9" t="s">
        <v>7478</v>
      </c>
      <c r="L1384" s="9" t="str">
        <f>IF(OR('1. Raw Data'!L1384="Elec", '1. Raw Data'!L1384="elect"), "Electronics", '1. Raw Data'!L1384)</f>
        <v>Home Appliances</v>
      </c>
      <c r="M1384" s="9">
        <v>999.54</v>
      </c>
      <c r="N1384" s="9">
        <f>IF(ISBLANK('1. Raw Data'!N1384), MEDIAN('1. Raw Data'!$N$2:$N$5001), '1. Raw Data'!N1384)</f>
        <v>453.29</v>
      </c>
      <c r="O1384" s="9">
        <v>4</v>
      </c>
      <c r="P1384" s="9">
        <f>IF(ISBLANK('1. Raw Data'!P1384), 0, '1. Raw Data'!P1384)</f>
        <v>0.1</v>
      </c>
      <c r="Q1384" s="9">
        <v>781</v>
      </c>
      <c r="R1384" s="9">
        <v>3</v>
      </c>
      <c r="S1384" s="9">
        <f t="shared" si="63"/>
        <v>3598.3440000000001</v>
      </c>
      <c r="T1384" s="9">
        <f t="shared" si="64"/>
        <v>1785.184</v>
      </c>
      <c r="U1384" s="23">
        <f t="shared" si="65"/>
        <v>0.49611265626632695</v>
      </c>
    </row>
    <row r="1385" spans="1:21" x14ac:dyDescent="0.3">
      <c r="A1385" s="9">
        <v>2258</v>
      </c>
      <c r="B1385" s="9" t="str">
        <f>PROPER(TRIM('1. Raw Data'!B1385))</f>
        <v>Customer_1383</v>
      </c>
      <c r="C1385" s="9">
        <f>IF(OR('1. Raw Data'!C1385&lt;18, '1. Raw Data'!C1385&gt;100), MEDIAN('1. Raw Data'!$C$2:$C$5001), '1. Raw Data'!C1385)</f>
        <v>28</v>
      </c>
      <c r="D1385" s="9" t="s">
        <v>5021</v>
      </c>
      <c r="E1385" s="22">
        <v>45216</v>
      </c>
      <c r="F1385" s="9">
        <v>1</v>
      </c>
      <c r="G1385" s="9">
        <v>10684</v>
      </c>
      <c r="H1385" s="15">
        <v>45216</v>
      </c>
      <c r="I1385" s="9" t="s">
        <v>7457</v>
      </c>
      <c r="J1385" s="9">
        <v>132</v>
      </c>
      <c r="K1385" s="9" t="s">
        <v>7506</v>
      </c>
      <c r="L1385" s="9" t="str">
        <f>IF(OR('1. Raw Data'!L1385="Elec", '1. Raw Data'!L1385="elect"), "Electronics", '1. Raw Data'!L1385)</f>
        <v>Sports</v>
      </c>
      <c r="M1385" s="9">
        <v>108.19</v>
      </c>
      <c r="N1385" s="9">
        <f>IF(ISBLANK('1. Raw Data'!N1385), MEDIAN('1. Raw Data'!$N$2:$N$5001), '1. Raw Data'!N1385)</f>
        <v>58.08</v>
      </c>
      <c r="O1385" s="9">
        <v>3</v>
      </c>
      <c r="P1385" s="9">
        <f>IF(ISBLANK('1. Raw Data'!P1385), 0, '1. Raw Data'!P1385)</f>
        <v>0</v>
      </c>
      <c r="Q1385" s="9">
        <v>435</v>
      </c>
      <c r="R1385" s="9">
        <v>4</v>
      </c>
      <c r="S1385" s="9">
        <f t="shared" si="63"/>
        <v>324.57</v>
      </c>
      <c r="T1385" s="9">
        <f t="shared" si="64"/>
        <v>150.32999999999998</v>
      </c>
      <c r="U1385" s="23">
        <f t="shared" si="65"/>
        <v>0.46316665126166923</v>
      </c>
    </row>
    <row r="1386" spans="1:21" x14ac:dyDescent="0.3">
      <c r="A1386" s="9">
        <v>1493</v>
      </c>
      <c r="B1386" s="9" t="str">
        <f>PROPER(TRIM('1. Raw Data'!B1386))</f>
        <v>Customer_1384</v>
      </c>
      <c r="C1386" s="9">
        <f>IF(OR('1. Raw Data'!C1386&lt;18, '1. Raw Data'!C1386&gt;100), MEDIAN('1. Raw Data'!$C$2:$C$5001), '1. Raw Data'!C1386)</f>
        <v>24</v>
      </c>
      <c r="D1386" s="9" t="s">
        <v>5020</v>
      </c>
      <c r="E1386" s="22">
        <v>45314</v>
      </c>
      <c r="F1386" s="9">
        <v>0</v>
      </c>
      <c r="G1386" s="9">
        <v>11946</v>
      </c>
      <c r="H1386" s="15">
        <v>45314</v>
      </c>
      <c r="I1386" s="9" t="s">
        <v>7457</v>
      </c>
      <c r="J1386" s="9">
        <v>140</v>
      </c>
      <c r="K1386" s="9" t="s">
        <v>7468</v>
      </c>
      <c r="L1386" s="9" t="str">
        <f>IF(OR('1. Raw Data'!L1386="Elec", '1. Raw Data'!L1386="elect"), "Electronics", '1. Raw Data'!L1386)</f>
        <v>Home Appliances</v>
      </c>
      <c r="M1386" s="9">
        <v>933.89</v>
      </c>
      <c r="N1386" s="9">
        <f>IF(ISBLANK('1. Raw Data'!N1386), MEDIAN('1. Raw Data'!$N$2:$N$5001), '1. Raw Data'!N1386)</f>
        <v>439.14</v>
      </c>
      <c r="O1386" s="9">
        <v>4</v>
      </c>
      <c r="P1386" s="9">
        <f>IF(ISBLANK('1. Raw Data'!P1386), 0, '1. Raw Data'!P1386)</f>
        <v>0.05</v>
      </c>
      <c r="Q1386" s="9">
        <v>344</v>
      </c>
      <c r="R1386" s="9">
        <v>5</v>
      </c>
      <c r="S1386" s="9">
        <f t="shared" si="63"/>
        <v>3548.7819999999997</v>
      </c>
      <c r="T1386" s="9">
        <f t="shared" si="64"/>
        <v>1792.2219999999998</v>
      </c>
      <c r="U1386" s="23">
        <f t="shared" si="65"/>
        <v>0.50502454081428494</v>
      </c>
    </row>
    <row r="1387" spans="1:21" x14ac:dyDescent="0.3">
      <c r="A1387" s="9">
        <v>1003</v>
      </c>
      <c r="B1387" s="9" t="str">
        <f>PROPER(TRIM('1. Raw Data'!B1387))</f>
        <v>Customer_1385</v>
      </c>
      <c r="C1387" s="9">
        <f>IF(OR('1. Raw Data'!C1387&lt;18, '1. Raw Data'!C1387&gt;100), MEDIAN('1. Raw Data'!$C$2:$C$5001), '1. Raw Data'!C1387)</f>
        <v>45</v>
      </c>
      <c r="D1387" s="9" t="s">
        <v>5021</v>
      </c>
      <c r="E1387" s="22">
        <v>45212</v>
      </c>
      <c r="F1387" s="9">
        <v>0</v>
      </c>
      <c r="G1387" s="9">
        <v>13268</v>
      </c>
      <c r="H1387" s="15">
        <v>45212</v>
      </c>
      <c r="I1387" s="9" t="s">
        <v>7455</v>
      </c>
      <c r="J1387" s="9">
        <v>144</v>
      </c>
      <c r="K1387" s="9" t="s">
        <v>7462</v>
      </c>
      <c r="L1387" s="9" t="str">
        <f>IF(OR('1. Raw Data'!L1387="Elec", '1. Raw Data'!L1387="elect"), "Electronics", '1. Raw Data'!L1387)</f>
        <v>Clothing</v>
      </c>
      <c r="M1387" s="9">
        <v>1090.04</v>
      </c>
      <c r="N1387" s="9">
        <f>IF(ISBLANK('1. Raw Data'!N1387), MEDIAN('1. Raw Data'!$N$2:$N$5001), '1. Raw Data'!N1387)</f>
        <v>731.32</v>
      </c>
      <c r="O1387" s="9">
        <v>3</v>
      </c>
      <c r="P1387" s="9">
        <f>IF(ISBLANK('1. Raw Data'!P1387), 0, '1. Raw Data'!P1387)</f>
        <v>0</v>
      </c>
      <c r="Q1387" s="9">
        <v>446</v>
      </c>
      <c r="R1387" s="9">
        <v>2</v>
      </c>
      <c r="S1387" s="9">
        <f t="shared" si="63"/>
        <v>3270.12</v>
      </c>
      <c r="T1387" s="9">
        <f t="shared" si="64"/>
        <v>1076.1599999999999</v>
      </c>
      <c r="U1387" s="23">
        <f t="shared" si="65"/>
        <v>0.32908884077648526</v>
      </c>
    </row>
    <row r="1388" spans="1:21" x14ac:dyDescent="0.3">
      <c r="A1388" s="9">
        <v>1665</v>
      </c>
      <c r="B1388" s="9" t="str">
        <f>PROPER(TRIM('1. Raw Data'!B1388))</f>
        <v>Customer_1386</v>
      </c>
      <c r="C1388" s="9">
        <f>IF(OR('1. Raw Data'!C1388&lt;18, '1. Raw Data'!C1388&gt;100), MEDIAN('1. Raw Data'!$C$2:$C$5001), '1. Raw Data'!C1388)</f>
        <v>21</v>
      </c>
      <c r="D1388" s="9" t="s">
        <v>5018</v>
      </c>
      <c r="E1388" s="22">
        <v>44644</v>
      </c>
      <c r="F1388" s="9">
        <v>0</v>
      </c>
      <c r="G1388" s="9">
        <v>12905</v>
      </c>
      <c r="H1388" s="15">
        <v>44644</v>
      </c>
      <c r="I1388" s="9" t="s">
        <v>7455</v>
      </c>
      <c r="J1388" s="9">
        <v>102</v>
      </c>
      <c r="K1388" s="9" t="s">
        <v>7494</v>
      </c>
      <c r="L1388" s="9" t="str">
        <f>IF(OR('1. Raw Data'!L1388="Elec", '1. Raw Data'!L1388="elect"), "Electronics", '1. Raw Data'!L1388)</f>
        <v>Sports</v>
      </c>
      <c r="M1388" s="9">
        <v>584.69000000000005</v>
      </c>
      <c r="N1388" s="9">
        <f>IF(ISBLANK('1. Raw Data'!N1388), MEDIAN('1. Raw Data'!$N$2:$N$5001), '1. Raw Data'!N1388)</f>
        <v>242.78</v>
      </c>
      <c r="O1388" s="9">
        <v>3</v>
      </c>
      <c r="P1388" s="9">
        <f>IF(ISBLANK('1. Raw Data'!P1388), 0, '1. Raw Data'!P1388)</f>
        <v>0.2</v>
      </c>
      <c r="Q1388" s="9">
        <v>715</v>
      </c>
      <c r="R1388" s="9">
        <v>4</v>
      </c>
      <c r="S1388" s="9">
        <f t="shared" si="63"/>
        <v>1403.2560000000003</v>
      </c>
      <c r="T1388" s="9">
        <f t="shared" si="64"/>
        <v>674.91600000000028</v>
      </c>
      <c r="U1388" s="23">
        <f t="shared" si="65"/>
        <v>0.48096427166532701</v>
      </c>
    </row>
    <row r="1389" spans="1:21" x14ac:dyDescent="0.3">
      <c r="A1389" s="9">
        <v>1441</v>
      </c>
      <c r="B1389" s="9" t="str">
        <f>PROPER(TRIM('1. Raw Data'!B1389))</f>
        <v>Customer_1387</v>
      </c>
      <c r="C1389" s="9">
        <f>IF(OR('1. Raw Data'!C1389&lt;18, '1. Raw Data'!C1389&gt;100), MEDIAN('1. Raw Data'!$C$2:$C$5001), '1. Raw Data'!C1389)</f>
        <v>31</v>
      </c>
      <c r="D1389" s="9" t="s">
        <v>5021</v>
      </c>
      <c r="E1389" s="22">
        <v>44972</v>
      </c>
      <c r="F1389" s="9">
        <v>0</v>
      </c>
      <c r="G1389" s="9">
        <v>13490</v>
      </c>
      <c r="H1389" s="15">
        <v>44972</v>
      </c>
      <c r="I1389" s="9" t="s">
        <v>7455</v>
      </c>
      <c r="J1389" s="9">
        <v>115</v>
      </c>
      <c r="K1389" s="9" t="s">
        <v>7481</v>
      </c>
      <c r="L1389" s="9" t="str">
        <f>IF(OR('1. Raw Data'!L1389="Elec", '1. Raw Data'!L1389="elect"), "Electronics", '1. Raw Data'!L1389)</f>
        <v>Home Appliances</v>
      </c>
      <c r="M1389" s="9">
        <v>362.35</v>
      </c>
      <c r="N1389" s="9">
        <f>IF(ISBLANK('1. Raw Data'!N1389), MEDIAN('1. Raw Data'!$N$2:$N$5001), '1. Raw Data'!N1389)</f>
        <v>209.87</v>
      </c>
      <c r="O1389" s="9">
        <v>3</v>
      </c>
      <c r="P1389" s="9">
        <f>IF(ISBLANK('1. Raw Data'!P1389), 0, '1. Raw Data'!P1389)</f>
        <v>0</v>
      </c>
      <c r="Q1389" s="9">
        <v>686</v>
      </c>
      <c r="R1389" s="9">
        <v>5</v>
      </c>
      <c r="S1389" s="9">
        <f t="shared" si="63"/>
        <v>1087.0500000000002</v>
      </c>
      <c r="T1389" s="9">
        <f t="shared" si="64"/>
        <v>457.44000000000017</v>
      </c>
      <c r="U1389" s="23">
        <f t="shared" si="65"/>
        <v>0.42080861045950058</v>
      </c>
    </row>
    <row r="1390" spans="1:21" x14ac:dyDescent="0.3">
      <c r="A1390" s="9">
        <v>1028</v>
      </c>
      <c r="B1390" s="9" t="str">
        <f>PROPER(TRIM('1. Raw Data'!B1390))</f>
        <v>Customer_1388</v>
      </c>
      <c r="C1390" s="9">
        <f>IF(OR('1. Raw Data'!C1390&lt;18, '1. Raw Data'!C1390&gt;100), MEDIAN('1. Raw Data'!$C$2:$C$5001), '1. Raw Data'!C1390)</f>
        <v>40</v>
      </c>
      <c r="D1390" s="9" t="s">
        <v>5019</v>
      </c>
      <c r="E1390" s="22">
        <v>44580</v>
      </c>
      <c r="F1390" s="9">
        <v>0</v>
      </c>
      <c r="G1390" s="9">
        <v>10658</v>
      </c>
      <c r="H1390" s="15">
        <v>44580</v>
      </c>
      <c r="I1390" s="9" t="s">
        <v>7455</v>
      </c>
      <c r="J1390" s="9">
        <v>121</v>
      </c>
      <c r="K1390" s="9" t="s">
        <v>7495</v>
      </c>
      <c r="L1390" s="9" t="str">
        <f>IF(OR('1. Raw Data'!L1390="Elec", '1. Raw Data'!L1390="elect"), "Electronics", '1. Raw Data'!L1390)</f>
        <v>Electronics</v>
      </c>
      <c r="M1390" s="9">
        <v>829.56</v>
      </c>
      <c r="N1390" s="9">
        <f>IF(ISBLANK('1. Raw Data'!N1390), MEDIAN('1. Raw Data'!$N$2:$N$5001), '1. Raw Data'!N1390)</f>
        <v>482.2</v>
      </c>
      <c r="O1390" s="9">
        <v>1</v>
      </c>
      <c r="P1390" s="9">
        <f>IF(ISBLANK('1. Raw Data'!P1390), 0, '1. Raw Data'!P1390)</f>
        <v>0</v>
      </c>
      <c r="Q1390" s="9">
        <v>442</v>
      </c>
      <c r="R1390" s="9">
        <v>6</v>
      </c>
      <c r="S1390" s="9">
        <f t="shared" si="63"/>
        <v>829.56</v>
      </c>
      <c r="T1390" s="9">
        <f t="shared" si="64"/>
        <v>347.35999999999996</v>
      </c>
      <c r="U1390" s="23">
        <f t="shared" si="65"/>
        <v>0.41872800038574665</v>
      </c>
    </row>
    <row r="1391" spans="1:21" x14ac:dyDescent="0.3">
      <c r="A1391" s="9">
        <v>2132</v>
      </c>
      <c r="B1391" s="9" t="str">
        <f>PROPER(TRIM('1. Raw Data'!B1391))</f>
        <v>Customer_1389</v>
      </c>
      <c r="C1391" s="9">
        <f>IF(OR('1. Raw Data'!C1391&lt;18, '1. Raw Data'!C1391&gt;100), MEDIAN('1. Raw Data'!$C$2:$C$5001), '1. Raw Data'!C1391)</f>
        <v>42</v>
      </c>
      <c r="D1391" s="9" t="s">
        <v>5020</v>
      </c>
      <c r="E1391" s="22">
        <v>43897</v>
      </c>
      <c r="F1391" s="9">
        <v>0</v>
      </c>
      <c r="G1391" s="9">
        <v>11296</v>
      </c>
      <c r="H1391" s="15">
        <v>44015</v>
      </c>
      <c r="I1391" s="9" t="s">
        <v>7457</v>
      </c>
      <c r="J1391" s="9">
        <v>124</v>
      </c>
      <c r="K1391" s="9" t="s">
        <v>7497</v>
      </c>
      <c r="L1391" s="9" t="str">
        <f>IF(OR('1. Raw Data'!L1391="Elec", '1. Raw Data'!L1391="elect"), "Electronics", '1. Raw Data'!L1391)</f>
        <v>Home Appliances</v>
      </c>
      <c r="M1391" s="9">
        <v>1258.1300000000001</v>
      </c>
      <c r="N1391" s="9">
        <f>IF(ISBLANK('1. Raw Data'!N1391), MEDIAN('1. Raw Data'!$N$2:$N$5001), '1. Raw Data'!N1391)</f>
        <v>528.16999999999996</v>
      </c>
      <c r="O1391" s="9">
        <v>2</v>
      </c>
      <c r="P1391" s="9">
        <f>IF(ISBLANK('1. Raw Data'!P1391), 0, '1. Raw Data'!P1391)</f>
        <v>0</v>
      </c>
      <c r="Q1391" s="9">
        <v>999</v>
      </c>
      <c r="R1391" s="9">
        <v>7</v>
      </c>
      <c r="S1391" s="9">
        <f t="shared" si="63"/>
        <v>2516.2600000000002</v>
      </c>
      <c r="T1391" s="9">
        <f t="shared" si="64"/>
        <v>1459.9200000000003</v>
      </c>
      <c r="U1391" s="23">
        <f t="shared" si="65"/>
        <v>0.58019441552144857</v>
      </c>
    </row>
    <row r="1392" spans="1:21" x14ac:dyDescent="0.3">
      <c r="A1392" s="9">
        <v>1609</v>
      </c>
      <c r="B1392" s="9" t="str">
        <f>PROPER(TRIM('1. Raw Data'!B1392))</f>
        <v>Customer_1390</v>
      </c>
      <c r="C1392" s="9">
        <f>IF(OR('1. Raw Data'!C1392&lt;18, '1. Raw Data'!C1392&gt;100), MEDIAN('1. Raw Data'!$C$2:$C$5001), '1. Raw Data'!C1392)</f>
        <v>39</v>
      </c>
      <c r="D1392" s="9" t="s">
        <v>5020</v>
      </c>
      <c r="E1392" s="22">
        <v>44639</v>
      </c>
      <c r="F1392" s="9">
        <v>0</v>
      </c>
      <c r="G1392" s="9">
        <v>11525</v>
      </c>
      <c r="H1392" s="15">
        <v>44639</v>
      </c>
      <c r="I1392" s="9" t="s">
        <v>7456</v>
      </c>
      <c r="J1392" s="9">
        <v>117</v>
      </c>
      <c r="K1392" s="9" t="s">
        <v>7483</v>
      </c>
      <c r="L1392" s="9" t="str">
        <f>IF(OR('1. Raw Data'!L1392="Elec", '1. Raw Data'!L1392="elect"), "Electronics", '1. Raw Data'!L1392)</f>
        <v>Sports</v>
      </c>
      <c r="M1392" s="9">
        <v>519.14</v>
      </c>
      <c r="N1392" s="9">
        <f>IF(ISBLANK('1. Raw Data'!N1392), MEDIAN('1. Raw Data'!$N$2:$N$5001), '1. Raw Data'!N1392)</f>
        <v>321.75</v>
      </c>
      <c r="O1392" s="9">
        <v>3</v>
      </c>
      <c r="P1392" s="9">
        <f>IF(ISBLANK('1. Raw Data'!P1392), 0, '1. Raw Data'!P1392)</f>
        <v>0</v>
      </c>
      <c r="Q1392" s="9">
        <v>351</v>
      </c>
      <c r="R1392" s="9">
        <v>5</v>
      </c>
      <c r="S1392" s="9">
        <f t="shared" si="63"/>
        <v>1557.42</v>
      </c>
      <c r="T1392" s="9">
        <f t="shared" si="64"/>
        <v>592.17000000000007</v>
      </c>
      <c r="U1392" s="23">
        <f t="shared" si="65"/>
        <v>0.38022498747929273</v>
      </c>
    </row>
    <row r="1393" spans="1:21" x14ac:dyDescent="0.3">
      <c r="A1393" s="9">
        <v>1804</v>
      </c>
      <c r="B1393" s="9" t="str">
        <f>PROPER(TRIM('1. Raw Data'!B1393))</f>
        <v>Customer_1391</v>
      </c>
      <c r="C1393" s="9">
        <f>IF(OR('1. Raw Data'!C1393&lt;18, '1. Raw Data'!C1393&gt;100), MEDIAN('1. Raw Data'!$C$2:$C$5001), '1. Raw Data'!C1393)</f>
        <v>41</v>
      </c>
      <c r="D1393" s="9" t="s">
        <v>5022</v>
      </c>
      <c r="E1393" s="22">
        <v>43859</v>
      </c>
      <c r="F1393" s="9">
        <v>0</v>
      </c>
      <c r="G1393" s="9">
        <v>12082</v>
      </c>
      <c r="H1393" s="15">
        <v>43859</v>
      </c>
      <c r="I1393" s="9" t="s">
        <v>7457</v>
      </c>
      <c r="J1393" s="9">
        <v>147</v>
      </c>
      <c r="K1393" s="9" t="s">
        <v>7474</v>
      </c>
      <c r="L1393" s="9" t="str">
        <f>IF(OR('1. Raw Data'!L1393="Elec", '1. Raw Data'!L1393="elect"), "Electronics", '1. Raw Data'!L1393)</f>
        <v>Electronics</v>
      </c>
      <c r="M1393" s="9">
        <v>416.08</v>
      </c>
      <c r="N1393" s="9">
        <f>IF(ISBLANK('1. Raw Data'!N1393), MEDIAN('1. Raw Data'!$N$2:$N$5001), '1. Raw Data'!N1393)</f>
        <v>224.96</v>
      </c>
      <c r="O1393" s="9">
        <v>3</v>
      </c>
      <c r="P1393" s="9">
        <f>IF(ISBLANK('1. Raw Data'!P1393), 0, '1. Raw Data'!P1393)</f>
        <v>0</v>
      </c>
      <c r="Q1393" s="9">
        <v>375</v>
      </c>
      <c r="R1393" s="9">
        <v>6</v>
      </c>
      <c r="S1393" s="9">
        <f t="shared" si="63"/>
        <v>1248.24</v>
      </c>
      <c r="T1393" s="9">
        <f t="shared" si="64"/>
        <v>573.36</v>
      </c>
      <c r="U1393" s="23">
        <f t="shared" si="65"/>
        <v>0.45933474331859259</v>
      </c>
    </row>
    <row r="1394" spans="1:21" x14ac:dyDescent="0.3">
      <c r="A1394" s="9">
        <v>1074</v>
      </c>
      <c r="B1394" s="9" t="str">
        <f>PROPER(TRIM('1. Raw Data'!B1394))</f>
        <v>Customer_1392</v>
      </c>
      <c r="C1394" s="9">
        <f>IF(OR('1. Raw Data'!C1394&lt;18, '1. Raw Data'!C1394&gt;100), MEDIAN('1. Raw Data'!$C$2:$C$5001), '1. Raw Data'!C1394)</f>
        <v>34</v>
      </c>
      <c r="D1394" s="9" t="s">
        <v>5021</v>
      </c>
      <c r="E1394" s="22">
        <v>44372</v>
      </c>
      <c r="F1394" s="9">
        <v>0</v>
      </c>
      <c r="G1394" s="9">
        <v>13054</v>
      </c>
      <c r="H1394" s="15">
        <v>44372</v>
      </c>
      <c r="I1394" s="9" t="s">
        <v>7456</v>
      </c>
      <c r="J1394" s="9">
        <v>109</v>
      </c>
      <c r="K1394" s="9" t="s">
        <v>7466</v>
      </c>
      <c r="L1394" s="9" t="str">
        <f>IF(OR('1. Raw Data'!L1394="Elec", '1. Raw Data'!L1394="elect"), "Electronics", '1. Raw Data'!L1394)</f>
        <v>Clothing</v>
      </c>
      <c r="M1394" s="9">
        <v>454.46</v>
      </c>
      <c r="N1394" s="9">
        <f>IF(ISBLANK('1. Raw Data'!N1394), MEDIAN('1. Raw Data'!$N$2:$N$5001), '1. Raw Data'!N1394)</f>
        <v>280.37</v>
      </c>
      <c r="O1394" s="9">
        <v>4</v>
      </c>
      <c r="P1394" s="9">
        <f>IF(ISBLANK('1. Raw Data'!P1394), 0, '1. Raw Data'!P1394)</f>
        <v>0</v>
      </c>
      <c r="Q1394" s="9">
        <v>519</v>
      </c>
      <c r="R1394" s="9">
        <v>6</v>
      </c>
      <c r="S1394" s="9">
        <f t="shared" si="63"/>
        <v>1817.84</v>
      </c>
      <c r="T1394" s="9">
        <f t="shared" si="64"/>
        <v>696.3599999999999</v>
      </c>
      <c r="U1394" s="23">
        <f t="shared" si="65"/>
        <v>0.38307001716322664</v>
      </c>
    </row>
    <row r="1395" spans="1:21" x14ac:dyDescent="0.3">
      <c r="A1395" s="9">
        <v>1837</v>
      </c>
      <c r="B1395" s="9" t="str">
        <f>PROPER(TRIM('1. Raw Data'!B1395))</f>
        <v>Customer_1393</v>
      </c>
      <c r="C1395" s="9">
        <f>IF(OR('1. Raw Data'!C1395&lt;18, '1. Raw Data'!C1395&gt;100), MEDIAN('1. Raw Data'!$C$2:$C$5001), '1. Raw Data'!C1395)</f>
        <v>40</v>
      </c>
      <c r="D1395" s="9" t="s">
        <v>5018</v>
      </c>
      <c r="E1395" s="22">
        <v>44929</v>
      </c>
      <c r="F1395" s="9">
        <v>0</v>
      </c>
      <c r="G1395" s="9">
        <v>13696</v>
      </c>
      <c r="H1395" s="15">
        <v>44986</v>
      </c>
      <c r="I1395" s="9" t="s">
        <v>7457</v>
      </c>
      <c r="J1395" s="9">
        <v>135</v>
      </c>
      <c r="K1395" s="9" t="s">
        <v>7458</v>
      </c>
      <c r="L1395" s="9" t="str">
        <f>IF(OR('1. Raw Data'!L1395="Elec", '1. Raw Data'!L1395="elect"), "Electronics", '1. Raw Data'!L1395)</f>
        <v>Clothing</v>
      </c>
      <c r="M1395" s="9">
        <v>1426.24</v>
      </c>
      <c r="N1395" s="9">
        <f>IF(ISBLANK('1. Raw Data'!N1395), MEDIAN('1. Raw Data'!$N$2:$N$5001), '1. Raw Data'!N1395)</f>
        <v>924.31</v>
      </c>
      <c r="O1395" s="9">
        <v>2</v>
      </c>
      <c r="P1395" s="9">
        <f>IF(ISBLANK('1. Raw Data'!P1395), 0, '1. Raw Data'!P1395)</f>
        <v>0</v>
      </c>
      <c r="Q1395" s="9">
        <v>358</v>
      </c>
      <c r="R1395" s="9">
        <v>5</v>
      </c>
      <c r="S1395" s="9">
        <f t="shared" si="63"/>
        <v>2852.48</v>
      </c>
      <c r="T1395" s="9">
        <f t="shared" si="64"/>
        <v>1003.8600000000001</v>
      </c>
      <c r="U1395" s="23">
        <f t="shared" si="65"/>
        <v>0.35192534215840254</v>
      </c>
    </row>
    <row r="1396" spans="1:21" x14ac:dyDescent="0.3">
      <c r="A1396" s="9">
        <v>2169</v>
      </c>
      <c r="B1396" s="9" t="str">
        <f>PROPER(TRIM('1. Raw Data'!B1396))</f>
        <v>Customer_1394</v>
      </c>
      <c r="C1396" s="9">
        <f>IF(OR('1. Raw Data'!C1396&lt;18, '1. Raw Data'!C1396&gt;100), MEDIAN('1. Raw Data'!$C$2:$C$5001), '1. Raw Data'!C1396)</f>
        <v>34</v>
      </c>
      <c r="D1396" s="9" t="s">
        <v>5019</v>
      </c>
      <c r="E1396" s="22">
        <v>44084</v>
      </c>
      <c r="F1396" s="9">
        <v>1</v>
      </c>
      <c r="G1396" s="9">
        <v>12508</v>
      </c>
      <c r="H1396" s="15">
        <v>44113</v>
      </c>
      <c r="I1396" s="9" t="s">
        <v>7455</v>
      </c>
      <c r="J1396" s="9">
        <v>120</v>
      </c>
      <c r="K1396" s="9" t="s">
        <v>7488</v>
      </c>
      <c r="L1396" s="9" t="str">
        <f>IF(OR('1. Raw Data'!L1396="Elec", '1. Raw Data'!L1396="elect"), "Electronics", '1. Raw Data'!L1396)</f>
        <v>Home Appliances</v>
      </c>
      <c r="M1396" s="9">
        <v>570.95000000000005</v>
      </c>
      <c r="N1396" s="9">
        <f>IF(ISBLANK('1. Raw Data'!N1396), MEDIAN('1. Raw Data'!$N$2:$N$5001), '1. Raw Data'!N1396)</f>
        <v>283.69</v>
      </c>
      <c r="O1396" s="9">
        <v>4</v>
      </c>
      <c r="P1396" s="9">
        <f>IF(ISBLANK('1. Raw Data'!P1396), 0, '1. Raw Data'!P1396)</f>
        <v>0</v>
      </c>
      <c r="Q1396" s="9">
        <v>1567</v>
      </c>
      <c r="R1396" s="9">
        <v>3</v>
      </c>
      <c r="S1396" s="9">
        <f t="shared" si="63"/>
        <v>2283.8000000000002</v>
      </c>
      <c r="T1396" s="9">
        <f t="shared" si="64"/>
        <v>1149.0400000000002</v>
      </c>
      <c r="U1396" s="23">
        <f t="shared" si="65"/>
        <v>0.50312636833347935</v>
      </c>
    </row>
    <row r="1397" spans="1:21" x14ac:dyDescent="0.3">
      <c r="A1397" s="9">
        <v>1127</v>
      </c>
      <c r="B1397" s="9" t="str">
        <f>PROPER(TRIM('1. Raw Data'!B1397))</f>
        <v>Customer_1395</v>
      </c>
      <c r="C1397" s="9">
        <f>IF(OR('1. Raw Data'!C1397&lt;18, '1. Raw Data'!C1397&gt;100), MEDIAN('1. Raw Data'!$C$2:$C$5001), '1. Raw Data'!C1397)</f>
        <v>47</v>
      </c>
      <c r="D1397" s="9" t="s">
        <v>5023</v>
      </c>
      <c r="E1397" s="22">
        <v>44762</v>
      </c>
      <c r="F1397" s="9">
        <v>1</v>
      </c>
      <c r="G1397" s="9">
        <v>12765</v>
      </c>
      <c r="H1397" s="15">
        <v>44762</v>
      </c>
      <c r="I1397" s="9" t="s">
        <v>7456</v>
      </c>
      <c r="J1397" s="9">
        <v>119</v>
      </c>
      <c r="K1397" s="9" t="s">
        <v>7459</v>
      </c>
      <c r="L1397" s="9" t="str">
        <f>IF(OR('1. Raw Data'!L1397="Elec", '1. Raw Data'!L1397="elect"), "Electronics", '1. Raw Data'!L1397)</f>
        <v>Clothing</v>
      </c>
      <c r="M1397" s="9">
        <v>55.23</v>
      </c>
      <c r="N1397" s="9">
        <f>IF(ISBLANK('1. Raw Data'!N1397), MEDIAN('1. Raw Data'!$N$2:$N$5001), '1. Raw Data'!N1397)</f>
        <v>429.51499999999999</v>
      </c>
      <c r="O1397" s="9">
        <v>4</v>
      </c>
      <c r="P1397" s="9">
        <f>IF(ISBLANK('1. Raw Data'!P1397), 0, '1. Raw Data'!P1397)</f>
        <v>0</v>
      </c>
      <c r="Q1397" s="9">
        <v>740</v>
      </c>
      <c r="R1397" s="9">
        <v>5</v>
      </c>
      <c r="S1397" s="9">
        <f t="shared" si="63"/>
        <v>220.92</v>
      </c>
      <c r="T1397" s="9">
        <f t="shared" si="64"/>
        <v>-1497.1399999999999</v>
      </c>
      <c r="U1397" s="23">
        <f t="shared" si="65"/>
        <v>-6.7768422958537027</v>
      </c>
    </row>
    <row r="1398" spans="1:21" x14ac:dyDescent="0.3">
      <c r="A1398" s="9">
        <v>1041</v>
      </c>
      <c r="B1398" s="9" t="str">
        <f>PROPER(TRIM('1. Raw Data'!B1398))</f>
        <v>Customer_1396</v>
      </c>
      <c r="C1398" s="9">
        <f>IF(OR('1. Raw Data'!C1398&lt;18, '1. Raw Data'!C1398&gt;100), MEDIAN('1. Raw Data'!$C$2:$C$5001), '1. Raw Data'!C1398)</f>
        <v>37</v>
      </c>
      <c r="D1398" s="9" t="s">
        <v>5020</v>
      </c>
      <c r="E1398" s="22">
        <v>44585</v>
      </c>
      <c r="F1398" s="9">
        <v>1</v>
      </c>
      <c r="G1398" s="9">
        <v>11693</v>
      </c>
      <c r="H1398" s="15">
        <v>44585</v>
      </c>
      <c r="I1398" s="9" t="s">
        <v>7457</v>
      </c>
      <c r="J1398" s="9">
        <v>118</v>
      </c>
      <c r="K1398" s="9" t="s">
        <v>7501</v>
      </c>
      <c r="L1398" s="9" t="str">
        <f>IF(OR('1. Raw Data'!L1398="Elec", '1. Raw Data'!L1398="elect"), "Electronics", '1. Raw Data'!L1398)</f>
        <v>Home Appliances</v>
      </c>
      <c r="M1398" s="9">
        <v>1183.44</v>
      </c>
      <c r="N1398" s="9">
        <f>IF(ISBLANK('1. Raw Data'!N1398), MEDIAN('1. Raw Data'!$N$2:$N$5001), '1. Raw Data'!N1398)</f>
        <v>429.51499999999999</v>
      </c>
      <c r="O1398" s="9">
        <v>3</v>
      </c>
      <c r="P1398" s="9">
        <f>IF(ISBLANK('1. Raw Data'!P1398), 0, '1. Raw Data'!P1398)</f>
        <v>0</v>
      </c>
      <c r="Q1398" s="9">
        <v>1073</v>
      </c>
      <c r="R1398" s="9">
        <v>3</v>
      </c>
      <c r="S1398" s="9">
        <f t="shared" si="63"/>
        <v>3550.32</v>
      </c>
      <c r="T1398" s="9">
        <f t="shared" si="64"/>
        <v>2261.7750000000001</v>
      </c>
      <c r="U1398" s="23">
        <f t="shared" si="65"/>
        <v>0.63706229297640771</v>
      </c>
    </row>
    <row r="1399" spans="1:21" x14ac:dyDescent="0.3">
      <c r="A1399" s="9">
        <v>2379</v>
      </c>
      <c r="B1399" s="9" t="str">
        <f>PROPER(TRIM('1. Raw Data'!B1399))</f>
        <v>Customer_1397</v>
      </c>
      <c r="C1399" s="9">
        <f>IF(OR('1. Raw Data'!C1399&lt;18, '1. Raw Data'!C1399&gt;100), MEDIAN('1. Raw Data'!$C$2:$C$5001), '1. Raw Data'!C1399)</f>
        <v>45</v>
      </c>
      <c r="D1399" s="9" t="s">
        <v>5021</v>
      </c>
      <c r="E1399" s="22">
        <v>45179</v>
      </c>
      <c r="F1399" s="9">
        <v>0</v>
      </c>
      <c r="G1399" s="9">
        <v>13324</v>
      </c>
      <c r="H1399" s="15">
        <v>45208</v>
      </c>
      <c r="I1399" s="9" t="s">
        <v>7457</v>
      </c>
      <c r="J1399" s="9">
        <v>120</v>
      </c>
      <c r="K1399" s="9" t="s">
        <v>7488</v>
      </c>
      <c r="L1399" s="9" t="str">
        <f>IF(OR('1. Raw Data'!L1399="Elec", '1. Raw Data'!L1399="elect"), "Electronics", '1. Raw Data'!L1399)</f>
        <v>Home Appliances</v>
      </c>
      <c r="M1399" s="9">
        <v>1063.95</v>
      </c>
      <c r="N1399" s="9">
        <f>IF(ISBLANK('1. Raw Data'!N1399), MEDIAN('1. Raw Data'!$N$2:$N$5001), '1. Raw Data'!N1399)</f>
        <v>489.9</v>
      </c>
      <c r="O1399" s="9">
        <v>5</v>
      </c>
      <c r="P1399" s="9">
        <f>IF(ISBLANK('1. Raw Data'!P1399), 0, '1. Raw Data'!P1399)</f>
        <v>0</v>
      </c>
      <c r="Q1399" s="9">
        <v>354</v>
      </c>
      <c r="R1399" s="9">
        <v>3</v>
      </c>
      <c r="S1399" s="9">
        <f t="shared" si="63"/>
        <v>5319.75</v>
      </c>
      <c r="T1399" s="9">
        <f t="shared" si="64"/>
        <v>2870.25</v>
      </c>
      <c r="U1399" s="23">
        <f t="shared" si="65"/>
        <v>0.53954603129846324</v>
      </c>
    </row>
    <row r="1400" spans="1:21" x14ac:dyDescent="0.3">
      <c r="A1400" s="9">
        <v>1040</v>
      </c>
      <c r="B1400" s="9" t="str">
        <f>PROPER(TRIM('1. Raw Data'!B1400))</f>
        <v>Customer_1398</v>
      </c>
      <c r="C1400" s="9">
        <f>IF(OR('1. Raw Data'!C1400&lt;18, '1. Raw Data'!C1400&gt;100), MEDIAN('1. Raw Data'!$C$2:$C$5001), '1. Raw Data'!C1400)</f>
        <v>31</v>
      </c>
      <c r="D1400" s="9" t="s">
        <v>5022</v>
      </c>
      <c r="E1400" s="22">
        <v>45148</v>
      </c>
      <c r="F1400" s="9">
        <v>0</v>
      </c>
      <c r="G1400" s="9">
        <v>11657</v>
      </c>
      <c r="H1400" s="15">
        <v>45207</v>
      </c>
      <c r="I1400" s="9" t="s">
        <v>7457</v>
      </c>
      <c r="J1400" s="9">
        <v>130</v>
      </c>
      <c r="K1400" s="9" t="s">
        <v>7487</v>
      </c>
      <c r="L1400" s="9" t="str">
        <f>IF(OR('1. Raw Data'!L1400="Elec", '1. Raw Data'!L1400="elect"), "Electronics", '1. Raw Data'!L1400)</f>
        <v>Home Appliances</v>
      </c>
      <c r="M1400" s="9">
        <v>236.42</v>
      </c>
      <c r="N1400" s="9">
        <f>IF(ISBLANK('1. Raw Data'!N1400), MEDIAN('1. Raw Data'!$N$2:$N$5001), '1. Raw Data'!N1400)</f>
        <v>94.61</v>
      </c>
      <c r="O1400" s="9">
        <v>2</v>
      </c>
      <c r="P1400" s="9">
        <f>IF(ISBLANK('1. Raw Data'!P1400), 0, '1. Raw Data'!P1400)</f>
        <v>0.1</v>
      </c>
      <c r="Q1400" s="9">
        <v>451</v>
      </c>
      <c r="R1400" s="9">
        <v>6</v>
      </c>
      <c r="S1400" s="9">
        <f t="shared" si="63"/>
        <v>425.55599999999998</v>
      </c>
      <c r="T1400" s="9">
        <f t="shared" si="64"/>
        <v>236.33599999999998</v>
      </c>
      <c r="U1400" s="23">
        <f t="shared" si="65"/>
        <v>0.55535816672776317</v>
      </c>
    </row>
    <row r="1401" spans="1:21" x14ac:dyDescent="0.3">
      <c r="A1401" s="9">
        <v>1933</v>
      </c>
      <c r="B1401" s="9" t="str">
        <f>PROPER(TRIM('1. Raw Data'!B1401))</f>
        <v>Customer_1399</v>
      </c>
      <c r="C1401" s="9">
        <f>IF(OR('1. Raw Data'!C1401&lt;18, '1. Raw Data'!C1401&gt;100), MEDIAN('1. Raw Data'!$C$2:$C$5001), '1. Raw Data'!C1401)</f>
        <v>54</v>
      </c>
      <c r="D1401" s="9" t="s">
        <v>5018</v>
      </c>
      <c r="E1401" s="22">
        <v>44367</v>
      </c>
      <c r="F1401" s="9">
        <v>0</v>
      </c>
      <c r="G1401" s="9">
        <v>10511</v>
      </c>
      <c r="H1401" s="15">
        <v>44367</v>
      </c>
      <c r="I1401" s="9" t="s">
        <v>7455</v>
      </c>
      <c r="J1401" s="9">
        <v>140</v>
      </c>
      <c r="K1401" s="9" t="s">
        <v>7468</v>
      </c>
      <c r="L1401" s="9" t="str">
        <f>IF(OR('1. Raw Data'!L1401="Elec", '1. Raw Data'!L1401="elect"), "Electronics", '1. Raw Data'!L1401)</f>
        <v>Home Appliances</v>
      </c>
      <c r="M1401" s="9">
        <v>1478.11</v>
      </c>
      <c r="N1401" s="9">
        <f>IF(ISBLANK('1. Raw Data'!N1401), MEDIAN('1. Raw Data'!$N$2:$N$5001), '1. Raw Data'!N1401)</f>
        <v>1018.55</v>
      </c>
      <c r="O1401" s="9">
        <v>4</v>
      </c>
      <c r="P1401" s="9">
        <f>IF(ISBLANK('1. Raw Data'!P1401), 0, '1. Raw Data'!P1401)</f>
        <v>0</v>
      </c>
      <c r="Q1401" s="9">
        <v>529</v>
      </c>
      <c r="R1401" s="9">
        <v>6</v>
      </c>
      <c r="S1401" s="9">
        <f t="shared" si="63"/>
        <v>5912.44</v>
      </c>
      <c r="T1401" s="9">
        <f t="shared" si="64"/>
        <v>1838.2399999999998</v>
      </c>
      <c r="U1401" s="23">
        <f t="shared" si="65"/>
        <v>0.3109105546948468</v>
      </c>
    </row>
    <row r="1402" spans="1:21" x14ac:dyDescent="0.3">
      <c r="A1402" s="9">
        <v>1033</v>
      </c>
      <c r="B1402" s="9" t="str">
        <f>PROPER(TRIM('1. Raw Data'!B1402))</f>
        <v>Customer_1400</v>
      </c>
      <c r="C1402" s="9">
        <f>IF(OR('1. Raw Data'!C1402&lt;18, '1. Raw Data'!C1402&gt;100), MEDIAN('1. Raw Data'!$C$2:$C$5001), '1. Raw Data'!C1402)</f>
        <v>40</v>
      </c>
      <c r="D1402" s="9" t="s">
        <v>5018</v>
      </c>
      <c r="E1402" s="22">
        <v>45028</v>
      </c>
      <c r="F1402" s="9">
        <v>0</v>
      </c>
      <c r="G1402" s="9">
        <v>11071</v>
      </c>
      <c r="H1402" s="15">
        <v>45264</v>
      </c>
      <c r="I1402" s="9" t="s">
        <v>7457</v>
      </c>
      <c r="J1402" s="9">
        <v>101</v>
      </c>
      <c r="K1402" s="9" t="s">
        <v>7478</v>
      </c>
      <c r="L1402" s="9" t="str">
        <f>IF(OR('1. Raw Data'!L1402="Elec", '1. Raw Data'!L1402="elect"), "Electronics", '1. Raw Data'!L1402)</f>
        <v>Sports</v>
      </c>
      <c r="M1402" s="9">
        <v>931.69</v>
      </c>
      <c r="N1402" s="9">
        <f>IF(ISBLANK('1. Raw Data'!N1402), MEDIAN('1. Raw Data'!$N$2:$N$5001), '1. Raw Data'!N1402)</f>
        <v>495.92</v>
      </c>
      <c r="O1402" s="9">
        <v>5</v>
      </c>
      <c r="P1402" s="9">
        <f>IF(ISBLANK('1. Raw Data'!P1402), 0, '1. Raw Data'!P1402)</f>
        <v>0</v>
      </c>
      <c r="Q1402" s="9">
        <v>400</v>
      </c>
      <c r="R1402" s="9">
        <v>3</v>
      </c>
      <c r="S1402" s="9">
        <f t="shared" si="63"/>
        <v>4658.4500000000007</v>
      </c>
      <c r="T1402" s="9">
        <f t="shared" si="64"/>
        <v>2178.8500000000008</v>
      </c>
      <c r="U1402" s="23">
        <f t="shared" si="65"/>
        <v>0.46771994976870002</v>
      </c>
    </row>
    <row r="1403" spans="1:21" x14ac:dyDescent="0.3">
      <c r="A1403" s="9">
        <v>2040</v>
      </c>
      <c r="B1403" s="9" t="str">
        <f>PROPER(TRIM('1. Raw Data'!B1403))</f>
        <v>Customer_1401</v>
      </c>
      <c r="C1403" s="9">
        <f>IF(OR('1. Raw Data'!C1403&lt;18, '1. Raw Data'!C1403&gt;100), MEDIAN('1. Raw Data'!$C$2:$C$5001), '1. Raw Data'!C1403)</f>
        <v>42</v>
      </c>
      <c r="D1403" s="9" t="s">
        <v>5019</v>
      </c>
      <c r="E1403" s="22">
        <v>44611</v>
      </c>
      <c r="F1403" s="9">
        <v>1</v>
      </c>
      <c r="G1403" s="9">
        <v>13256</v>
      </c>
      <c r="H1403" s="15">
        <v>44611</v>
      </c>
      <c r="I1403" s="9" t="s">
        <v>7457</v>
      </c>
      <c r="J1403" s="9">
        <v>124</v>
      </c>
      <c r="K1403" s="9" t="s">
        <v>7497</v>
      </c>
      <c r="L1403" s="9" t="str">
        <f>IF(OR('1. Raw Data'!L1403="Elec", '1. Raw Data'!L1403="elect"), "Electronics", '1. Raw Data'!L1403)</f>
        <v>Sports</v>
      </c>
      <c r="M1403" s="9">
        <v>776.13</v>
      </c>
      <c r="N1403" s="9">
        <f>IF(ISBLANK('1. Raw Data'!N1403), MEDIAN('1. Raw Data'!$N$2:$N$5001), '1. Raw Data'!N1403)</f>
        <v>313.5</v>
      </c>
      <c r="O1403" s="9">
        <v>5</v>
      </c>
      <c r="P1403" s="9">
        <f>IF(ISBLANK('1. Raw Data'!P1403), 0, '1. Raw Data'!P1403)</f>
        <v>0</v>
      </c>
      <c r="Q1403" s="9">
        <v>935</v>
      </c>
      <c r="R1403" s="9">
        <v>5</v>
      </c>
      <c r="S1403" s="9">
        <f t="shared" si="63"/>
        <v>3880.65</v>
      </c>
      <c r="T1403" s="9">
        <f t="shared" si="64"/>
        <v>2313.15</v>
      </c>
      <c r="U1403" s="23">
        <f t="shared" si="65"/>
        <v>0.59607282285184182</v>
      </c>
    </row>
    <row r="1404" spans="1:21" x14ac:dyDescent="0.3">
      <c r="A1404" s="9">
        <v>2176</v>
      </c>
      <c r="B1404" s="9" t="str">
        <f>PROPER(TRIM('1. Raw Data'!B1404))</f>
        <v>Customer_1402</v>
      </c>
      <c r="C1404" s="9">
        <f>IF(OR('1. Raw Data'!C1404&lt;18, '1. Raw Data'!C1404&gt;100), MEDIAN('1. Raw Data'!$C$2:$C$5001), '1. Raw Data'!C1404)</f>
        <v>60</v>
      </c>
      <c r="D1404" s="9" t="s">
        <v>5020</v>
      </c>
      <c r="E1404" s="22">
        <v>45138</v>
      </c>
      <c r="F1404" s="9">
        <v>0</v>
      </c>
      <c r="G1404" s="9">
        <v>12538</v>
      </c>
      <c r="H1404" s="15">
        <v>45138</v>
      </c>
      <c r="I1404" s="9" t="s">
        <v>7455</v>
      </c>
      <c r="J1404" s="9">
        <v>124</v>
      </c>
      <c r="K1404" s="9" t="s">
        <v>7497</v>
      </c>
      <c r="L1404" s="9" t="str">
        <f>IF(OR('1. Raw Data'!L1404="Elec", '1. Raw Data'!L1404="elect"), "Electronics", '1. Raw Data'!L1404)</f>
        <v>Electronics</v>
      </c>
      <c r="M1404" s="9">
        <v>604.22</v>
      </c>
      <c r="N1404" s="9">
        <f>IF(ISBLANK('1. Raw Data'!N1404), MEDIAN('1. Raw Data'!$N$2:$N$5001), '1. Raw Data'!N1404)</f>
        <v>243.31</v>
      </c>
      <c r="O1404" s="9">
        <v>4</v>
      </c>
      <c r="P1404" s="9">
        <f>IF(ISBLANK('1. Raw Data'!P1404), 0, '1. Raw Data'!P1404)</f>
        <v>0.1</v>
      </c>
      <c r="Q1404" s="9">
        <v>351</v>
      </c>
      <c r="R1404" s="9">
        <v>4</v>
      </c>
      <c r="S1404" s="9">
        <f t="shared" si="63"/>
        <v>2175.192</v>
      </c>
      <c r="T1404" s="9">
        <f t="shared" si="64"/>
        <v>1201.952</v>
      </c>
      <c r="U1404" s="23">
        <f t="shared" si="65"/>
        <v>0.55257283035244709</v>
      </c>
    </row>
    <row r="1405" spans="1:21" x14ac:dyDescent="0.3">
      <c r="A1405" s="9">
        <v>1997</v>
      </c>
      <c r="B1405" s="9" t="str">
        <f>PROPER(TRIM('1. Raw Data'!B1405))</f>
        <v>Customer_1403</v>
      </c>
      <c r="C1405" s="9">
        <f>IF(OR('1. Raw Data'!C1405&lt;18, '1. Raw Data'!C1405&gt;100), MEDIAN('1. Raw Data'!$C$2:$C$5001), '1. Raw Data'!C1405)</f>
        <v>62</v>
      </c>
      <c r="D1405" s="9" t="s">
        <v>5019</v>
      </c>
      <c r="E1405" s="22">
        <v>44591</v>
      </c>
      <c r="F1405" s="9">
        <v>1</v>
      </c>
      <c r="G1405" s="9">
        <v>12320</v>
      </c>
      <c r="H1405" s="15">
        <v>44591</v>
      </c>
      <c r="I1405" s="9" t="s">
        <v>7456</v>
      </c>
      <c r="J1405" s="9">
        <v>147</v>
      </c>
      <c r="K1405" s="9" t="s">
        <v>7474</v>
      </c>
      <c r="L1405" s="9" t="str">
        <f>IF(OR('1. Raw Data'!L1405="Elec", '1. Raw Data'!L1405="elect"), "Electronics", '1. Raw Data'!L1405)</f>
        <v>Electronics</v>
      </c>
      <c r="M1405" s="9">
        <v>1353.08</v>
      </c>
      <c r="N1405" s="9">
        <f>IF(ISBLANK('1. Raw Data'!N1405), MEDIAN('1. Raw Data'!$N$2:$N$5001), '1. Raw Data'!N1405)</f>
        <v>658.28</v>
      </c>
      <c r="O1405" s="9">
        <v>3</v>
      </c>
      <c r="P1405" s="9">
        <f>IF(ISBLANK('1. Raw Data'!P1405), 0, '1. Raw Data'!P1405)</f>
        <v>0</v>
      </c>
      <c r="Q1405" s="9">
        <v>1023</v>
      </c>
      <c r="R1405" s="9">
        <v>3</v>
      </c>
      <c r="S1405" s="9">
        <f t="shared" si="63"/>
        <v>4059.24</v>
      </c>
      <c r="T1405" s="9">
        <f t="shared" si="64"/>
        <v>2084.3999999999996</v>
      </c>
      <c r="U1405" s="23">
        <f t="shared" si="65"/>
        <v>0.51349513702072302</v>
      </c>
    </row>
    <row r="1406" spans="1:21" x14ac:dyDescent="0.3">
      <c r="A1406" s="9">
        <v>2401</v>
      </c>
      <c r="B1406" s="9" t="str">
        <f>PROPER(TRIM('1. Raw Data'!B1406))</f>
        <v>Customer_1404</v>
      </c>
      <c r="C1406" s="9">
        <f>IF(OR('1. Raw Data'!C1406&lt;18, '1. Raw Data'!C1406&gt;100), MEDIAN('1. Raw Data'!$C$2:$C$5001), '1. Raw Data'!C1406)</f>
        <v>36</v>
      </c>
      <c r="D1406" s="9" t="s">
        <v>5022</v>
      </c>
      <c r="E1406" s="22">
        <v>44052</v>
      </c>
      <c r="F1406" s="9">
        <v>1</v>
      </c>
      <c r="G1406" s="9">
        <v>11636</v>
      </c>
      <c r="H1406" s="15">
        <v>44082</v>
      </c>
      <c r="I1406" s="9" t="s">
        <v>7456</v>
      </c>
      <c r="J1406" s="9">
        <v>119</v>
      </c>
      <c r="K1406" s="9" t="s">
        <v>7459</v>
      </c>
      <c r="L1406" s="9" t="str">
        <f>IF(OR('1. Raw Data'!L1406="Elec", '1. Raw Data'!L1406="elect"), "Electronics", '1. Raw Data'!L1406)</f>
        <v>Clothing</v>
      </c>
      <c r="M1406" s="9">
        <v>403.75</v>
      </c>
      <c r="N1406" s="9">
        <f>IF(ISBLANK('1. Raw Data'!N1406), MEDIAN('1. Raw Data'!$N$2:$N$5001), '1. Raw Data'!N1406)</f>
        <v>163.19</v>
      </c>
      <c r="O1406" s="9">
        <v>1</v>
      </c>
      <c r="P1406" s="9">
        <f>IF(ISBLANK('1. Raw Data'!P1406), 0, '1. Raw Data'!P1406)</f>
        <v>0</v>
      </c>
      <c r="Q1406" s="9">
        <v>1093</v>
      </c>
      <c r="R1406" s="9">
        <v>6</v>
      </c>
      <c r="S1406" s="9">
        <f t="shared" si="63"/>
        <v>403.75</v>
      </c>
      <c r="T1406" s="9">
        <f t="shared" si="64"/>
        <v>240.56</v>
      </c>
      <c r="U1406" s="23">
        <f t="shared" si="65"/>
        <v>0.5958142414860681</v>
      </c>
    </row>
    <row r="1407" spans="1:21" x14ac:dyDescent="0.3">
      <c r="A1407" s="9">
        <v>1587</v>
      </c>
      <c r="B1407" s="9" t="str">
        <f>PROPER(TRIM('1. Raw Data'!B1407))</f>
        <v>Customer_1405</v>
      </c>
      <c r="C1407" s="9">
        <f>IF(OR('1. Raw Data'!C1407&lt;18, '1. Raw Data'!C1407&gt;100), MEDIAN('1. Raw Data'!$C$2:$C$5001), '1. Raw Data'!C1407)</f>
        <v>20</v>
      </c>
      <c r="D1407" s="9" t="s">
        <v>5023</v>
      </c>
      <c r="E1407" s="22">
        <v>45213</v>
      </c>
      <c r="F1407" s="9">
        <v>0</v>
      </c>
      <c r="G1407" s="9">
        <v>11012</v>
      </c>
      <c r="H1407" s="15">
        <v>45213</v>
      </c>
      <c r="I1407" s="9" t="s">
        <v>7455</v>
      </c>
      <c r="J1407" s="9">
        <v>130</v>
      </c>
      <c r="K1407" s="9" t="s">
        <v>7487</v>
      </c>
      <c r="L1407" s="9" t="str">
        <f>IF(OR('1. Raw Data'!L1407="Elec", '1. Raw Data'!L1407="elect"), "Electronics", '1. Raw Data'!L1407)</f>
        <v>Sports</v>
      </c>
      <c r="M1407" s="9">
        <v>464.36</v>
      </c>
      <c r="N1407" s="9">
        <f>IF(ISBLANK('1. Raw Data'!N1407), MEDIAN('1. Raw Data'!$N$2:$N$5001), '1. Raw Data'!N1407)</f>
        <v>237.92</v>
      </c>
      <c r="O1407" s="9">
        <v>4</v>
      </c>
      <c r="P1407" s="9">
        <f>IF(ISBLANK('1. Raw Data'!P1407), 0, '1. Raw Data'!P1407)</f>
        <v>0.1</v>
      </c>
      <c r="Q1407" s="9">
        <v>427</v>
      </c>
      <c r="R1407" s="9">
        <v>8</v>
      </c>
      <c r="S1407" s="9">
        <f t="shared" si="63"/>
        <v>1671.6960000000001</v>
      </c>
      <c r="T1407" s="9">
        <f t="shared" si="64"/>
        <v>720.01600000000019</v>
      </c>
      <c r="U1407" s="23">
        <f t="shared" si="65"/>
        <v>0.43070988983642966</v>
      </c>
    </row>
    <row r="1408" spans="1:21" x14ac:dyDescent="0.3">
      <c r="A1408" s="9">
        <v>1341</v>
      </c>
      <c r="B1408" s="9" t="str">
        <f>PROPER(TRIM('1. Raw Data'!B1408))</f>
        <v>Customer_1406</v>
      </c>
      <c r="C1408" s="9">
        <f>IF(OR('1. Raw Data'!C1408&lt;18, '1. Raw Data'!C1408&gt;100), MEDIAN('1. Raw Data'!$C$2:$C$5001), '1. Raw Data'!C1408)</f>
        <v>60</v>
      </c>
      <c r="D1408" s="9" t="s">
        <v>5023</v>
      </c>
      <c r="E1408" s="22">
        <v>44309</v>
      </c>
      <c r="F1408" s="9">
        <v>0</v>
      </c>
      <c r="G1408" s="9">
        <v>12574</v>
      </c>
      <c r="H1408" s="15">
        <v>44309</v>
      </c>
      <c r="I1408" s="9" t="s">
        <v>7456</v>
      </c>
      <c r="J1408" s="9">
        <v>126</v>
      </c>
      <c r="K1408" s="9" t="s">
        <v>7469</v>
      </c>
      <c r="L1408" s="9" t="str">
        <f>IF(OR('1. Raw Data'!L1408="Elec", '1. Raw Data'!L1408="elect"), "Electronics", '1. Raw Data'!L1408)</f>
        <v>Electronics</v>
      </c>
      <c r="M1408" s="9">
        <v>227.5</v>
      </c>
      <c r="N1408" s="9">
        <f>IF(ISBLANK('1. Raw Data'!N1408), MEDIAN('1. Raw Data'!$N$2:$N$5001), '1. Raw Data'!N1408)</f>
        <v>95.3</v>
      </c>
      <c r="O1408" s="9">
        <v>3</v>
      </c>
      <c r="P1408" s="9">
        <f>IF(ISBLANK('1. Raw Data'!P1408), 0, '1. Raw Data'!P1408)</f>
        <v>0.1</v>
      </c>
      <c r="Q1408" s="9">
        <v>806</v>
      </c>
      <c r="R1408" s="9">
        <v>5</v>
      </c>
      <c r="S1408" s="9">
        <f t="shared" si="63"/>
        <v>614.25</v>
      </c>
      <c r="T1408" s="9">
        <f t="shared" si="64"/>
        <v>328.35</v>
      </c>
      <c r="U1408" s="23">
        <f t="shared" si="65"/>
        <v>0.53455433455433454</v>
      </c>
    </row>
    <row r="1409" spans="1:21" x14ac:dyDescent="0.3">
      <c r="A1409" s="9">
        <v>1026</v>
      </c>
      <c r="B1409" s="9" t="str">
        <f>PROPER(TRIM('1. Raw Data'!B1409))</f>
        <v>Customer_1407</v>
      </c>
      <c r="C1409" s="9">
        <f>IF(OR('1. Raw Data'!C1409&lt;18, '1. Raw Data'!C1409&gt;100), MEDIAN('1. Raw Data'!$C$2:$C$5001), '1. Raw Data'!C1409)</f>
        <v>39</v>
      </c>
      <c r="D1409" s="9" t="s">
        <v>5023</v>
      </c>
      <c r="E1409" s="22">
        <v>44796</v>
      </c>
      <c r="F1409" s="9">
        <v>1</v>
      </c>
      <c r="G1409" s="9">
        <v>11151</v>
      </c>
      <c r="H1409" s="15">
        <v>44796</v>
      </c>
      <c r="I1409" s="9" t="s">
        <v>7457</v>
      </c>
      <c r="J1409" s="9">
        <v>142</v>
      </c>
      <c r="K1409" s="9" t="s">
        <v>7500</v>
      </c>
      <c r="L1409" s="9" t="str">
        <f>IF(OR('1. Raw Data'!L1409="Elec", '1. Raw Data'!L1409="elect"), "Electronics", '1. Raw Data'!L1409)</f>
        <v>Sports</v>
      </c>
      <c r="M1409" s="9">
        <v>1150.72</v>
      </c>
      <c r="N1409" s="9">
        <f>IF(ISBLANK('1. Raw Data'!N1409), MEDIAN('1. Raw Data'!$N$2:$N$5001), '1. Raw Data'!N1409)</f>
        <v>473.84</v>
      </c>
      <c r="O1409" s="9">
        <v>2</v>
      </c>
      <c r="P1409" s="9">
        <f>IF(ISBLANK('1. Raw Data'!P1409), 0, '1. Raw Data'!P1409)</f>
        <v>0.05</v>
      </c>
      <c r="Q1409" s="9">
        <v>862</v>
      </c>
      <c r="R1409" s="9">
        <v>3</v>
      </c>
      <c r="S1409" s="9">
        <f t="shared" si="63"/>
        <v>2186.3679999999999</v>
      </c>
      <c r="T1409" s="9">
        <f t="shared" si="64"/>
        <v>1238.6880000000001</v>
      </c>
      <c r="U1409" s="23">
        <f t="shared" si="65"/>
        <v>0.56655055324629711</v>
      </c>
    </row>
    <row r="1410" spans="1:21" x14ac:dyDescent="0.3">
      <c r="A1410" s="9">
        <v>2310</v>
      </c>
      <c r="B1410" s="9" t="str">
        <f>PROPER(TRIM('1. Raw Data'!B1410))</f>
        <v>Customer_1408</v>
      </c>
      <c r="C1410" s="9">
        <f>IF(OR('1. Raw Data'!C1410&lt;18, '1. Raw Data'!C1410&gt;100), MEDIAN('1. Raw Data'!$C$2:$C$5001), '1. Raw Data'!C1410)</f>
        <v>37</v>
      </c>
      <c r="D1410" s="9" t="s">
        <v>5018</v>
      </c>
      <c r="E1410" s="22">
        <v>43882</v>
      </c>
      <c r="F1410" s="9">
        <v>1</v>
      </c>
      <c r="G1410" s="9">
        <v>10209</v>
      </c>
      <c r="H1410" s="15">
        <v>43882</v>
      </c>
      <c r="I1410" s="9" t="s">
        <v>7457</v>
      </c>
      <c r="J1410" s="9">
        <v>144</v>
      </c>
      <c r="K1410" s="9" t="s">
        <v>7462</v>
      </c>
      <c r="L1410" s="9" t="str">
        <f>IF(OR('1. Raw Data'!L1410="Elec", '1. Raw Data'!L1410="elect"), "Electronics", '1. Raw Data'!L1410)</f>
        <v>Sports</v>
      </c>
      <c r="M1410" s="9">
        <v>913.55</v>
      </c>
      <c r="N1410" s="9">
        <f>IF(ISBLANK('1. Raw Data'!N1410), MEDIAN('1. Raw Data'!$N$2:$N$5001), '1. Raw Data'!N1410)</f>
        <v>548.87</v>
      </c>
      <c r="O1410" s="9">
        <v>3</v>
      </c>
      <c r="P1410" s="9">
        <f>IF(ISBLANK('1. Raw Data'!P1410), 0, '1. Raw Data'!P1410)</f>
        <v>0</v>
      </c>
      <c r="Q1410" s="9">
        <v>1133</v>
      </c>
      <c r="R1410" s="9">
        <v>2</v>
      </c>
      <c r="S1410" s="9">
        <f t="shared" si="63"/>
        <v>2740.6499999999996</v>
      </c>
      <c r="T1410" s="9">
        <f t="shared" si="64"/>
        <v>1094.0399999999995</v>
      </c>
      <c r="U1410" s="23">
        <f t="shared" si="65"/>
        <v>0.39918997318154442</v>
      </c>
    </row>
    <row r="1411" spans="1:21" x14ac:dyDescent="0.3">
      <c r="A1411" s="9">
        <v>1645</v>
      </c>
      <c r="B1411" s="9" t="str">
        <f>PROPER(TRIM('1. Raw Data'!B1411))</f>
        <v>Customer_1409</v>
      </c>
      <c r="C1411" s="9">
        <f>IF(OR('1. Raw Data'!C1411&lt;18, '1. Raw Data'!C1411&gt;100), MEDIAN('1. Raw Data'!$C$2:$C$5001), '1. Raw Data'!C1411)</f>
        <v>26</v>
      </c>
      <c r="D1411" s="9" t="s">
        <v>5020</v>
      </c>
      <c r="E1411" s="22">
        <v>45099</v>
      </c>
      <c r="F1411" s="9">
        <v>0</v>
      </c>
      <c r="G1411" s="9">
        <v>10623</v>
      </c>
      <c r="H1411" s="15">
        <v>45099</v>
      </c>
      <c r="I1411" s="9" t="s">
        <v>7456</v>
      </c>
      <c r="J1411" s="9">
        <v>138</v>
      </c>
      <c r="K1411" s="9" t="s">
        <v>7464</v>
      </c>
      <c r="L1411" s="9" t="str">
        <f>IF(OR('1. Raw Data'!L1411="Elec", '1. Raw Data'!L1411="elect"), "Electronics", '1. Raw Data'!L1411)</f>
        <v>Clothing</v>
      </c>
      <c r="M1411" s="9">
        <v>933.15</v>
      </c>
      <c r="N1411" s="9">
        <f>IF(ISBLANK('1. Raw Data'!N1411), MEDIAN('1. Raw Data'!$N$2:$N$5001), '1. Raw Data'!N1411)</f>
        <v>627.13</v>
      </c>
      <c r="O1411" s="9">
        <v>5</v>
      </c>
      <c r="P1411" s="9">
        <f>IF(ISBLANK('1. Raw Data'!P1411), 0, '1. Raw Data'!P1411)</f>
        <v>0.05</v>
      </c>
      <c r="Q1411" s="9">
        <v>344</v>
      </c>
      <c r="R1411" s="9">
        <v>7</v>
      </c>
      <c r="S1411" s="9">
        <f t="shared" ref="S1411:S1474" si="66">M1411 * O1411 * (1 - P1411)</f>
        <v>4432.4624999999996</v>
      </c>
      <c r="T1411" s="9">
        <f t="shared" ref="T1411:T1474" si="67">S1411 - (N1411 * O1411)</f>
        <v>1296.8124999999995</v>
      </c>
      <c r="U1411" s="23">
        <f t="shared" ref="U1411:U1474" si="68">T1411 / S1411</f>
        <v>0.29257156715933857</v>
      </c>
    </row>
    <row r="1412" spans="1:21" x14ac:dyDescent="0.3">
      <c r="A1412" s="9">
        <v>1730</v>
      </c>
      <c r="B1412" s="9" t="str">
        <f>PROPER(TRIM('1. Raw Data'!B1412))</f>
        <v>Customer_1410</v>
      </c>
      <c r="C1412" s="9">
        <f>IF(OR('1. Raw Data'!C1412&lt;18, '1. Raw Data'!C1412&gt;100), MEDIAN('1. Raw Data'!$C$2:$C$5001), '1. Raw Data'!C1412)</f>
        <v>21</v>
      </c>
      <c r="D1412" s="9" t="s">
        <v>5019</v>
      </c>
      <c r="E1412" s="22">
        <v>44980</v>
      </c>
      <c r="F1412" s="9">
        <v>1</v>
      </c>
      <c r="G1412" s="9">
        <v>11805</v>
      </c>
      <c r="H1412" s="15">
        <v>44980</v>
      </c>
      <c r="I1412" s="9" t="s">
        <v>7456</v>
      </c>
      <c r="J1412" s="9">
        <v>129</v>
      </c>
      <c r="K1412" s="9" t="s">
        <v>7471</v>
      </c>
      <c r="L1412" s="9" t="str">
        <f>IF(OR('1. Raw Data'!L1412="Elec", '1. Raw Data'!L1412="elect"), "Electronics", '1. Raw Data'!L1412)</f>
        <v>Clothing</v>
      </c>
      <c r="M1412" s="9">
        <v>366.78</v>
      </c>
      <c r="N1412" s="9">
        <f>IF(ISBLANK('1. Raw Data'!N1412), MEDIAN('1. Raw Data'!$N$2:$N$5001), '1. Raw Data'!N1412)</f>
        <v>191.76</v>
      </c>
      <c r="O1412" s="9">
        <v>2</v>
      </c>
      <c r="P1412" s="9">
        <f>IF(ISBLANK('1. Raw Data'!P1412), 0, '1. Raw Data'!P1412)</f>
        <v>0</v>
      </c>
      <c r="Q1412" s="9">
        <v>678</v>
      </c>
      <c r="R1412" s="9">
        <v>2</v>
      </c>
      <c r="S1412" s="9">
        <f t="shared" si="66"/>
        <v>733.56</v>
      </c>
      <c r="T1412" s="9">
        <f t="shared" si="67"/>
        <v>350.03999999999996</v>
      </c>
      <c r="U1412" s="23">
        <f t="shared" si="68"/>
        <v>0.47717978079502699</v>
      </c>
    </row>
    <row r="1413" spans="1:21" x14ac:dyDescent="0.3">
      <c r="A1413" s="9">
        <v>1167</v>
      </c>
      <c r="B1413" s="9" t="str">
        <f>PROPER(TRIM('1. Raw Data'!B1413))</f>
        <v>Customer_1411</v>
      </c>
      <c r="C1413" s="9">
        <f>IF(OR('1. Raw Data'!C1413&lt;18, '1. Raw Data'!C1413&gt;100), MEDIAN('1. Raw Data'!$C$2:$C$5001), '1. Raw Data'!C1413)</f>
        <v>48</v>
      </c>
      <c r="D1413" s="9" t="s">
        <v>5019</v>
      </c>
      <c r="E1413" s="22">
        <v>44502</v>
      </c>
      <c r="F1413" s="9">
        <v>1</v>
      </c>
      <c r="G1413" s="9">
        <v>11165</v>
      </c>
      <c r="H1413" s="15">
        <v>44238</v>
      </c>
      <c r="I1413" s="9" t="s">
        <v>7456</v>
      </c>
      <c r="J1413" s="9">
        <v>113</v>
      </c>
      <c r="K1413" s="9" t="s">
        <v>7460</v>
      </c>
      <c r="L1413" s="9" t="str">
        <f>IF(OR('1. Raw Data'!L1413="Elec", '1. Raw Data'!L1413="elect"), "Electronics", '1. Raw Data'!L1413)</f>
        <v>Home Appliances</v>
      </c>
      <c r="M1413" s="9">
        <v>994.19</v>
      </c>
      <c r="N1413" s="9">
        <f>IF(ISBLANK('1. Raw Data'!N1413), MEDIAN('1. Raw Data'!$N$2:$N$5001), '1. Raw Data'!N1413)</f>
        <v>647.25</v>
      </c>
      <c r="O1413" s="9">
        <v>2</v>
      </c>
      <c r="P1413" s="9">
        <f>IF(ISBLANK('1. Raw Data'!P1413), 0, '1. Raw Data'!P1413)</f>
        <v>0.05</v>
      </c>
      <c r="Q1413" s="9">
        <v>1156</v>
      </c>
      <c r="R1413" s="9">
        <v>1</v>
      </c>
      <c r="S1413" s="9">
        <f t="shared" si="66"/>
        <v>1888.961</v>
      </c>
      <c r="T1413" s="9">
        <f t="shared" si="67"/>
        <v>594.46100000000001</v>
      </c>
      <c r="U1413" s="23">
        <f t="shared" si="68"/>
        <v>0.31470263282301753</v>
      </c>
    </row>
    <row r="1414" spans="1:21" x14ac:dyDescent="0.3">
      <c r="A1414" s="9">
        <v>1609</v>
      </c>
      <c r="B1414" s="9" t="str">
        <f>PROPER(TRIM('1. Raw Data'!B1414))</f>
        <v>Customer_1412</v>
      </c>
      <c r="C1414" s="9">
        <f>IF(OR('1. Raw Data'!C1414&lt;18, '1. Raw Data'!C1414&gt;100), MEDIAN('1. Raw Data'!$C$2:$C$5001), '1. Raw Data'!C1414)</f>
        <v>50</v>
      </c>
      <c r="D1414" s="9" t="s">
        <v>5022</v>
      </c>
      <c r="E1414" s="22">
        <v>44991</v>
      </c>
      <c r="F1414" s="9">
        <v>0</v>
      </c>
      <c r="G1414" s="9">
        <v>10172</v>
      </c>
      <c r="H1414" s="15">
        <v>45080</v>
      </c>
      <c r="I1414" s="9" t="s">
        <v>7455</v>
      </c>
      <c r="J1414" s="9">
        <v>104</v>
      </c>
      <c r="K1414" s="9" t="s">
        <v>7499</v>
      </c>
      <c r="L1414" s="9" t="str">
        <f>IF(OR('1. Raw Data'!L1414="Elec", '1. Raw Data'!L1414="elect"), "Electronics", '1. Raw Data'!L1414)</f>
        <v>Sports</v>
      </c>
      <c r="M1414" s="9">
        <v>1159.9100000000001</v>
      </c>
      <c r="N1414" s="9">
        <f>IF(ISBLANK('1. Raw Data'!N1414), MEDIAN('1. Raw Data'!$N$2:$N$5001), '1. Raw Data'!N1414)</f>
        <v>474.15</v>
      </c>
      <c r="O1414" s="9">
        <v>1</v>
      </c>
      <c r="P1414" s="9">
        <f>IF(ISBLANK('1. Raw Data'!P1414), 0, '1. Raw Data'!P1414)</f>
        <v>0.1</v>
      </c>
      <c r="Q1414" s="9">
        <v>351</v>
      </c>
      <c r="R1414" s="9">
        <v>5</v>
      </c>
      <c r="S1414" s="9">
        <f t="shared" si="66"/>
        <v>1043.9190000000001</v>
      </c>
      <c r="T1414" s="9">
        <f t="shared" si="67"/>
        <v>569.76900000000012</v>
      </c>
      <c r="U1414" s="23">
        <f t="shared" si="68"/>
        <v>0.54579809353024522</v>
      </c>
    </row>
    <row r="1415" spans="1:21" x14ac:dyDescent="0.3">
      <c r="A1415" s="9">
        <v>1267</v>
      </c>
      <c r="B1415" s="9" t="str">
        <f>PROPER(TRIM('1. Raw Data'!B1415))</f>
        <v>Customer_1413</v>
      </c>
      <c r="C1415" s="9">
        <f>IF(OR('1. Raw Data'!C1415&lt;18, '1. Raw Data'!C1415&gt;100), MEDIAN('1. Raw Data'!$C$2:$C$5001), '1. Raw Data'!C1415)</f>
        <v>43</v>
      </c>
      <c r="D1415" s="9" t="s">
        <v>5023</v>
      </c>
      <c r="E1415" s="22">
        <v>44284</v>
      </c>
      <c r="F1415" s="9">
        <v>0</v>
      </c>
      <c r="G1415" s="9">
        <v>11888</v>
      </c>
      <c r="H1415" s="15">
        <v>44284</v>
      </c>
      <c r="I1415" s="9" t="s">
        <v>7456</v>
      </c>
      <c r="J1415" s="9">
        <v>145</v>
      </c>
      <c r="K1415" s="9" t="s">
        <v>7470</v>
      </c>
      <c r="L1415" s="9" t="str">
        <f>IF(OR('1. Raw Data'!L1415="Elec", '1. Raw Data'!L1415="elect"), "Electronics", '1. Raw Data'!L1415)</f>
        <v>Home Appliances</v>
      </c>
      <c r="M1415" s="9">
        <v>568.94000000000005</v>
      </c>
      <c r="N1415" s="9">
        <f>IF(ISBLANK('1. Raw Data'!N1415), MEDIAN('1. Raw Data'!$N$2:$N$5001), '1. Raw Data'!N1415)</f>
        <v>360.31</v>
      </c>
      <c r="O1415" s="9">
        <v>1</v>
      </c>
      <c r="P1415" s="9">
        <f>IF(ISBLANK('1. Raw Data'!P1415), 0, '1. Raw Data'!P1415)</f>
        <v>0.1</v>
      </c>
      <c r="Q1415" s="9">
        <v>346</v>
      </c>
      <c r="R1415" s="9">
        <v>5</v>
      </c>
      <c r="S1415" s="9">
        <f t="shared" si="66"/>
        <v>512.04600000000005</v>
      </c>
      <c r="T1415" s="9">
        <f t="shared" si="67"/>
        <v>151.73600000000005</v>
      </c>
      <c r="U1415" s="23">
        <f t="shared" si="68"/>
        <v>0.29633275135437059</v>
      </c>
    </row>
    <row r="1416" spans="1:21" x14ac:dyDescent="0.3">
      <c r="A1416" s="9">
        <v>1820</v>
      </c>
      <c r="B1416" s="9" t="str">
        <f>PROPER(TRIM('1. Raw Data'!B1416))</f>
        <v>Customer_1414</v>
      </c>
      <c r="C1416" s="9">
        <f>IF(OR('1. Raw Data'!C1416&lt;18, '1. Raw Data'!C1416&gt;100), MEDIAN('1. Raw Data'!$C$2:$C$5001), '1. Raw Data'!C1416)</f>
        <v>28</v>
      </c>
      <c r="D1416" s="9" t="s">
        <v>5020</v>
      </c>
      <c r="E1416" s="22">
        <v>45157</v>
      </c>
      <c r="F1416" s="9">
        <v>0</v>
      </c>
      <c r="G1416" s="9">
        <v>13749</v>
      </c>
      <c r="H1416" s="15">
        <v>45157</v>
      </c>
      <c r="I1416" s="9" t="s">
        <v>7455</v>
      </c>
      <c r="J1416" s="9">
        <v>117</v>
      </c>
      <c r="K1416" s="9" t="s">
        <v>7483</v>
      </c>
      <c r="L1416" s="9" t="str">
        <f>IF(OR('1. Raw Data'!L1416="Elec", '1. Raw Data'!L1416="elect"), "Electronics", '1. Raw Data'!L1416)</f>
        <v>Home Appliances</v>
      </c>
      <c r="M1416" s="9">
        <v>1211.95</v>
      </c>
      <c r="N1416" s="9">
        <f>IF(ISBLANK('1. Raw Data'!N1416), MEDIAN('1. Raw Data'!$N$2:$N$5001), '1. Raw Data'!N1416)</f>
        <v>507.61</v>
      </c>
      <c r="O1416" s="9">
        <v>4</v>
      </c>
      <c r="P1416" s="9">
        <f>IF(ISBLANK('1. Raw Data'!P1416), 0, '1. Raw Data'!P1416)</f>
        <v>0</v>
      </c>
      <c r="Q1416" s="9">
        <v>501</v>
      </c>
      <c r="R1416" s="9">
        <v>6</v>
      </c>
      <c r="S1416" s="9">
        <f t="shared" si="66"/>
        <v>4847.8</v>
      </c>
      <c r="T1416" s="9">
        <f t="shared" si="67"/>
        <v>2817.36</v>
      </c>
      <c r="U1416" s="23">
        <f t="shared" si="68"/>
        <v>0.58116258921572672</v>
      </c>
    </row>
    <row r="1417" spans="1:21" x14ac:dyDescent="0.3">
      <c r="A1417" s="9">
        <v>1454</v>
      </c>
      <c r="B1417" s="9" t="str">
        <f>PROPER(TRIM('1. Raw Data'!B1417))</f>
        <v>Customer_1415</v>
      </c>
      <c r="C1417" s="9">
        <f>IF(OR('1. Raw Data'!C1417&lt;18, '1. Raw Data'!C1417&gt;100), MEDIAN('1. Raw Data'!$C$2:$C$5001), '1. Raw Data'!C1417)</f>
        <v>24</v>
      </c>
      <c r="D1417" s="9" t="s">
        <v>5020</v>
      </c>
      <c r="E1417" s="22">
        <v>44079</v>
      </c>
      <c r="F1417" s="9">
        <v>0</v>
      </c>
      <c r="G1417" s="9">
        <v>10446</v>
      </c>
      <c r="H1417" s="15">
        <v>43960</v>
      </c>
      <c r="I1417" s="9" t="s">
        <v>7456</v>
      </c>
      <c r="J1417" s="9">
        <v>133</v>
      </c>
      <c r="K1417" s="9" t="s">
        <v>7498</v>
      </c>
      <c r="L1417" s="9" t="str">
        <f>IF(OR('1. Raw Data'!L1417="Elec", '1. Raw Data'!L1417="elect"), "Electronics", '1. Raw Data'!L1417)</f>
        <v>Home Appliances</v>
      </c>
      <c r="M1417" s="9">
        <v>555.75</v>
      </c>
      <c r="N1417" s="9">
        <f>IF(ISBLANK('1. Raw Data'!N1417), MEDIAN('1. Raw Data'!$N$2:$N$5001), '1. Raw Data'!N1417)</f>
        <v>362.09</v>
      </c>
      <c r="O1417" s="9">
        <v>3</v>
      </c>
      <c r="P1417" s="9">
        <f>IF(ISBLANK('1. Raw Data'!P1417), 0, '1. Raw Data'!P1417)</f>
        <v>0.1</v>
      </c>
      <c r="Q1417" s="9">
        <v>561</v>
      </c>
      <c r="R1417" s="9">
        <v>7</v>
      </c>
      <c r="S1417" s="9">
        <f t="shared" si="66"/>
        <v>1500.5250000000001</v>
      </c>
      <c r="T1417" s="9">
        <f t="shared" si="67"/>
        <v>414.25500000000011</v>
      </c>
      <c r="U1417" s="23">
        <f t="shared" si="68"/>
        <v>0.27607337431898843</v>
      </c>
    </row>
    <row r="1418" spans="1:21" x14ac:dyDescent="0.3">
      <c r="A1418" s="9">
        <v>1905</v>
      </c>
      <c r="B1418" s="9" t="str">
        <f>PROPER(TRIM('1. Raw Data'!B1418))</f>
        <v>Customer_1416</v>
      </c>
      <c r="C1418" s="9">
        <f>IF(OR('1. Raw Data'!C1418&lt;18, '1. Raw Data'!C1418&gt;100), MEDIAN('1. Raw Data'!$C$2:$C$5001), '1. Raw Data'!C1418)</f>
        <v>18</v>
      </c>
      <c r="D1418" s="9" t="s">
        <v>5022</v>
      </c>
      <c r="E1418" s="22">
        <v>45132</v>
      </c>
      <c r="F1418" s="9">
        <v>0</v>
      </c>
      <c r="G1418" s="9">
        <v>13190</v>
      </c>
      <c r="H1418" s="15">
        <v>45132</v>
      </c>
      <c r="I1418" s="9" t="s">
        <v>7455</v>
      </c>
      <c r="J1418" s="9">
        <v>105</v>
      </c>
      <c r="K1418" s="9" t="s">
        <v>7461</v>
      </c>
      <c r="L1418" s="9" t="str">
        <f>IF(OR('1. Raw Data'!L1418="Elec", '1. Raw Data'!L1418="elect"), "Electronics", '1. Raw Data'!L1418)</f>
        <v>Sports</v>
      </c>
      <c r="M1418" s="9">
        <v>1149.3</v>
      </c>
      <c r="N1418" s="9">
        <f>IF(ISBLANK('1. Raw Data'!N1418), MEDIAN('1. Raw Data'!$N$2:$N$5001), '1. Raw Data'!N1418)</f>
        <v>763.95</v>
      </c>
      <c r="O1418" s="9">
        <v>4</v>
      </c>
      <c r="P1418" s="9">
        <f>IF(ISBLANK('1. Raw Data'!P1418), 0, '1. Raw Data'!P1418)</f>
        <v>0</v>
      </c>
      <c r="Q1418" s="9">
        <v>526</v>
      </c>
      <c r="R1418" s="9">
        <v>4</v>
      </c>
      <c r="S1418" s="9">
        <f t="shared" si="66"/>
        <v>4597.2</v>
      </c>
      <c r="T1418" s="9">
        <f t="shared" si="67"/>
        <v>1541.3999999999996</v>
      </c>
      <c r="U1418" s="23">
        <f t="shared" si="68"/>
        <v>0.33529104672409288</v>
      </c>
    </row>
    <row r="1419" spans="1:21" x14ac:dyDescent="0.3">
      <c r="A1419" s="9">
        <v>2424</v>
      </c>
      <c r="B1419" s="9" t="str">
        <f>PROPER(TRIM('1. Raw Data'!B1419))</f>
        <v>Customer_1417</v>
      </c>
      <c r="C1419" s="9">
        <f>IF(OR('1. Raw Data'!C1419&lt;18, '1. Raw Data'!C1419&gt;100), MEDIAN('1. Raw Data'!$C$2:$C$5001), '1. Raw Data'!C1419)</f>
        <v>31</v>
      </c>
      <c r="D1419" s="9" t="s">
        <v>5021</v>
      </c>
      <c r="E1419" s="22">
        <v>44781</v>
      </c>
      <c r="F1419" s="9">
        <v>0</v>
      </c>
      <c r="G1419" s="9">
        <v>13786</v>
      </c>
      <c r="H1419" s="15">
        <v>44781</v>
      </c>
      <c r="I1419" s="9" t="s">
        <v>7455</v>
      </c>
      <c r="J1419" s="9">
        <v>128</v>
      </c>
      <c r="K1419" s="9" t="s">
        <v>7473</v>
      </c>
      <c r="L1419" s="9" t="str">
        <f>IF(OR('1. Raw Data'!L1419="Elec", '1. Raw Data'!L1419="elect"), "Electronics", '1. Raw Data'!L1419)</f>
        <v>Sports</v>
      </c>
      <c r="M1419" s="9">
        <v>98.91</v>
      </c>
      <c r="N1419" s="9">
        <f>IF(ISBLANK('1. Raw Data'!N1419), MEDIAN('1. Raw Data'!$N$2:$N$5001), '1. Raw Data'!N1419)</f>
        <v>62.89</v>
      </c>
      <c r="O1419" s="9">
        <v>1</v>
      </c>
      <c r="P1419" s="9">
        <f>IF(ISBLANK('1. Raw Data'!P1419), 0, '1. Raw Data'!P1419)</f>
        <v>0</v>
      </c>
      <c r="Q1419" s="9">
        <v>575</v>
      </c>
      <c r="R1419" s="9">
        <v>6</v>
      </c>
      <c r="S1419" s="9">
        <f t="shared" si="66"/>
        <v>98.91</v>
      </c>
      <c r="T1419" s="9">
        <f t="shared" si="67"/>
        <v>36.019999999999996</v>
      </c>
      <c r="U1419" s="23">
        <f t="shared" si="68"/>
        <v>0.36416944697199471</v>
      </c>
    </row>
    <row r="1420" spans="1:21" x14ac:dyDescent="0.3">
      <c r="A1420" s="9">
        <v>1921</v>
      </c>
      <c r="B1420" s="9" t="str">
        <f>PROPER(TRIM('1. Raw Data'!B1420))</f>
        <v>Customer_1418</v>
      </c>
      <c r="C1420" s="9">
        <f>IF(OR('1. Raw Data'!C1420&lt;18, '1. Raw Data'!C1420&gt;100), MEDIAN('1. Raw Data'!$C$2:$C$5001), '1. Raw Data'!C1420)</f>
        <v>24</v>
      </c>
      <c r="D1420" s="9" t="s">
        <v>5020</v>
      </c>
      <c r="E1420" s="22">
        <v>45266</v>
      </c>
      <c r="F1420" s="9">
        <v>0</v>
      </c>
      <c r="G1420" s="9">
        <v>10010</v>
      </c>
      <c r="H1420" s="15">
        <v>45089</v>
      </c>
      <c r="I1420" s="9" t="s">
        <v>7457</v>
      </c>
      <c r="J1420" s="9">
        <v>124</v>
      </c>
      <c r="K1420" s="9" t="s">
        <v>7497</v>
      </c>
      <c r="L1420" s="9" t="str">
        <f>IF(OR('1. Raw Data'!L1420="Elec", '1. Raw Data'!L1420="elect"), "Electronics", '1. Raw Data'!L1420)</f>
        <v>Home Appliances</v>
      </c>
      <c r="M1420" s="9">
        <v>849.19</v>
      </c>
      <c r="N1420" s="9">
        <f>IF(ISBLANK('1. Raw Data'!N1420), MEDIAN('1. Raw Data'!$N$2:$N$5001), '1. Raw Data'!N1420)</f>
        <v>548.77</v>
      </c>
      <c r="O1420" s="9">
        <v>5</v>
      </c>
      <c r="P1420" s="9">
        <f>IF(ISBLANK('1. Raw Data'!P1420), 0, '1. Raw Data'!P1420)</f>
        <v>0</v>
      </c>
      <c r="Q1420" s="9">
        <v>392</v>
      </c>
      <c r="R1420" s="9">
        <v>2</v>
      </c>
      <c r="S1420" s="9">
        <f t="shared" si="66"/>
        <v>4245.9500000000007</v>
      </c>
      <c r="T1420" s="9">
        <f t="shared" si="67"/>
        <v>1502.1000000000008</v>
      </c>
      <c r="U1420" s="23">
        <f t="shared" si="68"/>
        <v>0.35377241842226137</v>
      </c>
    </row>
    <row r="1421" spans="1:21" x14ac:dyDescent="0.3">
      <c r="A1421" s="9">
        <v>1980</v>
      </c>
      <c r="B1421" s="9" t="str">
        <f>PROPER(TRIM('1. Raw Data'!B1421))</f>
        <v>Customer_1419</v>
      </c>
      <c r="C1421" s="9">
        <f>IF(OR('1. Raw Data'!C1421&lt;18, '1. Raw Data'!C1421&gt;100), MEDIAN('1. Raw Data'!$C$2:$C$5001), '1. Raw Data'!C1421)</f>
        <v>40</v>
      </c>
      <c r="D1421" s="9" t="s">
        <v>5020</v>
      </c>
      <c r="E1421" s="22">
        <v>44449</v>
      </c>
      <c r="F1421" s="9">
        <v>1</v>
      </c>
      <c r="G1421" s="9">
        <v>10760</v>
      </c>
      <c r="H1421" s="15">
        <v>44478</v>
      </c>
      <c r="I1421" s="9" t="s">
        <v>7456</v>
      </c>
      <c r="J1421" s="9">
        <v>117</v>
      </c>
      <c r="K1421" s="9" t="s">
        <v>7483</v>
      </c>
      <c r="L1421" s="9" t="str">
        <f>IF(OR('1. Raw Data'!L1421="Elec", '1. Raw Data'!L1421="elect"), "Electronics", '1. Raw Data'!L1421)</f>
        <v>Sports</v>
      </c>
      <c r="M1421" s="9">
        <v>1455.81</v>
      </c>
      <c r="N1421" s="9">
        <f>IF(ISBLANK('1. Raw Data'!N1421), MEDIAN('1. Raw Data'!$N$2:$N$5001), '1. Raw Data'!N1421)</f>
        <v>827.55</v>
      </c>
      <c r="O1421" s="9">
        <v>1</v>
      </c>
      <c r="P1421" s="9">
        <f>IF(ISBLANK('1. Raw Data'!P1421), 0, '1. Raw Data'!P1421)</f>
        <v>0</v>
      </c>
      <c r="Q1421" s="9">
        <v>1055</v>
      </c>
      <c r="R1421" s="9">
        <v>4</v>
      </c>
      <c r="S1421" s="9">
        <f t="shared" si="66"/>
        <v>1455.81</v>
      </c>
      <c r="T1421" s="9">
        <f t="shared" si="67"/>
        <v>628.26</v>
      </c>
      <c r="U1421" s="23">
        <f t="shared" si="68"/>
        <v>0.43155356811671852</v>
      </c>
    </row>
    <row r="1422" spans="1:21" x14ac:dyDescent="0.3">
      <c r="A1422" s="9">
        <v>2499</v>
      </c>
      <c r="B1422" s="9" t="str">
        <f>PROPER(TRIM('1. Raw Data'!B1422))</f>
        <v>Customer_1420</v>
      </c>
      <c r="C1422" s="9">
        <f>IF(OR('1. Raw Data'!C1422&lt;18, '1. Raw Data'!C1422&gt;100), MEDIAN('1. Raw Data'!$C$2:$C$5001), '1. Raw Data'!C1422)</f>
        <v>49</v>
      </c>
      <c r="D1422" s="9" t="s">
        <v>5019</v>
      </c>
      <c r="E1422" s="22">
        <v>45160</v>
      </c>
      <c r="F1422" s="9">
        <v>0</v>
      </c>
      <c r="G1422" s="9">
        <v>11327</v>
      </c>
      <c r="H1422" s="15">
        <v>45160</v>
      </c>
      <c r="I1422" s="9" t="s">
        <v>7457</v>
      </c>
      <c r="J1422" s="9">
        <v>139</v>
      </c>
      <c r="K1422" s="9" t="s">
        <v>7486</v>
      </c>
      <c r="L1422" s="9" t="str">
        <f>IF(OR('1. Raw Data'!L1422="Elec", '1. Raw Data'!L1422="elect"), "Electronics", '1. Raw Data'!L1422)</f>
        <v>Home Appliances</v>
      </c>
      <c r="M1422" s="9">
        <v>1472.8</v>
      </c>
      <c r="N1422" s="9">
        <f>IF(ISBLANK('1. Raw Data'!N1422), MEDIAN('1. Raw Data'!$N$2:$N$5001), '1. Raw Data'!N1422)</f>
        <v>706.16</v>
      </c>
      <c r="O1422" s="9">
        <v>3</v>
      </c>
      <c r="P1422" s="9">
        <f>IF(ISBLANK('1. Raw Data'!P1422), 0, '1. Raw Data'!P1422)</f>
        <v>0</v>
      </c>
      <c r="Q1422" s="9">
        <v>440</v>
      </c>
      <c r="R1422" s="9">
        <v>4</v>
      </c>
      <c r="S1422" s="9">
        <f t="shared" si="66"/>
        <v>4418.3999999999996</v>
      </c>
      <c r="T1422" s="9">
        <f t="shared" si="67"/>
        <v>2299.9199999999996</v>
      </c>
      <c r="U1422" s="23">
        <f t="shared" si="68"/>
        <v>0.52053231939163491</v>
      </c>
    </row>
    <row r="1423" spans="1:21" x14ac:dyDescent="0.3">
      <c r="A1423" s="9">
        <v>1701</v>
      </c>
      <c r="B1423" s="9" t="str">
        <f>PROPER(TRIM('1. Raw Data'!B1423))</f>
        <v>Customer_1421</v>
      </c>
      <c r="C1423" s="9">
        <f>IF(OR('1. Raw Data'!C1423&lt;18, '1. Raw Data'!C1423&gt;100), MEDIAN('1. Raw Data'!$C$2:$C$5001), '1. Raw Data'!C1423)</f>
        <v>40</v>
      </c>
      <c r="D1423" s="9" t="s">
        <v>5022</v>
      </c>
      <c r="E1423" s="22">
        <v>44667</v>
      </c>
      <c r="F1423" s="9">
        <v>1</v>
      </c>
      <c r="G1423" s="9">
        <v>11783</v>
      </c>
      <c r="H1423" s="15">
        <v>44667</v>
      </c>
      <c r="I1423" s="9" t="s">
        <v>7457</v>
      </c>
      <c r="J1423" s="9">
        <v>148</v>
      </c>
      <c r="K1423" s="9" t="s">
        <v>7491</v>
      </c>
      <c r="L1423" s="9" t="str">
        <f>IF(OR('1. Raw Data'!L1423="Elec", '1. Raw Data'!L1423="elect"), "Electronics", '1. Raw Data'!L1423)</f>
        <v>Electronics</v>
      </c>
      <c r="M1423" s="9">
        <v>458.54</v>
      </c>
      <c r="N1423" s="9">
        <f>IF(ISBLANK('1. Raw Data'!N1423), MEDIAN('1. Raw Data'!$N$2:$N$5001), '1. Raw Data'!N1423)</f>
        <v>271.89999999999998</v>
      </c>
      <c r="O1423" s="9">
        <v>5</v>
      </c>
      <c r="P1423" s="9">
        <f>IF(ISBLANK('1. Raw Data'!P1423), 0, '1. Raw Data'!P1423)</f>
        <v>0</v>
      </c>
      <c r="Q1423" s="9">
        <v>991</v>
      </c>
      <c r="R1423" s="9">
        <v>3</v>
      </c>
      <c r="S1423" s="9">
        <f t="shared" si="66"/>
        <v>2292.7000000000003</v>
      </c>
      <c r="T1423" s="9">
        <f t="shared" si="67"/>
        <v>933.20000000000027</v>
      </c>
      <c r="U1423" s="23">
        <f t="shared" si="68"/>
        <v>0.40703101147119125</v>
      </c>
    </row>
    <row r="1424" spans="1:21" x14ac:dyDescent="0.3">
      <c r="A1424" s="9">
        <v>1633</v>
      </c>
      <c r="B1424" s="9" t="str">
        <f>PROPER(TRIM('1. Raw Data'!B1424))</f>
        <v>Customer_1422</v>
      </c>
      <c r="C1424" s="9">
        <f>IF(OR('1. Raw Data'!C1424&lt;18, '1. Raw Data'!C1424&gt;100), MEDIAN('1. Raw Data'!$C$2:$C$5001), '1. Raw Data'!C1424)</f>
        <v>54</v>
      </c>
      <c r="D1424" s="9" t="s">
        <v>5020</v>
      </c>
      <c r="E1424" s="22">
        <v>44069</v>
      </c>
      <c r="F1424" s="9">
        <v>0</v>
      </c>
      <c r="G1424" s="9">
        <v>11177</v>
      </c>
      <c r="H1424" s="15">
        <v>44069</v>
      </c>
      <c r="I1424" s="9" t="s">
        <v>7455</v>
      </c>
      <c r="J1424" s="9">
        <v>140</v>
      </c>
      <c r="K1424" s="9" t="s">
        <v>7468</v>
      </c>
      <c r="L1424" s="9" t="str">
        <f>IF(OR('1. Raw Data'!L1424="Elec", '1. Raw Data'!L1424="elect"), "Electronics", '1. Raw Data'!L1424)</f>
        <v>Sports</v>
      </c>
      <c r="M1424" s="9">
        <v>690.03</v>
      </c>
      <c r="N1424" s="9">
        <f>IF(ISBLANK('1. Raw Data'!N1424), MEDIAN('1. Raw Data'!$N$2:$N$5001), '1. Raw Data'!N1424)</f>
        <v>367</v>
      </c>
      <c r="O1424" s="9">
        <v>4</v>
      </c>
      <c r="P1424" s="9">
        <f>IF(ISBLANK('1. Raw Data'!P1424), 0, '1. Raw Data'!P1424)</f>
        <v>0</v>
      </c>
      <c r="Q1424" s="9">
        <v>538</v>
      </c>
      <c r="R1424" s="9">
        <v>6</v>
      </c>
      <c r="S1424" s="9">
        <f t="shared" si="66"/>
        <v>2760.12</v>
      </c>
      <c r="T1424" s="9">
        <f t="shared" si="67"/>
        <v>1292.1199999999999</v>
      </c>
      <c r="U1424" s="23">
        <f t="shared" si="68"/>
        <v>0.46813906641740211</v>
      </c>
    </row>
    <row r="1425" spans="1:21" x14ac:dyDescent="0.3">
      <c r="A1425" s="9">
        <v>1129</v>
      </c>
      <c r="B1425" s="9" t="str">
        <f>PROPER(TRIM('1. Raw Data'!B1425))</f>
        <v>Customer_1423</v>
      </c>
      <c r="C1425" s="9">
        <f>IF(OR('1. Raw Data'!C1425&lt;18, '1. Raw Data'!C1425&gt;100), MEDIAN('1. Raw Data'!$C$2:$C$5001), '1. Raw Data'!C1425)</f>
        <v>45</v>
      </c>
      <c r="D1425" s="9" t="s">
        <v>5020</v>
      </c>
      <c r="E1425" s="22">
        <v>44117</v>
      </c>
      <c r="F1425" s="9">
        <v>0</v>
      </c>
      <c r="G1425" s="9">
        <v>12370</v>
      </c>
      <c r="H1425" s="15">
        <v>44117</v>
      </c>
      <c r="I1425" s="9" t="s">
        <v>7455</v>
      </c>
      <c r="J1425" s="9">
        <v>144</v>
      </c>
      <c r="K1425" s="9" t="s">
        <v>7462</v>
      </c>
      <c r="L1425" s="9" t="str">
        <f>IF(OR('1. Raw Data'!L1425="Elec", '1. Raw Data'!L1425="elect"), "Electronics", '1. Raw Data'!L1425)</f>
        <v>Clothing</v>
      </c>
      <c r="M1425" s="9">
        <v>141.32</v>
      </c>
      <c r="N1425" s="9">
        <f>IF(ISBLANK('1. Raw Data'!N1425), MEDIAN('1. Raw Data'!$N$2:$N$5001), '1. Raw Data'!N1425)</f>
        <v>56.75</v>
      </c>
      <c r="O1425" s="9">
        <v>4</v>
      </c>
      <c r="P1425" s="9">
        <f>IF(ISBLANK('1. Raw Data'!P1425), 0, '1. Raw Data'!P1425)</f>
        <v>0</v>
      </c>
      <c r="Q1425" s="9">
        <v>434</v>
      </c>
      <c r="R1425" s="9">
        <v>4</v>
      </c>
      <c r="S1425" s="9">
        <f t="shared" si="66"/>
        <v>565.28</v>
      </c>
      <c r="T1425" s="9">
        <f t="shared" si="67"/>
        <v>338.28</v>
      </c>
      <c r="U1425" s="23">
        <f t="shared" si="68"/>
        <v>0.59842909708463066</v>
      </c>
    </row>
    <row r="1426" spans="1:21" x14ac:dyDescent="0.3">
      <c r="A1426" s="9">
        <v>2019</v>
      </c>
      <c r="B1426" s="9" t="str">
        <f>PROPER(TRIM('1. Raw Data'!B1426))</f>
        <v>Customer_1424</v>
      </c>
      <c r="C1426" s="9">
        <f>IF(OR('1. Raw Data'!C1426&lt;18, '1. Raw Data'!C1426&gt;100), MEDIAN('1. Raw Data'!$C$2:$C$5001), '1. Raw Data'!C1426)</f>
        <v>44</v>
      </c>
      <c r="D1426" s="9" t="s">
        <v>5019</v>
      </c>
      <c r="E1426" s="22">
        <v>43923</v>
      </c>
      <c r="F1426" s="9">
        <v>1</v>
      </c>
      <c r="G1426" s="9">
        <v>13608</v>
      </c>
      <c r="H1426" s="15">
        <v>43865</v>
      </c>
      <c r="I1426" s="9" t="s">
        <v>7455</v>
      </c>
      <c r="J1426" s="9">
        <v>146</v>
      </c>
      <c r="K1426" s="9" t="s">
        <v>7505</v>
      </c>
      <c r="L1426" s="9" t="str">
        <f>IF(OR('1. Raw Data'!L1426="Elec", '1. Raw Data'!L1426="elect"), "Electronics", '1. Raw Data'!L1426)</f>
        <v>Clothing</v>
      </c>
      <c r="M1426" s="9">
        <v>1316.34</v>
      </c>
      <c r="N1426" s="9">
        <f>IF(ISBLANK('1. Raw Data'!N1426), MEDIAN('1. Raw Data'!$N$2:$N$5001), '1. Raw Data'!N1426)</f>
        <v>714.84</v>
      </c>
      <c r="O1426" s="9">
        <v>1</v>
      </c>
      <c r="P1426" s="9">
        <f>IF(ISBLANK('1. Raw Data'!P1426), 0, '1. Raw Data'!P1426)</f>
        <v>0.1</v>
      </c>
      <c r="Q1426" s="9">
        <v>355</v>
      </c>
      <c r="R1426" s="9">
        <v>5</v>
      </c>
      <c r="S1426" s="9">
        <f t="shared" si="66"/>
        <v>1184.7059999999999</v>
      </c>
      <c r="T1426" s="9">
        <f t="shared" si="67"/>
        <v>469.86599999999987</v>
      </c>
      <c r="U1426" s="23">
        <f t="shared" si="68"/>
        <v>0.39660979179644562</v>
      </c>
    </row>
    <row r="1427" spans="1:21" x14ac:dyDescent="0.3">
      <c r="A1427" s="9">
        <v>2386</v>
      </c>
      <c r="B1427" s="9" t="str">
        <f>PROPER(TRIM('1. Raw Data'!B1427))</f>
        <v>Customer_1425</v>
      </c>
      <c r="C1427" s="9">
        <f>IF(OR('1. Raw Data'!C1427&lt;18, '1. Raw Data'!C1427&gt;100), MEDIAN('1. Raw Data'!$C$2:$C$5001), '1. Raw Data'!C1427)</f>
        <v>64</v>
      </c>
      <c r="D1427" s="9" t="s">
        <v>5020</v>
      </c>
      <c r="E1427" s="22">
        <v>43907</v>
      </c>
      <c r="F1427" s="9">
        <v>0</v>
      </c>
      <c r="G1427" s="9">
        <v>10976</v>
      </c>
      <c r="H1427" s="15">
        <v>43907</v>
      </c>
      <c r="I1427" s="9" t="s">
        <v>7455</v>
      </c>
      <c r="J1427" s="9">
        <v>111</v>
      </c>
      <c r="K1427" s="9" t="s">
        <v>7476</v>
      </c>
      <c r="L1427" s="9" t="str">
        <f>IF(OR('1. Raw Data'!L1427="Elec", '1. Raw Data'!L1427="elect"), "Electronics", '1. Raw Data'!L1427)</f>
        <v>Home Appliances</v>
      </c>
      <c r="M1427" s="9">
        <v>874.43</v>
      </c>
      <c r="N1427" s="9">
        <f>IF(ISBLANK('1. Raw Data'!N1427), MEDIAN('1. Raw Data'!$N$2:$N$5001), '1. Raw Data'!N1427)</f>
        <v>520.6</v>
      </c>
      <c r="O1427" s="9">
        <v>1</v>
      </c>
      <c r="P1427" s="9">
        <f>IF(ISBLANK('1. Raw Data'!P1427), 0, '1. Raw Data'!P1427)</f>
        <v>0.05</v>
      </c>
      <c r="Q1427" s="9">
        <v>930</v>
      </c>
      <c r="R1427" s="9">
        <v>2</v>
      </c>
      <c r="S1427" s="9">
        <f t="shared" si="66"/>
        <v>830.70849999999996</v>
      </c>
      <c r="T1427" s="9">
        <f t="shared" si="67"/>
        <v>310.10849999999994</v>
      </c>
      <c r="U1427" s="23">
        <f t="shared" si="68"/>
        <v>0.37330603936278484</v>
      </c>
    </row>
    <row r="1428" spans="1:21" x14ac:dyDescent="0.3">
      <c r="A1428" s="9">
        <v>1818</v>
      </c>
      <c r="B1428" s="9" t="str">
        <f>PROPER(TRIM('1. Raw Data'!B1428))</f>
        <v>Customer_1426</v>
      </c>
      <c r="C1428" s="9">
        <f>IF(OR('1. Raw Data'!C1428&lt;18, '1. Raw Data'!C1428&gt;100), MEDIAN('1. Raw Data'!$C$2:$C$5001), '1. Raw Data'!C1428)</f>
        <v>20</v>
      </c>
      <c r="D1428" s="9" t="s">
        <v>5019</v>
      </c>
      <c r="E1428" s="22">
        <v>44454</v>
      </c>
      <c r="F1428" s="9">
        <v>1</v>
      </c>
      <c r="G1428" s="9">
        <v>12492</v>
      </c>
      <c r="H1428" s="15">
        <v>44454</v>
      </c>
      <c r="I1428" s="9" t="s">
        <v>7457</v>
      </c>
      <c r="J1428" s="9">
        <v>112</v>
      </c>
      <c r="K1428" s="9" t="s">
        <v>7492</v>
      </c>
      <c r="L1428" s="9" t="str">
        <f>IF(OR('1. Raw Data'!L1428="Elec", '1. Raw Data'!L1428="elect"), "Electronics", '1. Raw Data'!L1428)</f>
        <v>Electronics</v>
      </c>
      <c r="M1428" s="9">
        <v>608.4</v>
      </c>
      <c r="N1428" s="9">
        <f>IF(ISBLANK('1. Raw Data'!N1428), MEDIAN('1. Raw Data'!$N$2:$N$5001), '1. Raw Data'!N1428)</f>
        <v>245.89</v>
      </c>
      <c r="O1428" s="9">
        <v>4</v>
      </c>
      <c r="P1428" s="9">
        <f>IF(ISBLANK('1. Raw Data'!P1428), 0, '1. Raw Data'!P1428)</f>
        <v>0</v>
      </c>
      <c r="Q1428" s="9">
        <v>674</v>
      </c>
      <c r="R1428" s="9">
        <v>3</v>
      </c>
      <c r="S1428" s="9">
        <f t="shared" si="66"/>
        <v>2433.6</v>
      </c>
      <c r="T1428" s="9">
        <f t="shared" si="67"/>
        <v>1450.04</v>
      </c>
      <c r="U1428" s="23">
        <f t="shared" si="68"/>
        <v>0.59584155161078234</v>
      </c>
    </row>
    <row r="1429" spans="1:21" x14ac:dyDescent="0.3">
      <c r="A1429" s="9">
        <v>1692</v>
      </c>
      <c r="B1429" s="9" t="str">
        <f>PROPER(TRIM('1. Raw Data'!B1429))</f>
        <v>Customer_1427</v>
      </c>
      <c r="C1429" s="9">
        <f>IF(OR('1. Raw Data'!C1429&lt;18, '1. Raw Data'!C1429&gt;100), MEDIAN('1. Raw Data'!$C$2:$C$5001), '1. Raw Data'!C1429)</f>
        <v>53</v>
      </c>
      <c r="D1429" s="9" t="s">
        <v>5021</v>
      </c>
      <c r="E1429" s="22">
        <v>44691</v>
      </c>
      <c r="F1429" s="9">
        <v>0</v>
      </c>
      <c r="G1429" s="9">
        <v>12389</v>
      </c>
      <c r="H1429" s="15">
        <v>44839</v>
      </c>
      <c r="I1429" s="9" t="s">
        <v>7455</v>
      </c>
      <c r="J1429" s="9">
        <v>113</v>
      </c>
      <c r="K1429" s="9" t="s">
        <v>7460</v>
      </c>
      <c r="L1429" s="9" t="str">
        <f>IF(OR('1. Raw Data'!L1429="Elec", '1. Raw Data'!L1429="elect"), "Electronics", '1. Raw Data'!L1429)</f>
        <v>Sports</v>
      </c>
      <c r="M1429" s="9">
        <v>213.52</v>
      </c>
      <c r="N1429" s="9">
        <f>IF(ISBLANK('1. Raw Data'!N1429), MEDIAN('1. Raw Data'!$N$2:$N$5001), '1. Raw Data'!N1429)</f>
        <v>125.21</v>
      </c>
      <c r="O1429" s="9">
        <v>4</v>
      </c>
      <c r="P1429" s="9">
        <f>IF(ISBLANK('1. Raw Data'!P1429), 0, '1. Raw Data'!P1429)</f>
        <v>0.2</v>
      </c>
      <c r="Q1429" s="9">
        <v>493</v>
      </c>
      <c r="R1429" s="9">
        <v>4</v>
      </c>
      <c r="S1429" s="9">
        <f t="shared" si="66"/>
        <v>683.26400000000012</v>
      </c>
      <c r="T1429" s="9">
        <f t="shared" si="67"/>
        <v>182.42400000000015</v>
      </c>
      <c r="U1429" s="23">
        <f t="shared" si="68"/>
        <v>0.26698904083926583</v>
      </c>
    </row>
    <row r="1430" spans="1:21" x14ac:dyDescent="0.3">
      <c r="A1430" s="9">
        <v>2315</v>
      </c>
      <c r="B1430" s="9" t="str">
        <f>PROPER(TRIM('1. Raw Data'!B1430))</f>
        <v>Customer_1428</v>
      </c>
      <c r="C1430" s="9">
        <f>IF(OR('1. Raw Data'!C1430&lt;18, '1. Raw Data'!C1430&gt;100), MEDIAN('1. Raw Data'!$C$2:$C$5001), '1. Raw Data'!C1430)</f>
        <v>35</v>
      </c>
      <c r="D1430" s="9" t="s">
        <v>5018</v>
      </c>
      <c r="E1430" s="22">
        <v>44068</v>
      </c>
      <c r="F1430" s="9">
        <v>0</v>
      </c>
      <c r="G1430" s="9">
        <v>12268</v>
      </c>
      <c r="H1430" s="15">
        <v>44068</v>
      </c>
      <c r="I1430" s="9" t="s">
        <v>7457</v>
      </c>
      <c r="J1430" s="9">
        <v>108</v>
      </c>
      <c r="K1430" s="9" t="s">
        <v>7496</v>
      </c>
      <c r="L1430" s="9" t="str">
        <f>IF(OR('1. Raw Data'!L1430="Elec", '1. Raw Data'!L1430="elect"), "Electronics", '1. Raw Data'!L1430)</f>
        <v>Home Appliances</v>
      </c>
      <c r="M1430" s="9">
        <v>1422.81</v>
      </c>
      <c r="N1430" s="9">
        <f>IF(ISBLANK('1. Raw Data'!N1430), MEDIAN('1. Raw Data'!$N$2:$N$5001), '1. Raw Data'!N1430)</f>
        <v>429.51499999999999</v>
      </c>
      <c r="O1430" s="9">
        <v>2</v>
      </c>
      <c r="P1430" s="9">
        <f>IF(ISBLANK('1. Raw Data'!P1430), 0, '1. Raw Data'!P1430)</f>
        <v>0</v>
      </c>
      <c r="Q1430" s="9">
        <v>360</v>
      </c>
      <c r="R1430" s="9">
        <v>3</v>
      </c>
      <c r="S1430" s="9">
        <f t="shared" si="66"/>
        <v>2845.62</v>
      </c>
      <c r="T1430" s="9">
        <f t="shared" si="67"/>
        <v>1986.59</v>
      </c>
      <c r="U1430" s="23">
        <f t="shared" si="68"/>
        <v>0.69812202613138785</v>
      </c>
    </row>
    <row r="1431" spans="1:21" x14ac:dyDescent="0.3">
      <c r="A1431" s="9">
        <v>2394</v>
      </c>
      <c r="B1431" s="9" t="str">
        <f>PROPER(TRIM('1. Raw Data'!B1431))</f>
        <v>Customer_1429</v>
      </c>
      <c r="C1431" s="9">
        <f>IF(OR('1. Raw Data'!C1431&lt;18, '1. Raw Data'!C1431&gt;100), MEDIAN('1. Raw Data'!$C$2:$C$5001), '1. Raw Data'!C1431)</f>
        <v>78</v>
      </c>
      <c r="D1431" s="9" t="s">
        <v>5019</v>
      </c>
      <c r="E1431" s="22">
        <v>44030</v>
      </c>
      <c r="F1431" s="9">
        <v>1</v>
      </c>
      <c r="G1431" s="9">
        <v>12157</v>
      </c>
      <c r="H1431" s="15">
        <v>44030</v>
      </c>
      <c r="I1431" s="9" t="s">
        <v>7457</v>
      </c>
      <c r="J1431" s="9">
        <v>101</v>
      </c>
      <c r="K1431" s="9" t="s">
        <v>7478</v>
      </c>
      <c r="L1431" s="9" t="str">
        <f>IF(OR('1. Raw Data'!L1431="Elec", '1. Raw Data'!L1431="elect"), "Electronics", '1. Raw Data'!L1431)</f>
        <v>Electronics</v>
      </c>
      <c r="M1431" s="9">
        <v>818.82</v>
      </c>
      <c r="N1431" s="9">
        <f>IF(ISBLANK('1. Raw Data'!N1431), MEDIAN('1. Raw Data'!$N$2:$N$5001), '1. Raw Data'!N1431)</f>
        <v>366.37</v>
      </c>
      <c r="O1431" s="9">
        <v>3</v>
      </c>
      <c r="P1431" s="9">
        <f>IF(ISBLANK('1. Raw Data'!P1431), 0, '1. Raw Data'!P1431)</f>
        <v>0.1</v>
      </c>
      <c r="Q1431" s="9">
        <v>1112</v>
      </c>
      <c r="R1431" s="9">
        <v>3</v>
      </c>
      <c r="S1431" s="9">
        <f t="shared" si="66"/>
        <v>2210.8140000000003</v>
      </c>
      <c r="T1431" s="9">
        <f t="shared" si="67"/>
        <v>1111.7040000000002</v>
      </c>
      <c r="U1431" s="23">
        <f t="shared" si="68"/>
        <v>0.50284827217486416</v>
      </c>
    </row>
    <row r="1432" spans="1:21" x14ac:dyDescent="0.3">
      <c r="A1432" s="9">
        <v>1793</v>
      </c>
      <c r="B1432" s="9" t="str">
        <f>PROPER(TRIM('1. Raw Data'!B1432))</f>
        <v>Customer_1430</v>
      </c>
      <c r="C1432" s="9">
        <f>IF(OR('1. Raw Data'!C1432&lt;18, '1. Raw Data'!C1432&gt;100), MEDIAN('1. Raw Data'!$C$2:$C$5001), '1. Raw Data'!C1432)</f>
        <v>34</v>
      </c>
      <c r="D1432" s="9" t="s">
        <v>5019</v>
      </c>
      <c r="E1432" s="22">
        <v>44311</v>
      </c>
      <c r="F1432" s="9">
        <v>0</v>
      </c>
      <c r="G1432" s="9">
        <v>12457</v>
      </c>
      <c r="H1432" s="15">
        <v>44311</v>
      </c>
      <c r="I1432" s="9" t="s">
        <v>7456</v>
      </c>
      <c r="J1432" s="9">
        <v>109</v>
      </c>
      <c r="K1432" s="9" t="s">
        <v>7466</v>
      </c>
      <c r="L1432" s="9" t="str">
        <f>IF(OR('1. Raw Data'!L1432="Elec", '1. Raw Data'!L1432="elect"), "Electronics", '1. Raw Data'!L1432)</f>
        <v>Electronics</v>
      </c>
      <c r="M1432" s="9">
        <v>460.25</v>
      </c>
      <c r="N1432" s="9">
        <f>IF(ISBLANK('1. Raw Data'!N1432), MEDIAN('1. Raw Data'!$N$2:$N$5001), '1. Raw Data'!N1432)</f>
        <v>243.62</v>
      </c>
      <c r="O1432" s="9">
        <v>2</v>
      </c>
      <c r="P1432" s="9">
        <f>IF(ISBLANK('1. Raw Data'!P1432), 0, '1. Raw Data'!P1432)</f>
        <v>0</v>
      </c>
      <c r="Q1432" s="9">
        <v>388</v>
      </c>
      <c r="R1432" s="9">
        <v>7</v>
      </c>
      <c r="S1432" s="9">
        <f t="shared" si="66"/>
        <v>920.5</v>
      </c>
      <c r="T1432" s="9">
        <f t="shared" si="67"/>
        <v>433.26</v>
      </c>
      <c r="U1432" s="23">
        <f t="shared" si="68"/>
        <v>0.47067897881586096</v>
      </c>
    </row>
    <row r="1433" spans="1:21" x14ac:dyDescent="0.3">
      <c r="A1433" s="9">
        <v>1028</v>
      </c>
      <c r="B1433" s="9" t="str">
        <f>PROPER(TRIM('1. Raw Data'!B1433))</f>
        <v>Customer_1431</v>
      </c>
      <c r="C1433" s="9">
        <f>IF(OR('1. Raw Data'!C1433&lt;18, '1. Raw Data'!C1433&gt;100), MEDIAN('1. Raw Data'!$C$2:$C$5001), '1. Raw Data'!C1433)</f>
        <v>31</v>
      </c>
      <c r="D1433" s="9" t="s">
        <v>5020</v>
      </c>
      <c r="E1433" s="22">
        <v>45047</v>
      </c>
      <c r="F1433" s="9">
        <v>0</v>
      </c>
      <c r="G1433" s="9">
        <v>13489</v>
      </c>
      <c r="H1433" s="15">
        <v>44931</v>
      </c>
      <c r="I1433" s="9" t="s">
        <v>7456</v>
      </c>
      <c r="J1433" s="9">
        <v>128</v>
      </c>
      <c r="K1433" s="9" t="s">
        <v>7473</v>
      </c>
      <c r="L1433" s="9" t="str">
        <f>IF(OR('1. Raw Data'!L1433="Elec", '1. Raw Data'!L1433="elect"), "Electronics", '1. Raw Data'!L1433)</f>
        <v>Sports</v>
      </c>
      <c r="M1433" s="9">
        <v>557.80999999999995</v>
      </c>
      <c r="N1433" s="9">
        <f>IF(ISBLANK('1. Raw Data'!N1433), MEDIAN('1. Raw Data'!$N$2:$N$5001), '1. Raw Data'!N1433)</f>
        <v>384.5</v>
      </c>
      <c r="O1433" s="9">
        <v>2</v>
      </c>
      <c r="P1433" s="9">
        <f>IF(ISBLANK('1. Raw Data'!P1433), 0, '1. Raw Data'!P1433)</f>
        <v>0.2</v>
      </c>
      <c r="Q1433" s="9">
        <v>442</v>
      </c>
      <c r="R1433" s="9">
        <v>6</v>
      </c>
      <c r="S1433" s="9">
        <f t="shared" si="66"/>
        <v>892.49599999999998</v>
      </c>
      <c r="T1433" s="9">
        <f t="shared" si="67"/>
        <v>123.49599999999998</v>
      </c>
      <c r="U1433" s="23">
        <f t="shared" si="68"/>
        <v>0.13837148849966832</v>
      </c>
    </row>
    <row r="1434" spans="1:21" x14ac:dyDescent="0.3">
      <c r="A1434" s="9">
        <v>1148</v>
      </c>
      <c r="B1434" s="9" t="str">
        <f>PROPER(TRIM('1. Raw Data'!B1434))</f>
        <v>Customer_1432</v>
      </c>
      <c r="C1434" s="9">
        <f>IF(OR('1. Raw Data'!C1434&lt;18, '1. Raw Data'!C1434&gt;100), MEDIAN('1. Raw Data'!$C$2:$C$5001), '1. Raw Data'!C1434)</f>
        <v>46</v>
      </c>
      <c r="D1434" s="9" t="s">
        <v>5019</v>
      </c>
      <c r="E1434" s="22">
        <v>43931</v>
      </c>
      <c r="F1434" s="9">
        <v>0</v>
      </c>
      <c r="G1434" s="9">
        <v>13673</v>
      </c>
      <c r="H1434" s="15">
        <v>44108</v>
      </c>
      <c r="I1434" s="9" t="s">
        <v>7455</v>
      </c>
      <c r="J1434" s="9">
        <v>102</v>
      </c>
      <c r="K1434" s="9" t="s">
        <v>7494</v>
      </c>
      <c r="L1434" s="9" t="str">
        <f>IF(OR('1. Raw Data'!L1434="Elec", '1. Raw Data'!L1434="elect"), "Electronics", '1. Raw Data'!L1434)</f>
        <v>Clothing</v>
      </c>
      <c r="M1434" s="9">
        <v>442.51</v>
      </c>
      <c r="N1434" s="9">
        <f>IF(ISBLANK('1. Raw Data'!N1434), MEDIAN('1. Raw Data'!$N$2:$N$5001), '1. Raw Data'!N1434)</f>
        <v>294.38</v>
      </c>
      <c r="O1434" s="9">
        <v>4</v>
      </c>
      <c r="P1434" s="9">
        <f>IF(ISBLANK('1. Raw Data'!P1434), 0, '1. Raw Data'!P1434)</f>
        <v>0.1</v>
      </c>
      <c r="Q1434" s="9">
        <v>485</v>
      </c>
      <c r="R1434" s="9">
        <v>6</v>
      </c>
      <c r="S1434" s="9">
        <f t="shared" si="66"/>
        <v>1593.0360000000001</v>
      </c>
      <c r="T1434" s="9">
        <f t="shared" si="67"/>
        <v>415.51600000000008</v>
      </c>
      <c r="U1434" s="23">
        <f t="shared" si="68"/>
        <v>0.26083277465167143</v>
      </c>
    </row>
    <row r="1435" spans="1:21" x14ac:dyDescent="0.3">
      <c r="A1435" s="9">
        <v>2319</v>
      </c>
      <c r="B1435" s="9" t="str">
        <f>PROPER(TRIM('1. Raw Data'!B1435))</f>
        <v>Customer_1433</v>
      </c>
      <c r="C1435" s="9">
        <f>IF(OR('1. Raw Data'!C1435&lt;18, '1. Raw Data'!C1435&gt;100), MEDIAN('1. Raw Data'!$C$2:$C$5001), '1. Raw Data'!C1435)</f>
        <v>36</v>
      </c>
      <c r="D1435" s="9" t="s">
        <v>5022</v>
      </c>
      <c r="E1435" s="22">
        <v>44626</v>
      </c>
      <c r="F1435" s="9">
        <v>1</v>
      </c>
      <c r="G1435" s="9">
        <v>12552</v>
      </c>
      <c r="H1435" s="15">
        <v>44715</v>
      </c>
      <c r="I1435" s="9" t="s">
        <v>7457</v>
      </c>
      <c r="J1435" s="9">
        <v>114</v>
      </c>
      <c r="K1435" s="9" t="s">
        <v>7463</v>
      </c>
      <c r="L1435" s="9" t="str">
        <f>IF(OR('1. Raw Data'!L1435="Elec", '1. Raw Data'!L1435="elect"), "Electronics", '1. Raw Data'!L1435)</f>
        <v>Clothing</v>
      </c>
      <c r="M1435" s="9">
        <v>922.62</v>
      </c>
      <c r="N1435" s="9">
        <f>IF(ISBLANK('1. Raw Data'!N1435), MEDIAN('1. Raw Data'!$N$2:$N$5001), '1. Raw Data'!N1435)</f>
        <v>482.76</v>
      </c>
      <c r="O1435" s="9">
        <v>3</v>
      </c>
      <c r="P1435" s="9">
        <f>IF(ISBLANK('1. Raw Data'!P1435), 0, '1. Raw Data'!P1435)</f>
        <v>0</v>
      </c>
      <c r="Q1435" s="9">
        <v>895</v>
      </c>
      <c r="R1435" s="9">
        <v>3</v>
      </c>
      <c r="S1435" s="9">
        <f t="shared" si="66"/>
        <v>2767.86</v>
      </c>
      <c r="T1435" s="9">
        <f t="shared" si="67"/>
        <v>1319.5800000000002</v>
      </c>
      <c r="U1435" s="23">
        <f t="shared" si="68"/>
        <v>0.47675099174091179</v>
      </c>
    </row>
    <row r="1436" spans="1:21" x14ac:dyDescent="0.3">
      <c r="A1436" s="9">
        <v>1010</v>
      </c>
      <c r="B1436" s="9" t="str">
        <f>PROPER(TRIM('1. Raw Data'!B1436))</f>
        <v>Customer_1434</v>
      </c>
      <c r="C1436" s="9">
        <f>IF(OR('1. Raw Data'!C1436&lt;18, '1. Raw Data'!C1436&gt;100), MEDIAN('1. Raw Data'!$C$2:$C$5001), '1. Raw Data'!C1436)</f>
        <v>28</v>
      </c>
      <c r="D1436" s="9" t="s">
        <v>5023</v>
      </c>
      <c r="E1436" s="22">
        <v>44760</v>
      </c>
      <c r="F1436" s="9">
        <v>0</v>
      </c>
      <c r="G1436" s="9">
        <v>11800</v>
      </c>
      <c r="H1436" s="15">
        <v>44760</v>
      </c>
      <c r="I1436" s="9" t="s">
        <v>7457</v>
      </c>
      <c r="J1436" s="9">
        <v>113</v>
      </c>
      <c r="K1436" s="9" t="s">
        <v>7460</v>
      </c>
      <c r="L1436" s="9" t="str">
        <f>IF(OR('1. Raw Data'!L1436="Elec", '1. Raw Data'!L1436="elect"), "Electronics", '1. Raw Data'!L1436)</f>
        <v>Electronics</v>
      </c>
      <c r="M1436" s="9">
        <v>1398.45</v>
      </c>
      <c r="N1436" s="9">
        <f>IF(ISBLANK('1. Raw Data'!N1436), MEDIAN('1. Raw Data'!$N$2:$N$5001), '1. Raw Data'!N1436)</f>
        <v>706.15</v>
      </c>
      <c r="O1436" s="9">
        <v>4</v>
      </c>
      <c r="P1436" s="9">
        <f>IF(ISBLANK('1. Raw Data'!P1436), 0, '1. Raw Data'!P1436)</f>
        <v>0</v>
      </c>
      <c r="Q1436" s="9">
        <v>437</v>
      </c>
      <c r="R1436" s="9">
        <v>4</v>
      </c>
      <c r="S1436" s="9">
        <f t="shared" si="66"/>
        <v>5593.8</v>
      </c>
      <c r="T1436" s="9">
        <f t="shared" si="67"/>
        <v>2769.2000000000003</v>
      </c>
      <c r="U1436" s="23">
        <f t="shared" si="68"/>
        <v>0.49504808895562946</v>
      </c>
    </row>
    <row r="1437" spans="1:21" x14ac:dyDescent="0.3">
      <c r="A1437" s="9">
        <v>1675</v>
      </c>
      <c r="B1437" s="9" t="str">
        <f>PROPER(TRIM('1. Raw Data'!B1437))</f>
        <v>Customer_1435</v>
      </c>
      <c r="C1437" s="9">
        <f>IF(OR('1. Raw Data'!C1437&lt;18, '1. Raw Data'!C1437&gt;100), MEDIAN('1. Raw Data'!$C$2:$C$5001), '1. Raw Data'!C1437)</f>
        <v>25</v>
      </c>
      <c r="D1437" s="9" t="s">
        <v>5023</v>
      </c>
      <c r="E1437" s="22">
        <v>44590</v>
      </c>
      <c r="F1437" s="9">
        <v>0</v>
      </c>
      <c r="G1437" s="9">
        <v>10039</v>
      </c>
      <c r="H1437" s="15">
        <v>44590</v>
      </c>
      <c r="I1437" s="9" t="s">
        <v>7457</v>
      </c>
      <c r="J1437" s="9">
        <v>148</v>
      </c>
      <c r="K1437" s="9" t="s">
        <v>7491</v>
      </c>
      <c r="L1437" s="9" t="str">
        <f>IF(OR('1. Raw Data'!L1437="Elec", '1. Raw Data'!L1437="elect"), "Electronics", '1. Raw Data'!L1437)</f>
        <v>Clothing</v>
      </c>
      <c r="M1437" s="9">
        <v>1292.21</v>
      </c>
      <c r="N1437" s="9">
        <f>IF(ISBLANK('1. Raw Data'!N1437), MEDIAN('1. Raw Data'!$N$2:$N$5001), '1. Raw Data'!N1437)</f>
        <v>564.99</v>
      </c>
      <c r="O1437" s="9">
        <v>2</v>
      </c>
      <c r="P1437" s="9">
        <f>IF(ISBLANK('1. Raw Data'!P1437), 0, '1. Raw Data'!P1437)</f>
        <v>0</v>
      </c>
      <c r="Q1437" s="9">
        <v>1030</v>
      </c>
      <c r="R1437" s="9">
        <v>4</v>
      </c>
      <c r="S1437" s="9">
        <f t="shared" si="66"/>
        <v>2584.42</v>
      </c>
      <c r="T1437" s="9">
        <f t="shared" si="67"/>
        <v>1454.44</v>
      </c>
      <c r="U1437" s="23">
        <f t="shared" si="68"/>
        <v>0.56277230481113749</v>
      </c>
    </row>
    <row r="1438" spans="1:21" x14ac:dyDescent="0.3">
      <c r="A1438" s="9">
        <v>2136</v>
      </c>
      <c r="B1438" s="9" t="str">
        <f>PROPER(TRIM('1. Raw Data'!B1438))</f>
        <v>Customer_1436</v>
      </c>
      <c r="C1438" s="9">
        <f>IF(OR('1. Raw Data'!C1438&lt;18, '1. Raw Data'!C1438&gt;100), MEDIAN('1. Raw Data'!$C$2:$C$5001), '1. Raw Data'!C1438)</f>
        <v>61</v>
      </c>
      <c r="D1438" s="9" t="s">
        <v>5021</v>
      </c>
      <c r="E1438" s="22">
        <v>45056</v>
      </c>
      <c r="F1438" s="9">
        <v>0</v>
      </c>
      <c r="G1438" s="9">
        <v>13580</v>
      </c>
      <c r="H1438" s="15">
        <v>45204</v>
      </c>
      <c r="I1438" s="9" t="s">
        <v>7456</v>
      </c>
      <c r="J1438" s="9">
        <v>102</v>
      </c>
      <c r="K1438" s="9" t="s">
        <v>7494</v>
      </c>
      <c r="L1438" s="9" t="str">
        <f>IF(OR('1. Raw Data'!L1438="Elec", '1. Raw Data'!L1438="elect"), "Electronics", '1. Raw Data'!L1438)</f>
        <v>Electronics</v>
      </c>
      <c r="M1438" s="9">
        <v>717.55</v>
      </c>
      <c r="N1438" s="9">
        <f>IF(ISBLANK('1. Raw Data'!N1438), MEDIAN('1. Raw Data'!$N$2:$N$5001), '1. Raw Data'!N1438)</f>
        <v>294.58999999999997</v>
      </c>
      <c r="O1438" s="9">
        <v>2</v>
      </c>
      <c r="P1438" s="9">
        <f>IF(ISBLANK('1. Raw Data'!P1438), 0, '1. Raw Data'!P1438)</f>
        <v>0</v>
      </c>
      <c r="Q1438" s="9">
        <v>428</v>
      </c>
      <c r="R1438" s="9">
        <v>7</v>
      </c>
      <c r="S1438" s="9">
        <f t="shared" si="66"/>
        <v>1435.1</v>
      </c>
      <c r="T1438" s="9">
        <f t="shared" si="67"/>
        <v>845.92</v>
      </c>
      <c r="U1438" s="23">
        <f t="shared" si="68"/>
        <v>0.58945021252874363</v>
      </c>
    </row>
    <row r="1439" spans="1:21" x14ac:dyDescent="0.3">
      <c r="A1439" s="9">
        <v>1186</v>
      </c>
      <c r="B1439" s="9" t="str">
        <f>PROPER(TRIM('1. Raw Data'!B1439))</f>
        <v>Customer_1437</v>
      </c>
      <c r="C1439" s="9">
        <f>IF(OR('1. Raw Data'!C1439&lt;18, '1. Raw Data'!C1439&gt;100), MEDIAN('1. Raw Data'!$C$2:$C$5001), '1. Raw Data'!C1439)</f>
        <v>22</v>
      </c>
      <c r="D1439" s="9" t="s">
        <v>5019</v>
      </c>
      <c r="E1439" s="22">
        <v>45257</v>
      </c>
      <c r="F1439" s="9">
        <v>0</v>
      </c>
      <c r="G1439" s="9">
        <v>11482</v>
      </c>
      <c r="H1439" s="15">
        <v>45257</v>
      </c>
      <c r="I1439" s="9" t="s">
        <v>7457</v>
      </c>
      <c r="J1439" s="9">
        <v>104</v>
      </c>
      <c r="K1439" s="9" t="s">
        <v>7499</v>
      </c>
      <c r="L1439" s="9" t="str">
        <f>IF(OR('1. Raw Data'!L1439="Elec", '1. Raw Data'!L1439="elect"), "Electronics", '1. Raw Data'!L1439)</f>
        <v>Electronics</v>
      </c>
      <c r="M1439" s="9">
        <v>1248.42</v>
      </c>
      <c r="N1439" s="9">
        <f>IF(ISBLANK('1. Raw Data'!N1439), MEDIAN('1. Raw Data'!$N$2:$N$5001), '1. Raw Data'!N1439)</f>
        <v>610.78</v>
      </c>
      <c r="O1439" s="9">
        <v>4</v>
      </c>
      <c r="P1439" s="9">
        <f>IF(ISBLANK('1. Raw Data'!P1439), 0, '1. Raw Data'!P1439)</f>
        <v>0</v>
      </c>
      <c r="Q1439" s="9">
        <v>378</v>
      </c>
      <c r="R1439" s="9">
        <v>4</v>
      </c>
      <c r="S1439" s="9">
        <f t="shared" si="66"/>
        <v>4993.68</v>
      </c>
      <c r="T1439" s="9">
        <f t="shared" si="67"/>
        <v>2550.5600000000004</v>
      </c>
      <c r="U1439" s="23">
        <f t="shared" si="68"/>
        <v>0.51075759760337069</v>
      </c>
    </row>
    <row r="1440" spans="1:21" x14ac:dyDescent="0.3">
      <c r="A1440" s="9">
        <v>1806</v>
      </c>
      <c r="B1440" s="9" t="str">
        <f>PROPER(TRIM('1. Raw Data'!B1440))</f>
        <v>Customer_1438</v>
      </c>
      <c r="C1440" s="9">
        <f>IF(OR('1. Raw Data'!C1440&lt;18, '1. Raw Data'!C1440&gt;100), MEDIAN('1. Raw Data'!$C$2:$C$5001), '1. Raw Data'!C1440)</f>
        <v>43</v>
      </c>
      <c r="D1440" s="9" t="s">
        <v>5022</v>
      </c>
      <c r="E1440" s="22">
        <v>44937</v>
      </c>
      <c r="F1440" s="9">
        <v>0</v>
      </c>
      <c r="G1440" s="9">
        <v>12310</v>
      </c>
      <c r="H1440" s="15">
        <v>45231</v>
      </c>
      <c r="I1440" s="9" t="s">
        <v>7457</v>
      </c>
      <c r="J1440" s="9">
        <v>112</v>
      </c>
      <c r="K1440" s="9" t="s">
        <v>7492</v>
      </c>
      <c r="L1440" s="9" t="str">
        <f>IF(OR('1. Raw Data'!L1440="Elec", '1. Raw Data'!L1440="elect"), "Electronics", '1. Raw Data'!L1440)</f>
        <v>Electronics</v>
      </c>
      <c r="M1440" s="9">
        <v>663.5</v>
      </c>
      <c r="N1440" s="9">
        <f>IF(ISBLANK('1. Raw Data'!N1440), MEDIAN('1. Raw Data'!$N$2:$N$5001), '1. Raw Data'!N1440)</f>
        <v>452.56</v>
      </c>
      <c r="O1440" s="9">
        <v>1</v>
      </c>
      <c r="P1440" s="9">
        <f>IF(ISBLANK('1. Raw Data'!P1440), 0, '1. Raw Data'!P1440)</f>
        <v>0</v>
      </c>
      <c r="Q1440" s="9">
        <v>632</v>
      </c>
      <c r="R1440" s="9">
        <v>4</v>
      </c>
      <c r="S1440" s="9">
        <f t="shared" si="66"/>
        <v>663.5</v>
      </c>
      <c r="T1440" s="9">
        <f t="shared" si="67"/>
        <v>210.94</v>
      </c>
      <c r="U1440" s="23">
        <f t="shared" si="68"/>
        <v>0.3179201205727204</v>
      </c>
    </row>
    <row r="1441" spans="1:21" x14ac:dyDescent="0.3">
      <c r="A1441" s="9">
        <v>1743</v>
      </c>
      <c r="B1441" s="9" t="str">
        <f>PROPER(TRIM('1. Raw Data'!B1441))</f>
        <v>Customer_1439</v>
      </c>
      <c r="C1441" s="9">
        <f>IF(OR('1. Raw Data'!C1441&lt;18, '1. Raw Data'!C1441&gt;100), MEDIAN('1. Raw Data'!$C$2:$C$5001), '1. Raw Data'!C1441)</f>
        <v>55</v>
      </c>
      <c r="D1441" s="9" t="s">
        <v>5020</v>
      </c>
      <c r="E1441" s="22">
        <v>44778</v>
      </c>
      <c r="F1441" s="9">
        <v>1</v>
      </c>
      <c r="G1441" s="9">
        <v>13741</v>
      </c>
      <c r="H1441" s="15">
        <v>44689</v>
      </c>
      <c r="I1441" s="9" t="s">
        <v>7457</v>
      </c>
      <c r="J1441" s="9">
        <v>148</v>
      </c>
      <c r="K1441" s="9" t="s">
        <v>7491</v>
      </c>
      <c r="L1441" s="9" t="str">
        <f>IF(OR('1. Raw Data'!L1441="Elec", '1. Raw Data'!L1441="elect"), "Electronics", '1. Raw Data'!L1441)</f>
        <v>Clothing</v>
      </c>
      <c r="M1441" s="9">
        <v>415.85</v>
      </c>
      <c r="N1441" s="9">
        <f>IF(ISBLANK('1. Raw Data'!N1441), MEDIAN('1. Raw Data'!$N$2:$N$5001), '1. Raw Data'!N1441)</f>
        <v>285.93</v>
      </c>
      <c r="O1441" s="9">
        <v>1</v>
      </c>
      <c r="P1441" s="9">
        <f>IF(ISBLANK('1. Raw Data'!P1441), 0, '1. Raw Data'!P1441)</f>
        <v>0</v>
      </c>
      <c r="Q1441" s="9">
        <v>969</v>
      </c>
      <c r="R1441" s="9">
        <v>5</v>
      </c>
      <c r="S1441" s="9">
        <f t="shared" si="66"/>
        <v>415.85</v>
      </c>
      <c r="T1441" s="9">
        <f t="shared" si="67"/>
        <v>129.92000000000002</v>
      </c>
      <c r="U1441" s="23">
        <f t="shared" si="68"/>
        <v>0.31242034387399303</v>
      </c>
    </row>
    <row r="1442" spans="1:21" x14ac:dyDescent="0.3">
      <c r="A1442" s="9">
        <v>2250</v>
      </c>
      <c r="B1442" s="9" t="str">
        <f>PROPER(TRIM('1. Raw Data'!B1442))</f>
        <v>Customer_1440</v>
      </c>
      <c r="C1442" s="9">
        <f>IF(OR('1. Raw Data'!C1442&lt;18, '1. Raw Data'!C1442&gt;100), MEDIAN('1. Raw Data'!$C$2:$C$5001), '1. Raw Data'!C1442)</f>
        <v>56</v>
      </c>
      <c r="D1442" s="9" t="s">
        <v>5020</v>
      </c>
      <c r="E1442" s="22">
        <v>45033</v>
      </c>
      <c r="F1442" s="9">
        <v>0</v>
      </c>
      <c r="G1442" s="9">
        <v>13189</v>
      </c>
      <c r="H1442" s="15">
        <v>45033</v>
      </c>
      <c r="I1442" s="9" t="s">
        <v>7456</v>
      </c>
      <c r="J1442" s="9">
        <v>110</v>
      </c>
      <c r="K1442" s="9" t="s">
        <v>7493</v>
      </c>
      <c r="L1442" s="9" t="str">
        <f>IF(OR('1. Raw Data'!L1442="Elec", '1. Raw Data'!L1442="elect"), "Electronics", '1. Raw Data'!L1442)</f>
        <v>Home Appliances</v>
      </c>
      <c r="M1442" s="9">
        <v>1475.95</v>
      </c>
      <c r="N1442" s="9">
        <f>IF(ISBLANK('1. Raw Data'!N1442), MEDIAN('1. Raw Data'!$N$2:$N$5001), '1. Raw Data'!N1442)</f>
        <v>950.15</v>
      </c>
      <c r="O1442" s="9">
        <v>4</v>
      </c>
      <c r="P1442" s="9">
        <f>IF(ISBLANK('1. Raw Data'!P1442), 0, '1. Raw Data'!P1442)</f>
        <v>0</v>
      </c>
      <c r="Q1442" s="9">
        <v>625</v>
      </c>
      <c r="R1442" s="9">
        <v>5</v>
      </c>
      <c r="S1442" s="9">
        <f t="shared" si="66"/>
        <v>5903.8</v>
      </c>
      <c r="T1442" s="9">
        <f t="shared" si="67"/>
        <v>2103.2000000000003</v>
      </c>
      <c r="U1442" s="23">
        <f t="shared" si="68"/>
        <v>0.35624513025508997</v>
      </c>
    </row>
    <row r="1443" spans="1:21" x14ac:dyDescent="0.3">
      <c r="A1443" s="9">
        <v>2333</v>
      </c>
      <c r="B1443" s="9" t="str">
        <f>PROPER(TRIM('1. Raw Data'!B1443))</f>
        <v>Customer_1441</v>
      </c>
      <c r="C1443" s="9">
        <f>IF(OR('1. Raw Data'!C1443&lt;18, '1. Raw Data'!C1443&gt;100), MEDIAN('1. Raw Data'!$C$2:$C$5001), '1. Raw Data'!C1443)</f>
        <v>30</v>
      </c>
      <c r="D1443" s="9" t="s">
        <v>5018</v>
      </c>
      <c r="E1443" s="22">
        <v>45319</v>
      </c>
      <c r="F1443" s="9">
        <v>0</v>
      </c>
      <c r="G1443" s="9">
        <v>13521</v>
      </c>
      <c r="H1443" s="15">
        <v>45319</v>
      </c>
      <c r="I1443" s="9" t="s">
        <v>7455</v>
      </c>
      <c r="J1443" s="9">
        <v>103</v>
      </c>
      <c r="K1443" s="9" t="s">
        <v>7472</v>
      </c>
      <c r="L1443" s="9" t="str">
        <f>IF(OR('1. Raw Data'!L1443="Elec", '1. Raw Data'!L1443="elect"), "Electronics", '1. Raw Data'!L1443)</f>
        <v>Clothing</v>
      </c>
      <c r="M1443" s="9">
        <v>490.64</v>
      </c>
      <c r="N1443" s="9">
        <f>IF(ISBLANK('1. Raw Data'!N1443), MEDIAN('1. Raw Data'!$N$2:$N$5001), '1. Raw Data'!N1443)</f>
        <v>247.89</v>
      </c>
      <c r="O1443" s="9">
        <v>5</v>
      </c>
      <c r="P1443" s="9">
        <f>IF(ISBLANK('1. Raw Data'!P1443), 0, '1. Raw Data'!P1443)</f>
        <v>0.1</v>
      </c>
      <c r="Q1443" s="9">
        <v>339</v>
      </c>
      <c r="R1443" s="9">
        <v>3</v>
      </c>
      <c r="S1443" s="9">
        <f t="shared" si="66"/>
        <v>2207.88</v>
      </c>
      <c r="T1443" s="9">
        <f t="shared" si="67"/>
        <v>968.43000000000029</v>
      </c>
      <c r="U1443" s="23">
        <f t="shared" si="68"/>
        <v>0.43862438175987839</v>
      </c>
    </row>
    <row r="1444" spans="1:21" x14ac:dyDescent="0.3">
      <c r="A1444" s="9">
        <v>1097</v>
      </c>
      <c r="B1444" s="9" t="str">
        <f>PROPER(TRIM('1. Raw Data'!B1444))</f>
        <v>Customer_1442</v>
      </c>
      <c r="C1444" s="9">
        <f>IF(OR('1. Raw Data'!C1444&lt;18, '1. Raw Data'!C1444&gt;100), MEDIAN('1. Raw Data'!$C$2:$C$5001), '1. Raw Data'!C1444)</f>
        <v>36</v>
      </c>
      <c r="D1444" s="9" t="s">
        <v>5021</v>
      </c>
      <c r="E1444" s="22">
        <v>44147</v>
      </c>
      <c r="F1444" s="9">
        <v>0</v>
      </c>
      <c r="G1444" s="9">
        <v>13839</v>
      </c>
      <c r="H1444" s="15">
        <v>44176</v>
      </c>
      <c r="I1444" s="9" t="s">
        <v>7455</v>
      </c>
      <c r="J1444" s="9">
        <v>104</v>
      </c>
      <c r="K1444" s="9" t="s">
        <v>7499</v>
      </c>
      <c r="L1444" s="9" t="str">
        <f>IF(OR('1. Raw Data'!L1444="Elec", '1. Raw Data'!L1444="elect"), "Electronics", '1. Raw Data'!L1444)</f>
        <v>Home Appliances</v>
      </c>
      <c r="M1444" s="9">
        <v>519.4</v>
      </c>
      <c r="N1444" s="9">
        <f>IF(ISBLANK('1. Raw Data'!N1444), MEDIAN('1. Raw Data'!$N$2:$N$5001), '1. Raw Data'!N1444)</f>
        <v>230.14</v>
      </c>
      <c r="O1444" s="9">
        <v>5</v>
      </c>
      <c r="P1444" s="9">
        <f>IF(ISBLANK('1. Raw Data'!P1444), 0, '1. Raw Data'!P1444)</f>
        <v>0.05</v>
      </c>
      <c r="Q1444" s="9">
        <v>590</v>
      </c>
      <c r="R1444" s="9">
        <v>4</v>
      </c>
      <c r="S1444" s="9">
        <f t="shared" si="66"/>
        <v>2467.15</v>
      </c>
      <c r="T1444" s="9">
        <f t="shared" si="67"/>
        <v>1316.4500000000003</v>
      </c>
      <c r="U1444" s="23">
        <f t="shared" si="68"/>
        <v>0.53359139087611218</v>
      </c>
    </row>
    <row r="1445" spans="1:21" x14ac:dyDescent="0.3">
      <c r="A1445" s="9">
        <v>1054</v>
      </c>
      <c r="B1445" s="9" t="str">
        <f>PROPER(TRIM('1. Raw Data'!B1445))</f>
        <v>Customer_1443</v>
      </c>
      <c r="C1445" s="9">
        <f>IF(OR('1. Raw Data'!C1445&lt;18, '1. Raw Data'!C1445&gt;100), MEDIAN('1. Raw Data'!$C$2:$C$5001), '1. Raw Data'!C1445)</f>
        <v>33</v>
      </c>
      <c r="D1445" s="9" t="s">
        <v>5022</v>
      </c>
      <c r="E1445" s="22">
        <v>44680</v>
      </c>
      <c r="F1445" s="9">
        <v>0</v>
      </c>
      <c r="G1445" s="9">
        <v>13485</v>
      </c>
      <c r="H1445" s="15">
        <v>44680</v>
      </c>
      <c r="I1445" s="9" t="s">
        <v>7455</v>
      </c>
      <c r="J1445" s="9">
        <v>106</v>
      </c>
      <c r="K1445" s="9" t="s">
        <v>7477</v>
      </c>
      <c r="L1445" s="9" t="str">
        <f>IF(OR('1. Raw Data'!L1445="Elec", '1. Raw Data'!L1445="elect"), "Electronics", '1. Raw Data'!L1445)</f>
        <v>Clothing</v>
      </c>
      <c r="M1445" s="9">
        <v>1485.05</v>
      </c>
      <c r="N1445" s="9">
        <f>IF(ISBLANK('1. Raw Data'!N1445), MEDIAN('1. Raw Data'!$N$2:$N$5001), '1. Raw Data'!N1445)</f>
        <v>859.34</v>
      </c>
      <c r="O1445" s="9">
        <v>1</v>
      </c>
      <c r="P1445" s="9">
        <f>IF(ISBLANK('1. Raw Data'!P1445), 0, '1. Raw Data'!P1445)</f>
        <v>0</v>
      </c>
      <c r="Q1445" s="9">
        <v>397</v>
      </c>
      <c r="R1445" s="9">
        <v>5</v>
      </c>
      <c r="S1445" s="9">
        <f t="shared" si="66"/>
        <v>1485.05</v>
      </c>
      <c r="T1445" s="9">
        <f t="shared" si="67"/>
        <v>625.70999999999992</v>
      </c>
      <c r="U1445" s="23">
        <f t="shared" si="68"/>
        <v>0.42133934884347324</v>
      </c>
    </row>
    <row r="1446" spans="1:21" x14ac:dyDescent="0.3">
      <c r="A1446" s="9">
        <v>1622</v>
      </c>
      <c r="B1446" s="9" t="str">
        <f>PROPER(TRIM('1. Raw Data'!B1446))</f>
        <v>Customer_1444</v>
      </c>
      <c r="C1446" s="9">
        <f>IF(OR('1. Raw Data'!C1446&lt;18, '1. Raw Data'!C1446&gt;100), MEDIAN('1. Raw Data'!$C$2:$C$5001), '1. Raw Data'!C1446)</f>
        <v>40</v>
      </c>
      <c r="D1446" s="9" t="s">
        <v>5022</v>
      </c>
      <c r="E1446" s="22">
        <v>44994</v>
      </c>
      <c r="F1446" s="9">
        <v>0</v>
      </c>
      <c r="G1446" s="9">
        <v>12755</v>
      </c>
      <c r="H1446" s="15">
        <v>45172</v>
      </c>
      <c r="I1446" s="9" t="s">
        <v>7456</v>
      </c>
      <c r="J1446" s="9">
        <v>123</v>
      </c>
      <c r="K1446" s="9" t="s">
        <v>7502</v>
      </c>
      <c r="L1446" s="9" t="str">
        <f>IF(OR('1. Raw Data'!L1446="Elec", '1. Raw Data'!L1446="elect"), "Electronics", '1. Raw Data'!L1446)</f>
        <v>Sports</v>
      </c>
      <c r="M1446" s="9">
        <v>244.19</v>
      </c>
      <c r="N1446" s="9">
        <f>IF(ISBLANK('1. Raw Data'!N1446), MEDIAN('1. Raw Data'!$N$2:$N$5001), '1. Raw Data'!N1446)</f>
        <v>145.04</v>
      </c>
      <c r="O1446" s="9">
        <v>3</v>
      </c>
      <c r="P1446" s="9">
        <f>IF(ISBLANK('1. Raw Data'!P1446), 0, '1. Raw Data'!P1446)</f>
        <v>0</v>
      </c>
      <c r="Q1446" s="9">
        <v>486</v>
      </c>
      <c r="R1446" s="9">
        <v>3</v>
      </c>
      <c r="S1446" s="9">
        <f t="shared" si="66"/>
        <v>732.56999999999994</v>
      </c>
      <c r="T1446" s="9">
        <f t="shared" si="67"/>
        <v>297.44999999999993</v>
      </c>
      <c r="U1446" s="23">
        <f t="shared" si="68"/>
        <v>0.40603628322208113</v>
      </c>
    </row>
    <row r="1447" spans="1:21" x14ac:dyDescent="0.3">
      <c r="A1447" s="9">
        <v>1663</v>
      </c>
      <c r="B1447" s="9" t="str">
        <f>PROPER(TRIM('1. Raw Data'!B1447))</f>
        <v>Customer_1445</v>
      </c>
      <c r="C1447" s="9">
        <f>IF(OR('1. Raw Data'!C1447&lt;18, '1. Raw Data'!C1447&gt;100), MEDIAN('1. Raw Data'!$C$2:$C$5001), '1. Raw Data'!C1447)</f>
        <v>48</v>
      </c>
      <c r="D1447" s="9" t="s">
        <v>5020</v>
      </c>
      <c r="E1447" s="22">
        <v>44033</v>
      </c>
      <c r="F1447" s="9">
        <v>0</v>
      </c>
      <c r="G1447" s="9">
        <v>11849</v>
      </c>
      <c r="H1447" s="15">
        <v>44033</v>
      </c>
      <c r="I1447" s="9" t="s">
        <v>7456</v>
      </c>
      <c r="J1447" s="9">
        <v>105</v>
      </c>
      <c r="K1447" s="9" t="s">
        <v>7461</v>
      </c>
      <c r="L1447" s="9" t="str">
        <f>IF(OR('1. Raw Data'!L1447="Elec", '1. Raw Data'!L1447="elect"), "Electronics", '1. Raw Data'!L1447)</f>
        <v>Sports</v>
      </c>
      <c r="M1447" s="9">
        <v>1152.77</v>
      </c>
      <c r="N1447" s="9">
        <f>IF(ISBLANK('1. Raw Data'!N1447), MEDIAN('1. Raw Data'!$N$2:$N$5001), '1. Raw Data'!N1447)</f>
        <v>607.94000000000005</v>
      </c>
      <c r="O1447" s="9">
        <v>2</v>
      </c>
      <c r="P1447" s="9">
        <f>IF(ISBLANK('1. Raw Data'!P1447), 0, '1. Raw Data'!P1447)</f>
        <v>0</v>
      </c>
      <c r="Q1447" s="9">
        <v>521</v>
      </c>
      <c r="R1447" s="9">
        <v>6</v>
      </c>
      <c r="S1447" s="9">
        <f t="shared" si="66"/>
        <v>2305.54</v>
      </c>
      <c r="T1447" s="9">
        <f t="shared" si="67"/>
        <v>1089.6599999999999</v>
      </c>
      <c r="U1447" s="23">
        <f t="shared" si="68"/>
        <v>0.47262680326517859</v>
      </c>
    </row>
    <row r="1448" spans="1:21" x14ac:dyDescent="0.3">
      <c r="A1448" s="9">
        <v>1757</v>
      </c>
      <c r="B1448" s="9" t="str">
        <f>PROPER(TRIM('1. Raw Data'!B1448))</f>
        <v>Customer_1446</v>
      </c>
      <c r="C1448" s="9">
        <f>IF(OR('1. Raw Data'!C1448&lt;18, '1. Raw Data'!C1448&gt;100), MEDIAN('1. Raw Data'!$C$2:$C$5001), '1. Raw Data'!C1448)</f>
        <v>40</v>
      </c>
      <c r="D1448" s="9" t="s">
        <v>5018</v>
      </c>
      <c r="E1448" s="22">
        <v>44833</v>
      </c>
      <c r="F1448" s="9">
        <v>1</v>
      </c>
      <c r="G1448" s="9">
        <v>10822</v>
      </c>
      <c r="H1448" s="15">
        <v>44833</v>
      </c>
      <c r="I1448" s="9" t="s">
        <v>7455</v>
      </c>
      <c r="J1448" s="9">
        <v>103</v>
      </c>
      <c r="K1448" s="9" t="s">
        <v>7472</v>
      </c>
      <c r="L1448" s="9" t="str">
        <f>IF(OR('1. Raw Data'!L1448="Elec", '1. Raw Data'!L1448="elect"), "Electronics", '1. Raw Data'!L1448)</f>
        <v>Clothing</v>
      </c>
      <c r="M1448" s="9">
        <v>1406.93</v>
      </c>
      <c r="N1448" s="9">
        <f>IF(ISBLANK('1. Raw Data'!N1448), MEDIAN('1. Raw Data'!$N$2:$N$5001), '1. Raw Data'!N1448)</f>
        <v>854.7</v>
      </c>
      <c r="O1448" s="9">
        <v>3</v>
      </c>
      <c r="P1448" s="9">
        <f>IF(ISBLANK('1. Raw Data'!P1448), 0, '1. Raw Data'!P1448)</f>
        <v>0</v>
      </c>
      <c r="Q1448" s="9">
        <v>526</v>
      </c>
      <c r="R1448" s="9">
        <v>4</v>
      </c>
      <c r="S1448" s="9">
        <f t="shared" si="66"/>
        <v>4220.79</v>
      </c>
      <c r="T1448" s="9">
        <f t="shared" si="67"/>
        <v>1656.6899999999996</v>
      </c>
      <c r="U1448" s="23">
        <f t="shared" si="68"/>
        <v>0.3925070899049703</v>
      </c>
    </row>
    <row r="1449" spans="1:21" x14ac:dyDescent="0.3">
      <c r="A1449" s="9">
        <v>1405</v>
      </c>
      <c r="B1449" s="9" t="str">
        <f>PROPER(TRIM('1. Raw Data'!B1449))</f>
        <v>Customer_1447</v>
      </c>
      <c r="C1449" s="9">
        <f>IF(OR('1. Raw Data'!C1449&lt;18, '1. Raw Data'!C1449&gt;100), MEDIAN('1. Raw Data'!$C$2:$C$5001), '1. Raw Data'!C1449)</f>
        <v>61</v>
      </c>
      <c r="D1449" s="9" t="s">
        <v>5020</v>
      </c>
      <c r="E1449" s="22">
        <v>45091</v>
      </c>
      <c r="F1449" s="9">
        <v>1</v>
      </c>
      <c r="G1449" s="9">
        <v>13597</v>
      </c>
      <c r="H1449" s="15">
        <v>45091</v>
      </c>
      <c r="I1449" s="9" t="s">
        <v>7455</v>
      </c>
      <c r="J1449" s="9">
        <v>110</v>
      </c>
      <c r="K1449" s="9" t="s">
        <v>7493</v>
      </c>
      <c r="L1449" s="9" t="str">
        <f>IF(OR('1. Raw Data'!L1449="Elec", '1. Raw Data'!L1449="elect"), "Electronics", '1. Raw Data'!L1449)</f>
        <v>Sports</v>
      </c>
      <c r="M1449" s="9">
        <v>792.1</v>
      </c>
      <c r="N1449" s="9">
        <f>IF(ISBLANK('1. Raw Data'!N1449), MEDIAN('1. Raw Data'!$N$2:$N$5001), '1. Raw Data'!N1449)</f>
        <v>429.51499999999999</v>
      </c>
      <c r="O1449" s="9">
        <v>1</v>
      </c>
      <c r="P1449" s="9">
        <f>IF(ISBLANK('1. Raw Data'!P1449), 0, '1. Raw Data'!P1449)</f>
        <v>0</v>
      </c>
      <c r="Q1449" s="9">
        <v>567</v>
      </c>
      <c r="R1449" s="9">
        <v>5</v>
      </c>
      <c r="S1449" s="9">
        <f t="shared" si="66"/>
        <v>792.1</v>
      </c>
      <c r="T1449" s="9">
        <f t="shared" si="67"/>
        <v>362.58500000000004</v>
      </c>
      <c r="U1449" s="23">
        <f t="shared" si="68"/>
        <v>0.45775154652190381</v>
      </c>
    </row>
    <row r="1450" spans="1:21" x14ac:dyDescent="0.3">
      <c r="A1450" s="9">
        <v>1068</v>
      </c>
      <c r="B1450" s="9" t="str">
        <f>PROPER(TRIM('1. Raw Data'!B1450))</f>
        <v>Customer_1448</v>
      </c>
      <c r="C1450" s="9">
        <f>IF(OR('1. Raw Data'!C1450&lt;18, '1. Raw Data'!C1450&gt;100), MEDIAN('1. Raw Data'!$C$2:$C$5001), '1. Raw Data'!C1450)</f>
        <v>27</v>
      </c>
      <c r="D1450" s="9" t="s">
        <v>5018</v>
      </c>
      <c r="E1450" s="22">
        <v>44666</v>
      </c>
      <c r="F1450" s="9">
        <v>0</v>
      </c>
      <c r="G1450" s="9">
        <v>10460</v>
      </c>
      <c r="H1450" s="15">
        <v>44666</v>
      </c>
      <c r="I1450" s="9" t="s">
        <v>7456</v>
      </c>
      <c r="J1450" s="9">
        <v>143</v>
      </c>
      <c r="K1450" s="9" t="s">
        <v>7475</v>
      </c>
      <c r="L1450" s="9" t="str">
        <f>IF(OR('1. Raw Data'!L1450="Elec", '1. Raw Data'!L1450="elect"), "Electronics", '1. Raw Data'!L1450)</f>
        <v>Sports</v>
      </c>
      <c r="M1450" s="9">
        <v>53.66</v>
      </c>
      <c r="N1450" s="9">
        <f>IF(ISBLANK('1. Raw Data'!N1450), MEDIAN('1. Raw Data'!$N$2:$N$5001), '1. Raw Data'!N1450)</f>
        <v>34.07</v>
      </c>
      <c r="O1450" s="9">
        <v>4</v>
      </c>
      <c r="P1450" s="9">
        <f>IF(ISBLANK('1. Raw Data'!P1450), 0, '1. Raw Data'!P1450)</f>
        <v>0.05</v>
      </c>
      <c r="Q1450" s="9">
        <v>383</v>
      </c>
      <c r="R1450" s="9">
        <v>5</v>
      </c>
      <c r="S1450" s="9">
        <f t="shared" si="66"/>
        <v>203.90799999999999</v>
      </c>
      <c r="T1450" s="9">
        <f t="shared" si="67"/>
        <v>67.627999999999986</v>
      </c>
      <c r="U1450" s="23">
        <f t="shared" si="68"/>
        <v>0.331659375796928</v>
      </c>
    </row>
    <row r="1451" spans="1:21" x14ac:dyDescent="0.3">
      <c r="A1451" s="9">
        <v>2335</v>
      </c>
      <c r="B1451" s="9" t="str">
        <f>PROPER(TRIM('1. Raw Data'!B1451))</f>
        <v>Customer_1449</v>
      </c>
      <c r="C1451" s="9">
        <f>IF(OR('1. Raw Data'!C1451&lt;18, '1. Raw Data'!C1451&gt;100), MEDIAN('1. Raw Data'!$C$2:$C$5001), '1. Raw Data'!C1451)</f>
        <v>56</v>
      </c>
      <c r="D1451" s="9" t="s">
        <v>5023</v>
      </c>
      <c r="E1451" s="22">
        <v>44403</v>
      </c>
      <c r="F1451" s="9">
        <v>1</v>
      </c>
      <c r="G1451" s="9">
        <v>11141</v>
      </c>
      <c r="H1451" s="15">
        <v>44403</v>
      </c>
      <c r="I1451" s="9" t="s">
        <v>7455</v>
      </c>
      <c r="J1451" s="9">
        <v>119</v>
      </c>
      <c r="K1451" s="9" t="s">
        <v>7459</v>
      </c>
      <c r="L1451" s="9" t="str">
        <f>IF(OR('1. Raw Data'!L1451="Elec", '1. Raw Data'!L1451="elect"), "Electronics", '1. Raw Data'!L1451)</f>
        <v>Sports</v>
      </c>
      <c r="M1451" s="9">
        <v>593.84</v>
      </c>
      <c r="N1451" s="9">
        <f>IF(ISBLANK('1. Raw Data'!N1451), MEDIAN('1. Raw Data'!$N$2:$N$5001), '1. Raw Data'!N1451)</f>
        <v>327.02</v>
      </c>
      <c r="O1451" s="9">
        <v>5</v>
      </c>
      <c r="P1451" s="9">
        <f>IF(ISBLANK('1. Raw Data'!P1451), 0, '1. Raw Data'!P1451)</f>
        <v>0.2</v>
      </c>
      <c r="Q1451" s="9">
        <v>1255</v>
      </c>
      <c r="R1451" s="9">
        <v>2</v>
      </c>
      <c r="S1451" s="9">
        <f t="shared" si="66"/>
        <v>2375.36</v>
      </c>
      <c r="T1451" s="9">
        <f t="shared" si="67"/>
        <v>740.26000000000022</v>
      </c>
      <c r="U1451" s="23">
        <f t="shared" si="68"/>
        <v>0.31164118281018466</v>
      </c>
    </row>
    <row r="1452" spans="1:21" x14ac:dyDescent="0.3">
      <c r="A1452" s="9">
        <v>2312</v>
      </c>
      <c r="B1452" s="9" t="str">
        <f>PROPER(TRIM('1. Raw Data'!B1452))</f>
        <v>Customer_1450</v>
      </c>
      <c r="C1452" s="9">
        <f>IF(OR('1. Raw Data'!C1452&lt;18, '1. Raw Data'!C1452&gt;100), MEDIAN('1. Raw Data'!$C$2:$C$5001), '1. Raw Data'!C1452)</f>
        <v>57</v>
      </c>
      <c r="D1452" s="9" t="s">
        <v>5022</v>
      </c>
      <c r="E1452" s="22">
        <v>43898</v>
      </c>
      <c r="F1452" s="9">
        <v>0</v>
      </c>
      <c r="G1452" s="9">
        <v>10216</v>
      </c>
      <c r="H1452" s="15">
        <v>44046</v>
      </c>
      <c r="I1452" s="9" t="s">
        <v>7457</v>
      </c>
      <c r="J1452" s="9">
        <v>114</v>
      </c>
      <c r="K1452" s="9" t="s">
        <v>7463</v>
      </c>
      <c r="L1452" s="9" t="str">
        <f>IF(OR('1. Raw Data'!L1452="Elec", '1. Raw Data'!L1452="elect"), "Electronics", '1. Raw Data'!L1452)</f>
        <v>Sports</v>
      </c>
      <c r="M1452" s="9">
        <v>211.78</v>
      </c>
      <c r="N1452" s="9">
        <f>IF(ISBLANK('1. Raw Data'!N1452), MEDIAN('1. Raw Data'!$N$2:$N$5001), '1. Raw Data'!N1452)</f>
        <v>135.01</v>
      </c>
      <c r="O1452" s="9">
        <v>1</v>
      </c>
      <c r="P1452" s="9">
        <f>IF(ISBLANK('1. Raw Data'!P1452), 0, '1. Raw Data'!P1452)</f>
        <v>0</v>
      </c>
      <c r="Q1452" s="9">
        <v>622</v>
      </c>
      <c r="R1452" s="9">
        <v>7</v>
      </c>
      <c r="S1452" s="9">
        <f t="shared" si="66"/>
        <v>211.78</v>
      </c>
      <c r="T1452" s="9">
        <f t="shared" si="67"/>
        <v>76.77000000000001</v>
      </c>
      <c r="U1452" s="23">
        <f t="shared" si="68"/>
        <v>0.3624988195297007</v>
      </c>
    </row>
    <row r="1453" spans="1:21" x14ac:dyDescent="0.3">
      <c r="A1453" s="9">
        <v>1750</v>
      </c>
      <c r="B1453" s="9" t="str">
        <f>PROPER(TRIM('1. Raw Data'!B1453))</f>
        <v>Customer_1451</v>
      </c>
      <c r="C1453" s="9">
        <f>IF(OR('1. Raw Data'!C1453&lt;18, '1. Raw Data'!C1453&gt;100), MEDIAN('1. Raw Data'!$C$2:$C$5001), '1. Raw Data'!C1453)</f>
        <v>40</v>
      </c>
      <c r="D1453" s="9" t="s">
        <v>5023</v>
      </c>
      <c r="E1453" s="22">
        <v>45244</v>
      </c>
      <c r="F1453" s="9">
        <v>0</v>
      </c>
      <c r="G1453" s="9">
        <v>11740</v>
      </c>
      <c r="H1453" s="15">
        <v>45244</v>
      </c>
      <c r="I1453" s="9" t="s">
        <v>7456</v>
      </c>
      <c r="J1453" s="9">
        <v>121</v>
      </c>
      <c r="K1453" s="9" t="s">
        <v>7495</v>
      </c>
      <c r="L1453" s="9" t="str">
        <f>IF(OR('1. Raw Data'!L1453="Elec", '1. Raw Data'!L1453="elect"), "Electronics", '1. Raw Data'!L1453)</f>
        <v>Home Appliances</v>
      </c>
      <c r="M1453" s="9">
        <v>653.47</v>
      </c>
      <c r="N1453" s="9">
        <f>IF(ISBLANK('1. Raw Data'!N1453), MEDIAN('1. Raw Data'!$N$2:$N$5001), '1. Raw Data'!N1453)</f>
        <v>266.38</v>
      </c>
      <c r="O1453" s="9">
        <v>3</v>
      </c>
      <c r="P1453" s="9">
        <f>IF(ISBLANK('1. Raw Data'!P1453), 0, '1. Raw Data'!P1453)</f>
        <v>0</v>
      </c>
      <c r="Q1453" s="9">
        <v>414</v>
      </c>
      <c r="R1453" s="9">
        <v>5</v>
      </c>
      <c r="S1453" s="9">
        <f t="shared" si="66"/>
        <v>1960.41</v>
      </c>
      <c r="T1453" s="9">
        <f t="shared" si="67"/>
        <v>1161.27</v>
      </c>
      <c r="U1453" s="23">
        <f t="shared" si="68"/>
        <v>0.59236078167322137</v>
      </c>
    </row>
    <row r="1454" spans="1:21" x14ac:dyDescent="0.3">
      <c r="A1454" s="9">
        <v>2171</v>
      </c>
      <c r="B1454" s="9" t="str">
        <f>PROPER(TRIM('1. Raw Data'!B1454))</f>
        <v>Customer_1452</v>
      </c>
      <c r="C1454" s="9">
        <f>IF(OR('1. Raw Data'!C1454&lt;18, '1. Raw Data'!C1454&gt;100), MEDIAN('1. Raw Data'!$C$2:$C$5001), '1. Raw Data'!C1454)</f>
        <v>40</v>
      </c>
      <c r="D1454" s="9" t="s">
        <v>5020</v>
      </c>
      <c r="E1454" s="22">
        <v>44589</v>
      </c>
      <c r="F1454" s="9">
        <v>1</v>
      </c>
      <c r="G1454" s="9">
        <v>12124</v>
      </c>
      <c r="H1454" s="15">
        <v>44589</v>
      </c>
      <c r="I1454" s="9" t="s">
        <v>7455</v>
      </c>
      <c r="J1454" s="9">
        <v>143</v>
      </c>
      <c r="K1454" s="9" t="s">
        <v>7475</v>
      </c>
      <c r="L1454" s="9" t="str">
        <f>IF(OR('1. Raw Data'!L1454="Elec", '1. Raw Data'!L1454="elect"), "Electronics", '1. Raw Data'!L1454)</f>
        <v>Electronics</v>
      </c>
      <c r="M1454" s="9">
        <v>1195.54</v>
      </c>
      <c r="N1454" s="9">
        <f>IF(ISBLANK('1. Raw Data'!N1454), MEDIAN('1. Raw Data'!$N$2:$N$5001), '1. Raw Data'!N1454)</f>
        <v>722.25</v>
      </c>
      <c r="O1454" s="9">
        <v>3</v>
      </c>
      <c r="P1454" s="9">
        <f>IF(ISBLANK('1. Raw Data'!P1454), 0, '1. Raw Data'!P1454)</f>
        <v>0.05</v>
      </c>
      <c r="Q1454" s="9">
        <v>1069</v>
      </c>
      <c r="R1454" s="9">
        <v>4</v>
      </c>
      <c r="S1454" s="9">
        <f t="shared" si="66"/>
        <v>3407.2889999999998</v>
      </c>
      <c r="T1454" s="9">
        <f t="shared" si="67"/>
        <v>1240.5389999999998</v>
      </c>
      <c r="U1454" s="23">
        <f t="shared" si="68"/>
        <v>0.36408388017570564</v>
      </c>
    </row>
    <row r="1455" spans="1:21" x14ac:dyDescent="0.3">
      <c r="A1455" s="9">
        <v>2490</v>
      </c>
      <c r="B1455" s="9" t="str">
        <f>PROPER(TRIM('1. Raw Data'!B1455))</f>
        <v>Customer_1453</v>
      </c>
      <c r="C1455" s="9">
        <f>IF(OR('1. Raw Data'!C1455&lt;18, '1. Raw Data'!C1455&gt;100), MEDIAN('1. Raw Data'!$C$2:$C$5001), '1. Raw Data'!C1455)</f>
        <v>32</v>
      </c>
      <c r="D1455" s="9" t="s">
        <v>5021</v>
      </c>
      <c r="E1455" s="22">
        <v>44275</v>
      </c>
      <c r="F1455" s="9">
        <v>1</v>
      </c>
      <c r="G1455" s="9">
        <v>11444</v>
      </c>
      <c r="H1455" s="15">
        <v>44275</v>
      </c>
      <c r="I1455" s="9" t="s">
        <v>7455</v>
      </c>
      <c r="J1455" s="9">
        <v>128</v>
      </c>
      <c r="K1455" s="9" t="s">
        <v>7473</v>
      </c>
      <c r="L1455" s="9" t="str">
        <f>IF(OR('1. Raw Data'!L1455="Elec", '1. Raw Data'!L1455="elect"), "Electronics", '1. Raw Data'!L1455)</f>
        <v>Home Appliances</v>
      </c>
      <c r="M1455" s="9">
        <v>686.13</v>
      </c>
      <c r="N1455" s="9">
        <f>IF(ISBLANK('1. Raw Data'!N1455), MEDIAN('1. Raw Data'!$N$2:$N$5001), '1. Raw Data'!N1455)</f>
        <v>322.95</v>
      </c>
      <c r="O1455" s="9">
        <v>1</v>
      </c>
      <c r="P1455" s="9">
        <f>IF(ISBLANK('1. Raw Data'!P1455), 0, '1. Raw Data'!P1455)</f>
        <v>0.2</v>
      </c>
      <c r="Q1455" s="9">
        <v>1149</v>
      </c>
      <c r="R1455" s="9">
        <v>3</v>
      </c>
      <c r="S1455" s="9">
        <f t="shared" si="66"/>
        <v>548.904</v>
      </c>
      <c r="T1455" s="9">
        <f t="shared" si="67"/>
        <v>225.95400000000001</v>
      </c>
      <c r="U1455" s="23">
        <f t="shared" si="68"/>
        <v>0.41164575226269073</v>
      </c>
    </row>
    <row r="1456" spans="1:21" x14ac:dyDescent="0.3">
      <c r="A1456" s="9">
        <v>2267</v>
      </c>
      <c r="B1456" s="9" t="str">
        <f>PROPER(TRIM('1. Raw Data'!B1456))</f>
        <v>Customer_1454</v>
      </c>
      <c r="C1456" s="9">
        <f>IF(OR('1. Raw Data'!C1456&lt;18, '1. Raw Data'!C1456&gt;100), MEDIAN('1. Raw Data'!$C$2:$C$5001), '1. Raw Data'!C1456)</f>
        <v>66</v>
      </c>
      <c r="D1456" s="9" t="s">
        <v>5019</v>
      </c>
      <c r="E1456" s="22">
        <v>44739</v>
      </c>
      <c r="F1456" s="9">
        <v>1</v>
      </c>
      <c r="G1456" s="9">
        <v>12939</v>
      </c>
      <c r="H1456" s="15">
        <v>44739</v>
      </c>
      <c r="I1456" s="9" t="s">
        <v>7456</v>
      </c>
      <c r="J1456" s="9">
        <v>121</v>
      </c>
      <c r="K1456" s="9" t="s">
        <v>7495</v>
      </c>
      <c r="L1456" s="9" t="str">
        <f>IF(OR('1. Raw Data'!L1456="Elec", '1. Raw Data'!L1456="elect"), "Electronics", '1. Raw Data'!L1456)</f>
        <v>Electronics</v>
      </c>
      <c r="M1456" s="9">
        <v>676.29</v>
      </c>
      <c r="N1456" s="9">
        <f>IF(ISBLANK('1. Raw Data'!N1456), MEDIAN('1. Raw Data'!$N$2:$N$5001), '1. Raw Data'!N1456)</f>
        <v>325.39999999999998</v>
      </c>
      <c r="O1456" s="9">
        <v>2</v>
      </c>
      <c r="P1456" s="9">
        <f>IF(ISBLANK('1. Raw Data'!P1456), 0, '1. Raw Data'!P1456)</f>
        <v>0.2</v>
      </c>
      <c r="Q1456" s="9">
        <v>919</v>
      </c>
      <c r="R1456" s="9">
        <v>2</v>
      </c>
      <c r="S1456" s="9">
        <f t="shared" si="66"/>
        <v>1082.0640000000001</v>
      </c>
      <c r="T1456" s="9">
        <f t="shared" si="67"/>
        <v>431.26400000000012</v>
      </c>
      <c r="U1456" s="23">
        <f t="shared" si="68"/>
        <v>0.39855683212822912</v>
      </c>
    </row>
    <row r="1457" spans="1:21" x14ac:dyDescent="0.3">
      <c r="A1457" s="9">
        <v>1957</v>
      </c>
      <c r="B1457" s="9" t="str">
        <f>PROPER(TRIM('1. Raw Data'!B1457))</f>
        <v>Customer_1455</v>
      </c>
      <c r="C1457" s="9">
        <f>IF(OR('1. Raw Data'!C1457&lt;18, '1. Raw Data'!C1457&gt;100), MEDIAN('1. Raw Data'!$C$2:$C$5001), '1. Raw Data'!C1457)</f>
        <v>44</v>
      </c>
      <c r="D1457" s="9" t="s">
        <v>5021</v>
      </c>
      <c r="E1457" s="22">
        <v>44741</v>
      </c>
      <c r="F1457" s="9">
        <v>0</v>
      </c>
      <c r="G1457" s="9">
        <v>11195</v>
      </c>
      <c r="H1457" s="15">
        <v>44741</v>
      </c>
      <c r="I1457" s="9" t="s">
        <v>7456</v>
      </c>
      <c r="J1457" s="9">
        <v>136</v>
      </c>
      <c r="K1457" s="9" t="s">
        <v>7503</v>
      </c>
      <c r="L1457" s="9" t="str">
        <f>IF(OR('1. Raw Data'!L1457="Elec", '1. Raw Data'!L1457="elect"), "Electronics", '1. Raw Data'!L1457)</f>
        <v>Electronics</v>
      </c>
      <c r="M1457" s="9">
        <v>857.34</v>
      </c>
      <c r="N1457" s="9">
        <f>IF(ISBLANK('1. Raw Data'!N1457), MEDIAN('1. Raw Data'!$N$2:$N$5001), '1. Raw Data'!N1457)</f>
        <v>366.42</v>
      </c>
      <c r="O1457" s="9">
        <v>3</v>
      </c>
      <c r="P1457" s="9">
        <f>IF(ISBLANK('1. Raw Data'!P1457), 0, '1. Raw Data'!P1457)</f>
        <v>0</v>
      </c>
      <c r="Q1457" s="9">
        <v>390</v>
      </c>
      <c r="R1457" s="9">
        <v>7</v>
      </c>
      <c r="S1457" s="9">
        <f t="shared" si="66"/>
        <v>2572.02</v>
      </c>
      <c r="T1457" s="9">
        <f t="shared" si="67"/>
        <v>1472.76</v>
      </c>
      <c r="U1457" s="23">
        <f t="shared" si="68"/>
        <v>0.57260830009097907</v>
      </c>
    </row>
    <row r="1458" spans="1:21" x14ac:dyDescent="0.3">
      <c r="A1458" s="9">
        <v>1364</v>
      </c>
      <c r="B1458" s="9" t="str">
        <f>PROPER(TRIM('1. Raw Data'!B1458))</f>
        <v>Customer_1456</v>
      </c>
      <c r="C1458" s="9">
        <f>IF(OR('1. Raw Data'!C1458&lt;18, '1. Raw Data'!C1458&gt;100), MEDIAN('1. Raw Data'!$C$2:$C$5001), '1. Raw Data'!C1458)</f>
        <v>50</v>
      </c>
      <c r="D1458" s="9" t="s">
        <v>5021</v>
      </c>
      <c r="E1458" s="22">
        <v>44314</v>
      </c>
      <c r="F1458" s="9">
        <v>0</v>
      </c>
      <c r="G1458" s="9">
        <v>12437</v>
      </c>
      <c r="H1458" s="15">
        <v>44314</v>
      </c>
      <c r="I1458" s="9" t="s">
        <v>7457</v>
      </c>
      <c r="J1458" s="9">
        <v>124</v>
      </c>
      <c r="K1458" s="9" t="s">
        <v>7497</v>
      </c>
      <c r="L1458" s="9" t="str">
        <f>IF(OR('1. Raw Data'!L1458="Elec", '1. Raw Data'!L1458="elect"), "Electronics", '1. Raw Data'!L1458)</f>
        <v>Clothing</v>
      </c>
      <c r="M1458" s="9">
        <v>893.45</v>
      </c>
      <c r="N1458" s="9">
        <f>IF(ISBLANK('1. Raw Data'!N1458), MEDIAN('1. Raw Data'!$N$2:$N$5001), '1. Raw Data'!N1458)</f>
        <v>408.95</v>
      </c>
      <c r="O1458" s="9">
        <v>2</v>
      </c>
      <c r="P1458" s="9">
        <f>IF(ISBLANK('1. Raw Data'!P1458), 0, '1. Raw Data'!P1458)</f>
        <v>0</v>
      </c>
      <c r="Q1458" s="9">
        <v>1042</v>
      </c>
      <c r="R1458" s="9">
        <v>6</v>
      </c>
      <c r="S1458" s="9">
        <f t="shared" si="66"/>
        <v>1786.9</v>
      </c>
      <c r="T1458" s="9">
        <f t="shared" si="67"/>
        <v>969.00000000000011</v>
      </c>
      <c r="U1458" s="23">
        <f t="shared" si="68"/>
        <v>0.54227992612905029</v>
      </c>
    </row>
    <row r="1459" spans="1:21" x14ac:dyDescent="0.3">
      <c r="A1459" s="9">
        <v>1481</v>
      </c>
      <c r="B1459" s="9" t="str">
        <f>PROPER(TRIM('1. Raw Data'!B1459))</f>
        <v>Customer_1457</v>
      </c>
      <c r="C1459" s="9">
        <f>IF(OR('1. Raw Data'!C1459&lt;18, '1. Raw Data'!C1459&gt;100), MEDIAN('1. Raw Data'!$C$2:$C$5001), '1. Raw Data'!C1459)</f>
        <v>38</v>
      </c>
      <c r="D1459" s="9" t="s">
        <v>5019</v>
      </c>
      <c r="E1459" s="22">
        <v>44896</v>
      </c>
      <c r="F1459" s="9">
        <v>0</v>
      </c>
      <c r="G1459" s="9">
        <v>13097</v>
      </c>
      <c r="H1459" s="15">
        <v>44573</v>
      </c>
      <c r="I1459" s="9" t="s">
        <v>7456</v>
      </c>
      <c r="J1459" s="9">
        <v>138</v>
      </c>
      <c r="K1459" s="9" t="s">
        <v>7464</v>
      </c>
      <c r="L1459" s="9" t="str">
        <f>IF(OR('1. Raw Data'!L1459="Elec", '1. Raw Data'!L1459="elect"), "Electronics", '1. Raw Data'!L1459)</f>
        <v>Clothing</v>
      </c>
      <c r="M1459" s="9">
        <v>1291.6300000000001</v>
      </c>
      <c r="N1459" s="9">
        <f>IF(ISBLANK('1. Raw Data'!N1459), MEDIAN('1. Raw Data'!$N$2:$N$5001), '1. Raw Data'!N1459)</f>
        <v>901.04</v>
      </c>
      <c r="O1459" s="9">
        <v>2</v>
      </c>
      <c r="P1459" s="9">
        <f>IF(ISBLANK('1. Raw Data'!P1459), 0, '1. Raw Data'!P1459)</f>
        <v>0</v>
      </c>
      <c r="Q1459" s="9">
        <v>764</v>
      </c>
      <c r="R1459" s="9">
        <v>3</v>
      </c>
      <c r="S1459" s="9">
        <f t="shared" si="66"/>
        <v>2583.2600000000002</v>
      </c>
      <c r="T1459" s="9">
        <f t="shared" si="67"/>
        <v>781.18000000000029</v>
      </c>
      <c r="U1459" s="23">
        <f t="shared" si="68"/>
        <v>0.3024008423464925</v>
      </c>
    </row>
    <row r="1460" spans="1:21" x14ac:dyDescent="0.3">
      <c r="A1460" s="9">
        <v>1200</v>
      </c>
      <c r="B1460" s="9" t="str">
        <f>PROPER(TRIM('1. Raw Data'!B1460))</f>
        <v>Customer_1458</v>
      </c>
      <c r="C1460" s="9">
        <f>IF(OR('1. Raw Data'!C1460&lt;18, '1. Raw Data'!C1460&gt;100), MEDIAN('1. Raw Data'!$C$2:$C$5001), '1. Raw Data'!C1460)</f>
        <v>36</v>
      </c>
      <c r="D1460" s="9" t="s">
        <v>5022</v>
      </c>
      <c r="E1460" s="22">
        <v>44034</v>
      </c>
      <c r="F1460" s="9">
        <v>0</v>
      </c>
      <c r="G1460" s="9">
        <v>11151</v>
      </c>
      <c r="H1460" s="15">
        <v>44034</v>
      </c>
      <c r="I1460" s="9" t="s">
        <v>7456</v>
      </c>
      <c r="J1460" s="9">
        <v>117</v>
      </c>
      <c r="K1460" s="9" t="s">
        <v>7483</v>
      </c>
      <c r="L1460" s="9" t="str">
        <f>IF(OR('1. Raw Data'!L1460="Elec", '1. Raw Data'!L1460="elect"), "Electronics", '1. Raw Data'!L1460)</f>
        <v>Clothing</v>
      </c>
      <c r="M1460" s="9">
        <v>497.12</v>
      </c>
      <c r="N1460" s="9">
        <f>IF(ISBLANK('1. Raw Data'!N1460), MEDIAN('1. Raw Data'!$N$2:$N$5001), '1. Raw Data'!N1460)</f>
        <v>260.8</v>
      </c>
      <c r="O1460" s="9">
        <v>4</v>
      </c>
      <c r="P1460" s="9">
        <f>IF(ISBLANK('1. Raw Data'!P1460), 0, '1. Raw Data'!P1460)</f>
        <v>0</v>
      </c>
      <c r="Q1460" s="9">
        <v>673</v>
      </c>
      <c r="R1460" s="9">
        <v>5</v>
      </c>
      <c r="S1460" s="9">
        <f t="shared" si="66"/>
        <v>1988.48</v>
      </c>
      <c r="T1460" s="9">
        <f t="shared" si="67"/>
        <v>945.28</v>
      </c>
      <c r="U1460" s="23">
        <f t="shared" si="68"/>
        <v>0.47537817830704859</v>
      </c>
    </row>
    <row r="1461" spans="1:21" x14ac:dyDescent="0.3">
      <c r="A1461" s="9">
        <v>1153</v>
      </c>
      <c r="B1461" s="9" t="str">
        <f>PROPER(TRIM('1. Raw Data'!B1461))</f>
        <v>Customer_1459</v>
      </c>
      <c r="C1461" s="9">
        <f>IF(OR('1. Raw Data'!C1461&lt;18, '1. Raw Data'!C1461&gt;100), MEDIAN('1. Raw Data'!$C$2:$C$5001), '1. Raw Data'!C1461)</f>
        <v>40</v>
      </c>
      <c r="D1461" s="9" t="s">
        <v>5023</v>
      </c>
      <c r="E1461" s="22">
        <v>45057</v>
      </c>
      <c r="F1461" s="9">
        <v>0</v>
      </c>
      <c r="G1461" s="9">
        <v>10373</v>
      </c>
      <c r="H1461" s="15">
        <v>45235</v>
      </c>
      <c r="I1461" s="9" t="s">
        <v>7457</v>
      </c>
      <c r="J1461" s="9">
        <v>122</v>
      </c>
      <c r="K1461" s="9" t="s">
        <v>7465</v>
      </c>
      <c r="L1461" s="9" t="str">
        <f>IF(OR('1. Raw Data'!L1461="Elec", '1. Raw Data'!L1461="elect"), "Electronics", '1. Raw Data'!L1461)</f>
        <v>Clothing</v>
      </c>
      <c r="M1461" s="9">
        <v>1241.42</v>
      </c>
      <c r="N1461" s="9">
        <f>IF(ISBLANK('1. Raw Data'!N1461), MEDIAN('1. Raw Data'!$N$2:$N$5001), '1. Raw Data'!N1461)</f>
        <v>842.09</v>
      </c>
      <c r="O1461" s="9">
        <v>1</v>
      </c>
      <c r="P1461" s="9">
        <f>IF(ISBLANK('1. Raw Data'!P1461), 0, '1. Raw Data'!P1461)</f>
        <v>0.05</v>
      </c>
      <c r="Q1461" s="9">
        <v>423</v>
      </c>
      <c r="R1461" s="9">
        <v>8</v>
      </c>
      <c r="S1461" s="9">
        <f t="shared" si="66"/>
        <v>1179.3489999999999</v>
      </c>
      <c r="T1461" s="9">
        <f t="shared" si="67"/>
        <v>337.2589999999999</v>
      </c>
      <c r="U1461" s="23">
        <f t="shared" si="68"/>
        <v>0.28597048032431444</v>
      </c>
    </row>
    <row r="1462" spans="1:21" x14ac:dyDescent="0.3">
      <c r="A1462" s="9">
        <v>2473</v>
      </c>
      <c r="B1462" s="9" t="str">
        <f>PROPER(TRIM('1. Raw Data'!B1462))</f>
        <v>Customer_1460</v>
      </c>
      <c r="C1462" s="9">
        <f>IF(OR('1. Raw Data'!C1462&lt;18, '1. Raw Data'!C1462&gt;100), MEDIAN('1. Raw Data'!$C$2:$C$5001), '1. Raw Data'!C1462)</f>
        <v>51</v>
      </c>
      <c r="D1462" s="9" t="s">
        <v>5023</v>
      </c>
      <c r="E1462" s="22">
        <v>44583</v>
      </c>
      <c r="F1462" s="9">
        <v>0</v>
      </c>
      <c r="G1462" s="9">
        <v>10653</v>
      </c>
      <c r="H1462" s="15">
        <v>44583</v>
      </c>
      <c r="I1462" s="9" t="s">
        <v>7455</v>
      </c>
      <c r="J1462" s="9">
        <v>119</v>
      </c>
      <c r="K1462" s="9" t="s">
        <v>7459</v>
      </c>
      <c r="L1462" s="9" t="str">
        <f>IF(OR('1. Raw Data'!L1462="Elec", '1. Raw Data'!L1462="elect"), "Electronics", '1. Raw Data'!L1462)</f>
        <v>Clothing</v>
      </c>
      <c r="M1462" s="9">
        <v>870.6</v>
      </c>
      <c r="N1462" s="9">
        <f>IF(ISBLANK('1. Raw Data'!N1462), MEDIAN('1. Raw Data'!$N$2:$N$5001), '1. Raw Data'!N1462)</f>
        <v>390.79</v>
      </c>
      <c r="O1462" s="9">
        <v>1</v>
      </c>
      <c r="P1462" s="9">
        <f>IF(ISBLANK('1. Raw Data'!P1462), 0, '1. Raw Data'!P1462)</f>
        <v>0</v>
      </c>
      <c r="Q1462" s="9">
        <v>391</v>
      </c>
      <c r="R1462" s="9">
        <v>7</v>
      </c>
      <c r="S1462" s="9">
        <f t="shared" si="66"/>
        <v>870.6</v>
      </c>
      <c r="T1462" s="9">
        <f t="shared" si="67"/>
        <v>479.81</v>
      </c>
      <c r="U1462" s="23">
        <f t="shared" si="68"/>
        <v>0.55112566046404776</v>
      </c>
    </row>
    <row r="1463" spans="1:21" x14ac:dyDescent="0.3">
      <c r="A1463" s="9">
        <v>1072</v>
      </c>
      <c r="B1463" s="9" t="str">
        <f>PROPER(TRIM('1. Raw Data'!B1463))</f>
        <v>Customer_1461</v>
      </c>
      <c r="C1463" s="9">
        <f>IF(OR('1. Raw Data'!C1463&lt;18, '1. Raw Data'!C1463&gt;100), MEDIAN('1. Raw Data'!$C$2:$C$5001), '1. Raw Data'!C1463)</f>
        <v>56</v>
      </c>
      <c r="D1463" s="9" t="s">
        <v>5022</v>
      </c>
      <c r="E1463" s="22">
        <v>44946</v>
      </c>
      <c r="F1463" s="9">
        <v>0</v>
      </c>
      <c r="G1463" s="9">
        <v>10903</v>
      </c>
      <c r="H1463" s="15">
        <v>44946</v>
      </c>
      <c r="I1463" s="9" t="s">
        <v>7456</v>
      </c>
      <c r="J1463" s="9">
        <v>145</v>
      </c>
      <c r="K1463" s="9" t="s">
        <v>7470</v>
      </c>
      <c r="L1463" s="9" t="str">
        <f>IF(OR('1. Raw Data'!L1463="Elec", '1. Raw Data'!L1463="elect"), "Electronics", '1. Raw Data'!L1463)</f>
        <v>Home Appliances</v>
      </c>
      <c r="M1463" s="9">
        <v>485.77</v>
      </c>
      <c r="N1463" s="9">
        <f>IF(ISBLANK('1. Raw Data'!N1463), MEDIAN('1. Raw Data'!$N$2:$N$5001), '1. Raw Data'!N1463)</f>
        <v>224.05</v>
      </c>
      <c r="O1463" s="9">
        <v>2</v>
      </c>
      <c r="P1463" s="9">
        <f>IF(ISBLANK('1. Raw Data'!P1463), 0, '1. Raw Data'!P1463)</f>
        <v>0.1</v>
      </c>
      <c r="Q1463" s="9">
        <v>514</v>
      </c>
      <c r="R1463" s="9">
        <v>7</v>
      </c>
      <c r="S1463" s="9">
        <f t="shared" si="66"/>
        <v>874.38599999999997</v>
      </c>
      <c r="T1463" s="9">
        <f t="shared" si="67"/>
        <v>426.28599999999994</v>
      </c>
      <c r="U1463" s="23">
        <f t="shared" si="68"/>
        <v>0.48752610403185775</v>
      </c>
    </row>
    <row r="1464" spans="1:21" x14ac:dyDescent="0.3">
      <c r="A1464" s="9">
        <v>1712</v>
      </c>
      <c r="B1464" s="9" t="str">
        <f>PROPER(TRIM('1. Raw Data'!B1464))</f>
        <v>Customer_1462</v>
      </c>
      <c r="C1464" s="9">
        <f>IF(OR('1. Raw Data'!C1464&lt;18, '1. Raw Data'!C1464&gt;100), MEDIAN('1. Raw Data'!$C$2:$C$5001), '1. Raw Data'!C1464)</f>
        <v>25</v>
      </c>
      <c r="D1464" s="9" t="s">
        <v>5019</v>
      </c>
      <c r="E1464" s="22">
        <v>45151</v>
      </c>
      <c r="F1464" s="9">
        <v>0</v>
      </c>
      <c r="G1464" s="9">
        <v>13095</v>
      </c>
      <c r="H1464" s="15">
        <v>45151</v>
      </c>
      <c r="I1464" s="9" t="s">
        <v>7455</v>
      </c>
      <c r="J1464" s="9">
        <v>110</v>
      </c>
      <c r="K1464" s="9" t="s">
        <v>7493</v>
      </c>
      <c r="L1464" s="9" t="str">
        <f>IF(OR('1. Raw Data'!L1464="Elec", '1. Raw Data'!L1464="elect"), "Electronics", '1. Raw Data'!L1464)</f>
        <v>Home Appliances</v>
      </c>
      <c r="M1464" s="9">
        <v>477.93</v>
      </c>
      <c r="N1464" s="9">
        <f>IF(ISBLANK('1. Raw Data'!N1464), MEDIAN('1. Raw Data'!$N$2:$N$5001), '1. Raw Data'!N1464)</f>
        <v>271.14999999999998</v>
      </c>
      <c r="O1464" s="9">
        <v>4</v>
      </c>
      <c r="P1464" s="9">
        <f>IF(ISBLANK('1. Raw Data'!P1464), 0, '1. Raw Data'!P1464)</f>
        <v>0</v>
      </c>
      <c r="Q1464" s="9">
        <v>507</v>
      </c>
      <c r="R1464" s="9">
        <v>2</v>
      </c>
      <c r="S1464" s="9">
        <f t="shared" si="66"/>
        <v>1911.72</v>
      </c>
      <c r="T1464" s="9">
        <f t="shared" si="67"/>
        <v>827.12000000000012</v>
      </c>
      <c r="U1464" s="23">
        <f t="shared" si="68"/>
        <v>0.43265750214466558</v>
      </c>
    </row>
    <row r="1465" spans="1:21" x14ac:dyDescent="0.3">
      <c r="A1465" s="9">
        <v>1295</v>
      </c>
      <c r="B1465" s="9" t="str">
        <f>PROPER(TRIM('1. Raw Data'!B1465))</f>
        <v>Customer_1463</v>
      </c>
      <c r="C1465" s="9">
        <f>IF(OR('1. Raw Data'!C1465&lt;18, '1. Raw Data'!C1465&gt;100), MEDIAN('1. Raw Data'!$C$2:$C$5001), '1. Raw Data'!C1465)</f>
        <v>37</v>
      </c>
      <c r="D1465" s="9" t="s">
        <v>5018</v>
      </c>
      <c r="E1465" s="22">
        <v>44565</v>
      </c>
      <c r="F1465" s="9">
        <v>0</v>
      </c>
      <c r="G1465" s="9">
        <v>13541</v>
      </c>
      <c r="H1465" s="15">
        <v>44652</v>
      </c>
      <c r="I1465" s="9" t="s">
        <v>7457</v>
      </c>
      <c r="J1465" s="9">
        <v>111</v>
      </c>
      <c r="K1465" s="9" t="s">
        <v>7476</v>
      </c>
      <c r="L1465" s="9" t="str">
        <f>IF(OR('1. Raw Data'!L1465="Elec", '1. Raw Data'!L1465="elect"), "Electronics", '1. Raw Data'!L1465)</f>
        <v>Sports</v>
      </c>
      <c r="M1465" s="9">
        <v>573.65</v>
      </c>
      <c r="N1465" s="9">
        <f>IF(ISBLANK('1. Raw Data'!N1465), MEDIAN('1. Raw Data'!$N$2:$N$5001), '1. Raw Data'!N1465)</f>
        <v>289.61</v>
      </c>
      <c r="O1465" s="9">
        <v>3</v>
      </c>
      <c r="P1465" s="9">
        <f>IF(ISBLANK('1. Raw Data'!P1465), 0, '1. Raw Data'!P1465)</f>
        <v>0.2</v>
      </c>
      <c r="Q1465" s="9">
        <v>334</v>
      </c>
      <c r="R1465" s="9">
        <v>5</v>
      </c>
      <c r="S1465" s="9">
        <f t="shared" si="66"/>
        <v>1376.76</v>
      </c>
      <c r="T1465" s="9">
        <f t="shared" si="67"/>
        <v>507.92999999999995</v>
      </c>
      <c r="U1465" s="23">
        <f t="shared" si="68"/>
        <v>0.36893140416630343</v>
      </c>
    </row>
    <row r="1466" spans="1:21" x14ac:dyDescent="0.3">
      <c r="A1466" s="9">
        <v>2040</v>
      </c>
      <c r="B1466" s="9" t="str">
        <f>PROPER(TRIM('1. Raw Data'!B1466))</f>
        <v>Customer_1464</v>
      </c>
      <c r="C1466" s="9">
        <f>IF(OR('1. Raw Data'!C1466&lt;18, '1. Raw Data'!C1466&gt;100), MEDIAN('1. Raw Data'!$C$2:$C$5001), '1. Raw Data'!C1466)</f>
        <v>35</v>
      </c>
      <c r="D1466" s="9" t="s">
        <v>5021</v>
      </c>
      <c r="E1466" s="22">
        <v>43926</v>
      </c>
      <c r="F1466" s="9">
        <v>1</v>
      </c>
      <c r="G1466" s="9">
        <v>10743</v>
      </c>
      <c r="H1466" s="15">
        <v>43955</v>
      </c>
      <c r="I1466" s="9" t="s">
        <v>7456</v>
      </c>
      <c r="J1466" s="9">
        <v>138</v>
      </c>
      <c r="K1466" s="9" t="s">
        <v>7464</v>
      </c>
      <c r="L1466" s="9" t="str">
        <f>IF(OR('1. Raw Data'!L1466="Elec", '1. Raw Data'!L1466="elect"), "Electronics", '1. Raw Data'!L1466)</f>
        <v>Home Appliances</v>
      </c>
      <c r="M1466" s="9">
        <v>952.91</v>
      </c>
      <c r="N1466" s="9">
        <f>IF(ISBLANK('1. Raw Data'!N1466), MEDIAN('1. Raw Data'!$N$2:$N$5001), '1. Raw Data'!N1466)</f>
        <v>565.24</v>
      </c>
      <c r="O1466" s="9">
        <v>3</v>
      </c>
      <c r="P1466" s="9">
        <f>IF(ISBLANK('1. Raw Data'!P1466), 0, '1. Raw Data'!P1466)</f>
        <v>0</v>
      </c>
      <c r="Q1466" s="9">
        <v>935</v>
      </c>
      <c r="R1466" s="9">
        <v>5</v>
      </c>
      <c r="S1466" s="9">
        <f t="shared" si="66"/>
        <v>2858.73</v>
      </c>
      <c r="T1466" s="9">
        <f t="shared" si="67"/>
        <v>1163.01</v>
      </c>
      <c r="U1466" s="23">
        <f t="shared" si="68"/>
        <v>0.40682750731968392</v>
      </c>
    </row>
    <row r="1467" spans="1:21" x14ac:dyDescent="0.3">
      <c r="A1467" s="9">
        <v>2240</v>
      </c>
      <c r="B1467" s="9" t="str">
        <f>PROPER(TRIM('1. Raw Data'!B1467))</f>
        <v>Customer_1465</v>
      </c>
      <c r="C1467" s="9">
        <f>IF(OR('1. Raw Data'!C1467&lt;18, '1. Raw Data'!C1467&gt;100), MEDIAN('1. Raw Data'!$C$2:$C$5001), '1. Raw Data'!C1467)</f>
        <v>46</v>
      </c>
      <c r="D1467" s="9" t="s">
        <v>5020</v>
      </c>
      <c r="E1467" s="22">
        <v>44646</v>
      </c>
      <c r="F1467" s="9">
        <v>1</v>
      </c>
      <c r="G1467" s="9">
        <v>12470</v>
      </c>
      <c r="H1467" s="15">
        <v>44646</v>
      </c>
      <c r="I1467" s="9" t="s">
        <v>7457</v>
      </c>
      <c r="J1467" s="9">
        <v>102</v>
      </c>
      <c r="K1467" s="9" t="s">
        <v>7494</v>
      </c>
      <c r="L1467" s="9" t="str">
        <f>IF(OR('1. Raw Data'!L1467="Elec", '1. Raw Data'!L1467="elect"), "Electronics", '1. Raw Data'!L1467)</f>
        <v>Home Appliances</v>
      </c>
      <c r="M1467" s="9">
        <v>384.68</v>
      </c>
      <c r="N1467" s="9">
        <f>IF(ISBLANK('1. Raw Data'!N1467), MEDIAN('1. Raw Data'!$N$2:$N$5001), '1. Raw Data'!N1467)</f>
        <v>202.58</v>
      </c>
      <c r="O1467" s="9">
        <v>1</v>
      </c>
      <c r="P1467" s="9">
        <f>IF(ISBLANK('1. Raw Data'!P1467), 0, '1. Raw Data'!P1467)</f>
        <v>0</v>
      </c>
      <c r="Q1467" s="9">
        <v>1012</v>
      </c>
      <c r="R1467" s="9">
        <v>3</v>
      </c>
      <c r="S1467" s="9">
        <f t="shared" si="66"/>
        <v>384.68</v>
      </c>
      <c r="T1467" s="9">
        <f t="shared" si="67"/>
        <v>182.1</v>
      </c>
      <c r="U1467" s="23">
        <f t="shared" si="68"/>
        <v>0.4733804720806904</v>
      </c>
    </row>
    <row r="1468" spans="1:21" x14ac:dyDescent="0.3">
      <c r="A1468" s="9">
        <v>1060</v>
      </c>
      <c r="B1468" s="9" t="str">
        <f>PROPER(TRIM('1. Raw Data'!B1468))</f>
        <v>Customer_1466</v>
      </c>
      <c r="C1468" s="9">
        <f>IF(OR('1. Raw Data'!C1468&lt;18, '1. Raw Data'!C1468&gt;100), MEDIAN('1. Raw Data'!$C$2:$C$5001), '1. Raw Data'!C1468)</f>
        <v>31</v>
      </c>
      <c r="D1468" s="9" t="s">
        <v>5023</v>
      </c>
      <c r="E1468" s="22">
        <v>44396</v>
      </c>
      <c r="F1468" s="9">
        <v>0</v>
      </c>
      <c r="G1468" s="9">
        <v>13248</v>
      </c>
      <c r="H1468" s="15">
        <v>44396</v>
      </c>
      <c r="I1468" s="9" t="s">
        <v>7455</v>
      </c>
      <c r="J1468" s="9">
        <v>133</v>
      </c>
      <c r="K1468" s="9" t="s">
        <v>7498</v>
      </c>
      <c r="L1468" s="9" t="str">
        <f>IF(OR('1. Raw Data'!L1468="Elec", '1. Raw Data'!L1468="elect"), "Electronics", '1. Raw Data'!L1468)</f>
        <v>Clothing</v>
      </c>
      <c r="M1468" s="9">
        <v>1384.48</v>
      </c>
      <c r="N1468" s="9">
        <f>IF(ISBLANK('1. Raw Data'!N1468), MEDIAN('1. Raw Data'!$N$2:$N$5001), '1. Raw Data'!N1468)</f>
        <v>890.88</v>
      </c>
      <c r="O1468" s="9">
        <v>2</v>
      </c>
      <c r="P1468" s="9">
        <f>IF(ISBLANK('1. Raw Data'!P1468), 0, '1. Raw Data'!P1468)</f>
        <v>0</v>
      </c>
      <c r="Q1468" s="9">
        <v>688</v>
      </c>
      <c r="R1468" s="9">
        <v>6</v>
      </c>
      <c r="S1468" s="9">
        <f t="shared" si="66"/>
        <v>2768.96</v>
      </c>
      <c r="T1468" s="9">
        <f t="shared" si="67"/>
        <v>987.2</v>
      </c>
      <c r="U1468" s="23">
        <f t="shared" si="68"/>
        <v>0.35652374898879002</v>
      </c>
    </row>
    <row r="1469" spans="1:21" x14ac:dyDescent="0.3">
      <c r="A1469" s="9">
        <v>1938</v>
      </c>
      <c r="B1469" s="9" t="str">
        <f>PROPER(TRIM('1. Raw Data'!B1469))</f>
        <v>Customer_1467</v>
      </c>
      <c r="C1469" s="9">
        <f>IF(OR('1. Raw Data'!C1469&lt;18, '1. Raw Data'!C1469&gt;100), MEDIAN('1. Raw Data'!$C$2:$C$5001), '1. Raw Data'!C1469)</f>
        <v>53</v>
      </c>
      <c r="D1469" s="9" t="s">
        <v>5022</v>
      </c>
      <c r="E1469" s="22">
        <v>44219</v>
      </c>
      <c r="F1469" s="9">
        <v>1</v>
      </c>
      <c r="G1469" s="9">
        <v>10852</v>
      </c>
      <c r="H1469" s="15">
        <v>44219</v>
      </c>
      <c r="I1469" s="9" t="s">
        <v>7457</v>
      </c>
      <c r="J1469" s="9">
        <v>143</v>
      </c>
      <c r="K1469" s="9" t="s">
        <v>7475</v>
      </c>
      <c r="L1469" s="9" t="str">
        <f>IF(OR('1. Raw Data'!L1469="Elec", '1. Raw Data'!L1469="elect"), "Electronics", '1. Raw Data'!L1469)</f>
        <v>Sports</v>
      </c>
      <c r="M1469" s="9">
        <v>883.62</v>
      </c>
      <c r="N1469" s="9">
        <f>IF(ISBLANK('1. Raw Data'!N1469), MEDIAN('1. Raw Data'!$N$2:$N$5001), '1. Raw Data'!N1469)</f>
        <v>467.85</v>
      </c>
      <c r="O1469" s="9">
        <v>4</v>
      </c>
      <c r="P1469" s="9">
        <f>IF(ISBLANK('1. Raw Data'!P1469), 0, '1. Raw Data'!P1469)</f>
        <v>0</v>
      </c>
      <c r="Q1469" s="9">
        <v>1439</v>
      </c>
      <c r="R1469" s="9">
        <v>4</v>
      </c>
      <c r="S1469" s="9">
        <f t="shared" si="66"/>
        <v>3534.48</v>
      </c>
      <c r="T1469" s="9">
        <f t="shared" si="67"/>
        <v>1663.08</v>
      </c>
      <c r="U1469" s="23">
        <f t="shared" si="68"/>
        <v>0.47053031846268756</v>
      </c>
    </row>
    <row r="1470" spans="1:21" x14ac:dyDescent="0.3">
      <c r="A1470" s="9">
        <v>1041</v>
      </c>
      <c r="B1470" s="9" t="str">
        <f>PROPER(TRIM('1. Raw Data'!B1470))</f>
        <v>Customer_1468</v>
      </c>
      <c r="C1470" s="9">
        <f>IF(OR('1. Raw Data'!C1470&lt;18, '1. Raw Data'!C1470&gt;100), MEDIAN('1. Raw Data'!$C$2:$C$5001), '1. Raw Data'!C1470)</f>
        <v>41</v>
      </c>
      <c r="D1470" s="9" t="s">
        <v>5020</v>
      </c>
      <c r="E1470" s="22">
        <v>44021</v>
      </c>
      <c r="F1470" s="9">
        <v>1</v>
      </c>
      <c r="G1470" s="9">
        <v>11770</v>
      </c>
      <c r="H1470" s="15">
        <v>44081</v>
      </c>
      <c r="I1470" s="9" t="s">
        <v>7456</v>
      </c>
      <c r="J1470" s="9">
        <v>131</v>
      </c>
      <c r="K1470" s="9" t="s">
        <v>7504</v>
      </c>
      <c r="L1470" s="9" t="str">
        <f>IF(OR('1. Raw Data'!L1470="Elec", '1. Raw Data'!L1470="elect"), "Electronics", '1. Raw Data'!L1470)</f>
        <v>Home Appliances</v>
      </c>
      <c r="M1470" s="9">
        <v>1384.02</v>
      </c>
      <c r="N1470" s="9">
        <f>IF(ISBLANK('1. Raw Data'!N1470), MEDIAN('1. Raw Data'!$N$2:$N$5001), '1. Raw Data'!N1470)</f>
        <v>791.25</v>
      </c>
      <c r="O1470" s="9">
        <v>4</v>
      </c>
      <c r="P1470" s="9">
        <f>IF(ISBLANK('1. Raw Data'!P1470), 0, '1. Raw Data'!P1470)</f>
        <v>0.05</v>
      </c>
      <c r="Q1470" s="9">
        <v>1073</v>
      </c>
      <c r="R1470" s="9">
        <v>3</v>
      </c>
      <c r="S1470" s="9">
        <f t="shared" si="66"/>
        <v>5259.2759999999998</v>
      </c>
      <c r="T1470" s="9">
        <f t="shared" si="67"/>
        <v>2094.2759999999998</v>
      </c>
      <c r="U1470" s="23">
        <f t="shared" si="68"/>
        <v>0.39820614092129791</v>
      </c>
    </row>
    <row r="1471" spans="1:21" x14ac:dyDescent="0.3">
      <c r="A1471" s="9">
        <v>1024</v>
      </c>
      <c r="B1471" s="9" t="str">
        <f>PROPER(TRIM('1. Raw Data'!B1471))</f>
        <v>Customer_1469</v>
      </c>
      <c r="C1471" s="9">
        <f>IF(OR('1. Raw Data'!C1471&lt;18, '1. Raw Data'!C1471&gt;100), MEDIAN('1. Raw Data'!$C$2:$C$5001), '1. Raw Data'!C1471)</f>
        <v>40</v>
      </c>
      <c r="D1471" s="9" t="s">
        <v>5019</v>
      </c>
      <c r="E1471" s="22">
        <v>44762</v>
      </c>
      <c r="F1471" s="9">
        <v>0</v>
      </c>
      <c r="G1471" s="9">
        <v>10830</v>
      </c>
      <c r="H1471" s="15">
        <v>44762</v>
      </c>
      <c r="I1471" s="9" t="s">
        <v>7456</v>
      </c>
      <c r="J1471" s="9">
        <v>148</v>
      </c>
      <c r="K1471" s="9" t="s">
        <v>7491</v>
      </c>
      <c r="L1471" s="9" t="str">
        <f>IF(OR('1. Raw Data'!L1471="Elec", '1. Raw Data'!L1471="elect"), "Electronics", '1. Raw Data'!L1471)</f>
        <v>Home Appliances</v>
      </c>
      <c r="M1471" s="9">
        <v>117.29</v>
      </c>
      <c r="N1471" s="9">
        <f>IF(ISBLANK('1. Raw Data'!N1471), MEDIAN('1. Raw Data'!$N$2:$N$5001), '1. Raw Data'!N1471)</f>
        <v>58.21</v>
      </c>
      <c r="O1471" s="9">
        <v>3</v>
      </c>
      <c r="P1471" s="9">
        <f>IF(ISBLANK('1. Raw Data'!P1471), 0, '1. Raw Data'!P1471)</f>
        <v>0</v>
      </c>
      <c r="Q1471" s="9">
        <v>426</v>
      </c>
      <c r="R1471" s="9">
        <v>6</v>
      </c>
      <c r="S1471" s="9">
        <f t="shared" si="66"/>
        <v>351.87</v>
      </c>
      <c r="T1471" s="9">
        <f t="shared" si="67"/>
        <v>177.24</v>
      </c>
      <c r="U1471" s="23">
        <f t="shared" si="68"/>
        <v>0.50370875607468668</v>
      </c>
    </row>
    <row r="1472" spans="1:21" x14ac:dyDescent="0.3">
      <c r="A1472" s="9">
        <v>2062</v>
      </c>
      <c r="B1472" s="9" t="str">
        <f>PROPER(TRIM('1. Raw Data'!B1472))</f>
        <v>Customer_1470</v>
      </c>
      <c r="C1472" s="9">
        <f>IF(OR('1. Raw Data'!C1472&lt;18, '1. Raw Data'!C1472&gt;100), MEDIAN('1. Raw Data'!$C$2:$C$5001), '1. Raw Data'!C1472)</f>
        <v>46</v>
      </c>
      <c r="D1472" s="9" t="s">
        <v>5020</v>
      </c>
      <c r="E1472" s="22">
        <v>44018</v>
      </c>
      <c r="F1472" s="9">
        <v>0</v>
      </c>
      <c r="G1472" s="9">
        <v>11561</v>
      </c>
      <c r="H1472" s="15">
        <v>43989</v>
      </c>
      <c r="I1472" s="9" t="s">
        <v>7455</v>
      </c>
      <c r="J1472" s="9">
        <v>135</v>
      </c>
      <c r="K1472" s="9" t="s">
        <v>7458</v>
      </c>
      <c r="L1472" s="9" t="str">
        <f>IF(OR('1. Raw Data'!L1472="Elec", '1. Raw Data'!L1472="elect"), "Electronics", '1. Raw Data'!L1472)</f>
        <v>Sports</v>
      </c>
      <c r="M1472" s="9">
        <v>546.79</v>
      </c>
      <c r="N1472" s="9">
        <f>IF(ISBLANK('1. Raw Data'!N1472), MEDIAN('1. Raw Data'!$N$2:$N$5001), '1. Raw Data'!N1472)</f>
        <v>334.2</v>
      </c>
      <c r="O1472" s="9">
        <v>3</v>
      </c>
      <c r="P1472" s="9">
        <f>IF(ISBLANK('1. Raw Data'!P1472), 0, '1. Raw Data'!P1472)</f>
        <v>0.05</v>
      </c>
      <c r="Q1472" s="9">
        <v>370</v>
      </c>
      <c r="R1472" s="9">
        <v>10</v>
      </c>
      <c r="S1472" s="9">
        <f t="shared" si="66"/>
        <v>1558.3514999999998</v>
      </c>
      <c r="T1472" s="9">
        <f t="shared" si="67"/>
        <v>555.75149999999985</v>
      </c>
      <c r="U1472" s="23">
        <f t="shared" si="68"/>
        <v>0.35662782113021352</v>
      </c>
    </row>
    <row r="1473" spans="1:21" x14ac:dyDescent="0.3">
      <c r="A1473" s="9">
        <v>1130</v>
      </c>
      <c r="B1473" s="9" t="str">
        <f>PROPER(TRIM('1. Raw Data'!B1473))</f>
        <v>Customer_1471</v>
      </c>
      <c r="C1473" s="9">
        <f>IF(OR('1. Raw Data'!C1473&lt;18, '1. Raw Data'!C1473&gt;100), MEDIAN('1. Raw Data'!$C$2:$C$5001), '1. Raw Data'!C1473)</f>
        <v>54</v>
      </c>
      <c r="D1473" s="9" t="s">
        <v>5020</v>
      </c>
      <c r="E1473" s="22">
        <v>45188</v>
      </c>
      <c r="F1473" s="9">
        <v>0</v>
      </c>
      <c r="G1473" s="9">
        <v>13337</v>
      </c>
      <c r="H1473" s="15">
        <v>45188</v>
      </c>
      <c r="I1473" s="9" t="s">
        <v>7455</v>
      </c>
      <c r="J1473" s="9">
        <v>137</v>
      </c>
      <c r="K1473" s="9" t="s">
        <v>7484</v>
      </c>
      <c r="L1473" s="9" t="str">
        <f>IF(OR('1. Raw Data'!L1473="Elec", '1. Raw Data'!L1473="elect"), "Electronics", '1. Raw Data'!L1473)</f>
        <v>Electronics</v>
      </c>
      <c r="M1473" s="9">
        <v>83.07</v>
      </c>
      <c r="N1473" s="9">
        <f>IF(ISBLANK('1. Raw Data'!N1473), MEDIAN('1. Raw Data'!$N$2:$N$5001), '1. Raw Data'!N1473)</f>
        <v>49.54</v>
      </c>
      <c r="O1473" s="9">
        <v>5</v>
      </c>
      <c r="P1473" s="9">
        <f>IF(ISBLANK('1. Raw Data'!P1473), 0, '1. Raw Data'!P1473)</f>
        <v>0</v>
      </c>
      <c r="Q1473" s="9">
        <v>398</v>
      </c>
      <c r="R1473" s="9">
        <v>4</v>
      </c>
      <c r="S1473" s="9">
        <f t="shared" si="66"/>
        <v>415.34999999999997</v>
      </c>
      <c r="T1473" s="9">
        <f t="shared" si="67"/>
        <v>167.64999999999998</v>
      </c>
      <c r="U1473" s="23">
        <f t="shared" si="68"/>
        <v>0.40363548814253036</v>
      </c>
    </row>
    <row r="1474" spans="1:21" x14ac:dyDescent="0.3">
      <c r="A1474" s="9">
        <v>2252</v>
      </c>
      <c r="B1474" s="9" t="str">
        <f>PROPER(TRIM('1. Raw Data'!B1474))</f>
        <v>Customer_1472</v>
      </c>
      <c r="C1474" s="9">
        <f>IF(OR('1. Raw Data'!C1474&lt;18, '1. Raw Data'!C1474&gt;100), MEDIAN('1. Raw Data'!$C$2:$C$5001), '1. Raw Data'!C1474)</f>
        <v>22</v>
      </c>
      <c r="D1474" s="9" t="s">
        <v>5021</v>
      </c>
      <c r="E1474" s="22">
        <v>44265</v>
      </c>
      <c r="F1474" s="9">
        <v>0</v>
      </c>
      <c r="G1474" s="9">
        <v>10972</v>
      </c>
      <c r="H1474" s="15">
        <v>44472</v>
      </c>
      <c r="I1474" s="9" t="s">
        <v>7455</v>
      </c>
      <c r="J1474" s="9">
        <v>147</v>
      </c>
      <c r="K1474" s="9" t="s">
        <v>7474</v>
      </c>
      <c r="L1474" s="9" t="str">
        <f>IF(OR('1. Raw Data'!L1474="Elec", '1. Raw Data'!L1474="elect"), "Electronics", '1. Raw Data'!L1474)</f>
        <v>Clothing</v>
      </c>
      <c r="M1474" s="9">
        <v>444.77</v>
      </c>
      <c r="N1474" s="9">
        <f>IF(ISBLANK('1. Raw Data'!N1474), MEDIAN('1. Raw Data'!$N$2:$N$5001), '1. Raw Data'!N1474)</f>
        <v>230.88</v>
      </c>
      <c r="O1474" s="9">
        <v>5</v>
      </c>
      <c r="P1474" s="9">
        <f>IF(ISBLANK('1. Raw Data'!P1474), 0, '1. Raw Data'!P1474)</f>
        <v>0</v>
      </c>
      <c r="Q1474" s="9">
        <v>581</v>
      </c>
      <c r="R1474" s="9">
        <v>7</v>
      </c>
      <c r="S1474" s="9">
        <f t="shared" si="66"/>
        <v>2223.85</v>
      </c>
      <c r="T1474" s="9">
        <f t="shared" si="67"/>
        <v>1069.4499999999998</v>
      </c>
      <c r="U1474" s="23">
        <f t="shared" si="68"/>
        <v>0.48090024057377967</v>
      </c>
    </row>
    <row r="1475" spans="1:21" x14ac:dyDescent="0.3">
      <c r="A1475" s="9">
        <v>1107</v>
      </c>
      <c r="B1475" s="9" t="str">
        <f>PROPER(TRIM('1. Raw Data'!B1475))</f>
        <v>Customer_1473</v>
      </c>
      <c r="C1475" s="9">
        <f>IF(OR('1. Raw Data'!C1475&lt;18, '1. Raw Data'!C1475&gt;100), MEDIAN('1. Raw Data'!$C$2:$C$5001), '1. Raw Data'!C1475)</f>
        <v>46</v>
      </c>
      <c r="D1475" s="9" t="s">
        <v>5019</v>
      </c>
      <c r="E1475" s="22">
        <v>45145</v>
      </c>
      <c r="F1475" s="9">
        <v>0</v>
      </c>
      <c r="G1475" s="9">
        <v>13945</v>
      </c>
      <c r="H1475" s="15">
        <v>45115</v>
      </c>
      <c r="I1475" s="9" t="s">
        <v>7455</v>
      </c>
      <c r="J1475" s="9">
        <v>147</v>
      </c>
      <c r="K1475" s="9" t="s">
        <v>7474</v>
      </c>
      <c r="L1475" s="9" t="str">
        <f>IF(OR('1. Raw Data'!L1475="Elec", '1. Raw Data'!L1475="elect"), "Electronics", '1. Raw Data'!L1475)</f>
        <v>Home Appliances</v>
      </c>
      <c r="M1475" s="9">
        <v>1299.9100000000001</v>
      </c>
      <c r="N1475" s="9">
        <f>IF(ISBLANK('1. Raw Data'!N1475), MEDIAN('1. Raw Data'!$N$2:$N$5001), '1. Raw Data'!N1475)</f>
        <v>429.51499999999999</v>
      </c>
      <c r="O1475" s="9">
        <v>2</v>
      </c>
      <c r="P1475" s="9">
        <f>IF(ISBLANK('1. Raw Data'!P1475), 0, '1. Raw Data'!P1475)</f>
        <v>0.1</v>
      </c>
      <c r="Q1475" s="9">
        <v>513</v>
      </c>
      <c r="R1475" s="9">
        <v>2</v>
      </c>
      <c r="S1475" s="9">
        <f t="shared" ref="S1475:S1538" si="69">M1475 * O1475 * (1 - P1475)</f>
        <v>2339.8380000000002</v>
      </c>
      <c r="T1475" s="9">
        <f t="shared" ref="T1475:T1538" si="70">S1475 - (N1475 * O1475)</f>
        <v>1480.8080000000002</v>
      </c>
      <c r="U1475" s="23">
        <f t="shared" ref="U1475:U1538" si="71">T1475 / S1475</f>
        <v>0.63286774554477709</v>
      </c>
    </row>
    <row r="1476" spans="1:21" x14ac:dyDescent="0.3">
      <c r="A1476" s="9">
        <v>1171</v>
      </c>
      <c r="B1476" s="9" t="str">
        <f>PROPER(TRIM('1. Raw Data'!B1476))</f>
        <v>Customer_1474</v>
      </c>
      <c r="C1476" s="9">
        <f>IF(OR('1. Raw Data'!C1476&lt;18, '1. Raw Data'!C1476&gt;100), MEDIAN('1. Raw Data'!$C$2:$C$5001), '1. Raw Data'!C1476)</f>
        <v>67</v>
      </c>
      <c r="D1476" s="9" t="s">
        <v>5020</v>
      </c>
      <c r="E1476" s="22">
        <v>44965</v>
      </c>
      <c r="F1476" s="9">
        <v>0</v>
      </c>
      <c r="G1476" s="9">
        <v>12676</v>
      </c>
      <c r="H1476" s="15">
        <v>45140</v>
      </c>
      <c r="I1476" s="9" t="s">
        <v>7456</v>
      </c>
      <c r="J1476" s="9">
        <v>136</v>
      </c>
      <c r="K1476" s="9" t="s">
        <v>7503</v>
      </c>
      <c r="L1476" s="9" t="str">
        <f>IF(OR('1. Raw Data'!L1476="Elec", '1. Raw Data'!L1476="elect"), "Electronics", '1. Raw Data'!L1476)</f>
        <v>Home Appliances</v>
      </c>
      <c r="M1476" s="9">
        <v>103.08</v>
      </c>
      <c r="N1476" s="9">
        <f>IF(ISBLANK('1. Raw Data'!N1476), MEDIAN('1. Raw Data'!$N$2:$N$5001), '1. Raw Data'!N1476)</f>
        <v>60.22</v>
      </c>
      <c r="O1476" s="9">
        <v>5</v>
      </c>
      <c r="P1476" s="9">
        <f>IF(ISBLANK('1. Raw Data'!P1476), 0, '1. Raw Data'!P1476)</f>
        <v>0.2</v>
      </c>
      <c r="Q1476" s="9">
        <v>394</v>
      </c>
      <c r="R1476" s="9">
        <v>2</v>
      </c>
      <c r="S1476" s="9">
        <f t="shared" si="69"/>
        <v>412.32</v>
      </c>
      <c r="T1476" s="9">
        <f t="shared" si="70"/>
        <v>111.21999999999997</v>
      </c>
      <c r="U1476" s="23">
        <f t="shared" si="71"/>
        <v>0.2697419480015521</v>
      </c>
    </row>
    <row r="1477" spans="1:21" x14ac:dyDescent="0.3">
      <c r="A1477" s="9">
        <v>2458</v>
      </c>
      <c r="B1477" s="9" t="str">
        <f>PROPER(TRIM('1. Raw Data'!B1477))</f>
        <v>Customer_1475</v>
      </c>
      <c r="C1477" s="9">
        <f>IF(OR('1. Raw Data'!C1477&lt;18, '1. Raw Data'!C1477&gt;100), MEDIAN('1. Raw Data'!$C$2:$C$5001), '1. Raw Data'!C1477)</f>
        <v>41</v>
      </c>
      <c r="D1477" s="9" t="s">
        <v>5023</v>
      </c>
      <c r="E1477" s="22">
        <v>45053</v>
      </c>
      <c r="F1477" s="9">
        <v>0</v>
      </c>
      <c r="G1477" s="9">
        <v>12617</v>
      </c>
      <c r="H1477" s="15">
        <v>45112</v>
      </c>
      <c r="I1477" s="9" t="s">
        <v>7456</v>
      </c>
      <c r="J1477" s="9">
        <v>123</v>
      </c>
      <c r="K1477" s="9" t="s">
        <v>7502</v>
      </c>
      <c r="L1477" s="9" t="str">
        <f>IF(OR('1. Raw Data'!L1477="Elec", '1. Raw Data'!L1477="elect"), "Electronics", '1. Raw Data'!L1477)</f>
        <v>Sports</v>
      </c>
      <c r="M1477" s="9">
        <v>682.41</v>
      </c>
      <c r="N1477" s="9">
        <f>IF(ISBLANK('1. Raw Data'!N1477), MEDIAN('1. Raw Data'!$N$2:$N$5001), '1. Raw Data'!N1477)</f>
        <v>466.05</v>
      </c>
      <c r="O1477" s="9">
        <v>4</v>
      </c>
      <c r="P1477" s="9">
        <f>IF(ISBLANK('1. Raw Data'!P1477), 0, '1. Raw Data'!P1477)</f>
        <v>0</v>
      </c>
      <c r="Q1477" s="9">
        <v>547</v>
      </c>
      <c r="R1477" s="9">
        <v>5</v>
      </c>
      <c r="S1477" s="9">
        <f t="shared" si="69"/>
        <v>2729.64</v>
      </c>
      <c r="T1477" s="9">
        <f t="shared" si="70"/>
        <v>865.43999999999983</v>
      </c>
      <c r="U1477" s="23">
        <f t="shared" si="71"/>
        <v>0.31705279817118737</v>
      </c>
    </row>
    <row r="1478" spans="1:21" x14ac:dyDescent="0.3">
      <c r="A1478" s="9">
        <v>1101</v>
      </c>
      <c r="B1478" s="9" t="str">
        <f>PROPER(TRIM('1. Raw Data'!B1478))</f>
        <v>Customer_1476</v>
      </c>
      <c r="C1478" s="9">
        <f>IF(OR('1. Raw Data'!C1478&lt;18, '1. Raw Data'!C1478&gt;100), MEDIAN('1. Raw Data'!$C$2:$C$5001), '1. Raw Data'!C1478)</f>
        <v>57</v>
      </c>
      <c r="D1478" s="9" t="s">
        <v>5019</v>
      </c>
      <c r="E1478" s="22">
        <v>43874</v>
      </c>
      <c r="F1478" s="9">
        <v>0</v>
      </c>
      <c r="G1478" s="9">
        <v>11293</v>
      </c>
      <c r="H1478" s="15">
        <v>43874</v>
      </c>
      <c r="I1478" s="9" t="s">
        <v>7456</v>
      </c>
      <c r="J1478" s="9">
        <v>136</v>
      </c>
      <c r="K1478" s="9" t="s">
        <v>7503</v>
      </c>
      <c r="L1478" s="9" t="str">
        <f>IF(OR('1. Raw Data'!L1478="Elec", '1. Raw Data'!L1478="elect"), "Electronics", '1. Raw Data'!L1478)</f>
        <v>Home Appliances</v>
      </c>
      <c r="M1478" s="9">
        <v>220.47</v>
      </c>
      <c r="N1478" s="9">
        <f>IF(ISBLANK('1. Raw Data'!N1478), MEDIAN('1. Raw Data'!$N$2:$N$5001), '1. Raw Data'!N1478)</f>
        <v>96.96</v>
      </c>
      <c r="O1478" s="9">
        <v>5</v>
      </c>
      <c r="P1478" s="9">
        <f>IF(ISBLANK('1. Raw Data'!P1478), 0, '1. Raw Data'!P1478)</f>
        <v>0.2</v>
      </c>
      <c r="Q1478" s="9">
        <v>502</v>
      </c>
      <c r="R1478" s="9">
        <v>3</v>
      </c>
      <c r="S1478" s="9">
        <f t="shared" si="69"/>
        <v>881.88</v>
      </c>
      <c r="T1478" s="9">
        <f t="shared" si="70"/>
        <v>397.08000000000004</v>
      </c>
      <c r="U1478" s="23">
        <f t="shared" si="71"/>
        <v>0.45026534222343179</v>
      </c>
    </row>
    <row r="1479" spans="1:21" x14ac:dyDescent="0.3">
      <c r="A1479" s="9">
        <v>1865</v>
      </c>
      <c r="B1479" s="9" t="str">
        <f>PROPER(TRIM('1. Raw Data'!B1479))</f>
        <v>Customer_1477</v>
      </c>
      <c r="C1479" s="9">
        <f>IF(OR('1. Raw Data'!C1479&lt;18, '1. Raw Data'!C1479&gt;100), MEDIAN('1. Raw Data'!$C$2:$C$5001), '1. Raw Data'!C1479)</f>
        <v>33</v>
      </c>
      <c r="D1479" s="9" t="s">
        <v>5023</v>
      </c>
      <c r="E1479" s="22">
        <v>43934</v>
      </c>
      <c r="F1479" s="9">
        <v>1</v>
      </c>
      <c r="G1479" s="9">
        <v>11352</v>
      </c>
      <c r="H1479" s="15">
        <v>43934</v>
      </c>
      <c r="I1479" s="9" t="s">
        <v>7457</v>
      </c>
      <c r="J1479" s="9">
        <v>140</v>
      </c>
      <c r="K1479" s="9" t="s">
        <v>7468</v>
      </c>
      <c r="L1479" s="9" t="str">
        <f>IF(OR('1. Raw Data'!L1479="Elec", '1. Raw Data'!L1479="elect"), "Electronics", '1. Raw Data'!L1479)</f>
        <v>Clothing</v>
      </c>
      <c r="M1479" s="9">
        <v>654.41999999999996</v>
      </c>
      <c r="N1479" s="9">
        <f>IF(ISBLANK('1. Raw Data'!N1479), MEDIAN('1. Raw Data'!$N$2:$N$5001), '1. Raw Data'!N1479)</f>
        <v>418.66</v>
      </c>
      <c r="O1479" s="9">
        <v>1</v>
      </c>
      <c r="P1479" s="9">
        <f>IF(ISBLANK('1. Raw Data'!P1479), 0, '1. Raw Data'!P1479)</f>
        <v>0</v>
      </c>
      <c r="Q1479" s="9">
        <v>907</v>
      </c>
      <c r="R1479" s="9">
        <v>4</v>
      </c>
      <c r="S1479" s="9">
        <f t="shared" si="69"/>
        <v>654.41999999999996</v>
      </c>
      <c r="T1479" s="9">
        <f t="shared" si="70"/>
        <v>235.75999999999993</v>
      </c>
      <c r="U1479" s="23">
        <f t="shared" si="71"/>
        <v>0.36025793832706815</v>
      </c>
    </row>
    <row r="1480" spans="1:21" x14ac:dyDescent="0.3">
      <c r="A1480" s="9">
        <v>1523</v>
      </c>
      <c r="B1480" s="9" t="str">
        <f>PROPER(TRIM('1. Raw Data'!B1480))</f>
        <v>Customer_1478</v>
      </c>
      <c r="C1480" s="9">
        <f>IF(OR('1. Raw Data'!C1480&lt;18, '1. Raw Data'!C1480&gt;100), MEDIAN('1. Raw Data'!$C$2:$C$5001), '1. Raw Data'!C1480)</f>
        <v>39</v>
      </c>
      <c r="D1480" s="9" t="s">
        <v>5022</v>
      </c>
      <c r="E1480" s="22">
        <v>44514</v>
      </c>
      <c r="F1480" s="9">
        <v>0</v>
      </c>
      <c r="G1480" s="9">
        <v>13526</v>
      </c>
      <c r="H1480" s="15">
        <v>44514</v>
      </c>
      <c r="I1480" s="9" t="s">
        <v>7457</v>
      </c>
      <c r="J1480" s="9">
        <v>139</v>
      </c>
      <c r="K1480" s="9" t="s">
        <v>7486</v>
      </c>
      <c r="L1480" s="9" t="str">
        <f>IF(OR('1. Raw Data'!L1480="Elec", '1. Raw Data'!L1480="elect"), "Electronics", '1. Raw Data'!L1480)</f>
        <v>Home Appliances</v>
      </c>
      <c r="M1480" s="9">
        <v>1266.33</v>
      </c>
      <c r="N1480" s="9">
        <f>IF(ISBLANK('1. Raw Data'!N1480), MEDIAN('1. Raw Data'!$N$2:$N$5001), '1. Raw Data'!N1480)</f>
        <v>712.81</v>
      </c>
      <c r="O1480" s="9">
        <v>1</v>
      </c>
      <c r="P1480" s="9">
        <f>IF(ISBLANK('1. Raw Data'!P1480), 0, '1. Raw Data'!P1480)</f>
        <v>0</v>
      </c>
      <c r="Q1480" s="9">
        <v>621</v>
      </c>
      <c r="R1480" s="9">
        <v>3</v>
      </c>
      <c r="S1480" s="9">
        <f t="shared" si="69"/>
        <v>1266.33</v>
      </c>
      <c r="T1480" s="9">
        <f t="shared" si="70"/>
        <v>553.52</v>
      </c>
      <c r="U1480" s="23">
        <f t="shared" si="71"/>
        <v>0.43710565176533767</v>
      </c>
    </row>
    <row r="1481" spans="1:21" x14ac:dyDescent="0.3">
      <c r="A1481" s="9">
        <v>1274</v>
      </c>
      <c r="B1481" s="9" t="str">
        <f>PROPER(TRIM('1. Raw Data'!B1481))</f>
        <v>Customer_1479</v>
      </c>
      <c r="C1481" s="9">
        <f>IF(OR('1. Raw Data'!C1481&lt;18, '1. Raw Data'!C1481&gt;100), MEDIAN('1. Raw Data'!$C$2:$C$5001), '1. Raw Data'!C1481)</f>
        <v>36</v>
      </c>
      <c r="D1481" s="9" t="s">
        <v>5022</v>
      </c>
      <c r="E1481" s="22">
        <v>44329</v>
      </c>
      <c r="F1481" s="9">
        <v>1</v>
      </c>
      <c r="G1481" s="9">
        <v>11318</v>
      </c>
      <c r="H1481" s="15">
        <v>44329</v>
      </c>
      <c r="I1481" s="9" t="s">
        <v>7455</v>
      </c>
      <c r="J1481" s="9">
        <v>126</v>
      </c>
      <c r="K1481" s="9" t="s">
        <v>7469</v>
      </c>
      <c r="L1481" s="9" t="str">
        <f>IF(OR('1. Raw Data'!L1481="Elec", '1. Raw Data'!L1481="elect"), "Electronics", '1. Raw Data'!L1481)</f>
        <v>Electronics</v>
      </c>
      <c r="M1481" s="9">
        <v>953.45</v>
      </c>
      <c r="N1481" s="9">
        <f>IF(ISBLANK('1. Raw Data'!N1481), MEDIAN('1. Raw Data'!$N$2:$N$5001), '1. Raw Data'!N1481)</f>
        <v>531.71</v>
      </c>
      <c r="O1481" s="9">
        <v>3</v>
      </c>
      <c r="P1481" s="9">
        <f>IF(ISBLANK('1. Raw Data'!P1481), 0, '1. Raw Data'!P1481)</f>
        <v>0.1</v>
      </c>
      <c r="Q1481" s="9">
        <v>658</v>
      </c>
      <c r="R1481" s="9">
        <v>2</v>
      </c>
      <c r="S1481" s="9">
        <f t="shared" si="69"/>
        <v>2574.3150000000005</v>
      </c>
      <c r="T1481" s="9">
        <f t="shared" si="70"/>
        <v>979.1850000000004</v>
      </c>
      <c r="U1481" s="23">
        <f t="shared" si="71"/>
        <v>0.38036720447963834</v>
      </c>
    </row>
    <row r="1482" spans="1:21" x14ac:dyDescent="0.3">
      <c r="A1482" s="9">
        <v>2067</v>
      </c>
      <c r="B1482" s="9" t="str">
        <f>PROPER(TRIM('1. Raw Data'!B1482))</f>
        <v>Customer_1480</v>
      </c>
      <c r="C1482" s="9">
        <f>IF(OR('1. Raw Data'!C1482&lt;18, '1. Raw Data'!C1482&gt;100), MEDIAN('1. Raw Data'!$C$2:$C$5001), '1. Raw Data'!C1482)</f>
        <v>34</v>
      </c>
      <c r="D1482" s="9" t="s">
        <v>5018</v>
      </c>
      <c r="E1482" s="22">
        <v>44088</v>
      </c>
      <c r="F1482" s="9">
        <v>1</v>
      </c>
      <c r="G1482" s="9">
        <v>10121</v>
      </c>
      <c r="H1482" s="15">
        <v>44088</v>
      </c>
      <c r="I1482" s="9" t="s">
        <v>7455</v>
      </c>
      <c r="J1482" s="9">
        <v>125</v>
      </c>
      <c r="K1482" s="9" t="s">
        <v>7479</v>
      </c>
      <c r="L1482" s="9" t="str">
        <f>IF(OR('1. Raw Data'!L1482="Elec", '1. Raw Data'!L1482="elect"), "Electronics", '1. Raw Data'!L1482)</f>
        <v>Clothing</v>
      </c>
      <c r="M1482" s="9">
        <v>1118.3</v>
      </c>
      <c r="N1482" s="9">
        <f>IF(ISBLANK('1. Raw Data'!N1482), MEDIAN('1. Raw Data'!$N$2:$N$5001), '1. Raw Data'!N1482)</f>
        <v>769.96</v>
      </c>
      <c r="O1482" s="9">
        <v>3</v>
      </c>
      <c r="P1482" s="9">
        <f>IF(ISBLANK('1. Raw Data'!P1482), 0, '1. Raw Data'!P1482)</f>
        <v>0</v>
      </c>
      <c r="Q1482" s="9">
        <v>1223</v>
      </c>
      <c r="R1482" s="9">
        <v>5</v>
      </c>
      <c r="S1482" s="9">
        <f t="shared" si="69"/>
        <v>3354.8999999999996</v>
      </c>
      <c r="T1482" s="9">
        <f t="shared" si="70"/>
        <v>1045.0199999999995</v>
      </c>
      <c r="U1482" s="23">
        <f t="shared" si="71"/>
        <v>0.31149065545917898</v>
      </c>
    </row>
    <row r="1483" spans="1:21" x14ac:dyDescent="0.3">
      <c r="A1483" s="9">
        <v>1816</v>
      </c>
      <c r="B1483" s="9" t="str">
        <f>PROPER(TRIM('1. Raw Data'!B1483))</f>
        <v>Customer_1481</v>
      </c>
      <c r="C1483" s="9">
        <f>IF(OR('1. Raw Data'!C1483&lt;18, '1. Raw Data'!C1483&gt;100), MEDIAN('1. Raw Data'!$C$2:$C$5001), '1. Raw Data'!C1483)</f>
        <v>37</v>
      </c>
      <c r="D1483" s="9" t="s">
        <v>5022</v>
      </c>
      <c r="E1483" s="22">
        <v>44960</v>
      </c>
      <c r="F1483" s="9">
        <v>0</v>
      </c>
      <c r="G1483" s="9">
        <v>10158</v>
      </c>
      <c r="H1483" s="15">
        <v>44987</v>
      </c>
      <c r="I1483" s="9" t="s">
        <v>7455</v>
      </c>
      <c r="J1483" s="9">
        <v>117</v>
      </c>
      <c r="K1483" s="9" t="s">
        <v>7483</v>
      </c>
      <c r="L1483" s="9" t="str">
        <f>IF(OR('1. Raw Data'!L1483="Elec", '1. Raw Data'!L1483="elect"), "Electronics", '1. Raw Data'!L1483)</f>
        <v>Electronics</v>
      </c>
      <c r="M1483" s="9">
        <v>556.20000000000005</v>
      </c>
      <c r="N1483" s="9">
        <f>IF(ISBLANK('1. Raw Data'!N1483), MEDIAN('1. Raw Data'!$N$2:$N$5001), '1. Raw Data'!N1483)</f>
        <v>323.58</v>
      </c>
      <c r="O1483" s="9">
        <v>2</v>
      </c>
      <c r="P1483" s="9">
        <f>IF(ISBLANK('1. Raw Data'!P1483), 0, '1. Raw Data'!P1483)</f>
        <v>0</v>
      </c>
      <c r="Q1483" s="9">
        <v>550</v>
      </c>
      <c r="R1483" s="9">
        <v>6</v>
      </c>
      <c r="S1483" s="9">
        <f t="shared" si="69"/>
        <v>1112.4000000000001</v>
      </c>
      <c r="T1483" s="9">
        <f t="shared" si="70"/>
        <v>465.24000000000012</v>
      </c>
      <c r="U1483" s="23">
        <f t="shared" si="71"/>
        <v>0.4182308522114348</v>
      </c>
    </row>
    <row r="1484" spans="1:21" x14ac:dyDescent="0.3">
      <c r="A1484" s="9">
        <v>1956</v>
      </c>
      <c r="B1484" s="9" t="str">
        <f>PROPER(TRIM('1. Raw Data'!B1484))</f>
        <v>Customer_1482</v>
      </c>
      <c r="C1484" s="9">
        <f>IF(OR('1. Raw Data'!C1484&lt;18, '1. Raw Data'!C1484&gt;100), MEDIAN('1. Raw Data'!$C$2:$C$5001), '1. Raw Data'!C1484)</f>
        <v>40</v>
      </c>
      <c r="D1484" s="9" t="s">
        <v>5020</v>
      </c>
      <c r="E1484" s="22">
        <v>44251</v>
      </c>
      <c r="F1484" s="9">
        <v>0</v>
      </c>
      <c r="G1484" s="9">
        <v>13249</v>
      </c>
      <c r="H1484" s="15">
        <v>44251</v>
      </c>
      <c r="I1484" s="9" t="s">
        <v>7456</v>
      </c>
      <c r="J1484" s="9">
        <v>115</v>
      </c>
      <c r="K1484" s="9" t="s">
        <v>7481</v>
      </c>
      <c r="L1484" s="9" t="str">
        <f>IF(OR('1. Raw Data'!L1484="Elec", '1. Raw Data'!L1484="elect"), "Electronics", '1. Raw Data'!L1484)</f>
        <v>Sports</v>
      </c>
      <c r="M1484" s="9">
        <v>1419.38</v>
      </c>
      <c r="N1484" s="9">
        <f>IF(ISBLANK('1. Raw Data'!N1484), MEDIAN('1. Raw Data'!$N$2:$N$5001), '1. Raw Data'!N1484)</f>
        <v>921.4</v>
      </c>
      <c r="O1484" s="9">
        <v>1</v>
      </c>
      <c r="P1484" s="9">
        <f>IF(ISBLANK('1. Raw Data'!P1484), 0, '1. Raw Data'!P1484)</f>
        <v>0</v>
      </c>
      <c r="Q1484" s="9">
        <v>335</v>
      </c>
      <c r="R1484" s="9">
        <v>7</v>
      </c>
      <c r="S1484" s="9">
        <f t="shared" si="69"/>
        <v>1419.38</v>
      </c>
      <c r="T1484" s="9">
        <f t="shared" si="70"/>
        <v>497.98000000000013</v>
      </c>
      <c r="U1484" s="23">
        <f t="shared" si="71"/>
        <v>0.35084332595922169</v>
      </c>
    </row>
    <row r="1485" spans="1:21" x14ac:dyDescent="0.3">
      <c r="A1485" s="9">
        <v>2040</v>
      </c>
      <c r="B1485" s="9" t="str">
        <f>PROPER(TRIM('1. Raw Data'!B1485))</f>
        <v>Customer_1483</v>
      </c>
      <c r="C1485" s="9">
        <f>IF(OR('1. Raw Data'!C1485&lt;18, '1. Raw Data'!C1485&gt;100), MEDIAN('1. Raw Data'!$C$2:$C$5001), '1. Raw Data'!C1485)</f>
        <v>35</v>
      </c>
      <c r="D1485" s="9" t="s">
        <v>5019</v>
      </c>
      <c r="E1485" s="22">
        <v>43971</v>
      </c>
      <c r="F1485" s="9">
        <v>1</v>
      </c>
      <c r="G1485" s="9">
        <v>13727</v>
      </c>
      <c r="H1485" s="15">
        <v>43971</v>
      </c>
      <c r="I1485" s="9" t="s">
        <v>7457</v>
      </c>
      <c r="J1485" s="9">
        <v>137</v>
      </c>
      <c r="K1485" s="9" t="s">
        <v>7484</v>
      </c>
      <c r="L1485" s="9" t="str">
        <f>IF(OR('1. Raw Data'!L1485="Elec", '1. Raw Data'!L1485="elect"), "Electronics", '1. Raw Data'!L1485)</f>
        <v>Clothing</v>
      </c>
      <c r="M1485" s="9">
        <v>1078.43</v>
      </c>
      <c r="N1485" s="9">
        <f>IF(ISBLANK('1. Raw Data'!N1485), MEDIAN('1. Raw Data'!$N$2:$N$5001), '1. Raw Data'!N1485)</f>
        <v>597.82000000000005</v>
      </c>
      <c r="O1485" s="9">
        <v>2</v>
      </c>
      <c r="P1485" s="9">
        <f>IF(ISBLANK('1. Raw Data'!P1485), 0, '1. Raw Data'!P1485)</f>
        <v>0</v>
      </c>
      <c r="Q1485" s="9">
        <v>935</v>
      </c>
      <c r="R1485" s="9">
        <v>5</v>
      </c>
      <c r="S1485" s="9">
        <f t="shared" si="69"/>
        <v>2156.86</v>
      </c>
      <c r="T1485" s="9">
        <f t="shared" si="70"/>
        <v>961.22</v>
      </c>
      <c r="U1485" s="23">
        <f t="shared" si="71"/>
        <v>0.44565711265450703</v>
      </c>
    </row>
    <row r="1486" spans="1:21" x14ac:dyDescent="0.3">
      <c r="A1486" s="9">
        <v>1329</v>
      </c>
      <c r="B1486" s="9" t="str">
        <f>PROPER(TRIM('1. Raw Data'!B1486))</f>
        <v>Customer_1484</v>
      </c>
      <c r="C1486" s="9">
        <f>IF(OR('1. Raw Data'!C1486&lt;18, '1. Raw Data'!C1486&gt;100), MEDIAN('1. Raw Data'!$C$2:$C$5001), '1. Raw Data'!C1486)</f>
        <v>60</v>
      </c>
      <c r="D1486" s="9" t="s">
        <v>5022</v>
      </c>
      <c r="E1486" s="22">
        <v>45171</v>
      </c>
      <c r="F1486" s="9">
        <v>0</v>
      </c>
      <c r="G1486" s="9">
        <v>13399</v>
      </c>
      <c r="H1486" s="15">
        <v>44966</v>
      </c>
      <c r="I1486" s="9" t="s">
        <v>7455</v>
      </c>
      <c r="J1486" s="9">
        <v>145</v>
      </c>
      <c r="K1486" s="9" t="s">
        <v>7470</v>
      </c>
      <c r="L1486" s="9" t="str">
        <f>IF(OR('1. Raw Data'!L1486="Elec", '1. Raw Data'!L1486="elect"), "Electronics", '1. Raw Data'!L1486)</f>
        <v>Home Appliances</v>
      </c>
      <c r="M1486" s="9">
        <v>661.61</v>
      </c>
      <c r="N1486" s="9">
        <f>IF(ISBLANK('1. Raw Data'!N1486), MEDIAN('1. Raw Data'!$N$2:$N$5001), '1. Raw Data'!N1486)</f>
        <v>314.24</v>
      </c>
      <c r="O1486" s="9">
        <v>2</v>
      </c>
      <c r="P1486" s="9">
        <f>IF(ISBLANK('1. Raw Data'!P1486), 0, '1. Raw Data'!P1486)</f>
        <v>0</v>
      </c>
      <c r="Q1486" s="9">
        <v>493</v>
      </c>
      <c r="R1486" s="9">
        <v>3</v>
      </c>
      <c r="S1486" s="9">
        <f t="shared" si="69"/>
        <v>1323.22</v>
      </c>
      <c r="T1486" s="9">
        <f t="shared" si="70"/>
        <v>694.74</v>
      </c>
      <c r="U1486" s="23">
        <f t="shared" si="71"/>
        <v>0.52503740874533333</v>
      </c>
    </row>
    <row r="1487" spans="1:21" x14ac:dyDescent="0.3">
      <c r="A1487" s="9">
        <v>1011</v>
      </c>
      <c r="B1487" s="9" t="str">
        <f>PROPER(TRIM('1. Raw Data'!B1487))</f>
        <v>Customer_1485</v>
      </c>
      <c r="C1487" s="9">
        <f>IF(OR('1. Raw Data'!C1487&lt;18, '1. Raw Data'!C1487&gt;100), MEDIAN('1. Raw Data'!$C$2:$C$5001), '1. Raw Data'!C1487)</f>
        <v>25</v>
      </c>
      <c r="D1487" s="9" t="s">
        <v>5023</v>
      </c>
      <c r="E1487" s="22">
        <v>44255</v>
      </c>
      <c r="F1487" s="9">
        <v>0</v>
      </c>
      <c r="G1487" s="9">
        <v>13951</v>
      </c>
      <c r="H1487" s="15">
        <v>44255</v>
      </c>
      <c r="I1487" s="9" t="s">
        <v>7455</v>
      </c>
      <c r="J1487" s="9">
        <v>104</v>
      </c>
      <c r="K1487" s="9" t="s">
        <v>7499</v>
      </c>
      <c r="L1487" s="9" t="str">
        <f>IF(OR('1. Raw Data'!L1487="Elec", '1. Raw Data'!L1487="elect"), "Electronics", '1. Raw Data'!L1487)</f>
        <v>Clothing</v>
      </c>
      <c r="M1487" s="9">
        <v>668.37</v>
      </c>
      <c r="N1487" s="9">
        <f>IF(ISBLANK('1. Raw Data'!N1487), MEDIAN('1. Raw Data'!$N$2:$N$5001), '1. Raw Data'!N1487)</f>
        <v>406.6</v>
      </c>
      <c r="O1487" s="9">
        <v>5</v>
      </c>
      <c r="P1487" s="9">
        <f>IF(ISBLANK('1. Raw Data'!P1487), 0, '1. Raw Data'!P1487)</f>
        <v>0</v>
      </c>
      <c r="Q1487" s="9">
        <v>588</v>
      </c>
      <c r="R1487" s="9">
        <v>5</v>
      </c>
      <c r="S1487" s="9">
        <f t="shared" si="69"/>
        <v>3341.85</v>
      </c>
      <c r="T1487" s="9">
        <f t="shared" si="70"/>
        <v>1308.8499999999999</v>
      </c>
      <c r="U1487" s="23">
        <f t="shared" si="71"/>
        <v>0.39165432320421323</v>
      </c>
    </row>
    <row r="1488" spans="1:21" x14ac:dyDescent="0.3">
      <c r="A1488" s="9">
        <v>2341</v>
      </c>
      <c r="B1488" s="9" t="str">
        <f>PROPER(TRIM('1. Raw Data'!B1488))</f>
        <v>Customer_1486</v>
      </c>
      <c r="C1488" s="9">
        <f>IF(OR('1. Raw Data'!C1488&lt;18, '1. Raw Data'!C1488&gt;100), MEDIAN('1. Raw Data'!$C$2:$C$5001), '1. Raw Data'!C1488)</f>
        <v>24</v>
      </c>
      <c r="D1488" s="9" t="s">
        <v>5020</v>
      </c>
      <c r="E1488" s="22">
        <v>45031</v>
      </c>
      <c r="F1488" s="9">
        <v>0</v>
      </c>
      <c r="G1488" s="9">
        <v>10306</v>
      </c>
      <c r="H1488" s="15">
        <v>45031</v>
      </c>
      <c r="I1488" s="9" t="s">
        <v>7456</v>
      </c>
      <c r="J1488" s="9">
        <v>122</v>
      </c>
      <c r="K1488" s="9" t="s">
        <v>7465</v>
      </c>
      <c r="L1488" s="9" t="str">
        <f>IF(OR('1. Raw Data'!L1488="Elec", '1. Raw Data'!L1488="elect"), "Electronics", '1. Raw Data'!L1488)</f>
        <v>Clothing</v>
      </c>
      <c r="M1488" s="9">
        <v>1382.09</v>
      </c>
      <c r="N1488" s="9">
        <f>IF(ISBLANK('1. Raw Data'!N1488), MEDIAN('1. Raw Data'!$N$2:$N$5001), '1. Raw Data'!N1488)</f>
        <v>935.61</v>
      </c>
      <c r="O1488" s="9">
        <v>3</v>
      </c>
      <c r="P1488" s="9">
        <f>IF(ISBLANK('1. Raw Data'!P1488), 0, '1. Raw Data'!P1488)</f>
        <v>0.05</v>
      </c>
      <c r="Q1488" s="9">
        <v>627</v>
      </c>
      <c r="R1488" s="9">
        <v>7</v>
      </c>
      <c r="S1488" s="9">
        <f t="shared" si="69"/>
        <v>3938.9564999999993</v>
      </c>
      <c r="T1488" s="9">
        <f t="shared" si="70"/>
        <v>1132.1264999999994</v>
      </c>
      <c r="U1488" s="23">
        <f t="shared" si="71"/>
        <v>0.28741787323622375</v>
      </c>
    </row>
    <row r="1489" spans="1:21" x14ac:dyDescent="0.3">
      <c r="A1489" s="9">
        <v>1215</v>
      </c>
      <c r="B1489" s="9" t="str">
        <f>PROPER(TRIM('1. Raw Data'!B1489))</f>
        <v>Customer_1487</v>
      </c>
      <c r="C1489" s="9">
        <f>IF(OR('1. Raw Data'!C1489&lt;18, '1. Raw Data'!C1489&gt;100), MEDIAN('1. Raw Data'!$C$2:$C$5001), '1. Raw Data'!C1489)</f>
        <v>40</v>
      </c>
      <c r="D1489" s="9" t="s">
        <v>5022</v>
      </c>
      <c r="E1489" s="22">
        <v>44273</v>
      </c>
      <c r="F1489" s="9">
        <v>0</v>
      </c>
      <c r="G1489" s="9">
        <v>13982</v>
      </c>
      <c r="H1489" s="15">
        <v>44273</v>
      </c>
      <c r="I1489" s="9" t="s">
        <v>7457</v>
      </c>
      <c r="J1489" s="9">
        <v>117</v>
      </c>
      <c r="K1489" s="9" t="s">
        <v>7483</v>
      </c>
      <c r="L1489" s="9" t="str">
        <f>IF(OR('1. Raw Data'!L1489="Elec", '1. Raw Data'!L1489="elect"), "Electronics", '1. Raw Data'!L1489)</f>
        <v>Clothing</v>
      </c>
      <c r="M1489" s="9">
        <v>885.79</v>
      </c>
      <c r="N1489" s="9">
        <f>IF(ISBLANK('1. Raw Data'!N1489), MEDIAN('1. Raw Data'!$N$2:$N$5001), '1. Raw Data'!N1489)</f>
        <v>577.86</v>
      </c>
      <c r="O1489" s="9">
        <v>2</v>
      </c>
      <c r="P1489" s="9">
        <f>IF(ISBLANK('1. Raw Data'!P1489), 0, '1. Raw Data'!P1489)</f>
        <v>0</v>
      </c>
      <c r="Q1489" s="9">
        <v>511</v>
      </c>
      <c r="R1489" s="9">
        <v>5</v>
      </c>
      <c r="S1489" s="9">
        <f t="shared" si="69"/>
        <v>1771.58</v>
      </c>
      <c r="T1489" s="9">
        <f t="shared" si="70"/>
        <v>615.8599999999999</v>
      </c>
      <c r="U1489" s="23">
        <f t="shared" si="71"/>
        <v>0.34763318619537359</v>
      </c>
    </row>
    <row r="1490" spans="1:21" x14ac:dyDescent="0.3">
      <c r="A1490" s="9">
        <v>1338</v>
      </c>
      <c r="B1490" s="9" t="str">
        <f>PROPER(TRIM('1. Raw Data'!B1490))</f>
        <v>Customer_1488</v>
      </c>
      <c r="C1490" s="9">
        <f>IF(OR('1. Raw Data'!C1490&lt;18, '1. Raw Data'!C1490&gt;100), MEDIAN('1. Raw Data'!$C$2:$C$5001), '1. Raw Data'!C1490)</f>
        <v>41</v>
      </c>
      <c r="D1490" s="9" t="s">
        <v>5021</v>
      </c>
      <c r="E1490" s="22">
        <v>44308</v>
      </c>
      <c r="F1490" s="9">
        <v>0</v>
      </c>
      <c r="G1490" s="9">
        <v>11112</v>
      </c>
      <c r="H1490" s="15">
        <v>44308</v>
      </c>
      <c r="I1490" s="9" t="s">
        <v>7455</v>
      </c>
      <c r="J1490" s="9">
        <v>122</v>
      </c>
      <c r="K1490" s="9" t="s">
        <v>7465</v>
      </c>
      <c r="L1490" s="9" t="str">
        <f>IF(OR('1. Raw Data'!L1490="Elec", '1. Raw Data'!L1490="elect"), "Electronics", '1. Raw Data'!L1490)</f>
        <v>Electronics</v>
      </c>
      <c r="M1490" s="9">
        <v>1074.25</v>
      </c>
      <c r="N1490" s="9">
        <f>IF(ISBLANK('1. Raw Data'!N1490), MEDIAN('1. Raw Data'!$N$2:$N$5001), '1. Raw Data'!N1490)</f>
        <v>493.63</v>
      </c>
      <c r="O1490" s="9">
        <v>2</v>
      </c>
      <c r="P1490" s="9">
        <f>IF(ISBLANK('1. Raw Data'!P1490), 0, '1. Raw Data'!P1490)</f>
        <v>0</v>
      </c>
      <c r="Q1490" s="9">
        <v>460</v>
      </c>
      <c r="R1490" s="9">
        <v>5</v>
      </c>
      <c r="S1490" s="9">
        <f t="shared" si="69"/>
        <v>2148.5</v>
      </c>
      <c r="T1490" s="9">
        <f t="shared" si="70"/>
        <v>1161.24</v>
      </c>
      <c r="U1490" s="23">
        <f t="shared" si="71"/>
        <v>0.54048871305562018</v>
      </c>
    </row>
    <row r="1491" spans="1:21" x14ac:dyDescent="0.3">
      <c r="A1491" s="9">
        <v>1660</v>
      </c>
      <c r="B1491" s="9" t="str">
        <f>PROPER(TRIM('1. Raw Data'!B1491))</f>
        <v>Customer_1489</v>
      </c>
      <c r="C1491" s="9">
        <f>IF(OR('1. Raw Data'!C1491&lt;18, '1. Raw Data'!C1491&gt;100), MEDIAN('1. Raw Data'!$C$2:$C$5001), '1. Raw Data'!C1491)</f>
        <v>45</v>
      </c>
      <c r="D1491" s="9" t="s">
        <v>5023</v>
      </c>
      <c r="E1491" s="22">
        <v>44266</v>
      </c>
      <c r="F1491" s="9">
        <v>0</v>
      </c>
      <c r="G1491" s="9">
        <v>10750</v>
      </c>
      <c r="H1491" s="15">
        <v>44503</v>
      </c>
      <c r="I1491" s="9" t="s">
        <v>7455</v>
      </c>
      <c r="J1491" s="9">
        <v>117</v>
      </c>
      <c r="K1491" s="9" t="s">
        <v>7483</v>
      </c>
      <c r="L1491" s="9" t="str">
        <f>IF(OR('1. Raw Data'!L1491="Elec", '1. Raw Data'!L1491="elect"), "Electronics", '1. Raw Data'!L1491)</f>
        <v>Sports</v>
      </c>
      <c r="M1491" s="9">
        <v>654.70000000000005</v>
      </c>
      <c r="N1491" s="9">
        <f>IF(ISBLANK('1. Raw Data'!N1491), MEDIAN('1. Raw Data'!$N$2:$N$5001), '1. Raw Data'!N1491)</f>
        <v>324.12</v>
      </c>
      <c r="O1491" s="9">
        <v>3</v>
      </c>
      <c r="P1491" s="9">
        <f>IF(ISBLANK('1. Raw Data'!P1491), 0, '1. Raw Data'!P1491)</f>
        <v>0.1</v>
      </c>
      <c r="Q1491" s="9">
        <v>441</v>
      </c>
      <c r="R1491" s="9">
        <v>8</v>
      </c>
      <c r="S1491" s="9">
        <f t="shared" si="69"/>
        <v>1767.69</v>
      </c>
      <c r="T1491" s="9">
        <f t="shared" si="70"/>
        <v>795.33</v>
      </c>
      <c r="U1491" s="23">
        <f t="shared" si="71"/>
        <v>0.44992617483834835</v>
      </c>
    </row>
    <row r="1492" spans="1:21" x14ac:dyDescent="0.3">
      <c r="A1492" s="9">
        <v>2104</v>
      </c>
      <c r="B1492" s="9" t="str">
        <f>PROPER(TRIM('1. Raw Data'!B1492))</f>
        <v>Customer_1490</v>
      </c>
      <c r="C1492" s="9">
        <f>IF(OR('1. Raw Data'!C1492&lt;18, '1. Raw Data'!C1492&gt;100), MEDIAN('1. Raw Data'!$C$2:$C$5001), '1. Raw Data'!C1492)</f>
        <v>38</v>
      </c>
      <c r="D1492" s="9" t="s">
        <v>5023</v>
      </c>
      <c r="E1492" s="22">
        <v>44133</v>
      </c>
      <c r="F1492" s="9">
        <v>1</v>
      </c>
      <c r="G1492" s="9">
        <v>11061</v>
      </c>
      <c r="H1492" s="15">
        <v>44133</v>
      </c>
      <c r="I1492" s="9" t="s">
        <v>7455</v>
      </c>
      <c r="J1492" s="9">
        <v>114</v>
      </c>
      <c r="K1492" s="9" t="s">
        <v>7463</v>
      </c>
      <c r="L1492" s="9" t="str">
        <f>IF(OR('1. Raw Data'!L1492="Elec", '1. Raw Data'!L1492="elect"), "Electronics", '1. Raw Data'!L1492)</f>
        <v>Clothing</v>
      </c>
      <c r="M1492" s="9">
        <v>374.35</v>
      </c>
      <c r="N1492" s="9">
        <f>IF(ISBLANK('1. Raw Data'!N1492), MEDIAN('1. Raw Data'!$N$2:$N$5001), '1. Raw Data'!N1492)</f>
        <v>207.79</v>
      </c>
      <c r="O1492" s="9">
        <v>3</v>
      </c>
      <c r="P1492" s="9">
        <f>IF(ISBLANK('1. Raw Data'!P1492), 0, '1. Raw Data'!P1492)</f>
        <v>0</v>
      </c>
      <c r="Q1492" s="9">
        <v>735</v>
      </c>
      <c r="R1492" s="9">
        <v>5</v>
      </c>
      <c r="S1492" s="9">
        <f t="shared" si="69"/>
        <v>1123.0500000000002</v>
      </c>
      <c r="T1492" s="9">
        <f t="shared" si="70"/>
        <v>499.68000000000018</v>
      </c>
      <c r="U1492" s="23">
        <f t="shared" si="71"/>
        <v>0.4449312141044478</v>
      </c>
    </row>
    <row r="1493" spans="1:21" x14ac:dyDescent="0.3">
      <c r="A1493" s="9">
        <v>1373</v>
      </c>
      <c r="B1493" s="9" t="str">
        <f>PROPER(TRIM('1. Raw Data'!B1493))</f>
        <v>Customer_1491</v>
      </c>
      <c r="C1493" s="9">
        <f>IF(OR('1. Raw Data'!C1493&lt;18, '1. Raw Data'!C1493&gt;100), MEDIAN('1. Raw Data'!$C$2:$C$5001), '1. Raw Data'!C1493)</f>
        <v>40</v>
      </c>
      <c r="D1493" s="9" t="s">
        <v>5018</v>
      </c>
      <c r="E1493" s="22">
        <v>45051</v>
      </c>
      <c r="F1493" s="9">
        <v>1</v>
      </c>
      <c r="G1493" s="9">
        <v>11896</v>
      </c>
      <c r="H1493" s="15">
        <v>45051</v>
      </c>
      <c r="I1493" s="9" t="s">
        <v>7455</v>
      </c>
      <c r="J1493" s="9">
        <v>114</v>
      </c>
      <c r="K1493" s="9" t="s">
        <v>7463</v>
      </c>
      <c r="L1493" s="9" t="str">
        <f>IF(OR('1. Raw Data'!L1493="Elec", '1. Raw Data'!L1493="elect"), "Electronics", '1. Raw Data'!L1493)</f>
        <v>Home Appliances</v>
      </c>
      <c r="M1493" s="9">
        <v>1099.1600000000001</v>
      </c>
      <c r="N1493" s="9">
        <f>IF(ISBLANK('1. Raw Data'!N1493), MEDIAN('1. Raw Data'!$N$2:$N$5001), '1. Raw Data'!N1493)</f>
        <v>628.15</v>
      </c>
      <c r="O1493" s="9">
        <v>1</v>
      </c>
      <c r="P1493" s="9">
        <f>IF(ISBLANK('1. Raw Data'!P1493), 0, '1. Raw Data'!P1493)</f>
        <v>0.05</v>
      </c>
      <c r="Q1493" s="9">
        <v>607</v>
      </c>
      <c r="R1493" s="9">
        <v>3</v>
      </c>
      <c r="S1493" s="9">
        <f t="shared" si="69"/>
        <v>1044.202</v>
      </c>
      <c r="T1493" s="9">
        <f t="shared" si="70"/>
        <v>416.05200000000002</v>
      </c>
      <c r="U1493" s="23">
        <f t="shared" si="71"/>
        <v>0.39844014855363236</v>
      </c>
    </row>
    <row r="1494" spans="1:21" x14ac:dyDescent="0.3">
      <c r="A1494" s="9">
        <v>1975</v>
      </c>
      <c r="B1494" s="9" t="str">
        <f>PROPER(TRIM('1. Raw Data'!B1494))</f>
        <v>Customer_1492</v>
      </c>
      <c r="C1494" s="9">
        <f>IF(OR('1. Raw Data'!C1494&lt;18, '1. Raw Data'!C1494&gt;100), MEDIAN('1. Raw Data'!$C$2:$C$5001), '1. Raw Data'!C1494)</f>
        <v>34</v>
      </c>
      <c r="D1494" s="9" t="s">
        <v>5021</v>
      </c>
      <c r="E1494" s="22">
        <v>43983</v>
      </c>
      <c r="F1494" s="9">
        <v>1</v>
      </c>
      <c r="G1494" s="9">
        <v>10590</v>
      </c>
      <c r="H1494" s="15">
        <v>43836</v>
      </c>
      <c r="I1494" s="9" t="s">
        <v>7457</v>
      </c>
      <c r="J1494" s="9">
        <v>117</v>
      </c>
      <c r="K1494" s="9" t="s">
        <v>7483</v>
      </c>
      <c r="L1494" s="9" t="str">
        <f>IF(OR('1. Raw Data'!L1494="Elec", '1. Raw Data'!L1494="elect"), "Electronics", '1. Raw Data'!L1494)</f>
        <v>Clothing</v>
      </c>
      <c r="M1494" s="9">
        <v>931.34</v>
      </c>
      <c r="N1494" s="9">
        <f>IF(ISBLANK('1. Raw Data'!N1494), MEDIAN('1. Raw Data'!$N$2:$N$5001), '1. Raw Data'!N1494)</f>
        <v>429.51499999999999</v>
      </c>
      <c r="O1494" s="9">
        <v>3</v>
      </c>
      <c r="P1494" s="9">
        <f>IF(ISBLANK('1. Raw Data'!P1494), 0, '1. Raw Data'!P1494)</f>
        <v>0.2</v>
      </c>
      <c r="Q1494" s="9">
        <v>1509</v>
      </c>
      <c r="R1494" s="9">
        <v>2</v>
      </c>
      <c r="S1494" s="9">
        <f t="shared" si="69"/>
        <v>2235.2159999999999</v>
      </c>
      <c r="T1494" s="9">
        <f t="shared" si="70"/>
        <v>946.67099999999982</v>
      </c>
      <c r="U1494" s="23">
        <f t="shared" si="71"/>
        <v>0.42352551162840635</v>
      </c>
    </row>
    <row r="1495" spans="1:21" x14ac:dyDescent="0.3">
      <c r="A1495" s="9">
        <v>1709</v>
      </c>
      <c r="B1495" s="9" t="str">
        <f>PROPER(TRIM('1. Raw Data'!B1495))</f>
        <v>Customer_1493</v>
      </c>
      <c r="C1495" s="9">
        <f>IF(OR('1. Raw Data'!C1495&lt;18, '1. Raw Data'!C1495&gt;100), MEDIAN('1. Raw Data'!$C$2:$C$5001), '1. Raw Data'!C1495)</f>
        <v>20</v>
      </c>
      <c r="D1495" s="9" t="s">
        <v>5018</v>
      </c>
      <c r="E1495" s="22">
        <v>44398</v>
      </c>
      <c r="F1495" s="9">
        <v>0</v>
      </c>
      <c r="G1495" s="9">
        <v>11880</v>
      </c>
      <c r="H1495" s="15">
        <v>44398</v>
      </c>
      <c r="I1495" s="9" t="s">
        <v>7457</v>
      </c>
      <c r="J1495" s="9">
        <v>108</v>
      </c>
      <c r="K1495" s="9" t="s">
        <v>7496</v>
      </c>
      <c r="L1495" s="9" t="str">
        <f>IF(OR('1. Raw Data'!L1495="Elec", '1. Raw Data'!L1495="elect"), "Electronics", '1. Raw Data'!L1495)</f>
        <v>Clothing</v>
      </c>
      <c r="M1495" s="9">
        <v>776.95</v>
      </c>
      <c r="N1495" s="9">
        <f>IF(ISBLANK('1. Raw Data'!N1495), MEDIAN('1. Raw Data'!$N$2:$N$5001), '1. Raw Data'!N1495)</f>
        <v>364.39</v>
      </c>
      <c r="O1495" s="9">
        <v>5</v>
      </c>
      <c r="P1495" s="9">
        <f>IF(ISBLANK('1. Raw Data'!P1495), 0, '1. Raw Data'!P1495)</f>
        <v>0.1</v>
      </c>
      <c r="Q1495" s="9">
        <v>677</v>
      </c>
      <c r="R1495" s="9">
        <v>5</v>
      </c>
      <c r="S1495" s="9">
        <f t="shared" si="69"/>
        <v>3496.2750000000001</v>
      </c>
      <c r="T1495" s="9">
        <f t="shared" si="70"/>
        <v>1674.3250000000003</v>
      </c>
      <c r="U1495" s="23">
        <f t="shared" si="71"/>
        <v>0.4788882453468335</v>
      </c>
    </row>
    <row r="1496" spans="1:21" x14ac:dyDescent="0.3">
      <c r="A1496" s="9">
        <v>2223</v>
      </c>
      <c r="B1496" s="9" t="str">
        <f>PROPER(TRIM('1. Raw Data'!B1496))</f>
        <v>Customer_1494</v>
      </c>
      <c r="C1496" s="9">
        <f>IF(OR('1. Raw Data'!C1496&lt;18, '1. Raw Data'!C1496&gt;100), MEDIAN('1. Raw Data'!$C$2:$C$5001), '1. Raw Data'!C1496)</f>
        <v>38</v>
      </c>
      <c r="D1496" s="9" t="s">
        <v>5022</v>
      </c>
      <c r="E1496" s="22">
        <v>44127</v>
      </c>
      <c r="F1496" s="9">
        <v>1</v>
      </c>
      <c r="G1496" s="9">
        <v>13910</v>
      </c>
      <c r="H1496" s="15">
        <v>44127</v>
      </c>
      <c r="I1496" s="9" t="s">
        <v>7455</v>
      </c>
      <c r="J1496" s="9">
        <v>134</v>
      </c>
      <c r="K1496" s="9" t="s">
        <v>7482</v>
      </c>
      <c r="L1496" s="9" t="str">
        <f>IF(OR('1. Raw Data'!L1496="Elec", '1. Raw Data'!L1496="elect"), "Electronics", '1. Raw Data'!L1496)</f>
        <v>Sports</v>
      </c>
      <c r="M1496" s="9">
        <v>954.83</v>
      </c>
      <c r="N1496" s="9">
        <f>IF(ISBLANK('1. Raw Data'!N1496), MEDIAN('1. Raw Data'!$N$2:$N$5001), '1. Raw Data'!N1496)</f>
        <v>599.29999999999995</v>
      </c>
      <c r="O1496" s="9">
        <v>1</v>
      </c>
      <c r="P1496" s="9">
        <f>IF(ISBLANK('1. Raw Data'!P1496), 0, '1. Raw Data'!P1496)</f>
        <v>0</v>
      </c>
      <c r="Q1496" s="9">
        <v>1337</v>
      </c>
      <c r="R1496" s="9">
        <v>2</v>
      </c>
      <c r="S1496" s="9">
        <f t="shared" si="69"/>
        <v>954.83</v>
      </c>
      <c r="T1496" s="9">
        <f t="shared" si="70"/>
        <v>355.53000000000009</v>
      </c>
      <c r="U1496" s="23">
        <f t="shared" si="71"/>
        <v>0.37234900453483871</v>
      </c>
    </row>
    <row r="1497" spans="1:21" x14ac:dyDescent="0.3">
      <c r="A1497" s="9">
        <v>1465</v>
      </c>
      <c r="B1497" s="9" t="str">
        <f>PROPER(TRIM('1. Raw Data'!B1497))</f>
        <v>Customer_1495</v>
      </c>
      <c r="C1497" s="9">
        <f>IF(OR('1. Raw Data'!C1497&lt;18, '1. Raw Data'!C1497&gt;100), MEDIAN('1. Raw Data'!$C$2:$C$5001), '1. Raw Data'!C1497)</f>
        <v>50</v>
      </c>
      <c r="D1497" s="9" t="s">
        <v>5021</v>
      </c>
      <c r="E1497" s="22">
        <v>44097</v>
      </c>
      <c r="F1497" s="9">
        <v>1</v>
      </c>
      <c r="G1497" s="9">
        <v>10345</v>
      </c>
      <c r="H1497" s="15">
        <v>44097</v>
      </c>
      <c r="I1497" s="9" t="s">
        <v>7456</v>
      </c>
      <c r="J1497" s="9">
        <v>126</v>
      </c>
      <c r="K1497" s="9" t="s">
        <v>7469</v>
      </c>
      <c r="L1497" s="9" t="str">
        <f>IF(OR('1. Raw Data'!L1497="Elec", '1. Raw Data'!L1497="elect"), "Electronics", '1. Raw Data'!L1497)</f>
        <v>Home Appliances</v>
      </c>
      <c r="M1497" s="9">
        <v>352.01</v>
      </c>
      <c r="N1497" s="9">
        <f>IF(ISBLANK('1. Raw Data'!N1497), MEDIAN('1. Raw Data'!$N$2:$N$5001), '1. Raw Data'!N1497)</f>
        <v>217.93</v>
      </c>
      <c r="O1497" s="9">
        <v>2</v>
      </c>
      <c r="P1497" s="9">
        <f>IF(ISBLANK('1. Raw Data'!P1497), 0, '1. Raw Data'!P1497)</f>
        <v>0</v>
      </c>
      <c r="Q1497" s="9">
        <v>1561</v>
      </c>
      <c r="R1497" s="9">
        <v>1</v>
      </c>
      <c r="S1497" s="9">
        <f t="shared" si="69"/>
        <v>704.02</v>
      </c>
      <c r="T1497" s="9">
        <f t="shared" si="70"/>
        <v>268.15999999999997</v>
      </c>
      <c r="U1497" s="23">
        <f t="shared" si="71"/>
        <v>0.38089826993551318</v>
      </c>
    </row>
    <row r="1498" spans="1:21" x14ac:dyDescent="0.3">
      <c r="A1498" s="9">
        <v>2112</v>
      </c>
      <c r="B1498" s="9" t="str">
        <f>PROPER(TRIM('1. Raw Data'!B1498))</f>
        <v>Customer_1496</v>
      </c>
      <c r="C1498" s="9">
        <f>IF(OR('1. Raw Data'!C1498&lt;18, '1. Raw Data'!C1498&gt;100), MEDIAN('1. Raw Data'!$C$2:$C$5001), '1. Raw Data'!C1498)</f>
        <v>47</v>
      </c>
      <c r="D1498" s="9" t="s">
        <v>5023</v>
      </c>
      <c r="E1498" s="22">
        <v>44937</v>
      </c>
      <c r="F1498" s="9">
        <v>0</v>
      </c>
      <c r="G1498" s="9">
        <v>13323</v>
      </c>
      <c r="H1498" s="15">
        <v>45231</v>
      </c>
      <c r="I1498" s="9" t="s">
        <v>7455</v>
      </c>
      <c r="J1498" s="9">
        <v>145</v>
      </c>
      <c r="K1498" s="9" t="s">
        <v>7470</v>
      </c>
      <c r="L1498" s="9" t="str">
        <f>IF(OR('1. Raw Data'!L1498="Elec", '1. Raw Data'!L1498="elect"), "Electronics", '1. Raw Data'!L1498)</f>
        <v>Home Appliances</v>
      </c>
      <c r="M1498" s="9">
        <v>1201.21</v>
      </c>
      <c r="N1498" s="9">
        <f>IF(ISBLANK('1. Raw Data'!N1498), MEDIAN('1. Raw Data'!$N$2:$N$5001), '1. Raw Data'!N1498)</f>
        <v>782.9</v>
      </c>
      <c r="O1498" s="9">
        <v>5</v>
      </c>
      <c r="P1498" s="9">
        <f>IF(ISBLANK('1. Raw Data'!P1498), 0, '1. Raw Data'!P1498)</f>
        <v>0</v>
      </c>
      <c r="Q1498" s="9">
        <v>721</v>
      </c>
      <c r="R1498" s="9">
        <v>4</v>
      </c>
      <c r="S1498" s="9">
        <f t="shared" si="69"/>
        <v>6006.05</v>
      </c>
      <c r="T1498" s="9">
        <f t="shared" si="70"/>
        <v>2091.5500000000002</v>
      </c>
      <c r="U1498" s="23">
        <f t="shared" si="71"/>
        <v>0.3482405241381607</v>
      </c>
    </row>
    <row r="1499" spans="1:21" x14ac:dyDescent="0.3">
      <c r="A1499" s="9">
        <v>2291</v>
      </c>
      <c r="B1499" s="9" t="str">
        <f>PROPER(TRIM('1. Raw Data'!B1499))</f>
        <v>Customer_1497</v>
      </c>
      <c r="C1499" s="9">
        <f>IF(OR('1. Raw Data'!C1499&lt;18, '1. Raw Data'!C1499&gt;100), MEDIAN('1. Raw Data'!$C$2:$C$5001), '1. Raw Data'!C1499)</f>
        <v>40</v>
      </c>
      <c r="D1499" s="9" t="s">
        <v>5018</v>
      </c>
      <c r="E1499" s="22">
        <v>44344</v>
      </c>
      <c r="F1499" s="9">
        <v>0</v>
      </c>
      <c r="G1499" s="9">
        <v>13911</v>
      </c>
      <c r="H1499" s="15">
        <v>44344</v>
      </c>
      <c r="I1499" s="9" t="s">
        <v>7456</v>
      </c>
      <c r="J1499" s="9">
        <v>130</v>
      </c>
      <c r="K1499" s="9" t="s">
        <v>7487</v>
      </c>
      <c r="L1499" s="9" t="str">
        <f>IF(OR('1. Raw Data'!L1499="Elec", '1. Raw Data'!L1499="elect"), "Electronics", '1. Raw Data'!L1499)</f>
        <v>Electronics</v>
      </c>
      <c r="M1499" s="9">
        <v>1424.84</v>
      </c>
      <c r="N1499" s="9">
        <f>IF(ISBLANK('1. Raw Data'!N1499), MEDIAN('1. Raw Data'!$N$2:$N$5001), '1. Raw Data'!N1499)</f>
        <v>429.51499999999999</v>
      </c>
      <c r="O1499" s="9">
        <v>5</v>
      </c>
      <c r="P1499" s="9">
        <f>IF(ISBLANK('1. Raw Data'!P1499), 0, '1. Raw Data'!P1499)</f>
        <v>0</v>
      </c>
      <c r="Q1499" s="9">
        <v>586</v>
      </c>
      <c r="R1499" s="9">
        <v>6</v>
      </c>
      <c r="S1499" s="9">
        <f t="shared" si="69"/>
        <v>7124.2</v>
      </c>
      <c r="T1499" s="9">
        <f t="shared" si="70"/>
        <v>4976.625</v>
      </c>
      <c r="U1499" s="23">
        <f t="shared" si="71"/>
        <v>0.69855211813256224</v>
      </c>
    </row>
    <row r="1500" spans="1:21" x14ac:dyDescent="0.3">
      <c r="A1500" s="9">
        <v>1488</v>
      </c>
      <c r="B1500" s="9" t="str">
        <f>PROPER(TRIM('1. Raw Data'!B1500))</f>
        <v>Customer_1498</v>
      </c>
      <c r="C1500" s="9">
        <f>IF(OR('1. Raw Data'!C1500&lt;18, '1. Raw Data'!C1500&gt;100), MEDIAN('1. Raw Data'!$C$2:$C$5001), '1. Raw Data'!C1500)</f>
        <v>43</v>
      </c>
      <c r="D1500" s="9" t="s">
        <v>5020</v>
      </c>
      <c r="E1500" s="22">
        <v>44188</v>
      </c>
      <c r="F1500" s="9">
        <v>1</v>
      </c>
      <c r="G1500" s="9">
        <v>10148</v>
      </c>
      <c r="H1500" s="15">
        <v>44188</v>
      </c>
      <c r="I1500" s="9" t="s">
        <v>7455</v>
      </c>
      <c r="J1500" s="9">
        <v>122</v>
      </c>
      <c r="K1500" s="9" t="s">
        <v>7465</v>
      </c>
      <c r="L1500" s="9" t="str">
        <f>IF(OR('1. Raw Data'!L1500="Elec", '1. Raw Data'!L1500="elect"), "Electronics", '1. Raw Data'!L1500)</f>
        <v>Home Appliances</v>
      </c>
      <c r="M1500" s="9">
        <v>1342.1</v>
      </c>
      <c r="N1500" s="9">
        <f>IF(ISBLANK('1. Raw Data'!N1500), MEDIAN('1. Raw Data'!$N$2:$N$5001), '1. Raw Data'!N1500)</f>
        <v>660.96</v>
      </c>
      <c r="O1500" s="9">
        <v>1</v>
      </c>
      <c r="P1500" s="9">
        <f>IF(ISBLANK('1. Raw Data'!P1500), 0, '1. Raw Data'!P1500)</f>
        <v>0</v>
      </c>
      <c r="Q1500" s="9">
        <v>756</v>
      </c>
      <c r="R1500" s="9">
        <v>6</v>
      </c>
      <c r="S1500" s="9">
        <f t="shared" si="69"/>
        <v>1342.1</v>
      </c>
      <c r="T1500" s="9">
        <f t="shared" si="70"/>
        <v>681.13999999999987</v>
      </c>
      <c r="U1500" s="23">
        <f t="shared" si="71"/>
        <v>0.50751806869830851</v>
      </c>
    </row>
    <row r="1501" spans="1:21" x14ac:dyDescent="0.3">
      <c r="A1501" s="9">
        <v>1046</v>
      </c>
      <c r="B1501" s="9" t="str">
        <f>PROPER(TRIM('1. Raw Data'!B1501))</f>
        <v>Customer_1499</v>
      </c>
      <c r="C1501" s="9">
        <f>IF(OR('1. Raw Data'!C1501&lt;18, '1. Raw Data'!C1501&gt;100), MEDIAN('1. Raw Data'!$C$2:$C$5001), '1. Raw Data'!C1501)</f>
        <v>26</v>
      </c>
      <c r="D1501" s="9" t="s">
        <v>5021</v>
      </c>
      <c r="E1501" s="22">
        <v>44056</v>
      </c>
      <c r="F1501" s="9">
        <v>1</v>
      </c>
      <c r="G1501" s="9">
        <v>11039</v>
      </c>
      <c r="H1501" s="15">
        <v>44056</v>
      </c>
      <c r="I1501" s="9" t="s">
        <v>7455</v>
      </c>
      <c r="J1501" s="9">
        <v>116</v>
      </c>
      <c r="K1501" s="9" t="s">
        <v>7480</v>
      </c>
      <c r="L1501" s="9" t="str">
        <f>IF(OR('1. Raw Data'!L1501="Elec", '1. Raw Data'!L1501="elect"), "Electronics", '1. Raw Data'!L1501)</f>
        <v>Home Appliances</v>
      </c>
      <c r="M1501" s="9">
        <v>516.08000000000004</v>
      </c>
      <c r="N1501" s="9">
        <f>IF(ISBLANK('1. Raw Data'!N1501), MEDIAN('1. Raw Data'!$N$2:$N$5001), '1. Raw Data'!N1501)</f>
        <v>339.52</v>
      </c>
      <c r="O1501" s="9">
        <v>2</v>
      </c>
      <c r="P1501" s="9">
        <f>IF(ISBLANK('1. Raw Data'!P1501), 0, '1. Raw Data'!P1501)</f>
        <v>0</v>
      </c>
      <c r="Q1501" s="9">
        <v>1273</v>
      </c>
      <c r="R1501" s="9">
        <v>5</v>
      </c>
      <c r="S1501" s="9">
        <f t="shared" si="69"/>
        <v>1032.1600000000001</v>
      </c>
      <c r="T1501" s="9">
        <f t="shared" si="70"/>
        <v>353.12000000000012</v>
      </c>
      <c r="U1501" s="23">
        <f t="shared" si="71"/>
        <v>0.34211750116261053</v>
      </c>
    </row>
    <row r="1502" spans="1:21" x14ac:dyDescent="0.3">
      <c r="A1502" s="9">
        <v>2311</v>
      </c>
      <c r="B1502" s="9" t="str">
        <f>PROPER(TRIM('1. Raw Data'!B1502))</f>
        <v>Customer_1500</v>
      </c>
      <c r="C1502" s="9">
        <f>IF(OR('1. Raw Data'!C1502&lt;18, '1. Raw Data'!C1502&gt;100), MEDIAN('1. Raw Data'!$C$2:$C$5001), '1. Raw Data'!C1502)</f>
        <v>60</v>
      </c>
      <c r="D1502" s="9" t="s">
        <v>5023</v>
      </c>
      <c r="E1502" s="22">
        <v>45184</v>
      </c>
      <c r="F1502" s="9">
        <v>0</v>
      </c>
      <c r="G1502" s="9">
        <v>11390</v>
      </c>
      <c r="H1502" s="15">
        <v>45184</v>
      </c>
      <c r="I1502" s="9" t="s">
        <v>7456</v>
      </c>
      <c r="J1502" s="9">
        <v>130</v>
      </c>
      <c r="K1502" s="9" t="s">
        <v>7487</v>
      </c>
      <c r="L1502" s="9" t="str">
        <f>IF(OR('1. Raw Data'!L1502="Elec", '1. Raw Data'!L1502="elect"), "Electronics", '1. Raw Data'!L1502)</f>
        <v>Home Appliances</v>
      </c>
      <c r="M1502" s="9">
        <v>638.71</v>
      </c>
      <c r="N1502" s="9">
        <f>IF(ISBLANK('1. Raw Data'!N1502), MEDIAN('1. Raw Data'!$N$2:$N$5001), '1. Raw Data'!N1502)</f>
        <v>383.1</v>
      </c>
      <c r="O1502" s="9">
        <v>1</v>
      </c>
      <c r="P1502" s="9">
        <f>IF(ISBLANK('1. Raw Data'!P1502), 0, '1. Raw Data'!P1502)</f>
        <v>0</v>
      </c>
      <c r="Q1502" s="9">
        <v>474</v>
      </c>
      <c r="R1502" s="9">
        <v>6</v>
      </c>
      <c r="S1502" s="9">
        <f t="shared" si="69"/>
        <v>638.71</v>
      </c>
      <c r="T1502" s="9">
        <f t="shared" si="70"/>
        <v>255.61</v>
      </c>
      <c r="U1502" s="23">
        <f t="shared" si="71"/>
        <v>0.4001972726276401</v>
      </c>
    </row>
    <row r="1503" spans="1:21" x14ac:dyDescent="0.3">
      <c r="A1503" s="9">
        <v>1777</v>
      </c>
      <c r="B1503" s="9" t="str">
        <f>PROPER(TRIM('1. Raw Data'!B1503))</f>
        <v>Customer_1501</v>
      </c>
      <c r="C1503" s="9">
        <f>IF(OR('1. Raw Data'!C1503&lt;18, '1. Raw Data'!C1503&gt;100), MEDIAN('1. Raw Data'!$C$2:$C$5001), '1. Raw Data'!C1503)</f>
        <v>44</v>
      </c>
      <c r="D1503" s="9" t="s">
        <v>5019</v>
      </c>
      <c r="E1503" s="22">
        <v>43883</v>
      </c>
      <c r="F1503" s="9">
        <v>0</v>
      </c>
      <c r="G1503" s="9">
        <v>12882</v>
      </c>
      <c r="H1503" s="15">
        <v>43883</v>
      </c>
      <c r="I1503" s="9" t="s">
        <v>7455</v>
      </c>
      <c r="J1503" s="9">
        <v>116</v>
      </c>
      <c r="K1503" s="9" t="s">
        <v>7480</v>
      </c>
      <c r="L1503" s="9" t="str">
        <f>IF(OR('1. Raw Data'!L1503="Elec", '1. Raw Data'!L1503="elect"), "Electronics", '1. Raw Data'!L1503)</f>
        <v>Clothing</v>
      </c>
      <c r="M1503" s="9">
        <v>1222.18</v>
      </c>
      <c r="N1503" s="9">
        <f>IF(ISBLANK('1. Raw Data'!N1503), MEDIAN('1. Raw Data'!$N$2:$N$5001), '1. Raw Data'!N1503)</f>
        <v>840.04</v>
      </c>
      <c r="O1503" s="9">
        <v>4</v>
      </c>
      <c r="P1503" s="9">
        <f>IF(ISBLANK('1. Raw Data'!P1503), 0, '1. Raw Data'!P1503)</f>
        <v>0</v>
      </c>
      <c r="Q1503" s="9">
        <v>448</v>
      </c>
      <c r="R1503" s="9">
        <v>4</v>
      </c>
      <c r="S1503" s="9">
        <f t="shared" si="69"/>
        <v>4888.72</v>
      </c>
      <c r="T1503" s="9">
        <f t="shared" si="70"/>
        <v>1528.5600000000004</v>
      </c>
      <c r="U1503" s="23">
        <f t="shared" si="71"/>
        <v>0.31267080135495595</v>
      </c>
    </row>
    <row r="1504" spans="1:21" x14ac:dyDescent="0.3">
      <c r="A1504" s="9">
        <v>2039</v>
      </c>
      <c r="B1504" s="9" t="str">
        <f>PROPER(TRIM('1. Raw Data'!B1504))</f>
        <v>Customer_1502</v>
      </c>
      <c r="C1504" s="9">
        <f>IF(OR('1. Raw Data'!C1504&lt;18, '1. Raw Data'!C1504&gt;100), MEDIAN('1. Raw Data'!$C$2:$C$5001), '1. Raw Data'!C1504)</f>
        <v>53</v>
      </c>
      <c r="D1504" s="9" t="s">
        <v>5021</v>
      </c>
      <c r="E1504" s="22">
        <v>44100</v>
      </c>
      <c r="F1504" s="9">
        <v>0</v>
      </c>
      <c r="G1504" s="9">
        <v>13904</v>
      </c>
      <c r="H1504" s="15">
        <v>44100</v>
      </c>
      <c r="I1504" s="9" t="s">
        <v>7457</v>
      </c>
      <c r="J1504" s="9">
        <v>138</v>
      </c>
      <c r="K1504" s="9" t="s">
        <v>7464</v>
      </c>
      <c r="L1504" s="9" t="str">
        <f>IF(OR('1. Raw Data'!L1504="Elec", '1. Raw Data'!L1504="elect"), "Electronics", '1. Raw Data'!L1504)</f>
        <v>Electronics</v>
      </c>
      <c r="M1504" s="9">
        <v>912.92</v>
      </c>
      <c r="N1504" s="9">
        <f>IF(ISBLANK('1. Raw Data'!N1504), MEDIAN('1. Raw Data'!$N$2:$N$5001), '1. Raw Data'!N1504)</f>
        <v>439.68</v>
      </c>
      <c r="O1504" s="9">
        <v>4</v>
      </c>
      <c r="P1504" s="9">
        <f>IF(ISBLANK('1. Raw Data'!P1504), 0, '1. Raw Data'!P1504)</f>
        <v>0</v>
      </c>
      <c r="Q1504" s="9">
        <v>738</v>
      </c>
      <c r="R1504" s="9">
        <v>4</v>
      </c>
      <c r="S1504" s="9">
        <f t="shared" si="69"/>
        <v>3651.68</v>
      </c>
      <c r="T1504" s="9">
        <f t="shared" si="70"/>
        <v>1892.9599999999998</v>
      </c>
      <c r="U1504" s="23">
        <f t="shared" si="71"/>
        <v>0.518380580992858</v>
      </c>
    </row>
    <row r="1505" spans="1:21" x14ac:dyDescent="0.3">
      <c r="A1505" s="9">
        <v>1710</v>
      </c>
      <c r="B1505" s="9" t="str">
        <f>PROPER(TRIM('1. Raw Data'!B1505))</f>
        <v>Customer_1503</v>
      </c>
      <c r="C1505" s="9">
        <f>IF(OR('1. Raw Data'!C1505&lt;18, '1. Raw Data'!C1505&gt;100), MEDIAN('1. Raw Data'!$C$2:$C$5001), '1. Raw Data'!C1505)</f>
        <v>40</v>
      </c>
      <c r="D1505" s="9" t="s">
        <v>5021</v>
      </c>
      <c r="E1505" s="22">
        <v>43861</v>
      </c>
      <c r="F1505" s="9">
        <v>1</v>
      </c>
      <c r="G1505" s="9">
        <v>10780</v>
      </c>
      <c r="H1505" s="15">
        <v>43861</v>
      </c>
      <c r="I1505" s="9" t="s">
        <v>7456</v>
      </c>
      <c r="J1505" s="9">
        <v>124</v>
      </c>
      <c r="K1505" s="9" t="s">
        <v>7497</v>
      </c>
      <c r="L1505" s="9" t="str">
        <f>IF(OR('1. Raw Data'!L1505="Elec", '1. Raw Data'!L1505="elect"), "Electronics", '1. Raw Data'!L1505)</f>
        <v>Home Appliances</v>
      </c>
      <c r="M1505" s="9">
        <v>844.48</v>
      </c>
      <c r="N1505" s="9">
        <f>IF(ISBLANK('1. Raw Data'!N1505), MEDIAN('1. Raw Data'!$N$2:$N$5001), '1. Raw Data'!N1505)</f>
        <v>406.11</v>
      </c>
      <c r="O1505" s="9">
        <v>1</v>
      </c>
      <c r="P1505" s="9">
        <f>IF(ISBLANK('1. Raw Data'!P1505), 0, '1. Raw Data'!P1505)</f>
        <v>0.1</v>
      </c>
      <c r="Q1505" s="9">
        <v>568</v>
      </c>
      <c r="R1505" s="9">
        <v>2</v>
      </c>
      <c r="S1505" s="9">
        <f t="shared" si="69"/>
        <v>760.03200000000004</v>
      </c>
      <c r="T1505" s="9">
        <f t="shared" si="70"/>
        <v>353.92200000000003</v>
      </c>
      <c r="U1505" s="23">
        <f t="shared" si="71"/>
        <v>0.46566723506378682</v>
      </c>
    </row>
    <row r="1506" spans="1:21" x14ac:dyDescent="0.3">
      <c r="A1506" s="9">
        <v>1400</v>
      </c>
      <c r="B1506" s="9" t="str">
        <f>PROPER(TRIM('1. Raw Data'!B1506))</f>
        <v>Customer_1504</v>
      </c>
      <c r="C1506" s="9">
        <f>IF(OR('1. Raw Data'!C1506&lt;18, '1. Raw Data'!C1506&gt;100), MEDIAN('1. Raw Data'!$C$2:$C$5001), '1. Raw Data'!C1506)</f>
        <v>39</v>
      </c>
      <c r="D1506" s="9" t="s">
        <v>5022</v>
      </c>
      <c r="E1506" s="22">
        <v>44621</v>
      </c>
      <c r="F1506" s="9">
        <v>0</v>
      </c>
      <c r="G1506" s="9">
        <v>10117</v>
      </c>
      <c r="H1506" s="15">
        <v>44564</v>
      </c>
      <c r="I1506" s="9" t="s">
        <v>7457</v>
      </c>
      <c r="J1506" s="9">
        <v>136</v>
      </c>
      <c r="K1506" s="9" t="s">
        <v>7503</v>
      </c>
      <c r="L1506" s="9" t="str">
        <f>IF(OR('1. Raw Data'!L1506="Elec", '1. Raw Data'!L1506="elect"), "Electronics", '1. Raw Data'!L1506)</f>
        <v>Home Appliances</v>
      </c>
      <c r="M1506" s="9">
        <v>1393.63</v>
      </c>
      <c r="N1506" s="9">
        <f>IF(ISBLANK('1. Raw Data'!N1506), MEDIAN('1. Raw Data'!$N$2:$N$5001), '1. Raw Data'!N1506)</f>
        <v>851.91</v>
      </c>
      <c r="O1506" s="9">
        <v>2</v>
      </c>
      <c r="P1506" s="9">
        <f>IF(ISBLANK('1. Raw Data'!P1506), 0, '1. Raw Data'!P1506)</f>
        <v>0</v>
      </c>
      <c r="Q1506" s="9">
        <v>438</v>
      </c>
      <c r="R1506" s="9">
        <v>9</v>
      </c>
      <c r="S1506" s="9">
        <f t="shared" si="69"/>
        <v>2787.26</v>
      </c>
      <c r="T1506" s="9">
        <f t="shared" si="70"/>
        <v>1083.4400000000003</v>
      </c>
      <c r="U1506" s="23">
        <f t="shared" si="71"/>
        <v>0.38871149444257092</v>
      </c>
    </row>
    <row r="1507" spans="1:21" x14ac:dyDescent="0.3">
      <c r="A1507" s="9">
        <v>1980</v>
      </c>
      <c r="B1507" s="9" t="str">
        <f>PROPER(TRIM('1. Raw Data'!B1507))</f>
        <v>Customer_1505</v>
      </c>
      <c r="C1507" s="9">
        <f>IF(OR('1. Raw Data'!C1507&lt;18, '1. Raw Data'!C1507&gt;100), MEDIAN('1. Raw Data'!$C$2:$C$5001), '1. Raw Data'!C1507)</f>
        <v>62</v>
      </c>
      <c r="D1507" s="9" t="s">
        <v>5020</v>
      </c>
      <c r="E1507" s="22">
        <v>44318</v>
      </c>
      <c r="F1507" s="9">
        <v>1</v>
      </c>
      <c r="G1507" s="9">
        <v>10703</v>
      </c>
      <c r="H1507" s="15">
        <v>44232</v>
      </c>
      <c r="I1507" s="9" t="s">
        <v>7456</v>
      </c>
      <c r="J1507" s="9">
        <v>135</v>
      </c>
      <c r="K1507" s="9" t="s">
        <v>7458</v>
      </c>
      <c r="L1507" s="9" t="str">
        <f>IF(OR('1. Raw Data'!L1507="Elec", '1. Raw Data'!L1507="elect"), "Electronics", '1. Raw Data'!L1507)</f>
        <v>Home Appliances</v>
      </c>
      <c r="M1507" s="9">
        <v>827.24</v>
      </c>
      <c r="N1507" s="9">
        <f>IF(ISBLANK('1. Raw Data'!N1507), MEDIAN('1. Raw Data'!$N$2:$N$5001), '1. Raw Data'!N1507)</f>
        <v>561.29999999999995</v>
      </c>
      <c r="O1507" s="9">
        <v>2</v>
      </c>
      <c r="P1507" s="9">
        <f>IF(ISBLANK('1. Raw Data'!P1507), 0, '1. Raw Data'!P1507)</f>
        <v>0</v>
      </c>
      <c r="Q1507" s="9">
        <v>1055</v>
      </c>
      <c r="R1507" s="9">
        <v>4</v>
      </c>
      <c r="S1507" s="9">
        <f t="shared" si="69"/>
        <v>1654.48</v>
      </c>
      <c r="T1507" s="9">
        <f t="shared" si="70"/>
        <v>531.88000000000011</v>
      </c>
      <c r="U1507" s="23">
        <f t="shared" si="71"/>
        <v>0.32147865190271269</v>
      </c>
    </row>
    <row r="1508" spans="1:21" x14ac:dyDescent="0.3">
      <c r="A1508" s="9">
        <v>2109</v>
      </c>
      <c r="B1508" s="9" t="str">
        <f>PROPER(TRIM('1. Raw Data'!B1508))</f>
        <v>Customer_1506</v>
      </c>
      <c r="C1508" s="9">
        <f>IF(OR('1. Raw Data'!C1508&lt;18, '1. Raw Data'!C1508&gt;100), MEDIAN('1. Raw Data'!$C$2:$C$5001), '1. Raw Data'!C1508)</f>
        <v>54</v>
      </c>
      <c r="D1508" s="9" t="s">
        <v>5022</v>
      </c>
      <c r="E1508" s="22">
        <v>45036</v>
      </c>
      <c r="F1508" s="9">
        <v>0</v>
      </c>
      <c r="G1508" s="9">
        <v>12364</v>
      </c>
      <c r="H1508" s="15">
        <v>45036</v>
      </c>
      <c r="I1508" s="9" t="s">
        <v>7457</v>
      </c>
      <c r="J1508" s="9">
        <v>106</v>
      </c>
      <c r="K1508" s="9" t="s">
        <v>7477</v>
      </c>
      <c r="L1508" s="9" t="str">
        <f>IF(OR('1. Raw Data'!L1508="Elec", '1. Raw Data'!L1508="elect"), "Electronics", '1. Raw Data'!L1508)</f>
        <v>Clothing</v>
      </c>
      <c r="M1508" s="9">
        <v>796.66</v>
      </c>
      <c r="N1508" s="9">
        <f>IF(ISBLANK('1. Raw Data'!N1508), MEDIAN('1. Raw Data'!$N$2:$N$5001), '1. Raw Data'!N1508)</f>
        <v>515.73</v>
      </c>
      <c r="O1508" s="9">
        <v>3</v>
      </c>
      <c r="P1508" s="9">
        <f>IF(ISBLANK('1. Raw Data'!P1508), 0, '1. Raw Data'!P1508)</f>
        <v>0</v>
      </c>
      <c r="Q1508" s="9">
        <v>622</v>
      </c>
      <c r="R1508" s="9">
        <v>5</v>
      </c>
      <c r="S1508" s="9">
        <f t="shared" si="69"/>
        <v>2389.98</v>
      </c>
      <c r="T1508" s="9">
        <f t="shared" si="70"/>
        <v>842.79</v>
      </c>
      <c r="U1508" s="23">
        <f t="shared" si="71"/>
        <v>0.35263475008159062</v>
      </c>
    </row>
    <row r="1509" spans="1:21" x14ac:dyDescent="0.3">
      <c r="A1509" s="9">
        <v>1249</v>
      </c>
      <c r="B1509" s="9" t="str">
        <f>PROPER(TRIM('1. Raw Data'!B1509))</f>
        <v>Customer_1507</v>
      </c>
      <c r="C1509" s="9">
        <f>IF(OR('1. Raw Data'!C1509&lt;18, '1. Raw Data'!C1509&gt;100), MEDIAN('1. Raw Data'!$C$2:$C$5001), '1. Raw Data'!C1509)</f>
        <v>41</v>
      </c>
      <c r="D1509" s="9" t="s">
        <v>5021</v>
      </c>
      <c r="E1509" s="22">
        <v>44494</v>
      </c>
      <c r="F1509" s="9">
        <v>0</v>
      </c>
      <c r="G1509" s="9">
        <v>10287</v>
      </c>
      <c r="H1509" s="15">
        <v>44494</v>
      </c>
      <c r="I1509" s="9" t="s">
        <v>7455</v>
      </c>
      <c r="J1509" s="9">
        <v>104</v>
      </c>
      <c r="K1509" s="9" t="s">
        <v>7499</v>
      </c>
      <c r="L1509" s="9" t="str">
        <f>IF(OR('1. Raw Data'!L1509="Elec", '1. Raw Data'!L1509="elect"), "Electronics", '1. Raw Data'!L1509)</f>
        <v>Clothing</v>
      </c>
      <c r="M1509" s="9">
        <v>110.93</v>
      </c>
      <c r="N1509" s="9">
        <f>IF(ISBLANK('1. Raw Data'!N1509), MEDIAN('1. Raw Data'!$N$2:$N$5001), '1. Raw Data'!N1509)</f>
        <v>68.569999999999993</v>
      </c>
      <c r="O1509" s="9">
        <v>5</v>
      </c>
      <c r="P1509" s="9">
        <f>IF(ISBLANK('1. Raw Data'!P1509), 0, '1. Raw Data'!P1509)</f>
        <v>0</v>
      </c>
      <c r="Q1509" s="9">
        <v>401</v>
      </c>
      <c r="R1509" s="9">
        <v>4</v>
      </c>
      <c r="S1509" s="9">
        <f t="shared" si="69"/>
        <v>554.65000000000009</v>
      </c>
      <c r="T1509" s="9">
        <f t="shared" si="70"/>
        <v>211.80000000000013</v>
      </c>
      <c r="U1509" s="23">
        <f t="shared" si="71"/>
        <v>0.38186243577030576</v>
      </c>
    </row>
    <row r="1510" spans="1:21" x14ac:dyDescent="0.3">
      <c r="A1510" s="9">
        <v>1390</v>
      </c>
      <c r="B1510" s="9" t="str">
        <f>PROPER(TRIM('1. Raw Data'!B1510))</f>
        <v>Customer_1508</v>
      </c>
      <c r="C1510" s="9">
        <f>IF(OR('1. Raw Data'!C1510&lt;18, '1. Raw Data'!C1510&gt;100), MEDIAN('1. Raw Data'!$C$2:$C$5001), '1. Raw Data'!C1510)</f>
        <v>37</v>
      </c>
      <c r="D1510" s="9" t="s">
        <v>5021</v>
      </c>
      <c r="E1510" s="22">
        <v>43863</v>
      </c>
      <c r="F1510" s="9">
        <v>0</v>
      </c>
      <c r="G1510" s="9">
        <v>12955</v>
      </c>
      <c r="H1510" s="15">
        <v>43863</v>
      </c>
      <c r="I1510" s="9" t="s">
        <v>7455</v>
      </c>
      <c r="J1510" s="9">
        <v>118</v>
      </c>
      <c r="K1510" s="9" t="s">
        <v>7501</v>
      </c>
      <c r="L1510" s="9" t="str">
        <f>IF(OR('1. Raw Data'!L1510="Elec", '1. Raw Data'!L1510="elect"), "Electronics", '1. Raw Data'!L1510)</f>
        <v>Electronics</v>
      </c>
      <c r="M1510" s="9">
        <v>150.65</v>
      </c>
      <c r="N1510" s="9">
        <f>IF(ISBLANK('1. Raw Data'!N1510), MEDIAN('1. Raw Data'!$N$2:$N$5001), '1. Raw Data'!N1510)</f>
        <v>77.760000000000005</v>
      </c>
      <c r="O1510" s="9">
        <v>1</v>
      </c>
      <c r="P1510" s="9">
        <f>IF(ISBLANK('1. Raw Data'!P1510), 0, '1. Raw Data'!P1510)</f>
        <v>0</v>
      </c>
      <c r="Q1510" s="9">
        <v>559</v>
      </c>
      <c r="R1510" s="9">
        <v>5</v>
      </c>
      <c r="S1510" s="9">
        <f t="shared" si="69"/>
        <v>150.65</v>
      </c>
      <c r="T1510" s="9">
        <f t="shared" si="70"/>
        <v>72.89</v>
      </c>
      <c r="U1510" s="23">
        <f t="shared" si="71"/>
        <v>0.48383670760039826</v>
      </c>
    </row>
    <row r="1511" spans="1:21" x14ac:dyDescent="0.3">
      <c r="A1511" s="9">
        <v>1334</v>
      </c>
      <c r="B1511" s="9" t="str">
        <f>PROPER(TRIM('1. Raw Data'!B1511))</f>
        <v>Customer_1509</v>
      </c>
      <c r="C1511" s="9">
        <f>IF(OR('1. Raw Data'!C1511&lt;18, '1. Raw Data'!C1511&gt;100), MEDIAN('1. Raw Data'!$C$2:$C$5001), '1. Raw Data'!C1511)</f>
        <v>40</v>
      </c>
      <c r="D1511" s="9" t="s">
        <v>5020</v>
      </c>
      <c r="E1511" s="22">
        <v>44187</v>
      </c>
      <c r="F1511" s="9">
        <v>0</v>
      </c>
      <c r="G1511" s="9">
        <v>11374</v>
      </c>
      <c r="H1511" s="15">
        <v>44187</v>
      </c>
      <c r="I1511" s="9" t="s">
        <v>7456</v>
      </c>
      <c r="J1511" s="9">
        <v>106</v>
      </c>
      <c r="K1511" s="9" t="s">
        <v>7477</v>
      </c>
      <c r="L1511" s="9" t="str">
        <f>IF(OR('1. Raw Data'!L1511="Elec", '1. Raw Data'!L1511="elect"), "Electronics", '1. Raw Data'!L1511)</f>
        <v>Sports</v>
      </c>
      <c r="M1511" s="9">
        <v>60.76</v>
      </c>
      <c r="N1511" s="9">
        <f>IF(ISBLANK('1. Raw Data'!N1511), MEDIAN('1. Raw Data'!$N$2:$N$5001), '1. Raw Data'!N1511)</f>
        <v>37.39</v>
      </c>
      <c r="O1511" s="9">
        <v>5</v>
      </c>
      <c r="P1511" s="9">
        <f>IF(ISBLANK('1. Raw Data'!P1511), 0, '1. Raw Data'!P1511)</f>
        <v>0</v>
      </c>
      <c r="Q1511" s="9">
        <v>853</v>
      </c>
      <c r="R1511" s="9">
        <v>4</v>
      </c>
      <c r="S1511" s="9">
        <f t="shared" si="69"/>
        <v>303.8</v>
      </c>
      <c r="T1511" s="9">
        <f t="shared" si="70"/>
        <v>116.85000000000002</v>
      </c>
      <c r="U1511" s="23">
        <f t="shared" si="71"/>
        <v>0.3846280447662937</v>
      </c>
    </row>
    <row r="1512" spans="1:21" x14ac:dyDescent="0.3">
      <c r="A1512" s="9">
        <v>1628</v>
      </c>
      <c r="B1512" s="9" t="str">
        <f>PROPER(TRIM('1. Raw Data'!B1512))</f>
        <v>Customer_1510</v>
      </c>
      <c r="C1512" s="9">
        <f>IF(OR('1. Raw Data'!C1512&lt;18, '1. Raw Data'!C1512&gt;100), MEDIAN('1. Raw Data'!$C$2:$C$5001), '1. Raw Data'!C1512)</f>
        <v>44</v>
      </c>
      <c r="D1512" s="9" t="s">
        <v>5020</v>
      </c>
      <c r="E1512" s="22">
        <v>44374</v>
      </c>
      <c r="F1512" s="9">
        <v>0</v>
      </c>
      <c r="G1512" s="9">
        <v>12344</v>
      </c>
      <c r="H1512" s="15">
        <v>44374</v>
      </c>
      <c r="I1512" s="9" t="s">
        <v>7457</v>
      </c>
      <c r="J1512" s="9">
        <v>126</v>
      </c>
      <c r="K1512" s="9" t="s">
        <v>7469</v>
      </c>
      <c r="L1512" s="9" t="str">
        <f>IF(OR('1. Raw Data'!L1512="Elec", '1. Raw Data'!L1512="elect"), "Electronics", '1. Raw Data'!L1512)</f>
        <v>Electronics</v>
      </c>
      <c r="M1512" s="9">
        <v>1374.2</v>
      </c>
      <c r="N1512" s="9">
        <f>IF(ISBLANK('1. Raw Data'!N1512), MEDIAN('1. Raw Data'!$N$2:$N$5001), '1. Raw Data'!N1512)</f>
        <v>879.94</v>
      </c>
      <c r="O1512" s="9">
        <v>5</v>
      </c>
      <c r="P1512" s="9">
        <f>IF(ISBLANK('1. Raw Data'!P1512), 0, '1. Raw Data'!P1512)</f>
        <v>0</v>
      </c>
      <c r="Q1512" s="9">
        <v>344</v>
      </c>
      <c r="R1512" s="9">
        <v>6</v>
      </c>
      <c r="S1512" s="9">
        <f t="shared" si="69"/>
        <v>6871</v>
      </c>
      <c r="T1512" s="9">
        <f t="shared" si="70"/>
        <v>2471.2999999999993</v>
      </c>
      <c r="U1512" s="23">
        <f t="shared" si="71"/>
        <v>0.35967108135642545</v>
      </c>
    </row>
    <row r="1513" spans="1:21" x14ac:dyDescent="0.3">
      <c r="A1513" s="9">
        <v>1136</v>
      </c>
      <c r="B1513" s="9" t="str">
        <f>PROPER(TRIM('1. Raw Data'!B1513))</f>
        <v>Customer_1511</v>
      </c>
      <c r="C1513" s="9">
        <f>IF(OR('1. Raw Data'!C1513&lt;18, '1. Raw Data'!C1513&gt;100), MEDIAN('1. Raw Data'!$C$2:$C$5001), '1. Raw Data'!C1513)</f>
        <v>38</v>
      </c>
      <c r="D1513" s="9" t="s">
        <v>5018</v>
      </c>
      <c r="E1513" s="22">
        <v>43938</v>
      </c>
      <c r="F1513" s="9">
        <v>0</v>
      </c>
      <c r="G1513" s="9">
        <v>13265</v>
      </c>
      <c r="H1513" s="15">
        <v>43938</v>
      </c>
      <c r="I1513" s="9" t="s">
        <v>7455</v>
      </c>
      <c r="J1513" s="9">
        <v>137</v>
      </c>
      <c r="K1513" s="9" t="s">
        <v>7484</v>
      </c>
      <c r="L1513" s="9" t="str">
        <f>IF(OR('1. Raw Data'!L1513="Elec", '1. Raw Data'!L1513="elect"), "Electronics", '1. Raw Data'!L1513)</f>
        <v>Clothing</v>
      </c>
      <c r="M1513" s="9">
        <v>642.16</v>
      </c>
      <c r="N1513" s="9">
        <f>IF(ISBLANK('1. Raw Data'!N1513), MEDIAN('1. Raw Data'!$N$2:$N$5001), '1. Raw Data'!N1513)</f>
        <v>401.98</v>
      </c>
      <c r="O1513" s="9">
        <v>4</v>
      </c>
      <c r="P1513" s="9">
        <f>IF(ISBLANK('1. Raw Data'!P1513), 0, '1. Raw Data'!P1513)</f>
        <v>0.1</v>
      </c>
      <c r="Q1513" s="9">
        <v>343</v>
      </c>
      <c r="R1513" s="9">
        <v>6</v>
      </c>
      <c r="S1513" s="9">
        <f t="shared" si="69"/>
        <v>2311.7759999999998</v>
      </c>
      <c r="T1513" s="9">
        <f t="shared" si="70"/>
        <v>703.85599999999977</v>
      </c>
      <c r="U1513" s="23">
        <f t="shared" si="71"/>
        <v>0.30446548454521538</v>
      </c>
    </row>
    <row r="1514" spans="1:21" x14ac:dyDescent="0.3">
      <c r="A1514" s="9">
        <v>1882</v>
      </c>
      <c r="B1514" s="9" t="str">
        <f>PROPER(TRIM('1. Raw Data'!B1514))</f>
        <v>Customer_1512</v>
      </c>
      <c r="C1514" s="9">
        <f>IF(OR('1. Raw Data'!C1514&lt;18, '1. Raw Data'!C1514&gt;100), MEDIAN('1. Raw Data'!$C$2:$C$5001), '1. Raw Data'!C1514)</f>
        <v>48</v>
      </c>
      <c r="D1514" s="9" t="s">
        <v>5023</v>
      </c>
      <c r="E1514" s="22">
        <v>44090</v>
      </c>
      <c r="F1514" s="9">
        <v>0</v>
      </c>
      <c r="G1514" s="9">
        <v>12024</v>
      </c>
      <c r="H1514" s="15">
        <v>44090</v>
      </c>
      <c r="I1514" s="9" t="s">
        <v>7457</v>
      </c>
      <c r="J1514" s="9">
        <v>127</v>
      </c>
      <c r="K1514" s="9" t="s">
        <v>7489</v>
      </c>
      <c r="L1514" s="9" t="str">
        <f>IF(OR('1. Raw Data'!L1514="Elec", '1. Raw Data'!L1514="elect"), "Electronics", '1. Raw Data'!L1514)</f>
        <v>Home Appliances</v>
      </c>
      <c r="M1514" s="9">
        <v>729.41</v>
      </c>
      <c r="N1514" s="9">
        <f>IF(ISBLANK('1. Raw Data'!N1514), MEDIAN('1. Raw Data'!$N$2:$N$5001), '1. Raw Data'!N1514)</f>
        <v>439.87</v>
      </c>
      <c r="O1514" s="9">
        <v>4</v>
      </c>
      <c r="P1514" s="9">
        <f>IF(ISBLANK('1. Raw Data'!P1514), 0, '1. Raw Data'!P1514)</f>
        <v>0</v>
      </c>
      <c r="Q1514" s="9">
        <v>350</v>
      </c>
      <c r="R1514" s="9">
        <v>7</v>
      </c>
      <c r="S1514" s="9">
        <f t="shared" si="69"/>
        <v>2917.64</v>
      </c>
      <c r="T1514" s="9">
        <f t="shared" si="70"/>
        <v>1158.1599999999999</v>
      </c>
      <c r="U1514" s="23">
        <f t="shared" si="71"/>
        <v>0.39695096036522665</v>
      </c>
    </row>
    <row r="1515" spans="1:21" x14ac:dyDescent="0.3">
      <c r="A1515" s="9">
        <v>1687</v>
      </c>
      <c r="B1515" s="9" t="str">
        <f>PROPER(TRIM('1. Raw Data'!B1515))</f>
        <v>Customer_1513</v>
      </c>
      <c r="C1515" s="9">
        <f>IF(OR('1. Raw Data'!C1515&lt;18, '1. Raw Data'!C1515&gt;100), MEDIAN('1. Raw Data'!$C$2:$C$5001), '1. Raw Data'!C1515)</f>
        <v>52</v>
      </c>
      <c r="D1515" s="9" t="s">
        <v>5023</v>
      </c>
      <c r="E1515" s="22">
        <v>44900</v>
      </c>
      <c r="F1515" s="9">
        <v>0</v>
      </c>
      <c r="G1515" s="9">
        <v>13463</v>
      </c>
      <c r="H1515" s="15">
        <v>44693</v>
      </c>
      <c r="I1515" s="9" t="s">
        <v>7457</v>
      </c>
      <c r="J1515" s="9">
        <v>141</v>
      </c>
      <c r="K1515" s="9" t="s">
        <v>7490</v>
      </c>
      <c r="L1515" s="9" t="str">
        <f>IF(OR('1. Raw Data'!L1515="Elec", '1. Raw Data'!L1515="elect"), "Electronics", '1. Raw Data'!L1515)</f>
        <v>Home Appliances</v>
      </c>
      <c r="M1515" s="9">
        <v>1275.81</v>
      </c>
      <c r="N1515" s="9">
        <f>IF(ISBLANK('1. Raw Data'!N1515), MEDIAN('1. Raw Data'!$N$2:$N$5001), '1. Raw Data'!N1515)</f>
        <v>528.36</v>
      </c>
      <c r="O1515" s="9">
        <v>1</v>
      </c>
      <c r="P1515" s="9">
        <f>IF(ISBLANK('1. Raw Data'!P1515), 0, '1. Raw Data'!P1515)</f>
        <v>0</v>
      </c>
      <c r="Q1515" s="9">
        <v>562</v>
      </c>
      <c r="R1515" s="9">
        <v>5</v>
      </c>
      <c r="S1515" s="9">
        <f t="shared" si="69"/>
        <v>1275.81</v>
      </c>
      <c r="T1515" s="9">
        <f t="shared" si="70"/>
        <v>747.44999999999993</v>
      </c>
      <c r="U1515" s="23">
        <f t="shared" si="71"/>
        <v>0.58586309873727271</v>
      </c>
    </row>
    <row r="1516" spans="1:21" x14ac:dyDescent="0.3">
      <c r="A1516" s="9">
        <v>1826</v>
      </c>
      <c r="B1516" s="9" t="str">
        <f>PROPER(TRIM('1. Raw Data'!B1516))</f>
        <v>Customer_1514</v>
      </c>
      <c r="C1516" s="9">
        <f>IF(OR('1. Raw Data'!C1516&lt;18, '1. Raw Data'!C1516&gt;100), MEDIAN('1. Raw Data'!$C$2:$C$5001), '1. Raw Data'!C1516)</f>
        <v>58</v>
      </c>
      <c r="D1516" s="9" t="s">
        <v>5018</v>
      </c>
      <c r="E1516" s="22">
        <v>44908</v>
      </c>
      <c r="F1516" s="9">
        <v>0</v>
      </c>
      <c r="G1516" s="9">
        <v>10442</v>
      </c>
      <c r="H1516" s="15">
        <v>44908</v>
      </c>
      <c r="I1516" s="9" t="s">
        <v>7456</v>
      </c>
      <c r="J1516" s="9">
        <v>111</v>
      </c>
      <c r="K1516" s="9" t="s">
        <v>7476</v>
      </c>
      <c r="L1516" s="9" t="str">
        <f>IF(OR('1. Raw Data'!L1516="Elec", '1. Raw Data'!L1516="elect"), "Electronics", '1. Raw Data'!L1516)</f>
        <v>Electronics</v>
      </c>
      <c r="M1516" s="9">
        <v>933.41</v>
      </c>
      <c r="N1516" s="9">
        <f>IF(ISBLANK('1. Raw Data'!N1516), MEDIAN('1. Raw Data'!$N$2:$N$5001), '1. Raw Data'!N1516)</f>
        <v>558.1</v>
      </c>
      <c r="O1516" s="9">
        <v>1</v>
      </c>
      <c r="P1516" s="9">
        <f>IF(ISBLANK('1. Raw Data'!P1516), 0, '1. Raw Data'!P1516)</f>
        <v>0</v>
      </c>
      <c r="Q1516" s="9">
        <v>750</v>
      </c>
      <c r="R1516" s="9">
        <v>2</v>
      </c>
      <c r="S1516" s="9">
        <f t="shared" si="69"/>
        <v>933.41</v>
      </c>
      <c r="T1516" s="9">
        <f t="shared" si="70"/>
        <v>375.30999999999995</v>
      </c>
      <c r="U1516" s="23">
        <f t="shared" si="71"/>
        <v>0.4020848287462101</v>
      </c>
    </row>
    <row r="1517" spans="1:21" x14ac:dyDescent="0.3">
      <c r="A1517" s="9">
        <v>1726</v>
      </c>
      <c r="B1517" s="9" t="str">
        <f>PROPER(TRIM('1. Raw Data'!B1517))</f>
        <v>Customer_1515</v>
      </c>
      <c r="C1517" s="9">
        <f>IF(OR('1. Raw Data'!C1517&lt;18, '1. Raw Data'!C1517&gt;100), MEDIAN('1. Raw Data'!$C$2:$C$5001), '1. Raw Data'!C1517)</f>
        <v>45</v>
      </c>
      <c r="D1517" s="9" t="s">
        <v>5023</v>
      </c>
      <c r="E1517" s="22">
        <v>44063</v>
      </c>
      <c r="F1517" s="9">
        <v>0</v>
      </c>
      <c r="G1517" s="9">
        <v>13352</v>
      </c>
      <c r="H1517" s="15">
        <v>44063</v>
      </c>
      <c r="I1517" s="9" t="s">
        <v>7455</v>
      </c>
      <c r="J1517" s="9">
        <v>138</v>
      </c>
      <c r="K1517" s="9" t="s">
        <v>7464</v>
      </c>
      <c r="L1517" s="9" t="str">
        <f>IF(OR('1. Raw Data'!L1517="Elec", '1. Raw Data'!L1517="elect"), "Electronics", '1. Raw Data'!L1517)</f>
        <v>Home Appliances</v>
      </c>
      <c r="M1517" s="9">
        <v>933.78</v>
      </c>
      <c r="N1517" s="9">
        <f>IF(ISBLANK('1. Raw Data'!N1517), MEDIAN('1. Raw Data'!$N$2:$N$5001), '1. Raw Data'!N1517)</f>
        <v>507.5</v>
      </c>
      <c r="O1517" s="9">
        <v>2</v>
      </c>
      <c r="P1517" s="9">
        <f>IF(ISBLANK('1. Raw Data'!P1517), 0, '1. Raw Data'!P1517)</f>
        <v>0</v>
      </c>
      <c r="Q1517" s="9">
        <v>417</v>
      </c>
      <c r="R1517" s="9">
        <v>7</v>
      </c>
      <c r="S1517" s="9">
        <f t="shared" si="69"/>
        <v>1867.56</v>
      </c>
      <c r="T1517" s="9">
        <f t="shared" si="70"/>
        <v>852.56</v>
      </c>
      <c r="U1517" s="23">
        <f t="shared" si="71"/>
        <v>0.45651009873846088</v>
      </c>
    </row>
    <row r="1518" spans="1:21" x14ac:dyDescent="0.3">
      <c r="A1518" s="9">
        <v>1593</v>
      </c>
      <c r="B1518" s="9" t="str">
        <f>PROPER(TRIM('1. Raw Data'!B1518))</f>
        <v>Customer_1516</v>
      </c>
      <c r="C1518" s="9">
        <f>IF(OR('1. Raw Data'!C1518&lt;18, '1. Raw Data'!C1518&gt;100), MEDIAN('1. Raw Data'!$C$2:$C$5001), '1. Raw Data'!C1518)</f>
        <v>24</v>
      </c>
      <c r="D1518" s="9" t="s">
        <v>5021</v>
      </c>
      <c r="E1518" s="22">
        <v>43961</v>
      </c>
      <c r="F1518" s="9">
        <v>0</v>
      </c>
      <c r="G1518" s="9">
        <v>10900</v>
      </c>
      <c r="H1518" s="15">
        <v>44109</v>
      </c>
      <c r="I1518" s="9" t="s">
        <v>7456</v>
      </c>
      <c r="J1518" s="9">
        <v>116</v>
      </c>
      <c r="K1518" s="9" t="s">
        <v>7480</v>
      </c>
      <c r="L1518" s="9" t="str">
        <f>IF(OR('1. Raw Data'!L1518="Elec", '1. Raw Data'!L1518="elect"), "Electronics", '1. Raw Data'!L1518)</f>
        <v>Clothing</v>
      </c>
      <c r="M1518" s="9">
        <v>479.97</v>
      </c>
      <c r="N1518" s="9">
        <f>IF(ISBLANK('1. Raw Data'!N1518), MEDIAN('1. Raw Data'!$N$2:$N$5001), '1. Raw Data'!N1518)</f>
        <v>330.45</v>
      </c>
      <c r="O1518" s="9">
        <v>1</v>
      </c>
      <c r="P1518" s="9">
        <f>IF(ISBLANK('1. Raw Data'!P1518), 0, '1. Raw Data'!P1518)</f>
        <v>0</v>
      </c>
      <c r="Q1518" s="9">
        <v>506</v>
      </c>
      <c r="R1518" s="9">
        <v>5</v>
      </c>
      <c r="S1518" s="9">
        <f t="shared" si="69"/>
        <v>479.97</v>
      </c>
      <c r="T1518" s="9">
        <f t="shared" si="70"/>
        <v>149.52000000000004</v>
      </c>
      <c r="U1518" s="23">
        <f t="shared" si="71"/>
        <v>0.31151946996687302</v>
      </c>
    </row>
    <row r="1519" spans="1:21" x14ac:dyDescent="0.3">
      <c r="A1519" s="9">
        <v>2246</v>
      </c>
      <c r="B1519" s="9" t="str">
        <f>PROPER(TRIM('1. Raw Data'!B1519))</f>
        <v>Customer_1517</v>
      </c>
      <c r="C1519" s="9">
        <f>IF(OR('1. Raw Data'!C1519&lt;18, '1. Raw Data'!C1519&gt;100), MEDIAN('1. Raw Data'!$C$2:$C$5001), '1. Raw Data'!C1519)</f>
        <v>40</v>
      </c>
      <c r="D1519" s="9" t="s">
        <v>5018</v>
      </c>
      <c r="E1519" s="22">
        <v>44601</v>
      </c>
      <c r="F1519" s="9">
        <v>0</v>
      </c>
      <c r="G1519" s="9">
        <v>10300</v>
      </c>
      <c r="H1519" s="15">
        <v>44806</v>
      </c>
      <c r="I1519" s="9" t="s">
        <v>7456</v>
      </c>
      <c r="J1519" s="9">
        <v>119</v>
      </c>
      <c r="K1519" s="9" t="s">
        <v>7459</v>
      </c>
      <c r="L1519" s="9" t="str">
        <f>IF(OR('1. Raw Data'!L1519="Elec", '1. Raw Data'!L1519="elect"), "Electronics", '1. Raw Data'!L1519)</f>
        <v>Electronics</v>
      </c>
      <c r="M1519" s="9">
        <v>1259.17</v>
      </c>
      <c r="N1519" s="9">
        <f>IF(ISBLANK('1. Raw Data'!N1519), MEDIAN('1. Raw Data'!$N$2:$N$5001), '1. Raw Data'!N1519)</f>
        <v>733.03</v>
      </c>
      <c r="O1519" s="9">
        <v>2</v>
      </c>
      <c r="P1519" s="9">
        <f>IF(ISBLANK('1. Raw Data'!P1519), 0, '1. Raw Data'!P1519)</f>
        <v>0</v>
      </c>
      <c r="Q1519" s="9">
        <v>492</v>
      </c>
      <c r="R1519" s="9">
        <v>8</v>
      </c>
      <c r="S1519" s="9">
        <f t="shared" si="69"/>
        <v>2518.34</v>
      </c>
      <c r="T1519" s="9">
        <f t="shared" si="70"/>
        <v>1052.2800000000002</v>
      </c>
      <c r="U1519" s="23">
        <f t="shared" si="71"/>
        <v>0.41784667677914822</v>
      </c>
    </row>
    <row r="1520" spans="1:21" x14ac:dyDescent="0.3">
      <c r="A1520" s="9">
        <v>1989</v>
      </c>
      <c r="B1520" s="9" t="str">
        <f>PROPER(TRIM('1. Raw Data'!B1520))</f>
        <v>Customer_1518</v>
      </c>
      <c r="C1520" s="9">
        <f>IF(OR('1. Raw Data'!C1520&lt;18, '1. Raw Data'!C1520&gt;100), MEDIAN('1. Raw Data'!$C$2:$C$5001), '1. Raw Data'!C1520)</f>
        <v>27</v>
      </c>
      <c r="D1520" s="9" t="s">
        <v>5018</v>
      </c>
      <c r="E1520" s="22">
        <v>44749</v>
      </c>
      <c r="F1520" s="9">
        <v>0</v>
      </c>
      <c r="G1520" s="9">
        <v>12945</v>
      </c>
      <c r="H1520" s="15">
        <v>44749</v>
      </c>
      <c r="I1520" s="9" t="s">
        <v>7455</v>
      </c>
      <c r="J1520" s="9">
        <v>143</v>
      </c>
      <c r="K1520" s="9" t="s">
        <v>7475</v>
      </c>
      <c r="L1520" s="9" t="str">
        <f>IF(OR('1. Raw Data'!L1520="Elec", '1. Raw Data'!L1520="elect"), "Electronics", '1. Raw Data'!L1520)</f>
        <v>Sports</v>
      </c>
      <c r="M1520" s="9">
        <v>290.45</v>
      </c>
      <c r="N1520" s="9">
        <f>IF(ISBLANK('1. Raw Data'!N1520), MEDIAN('1. Raw Data'!$N$2:$N$5001), '1. Raw Data'!N1520)</f>
        <v>169.18</v>
      </c>
      <c r="O1520" s="9">
        <v>2</v>
      </c>
      <c r="P1520" s="9">
        <f>IF(ISBLANK('1. Raw Data'!P1520), 0, '1. Raw Data'!P1520)</f>
        <v>0.2</v>
      </c>
      <c r="Q1520" s="9">
        <v>565</v>
      </c>
      <c r="R1520" s="9">
        <v>7</v>
      </c>
      <c r="S1520" s="9">
        <f t="shared" si="69"/>
        <v>464.72</v>
      </c>
      <c r="T1520" s="9">
        <f t="shared" si="70"/>
        <v>126.36000000000001</v>
      </c>
      <c r="U1520" s="23">
        <f t="shared" si="71"/>
        <v>0.27190566362540886</v>
      </c>
    </row>
    <row r="1521" spans="1:21" x14ac:dyDescent="0.3">
      <c r="A1521" s="9">
        <v>1371</v>
      </c>
      <c r="B1521" s="9" t="str">
        <f>PROPER(TRIM('1. Raw Data'!B1521))</f>
        <v>Customer_1519</v>
      </c>
      <c r="C1521" s="9">
        <f>IF(OR('1. Raw Data'!C1521&lt;18, '1. Raw Data'!C1521&gt;100), MEDIAN('1. Raw Data'!$C$2:$C$5001), '1. Raw Data'!C1521)</f>
        <v>60</v>
      </c>
      <c r="D1521" s="9" t="s">
        <v>5023</v>
      </c>
      <c r="E1521" s="22">
        <v>44866</v>
      </c>
      <c r="F1521" s="9">
        <v>1</v>
      </c>
      <c r="G1521" s="9">
        <v>12473</v>
      </c>
      <c r="H1521" s="15">
        <v>44572</v>
      </c>
      <c r="I1521" s="9" t="s">
        <v>7457</v>
      </c>
      <c r="J1521" s="9">
        <v>115</v>
      </c>
      <c r="K1521" s="9" t="s">
        <v>7481</v>
      </c>
      <c r="L1521" s="9" t="str">
        <f>IF(OR('1. Raw Data'!L1521="Elec", '1. Raw Data'!L1521="elect"), "Electronics", '1. Raw Data'!L1521)</f>
        <v>Clothing</v>
      </c>
      <c r="M1521" s="9">
        <v>127.07</v>
      </c>
      <c r="N1521" s="9">
        <f>IF(ISBLANK('1. Raw Data'!N1521), MEDIAN('1. Raw Data'!$N$2:$N$5001), '1. Raw Data'!N1521)</f>
        <v>88.72</v>
      </c>
      <c r="O1521" s="9">
        <v>1</v>
      </c>
      <c r="P1521" s="9">
        <f>IF(ISBLANK('1. Raw Data'!P1521), 0, '1. Raw Data'!P1521)</f>
        <v>0</v>
      </c>
      <c r="Q1521" s="9">
        <v>1086</v>
      </c>
      <c r="R1521" s="9">
        <v>1</v>
      </c>
      <c r="S1521" s="9">
        <f t="shared" si="69"/>
        <v>127.07</v>
      </c>
      <c r="T1521" s="9">
        <f t="shared" si="70"/>
        <v>38.349999999999994</v>
      </c>
      <c r="U1521" s="23">
        <f t="shared" si="71"/>
        <v>0.30180215629180762</v>
      </c>
    </row>
    <row r="1522" spans="1:21" x14ac:dyDescent="0.3">
      <c r="A1522" s="9">
        <v>1934</v>
      </c>
      <c r="B1522" s="9" t="str">
        <f>PROPER(TRIM('1. Raw Data'!B1522))</f>
        <v>Customer_1520</v>
      </c>
      <c r="C1522" s="9">
        <f>IF(OR('1. Raw Data'!C1522&lt;18, '1. Raw Data'!C1522&gt;100), MEDIAN('1. Raw Data'!$C$2:$C$5001), '1. Raw Data'!C1522)</f>
        <v>67</v>
      </c>
      <c r="D1522" s="9" t="s">
        <v>5019</v>
      </c>
      <c r="E1522" s="22">
        <v>44882</v>
      </c>
      <c r="F1522" s="9">
        <v>1</v>
      </c>
      <c r="G1522" s="9">
        <v>10249</v>
      </c>
      <c r="H1522" s="15">
        <v>44882</v>
      </c>
      <c r="I1522" s="9" t="s">
        <v>7456</v>
      </c>
      <c r="J1522" s="9">
        <v>126</v>
      </c>
      <c r="K1522" s="9" t="s">
        <v>7469</v>
      </c>
      <c r="L1522" s="9" t="str">
        <f>IF(OR('1. Raw Data'!L1522="Elec", '1. Raw Data'!L1522="elect"), "Electronics", '1. Raw Data'!L1522)</f>
        <v>Clothing</v>
      </c>
      <c r="M1522" s="9">
        <v>327.82</v>
      </c>
      <c r="N1522" s="9">
        <f>IF(ISBLANK('1. Raw Data'!N1522), MEDIAN('1. Raw Data'!$N$2:$N$5001), '1. Raw Data'!N1522)</f>
        <v>140.33000000000001</v>
      </c>
      <c r="O1522" s="9">
        <v>2</v>
      </c>
      <c r="P1522" s="9">
        <f>IF(ISBLANK('1. Raw Data'!P1522), 0, '1. Raw Data'!P1522)</f>
        <v>0</v>
      </c>
      <c r="Q1522" s="9">
        <v>776</v>
      </c>
      <c r="R1522" s="9">
        <v>2</v>
      </c>
      <c r="S1522" s="9">
        <f t="shared" si="69"/>
        <v>655.64</v>
      </c>
      <c r="T1522" s="9">
        <f t="shared" si="70"/>
        <v>374.97999999999996</v>
      </c>
      <c r="U1522" s="23">
        <f t="shared" si="71"/>
        <v>0.57192971752791166</v>
      </c>
    </row>
    <row r="1523" spans="1:21" x14ac:dyDescent="0.3">
      <c r="A1523" s="9">
        <v>1994</v>
      </c>
      <c r="B1523" s="9" t="str">
        <f>PROPER(TRIM('1. Raw Data'!B1523))</f>
        <v>Customer_1521</v>
      </c>
      <c r="C1523" s="9">
        <f>IF(OR('1. Raw Data'!C1523&lt;18, '1. Raw Data'!C1523&gt;100), MEDIAN('1. Raw Data'!$C$2:$C$5001), '1. Raw Data'!C1523)</f>
        <v>36</v>
      </c>
      <c r="D1523" s="9" t="s">
        <v>5023</v>
      </c>
      <c r="E1523" s="22">
        <v>45046</v>
      </c>
      <c r="F1523" s="9">
        <v>0</v>
      </c>
      <c r="G1523" s="9">
        <v>11957</v>
      </c>
      <c r="H1523" s="15">
        <v>45046</v>
      </c>
      <c r="I1523" s="9" t="s">
        <v>7455</v>
      </c>
      <c r="J1523" s="9">
        <v>141</v>
      </c>
      <c r="K1523" s="9" t="s">
        <v>7490</v>
      </c>
      <c r="L1523" s="9" t="str">
        <f>IF(OR('1. Raw Data'!L1523="Elec", '1. Raw Data'!L1523="elect"), "Electronics", '1. Raw Data'!L1523)</f>
        <v>Home Appliances</v>
      </c>
      <c r="M1523" s="9">
        <v>438.22</v>
      </c>
      <c r="N1523" s="9">
        <f>IF(ISBLANK('1. Raw Data'!N1523), MEDIAN('1. Raw Data'!$N$2:$N$5001), '1. Raw Data'!N1523)</f>
        <v>211.61</v>
      </c>
      <c r="O1523" s="9">
        <v>5</v>
      </c>
      <c r="P1523" s="9">
        <f>IF(ISBLANK('1. Raw Data'!P1523), 0, '1. Raw Data'!P1523)</f>
        <v>0</v>
      </c>
      <c r="Q1523" s="9">
        <v>338</v>
      </c>
      <c r="R1523" s="9">
        <v>3</v>
      </c>
      <c r="S1523" s="9">
        <f t="shared" si="69"/>
        <v>2191.1000000000004</v>
      </c>
      <c r="T1523" s="9">
        <f t="shared" si="70"/>
        <v>1133.0500000000002</v>
      </c>
      <c r="U1523" s="23">
        <f t="shared" si="71"/>
        <v>0.51711469125096987</v>
      </c>
    </row>
    <row r="1524" spans="1:21" x14ac:dyDescent="0.3">
      <c r="A1524" s="9">
        <v>1401</v>
      </c>
      <c r="B1524" s="9" t="str">
        <f>PROPER(TRIM('1. Raw Data'!B1524))</f>
        <v>Customer_1522</v>
      </c>
      <c r="C1524" s="9">
        <f>IF(OR('1. Raw Data'!C1524&lt;18, '1. Raw Data'!C1524&gt;100), MEDIAN('1. Raw Data'!$C$2:$C$5001), '1. Raw Data'!C1524)</f>
        <v>18</v>
      </c>
      <c r="D1524" s="9" t="s">
        <v>5022</v>
      </c>
      <c r="E1524" s="22">
        <v>44143</v>
      </c>
      <c r="F1524" s="9">
        <v>1</v>
      </c>
      <c r="G1524" s="9">
        <v>11766</v>
      </c>
      <c r="H1524" s="15">
        <v>44054</v>
      </c>
      <c r="I1524" s="9" t="s">
        <v>7457</v>
      </c>
      <c r="J1524" s="9">
        <v>131</v>
      </c>
      <c r="K1524" s="9" t="s">
        <v>7504</v>
      </c>
      <c r="L1524" s="9" t="str">
        <f>IF(OR('1. Raw Data'!L1524="Elec", '1. Raw Data'!L1524="elect"), "Electronics", '1. Raw Data'!L1524)</f>
        <v>Clothing</v>
      </c>
      <c r="M1524" s="9">
        <v>459.35</v>
      </c>
      <c r="N1524" s="9">
        <f>IF(ISBLANK('1. Raw Data'!N1524), MEDIAN('1. Raw Data'!$N$2:$N$5001), '1. Raw Data'!N1524)</f>
        <v>274.14999999999998</v>
      </c>
      <c r="O1524" s="9">
        <v>2</v>
      </c>
      <c r="P1524" s="9">
        <f>IF(ISBLANK('1. Raw Data'!P1524), 0, '1. Raw Data'!P1524)</f>
        <v>0.1</v>
      </c>
      <c r="Q1524" s="9">
        <v>1100</v>
      </c>
      <c r="R1524" s="9">
        <v>3</v>
      </c>
      <c r="S1524" s="9">
        <f t="shared" si="69"/>
        <v>826.83</v>
      </c>
      <c r="T1524" s="9">
        <f t="shared" si="70"/>
        <v>278.53000000000009</v>
      </c>
      <c r="U1524" s="23">
        <f t="shared" si="71"/>
        <v>0.33686489362988775</v>
      </c>
    </row>
    <row r="1525" spans="1:21" x14ac:dyDescent="0.3">
      <c r="A1525" s="9">
        <v>2466</v>
      </c>
      <c r="B1525" s="9" t="str">
        <f>PROPER(TRIM('1. Raw Data'!B1525))</f>
        <v>Customer_1523</v>
      </c>
      <c r="C1525" s="9">
        <f>IF(OR('1. Raw Data'!C1525&lt;18, '1. Raw Data'!C1525&gt;100), MEDIAN('1. Raw Data'!$C$2:$C$5001), '1. Raw Data'!C1525)</f>
        <v>30</v>
      </c>
      <c r="D1525" s="9" t="s">
        <v>5019</v>
      </c>
      <c r="E1525" s="22">
        <v>44756</v>
      </c>
      <c r="F1525" s="9">
        <v>0</v>
      </c>
      <c r="G1525" s="9">
        <v>11538</v>
      </c>
      <c r="H1525" s="15">
        <v>44756</v>
      </c>
      <c r="I1525" s="9" t="s">
        <v>7457</v>
      </c>
      <c r="J1525" s="9">
        <v>119</v>
      </c>
      <c r="K1525" s="9" t="s">
        <v>7459</v>
      </c>
      <c r="L1525" s="9" t="str">
        <f>IF(OR('1. Raw Data'!L1525="Elec", '1. Raw Data'!L1525="elect"), "Electronics", '1. Raw Data'!L1525)</f>
        <v>Clothing</v>
      </c>
      <c r="M1525" s="9">
        <v>1022.24</v>
      </c>
      <c r="N1525" s="9">
        <f>IF(ISBLANK('1. Raw Data'!N1525), MEDIAN('1. Raw Data'!$N$2:$N$5001), '1. Raw Data'!N1525)</f>
        <v>505.57</v>
      </c>
      <c r="O1525" s="9">
        <v>5</v>
      </c>
      <c r="P1525" s="9">
        <f>IF(ISBLANK('1. Raw Data'!P1525), 0, '1. Raw Data'!P1525)</f>
        <v>0</v>
      </c>
      <c r="Q1525" s="9">
        <v>657</v>
      </c>
      <c r="R1525" s="9">
        <v>5</v>
      </c>
      <c r="S1525" s="9">
        <f t="shared" si="69"/>
        <v>5111.2</v>
      </c>
      <c r="T1525" s="9">
        <f t="shared" si="70"/>
        <v>2583.35</v>
      </c>
      <c r="U1525" s="23">
        <f t="shared" si="71"/>
        <v>0.50542925340428857</v>
      </c>
    </row>
    <row r="1526" spans="1:21" x14ac:dyDescent="0.3">
      <c r="A1526" s="9">
        <v>1614</v>
      </c>
      <c r="B1526" s="9" t="str">
        <f>PROPER(TRIM('1. Raw Data'!B1526))</f>
        <v>Customer_1524</v>
      </c>
      <c r="C1526" s="9">
        <f>IF(OR('1. Raw Data'!C1526&lt;18, '1. Raw Data'!C1526&gt;100), MEDIAN('1. Raw Data'!$C$2:$C$5001), '1. Raw Data'!C1526)</f>
        <v>57</v>
      </c>
      <c r="D1526" s="9" t="s">
        <v>5018</v>
      </c>
      <c r="E1526" s="22">
        <v>44862</v>
      </c>
      <c r="F1526" s="9">
        <v>0</v>
      </c>
      <c r="G1526" s="9">
        <v>10685</v>
      </c>
      <c r="H1526" s="15">
        <v>44862</v>
      </c>
      <c r="I1526" s="9" t="s">
        <v>7457</v>
      </c>
      <c r="J1526" s="9">
        <v>124</v>
      </c>
      <c r="K1526" s="9" t="s">
        <v>7497</v>
      </c>
      <c r="L1526" s="9" t="str">
        <f>IF(OR('1. Raw Data'!L1526="Elec", '1. Raw Data'!L1526="elect"), "Electronics", '1. Raw Data'!L1526)</f>
        <v>Sports</v>
      </c>
      <c r="M1526" s="9">
        <v>365.85</v>
      </c>
      <c r="N1526" s="9">
        <f>IF(ISBLANK('1. Raw Data'!N1526), MEDIAN('1. Raw Data'!$N$2:$N$5001), '1. Raw Data'!N1526)</f>
        <v>429.51499999999999</v>
      </c>
      <c r="O1526" s="9">
        <v>5</v>
      </c>
      <c r="P1526" s="9">
        <f>IF(ISBLANK('1. Raw Data'!P1526), 0, '1. Raw Data'!P1526)</f>
        <v>0</v>
      </c>
      <c r="Q1526" s="9">
        <v>627</v>
      </c>
      <c r="R1526" s="9">
        <v>2</v>
      </c>
      <c r="S1526" s="9">
        <f t="shared" si="69"/>
        <v>1829.25</v>
      </c>
      <c r="T1526" s="9">
        <f t="shared" si="70"/>
        <v>-318.32499999999982</v>
      </c>
      <c r="U1526" s="23">
        <f t="shared" si="71"/>
        <v>-0.17401940686073517</v>
      </c>
    </row>
    <row r="1527" spans="1:21" x14ac:dyDescent="0.3">
      <c r="A1527" s="9">
        <v>2296</v>
      </c>
      <c r="B1527" s="9" t="str">
        <f>PROPER(TRIM('1. Raw Data'!B1527))</f>
        <v>Customer_1525</v>
      </c>
      <c r="C1527" s="9">
        <f>IF(OR('1. Raw Data'!C1527&lt;18, '1. Raw Data'!C1527&gt;100), MEDIAN('1. Raw Data'!$C$2:$C$5001), '1. Raw Data'!C1527)</f>
        <v>31</v>
      </c>
      <c r="D1527" s="9" t="s">
        <v>5019</v>
      </c>
      <c r="E1527" s="22">
        <v>44284</v>
      </c>
      <c r="F1527" s="9">
        <v>0</v>
      </c>
      <c r="G1527" s="9">
        <v>12799</v>
      </c>
      <c r="H1527" s="15">
        <v>44284</v>
      </c>
      <c r="I1527" s="9" t="s">
        <v>7456</v>
      </c>
      <c r="J1527" s="9">
        <v>109</v>
      </c>
      <c r="K1527" s="9" t="s">
        <v>7466</v>
      </c>
      <c r="L1527" s="9" t="str">
        <f>IF(OR('1. Raw Data'!L1527="Elec", '1. Raw Data'!L1527="elect"), "Electronics", '1. Raw Data'!L1527)</f>
        <v>Home Appliances</v>
      </c>
      <c r="M1527" s="9">
        <v>1031.1500000000001</v>
      </c>
      <c r="N1527" s="9">
        <f>IF(ISBLANK('1. Raw Data'!N1527), MEDIAN('1. Raw Data'!$N$2:$N$5001), '1. Raw Data'!N1527)</f>
        <v>688.6</v>
      </c>
      <c r="O1527" s="9">
        <v>5</v>
      </c>
      <c r="P1527" s="9">
        <f>IF(ISBLANK('1. Raw Data'!P1527), 0, '1. Raw Data'!P1527)</f>
        <v>0.1</v>
      </c>
      <c r="Q1527" s="9">
        <v>481</v>
      </c>
      <c r="R1527" s="9">
        <v>5</v>
      </c>
      <c r="S1527" s="9">
        <f t="shared" si="69"/>
        <v>4640.1750000000002</v>
      </c>
      <c r="T1527" s="9">
        <f t="shared" si="70"/>
        <v>1197.1750000000002</v>
      </c>
      <c r="U1527" s="23">
        <f t="shared" si="71"/>
        <v>0.25800212276476642</v>
      </c>
    </row>
    <row r="1528" spans="1:21" x14ac:dyDescent="0.3">
      <c r="A1528" s="9">
        <v>2182</v>
      </c>
      <c r="B1528" s="9" t="str">
        <f>PROPER(TRIM('1. Raw Data'!B1528))</f>
        <v>Customer_1526</v>
      </c>
      <c r="C1528" s="9">
        <f>IF(OR('1. Raw Data'!C1528&lt;18, '1. Raw Data'!C1528&gt;100), MEDIAN('1. Raw Data'!$C$2:$C$5001), '1. Raw Data'!C1528)</f>
        <v>48</v>
      </c>
      <c r="D1528" s="9" t="s">
        <v>5021</v>
      </c>
      <c r="E1528" s="22">
        <v>45090</v>
      </c>
      <c r="F1528" s="9">
        <v>1</v>
      </c>
      <c r="G1528" s="9">
        <v>10997</v>
      </c>
      <c r="H1528" s="15">
        <v>45090</v>
      </c>
      <c r="I1528" s="9" t="s">
        <v>7456</v>
      </c>
      <c r="J1528" s="9">
        <v>123</v>
      </c>
      <c r="K1528" s="9" t="s">
        <v>7502</v>
      </c>
      <c r="L1528" s="9" t="str">
        <f>IF(OR('1. Raw Data'!L1528="Elec", '1. Raw Data'!L1528="elect"), "Electronics", '1. Raw Data'!L1528)</f>
        <v>Clothing</v>
      </c>
      <c r="M1528" s="9">
        <v>182.14</v>
      </c>
      <c r="N1528" s="9">
        <f>IF(ISBLANK('1. Raw Data'!N1528), MEDIAN('1. Raw Data'!$N$2:$N$5001), '1. Raw Data'!N1528)</f>
        <v>104.51</v>
      </c>
      <c r="O1528" s="9">
        <v>3</v>
      </c>
      <c r="P1528" s="9">
        <f>IF(ISBLANK('1. Raw Data'!P1528), 0, '1. Raw Data'!P1528)</f>
        <v>0.2</v>
      </c>
      <c r="Q1528" s="9">
        <v>568</v>
      </c>
      <c r="R1528" s="9">
        <v>3</v>
      </c>
      <c r="S1528" s="9">
        <f t="shared" si="69"/>
        <v>437.13599999999997</v>
      </c>
      <c r="T1528" s="9">
        <f t="shared" si="70"/>
        <v>123.60599999999994</v>
      </c>
      <c r="U1528" s="23">
        <f t="shared" si="71"/>
        <v>0.28276325903151411</v>
      </c>
    </row>
    <row r="1529" spans="1:21" x14ac:dyDescent="0.3">
      <c r="A1529" s="9">
        <v>2175</v>
      </c>
      <c r="B1529" s="9" t="str">
        <f>PROPER(TRIM('1. Raw Data'!B1529))</f>
        <v>Customer_1527</v>
      </c>
      <c r="C1529" s="9">
        <f>IF(OR('1. Raw Data'!C1529&lt;18, '1. Raw Data'!C1529&gt;100), MEDIAN('1. Raw Data'!$C$2:$C$5001), '1. Raw Data'!C1529)</f>
        <v>42</v>
      </c>
      <c r="D1529" s="9" t="s">
        <v>5020</v>
      </c>
      <c r="E1529" s="22">
        <v>43919</v>
      </c>
      <c r="F1529" s="9">
        <v>1</v>
      </c>
      <c r="G1529" s="9">
        <v>10405</v>
      </c>
      <c r="H1529" s="15">
        <v>43919</v>
      </c>
      <c r="I1529" s="9" t="s">
        <v>7455</v>
      </c>
      <c r="J1529" s="9">
        <v>104</v>
      </c>
      <c r="K1529" s="9" t="s">
        <v>7499</v>
      </c>
      <c r="L1529" s="9" t="str">
        <f>IF(OR('1. Raw Data'!L1529="Elec", '1. Raw Data'!L1529="elect"), "Electronics", '1. Raw Data'!L1529)</f>
        <v>Home Appliances</v>
      </c>
      <c r="M1529" s="9">
        <v>263.44</v>
      </c>
      <c r="N1529" s="9">
        <f>IF(ISBLANK('1. Raw Data'!N1529), MEDIAN('1. Raw Data'!$N$2:$N$5001), '1. Raw Data'!N1529)</f>
        <v>113.51</v>
      </c>
      <c r="O1529" s="9">
        <v>3</v>
      </c>
      <c r="P1529" s="9">
        <f>IF(ISBLANK('1. Raw Data'!P1529), 0, '1. Raw Data'!P1529)</f>
        <v>0</v>
      </c>
      <c r="Q1529" s="9">
        <v>1739</v>
      </c>
      <c r="R1529" s="9">
        <v>1</v>
      </c>
      <c r="S1529" s="9">
        <f t="shared" si="69"/>
        <v>790.31999999999994</v>
      </c>
      <c r="T1529" s="9">
        <f t="shared" si="70"/>
        <v>449.78999999999991</v>
      </c>
      <c r="U1529" s="23">
        <f t="shared" si="71"/>
        <v>0.56912389918007888</v>
      </c>
    </row>
    <row r="1530" spans="1:21" x14ac:dyDescent="0.3">
      <c r="A1530" s="9">
        <v>1994</v>
      </c>
      <c r="B1530" s="9" t="str">
        <f>PROPER(TRIM('1. Raw Data'!B1530))</f>
        <v>Customer_1528</v>
      </c>
      <c r="C1530" s="9">
        <f>IF(OR('1. Raw Data'!C1530&lt;18, '1. Raw Data'!C1530&gt;100), MEDIAN('1. Raw Data'!$C$2:$C$5001), '1. Raw Data'!C1530)</f>
        <v>50</v>
      </c>
      <c r="D1530" s="9" t="s">
        <v>5019</v>
      </c>
      <c r="E1530" s="22">
        <v>45320</v>
      </c>
      <c r="F1530" s="9">
        <v>0</v>
      </c>
      <c r="G1530" s="9">
        <v>13687</v>
      </c>
      <c r="H1530" s="15">
        <v>45320</v>
      </c>
      <c r="I1530" s="9" t="s">
        <v>7457</v>
      </c>
      <c r="J1530" s="9">
        <v>110</v>
      </c>
      <c r="K1530" s="9" t="s">
        <v>7493</v>
      </c>
      <c r="L1530" s="9" t="str">
        <f>IF(OR('1. Raw Data'!L1530="Elec", '1. Raw Data'!L1530="elect"), "Electronics", '1. Raw Data'!L1530)</f>
        <v>Clothing</v>
      </c>
      <c r="M1530" s="9">
        <v>787.79</v>
      </c>
      <c r="N1530" s="9">
        <f>IF(ISBLANK('1. Raw Data'!N1530), MEDIAN('1. Raw Data'!$N$2:$N$5001), '1. Raw Data'!N1530)</f>
        <v>388.58</v>
      </c>
      <c r="O1530" s="9">
        <v>2</v>
      </c>
      <c r="P1530" s="9">
        <f>IF(ISBLANK('1. Raw Data'!P1530), 0, '1. Raw Data'!P1530)</f>
        <v>0</v>
      </c>
      <c r="Q1530" s="9">
        <v>338</v>
      </c>
      <c r="R1530" s="9">
        <v>3</v>
      </c>
      <c r="S1530" s="9">
        <f t="shared" si="69"/>
        <v>1575.58</v>
      </c>
      <c r="T1530" s="9">
        <f t="shared" si="70"/>
        <v>798.42</v>
      </c>
      <c r="U1530" s="23">
        <f t="shared" si="71"/>
        <v>0.50674672184211533</v>
      </c>
    </row>
    <row r="1531" spans="1:21" x14ac:dyDescent="0.3">
      <c r="A1531" s="9">
        <v>1619</v>
      </c>
      <c r="B1531" s="9" t="str">
        <f>PROPER(TRIM('1. Raw Data'!B1531))</f>
        <v>Customer_1529</v>
      </c>
      <c r="C1531" s="9">
        <f>IF(OR('1. Raw Data'!C1531&lt;18, '1. Raw Data'!C1531&gt;100), MEDIAN('1. Raw Data'!$C$2:$C$5001), '1. Raw Data'!C1531)</f>
        <v>67</v>
      </c>
      <c r="D1531" s="9" t="s">
        <v>5022</v>
      </c>
      <c r="E1531" s="22">
        <v>45239</v>
      </c>
      <c r="F1531" s="9">
        <v>0</v>
      </c>
      <c r="G1531" s="9">
        <v>12848</v>
      </c>
      <c r="H1531" s="15">
        <v>45180</v>
      </c>
      <c r="I1531" s="9" t="s">
        <v>7457</v>
      </c>
      <c r="J1531" s="9">
        <v>109</v>
      </c>
      <c r="K1531" s="9" t="s">
        <v>7466</v>
      </c>
      <c r="L1531" s="9" t="str">
        <f>IF(OR('1. Raw Data'!L1531="Elec", '1. Raw Data'!L1531="elect"), "Electronics", '1. Raw Data'!L1531)</f>
        <v>Sports</v>
      </c>
      <c r="M1531" s="9">
        <v>1386.75</v>
      </c>
      <c r="N1531" s="9">
        <f>IF(ISBLANK('1. Raw Data'!N1531), MEDIAN('1. Raw Data'!$N$2:$N$5001), '1. Raw Data'!N1531)</f>
        <v>586.34</v>
      </c>
      <c r="O1531" s="9">
        <v>1</v>
      </c>
      <c r="P1531" s="9">
        <f>IF(ISBLANK('1. Raw Data'!P1531), 0, '1. Raw Data'!P1531)</f>
        <v>0</v>
      </c>
      <c r="Q1531" s="9">
        <v>478</v>
      </c>
      <c r="R1531" s="9">
        <v>7</v>
      </c>
      <c r="S1531" s="9">
        <f t="shared" si="69"/>
        <v>1386.75</v>
      </c>
      <c r="T1531" s="9">
        <f t="shared" si="70"/>
        <v>800.41</v>
      </c>
      <c r="U1531" s="23">
        <f t="shared" si="71"/>
        <v>0.57718406345772488</v>
      </c>
    </row>
    <row r="1532" spans="1:21" x14ac:dyDescent="0.3">
      <c r="A1532" s="9">
        <v>1187</v>
      </c>
      <c r="B1532" s="9" t="str">
        <f>PROPER(TRIM('1. Raw Data'!B1532))</f>
        <v>Customer_1530</v>
      </c>
      <c r="C1532" s="9">
        <f>IF(OR('1. Raw Data'!C1532&lt;18, '1. Raw Data'!C1532&gt;100), MEDIAN('1. Raw Data'!$C$2:$C$5001), '1. Raw Data'!C1532)</f>
        <v>48</v>
      </c>
      <c r="D1532" s="9" t="s">
        <v>5020</v>
      </c>
      <c r="E1532" s="22">
        <v>44898</v>
      </c>
      <c r="F1532" s="9">
        <v>0</v>
      </c>
      <c r="G1532" s="9">
        <v>10243</v>
      </c>
      <c r="H1532" s="15">
        <v>44632</v>
      </c>
      <c r="I1532" s="9" t="s">
        <v>7455</v>
      </c>
      <c r="J1532" s="9">
        <v>119</v>
      </c>
      <c r="K1532" s="9" t="s">
        <v>7459</v>
      </c>
      <c r="L1532" s="9" t="str">
        <f>IF(OR('1. Raw Data'!L1532="Elec", '1. Raw Data'!L1532="elect"), "Electronics", '1. Raw Data'!L1532)</f>
        <v>Home Appliances</v>
      </c>
      <c r="M1532" s="9">
        <v>1296.3699999999999</v>
      </c>
      <c r="N1532" s="9">
        <f>IF(ISBLANK('1. Raw Data'!N1532), MEDIAN('1. Raw Data'!$N$2:$N$5001), '1. Raw Data'!N1532)</f>
        <v>734.83</v>
      </c>
      <c r="O1532" s="9">
        <v>2</v>
      </c>
      <c r="P1532" s="9">
        <f>IF(ISBLANK('1. Raw Data'!P1532), 0, '1. Raw Data'!P1532)</f>
        <v>0</v>
      </c>
      <c r="Q1532" s="9">
        <v>346</v>
      </c>
      <c r="R1532" s="9">
        <v>6</v>
      </c>
      <c r="S1532" s="9">
        <f t="shared" si="69"/>
        <v>2592.7399999999998</v>
      </c>
      <c r="T1532" s="9">
        <f t="shared" si="70"/>
        <v>1123.0799999999997</v>
      </c>
      <c r="U1532" s="23">
        <f t="shared" si="71"/>
        <v>0.4331633715683022</v>
      </c>
    </row>
    <row r="1533" spans="1:21" x14ac:dyDescent="0.3">
      <c r="A1533" s="9">
        <v>2121</v>
      </c>
      <c r="B1533" s="9" t="str">
        <f>PROPER(TRIM('1. Raw Data'!B1533))</f>
        <v>Customer_1531</v>
      </c>
      <c r="C1533" s="9">
        <f>IF(OR('1. Raw Data'!C1533&lt;18, '1. Raw Data'!C1533&gt;100), MEDIAN('1. Raw Data'!$C$2:$C$5001), '1. Raw Data'!C1533)</f>
        <v>42</v>
      </c>
      <c r="D1533" s="9" t="s">
        <v>5021</v>
      </c>
      <c r="E1533" s="22">
        <v>44448</v>
      </c>
      <c r="F1533" s="9">
        <v>1</v>
      </c>
      <c r="G1533" s="9">
        <v>13871</v>
      </c>
      <c r="H1533" s="15">
        <v>44448</v>
      </c>
      <c r="I1533" s="9" t="s">
        <v>7457</v>
      </c>
      <c r="J1533" s="9">
        <v>115</v>
      </c>
      <c r="K1533" s="9" t="s">
        <v>7481</v>
      </c>
      <c r="L1533" s="9" t="str">
        <f>IF(OR('1. Raw Data'!L1533="Elec", '1. Raw Data'!L1533="elect"), "Electronics", '1. Raw Data'!L1533)</f>
        <v>Home Appliances</v>
      </c>
      <c r="M1533" s="9">
        <v>1454.69</v>
      </c>
      <c r="N1533" s="9">
        <f>IF(ISBLANK('1. Raw Data'!N1533), MEDIAN('1. Raw Data'!$N$2:$N$5001), '1. Raw Data'!N1533)</f>
        <v>657.49</v>
      </c>
      <c r="O1533" s="9">
        <v>3</v>
      </c>
      <c r="P1533" s="9">
        <f>IF(ISBLANK('1. Raw Data'!P1533), 0, '1. Raw Data'!P1533)</f>
        <v>0</v>
      </c>
      <c r="Q1533" s="9">
        <v>1210</v>
      </c>
      <c r="R1533" s="9">
        <v>1</v>
      </c>
      <c r="S1533" s="9">
        <f t="shared" si="69"/>
        <v>4364.07</v>
      </c>
      <c r="T1533" s="9">
        <f t="shared" si="70"/>
        <v>2391.5999999999995</v>
      </c>
      <c r="U1533" s="23">
        <f t="shared" si="71"/>
        <v>0.54802054045879178</v>
      </c>
    </row>
    <row r="1534" spans="1:21" x14ac:dyDescent="0.3">
      <c r="A1534" s="9">
        <v>1130</v>
      </c>
      <c r="B1534" s="9" t="str">
        <f>PROPER(TRIM('1. Raw Data'!B1534))</f>
        <v>Customer_1532</v>
      </c>
      <c r="C1534" s="9">
        <f>IF(OR('1. Raw Data'!C1534&lt;18, '1. Raw Data'!C1534&gt;100), MEDIAN('1. Raw Data'!$C$2:$C$5001), '1. Raw Data'!C1534)</f>
        <v>68</v>
      </c>
      <c r="D1534" s="9" t="s">
        <v>5022</v>
      </c>
      <c r="E1534" s="22">
        <v>44769</v>
      </c>
      <c r="F1534" s="9">
        <v>0</v>
      </c>
      <c r="G1534" s="9">
        <v>12414</v>
      </c>
      <c r="H1534" s="15">
        <v>44769</v>
      </c>
      <c r="I1534" s="9" t="s">
        <v>7457</v>
      </c>
      <c r="J1534" s="9">
        <v>134</v>
      </c>
      <c r="K1534" s="9" t="s">
        <v>7482</v>
      </c>
      <c r="L1534" s="9" t="str">
        <f>IF(OR('1. Raw Data'!L1534="Elec", '1. Raw Data'!L1534="elect"), "Electronics", '1. Raw Data'!L1534)</f>
        <v>Sports</v>
      </c>
      <c r="M1534" s="9">
        <v>993.19</v>
      </c>
      <c r="N1534" s="9">
        <f>IF(ISBLANK('1. Raw Data'!N1534), MEDIAN('1. Raw Data'!$N$2:$N$5001), '1. Raw Data'!N1534)</f>
        <v>652.66</v>
      </c>
      <c r="O1534" s="9">
        <v>4</v>
      </c>
      <c r="P1534" s="9">
        <f>IF(ISBLANK('1. Raw Data'!P1534), 0, '1. Raw Data'!P1534)</f>
        <v>0.05</v>
      </c>
      <c r="Q1534" s="9">
        <v>398</v>
      </c>
      <c r="R1534" s="9">
        <v>4</v>
      </c>
      <c r="S1534" s="9">
        <f t="shared" si="69"/>
        <v>3774.1219999999998</v>
      </c>
      <c r="T1534" s="9">
        <f t="shared" si="70"/>
        <v>1163.482</v>
      </c>
      <c r="U1534" s="23">
        <f t="shared" si="71"/>
        <v>0.30827885267089938</v>
      </c>
    </row>
    <row r="1535" spans="1:21" x14ac:dyDescent="0.3">
      <c r="A1535" s="9">
        <v>1804</v>
      </c>
      <c r="B1535" s="9" t="str">
        <f>PROPER(TRIM('1. Raw Data'!B1535))</f>
        <v>Customer_1533</v>
      </c>
      <c r="C1535" s="9">
        <f>IF(OR('1. Raw Data'!C1535&lt;18, '1. Raw Data'!C1535&gt;100), MEDIAN('1. Raw Data'!$C$2:$C$5001), '1. Raw Data'!C1535)</f>
        <v>45</v>
      </c>
      <c r="D1535" s="9" t="s">
        <v>5020</v>
      </c>
      <c r="E1535" s="22">
        <v>45148</v>
      </c>
      <c r="F1535" s="9">
        <v>0</v>
      </c>
      <c r="G1535" s="9">
        <v>13856</v>
      </c>
      <c r="H1535" s="15">
        <v>45207</v>
      </c>
      <c r="I1535" s="9" t="s">
        <v>7455</v>
      </c>
      <c r="J1535" s="9">
        <v>142</v>
      </c>
      <c r="K1535" s="9" t="s">
        <v>7500</v>
      </c>
      <c r="L1535" s="9" t="str">
        <f>IF(OR('1. Raw Data'!L1535="Elec", '1. Raw Data'!L1535="elect"), "Electronics", '1. Raw Data'!L1535)</f>
        <v>Electronics</v>
      </c>
      <c r="M1535" s="9">
        <v>1029.93</v>
      </c>
      <c r="N1535" s="9">
        <f>IF(ISBLANK('1. Raw Data'!N1535), MEDIAN('1. Raw Data'!$N$2:$N$5001), '1. Raw Data'!N1535)</f>
        <v>590.35</v>
      </c>
      <c r="O1535" s="9">
        <v>4</v>
      </c>
      <c r="P1535" s="9">
        <f>IF(ISBLANK('1. Raw Data'!P1535), 0, '1. Raw Data'!P1535)</f>
        <v>0.1</v>
      </c>
      <c r="Q1535" s="9">
        <v>375</v>
      </c>
      <c r="R1535" s="9">
        <v>6</v>
      </c>
      <c r="S1535" s="9">
        <f t="shared" si="69"/>
        <v>3707.7480000000005</v>
      </c>
      <c r="T1535" s="9">
        <f t="shared" si="70"/>
        <v>1346.3480000000004</v>
      </c>
      <c r="U1535" s="23">
        <f t="shared" si="71"/>
        <v>0.36311745026900433</v>
      </c>
    </row>
    <row r="1536" spans="1:21" x14ac:dyDescent="0.3">
      <c r="A1536" s="9">
        <v>2194</v>
      </c>
      <c r="B1536" s="9" t="str">
        <f>PROPER(TRIM('1. Raw Data'!B1536))</f>
        <v>Customer_1534</v>
      </c>
      <c r="C1536" s="9">
        <f>IF(OR('1. Raw Data'!C1536&lt;18, '1. Raw Data'!C1536&gt;100), MEDIAN('1. Raw Data'!$C$2:$C$5001), '1. Raw Data'!C1536)</f>
        <v>28</v>
      </c>
      <c r="D1536" s="9" t="s">
        <v>5021</v>
      </c>
      <c r="E1536" s="22">
        <v>43894</v>
      </c>
      <c r="F1536" s="9">
        <v>0</v>
      </c>
      <c r="G1536" s="9">
        <v>12167</v>
      </c>
      <c r="H1536" s="15">
        <v>43924</v>
      </c>
      <c r="I1536" s="9" t="s">
        <v>7455</v>
      </c>
      <c r="J1536" s="9">
        <v>119</v>
      </c>
      <c r="K1536" s="9" t="s">
        <v>7459</v>
      </c>
      <c r="L1536" s="9" t="str">
        <f>IF(OR('1. Raw Data'!L1536="Elec", '1. Raw Data'!L1536="elect"), "Electronics", '1. Raw Data'!L1536)</f>
        <v>Clothing</v>
      </c>
      <c r="M1536" s="9">
        <v>956.28</v>
      </c>
      <c r="N1536" s="9">
        <f>IF(ISBLANK('1. Raw Data'!N1536), MEDIAN('1. Raw Data'!$N$2:$N$5001), '1. Raw Data'!N1536)</f>
        <v>399.55</v>
      </c>
      <c r="O1536" s="9">
        <v>2</v>
      </c>
      <c r="P1536" s="9">
        <f>IF(ISBLANK('1. Raw Data'!P1536), 0, '1. Raw Data'!P1536)</f>
        <v>0</v>
      </c>
      <c r="Q1536" s="9">
        <v>515</v>
      </c>
      <c r="R1536" s="9">
        <v>2</v>
      </c>
      <c r="S1536" s="9">
        <f t="shared" si="69"/>
        <v>1912.56</v>
      </c>
      <c r="T1536" s="9">
        <f t="shared" si="70"/>
        <v>1113.46</v>
      </c>
      <c r="U1536" s="23">
        <f t="shared" si="71"/>
        <v>0.5821830426234994</v>
      </c>
    </row>
    <row r="1537" spans="1:21" x14ac:dyDescent="0.3">
      <c r="A1537" s="9">
        <v>1935</v>
      </c>
      <c r="B1537" s="9" t="str">
        <f>PROPER(TRIM('1. Raw Data'!B1537))</f>
        <v>Customer_1535</v>
      </c>
      <c r="C1537" s="9">
        <f>IF(OR('1. Raw Data'!C1537&lt;18, '1. Raw Data'!C1537&gt;100), MEDIAN('1. Raw Data'!$C$2:$C$5001), '1. Raw Data'!C1537)</f>
        <v>50</v>
      </c>
      <c r="D1537" s="9" t="s">
        <v>5020</v>
      </c>
      <c r="E1537" s="22">
        <v>43955</v>
      </c>
      <c r="F1537" s="9">
        <v>0</v>
      </c>
      <c r="G1537" s="9">
        <v>12897</v>
      </c>
      <c r="H1537" s="15">
        <v>43926</v>
      </c>
      <c r="I1537" s="9" t="s">
        <v>7456</v>
      </c>
      <c r="J1537" s="9">
        <v>149</v>
      </c>
      <c r="K1537" s="9" t="s">
        <v>7467</v>
      </c>
      <c r="L1537" s="9" t="str">
        <f>IF(OR('1. Raw Data'!L1537="Elec", '1. Raw Data'!L1537="elect"), "Electronics", '1. Raw Data'!L1537)</f>
        <v>Clothing</v>
      </c>
      <c r="M1537" s="9">
        <v>953.09</v>
      </c>
      <c r="N1537" s="9">
        <f>IF(ISBLANK('1. Raw Data'!N1537), MEDIAN('1. Raw Data'!$N$2:$N$5001), '1. Raw Data'!N1537)</f>
        <v>467.26</v>
      </c>
      <c r="O1537" s="9">
        <v>3</v>
      </c>
      <c r="P1537" s="9">
        <f>IF(ISBLANK('1. Raw Data'!P1537), 0, '1. Raw Data'!P1537)</f>
        <v>0.05</v>
      </c>
      <c r="Q1537" s="9">
        <v>468</v>
      </c>
      <c r="R1537" s="9">
        <v>9</v>
      </c>
      <c r="S1537" s="9">
        <f t="shared" si="69"/>
        <v>2716.3064999999997</v>
      </c>
      <c r="T1537" s="9">
        <f t="shared" si="70"/>
        <v>1314.5264999999997</v>
      </c>
      <c r="U1537" s="23">
        <f t="shared" si="71"/>
        <v>0.48393894429807532</v>
      </c>
    </row>
    <row r="1538" spans="1:21" x14ac:dyDescent="0.3">
      <c r="A1538" s="9">
        <v>1985</v>
      </c>
      <c r="B1538" s="9" t="str">
        <f>PROPER(TRIM('1. Raw Data'!B1538))</f>
        <v>Customer_1536</v>
      </c>
      <c r="C1538" s="9">
        <f>IF(OR('1. Raw Data'!C1538&lt;18, '1. Raw Data'!C1538&gt;100), MEDIAN('1. Raw Data'!$C$2:$C$5001), '1. Raw Data'!C1538)</f>
        <v>46</v>
      </c>
      <c r="D1538" s="9" t="s">
        <v>5020</v>
      </c>
      <c r="E1538" s="22">
        <v>44751</v>
      </c>
      <c r="F1538" s="9">
        <v>0</v>
      </c>
      <c r="G1538" s="9">
        <v>13511</v>
      </c>
      <c r="H1538" s="15">
        <v>44811</v>
      </c>
      <c r="I1538" s="9" t="s">
        <v>7456</v>
      </c>
      <c r="J1538" s="9">
        <v>121</v>
      </c>
      <c r="K1538" s="9" t="s">
        <v>7495</v>
      </c>
      <c r="L1538" s="9" t="str">
        <f>IF(OR('1. Raw Data'!L1538="Elec", '1. Raw Data'!L1538="elect"), "Electronics", '1. Raw Data'!L1538)</f>
        <v>Electronics</v>
      </c>
      <c r="M1538" s="9">
        <v>263.32</v>
      </c>
      <c r="N1538" s="9">
        <f>IF(ISBLANK('1. Raw Data'!N1538), MEDIAN('1. Raw Data'!$N$2:$N$5001), '1. Raw Data'!N1538)</f>
        <v>154.02000000000001</v>
      </c>
      <c r="O1538" s="9">
        <v>5</v>
      </c>
      <c r="P1538" s="9">
        <f>IF(ISBLANK('1. Raw Data'!P1538), 0, '1. Raw Data'!P1538)</f>
        <v>0.2</v>
      </c>
      <c r="Q1538" s="9">
        <v>332</v>
      </c>
      <c r="R1538" s="9">
        <v>3</v>
      </c>
      <c r="S1538" s="9">
        <f t="shared" si="69"/>
        <v>1053.28</v>
      </c>
      <c r="T1538" s="9">
        <f t="shared" si="70"/>
        <v>283.17999999999995</v>
      </c>
      <c r="U1538" s="23">
        <f t="shared" si="71"/>
        <v>0.26885538508278894</v>
      </c>
    </row>
    <row r="1539" spans="1:21" x14ac:dyDescent="0.3">
      <c r="A1539" s="9">
        <v>1182</v>
      </c>
      <c r="B1539" s="9" t="str">
        <f>PROPER(TRIM('1. Raw Data'!B1539))</f>
        <v>Customer_1537</v>
      </c>
      <c r="C1539" s="9">
        <f>IF(OR('1. Raw Data'!C1539&lt;18, '1. Raw Data'!C1539&gt;100), MEDIAN('1. Raw Data'!$C$2:$C$5001), '1. Raw Data'!C1539)</f>
        <v>35</v>
      </c>
      <c r="D1539" s="9" t="s">
        <v>5023</v>
      </c>
      <c r="E1539" s="22">
        <v>44596</v>
      </c>
      <c r="F1539" s="9">
        <v>0</v>
      </c>
      <c r="G1539" s="9">
        <v>13842</v>
      </c>
      <c r="H1539" s="15">
        <v>44653</v>
      </c>
      <c r="I1539" s="9" t="s">
        <v>7456</v>
      </c>
      <c r="J1539" s="9">
        <v>134</v>
      </c>
      <c r="K1539" s="9" t="s">
        <v>7482</v>
      </c>
      <c r="L1539" s="9" t="str">
        <f>IF(OR('1. Raw Data'!L1539="Elec", '1. Raw Data'!L1539="elect"), "Electronics", '1. Raw Data'!L1539)</f>
        <v>Home Appliances</v>
      </c>
      <c r="M1539" s="9">
        <v>838.42</v>
      </c>
      <c r="N1539" s="9">
        <f>IF(ISBLANK('1. Raw Data'!N1539), MEDIAN('1. Raw Data'!$N$2:$N$5001), '1. Raw Data'!N1539)</f>
        <v>419.75</v>
      </c>
      <c r="O1539" s="9">
        <v>3</v>
      </c>
      <c r="P1539" s="9">
        <f>IF(ISBLANK('1. Raw Data'!P1539), 0, '1. Raw Data'!P1539)</f>
        <v>0.2</v>
      </c>
      <c r="Q1539" s="9">
        <v>530</v>
      </c>
      <c r="R1539" s="9">
        <v>7</v>
      </c>
      <c r="S1539" s="9">
        <f t="shared" ref="S1539:S1602" si="72">M1539 * O1539 * (1 - P1539)</f>
        <v>2012.2079999999999</v>
      </c>
      <c r="T1539" s="9">
        <f t="shared" ref="T1539:T1602" si="73">S1539 - (N1539 * O1539)</f>
        <v>752.95799999999986</v>
      </c>
      <c r="U1539" s="23">
        <f t="shared" ref="U1539:U1602" si="74">T1539 / S1539</f>
        <v>0.37419491424345791</v>
      </c>
    </row>
    <row r="1540" spans="1:21" x14ac:dyDescent="0.3">
      <c r="A1540" s="9">
        <v>1982</v>
      </c>
      <c r="B1540" s="9" t="str">
        <f>PROPER(TRIM('1. Raw Data'!B1540))</f>
        <v>Customer_1538</v>
      </c>
      <c r="C1540" s="9">
        <f>IF(OR('1. Raw Data'!C1540&lt;18, '1. Raw Data'!C1540&gt;100), MEDIAN('1. Raw Data'!$C$2:$C$5001), '1. Raw Data'!C1540)</f>
        <v>32</v>
      </c>
      <c r="D1540" s="9" t="s">
        <v>5022</v>
      </c>
      <c r="E1540" s="22">
        <v>44704</v>
      </c>
      <c r="F1540" s="9">
        <v>1</v>
      </c>
      <c r="G1540" s="9">
        <v>13575</v>
      </c>
      <c r="H1540" s="15">
        <v>44704</v>
      </c>
      <c r="I1540" s="9" t="s">
        <v>7455</v>
      </c>
      <c r="J1540" s="9">
        <v>117</v>
      </c>
      <c r="K1540" s="9" t="s">
        <v>7483</v>
      </c>
      <c r="L1540" s="9" t="str">
        <f>IF(OR('1. Raw Data'!L1540="Elec", '1. Raw Data'!L1540="elect"), "Electronics", '1. Raw Data'!L1540)</f>
        <v>Home Appliances</v>
      </c>
      <c r="M1540" s="9">
        <v>609.79999999999995</v>
      </c>
      <c r="N1540" s="9">
        <f>IF(ISBLANK('1. Raw Data'!N1540), MEDIAN('1. Raw Data'!$N$2:$N$5001), '1. Raw Data'!N1540)</f>
        <v>337.8</v>
      </c>
      <c r="O1540" s="9">
        <v>2</v>
      </c>
      <c r="P1540" s="9">
        <f>IF(ISBLANK('1. Raw Data'!P1540), 0, '1. Raw Data'!P1540)</f>
        <v>0.05</v>
      </c>
      <c r="Q1540" s="9">
        <v>605</v>
      </c>
      <c r="R1540" s="9">
        <v>4</v>
      </c>
      <c r="S1540" s="9">
        <f t="shared" si="72"/>
        <v>1158.6199999999999</v>
      </c>
      <c r="T1540" s="9">
        <f t="shared" si="73"/>
        <v>483.01999999999987</v>
      </c>
      <c r="U1540" s="23">
        <f t="shared" si="74"/>
        <v>0.41689251005506545</v>
      </c>
    </row>
    <row r="1541" spans="1:21" x14ac:dyDescent="0.3">
      <c r="A1541" s="9">
        <v>1363</v>
      </c>
      <c r="B1541" s="9" t="str">
        <f>PROPER(TRIM('1. Raw Data'!B1541))</f>
        <v>Customer_1539</v>
      </c>
      <c r="C1541" s="9">
        <f>IF(OR('1. Raw Data'!C1541&lt;18, '1. Raw Data'!C1541&gt;100), MEDIAN('1. Raw Data'!$C$2:$C$5001), '1. Raw Data'!C1541)</f>
        <v>35</v>
      </c>
      <c r="D1541" s="9" t="s">
        <v>5022</v>
      </c>
      <c r="E1541" s="22">
        <v>45088</v>
      </c>
      <c r="F1541" s="9">
        <v>1</v>
      </c>
      <c r="G1541" s="9">
        <v>11605</v>
      </c>
      <c r="H1541" s="15">
        <v>45236</v>
      </c>
      <c r="I1541" s="9" t="s">
        <v>7456</v>
      </c>
      <c r="J1541" s="9">
        <v>118</v>
      </c>
      <c r="K1541" s="9" t="s">
        <v>7501</v>
      </c>
      <c r="L1541" s="9" t="str">
        <f>IF(OR('1. Raw Data'!L1541="Elec", '1. Raw Data'!L1541="elect"), "Electronics", '1. Raw Data'!L1541)</f>
        <v>Sports</v>
      </c>
      <c r="M1541" s="9">
        <v>691.68</v>
      </c>
      <c r="N1541" s="9">
        <f>IF(ISBLANK('1. Raw Data'!N1541), MEDIAN('1. Raw Data'!$N$2:$N$5001), '1. Raw Data'!N1541)</f>
        <v>465.37</v>
      </c>
      <c r="O1541" s="9">
        <v>3</v>
      </c>
      <c r="P1541" s="9">
        <f>IF(ISBLANK('1. Raw Data'!P1541), 0, '1. Raw Data'!P1541)</f>
        <v>0</v>
      </c>
      <c r="Q1541" s="9">
        <v>422</v>
      </c>
      <c r="R1541" s="9">
        <v>3</v>
      </c>
      <c r="S1541" s="9">
        <f t="shared" si="72"/>
        <v>2075.04</v>
      </c>
      <c r="T1541" s="9">
        <f t="shared" si="73"/>
        <v>678.92999999999984</v>
      </c>
      <c r="U1541" s="23">
        <f t="shared" si="74"/>
        <v>0.32718887346749936</v>
      </c>
    </row>
    <row r="1542" spans="1:21" x14ac:dyDescent="0.3">
      <c r="A1542" s="9">
        <v>1038</v>
      </c>
      <c r="B1542" s="9" t="str">
        <f>PROPER(TRIM('1. Raw Data'!B1542))</f>
        <v>Customer_1540</v>
      </c>
      <c r="C1542" s="9">
        <f>IF(OR('1. Raw Data'!C1542&lt;18, '1. Raw Data'!C1542&gt;100), MEDIAN('1. Raw Data'!$C$2:$C$5001), '1. Raw Data'!C1542)</f>
        <v>32</v>
      </c>
      <c r="D1542" s="9" t="s">
        <v>5019</v>
      </c>
      <c r="E1542" s="22">
        <v>44082</v>
      </c>
      <c r="F1542" s="9">
        <v>0</v>
      </c>
      <c r="G1542" s="9">
        <v>10432</v>
      </c>
      <c r="H1542" s="15">
        <v>44052</v>
      </c>
      <c r="I1542" s="9" t="s">
        <v>7457</v>
      </c>
      <c r="J1542" s="9">
        <v>117</v>
      </c>
      <c r="K1542" s="9" t="s">
        <v>7483</v>
      </c>
      <c r="L1542" s="9" t="str">
        <f>IF(OR('1. Raw Data'!L1542="Elec", '1. Raw Data'!L1542="elect"), "Electronics", '1. Raw Data'!L1542)</f>
        <v>Sports</v>
      </c>
      <c r="M1542" s="9">
        <v>809.22</v>
      </c>
      <c r="N1542" s="9">
        <f>IF(ISBLANK('1. Raw Data'!N1542), MEDIAN('1. Raw Data'!$N$2:$N$5001), '1. Raw Data'!N1542)</f>
        <v>408.66</v>
      </c>
      <c r="O1542" s="9">
        <v>4</v>
      </c>
      <c r="P1542" s="9">
        <f>IF(ISBLANK('1. Raw Data'!P1542), 0, '1. Raw Data'!P1542)</f>
        <v>0</v>
      </c>
      <c r="Q1542" s="9">
        <v>461</v>
      </c>
      <c r="R1542" s="9">
        <v>5</v>
      </c>
      <c r="S1542" s="9">
        <f t="shared" si="72"/>
        <v>3236.88</v>
      </c>
      <c r="T1542" s="9">
        <f t="shared" si="73"/>
        <v>1602.24</v>
      </c>
      <c r="U1542" s="23">
        <f t="shared" si="74"/>
        <v>0.49499518054422775</v>
      </c>
    </row>
    <row r="1543" spans="1:21" x14ac:dyDescent="0.3">
      <c r="A1543" s="9">
        <v>1496</v>
      </c>
      <c r="B1543" s="9" t="str">
        <f>PROPER(TRIM('1. Raw Data'!B1543))</f>
        <v>Customer_1541</v>
      </c>
      <c r="C1543" s="9">
        <f>IF(OR('1. Raw Data'!C1543&lt;18, '1. Raw Data'!C1543&gt;100), MEDIAN('1. Raw Data'!$C$2:$C$5001), '1. Raw Data'!C1543)</f>
        <v>36</v>
      </c>
      <c r="D1543" s="9" t="s">
        <v>5022</v>
      </c>
      <c r="E1543" s="22">
        <v>44571</v>
      </c>
      <c r="F1543" s="9">
        <v>0</v>
      </c>
      <c r="G1543" s="9">
        <v>10182</v>
      </c>
      <c r="H1543" s="15">
        <v>44835</v>
      </c>
      <c r="I1543" s="9" t="s">
        <v>7456</v>
      </c>
      <c r="J1543" s="9">
        <v>102</v>
      </c>
      <c r="K1543" s="9" t="s">
        <v>7494</v>
      </c>
      <c r="L1543" s="9" t="str">
        <f>IF(OR('1. Raw Data'!L1543="Elec", '1. Raw Data'!L1543="elect"), "Electronics", '1. Raw Data'!L1543)</f>
        <v>Sports</v>
      </c>
      <c r="M1543" s="9">
        <v>236.17</v>
      </c>
      <c r="N1543" s="9">
        <f>IF(ISBLANK('1. Raw Data'!N1543), MEDIAN('1. Raw Data'!$N$2:$N$5001), '1. Raw Data'!N1543)</f>
        <v>118.26</v>
      </c>
      <c r="O1543" s="9">
        <v>5</v>
      </c>
      <c r="P1543" s="9">
        <f>IF(ISBLANK('1. Raw Data'!P1543), 0, '1. Raw Data'!P1543)</f>
        <v>0</v>
      </c>
      <c r="Q1543" s="9">
        <v>351</v>
      </c>
      <c r="R1543" s="9">
        <v>5</v>
      </c>
      <c r="S1543" s="9">
        <f t="shared" si="72"/>
        <v>1180.8499999999999</v>
      </c>
      <c r="T1543" s="9">
        <f t="shared" si="73"/>
        <v>589.54999999999984</v>
      </c>
      <c r="U1543" s="23">
        <f t="shared" si="74"/>
        <v>0.49925900834144887</v>
      </c>
    </row>
    <row r="1544" spans="1:21" x14ac:dyDescent="0.3">
      <c r="A1544" s="9">
        <v>2372</v>
      </c>
      <c r="B1544" s="9" t="str">
        <f>PROPER(TRIM('1. Raw Data'!B1544))</f>
        <v>Customer_1542</v>
      </c>
      <c r="C1544" s="9">
        <f>IF(OR('1. Raw Data'!C1544&lt;18, '1. Raw Data'!C1544&gt;100), MEDIAN('1. Raw Data'!$C$2:$C$5001), '1. Raw Data'!C1544)</f>
        <v>27</v>
      </c>
      <c r="D1544" s="9" t="s">
        <v>5022</v>
      </c>
      <c r="E1544" s="22">
        <v>45289</v>
      </c>
      <c r="F1544" s="9">
        <v>0</v>
      </c>
      <c r="G1544" s="9">
        <v>11484</v>
      </c>
      <c r="H1544" s="15">
        <v>45289</v>
      </c>
      <c r="I1544" s="9" t="s">
        <v>7456</v>
      </c>
      <c r="J1544" s="9">
        <v>101</v>
      </c>
      <c r="K1544" s="9" t="s">
        <v>7478</v>
      </c>
      <c r="L1544" s="9" t="str">
        <f>IF(OR('1. Raw Data'!L1544="Elec", '1. Raw Data'!L1544="elect"), "Electronics", '1. Raw Data'!L1544)</f>
        <v>Electronics</v>
      </c>
      <c r="M1544" s="9">
        <v>571.26</v>
      </c>
      <c r="N1544" s="9">
        <f>IF(ISBLANK('1. Raw Data'!N1544), MEDIAN('1. Raw Data'!$N$2:$N$5001), '1. Raw Data'!N1544)</f>
        <v>368.99</v>
      </c>
      <c r="O1544" s="9">
        <v>2</v>
      </c>
      <c r="P1544" s="9">
        <f>IF(ISBLANK('1. Raw Data'!P1544), 0, '1. Raw Data'!P1544)</f>
        <v>0</v>
      </c>
      <c r="Q1544" s="9">
        <v>369</v>
      </c>
      <c r="R1544" s="9">
        <v>7</v>
      </c>
      <c r="S1544" s="9">
        <f t="shared" si="72"/>
        <v>1142.52</v>
      </c>
      <c r="T1544" s="9">
        <f t="shared" si="73"/>
        <v>404.53999999999996</v>
      </c>
      <c r="U1544" s="23">
        <f t="shared" si="74"/>
        <v>0.35407695270104678</v>
      </c>
    </row>
    <row r="1545" spans="1:21" x14ac:dyDescent="0.3">
      <c r="A1545" s="9">
        <v>1981</v>
      </c>
      <c r="B1545" s="9" t="str">
        <f>PROPER(TRIM('1. Raw Data'!B1545))</f>
        <v>Customer_1543</v>
      </c>
      <c r="C1545" s="9">
        <f>IF(OR('1. Raw Data'!C1545&lt;18, '1. Raw Data'!C1545&gt;100), MEDIAN('1. Raw Data'!$C$2:$C$5001), '1. Raw Data'!C1545)</f>
        <v>45</v>
      </c>
      <c r="D1545" s="9" t="s">
        <v>5020</v>
      </c>
      <c r="E1545" s="22">
        <v>44739</v>
      </c>
      <c r="F1545" s="9">
        <v>0</v>
      </c>
      <c r="G1545" s="9">
        <v>12806</v>
      </c>
      <c r="H1545" s="15">
        <v>44739</v>
      </c>
      <c r="I1545" s="9" t="s">
        <v>7456</v>
      </c>
      <c r="J1545" s="9">
        <v>143</v>
      </c>
      <c r="K1545" s="9" t="s">
        <v>7475</v>
      </c>
      <c r="L1545" s="9" t="str">
        <f>IF(OR('1. Raw Data'!L1545="Elec", '1. Raw Data'!L1545="elect"), "Electronics", '1. Raw Data'!L1545)</f>
        <v>Electronics</v>
      </c>
      <c r="M1545" s="9">
        <v>142</v>
      </c>
      <c r="N1545" s="9">
        <f>IF(ISBLANK('1. Raw Data'!N1545), MEDIAN('1. Raw Data'!$N$2:$N$5001), '1. Raw Data'!N1545)</f>
        <v>429.51499999999999</v>
      </c>
      <c r="O1545" s="9">
        <v>2</v>
      </c>
      <c r="P1545" s="9">
        <f>IF(ISBLANK('1. Raw Data'!P1545), 0, '1. Raw Data'!P1545)</f>
        <v>0</v>
      </c>
      <c r="Q1545" s="9">
        <v>413</v>
      </c>
      <c r="R1545" s="9">
        <v>4</v>
      </c>
      <c r="S1545" s="9">
        <f t="shared" si="72"/>
        <v>284</v>
      </c>
      <c r="T1545" s="9">
        <f t="shared" si="73"/>
        <v>-575.03</v>
      </c>
      <c r="U1545" s="23">
        <f t="shared" si="74"/>
        <v>-2.0247535211267604</v>
      </c>
    </row>
    <row r="1546" spans="1:21" x14ac:dyDescent="0.3">
      <c r="A1546" s="9">
        <v>1920</v>
      </c>
      <c r="B1546" s="9" t="str">
        <f>PROPER(TRIM('1. Raw Data'!B1546))</f>
        <v>Customer_1544</v>
      </c>
      <c r="C1546" s="9">
        <f>IF(OR('1. Raw Data'!C1546&lt;18, '1. Raw Data'!C1546&gt;100), MEDIAN('1. Raw Data'!$C$2:$C$5001), '1. Raw Data'!C1546)</f>
        <v>44</v>
      </c>
      <c r="D1546" s="9" t="s">
        <v>5018</v>
      </c>
      <c r="E1546" s="22">
        <v>43981</v>
      </c>
      <c r="F1546" s="9">
        <v>0</v>
      </c>
      <c r="G1546" s="9">
        <v>11141</v>
      </c>
      <c r="H1546" s="15">
        <v>43981</v>
      </c>
      <c r="I1546" s="9" t="s">
        <v>7455</v>
      </c>
      <c r="J1546" s="9">
        <v>110</v>
      </c>
      <c r="K1546" s="9" t="s">
        <v>7493</v>
      </c>
      <c r="L1546" s="9" t="str">
        <f>IF(OR('1. Raw Data'!L1546="Elec", '1. Raw Data'!L1546="elect"), "Electronics", '1. Raw Data'!L1546)</f>
        <v>Home Appliances</v>
      </c>
      <c r="M1546" s="9">
        <v>1470.52</v>
      </c>
      <c r="N1546" s="9">
        <f>IF(ISBLANK('1. Raw Data'!N1546), MEDIAN('1. Raw Data'!$N$2:$N$5001), '1. Raw Data'!N1546)</f>
        <v>622.6</v>
      </c>
      <c r="O1546" s="9">
        <v>1</v>
      </c>
      <c r="P1546" s="9">
        <f>IF(ISBLANK('1. Raw Data'!P1546), 0, '1. Raw Data'!P1546)</f>
        <v>0</v>
      </c>
      <c r="Q1546" s="9">
        <v>547</v>
      </c>
      <c r="R1546" s="9">
        <v>7</v>
      </c>
      <c r="S1546" s="9">
        <f t="shared" si="72"/>
        <v>1470.52</v>
      </c>
      <c r="T1546" s="9">
        <f t="shared" si="73"/>
        <v>847.92</v>
      </c>
      <c r="U1546" s="23">
        <f t="shared" si="74"/>
        <v>0.57661235481326334</v>
      </c>
    </row>
    <row r="1547" spans="1:21" x14ac:dyDescent="0.3">
      <c r="A1547" s="9">
        <v>2420</v>
      </c>
      <c r="B1547" s="9" t="str">
        <f>PROPER(TRIM('1. Raw Data'!B1547))</f>
        <v>Customer_1545</v>
      </c>
      <c r="C1547" s="9">
        <f>IF(OR('1. Raw Data'!C1547&lt;18, '1. Raw Data'!C1547&gt;100), MEDIAN('1. Raw Data'!$C$2:$C$5001), '1. Raw Data'!C1547)</f>
        <v>45</v>
      </c>
      <c r="D1547" s="9" t="s">
        <v>5023</v>
      </c>
      <c r="E1547" s="22">
        <v>43996</v>
      </c>
      <c r="F1547" s="9">
        <v>0</v>
      </c>
      <c r="G1547" s="9">
        <v>10030</v>
      </c>
      <c r="H1547" s="15">
        <v>43996</v>
      </c>
      <c r="I1547" s="9" t="s">
        <v>7457</v>
      </c>
      <c r="J1547" s="9">
        <v>137</v>
      </c>
      <c r="K1547" s="9" t="s">
        <v>7484</v>
      </c>
      <c r="L1547" s="9" t="str">
        <f>IF(OR('1. Raw Data'!L1547="Elec", '1. Raw Data'!L1547="elect"), "Electronics", '1. Raw Data'!L1547)</f>
        <v>Sports</v>
      </c>
      <c r="M1547" s="9">
        <v>221.87</v>
      </c>
      <c r="N1547" s="9">
        <f>IF(ISBLANK('1. Raw Data'!N1547), MEDIAN('1. Raw Data'!$N$2:$N$5001), '1. Raw Data'!N1547)</f>
        <v>429.51499999999999</v>
      </c>
      <c r="O1547" s="9">
        <v>5</v>
      </c>
      <c r="P1547" s="9">
        <f>IF(ISBLANK('1. Raw Data'!P1547), 0, '1. Raw Data'!P1547)</f>
        <v>0</v>
      </c>
      <c r="Q1547" s="9">
        <v>1007</v>
      </c>
      <c r="R1547" s="9">
        <v>2</v>
      </c>
      <c r="S1547" s="9">
        <f t="shared" si="72"/>
        <v>1109.3499999999999</v>
      </c>
      <c r="T1547" s="9">
        <f t="shared" si="73"/>
        <v>-1038.2249999999999</v>
      </c>
      <c r="U1547" s="23">
        <f t="shared" si="74"/>
        <v>-0.93588587911840271</v>
      </c>
    </row>
    <row r="1548" spans="1:21" x14ac:dyDescent="0.3">
      <c r="A1548" s="9">
        <v>1721</v>
      </c>
      <c r="B1548" s="9" t="str">
        <f>PROPER(TRIM('1. Raw Data'!B1548))</f>
        <v>Customer_1546</v>
      </c>
      <c r="C1548" s="9">
        <f>IF(OR('1. Raw Data'!C1548&lt;18, '1. Raw Data'!C1548&gt;100), MEDIAN('1. Raw Data'!$C$2:$C$5001), '1. Raw Data'!C1548)</f>
        <v>39</v>
      </c>
      <c r="D1548" s="9" t="s">
        <v>5019</v>
      </c>
      <c r="E1548" s="22">
        <v>44490</v>
      </c>
      <c r="F1548" s="9">
        <v>1</v>
      </c>
      <c r="G1548" s="9">
        <v>13024</v>
      </c>
      <c r="H1548" s="15">
        <v>44490</v>
      </c>
      <c r="I1548" s="9" t="s">
        <v>7455</v>
      </c>
      <c r="J1548" s="9">
        <v>148</v>
      </c>
      <c r="K1548" s="9" t="s">
        <v>7491</v>
      </c>
      <c r="L1548" s="9" t="str">
        <f>IF(OR('1. Raw Data'!L1548="Elec", '1. Raw Data'!L1548="elect"), "Electronics", '1. Raw Data'!L1548)</f>
        <v>Home Appliances</v>
      </c>
      <c r="M1548" s="9">
        <v>424.86</v>
      </c>
      <c r="N1548" s="9">
        <f>IF(ISBLANK('1. Raw Data'!N1548), MEDIAN('1. Raw Data'!$N$2:$N$5001), '1. Raw Data'!N1548)</f>
        <v>290.88</v>
      </c>
      <c r="O1548" s="9">
        <v>2</v>
      </c>
      <c r="P1548" s="9">
        <f>IF(ISBLANK('1. Raw Data'!P1548), 0, '1. Raw Data'!P1548)</f>
        <v>0</v>
      </c>
      <c r="Q1548" s="9">
        <v>1168</v>
      </c>
      <c r="R1548" s="9">
        <v>1</v>
      </c>
      <c r="S1548" s="9">
        <f t="shared" si="72"/>
        <v>849.72</v>
      </c>
      <c r="T1548" s="9">
        <f t="shared" si="73"/>
        <v>267.96000000000004</v>
      </c>
      <c r="U1548" s="23">
        <f t="shared" si="74"/>
        <v>0.31535093913289086</v>
      </c>
    </row>
    <row r="1549" spans="1:21" x14ac:dyDescent="0.3">
      <c r="A1549" s="9">
        <v>2184</v>
      </c>
      <c r="B1549" s="9" t="str">
        <f>PROPER(TRIM('1. Raw Data'!B1549))</f>
        <v>Customer_1547</v>
      </c>
      <c r="C1549" s="9">
        <f>IF(OR('1. Raw Data'!C1549&lt;18, '1. Raw Data'!C1549&gt;100), MEDIAN('1. Raw Data'!$C$2:$C$5001), '1. Raw Data'!C1549)</f>
        <v>37</v>
      </c>
      <c r="D1549" s="9" t="s">
        <v>5023</v>
      </c>
      <c r="E1549" s="22">
        <v>45076</v>
      </c>
      <c r="F1549" s="9">
        <v>0</v>
      </c>
      <c r="G1549" s="9">
        <v>11172</v>
      </c>
      <c r="H1549" s="15">
        <v>45076</v>
      </c>
      <c r="I1549" s="9" t="s">
        <v>7457</v>
      </c>
      <c r="J1549" s="9">
        <v>105</v>
      </c>
      <c r="K1549" s="9" t="s">
        <v>7461</v>
      </c>
      <c r="L1549" s="9" t="str">
        <f>IF(OR('1. Raw Data'!L1549="Elec", '1. Raw Data'!L1549="elect"), "Electronics", '1. Raw Data'!L1549)</f>
        <v>Electronics</v>
      </c>
      <c r="M1549" s="9">
        <v>1342.37</v>
      </c>
      <c r="N1549" s="9">
        <f>IF(ISBLANK('1. Raw Data'!N1549), MEDIAN('1. Raw Data'!$N$2:$N$5001), '1. Raw Data'!N1549)</f>
        <v>912.8</v>
      </c>
      <c r="O1549" s="9">
        <v>3</v>
      </c>
      <c r="P1549" s="9">
        <f>IF(ISBLANK('1. Raw Data'!P1549), 0, '1. Raw Data'!P1549)</f>
        <v>0</v>
      </c>
      <c r="Q1549" s="9">
        <v>338</v>
      </c>
      <c r="R1549" s="9">
        <v>9</v>
      </c>
      <c r="S1549" s="9">
        <f t="shared" si="72"/>
        <v>4027.1099999999997</v>
      </c>
      <c r="T1549" s="9">
        <f t="shared" si="73"/>
        <v>1288.71</v>
      </c>
      <c r="U1549" s="23">
        <f t="shared" si="74"/>
        <v>0.32000864143268998</v>
      </c>
    </row>
    <row r="1550" spans="1:21" x14ac:dyDescent="0.3">
      <c r="A1550" s="9">
        <v>1015</v>
      </c>
      <c r="B1550" s="9" t="str">
        <f>PROPER(TRIM('1. Raw Data'!B1550))</f>
        <v>Customer_1548</v>
      </c>
      <c r="C1550" s="9">
        <f>IF(OR('1. Raw Data'!C1550&lt;18, '1. Raw Data'!C1550&gt;100), MEDIAN('1. Raw Data'!$C$2:$C$5001), '1. Raw Data'!C1550)</f>
        <v>61</v>
      </c>
      <c r="D1550" s="9" t="s">
        <v>5019</v>
      </c>
      <c r="E1550" s="22">
        <v>44134</v>
      </c>
      <c r="F1550" s="9">
        <v>1</v>
      </c>
      <c r="G1550" s="9">
        <v>12575</v>
      </c>
      <c r="H1550" s="15">
        <v>44134</v>
      </c>
      <c r="I1550" s="9" t="s">
        <v>7456</v>
      </c>
      <c r="J1550" s="9">
        <v>112</v>
      </c>
      <c r="K1550" s="9" t="s">
        <v>7492</v>
      </c>
      <c r="L1550" s="9" t="str">
        <f>IF(OR('1. Raw Data'!L1550="Elec", '1. Raw Data'!L1550="elect"), "Electronics", '1. Raw Data'!L1550)</f>
        <v>Clothing</v>
      </c>
      <c r="M1550" s="9">
        <v>749.93</v>
      </c>
      <c r="N1550" s="9">
        <f>IF(ISBLANK('1. Raw Data'!N1550), MEDIAN('1. Raw Data'!$N$2:$N$5001), '1. Raw Data'!N1550)</f>
        <v>350.55</v>
      </c>
      <c r="O1550" s="9">
        <v>3</v>
      </c>
      <c r="P1550" s="9">
        <f>IF(ISBLANK('1. Raw Data'!P1550), 0, '1. Raw Data'!P1550)</f>
        <v>0</v>
      </c>
      <c r="Q1550" s="9">
        <v>1524</v>
      </c>
      <c r="R1550" s="9">
        <v>1</v>
      </c>
      <c r="S1550" s="9">
        <f t="shared" si="72"/>
        <v>2249.79</v>
      </c>
      <c r="T1550" s="9">
        <f t="shared" si="73"/>
        <v>1198.1399999999999</v>
      </c>
      <c r="U1550" s="23">
        <f t="shared" si="74"/>
        <v>0.53255637192804661</v>
      </c>
    </row>
    <row r="1551" spans="1:21" x14ac:dyDescent="0.3">
      <c r="A1551" s="9">
        <v>1492</v>
      </c>
      <c r="B1551" s="9" t="str">
        <f>PROPER(TRIM('1. Raw Data'!B1551))</f>
        <v>Customer_1549</v>
      </c>
      <c r="C1551" s="9">
        <f>IF(OR('1. Raw Data'!C1551&lt;18, '1. Raw Data'!C1551&gt;100), MEDIAN('1. Raw Data'!$C$2:$C$5001), '1. Raw Data'!C1551)</f>
        <v>41</v>
      </c>
      <c r="D1551" s="9" t="s">
        <v>5021</v>
      </c>
      <c r="E1551" s="22">
        <v>43965</v>
      </c>
      <c r="F1551" s="9">
        <v>0</v>
      </c>
      <c r="G1551" s="9">
        <v>11296</v>
      </c>
      <c r="H1551" s="15">
        <v>43965</v>
      </c>
      <c r="I1551" s="9" t="s">
        <v>7456</v>
      </c>
      <c r="J1551" s="9">
        <v>136</v>
      </c>
      <c r="K1551" s="9" t="s">
        <v>7503</v>
      </c>
      <c r="L1551" s="9" t="str">
        <f>IF(OR('1. Raw Data'!L1551="Elec", '1. Raw Data'!L1551="elect"), "Electronics", '1. Raw Data'!L1551)</f>
        <v>Home Appliances</v>
      </c>
      <c r="M1551" s="9">
        <v>246.67</v>
      </c>
      <c r="N1551" s="9">
        <f>IF(ISBLANK('1. Raw Data'!N1551), MEDIAN('1. Raw Data'!$N$2:$N$5001), '1. Raw Data'!N1551)</f>
        <v>139.63</v>
      </c>
      <c r="O1551" s="9">
        <v>3</v>
      </c>
      <c r="P1551" s="9">
        <f>IF(ISBLANK('1. Raw Data'!P1551), 0, '1. Raw Data'!P1551)</f>
        <v>0</v>
      </c>
      <c r="Q1551" s="9">
        <v>425</v>
      </c>
      <c r="R1551" s="9">
        <v>4</v>
      </c>
      <c r="S1551" s="9">
        <f t="shared" si="72"/>
        <v>740.01</v>
      </c>
      <c r="T1551" s="9">
        <f t="shared" si="73"/>
        <v>321.12</v>
      </c>
      <c r="U1551" s="23">
        <f t="shared" si="74"/>
        <v>0.43394008189078526</v>
      </c>
    </row>
    <row r="1552" spans="1:21" x14ac:dyDescent="0.3">
      <c r="A1552" s="9">
        <v>2449</v>
      </c>
      <c r="B1552" s="9" t="str">
        <f>PROPER(TRIM('1. Raw Data'!B1552))</f>
        <v>Customer_1550</v>
      </c>
      <c r="C1552" s="9">
        <f>IF(OR('1. Raw Data'!C1552&lt;18, '1. Raw Data'!C1552&gt;100), MEDIAN('1. Raw Data'!$C$2:$C$5001), '1. Raw Data'!C1552)</f>
        <v>58</v>
      </c>
      <c r="D1552" s="9" t="s">
        <v>5020</v>
      </c>
      <c r="E1552" s="22">
        <v>44089</v>
      </c>
      <c r="F1552" s="9">
        <v>1</v>
      </c>
      <c r="G1552" s="9">
        <v>12911</v>
      </c>
      <c r="H1552" s="15">
        <v>44089</v>
      </c>
      <c r="I1552" s="9" t="s">
        <v>7457</v>
      </c>
      <c r="J1552" s="9">
        <v>131</v>
      </c>
      <c r="K1552" s="9" t="s">
        <v>7504</v>
      </c>
      <c r="L1552" s="9" t="str">
        <f>IF(OR('1. Raw Data'!L1552="Elec", '1. Raw Data'!L1552="elect"), "Electronics", '1. Raw Data'!L1552)</f>
        <v>Electronics</v>
      </c>
      <c r="M1552" s="9">
        <v>607.13</v>
      </c>
      <c r="N1552" s="9">
        <f>IF(ISBLANK('1. Raw Data'!N1552), MEDIAN('1. Raw Data'!$N$2:$N$5001), '1. Raw Data'!N1552)</f>
        <v>267.87</v>
      </c>
      <c r="O1552" s="9">
        <v>3</v>
      </c>
      <c r="P1552" s="9">
        <f>IF(ISBLANK('1. Raw Data'!P1552), 0, '1. Raw Data'!P1552)</f>
        <v>0</v>
      </c>
      <c r="Q1552" s="9">
        <v>879</v>
      </c>
      <c r="R1552" s="9">
        <v>5</v>
      </c>
      <c r="S1552" s="9">
        <f t="shared" si="72"/>
        <v>1821.3899999999999</v>
      </c>
      <c r="T1552" s="9">
        <f t="shared" si="73"/>
        <v>1017.7799999999999</v>
      </c>
      <c r="U1552" s="23">
        <f t="shared" si="74"/>
        <v>0.55879300973432378</v>
      </c>
    </row>
    <row r="1553" spans="1:21" x14ac:dyDescent="0.3">
      <c r="A1553" s="9">
        <v>2131</v>
      </c>
      <c r="B1553" s="9" t="str">
        <f>PROPER(TRIM('1. Raw Data'!B1553))</f>
        <v>Customer_1551</v>
      </c>
      <c r="C1553" s="9">
        <f>IF(OR('1. Raw Data'!C1553&lt;18, '1. Raw Data'!C1553&gt;100), MEDIAN('1. Raw Data'!$C$2:$C$5001), '1. Raw Data'!C1553)</f>
        <v>25</v>
      </c>
      <c r="D1553" s="9" t="s">
        <v>5022</v>
      </c>
      <c r="E1553" s="22">
        <v>44394</v>
      </c>
      <c r="F1553" s="9">
        <v>0</v>
      </c>
      <c r="G1553" s="9">
        <v>13456</v>
      </c>
      <c r="H1553" s="15">
        <v>44394</v>
      </c>
      <c r="I1553" s="9" t="s">
        <v>7455</v>
      </c>
      <c r="J1553" s="9">
        <v>138</v>
      </c>
      <c r="K1553" s="9" t="s">
        <v>7464</v>
      </c>
      <c r="L1553" s="9" t="str">
        <f>IF(OR('1. Raw Data'!L1553="Elec", '1. Raw Data'!L1553="elect"), "Electronics", '1. Raw Data'!L1553)</f>
        <v>Sports</v>
      </c>
      <c r="M1553" s="9">
        <v>218.01</v>
      </c>
      <c r="N1553" s="9">
        <f>IF(ISBLANK('1. Raw Data'!N1553), MEDIAN('1. Raw Data'!$N$2:$N$5001), '1. Raw Data'!N1553)</f>
        <v>131.33000000000001</v>
      </c>
      <c r="O1553" s="9">
        <v>2</v>
      </c>
      <c r="P1553" s="9">
        <f>IF(ISBLANK('1. Raw Data'!P1553), 0, '1. Raw Data'!P1553)</f>
        <v>0</v>
      </c>
      <c r="Q1553" s="9">
        <v>611</v>
      </c>
      <c r="R1553" s="9">
        <v>4</v>
      </c>
      <c r="S1553" s="9">
        <f t="shared" si="72"/>
        <v>436.02</v>
      </c>
      <c r="T1553" s="9">
        <f t="shared" si="73"/>
        <v>173.35999999999996</v>
      </c>
      <c r="U1553" s="23">
        <f t="shared" si="74"/>
        <v>0.39759644053025084</v>
      </c>
    </row>
    <row r="1554" spans="1:21" x14ac:dyDescent="0.3">
      <c r="A1554" s="9">
        <v>1893</v>
      </c>
      <c r="B1554" s="9" t="str">
        <f>PROPER(TRIM('1. Raw Data'!B1554))</f>
        <v>Customer_1552</v>
      </c>
      <c r="C1554" s="9">
        <f>IF(OR('1. Raw Data'!C1554&lt;18, '1. Raw Data'!C1554&gt;100), MEDIAN('1. Raw Data'!$C$2:$C$5001), '1. Raw Data'!C1554)</f>
        <v>48</v>
      </c>
      <c r="D1554" s="9" t="s">
        <v>5022</v>
      </c>
      <c r="E1554" s="22">
        <v>44964</v>
      </c>
      <c r="F1554" s="9">
        <v>0</v>
      </c>
      <c r="G1554" s="9">
        <v>11903</v>
      </c>
      <c r="H1554" s="15">
        <v>45109</v>
      </c>
      <c r="I1554" s="9" t="s">
        <v>7455</v>
      </c>
      <c r="J1554" s="9">
        <v>109</v>
      </c>
      <c r="K1554" s="9" t="s">
        <v>7466</v>
      </c>
      <c r="L1554" s="9" t="str">
        <f>IF(OR('1. Raw Data'!L1554="Elec", '1. Raw Data'!L1554="elect"), "Electronics", '1. Raw Data'!L1554)</f>
        <v>Clothing</v>
      </c>
      <c r="M1554" s="9">
        <v>340.31</v>
      </c>
      <c r="N1554" s="9">
        <f>IF(ISBLANK('1. Raw Data'!N1554), MEDIAN('1. Raw Data'!$N$2:$N$5001), '1. Raw Data'!N1554)</f>
        <v>155.04</v>
      </c>
      <c r="O1554" s="9">
        <v>4</v>
      </c>
      <c r="P1554" s="9">
        <f>IF(ISBLANK('1. Raw Data'!P1554), 0, '1. Raw Data'!P1554)</f>
        <v>0.2</v>
      </c>
      <c r="Q1554" s="9">
        <v>549</v>
      </c>
      <c r="R1554" s="9">
        <v>1</v>
      </c>
      <c r="S1554" s="9">
        <f t="shared" si="72"/>
        <v>1088.992</v>
      </c>
      <c r="T1554" s="9">
        <f t="shared" si="73"/>
        <v>468.83199999999999</v>
      </c>
      <c r="U1554" s="23">
        <f t="shared" si="74"/>
        <v>0.43051923246451768</v>
      </c>
    </row>
    <row r="1555" spans="1:21" x14ac:dyDescent="0.3">
      <c r="A1555" s="9">
        <v>2473</v>
      </c>
      <c r="B1555" s="9" t="str">
        <f>PROPER(TRIM('1. Raw Data'!B1555))</f>
        <v>Customer_1553</v>
      </c>
      <c r="C1555" s="9">
        <f>IF(OR('1. Raw Data'!C1555&lt;18, '1. Raw Data'!C1555&gt;100), MEDIAN('1. Raw Data'!$C$2:$C$5001), '1. Raw Data'!C1555)</f>
        <v>28</v>
      </c>
      <c r="D1555" s="9" t="s">
        <v>5018</v>
      </c>
      <c r="E1555" s="22">
        <v>45127</v>
      </c>
      <c r="F1555" s="9">
        <v>0</v>
      </c>
      <c r="G1555" s="9">
        <v>10101</v>
      </c>
      <c r="H1555" s="15">
        <v>45127</v>
      </c>
      <c r="I1555" s="9" t="s">
        <v>7456</v>
      </c>
      <c r="J1555" s="9">
        <v>144</v>
      </c>
      <c r="K1555" s="9" t="s">
        <v>7462</v>
      </c>
      <c r="L1555" s="9" t="str">
        <f>IF(OR('1. Raw Data'!L1555="Elec", '1. Raw Data'!L1555="elect"), "Electronics", '1. Raw Data'!L1555)</f>
        <v>Clothing</v>
      </c>
      <c r="M1555" s="9">
        <v>125.44</v>
      </c>
      <c r="N1555" s="9">
        <f>IF(ISBLANK('1. Raw Data'!N1555), MEDIAN('1. Raw Data'!$N$2:$N$5001), '1. Raw Data'!N1555)</f>
        <v>52.05</v>
      </c>
      <c r="O1555" s="9">
        <v>5</v>
      </c>
      <c r="P1555" s="9">
        <f>IF(ISBLANK('1. Raw Data'!P1555), 0, '1. Raw Data'!P1555)</f>
        <v>0</v>
      </c>
      <c r="Q1555" s="9">
        <v>391</v>
      </c>
      <c r="R1555" s="9">
        <v>7</v>
      </c>
      <c r="S1555" s="9">
        <f t="shared" si="72"/>
        <v>627.20000000000005</v>
      </c>
      <c r="T1555" s="9">
        <f t="shared" si="73"/>
        <v>366.95000000000005</v>
      </c>
      <c r="U1555" s="23">
        <f t="shared" si="74"/>
        <v>0.58506058673469385</v>
      </c>
    </row>
    <row r="1556" spans="1:21" x14ac:dyDescent="0.3">
      <c r="A1556" s="9">
        <v>1310</v>
      </c>
      <c r="B1556" s="9" t="str">
        <f>PROPER(TRIM('1. Raw Data'!B1556))</f>
        <v>Customer_1554</v>
      </c>
      <c r="C1556" s="9">
        <f>IF(OR('1. Raw Data'!C1556&lt;18, '1. Raw Data'!C1556&gt;100), MEDIAN('1. Raw Data'!$C$2:$C$5001), '1. Raw Data'!C1556)</f>
        <v>40</v>
      </c>
      <c r="D1556" s="9" t="s">
        <v>5023</v>
      </c>
      <c r="E1556" s="22">
        <v>45029</v>
      </c>
      <c r="F1556" s="9">
        <v>0</v>
      </c>
      <c r="G1556" s="9">
        <v>11095</v>
      </c>
      <c r="H1556" s="15">
        <v>45029</v>
      </c>
      <c r="I1556" s="9" t="s">
        <v>7457</v>
      </c>
      <c r="J1556" s="9">
        <v>126</v>
      </c>
      <c r="K1556" s="9" t="s">
        <v>7469</v>
      </c>
      <c r="L1556" s="9" t="str">
        <f>IF(OR('1. Raw Data'!L1556="Elec", '1. Raw Data'!L1556="elect"), "Electronics", '1. Raw Data'!L1556)</f>
        <v>Clothing</v>
      </c>
      <c r="M1556" s="9">
        <v>685.43</v>
      </c>
      <c r="N1556" s="9">
        <f>IF(ISBLANK('1. Raw Data'!N1556), MEDIAN('1. Raw Data'!$N$2:$N$5001), '1. Raw Data'!N1556)</f>
        <v>443.79</v>
      </c>
      <c r="O1556" s="9">
        <v>3</v>
      </c>
      <c r="P1556" s="9">
        <f>IF(ISBLANK('1. Raw Data'!P1556), 0, '1. Raw Data'!P1556)</f>
        <v>0</v>
      </c>
      <c r="Q1556" s="9">
        <v>450</v>
      </c>
      <c r="R1556" s="9">
        <v>5</v>
      </c>
      <c r="S1556" s="9">
        <f t="shared" si="72"/>
        <v>2056.29</v>
      </c>
      <c r="T1556" s="9">
        <f t="shared" si="73"/>
        <v>724.91999999999985</v>
      </c>
      <c r="U1556" s="23">
        <f t="shared" si="74"/>
        <v>0.35253782297244057</v>
      </c>
    </row>
    <row r="1557" spans="1:21" x14ac:dyDescent="0.3">
      <c r="A1557" s="9">
        <v>1738</v>
      </c>
      <c r="B1557" s="9" t="str">
        <f>PROPER(TRIM('1. Raw Data'!B1557))</f>
        <v>Customer_1555</v>
      </c>
      <c r="C1557" s="9">
        <f>IF(OR('1. Raw Data'!C1557&lt;18, '1. Raw Data'!C1557&gt;100), MEDIAN('1. Raw Data'!$C$2:$C$5001), '1. Raw Data'!C1557)</f>
        <v>33</v>
      </c>
      <c r="D1557" s="9" t="s">
        <v>5023</v>
      </c>
      <c r="E1557" s="22">
        <v>44954</v>
      </c>
      <c r="F1557" s="9">
        <v>0</v>
      </c>
      <c r="G1557" s="9">
        <v>11728</v>
      </c>
      <c r="H1557" s="15">
        <v>44954</v>
      </c>
      <c r="I1557" s="9" t="s">
        <v>7457</v>
      </c>
      <c r="J1557" s="9">
        <v>115</v>
      </c>
      <c r="K1557" s="9" t="s">
        <v>7481</v>
      </c>
      <c r="L1557" s="9" t="str">
        <f>IF(OR('1. Raw Data'!L1557="Elec", '1. Raw Data'!L1557="elect"), "Electronics", '1. Raw Data'!L1557)</f>
        <v>Sports</v>
      </c>
      <c r="M1557" s="9">
        <v>1219.6199999999999</v>
      </c>
      <c r="N1557" s="9">
        <f>IF(ISBLANK('1. Raw Data'!N1557), MEDIAN('1. Raw Data'!$N$2:$N$5001), '1. Raw Data'!N1557)</f>
        <v>606.91</v>
      </c>
      <c r="O1557" s="9">
        <v>2</v>
      </c>
      <c r="P1557" s="9">
        <f>IF(ISBLANK('1. Raw Data'!P1557), 0, '1. Raw Data'!P1557)</f>
        <v>0</v>
      </c>
      <c r="Q1557" s="9">
        <v>704</v>
      </c>
      <c r="R1557" s="9">
        <v>3</v>
      </c>
      <c r="S1557" s="9">
        <f t="shared" si="72"/>
        <v>2439.2399999999998</v>
      </c>
      <c r="T1557" s="9">
        <f t="shared" si="73"/>
        <v>1225.4199999999998</v>
      </c>
      <c r="U1557" s="23">
        <f t="shared" si="74"/>
        <v>0.50237778980338132</v>
      </c>
    </row>
    <row r="1558" spans="1:21" x14ac:dyDescent="0.3">
      <c r="A1558" s="9">
        <v>2193</v>
      </c>
      <c r="B1558" s="9" t="str">
        <f>PROPER(TRIM('1. Raw Data'!B1558))</f>
        <v>Customer_1556</v>
      </c>
      <c r="C1558" s="9">
        <f>IF(OR('1. Raw Data'!C1558&lt;18, '1. Raw Data'!C1558&gt;100), MEDIAN('1. Raw Data'!$C$2:$C$5001), '1. Raw Data'!C1558)</f>
        <v>32</v>
      </c>
      <c r="D1558" s="9" t="s">
        <v>5023</v>
      </c>
      <c r="E1558" s="22">
        <v>45289</v>
      </c>
      <c r="F1558" s="9">
        <v>1</v>
      </c>
      <c r="G1558" s="9">
        <v>13905</v>
      </c>
      <c r="H1558" s="15">
        <v>45289</v>
      </c>
      <c r="I1558" s="9" t="s">
        <v>7457</v>
      </c>
      <c r="J1558" s="9">
        <v>116</v>
      </c>
      <c r="K1558" s="9" t="s">
        <v>7480</v>
      </c>
      <c r="L1558" s="9" t="str">
        <f>IF(OR('1. Raw Data'!L1558="Elec", '1. Raw Data'!L1558="elect"), "Electronics", '1. Raw Data'!L1558)</f>
        <v>Clothing</v>
      </c>
      <c r="M1558" s="9">
        <v>899.66</v>
      </c>
      <c r="N1558" s="9">
        <f>IF(ISBLANK('1. Raw Data'!N1558), MEDIAN('1. Raw Data'!$N$2:$N$5001), '1. Raw Data'!N1558)</f>
        <v>389.15</v>
      </c>
      <c r="O1558" s="9">
        <v>2</v>
      </c>
      <c r="P1558" s="9">
        <f>IF(ISBLANK('1. Raw Data'!P1558), 0, '1. Raw Data'!P1558)</f>
        <v>0</v>
      </c>
      <c r="Q1558" s="9">
        <v>369</v>
      </c>
      <c r="R1558" s="9">
        <v>2</v>
      </c>
      <c r="S1558" s="9">
        <f t="shared" si="72"/>
        <v>1799.32</v>
      </c>
      <c r="T1558" s="9">
        <f t="shared" si="73"/>
        <v>1021.02</v>
      </c>
      <c r="U1558" s="23">
        <f t="shared" si="74"/>
        <v>0.56744770246537579</v>
      </c>
    </row>
    <row r="1559" spans="1:21" x14ac:dyDescent="0.3">
      <c r="A1559" s="9">
        <v>1545</v>
      </c>
      <c r="B1559" s="9" t="str">
        <f>PROPER(TRIM('1. Raw Data'!B1559))</f>
        <v>Customer_1557</v>
      </c>
      <c r="C1559" s="9">
        <f>IF(OR('1. Raw Data'!C1559&lt;18, '1. Raw Data'!C1559&gt;100), MEDIAN('1. Raw Data'!$C$2:$C$5001), '1. Raw Data'!C1559)</f>
        <v>32</v>
      </c>
      <c r="D1559" s="9" t="s">
        <v>5022</v>
      </c>
      <c r="E1559" s="22">
        <v>44496</v>
      </c>
      <c r="F1559" s="9">
        <v>0</v>
      </c>
      <c r="G1559" s="9">
        <v>12670</v>
      </c>
      <c r="H1559" s="15">
        <v>44496</v>
      </c>
      <c r="I1559" s="9" t="s">
        <v>7457</v>
      </c>
      <c r="J1559" s="9">
        <v>113</v>
      </c>
      <c r="K1559" s="9" t="s">
        <v>7460</v>
      </c>
      <c r="L1559" s="9" t="str">
        <f>IF(OR('1. Raw Data'!L1559="Elec", '1. Raw Data'!L1559="elect"), "Electronics", '1. Raw Data'!L1559)</f>
        <v>Electronics</v>
      </c>
      <c r="M1559" s="9">
        <v>929.2</v>
      </c>
      <c r="N1559" s="9">
        <f>IF(ISBLANK('1. Raw Data'!N1559), MEDIAN('1. Raw Data'!$N$2:$N$5001), '1. Raw Data'!N1559)</f>
        <v>604.14</v>
      </c>
      <c r="O1559" s="9">
        <v>3</v>
      </c>
      <c r="P1559" s="9">
        <f>IF(ISBLANK('1. Raw Data'!P1559), 0, '1. Raw Data'!P1559)</f>
        <v>0</v>
      </c>
      <c r="Q1559" s="9">
        <v>696</v>
      </c>
      <c r="R1559" s="9">
        <v>6</v>
      </c>
      <c r="S1559" s="9">
        <f t="shared" si="72"/>
        <v>2787.6000000000004</v>
      </c>
      <c r="T1559" s="9">
        <f t="shared" si="73"/>
        <v>975.18000000000029</v>
      </c>
      <c r="U1559" s="23">
        <f t="shared" si="74"/>
        <v>0.34982780886784337</v>
      </c>
    </row>
    <row r="1560" spans="1:21" x14ac:dyDescent="0.3">
      <c r="A1560" s="9">
        <v>1413</v>
      </c>
      <c r="B1560" s="9" t="str">
        <f>PROPER(TRIM('1. Raw Data'!B1560))</f>
        <v>Customer_1558</v>
      </c>
      <c r="C1560" s="9">
        <f>IF(OR('1. Raw Data'!C1560&lt;18, '1. Raw Data'!C1560&gt;100), MEDIAN('1. Raw Data'!$C$2:$C$5001), '1. Raw Data'!C1560)</f>
        <v>58</v>
      </c>
      <c r="D1560" s="9" t="s">
        <v>5023</v>
      </c>
      <c r="E1560" s="22">
        <v>44611</v>
      </c>
      <c r="F1560" s="9">
        <v>0</v>
      </c>
      <c r="G1560" s="9">
        <v>12852</v>
      </c>
      <c r="H1560" s="15">
        <v>44611</v>
      </c>
      <c r="I1560" s="9" t="s">
        <v>7456</v>
      </c>
      <c r="J1560" s="9">
        <v>125</v>
      </c>
      <c r="K1560" s="9" t="s">
        <v>7479</v>
      </c>
      <c r="L1560" s="9" t="str">
        <f>IF(OR('1. Raw Data'!L1560="Elec", '1. Raw Data'!L1560="elect"), "Electronics", '1. Raw Data'!L1560)</f>
        <v>Home Appliances</v>
      </c>
      <c r="M1560" s="9">
        <v>340.85</v>
      </c>
      <c r="N1560" s="9">
        <f>IF(ISBLANK('1. Raw Data'!N1560), MEDIAN('1. Raw Data'!$N$2:$N$5001), '1. Raw Data'!N1560)</f>
        <v>214.3</v>
      </c>
      <c r="O1560" s="9">
        <v>1</v>
      </c>
      <c r="P1560" s="9">
        <f>IF(ISBLANK('1. Raw Data'!P1560), 0, '1. Raw Data'!P1560)</f>
        <v>0</v>
      </c>
      <c r="Q1560" s="9">
        <v>948</v>
      </c>
      <c r="R1560" s="9">
        <v>7</v>
      </c>
      <c r="S1560" s="9">
        <f t="shared" si="72"/>
        <v>340.85</v>
      </c>
      <c r="T1560" s="9">
        <f t="shared" si="73"/>
        <v>126.55000000000001</v>
      </c>
      <c r="U1560" s="23">
        <f t="shared" si="74"/>
        <v>0.37127768813260964</v>
      </c>
    </row>
    <row r="1561" spans="1:21" x14ac:dyDescent="0.3">
      <c r="A1561" s="9">
        <v>1250</v>
      </c>
      <c r="B1561" s="9" t="str">
        <f>PROPER(TRIM('1. Raw Data'!B1561))</f>
        <v>Customer_1559</v>
      </c>
      <c r="C1561" s="9">
        <f>IF(OR('1. Raw Data'!C1561&lt;18, '1. Raw Data'!C1561&gt;100), MEDIAN('1. Raw Data'!$C$2:$C$5001), '1. Raw Data'!C1561)</f>
        <v>40</v>
      </c>
      <c r="D1561" s="9" t="s">
        <v>5020</v>
      </c>
      <c r="E1561" s="22">
        <v>45143</v>
      </c>
      <c r="F1561" s="9">
        <v>0</v>
      </c>
      <c r="G1561" s="9">
        <v>12455</v>
      </c>
      <c r="H1561" s="15">
        <v>45054</v>
      </c>
      <c r="I1561" s="9" t="s">
        <v>7455</v>
      </c>
      <c r="J1561" s="9">
        <v>130</v>
      </c>
      <c r="K1561" s="9" t="s">
        <v>7487</v>
      </c>
      <c r="L1561" s="9" t="str">
        <f>IF(OR('1. Raw Data'!L1561="Elec", '1. Raw Data'!L1561="elect"), "Electronics", '1. Raw Data'!L1561)</f>
        <v>Clothing</v>
      </c>
      <c r="M1561" s="9">
        <v>548.65</v>
      </c>
      <c r="N1561" s="9">
        <f>IF(ISBLANK('1. Raw Data'!N1561), MEDIAN('1. Raw Data'!$N$2:$N$5001), '1. Raw Data'!N1561)</f>
        <v>332</v>
      </c>
      <c r="O1561" s="9">
        <v>2</v>
      </c>
      <c r="P1561" s="9">
        <f>IF(ISBLANK('1. Raw Data'!P1561), 0, '1. Raw Data'!P1561)</f>
        <v>0.2</v>
      </c>
      <c r="Q1561" s="9">
        <v>471</v>
      </c>
      <c r="R1561" s="9">
        <v>3</v>
      </c>
      <c r="S1561" s="9">
        <f t="shared" si="72"/>
        <v>877.84</v>
      </c>
      <c r="T1561" s="9">
        <f t="shared" si="73"/>
        <v>213.84000000000003</v>
      </c>
      <c r="U1561" s="23">
        <f t="shared" si="74"/>
        <v>0.24359792217260551</v>
      </c>
    </row>
    <row r="1562" spans="1:21" x14ac:dyDescent="0.3">
      <c r="A1562" s="9">
        <v>1758</v>
      </c>
      <c r="B1562" s="9" t="str">
        <f>PROPER(TRIM('1. Raw Data'!B1562))</f>
        <v>Customer_1560</v>
      </c>
      <c r="C1562" s="9">
        <f>IF(OR('1. Raw Data'!C1562&lt;18, '1. Raw Data'!C1562&gt;100), MEDIAN('1. Raw Data'!$C$2:$C$5001), '1. Raw Data'!C1562)</f>
        <v>40</v>
      </c>
      <c r="D1562" s="9" t="s">
        <v>5019</v>
      </c>
      <c r="E1562" s="22">
        <v>44917</v>
      </c>
      <c r="F1562" s="9">
        <v>0</v>
      </c>
      <c r="G1562" s="9">
        <v>13418</v>
      </c>
      <c r="H1562" s="15">
        <v>44917</v>
      </c>
      <c r="I1562" s="9" t="s">
        <v>7456</v>
      </c>
      <c r="J1562" s="9">
        <v>107</v>
      </c>
      <c r="K1562" s="9" t="s">
        <v>7485</v>
      </c>
      <c r="L1562" s="9" t="str">
        <f>IF(OR('1. Raw Data'!L1562="Elec", '1. Raw Data'!L1562="elect"), "Electronics", '1. Raw Data'!L1562)</f>
        <v>Clothing</v>
      </c>
      <c r="M1562" s="9">
        <v>1275.5999999999999</v>
      </c>
      <c r="N1562" s="9">
        <f>IF(ISBLANK('1. Raw Data'!N1562), MEDIAN('1. Raw Data'!$N$2:$N$5001), '1. Raw Data'!N1562)</f>
        <v>858.96</v>
      </c>
      <c r="O1562" s="9">
        <v>5</v>
      </c>
      <c r="P1562" s="9">
        <f>IF(ISBLANK('1. Raw Data'!P1562), 0, '1. Raw Data'!P1562)</f>
        <v>0.1</v>
      </c>
      <c r="Q1562" s="9">
        <v>475</v>
      </c>
      <c r="R1562" s="9">
        <v>7</v>
      </c>
      <c r="S1562" s="9">
        <f t="shared" si="72"/>
        <v>5740.2</v>
      </c>
      <c r="T1562" s="9">
        <f t="shared" si="73"/>
        <v>1445.3999999999996</v>
      </c>
      <c r="U1562" s="23">
        <f t="shared" si="74"/>
        <v>0.25180307306365629</v>
      </c>
    </row>
    <row r="1563" spans="1:21" x14ac:dyDescent="0.3">
      <c r="A1563" s="9">
        <v>2164</v>
      </c>
      <c r="B1563" s="9" t="str">
        <f>PROPER(TRIM('1. Raw Data'!B1563))</f>
        <v>Customer_1561</v>
      </c>
      <c r="C1563" s="9">
        <f>IF(OR('1. Raw Data'!C1563&lt;18, '1. Raw Data'!C1563&gt;100), MEDIAN('1. Raw Data'!$C$2:$C$5001), '1. Raw Data'!C1563)</f>
        <v>33</v>
      </c>
      <c r="D1563" s="9" t="s">
        <v>5022</v>
      </c>
      <c r="E1563" s="22">
        <v>44434</v>
      </c>
      <c r="F1563" s="9">
        <v>0</v>
      </c>
      <c r="G1563" s="9">
        <v>13923</v>
      </c>
      <c r="H1563" s="15">
        <v>44434</v>
      </c>
      <c r="I1563" s="9" t="s">
        <v>7457</v>
      </c>
      <c r="J1563" s="9">
        <v>104</v>
      </c>
      <c r="K1563" s="9" t="s">
        <v>7499</v>
      </c>
      <c r="L1563" s="9" t="str">
        <f>IF(OR('1. Raw Data'!L1563="Elec", '1. Raw Data'!L1563="elect"), "Electronics", '1. Raw Data'!L1563)</f>
        <v>Electronics</v>
      </c>
      <c r="M1563" s="9">
        <v>177.39</v>
      </c>
      <c r="N1563" s="9">
        <f>IF(ISBLANK('1. Raw Data'!N1563), MEDIAN('1. Raw Data'!$N$2:$N$5001), '1. Raw Data'!N1563)</f>
        <v>96.99</v>
      </c>
      <c r="O1563" s="9">
        <v>5</v>
      </c>
      <c r="P1563" s="9">
        <f>IF(ISBLANK('1. Raw Data'!P1563), 0, '1. Raw Data'!P1563)</f>
        <v>0</v>
      </c>
      <c r="Q1563" s="9">
        <v>674</v>
      </c>
      <c r="R1563" s="9">
        <v>5</v>
      </c>
      <c r="S1563" s="9">
        <f t="shared" si="72"/>
        <v>886.94999999999993</v>
      </c>
      <c r="T1563" s="9">
        <f t="shared" si="73"/>
        <v>401.99999999999994</v>
      </c>
      <c r="U1563" s="23">
        <f t="shared" si="74"/>
        <v>0.45323862675460846</v>
      </c>
    </row>
    <row r="1564" spans="1:21" x14ac:dyDescent="0.3">
      <c r="A1564" s="9">
        <v>2297</v>
      </c>
      <c r="B1564" s="9" t="str">
        <f>PROPER(TRIM('1. Raw Data'!B1564))</f>
        <v>Customer_1562</v>
      </c>
      <c r="C1564" s="9">
        <f>IF(OR('1. Raw Data'!C1564&lt;18, '1. Raw Data'!C1564&gt;100), MEDIAN('1. Raw Data'!$C$2:$C$5001), '1. Raw Data'!C1564)</f>
        <v>52</v>
      </c>
      <c r="D1564" s="9" t="s">
        <v>5020</v>
      </c>
      <c r="E1564" s="22">
        <v>44760</v>
      </c>
      <c r="F1564" s="9">
        <v>0</v>
      </c>
      <c r="G1564" s="9">
        <v>11390</v>
      </c>
      <c r="H1564" s="15">
        <v>44760</v>
      </c>
      <c r="I1564" s="9" t="s">
        <v>7455</v>
      </c>
      <c r="J1564" s="9">
        <v>143</v>
      </c>
      <c r="K1564" s="9" t="s">
        <v>7475</v>
      </c>
      <c r="L1564" s="9" t="str">
        <f>IF(OR('1. Raw Data'!L1564="Elec", '1. Raw Data'!L1564="elect"), "Electronics", '1. Raw Data'!L1564)</f>
        <v>Sports</v>
      </c>
      <c r="M1564" s="9">
        <v>1294</v>
      </c>
      <c r="N1564" s="9">
        <f>IF(ISBLANK('1. Raw Data'!N1564), MEDIAN('1. Raw Data'!$N$2:$N$5001), '1. Raw Data'!N1564)</f>
        <v>567.30999999999995</v>
      </c>
      <c r="O1564" s="9">
        <v>1</v>
      </c>
      <c r="P1564" s="9">
        <f>IF(ISBLANK('1. Raw Data'!P1564), 0, '1. Raw Data'!P1564)</f>
        <v>0</v>
      </c>
      <c r="Q1564" s="9">
        <v>887</v>
      </c>
      <c r="R1564" s="9">
        <v>3</v>
      </c>
      <c r="S1564" s="9">
        <f t="shared" si="72"/>
        <v>1294</v>
      </c>
      <c r="T1564" s="9">
        <f t="shared" si="73"/>
        <v>726.69</v>
      </c>
      <c r="U1564" s="23">
        <f t="shared" si="74"/>
        <v>0.56158423493044829</v>
      </c>
    </row>
    <row r="1565" spans="1:21" x14ac:dyDescent="0.3">
      <c r="A1565" s="9">
        <v>2439</v>
      </c>
      <c r="B1565" s="9" t="str">
        <f>PROPER(TRIM('1. Raw Data'!B1565))</f>
        <v>Customer_1563</v>
      </c>
      <c r="C1565" s="9">
        <f>IF(OR('1. Raw Data'!C1565&lt;18, '1. Raw Data'!C1565&gt;100), MEDIAN('1. Raw Data'!$C$2:$C$5001), '1. Raw Data'!C1565)</f>
        <v>45</v>
      </c>
      <c r="D1565" s="9" t="s">
        <v>5021</v>
      </c>
      <c r="E1565" s="22">
        <v>44866</v>
      </c>
      <c r="F1565" s="9">
        <v>1</v>
      </c>
      <c r="G1565" s="9">
        <v>10829</v>
      </c>
      <c r="H1565" s="15">
        <v>44572</v>
      </c>
      <c r="I1565" s="9" t="s">
        <v>7456</v>
      </c>
      <c r="J1565" s="9">
        <v>140</v>
      </c>
      <c r="K1565" s="9" t="s">
        <v>7468</v>
      </c>
      <c r="L1565" s="9" t="str">
        <f>IF(OR('1. Raw Data'!L1565="Elec", '1. Raw Data'!L1565="elect"), "Electronics", '1. Raw Data'!L1565)</f>
        <v>Clothing</v>
      </c>
      <c r="M1565" s="9">
        <v>751.35</v>
      </c>
      <c r="N1565" s="9">
        <f>IF(ISBLANK('1. Raw Data'!N1565), MEDIAN('1. Raw Data'!$N$2:$N$5001), '1. Raw Data'!N1565)</f>
        <v>314.37</v>
      </c>
      <c r="O1565" s="9">
        <v>2</v>
      </c>
      <c r="P1565" s="9">
        <f>IF(ISBLANK('1. Raw Data'!P1565), 0, '1. Raw Data'!P1565)</f>
        <v>0</v>
      </c>
      <c r="Q1565" s="9">
        <v>452</v>
      </c>
      <c r="R1565" s="9">
        <v>5</v>
      </c>
      <c r="S1565" s="9">
        <f t="shared" si="72"/>
        <v>1502.7</v>
      </c>
      <c r="T1565" s="9">
        <f t="shared" si="73"/>
        <v>873.96</v>
      </c>
      <c r="U1565" s="23">
        <f t="shared" si="74"/>
        <v>0.58159313236174881</v>
      </c>
    </row>
    <row r="1566" spans="1:21" x14ac:dyDescent="0.3">
      <c r="A1566" s="9">
        <v>2062</v>
      </c>
      <c r="B1566" s="9" t="str">
        <f>PROPER(TRIM('1. Raw Data'!B1566))</f>
        <v>Customer_1564</v>
      </c>
      <c r="C1566" s="9">
        <f>IF(OR('1. Raw Data'!C1566&lt;18, '1. Raw Data'!C1566&gt;100), MEDIAN('1. Raw Data'!$C$2:$C$5001), '1. Raw Data'!C1566)</f>
        <v>35</v>
      </c>
      <c r="D1566" s="9" t="s">
        <v>5020</v>
      </c>
      <c r="E1566" s="22">
        <v>45070</v>
      </c>
      <c r="F1566" s="9">
        <v>0</v>
      </c>
      <c r="G1566" s="9">
        <v>12836</v>
      </c>
      <c r="H1566" s="15">
        <v>45070</v>
      </c>
      <c r="I1566" s="9" t="s">
        <v>7457</v>
      </c>
      <c r="J1566" s="9">
        <v>138</v>
      </c>
      <c r="K1566" s="9" t="s">
        <v>7464</v>
      </c>
      <c r="L1566" s="9" t="str">
        <f>IF(OR('1. Raw Data'!L1566="Elec", '1. Raw Data'!L1566="elect"), "Electronics", '1. Raw Data'!L1566)</f>
        <v>Electronics</v>
      </c>
      <c r="M1566" s="9">
        <v>1263.8599999999999</v>
      </c>
      <c r="N1566" s="9">
        <f>IF(ISBLANK('1. Raw Data'!N1566), MEDIAN('1. Raw Data'!$N$2:$N$5001), '1. Raw Data'!N1566)</f>
        <v>626.28</v>
      </c>
      <c r="O1566" s="9">
        <v>1</v>
      </c>
      <c r="P1566" s="9">
        <f>IF(ISBLANK('1. Raw Data'!P1566), 0, '1. Raw Data'!P1566)</f>
        <v>0</v>
      </c>
      <c r="Q1566" s="9">
        <v>370</v>
      </c>
      <c r="R1566" s="9">
        <v>10</v>
      </c>
      <c r="S1566" s="9">
        <f t="shared" si="72"/>
        <v>1263.8599999999999</v>
      </c>
      <c r="T1566" s="9">
        <f t="shared" si="73"/>
        <v>637.57999999999993</v>
      </c>
      <c r="U1566" s="23">
        <f t="shared" si="74"/>
        <v>0.5044704318516291</v>
      </c>
    </row>
    <row r="1567" spans="1:21" x14ac:dyDescent="0.3">
      <c r="A1567" s="9">
        <v>1813</v>
      </c>
      <c r="B1567" s="9" t="str">
        <f>PROPER(TRIM('1. Raw Data'!B1567))</f>
        <v>Customer_1565</v>
      </c>
      <c r="C1567" s="9">
        <f>IF(OR('1. Raw Data'!C1567&lt;18, '1. Raw Data'!C1567&gt;100), MEDIAN('1. Raw Data'!$C$2:$C$5001), '1. Raw Data'!C1567)</f>
        <v>40</v>
      </c>
      <c r="D1567" s="9" t="s">
        <v>5020</v>
      </c>
      <c r="E1567" s="22">
        <v>44712</v>
      </c>
      <c r="F1567" s="9">
        <v>0</v>
      </c>
      <c r="G1567" s="9">
        <v>10617</v>
      </c>
      <c r="H1567" s="15">
        <v>44712</v>
      </c>
      <c r="I1567" s="9" t="s">
        <v>7456</v>
      </c>
      <c r="J1567" s="9">
        <v>130</v>
      </c>
      <c r="K1567" s="9" t="s">
        <v>7487</v>
      </c>
      <c r="L1567" s="9" t="str">
        <f>IF(OR('1. Raw Data'!L1567="Elec", '1. Raw Data'!L1567="elect"), "Electronics", '1. Raw Data'!L1567)</f>
        <v>Electronics</v>
      </c>
      <c r="M1567" s="9">
        <v>511.11</v>
      </c>
      <c r="N1567" s="9">
        <f>IF(ISBLANK('1. Raw Data'!N1567), MEDIAN('1. Raw Data'!$N$2:$N$5001), '1. Raw Data'!N1567)</f>
        <v>217.76</v>
      </c>
      <c r="O1567" s="9">
        <v>2</v>
      </c>
      <c r="P1567" s="9">
        <f>IF(ISBLANK('1. Raw Data'!P1567), 0, '1. Raw Data'!P1567)</f>
        <v>0.1</v>
      </c>
      <c r="Q1567" s="9">
        <v>395</v>
      </c>
      <c r="R1567" s="9">
        <v>5</v>
      </c>
      <c r="S1567" s="9">
        <f t="shared" si="72"/>
        <v>919.99800000000005</v>
      </c>
      <c r="T1567" s="9">
        <f t="shared" si="73"/>
        <v>484.47800000000007</v>
      </c>
      <c r="U1567" s="23">
        <f t="shared" si="74"/>
        <v>0.52660766653840552</v>
      </c>
    </row>
    <row r="1568" spans="1:21" x14ac:dyDescent="0.3">
      <c r="A1568" s="9">
        <v>1028</v>
      </c>
      <c r="B1568" s="9" t="str">
        <f>PROPER(TRIM('1. Raw Data'!B1568))</f>
        <v>Customer_1566</v>
      </c>
      <c r="C1568" s="9">
        <f>IF(OR('1. Raw Data'!C1568&lt;18, '1. Raw Data'!C1568&gt;100), MEDIAN('1. Raw Data'!$C$2:$C$5001), '1. Raw Data'!C1568)</f>
        <v>43</v>
      </c>
      <c r="D1568" s="9" t="s">
        <v>5021</v>
      </c>
      <c r="E1568" s="22">
        <v>44034</v>
      </c>
      <c r="F1568" s="9">
        <v>0</v>
      </c>
      <c r="G1568" s="9">
        <v>12596</v>
      </c>
      <c r="H1568" s="15">
        <v>44034</v>
      </c>
      <c r="I1568" s="9" t="s">
        <v>7457</v>
      </c>
      <c r="J1568" s="9">
        <v>110</v>
      </c>
      <c r="K1568" s="9" t="s">
        <v>7493</v>
      </c>
      <c r="L1568" s="9" t="str">
        <f>IF(OR('1. Raw Data'!L1568="Elec", '1. Raw Data'!L1568="elect"), "Electronics", '1. Raw Data'!L1568)</f>
        <v>Sports</v>
      </c>
      <c r="M1568" s="9">
        <v>541.32000000000005</v>
      </c>
      <c r="N1568" s="9">
        <f>IF(ISBLANK('1. Raw Data'!N1568), MEDIAN('1. Raw Data'!$N$2:$N$5001), '1. Raw Data'!N1568)</f>
        <v>303.49</v>
      </c>
      <c r="O1568" s="9">
        <v>2</v>
      </c>
      <c r="P1568" s="9">
        <f>IF(ISBLANK('1. Raw Data'!P1568), 0, '1. Raw Data'!P1568)</f>
        <v>0</v>
      </c>
      <c r="Q1568" s="9">
        <v>442</v>
      </c>
      <c r="R1568" s="9">
        <v>6</v>
      </c>
      <c r="S1568" s="9">
        <f t="shared" si="72"/>
        <v>1082.6400000000001</v>
      </c>
      <c r="T1568" s="9">
        <f t="shared" si="73"/>
        <v>475.66000000000008</v>
      </c>
      <c r="U1568" s="23">
        <f t="shared" si="74"/>
        <v>0.4393519544816375</v>
      </c>
    </row>
    <row r="1569" spans="1:21" x14ac:dyDescent="0.3">
      <c r="A1569" s="9">
        <v>1957</v>
      </c>
      <c r="B1569" s="9" t="str">
        <f>PROPER(TRIM('1. Raw Data'!B1569))</f>
        <v>Customer_1567</v>
      </c>
      <c r="C1569" s="9">
        <f>IF(OR('1. Raw Data'!C1569&lt;18, '1. Raw Data'!C1569&gt;100), MEDIAN('1. Raw Data'!$C$2:$C$5001), '1. Raw Data'!C1569)</f>
        <v>48</v>
      </c>
      <c r="D1569" s="9" t="s">
        <v>5020</v>
      </c>
      <c r="E1569" s="22">
        <v>45268</v>
      </c>
      <c r="F1569" s="9">
        <v>0</v>
      </c>
      <c r="G1569" s="9">
        <v>10290</v>
      </c>
      <c r="H1569" s="15">
        <v>45150</v>
      </c>
      <c r="I1569" s="9" t="s">
        <v>7456</v>
      </c>
      <c r="J1569" s="9">
        <v>130</v>
      </c>
      <c r="K1569" s="9" t="s">
        <v>7487</v>
      </c>
      <c r="L1569" s="9" t="str">
        <f>IF(OR('1. Raw Data'!L1569="Elec", '1. Raw Data'!L1569="elect"), "Electronics", '1. Raw Data'!L1569)</f>
        <v>Sports</v>
      </c>
      <c r="M1569" s="9">
        <v>1139.83</v>
      </c>
      <c r="N1569" s="9">
        <f>IF(ISBLANK('1. Raw Data'!N1569), MEDIAN('1. Raw Data'!$N$2:$N$5001), '1. Raw Data'!N1569)</f>
        <v>460.89</v>
      </c>
      <c r="O1569" s="9">
        <v>1</v>
      </c>
      <c r="P1569" s="9">
        <f>IF(ISBLANK('1. Raw Data'!P1569), 0, '1. Raw Data'!P1569)</f>
        <v>0</v>
      </c>
      <c r="Q1569" s="9">
        <v>390</v>
      </c>
      <c r="R1569" s="9">
        <v>7</v>
      </c>
      <c r="S1569" s="9">
        <f t="shared" si="72"/>
        <v>1139.83</v>
      </c>
      <c r="T1569" s="9">
        <f t="shared" si="73"/>
        <v>678.93999999999994</v>
      </c>
      <c r="U1569" s="23">
        <f t="shared" si="74"/>
        <v>0.59565022854285288</v>
      </c>
    </row>
    <row r="1570" spans="1:21" x14ac:dyDescent="0.3">
      <c r="A1570" s="9">
        <v>1476</v>
      </c>
      <c r="B1570" s="9" t="str">
        <f>PROPER(TRIM('1. Raw Data'!B1570))</f>
        <v>Customer_1568</v>
      </c>
      <c r="C1570" s="9">
        <f>IF(OR('1. Raw Data'!C1570&lt;18, '1. Raw Data'!C1570&gt;100), MEDIAN('1. Raw Data'!$C$2:$C$5001), '1. Raw Data'!C1570)</f>
        <v>25</v>
      </c>
      <c r="D1570" s="9" t="s">
        <v>5019</v>
      </c>
      <c r="E1570" s="22">
        <v>44065</v>
      </c>
      <c r="F1570" s="9">
        <v>0</v>
      </c>
      <c r="G1570" s="9">
        <v>12469</v>
      </c>
      <c r="H1570" s="15">
        <v>44065</v>
      </c>
      <c r="I1570" s="9" t="s">
        <v>7456</v>
      </c>
      <c r="J1570" s="9">
        <v>139</v>
      </c>
      <c r="K1570" s="9" t="s">
        <v>7486</v>
      </c>
      <c r="L1570" s="9" t="str">
        <f>IF(OR('1. Raw Data'!L1570="Elec", '1. Raw Data'!L1570="elect"), "Electronics", '1. Raw Data'!L1570)</f>
        <v>Home Appliances</v>
      </c>
      <c r="M1570" s="9">
        <v>1188.24</v>
      </c>
      <c r="N1570" s="9">
        <f>IF(ISBLANK('1. Raw Data'!N1570), MEDIAN('1. Raw Data'!$N$2:$N$5001), '1. Raw Data'!N1570)</f>
        <v>633.49</v>
      </c>
      <c r="O1570" s="9">
        <v>4</v>
      </c>
      <c r="P1570" s="9">
        <f>IF(ISBLANK('1. Raw Data'!P1570), 0, '1. Raw Data'!P1570)</f>
        <v>0</v>
      </c>
      <c r="Q1570" s="9">
        <v>609</v>
      </c>
      <c r="R1570" s="9">
        <v>4</v>
      </c>
      <c r="S1570" s="9">
        <f t="shared" si="72"/>
        <v>4752.96</v>
      </c>
      <c r="T1570" s="9">
        <f t="shared" si="73"/>
        <v>2219</v>
      </c>
      <c r="U1570" s="23">
        <f t="shared" si="74"/>
        <v>0.46686696290311719</v>
      </c>
    </row>
    <row r="1571" spans="1:21" x14ac:dyDescent="0.3">
      <c r="A1571" s="9">
        <v>1317</v>
      </c>
      <c r="B1571" s="9" t="str">
        <f>PROPER(TRIM('1. Raw Data'!B1571))</f>
        <v>Customer_1569</v>
      </c>
      <c r="C1571" s="9">
        <f>IF(OR('1. Raw Data'!C1571&lt;18, '1. Raw Data'!C1571&gt;100), MEDIAN('1. Raw Data'!$C$2:$C$5001), '1. Raw Data'!C1571)</f>
        <v>35</v>
      </c>
      <c r="D1571" s="9" t="s">
        <v>5022</v>
      </c>
      <c r="E1571" s="22">
        <v>45171</v>
      </c>
      <c r="F1571" s="9">
        <v>0</v>
      </c>
      <c r="G1571" s="9">
        <v>10180</v>
      </c>
      <c r="H1571" s="15">
        <v>44966</v>
      </c>
      <c r="I1571" s="9" t="s">
        <v>7456</v>
      </c>
      <c r="J1571" s="9">
        <v>107</v>
      </c>
      <c r="K1571" s="9" t="s">
        <v>7485</v>
      </c>
      <c r="L1571" s="9" t="str">
        <f>IF(OR('1. Raw Data'!L1571="Elec", '1. Raw Data'!L1571="elect"), "Electronics", '1. Raw Data'!L1571)</f>
        <v>Clothing</v>
      </c>
      <c r="M1571" s="9">
        <v>382.98</v>
      </c>
      <c r="N1571" s="9">
        <f>IF(ISBLANK('1. Raw Data'!N1571), MEDIAN('1. Raw Data'!$N$2:$N$5001), '1. Raw Data'!N1571)</f>
        <v>173.7</v>
      </c>
      <c r="O1571" s="9">
        <v>3</v>
      </c>
      <c r="P1571" s="9">
        <f>IF(ISBLANK('1. Raw Data'!P1571), 0, '1. Raw Data'!P1571)</f>
        <v>0</v>
      </c>
      <c r="Q1571" s="9">
        <v>377</v>
      </c>
      <c r="R1571" s="9">
        <v>6</v>
      </c>
      <c r="S1571" s="9">
        <f t="shared" si="72"/>
        <v>1148.94</v>
      </c>
      <c r="T1571" s="9">
        <f t="shared" si="73"/>
        <v>627.84000000000015</v>
      </c>
      <c r="U1571" s="23">
        <f t="shared" si="74"/>
        <v>0.54645151182829399</v>
      </c>
    </row>
    <row r="1572" spans="1:21" x14ac:dyDescent="0.3">
      <c r="A1572" s="9">
        <v>1244</v>
      </c>
      <c r="B1572" s="9" t="str">
        <f>PROPER(TRIM('1. Raw Data'!B1572))</f>
        <v>Customer_1570</v>
      </c>
      <c r="C1572" s="9">
        <f>IF(OR('1. Raw Data'!C1572&lt;18, '1. Raw Data'!C1572&gt;100), MEDIAN('1. Raw Data'!$C$2:$C$5001), '1. Raw Data'!C1572)</f>
        <v>40</v>
      </c>
      <c r="D1572" s="9" t="s">
        <v>5018</v>
      </c>
      <c r="E1572" s="22">
        <v>45164</v>
      </c>
      <c r="F1572" s="9">
        <v>0</v>
      </c>
      <c r="G1572" s="9">
        <v>12702</v>
      </c>
      <c r="H1572" s="15">
        <v>45164</v>
      </c>
      <c r="I1572" s="9" t="s">
        <v>7457</v>
      </c>
      <c r="J1572" s="9">
        <v>136</v>
      </c>
      <c r="K1572" s="9" t="s">
        <v>7503</v>
      </c>
      <c r="L1572" s="9" t="str">
        <f>IF(OR('1. Raw Data'!L1572="Elec", '1. Raw Data'!L1572="elect"), "Electronics", '1. Raw Data'!L1572)</f>
        <v>Home Appliances</v>
      </c>
      <c r="M1572" s="9">
        <v>1460.66</v>
      </c>
      <c r="N1572" s="9">
        <f>IF(ISBLANK('1. Raw Data'!N1572), MEDIAN('1. Raw Data'!$N$2:$N$5001), '1. Raw Data'!N1572)</f>
        <v>745.64</v>
      </c>
      <c r="O1572" s="9">
        <v>3</v>
      </c>
      <c r="P1572" s="9">
        <f>IF(ISBLANK('1. Raw Data'!P1572), 0, '1. Raw Data'!P1572)</f>
        <v>0.1</v>
      </c>
      <c r="Q1572" s="9">
        <v>338</v>
      </c>
      <c r="R1572" s="9">
        <v>5</v>
      </c>
      <c r="S1572" s="9">
        <f t="shared" si="72"/>
        <v>3943.7820000000006</v>
      </c>
      <c r="T1572" s="9">
        <f t="shared" si="73"/>
        <v>1706.8620000000005</v>
      </c>
      <c r="U1572" s="23">
        <f t="shared" si="74"/>
        <v>0.43279826319000397</v>
      </c>
    </row>
    <row r="1573" spans="1:21" x14ac:dyDescent="0.3">
      <c r="A1573" s="9">
        <v>1747</v>
      </c>
      <c r="B1573" s="9" t="str">
        <f>PROPER(TRIM('1. Raw Data'!B1573))</f>
        <v>Customer_1571</v>
      </c>
      <c r="C1573" s="9">
        <f>IF(OR('1. Raw Data'!C1573&lt;18, '1. Raw Data'!C1573&gt;100), MEDIAN('1. Raw Data'!$C$2:$C$5001), '1. Raw Data'!C1573)</f>
        <v>40</v>
      </c>
      <c r="D1573" s="9" t="s">
        <v>5021</v>
      </c>
      <c r="E1573" s="22">
        <v>44960</v>
      </c>
      <c r="F1573" s="9">
        <v>1</v>
      </c>
      <c r="G1573" s="9">
        <v>12161</v>
      </c>
      <c r="H1573" s="15">
        <v>44987</v>
      </c>
      <c r="I1573" s="9" t="s">
        <v>7455</v>
      </c>
      <c r="J1573" s="9">
        <v>135</v>
      </c>
      <c r="K1573" s="9" t="s">
        <v>7458</v>
      </c>
      <c r="L1573" s="9" t="str">
        <f>IF(OR('1. Raw Data'!L1573="Elec", '1. Raw Data'!L1573="elect"), "Electronics", '1. Raw Data'!L1573)</f>
        <v>Electronics</v>
      </c>
      <c r="M1573" s="9">
        <v>172.51</v>
      </c>
      <c r="N1573" s="9">
        <f>IF(ISBLANK('1. Raw Data'!N1573), MEDIAN('1. Raw Data'!$N$2:$N$5001), '1. Raw Data'!N1573)</f>
        <v>103.94</v>
      </c>
      <c r="O1573" s="9">
        <v>3</v>
      </c>
      <c r="P1573" s="9">
        <f>IF(ISBLANK('1. Raw Data'!P1573), 0, '1. Raw Data'!P1573)</f>
        <v>0</v>
      </c>
      <c r="Q1573" s="9">
        <v>685</v>
      </c>
      <c r="R1573" s="9">
        <v>4</v>
      </c>
      <c r="S1573" s="9">
        <f t="shared" si="72"/>
        <v>517.53</v>
      </c>
      <c r="T1573" s="9">
        <f t="shared" si="73"/>
        <v>205.70999999999998</v>
      </c>
      <c r="U1573" s="23">
        <f t="shared" si="74"/>
        <v>0.39748420381427163</v>
      </c>
    </row>
    <row r="1574" spans="1:21" x14ac:dyDescent="0.3">
      <c r="A1574" s="9">
        <v>1696</v>
      </c>
      <c r="B1574" s="9" t="str">
        <f>PROPER(TRIM('1. Raw Data'!B1574))</f>
        <v>Customer_1572</v>
      </c>
      <c r="C1574" s="9">
        <f>IF(OR('1. Raw Data'!C1574&lt;18, '1. Raw Data'!C1574&gt;100), MEDIAN('1. Raw Data'!$C$2:$C$5001), '1. Raw Data'!C1574)</f>
        <v>30</v>
      </c>
      <c r="D1574" s="9" t="s">
        <v>5022</v>
      </c>
      <c r="E1574" s="22">
        <v>45307</v>
      </c>
      <c r="F1574" s="9">
        <v>1</v>
      </c>
      <c r="G1574" s="9">
        <v>11261</v>
      </c>
      <c r="H1574" s="15">
        <v>45307</v>
      </c>
      <c r="I1574" s="9" t="s">
        <v>7455</v>
      </c>
      <c r="J1574" s="9">
        <v>124</v>
      </c>
      <c r="K1574" s="9" t="s">
        <v>7497</v>
      </c>
      <c r="L1574" s="9" t="str">
        <f>IF(OR('1. Raw Data'!L1574="Elec", '1. Raw Data'!L1574="elect"), "Electronics", '1. Raw Data'!L1574)</f>
        <v>Clothing</v>
      </c>
      <c r="M1574" s="9">
        <v>149.33000000000001</v>
      </c>
      <c r="N1574" s="9">
        <f>IF(ISBLANK('1. Raw Data'!N1574), MEDIAN('1. Raw Data'!$N$2:$N$5001), '1. Raw Data'!N1574)</f>
        <v>429.51499999999999</v>
      </c>
      <c r="O1574" s="9">
        <v>1</v>
      </c>
      <c r="P1574" s="9">
        <f>IF(ISBLANK('1. Raw Data'!P1574), 0, '1. Raw Data'!P1574)</f>
        <v>0</v>
      </c>
      <c r="Q1574" s="9">
        <v>351</v>
      </c>
      <c r="R1574" s="9">
        <v>2</v>
      </c>
      <c r="S1574" s="9">
        <f t="shared" si="72"/>
        <v>149.33000000000001</v>
      </c>
      <c r="T1574" s="9">
        <f t="shared" si="73"/>
        <v>-280.18499999999995</v>
      </c>
      <c r="U1574" s="23">
        <f t="shared" si="74"/>
        <v>-1.8762807205517975</v>
      </c>
    </row>
    <row r="1575" spans="1:21" x14ac:dyDescent="0.3">
      <c r="A1575" s="9">
        <v>1271</v>
      </c>
      <c r="B1575" s="9" t="str">
        <f>PROPER(TRIM('1. Raw Data'!B1575))</f>
        <v>Customer_1573</v>
      </c>
      <c r="C1575" s="9">
        <f>IF(OR('1. Raw Data'!C1575&lt;18, '1. Raw Data'!C1575&gt;100), MEDIAN('1. Raw Data'!$C$2:$C$5001), '1. Raw Data'!C1575)</f>
        <v>45</v>
      </c>
      <c r="D1575" s="9" t="s">
        <v>5023</v>
      </c>
      <c r="E1575" s="22">
        <v>44271</v>
      </c>
      <c r="F1575" s="9">
        <v>0</v>
      </c>
      <c r="G1575" s="9">
        <v>13165</v>
      </c>
      <c r="H1575" s="15">
        <v>44271</v>
      </c>
      <c r="I1575" s="9" t="s">
        <v>7457</v>
      </c>
      <c r="J1575" s="9">
        <v>139</v>
      </c>
      <c r="K1575" s="9" t="s">
        <v>7486</v>
      </c>
      <c r="L1575" s="9" t="str">
        <f>IF(OR('1. Raw Data'!L1575="Elec", '1. Raw Data'!L1575="elect"), "Electronics", '1. Raw Data'!L1575)</f>
        <v>Electronics</v>
      </c>
      <c r="M1575" s="9">
        <v>913.48</v>
      </c>
      <c r="N1575" s="9">
        <f>IF(ISBLANK('1. Raw Data'!N1575), MEDIAN('1. Raw Data'!$N$2:$N$5001), '1. Raw Data'!N1575)</f>
        <v>458.93</v>
      </c>
      <c r="O1575" s="9">
        <v>2</v>
      </c>
      <c r="P1575" s="9">
        <f>IF(ISBLANK('1. Raw Data'!P1575), 0, '1. Raw Data'!P1575)</f>
        <v>0</v>
      </c>
      <c r="Q1575" s="9">
        <v>667</v>
      </c>
      <c r="R1575" s="9">
        <v>4</v>
      </c>
      <c r="S1575" s="9">
        <f t="shared" si="72"/>
        <v>1826.96</v>
      </c>
      <c r="T1575" s="9">
        <f t="shared" si="73"/>
        <v>909.1</v>
      </c>
      <c r="U1575" s="23">
        <f t="shared" si="74"/>
        <v>0.4976025747690152</v>
      </c>
    </row>
    <row r="1576" spans="1:21" x14ac:dyDescent="0.3">
      <c r="A1576" s="9">
        <v>2463</v>
      </c>
      <c r="B1576" s="9" t="str">
        <f>PROPER(TRIM('1. Raw Data'!B1576))</f>
        <v>Customer_1574</v>
      </c>
      <c r="C1576" s="9">
        <f>IF(OR('1. Raw Data'!C1576&lt;18, '1. Raw Data'!C1576&gt;100), MEDIAN('1. Raw Data'!$C$2:$C$5001), '1. Raw Data'!C1576)</f>
        <v>56</v>
      </c>
      <c r="D1576" s="9" t="s">
        <v>5019</v>
      </c>
      <c r="E1576" s="22">
        <v>44711</v>
      </c>
      <c r="F1576" s="9">
        <v>1</v>
      </c>
      <c r="G1576" s="9">
        <v>10259</v>
      </c>
      <c r="H1576" s="15">
        <v>44711</v>
      </c>
      <c r="I1576" s="9" t="s">
        <v>7455</v>
      </c>
      <c r="J1576" s="9">
        <v>136</v>
      </c>
      <c r="K1576" s="9" t="s">
        <v>7503</v>
      </c>
      <c r="L1576" s="9" t="str">
        <f>IF(OR('1. Raw Data'!L1576="Elec", '1. Raw Data'!L1576="elect"), "Electronics", '1. Raw Data'!L1576)</f>
        <v>Electronics</v>
      </c>
      <c r="M1576" s="9">
        <v>1097.97</v>
      </c>
      <c r="N1576" s="9">
        <f>IF(ISBLANK('1. Raw Data'!N1576), MEDIAN('1. Raw Data'!$N$2:$N$5001), '1. Raw Data'!N1576)</f>
        <v>765.53</v>
      </c>
      <c r="O1576" s="9">
        <v>2</v>
      </c>
      <c r="P1576" s="9">
        <f>IF(ISBLANK('1. Raw Data'!P1576), 0, '1. Raw Data'!P1576)</f>
        <v>0</v>
      </c>
      <c r="Q1576" s="9">
        <v>728</v>
      </c>
      <c r="R1576" s="9">
        <v>4</v>
      </c>
      <c r="S1576" s="9">
        <f t="shared" si="72"/>
        <v>2195.94</v>
      </c>
      <c r="T1576" s="9">
        <f t="shared" si="73"/>
        <v>664.88000000000011</v>
      </c>
      <c r="U1576" s="23">
        <f t="shared" si="74"/>
        <v>0.30277694290372237</v>
      </c>
    </row>
    <row r="1577" spans="1:21" x14ac:dyDescent="0.3">
      <c r="A1577" s="9">
        <v>2262</v>
      </c>
      <c r="B1577" s="9" t="str">
        <f>PROPER(TRIM('1. Raw Data'!B1577))</f>
        <v>Customer_1575</v>
      </c>
      <c r="C1577" s="9">
        <f>IF(OR('1. Raw Data'!C1577&lt;18, '1. Raw Data'!C1577&gt;100), MEDIAN('1. Raw Data'!$C$2:$C$5001), '1. Raw Data'!C1577)</f>
        <v>72</v>
      </c>
      <c r="D1577" s="9" t="s">
        <v>5018</v>
      </c>
      <c r="E1577" s="22">
        <v>44755</v>
      </c>
      <c r="F1577" s="9">
        <v>1</v>
      </c>
      <c r="G1577" s="9">
        <v>13178</v>
      </c>
      <c r="H1577" s="15">
        <v>44755</v>
      </c>
      <c r="I1577" s="9" t="s">
        <v>7455</v>
      </c>
      <c r="J1577" s="9">
        <v>145</v>
      </c>
      <c r="K1577" s="9" t="s">
        <v>7470</v>
      </c>
      <c r="L1577" s="9" t="str">
        <f>IF(OR('1. Raw Data'!L1577="Elec", '1. Raw Data'!L1577="elect"), "Electronics", '1. Raw Data'!L1577)</f>
        <v>Electronics</v>
      </c>
      <c r="M1577" s="9">
        <v>1443.28</v>
      </c>
      <c r="N1577" s="9">
        <f>IF(ISBLANK('1. Raw Data'!N1577), MEDIAN('1. Raw Data'!$N$2:$N$5001), '1. Raw Data'!N1577)</f>
        <v>888.55</v>
      </c>
      <c r="O1577" s="9">
        <v>5</v>
      </c>
      <c r="P1577" s="9">
        <f>IF(ISBLANK('1. Raw Data'!P1577), 0, '1. Raw Data'!P1577)</f>
        <v>0</v>
      </c>
      <c r="Q1577" s="9">
        <v>892</v>
      </c>
      <c r="R1577" s="9">
        <v>5</v>
      </c>
      <c r="S1577" s="9">
        <f t="shared" si="72"/>
        <v>7216.4</v>
      </c>
      <c r="T1577" s="9">
        <f t="shared" si="73"/>
        <v>2773.6499999999996</v>
      </c>
      <c r="U1577" s="23">
        <f t="shared" si="74"/>
        <v>0.38435369436284017</v>
      </c>
    </row>
    <row r="1578" spans="1:21" x14ac:dyDescent="0.3">
      <c r="A1578" s="9">
        <v>1376</v>
      </c>
      <c r="B1578" s="9" t="str">
        <f>PROPER(TRIM('1. Raw Data'!B1578))</f>
        <v>Customer_1576</v>
      </c>
      <c r="C1578" s="9">
        <f>IF(OR('1. Raw Data'!C1578&lt;18, '1. Raw Data'!C1578&gt;100), MEDIAN('1. Raw Data'!$C$2:$C$5001), '1. Raw Data'!C1578)</f>
        <v>69</v>
      </c>
      <c r="D1578" s="9" t="s">
        <v>5019</v>
      </c>
      <c r="E1578" s="22">
        <v>44534</v>
      </c>
      <c r="F1578" s="9">
        <v>1</v>
      </c>
      <c r="G1578" s="9">
        <v>12291</v>
      </c>
      <c r="H1578" s="15">
        <v>44298</v>
      </c>
      <c r="I1578" s="9" t="s">
        <v>7456</v>
      </c>
      <c r="J1578" s="9">
        <v>120</v>
      </c>
      <c r="K1578" s="9" t="s">
        <v>7488</v>
      </c>
      <c r="L1578" s="9" t="str">
        <f>IF(OR('1. Raw Data'!L1578="Elec", '1. Raw Data'!L1578="elect"), "Electronics", '1. Raw Data'!L1578)</f>
        <v>Sports</v>
      </c>
      <c r="M1578" s="9">
        <v>637.16999999999996</v>
      </c>
      <c r="N1578" s="9">
        <f>IF(ISBLANK('1. Raw Data'!N1578), MEDIAN('1. Raw Data'!$N$2:$N$5001), '1. Raw Data'!N1578)</f>
        <v>353.09</v>
      </c>
      <c r="O1578" s="9">
        <v>2</v>
      </c>
      <c r="P1578" s="9">
        <f>IF(ISBLANK('1. Raw Data'!P1578), 0, '1. Raw Data'!P1578)</f>
        <v>0</v>
      </c>
      <c r="Q1578" s="9">
        <v>672</v>
      </c>
      <c r="R1578" s="9">
        <v>2</v>
      </c>
      <c r="S1578" s="9">
        <f t="shared" si="72"/>
        <v>1274.3399999999999</v>
      </c>
      <c r="T1578" s="9">
        <f t="shared" si="73"/>
        <v>568.16</v>
      </c>
      <c r="U1578" s="23">
        <f t="shared" si="74"/>
        <v>0.44584647739221872</v>
      </c>
    </row>
    <row r="1579" spans="1:21" x14ac:dyDescent="0.3">
      <c r="A1579" s="9">
        <v>1265</v>
      </c>
      <c r="B1579" s="9" t="str">
        <f>PROPER(TRIM('1. Raw Data'!B1579))</f>
        <v>Customer_1577</v>
      </c>
      <c r="C1579" s="9">
        <f>IF(OR('1. Raw Data'!C1579&lt;18, '1. Raw Data'!C1579&gt;100), MEDIAN('1. Raw Data'!$C$2:$C$5001), '1. Raw Data'!C1579)</f>
        <v>42</v>
      </c>
      <c r="D1579" s="9" t="s">
        <v>5019</v>
      </c>
      <c r="E1579" s="22">
        <v>44678</v>
      </c>
      <c r="F1579" s="9">
        <v>1</v>
      </c>
      <c r="G1579" s="9">
        <v>12470</v>
      </c>
      <c r="H1579" s="15">
        <v>44678</v>
      </c>
      <c r="I1579" s="9" t="s">
        <v>7456</v>
      </c>
      <c r="J1579" s="9">
        <v>149</v>
      </c>
      <c r="K1579" s="9" t="s">
        <v>7467</v>
      </c>
      <c r="L1579" s="9" t="str">
        <f>IF(OR('1. Raw Data'!L1579="Elec", '1. Raw Data'!L1579="elect"), "Electronics", '1. Raw Data'!L1579)</f>
        <v>Sports</v>
      </c>
      <c r="M1579" s="9">
        <v>86.67</v>
      </c>
      <c r="N1579" s="9">
        <f>IF(ISBLANK('1. Raw Data'!N1579), MEDIAN('1. Raw Data'!$N$2:$N$5001), '1. Raw Data'!N1579)</f>
        <v>49.73</v>
      </c>
      <c r="O1579" s="9">
        <v>4</v>
      </c>
      <c r="P1579" s="9">
        <f>IF(ISBLANK('1. Raw Data'!P1579), 0, '1. Raw Data'!P1579)</f>
        <v>0</v>
      </c>
      <c r="Q1579" s="9">
        <v>980</v>
      </c>
      <c r="R1579" s="9">
        <v>3</v>
      </c>
      <c r="S1579" s="9">
        <f t="shared" si="72"/>
        <v>346.68</v>
      </c>
      <c r="T1579" s="9">
        <f t="shared" si="73"/>
        <v>147.76000000000002</v>
      </c>
      <c r="U1579" s="23">
        <f t="shared" si="74"/>
        <v>0.42621437637013965</v>
      </c>
    </row>
    <row r="1580" spans="1:21" x14ac:dyDescent="0.3">
      <c r="A1580" s="9">
        <v>1925</v>
      </c>
      <c r="B1580" s="9" t="str">
        <f>PROPER(TRIM('1. Raw Data'!B1580))</f>
        <v>Customer_1578</v>
      </c>
      <c r="C1580" s="9">
        <f>IF(OR('1. Raw Data'!C1580&lt;18, '1. Raw Data'!C1580&gt;100), MEDIAN('1. Raw Data'!$C$2:$C$5001), '1. Raw Data'!C1580)</f>
        <v>32</v>
      </c>
      <c r="D1580" s="9" t="s">
        <v>5023</v>
      </c>
      <c r="E1580" s="22">
        <v>44525</v>
      </c>
      <c r="F1580" s="9">
        <v>1</v>
      </c>
      <c r="G1580" s="9">
        <v>10334</v>
      </c>
      <c r="H1580" s="15">
        <v>44525</v>
      </c>
      <c r="I1580" s="9" t="s">
        <v>7457</v>
      </c>
      <c r="J1580" s="9">
        <v>132</v>
      </c>
      <c r="K1580" s="9" t="s">
        <v>7506</v>
      </c>
      <c r="L1580" s="9" t="str">
        <f>IF(OR('1. Raw Data'!L1580="Elec", '1. Raw Data'!L1580="elect"), "Electronics", '1. Raw Data'!L1580)</f>
        <v>Clothing</v>
      </c>
      <c r="M1580" s="9">
        <v>924.2</v>
      </c>
      <c r="N1580" s="9">
        <f>IF(ISBLANK('1. Raw Data'!N1580), MEDIAN('1. Raw Data'!$N$2:$N$5001), '1. Raw Data'!N1580)</f>
        <v>541.63</v>
      </c>
      <c r="O1580" s="9">
        <v>3</v>
      </c>
      <c r="P1580" s="9">
        <f>IF(ISBLANK('1. Raw Data'!P1580), 0, '1. Raw Data'!P1580)</f>
        <v>0</v>
      </c>
      <c r="Q1580" s="9">
        <v>1133</v>
      </c>
      <c r="R1580" s="9">
        <v>3</v>
      </c>
      <c r="S1580" s="9">
        <f t="shared" si="72"/>
        <v>2772.6000000000004</v>
      </c>
      <c r="T1580" s="9">
        <f t="shared" si="73"/>
        <v>1147.7100000000005</v>
      </c>
      <c r="U1580" s="23">
        <f t="shared" si="74"/>
        <v>0.41394719757628229</v>
      </c>
    </row>
    <row r="1581" spans="1:21" x14ac:dyDescent="0.3">
      <c r="A1581" s="9">
        <v>1920</v>
      </c>
      <c r="B1581" s="9" t="str">
        <f>PROPER(TRIM('1. Raw Data'!B1581))</f>
        <v>Customer_1579</v>
      </c>
      <c r="C1581" s="9">
        <f>IF(OR('1. Raw Data'!C1581&lt;18, '1. Raw Data'!C1581&gt;100), MEDIAN('1. Raw Data'!$C$2:$C$5001), '1. Raw Data'!C1581)</f>
        <v>53</v>
      </c>
      <c r="D1581" s="9" t="s">
        <v>5018</v>
      </c>
      <c r="E1581" s="22">
        <v>44759</v>
      </c>
      <c r="F1581" s="9">
        <v>0</v>
      </c>
      <c r="G1581" s="9">
        <v>11046</v>
      </c>
      <c r="H1581" s="15">
        <v>44759</v>
      </c>
      <c r="I1581" s="9" t="s">
        <v>7457</v>
      </c>
      <c r="J1581" s="9">
        <v>139</v>
      </c>
      <c r="K1581" s="9" t="s">
        <v>7486</v>
      </c>
      <c r="L1581" s="9" t="str">
        <f>IF(OR('1. Raw Data'!L1581="Elec", '1. Raw Data'!L1581="elect"), "Electronics", '1. Raw Data'!L1581)</f>
        <v>Electronics</v>
      </c>
      <c r="M1581" s="9">
        <v>470.06</v>
      </c>
      <c r="N1581" s="9">
        <f>IF(ISBLANK('1. Raw Data'!N1581), MEDIAN('1. Raw Data'!$N$2:$N$5001), '1. Raw Data'!N1581)</f>
        <v>191.49</v>
      </c>
      <c r="O1581" s="9">
        <v>4</v>
      </c>
      <c r="P1581" s="9">
        <f>IF(ISBLANK('1. Raw Data'!P1581), 0, '1. Raw Data'!P1581)</f>
        <v>0</v>
      </c>
      <c r="Q1581" s="9">
        <v>547</v>
      </c>
      <c r="R1581" s="9">
        <v>7</v>
      </c>
      <c r="S1581" s="9">
        <f t="shared" si="72"/>
        <v>1880.24</v>
      </c>
      <c r="T1581" s="9">
        <f t="shared" si="73"/>
        <v>1114.28</v>
      </c>
      <c r="U1581" s="23">
        <f t="shared" si="74"/>
        <v>0.59262647321618511</v>
      </c>
    </row>
    <row r="1582" spans="1:21" x14ac:dyDescent="0.3">
      <c r="A1582" s="9">
        <v>2382</v>
      </c>
      <c r="B1582" s="9" t="str">
        <f>PROPER(TRIM('1. Raw Data'!B1582))</f>
        <v>Customer_1580</v>
      </c>
      <c r="C1582" s="9">
        <f>IF(OR('1. Raw Data'!C1582&lt;18, '1. Raw Data'!C1582&gt;100), MEDIAN('1. Raw Data'!$C$2:$C$5001), '1. Raw Data'!C1582)</f>
        <v>31</v>
      </c>
      <c r="D1582" s="9" t="s">
        <v>5019</v>
      </c>
      <c r="E1582" s="22">
        <v>44647</v>
      </c>
      <c r="F1582" s="9">
        <v>1</v>
      </c>
      <c r="G1582" s="9">
        <v>11896</v>
      </c>
      <c r="H1582" s="15">
        <v>44647</v>
      </c>
      <c r="I1582" s="9" t="s">
        <v>7456</v>
      </c>
      <c r="J1582" s="9">
        <v>149</v>
      </c>
      <c r="K1582" s="9" t="s">
        <v>7467</v>
      </c>
      <c r="L1582" s="9" t="str">
        <f>IF(OR('1. Raw Data'!L1582="Elec", '1. Raw Data'!L1582="elect"), "Electronics", '1. Raw Data'!L1582)</f>
        <v>Electronics</v>
      </c>
      <c r="M1582" s="9">
        <v>677.77</v>
      </c>
      <c r="N1582" s="9">
        <f>IF(ISBLANK('1. Raw Data'!N1582), MEDIAN('1. Raw Data'!$N$2:$N$5001), '1. Raw Data'!N1582)</f>
        <v>287.43</v>
      </c>
      <c r="O1582" s="9">
        <v>3</v>
      </c>
      <c r="P1582" s="9">
        <f>IF(ISBLANK('1. Raw Data'!P1582), 0, '1. Raw Data'!P1582)</f>
        <v>0</v>
      </c>
      <c r="Q1582" s="9">
        <v>907</v>
      </c>
      <c r="R1582" s="9">
        <v>6</v>
      </c>
      <c r="S1582" s="9">
        <f t="shared" si="72"/>
        <v>2033.31</v>
      </c>
      <c r="T1582" s="9">
        <f t="shared" si="73"/>
        <v>1171.02</v>
      </c>
      <c r="U1582" s="23">
        <f t="shared" si="74"/>
        <v>0.57591808430588554</v>
      </c>
    </row>
    <row r="1583" spans="1:21" x14ac:dyDescent="0.3">
      <c r="A1583" s="9">
        <v>1339</v>
      </c>
      <c r="B1583" s="9" t="str">
        <f>PROPER(TRIM('1. Raw Data'!B1583))</f>
        <v>Customer_1581</v>
      </c>
      <c r="C1583" s="9">
        <f>IF(OR('1. Raw Data'!C1583&lt;18, '1. Raw Data'!C1583&gt;100), MEDIAN('1. Raw Data'!$C$2:$C$5001), '1. Raw Data'!C1583)</f>
        <v>28</v>
      </c>
      <c r="D1583" s="9" t="s">
        <v>5023</v>
      </c>
      <c r="E1583" s="22">
        <v>44566</v>
      </c>
      <c r="F1583" s="9">
        <v>0</v>
      </c>
      <c r="G1583" s="9">
        <v>10270</v>
      </c>
      <c r="H1583" s="15">
        <v>44682</v>
      </c>
      <c r="I1583" s="9" t="s">
        <v>7457</v>
      </c>
      <c r="J1583" s="9">
        <v>126</v>
      </c>
      <c r="K1583" s="9" t="s">
        <v>7469</v>
      </c>
      <c r="L1583" s="9" t="str">
        <f>IF(OR('1. Raw Data'!L1583="Elec", '1. Raw Data'!L1583="elect"), "Electronics", '1. Raw Data'!L1583)</f>
        <v>Clothing</v>
      </c>
      <c r="M1583" s="9">
        <v>758.28</v>
      </c>
      <c r="N1583" s="9">
        <f>IF(ISBLANK('1. Raw Data'!N1583), MEDIAN('1. Raw Data'!$N$2:$N$5001), '1. Raw Data'!N1583)</f>
        <v>450.99</v>
      </c>
      <c r="O1583" s="9">
        <v>1</v>
      </c>
      <c r="P1583" s="9">
        <f>IF(ISBLANK('1. Raw Data'!P1583), 0, '1. Raw Data'!P1583)</f>
        <v>0</v>
      </c>
      <c r="Q1583" s="9">
        <v>976</v>
      </c>
      <c r="R1583" s="9">
        <v>2</v>
      </c>
      <c r="S1583" s="9">
        <f t="shared" si="72"/>
        <v>758.28</v>
      </c>
      <c r="T1583" s="9">
        <f t="shared" si="73"/>
        <v>307.28999999999996</v>
      </c>
      <c r="U1583" s="23">
        <f t="shared" si="74"/>
        <v>0.40524608324101913</v>
      </c>
    </row>
    <row r="1584" spans="1:21" x14ac:dyDescent="0.3">
      <c r="A1584" s="9">
        <v>1388</v>
      </c>
      <c r="B1584" s="9" t="str">
        <f>PROPER(TRIM('1. Raw Data'!B1584))</f>
        <v>Customer_1582</v>
      </c>
      <c r="C1584" s="9">
        <f>IF(OR('1. Raw Data'!C1584&lt;18, '1. Raw Data'!C1584&gt;100), MEDIAN('1. Raw Data'!$C$2:$C$5001), '1. Raw Data'!C1584)</f>
        <v>35</v>
      </c>
      <c r="D1584" s="9" t="s">
        <v>5021</v>
      </c>
      <c r="E1584" s="22">
        <v>45353</v>
      </c>
      <c r="F1584" s="9">
        <v>1</v>
      </c>
      <c r="G1584" s="9">
        <v>13211</v>
      </c>
      <c r="H1584" s="15">
        <v>45325</v>
      </c>
      <c r="I1584" s="9" t="s">
        <v>7457</v>
      </c>
      <c r="J1584" s="9">
        <v>126</v>
      </c>
      <c r="K1584" s="9" t="s">
        <v>7469</v>
      </c>
      <c r="L1584" s="9" t="str">
        <f>IF(OR('1. Raw Data'!L1584="Elec", '1. Raw Data'!L1584="elect"), "Electronics", '1. Raw Data'!L1584)</f>
        <v>Home Appliances</v>
      </c>
      <c r="M1584" s="9">
        <v>143.54</v>
      </c>
      <c r="N1584" s="9">
        <f>IF(ISBLANK('1. Raw Data'!N1584), MEDIAN('1. Raw Data'!$N$2:$N$5001), '1. Raw Data'!N1584)</f>
        <v>73.11</v>
      </c>
      <c r="O1584" s="9">
        <v>4</v>
      </c>
      <c r="P1584" s="9">
        <f>IF(ISBLANK('1. Raw Data'!P1584), 0, '1. Raw Data'!P1584)</f>
        <v>0</v>
      </c>
      <c r="Q1584" s="9">
        <v>333</v>
      </c>
      <c r="R1584" s="9">
        <v>2</v>
      </c>
      <c r="S1584" s="9">
        <f t="shared" si="72"/>
        <v>574.16</v>
      </c>
      <c r="T1584" s="9">
        <f t="shared" si="73"/>
        <v>281.71999999999997</v>
      </c>
      <c r="U1584" s="23">
        <f t="shared" si="74"/>
        <v>0.49066462310157444</v>
      </c>
    </row>
    <row r="1585" spans="1:21" x14ac:dyDescent="0.3">
      <c r="A1585" s="9">
        <v>1576</v>
      </c>
      <c r="B1585" s="9" t="str">
        <f>PROPER(TRIM('1. Raw Data'!B1585))</f>
        <v>Customer_1583</v>
      </c>
      <c r="C1585" s="9">
        <f>IF(OR('1. Raw Data'!C1585&lt;18, '1. Raw Data'!C1585&gt;100), MEDIAN('1. Raw Data'!$C$2:$C$5001), '1. Raw Data'!C1585)</f>
        <v>33</v>
      </c>
      <c r="D1585" s="9" t="s">
        <v>5023</v>
      </c>
      <c r="E1585" s="22">
        <v>44025</v>
      </c>
      <c r="F1585" s="9">
        <v>1</v>
      </c>
      <c r="G1585" s="9">
        <v>13537</v>
      </c>
      <c r="H1585" s="15">
        <v>44025</v>
      </c>
      <c r="I1585" s="9" t="s">
        <v>7455</v>
      </c>
      <c r="J1585" s="9">
        <v>136</v>
      </c>
      <c r="K1585" s="9" t="s">
        <v>7503</v>
      </c>
      <c r="L1585" s="9" t="str">
        <f>IF(OR('1. Raw Data'!L1585="Elec", '1. Raw Data'!L1585="elect"), "Electronics", '1. Raw Data'!L1585)</f>
        <v>Electronics</v>
      </c>
      <c r="M1585" s="9">
        <v>754.67</v>
      </c>
      <c r="N1585" s="9">
        <f>IF(ISBLANK('1. Raw Data'!N1585), MEDIAN('1. Raw Data'!$N$2:$N$5001), '1. Raw Data'!N1585)</f>
        <v>314.42</v>
      </c>
      <c r="O1585" s="9">
        <v>2</v>
      </c>
      <c r="P1585" s="9">
        <f>IF(ISBLANK('1. Raw Data'!P1585), 0, '1. Raw Data'!P1585)</f>
        <v>0.2</v>
      </c>
      <c r="Q1585" s="9">
        <v>1555</v>
      </c>
      <c r="R1585" s="9">
        <v>2</v>
      </c>
      <c r="S1585" s="9">
        <f t="shared" si="72"/>
        <v>1207.472</v>
      </c>
      <c r="T1585" s="9">
        <f t="shared" si="73"/>
        <v>578.63199999999995</v>
      </c>
      <c r="U1585" s="23">
        <f t="shared" si="74"/>
        <v>0.47920945578862278</v>
      </c>
    </row>
    <row r="1586" spans="1:21" x14ac:dyDescent="0.3">
      <c r="A1586" s="9">
        <v>1002</v>
      </c>
      <c r="B1586" s="9" t="str">
        <f>PROPER(TRIM('1. Raw Data'!B1586))</f>
        <v>Customer_1584</v>
      </c>
      <c r="C1586" s="9">
        <f>IF(OR('1. Raw Data'!C1586&lt;18, '1. Raw Data'!C1586&gt;100), MEDIAN('1. Raw Data'!$C$2:$C$5001), '1. Raw Data'!C1586)</f>
        <v>46</v>
      </c>
      <c r="D1586" s="9" t="s">
        <v>5020</v>
      </c>
      <c r="E1586" s="22">
        <v>44237</v>
      </c>
      <c r="F1586" s="9">
        <v>1</v>
      </c>
      <c r="G1586" s="9">
        <v>12501</v>
      </c>
      <c r="H1586" s="15">
        <v>44471</v>
      </c>
      <c r="I1586" s="9" t="s">
        <v>7457</v>
      </c>
      <c r="J1586" s="9">
        <v>143</v>
      </c>
      <c r="K1586" s="9" t="s">
        <v>7475</v>
      </c>
      <c r="L1586" s="9" t="str">
        <f>IF(OR('1. Raw Data'!L1586="Elec", '1. Raw Data'!L1586="elect"), "Electronics", '1. Raw Data'!L1586)</f>
        <v>Sports</v>
      </c>
      <c r="M1586" s="9">
        <v>668.16</v>
      </c>
      <c r="N1586" s="9">
        <f>IF(ISBLANK('1. Raw Data'!N1586), MEDIAN('1. Raw Data'!$N$2:$N$5001), '1. Raw Data'!N1586)</f>
        <v>326.89999999999998</v>
      </c>
      <c r="O1586" s="9">
        <v>3</v>
      </c>
      <c r="P1586" s="9">
        <f>IF(ISBLANK('1. Raw Data'!P1586), 0, '1. Raw Data'!P1586)</f>
        <v>0</v>
      </c>
      <c r="Q1586" s="9">
        <v>687</v>
      </c>
      <c r="R1586" s="9">
        <v>4</v>
      </c>
      <c r="S1586" s="9">
        <f t="shared" si="72"/>
        <v>2004.48</v>
      </c>
      <c r="T1586" s="9">
        <f t="shared" si="73"/>
        <v>1023.7800000000001</v>
      </c>
      <c r="U1586" s="23">
        <f t="shared" si="74"/>
        <v>0.51074592911877403</v>
      </c>
    </row>
    <row r="1587" spans="1:21" x14ac:dyDescent="0.3">
      <c r="A1587" s="9">
        <v>2452</v>
      </c>
      <c r="B1587" s="9" t="str">
        <f>PROPER(TRIM('1. Raw Data'!B1587))</f>
        <v>Customer_1585</v>
      </c>
      <c r="C1587" s="9">
        <f>IF(OR('1. Raw Data'!C1587&lt;18, '1. Raw Data'!C1587&gt;100), MEDIAN('1. Raw Data'!$C$2:$C$5001), '1. Raw Data'!C1587)</f>
        <v>30</v>
      </c>
      <c r="D1587" s="9" t="s">
        <v>5022</v>
      </c>
      <c r="E1587" s="22">
        <v>44705</v>
      </c>
      <c r="F1587" s="9">
        <v>1</v>
      </c>
      <c r="G1587" s="9">
        <v>11407</v>
      </c>
      <c r="H1587" s="15">
        <v>44705</v>
      </c>
      <c r="I1587" s="9" t="s">
        <v>7457</v>
      </c>
      <c r="J1587" s="9">
        <v>135</v>
      </c>
      <c r="K1587" s="9" t="s">
        <v>7458</v>
      </c>
      <c r="L1587" s="9" t="str">
        <f>IF(OR('1. Raw Data'!L1587="Elec", '1. Raw Data'!L1587="elect"), "Electronics", '1. Raw Data'!L1587)</f>
        <v>Home Appliances</v>
      </c>
      <c r="M1587" s="9">
        <v>1083.19</v>
      </c>
      <c r="N1587" s="9">
        <f>IF(ISBLANK('1. Raw Data'!N1587), MEDIAN('1. Raw Data'!$N$2:$N$5001), '1. Raw Data'!N1587)</f>
        <v>475.61</v>
      </c>
      <c r="O1587" s="9">
        <v>5</v>
      </c>
      <c r="P1587" s="9">
        <f>IF(ISBLANK('1. Raw Data'!P1587), 0, '1. Raw Data'!P1587)</f>
        <v>0</v>
      </c>
      <c r="Q1587" s="9">
        <v>528</v>
      </c>
      <c r="R1587" s="9">
        <v>4</v>
      </c>
      <c r="S1587" s="9">
        <f t="shared" si="72"/>
        <v>5415.9500000000007</v>
      </c>
      <c r="T1587" s="9">
        <f t="shared" si="73"/>
        <v>3037.9000000000005</v>
      </c>
      <c r="U1587" s="23">
        <f t="shared" si="74"/>
        <v>0.5609172905953711</v>
      </c>
    </row>
    <row r="1588" spans="1:21" x14ac:dyDescent="0.3">
      <c r="A1588" s="9">
        <v>2165</v>
      </c>
      <c r="B1588" s="9" t="str">
        <f>PROPER(TRIM('1. Raw Data'!B1588))</f>
        <v>Customer_1586</v>
      </c>
      <c r="C1588" s="9">
        <f>IF(OR('1. Raw Data'!C1588&lt;18, '1. Raw Data'!C1588&gt;100), MEDIAN('1. Raw Data'!$C$2:$C$5001), '1. Raw Data'!C1588)</f>
        <v>41</v>
      </c>
      <c r="D1588" s="9" t="s">
        <v>5023</v>
      </c>
      <c r="E1588" s="22">
        <v>44471</v>
      </c>
      <c r="F1588" s="9">
        <v>1</v>
      </c>
      <c r="G1588" s="9">
        <v>12641</v>
      </c>
      <c r="H1588" s="15">
        <v>44237</v>
      </c>
      <c r="I1588" s="9" t="s">
        <v>7456</v>
      </c>
      <c r="J1588" s="9">
        <v>143</v>
      </c>
      <c r="K1588" s="9" t="s">
        <v>7475</v>
      </c>
      <c r="L1588" s="9" t="str">
        <f>IF(OR('1. Raw Data'!L1588="Elec", '1. Raw Data'!L1588="elect"), "Electronics", '1. Raw Data'!L1588)</f>
        <v>Home Appliances</v>
      </c>
      <c r="M1588" s="9">
        <v>986.22</v>
      </c>
      <c r="N1588" s="9">
        <f>IF(ISBLANK('1. Raw Data'!N1588), MEDIAN('1. Raw Data'!$N$2:$N$5001), '1. Raw Data'!N1588)</f>
        <v>665.59</v>
      </c>
      <c r="O1588" s="9">
        <v>4</v>
      </c>
      <c r="P1588" s="9">
        <f>IF(ISBLANK('1. Raw Data'!P1588), 0, '1. Raw Data'!P1588)</f>
        <v>0.1</v>
      </c>
      <c r="Q1588" s="9">
        <v>1187</v>
      </c>
      <c r="R1588" s="9">
        <v>1</v>
      </c>
      <c r="S1588" s="9">
        <f t="shared" si="72"/>
        <v>3550.3920000000003</v>
      </c>
      <c r="T1588" s="9">
        <f t="shared" si="73"/>
        <v>888.03200000000015</v>
      </c>
      <c r="U1588" s="23">
        <f t="shared" si="74"/>
        <v>0.25012224002307354</v>
      </c>
    </row>
    <row r="1589" spans="1:21" x14ac:dyDescent="0.3">
      <c r="A1589" s="9">
        <v>1375</v>
      </c>
      <c r="B1589" s="9" t="str">
        <f>PROPER(TRIM('1. Raw Data'!B1589))</f>
        <v>Customer_1587</v>
      </c>
      <c r="C1589" s="9">
        <f>IF(OR('1. Raw Data'!C1589&lt;18, '1. Raw Data'!C1589&gt;100), MEDIAN('1. Raw Data'!$C$2:$C$5001), '1. Raw Data'!C1589)</f>
        <v>63</v>
      </c>
      <c r="D1589" s="9" t="s">
        <v>5023</v>
      </c>
      <c r="E1589" s="22">
        <v>45193</v>
      </c>
      <c r="F1589" s="9">
        <v>0</v>
      </c>
      <c r="G1589" s="9">
        <v>11400</v>
      </c>
      <c r="H1589" s="15">
        <v>45193</v>
      </c>
      <c r="I1589" s="9" t="s">
        <v>7457</v>
      </c>
      <c r="J1589" s="9">
        <v>135</v>
      </c>
      <c r="K1589" s="9" t="s">
        <v>7458</v>
      </c>
      <c r="L1589" s="9" t="str">
        <f>IF(OR('1. Raw Data'!L1589="Elec", '1. Raw Data'!L1589="elect"), "Electronics", '1. Raw Data'!L1589)</f>
        <v>Home Appliances</v>
      </c>
      <c r="M1589" s="9">
        <v>318.56</v>
      </c>
      <c r="N1589" s="9">
        <f>IF(ISBLANK('1. Raw Data'!N1589), MEDIAN('1. Raw Data'!$N$2:$N$5001), '1. Raw Data'!N1589)</f>
        <v>146.82</v>
      </c>
      <c r="O1589" s="9">
        <v>1</v>
      </c>
      <c r="P1589" s="9">
        <f>IF(ISBLANK('1. Raw Data'!P1589), 0, '1. Raw Data'!P1589)</f>
        <v>0</v>
      </c>
      <c r="Q1589" s="9">
        <v>465</v>
      </c>
      <c r="R1589" s="9">
        <v>3</v>
      </c>
      <c r="S1589" s="9">
        <f t="shared" si="72"/>
        <v>318.56</v>
      </c>
      <c r="T1589" s="9">
        <f t="shared" si="73"/>
        <v>171.74</v>
      </c>
      <c r="U1589" s="23">
        <f t="shared" si="74"/>
        <v>0.53911351079859371</v>
      </c>
    </row>
    <row r="1590" spans="1:21" x14ac:dyDescent="0.3">
      <c r="A1590" s="9">
        <v>1323</v>
      </c>
      <c r="B1590" s="9" t="str">
        <f>PROPER(TRIM('1. Raw Data'!B1590))</f>
        <v>Customer_1588</v>
      </c>
      <c r="C1590" s="9">
        <f>IF(OR('1. Raw Data'!C1590&lt;18, '1. Raw Data'!C1590&gt;100), MEDIAN('1. Raw Data'!$C$2:$C$5001), '1. Raw Data'!C1590)</f>
        <v>41</v>
      </c>
      <c r="D1590" s="9" t="s">
        <v>5023</v>
      </c>
      <c r="E1590" s="22">
        <v>44353</v>
      </c>
      <c r="F1590" s="9">
        <v>0</v>
      </c>
      <c r="G1590" s="9">
        <v>11009</v>
      </c>
      <c r="H1590" s="15">
        <v>44353</v>
      </c>
      <c r="I1590" s="9" t="s">
        <v>7456</v>
      </c>
      <c r="J1590" s="9">
        <v>112</v>
      </c>
      <c r="K1590" s="9" t="s">
        <v>7492</v>
      </c>
      <c r="L1590" s="9" t="str">
        <f>IF(OR('1. Raw Data'!L1590="Elec", '1. Raw Data'!L1590="elect"), "Electronics", '1. Raw Data'!L1590)</f>
        <v>Home Appliances</v>
      </c>
      <c r="M1590" s="9">
        <v>348.9</v>
      </c>
      <c r="N1590" s="9">
        <f>IF(ISBLANK('1. Raw Data'!N1590), MEDIAN('1. Raw Data'!$N$2:$N$5001), '1. Raw Data'!N1590)</f>
        <v>154.6</v>
      </c>
      <c r="O1590" s="9">
        <v>5</v>
      </c>
      <c r="P1590" s="9">
        <f>IF(ISBLANK('1. Raw Data'!P1590), 0, '1. Raw Data'!P1590)</f>
        <v>0.05</v>
      </c>
      <c r="Q1590" s="9">
        <v>386</v>
      </c>
      <c r="R1590" s="9">
        <v>4</v>
      </c>
      <c r="S1590" s="9">
        <f t="shared" si="72"/>
        <v>1657.2749999999999</v>
      </c>
      <c r="T1590" s="9">
        <f t="shared" si="73"/>
        <v>884.27499999999986</v>
      </c>
      <c r="U1590" s="23">
        <f t="shared" si="74"/>
        <v>0.53357167639649417</v>
      </c>
    </row>
    <row r="1591" spans="1:21" x14ac:dyDescent="0.3">
      <c r="A1591" s="9">
        <v>1145</v>
      </c>
      <c r="B1591" s="9" t="str">
        <f>PROPER(TRIM('1. Raw Data'!B1591))</f>
        <v>Customer_1589</v>
      </c>
      <c r="C1591" s="9">
        <f>IF(OR('1. Raw Data'!C1591&lt;18, '1. Raw Data'!C1591&gt;100), MEDIAN('1. Raw Data'!$C$2:$C$5001), '1. Raw Data'!C1591)</f>
        <v>62</v>
      </c>
      <c r="D1591" s="9" t="s">
        <v>5019</v>
      </c>
      <c r="E1591" s="22">
        <v>44597</v>
      </c>
      <c r="F1591" s="9">
        <v>0</v>
      </c>
      <c r="G1591" s="9">
        <v>11461</v>
      </c>
      <c r="H1591" s="15">
        <v>44683</v>
      </c>
      <c r="I1591" s="9" t="s">
        <v>7457</v>
      </c>
      <c r="J1591" s="9">
        <v>133</v>
      </c>
      <c r="K1591" s="9" t="s">
        <v>7498</v>
      </c>
      <c r="L1591" s="9" t="str">
        <f>IF(OR('1. Raw Data'!L1591="Elec", '1. Raw Data'!L1591="elect"), "Electronics", '1. Raw Data'!L1591)</f>
        <v>Home Appliances</v>
      </c>
      <c r="M1591" s="9">
        <v>413.96</v>
      </c>
      <c r="N1591" s="9">
        <f>IF(ISBLANK('1. Raw Data'!N1591), MEDIAN('1. Raw Data'!$N$2:$N$5001), '1. Raw Data'!N1591)</f>
        <v>429.51499999999999</v>
      </c>
      <c r="O1591" s="9">
        <v>1</v>
      </c>
      <c r="P1591" s="9">
        <f>IF(ISBLANK('1. Raw Data'!P1591), 0, '1. Raw Data'!P1591)</f>
        <v>0.1</v>
      </c>
      <c r="Q1591" s="9">
        <v>698</v>
      </c>
      <c r="R1591" s="9">
        <v>3</v>
      </c>
      <c r="S1591" s="9">
        <f t="shared" si="72"/>
        <v>372.56399999999996</v>
      </c>
      <c r="T1591" s="9">
        <f t="shared" si="73"/>
        <v>-56.951000000000022</v>
      </c>
      <c r="U1591" s="23">
        <f t="shared" si="74"/>
        <v>-0.15286232700958768</v>
      </c>
    </row>
    <row r="1592" spans="1:21" x14ac:dyDescent="0.3">
      <c r="A1592" s="9">
        <v>1292</v>
      </c>
      <c r="B1592" s="9" t="str">
        <f>PROPER(TRIM('1. Raw Data'!B1592))</f>
        <v>Customer_1590</v>
      </c>
      <c r="C1592" s="9">
        <f>IF(OR('1. Raw Data'!C1592&lt;18, '1. Raw Data'!C1592&gt;100), MEDIAN('1. Raw Data'!$C$2:$C$5001), '1. Raw Data'!C1592)</f>
        <v>58</v>
      </c>
      <c r="D1592" s="9" t="s">
        <v>5018</v>
      </c>
      <c r="E1592" s="22">
        <v>44054</v>
      </c>
      <c r="F1592" s="9">
        <v>1</v>
      </c>
      <c r="G1592" s="9">
        <v>12903</v>
      </c>
      <c r="H1592" s="15">
        <v>44143</v>
      </c>
      <c r="I1592" s="9" t="s">
        <v>7455</v>
      </c>
      <c r="J1592" s="9">
        <v>136</v>
      </c>
      <c r="K1592" s="9" t="s">
        <v>7503</v>
      </c>
      <c r="L1592" s="9" t="str">
        <f>IF(OR('1. Raw Data'!L1592="Elec", '1. Raw Data'!L1592="elect"), "Electronics", '1. Raw Data'!L1592)</f>
        <v>Home Appliances</v>
      </c>
      <c r="M1592" s="9">
        <v>309.48</v>
      </c>
      <c r="N1592" s="9">
        <f>IF(ISBLANK('1. Raw Data'!N1592), MEDIAN('1. Raw Data'!$N$2:$N$5001), '1. Raw Data'!N1592)</f>
        <v>172.25</v>
      </c>
      <c r="O1592" s="9">
        <v>3</v>
      </c>
      <c r="P1592" s="9">
        <f>IF(ISBLANK('1. Raw Data'!P1592), 0, '1. Raw Data'!P1592)</f>
        <v>0</v>
      </c>
      <c r="Q1592" s="9">
        <v>1515</v>
      </c>
      <c r="R1592" s="9">
        <v>2</v>
      </c>
      <c r="S1592" s="9">
        <f t="shared" si="72"/>
        <v>928.44</v>
      </c>
      <c r="T1592" s="9">
        <f t="shared" si="73"/>
        <v>411.69000000000005</v>
      </c>
      <c r="U1592" s="23">
        <f t="shared" si="74"/>
        <v>0.44342122269613549</v>
      </c>
    </row>
    <row r="1593" spans="1:21" x14ac:dyDescent="0.3">
      <c r="A1593" s="9">
        <v>1431</v>
      </c>
      <c r="B1593" s="9" t="str">
        <f>PROPER(TRIM('1. Raw Data'!B1593))</f>
        <v>Customer_1591</v>
      </c>
      <c r="C1593" s="9">
        <f>IF(OR('1. Raw Data'!C1593&lt;18, '1. Raw Data'!C1593&gt;100), MEDIAN('1. Raw Data'!$C$2:$C$5001), '1. Raw Data'!C1593)</f>
        <v>48</v>
      </c>
      <c r="D1593" s="9" t="s">
        <v>5023</v>
      </c>
      <c r="E1593" s="22">
        <v>45237</v>
      </c>
      <c r="F1593" s="9">
        <v>1</v>
      </c>
      <c r="G1593" s="9">
        <v>13493</v>
      </c>
      <c r="H1593" s="15">
        <v>45118</v>
      </c>
      <c r="I1593" s="9" t="s">
        <v>7456</v>
      </c>
      <c r="J1593" s="9">
        <v>114</v>
      </c>
      <c r="K1593" s="9" t="s">
        <v>7463</v>
      </c>
      <c r="L1593" s="9" t="str">
        <f>IF(OR('1. Raw Data'!L1593="Elec", '1. Raw Data'!L1593="elect"), "Electronics", '1. Raw Data'!L1593)</f>
        <v>Clothing</v>
      </c>
      <c r="M1593" s="9">
        <v>1002.96</v>
      </c>
      <c r="N1593" s="9">
        <f>IF(ISBLANK('1. Raw Data'!N1593), MEDIAN('1. Raw Data'!$N$2:$N$5001), '1. Raw Data'!N1593)</f>
        <v>574.48</v>
      </c>
      <c r="O1593" s="9">
        <v>4</v>
      </c>
      <c r="P1593" s="9">
        <f>IF(ISBLANK('1. Raw Data'!P1593), 0, '1. Raw Data'!P1593)</f>
        <v>0.2</v>
      </c>
      <c r="Q1593" s="9">
        <v>421</v>
      </c>
      <c r="R1593" s="9">
        <v>4</v>
      </c>
      <c r="S1593" s="9">
        <f t="shared" si="72"/>
        <v>3209.4720000000002</v>
      </c>
      <c r="T1593" s="9">
        <f t="shared" si="73"/>
        <v>911.55200000000013</v>
      </c>
      <c r="U1593" s="23">
        <f t="shared" si="74"/>
        <v>0.284019302863524</v>
      </c>
    </row>
    <row r="1594" spans="1:21" x14ac:dyDescent="0.3">
      <c r="A1594" s="9">
        <v>1704</v>
      </c>
      <c r="B1594" s="9" t="str">
        <f>PROPER(TRIM('1. Raw Data'!B1594))</f>
        <v>Customer_1592</v>
      </c>
      <c r="C1594" s="9">
        <f>IF(OR('1. Raw Data'!C1594&lt;18, '1. Raw Data'!C1594&gt;100), MEDIAN('1. Raw Data'!$C$2:$C$5001), '1. Raw Data'!C1594)</f>
        <v>34</v>
      </c>
      <c r="D1594" s="9" t="s">
        <v>5023</v>
      </c>
      <c r="E1594" s="22">
        <v>44802</v>
      </c>
      <c r="F1594" s="9">
        <v>0</v>
      </c>
      <c r="G1594" s="9">
        <v>13227</v>
      </c>
      <c r="H1594" s="15">
        <v>44802</v>
      </c>
      <c r="I1594" s="9" t="s">
        <v>7457</v>
      </c>
      <c r="J1594" s="9">
        <v>133</v>
      </c>
      <c r="K1594" s="9" t="s">
        <v>7498</v>
      </c>
      <c r="L1594" s="9" t="str">
        <f>IF(OR('1. Raw Data'!L1594="Elec", '1. Raw Data'!L1594="elect"), "Electronics", '1. Raw Data'!L1594)</f>
        <v>Clothing</v>
      </c>
      <c r="M1594" s="9">
        <v>1491.92</v>
      </c>
      <c r="N1594" s="9">
        <f>IF(ISBLANK('1. Raw Data'!N1594), MEDIAN('1. Raw Data'!$N$2:$N$5001), '1. Raw Data'!N1594)</f>
        <v>791.89</v>
      </c>
      <c r="O1594" s="9">
        <v>1</v>
      </c>
      <c r="P1594" s="9">
        <f>IF(ISBLANK('1. Raw Data'!P1594), 0, '1. Raw Data'!P1594)</f>
        <v>0</v>
      </c>
      <c r="Q1594" s="9">
        <v>856</v>
      </c>
      <c r="R1594" s="9">
        <v>2</v>
      </c>
      <c r="S1594" s="9">
        <f t="shared" si="72"/>
        <v>1491.92</v>
      </c>
      <c r="T1594" s="9">
        <f t="shared" si="73"/>
        <v>700.03000000000009</v>
      </c>
      <c r="U1594" s="23">
        <f t="shared" si="74"/>
        <v>0.46921416697946272</v>
      </c>
    </row>
    <row r="1595" spans="1:21" x14ac:dyDescent="0.3">
      <c r="A1595" s="9">
        <v>1948</v>
      </c>
      <c r="B1595" s="9" t="str">
        <f>PROPER(TRIM('1. Raw Data'!B1595))</f>
        <v>Customer_1593</v>
      </c>
      <c r="C1595" s="9">
        <f>IF(OR('1. Raw Data'!C1595&lt;18, '1. Raw Data'!C1595&gt;100), MEDIAN('1. Raw Data'!$C$2:$C$5001), '1. Raw Data'!C1595)</f>
        <v>55</v>
      </c>
      <c r="D1595" s="9" t="s">
        <v>5020</v>
      </c>
      <c r="E1595" s="22">
        <v>43968</v>
      </c>
      <c r="F1595" s="9">
        <v>1</v>
      </c>
      <c r="G1595" s="9">
        <v>13406</v>
      </c>
      <c r="H1595" s="15">
        <v>43968</v>
      </c>
      <c r="I1595" s="9" t="s">
        <v>7457</v>
      </c>
      <c r="J1595" s="9">
        <v>146</v>
      </c>
      <c r="K1595" s="9" t="s">
        <v>7505</v>
      </c>
      <c r="L1595" s="9" t="str">
        <f>IF(OR('1. Raw Data'!L1595="Elec", '1. Raw Data'!L1595="elect"), "Electronics", '1. Raw Data'!L1595)</f>
        <v>Home Appliances</v>
      </c>
      <c r="M1595" s="9">
        <v>995.56</v>
      </c>
      <c r="N1595" s="9">
        <f>IF(ISBLANK('1. Raw Data'!N1595), MEDIAN('1. Raw Data'!$N$2:$N$5001), '1. Raw Data'!N1595)</f>
        <v>429.51499999999999</v>
      </c>
      <c r="O1595" s="9">
        <v>5</v>
      </c>
      <c r="P1595" s="9">
        <f>IF(ISBLANK('1. Raw Data'!P1595), 0, '1. Raw Data'!P1595)</f>
        <v>0</v>
      </c>
      <c r="Q1595" s="9">
        <v>673</v>
      </c>
      <c r="R1595" s="9">
        <v>2</v>
      </c>
      <c r="S1595" s="9">
        <f t="shared" si="72"/>
        <v>4977.7999999999993</v>
      </c>
      <c r="T1595" s="9">
        <f t="shared" si="73"/>
        <v>2830.2249999999995</v>
      </c>
      <c r="U1595" s="23">
        <f t="shared" si="74"/>
        <v>0.56856944835067702</v>
      </c>
    </row>
    <row r="1596" spans="1:21" x14ac:dyDescent="0.3">
      <c r="A1596" s="9">
        <v>1584</v>
      </c>
      <c r="B1596" s="9" t="str">
        <f>PROPER(TRIM('1. Raw Data'!B1596))</f>
        <v>Customer_1594</v>
      </c>
      <c r="C1596" s="9">
        <f>IF(OR('1. Raw Data'!C1596&lt;18, '1. Raw Data'!C1596&gt;100), MEDIAN('1. Raw Data'!$C$2:$C$5001), '1. Raw Data'!C1596)</f>
        <v>36</v>
      </c>
      <c r="D1596" s="9" t="s">
        <v>5020</v>
      </c>
      <c r="E1596" s="22">
        <v>44017</v>
      </c>
      <c r="F1596" s="9">
        <v>0</v>
      </c>
      <c r="G1596" s="9">
        <v>13602</v>
      </c>
      <c r="H1596" s="15">
        <v>43958</v>
      </c>
      <c r="I1596" s="9" t="s">
        <v>7455</v>
      </c>
      <c r="J1596" s="9">
        <v>145</v>
      </c>
      <c r="K1596" s="9" t="s">
        <v>7470</v>
      </c>
      <c r="L1596" s="9" t="str">
        <f>IF(OR('1. Raw Data'!L1596="Elec", '1. Raw Data'!L1596="elect"), "Electronics", '1. Raw Data'!L1596)</f>
        <v>Sports</v>
      </c>
      <c r="M1596" s="9">
        <v>929.69</v>
      </c>
      <c r="N1596" s="9">
        <f>IF(ISBLANK('1. Raw Data'!N1596), MEDIAN('1. Raw Data'!$N$2:$N$5001), '1. Raw Data'!N1596)</f>
        <v>429.51499999999999</v>
      </c>
      <c r="O1596" s="9">
        <v>5</v>
      </c>
      <c r="P1596" s="9">
        <f>IF(ISBLANK('1. Raw Data'!P1596), 0, '1. Raw Data'!P1596)</f>
        <v>0.05</v>
      </c>
      <c r="Q1596" s="9">
        <v>594</v>
      </c>
      <c r="R1596" s="9">
        <v>2</v>
      </c>
      <c r="S1596" s="9">
        <f t="shared" si="72"/>
        <v>4416.0275000000001</v>
      </c>
      <c r="T1596" s="9">
        <f t="shared" si="73"/>
        <v>2268.4525000000003</v>
      </c>
      <c r="U1596" s="23">
        <f t="shared" si="74"/>
        <v>0.51368622591231605</v>
      </c>
    </row>
    <row r="1597" spans="1:21" x14ac:dyDescent="0.3">
      <c r="A1597" s="9">
        <v>1398</v>
      </c>
      <c r="B1597" s="9" t="str">
        <f>PROPER(TRIM('1. Raw Data'!B1597))</f>
        <v>Customer_1595</v>
      </c>
      <c r="C1597" s="9">
        <f>IF(OR('1. Raw Data'!C1597&lt;18, '1. Raw Data'!C1597&gt;100), MEDIAN('1. Raw Data'!$C$2:$C$5001), '1. Raw Data'!C1597)</f>
        <v>39</v>
      </c>
      <c r="D1597" s="9" t="s">
        <v>5021</v>
      </c>
      <c r="E1597" s="22">
        <v>44005</v>
      </c>
      <c r="F1597" s="9">
        <v>0</v>
      </c>
      <c r="G1597" s="9">
        <v>11604</v>
      </c>
      <c r="H1597" s="15">
        <v>44005</v>
      </c>
      <c r="I1597" s="9" t="s">
        <v>7457</v>
      </c>
      <c r="J1597" s="9">
        <v>145</v>
      </c>
      <c r="K1597" s="9" t="s">
        <v>7470</v>
      </c>
      <c r="L1597" s="9" t="str">
        <f>IF(OR('1. Raw Data'!L1597="Elec", '1. Raw Data'!L1597="elect"), "Electronics", '1. Raw Data'!L1597)</f>
        <v>Clothing</v>
      </c>
      <c r="M1597" s="9">
        <v>644.4</v>
      </c>
      <c r="N1597" s="9">
        <f>IF(ISBLANK('1. Raw Data'!N1597), MEDIAN('1. Raw Data'!$N$2:$N$5001), '1. Raw Data'!N1597)</f>
        <v>300.27999999999997</v>
      </c>
      <c r="O1597" s="9">
        <v>2</v>
      </c>
      <c r="P1597" s="9">
        <f>IF(ISBLANK('1. Raw Data'!P1597), 0, '1. Raw Data'!P1597)</f>
        <v>0</v>
      </c>
      <c r="Q1597" s="9">
        <v>677</v>
      </c>
      <c r="R1597" s="9">
        <v>6</v>
      </c>
      <c r="S1597" s="9">
        <f t="shared" si="72"/>
        <v>1288.8</v>
      </c>
      <c r="T1597" s="9">
        <f t="shared" si="73"/>
        <v>688.24</v>
      </c>
      <c r="U1597" s="23">
        <f t="shared" si="74"/>
        <v>0.53401613904407208</v>
      </c>
    </row>
    <row r="1598" spans="1:21" x14ac:dyDescent="0.3">
      <c r="A1598" s="9">
        <v>1816</v>
      </c>
      <c r="B1598" s="9" t="str">
        <f>PROPER(TRIM('1. Raw Data'!B1598))</f>
        <v>Customer_1596</v>
      </c>
      <c r="C1598" s="9">
        <f>IF(OR('1. Raw Data'!C1598&lt;18, '1. Raw Data'!C1598&gt;100), MEDIAN('1. Raw Data'!$C$2:$C$5001), '1. Raw Data'!C1598)</f>
        <v>44</v>
      </c>
      <c r="D1598" s="9" t="s">
        <v>5021</v>
      </c>
      <c r="E1598" s="22">
        <v>44081</v>
      </c>
      <c r="F1598" s="9">
        <v>0</v>
      </c>
      <c r="G1598" s="9">
        <v>10131</v>
      </c>
      <c r="H1598" s="15">
        <v>44021</v>
      </c>
      <c r="I1598" s="9" t="s">
        <v>7455</v>
      </c>
      <c r="J1598" s="9">
        <v>124</v>
      </c>
      <c r="K1598" s="9" t="s">
        <v>7497</v>
      </c>
      <c r="L1598" s="9" t="str">
        <f>IF(OR('1. Raw Data'!L1598="Elec", '1. Raw Data'!L1598="elect"), "Electronics", '1. Raw Data'!L1598)</f>
        <v>Clothing</v>
      </c>
      <c r="M1598" s="9">
        <v>503.24</v>
      </c>
      <c r="N1598" s="9">
        <f>IF(ISBLANK('1. Raw Data'!N1598), MEDIAN('1. Raw Data'!$N$2:$N$5001), '1. Raw Data'!N1598)</f>
        <v>261.16000000000003</v>
      </c>
      <c r="O1598" s="9">
        <v>1</v>
      </c>
      <c r="P1598" s="9">
        <f>IF(ISBLANK('1. Raw Data'!P1598), 0, '1. Raw Data'!P1598)</f>
        <v>0</v>
      </c>
      <c r="Q1598" s="9">
        <v>550</v>
      </c>
      <c r="R1598" s="9">
        <v>6</v>
      </c>
      <c r="S1598" s="9">
        <f t="shared" si="72"/>
        <v>503.24</v>
      </c>
      <c r="T1598" s="9">
        <f t="shared" si="73"/>
        <v>242.07999999999998</v>
      </c>
      <c r="U1598" s="23">
        <f t="shared" si="74"/>
        <v>0.48104284238136868</v>
      </c>
    </row>
    <row r="1599" spans="1:21" x14ac:dyDescent="0.3">
      <c r="A1599" s="9">
        <v>2367</v>
      </c>
      <c r="B1599" s="9" t="str">
        <f>PROPER(TRIM('1. Raw Data'!B1599))</f>
        <v>Customer_1597</v>
      </c>
      <c r="C1599" s="9">
        <f>IF(OR('1. Raw Data'!C1599&lt;18, '1. Raw Data'!C1599&gt;100), MEDIAN('1. Raw Data'!$C$2:$C$5001), '1. Raw Data'!C1599)</f>
        <v>40</v>
      </c>
      <c r="D1599" s="9" t="s">
        <v>5020</v>
      </c>
      <c r="E1599" s="22">
        <v>44715</v>
      </c>
      <c r="F1599" s="9">
        <v>1</v>
      </c>
      <c r="G1599" s="9">
        <v>12815</v>
      </c>
      <c r="H1599" s="15">
        <v>44626</v>
      </c>
      <c r="I1599" s="9" t="s">
        <v>7456</v>
      </c>
      <c r="J1599" s="9">
        <v>115</v>
      </c>
      <c r="K1599" s="9" t="s">
        <v>7481</v>
      </c>
      <c r="L1599" s="9" t="str">
        <f>IF(OR('1. Raw Data'!L1599="Elec", '1. Raw Data'!L1599="elect"), "Electronics", '1. Raw Data'!L1599)</f>
        <v>Home Appliances</v>
      </c>
      <c r="M1599" s="9">
        <v>1371.06</v>
      </c>
      <c r="N1599" s="9">
        <f>IF(ISBLANK('1. Raw Data'!N1599), MEDIAN('1. Raw Data'!$N$2:$N$5001), '1. Raw Data'!N1599)</f>
        <v>942.39</v>
      </c>
      <c r="O1599" s="9">
        <v>4</v>
      </c>
      <c r="P1599" s="9">
        <f>IF(ISBLANK('1. Raw Data'!P1599), 0, '1. Raw Data'!P1599)</f>
        <v>0.1</v>
      </c>
      <c r="Q1599" s="9">
        <v>825</v>
      </c>
      <c r="R1599" s="9">
        <v>7</v>
      </c>
      <c r="S1599" s="9">
        <f t="shared" si="72"/>
        <v>4935.8159999999998</v>
      </c>
      <c r="T1599" s="9">
        <f t="shared" si="73"/>
        <v>1166.2559999999999</v>
      </c>
      <c r="U1599" s="23">
        <f t="shared" si="74"/>
        <v>0.23628433474829691</v>
      </c>
    </row>
    <row r="1600" spans="1:21" x14ac:dyDescent="0.3">
      <c r="A1600" s="9">
        <v>1963</v>
      </c>
      <c r="B1600" s="9" t="str">
        <f>PROPER(TRIM('1. Raw Data'!B1600))</f>
        <v>Customer_1598</v>
      </c>
      <c r="C1600" s="9">
        <f>IF(OR('1. Raw Data'!C1600&lt;18, '1. Raw Data'!C1600&gt;100), MEDIAN('1. Raw Data'!$C$2:$C$5001), '1. Raw Data'!C1600)</f>
        <v>29</v>
      </c>
      <c r="D1600" s="9" t="s">
        <v>5018</v>
      </c>
      <c r="E1600" s="22">
        <v>44028</v>
      </c>
      <c r="F1600" s="9">
        <v>0</v>
      </c>
      <c r="G1600" s="9">
        <v>11744</v>
      </c>
      <c r="H1600" s="15">
        <v>44028</v>
      </c>
      <c r="I1600" s="9" t="s">
        <v>7456</v>
      </c>
      <c r="J1600" s="9">
        <v>131</v>
      </c>
      <c r="K1600" s="9" t="s">
        <v>7504</v>
      </c>
      <c r="L1600" s="9" t="str">
        <f>IF(OR('1. Raw Data'!L1600="Elec", '1. Raw Data'!L1600="elect"), "Electronics", '1. Raw Data'!L1600)</f>
        <v>Sports</v>
      </c>
      <c r="M1600" s="9">
        <v>1455.05</v>
      </c>
      <c r="N1600" s="9">
        <f>IF(ISBLANK('1. Raw Data'!N1600), MEDIAN('1. Raw Data'!$N$2:$N$5001), '1. Raw Data'!N1600)</f>
        <v>664.95</v>
      </c>
      <c r="O1600" s="9">
        <v>4</v>
      </c>
      <c r="P1600" s="9">
        <f>IF(ISBLANK('1. Raw Data'!P1600), 0, '1. Raw Data'!P1600)</f>
        <v>0.2</v>
      </c>
      <c r="Q1600" s="9">
        <v>772</v>
      </c>
      <c r="R1600" s="9">
        <v>4</v>
      </c>
      <c r="S1600" s="9">
        <f t="shared" si="72"/>
        <v>4656.16</v>
      </c>
      <c r="T1600" s="9">
        <f t="shared" si="73"/>
        <v>1996.3599999999997</v>
      </c>
      <c r="U1600" s="23">
        <f t="shared" si="74"/>
        <v>0.42875674375451012</v>
      </c>
    </row>
    <row r="1601" spans="1:21" x14ac:dyDescent="0.3">
      <c r="A1601" s="9">
        <v>2163</v>
      </c>
      <c r="B1601" s="9" t="str">
        <f>PROPER(TRIM('1. Raw Data'!B1601))</f>
        <v>Customer_1599</v>
      </c>
      <c r="C1601" s="9">
        <f>IF(OR('1. Raw Data'!C1601&lt;18, '1. Raw Data'!C1601&gt;100), MEDIAN('1. Raw Data'!$C$2:$C$5001), '1. Raw Data'!C1601)</f>
        <v>40</v>
      </c>
      <c r="D1601" s="9" t="s">
        <v>5021</v>
      </c>
      <c r="E1601" s="22">
        <v>44594</v>
      </c>
      <c r="F1601" s="9">
        <v>0</v>
      </c>
      <c r="G1601" s="9">
        <v>12548</v>
      </c>
      <c r="H1601" s="15">
        <v>44594</v>
      </c>
      <c r="I1601" s="9" t="s">
        <v>7457</v>
      </c>
      <c r="J1601" s="9">
        <v>117</v>
      </c>
      <c r="K1601" s="9" t="s">
        <v>7483</v>
      </c>
      <c r="L1601" s="9" t="str">
        <f>IF(OR('1. Raw Data'!L1601="Elec", '1. Raw Data'!L1601="elect"), "Electronics", '1. Raw Data'!L1601)</f>
        <v>Home Appliances</v>
      </c>
      <c r="M1601" s="9">
        <v>770.33</v>
      </c>
      <c r="N1601" s="9">
        <f>IF(ISBLANK('1. Raw Data'!N1601), MEDIAN('1. Raw Data'!$N$2:$N$5001), '1. Raw Data'!N1601)</f>
        <v>376.02</v>
      </c>
      <c r="O1601" s="9">
        <v>2</v>
      </c>
      <c r="P1601" s="9">
        <f>IF(ISBLANK('1. Raw Data'!P1601), 0, '1. Raw Data'!P1601)</f>
        <v>0</v>
      </c>
      <c r="Q1601" s="9">
        <v>1064</v>
      </c>
      <c r="R1601" s="9">
        <v>2</v>
      </c>
      <c r="S1601" s="9">
        <f t="shared" si="72"/>
        <v>1540.66</v>
      </c>
      <c r="T1601" s="9">
        <f t="shared" si="73"/>
        <v>788.62000000000012</v>
      </c>
      <c r="U1601" s="23">
        <f t="shared" si="74"/>
        <v>0.51187153557566245</v>
      </c>
    </row>
    <row r="1602" spans="1:21" x14ac:dyDescent="0.3">
      <c r="A1602" s="9">
        <v>1186</v>
      </c>
      <c r="B1602" s="9" t="str">
        <f>PROPER(TRIM('1. Raw Data'!B1602))</f>
        <v>Customer_1600</v>
      </c>
      <c r="C1602" s="9">
        <f>IF(OR('1. Raw Data'!C1602&lt;18, '1. Raw Data'!C1602&gt;100), MEDIAN('1. Raw Data'!$C$2:$C$5001), '1. Raw Data'!C1602)</f>
        <v>54</v>
      </c>
      <c r="D1602" s="9" t="s">
        <v>5022</v>
      </c>
      <c r="E1602" s="22">
        <v>44097</v>
      </c>
      <c r="F1602" s="9">
        <v>0</v>
      </c>
      <c r="G1602" s="9">
        <v>11545</v>
      </c>
      <c r="H1602" s="15">
        <v>44097</v>
      </c>
      <c r="I1602" s="9" t="s">
        <v>7456</v>
      </c>
      <c r="J1602" s="9">
        <v>112</v>
      </c>
      <c r="K1602" s="9" t="s">
        <v>7492</v>
      </c>
      <c r="L1602" s="9" t="str">
        <f>IF(OR('1. Raw Data'!L1602="Elec", '1. Raw Data'!L1602="elect"), "Electronics", '1. Raw Data'!L1602)</f>
        <v>Sports</v>
      </c>
      <c r="M1602" s="9">
        <v>470.79</v>
      </c>
      <c r="N1602" s="9">
        <f>IF(ISBLANK('1. Raw Data'!N1602), MEDIAN('1. Raw Data'!$N$2:$N$5001), '1. Raw Data'!N1602)</f>
        <v>215.37</v>
      </c>
      <c r="O1602" s="9">
        <v>5</v>
      </c>
      <c r="P1602" s="9">
        <f>IF(ISBLANK('1. Raw Data'!P1602), 0, '1. Raw Data'!P1602)</f>
        <v>0.2</v>
      </c>
      <c r="Q1602" s="9">
        <v>378</v>
      </c>
      <c r="R1602" s="9">
        <v>4</v>
      </c>
      <c r="S1602" s="9">
        <f t="shared" si="72"/>
        <v>1883.1600000000003</v>
      </c>
      <c r="T1602" s="9">
        <f t="shared" si="73"/>
        <v>806.3100000000004</v>
      </c>
      <c r="U1602" s="23">
        <f t="shared" si="74"/>
        <v>0.42816861020837332</v>
      </c>
    </row>
    <row r="1603" spans="1:21" x14ac:dyDescent="0.3">
      <c r="A1603" s="9">
        <v>1060</v>
      </c>
      <c r="B1603" s="9" t="str">
        <f>PROPER(TRIM('1. Raw Data'!B1603))</f>
        <v>Customer_1601</v>
      </c>
      <c r="C1603" s="9">
        <f>IF(OR('1. Raw Data'!C1603&lt;18, '1. Raw Data'!C1603&gt;100), MEDIAN('1. Raw Data'!$C$2:$C$5001), '1. Raw Data'!C1603)</f>
        <v>48</v>
      </c>
      <c r="D1603" s="9" t="s">
        <v>5022</v>
      </c>
      <c r="E1603" s="22">
        <v>44970</v>
      </c>
      <c r="F1603" s="9">
        <v>0</v>
      </c>
      <c r="G1603" s="9">
        <v>13211</v>
      </c>
      <c r="H1603" s="15">
        <v>44970</v>
      </c>
      <c r="I1603" s="9" t="s">
        <v>7455</v>
      </c>
      <c r="J1603" s="9">
        <v>122</v>
      </c>
      <c r="K1603" s="9" t="s">
        <v>7465</v>
      </c>
      <c r="L1603" s="9" t="str">
        <f>IF(OR('1. Raw Data'!L1603="Elec", '1. Raw Data'!L1603="elect"), "Electronics", '1. Raw Data'!L1603)</f>
        <v>Sports</v>
      </c>
      <c r="M1603" s="9">
        <v>1166.68</v>
      </c>
      <c r="N1603" s="9">
        <f>IF(ISBLANK('1. Raw Data'!N1603), MEDIAN('1. Raw Data'!$N$2:$N$5001), '1. Raw Data'!N1603)</f>
        <v>473.85</v>
      </c>
      <c r="O1603" s="9">
        <v>1</v>
      </c>
      <c r="P1603" s="9">
        <f>IF(ISBLANK('1. Raw Data'!P1603), 0, '1. Raw Data'!P1603)</f>
        <v>0</v>
      </c>
      <c r="Q1603" s="9">
        <v>688</v>
      </c>
      <c r="R1603" s="9">
        <v>6</v>
      </c>
      <c r="S1603" s="9">
        <f t="shared" ref="S1603:S1666" si="75">M1603 * O1603 * (1 - P1603)</f>
        <v>1166.68</v>
      </c>
      <c r="T1603" s="9">
        <f t="shared" ref="T1603:T1666" si="76">S1603 - (N1603 * O1603)</f>
        <v>692.83</v>
      </c>
      <c r="U1603" s="23">
        <f t="shared" ref="U1603:U1666" si="77">T1603 / S1603</f>
        <v>0.59384749888572708</v>
      </c>
    </row>
    <row r="1604" spans="1:21" x14ac:dyDescent="0.3">
      <c r="A1604" s="9">
        <v>1938</v>
      </c>
      <c r="B1604" s="9" t="str">
        <f>PROPER(TRIM('1. Raw Data'!B1604))</f>
        <v>Customer_1602</v>
      </c>
      <c r="C1604" s="9">
        <f>IF(OR('1. Raw Data'!C1604&lt;18, '1. Raw Data'!C1604&gt;100), MEDIAN('1. Raw Data'!$C$2:$C$5001), '1. Raw Data'!C1604)</f>
        <v>40</v>
      </c>
      <c r="D1604" s="9" t="s">
        <v>5018</v>
      </c>
      <c r="E1604" s="22">
        <v>43866</v>
      </c>
      <c r="F1604" s="9">
        <v>1</v>
      </c>
      <c r="G1604" s="9">
        <v>10134</v>
      </c>
      <c r="H1604" s="15">
        <v>43953</v>
      </c>
      <c r="I1604" s="9" t="s">
        <v>7455</v>
      </c>
      <c r="J1604" s="9">
        <v>123</v>
      </c>
      <c r="K1604" s="9" t="s">
        <v>7502</v>
      </c>
      <c r="L1604" s="9" t="str">
        <f>IF(OR('1. Raw Data'!L1604="Elec", '1. Raw Data'!L1604="elect"), "Electronics", '1. Raw Data'!L1604)</f>
        <v>Electronics</v>
      </c>
      <c r="M1604" s="9">
        <v>242.06</v>
      </c>
      <c r="N1604" s="9">
        <f>IF(ISBLANK('1. Raw Data'!N1604), MEDIAN('1. Raw Data'!$N$2:$N$5001), '1. Raw Data'!N1604)</f>
        <v>116.42</v>
      </c>
      <c r="O1604" s="9">
        <v>5</v>
      </c>
      <c r="P1604" s="9">
        <f>IF(ISBLANK('1. Raw Data'!P1604), 0, '1. Raw Data'!P1604)</f>
        <v>0</v>
      </c>
      <c r="Q1604" s="9">
        <v>1439</v>
      </c>
      <c r="R1604" s="9">
        <v>4</v>
      </c>
      <c r="S1604" s="9">
        <f t="shared" si="75"/>
        <v>1210.3</v>
      </c>
      <c r="T1604" s="9">
        <f t="shared" si="76"/>
        <v>628.19999999999993</v>
      </c>
      <c r="U1604" s="23">
        <f t="shared" si="77"/>
        <v>0.5190448649095265</v>
      </c>
    </row>
    <row r="1605" spans="1:21" x14ac:dyDescent="0.3">
      <c r="A1605" s="9">
        <v>2403</v>
      </c>
      <c r="B1605" s="9" t="str">
        <f>PROPER(TRIM('1. Raw Data'!B1605))</f>
        <v>Customer_1603</v>
      </c>
      <c r="C1605" s="9">
        <f>IF(OR('1. Raw Data'!C1605&lt;18, '1. Raw Data'!C1605&gt;100), MEDIAN('1. Raw Data'!$C$2:$C$5001), '1. Raw Data'!C1605)</f>
        <v>28</v>
      </c>
      <c r="D1605" s="9" t="s">
        <v>5020</v>
      </c>
      <c r="E1605" s="22">
        <v>45032</v>
      </c>
      <c r="F1605" s="9">
        <v>0</v>
      </c>
      <c r="G1605" s="9">
        <v>10766</v>
      </c>
      <c r="H1605" s="15">
        <v>45032</v>
      </c>
      <c r="I1605" s="9" t="s">
        <v>7457</v>
      </c>
      <c r="J1605" s="9">
        <v>126</v>
      </c>
      <c r="K1605" s="9" t="s">
        <v>7469</v>
      </c>
      <c r="L1605" s="9" t="str">
        <f>IF(OR('1. Raw Data'!L1605="Elec", '1. Raw Data'!L1605="elect"), "Electronics", '1. Raw Data'!L1605)</f>
        <v>Clothing</v>
      </c>
      <c r="M1605" s="9">
        <v>1160.0999999999999</v>
      </c>
      <c r="N1605" s="9">
        <f>IF(ISBLANK('1. Raw Data'!N1605), MEDIAN('1. Raw Data'!$N$2:$N$5001), '1. Raw Data'!N1605)</f>
        <v>480.21</v>
      </c>
      <c r="O1605" s="9">
        <v>1</v>
      </c>
      <c r="P1605" s="9">
        <f>IF(ISBLANK('1. Raw Data'!P1605), 0, '1. Raw Data'!P1605)</f>
        <v>0</v>
      </c>
      <c r="Q1605" s="9">
        <v>626</v>
      </c>
      <c r="R1605" s="9">
        <v>7</v>
      </c>
      <c r="S1605" s="9">
        <f t="shared" si="75"/>
        <v>1160.0999999999999</v>
      </c>
      <c r="T1605" s="9">
        <f t="shared" si="76"/>
        <v>679.88999999999987</v>
      </c>
      <c r="U1605" s="23">
        <f t="shared" si="77"/>
        <v>0.58606154641841213</v>
      </c>
    </row>
    <row r="1606" spans="1:21" x14ac:dyDescent="0.3">
      <c r="A1606" s="9">
        <v>1709</v>
      </c>
      <c r="B1606" s="9" t="str">
        <f>PROPER(TRIM('1. Raw Data'!B1606))</f>
        <v>Customer_1604</v>
      </c>
      <c r="C1606" s="9">
        <f>IF(OR('1. Raw Data'!C1606&lt;18, '1. Raw Data'!C1606&gt;100), MEDIAN('1. Raw Data'!$C$2:$C$5001), '1. Raw Data'!C1606)</f>
        <v>42</v>
      </c>
      <c r="D1606" s="9" t="s">
        <v>5021</v>
      </c>
      <c r="E1606" s="22">
        <v>44981</v>
      </c>
      <c r="F1606" s="9">
        <v>0</v>
      </c>
      <c r="G1606" s="9">
        <v>12859</v>
      </c>
      <c r="H1606" s="15">
        <v>44981</v>
      </c>
      <c r="I1606" s="9" t="s">
        <v>7455</v>
      </c>
      <c r="J1606" s="9">
        <v>114</v>
      </c>
      <c r="K1606" s="9" t="s">
        <v>7463</v>
      </c>
      <c r="L1606" s="9" t="str">
        <f>IF(OR('1. Raw Data'!L1606="Elec", '1. Raw Data'!L1606="elect"), "Electronics", '1. Raw Data'!L1606)</f>
        <v>Home Appliances</v>
      </c>
      <c r="M1606" s="9">
        <v>1237.48</v>
      </c>
      <c r="N1606" s="9">
        <f>IF(ISBLANK('1. Raw Data'!N1606), MEDIAN('1. Raw Data'!$N$2:$N$5001), '1. Raw Data'!N1606)</f>
        <v>552.41999999999996</v>
      </c>
      <c r="O1606" s="9">
        <v>1</v>
      </c>
      <c r="P1606" s="9">
        <f>IF(ISBLANK('1. Raw Data'!P1606), 0, '1. Raw Data'!P1606)</f>
        <v>0</v>
      </c>
      <c r="Q1606" s="9">
        <v>677</v>
      </c>
      <c r="R1606" s="9">
        <v>5</v>
      </c>
      <c r="S1606" s="9">
        <f t="shared" si="75"/>
        <v>1237.48</v>
      </c>
      <c r="T1606" s="9">
        <f t="shared" si="76"/>
        <v>685.06000000000006</v>
      </c>
      <c r="U1606" s="23">
        <f t="shared" si="77"/>
        <v>0.55359278533794487</v>
      </c>
    </row>
    <row r="1607" spans="1:21" x14ac:dyDescent="0.3">
      <c r="A1607" s="9">
        <v>1806</v>
      </c>
      <c r="B1607" s="9" t="str">
        <f>PROPER(TRIM('1. Raw Data'!B1607))</f>
        <v>Customer_1605</v>
      </c>
      <c r="C1607" s="9">
        <f>IF(OR('1. Raw Data'!C1607&lt;18, '1. Raw Data'!C1607&gt;100), MEDIAN('1. Raw Data'!$C$2:$C$5001), '1. Raw Data'!C1607)</f>
        <v>46</v>
      </c>
      <c r="D1607" s="9" t="s">
        <v>5023</v>
      </c>
      <c r="E1607" s="22">
        <v>44981</v>
      </c>
      <c r="F1607" s="9">
        <v>0</v>
      </c>
      <c r="G1607" s="9">
        <v>13478</v>
      </c>
      <c r="H1607" s="15">
        <v>44981</v>
      </c>
      <c r="I1607" s="9" t="s">
        <v>7455</v>
      </c>
      <c r="J1607" s="9">
        <v>112</v>
      </c>
      <c r="K1607" s="9" t="s">
        <v>7492</v>
      </c>
      <c r="L1607" s="9" t="str">
        <f>IF(OR('1. Raw Data'!L1607="Elec", '1. Raw Data'!L1607="elect"), "Electronics", '1. Raw Data'!L1607)</f>
        <v>Clothing</v>
      </c>
      <c r="M1607" s="9">
        <v>231.11</v>
      </c>
      <c r="N1607" s="9">
        <f>IF(ISBLANK('1. Raw Data'!N1607), MEDIAN('1. Raw Data'!$N$2:$N$5001), '1. Raw Data'!N1607)</f>
        <v>117.59</v>
      </c>
      <c r="O1607" s="9">
        <v>1</v>
      </c>
      <c r="P1607" s="9">
        <f>IF(ISBLANK('1. Raw Data'!P1607), 0, '1. Raw Data'!P1607)</f>
        <v>0</v>
      </c>
      <c r="Q1607" s="9">
        <v>632</v>
      </c>
      <c r="R1607" s="9">
        <v>4</v>
      </c>
      <c r="S1607" s="9">
        <f t="shared" si="75"/>
        <v>231.11</v>
      </c>
      <c r="T1607" s="9">
        <f t="shared" si="76"/>
        <v>113.52000000000001</v>
      </c>
      <c r="U1607" s="23">
        <f t="shared" si="77"/>
        <v>0.49119466920514043</v>
      </c>
    </row>
    <row r="1608" spans="1:21" x14ac:dyDescent="0.3">
      <c r="A1608" s="9">
        <v>2463</v>
      </c>
      <c r="B1608" s="9" t="str">
        <f>PROPER(TRIM('1. Raw Data'!B1608))</f>
        <v>Customer_1606</v>
      </c>
      <c r="C1608" s="9">
        <f>IF(OR('1. Raw Data'!C1608&lt;18, '1. Raw Data'!C1608&gt;100), MEDIAN('1. Raw Data'!$C$2:$C$5001), '1. Raw Data'!C1608)</f>
        <v>40</v>
      </c>
      <c r="D1608" s="9" t="s">
        <v>5020</v>
      </c>
      <c r="E1608" s="22">
        <v>44358</v>
      </c>
      <c r="F1608" s="9">
        <v>1</v>
      </c>
      <c r="G1608" s="9">
        <v>10769</v>
      </c>
      <c r="H1608" s="15">
        <v>44506</v>
      </c>
      <c r="I1608" s="9" t="s">
        <v>7455</v>
      </c>
      <c r="J1608" s="9">
        <v>104</v>
      </c>
      <c r="K1608" s="9" t="s">
        <v>7499</v>
      </c>
      <c r="L1608" s="9" t="str">
        <f>IF(OR('1. Raw Data'!L1608="Elec", '1. Raw Data'!L1608="elect"), "Electronics", '1. Raw Data'!L1608)</f>
        <v>Clothing</v>
      </c>
      <c r="M1608" s="9">
        <v>1466.45</v>
      </c>
      <c r="N1608" s="9">
        <f>IF(ISBLANK('1. Raw Data'!N1608), MEDIAN('1. Raw Data'!$N$2:$N$5001), '1. Raw Data'!N1608)</f>
        <v>595.70000000000005</v>
      </c>
      <c r="O1608" s="9">
        <v>5</v>
      </c>
      <c r="P1608" s="9">
        <f>IF(ISBLANK('1. Raw Data'!P1608), 0, '1. Raw Data'!P1608)</f>
        <v>0</v>
      </c>
      <c r="Q1608" s="9">
        <v>728</v>
      </c>
      <c r="R1608" s="9">
        <v>4</v>
      </c>
      <c r="S1608" s="9">
        <f t="shared" si="75"/>
        <v>7332.25</v>
      </c>
      <c r="T1608" s="9">
        <f t="shared" si="76"/>
        <v>4353.75</v>
      </c>
      <c r="U1608" s="23">
        <f t="shared" si="77"/>
        <v>0.59378089945105528</v>
      </c>
    </row>
    <row r="1609" spans="1:21" x14ac:dyDescent="0.3">
      <c r="A1609" s="9">
        <v>2342</v>
      </c>
      <c r="B1609" s="9" t="str">
        <f>PROPER(TRIM('1. Raw Data'!B1609))</f>
        <v>Customer_1607</v>
      </c>
      <c r="C1609" s="9">
        <f>IF(OR('1. Raw Data'!C1609&lt;18, '1. Raw Data'!C1609&gt;100), MEDIAN('1. Raw Data'!$C$2:$C$5001), '1. Raw Data'!C1609)</f>
        <v>38</v>
      </c>
      <c r="D1609" s="9" t="s">
        <v>5021</v>
      </c>
      <c r="E1609" s="22">
        <v>45026</v>
      </c>
      <c r="F1609" s="9">
        <v>0</v>
      </c>
      <c r="G1609" s="9">
        <v>12141</v>
      </c>
      <c r="H1609" s="15">
        <v>45203</v>
      </c>
      <c r="I1609" s="9" t="s">
        <v>7457</v>
      </c>
      <c r="J1609" s="9">
        <v>146</v>
      </c>
      <c r="K1609" s="9" t="s">
        <v>7505</v>
      </c>
      <c r="L1609" s="9" t="str">
        <f>IF(OR('1. Raw Data'!L1609="Elec", '1. Raw Data'!L1609="elect"), "Electronics", '1. Raw Data'!L1609)</f>
        <v>Sports</v>
      </c>
      <c r="M1609" s="9">
        <v>1478.99</v>
      </c>
      <c r="N1609" s="9">
        <f>IF(ISBLANK('1. Raw Data'!N1609), MEDIAN('1. Raw Data'!$N$2:$N$5001), '1. Raw Data'!N1609)</f>
        <v>925.68</v>
      </c>
      <c r="O1609" s="9">
        <v>5</v>
      </c>
      <c r="P1609" s="9">
        <f>IF(ISBLANK('1. Raw Data'!P1609), 0, '1. Raw Data'!P1609)</f>
        <v>0</v>
      </c>
      <c r="Q1609" s="9">
        <v>334</v>
      </c>
      <c r="R1609" s="9">
        <v>4</v>
      </c>
      <c r="S1609" s="9">
        <f t="shared" si="75"/>
        <v>7394.95</v>
      </c>
      <c r="T1609" s="9">
        <f t="shared" si="76"/>
        <v>2766.55</v>
      </c>
      <c r="U1609" s="23">
        <f t="shared" si="77"/>
        <v>0.37411341523607328</v>
      </c>
    </row>
    <row r="1610" spans="1:21" x14ac:dyDescent="0.3">
      <c r="A1610" s="9">
        <v>2325</v>
      </c>
      <c r="B1610" s="9" t="str">
        <f>PROPER(TRIM('1. Raw Data'!B1610))</f>
        <v>Customer_1608</v>
      </c>
      <c r="C1610" s="9">
        <f>IF(OR('1. Raw Data'!C1610&lt;18, '1. Raw Data'!C1610&gt;100), MEDIAN('1. Raw Data'!$C$2:$C$5001), '1. Raw Data'!C1610)</f>
        <v>48</v>
      </c>
      <c r="D1610" s="9" t="s">
        <v>5018</v>
      </c>
      <c r="E1610" s="22">
        <v>44021</v>
      </c>
      <c r="F1610" s="9">
        <v>0</v>
      </c>
      <c r="G1610" s="9">
        <v>11907</v>
      </c>
      <c r="H1610" s="15">
        <v>44081</v>
      </c>
      <c r="I1610" s="9" t="s">
        <v>7456</v>
      </c>
      <c r="J1610" s="9">
        <v>113</v>
      </c>
      <c r="K1610" s="9" t="s">
        <v>7460</v>
      </c>
      <c r="L1610" s="9" t="str">
        <f>IF(OR('1. Raw Data'!L1610="Elec", '1. Raw Data'!L1610="elect"), "Electronics", '1. Raw Data'!L1610)</f>
        <v>Clothing</v>
      </c>
      <c r="M1610" s="9">
        <v>1408.24</v>
      </c>
      <c r="N1610" s="9">
        <f>IF(ISBLANK('1. Raw Data'!N1610), MEDIAN('1. Raw Data'!$N$2:$N$5001), '1. Raw Data'!N1610)</f>
        <v>899.41</v>
      </c>
      <c r="O1610" s="9">
        <v>5</v>
      </c>
      <c r="P1610" s="9">
        <f>IF(ISBLANK('1. Raw Data'!P1610), 0, '1. Raw Data'!P1610)</f>
        <v>0</v>
      </c>
      <c r="Q1610" s="9">
        <v>603</v>
      </c>
      <c r="R1610" s="9">
        <v>5</v>
      </c>
      <c r="S1610" s="9">
        <f t="shared" si="75"/>
        <v>7041.2</v>
      </c>
      <c r="T1610" s="9">
        <f t="shared" si="76"/>
        <v>2544.1499999999996</v>
      </c>
      <c r="U1610" s="23">
        <f t="shared" si="77"/>
        <v>0.36132335397375442</v>
      </c>
    </row>
    <row r="1611" spans="1:21" x14ac:dyDescent="0.3">
      <c r="A1611" s="9">
        <v>2367</v>
      </c>
      <c r="B1611" s="9" t="str">
        <f>PROPER(TRIM('1. Raw Data'!B1611))</f>
        <v>Customer_1609</v>
      </c>
      <c r="C1611" s="9">
        <f>IF(OR('1. Raw Data'!C1611&lt;18, '1. Raw Data'!C1611&gt;100), MEDIAN('1. Raw Data'!$C$2:$C$5001), '1. Raw Data'!C1611)</f>
        <v>34</v>
      </c>
      <c r="D1611" s="9" t="s">
        <v>5022</v>
      </c>
      <c r="E1611" s="22">
        <v>44672</v>
      </c>
      <c r="F1611" s="9">
        <v>1</v>
      </c>
      <c r="G1611" s="9">
        <v>11264</v>
      </c>
      <c r="H1611" s="15">
        <v>44672</v>
      </c>
      <c r="I1611" s="9" t="s">
        <v>7455</v>
      </c>
      <c r="J1611" s="9">
        <v>118</v>
      </c>
      <c r="K1611" s="9" t="s">
        <v>7501</v>
      </c>
      <c r="L1611" s="9" t="str">
        <f>IF(OR('1. Raw Data'!L1611="Elec", '1. Raw Data'!L1611="elect"), "Electronics", '1. Raw Data'!L1611)</f>
        <v>Electronics</v>
      </c>
      <c r="M1611" s="9">
        <v>769.25</v>
      </c>
      <c r="N1611" s="9">
        <f>IF(ISBLANK('1. Raw Data'!N1611), MEDIAN('1. Raw Data'!$N$2:$N$5001), '1. Raw Data'!N1611)</f>
        <v>402.64</v>
      </c>
      <c r="O1611" s="9">
        <v>3</v>
      </c>
      <c r="P1611" s="9">
        <f>IF(ISBLANK('1. Raw Data'!P1611), 0, '1. Raw Data'!P1611)</f>
        <v>0.2</v>
      </c>
      <c r="Q1611" s="9">
        <v>825</v>
      </c>
      <c r="R1611" s="9">
        <v>7</v>
      </c>
      <c r="S1611" s="9">
        <f t="shared" si="75"/>
        <v>1846.2</v>
      </c>
      <c r="T1611" s="9">
        <f t="shared" si="76"/>
        <v>638.28</v>
      </c>
      <c r="U1611" s="23">
        <f t="shared" si="77"/>
        <v>0.34572635684107894</v>
      </c>
    </row>
    <row r="1612" spans="1:21" x14ac:dyDescent="0.3">
      <c r="A1612" s="9">
        <v>1010</v>
      </c>
      <c r="B1612" s="9" t="str">
        <f>PROPER(TRIM('1. Raw Data'!B1612))</f>
        <v>Customer_1610</v>
      </c>
      <c r="C1612" s="9">
        <f>IF(OR('1. Raw Data'!C1612&lt;18, '1. Raw Data'!C1612&gt;100), MEDIAN('1. Raw Data'!$C$2:$C$5001), '1. Raw Data'!C1612)</f>
        <v>43</v>
      </c>
      <c r="D1612" s="9" t="s">
        <v>5018</v>
      </c>
      <c r="E1612" s="22">
        <v>44555</v>
      </c>
      <c r="F1612" s="9">
        <v>0</v>
      </c>
      <c r="G1612" s="9">
        <v>11772</v>
      </c>
      <c r="H1612" s="15">
        <v>44555</v>
      </c>
      <c r="I1612" s="9" t="s">
        <v>7456</v>
      </c>
      <c r="J1612" s="9">
        <v>143</v>
      </c>
      <c r="K1612" s="9" t="s">
        <v>7475</v>
      </c>
      <c r="L1612" s="9" t="str">
        <f>IF(OR('1. Raw Data'!L1612="Elec", '1. Raw Data'!L1612="elect"), "Electronics", '1. Raw Data'!L1612)</f>
        <v>Home Appliances</v>
      </c>
      <c r="M1612" s="9">
        <v>406.81</v>
      </c>
      <c r="N1612" s="9">
        <f>IF(ISBLANK('1. Raw Data'!N1612), MEDIAN('1. Raw Data'!$N$2:$N$5001), '1. Raw Data'!N1612)</f>
        <v>282.89999999999998</v>
      </c>
      <c r="O1612" s="9">
        <v>5</v>
      </c>
      <c r="P1612" s="9">
        <f>IF(ISBLANK('1. Raw Data'!P1612), 0, '1. Raw Data'!P1612)</f>
        <v>0</v>
      </c>
      <c r="Q1612" s="9">
        <v>437</v>
      </c>
      <c r="R1612" s="9">
        <v>4</v>
      </c>
      <c r="S1612" s="9">
        <f t="shared" si="75"/>
        <v>2034.05</v>
      </c>
      <c r="T1612" s="9">
        <f t="shared" si="76"/>
        <v>619.54999999999995</v>
      </c>
      <c r="U1612" s="23">
        <f t="shared" si="77"/>
        <v>0.30458936604311593</v>
      </c>
    </row>
    <row r="1613" spans="1:21" x14ac:dyDescent="0.3">
      <c r="A1613" s="9">
        <v>2085</v>
      </c>
      <c r="B1613" s="9" t="str">
        <f>PROPER(TRIM('1. Raw Data'!B1613))</f>
        <v>Customer_1611</v>
      </c>
      <c r="C1613" s="9">
        <f>IF(OR('1. Raw Data'!C1613&lt;18, '1. Raw Data'!C1613&gt;100), MEDIAN('1. Raw Data'!$C$2:$C$5001), '1. Raw Data'!C1613)</f>
        <v>32</v>
      </c>
      <c r="D1613" s="9" t="s">
        <v>5021</v>
      </c>
      <c r="E1613" s="22">
        <v>45193</v>
      </c>
      <c r="F1613" s="9">
        <v>0</v>
      </c>
      <c r="G1613" s="9">
        <v>10164</v>
      </c>
      <c r="H1613" s="15">
        <v>45193</v>
      </c>
      <c r="I1613" s="9" t="s">
        <v>7456</v>
      </c>
      <c r="J1613" s="9">
        <v>128</v>
      </c>
      <c r="K1613" s="9" t="s">
        <v>7473</v>
      </c>
      <c r="L1613" s="9" t="str">
        <f>IF(OR('1. Raw Data'!L1613="Elec", '1. Raw Data'!L1613="elect"), "Electronics", '1. Raw Data'!L1613)</f>
        <v>Clothing</v>
      </c>
      <c r="M1613" s="9">
        <v>893.91</v>
      </c>
      <c r="N1613" s="9">
        <f>IF(ISBLANK('1. Raw Data'!N1613), MEDIAN('1. Raw Data'!$N$2:$N$5001), '1. Raw Data'!N1613)</f>
        <v>539.65</v>
      </c>
      <c r="O1613" s="9">
        <v>2</v>
      </c>
      <c r="P1613" s="9">
        <f>IF(ISBLANK('1. Raw Data'!P1613), 0, '1. Raw Data'!P1613)</f>
        <v>0</v>
      </c>
      <c r="Q1613" s="9">
        <v>465</v>
      </c>
      <c r="R1613" s="9">
        <v>3</v>
      </c>
      <c r="S1613" s="9">
        <f t="shared" si="75"/>
        <v>1787.82</v>
      </c>
      <c r="T1613" s="9">
        <f t="shared" si="76"/>
        <v>708.52</v>
      </c>
      <c r="U1613" s="23">
        <f t="shared" si="77"/>
        <v>0.39630387846651227</v>
      </c>
    </row>
    <row r="1614" spans="1:21" x14ac:dyDescent="0.3">
      <c r="A1614" s="9">
        <v>1225</v>
      </c>
      <c r="B1614" s="9" t="str">
        <f>PROPER(TRIM('1. Raw Data'!B1614))</f>
        <v>Customer_1612</v>
      </c>
      <c r="C1614" s="9">
        <f>IF(OR('1. Raw Data'!C1614&lt;18, '1. Raw Data'!C1614&gt;100), MEDIAN('1. Raw Data'!$C$2:$C$5001), '1. Raw Data'!C1614)</f>
        <v>53</v>
      </c>
      <c r="D1614" s="9" t="s">
        <v>5018</v>
      </c>
      <c r="E1614" s="22">
        <v>44697</v>
      </c>
      <c r="F1614" s="9">
        <v>1</v>
      </c>
      <c r="G1614" s="9">
        <v>10324</v>
      </c>
      <c r="H1614" s="15">
        <v>44697</v>
      </c>
      <c r="I1614" s="9" t="s">
        <v>7457</v>
      </c>
      <c r="J1614" s="9">
        <v>138</v>
      </c>
      <c r="K1614" s="9" t="s">
        <v>7464</v>
      </c>
      <c r="L1614" s="9" t="str">
        <f>IF(OR('1. Raw Data'!L1614="Elec", '1. Raw Data'!L1614="elect"), "Electronics", '1. Raw Data'!L1614)</f>
        <v>Home Appliances</v>
      </c>
      <c r="M1614" s="9">
        <v>658.9</v>
      </c>
      <c r="N1614" s="9">
        <f>IF(ISBLANK('1. Raw Data'!N1614), MEDIAN('1. Raw Data'!$N$2:$N$5001), '1. Raw Data'!N1614)</f>
        <v>410.57</v>
      </c>
      <c r="O1614" s="9">
        <v>3</v>
      </c>
      <c r="P1614" s="9">
        <f>IF(ISBLANK('1. Raw Data'!P1614), 0, '1. Raw Data'!P1614)</f>
        <v>0.05</v>
      </c>
      <c r="Q1614" s="9">
        <v>961</v>
      </c>
      <c r="R1614" s="9">
        <v>3</v>
      </c>
      <c r="S1614" s="9">
        <f t="shared" si="75"/>
        <v>1877.8649999999998</v>
      </c>
      <c r="T1614" s="9">
        <f t="shared" si="76"/>
        <v>646.15499999999975</v>
      </c>
      <c r="U1614" s="23">
        <f t="shared" si="77"/>
        <v>0.34409023012836376</v>
      </c>
    </row>
    <row r="1615" spans="1:21" x14ac:dyDescent="0.3">
      <c r="A1615" s="9">
        <v>2176</v>
      </c>
      <c r="B1615" s="9" t="str">
        <f>PROPER(TRIM('1. Raw Data'!B1615))</f>
        <v>Customer_1613</v>
      </c>
      <c r="C1615" s="9">
        <f>IF(OR('1. Raw Data'!C1615&lt;18, '1. Raw Data'!C1615&gt;100), MEDIAN('1. Raw Data'!$C$2:$C$5001), '1. Raw Data'!C1615)</f>
        <v>28</v>
      </c>
      <c r="D1615" s="9" t="s">
        <v>5021</v>
      </c>
      <c r="E1615" s="22">
        <v>45307</v>
      </c>
      <c r="F1615" s="9">
        <v>0</v>
      </c>
      <c r="G1615" s="9">
        <v>13731</v>
      </c>
      <c r="H1615" s="15">
        <v>45307</v>
      </c>
      <c r="I1615" s="9" t="s">
        <v>7457</v>
      </c>
      <c r="J1615" s="9">
        <v>141</v>
      </c>
      <c r="K1615" s="9" t="s">
        <v>7490</v>
      </c>
      <c r="L1615" s="9" t="str">
        <f>IF(OR('1. Raw Data'!L1615="Elec", '1. Raw Data'!L1615="elect"), "Electronics", '1. Raw Data'!L1615)</f>
        <v>Clothing</v>
      </c>
      <c r="M1615" s="9">
        <v>348.63</v>
      </c>
      <c r="N1615" s="9">
        <f>IF(ISBLANK('1. Raw Data'!N1615), MEDIAN('1. Raw Data'!$N$2:$N$5001), '1. Raw Data'!N1615)</f>
        <v>159.56</v>
      </c>
      <c r="O1615" s="9">
        <v>1</v>
      </c>
      <c r="P1615" s="9">
        <f>IF(ISBLANK('1. Raw Data'!P1615), 0, '1. Raw Data'!P1615)</f>
        <v>0</v>
      </c>
      <c r="Q1615" s="9">
        <v>351</v>
      </c>
      <c r="R1615" s="9">
        <v>4</v>
      </c>
      <c r="S1615" s="9">
        <f t="shared" si="75"/>
        <v>348.63</v>
      </c>
      <c r="T1615" s="9">
        <f t="shared" si="76"/>
        <v>189.07</v>
      </c>
      <c r="U1615" s="23">
        <f t="shared" si="77"/>
        <v>0.54232280641367636</v>
      </c>
    </row>
    <row r="1616" spans="1:21" x14ac:dyDescent="0.3">
      <c r="A1616" s="9">
        <v>1563</v>
      </c>
      <c r="B1616" s="9" t="str">
        <f>PROPER(TRIM('1. Raw Data'!B1616))</f>
        <v>Customer_1614</v>
      </c>
      <c r="C1616" s="9">
        <f>IF(OR('1. Raw Data'!C1616&lt;18, '1. Raw Data'!C1616&gt;100), MEDIAN('1. Raw Data'!$C$2:$C$5001), '1. Raw Data'!C1616)</f>
        <v>22</v>
      </c>
      <c r="D1616" s="9" t="s">
        <v>5021</v>
      </c>
      <c r="E1616" s="22">
        <v>43936</v>
      </c>
      <c r="F1616" s="9">
        <v>1</v>
      </c>
      <c r="G1616" s="9">
        <v>13289</v>
      </c>
      <c r="H1616" s="15">
        <v>43936</v>
      </c>
      <c r="I1616" s="9" t="s">
        <v>7456</v>
      </c>
      <c r="J1616" s="9">
        <v>144</v>
      </c>
      <c r="K1616" s="9" t="s">
        <v>7462</v>
      </c>
      <c r="L1616" s="9" t="str">
        <f>IF(OR('1. Raw Data'!L1616="Elec", '1. Raw Data'!L1616="elect"), "Electronics", '1. Raw Data'!L1616)</f>
        <v>Home Appliances</v>
      </c>
      <c r="M1616" s="9">
        <v>664.33</v>
      </c>
      <c r="N1616" s="9">
        <f>IF(ISBLANK('1. Raw Data'!N1616), MEDIAN('1. Raw Data'!$N$2:$N$5001), '1. Raw Data'!N1616)</f>
        <v>432.63</v>
      </c>
      <c r="O1616" s="9">
        <v>4</v>
      </c>
      <c r="P1616" s="9">
        <f>IF(ISBLANK('1. Raw Data'!P1616), 0, '1. Raw Data'!P1616)</f>
        <v>0.1</v>
      </c>
      <c r="Q1616" s="9">
        <v>737</v>
      </c>
      <c r="R1616" s="9">
        <v>4</v>
      </c>
      <c r="S1616" s="9">
        <f t="shared" si="75"/>
        <v>2391.5880000000002</v>
      </c>
      <c r="T1616" s="9">
        <f t="shared" si="76"/>
        <v>661.06800000000021</v>
      </c>
      <c r="U1616" s="23">
        <f t="shared" si="77"/>
        <v>0.2764138304758178</v>
      </c>
    </row>
    <row r="1617" spans="1:21" x14ac:dyDescent="0.3">
      <c r="A1617" s="9">
        <v>1771</v>
      </c>
      <c r="B1617" s="9" t="str">
        <f>PROPER(TRIM('1. Raw Data'!B1617))</f>
        <v>Customer_1615</v>
      </c>
      <c r="C1617" s="9">
        <f>IF(OR('1. Raw Data'!C1617&lt;18, '1. Raw Data'!C1617&gt;100), MEDIAN('1. Raw Data'!$C$2:$C$5001), '1. Raw Data'!C1617)</f>
        <v>40</v>
      </c>
      <c r="D1617" s="9" t="s">
        <v>5018</v>
      </c>
      <c r="E1617" s="22">
        <v>44538</v>
      </c>
      <c r="F1617" s="9">
        <v>0</v>
      </c>
      <c r="G1617" s="9">
        <v>12987</v>
      </c>
      <c r="H1617" s="15">
        <v>44420</v>
      </c>
      <c r="I1617" s="9" t="s">
        <v>7457</v>
      </c>
      <c r="J1617" s="9">
        <v>119</v>
      </c>
      <c r="K1617" s="9" t="s">
        <v>7459</v>
      </c>
      <c r="L1617" s="9" t="str">
        <f>IF(OR('1. Raw Data'!L1617="Elec", '1. Raw Data'!L1617="elect"), "Electronics", '1. Raw Data'!L1617)</f>
        <v>Home Appliances</v>
      </c>
      <c r="M1617" s="9">
        <v>1012.64</v>
      </c>
      <c r="N1617" s="9">
        <f>IF(ISBLANK('1. Raw Data'!N1617), MEDIAN('1. Raw Data'!$N$2:$N$5001), '1. Raw Data'!N1617)</f>
        <v>692.15</v>
      </c>
      <c r="O1617" s="9">
        <v>3</v>
      </c>
      <c r="P1617" s="9">
        <f>IF(ISBLANK('1. Raw Data'!P1617), 0, '1. Raw Data'!P1617)</f>
        <v>0</v>
      </c>
      <c r="Q1617" s="9">
        <v>623</v>
      </c>
      <c r="R1617" s="9">
        <v>4</v>
      </c>
      <c r="S1617" s="9">
        <f t="shared" si="75"/>
        <v>3037.92</v>
      </c>
      <c r="T1617" s="9">
        <f t="shared" si="76"/>
        <v>961.47000000000025</v>
      </c>
      <c r="U1617" s="23">
        <f t="shared" si="77"/>
        <v>0.3164895718122927</v>
      </c>
    </row>
    <row r="1618" spans="1:21" x14ac:dyDescent="0.3">
      <c r="A1618" s="9">
        <v>2333</v>
      </c>
      <c r="B1618" s="9" t="str">
        <f>PROPER(TRIM('1. Raw Data'!B1618))</f>
        <v>Customer_1616</v>
      </c>
      <c r="C1618" s="9">
        <f>IF(OR('1. Raw Data'!C1618&lt;18, '1. Raw Data'!C1618&gt;100), MEDIAN('1. Raw Data'!$C$2:$C$5001), '1. Raw Data'!C1618)</f>
        <v>18</v>
      </c>
      <c r="D1618" s="9" t="s">
        <v>5019</v>
      </c>
      <c r="E1618" s="22">
        <v>45060</v>
      </c>
      <c r="F1618" s="9">
        <v>0</v>
      </c>
      <c r="G1618" s="9">
        <v>10619</v>
      </c>
      <c r="H1618" s="15">
        <v>45060</v>
      </c>
      <c r="I1618" s="9" t="s">
        <v>7456</v>
      </c>
      <c r="J1618" s="9">
        <v>146</v>
      </c>
      <c r="K1618" s="9" t="s">
        <v>7505</v>
      </c>
      <c r="L1618" s="9" t="str">
        <f>IF(OR('1. Raw Data'!L1618="Elec", '1. Raw Data'!L1618="elect"), "Electronics", '1. Raw Data'!L1618)</f>
        <v>Home Appliances</v>
      </c>
      <c r="M1618" s="9">
        <v>152.82</v>
      </c>
      <c r="N1618" s="9">
        <f>IF(ISBLANK('1. Raw Data'!N1618), MEDIAN('1. Raw Data'!$N$2:$N$5001), '1. Raw Data'!N1618)</f>
        <v>71.959999999999994</v>
      </c>
      <c r="O1618" s="9">
        <v>3</v>
      </c>
      <c r="P1618" s="9">
        <f>IF(ISBLANK('1. Raw Data'!P1618), 0, '1. Raw Data'!P1618)</f>
        <v>0</v>
      </c>
      <c r="Q1618" s="9">
        <v>339</v>
      </c>
      <c r="R1618" s="9">
        <v>3</v>
      </c>
      <c r="S1618" s="9">
        <f t="shared" si="75"/>
        <v>458.46</v>
      </c>
      <c r="T1618" s="9">
        <f t="shared" si="76"/>
        <v>242.57999999999998</v>
      </c>
      <c r="U1618" s="23">
        <f t="shared" si="77"/>
        <v>0.52911922523229937</v>
      </c>
    </row>
    <row r="1619" spans="1:21" x14ac:dyDescent="0.3">
      <c r="A1619" s="9">
        <v>1884</v>
      </c>
      <c r="B1619" s="9" t="str">
        <f>PROPER(TRIM('1. Raw Data'!B1619))</f>
        <v>Customer_1617</v>
      </c>
      <c r="C1619" s="9">
        <f>IF(OR('1. Raw Data'!C1619&lt;18, '1. Raw Data'!C1619&gt;100), MEDIAN('1. Raw Data'!$C$2:$C$5001), '1. Raw Data'!C1619)</f>
        <v>40</v>
      </c>
      <c r="D1619" s="9" t="s">
        <v>5023</v>
      </c>
      <c r="E1619" s="22">
        <v>44470</v>
      </c>
      <c r="F1619" s="9">
        <v>0</v>
      </c>
      <c r="G1619" s="9">
        <v>10230</v>
      </c>
      <c r="H1619" s="15">
        <v>44206</v>
      </c>
      <c r="I1619" s="9" t="s">
        <v>7455</v>
      </c>
      <c r="J1619" s="9">
        <v>147</v>
      </c>
      <c r="K1619" s="9" t="s">
        <v>7474</v>
      </c>
      <c r="L1619" s="9" t="str">
        <f>IF(OR('1. Raw Data'!L1619="Elec", '1. Raw Data'!L1619="elect"), "Electronics", '1. Raw Data'!L1619)</f>
        <v>Clothing</v>
      </c>
      <c r="M1619" s="9">
        <v>533.46</v>
      </c>
      <c r="N1619" s="9">
        <f>IF(ISBLANK('1. Raw Data'!N1619), MEDIAN('1. Raw Data'!$N$2:$N$5001), '1. Raw Data'!N1619)</f>
        <v>323.24</v>
      </c>
      <c r="O1619" s="9">
        <v>1</v>
      </c>
      <c r="P1619" s="9">
        <f>IF(ISBLANK('1. Raw Data'!P1619), 0, '1. Raw Data'!P1619)</f>
        <v>0</v>
      </c>
      <c r="Q1619" s="9">
        <v>531</v>
      </c>
      <c r="R1619" s="9">
        <v>2</v>
      </c>
      <c r="S1619" s="9">
        <f t="shared" si="75"/>
        <v>533.46</v>
      </c>
      <c r="T1619" s="9">
        <f t="shared" si="76"/>
        <v>210.22000000000003</v>
      </c>
      <c r="U1619" s="23">
        <f t="shared" si="77"/>
        <v>0.39406890863419941</v>
      </c>
    </row>
    <row r="1620" spans="1:21" x14ac:dyDescent="0.3">
      <c r="A1620" s="9">
        <v>2266</v>
      </c>
      <c r="B1620" s="9" t="str">
        <f>PROPER(TRIM('1. Raw Data'!B1620))</f>
        <v>Customer_1618</v>
      </c>
      <c r="C1620" s="9">
        <f>IF(OR('1. Raw Data'!C1620&lt;18, '1. Raw Data'!C1620&gt;100), MEDIAN('1. Raw Data'!$C$2:$C$5001), '1. Raw Data'!C1620)</f>
        <v>56</v>
      </c>
      <c r="D1620" s="9" t="s">
        <v>5020</v>
      </c>
      <c r="E1620" s="22">
        <v>44551</v>
      </c>
      <c r="F1620" s="9">
        <v>1</v>
      </c>
      <c r="G1620" s="9">
        <v>12629</v>
      </c>
      <c r="H1620" s="15">
        <v>44551</v>
      </c>
      <c r="I1620" s="9" t="s">
        <v>7456</v>
      </c>
      <c r="J1620" s="9">
        <v>143</v>
      </c>
      <c r="K1620" s="9" t="s">
        <v>7475</v>
      </c>
      <c r="L1620" s="9" t="str">
        <f>IF(OR('1. Raw Data'!L1620="Elec", '1. Raw Data'!L1620="elect"), "Electronics", '1. Raw Data'!L1620)</f>
        <v>Electronics</v>
      </c>
      <c r="M1620" s="9">
        <v>75.8</v>
      </c>
      <c r="N1620" s="9">
        <f>IF(ISBLANK('1. Raw Data'!N1620), MEDIAN('1. Raw Data'!$N$2:$N$5001), '1. Raw Data'!N1620)</f>
        <v>47.31</v>
      </c>
      <c r="O1620" s="9">
        <v>5</v>
      </c>
      <c r="P1620" s="9">
        <f>IF(ISBLANK('1. Raw Data'!P1620), 0, '1. Raw Data'!P1620)</f>
        <v>0</v>
      </c>
      <c r="Q1620" s="9">
        <v>1107</v>
      </c>
      <c r="R1620" s="9">
        <v>3</v>
      </c>
      <c r="S1620" s="9">
        <f t="shared" si="75"/>
        <v>379</v>
      </c>
      <c r="T1620" s="9">
        <f t="shared" si="76"/>
        <v>142.44999999999999</v>
      </c>
      <c r="U1620" s="23">
        <f t="shared" si="77"/>
        <v>0.37585751978891818</v>
      </c>
    </row>
    <row r="1621" spans="1:21" x14ac:dyDescent="0.3">
      <c r="A1621" s="9">
        <v>2389</v>
      </c>
      <c r="B1621" s="9" t="str">
        <f>PROPER(TRIM('1. Raw Data'!B1621))</f>
        <v>Customer_1619</v>
      </c>
      <c r="C1621" s="9">
        <f>IF(OR('1. Raw Data'!C1621&lt;18, '1. Raw Data'!C1621&gt;100), MEDIAN('1. Raw Data'!$C$2:$C$5001), '1. Raw Data'!C1621)</f>
        <v>25</v>
      </c>
      <c r="D1621" s="9" t="s">
        <v>5022</v>
      </c>
      <c r="E1621" s="22">
        <v>44043</v>
      </c>
      <c r="F1621" s="9">
        <v>0</v>
      </c>
      <c r="G1621" s="9">
        <v>12780</v>
      </c>
      <c r="H1621" s="15">
        <v>44043</v>
      </c>
      <c r="I1621" s="9" t="s">
        <v>7456</v>
      </c>
      <c r="J1621" s="9">
        <v>138</v>
      </c>
      <c r="K1621" s="9" t="s">
        <v>7464</v>
      </c>
      <c r="L1621" s="9" t="str">
        <f>IF(OR('1. Raw Data'!L1621="Elec", '1. Raw Data'!L1621="elect"), "Electronics", '1. Raw Data'!L1621)</f>
        <v>Home Appliances</v>
      </c>
      <c r="M1621" s="9">
        <v>1136.77</v>
      </c>
      <c r="N1621" s="9">
        <f>IF(ISBLANK('1. Raw Data'!N1621), MEDIAN('1. Raw Data'!$N$2:$N$5001), '1. Raw Data'!N1621)</f>
        <v>558.78</v>
      </c>
      <c r="O1621" s="9">
        <v>5</v>
      </c>
      <c r="P1621" s="9">
        <f>IF(ISBLANK('1. Raw Data'!P1621), 0, '1. Raw Data'!P1621)</f>
        <v>0</v>
      </c>
      <c r="Q1621" s="9">
        <v>694</v>
      </c>
      <c r="R1621" s="9">
        <v>3</v>
      </c>
      <c r="S1621" s="9">
        <f t="shared" si="75"/>
        <v>5683.85</v>
      </c>
      <c r="T1621" s="9">
        <f t="shared" si="76"/>
        <v>2889.9500000000007</v>
      </c>
      <c r="U1621" s="23">
        <f t="shared" si="77"/>
        <v>0.5084493785022477</v>
      </c>
    </row>
    <row r="1622" spans="1:21" x14ac:dyDescent="0.3">
      <c r="A1622" s="9">
        <v>2353</v>
      </c>
      <c r="B1622" s="9" t="str">
        <f>PROPER(TRIM('1. Raw Data'!B1622))</f>
        <v>Customer_1620</v>
      </c>
      <c r="C1622" s="9">
        <f>IF(OR('1. Raw Data'!C1622&lt;18, '1. Raw Data'!C1622&gt;100), MEDIAN('1. Raw Data'!$C$2:$C$5001), '1. Raw Data'!C1622)</f>
        <v>19</v>
      </c>
      <c r="D1622" s="9" t="s">
        <v>5023</v>
      </c>
      <c r="E1622" s="22">
        <v>45014</v>
      </c>
      <c r="F1622" s="9">
        <v>1</v>
      </c>
      <c r="G1622" s="9">
        <v>13657</v>
      </c>
      <c r="H1622" s="15">
        <v>45014</v>
      </c>
      <c r="I1622" s="9" t="s">
        <v>7455</v>
      </c>
      <c r="J1622" s="9">
        <v>146</v>
      </c>
      <c r="K1622" s="9" t="s">
        <v>7505</v>
      </c>
      <c r="L1622" s="9" t="str">
        <f>IF(OR('1. Raw Data'!L1622="Elec", '1. Raw Data'!L1622="elect"), "Electronics", '1. Raw Data'!L1622)</f>
        <v>Sports</v>
      </c>
      <c r="M1622" s="9">
        <v>979</v>
      </c>
      <c r="N1622" s="9">
        <f>IF(ISBLANK('1. Raw Data'!N1622), MEDIAN('1. Raw Data'!$N$2:$N$5001), '1. Raw Data'!N1622)</f>
        <v>531.11</v>
      </c>
      <c r="O1622" s="9">
        <v>3</v>
      </c>
      <c r="P1622" s="9">
        <f>IF(ISBLANK('1. Raw Data'!P1622), 0, '1. Raw Data'!P1622)</f>
        <v>0</v>
      </c>
      <c r="Q1622" s="9">
        <v>644</v>
      </c>
      <c r="R1622" s="9">
        <v>3</v>
      </c>
      <c r="S1622" s="9">
        <f t="shared" si="75"/>
        <v>2937</v>
      </c>
      <c r="T1622" s="9">
        <f t="shared" si="76"/>
        <v>1343.67</v>
      </c>
      <c r="U1622" s="23">
        <f t="shared" si="77"/>
        <v>0.45749744637385087</v>
      </c>
    </row>
    <row r="1623" spans="1:21" x14ac:dyDescent="0.3">
      <c r="A1623" s="9">
        <v>2130</v>
      </c>
      <c r="B1623" s="9" t="str">
        <f>PROPER(TRIM('1. Raw Data'!B1623))</f>
        <v>Customer_1621</v>
      </c>
      <c r="C1623" s="9">
        <f>IF(OR('1. Raw Data'!C1623&lt;18, '1. Raw Data'!C1623&gt;100), MEDIAN('1. Raw Data'!$C$2:$C$5001), '1. Raw Data'!C1623)</f>
        <v>27</v>
      </c>
      <c r="D1623" s="9" t="s">
        <v>5020</v>
      </c>
      <c r="E1623" s="22">
        <v>44692</v>
      </c>
      <c r="F1623" s="9">
        <v>0</v>
      </c>
      <c r="G1623" s="9">
        <v>11202</v>
      </c>
      <c r="H1623" s="15">
        <v>44870</v>
      </c>
      <c r="I1623" s="9" t="s">
        <v>7457</v>
      </c>
      <c r="J1623" s="9">
        <v>103</v>
      </c>
      <c r="K1623" s="9" t="s">
        <v>7472</v>
      </c>
      <c r="L1623" s="9" t="str">
        <f>IF(OR('1. Raw Data'!L1623="Elec", '1. Raw Data'!L1623="elect"), "Electronics", '1. Raw Data'!L1623)</f>
        <v>Sports</v>
      </c>
      <c r="M1623" s="9">
        <v>140.87</v>
      </c>
      <c r="N1623" s="9">
        <f>IF(ISBLANK('1. Raw Data'!N1623), MEDIAN('1. Raw Data'!$N$2:$N$5001), '1. Raw Data'!N1623)</f>
        <v>60.47</v>
      </c>
      <c r="O1623" s="9">
        <v>5</v>
      </c>
      <c r="P1623" s="9">
        <f>IF(ISBLANK('1. Raw Data'!P1623), 0, '1. Raw Data'!P1623)</f>
        <v>0.1</v>
      </c>
      <c r="Q1623" s="9">
        <v>349</v>
      </c>
      <c r="R1623" s="9">
        <v>4</v>
      </c>
      <c r="S1623" s="9">
        <f t="shared" si="75"/>
        <v>633.91500000000008</v>
      </c>
      <c r="T1623" s="9">
        <f t="shared" si="76"/>
        <v>331.56500000000005</v>
      </c>
      <c r="U1623" s="23">
        <f t="shared" si="77"/>
        <v>0.52304331022297945</v>
      </c>
    </row>
    <row r="1624" spans="1:21" x14ac:dyDescent="0.3">
      <c r="A1624" s="9">
        <v>1225</v>
      </c>
      <c r="B1624" s="9" t="str">
        <f>PROPER(TRIM('1. Raw Data'!B1624))</f>
        <v>Customer_1622</v>
      </c>
      <c r="C1624" s="9">
        <f>IF(OR('1. Raw Data'!C1624&lt;18, '1. Raw Data'!C1624&gt;100), MEDIAN('1. Raw Data'!$C$2:$C$5001), '1. Raw Data'!C1624)</f>
        <v>27</v>
      </c>
      <c r="D1624" s="9" t="s">
        <v>5020</v>
      </c>
      <c r="E1624" s="22">
        <v>44266</v>
      </c>
      <c r="F1624" s="9">
        <v>1</v>
      </c>
      <c r="G1624" s="9">
        <v>13151</v>
      </c>
      <c r="H1624" s="15">
        <v>44503</v>
      </c>
      <c r="I1624" s="9" t="s">
        <v>7456</v>
      </c>
      <c r="J1624" s="9">
        <v>119</v>
      </c>
      <c r="K1624" s="9" t="s">
        <v>7459</v>
      </c>
      <c r="L1624" s="9" t="str">
        <f>IF(OR('1. Raw Data'!L1624="Elec", '1. Raw Data'!L1624="elect"), "Electronics", '1. Raw Data'!L1624)</f>
        <v>Sports</v>
      </c>
      <c r="M1624" s="9">
        <v>1448.87</v>
      </c>
      <c r="N1624" s="9">
        <f>IF(ISBLANK('1. Raw Data'!N1624), MEDIAN('1. Raw Data'!$N$2:$N$5001), '1. Raw Data'!N1624)</f>
        <v>654.79</v>
      </c>
      <c r="O1624" s="9">
        <v>3</v>
      </c>
      <c r="P1624" s="9">
        <f>IF(ISBLANK('1. Raw Data'!P1624), 0, '1. Raw Data'!P1624)</f>
        <v>0</v>
      </c>
      <c r="Q1624" s="9">
        <v>961</v>
      </c>
      <c r="R1624" s="9">
        <v>3</v>
      </c>
      <c r="S1624" s="9">
        <f t="shared" si="75"/>
        <v>4346.6099999999997</v>
      </c>
      <c r="T1624" s="9">
        <f t="shared" si="76"/>
        <v>2382.2399999999998</v>
      </c>
      <c r="U1624" s="23">
        <f t="shared" si="77"/>
        <v>0.5480684947579838</v>
      </c>
    </row>
    <row r="1625" spans="1:21" x14ac:dyDescent="0.3">
      <c r="A1625" s="9">
        <v>1824</v>
      </c>
      <c r="B1625" s="9" t="str">
        <f>PROPER(TRIM('1. Raw Data'!B1625))</f>
        <v>Customer_1623</v>
      </c>
      <c r="C1625" s="9">
        <f>IF(OR('1. Raw Data'!C1625&lt;18, '1. Raw Data'!C1625&gt;100), MEDIAN('1. Raw Data'!$C$2:$C$5001), '1. Raw Data'!C1625)</f>
        <v>37</v>
      </c>
      <c r="D1625" s="9" t="s">
        <v>5022</v>
      </c>
      <c r="E1625" s="22">
        <v>44147</v>
      </c>
      <c r="F1625" s="9">
        <v>1</v>
      </c>
      <c r="G1625" s="9">
        <v>11377</v>
      </c>
      <c r="H1625" s="15">
        <v>44176</v>
      </c>
      <c r="I1625" s="9" t="s">
        <v>7457</v>
      </c>
      <c r="J1625" s="9">
        <v>120</v>
      </c>
      <c r="K1625" s="9" t="s">
        <v>7488</v>
      </c>
      <c r="L1625" s="9" t="str">
        <f>IF(OR('1. Raw Data'!L1625="Elec", '1. Raw Data'!L1625="elect"), "Electronics", '1. Raw Data'!L1625)</f>
        <v>Electronics</v>
      </c>
      <c r="M1625" s="9">
        <v>82.8</v>
      </c>
      <c r="N1625" s="9">
        <f>IF(ISBLANK('1. Raw Data'!N1625), MEDIAN('1. Raw Data'!$N$2:$N$5001), '1. Raw Data'!N1625)</f>
        <v>34.65</v>
      </c>
      <c r="O1625" s="9">
        <v>4</v>
      </c>
      <c r="P1625" s="9">
        <f>IF(ISBLANK('1. Raw Data'!P1625), 0, '1. Raw Data'!P1625)</f>
        <v>0</v>
      </c>
      <c r="Q1625" s="9">
        <v>1125</v>
      </c>
      <c r="R1625" s="9">
        <v>5</v>
      </c>
      <c r="S1625" s="9">
        <f t="shared" si="75"/>
        <v>331.2</v>
      </c>
      <c r="T1625" s="9">
        <f t="shared" si="76"/>
        <v>192.6</v>
      </c>
      <c r="U1625" s="23">
        <f t="shared" si="77"/>
        <v>0.58152173913043481</v>
      </c>
    </row>
    <row r="1626" spans="1:21" x14ac:dyDescent="0.3">
      <c r="A1626" s="9">
        <v>1217</v>
      </c>
      <c r="B1626" s="9" t="str">
        <f>PROPER(TRIM('1. Raw Data'!B1626))</f>
        <v>Customer_1624</v>
      </c>
      <c r="C1626" s="9">
        <f>IF(OR('1. Raw Data'!C1626&lt;18, '1. Raw Data'!C1626&gt;100), MEDIAN('1. Raw Data'!$C$2:$C$5001), '1. Raw Data'!C1626)</f>
        <v>23</v>
      </c>
      <c r="D1626" s="9" t="s">
        <v>5023</v>
      </c>
      <c r="E1626" s="22">
        <v>45086</v>
      </c>
      <c r="F1626" s="9">
        <v>0</v>
      </c>
      <c r="G1626" s="9">
        <v>12718</v>
      </c>
      <c r="H1626" s="15">
        <v>45175</v>
      </c>
      <c r="I1626" s="9" t="s">
        <v>7455</v>
      </c>
      <c r="J1626" s="9">
        <v>125</v>
      </c>
      <c r="K1626" s="9" t="s">
        <v>7479</v>
      </c>
      <c r="L1626" s="9" t="str">
        <f>IF(OR('1. Raw Data'!L1626="Elec", '1. Raw Data'!L1626="elect"), "Electronics", '1. Raw Data'!L1626)</f>
        <v>Home Appliances</v>
      </c>
      <c r="M1626" s="9">
        <v>905.44</v>
      </c>
      <c r="N1626" s="9">
        <f>IF(ISBLANK('1. Raw Data'!N1626), MEDIAN('1. Raw Data'!$N$2:$N$5001), '1. Raw Data'!N1626)</f>
        <v>514.33000000000004</v>
      </c>
      <c r="O1626" s="9">
        <v>4</v>
      </c>
      <c r="P1626" s="9">
        <f>IF(ISBLANK('1. Raw Data'!P1626), 0, '1. Raw Data'!P1626)</f>
        <v>0.05</v>
      </c>
      <c r="Q1626" s="9">
        <v>483</v>
      </c>
      <c r="R1626" s="9">
        <v>5</v>
      </c>
      <c r="S1626" s="9">
        <f t="shared" si="75"/>
        <v>3440.672</v>
      </c>
      <c r="T1626" s="9">
        <f t="shared" si="76"/>
        <v>1383.3519999999999</v>
      </c>
      <c r="U1626" s="23">
        <f t="shared" si="77"/>
        <v>0.40205866760911818</v>
      </c>
    </row>
    <row r="1627" spans="1:21" x14ac:dyDescent="0.3">
      <c r="A1627" s="9">
        <v>1936</v>
      </c>
      <c r="B1627" s="9" t="str">
        <f>PROPER(TRIM('1. Raw Data'!B1627))</f>
        <v>Customer_1625</v>
      </c>
      <c r="C1627" s="9">
        <f>IF(OR('1. Raw Data'!C1627&lt;18, '1. Raw Data'!C1627&gt;100), MEDIAN('1. Raw Data'!$C$2:$C$5001), '1. Raw Data'!C1627)</f>
        <v>47</v>
      </c>
      <c r="D1627" s="9" t="s">
        <v>5022</v>
      </c>
      <c r="E1627" s="22">
        <v>44818</v>
      </c>
      <c r="F1627" s="9">
        <v>0</v>
      </c>
      <c r="G1627" s="9">
        <v>11891</v>
      </c>
      <c r="H1627" s="15">
        <v>44818</v>
      </c>
      <c r="I1627" s="9" t="s">
        <v>7456</v>
      </c>
      <c r="J1627" s="9">
        <v>111</v>
      </c>
      <c r="K1627" s="9" t="s">
        <v>7476</v>
      </c>
      <c r="L1627" s="9" t="str">
        <f>IF(OR('1. Raw Data'!L1627="Elec", '1. Raw Data'!L1627="elect"), "Electronics", '1. Raw Data'!L1627)</f>
        <v>Electronics</v>
      </c>
      <c r="M1627" s="9">
        <v>1175.73</v>
      </c>
      <c r="N1627" s="9">
        <f>IF(ISBLANK('1. Raw Data'!N1627), MEDIAN('1. Raw Data'!$N$2:$N$5001), '1. Raw Data'!N1627)</f>
        <v>690.83</v>
      </c>
      <c r="O1627" s="9">
        <v>1</v>
      </c>
      <c r="P1627" s="9">
        <f>IF(ISBLANK('1. Raw Data'!P1627), 0, '1. Raw Data'!P1627)</f>
        <v>0</v>
      </c>
      <c r="Q1627" s="9">
        <v>840</v>
      </c>
      <c r="R1627" s="9">
        <v>3</v>
      </c>
      <c r="S1627" s="9">
        <f t="shared" si="75"/>
        <v>1175.73</v>
      </c>
      <c r="T1627" s="9">
        <f t="shared" si="76"/>
        <v>484.9</v>
      </c>
      <c r="U1627" s="23">
        <f t="shared" si="77"/>
        <v>0.41242462129910779</v>
      </c>
    </row>
    <row r="1628" spans="1:21" x14ac:dyDescent="0.3">
      <c r="A1628" s="9">
        <v>1752</v>
      </c>
      <c r="B1628" s="9" t="str">
        <f>PROPER(TRIM('1. Raw Data'!B1628))</f>
        <v>Customer_1626</v>
      </c>
      <c r="C1628" s="9">
        <f>IF(OR('1. Raw Data'!C1628&lt;18, '1. Raw Data'!C1628&gt;100), MEDIAN('1. Raw Data'!$C$2:$C$5001), '1. Raw Data'!C1628)</f>
        <v>49</v>
      </c>
      <c r="D1628" s="9" t="s">
        <v>5021</v>
      </c>
      <c r="E1628" s="22">
        <v>44290</v>
      </c>
      <c r="F1628" s="9">
        <v>1</v>
      </c>
      <c r="G1628" s="9">
        <v>13752</v>
      </c>
      <c r="H1628" s="15">
        <v>44290</v>
      </c>
      <c r="I1628" s="9" t="s">
        <v>7456</v>
      </c>
      <c r="J1628" s="9">
        <v>117</v>
      </c>
      <c r="K1628" s="9" t="s">
        <v>7483</v>
      </c>
      <c r="L1628" s="9" t="str">
        <f>IF(OR('1. Raw Data'!L1628="Elec", '1. Raw Data'!L1628="elect"), "Electronics", '1. Raw Data'!L1628)</f>
        <v>Home Appliances</v>
      </c>
      <c r="M1628" s="9">
        <v>1192.45</v>
      </c>
      <c r="N1628" s="9">
        <f>IF(ISBLANK('1. Raw Data'!N1628), MEDIAN('1. Raw Data'!$N$2:$N$5001), '1. Raw Data'!N1628)</f>
        <v>804.71</v>
      </c>
      <c r="O1628" s="9">
        <v>2</v>
      </c>
      <c r="P1628" s="9">
        <f>IF(ISBLANK('1. Raw Data'!P1628), 0, '1. Raw Data'!P1628)</f>
        <v>0.05</v>
      </c>
      <c r="Q1628" s="9">
        <v>482</v>
      </c>
      <c r="R1628" s="9">
        <v>4</v>
      </c>
      <c r="S1628" s="9">
        <f t="shared" si="75"/>
        <v>2265.6550000000002</v>
      </c>
      <c r="T1628" s="9">
        <f t="shared" si="76"/>
        <v>656.23500000000013</v>
      </c>
      <c r="U1628" s="23">
        <f t="shared" si="77"/>
        <v>0.28964471642858247</v>
      </c>
    </row>
    <row r="1629" spans="1:21" x14ac:dyDescent="0.3">
      <c r="A1629" s="9">
        <v>1505</v>
      </c>
      <c r="B1629" s="9" t="str">
        <f>PROPER(TRIM('1. Raw Data'!B1629))</f>
        <v>Customer_1627</v>
      </c>
      <c r="C1629" s="9">
        <f>IF(OR('1. Raw Data'!C1629&lt;18, '1. Raw Data'!C1629&gt;100), MEDIAN('1. Raw Data'!$C$2:$C$5001), '1. Raw Data'!C1629)</f>
        <v>20</v>
      </c>
      <c r="D1629" s="9" t="s">
        <v>5022</v>
      </c>
      <c r="E1629" s="22">
        <v>44052</v>
      </c>
      <c r="F1629" s="9">
        <v>1</v>
      </c>
      <c r="G1629" s="9">
        <v>13897</v>
      </c>
      <c r="H1629" s="15">
        <v>44082</v>
      </c>
      <c r="I1629" s="9" t="s">
        <v>7456</v>
      </c>
      <c r="J1629" s="9">
        <v>149</v>
      </c>
      <c r="K1629" s="9" t="s">
        <v>7467</v>
      </c>
      <c r="L1629" s="9" t="str">
        <f>IF(OR('1. Raw Data'!L1629="Elec", '1. Raw Data'!L1629="elect"), "Electronics", '1. Raw Data'!L1629)</f>
        <v>Electronics</v>
      </c>
      <c r="M1629" s="9">
        <v>99.71</v>
      </c>
      <c r="N1629" s="9">
        <f>IF(ISBLANK('1. Raw Data'!N1629), MEDIAN('1. Raw Data'!$N$2:$N$5001), '1. Raw Data'!N1629)</f>
        <v>56.1</v>
      </c>
      <c r="O1629" s="9">
        <v>2</v>
      </c>
      <c r="P1629" s="9">
        <f>IF(ISBLANK('1. Raw Data'!P1629), 0, '1. Raw Data'!P1629)</f>
        <v>0</v>
      </c>
      <c r="Q1629" s="9">
        <v>1606</v>
      </c>
      <c r="R1629" s="9">
        <v>1</v>
      </c>
      <c r="S1629" s="9">
        <f t="shared" si="75"/>
        <v>199.42</v>
      </c>
      <c r="T1629" s="9">
        <f t="shared" si="76"/>
        <v>87.219999999999985</v>
      </c>
      <c r="U1629" s="23">
        <f t="shared" si="77"/>
        <v>0.43736836826797709</v>
      </c>
    </row>
    <row r="1630" spans="1:21" x14ac:dyDescent="0.3">
      <c r="A1630" s="9">
        <v>1258</v>
      </c>
      <c r="B1630" s="9" t="str">
        <f>PROPER(TRIM('1. Raw Data'!B1630))</f>
        <v>Customer_1628</v>
      </c>
      <c r="C1630" s="9">
        <f>IF(OR('1. Raw Data'!C1630&lt;18, '1. Raw Data'!C1630&gt;100), MEDIAN('1. Raw Data'!$C$2:$C$5001), '1. Raw Data'!C1630)</f>
        <v>30</v>
      </c>
      <c r="D1630" s="9" t="s">
        <v>5018</v>
      </c>
      <c r="E1630" s="22">
        <v>44548</v>
      </c>
      <c r="F1630" s="9">
        <v>0</v>
      </c>
      <c r="G1630" s="9">
        <v>13972</v>
      </c>
      <c r="H1630" s="15">
        <v>44548</v>
      </c>
      <c r="I1630" s="9" t="s">
        <v>7456</v>
      </c>
      <c r="J1630" s="9">
        <v>135</v>
      </c>
      <c r="K1630" s="9" t="s">
        <v>7458</v>
      </c>
      <c r="L1630" s="9" t="str">
        <f>IF(OR('1. Raw Data'!L1630="Elec", '1. Raw Data'!L1630="elect"), "Electronics", '1. Raw Data'!L1630)</f>
        <v>Home Appliances</v>
      </c>
      <c r="M1630" s="9">
        <v>1364.3</v>
      </c>
      <c r="N1630" s="9">
        <f>IF(ISBLANK('1. Raw Data'!N1630), MEDIAN('1. Raw Data'!$N$2:$N$5001), '1. Raw Data'!N1630)</f>
        <v>429.51499999999999</v>
      </c>
      <c r="O1630" s="9">
        <v>5</v>
      </c>
      <c r="P1630" s="9">
        <f>IF(ISBLANK('1. Raw Data'!P1630), 0, '1. Raw Data'!P1630)</f>
        <v>0</v>
      </c>
      <c r="Q1630" s="9">
        <v>536</v>
      </c>
      <c r="R1630" s="9">
        <v>3</v>
      </c>
      <c r="S1630" s="9">
        <f t="shared" si="75"/>
        <v>6821.5</v>
      </c>
      <c r="T1630" s="9">
        <f t="shared" si="76"/>
        <v>4673.9250000000002</v>
      </c>
      <c r="U1630" s="23">
        <f t="shared" si="77"/>
        <v>0.685175547900022</v>
      </c>
    </row>
    <row r="1631" spans="1:21" x14ac:dyDescent="0.3">
      <c r="A1631" s="9">
        <v>1053</v>
      </c>
      <c r="B1631" s="9" t="str">
        <f>PROPER(TRIM('1. Raw Data'!B1631))</f>
        <v>Customer_1629</v>
      </c>
      <c r="C1631" s="9">
        <f>IF(OR('1. Raw Data'!C1631&lt;18, '1. Raw Data'!C1631&gt;100), MEDIAN('1. Raw Data'!$C$2:$C$5001), '1. Raw Data'!C1631)</f>
        <v>32</v>
      </c>
      <c r="D1631" s="9" t="s">
        <v>5019</v>
      </c>
      <c r="E1631" s="22">
        <v>44970</v>
      </c>
      <c r="F1631" s="9">
        <v>0</v>
      </c>
      <c r="G1631" s="9">
        <v>13232</v>
      </c>
      <c r="H1631" s="15">
        <v>44970</v>
      </c>
      <c r="I1631" s="9" t="s">
        <v>7457</v>
      </c>
      <c r="J1631" s="9">
        <v>114</v>
      </c>
      <c r="K1631" s="9" t="s">
        <v>7463</v>
      </c>
      <c r="L1631" s="9" t="str">
        <f>IF(OR('1. Raw Data'!L1631="Elec", '1. Raw Data'!L1631="elect"), "Electronics", '1. Raw Data'!L1631)</f>
        <v>Sports</v>
      </c>
      <c r="M1631" s="9">
        <v>1381.75</v>
      </c>
      <c r="N1631" s="9">
        <f>IF(ISBLANK('1. Raw Data'!N1631), MEDIAN('1. Raw Data'!$N$2:$N$5001), '1. Raw Data'!N1631)</f>
        <v>577.35</v>
      </c>
      <c r="O1631" s="9">
        <v>2</v>
      </c>
      <c r="P1631" s="9">
        <f>IF(ISBLANK('1. Raw Data'!P1631), 0, '1. Raw Data'!P1631)</f>
        <v>0</v>
      </c>
      <c r="Q1631" s="9">
        <v>535</v>
      </c>
      <c r="R1631" s="9">
        <v>5</v>
      </c>
      <c r="S1631" s="9">
        <f t="shared" si="75"/>
        <v>2763.5</v>
      </c>
      <c r="T1631" s="9">
        <f t="shared" si="76"/>
        <v>1608.8</v>
      </c>
      <c r="U1631" s="23">
        <f t="shared" si="77"/>
        <v>0.58216030396236651</v>
      </c>
    </row>
    <row r="1632" spans="1:21" x14ac:dyDescent="0.3">
      <c r="A1632" s="9">
        <v>2070</v>
      </c>
      <c r="B1632" s="9" t="str">
        <f>PROPER(TRIM('1. Raw Data'!B1632))</f>
        <v>Customer_1630</v>
      </c>
      <c r="C1632" s="9">
        <f>IF(OR('1. Raw Data'!C1632&lt;18, '1. Raw Data'!C1632&gt;100), MEDIAN('1. Raw Data'!$C$2:$C$5001), '1. Raw Data'!C1632)</f>
        <v>40</v>
      </c>
      <c r="D1632" s="9" t="s">
        <v>5019</v>
      </c>
      <c r="E1632" s="22">
        <v>44583</v>
      </c>
      <c r="F1632" s="9">
        <v>0</v>
      </c>
      <c r="G1632" s="9">
        <v>13498</v>
      </c>
      <c r="H1632" s="15">
        <v>44583</v>
      </c>
      <c r="I1632" s="9" t="s">
        <v>7457</v>
      </c>
      <c r="J1632" s="9">
        <v>139</v>
      </c>
      <c r="K1632" s="9" t="s">
        <v>7486</v>
      </c>
      <c r="L1632" s="9" t="str">
        <f>IF(OR('1. Raw Data'!L1632="Elec", '1. Raw Data'!L1632="elect"), "Electronics", '1. Raw Data'!L1632)</f>
        <v>Home Appliances</v>
      </c>
      <c r="M1632" s="9">
        <v>864.02</v>
      </c>
      <c r="N1632" s="9">
        <f>IF(ISBLANK('1. Raw Data'!N1632), MEDIAN('1. Raw Data'!$N$2:$N$5001), '1. Raw Data'!N1632)</f>
        <v>574.99</v>
      </c>
      <c r="O1632" s="9">
        <v>4</v>
      </c>
      <c r="P1632" s="9">
        <f>IF(ISBLANK('1. Raw Data'!P1632), 0, '1. Raw Data'!P1632)</f>
        <v>0</v>
      </c>
      <c r="Q1632" s="9">
        <v>367</v>
      </c>
      <c r="R1632" s="9">
        <v>6</v>
      </c>
      <c r="S1632" s="9">
        <f t="shared" si="75"/>
        <v>3456.08</v>
      </c>
      <c r="T1632" s="9">
        <f t="shared" si="76"/>
        <v>1156.1199999999999</v>
      </c>
      <c r="U1632" s="23">
        <f t="shared" si="77"/>
        <v>0.33451771949723386</v>
      </c>
    </row>
    <row r="1633" spans="1:21" x14ac:dyDescent="0.3">
      <c r="A1633" s="9">
        <v>1726</v>
      </c>
      <c r="B1633" s="9" t="str">
        <f>PROPER(TRIM('1. Raw Data'!B1633))</f>
        <v>Customer_1631</v>
      </c>
      <c r="C1633" s="9">
        <f>IF(OR('1. Raw Data'!C1633&lt;18, '1. Raw Data'!C1633&gt;100), MEDIAN('1. Raw Data'!$C$2:$C$5001), '1. Raw Data'!C1633)</f>
        <v>56</v>
      </c>
      <c r="D1633" s="9" t="s">
        <v>5019</v>
      </c>
      <c r="E1633" s="22">
        <v>44066</v>
      </c>
      <c r="F1633" s="9">
        <v>0</v>
      </c>
      <c r="G1633" s="9">
        <v>10402</v>
      </c>
      <c r="H1633" s="15">
        <v>44066</v>
      </c>
      <c r="I1633" s="9" t="s">
        <v>7455</v>
      </c>
      <c r="J1633" s="9">
        <v>119</v>
      </c>
      <c r="K1633" s="9" t="s">
        <v>7459</v>
      </c>
      <c r="L1633" s="9" t="str">
        <f>IF(OR('1. Raw Data'!L1633="Elec", '1. Raw Data'!L1633="elect"), "Electronics", '1. Raw Data'!L1633)</f>
        <v>Electronics</v>
      </c>
      <c r="M1633" s="9">
        <v>749.02</v>
      </c>
      <c r="N1633" s="9">
        <f>IF(ISBLANK('1. Raw Data'!N1633), MEDIAN('1. Raw Data'!$N$2:$N$5001), '1. Raw Data'!N1633)</f>
        <v>407.21</v>
      </c>
      <c r="O1633" s="9">
        <v>1</v>
      </c>
      <c r="P1633" s="9">
        <f>IF(ISBLANK('1. Raw Data'!P1633), 0, '1. Raw Data'!P1633)</f>
        <v>0</v>
      </c>
      <c r="Q1633" s="9">
        <v>417</v>
      </c>
      <c r="R1633" s="9">
        <v>7</v>
      </c>
      <c r="S1633" s="9">
        <f t="shared" si="75"/>
        <v>749.02</v>
      </c>
      <c r="T1633" s="9">
        <f t="shared" si="76"/>
        <v>341.81</v>
      </c>
      <c r="U1633" s="23">
        <f t="shared" si="77"/>
        <v>0.45634295479426451</v>
      </c>
    </row>
    <row r="1634" spans="1:21" x14ac:dyDescent="0.3">
      <c r="A1634" s="9">
        <v>1688</v>
      </c>
      <c r="B1634" s="9" t="str">
        <f>PROPER(TRIM('1. Raw Data'!B1634))</f>
        <v>Customer_1632</v>
      </c>
      <c r="C1634" s="9">
        <f>IF(OR('1. Raw Data'!C1634&lt;18, '1. Raw Data'!C1634&gt;100), MEDIAN('1. Raw Data'!$C$2:$C$5001), '1. Raw Data'!C1634)</f>
        <v>57</v>
      </c>
      <c r="D1634" s="9" t="s">
        <v>5023</v>
      </c>
      <c r="E1634" s="22">
        <v>44401</v>
      </c>
      <c r="F1634" s="9">
        <v>0</v>
      </c>
      <c r="G1634" s="9">
        <v>13103</v>
      </c>
      <c r="H1634" s="15">
        <v>44401</v>
      </c>
      <c r="I1634" s="9" t="s">
        <v>7457</v>
      </c>
      <c r="J1634" s="9">
        <v>103</v>
      </c>
      <c r="K1634" s="9" t="s">
        <v>7472</v>
      </c>
      <c r="L1634" s="9" t="str">
        <f>IF(OR('1. Raw Data'!L1634="Elec", '1. Raw Data'!L1634="elect"), "Electronics", '1. Raw Data'!L1634)</f>
        <v>Home Appliances</v>
      </c>
      <c r="M1634" s="9">
        <v>115.06</v>
      </c>
      <c r="N1634" s="9">
        <f>IF(ISBLANK('1. Raw Data'!N1634), MEDIAN('1. Raw Data'!$N$2:$N$5001), '1. Raw Data'!N1634)</f>
        <v>71.47</v>
      </c>
      <c r="O1634" s="9">
        <v>4</v>
      </c>
      <c r="P1634" s="9">
        <f>IF(ISBLANK('1. Raw Data'!P1634), 0, '1. Raw Data'!P1634)</f>
        <v>0.2</v>
      </c>
      <c r="Q1634" s="9">
        <v>456</v>
      </c>
      <c r="R1634" s="9">
        <v>3</v>
      </c>
      <c r="S1634" s="9">
        <f t="shared" si="75"/>
        <v>368.19200000000001</v>
      </c>
      <c r="T1634" s="9">
        <f t="shared" si="76"/>
        <v>82.312000000000012</v>
      </c>
      <c r="U1634" s="23">
        <f t="shared" si="77"/>
        <v>0.22355727446549628</v>
      </c>
    </row>
    <row r="1635" spans="1:21" x14ac:dyDescent="0.3">
      <c r="A1635" s="9">
        <v>2122</v>
      </c>
      <c r="B1635" s="9" t="str">
        <f>PROPER(TRIM('1. Raw Data'!B1635))</f>
        <v>Customer_1633</v>
      </c>
      <c r="C1635" s="9">
        <f>IF(OR('1. Raw Data'!C1635&lt;18, '1. Raw Data'!C1635&gt;100), MEDIAN('1. Raw Data'!$C$2:$C$5001), '1. Raw Data'!C1635)</f>
        <v>77</v>
      </c>
      <c r="D1635" s="9" t="s">
        <v>5023</v>
      </c>
      <c r="E1635" s="22">
        <v>45006</v>
      </c>
      <c r="F1635" s="9">
        <v>0</v>
      </c>
      <c r="G1635" s="9">
        <v>12168</v>
      </c>
      <c r="H1635" s="15">
        <v>45006</v>
      </c>
      <c r="I1635" s="9" t="s">
        <v>7456</v>
      </c>
      <c r="J1635" s="9">
        <v>134</v>
      </c>
      <c r="K1635" s="9" t="s">
        <v>7482</v>
      </c>
      <c r="L1635" s="9" t="str">
        <f>IF(OR('1. Raw Data'!L1635="Elec", '1. Raw Data'!L1635="elect"), "Electronics", '1. Raw Data'!L1635)</f>
        <v>Clothing</v>
      </c>
      <c r="M1635" s="9">
        <v>864.83</v>
      </c>
      <c r="N1635" s="9">
        <f>IF(ISBLANK('1. Raw Data'!N1635), MEDIAN('1. Raw Data'!$N$2:$N$5001), '1. Raw Data'!N1635)</f>
        <v>349.73</v>
      </c>
      <c r="O1635" s="9">
        <v>3</v>
      </c>
      <c r="P1635" s="9">
        <f>IF(ISBLANK('1. Raw Data'!P1635), 0, '1. Raw Data'!P1635)</f>
        <v>0</v>
      </c>
      <c r="Q1635" s="9">
        <v>541</v>
      </c>
      <c r="R1635" s="9">
        <v>9</v>
      </c>
      <c r="S1635" s="9">
        <f t="shared" si="75"/>
        <v>2594.4900000000002</v>
      </c>
      <c r="T1635" s="9">
        <f t="shared" si="76"/>
        <v>1545.3000000000002</v>
      </c>
      <c r="U1635" s="23">
        <f t="shared" si="77"/>
        <v>0.59560838546303896</v>
      </c>
    </row>
    <row r="1636" spans="1:21" x14ac:dyDescent="0.3">
      <c r="A1636" s="9">
        <v>2043</v>
      </c>
      <c r="B1636" s="9" t="str">
        <f>PROPER(TRIM('1. Raw Data'!B1636))</f>
        <v>Customer_1634</v>
      </c>
      <c r="C1636" s="9">
        <f>IF(OR('1. Raw Data'!C1636&lt;18, '1. Raw Data'!C1636&gt;100), MEDIAN('1. Raw Data'!$C$2:$C$5001), '1. Raw Data'!C1636)</f>
        <v>40</v>
      </c>
      <c r="D1636" s="9" t="s">
        <v>5021</v>
      </c>
      <c r="E1636" s="22">
        <v>44412</v>
      </c>
      <c r="F1636" s="9">
        <v>0</v>
      </c>
      <c r="G1636" s="9">
        <v>12774</v>
      </c>
      <c r="H1636" s="15">
        <v>44294</v>
      </c>
      <c r="I1636" s="9" t="s">
        <v>7455</v>
      </c>
      <c r="J1636" s="9">
        <v>149</v>
      </c>
      <c r="K1636" s="9" t="s">
        <v>7467</v>
      </c>
      <c r="L1636" s="9" t="str">
        <f>IF(OR('1. Raw Data'!L1636="Elec", '1. Raw Data'!L1636="elect"), "Electronics", '1. Raw Data'!L1636)</f>
        <v>Home Appliances</v>
      </c>
      <c r="M1636" s="9">
        <v>643.6</v>
      </c>
      <c r="N1636" s="9">
        <f>IF(ISBLANK('1. Raw Data'!N1636), MEDIAN('1. Raw Data'!$N$2:$N$5001), '1. Raw Data'!N1636)</f>
        <v>351.69</v>
      </c>
      <c r="O1636" s="9">
        <v>5</v>
      </c>
      <c r="P1636" s="9">
        <f>IF(ISBLANK('1. Raw Data'!P1636), 0, '1. Raw Data'!P1636)</f>
        <v>0</v>
      </c>
      <c r="Q1636" s="9">
        <v>750</v>
      </c>
      <c r="R1636" s="9">
        <v>6</v>
      </c>
      <c r="S1636" s="9">
        <f t="shared" si="75"/>
        <v>3218</v>
      </c>
      <c r="T1636" s="9">
        <f t="shared" si="76"/>
        <v>1459.55</v>
      </c>
      <c r="U1636" s="23">
        <f t="shared" si="77"/>
        <v>0.45355811062771906</v>
      </c>
    </row>
    <row r="1637" spans="1:21" x14ac:dyDescent="0.3">
      <c r="A1637" s="9">
        <v>1418</v>
      </c>
      <c r="B1637" s="9" t="str">
        <f>PROPER(TRIM('1. Raw Data'!B1637))</f>
        <v>Customer_1635</v>
      </c>
      <c r="C1637" s="9">
        <f>IF(OR('1. Raw Data'!C1637&lt;18, '1. Raw Data'!C1637&gt;100), MEDIAN('1. Raw Data'!$C$2:$C$5001), '1. Raw Data'!C1637)</f>
        <v>26</v>
      </c>
      <c r="D1637" s="9" t="s">
        <v>5019</v>
      </c>
      <c r="E1637" s="22">
        <v>44709</v>
      </c>
      <c r="F1637" s="9">
        <v>0</v>
      </c>
      <c r="G1637" s="9">
        <v>13586</v>
      </c>
      <c r="H1637" s="15">
        <v>44709</v>
      </c>
      <c r="I1637" s="9" t="s">
        <v>7456</v>
      </c>
      <c r="J1637" s="9">
        <v>141</v>
      </c>
      <c r="K1637" s="9" t="s">
        <v>7490</v>
      </c>
      <c r="L1637" s="9" t="str">
        <f>IF(OR('1. Raw Data'!L1637="Elec", '1. Raw Data'!L1637="elect"), "Electronics", '1. Raw Data'!L1637)</f>
        <v>Sports</v>
      </c>
      <c r="M1637" s="9">
        <v>1170.57</v>
      </c>
      <c r="N1637" s="9">
        <f>IF(ISBLANK('1. Raw Data'!N1637), MEDIAN('1. Raw Data'!$N$2:$N$5001), '1. Raw Data'!N1637)</f>
        <v>582.61</v>
      </c>
      <c r="O1637" s="9">
        <v>5</v>
      </c>
      <c r="P1637" s="9">
        <f>IF(ISBLANK('1. Raw Data'!P1637), 0, '1. Raw Data'!P1637)</f>
        <v>0</v>
      </c>
      <c r="Q1637" s="9">
        <v>485</v>
      </c>
      <c r="R1637" s="9">
        <v>4</v>
      </c>
      <c r="S1637" s="9">
        <f t="shared" si="75"/>
        <v>5852.8499999999995</v>
      </c>
      <c r="T1637" s="9">
        <f t="shared" si="76"/>
        <v>2939.7999999999993</v>
      </c>
      <c r="U1637" s="23">
        <f t="shared" si="77"/>
        <v>0.50228521147816863</v>
      </c>
    </row>
    <row r="1638" spans="1:21" x14ac:dyDescent="0.3">
      <c r="A1638" s="9">
        <v>1689</v>
      </c>
      <c r="B1638" s="9" t="str">
        <f>PROPER(TRIM('1. Raw Data'!B1638))</f>
        <v>Customer_1636</v>
      </c>
      <c r="C1638" s="9">
        <f>IF(OR('1. Raw Data'!C1638&lt;18, '1. Raw Data'!C1638&gt;100), MEDIAN('1. Raw Data'!$C$2:$C$5001), '1. Raw Data'!C1638)</f>
        <v>67</v>
      </c>
      <c r="D1638" s="9" t="s">
        <v>5021</v>
      </c>
      <c r="E1638" s="22">
        <v>44979</v>
      </c>
      <c r="F1638" s="9">
        <v>0</v>
      </c>
      <c r="G1638" s="9">
        <v>10384</v>
      </c>
      <c r="H1638" s="15">
        <v>44979</v>
      </c>
      <c r="I1638" s="9" t="s">
        <v>7456</v>
      </c>
      <c r="J1638" s="9">
        <v>122</v>
      </c>
      <c r="K1638" s="9" t="s">
        <v>7465</v>
      </c>
      <c r="L1638" s="9" t="str">
        <f>IF(OR('1. Raw Data'!L1638="Elec", '1. Raw Data'!L1638="elect"), "Electronics", '1. Raw Data'!L1638)</f>
        <v>Home Appliances</v>
      </c>
      <c r="M1638" s="9">
        <v>635.63</v>
      </c>
      <c r="N1638" s="9">
        <f>IF(ISBLANK('1. Raw Data'!N1638), MEDIAN('1. Raw Data'!$N$2:$N$5001), '1. Raw Data'!N1638)</f>
        <v>260.04000000000002</v>
      </c>
      <c r="O1638" s="9">
        <v>2</v>
      </c>
      <c r="P1638" s="9">
        <f>IF(ISBLANK('1. Raw Data'!P1638), 0, '1. Raw Data'!P1638)</f>
        <v>0</v>
      </c>
      <c r="Q1638" s="9">
        <v>679</v>
      </c>
      <c r="R1638" s="9">
        <v>7</v>
      </c>
      <c r="S1638" s="9">
        <f t="shared" si="75"/>
        <v>1271.26</v>
      </c>
      <c r="T1638" s="9">
        <f t="shared" si="76"/>
        <v>751.18</v>
      </c>
      <c r="U1638" s="23">
        <f t="shared" si="77"/>
        <v>0.59089407359627455</v>
      </c>
    </row>
    <row r="1639" spans="1:21" x14ac:dyDescent="0.3">
      <c r="A1639" s="9">
        <v>1849</v>
      </c>
      <c r="B1639" s="9" t="str">
        <f>PROPER(TRIM('1. Raw Data'!B1639))</f>
        <v>Customer_1637</v>
      </c>
      <c r="C1639" s="9">
        <f>IF(OR('1. Raw Data'!C1639&lt;18, '1. Raw Data'!C1639&gt;100), MEDIAN('1. Raw Data'!$C$2:$C$5001), '1. Raw Data'!C1639)</f>
        <v>40</v>
      </c>
      <c r="D1639" s="9" t="s">
        <v>5019</v>
      </c>
      <c r="E1639" s="22">
        <v>45104</v>
      </c>
      <c r="F1639" s="9">
        <v>0</v>
      </c>
      <c r="G1639" s="9">
        <v>11763</v>
      </c>
      <c r="H1639" s="15">
        <v>45104</v>
      </c>
      <c r="I1639" s="9" t="s">
        <v>7455</v>
      </c>
      <c r="J1639" s="9">
        <v>138</v>
      </c>
      <c r="K1639" s="9" t="s">
        <v>7464</v>
      </c>
      <c r="L1639" s="9" t="str">
        <f>IF(OR('1. Raw Data'!L1639="Elec", '1. Raw Data'!L1639="elect"), "Electronics", '1. Raw Data'!L1639)</f>
        <v>Clothing</v>
      </c>
      <c r="M1639" s="9">
        <v>1041.19</v>
      </c>
      <c r="N1639" s="9">
        <f>IF(ISBLANK('1. Raw Data'!N1639), MEDIAN('1. Raw Data'!$N$2:$N$5001), '1. Raw Data'!N1639)</f>
        <v>658.76</v>
      </c>
      <c r="O1639" s="9">
        <v>3</v>
      </c>
      <c r="P1639" s="9">
        <f>IF(ISBLANK('1. Raw Data'!P1639), 0, '1. Raw Data'!P1639)</f>
        <v>0</v>
      </c>
      <c r="Q1639" s="9">
        <v>554</v>
      </c>
      <c r="R1639" s="9">
        <v>3</v>
      </c>
      <c r="S1639" s="9">
        <f t="shared" si="75"/>
        <v>3123.57</v>
      </c>
      <c r="T1639" s="9">
        <f t="shared" si="76"/>
        <v>1147.2900000000002</v>
      </c>
      <c r="U1639" s="23">
        <f t="shared" si="77"/>
        <v>0.3673008768812609</v>
      </c>
    </row>
    <row r="1640" spans="1:21" x14ac:dyDescent="0.3">
      <c r="A1640" s="9">
        <v>1061</v>
      </c>
      <c r="B1640" s="9" t="str">
        <f>PROPER(TRIM('1. Raw Data'!B1640))</f>
        <v>Customer_1638</v>
      </c>
      <c r="C1640" s="9">
        <f>IF(OR('1. Raw Data'!C1640&lt;18, '1. Raw Data'!C1640&gt;100), MEDIAN('1. Raw Data'!$C$2:$C$5001), '1. Raw Data'!C1640)</f>
        <v>66</v>
      </c>
      <c r="D1640" s="9" t="s">
        <v>5023</v>
      </c>
      <c r="E1640" s="22">
        <v>45087</v>
      </c>
      <c r="F1640" s="9">
        <v>0</v>
      </c>
      <c r="G1640" s="9">
        <v>11448</v>
      </c>
      <c r="H1640" s="15">
        <v>45205</v>
      </c>
      <c r="I1640" s="9" t="s">
        <v>7456</v>
      </c>
      <c r="J1640" s="9">
        <v>127</v>
      </c>
      <c r="K1640" s="9" t="s">
        <v>7489</v>
      </c>
      <c r="L1640" s="9" t="str">
        <f>IF(OR('1. Raw Data'!L1640="Elec", '1. Raw Data'!L1640="elect"), "Electronics", '1. Raw Data'!L1640)</f>
        <v>Clothing</v>
      </c>
      <c r="M1640" s="9">
        <v>197.04</v>
      </c>
      <c r="N1640" s="9">
        <f>IF(ISBLANK('1. Raw Data'!N1640), MEDIAN('1. Raw Data'!$N$2:$N$5001), '1. Raw Data'!N1640)</f>
        <v>109.13</v>
      </c>
      <c r="O1640" s="9">
        <v>2</v>
      </c>
      <c r="P1640" s="9">
        <f>IF(ISBLANK('1. Raw Data'!P1640), 0, '1. Raw Data'!P1640)</f>
        <v>0</v>
      </c>
      <c r="Q1640" s="9">
        <v>331</v>
      </c>
      <c r="R1640" s="9">
        <v>3</v>
      </c>
      <c r="S1640" s="9">
        <f t="shared" si="75"/>
        <v>394.08</v>
      </c>
      <c r="T1640" s="9">
        <f t="shared" si="76"/>
        <v>175.82</v>
      </c>
      <c r="U1640" s="23">
        <f t="shared" si="77"/>
        <v>0.4461530653674381</v>
      </c>
    </row>
    <row r="1641" spans="1:21" x14ac:dyDescent="0.3">
      <c r="A1641" s="9">
        <v>2168</v>
      </c>
      <c r="B1641" s="9" t="str">
        <f>PROPER(TRIM('1. Raw Data'!B1641))</f>
        <v>Customer_1639</v>
      </c>
      <c r="C1641" s="9">
        <f>IF(OR('1. Raw Data'!C1641&lt;18, '1. Raw Data'!C1641&gt;100), MEDIAN('1. Raw Data'!$C$2:$C$5001), '1. Raw Data'!C1641)</f>
        <v>42</v>
      </c>
      <c r="D1641" s="9" t="s">
        <v>5018</v>
      </c>
      <c r="E1641" s="22">
        <v>45213</v>
      </c>
      <c r="F1641" s="9">
        <v>0</v>
      </c>
      <c r="G1641" s="9">
        <v>12523</v>
      </c>
      <c r="H1641" s="15">
        <v>45213</v>
      </c>
      <c r="I1641" s="9" t="s">
        <v>7456</v>
      </c>
      <c r="J1641" s="9">
        <v>121</v>
      </c>
      <c r="K1641" s="9" t="s">
        <v>7495</v>
      </c>
      <c r="L1641" s="9" t="str">
        <f>IF(OR('1. Raw Data'!L1641="Elec", '1. Raw Data'!L1641="elect"), "Electronics", '1. Raw Data'!L1641)</f>
        <v>Clothing</v>
      </c>
      <c r="M1641" s="9">
        <v>242.78</v>
      </c>
      <c r="N1641" s="9">
        <f>IF(ISBLANK('1. Raw Data'!N1641), MEDIAN('1. Raw Data'!$N$2:$N$5001), '1. Raw Data'!N1641)</f>
        <v>429.51499999999999</v>
      </c>
      <c r="O1641" s="9">
        <v>2</v>
      </c>
      <c r="P1641" s="9">
        <f>IF(ISBLANK('1. Raw Data'!P1641), 0, '1. Raw Data'!P1641)</f>
        <v>0</v>
      </c>
      <c r="Q1641" s="9">
        <v>445</v>
      </c>
      <c r="R1641" s="9">
        <v>5</v>
      </c>
      <c r="S1641" s="9">
        <f t="shared" si="75"/>
        <v>485.56</v>
      </c>
      <c r="T1641" s="9">
        <f t="shared" si="76"/>
        <v>-373.46999999999997</v>
      </c>
      <c r="U1641" s="23">
        <f t="shared" si="77"/>
        <v>-0.76915314276299529</v>
      </c>
    </row>
    <row r="1642" spans="1:21" x14ac:dyDescent="0.3">
      <c r="A1642" s="9">
        <v>1215</v>
      </c>
      <c r="B1642" s="9" t="str">
        <f>PROPER(TRIM('1. Raw Data'!B1642))</f>
        <v>Customer_1640</v>
      </c>
      <c r="C1642" s="9">
        <f>IF(OR('1. Raw Data'!C1642&lt;18, '1. Raw Data'!C1642&gt;100), MEDIAN('1. Raw Data'!$C$2:$C$5001), '1. Raw Data'!C1642)</f>
        <v>42</v>
      </c>
      <c r="D1642" s="9" t="s">
        <v>5018</v>
      </c>
      <c r="E1642" s="22">
        <v>45147</v>
      </c>
      <c r="F1642" s="9">
        <v>0</v>
      </c>
      <c r="G1642" s="9">
        <v>12607</v>
      </c>
      <c r="H1642" s="15">
        <v>45177</v>
      </c>
      <c r="I1642" s="9" t="s">
        <v>7455</v>
      </c>
      <c r="J1642" s="9">
        <v>141</v>
      </c>
      <c r="K1642" s="9" t="s">
        <v>7490</v>
      </c>
      <c r="L1642" s="9" t="str">
        <f>IF(OR('1. Raw Data'!L1642="Elec", '1. Raw Data'!L1642="elect"), "Electronics", '1. Raw Data'!L1642)</f>
        <v>Electronics</v>
      </c>
      <c r="M1642" s="9">
        <v>252.58</v>
      </c>
      <c r="N1642" s="9">
        <f>IF(ISBLANK('1. Raw Data'!N1642), MEDIAN('1. Raw Data'!$N$2:$N$5001), '1. Raw Data'!N1642)</f>
        <v>162.09</v>
      </c>
      <c r="O1642" s="9">
        <v>2</v>
      </c>
      <c r="P1642" s="9">
        <f>IF(ISBLANK('1. Raw Data'!P1642), 0, '1. Raw Data'!P1642)</f>
        <v>0</v>
      </c>
      <c r="Q1642" s="9">
        <v>511</v>
      </c>
      <c r="R1642" s="9">
        <v>5</v>
      </c>
      <c r="S1642" s="9">
        <f t="shared" si="75"/>
        <v>505.16</v>
      </c>
      <c r="T1642" s="9">
        <f t="shared" si="76"/>
        <v>180.98000000000002</v>
      </c>
      <c r="U1642" s="23">
        <f t="shared" si="77"/>
        <v>0.35826272864043079</v>
      </c>
    </row>
    <row r="1643" spans="1:21" x14ac:dyDescent="0.3">
      <c r="A1643" s="9">
        <v>1002</v>
      </c>
      <c r="B1643" s="9" t="str">
        <f>PROPER(TRIM('1. Raw Data'!B1643))</f>
        <v>Customer_1641</v>
      </c>
      <c r="C1643" s="9">
        <f>IF(OR('1. Raw Data'!C1643&lt;18, '1. Raw Data'!C1643&gt;100), MEDIAN('1. Raw Data'!$C$2:$C$5001), '1. Raw Data'!C1643)</f>
        <v>20</v>
      </c>
      <c r="D1643" s="9" t="s">
        <v>5018</v>
      </c>
      <c r="E1643" s="22">
        <v>44971</v>
      </c>
      <c r="F1643" s="9">
        <v>1</v>
      </c>
      <c r="G1643" s="9">
        <v>11190</v>
      </c>
      <c r="H1643" s="15">
        <v>44971</v>
      </c>
      <c r="I1643" s="9" t="s">
        <v>7457</v>
      </c>
      <c r="J1643" s="9">
        <v>131</v>
      </c>
      <c r="K1643" s="9" t="s">
        <v>7504</v>
      </c>
      <c r="L1643" s="9" t="str">
        <f>IF(OR('1. Raw Data'!L1643="Elec", '1. Raw Data'!L1643="elect"), "Electronics", '1. Raw Data'!L1643)</f>
        <v>Clothing</v>
      </c>
      <c r="M1643" s="9">
        <v>116.01</v>
      </c>
      <c r="N1643" s="9">
        <f>IF(ISBLANK('1. Raw Data'!N1643), MEDIAN('1. Raw Data'!$N$2:$N$5001), '1. Raw Data'!N1643)</f>
        <v>61.96</v>
      </c>
      <c r="O1643" s="9">
        <v>3</v>
      </c>
      <c r="P1643" s="9">
        <f>IF(ISBLANK('1. Raw Data'!P1643), 0, '1. Raw Data'!P1643)</f>
        <v>0.1</v>
      </c>
      <c r="Q1643" s="9">
        <v>687</v>
      </c>
      <c r="R1643" s="9">
        <v>4</v>
      </c>
      <c r="S1643" s="9">
        <f t="shared" si="75"/>
        <v>313.22700000000003</v>
      </c>
      <c r="T1643" s="9">
        <f t="shared" si="76"/>
        <v>127.34700000000004</v>
      </c>
      <c r="U1643" s="23">
        <f t="shared" si="77"/>
        <v>0.40656456818856618</v>
      </c>
    </row>
    <row r="1644" spans="1:21" x14ac:dyDescent="0.3">
      <c r="A1644" s="9">
        <v>1159</v>
      </c>
      <c r="B1644" s="9" t="str">
        <f>PROPER(TRIM('1. Raw Data'!B1644))</f>
        <v>Customer_1642</v>
      </c>
      <c r="C1644" s="9">
        <f>IF(OR('1. Raw Data'!C1644&lt;18, '1. Raw Data'!C1644&gt;100), MEDIAN('1. Raw Data'!$C$2:$C$5001), '1. Raw Data'!C1644)</f>
        <v>33</v>
      </c>
      <c r="D1644" s="9" t="s">
        <v>5022</v>
      </c>
      <c r="E1644" s="22">
        <v>43884</v>
      </c>
      <c r="F1644" s="9">
        <v>0</v>
      </c>
      <c r="G1644" s="9">
        <v>10388</v>
      </c>
      <c r="H1644" s="15">
        <v>43884</v>
      </c>
      <c r="I1644" s="9" t="s">
        <v>7455</v>
      </c>
      <c r="J1644" s="9">
        <v>127</v>
      </c>
      <c r="K1644" s="9" t="s">
        <v>7489</v>
      </c>
      <c r="L1644" s="9" t="str">
        <f>IF(OR('1. Raw Data'!L1644="Elec", '1. Raw Data'!L1644="elect"), "Electronics", '1. Raw Data'!L1644)</f>
        <v>Electronics</v>
      </c>
      <c r="M1644" s="9">
        <v>834.93</v>
      </c>
      <c r="N1644" s="9">
        <f>IF(ISBLANK('1. Raw Data'!N1644), MEDIAN('1. Raw Data'!$N$2:$N$5001), '1. Raw Data'!N1644)</f>
        <v>334.85</v>
      </c>
      <c r="O1644" s="9">
        <v>2</v>
      </c>
      <c r="P1644" s="9">
        <f>IF(ISBLANK('1. Raw Data'!P1644), 0, '1. Raw Data'!P1644)</f>
        <v>0</v>
      </c>
      <c r="Q1644" s="9">
        <v>546</v>
      </c>
      <c r="R1644" s="9">
        <v>6</v>
      </c>
      <c r="S1644" s="9">
        <f t="shared" si="75"/>
        <v>1669.86</v>
      </c>
      <c r="T1644" s="9">
        <f t="shared" si="76"/>
        <v>1000.1599999999999</v>
      </c>
      <c r="U1644" s="23">
        <f t="shared" si="77"/>
        <v>0.59894841483717187</v>
      </c>
    </row>
    <row r="1645" spans="1:21" x14ac:dyDescent="0.3">
      <c r="A1645" s="9">
        <v>1780</v>
      </c>
      <c r="B1645" s="9" t="str">
        <f>PROPER(TRIM('1. Raw Data'!B1645))</f>
        <v>Customer_1643</v>
      </c>
      <c r="C1645" s="9">
        <f>IF(OR('1. Raw Data'!C1645&lt;18, '1. Raw Data'!C1645&gt;100), MEDIAN('1. Raw Data'!$C$2:$C$5001), '1. Raw Data'!C1645)</f>
        <v>66</v>
      </c>
      <c r="D1645" s="9" t="s">
        <v>5018</v>
      </c>
      <c r="E1645" s="22">
        <v>44932</v>
      </c>
      <c r="F1645" s="9">
        <v>0</v>
      </c>
      <c r="G1645" s="9">
        <v>13404</v>
      </c>
      <c r="H1645" s="15">
        <v>45078</v>
      </c>
      <c r="I1645" s="9" t="s">
        <v>7455</v>
      </c>
      <c r="J1645" s="9">
        <v>137</v>
      </c>
      <c r="K1645" s="9" t="s">
        <v>7484</v>
      </c>
      <c r="L1645" s="9" t="str">
        <f>IF(OR('1. Raw Data'!L1645="Elec", '1. Raw Data'!L1645="elect"), "Electronics", '1. Raw Data'!L1645)</f>
        <v>Clothing</v>
      </c>
      <c r="M1645" s="9">
        <v>1201.25</v>
      </c>
      <c r="N1645" s="9">
        <f>IF(ISBLANK('1. Raw Data'!N1645), MEDIAN('1. Raw Data'!$N$2:$N$5001), '1. Raw Data'!N1645)</f>
        <v>820.86</v>
      </c>
      <c r="O1645" s="9">
        <v>5</v>
      </c>
      <c r="P1645" s="9">
        <f>IF(ISBLANK('1. Raw Data'!P1645), 0, '1. Raw Data'!P1645)</f>
        <v>0</v>
      </c>
      <c r="Q1645" s="9">
        <v>438</v>
      </c>
      <c r="R1645" s="9">
        <v>6</v>
      </c>
      <c r="S1645" s="9">
        <f t="shared" si="75"/>
        <v>6006.25</v>
      </c>
      <c r="T1645" s="9">
        <f t="shared" si="76"/>
        <v>1901.9499999999998</v>
      </c>
      <c r="U1645" s="23">
        <f t="shared" si="77"/>
        <v>0.31666181061394377</v>
      </c>
    </row>
    <row r="1646" spans="1:21" x14ac:dyDescent="0.3">
      <c r="A1646" s="9">
        <v>2143</v>
      </c>
      <c r="B1646" s="9" t="str">
        <f>PROPER(TRIM('1. Raw Data'!B1646))</f>
        <v>Customer_1644</v>
      </c>
      <c r="C1646" s="9">
        <f>IF(OR('1. Raw Data'!C1646&lt;18, '1. Raw Data'!C1646&gt;100), MEDIAN('1. Raw Data'!$C$2:$C$5001), '1. Raw Data'!C1646)</f>
        <v>39</v>
      </c>
      <c r="D1646" s="9" t="s">
        <v>5020</v>
      </c>
      <c r="E1646" s="22">
        <v>45178</v>
      </c>
      <c r="F1646" s="9">
        <v>0</v>
      </c>
      <c r="G1646" s="9">
        <v>11546</v>
      </c>
      <c r="H1646" s="15">
        <v>45178</v>
      </c>
      <c r="I1646" s="9" t="s">
        <v>7455</v>
      </c>
      <c r="J1646" s="9">
        <v>102</v>
      </c>
      <c r="K1646" s="9" t="s">
        <v>7494</v>
      </c>
      <c r="L1646" s="9" t="str">
        <f>IF(OR('1. Raw Data'!L1646="Elec", '1. Raw Data'!L1646="elect"), "Electronics", '1. Raw Data'!L1646)</f>
        <v>Electronics</v>
      </c>
      <c r="M1646" s="9">
        <v>935.1</v>
      </c>
      <c r="N1646" s="9">
        <f>IF(ISBLANK('1. Raw Data'!N1646), MEDIAN('1. Raw Data'!$N$2:$N$5001), '1. Raw Data'!N1646)</f>
        <v>445.77</v>
      </c>
      <c r="O1646" s="9">
        <v>2</v>
      </c>
      <c r="P1646" s="9">
        <f>IF(ISBLANK('1. Raw Data'!P1646), 0, '1. Raw Data'!P1646)</f>
        <v>0.1</v>
      </c>
      <c r="Q1646" s="9">
        <v>370</v>
      </c>
      <c r="R1646" s="9">
        <v>7</v>
      </c>
      <c r="S1646" s="9">
        <f t="shared" si="75"/>
        <v>1683.18</v>
      </c>
      <c r="T1646" s="9">
        <f t="shared" si="76"/>
        <v>791.6400000000001</v>
      </c>
      <c r="U1646" s="23">
        <f t="shared" si="77"/>
        <v>0.47032402951555985</v>
      </c>
    </row>
    <row r="1647" spans="1:21" x14ac:dyDescent="0.3">
      <c r="A1647" s="9">
        <v>1892</v>
      </c>
      <c r="B1647" s="9" t="str">
        <f>PROPER(TRIM('1. Raw Data'!B1647))</f>
        <v>Customer_1645</v>
      </c>
      <c r="C1647" s="9">
        <f>IF(OR('1. Raw Data'!C1647&lt;18, '1. Raw Data'!C1647&gt;100), MEDIAN('1. Raw Data'!$C$2:$C$5001), '1. Raw Data'!C1647)</f>
        <v>33</v>
      </c>
      <c r="D1647" s="9" t="s">
        <v>5019</v>
      </c>
      <c r="E1647" s="22">
        <v>45251</v>
      </c>
      <c r="F1647" s="9">
        <v>0</v>
      </c>
      <c r="G1647" s="9">
        <v>11773</v>
      </c>
      <c r="H1647" s="15">
        <v>45251</v>
      </c>
      <c r="I1647" s="9" t="s">
        <v>7457</v>
      </c>
      <c r="J1647" s="9">
        <v>147</v>
      </c>
      <c r="K1647" s="9" t="s">
        <v>7474</v>
      </c>
      <c r="L1647" s="9" t="str">
        <f>IF(OR('1. Raw Data'!L1647="Elec", '1. Raw Data'!L1647="elect"), "Electronics", '1. Raw Data'!L1647)</f>
        <v>Clothing</v>
      </c>
      <c r="M1647" s="9">
        <v>883.68</v>
      </c>
      <c r="N1647" s="9">
        <f>IF(ISBLANK('1. Raw Data'!N1647), MEDIAN('1. Raw Data'!$N$2:$N$5001), '1. Raw Data'!N1647)</f>
        <v>573.66</v>
      </c>
      <c r="O1647" s="9">
        <v>3</v>
      </c>
      <c r="P1647" s="9">
        <f>IF(ISBLANK('1. Raw Data'!P1647), 0, '1. Raw Data'!P1647)</f>
        <v>0.2</v>
      </c>
      <c r="Q1647" s="9">
        <v>407</v>
      </c>
      <c r="R1647" s="9">
        <v>4</v>
      </c>
      <c r="S1647" s="9">
        <f t="shared" si="75"/>
        <v>2120.8319999999999</v>
      </c>
      <c r="T1647" s="9">
        <f t="shared" si="76"/>
        <v>399.85199999999986</v>
      </c>
      <c r="U1647" s="23">
        <f t="shared" si="77"/>
        <v>0.1885354426941879</v>
      </c>
    </row>
    <row r="1648" spans="1:21" x14ac:dyDescent="0.3">
      <c r="A1648" s="9">
        <v>2112</v>
      </c>
      <c r="B1648" s="9" t="str">
        <f>PROPER(TRIM('1. Raw Data'!B1648))</f>
        <v>Customer_1646</v>
      </c>
      <c r="C1648" s="9">
        <f>IF(OR('1. Raw Data'!C1648&lt;18, '1. Raw Data'!C1648&gt;100), MEDIAN('1. Raw Data'!$C$2:$C$5001), '1. Raw Data'!C1648)</f>
        <v>46</v>
      </c>
      <c r="D1648" s="9" t="s">
        <v>5018</v>
      </c>
      <c r="E1648" s="22">
        <v>44378</v>
      </c>
      <c r="F1648" s="9">
        <v>0</v>
      </c>
      <c r="G1648" s="9">
        <v>10789</v>
      </c>
      <c r="H1648" s="15">
        <v>44203</v>
      </c>
      <c r="I1648" s="9" t="s">
        <v>7455</v>
      </c>
      <c r="J1648" s="9">
        <v>109</v>
      </c>
      <c r="K1648" s="9" t="s">
        <v>7466</v>
      </c>
      <c r="L1648" s="9" t="str">
        <f>IF(OR('1. Raw Data'!L1648="Elec", '1. Raw Data'!L1648="elect"), "Electronics", '1. Raw Data'!L1648)</f>
        <v>Clothing</v>
      </c>
      <c r="M1648" s="9">
        <v>1036.9000000000001</v>
      </c>
      <c r="N1648" s="9">
        <f>IF(ISBLANK('1. Raw Data'!N1648), MEDIAN('1. Raw Data'!$N$2:$N$5001), '1. Raw Data'!N1648)</f>
        <v>668.72</v>
      </c>
      <c r="O1648" s="9">
        <v>3</v>
      </c>
      <c r="P1648" s="9">
        <f>IF(ISBLANK('1. Raw Data'!P1648), 0, '1. Raw Data'!P1648)</f>
        <v>0</v>
      </c>
      <c r="Q1648" s="9">
        <v>721</v>
      </c>
      <c r="R1648" s="9">
        <v>4</v>
      </c>
      <c r="S1648" s="9">
        <f t="shared" si="75"/>
        <v>3110.7000000000003</v>
      </c>
      <c r="T1648" s="9">
        <f t="shared" si="76"/>
        <v>1104.5400000000002</v>
      </c>
      <c r="U1648" s="23">
        <f t="shared" si="77"/>
        <v>0.35507763525894498</v>
      </c>
    </row>
    <row r="1649" spans="1:21" x14ac:dyDescent="0.3">
      <c r="A1649" s="9">
        <v>1328</v>
      </c>
      <c r="B1649" s="9" t="str">
        <f>PROPER(TRIM('1. Raw Data'!B1649))</f>
        <v>Customer_1647</v>
      </c>
      <c r="C1649" s="9">
        <f>IF(OR('1. Raw Data'!C1649&lt;18, '1. Raw Data'!C1649&gt;100), MEDIAN('1. Raw Data'!$C$2:$C$5001), '1. Raw Data'!C1649)</f>
        <v>37</v>
      </c>
      <c r="D1649" s="9" t="s">
        <v>5020</v>
      </c>
      <c r="E1649" s="22">
        <v>43890</v>
      </c>
      <c r="F1649" s="9">
        <v>0</v>
      </c>
      <c r="G1649" s="9">
        <v>12800</v>
      </c>
      <c r="H1649" s="15">
        <v>43890</v>
      </c>
      <c r="I1649" s="9" t="s">
        <v>7457</v>
      </c>
      <c r="J1649" s="9">
        <v>119</v>
      </c>
      <c r="K1649" s="9" t="s">
        <v>7459</v>
      </c>
      <c r="L1649" s="9" t="str">
        <f>IF(OR('1. Raw Data'!L1649="Elec", '1. Raw Data'!L1649="elect"), "Electronics", '1. Raw Data'!L1649)</f>
        <v>Home Appliances</v>
      </c>
      <c r="M1649" s="9">
        <v>542.49</v>
      </c>
      <c r="N1649" s="9">
        <f>IF(ISBLANK('1. Raw Data'!N1649), MEDIAN('1. Raw Data'!$N$2:$N$5001), '1. Raw Data'!N1649)</f>
        <v>243.42</v>
      </c>
      <c r="O1649" s="9">
        <v>4</v>
      </c>
      <c r="P1649" s="9">
        <f>IF(ISBLANK('1. Raw Data'!P1649), 0, '1. Raw Data'!P1649)</f>
        <v>0.1</v>
      </c>
      <c r="Q1649" s="9">
        <v>732</v>
      </c>
      <c r="R1649" s="9">
        <v>4</v>
      </c>
      <c r="S1649" s="9">
        <f t="shared" si="75"/>
        <v>1952.9640000000002</v>
      </c>
      <c r="T1649" s="9">
        <f t="shared" si="76"/>
        <v>979.28400000000022</v>
      </c>
      <c r="U1649" s="23">
        <f t="shared" si="77"/>
        <v>0.50143474226867479</v>
      </c>
    </row>
    <row r="1650" spans="1:21" x14ac:dyDescent="0.3">
      <c r="A1650" s="9">
        <v>1579</v>
      </c>
      <c r="B1650" s="9" t="str">
        <f>PROPER(TRIM('1. Raw Data'!B1650))</f>
        <v>Customer_1648</v>
      </c>
      <c r="C1650" s="9">
        <f>IF(OR('1. Raw Data'!C1650&lt;18, '1. Raw Data'!C1650&gt;100), MEDIAN('1. Raw Data'!$C$2:$C$5001), '1. Raw Data'!C1650)</f>
        <v>45</v>
      </c>
      <c r="D1650" s="9" t="s">
        <v>5020</v>
      </c>
      <c r="E1650" s="22">
        <v>44200</v>
      </c>
      <c r="F1650" s="9">
        <v>1</v>
      </c>
      <c r="G1650" s="9">
        <v>11494</v>
      </c>
      <c r="H1650" s="15">
        <v>44287</v>
      </c>
      <c r="I1650" s="9" t="s">
        <v>7456</v>
      </c>
      <c r="J1650" s="9">
        <v>142</v>
      </c>
      <c r="K1650" s="9" t="s">
        <v>7500</v>
      </c>
      <c r="L1650" s="9" t="str">
        <f>IF(OR('1. Raw Data'!L1650="Elec", '1. Raw Data'!L1650="elect"), "Electronics", '1. Raw Data'!L1650)</f>
        <v>Clothing</v>
      </c>
      <c r="M1650" s="9">
        <v>574.83000000000004</v>
      </c>
      <c r="N1650" s="9">
        <f>IF(ISBLANK('1. Raw Data'!N1650), MEDIAN('1. Raw Data'!$N$2:$N$5001), '1. Raw Data'!N1650)</f>
        <v>311.67</v>
      </c>
      <c r="O1650" s="9">
        <v>2</v>
      </c>
      <c r="P1650" s="9">
        <f>IF(ISBLANK('1. Raw Data'!P1650), 0, '1. Raw Data'!P1650)</f>
        <v>0</v>
      </c>
      <c r="Q1650" s="9">
        <v>1205</v>
      </c>
      <c r="R1650" s="9">
        <v>2</v>
      </c>
      <c r="S1650" s="9">
        <f t="shared" si="75"/>
        <v>1149.6600000000001</v>
      </c>
      <c r="T1650" s="9">
        <f t="shared" si="76"/>
        <v>526.32000000000005</v>
      </c>
      <c r="U1650" s="23">
        <f t="shared" si="77"/>
        <v>0.45780491623610459</v>
      </c>
    </row>
    <row r="1651" spans="1:21" x14ac:dyDescent="0.3">
      <c r="A1651" s="9">
        <v>2380</v>
      </c>
      <c r="B1651" s="9" t="str">
        <f>PROPER(TRIM('1. Raw Data'!B1651))</f>
        <v>Customer_1649</v>
      </c>
      <c r="C1651" s="9">
        <f>IF(OR('1. Raw Data'!C1651&lt;18, '1. Raw Data'!C1651&gt;100), MEDIAN('1. Raw Data'!$C$2:$C$5001), '1. Raw Data'!C1651)</f>
        <v>27</v>
      </c>
      <c r="D1651" s="9" t="s">
        <v>5020</v>
      </c>
      <c r="E1651" s="22">
        <v>44390</v>
      </c>
      <c r="F1651" s="9">
        <v>1</v>
      </c>
      <c r="G1651" s="9">
        <v>12751</v>
      </c>
      <c r="H1651" s="15">
        <v>44390</v>
      </c>
      <c r="I1651" s="9" t="s">
        <v>7455</v>
      </c>
      <c r="J1651" s="9">
        <v>136</v>
      </c>
      <c r="K1651" s="9" t="s">
        <v>7503</v>
      </c>
      <c r="L1651" s="9" t="str">
        <f>IF(OR('1. Raw Data'!L1651="Elec", '1. Raw Data'!L1651="elect"), "Electronics", '1. Raw Data'!L1651)</f>
        <v>Home Appliances</v>
      </c>
      <c r="M1651" s="9">
        <v>505.69</v>
      </c>
      <c r="N1651" s="9">
        <f>IF(ISBLANK('1. Raw Data'!N1651), MEDIAN('1. Raw Data'!$N$2:$N$5001), '1. Raw Data'!N1651)</f>
        <v>208.37</v>
      </c>
      <c r="O1651" s="9">
        <v>3</v>
      </c>
      <c r="P1651" s="9">
        <f>IF(ISBLANK('1. Raw Data'!P1651), 0, '1. Raw Data'!P1651)</f>
        <v>0</v>
      </c>
      <c r="Q1651" s="9">
        <v>1268</v>
      </c>
      <c r="R1651" s="9">
        <v>3</v>
      </c>
      <c r="S1651" s="9">
        <f t="shared" si="75"/>
        <v>1517.07</v>
      </c>
      <c r="T1651" s="9">
        <f t="shared" si="76"/>
        <v>891.95999999999992</v>
      </c>
      <c r="U1651" s="23">
        <f t="shared" si="77"/>
        <v>0.58794913880045085</v>
      </c>
    </row>
    <row r="1652" spans="1:21" x14ac:dyDescent="0.3">
      <c r="A1652" s="9">
        <v>2290</v>
      </c>
      <c r="B1652" s="9" t="str">
        <f>PROPER(TRIM('1. Raw Data'!B1652))</f>
        <v>Customer_1650</v>
      </c>
      <c r="C1652" s="9">
        <f>IF(OR('1. Raw Data'!C1652&lt;18, '1. Raw Data'!C1652&gt;100), MEDIAN('1. Raw Data'!$C$2:$C$5001), '1. Raw Data'!C1652)</f>
        <v>38</v>
      </c>
      <c r="D1652" s="9" t="s">
        <v>5021</v>
      </c>
      <c r="E1652" s="22">
        <v>45270</v>
      </c>
      <c r="F1652" s="9">
        <v>0</v>
      </c>
      <c r="G1652" s="9">
        <v>11547</v>
      </c>
      <c r="H1652" s="15">
        <v>45211</v>
      </c>
      <c r="I1652" s="9" t="s">
        <v>7456</v>
      </c>
      <c r="J1652" s="9">
        <v>110</v>
      </c>
      <c r="K1652" s="9" t="s">
        <v>7493</v>
      </c>
      <c r="L1652" s="9" t="str">
        <f>IF(OR('1. Raw Data'!L1652="Elec", '1. Raw Data'!L1652="elect"), "Electronics", '1. Raw Data'!L1652)</f>
        <v>Clothing</v>
      </c>
      <c r="M1652" s="9">
        <v>1082.56</v>
      </c>
      <c r="N1652" s="9">
        <f>IF(ISBLANK('1. Raw Data'!N1652), MEDIAN('1. Raw Data'!$N$2:$N$5001), '1. Raw Data'!N1652)</f>
        <v>548.16999999999996</v>
      </c>
      <c r="O1652" s="9">
        <v>2</v>
      </c>
      <c r="P1652" s="9">
        <f>IF(ISBLANK('1. Raw Data'!P1652), 0, '1. Raw Data'!P1652)</f>
        <v>0.1</v>
      </c>
      <c r="Q1652" s="9">
        <v>388</v>
      </c>
      <c r="R1652" s="9">
        <v>2</v>
      </c>
      <c r="S1652" s="9">
        <f t="shared" si="75"/>
        <v>1948.6079999999999</v>
      </c>
      <c r="T1652" s="9">
        <f t="shared" si="76"/>
        <v>852.26800000000003</v>
      </c>
      <c r="U1652" s="23">
        <f t="shared" si="77"/>
        <v>0.4373727296613788</v>
      </c>
    </row>
    <row r="1653" spans="1:21" x14ac:dyDescent="0.3">
      <c r="A1653" s="9">
        <v>1951</v>
      </c>
      <c r="B1653" s="9" t="str">
        <f>PROPER(TRIM('1. Raw Data'!B1653))</f>
        <v>Customer_1651</v>
      </c>
      <c r="C1653" s="9">
        <f>IF(OR('1. Raw Data'!C1653&lt;18, '1. Raw Data'!C1653&gt;100), MEDIAN('1. Raw Data'!$C$2:$C$5001), '1. Raw Data'!C1653)</f>
        <v>30</v>
      </c>
      <c r="D1653" s="9" t="s">
        <v>5021</v>
      </c>
      <c r="E1653" s="22">
        <v>44463</v>
      </c>
      <c r="F1653" s="9">
        <v>0</v>
      </c>
      <c r="G1653" s="9">
        <v>12100</v>
      </c>
      <c r="H1653" s="15">
        <v>44463</v>
      </c>
      <c r="I1653" s="9" t="s">
        <v>7456</v>
      </c>
      <c r="J1653" s="9">
        <v>140</v>
      </c>
      <c r="K1653" s="9" t="s">
        <v>7468</v>
      </c>
      <c r="L1653" s="9" t="str">
        <f>IF(OR('1. Raw Data'!L1653="Elec", '1. Raw Data'!L1653="elect"), "Electronics", '1. Raw Data'!L1653)</f>
        <v>Clothing</v>
      </c>
      <c r="M1653" s="9">
        <v>284.38</v>
      </c>
      <c r="N1653" s="9">
        <f>IF(ISBLANK('1. Raw Data'!N1653), MEDIAN('1. Raw Data'!$N$2:$N$5001), '1. Raw Data'!N1653)</f>
        <v>176.11</v>
      </c>
      <c r="O1653" s="9">
        <v>1</v>
      </c>
      <c r="P1653" s="9">
        <f>IF(ISBLANK('1. Raw Data'!P1653), 0, '1. Raw Data'!P1653)</f>
        <v>0.2</v>
      </c>
      <c r="Q1653" s="9">
        <v>702</v>
      </c>
      <c r="R1653" s="9">
        <v>5</v>
      </c>
      <c r="S1653" s="9">
        <f t="shared" si="75"/>
        <v>227.50400000000002</v>
      </c>
      <c r="T1653" s="9">
        <f t="shared" si="76"/>
        <v>51.394000000000005</v>
      </c>
      <c r="U1653" s="23">
        <f t="shared" si="77"/>
        <v>0.22590372037414727</v>
      </c>
    </row>
    <row r="1654" spans="1:21" x14ac:dyDescent="0.3">
      <c r="A1654" s="9">
        <v>2346</v>
      </c>
      <c r="B1654" s="9" t="str">
        <f>PROPER(TRIM('1. Raw Data'!B1654))</f>
        <v>Customer_1652</v>
      </c>
      <c r="C1654" s="9">
        <f>IF(OR('1. Raw Data'!C1654&lt;18, '1. Raw Data'!C1654&gt;100), MEDIAN('1. Raw Data'!$C$2:$C$5001), '1. Raw Data'!C1654)</f>
        <v>40</v>
      </c>
      <c r="D1654" s="9" t="s">
        <v>5020</v>
      </c>
      <c r="E1654" s="22">
        <v>44526</v>
      </c>
      <c r="F1654" s="9">
        <v>0</v>
      </c>
      <c r="G1654" s="9">
        <v>12614</v>
      </c>
      <c r="H1654" s="15">
        <v>44526</v>
      </c>
      <c r="I1654" s="9" t="s">
        <v>7457</v>
      </c>
      <c r="J1654" s="9">
        <v>145</v>
      </c>
      <c r="K1654" s="9" t="s">
        <v>7470</v>
      </c>
      <c r="L1654" s="9" t="str">
        <f>IF(OR('1. Raw Data'!L1654="Elec", '1. Raw Data'!L1654="elect"), "Electronics", '1. Raw Data'!L1654)</f>
        <v>Home Appliances</v>
      </c>
      <c r="M1654" s="9">
        <v>68.89</v>
      </c>
      <c r="N1654" s="9">
        <f>IF(ISBLANK('1. Raw Data'!N1654), MEDIAN('1. Raw Data'!$N$2:$N$5001), '1. Raw Data'!N1654)</f>
        <v>32.46</v>
      </c>
      <c r="O1654" s="9">
        <v>5</v>
      </c>
      <c r="P1654" s="9">
        <f>IF(ISBLANK('1. Raw Data'!P1654), 0, '1. Raw Data'!P1654)</f>
        <v>0</v>
      </c>
      <c r="Q1654" s="9">
        <v>361</v>
      </c>
      <c r="R1654" s="9">
        <v>5</v>
      </c>
      <c r="S1654" s="9">
        <f t="shared" si="75"/>
        <v>344.45</v>
      </c>
      <c r="T1654" s="9">
        <f t="shared" si="76"/>
        <v>182.14999999999998</v>
      </c>
      <c r="U1654" s="23">
        <f t="shared" si="77"/>
        <v>0.52881405138626791</v>
      </c>
    </row>
    <row r="1655" spans="1:21" x14ac:dyDescent="0.3">
      <c r="A1655" s="9">
        <v>1634</v>
      </c>
      <c r="B1655" s="9" t="str">
        <f>PROPER(TRIM('1. Raw Data'!B1655))</f>
        <v>Customer_1653</v>
      </c>
      <c r="C1655" s="9">
        <f>IF(OR('1. Raw Data'!C1655&lt;18, '1. Raw Data'!C1655&gt;100), MEDIAN('1. Raw Data'!$C$2:$C$5001), '1. Raw Data'!C1655)</f>
        <v>47</v>
      </c>
      <c r="D1655" s="9" t="s">
        <v>5022</v>
      </c>
      <c r="E1655" s="22">
        <v>44549</v>
      </c>
      <c r="F1655" s="9">
        <v>0</v>
      </c>
      <c r="G1655" s="9">
        <v>10820</v>
      </c>
      <c r="H1655" s="15">
        <v>44549</v>
      </c>
      <c r="I1655" s="9" t="s">
        <v>7456</v>
      </c>
      <c r="J1655" s="9">
        <v>139</v>
      </c>
      <c r="K1655" s="9" t="s">
        <v>7486</v>
      </c>
      <c r="L1655" s="9" t="str">
        <f>IF(OR('1. Raw Data'!L1655="Elec", '1. Raw Data'!L1655="elect"), "Electronics", '1. Raw Data'!L1655)</f>
        <v>Home Appliances</v>
      </c>
      <c r="M1655" s="9">
        <v>914.48</v>
      </c>
      <c r="N1655" s="9">
        <f>IF(ISBLANK('1. Raw Data'!N1655), MEDIAN('1. Raw Data'!$N$2:$N$5001), '1. Raw Data'!N1655)</f>
        <v>397.93</v>
      </c>
      <c r="O1655" s="9">
        <v>5</v>
      </c>
      <c r="P1655" s="9">
        <f>IF(ISBLANK('1. Raw Data'!P1655), 0, '1. Raw Data'!P1655)</f>
        <v>0</v>
      </c>
      <c r="Q1655" s="9">
        <v>749</v>
      </c>
      <c r="R1655" s="9">
        <v>3</v>
      </c>
      <c r="S1655" s="9">
        <f t="shared" si="75"/>
        <v>4572.3999999999996</v>
      </c>
      <c r="T1655" s="9">
        <f t="shared" si="76"/>
        <v>2582.7499999999995</v>
      </c>
      <c r="U1655" s="23">
        <f t="shared" si="77"/>
        <v>0.56485653048727136</v>
      </c>
    </row>
    <row r="1656" spans="1:21" x14ac:dyDescent="0.3">
      <c r="A1656" s="9">
        <v>1987</v>
      </c>
      <c r="B1656" s="9" t="str">
        <f>PROPER(TRIM('1. Raw Data'!B1656))</f>
        <v>Customer_1654</v>
      </c>
      <c r="C1656" s="9">
        <f>IF(OR('1. Raw Data'!C1656&lt;18, '1. Raw Data'!C1656&gt;100), MEDIAN('1. Raw Data'!$C$2:$C$5001), '1. Raw Data'!C1656)</f>
        <v>21</v>
      </c>
      <c r="D1656" s="9" t="s">
        <v>5018</v>
      </c>
      <c r="E1656" s="22">
        <v>43843</v>
      </c>
      <c r="F1656" s="9">
        <v>0</v>
      </c>
      <c r="G1656" s="9">
        <v>11044</v>
      </c>
      <c r="H1656" s="15">
        <v>43843</v>
      </c>
      <c r="I1656" s="9" t="s">
        <v>7456</v>
      </c>
      <c r="J1656" s="9">
        <v>107</v>
      </c>
      <c r="K1656" s="9" t="s">
        <v>7485</v>
      </c>
      <c r="L1656" s="9" t="str">
        <f>IF(OR('1. Raw Data'!L1656="Elec", '1. Raw Data'!L1656="elect"), "Electronics", '1. Raw Data'!L1656)</f>
        <v>Electronics</v>
      </c>
      <c r="M1656" s="9">
        <v>1416.45</v>
      </c>
      <c r="N1656" s="9">
        <f>IF(ISBLANK('1. Raw Data'!N1656), MEDIAN('1. Raw Data'!$N$2:$N$5001), '1. Raw Data'!N1656)</f>
        <v>429.51499999999999</v>
      </c>
      <c r="O1656" s="9">
        <v>2</v>
      </c>
      <c r="P1656" s="9">
        <f>IF(ISBLANK('1. Raw Data'!P1656), 0, '1. Raw Data'!P1656)</f>
        <v>0</v>
      </c>
      <c r="Q1656" s="9">
        <v>558</v>
      </c>
      <c r="R1656" s="9">
        <v>6</v>
      </c>
      <c r="S1656" s="9">
        <f t="shared" si="75"/>
        <v>2832.9</v>
      </c>
      <c r="T1656" s="9">
        <f t="shared" si="76"/>
        <v>1973.8700000000001</v>
      </c>
      <c r="U1656" s="23">
        <f t="shared" si="77"/>
        <v>0.69676656429806916</v>
      </c>
    </row>
    <row r="1657" spans="1:21" x14ac:dyDescent="0.3">
      <c r="A1657" s="9">
        <v>2218</v>
      </c>
      <c r="B1657" s="9" t="str">
        <f>PROPER(TRIM('1. Raw Data'!B1657))</f>
        <v>Customer_1655</v>
      </c>
      <c r="C1657" s="9">
        <f>IF(OR('1. Raw Data'!C1657&lt;18, '1. Raw Data'!C1657&gt;100), MEDIAN('1. Raw Data'!$C$2:$C$5001), '1. Raw Data'!C1657)</f>
        <v>37</v>
      </c>
      <c r="D1657" s="9" t="s">
        <v>5019</v>
      </c>
      <c r="E1657" s="22">
        <v>44348</v>
      </c>
      <c r="F1657" s="9">
        <v>0</v>
      </c>
      <c r="G1657" s="9">
        <v>11042</v>
      </c>
      <c r="H1657" s="15">
        <v>44202</v>
      </c>
      <c r="I1657" s="9" t="s">
        <v>7455</v>
      </c>
      <c r="J1657" s="9">
        <v>104</v>
      </c>
      <c r="K1657" s="9" t="s">
        <v>7499</v>
      </c>
      <c r="L1657" s="9" t="str">
        <f>IF(OR('1. Raw Data'!L1657="Elec", '1. Raw Data'!L1657="elect"), "Electronics", '1. Raw Data'!L1657)</f>
        <v>Sports</v>
      </c>
      <c r="M1657" s="9">
        <v>933.64</v>
      </c>
      <c r="N1657" s="9">
        <f>IF(ISBLANK('1. Raw Data'!N1657), MEDIAN('1. Raw Data'!$N$2:$N$5001), '1. Raw Data'!N1657)</f>
        <v>429.51499999999999</v>
      </c>
      <c r="O1657" s="9">
        <v>5</v>
      </c>
      <c r="P1657" s="9">
        <f>IF(ISBLANK('1. Raw Data'!P1657), 0, '1. Raw Data'!P1657)</f>
        <v>0</v>
      </c>
      <c r="Q1657" s="9">
        <v>505</v>
      </c>
      <c r="R1657" s="9">
        <v>4</v>
      </c>
      <c r="S1657" s="9">
        <f t="shared" si="75"/>
        <v>4668.2</v>
      </c>
      <c r="T1657" s="9">
        <f t="shared" si="76"/>
        <v>2520.625</v>
      </c>
      <c r="U1657" s="23">
        <f t="shared" si="77"/>
        <v>0.53995651428816249</v>
      </c>
    </row>
    <row r="1658" spans="1:21" x14ac:dyDescent="0.3">
      <c r="A1658" s="9">
        <v>1920</v>
      </c>
      <c r="B1658" s="9" t="str">
        <f>PROPER(TRIM('1. Raw Data'!B1658))</f>
        <v>Customer_1656</v>
      </c>
      <c r="C1658" s="9">
        <f>IF(OR('1. Raw Data'!C1658&lt;18, '1. Raw Data'!C1658&gt;100), MEDIAN('1. Raw Data'!$C$2:$C$5001), '1. Raw Data'!C1658)</f>
        <v>53</v>
      </c>
      <c r="D1658" s="9" t="s">
        <v>5022</v>
      </c>
      <c r="E1658" s="22">
        <v>44124</v>
      </c>
      <c r="F1658" s="9">
        <v>0</v>
      </c>
      <c r="G1658" s="9">
        <v>11879</v>
      </c>
      <c r="H1658" s="15">
        <v>44124</v>
      </c>
      <c r="I1658" s="9" t="s">
        <v>7456</v>
      </c>
      <c r="J1658" s="9">
        <v>115</v>
      </c>
      <c r="K1658" s="9" t="s">
        <v>7481</v>
      </c>
      <c r="L1658" s="9" t="str">
        <f>IF(OR('1. Raw Data'!L1658="Elec", '1. Raw Data'!L1658="elect"), "Electronics", '1. Raw Data'!L1658)</f>
        <v>Home Appliances</v>
      </c>
      <c r="M1658" s="9">
        <v>1185.24</v>
      </c>
      <c r="N1658" s="9">
        <f>IF(ISBLANK('1. Raw Data'!N1658), MEDIAN('1. Raw Data'!$N$2:$N$5001), '1. Raw Data'!N1658)</f>
        <v>714.4</v>
      </c>
      <c r="O1658" s="9">
        <v>5</v>
      </c>
      <c r="P1658" s="9">
        <f>IF(ISBLANK('1. Raw Data'!P1658), 0, '1. Raw Data'!P1658)</f>
        <v>0.05</v>
      </c>
      <c r="Q1658" s="9">
        <v>547</v>
      </c>
      <c r="R1658" s="9">
        <v>7</v>
      </c>
      <c r="S1658" s="9">
        <f t="shared" si="75"/>
        <v>5629.8899999999994</v>
      </c>
      <c r="T1658" s="9">
        <f t="shared" si="76"/>
        <v>2057.8899999999994</v>
      </c>
      <c r="U1658" s="23">
        <f t="shared" si="77"/>
        <v>0.36552934426782757</v>
      </c>
    </row>
    <row r="1659" spans="1:21" x14ac:dyDescent="0.3">
      <c r="A1659" s="9">
        <v>1737</v>
      </c>
      <c r="B1659" s="9" t="str">
        <f>PROPER(TRIM('1. Raw Data'!B1659))</f>
        <v>Customer_1657</v>
      </c>
      <c r="C1659" s="9">
        <f>IF(OR('1. Raw Data'!C1659&lt;18, '1. Raw Data'!C1659&gt;100), MEDIAN('1. Raw Data'!$C$2:$C$5001), '1. Raw Data'!C1659)</f>
        <v>40</v>
      </c>
      <c r="D1659" s="9" t="s">
        <v>5023</v>
      </c>
      <c r="E1659" s="22">
        <v>45049</v>
      </c>
      <c r="F1659" s="9">
        <v>0</v>
      </c>
      <c r="G1659" s="9">
        <v>10861</v>
      </c>
      <c r="H1659" s="15">
        <v>44990</v>
      </c>
      <c r="I1659" s="9" t="s">
        <v>7455</v>
      </c>
      <c r="J1659" s="9">
        <v>112</v>
      </c>
      <c r="K1659" s="9" t="s">
        <v>7492</v>
      </c>
      <c r="L1659" s="9" t="str">
        <f>IF(OR('1. Raw Data'!L1659="Elec", '1. Raw Data'!L1659="elect"), "Electronics", '1. Raw Data'!L1659)</f>
        <v>Electronics</v>
      </c>
      <c r="M1659" s="9">
        <v>1025.55</v>
      </c>
      <c r="N1659" s="9">
        <f>IF(ISBLANK('1. Raw Data'!N1659), MEDIAN('1. Raw Data'!$N$2:$N$5001), '1. Raw Data'!N1659)</f>
        <v>643.78</v>
      </c>
      <c r="O1659" s="9">
        <v>1</v>
      </c>
      <c r="P1659" s="9">
        <f>IF(ISBLANK('1. Raw Data'!P1659), 0, '1. Raw Data'!P1659)</f>
        <v>0</v>
      </c>
      <c r="Q1659" s="9">
        <v>485</v>
      </c>
      <c r="R1659" s="9">
        <v>4</v>
      </c>
      <c r="S1659" s="9">
        <f t="shared" si="75"/>
        <v>1025.55</v>
      </c>
      <c r="T1659" s="9">
        <f t="shared" si="76"/>
        <v>381.77</v>
      </c>
      <c r="U1659" s="23">
        <f t="shared" si="77"/>
        <v>0.37225878796743211</v>
      </c>
    </row>
    <row r="1660" spans="1:21" x14ac:dyDescent="0.3">
      <c r="A1660" s="9">
        <v>2355</v>
      </c>
      <c r="B1660" s="9" t="str">
        <f>PROPER(TRIM('1. Raw Data'!B1660))</f>
        <v>Customer_1658</v>
      </c>
      <c r="C1660" s="9">
        <f>IF(OR('1. Raw Data'!C1660&lt;18, '1. Raw Data'!C1660&gt;100), MEDIAN('1. Raw Data'!$C$2:$C$5001), '1. Raw Data'!C1660)</f>
        <v>49</v>
      </c>
      <c r="D1660" s="9" t="s">
        <v>5021</v>
      </c>
      <c r="E1660" s="22">
        <v>45147</v>
      </c>
      <c r="F1660" s="9">
        <v>0</v>
      </c>
      <c r="G1660" s="9">
        <v>11479</v>
      </c>
      <c r="H1660" s="15">
        <v>45177</v>
      </c>
      <c r="I1660" s="9" t="s">
        <v>7456</v>
      </c>
      <c r="J1660" s="9">
        <v>148</v>
      </c>
      <c r="K1660" s="9" t="s">
        <v>7491</v>
      </c>
      <c r="L1660" s="9" t="str">
        <f>IF(OR('1. Raw Data'!L1660="Elec", '1. Raw Data'!L1660="elect"), "Electronics", '1. Raw Data'!L1660)</f>
        <v>Clothing</v>
      </c>
      <c r="M1660" s="9">
        <v>771.28</v>
      </c>
      <c r="N1660" s="9">
        <f>IF(ISBLANK('1. Raw Data'!N1660), MEDIAN('1. Raw Data'!$N$2:$N$5001), '1. Raw Data'!N1660)</f>
        <v>469.51</v>
      </c>
      <c r="O1660" s="9">
        <v>5</v>
      </c>
      <c r="P1660" s="9">
        <f>IF(ISBLANK('1. Raw Data'!P1660), 0, '1. Raw Data'!P1660)</f>
        <v>0</v>
      </c>
      <c r="Q1660" s="9">
        <v>481</v>
      </c>
      <c r="R1660" s="9">
        <v>4</v>
      </c>
      <c r="S1660" s="9">
        <f t="shared" si="75"/>
        <v>3856.3999999999996</v>
      </c>
      <c r="T1660" s="9">
        <f t="shared" si="76"/>
        <v>1508.8499999999995</v>
      </c>
      <c r="U1660" s="23">
        <f t="shared" si="77"/>
        <v>0.39125868685820964</v>
      </c>
    </row>
    <row r="1661" spans="1:21" x14ac:dyDescent="0.3">
      <c r="A1661" s="9">
        <v>1169</v>
      </c>
      <c r="B1661" s="9" t="str">
        <f>PROPER(TRIM('1. Raw Data'!B1661))</f>
        <v>Customer_1659</v>
      </c>
      <c r="C1661" s="9">
        <f>IF(OR('1. Raw Data'!C1661&lt;18, '1. Raw Data'!C1661&gt;100), MEDIAN('1. Raw Data'!$C$2:$C$5001), '1. Raw Data'!C1661)</f>
        <v>35</v>
      </c>
      <c r="D1661" s="9" t="s">
        <v>5018</v>
      </c>
      <c r="E1661" s="22">
        <v>44651</v>
      </c>
      <c r="F1661" s="9">
        <v>0</v>
      </c>
      <c r="G1661" s="9">
        <v>12369</v>
      </c>
      <c r="H1661" s="15">
        <v>44651</v>
      </c>
      <c r="I1661" s="9" t="s">
        <v>7457</v>
      </c>
      <c r="J1661" s="9">
        <v>106</v>
      </c>
      <c r="K1661" s="9" t="s">
        <v>7477</v>
      </c>
      <c r="L1661" s="9" t="str">
        <f>IF(OR('1. Raw Data'!L1661="Elec", '1. Raw Data'!L1661="elect"), "Electronics", '1. Raw Data'!L1661)</f>
        <v>Home Appliances</v>
      </c>
      <c r="M1661" s="9">
        <v>1091.67</v>
      </c>
      <c r="N1661" s="9">
        <f>IF(ISBLANK('1. Raw Data'!N1661), MEDIAN('1. Raw Data'!$N$2:$N$5001), '1. Raw Data'!N1661)</f>
        <v>713.54</v>
      </c>
      <c r="O1661" s="9">
        <v>5</v>
      </c>
      <c r="P1661" s="9">
        <f>IF(ISBLANK('1. Raw Data'!P1661), 0, '1. Raw Data'!P1661)</f>
        <v>0</v>
      </c>
      <c r="Q1661" s="9">
        <v>767</v>
      </c>
      <c r="R1661" s="9">
        <v>5</v>
      </c>
      <c r="S1661" s="9">
        <f t="shared" si="75"/>
        <v>5458.35</v>
      </c>
      <c r="T1661" s="9">
        <f t="shared" si="76"/>
        <v>1890.6500000000005</v>
      </c>
      <c r="U1661" s="23">
        <f t="shared" si="77"/>
        <v>0.34637756831276861</v>
      </c>
    </row>
    <row r="1662" spans="1:21" x14ac:dyDescent="0.3">
      <c r="A1662" s="9">
        <v>1520</v>
      </c>
      <c r="B1662" s="9" t="str">
        <f>PROPER(TRIM('1. Raw Data'!B1662))</f>
        <v>Customer_1660</v>
      </c>
      <c r="C1662" s="9">
        <f>IF(OR('1. Raw Data'!C1662&lt;18, '1. Raw Data'!C1662&gt;100), MEDIAN('1. Raw Data'!$C$2:$C$5001), '1. Raw Data'!C1662)</f>
        <v>25</v>
      </c>
      <c r="D1662" s="9" t="s">
        <v>5018</v>
      </c>
      <c r="E1662" s="22">
        <v>43973</v>
      </c>
      <c r="F1662" s="9">
        <v>0</v>
      </c>
      <c r="G1662" s="9">
        <v>12874</v>
      </c>
      <c r="H1662" s="15">
        <v>43973</v>
      </c>
      <c r="I1662" s="9" t="s">
        <v>7456</v>
      </c>
      <c r="J1662" s="9">
        <v>109</v>
      </c>
      <c r="K1662" s="9" t="s">
        <v>7466</v>
      </c>
      <c r="L1662" s="9" t="str">
        <f>IF(OR('1. Raw Data'!L1662="Elec", '1. Raw Data'!L1662="elect"), "Electronics", '1. Raw Data'!L1662)</f>
        <v>Home Appliances</v>
      </c>
      <c r="M1662" s="9">
        <v>1244.95</v>
      </c>
      <c r="N1662" s="9">
        <f>IF(ISBLANK('1. Raw Data'!N1662), MEDIAN('1. Raw Data'!$N$2:$N$5001), '1. Raw Data'!N1662)</f>
        <v>581.23</v>
      </c>
      <c r="O1662" s="9">
        <v>3</v>
      </c>
      <c r="P1662" s="9">
        <f>IF(ISBLANK('1. Raw Data'!P1662), 0, '1. Raw Data'!P1662)</f>
        <v>0.1</v>
      </c>
      <c r="Q1662" s="9">
        <v>365</v>
      </c>
      <c r="R1662" s="9">
        <v>6</v>
      </c>
      <c r="S1662" s="9">
        <f t="shared" si="75"/>
        <v>3361.3650000000002</v>
      </c>
      <c r="T1662" s="9">
        <f t="shared" si="76"/>
        <v>1617.6750000000002</v>
      </c>
      <c r="U1662" s="23">
        <f t="shared" si="77"/>
        <v>0.48125538285785685</v>
      </c>
    </row>
    <row r="1663" spans="1:21" x14ac:dyDescent="0.3">
      <c r="A1663" s="9">
        <v>2486</v>
      </c>
      <c r="B1663" s="9" t="str">
        <f>PROPER(TRIM('1. Raw Data'!B1663))</f>
        <v>Customer_1661</v>
      </c>
      <c r="C1663" s="9">
        <f>IF(OR('1. Raw Data'!C1663&lt;18, '1. Raw Data'!C1663&gt;100), MEDIAN('1. Raw Data'!$C$2:$C$5001), '1. Raw Data'!C1663)</f>
        <v>70</v>
      </c>
      <c r="D1663" s="9" t="s">
        <v>5023</v>
      </c>
      <c r="E1663" s="22">
        <v>44121</v>
      </c>
      <c r="F1663" s="9">
        <v>0</v>
      </c>
      <c r="G1663" s="9">
        <v>12480</v>
      </c>
      <c r="H1663" s="15">
        <v>44121</v>
      </c>
      <c r="I1663" s="9" t="s">
        <v>7457</v>
      </c>
      <c r="J1663" s="9">
        <v>135</v>
      </c>
      <c r="K1663" s="9" t="s">
        <v>7458</v>
      </c>
      <c r="L1663" s="9" t="str">
        <f>IF(OR('1. Raw Data'!L1663="Elec", '1. Raw Data'!L1663="elect"), "Electronics", '1. Raw Data'!L1663)</f>
        <v>Clothing</v>
      </c>
      <c r="M1663" s="9">
        <v>375.86</v>
      </c>
      <c r="N1663" s="9">
        <f>IF(ISBLANK('1. Raw Data'!N1663), MEDIAN('1. Raw Data'!$N$2:$N$5001), '1. Raw Data'!N1663)</f>
        <v>214.59</v>
      </c>
      <c r="O1663" s="9">
        <v>5</v>
      </c>
      <c r="P1663" s="9">
        <f>IF(ISBLANK('1. Raw Data'!P1663), 0, '1. Raw Data'!P1663)</f>
        <v>0</v>
      </c>
      <c r="Q1663" s="9">
        <v>345</v>
      </c>
      <c r="R1663" s="9">
        <v>4</v>
      </c>
      <c r="S1663" s="9">
        <f t="shared" si="75"/>
        <v>1879.3000000000002</v>
      </c>
      <c r="T1663" s="9">
        <f t="shared" si="76"/>
        <v>806.35000000000014</v>
      </c>
      <c r="U1663" s="23">
        <f t="shared" si="77"/>
        <v>0.42906933432661098</v>
      </c>
    </row>
    <row r="1664" spans="1:21" x14ac:dyDescent="0.3">
      <c r="A1664" s="9">
        <v>1039</v>
      </c>
      <c r="B1664" s="9" t="str">
        <f>PROPER(TRIM('1. Raw Data'!B1664))</f>
        <v>Customer_1662</v>
      </c>
      <c r="C1664" s="9">
        <f>IF(OR('1. Raw Data'!C1664&lt;18, '1. Raw Data'!C1664&gt;100), MEDIAN('1. Raw Data'!$C$2:$C$5001), '1. Raw Data'!C1664)</f>
        <v>39</v>
      </c>
      <c r="D1664" s="9" t="s">
        <v>5023</v>
      </c>
      <c r="E1664" s="22">
        <v>45127</v>
      </c>
      <c r="F1664" s="9">
        <v>0</v>
      </c>
      <c r="G1664" s="9">
        <v>13130</v>
      </c>
      <c r="H1664" s="15">
        <v>45127</v>
      </c>
      <c r="I1664" s="9" t="s">
        <v>7455</v>
      </c>
      <c r="J1664" s="9">
        <v>108</v>
      </c>
      <c r="K1664" s="9" t="s">
        <v>7496</v>
      </c>
      <c r="L1664" s="9" t="str">
        <f>IF(OR('1. Raw Data'!L1664="Elec", '1. Raw Data'!L1664="elect"), "Electronics", '1. Raw Data'!L1664)</f>
        <v>Clothing</v>
      </c>
      <c r="M1664" s="9">
        <v>537.39</v>
      </c>
      <c r="N1664" s="9">
        <f>IF(ISBLANK('1. Raw Data'!N1664), MEDIAN('1. Raw Data'!$N$2:$N$5001), '1. Raw Data'!N1664)</f>
        <v>273.01</v>
      </c>
      <c r="O1664" s="9">
        <v>2</v>
      </c>
      <c r="P1664" s="9">
        <f>IF(ISBLANK('1. Raw Data'!P1664), 0, '1. Raw Data'!P1664)</f>
        <v>0</v>
      </c>
      <c r="Q1664" s="9">
        <v>531</v>
      </c>
      <c r="R1664" s="9">
        <v>5</v>
      </c>
      <c r="S1664" s="9">
        <f t="shared" si="75"/>
        <v>1074.78</v>
      </c>
      <c r="T1664" s="9">
        <f t="shared" si="76"/>
        <v>528.76</v>
      </c>
      <c r="U1664" s="23">
        <f t="shared" si="77"/>
        <v>0.49197044976646381</v>
      </c>
    </row>
    <row r="1665" spans="1:21" x14ac:dyDescent="0.3">
      <c r="A1665" s="9">
        <v>2284</v>
      </c>
      <c r="B1665" s="9" t="str">
        <f>PROPER(TRIM('1. Raw Data'!B1665))</f>
        <v>Customer_1663</v>
      </c>
      <c r="C1665" s="9">
        <f>IF(OR('1. Raw Data'!C1665&lt;18, '1. Raw Data'!C1665&gt;100), MEDIAN('1. Raw Data'!$C$2:$C$5001), '1. Raw Data'!C1665)</f>
        <v>31</v>
      </c>
      <c r="D1665" s="9" t="s">
        <v>5018</v>
      </c>
      <c r="E1665" s="22">
        <v>43893</v>
      </c>
      <c r="F1665" s="9">
        <v>0</v>
      </c>
      <c r="G1665" s="9">
        <v>13222</v>
      </c>
      <c r="H1665" s="15">
        <v>43893</v>
      </c>
      <c r="I1665" s="9" t="s">
        <v>7455</v>
      </c>
      <c r="J1665" s="9">
        <v>107</v>
      </c>
      <c r="K1665" s="9" t="s">
        <v>7485</v>
      </c>
      <c r="L1665" s="9" t="str">
        <f>IF(OR('1. Raw Data'!L1665="Elec", '1. Raw Data'!L1665="elect"), "Electronics", '1. Raw Data'!L1665)</f>
        <v>Clothing</v>
      </c>
      <c r="M1665" s="9">
        <v>374.4</v>
      </c>
      <c r="N1665" s="9">
        <f>IF(ISBLANK('1. Raw Data'!N1665), MEDIAN('1. Raw Data'!$N$2:$N$5001), '1. Raw Data'!N1665)</f>
        <v>257.82</v>
      </c>
      <c r="O1665" s="9">
        <v>5</v>
      </c>
      <c r="P1665" s="9">
        <f>IF(ISBLANK('1. Raw Data'!P1665), 0, '1. Raw Data'!P1665)</f>
        <v>0.2</v>
      </c>
      <c r="Q1665" s="9">
        <v>490</v>
      </c>
      <c r="R1665" s="9">
        <v>4</v>
      </c>
      <c r="S1665" s="9">
        <f t="shared" si="75"/>
        <v>1497.6000000000001</v>
      </c>
      <c r="T1665" s="9">
        <f t="shared" si="76"/>
        <v>208.50000000000023</v>
      </c>
      <c r="U1665" s="23">
        <f t="shared" si="77"/>
        <v>0.13922275641025655</v>
      </c>
    </row>
    <row r="1666" spans="1:21" x14ac:dyDescent="0.3">
      <c r="A1666" s="9">
        <v>2418</v>
      </c>
      <c r="B1666" s="9" t="str">
        <f>PROPER(TRIM('1. Raw Data'!B1666))</f>
        <v>Customer_1664</v>
      </c>
      <c r="C1666" s="9">
        <f>IF(OR('1. Raw Data'!C1666&lt;18, '1. Raw Data'!C1666&gt;100), MEDIAN('1. Raw Data'!$C$2:$C$5001), '1. Raw Data'!C1666)</f>
        <v>28</v>
      </c>
      <c r="D1666" s="9" t="s">
        <v>5023</v>
      </c>
      <c r="E1666" s="22">
        <v>43989</v>
      </c>
      <c r="F1666" s="9">
        <v>1</v>
      </c>
      <c r="G1666" s="9">
        <v>11794</v>
      </c>
      <c r="H1666" s="15">
        <v>44018</v>
      </c>
      <c r="I1666" s="9" t="s">
        <v>7456</v>
      </c>
      <c r="J1666" s="9">
        <v>104</v>
      </c>
      <c r="K1666" s="9" t="s">
        <v>7499</v>
      </c>
      <c r="L1666" s="9" t="str">
        <f>IF(OR('1. Raw Data'!L1666="Elec", '1. Raw Data'!L1666="elect"), "Electronics", '1. Raw Data'!L1666)</f>
        <v>Clothing</v>
      </c>
      <c r="M1666" s="9">
        <v>705.65</v>
      </c>
      <c r="N1666" s="9">
        <f>IF(ISBLANK('1. Raw Data'!N1666), MEDIAN('1. Raw Data'!$N$2:$N$5001), '1. Raw Data'!N1666)</f>
        <v>375.46</v>
      </c>
      <c r="O1666" s="9">
        <v>2</v>
      </c>
      <c r="P1666" s="9">
        <f>IF(ISBLANK('1. Raw Data'!P1666), 0, '1. Raw Data'!P1666)</f>
        <v>0</v>
      </c>
      <c r="Q1666" s="9">
        <v>1339</v>
      </c>
      <c r="R1666" s="9">
        <v>3</v>
      </c>
      <c r="S1666" s="9">
        <f t="shared" si="75"/>
        <v>1411.3</v>
      </c>
      <c r="T1666" s="9">
        <f t="shared" si="76"/>
        <v>660.38</v>
      </c>
      <c r="U1666" s="23">
        <f t="shared" si="77"/>
        <v>0.46792319138383054</v>
      </c>
    </row>
    <row r="1667" spans="1:21" x14ac:dyDescent="0.3">
      <c r="A1667" s="9">
        <v>1954</v>
      </c>
      <c r="B1667" s="9" t="str">
        <f>PROPER(TRIM('1. Raw Data'!B1667))</f>
        <v>Customer_1665</v>
      </c>
      <c r="C1667" s="9">
        <f>IF(OR('1. Raw Data'!C1667&lt;18, '1. Raw Data'!C1667&gt;100), MEDIAN('1. Raw Data'!$C$2:$C$5001), '1. Raw Data'!C1667)</f>
        <v>53</v>
      </c>
      <c r="D1667" s="9" t="s">
        <v>5018</v>
      </c>
      <c r="E1667" s="22">
        <v>44917</v>
      </c>
      <c r="F1667" s="9">
        <v>0</v>
      </c>
      <c r="G1667" s="9">
        <v>11463</v>
      </c>
      <c r="H1667" s="15">
        <v>44917</v>
      </c>
      <c r="I1667" s="9" t="s">
        <v>7456</v>
      </c>
      <c r="J1667" s="9">
        <v>113</v>
      </c>
      <c r="K1667" s="9" t="s">
        <v>7460</v>
      </c>
      <c r="L1667" s="9" t="str">
        <f>IF(OR('1. Raw Data'!L1667="Elec", '1. Raw Data'!L1667="elect"), "Electronics", '1. Raw Data'!L1667)</f>
        <v>Sports</v>
      </c>
      <c r="M1667" s="9">
        <v>1333.34</v>
      </c>
      <c r="N1667" s="9">
        <f>IF(ISBLANK('1. Raw Data'!N1667), MEDIAN('1. Raw Data'!$N$2:$N$5001), '1. Raw Data'!N1667)</f>
        <v>917.22</v>
      </c>
      <c r="O1667" s="9">
        <v>5</v>
      </c>
      <c r="P1667" s="9">
        <f>IF(ISBLANK('1. Raw Data'!P1667), 0, '1. Raw Data'!P1667)</f>
        <v>0.1</v>
      </c>
      <c r="Q1667" s="9">
        <v>741</v>
      </c>
      <c r="R1667" s="9">
        <v>5</v>
      </c>
      <c r="S1667" s="9">
        <f t="shared" ref="S1667:S1730" si="78">M1667 * O1667 * (1 - P1667)</f>
        <v>6000.03</v>
      </c>
      <c r="T1667" s="9">
        <f t="shared" ref="T1667:T1730" si="79">S1667 - (N1667 * O1667)</f>
        <v>1413.9299999999994</v>
      </c>
      <c r="U1667" s="23">
        <f t="shared" ref="U1667:U1730" si="80">T1667 / S1667</f>
        <v>0.23565382173089125</v>
      </c>
    </row>
    <row r="1668" spans="1:21" x14ac:dyDescent="0.3">
      <c r="A1668" s="9">
        <v>2249</v>
      </c>
      <c r="B1668" s="9" t="str">
        <f>PROPER(TRIM('1. Raw Data'!B1668))</f>
        <v>Customer_1666</v>
      </c>
      <c r="C1668" s="9">
        <f>IF(OR('1. Raw Data'!C1668&lt;18, '1. Raw Data'!C1668&gt;100), MEDIAN('1. Raw Data'!$C$2:$C$5001), '1. Raw Data'!C1668)</f>
        <v>30</v>
      </c>
      <c r="D1668" s="9" t="s">
        <v>5022</v>
      </c>
      <c r="E1668" s="22">
        <v>44271</v>
      </c>
      <c r="F1668" s="9">
        <v>0</v>
      </c>
      <c r="G1668" s="9">
        <v>11907</v>
      </c>
      <c r="H1668" s="15">
        <v>44271</v>
      </c>
      <c r="I1668" s="9" t="s">
        <v>7455</v>
      </c>
      <c r="J1668" s="9">
        <v>119</v>
      </c>
      <c r="K1668" s="9" t="s">
        <v>7459</v>
      </c>
      <c r="L1668" s="9" t="str">
        <f>IF(OR('1. Raw Data'!L1668="Elec", '1. Raw Data'!L1668="elect"), "Electronics", '1. Raw Data'!L1668)</f>
        <v>Home Appliances</v>
      </c>
      <c r="M1668" s="9">
        <v>550.54999999999995</v>
      </c>
      <c r="N1668" s="9">
        <f>IF(ISBLANK('1. Raw Data'!N1668), MEDIAN('1. Raw Data'!$N$2:$N$5001), '1. Raw Data'!N1668)</f>
        <v>347.24</v>
      </c>
      <c r="O1668" s="9">
        <v>2</v>
      </c>
      <c r="P1668" s="9">
        <f>IF(ISBLANK('1. Raw Data'!P1668), 0, '1. Raw Data'!P1668)</f>
        <v>0</v>
      </c>
      <c r="Q1668" s="9">
        <v>328</v>
      </c>
      <c r="R1668" s="9">
        <v>6</v>
      </c>
      <c r="S1668" s="9">
        <f t="shared" si="78"/>
        <v>1101.0999999999999</v>
      </c>
      <c r="T1668" s="9">
        <f t="shared" si="79"/>
        <v>406.61999999999989</v>
      </c>
      <c r="U1668" s="23">
        <f t="shared" si="80"/>
        <v>0.36928526019435104</v>
      </c>
    </row>
    <row r="1669" spans="1:21" x14ac:dyDescent="0.3">
      <c r="A1669" s="9">
        <v>1983</v>
      </c>
      <c r="B1669" s="9" t="str">
        <f>PROPER(TRIM('1. Raw Data'!B1669))</f>
        <v>Customer_1667</v>
      </c>
      <c r="C1669" s="9">
        <f>IF(OR('1. Raw Data'!C1669&lt;18, '1. Raw Data'!C1669&gt;100), MEDIAN('1. Raw Data'!$C$2:$C$5001), '1. Raw Data'!C1669)</f>
        <v>51</v>
      </c>
      <c r="D1669" s="9" t="s">
        <v>5023</v>
      </c>
      <c r="E1669" s="22">
        <v>44806</v>
      </c>
      <c r="F1669" s="9">
        <v>0</v>
      </c>
      <c r="G1669" s="9">
        <v>12105</v>
      </c>
      <c r="H1669" s="15">
        <v>44601</v>
      </c>
      <c r="I1669" s="9" t="s">
        <v>7455</v>
      </c>
      <c r="J1669" s="9">
        <v>107</v>
      </c>
      <c r="K1669" s="9" t="s">
        <v>7485</v>
      </c>
      <c r="L1669" s="9" t="str">
        <f>IF(OR('1. Raw Data'!L1669="Elec", '1. Raw Data'!L1669="elect"), "Electronics", '1. Raw Data'!L1669)</f>
        <v>Clothing</v>
      </c>
      <c r="M1669" s="9">
        <v>592.98</v>
      </c>
      <c r="N1669" s="9">
        <f>IF(ISBLANK('1. Raw Data'!N1669), MEDIAN('1. Raw Data'!$N$2:$N$5001), '1. Raw Data'!N1669)</f>
        <v>365</v>
      </c>
      <c r="O1669" s="9">
        <v>5</v>
      </c>
      <c r="P1669" s="9">
        <f>IF(ISBLANK('1. Raw Data'!P1669), 0, '1. Raw Data'!P1669)</f>
        <v>0</v>
      </c>
      <c r="Q1669" s="9">
        <v>355</v>
      </c>
      <c r="R1669" s="9">
        <v>5</v>
      </c>
      <c r="S1669" s="9">
        <f t="shared" si="78"/>
        <v>2964.9</v>
      </c>
      <c r="T1669" s="9">
        <f t="shared" si="79"/>
        <v>1139.9000000000001</v>
      </c>
      <c r="U1669" s="23">
        <f t="shared" si="80"/>
        <v>0.38446490606765826</v>
      </c>
    </row>
    <row r="1670" spans="1:21" x14ac:dyDescent="0.3">
      <c r="A1670" s="9">
        <v>2147</v>
      </c>
      <c r="B1670" s="9" t="str">
        <f>PROPER(TRIM('1. Raw Data'!B1670))</f>
        <v>Customer_1668</v>
      </c>
      <c r="C1670" s="9">
        <f>IF(OR('1. Raw Data'!C1670&lt;18, '1. Raw Data'!C1670&gt;100), MEDIAN('1. Raw Data'!$C$2:$C$5001), '1. Raw Data'!C1670)</f>
        <v>39</v>
      </c>
      <c r="D1670" s="9" t="s">
        <v>5022</v>
      </c>
      <c r="E1670" s="22">
        <v>44690</v>
      </c>
      <c r="F1670" s="9">
        <v>0</v>
      </c>
      <c r="G1670" s="9">
        <v>13065</v>
      </c>
      <c r="H1670" s="15">
        <v>44809</v>
      </c>
      <c r="I1670" s="9" t="s">
        <v>7455</v>
      </c>
      <c r="J1670" s="9">
        <v>110</v>
      </c>
      <c r="K1670" s="9" t="s">
        <v>7493</v>
      </c>
      <c r="L1670" s="9" t="str">
        <f>IF(OR('1. Raw Data'!L1670="Elec", '1. Raw Data'!L1670="elect"), "Electronics", '1. Raw Data'!L1670)</f>
        <v>Clothing</v>
      </c>
      <c r="M1670" s="9">
        <v>1297.53</v>
      </c>
      <c r="N1670" s="9">
        <f>IF(ISBLANK('1. Raw Data'!N1670), MEDIAN('1. Raw Data'!$N$2:$N$5001), '1. Raw Data'!N1670)</f>
        <v>710.36</v>
      </c>
      <c r="O1670" s="9">
        <v>2</v>
      </c>
      <c r="P1670" s="9">
        <f>IF(ISBLANK('1. Raw Data'!P1670), 0, '1. Raw Data'!P1670)</f>
        <v>0</v>
      </c>
      <c r="Q1670" s="9">
        <v>654</v>
      </c>
      <c r="R1670" s="9">
        <v>6</v>
      </c>
      <c r="S1670" s="9">
        <f t="shared" si="78"/>
        <v>2595.06</v>
      </c>
      <c r="T1670" s="9">
        <f t="shared" si="79"/>
        <v>1174.3399999999999</v>
      </c>
      <c r="U1670" s="23">
        <f t="shared" si="80"/>
        <v>0.45252903593751204</v>
      </c>
    </row>
    <row r="1671" spans="1:21" x14ac:dyDescent="0.3">
      <c r="A1671" s="9">
        <v>1974</v>
      </c>
      <c r="B1671" s="9" t="str">
        <f>PROPER(TRIM('1. Raw Data'!B1671))</f>
        <v>Customer_1669</v>
      </c>
      <c r="C1671" s="9">
        <f>IF(OR('1. Raw Data'!C1671&lt;18, '1. Raw Data'!C1671&gt;100), MEDIAN('1. Raw Data'!$C$2:$C$5001), '1. Raw Data'!C1671)</f>
        <v>56</v>
      </c>
      <c r="D1671" s="9" t="s">
        <v>5022</v>
      </c>
      <c r="E1671" s="22">
        <v>44760</v>
      </c>
      <c r="F1671" s="9">
        <v>0</v>
      </c>
      <c r="G1671" s="9">
        <v>13799</v>
      </c>
      <c r="H1671" s="15">
        <v>44760</v>
      </c>
      <c r="I1671" s="9" t="s">
        <v>7457</v>
      </c>
      <c r="J1671" s="9">
        <v>125</v>
      </c>
      <c r="K1671" s="9" t="s">
        <v>7479</v>
      </c>
      <c r="L1671" s="9" t="str">
        <f>IF(OR('1. Raw Data'!L1671="Elec", '1. Raw Data'!L1671="elect"), "Electronics", '1. Raw Data'!L1671)</f>
        <v>Sports</v>
      </c>
      <c r="M1671" s="9">
        <v>797.29</v>
      </c>
      <c r="N1671" s="9">
        <f>IF(ISBLANK('1. Raw Data'!N1671), MEDIAN('1. Raw Data'!$N$2:$N$5001), '1. Raw Data'!N1671)</f>
        <v>424.97</v>
      </c>
      <c r="O1671" s="9">
        <v>5</v>
      </c>
      <c r="P1671" s="9">
        <f>IF(ISBLANK('1. Raw Data'!P1671), 0, '1. Raw Data'!P1671)</f>
        <v>0</v>
      </c>
      <c r="Q1671" s="9">
        <v>898</v>
      </c>
      <c r="R1671" s="9">
        <v>3</v>
      </c>
      <c r="S1671" s="9">
        <f t="shared" si="78"/>
        <v>3986.45</v>
      </c>
      <c r="T1671" s="9">
        <f t="shared" si="79"/>
        <v>1861.5999999999995</v>
      </c>
      <c r="U1671" s="23">
        <f t="shared" si="80"/>
        <v>0.46698190119028199</v>
      </c>
    </row>
    <row r="1672" spans="1:21" x14ac:dyDescent="0.3">
      <c r="A1672" s="9">
        <v>1037</v>
      </c>
      <c r="B1672" s="9" t="str">
        <f>PROPER(TRIM('1. Raw Data'!B1672))</f>
        <v>Customer_1670</v>
      </c>
      <c r="C1672" s="9">
        <f>IF(OR('1. Raw Data'!C1672&lt;18, '1. Raw Data'!C1672&gt;100), MEDIAN('1. Raw Data'!$C$2:$C$5001), '1. Raw Data'!C1672)</f>
        <v>24</v>
      </c>
      <c r="D1672" s="9" t="s">
        <v>5023</v>
      </c>
      <c r="E1672" s="22">
        <v>44529</v>
      </c>
      <c r="F1672" s="9">
        <v>0</v>
      </c>
      <c r="G1672" s="9">
        <v>13645</v>
      </c>
      <c r="H1672" s="15">
        <v>44529</v>
      </c>
      <c r="I1672" s="9" t="s">
        <v>7456</v>
      </c>
      <c r="J1672" s="9">
        <v>144</v>
      </c>
      <c r="K1672" s="9" t="s">
        <v>7462</v>
      </c>
      <c r="L1672" s="9" t="str">
        <f>IF(OR('1. Raw Data'!L1672="Elec", '1. Raw Data'!L1672="elect"), "Electronics", '1. Raw Data'!L1672)</f>
        <v>Home Appliances</v>
      </c>
      <c r="M1672" s="9">
        <v>826.4</v>
      </c>
      <c r="N1672" s="9">
        <f>IF(ISBLANK('1. Raw Data'!N1672), MEDIAN('1. Raw Data'!$N$2:$N$5001), '1. Raw Data'!N1672)</f>
        <v>461.1</v>
      </c>
      <c r="O1672" s="9">
        <v>1</v>
      </c>
      <c r="P1672" s="9">
        <f>IF(ISBLANK('1. Raw Data'!P1672), 0, '1. Raw Data'!P1672)</f>
        <v>0</v>
      </c>
      <c r="Q1672" s="9">
        <v>450</v>
      </c>
      <c r="R1672" s="9">
        <v>3</v>
      </c>
      <c r="S1672" s="9">
        <f t="shared" si="78"/>
        <v>826.4</v>
      </c>
      <c r="T1672" s="9">
        <f t="shared" si="79"/>
        <v>365.29999999999995</v>
      </c>
      <c r="U1672" s="23">
        <f t="shared" si="80"/>
        <v>0.44203775411423035</v>
      </c>
    </row>
    <row r="1673" spans="1:21" x14ac:dyDescent="0.3">
      <c r="A1673" s="9">
        <v>1327</v>
      </c>
      <c r="B1673" s="9" t="str">
        <f>PROPER(TRIM('1. Raw Data'!B1673))</f>
        <v>Customer_1671</v>
      </c>
      <c r="C1673" s="9">
        <f>IF(OR('1. Raw Data'!C1673&lt;18, '1. Raw Data'!C1673&gt;100), MEDIAN('1. Raw Data'!$C$2:$C$5001), '1. Raw Data'!C1673)</f>
        <v>26</v>
      </c>
      <c r="D1673" s="9" t="s">
        <v>5018</v>
      </c>
      <c r="E1673" s="22">
        <v>44153</v>
      </c>
      <c r="F1673" s="9">
        <v>0</v>
      </c>
      <c r="G1673" s="9">
        <v>13729</v>
      </c>
      <c r="H1673" s="15">
        <v>44153</v>
      </c>
      <c r="I1673" s="9" t="s">
        <v>7455</v>
      </c>
      <c r="J1673" s="9">
        <v>135</v>
      </c>
      <c r="K1673" s="9" t="s">
        <v>7458</v>
      </c>
      <c r="L1673" s="9" t="str">
        <f>IF(OR('1. Raw Data'!L1673="Elec", '1. Raw Data'!L1673="elect"), "Electronics", '1. Raw Data'!L1673)</f>
        <v>Electronics</v>
      </c>
      <c r="M1673" s="9">
        <v>1298.1600000000001</v>
      </c>
      <c r="N1673" s="9">
        <f>IF(ISBLANK('1. Raw Data'!N1673), MEDIAN('1. Raw Data'!$N$2:$N$5001), '1. Raw Data'!N1673)</f>
        <v>633.62</v>
      </c>
      <c r="O1673" s="9">
        <v>3</v>
      </c>
      <c r="P1673" s="9">
        <f>IF(ISBLANK('1. Raw Data'!P1673), 0, '1. Raw Data'!P1673)</f>
        <v>0</v>
      </c>
      <c r="Q1673" s="9">
        <v>959</v>
      </c>
      <c r="R1673" s="9">
        <v>3</v>
      </c>
      <c r="S1673" s="9">
        <f t="shared" si="78"/>
        <v>3894.4800000000005</v>
      </c>
      <c r="T1673" s="9">
        <f t="shared" si="79"/>
        <v>1993.6200000000003</v>
      </c>
      <c r="U1673" s="23">
        <f t="shared" si="80"/>
        <v>0.51190916373944662</v>
      </c>
    </row>
    <row r="1674" spans="1:21" x14ac:dyDescent="0.3">
      <c r="A1674" s="9">
        <v>2274</v>
      </c>
      <c r="B1674" s="9" t="str">
        <f>PROPER(TRIM('1. Raw Data'!B1674))</f>
        <v>Customer_1672</v>
      </c>
      <c r="C1674" s="9">
        <f>IF(OR('1. Raw Data'!C1674&lt;18, '1. Raw Data'!C1674&gt;100), MEDIAN('1. Raw Data'!$C$2:$C$5001), '1. Raw Data'!C1674)</f>
        <v>35</v>
      </c>
      <c r="D1674" s="9" t="s">
        <v>5020</v>
      </c>
      <c r="E1674" s="22">
        <v>44588</v>
      </c>
      <c r="F1674" s="9">
        <v>0</v>
      </c>
      <c r="G1674" s="9">
        <v>13965</v>
      </c>
      <c r="H1674" s="15">
        <v>44588</v>
      </c>
      <c r="I1674" s="9" t="s">
        <v>7455</v>
      </c>
      <c r="J1674" s="9">
        <v>125</v>
      </c>
      <c r="K1674" s="9" t="s">
        <v>7479</v>
      </c>
      <c r="L1674" s="9" t="str">
        <f>IF(OR('1. Raw Data'!L1674="Elec", '1. Raw Data'!L1674="elect"), "Electronics", '1. Raw Data'!L1674)</f>
        <v>Home Appliances</v>
      </c>
      <c r="M1674" s="9">
        <v>761.26</v>
      </c>
      <c r="N1674" s="9">
        <f>IF(ISBLANK('1. Raw Data'!N1674), MEDIAN('1. Raw Data'!$N$2:$N$5001), '1. Raw Data'!N1674)</f>
        <v>511.07</v>
      </c>
      <c r="O1674" s="9">
        <v>3</v>
      </c>
      <c r="P1674" s="9">
        <f>IF(ISBLANK('1. Raw Data'!P1674), 0, '1. Raw Data'!P1674)</f>
        <v>0</v>
      </c>
      <c r="Q1674" s="9">
        <v>467</v>
      </c>
      <c r="R1674" s="9">
        <v>5</v>
      </c>
      <c r="S1674" s="9">
        <f t="shared" si="78"/>
        <v>2283.7799999999997</v>
      </c>
      <c r="T1674" s="9">
        <f t="shared" si="79"/>
        <v>750.56999999999971</v>
      </c>
      <c r="U1674" s="23">
        <f t="shared" si="80"/>
        <v>0.32865249717573486</v>
      </c>
    </row>
    <row r="1675" spans="1:21" x14ac:dyDescent="0.3">
      <c r="A1675" s="9">
        <v>2199</v>
      </c>
      <c r="B1675" s="9" t="str">
        <f>PROPER(TRIM('1. Raw Data'!B1675))</f>
        <v>Customer_1673</v>
      </c>
      <c r="C1675" s="9">
        <f>IF(OR('1. Raw Data'!C1675&lt;18, '1. Raw Data'!C1675&gt;100), MEDIAN('1. Raw Data'!$C$2:$C$5001), '1. Raw Data'!C1675)</f>
        <v>37</v>
      </c>
      <c r="D1675" s="9" t="s">
        <v>5018</v>
      </c>
      <c r="E1675" s="22">
        <v>44469</v>
      </c>
      <c r="F1675" s="9">
        <v>0</v>
      </c>
      <c r="G1675" s="9">
        <v>10750</v>
      </c>
      <c r="H1675" s="15">
        <v>44469</v>
      </c>
      <c r="I1675" s="9" t="s">
        <v>7456</v>
      </c>
      <c r="J1675" s="9">
        <v>129</v>
      </c>
      <c r="K1675" s="9" t="s">
        <v>7471</v>
      </c>
      <c r="L1675" s="9" t="str">
        <f>IF(OR('1. Raw Data'!L1675="Elec", '1. Raw Data'!L1675="elect"), "Electronics", '1. Raw Data'!L1675)</f>
        <v>Electronics</v>
      </c>
      <c r="M1675" s="9">
        <v>1038.26</v>
      </c>
      <c r="N1675" s="9">
        <f>IF(ISBLANK('1. Raw Data'!N1675), MEDIAN('1. Raw Data'!$N$2:$N$5001), '1. Raw Data'!N1675)</f>
        <v>662.72</v>
      </c>
      <c r="O1675" s="9">
        <v>3</v>
      </c>
      <c r="P1675" s="9">
        <f>IF(ISBLANK('1. Raw Data'!P1675), 0, '1. Raw Data'!P1675)</f>
        <v>0</v>
      </c>
      <c r="Q1675" s="9">
        <v>726</v>
      </c>
      <c r="R1675" s="9">
        <v>3</v>
      </c>
      <c r="S1675" s="9">
        <f t="shared" si="78"/>
        <v>3114.7799999999997</v>
      </c>
      <c r="T1675" s="9">
        <f t="shared" si="79"/>
        <v>1126.6199999999997</v>
      </c>
      <c r="U1675" s="23">
        <f t="shared" si="80"/>
        <v>0.36170130795754429</v>
      </c>
    </row>
    <row r="1676" spans="1:21" x14ac:dyDescent="0.3">
      <c r="A1676" s="9">
        <v>1913</v>
      </c>
      <c r="B1676" s="9" t="str">
        <f>PROPER(TRIM('1. Raw Data'!B1676))</f>
        <v>Customer_1674</v>
      </c>
      <c r="C1676" s="9">
        <f>IF(OR('1. Raw Data'!C1676&lt;18, '1. Raw Data'!C1676&gt;100), MEDIAN('1. Raw Data'!$C$2:$C$5001), '1. Raw Data'!C1676)</f>
        <v>34</v>
      </c>
      <c r="D1676" s="9" t="s">
        <v>5019</v>
      </c>
      <c r="E1676" s="22">
        <v>45308</v>
      </c>
      <c r="F1676" s="9">
        <v>0</v>
      </c>
      <c r="G1676" s="9">
        <v>11316</v>
      </c>
      <c r="H1676" s="15">
        <v>45308</v>
      </c>
      <c r="I1676" s="9" t="s">
        <v>7456</v>
      </c>
      <c r="J1676" s="9">
        <v>112</v>
      </c>
      <c r="K1676" s="9" t="s">
        <v>7492</v>
      </c>
      <c r="L1676" s="9" t="str">
        <f>IF(OR('1. Raw Data'!L1676="Elec", '1. Raw Data'!L1676="elect"), "Electronics", '1. Raw Data'!L1676)</f>
        <v>Sports</v>
      </c>
      <c r="M1676" s="9">
        <v>174.18</v>
      </c>
      <c r="N1676" s="9">
        <f>IF(ISBLANK('1. Raw Data'!N1676), MEDIAN('1. Raw Data'!$N$2:$N$5001), '1. Raw Data'!N1676)</f>
        <v>111.55</v>
      </c>
      <c r="O1676" s="9">
        <v>3</v>
      </c>
      <c r="P1676" s="9">
        <f>IF(ISBLANK('1. Raw Data'!P1676), 0, '1. Raw Data'!P1676)</f>
        <v>0</v>
      </c>
      <c r="Q1676" s="9">
        <v>350</v>
      </c>
      <c r="R1676" s="9">
        <v>4</v>
      </c>
      <c r="S1676" s="9">
        <f t="shared" si="78"/>
        <v>522.54</v>
      </c>
      <c r="T1676" s="9">
        <f t="shared" si="79"/>
        <v>187.89</v>
      </c>
      <c r="U1676" s="23">
        <f t="shared" si="80"/>
        <v>0.35957055919164083</v>
      </c>
    </row>
    <row r="1677" spans="1:21" x14ac:dyDescent="0.3">
      <c r="A1677" s="9">
        <v>1453</v>
      </c>
      <c r="B1677" s="9" t="str">
        <f>PROPER(TRIM('1. Raw Data'!B1677))</f>
        <v>Customer_1675</v>
      </c>
      <c r="C1677" s="9">
        <f>IF(OR('1. Raw Data'!C1677&lt;18, '1. Raw Data'!C1677&gt;100), MEDIAN('1. Raw Data'!$C$2:$C$5001), '1. Raw Data'!C1677)</f>
        <v>79</v>
      </c>
      <c r="D1677" s="9" t="s">
        <v>5023</v>
      </c>
      <c r="E1677" s="22">
        <v>44495</v>
      </c>
      <c r="F1677" s="9">
        <v>0</v>
      </c>
      <c r="G1677" s="9">
        <v>10181</v>
      </c>
      <c r="H1677" s="15">
        <v>44495</v>
      </c>
      <c r="I1677" s="9" t="s">
        <v>7457</v>
      </c>
      <c r="J1677" s="9">
        <v>147</v>
      </c>
      <c r="K1677" s="9" t="s">
        <v>7474</v>
      </c>
      <c r="L1677" s="9" t="str">
        <f>IF(OR('1. Raw Data'!L1677="Elec", '1. Raw Data'!L1677="elect"), "Electronics", '1. Raw Data'!L1677)</f>
        <v>Clothing</v>
      </c>
      <c r="M1677" s="9">
        <v>309.02</v>
      </c>
      <c r="N1677" s="9">
        <f>IF(ISBLANK('1. Raw Data'!N1677), MEDIAN('1. Raw Data'!$N$2:$N$5001), '1. Raw Data'!N1677)</f>
        <v>163.76</v>
      </c>
      <c r="O1677" s="9">
        <v>1</v>
      </c>
      <c r="P1677" s="9">
        <f>IF(ISBLANK('1. Raw Data'!P1677), 0, '1. Raw Data'!P1677)</f>
        <v>0</v>
      </c>
      <c r="Q1677" s="9">
        <v>622</v>
      </c>
      <c r="R1677" s="9">
        <v>4</v>
      </c>
      <c r="S1677" s="9">
        <f t="shared" si="78"/>
        <v>309.02</v>
      </c>
      <c r="T1677" s="9">
        <f t="shared" si="79"/>
        <v>145.26</v>
      </c>
      <c r="U1677" s="23">
        <f t="shared" si="80"/>
        <v>0.47006666235195133</v>
      </c>
    </row>
    <row r="1678" spans="1:21" x14ac:dyDescent="0.3">
      <c r="A1678" s="9">
        <v>1036</v>
      </c>
      <c r="B1678" s="9" t="str">
        <f>PROPER(TRIM('1. Raw Data'!B1678))</f>
        <v>Customer_1676</v>
      </c>
      <c r="C1678" s="9">
        <f>IF(OR('1. Raw Data'!C1678&lt;18, '1. Raw Data'!C1678&gt;100), MEDIAN('1. Raw Data'!$C$2:$C$5001), '1. Raw Data'!C1678)</f>
        <v>70</v>
      </c>
      <c r="D1678" s="9" t="s">
        <v>5021</v>
      </c>
      <c r="E1678" s="22">
        <v>45141</v>
      </c>
      <c r="F1678" s="9">
        <v>1</v>
      </c>
      <c r="G1678" s="9">
        <v>11904</v>
      </c>
      <c r="H1678" s="15">
        <v>44993</v>
      </c>
      <c r="I1678" s="9" t="s">
        <v>7455</v>
      </c>
      <c r="J1678" s="9">
        <v>140</v>
      </c>
      <c r="K1678" s="9" t="s">
        <v>7468</v>
      </c>
      <c r="L1678" s="9" t="str">
        <f>IF(OR('1. Raw Data'!L1678="Elec", '1. Raw Data'!L1678="elect"), "Electronics", '1. Raw Data'!L1678)</f>
        <v>Sports</v>
      </c>
      <c r="M1678" s="9">
        <v>636.35</v>
      </c>
      <c r="N1678" s="9">
        <f>IF(ISBLANK('1. Raw Data'!N1678), MEDIAN('1. Raw Data'!$N$2:$N$5001), '1. Raw Data'!N1678)</f>
        <v>268.11</v>
      </c>
      <c r="O1678" s="9">
        <v>1</v>
      </c>
      <c r="P1678" s="9">
        <f>IF(ISBLANK('1. Raw Data'!P1678), 0, '1. Raw Data'!P1678)</f>
        <v>0</v>
      </c>
      <c r="Q1678" s="9">
        <v>567</v>
      </c>
      <c r="R1678" s="9">
        <v>3</v>
      </c>
      <c r="S1678" s="9">
        <f t="shared" si="78"/>
        <v>636.35</v>
      </c>
      <c r="T1678" s="9">
        <f t="shared" si="79"/>
        <v>368.24</v>
      </c>
      <c r="U1678" s="23">
        <f t="shared" si="80"/>
        <v>0.57867525732694269</v>
      </c>
    </row>
    <row r="1679" spans="1:21" x14ac:dyDescent="0.3">
      <c r="A1679" s="9">
        <v>2339</v>
      </c>
      <c r="B1679" s="9" t="str">
        <f>PROPER(TRIM('1. Raw Data'!B1679))</f>
        <v>Customer_1677</v>
      </c>
      <c r="C1679" s="9">
        <f>IF(OR('1. Raw Data'!C1679&lt;18, '1. Raw Data'!C1679&gt;100), MEDIAN('1. Raw Data'!$C$2:$C$5001), '1. Raw Data'!C1679)</f>
        <v>44</v>
      </c>
      <c r="D1679" s="9" t="s">
        <v>5023</v>
      </c>
      <c r="E1679" s="22">
        <v>45052</v>
      </c>
      <c r="F1679" s="9">
        <v>0</v>
      </c>
      <c r="G1679" s="9">
        <v>12654</v>
      </c>
      <c r="H1679" s="15">
        <v>45082</v>
      </c>
      <c r="I1679" s="9" t="s">
        <v>7456</v>
      </c>
      <c r="J1679" s="9">
        <v>112</v>
      </c>
      <c r="K1679" s="9" t="s">
        <v>7492</v>
      </c>
      <c r="L1679" s="9" t="str">
        <f>IF(OR('1. Raw Data'!L1679="Elec", '1. Raw Data'!L1679="elect"), "Electronics", '1. Raw Data'!L1679)</f>
        <v>Home Appliances</v>
      </c>
      <c r="M1679" s="9">
        <v>767.52</v>
      </c>
      <c r="N1679" s="9">
        <f>IF(ISBLANK('1. Raw Data'!N1679), MEDIAN('1. Raw Data'!$N$2:$N$5001), '1. Raw Data'!N1679)</f>
        <v>464.29</v>
      </c>
      <c r="O1679" s="9">
        <v>5</v>
      </c>
      <c r="P1679" s="9">
        <f>IF(ISBLANK('1. Raw Data'!P1679), 0, '1. Raw Data'!P1679)</f>
        <v>0</v>
      </c>
      <c r="Q1679" s="9">
        <v>606</v>
      </c>
      <c r="R1679" s="9">
        <v>3</v>
      </c>
      <c r="S1679" s="9">
        <f t="shared" si="78"/>
        <v>3837.6</v>
      </c>
      <c r="T1679" s="9">
        <f t="shared" si="79"/>
        <v>1516.1499999999996</v>
      </c>
      <c r="U1679" s="23">
        <f t="shared" si="80"/>
        <v>0.39507765269960382</v>
      </c>
    </row>
    <row r="1680" spans="1:21" x14ac:dyDescent="0.3">
      <c r="A1680" s="9">
        <v>1972</v>
      </c>
      <c r="B1680" s="9" t="str">
        <f>PROPER(TRIM('1. Raw Data'!B1680))</f>
        <v>Customer_1678</v>
      </c>
      <c r="C1680" s="9">
        <f>IF(OR('1. Raw Data'!C1680&lt;18, '1. Raw Data'!C1680&gt;100), MEDIAN('1. Raw Data'!$C$2:$C$5001), '1. Raw Data'!C1680)</f>
        <v>46</v>
      </c>
      <c r="D1680" s="9" t="s">
        <v>5019</v>
      </c>
      <c r="E1680" s="22">
        <v>44004</v>
      </c>
      <c r="F1680" s="9">
        <v>1</v>
      </c>
      <c r="G1680" s="9">
        <v>13149</v>
      </c>
      <c r="H1680" s="15">
        <v>44004</v>
      </c>
      <c r="I1680" s="9" t="s">
        <v>7457</v>
      </c>
      <c r="J1680" s="9">
        <v>106</v>
      </c>
      <c r="K1680" s="9" t="s">
        <v>7477</v>
      </c>
      <c r="L1680" s="9" t="str">
        <f>IF(OR('1. Raw Data'!L1680="Elec", '1. Raw Data'!L1680="elect"), "Electronics", '1. Raw Data'!L1680)</f>
        <v>Clothing</v>
      </c>
      <c r="M1680" s="9">
        <v>1450.31</v>
      </c>
      <c r="N1680" s="9">
        <f>IF(ISBLANK('1. Raw Data'!N1680), MEDIAN('1. Raw Data'!$N$2:$N$5001), '1. Raw Data'!N1680)</f>
        <v>743.03</v>
      </c>
      <c r="O1680" s="9">
        <v>1</v>
      </c>
      <c r="P1680" s="9">
        <f>IF(ISBLANK('1. Raw Data'!P1680), 0, '1. Raw Data'!P1680)</f>
        <v>0</v>
      </c>
      <c r="Q1680" s="9">
        <v>1335</v>
      </c>
      <c r="R1680" s="9">
        <v>5</v>
      </c>
      <c r="S1680" s="9">
        <f t="shared" si="78"/>
        <v>1450.31</v>
      </c>
      <c r="T1680" s="9">
        <f t="shared" si="79"/>
        <v>707.28</v>
      </c>
      <c r="U1680" s="23">
        <f t="shared" si="80"/>
        <v>0.48767504878267404</v>
      </c>
    </row>
    <row r="1681" spans="1:21" x14ac:dyDescent="0.3">
      <c r="A1681" s="9">
        <v>1795</v>
      </c>
      <c r="B1681" s="9" t="str">
        <f>PROPER(TRIM('1. Raw Data'!B1681))</f>
        <v>Customer_1679</v>
      </c>
      <c r="C1681" s="9">
        <f>IF(OR('1. Raw Data'!C1681&lt;18, '1. Raw Data'!C1681&gt;100), MEDIAN('1. Raw Data'!$C$2:$C$5001), '1. Raw Data'!C1681)</f>
        <v>36</v>
      </c>
      <c r="D1681" s="9" t="s">
        <v>5022</v>
      </c>
      <c r="E1681" s="22">
        <v>43938</v>
      </c>
      <c r="F1681" s="9">
        <v>1</v>
      </c>
      <c r="G1681" s="9">
        <v>10960</v>
      </c>
      <c r="H1681" s="15">
        <v>43938</v>
      </c>
      <c r="I1681" s="9" t="s">
        <v>7455</v>
      </c>
      <c r="J1681" s="9">
        <v>110</v>
      </c>
      <c r="K1681" s="9" t="s">
        <v>7493</v>
      </c>
      <c r="L1681" s="9" t="str">
        <f>IF(OR('1. Raw Data'!L1681="Elec", '1. Raw Data'!L1681="elect"), "Electronics", '1. Raw Data'!L1681)</f>
        <v>Home Appliances</v>
      </c>
      <c r="M1681" s="9">
        <v>1457.44</v>
      </c>
      <c r="N1681" s="9">
        <f>IF(ISBLANK('1. Raw Data'!N1681), MEDIAN('1. Raw Data'!$N$2:$N$5001), '1. Raw Data'!N1681)</f>
        <v>963.56</v>
      </c>
      <c r="O1681" s="9">
        <v>3</v>
      </c>
      <c r="P1681" s="9">
        <f>IF(ISBLANK('1. Raw Data'!P1681), 0, '1. Raw Data'!P1681)</f>
        <v>0</v>
      </c>
      <c r="Q1681" s="9">
        <v>1462</v>
      </c>
      <c r="R1681" s="9">
        <v>3</v>
      </c>
      <c r="S1681" s="9">
        <f t="shared" si="78"/>
        <v>4372.32</v>
      </c>
      <c r="T1681" s="9">
        <f t="shared" si="79"/>
        <v>1481.6399999999999</v>
      </c>
      <c r="U1681" s="23">
        <f t="shared" si="80"/>
        <v>0.3388681523767702</v>
      </c>
    </row>
    <row r="1682" spans="1:21" x14ac:dyDescent="0.3">
      <c r="A1682" s="9">
        <v>1972</v>
      </c>
      <c r="B1682" s="9" t="str">
        <f>PROPER(TRIM('1. Raw Data'!B1682))</f>
        <v>Customer_1680</v>
      </c>
      <c r="C1682" s="9">
        <f>IF(OR('1. Raw Data'!C1682&lt;18, '1. Raw Data'!C1682&gt;100), MEDIAN('1. Raw Data'!$C$2:$C$5001), '1. Raw Data'!C1682)</f>
        <v>24</v>
      </c>
      <c r="D1682" s="9" t="s">
        <v>5021</v>
      </c>
      <c r="E1682" s="22">
        <v>44149</v>
      </c>
      <c r="F1682" s="9">
        <v>1</v>
      </c>
      <c r="G1682" s="9">
        <v>13725</v>
      </c>
      <c r="H1682" s="15">
        <v>44149</v>
      </c>
      <c r="I1682" s="9" t="s">
        <v>7457</v>
      </c>
      <c r="J1682" s="9">
        <v>102</v>
      </c>
      <c r="K1682" s="9" t="s">
        <v>7494</v>
      </c>
      <c r="L1682" s="9" t="str">
        <f>IF(OR('1. Raw Data'!L1682="Elec", '1. Raw Data'!L1682="elect"), "Electronics", '1. Raw Data'!L1682)</f>
        <v>Electronics</v>
      </c>
      <c r="M1682" s="9">
        <v>1284.24</v>
      </c>
      <c r="N1682" s="9">
        <f>IF(ISBLANK('1. Raw Data'!N1682), MEDIAN('1. Raw Data'!$N$2:$N$5001), '1. Raw Data'!N1682)</f>
        <v>814.34</v>
      </c>
      <c r="O1682" s="9">
        <v>4</v>
      </c>
      <c r="P1682" s="9">
        <f>IF(ISBLANK('1. Raw Data'!P1682), 0, '1. Raw Data'!P1682)</f>
        <v>0</v>
      </c>
      <c r="Q1682" s="9">
        <v>1335</v>
      </c>
      <c r="R1682" s="9">
        <v>5</v>
      </c>
      <c r="S1682" s="9">
        <f t="shared" si="78"/>
        <v>5136.96</v>
      </c>
      <c r="T1682" s="9">
        <f t="shared" si="79"/>
        <v>1879.6</v>
      </c>
      <c r="U1682" s="23">
        <f t="shared" si="80"/>
        <v>0.36589734006104774</v>
      </c>
    </row>
    <row r="1683" spans="1:21" x14ac:dyDescent="0.3">
      <c r="A1683" s="9">
        <v>1592</v>
      </c>
      <c r="B1683" s="9" t="str">
        <f>PROPER(TRIM('1. Raw Data'!B1683))</f>
        <v>Customer_1681</v>
      </c>
      <c r="C1683" s="9">
        <f>IF(OR('1. Raw Data'!C1683&lt;18, '1. Raw Data'!C1683&gt;100), MEDIAN('1. Raw Data'!$C$2:$C$5001), '1. Raw Data'!C1683)</f>
        <v>37</v>
      </c>
      <c r="D1683" s="9" t="s">
        <v>5021</v>
      </c>
      <c r="E1683" s="22">
        <v>44153</v>
      </c>
      <c r="F1683" s="9">
        <v>0</v>
      </c>
      <c r="G1683" s="9">
        <v>10104</v>
      </c>
      <c r="H1683" s="15">
        <v>44153</v>
      </c>
      <c r="I1683" s="9" t="s">
        <v>7456</v>
      </c>
      <c r="J1683" s="9">
        <v>145</v>
      </c>
      <c r="K1683" s="9" t="s">
        <v>7470</v>
      </c>
      <c r="L1683" s="9" t="str">
        <f>IF(OR('1. Raw Data'!L1683="Elec", '1. Raw Data'!L1683="elect"), "Electronics", '1. Raw Data'!L1683)</f>
        <v>Home Appliances</v>
      </c>
      <c r="M1683" s="9">
        <v>507.62</v>
      </c>
      <c r="N1683" s="9">
        <f>IF(ISBLANK('1. Raw Data'!N1683), MEDIAN('1. Raw Data'!$N$2:$N$5001), '1. Raw Data'!N1683)</f>
        <v>429.51499999999999</v>
      </c>
      <c r="O1683" s="9">
        <v>5</v>
      </c>
      <c r="P1683" s="9">
        <f>IF(ISBLANK('1. Raw Data'!P1683), 0, '1. Raw Data'!P1683)</f>
        <v>0</v>
      </c>
      <c r="Q1683" s="9">
        <v>569</v>
      </c>
      <c r="R1683" s="9">
        <v>6</v>
      </c>
      <c r="S1683" s="9">
        <f t="shared" si="78"/>
        <v>2538.1</v>
      </c>
      <c r="T1683" s="9">
        <f t="shared" si="79"/>
        <v>390.52500000000009</v>
      </c>
      <c r="U1683" s="23">
        <f t="shared" si="80"/>
        <v>0.15386509593790634</v>
      </c>
    </row>
    <row r="1684" spans="1:21" x14ac:dyDescent="0.3">
      <c r="A1684" s="9">
        <v>2137</v>
      </c>
      <c r="B1684" s="9" t="str">
        <f>PROPER(TRIM('1. Raw Data'!B1684))</f>
        <v>Customer_1682</v>
      </c>
      <c r="C1684" s="9">
        <f>IF(OR('1. Raw Data'!C1684&lt;18, '1. Raw Data'!C1684&gt;100), MEDIAN('1. Raw Data'!$C$2:$C$5001), '1. Raw Data'!C1684)</f>
        <v>51</v>
      </c>
      <c r="D1684" s="9" t="s">
        <v>5018</v>
      </c>
      <c r="E1684" s="22">
        <v>45096</v>
      </c>
      <c r="F1684" s="9">
        <v>0</v>
      </c>
      <c r="G1684" s="9">
        <v>11284</v>
      </c>
      <c r="H1684" s="15">
        <v>45096</v>
      </c>
      <c r="I1684" s="9" t="s">
        <v>7457</v>
      </c>
      <c r="J1684" s="9">
        <v>125</v>
      </c>
      <c r="K1684" s="9" t="s">
        <v>7479</v>
      </c>
      <c r="L1684" s="9" t="str">
        <f>IF(OR('1. Raw Data'!L1684="Elec", '1. Raw Data'!L1684="elect"), "Electronics", '1. Raw Data'!L1684)</f>
        <v>Sports</v>
      </c>
      <c r="M1684" s="9">
        <v>1447.84</v>
      </c>
      <c r="N1684" s="9">
        <f>IF(ISBLANK('1. Raw Data'!N1684), MEDIAN('1. Raw Data'!$N$2:$N$5001), '1. Raw Data'!N1684)</f>
        <v>840.49</v>
      </c>
      <c r="O1684" s="9">
        <v>2</v>
      </c>
      <c r="P1684" s="9">
        <f>IF(ISBLANK('1. Raw Data'!P1684), 0, '1. Raw Data'!P1684)</f>
        <v>0</v>
      </c>
      <c r="Q1684" s="9">
        <v>386</v>
      </c>
      <c r="R1684" s="9">
        <v>2</v>
      </c>
      <c r="S1684" s="9">
        <f t="shared" si="78"/>
        <v>2895.68</v>
      </c>
      <c r="T1684" s="9">
        <f t="shared" si="79"/>
        <v>1214.6999999999998</v>
      </c>
      <c r="U1684" s="23">
        <f t="shared" si="80"/>
        <v>0.41948695988507012</v>
      </c>
    </row>
    <row r="1685" spans="1:21" x14ac:dyDescent="0.3">
      <c r="A1685" s="9">
        <v>2063</v>
      </c>
      <c r="B1685" s="9" t="str">
        <f>PROPER(TRIM('1. Raw Data'!B1685))</f>
        <v>Customer_1683</v>
      </c>
      <c r="C1685" s="9">
        <f>IF(OR('1. Raw Data'!C1685&lt;18, '1. Raw Data'!C1685&gt;100), MEDIAN('1. Raw Data'!$C$2:$C$5001), '1. Raw Data'!C1685)</f>
        <v>59</v>
      </c>
      <c r="D1685" s="9" t="s">
        <v>5020</v>
      </c>
      <c r="E1685" s="22">
        <v>44139</v>
      </c>
      <c r="F1685" s="9">
        <v>0</v>
      </c>
      <c r="G1685" s="9">
        <v>12654</v>
      </c>
      <c r="H1685" s="15">
        <v>43932</v>
      </c>
      <c r="I1685" s="9" t="s">
        <v>7455</v>
      </c>
      <c r="J1685" s="9">
        <v>107</v>
      </c>
      <c r="K1685" s="9" t="s">
        <v>7485</v>
      </c>
      <c r="L1685" s="9" t="str">
        <f>IF(OR('1. Raw Data'!L1685="Elec", '1. Raw Data'!L1685="elect"), "Electronics", '1. Raw Data'!L1685)</f>
        <v>Sports</v>
      </c>
      <c r="M1685" s="9">
        <v>1049.54</v>
      </c>
      <c r="N1685" s="9">
        <f>IF(ISBLANK('1. Raw Data'!N1685), MEDIAN('1. Raw Data'!$N$2:$N$5001), '1. Raw Data'!N1685)</f>
        <v>637.77</v>
      </c>
      <c r="O1685" s="9">
        <v>3</v>
      </c>
      <c r="P1685" s="9">
        <f>IF(ISBLANK('1. Raw Data'!P1685), 0, '1. Raw Data'!P1685)</f>
        <v>0</v>
      </c>
      <c r="Q1685" s="9">
        <v>584</v>
      </c>
      <c r="R1685" s="9">
        <v>4</v>
      </c>
      <c r="S1685" s="9">
        <f t="shared" si="78"/>
        <v>3148.62</v>
      </c>
      <c r="T1685" s="9">
        <f t="shared" si="79"/>
        <v>1235.31</v>
      </c>
      <c r="U1685" s="23">
        <f t="shared" si="80"/>
        <v>0.39233378432456123</v>
      </c>
    </row>
    <row r="1686" spans="1:21" x14ac:dyDescent="0.3">
      <c r="A1686" s="9">
        <v>2324</v>
      </c>
      <c r="B1686" s="9" t="str">
        <f>PROPER(TRIM('1. Raw Data'!B1686))</f>
        <v>Customer_1684</v>
      </c>
      <c r="C1686" s="9">
        <f>IF(OR('1. Raw Data'!C1686&lt;18, '1. Raw Data'!C1686&gt;100), MEDIAN('1. Raw Data'!$C$2:$C$5001), '1. Raw Data'!C1686)</f>
        <v>54</v>
      </c>
      <c r="D1686" s="9" t="s">
        <v>5018</v>
      </c>
      <c r="E1686" s="22">
        <v>45211</v>
      </c>
      <c r="F1686" s="9">
        <v>0</v>
      </c>
      <c r="G1686" s="9">
        <v>13294</v>
      </c>
      <c r="H1686" s="15">
        <v>45270</v>
      </c>
      <c r="I1686" s="9" t="s">
        <v>7456</v>
      </c>
      <c r="J1686" s="9">
        <v>140</v>
      </c>
      <c r="K1686" s="9" t="s">
        <v>7468</v>
      </c>
      <c r="L1686" s="9" t="str">
        <f>IF(OR('1. Raw Data'!L1686="Elec", '1. Raw Data'!L1686="elect"), "Electronics", '1. Raw Data'!L1686)</f>
        <v>Sports</v>
      </c>
      <c r="M1686" s="9">
        <v>619.76</v>
      </c>
      <c r="N1686" s="9">
        <f>IF(ISBLANK('1. Raw Data'!N1686), MEDIAN('1. Raw Data'!$N$2:$N$5001), '1. Raw Data'!N1686)</f>
        <v>353.54</v>
      </c>
      <c r="O1686" s="9">
        <v>3</v>
      </c>
      <c r="P1686" s="9">
        <f>IF(ISBLANK('1. Raw Data'!P1686), 0, '1. Raw Data'!P1686)</f>
        <v>0.05</v>
      </c>
      <c r="Q1686" s="9">
        <v>354</v>
      </c>
      <c r="R1686" s="9">
        <v>7</v>
      </c>
      <c r="S1686" s="9">
        <f t="shared" si="78"/>
        <v>1766.3159999999998</v>
      </c>
      <c r="T1686" s="9">
        <f t="shared" si="79"/>
        <v>705.69599999999969</v>
      </c>
      <c r="U1686" s="23">
        <f t="shared" si="80"/>
        <v>0.39952986894757209</v>
      </c>
    </row>
    <row r="1687" spans="1:21" x14ac:dyDescent="0.3">
      <c r="A1687" s="9">
        <v>1223</v>
      </c>
      <c r="B1687" s="9" t="str">
        <f>PROPER(TRIM('1. Raw Data'!B1687))</f>
        <v>Customer_1685</v>
      </c>
      <c r="C1687" s="9">
        <f>IF(OR('1. Raw Data'!C1687&lt;18, '1. Raw Data'!C1687&gt;100), MEDIAN('1. Raw Data'!$C$2:$C$5001), '1. Raw Data'!C1687)</f>
        <v>40</v>
      </c>
      <c r="D1687" s="9" t="s">
        <v>5021</v>
      </c>
      <c r="E1687" s="22">
        <v>43998</v>
      </c>
      <c r="F1687" s="9">
        <v>1</v>
      </c>
      <c r="G1687" s="9">
        <v>10989</v>
      </c>
      <c r="H1687" s="15">
        <v>43998</v>
      </c>
      <c r="I1687" s="9" t="s">
        <v>7455</v>
      </c>
      <c r="J1687" s="9">
        <v>123</v>
      </c>
      <c r="K1687" s="9" t="s">
        <v>7502</v>
      </c>
      <c r="L1687" s="9" t="str">
        <f>IF(OR('1. Raw Data'!L1687="Elec", '1. Raw Data'!L1687="elect"), "Electronics", '1. Raw Data'!L1687)</f>
        <v>Clothing</v>
      </c>
      <c r="M1687" s="9">
        <v>1067.43</v>
      </c>
      <c r="N1687" s="9">
        <f>IF(ISBLANK('1. Raw Data'!N1687), MEDIAN('1. Raw Data'!$N$2:$N$5001), '1. Raw Data'!N1687)</f>
        <v>591.58000000000004</v>
      </c>
      <c r="O1687" s="9">
        <v>3</v>
      </c>
      <c r="P1687" s="9">
        <f>IF(ISBLANK('1. Raw Data'!P1687), 0, '1. Raw Data'!P1687)</f>
        <v>0</v>
      </c>
      <c r="Q1687" s="9">
        <v>1660</v>
      </c>
      <c r="R1687" s="9">
        <v>2</v>
      </c>
      <c r="S1687" s="9">
        <f t="shared" si="78"/>
        <v>3202.29</v>
      </c>
      <c r="T1687" s="9">
        <f t="shared" si="79"/>
        <v>1427.5499999999997</v>
      </c>
      <c r="U1687" s="23">
        <f t="shared" si="80"/>
        <v>0.44579035627628971</v>
      </c>
    </row>
    <row r="1688" spans="1:21" x14ac:dyDescent="0.3">
      <c r="A1688" s="9">
        <v>1317</v>
      </c>
      <c r="B1688" s="9" t="str">
        <f>PROPER(TRIM('1. Raw Data'!B1688))</f>
        <v>Customer_1686</v>
      </c>
      <c r="C1688" s="9">
        <f>IF(OR('1. Raw Data'!C1688&lt;18, '1. Raw Data'!C1688&gt;100), MEDIAN('1. Raw Data'!$C$2:$C$5001), '1. Raw Data'!C1688)</f>
        <v>35</v>
      </c>
      <c r="D1688" s="9" t="s">
        <v>5021</v>
      </c>
      <c r="E1688" s="22">
        <v>44507</v>
      </c>
      <c r="F1688" s="9">
        <v>0</v>
      </c>
      <c r="G1688" s="9">
        <v>10483</v>
      </c>
      <c r="H1688" s="15">
        <v>44388</v>
      </c>
      <c r="I1688" s="9" t="s">
        <v>7457</v>
      </c>
      <c r="J1688" s="9">
        <v>148</v>
      </c>
      <c r="K1688" s="9" t="s">
        <v>7491</v>
      </c>
      <c r="L1688" s="9" t="str">
        <f>IF(OR('1. Raw Data'!L1688="Elec", '1. Raw Data'!L1688="elect"), "Electronics", '1. Raw Data'!L1688)</f>
        <v>Home Appliances</v>
      </c>
      <c r="M1688" s="9">
        <v>73.959999999999994</v>
      </c>
      <c r="N1688" s="9">
        <f>IF(ISBLANK('1. Raw Data'!N1688), MEDIAN('1. Raw Data'!$N$2:$N$5001), '1. Raw Data'!N1688)</f>
        <v>34.64</v>
      </c>
      <c r="O1688" s="9">
        <v>1</v>
      </c>
      <c r="P1688" s="9">
        <f>IF(ISBLANK('1. Raw Data'!P1688), 0, '1. Raw Data'!P1688)</f>
        <v>0</v>
      </c>
      <c r="Q1688" s="9">
        <v>377</v>
      </c>
      <c r="R1688" s="9">
        <v>6</v>
      </c>
      <c r="S1688" s="9">
        <f t="shared" si="78"/>
        <v>73.959999999999994</v>
      </c>
      <c r="T1688" s="9">
        <f t="shared" si="79"/>
        <v>39.319999999999993</v>
      </c>
      <c r="U1688" s="23">
        <f t="shared" si="80"/>
        <v>0.5316387236343969</v>
      </c>
    </row>
    <row r="1689" spans="1:21" x14ac:dyDescent="0.3">
      <c r="A1689" s="9">
        <v>1348</v>
      </c>
      <c r="B1689" s="9" t="str">
        <f>PROPER(TRIM('1. Raw Data'!B1689))</f>
        <v>Customer_1687</v>
      </c>
      <c r="C1689" s="9">
        <f>IF(OR('1. Raw Data'!C1689&lt;18, '1. Raw Data'!C1689&gt;100), MEDIAN('1. Raw Data'!$C$2:$C$5001), '1. Raw Data'!C1689)</f>
        <v>40</v>
      </c>
      <c r="D1689" s="9" t="s">
        <v>5020</v>
      </c>
      <c r="E1689" s="22">
        <v>44738</v>
      </c>
      <c r="F1689" s="9">
        <v>1</v>
      </c>
      <c r="G1689" s="9">
        <v>11725</v>
      </c>
      <c r="H1689" s="15">
        <v>44738</v>
      </c>
      <c r="I1689" s="9" t="s">
        <v>7457</v>
      </c>
      <c r="J1689" s="9">
        <v>111</v>
      </c>
      <c r="K1689" s="9" t="s">
        <v>7476</v>
      </c>
      <c r="L1689" s="9" t="str">
        <f>IF(OR('1. Raw Data'!L1689="Elec", '1. Raw Data'!L1689="elect"), "Electronics", '1. Raw Data'!L1689)</f>
        <v>Clothing</v>
      </c>
      <c r="M1689" s="9">
        <v>261.92</v>
      </c>
      <c r="N1689" s="9">
        <f>IF(ISBLANK('1. Raw Data'!N1689), MEDIAN('1. Raw Data'!$N$2:$N$5001), '1. Raw Data'!N1689)</f>
        <v>429.51499999999999</v>
      </c>
      <c r="O1689" s="9">
        <v>2</v>
      </c>
      <c r="P1689" s="9">
        <f>IF(ISBLANK('1. Raw Data'!P1689), 0, '1. Raw Data'!P1689)</f>
        <v>0</v>
      </c>
      <c r="Q1689" s="9">
        <v>906</v>
      </c>
      <c r="R1689" s="9">
        <v>3</v>
      </c>
      <c r="S1689" s="9">
        <f t="shared" si="78"/>
        <v>523.84</v>
      </c>
      <c r="T1689" s="9">
        <f t="shared" si="79"/>
        <v>-335.18999999999994</v>
      </c>
      <c r="U1689" s="23">
        <f t="shared" si="80"/>
        <v>-0.63987095296273655</v>
      </c>
    </row>
    <row r="1690" spans="1:21" x14ac:dyDescent="0.3">
      <c r="A1690" s="9">
        <v>1114</v>
      </c>
      <c r="B1690" s="9" t="str">
        <f>PROPER(TRIM('1. Raw Data'!B1690))</f>
        <v>Customer_1688</v>
      </c>
      <c r="C1690" s="9">
        <f>IF(OR('1. Raw Data'!C1690&lt;18, '1. Raw Data'!C1690&gt;100), MEDIAN('1. Raw Data'!$C$2:$C$5001), '1. Raw Data'!C1690)</f>
        <v>40</v>
      </c>
      <c r="D1690" s="9" t="s">
        <v>5023</v>
      </c>
      <c r="E1690" s="22">
        <v>45186</v>
      </c>
      <c r="F1690" s="9">
        <v>0</v>
      </c>
      <c r="G1690" s="9">
        <v>12176</v>
      </c>
      <c r="H1690" s="15">
        <v>45186</v>
      </c>
      <c r="I1690" s="9" t="s">
        <v>7457</v>
      </c>
      <c r="J1690" s="9">
        <v>136</v>
      </c>
      <c r="K1690" s="9" t="s">
        <v>7503</v>
      </c>
      <c r="L1690" s="9" t="str">
        <f>IF(OR('1. Raw Data'!L1690="Elec", '1. Raw Data'!L1690="elect"), "Electronics", '1. Raw Data'!L1690)</f>
        <v>Home Appliances</v>
      </c>
      <c r="M1690" s="9">
        <v>1253.04</v>
      </c>
      <c r="N1690" s="9">
        <f>IF(ISBLANK('1. Raw Data'!N1690), MEDIAN('1. Raw Data'!$N$2:$N$5001), '1. Raw Data'!N1690)</f>
        <v>789.92</v>
      </c>
      <c r="O1690" s="9">
        <v>5</v>
      </c>
      <c r="P1690" s="9">
        <f>IF(ISBLANK('1. Raw Data'!P1690), 0, '1. Raw Data'!P1690)</f>
        <v>0.2</v>
      </c>
      <c r="Q1690" s="9">
        <v>467</v>
      </c>
      <c r="R1690" s="9">
        <v>3</v>
      </c>
      <c r="S1690" s="9">
        <f t="shared" si="78"/>
        <v>5012.16</v>
      </c>
      <c r="T1690" s="9">
        <f t="shared" si="79"/>
        <v>1062.56</v>
      </c>
      <c r="U1690" s="23">
        <f t="shared" si="80"/>
        <v>0.21199642469514141</v>
      </c>
    </row>
    <row r="1691" spans="1:21" x14ac:dyDescent="0.3">
      <c r="A1691" s="9">
        <v>1697</v>
      </c>
      <c r="B1691" s="9" t="str">
        <f>PROPER(TRIM('1. Raw Data'!B1691))</f>
        <v>Customer_1689</v>
      </c>
      <c r="C1691" s="9">
        <f>IF(OR('1. Raw Data'!C1691&lt;18, '1. Raw Data'!C1691&gt;100), MEDIAN('1. Raw Data'!$C$2:$C$5001), '1. Raw Data'!C1691)</f>
        <v>33</v>
      </c>
      <c r="D1691" s="9" t="s">
        <v>5020</v>
      </c>
      <c r="E1691" s="22">
        <v>44699</v>
      </c>
      <c r="F1691" s="9">
        <v>0</v>
      </c>
      <c r="G1691" s="9">
        <v>12366</v>
      </c>
      <c r="H1691" s="15">
        <v>44699</v>
      </c>
      <c r="I1691" s="9" t="s">
        <v>7456</v>
      </c>
      <c r="J1691" s="9">
        <v>149</v>
      </c>
      <c r="K1691" s="9" t="s">
        <v>7467</v>
      </c>
      <c r="L1691" s="9" t="str">
        <f>IF(OR('1. Raw Data'!L1691="Elec", '1. Raw Data'!L1691="elect"), "Electronics", '1. Raw Data'!L1691)</f>
        <v>Electronics</v>
      </c>
      <c r="M1691" s="9">
        <v>986.08</v>
      </c>
      <c r="N1691" s="9">
        <f>IF(ISBLANK('1. Raw Data'!N1691), MEDIAN('1. Raw Data'!$N$2:$N$5001), '1. Raw Data'!N1691)</f>
        <v>399.96</v>
      </c>
      <c r="O1691" s="9">
        <v>3</v>
      </c>
      <c r="P1691" s="9">
        <f>IF(ISBLANK('1. Raw Data'!P1691), 0, '1. Raw Data'!P1691)</f>
        <v>0</v>
      </c>
      <c r="Q1691" s="9">
        <v>393</v>
      </c>
      <c r="R1691" s="9">
        <v>5</v>
      </c>
      <c r="S1691" s="9">
        <f t="shared" si="78"/>
        <v>2958.2400000000002</v>
      </c>
      <c r="T1691" s="9">
        <f t="shared" si="79"/>
        <v>1758.3600000000004</v>
      </c>
      <c r="U1691" s="23">
        <f t="shared" si="80"/>
        <v>0.59439396397858191</v>
      </c>
    </row>
    <row r="1692" spans="1:21" x14ac:dyDescent="0.3">
      <c r="A1692" s="9">
        <v>2346</v>
      </c>
      <c r="B1692" s="9" t="str">
        <f>PROPER(TRIM('1. Raw Data'!B1692))</f>
        <v>Customer_1690</v>
      </c>
      <c r="C1692" s="9">
        <f>IF(OR('1. Raw Data'!C1692&lt;18, '1. Raw Data'!C1692&gt;100), MEDIAN('1. Raw Data'!$C$2:$C$5001), '1. Raw Data'!C1692)</f>
        <v>39</v>
      </c>
      <c r="D1692" s="9" t="s">
        <v>5022</v>
      </c>
      <c r="E1692" s="22">
        <v>44825</v>
      </c>
      <c r="F1692" s="9">
        <v>0</v>
      </c>
      <c r="G1692" s="9">
        <v>10706</v>
      </c>
      <c r="H1692" s="15">
        <v>44825</v>
      </c>
      <c r="I1692" s="9" t="s">
        <v>7457</v>
      </c>
      <c r="J1692" s="9">
        <v>148</v>
      </c>
      <c r="K1692" s="9" t="s">
        <v>7491</v>
      </c>
      <c r="L1692" s="9" t="str">
        <f>IF(OR('1. Raw Data'!L1692="Elec", '1. Raw Data'!L1692="elect"), "Electronics", '1. Raw Data'!L1692)</f>
        <v>Home Appliances</v>
      </c>
      <c r="M1692" s="9">
        <v>578.08000000000004</v>
      </c>
      <c r="N1692" s="9">
        <f>IF(ISBLANK('1. Raw Data'!N1692), MEDIAN('1. Raw Data'!$N$2:$N$5001), '1. Raw Data'!N1692)</f>
        <v>366.31</v>
      </c>
      <c r="O1692" s="9">
        <v>2</v>
      </c>
      <c r="P1692" s="9">
        <f>IF(ISBLANK('1. Raw Data'!P1692), 0, '1. Raw Data'!P1692)</f>
        <v>0</v>
      </c>
      <c r="Q1692" s="9">
        <v>361</v>
      </c>
      <c r="R1692" s="9">
        <v>5</v>
      </c>
      <c r="S1692" s="9">
        <f t="shared" si="78"/>
        <v>1156.1600000000001</v>
      </c>
      <c r="T1692" s="9">
        <f t="shared" si="79"/>
        <v>423.54000000000008</v>
      </c>
      <c r="U1692" s="23">
        <f t="shared" si="80"/>
        <v>0.36633337946305011</v>
      </c>
    </row>
    <row r="1693" spans="1:21" x14ac:dyDescent="0.3">
      <c r="A1693" s="9">
        <v>2063</v>
      </c>
      <c r="B1693" s="9" t="str">
        <f>PROPER(TRIM('1. Raw Data'!B1693))</f>
        <v>Customer_1691</v>
      </c>
      <c r="C1693" s="9">
        <f>IF(OR('1. Raw Data'!C1693&lt;18, '1. Raw Data'!C1693&gt;100), MEDIAN('1. Raw Data'!$C$2:$C$5001), '1. Raw Data'!C1693)</f>
        <v>47</v>
      </c>
      <c r="D1693" s="9" t="s">
        <v>5018</v>
      </c>
      <c r="E1693" s="22">
        <v>45074</v>
      </c>
      <c r="F1693" s="9">
        <v>0</v>
      </c>
      <c r="G1693" s="9">
        <v>12556</v>
      </c>
      <c r="H1693" s="15">
        <v>45074</v>
      </c>
      <c r="I1693" s="9" t="s">
        <v>7456</v>
      </c>
      <c r="J1693" s="9">
        <v>123</v>
      </c>
      <c r="K1693" s="9" t="s">
        <v>7502</v>
      </c>
      <c r="L1693" s="9" t="str">
        <f>IF(OR('1. Raw Data'!L1693="Elec", '1. Raw Data'!L1693="elect"), "Electronics", '1. Raw Data'!L1693)</f>
        <v>Home Appliances</v>
      </c>
      <c r="M1693" s="9">
        <v>775.97</v>
      </c>
      <c r="N1693" s="9">
        <f>IF(ISBLANK('1. Raw Data'!N1693), MEDIAN('1. Raw Data'!$N$2:$N$5001), '1. Raw Data'!N1693)</f>
        <v>429.51499999999999</v>
      </c>
      <c r="O1693" s="9">
        <v>4</v>
      </c>
      <c r="P1693" s="9">
        <f>IF(ISBLANK('1. Raw Data'!P1693), 0, '1. Raw Data'!P1693)</f>
        <v>0.2</v>
      </c>
      <c r="Q1693" s="9">
        <v>584</v>
      </c>
      <c r="R1693" s="9">
        <v>4</v>
      </c>
      <c r="S1693" s="9">
        <f t="shared" si="78"/>
        <v>2483.1040000000003</v>
      </c>
      <c r="T1693" s="9">
        <f t="shared" si="79"/>
        <v>765.04400000000032</v>
      </c>
      <c r="U1693" s="23">
        <f t="shared" si="80"/>
        <v>0.30809986210807128</v>
      </c>
    </row>
    <row r="1694" spans="1:21" x14ac:dyDescent="0.3">
      <c r="A1694" s="9">
        <v>1039</v>
      </c>
      <c r="B1694" s="9" t="str">
        <f>PROPER(TRIM('1. Raw Data'!B1694))</f>
        <v>Customer_1692</v>
      </c>
      <c r="C1694" s="9">
        <f>IF(OR('1. Raw Data'!C1694&lt;18, '1. Raw Data'!C1694&gt;100), MEDIAN('1. Raw Data'!$C$2:$C$5001), '1. Raw Data'!C1694)</f>
        <v>81</v>
      </c>
      <c r="D1694" s="9" t="s">
        <v>5023</v>
      </c>
      <c r="E1694" s="22">
        <v>44736</v>
      </c>
      <c r="F1694" s="9">
        <v>0</v>
      </c>
      <c r="G1694" s="9">
        <v>10019</v>
      </c>
      <c r="H1694" s="15">
        <v>44736</v>
      </c>
      <c r="I1694" s="9" t="s">
        <v>7457</v>
      </c>
      <c r="J1694" s="9">
        <v>143</v>
      </c>
      <c r="K1694" s="9" t="s">
        <v>7475</v>
      </c>
      <c r="L1694" s="9" t="str">
        <f>IF(OR('1. Raw Data'!L1694="Elec", '1. Raw Data'!L1694="elect"), "Electronics", '1. Raw Data'!L1694)</f>
        <v>Home Appliances</v>
      </c>
      <c r="M1694" s="9">
        <v>1362.46</v>
      </c>
      <c r="N1694" s="9">
        <f>IF(ISBLANK('1. Raw Data'!N1694), MEDIAN('1. Raw Data'!$N$2:$N$5001), '1. Raw Data'!N1694)</f>
        <v>927.65</v>
      </c>
      <c r="O1694" s="9">
        <v>1</v>
      </c>
      <c r="P1694" s="9">
        <f>IF(ISBLANK('1. Raw Data'!P1694), 0, '1. Raw Data'!P1694)</f>
        <v>0</v>
      </c>
      <c r="Q1694" s="9">
        <v>531</v>
      </c>
      <c r="R1694" s="9">
        <v>5</v>
      </c>
      <c r="S1694" s="9">
        <f t="shared" si="78"/>
        <v>1362.46</v>
      </c>
      <c r="T1694" s="9">
        <f t="shared" si="79"/>
        <v>434.81000000000006</v>
      </c>
      <c r="U1694" s="23">
        <f t="shared" si="80"/>
        <v>0.31913597463411775</v>
      </c>
    </row>
    <row r="1695" spans="1:21" x14ac:dyDescent="0.3">
      <c r="A1695" s="9">
        <v>2312</v>
      </c>
      <c r="B1695" s="9" t="str">
        <f>PROPER(TRIM('1. Raw Data'!B1695))</f>
        <v>Customer_1693</v>
      </c>
      <c r="C1695" s="9">
        <f>IF(OR('1. Raw Data'!C1695&lt;18, '1. Raw Data'!C1695&gt;100), MEDIAN('1. Raw Data'!$C$2:$C$5001), '1. Raw Data'!C1695)</f>
        <v>44</v>
      </c>
      <c r="D1695" s="9" t="s">
        <v>5018</v>
      </c>
      <c r="E1695" s="22">
        <v>44679</v>
      </c>
      <c r="F1695" s="9">
        <v>0</v>
      </c>
      <c r="G1695" s="9">
        <v>13882</v>
      </c>
      <c r="H1695" s="15">
        <v>44679</v>
      </c>
      <c r="I1695" s="9" t="s">
        <v>7457</v>
      </c>
      <c r="J1695" s="9">
        <v>107</v>
      </c>
      <c r="K1695" s="9" t="s">
        <v>7485</v>
      </c>
      <c r="L1695" s="9" t="str">
        <f>IF(OR('1. Raw Data'!L1695="Elec", '1. Raw Data'!L1695="elect"), "Electronics", '1. Raw Data'!L1695)</f>
        <v>Home Appliances</v>
      </c>
      <c r="M1695" s="9">
        <v>965.79</v>
      </c>
      <c r="N1695" s="9">
        <f>IF(ISBLANK('1. Raw Data'!N1695), MEDIAN('1. Raw Data'!$N$2:$N$5001), '1. Raw Data'!N1695)</f>
        <v>675.28</v>
      </c>
      <c r="O1695" s="9">
        <v>3</v>
      </c>
      <c r="P1695" s="9">
        <f>IF(ISBLANK('1. Raw Data'!P1695), 0, '1. Raw Data'!P1695)</f>
        <v>0</v>
      </c>
      <c r="Q1695" s="9">
        <v>622</v>
      </c>
      <c r="R1695" s="9">
        <v>7</v>
      </c>
      <c r="S1695" s="9">
        <f t="shared" si="78"/>
        <v>2897.37</v>
      </c>
      <c r="T1695" s="9">
        <f t="shared" si="79"/>
        <v>871.53</v>
      </c>
      <c r="U1695" s="23">
        <f t="shared" si="80"/>
        <v>0.30080038103521467</v>
      </c>
    </row>
    <row r="1696" spans="1:21" x14ac:dyDescent="0.3">
      <c r="A1696" s="9">
        <v>2285</v>
      </c>
      <c r="B1696" s="9" t="str">
        <f>PROPER(TRIM('1. Raw Data'!B1696))</f>
        <v>Customer_1694</v>
      </c>
      <c r="C1696" s="9">
        <f>IF(OR('1. Raw Data'!C1696&lt;18, '1. Raw Data'!C1696&gt;100), MEDIAN('1. Raw Data'!$C$2:$C$5001), '1. Raw Data'!C1696)</f>
        <v>36</v>
      </c>
      <c r="D1696" s="9" t="s">
        <v>5020</v>
      </c>
      <c r="E1696" s="22">
        <v>44390</v>
      </c>
      <c r="F1696" s="9">
        <v>1</v>
      </c>
      <c r="G1696" s="9">
        <v>10751</v>
      </c>
      <c r="H1696" s="15">
        <v>44390</v>
      </c>
      <c r="I1696" s="9" t="s">
        <v>7456</v>
      </c>
      <c r="J1696" s="9">
        <v>127</v>
      </c>
      <c r="K1696" s="9" t="s">
        <v>7489</v>
      </c>
      <c r="L1696" s="9" t="str">
        <f>IF(OR('1. Raw Data'!L1696="Elec", '1. Raw Data'!L1696="elect"), "Electronics", '1. Raw Data'!L1696)</f>
        <v>Electronics</v>
      </c>
      <c r="M1696" s="9">
        <v>627.32000000000005</v>
      </c>
      <c r="N1696" s="9">
        <f>IF(ISBLANK('1. Raw Data'!N1696), MEDIAN('1. Raw Data'!$N$2:$N$5001), '1. Raw Data'!N1696)</f>
        <v>375.79</v>
      </c>
      <c r="O1696" s="9">
        <v>2</v>
      </c>
      <c r="P1696" s="9">
        <f>IF(ISBLANK('1. Raw Data'!P1696), 0, '1. Raw Data'!P1696)</f>
        <v>0</v>
      </c>
      <c r="Q1696" s="9">
        <v>494</v>
      </c>
      <c r="R1696" s="9">
        <v>2</v>
      </c>
      <c r="S1696" s="9">
        <f t="shared" si="78"/>
        <v>1254.6400000000001</v>
      </c>
      <c r="T1696" s="9">
        <f t="shared" si="79"/>
        <v>503.06000000000006</v>
      </c>
      <c r="U1696" s="23">
        <f t="shared" si="80"/>
        <v>0.40095963782439586</v>
      </c>
    </row>
    <row r="1697" spans="1:21" x14ac:dyDescent="0.3">
      <c r="A1697" s="9">
        <v>1215</v>
      </c>
      <c r="B1697" s="9" t="str">
        <f>PROPER(TRIM('1. Raw Data'!B1697))</f>
        <v>Customer_1695</v>
      </c>
      <c r="C1697" s="9">
        <f>IF(OR('1. Raw Data'!C1697&lt;18, '1. Raw Data'!C1697&gt;100), MEDIAN('1. Raw Data'!$C$2:$C$5001), '1. Raw Data'!C1697)</f>
        <v>21</v>
      </c>
      <c r="D1697" s="9" t="s">
        <v>5023</v>
      </c>
      <c r="E1697" s="22">
        <v>44272</v>
      </c>
      <c r="F1697" s="9">
        <v>0</v>
      </c>
      <c r="G1697" s="9">
        <v>10234</v>
      </c>
      <c r="H1697" s="15">
        <v>44272</v>
      </c>
      <c r="I1697" s="9" t="s">
        <v>7456</v>
      </c>
      <c r="J1697" s="9">
        <v>113</v>
      </c>
      <c r="K1697" s="9" t="s">
        <v>7460</v>
      </c>
      <c r="L1697" s="9" t="str">
        <f>IF(OR('1. Raw Data'!L1697="Elec", '1. Raw Data'!L1697="elect"), "Electronics", '1. Raw Data'!L1697)</f>
        <v>Clothing</v>
      </c>
      <c r="M1697" s="9">
        <v>224.47</v>
      </c>
      <c r="N1697" s="9">
        <f>IF(ISBLANK('1. Raw Data'!N1697), MEDIAN('1. Raw Data'!$N$2:$N$5001), '1. Raw Data'!N1697)</f>
        <v>117.55</v>
      </c>
      <c r="O1697" s="9">
        <v>2</v>
      </c>
      <c r="P1697" s="9">
        <f>IF(ISBLANK('1. Raw Data'!P1697), 0, '1. Raw Data'!P1697)</f>
        <v>0</v>
      </c>
      <c r="Q1697" s="9">
        <v>511</v>
      </c>
      <c r="R1697" s="9">
        <v>5</v>
      </c>
      <c r="S1697" s="9">
        <f t="shared" si="78"/>
        <v>448.94</v>
      </c>
      <c r="T1697" s="9">
        <f t="shared" si="79"/>
        <v>213.84</v>
      </c>
      <c r="U1697" s="23">
        <f t="shared" si="80"/>
        <v>0.47632200294025928</v>
      </c>
    </row>
    <row r="1698" spans="1:21" x14ac:dyDescent="0.3">
      <c r="A1698" s="9">
        <v>2170</v>
      </c>
      <c r="B1698" s="9" t="str">
        <f>PROPER(TRIM('1. Raw Data'!B1698))</f>
        <v>Customer_1696</v>
      </c>
      <c r="C1698" s="9">
        <f>IF(OR('1. Raw Data'!C1698&lt;18, '1. Raw Data'!C1698&gt;100), MEDIAN('1. Raw Data'!$C$2:$C$5001), '1. Raw Data'!C1698)</f>
        <v>61</v>
      </c>
      <c r="D1698" s="9" t="s">
        <v>5020</v>
      </c>
      <c r="E1698" s="22">
        <v>44880</v>
      </c>
      <c r="F1698" s="9">
        <v>0</v>
      </c>
      <c r="G1698" s="9">
        <v>11620</v>
      </c>
      <c r="H1698" s="15">
        <v>44880</v>
      </c>
      <c r="I1698" s="9" t="s">
        <v>7456</v>
      </c>
      <c r="J1698" s="9">
        <v>117</v>
      </c>
      <c r="K1698" s="9" t="s">
        <v>7483</v>
      </c>
      <c r="L1698" s="9" t="str">
        <f>IF(OR('1. Raw Data'!L1698="Elec", '1. Raw Data'!L1698="elect"), "Electronics", '1. Raw Data'!L1698)</f>
        <v>Sports</v>
      </c>
      <c r="M1698" s="9">
        <v>475.93</v>
      </c>
      <c r="N1698" s="9">
        <f>IF(ISBLANK('1. Raw Data'!N1698), MEDIAN('1. Raw Data'!$N$2:$N$5001), '1. Raw Data'!N1698)</f>
        <v>258.2</v>
      </c>
      <c r="O1698" s="9">
        <v>3</v>
      </c>
      <c r="P1698" s="9">
        <f>IF(ISBLANK('1. Raw Data'!P1698), 0, '1. Raw Data'!P1698)</f>
        <v>0</v>
      </c>
      <c r="Q1698" s="9">
        <v>778</v>
      </c>
      <c r="R1698" s="9">
        <v>4</v>
      </c>
      <c r="S1698" s="9">
        <f t="shared" si="78"/>
        <v>1427.79</v>
      </c>
      <c r="T1698" s="9">
        <f t="shared" si="79"/>
        <v>653.19000000000005</v>
      </c>
      <c r="U1698" s="23">
        <f t="shared" si="80"/>
        <v>0.45748324333410378</v>
      </c>
    </row>
    <row r="1699" spans="1:21" x14ac:dyDescent="0.3">
      <c r="A1699" s="9">
        <v>1335</v>
      </c>
      <c r="B1699" s="9" t="str">
        <f>PROPER(TRIM('1. Raw Data'!B1699))</f>
        <v>Customer_1697</v>
      </c>
      <c r="C1699" s="9">
        <f>IF(OR('1. Raw Data'!C1699&lt;18, '1. Raw Data'!C1699&gt;100), MEDIAN('1. Raw Data'!$C$2:$C$5001), '1. Raw Data'!C1699)</f>
        <v>37</v>
      </c>
      <c r="D1699" s="9" t="s">
        <v>5022</v>
      </c>
      <c r="E1699" s="22">
        <v>44064</v>
      </c>
      <c r="F1699" s="9">
        <v>0</v>
      </c>
      <c r="G1699" s="9">
        <v>10605</v>
      </c>
      <c r="H1699" s="15">
        <v>44064</v>
      </c>
      <c r="I1699" s="9" t="s">
        <v>7455</v>
      </c>
      <c r="J1699" s="9">
        <v>132</v>
      </c>
      <c r="K1699" s="9" t="s">
        <v>7506</v>
      </c>
      <c r="L1699" s="9" t="str">
        <f>IF(OR('1. Raw Data'!L1699="Elec", '1. Raw Data'!L1699="elect"), "Electronics", '1. Raw Data'!L1699)</f>
        <v>Home Appliances</v>
      </c>
      <c r="M1699" s="9">
        <v>1468.59</v>
      </c>
      <c r="N1699" s="9">
        <f>IF(ISBLANK('1. Raw Data'!N1699), MEDIAN('1. Raw Data'!$N$2:$N$5001), '1. Raw Data'!N1699)</f>
        <v>677.41</v>
      </c>
      <c r="O1699" s="9">
        <v>2</v>
      </c>
      <c r="P1699" s="9">
        <f>IF(ISBLANK('1. Raw Data'!P1699), 0, '1. Raw Data'!P1699)</f>
        <v>0</v>
      </c>
      <c r="Q1699" s="9">
        <v>516</v>
      </c>
      <c r="R1699" s="9">
        <v>6</v>
      </c>
      <c r="S1699" s="9">
        <f t="shared" si="78"/>
        <v>2937.18</v>
      </c>
      <c r="T1699" s="9">
        <f t="shared" si="79"/>
        <v>1582.36</v>
      </c>
      <c r="U1699" s="23">
        <f t="shared" si="80"/>
        <v>0.53873443234667262</v>
      </c>
    </row>
    <row r="1700" spans="1:21" x14ac:dyDescent="0.3">
      <c r="A1700" s="9">
        <v>2191</v>
      </c>
      <c r="B1700" s="9" t="str">
        <f>PROPER(TRIM('1. Raw Data'!B1700))</f>
        <v>Customer_1698</v>
      </c>
      <c r="C1700" s="9">
        <f>IF(OR('1. Raw Data'!C1700&lt;18, '1. Raw Data'!C1700&gt;100), MEDIAN('1. Raw Data'!$C$2:$C$5001), '1. Raw Data'!C1700)</f>
        <v>64</v>
      </c>
      <c r="D1700" s="9" t="s">
        <v>5019</v>
      </c>
      <c r="E1700" s="22">
        <v>44537</v>
      </c>
      <c r="F1700" s="9">
        <v>0</v>
      </c>
      <c r="G1700" s="9">
        <v>10553</v>
      </c>
      <c r="H1700" s="15">
        <v>44389</v>
      </c>
      <c r="I1700" s="9" t="s">
        <v>7457</v>
      </c>
      <c r="J1700" s="9">
        <v>126</v>
      </c>
      <c r="K1700" s="9" t="s">
        <v>7469</v>
      </c>
      <c r="L1700" s="9" t="str">
        <f>IF(OR('1. Raw Data'!L1700="Elec", '1. Raw Data'!L1700="elect"), "Electronics", '1. Raw Data'!L1700)</f>
        <v>Sports</v>
      </c>
      <c r="M1700" s="9">
        <v>684.18</v>
      </c>
      <c r="N1700" s="9">
        <f>IF(ISBLANK('1. Raw Data'!N1700), MEDIAN('1. Raw Data'!$N$2:$N$5001), '1. Raw Data'!N1700)</f>
        <v>294.04000000000002</v>
      </c>
      <c r="O1700" s="9">
        <v>2</v>
      </c>
      <c r="P1700" s="9">
        <f>IF(ISBLANK('1. Raw Data'!P1700), 0, '1. Raw Data'!P1700)</f>
        <v>0.05</v>
      </c>
      <c r="Q1700" s="9">
        <v>402</v>
      </c>
      <c r="R1700" s="9">
        <v>6</v>
      </c>
      <c r="S1700" s="9">
        <f t="shared" si="78"/>
        <v>1299.9419999999998</v>
      </c>
      <c r="T1700" s="9">
        <f t="shared" si="79"/>
        <v>711.86199999999974</v>
      </c>
      <c r="U1700" s="23">
        <f t="shared" si="80"/>
        <v>0.54761058570305432</v>
      </c>
    </row>
    <row r="1701" spans="1:21" x14ac:dyDescent="0.3">
      <c r="A1701" s="9">
        <v>1091</v>
      </c>
      <c r="B1701" s="9" t="str">
        <f>PROPER(TRIM('1. Raw Data'!B1701))</f>
        <v>Customer_1699</v>
      </c>
      <c r="C1701" s="9">
        <f>IF(OR('1. Raw Data'!C1701&lt;18, '1. Raw Data'!C1701&gt;100), MEDIAN('1. Raw Data'!$C$2:$C$5001), '1. Raw Data'!C1701)</f>
        <v>56</v>
      </c>
      <c r="D1701" s="9" t="s">
        <v>5021</v>
      </c>
      <c r="E1701" s="22">
        <v>44711</v>
      </c>
      <c r="F1701" s="9">
        <v>0</v>
      </c>
      <c r="G1701" s="9">
        <v>11899</v>
      </c>
      <c r="H1701" s="15">
        <v>44711</v>
      </c>
      <c r="I1701" s="9" t="s">
        <v>7455</v>
      </c>
      <c r="J1701" s="9">
        <v>122</v>
      </c>
      <c r="K1701" s="9" t="s">
        <v>7465</v>
      </c>
      <c r="L1701" s="9" t="str">
        <f>IF(OR('1. Raw Data'!L1701="Elec", '1. Raw Data'!L1701="elect"), "Electronics", '1. Raw Data'!L1701)</f>
        <v>Sports</v>
      </c>
      <c r="M1701" s="9">
        <v>734.17</v>
      </c>
      <c r="N1701" s="9">
        <f>IF(ISBLANK('1. Raw Data'!N1701), MEDIAN('1. Raw Data'!$N$2:$N$5001), '1. Raw Data'!N1701)</f>
        <v>421.14</v>
      </c>
      <c r="O1701" s="9">
        <v>5</v>
      </c>
      <c r="P1701" s="9">
        <f>IF(ISBLANK('1. Raw Data'!P1701), 0, '1. Raw Data'!P1701)</f>
        <v>0</v>
      </c>
      <c r="Q1701" s="9">
        <v>551</v>
      </c>
      <c r="R1701" s="9">
        <v>6</v>
      </c>
      <c r="S1701" s="9">
        <f t="shared" si="78"/>
        <v>3670.85</v>
      </c>
      <c r="T1701" s="9">
        <f t="shared" si="79"/>
        <v>1565.15</v>
      </c>
      <c r="U1701" s="23">
        <f t="shared" si="80"/>
        <v>0.42637263848972312</v>
      </c>
    </row>
    <row r="1702" spans="1:21" x14ac:dyDescent="0.3">
      <c r="A1702" s="9">
        <v>1352</v>
      </c>
      <c r="B1702" s="9" t="str">
        <f>PROPER(TRIM('1. Raw Data'!B1702))</f>
        <v>Customer_1700</v>
      </c>
      <c r="C1702" s="9">
        <f>IF(OR('1. Raw Data'!C1702&lt;18, '1. Raw Data'!C1702&gt;100), MEDIAN('1. Raw Data'!$C$2:$C$5001), '1. Raw Data'!C1702)</f>
        <v>33</v>
      </c>
      <c r="D1702" s="9" t="s">
        <v>5023</v>
      </c>
      <c r="E1702" s="22">
        <v>44058</v>
      </c>
      <c r="F1702" s="9">
        <v>1</v>
      </c>
      <c r="G1702" s="9">
        <v>13421</v>
      </c>
      <c r="H1702" s="15">
        <v>44058</v>
      </c>
      <c r="I1702" s="9" t="s">
        <v>7457</v>
      </c>
      <c r="J1702" s="9">
        <v>113</v>
      </c>
      <c r="K1702" s="9" t="s">
        <v>7460</v>
      </c>
      <c r="L1702" s="9" t="str">
        <f>IF(OR('1. Raw Data'!L1702="Elec", '1. Raw Data'!L1702="elect"), "Electronics", '1. Raw Data'!L1702)</f>
        <v>Sports</v>
      </c>
      <c r="M1702" s="9">
        <v>772.97</v>
      </c>
      <c r="N1702" s="9">
        <f>IF(ISBLANK('1. Raw Data'!N1702), MEDIAN('1. Raw Data'!$N$2:$N$5001), '1. Raw Data'!N1702)</f>
        <v>495.98</v>
      </c>
      <c r="O1702" s="9">
        <v>1</v>
      </c>
      <c r="P1702" s="9">
        <f>IF(ISBLANK('1. Raw Data'!P1702), 0, '1. Raw Data'!P1702)</f>
        <v>0.1</v>
      </c>
      <c r="Q1702" s="9">
        <v>447</v>
      </c>
      <c r="R1702" s="9">
        <v>4</v>
      </c>
      <c r="S1702" s="9">
        <f t="shared" si="78"/>
        <v>695.673</v>
      </c>
      <c r="T1702" s="9">
        <f t="shared" si="79"/>
        <v>199.69299999999998</v>
      </c>
      <c r="U1702" s="23">
        <f t="shared" si="80"/>
        <v>0.28705009393781272</v>
      </c>
    </row>
    <row r="1703" spans="1:21" x14ac:dyDescent="0.3">
      <c r="A1703" s="9">
        <v>1570</v>
      </c>
      <c r="B1703" s="9" t="str">
        <f>PROPER(TRIM('1. Raw Data'!B1703))</f>
        <v>Customer_1701</v>
      </c>
      <c r="C1703" s="9">
        <f>IF(OR('1. Raw Data'!C1703&lt;18, '1. Raw Data'!C1703&gt;100), MEDIAN('1. Raw Data'!$C$2:$C$5001), '1. Raw Data'!C1703)</f>
        <v>19</v>
      </c>
      <c r="D1703" s="9" t="s">
        <v>5021</v>
      </c>
      <c r="E1703" s="22">
        <v>44263</v>
      </c>
      <c r="F1703" s="9">
        <v>0</v>
      </c>
      <c r="G1703" s="9">
        <v>12500</v>
      </c>
      <c r="H1703" s="15">
        <v>44411</v>
      </c>
      <c r="I1703" s="9" t="s">
        <v>7457</v>
      </c>
      <c r="J1703" s="9">
        <v>112</v>
      </c>
      <c r="K1703" s="9" t="s">
        <v>7492</v>
      </c>
      <c r="L1703" s="9" t="str">
        <f>IF(OR('1. Raw Data'!L1703="Elec", '1. Raw Data'!L1703="elect"), "Electronics", '1. Raw Data'!L1703)</f>
        <v>Sports</v>
      </c>
      <c r="M1703" s="9">
        <v>1331.95</v>
      </c>
      <c r="N1703" s="9">
        <f>IF(ISBLANK('1. Raw Data'!N1703), MEDIAN('1. Raw Data'!$N$2:$N$5001), '1. Raw Data'!N1703)</f>
        <v>637.38</v>
      </c>
      <c r="O1703" s="9">
        <v>5</v>
      </c>
      <c r="P1703" s="9">
        <f>IF(ISBLANK('1. Raw Data'!P1703), 0, '1. Raw Data'!P1703)</f>
        <v>0.05</v>
      </c>
      <c r="Q1703" s="9">
        <v>803</v>
      </c>
      <c r="R1703" s="9">
        <v>3</v>
      </c>
      <c r="S1703" s="9">
        <f t="shared" si="78"/>
        <v>6326.7624999999998</v>
      </c>
      <c r="T1703" s="9">
        <f t="shared" si="79"/>
        <v>3139.8624999999997</v>
      </c>
      <c r="U1703" s="23">
        <f t="shared" si="80"/>
        <v>0.49628265641392416</v>
      </c>
    </row>
    <row r="1704" spans="1:21" x14ac:dyDescent="0.3">
      <c r="A1704" s="9">
        <v>1815</v>
      </c>
      <c r="B1704" s="9" t="str">
        <f>PROPER(TRIM('1. Raw Data'!B1704))</f>
        <v>Customer_1702</v>
      </c>
      <c r="C1704" s="9">
        <f>IF(OR('1. Raw Data'!C1704&lt;18, '1. Raw Data'!C1704&gt;100), MEDIAN('1. Raw Data'!$C$2:$C$5001), '1. Raw Data'!C1704)</f>
        <v>44</v>
      </c>
      <c r="D1704" s="9" t="s">
        <v>5019</v>
      </c>
      <c r="E1704" s="22">
        <v>45219</v>
      </c>
      <c r="F1704" s="9">
        <v>1</v>
      </c>
      <c r="G1704" s="9">
        <v>10585</v>
      </c>
      <c r="H1704" s="15">
        <v>45219</v>
      </c>
      <c r="I1704" s="9" t="s">
        <v>7457</v>
      </c>
      <c r="J1704" s="9">
        <v>107</v>
      </c>
      <c r="K1704" s="9" t="s">
        <v>7485</v>
      </c>
      <c r="L1704" s="9" t="str">
        <f>IF(OR('1. Raw Data'!L1704="Elec", '1. Raw Data'!L1704="elect"), "Electronics", '1. Raw Data'!L1704)</f>
        <v>Home Appliances</v>
      </c>
      <c r="M1704" s="9">
        <v>925.7</v>
      </c>
      <c r="N1704" s="9">
        <f>IF(ISBLANK('1. Raw Data'!N1704), MEDIAN('1. Raw Data'!$N$2:$N$5001), '1. Raw Data'!N1704)</f>
        <v>486.82</v>
      </c>
      <c r="O1704" s="9">
        <v>1</v>
      </c>
      <c r="P1704" s="9">
        <f>IF(ISBLANK('1. Raw Data'!P1704), 0, '1. Raw Data'!P1704)</f>
        <v>0</v>
      </c>
      <c r="Q1704" s="9">
        <v>439</v>
      </c>
      <c r="R1704" s="9">
        <v>6</v>
      </c>
      <c r="S1704" s="9">
        <f t="shared" si="78"/>
        <v>925.7</v>
      </c>
      <c r="T1704" s="9">
        <f t="shared" si="79"/>
        <v>438.88000000000005</v>
      </c>
      <c r="U1704" s="23">
        <f t="shared" si="80"/>
        <v>0.47410608188397974</v>
      </c>
    </row>
    <row r="1705" spans="1:21" x14ac:dyDescent="0.3">
      <c r="A1705" s="9">
        <v>1780</v>
      </c>
      <c r="B1705" s="9" t="str">
        <f>PROPER(TRIM('1. Raw Data'!B1705))</f>
        <v>Customer_1703</v>
      </c>
      <c r="C1705" s="9">
        <f>IF(OR('1. Raw Data'!C1705&lt;18, '1. Raw Data'!C1705&gt;100), MEDIAN('1. Raw Data'!$C$2:$C$5001), '1. Raw Data'!C1705)</f>
        <v>30</v>
      </c>
      <c r="D1705" s="9" t="s">
        <v>5023</v>
      </c>
      <c r="E1705" s="22">
        <v>45220</v>
      </c>
      <c r="F1705" s="9">
        <v>0</v>
      </c>
      <c r="G1705" s="9">
        <v>10983</v>
      </c>
      <c r="H1705" s="15">
        <v>45220</v>
      </c>
      <c r="I1705" s="9" t="s">
        <v>7457</v>
      </c>
      <c r="J1705" s="9">
        <v>101</v>
      </c>
      <c r="K1705" s="9" t="s">
        <v>7478</v>
      </c>
      <c r="L1705" s="9" t="str">
        <f>IF(OR('1. Raw Data'!L1705="Elec", '1. Raw Data'!L1705="elect"), "Electronics", '1. Raw Data'!L1705)</f>
        <v>Sports</v>
      </c>
      <c r="M1705" s="9">
        <v>1055.83</v>
      </c>
      <c r="N1705" s="9">
        <f>IF(ISBLANK('1. Raw Data'!N1705), MEDIAN('1. Raw Data'!$N$2:$N$5001), '1. Raw Data'!N1705)</f>
        <v>598.05999999999995</v>
      </c>
      <c r="O1705" s="9">
        <v>1</v>
      </c>
      <c r="P1705" s="9">
        <f>IF(ISBLANK('1. Raw Data'!P1705), 0, '1. Raw Data'!P1705)</f>
        <v>0</v>
      </c>
      <c r="Q1705" s="9">
        <v>438</v>
      </c>
      <c r="R1705" s="9">
        <v>6</v>
      </c>
      <c r="S1705" s="9">
        <f t="shared" si="78"/>
        <v>1055.83</v>
      </c>
      <c r="T1705" s="9">
        <f t="shared" si="79"/>
        <v>457.77</v>
      </c>
      <c r="U1705" s="23">
        <f t="shared" si="80"/>
        <v>0.43356411543525003</v>
      </c>
    </row>
    <row r="1706" spans="1:21" x14ac:dyDescent="0.3">
      <c r="A1706" s="9">
        <v>1362</v>
      </c>
      <c r="B1706" s="9" t="str">
        <f>PROPER(TRIM('1. Raw Data'!B1706))</f>
        <v>Customer_1704</v>
      </c>
      <c r="C1706" s="9">
        <f>IF(OR('1. Raw Data'!C1706&lt;18, '1. Raw Data'!C1706&gt;100), MEDIAN('1. Raw Data'!$C$2:$C$5001), '1. Raw Data'!C1706)</f>
        <v>40</v>
      </c>
      <c r="D1706" s="9" t="s">
        <v>5021</v>
      </c>
      <c r="E1706" s="22">
        <v>45045</v>
      </c>
      <c r="F1706" s="9">
        <v>1</v>
      </c>
      <c r="G1706" s="9">
        <v>13948</v>
      </c>
      <c r="H1706" s="15">
        <v>45045</v>
      </c>
      <c r="I1706" s="9" t="s">
        <v>7455</v>
      </c>
      <c r="J1706" s="9">
        <v>133</v>
      </c>
      <c r="K1706" s="9" t="s">
        <v>7498</v>
      </c>
      <c r="L1706" s="9" t="str">
        <f>IF(OR('1. Raw Data'!L1706="Elec", '1. Raw Data'!L1706="elect"), "Electronics", '1. Raw Data'!L1706)</f>
        <v>Home Appliances</v>
      </c>
      <c r="M1706" s="9">
        <v>614.65</v>
      </c>
      <c r="N1706" s="9">
        <f>IF(ISBLANK('1. Raw Data'!N1706), MEDIAN('1. Raw Data'!$N$2:$N$5001), '1. Raw Data'!N1706)</f>
        <v>429.51499999999999</v>
      </c>
      <c r="O1706" s="9">
        <v>5</v>
      </c>
      <c r="P1706" s="9">
        <f>IF(ISBLANK('1. Raw Data'!P1706), 0, '1. Raw Data'!P1706)</f>
        <v>0</v>
      </c>
      <c r="Q1706" s="9">
        <v>399</v>
      </c>
      <c r="R1706" s="9">
        <v>7</v>
      </c>
      <c r="S1706" s="9">
        <f t="shared" si="78"/>
        <v>3073.25</v>
      </c>
      <c r="T1706" s="9">
        <f t="shared" si="79"/>
        <v>925.67500000000018</v>
      </c>
      <c r="U1706" s="23">
        <f t="shared" si="80"/>
        <v>0.30120393720003258</v>
      </c>
    </row>
    <row r="1707" spans="1:21" x14ac:dyDescent="0.3">
      <c r="A1707" s="9">
        <v>1556</v>
      </c>
      <c r="B1707" s="9" t="str">
        <f>PROPER(TRIM('1. Raw Data'!B1707))</f>
        <v>Customer_1705</v>
      </c>
      <c r="C1707" s="9">
        <f>IF(OR('1. Raw Data'!C1707&lt;18, '1. Raw Data'!C1707&gt;100), MEDIAN('1. Raw Data'!$C$2:$C$5001), '1. Raw Data'!C1707)</f>
        <v>55</v>
      </c>
      <c r="D1707" s="9" t="s">
        <v>5021</v>
      </c>
      <c r="E1707" s="22">
        <v>44827</v>
      </c>
      <c r="F1707" s="9">
        <v>0</v>
      </c>
      <c r="G1707" s="9">
        <v>13580</v>
      </c>
      <c r="H1707" s="15">
        <v>44827</v>
      </c>
      <c r="I1707" s="9" t="s">
        <v>7457</v>
      </c>
      <c r="J1707" s="9">
        <v>114</v>
      </c>
      <c r="K1707" s="9" t="s">
        <v>7463</v>
      </c>
      <c r="L1707" s="9" t="str">
        <f>IF(OR('1. Raw Data'!L1707="Elec", '1. Raw Data'!L1707="elect"), "Electronics", '1. Raw Data'!L1707)</f>
        <v>Electronics</v>
      </c>
      <c r="M1707" s="9">
        <v>92.18</v>
      </c>
      <c r="N1707" s="9">
        <f>IF(ISBLANK('1. Raw Data'!N1707), MEDIAN('1. Raw Data'!$N$2:$N$5001), '1. Raw Data'!N1707)</f>
        <v>40.71</v>
      </c>
      <c r="O1707" s="9">
        <v>3</v>
      </c>
      <c r="P1707" s="9">
        <f>IF(ISBLANK('1. Raw Data'!P1707), 0, '1. Raw Data'!P1707)</f>
        <v>0</v>
      </c>
      <c r="Q1707" s="9">
        <v>354</v>
      </c>
      <c r="R1707" s="9">
        <v>5</v>
      </c>
      <c r="S1707" s="9">
        <f t="shared" si="78"/>
        <v>276.54000000000002</v>
      </c>
      <c r="T1707" s="9">
        <f t="shared" si="79"/>
        <v>154.41000000000003</v>
      </c>
      <c r="U1707" s="23">
        <f t="shared" si="80"/>
        <v>0.55836407029724455</v>
      </c>
    </row>
    <row r="1708" spans="1:21" x14ac:dyDescent="0.3">
      <c r="A1708" s="9">
        <v>2368</v>
      </c>
      <c r="B1708" s="9" t="str">
        <f>PROPER(TRIM('1. Raw Data'!B1708))</f>
        <v>Customer_1706</v>
      </c>
      <c r="C1708" s="9">
        <f>IF(OR('1. Raw Data'!C1708&lt;18, '1. Raw Data'!C1708&gt;100), MEDIAN('1. Raw Data'!$C$2:$C$5001), '1. Raw Data'!C1708)</f>
        <v>40</v>
      </c>
      <c r="D1708" s="9" t="s">
        <v>5023</v>
      </c>
      <c r="E1708" s="22">
        <v>44910</v>
      </c>
      <c r="F1708" s="9">
        <v>0</v>
      </c>
      <c r="G1708" s="9">
        <v>11650</v>
      </c>
      <c r="H1708" s="15">
        <v>44910</v>
      </c>
      <c r="I1708" s="9" t="s">
        <v>7455</v>
      </c>
      <c r="J1708" s="9">
        <v>147</v>
      </c>
      <c r="K1708" s="9" t="s">
        <v>7474</v>
      </c>
      <c r="L1708" s="9" t="str">
        <f>IF(OR('1. Raw Data'!L1708="Elec", '1. Raw Data'!L1708="elect"), "Electronics", '1. Raw Data'!L1708)</f>
        <v>Clothing</v>
      </c>
      <c r="M1708" s="9">
        <v>1399.91</v>
      </c>
      <c r="N1708" s="9">
        <f>IF(ISBLANK('1. Raw Data'!N1708), MEDIAN('1. Raw Data'!$N$2:$N$5001), '1. Raw Data'!N1708)</f>
        <v>659.45</v>
      </c>
      <c r="O1708" s="9">
        <v>2</v>
      </c>
      <c r="P1708" s="9">
        <f>IF(ISBLANK('1. Raw Data'!P1708), 0, '1. Raw Data'!P1708)</f>
        <v>0</v>
      </c>
      <c r="Q1708" s="9">
        <v>748</v>
      </c>
      <c r="R1708" s="9">
        <v>4</v>
      </c>
      <c r="S1708" s="9">
        <f t="shared" si="78"/>
        <v>2799.82</v>
      </c>
      <c r="T1708" s="9">
        <f t="shared" si="79"/>
        <v>1480.92</v>
      </c>
      <c r="U1708" s="23">
        <f t="shared" si="80"/>
        <v>0.52893400290018644</v>
      </c>
    </row>
    <row r="1709" spans="1:21" x14ac:dyDescent="0.3">
      <c r="A1709" s="9">
        <v>2193</v>
      </c>
      <c r="B1709" s="9" t="str">
        <f>PROPER(TRIM('1. Raw Data'!B1709))</f>
        <v>Customer_1707</v>
      </c>
      <c r="C1709" s="9">
        <f>IF(OR('1. Raw Data'!C1709&lt;18, '1. Raw Data'!C1709&gt;100), MEDIAN('1. Raw Data'!$C$2:$C$5001), '1. Raw Data'!C1709)</f>
        <v>43</v>
      </c>
      <c r="D1709" s="9" t="s">
        <v>5021</v>
      </c>
      <c r="E1709" s="22">
        <v>45197</v>
      </c>
      <c r="F1709" s="9">
        <v>1</v>
      </c>
      <c r="G1709" s="9">
        <v>10422</v>
      </c>
      <c r="H1709" s="15">
        <v>45197</v>
      </c>
      <c r="I1709" s="9" t="s">
        <v>7456</v>
      </c>
      <c r="J1709" s="9">
        <v>143</v>
      </c>
      <c r="K1709" s="9" t="s">
        <v>7475</v>
      </c>
      <c r="L1709" s="9" t="str">
        <f>IF(OR('1. Raw Data'!L1709="Elec", '1. Raw Data'!L1709="elect"), "Electronics", '1. Raw Data'!L1709)</f>
        <v>Clothing</v>
      </c>
      <c r="M1709" s="9">
        <v>1426.24</v>
      </c>
      <c r="N1709" s="9">
        <f>IF(ISBLANK('1. Raw Data'!N1709), MEDIAN('1. Raw Data'!$N$2:$N$5001), '1. Raw Data'!N1709)</f>
        <v>963.51</v>
      </c>
      <c r="O1709" s="9">
        <v>4</v>
      </c>
      <c r="P1709" s="9">
        <f>IF(ISBLANK('1. Raw Data'!P1709), 0, '1. Raw Data'!P1709)</f>
        <v>0</v>
      </c>
      <c r="Q1709" s="9">
        <v>369</v>
      </c>
      <c r="R1709" s="9">
        <v>2</v>
      </c>
      <c r="S1709" s="9">
        <f t="shared" si="78"/>
        <v>5704.96</v>
      </c>
      <c r="T1709" s="9">
        <f t="shared" si="79"/>
        <v>1850.92</v>
      </c>
      <c r="U1709" s="23">
        <f t="shared" si="80"/>
        <v>0.32444048687457933</v>
      </c>
    </row>
    <row r="1710" spans="1:21" x14ac:dyDescent="0.3">
      <c r="A1710" s="9">
        <v>1355</v>
      </c>
      <c r="B1710" s="9" t="str">
        <f>PROPER(TRIM('1. Raw Data'!B1710))</f>
        <v>Customer_1708</v>
      </c>
      <c r="C1710" s="9">
        <f>IF(OR('1. Raw Data'!C1710&lt;18, '1. Raw Data'!C1710&gt;100), MEDIAN('1. Raw Data'!$C$2:$C$5001), '1. Raw Data'!C1710)</f>
        <v>51</v>
      </c>
      <c r="D1710" s="9" t="s">
        <v>5021</v>
      </c>
      <c r="E1710" s="22">
        <v>44462</v>
      </c>
      <c r="F1710" s="9">
        <v>0</v>
      </c>
      <c r="G1710" s="9">
        <v>13261</v>
      </c>
      <c r="H1710" s="15">
        <v>44462</v>
      </c>
      <c r="I1710" s="9" t="s">
        <v>7455</v>
      </c>
      <c r="J1710" s="9">
        <v>141</v>
      </c>
      <c r="K1710" s="9" t="s">
        <v>7490</v>
      </c>
      <c r="L1710" s="9" t="str">
        <f>IF(OR('1. Raw Data'!L1710="Elec", '1. Raw Data'!L1710="elect"), "Electronics", '1. Raw Data'!L1710)</f>
        <v>Home Appliances</v>
      </c>
      <c r="M1710" s="9">
        <v>1426.27</v>
      </c>
      <c r="N1710" s="9">
        <f>IF(ISBLANK('1. Raw Data'!N1710), MEDIAN('1. Raw Data'!$N$2:$N$5001), '1. Raw Data'!N1710)</f>
        <v>587.41999999999996</v>
      </c>
      <c r="O1710" s="9">
        <v>5</v>
      </c>
      <c r="P1710" s="9">
        <f>IF(ISBLANK('1. Raw Data'!P1710), 0, '1. Raw Data'!P1710)</f>
        <v>0.05</v>
      </c>
      <c r="Q1710" s="9">
        <v>722</v>
      </c>
      <c r="R1710" s="9">
        <v>5</v>
      </c>
      <c r="S1710" s="9">
        <f t="shared" si="78"/>
        <v>6774.7825000000003</v>
      </c>
      <c r="T1710" s="9">
        <f t="shared" si="79"/>
        <v>3837.6825000000003</v>
      </c>
      <c r="U1710" s="23">
        <f t="shared" si="80"/>
        <v>0.56646578690902627</v>
      </c>
    </row>
    <row r="1711" spans="1:21" x14ac:dyDescent="0.3">
      <c r="A1711" s="9">
        <v>1190</v>
      </c>
      <c r="B1711" s="9" t="str">
        <f>PROPER(TRIM('1. Raw Data'!B1711))</f>
        <v>Customer_1709</v>
      </c>
      <c r="C1711" s="9">
        <f>IF(OR('1. Raw Data'!C1711&lt;18, '1. Raw Data'!C1711&gt;100), MEDIAN('1. Raw Data'!$C$2:$C$5001), '1. Raw Data'!C1711)</f>
        <v>52</v>
      </c>
      <c r="D1711" s="9" t="s">
        <v>5023</v>
      </c>
      <c r="E1711" s="22">
        <v>43924</v>
      </c>
      <c r="F1711" s="9">
        <v>0</v>
      </c>
      <c r="G1711" s="9">
        <v>13196</v>
      </c>
      <c r="H1711" s="15">
        <v>43894</v>
      </c>
      <c r="I1711" s="9" t="s">
        <v>7457</v>
      </c>
      <c r="J1711" s="9">
        <v>117</v>
      </c>
      <c r="K1711" s="9" t="s">
        <v>7483</v>
      </c>
      <c r="L1711" s="9" t="str">
        <f>IF(OR('1. Raw Data'!L1711="Elec", '1. Raw Data'!L1711="elect"), "Electronics", '1. Raw Data'!L1711)</f>
        <v>Home Appliances</v>
      </c>
      <c r="M1711" s="9">
        <v>1418.35</v>
      </c>
      <c r="N1711" s="9">
        <f>IF(ISBLANK('1. Raw Data'!N1711), MEDIAN('1. Raw Data'!$N$2:$N$5001), '1. Raw Data'!N1711)</f>
        <v>846.52</v>
      </c>
      <c r="O1711" s="9">
        <v>5</v>
      </c>
      <c r="P1711" s="9">
        <f>IF(ISBLANK('1. Raw Data'!P1711), 0, '1. Raw Data'!P1711)</f>
        <v>0</v>
      </c>
      <c r="Q1711" s="9">
        <v>670</v>
      </c>
      <c r="R1711" s="9">
        <v>3</v>
      </c>
      <c r="S1711" s="9">
        <f t="shared" si="78"/>
        <v>7091.75</v>
      </c>
      <c r="T1711" s="9">
        <f t="shared" si="79"/>
        <v>2859.1499999999996</v>
      </c>
      <c r="U1711" s="23">
        <f t="shared" si="80"/>
        <v>0.40316565022737683</v>
      </c>
    </row>
    <row r="1712" spans="1:21" x14ac:dyDescent="0.3">
      <c r="A1712" s="9">
        <v>1421</v>
      </c>
      <c r="B1712" s="9" t="str">
        <f>PROPER(TRIM('1. Raw Data'!B1712))</f>
        <v>Customer_1710</v>
      </c>
      <c r="C1712" s="9">
        <f>IF(OR('1. Raw Data'!C1712&lt;18, '1. Raw Data'!C1712&gt;100), MEDIAN('1. Raw Data'!$C$2:$C$5001), '1. Raw Data'!C1712)</f>
        <v>19</v>
      </c>
      <c r="D1712" s="9" t="s">
        <v>5021</v>
      </c>
      <c r="E1712" s="22">
        <v>44282</v>
      </c>
      <c r="F1712" s="9">
        <v>0</v>
      </c>
      <c r="G1712" s="9">
        <v>12053</v>
      </c>
      <c r="H1712" s="15">
        <v>44282</v>
      </c>
      <c r="I1712" s="9" t="s">
        <v>7455</v>
      </c>
      <c r="J1712" s="9">
        <v>104</v>
      </c>
      <c r="K1712" s="9" t="s">
        <v>7499</v>
      </c>
      <c r="L1712" s="9" t="str">
        <f>IF(OR('1. Raw Data'!L1712="Elec", '1. Raw Data'!L1712="elect"), "Electronics", '1. Raw Data'!L1712)</f>
        <v>Clothing</v>
      </c>
      <c r="M1712" s="9">
        <v>1232.0999999999999</v>
      </c>
      <c r="N1712" s="9">
        <f>IF(ISBLANK('1. Raw Data'!N1712), MEDIAN('1. Raw Data'!$N$2:$N$5001), '1. Raw Data'!N1712)</f>
        <v>729.23</v>
      </c>
      <c r="O1712" s="9">
        <v>3</v>
      </c>
      <c r="P1712" s="9">
        <f>IF(ISBLANK('1. Raw Data'!P1712), 0, '1. Raw Data'!P1712)</f>
        <v>0</v>
      </c>
      <c r="Q1712" s="9">
        <v>352</v>
      </c>
      <c r="R1712" s="9">
        <v>4</v>
      </c>
      <c r="S1712" s="9">
        <f t="shared" si="78"/>
        <v>3696.2999999999997</v>
      </c>
      <c r="T1712" s="9">
        <f t="shared" si="79"/>
        <v>1508.6099999999997</v>
      </c>
      <c r="U1712" s="23">
        <f t="shared" si="80"/>
        <v>0.40814057300543782</v>
      </c>
    </row>
    <row r="1713" spans="1:21" x14ac:dyDescent="0.3">
      <c r="A1713" s="9">
        <v>1699</v>
      </c>
      <c r="B1713" s="9" t="str">
        <f>PROPER(TRIM('1. Raw Data'!B1713))</f>
        <v>Customer_1711</v>
      </c>
      <c r="C1713" s="9">
        <f>IF(OR('1. Raw Data'!C1713&lt;18, '1. Raw Data'!C1713&gt;100), MEDIAN('1. Raw Data'!$C$2:$C$5001), '1. Raw Data'!C1713)</f>
        <v>46</v>
      </c>
      <c r="D1713" s="9" t="s">
        <v>5021</v>
      </c>
      <c r="E1713" s="22">
        <v>44640</v>
      </c>
      <c r="F1713" s="9">
        <v>0</v>
      </c>
      <c r="G1713" s="9">
        <v>10457</v>
      </c>
      <c r="H1713" s="15">
        <v>44640</v>
      </c>
      <c r="I1713" s="9" t="s">
        <v>7455</v>
      </c>
      <c r="J1713" s="9">
        <v>139</v>
      </c>
      <c r="K1713" s="9" t="s">
        <v>7486</v>
      </c>
      <c r="L1713" s="9" t="str">
        <f>IF(OR('1. Raw Data'!L1713="Elec", '1. Raw Data'!L1713="elect"), "Electronics", '1. Raw Data'!L1713)</f>
        <v>Sports</v>
      </c>
      <c r="M1713" s="9">
        <v>1042.6600000000001</v>
      </c>
      <c r="N1713" s="9">
        <f>IF(ISBLANK('1. Raw Data'!N1713), MEDIAN('1. Raw Data'!$N$2:$N$5001), '1. Raw Data'!N1713)</f>
        <v>536.95000000000005</v>
      </c>
      <c r="O1713" s="9">
        <v>2</v>
      </c>
      <c r="P1713" s="9">
        <f>IF(ISBLANK('1. Raw Data'!P1713), 0, '1. Raw Data'!P1713)</f>
        <v>0.1</v>
      </c>
      <c r="Q1713" s="9">
        <v>433</v>
      </c>
      <c r="R1713" s="9">
        <v>9</v>
      </c>
      <c r="S1713" s="9">
        <f t="shared" si="78"/>
        <v>1876.7880000000002</v>
      </c>
      <c r="T1713" s="9">
        <f t="shared" si="79"/>
        <v>802.88800000000015</v>
      </c>
      <c r="U1713" s="23">
        <f t="shared" si="80"/>
        <v>0.42779898422197926</v>
      </c>
    </row>
    <row r="1714" spans="1:21" x14ac:dyDescent="0.3">
      <c r="A1714" s="9">
        <v>1006</v>
      </c>
      <c r="B1714" s="9" t="str">
        <f>PROPER(TRIM('1. Raw Data'!B1714))</f>
        <v>Customer_1712</v>
      </c>
      <c r="C1714" s="9">
        <f>IF(OR('1. Raw Data'!C1714&lt;18, '1. Raw Data'!C1714&gt;100), MEDIAN('1. Raw Data'!$C$2:$C$5001), '1. Raw Data'!C1714)</f>
        <v>58</v>
      </c>
      <c r="D1714" s="9" t="s">
        <v>5018</v>
      </c>
      <c r="E1714" s="22">
        <v>45058</v>
      </c>
      <c r="F1714" s="9">
        <v>1</v>
      </c>
      <c r="G1714" s="9">
        <v>11914</v>
      </c>
      <c r="H1714" s="15">
        <v>45265</v>
      </c>
      <c r="I1714" s="9" t="s">
        <v>7456</v>
      </c>
      <c r="J1714" s="9">
        <v>101</v>
      </c>
      <c r="K1714" s="9" t="s">
        <v>7478</v>
      </c>
      <c r="L1714" s="9" t="str">
        <f>IF(OR('1. Raw Data'!L1714="Elec", '1. Raw Data'!L1714="elect"), "Electronics", '1. Raw Data'!L1714)</f>
        <v>Home Appliances</v>
      </c>
      <c r="M1714" s="9">
        <v>1274.54</v>
      </c>
      <c r="N1714" s="9">
        <f>IF(ISBLANK('1. Raw Data'!N1714), MEDIAN('1. Raw Data'!$N$2:$N$5001), '1. Raw Data'!N1714)</f>
        <v>688.82</v>
      </c>
      <c r="O1714" s="9">
        <v>5</v>
      </c>
      <c r="P1714" s="9">
        <f>IF(ISBLANK('1. Raw Data'!P1714), 0, '1. Raw Data'!P1714)</f>
        <v>0</v>
      </c>
      <c r="Q1714" s="9">
        <v>586</v>
      </c>
      <c r="R1714" s="9">
        <v>4</v>
      </c>
      <c r="S1714" s="9">
        <f t="shared" si="78"/>
        <v>6372.7</v>
      </c>
      <c r="T1714" s="9">
        <f t="shared" si="79"/>
        <v>2928.5999999999995</v>
      </c>
      <c r="U1714" s="23">
        <f t="shared" si="80"/>
        <v>0.45955403518132026</v>
      </c>
    </row>
    <row r="1715" spans="1:21" x14ac:dyDescent="0.3">
      <c r="A1715" s="9">
        <v>1132</v>
      </c>
      <c r="B1715" s="9" t="str">
        <f>PROPER(TRIM('1. Raw Data'!B1715))</f>
        <v>Customer_1713</v>
      </c>
      <c r="C1715" s="9">
        <f>IF(OR('1. Raw Data'!C1715&lt;18, '1. Raw Data'!C1715&gt;100), MEDIAN('1. Raw Data'!$C$2:$C$5001), '1. Raw Data'!C1715)</f>
        <v>45</v>
      </c>
      <c r="D1715" s="9" t="s">
        <v>5022</v>
      </c>
      <c r="E1715" s="22">
        <v>43943</v>
      </c>
      <c r="F1715" s="9">
        <v>0</v>
      </c>
      <c r="G1715" s="9">
        <v>12601</v>
      </c>
      <c r="H1715" s="15">
        <v>43943</v>
      </c>
      <c r="I1715" s="9" t="s">
        <v>7456</v>
      </c>
      <c r="J1715" s="9">
        <v>141</v>
      </c>
      <c r="K1715" s="9" t="s">
        <v>7490</v>
      </c>
      <c r="L1715" s="9" t="str">
        <f>IF(OR('1. Raw Data'!L1715="Elec", '1. Raw Data'!L1715="elect"), "Electronics", '1. Raw Data'!L1715)</f>
        <v>Sports</v>
      </c>
      <c r="M1715" s="9">
        <v>920.79</v>
      </c>
      <c r="N1715" s="9">
        <f>IF(ISBLANK('1. Raw Data'!N1715), MEDIAN('1. Raw Data'!$N$2:$N$5001), '1. Raw Data'!N1715)</f>
        <v>604.48</v>
      </c>
      <c r="O1715" s="9">
        <v>4</v>
      </c>
      <c r="P1715" s="9">
        <f>IF(ISBLANK('1. Raw Data'!P1715), 0, '1. Raw Data'!P1715)</f>
        <v>0</v>
      </c>
      <c r="Q1715" s="9">
        <v>730</v>
      </c>
      <c r="R1715" s="9">
        <v>3</v>
      </c>
      <c r="S1715" s="9">
        <f t="shared" si="78"/>
        <v>3683.16</v>
      </c>
      <c r="T1715" s="9">
        <f t="shared" si="79"/>
        <v>1265.2399999999998</v>
      </c>
      <c r="U1715" s="23">
        <f t="shared" si="80"/>
        <v>0.34352023805645149</v>
      </c>
    </row>
    <row r="1716" spans="1:21" x14ac:dyDescent="0.3">
      <c r="A1716" s="9">
        <v>1556</v>
      </c>
      <c r="B1716" s="9" t="str">
        <f>PROPER(TRIM('1. Raw Data'!B1716))</f>
        <v>Customer_1714</v>
      </c>
      <c r="C1716" s="9">
        <f>IF(OR('1. Raw Data'!C1716&lt;18, '1. Raw Data'!C1716&gt;100), MEDIAN('1. Raw Data'!$C$2:$C$5001), '1. Raw Data'!C1716)</f>
        <v>38</v>
      </c>
      <c r="D1716" s="9" t="s">
        <v>5018</v>
      </c>
      <c r="E1716" s="22">
        <v>43846</v>
      </c>
      <c r="F1716" s="9">
        <v>0</v>
      </c>
      <c r="G1716" s="9">
        <v>13641</v>
      </c>
      <c r="H1716" s="15">
        <v>43846</v>
      </c>
      <c r="I1716" s="9" t="s">
        <v>7456</v>
      </c>
      <c r="J1716" s="9">
        <v>145</v>
      </c>
      <c r="K1716" s="9" t="s">
        <v>7470</v>
      </c>
      <c r="L1716" s="9" t="str">
        <f>IF(OR('1. Raw Data'!L1716="Elec", '1. Raw Data'!L1716="elect"), "Electronics", '1. Raw Data'!L1716)</f>
        <v>Home Appliances</v>
      </c>
      <c r="M1716" s="9">
        <v>244.84</v>
      </c>
      <c r="N1716" s="9">
        <f>IF(ISBLANK('1. Raw Data'!N1716), MEDIAN('1. Raw Data'!$N$2:$N$5001), '1. Raw Data'!N1716)</f>
        <v>110.05</v>
      </c>
      <c r="O1716" s="9">
        <v>2</v>
      </c>
      <c r="P1716" s="9">
        <f>IF(ISBLANK('1. Raw Data'!P1716), 0, '1. Raw Data'!P1716)</f>
        <v>0</v>
      </c>
      <c r="Q1716" s="9">
        <v>354</v>
      </c>
      <c r="R1716" s="9">
        <v>5</v>
      </c>
      <c r="S1716" s="9">
        <f t="shared" si="78"/>
        <v>489.68</v>
      </c>
      <c r="T1716" s="9">
        <f t="shared" si="79"/>
        <v>269.58000000000004</v>
      </c>
      <c r="U1716" s="23">
        <f t="shared" si="80"/>
        <v>0.55052279039372665</v>
      </c>
    </row>
    <row r="1717" spans="1:21" x14ac:dyDescent="0.3">
      <c r="A1717" s="9">
        <v>1825</v>
      </c>
      <c r="B1717" s="9" t="str">
        <f>PROPER(TRIM('1. Raw Data'!B1717))</f>
        <v>Customer_1715</v>
      </c>
      <c r="C1717" s="9">
        <f>IF(OR('1. Raw Data'!C1717&lt;18, '1. Raw Data'!C1717&gt;100), MEDIAN('1. Raw Data'!$C$2:$C$5001), '1. Raw Data'!C1717)</f>
        <v>57</v>
      </c>
      <c r="D1717" s="9" t="s">
        <v>5019</v>
      </c>
      <c r="E1717" s="22">
        <v>44249</v>
      </c>
      <c r="F1717" s="9">
        <v>1</v>
      </c>
      <c r="G1717" s="9">
        <v>12569</v>
      </c>
      <c r="H1717" s="15">
        <v>44249</v>
      </c>
      <c r="I1717" s="9" t="s">
        <v>7457</v>
      </c>
      <c r="J1717" s="9">
        <v>124</v>
      </c>
      <c r="K1717" s="9" t="s">
        <v>7497</v>
      </c>
      <c r="L1717" s="9" t="str">
        <f>IF(OR('1. Raw Data'!L1717="Elec", '1. Raw Data'!L1717="elect"), "Electronics", '1. Raw Data'!L1717)</f>
        <v>Home Appliances</v>
      </c>
      <c r="M1717" s="9">
        <v>617.27</v>
      </c>
      <c r="N1717" s="9">
        <f>IF(ISBLANK('1. Raw Data'!N1717), MEDIAN('1. Raw Data'!$N$2:$N$5001), '1. Raw Data'!N1717)</f>
        <v>289.79000000000002</v>
      </c>
      <c r="O1717" s="9">
        <v>5</v>
      </c>
      <c r="P1717" s="9">
        <f>IF(ISBLANK('1. Raw Data'!P1717), 0, '1. Raw Data'!P1717)</f>
        <v>0</v>
      </c>
      <c r="Q1717" s="9">
        <v>1185</v>
      </c>
      <c r="R1717" s="9">
        <v>3</v>
      </c>
      <c r="S1717" s="9">
        <f t="shared" si="78"/>
        <v>3086.35</v>
      </c>
      <c r="T1717" s="9">
        <f t="shared" si="79"/>
        <v>1637.3999999999999</v>
      </c>
      <c r="U1717" s="23">
        <f t="shared" si="80"/>
        <v>0.53052958996873323</v>
      </c>
    </row>
    <row r="1718" spans="1:21" x14ac:dyDescent="0.3">
      <c r="A1718" s="9">
        <v>1760</v>
      </c>
      <c r="B1718" s="9" t="str">
        <f>PROPER(TRIM('1. Raw Data'!B1718))</f>
        <v>Customer_1716</v>
      </c>
      <c r="C1718" s="9">
        <f>IF(OR('1. Raw Data'!C1718&lt;18, '1. Raw Data'!C1718&gt;100), MEDIAN('1. Raw Data'!$C$2:$C$5001), '1. Raw Data'!C1718)</f>
        <v>29</v>
      </c>
      <c r="D1718" s="9" t="s">
        <v>5018</v>
      </c>
      <c r="E1718" s="22">
        <v>44448</v>
      </c>
      <c r="F1718" s="9">
        <v>0</v>
      </c>
      <c r="G1718" s="9">
        <v>13160</v>
      </c>
      <c r="H1718" s="15">
        <v>44448</v>
      </c>
      <c r="I1718" s="9" t="s">
        <v>7455</v>
      </c>
      <c r="J1718" s="9">
        <v>134</v>
      </c>
      <c r="K1718" s="9" t="s">
        <v>7482</v>
      </c>
      <c r="L1718" s="9" t="str">
        <f>IF(OR('1. Raw Data'!L1718="Elec", '1. Raw Data'!L1718="elect"), "Electronics", '1. Raw Data'!L1718)</f>
        <v>Electronics</v>
      </c>
      <c r="M1718" s="9">
        <v>1458.38</v>
      </c>
      <c r="N1718" s="9">
        <f>IF(ISBLANK('1. Raw Data'!N1718), MEDIAN('1. Raw Data'!$N$2:$N$5001), '1. Raw Data'!N1718)</f>
        <v>807.51</v>
      </c>
      <c r="O1718" s="9">
        <v>5</v>
      </c>
      <c r="P1718" s="9">
        <f>IF(ISBLANK('1. Raw Data'!P1718), 0, '1. Raw Data'!P1718)</f>
        <v>0</v>
      </c>
      <c r="Q1718" s="9">
        <v>633</v>
      </c>
      <c r="R1718" s="9">
        <v>6</v>
      </c>
      <c r="S1718" s="9">
        <f t="shared" si="78"/>
        <v>7291.9000000000005</v>
      </c>
      <c r="T1718" s="9">
        <f t="shared" si="79"/>
        <v>3254.3500000000004</v>
      </c>
      <c r="U1718" s="23">
        <f t="shared" si="80"/>
        <v>0.4462965756524363</v>
      </c>
    </row>
    <row r="1719" spans="1:21" x14ac:dyDescent="0.3">
      <c r="A1719" s="9">
        <v>2054</v>
      </c>
      <c r="B1719" s="9" t="str">
        <f>PROPER(TRIM('1. Raw Data'!B1719))</f>
        <v>Customer_1717</v>
      </c>
      <c r="C1719" s="9">
        <f>IF(OR('1. Raw Data'!C1719&lt;18, '1. Raw Data'!C1719&gt;100), MEDIAN('1. Raw Data'!$C$2:$C$5001), '1. Raw Data'!C1719)</f>
        <v>40</v>
      </c>
      <c r="D1719" s="9" t="s">
        <v>5018</v>
      </c>
      <c r="E1719" s="22">
        <v>44263</v>
      </c>
      <c r="F1719" s="9">
        <v>1</v>
      </c>
      <c r="G1719" s="9">
        <v>10845</v>
      </c>
      <c r="H1719" s="15">
        <v>44411</v>
      </c>
      <c r="I1719" s="9" t="s">
        <v>7455</v>
      </c>
      <c r="J1719" s="9">
        <v>134</v>
      </c>
      <c r="K1719" s="9" t="s">
        <v>7482</v>
      </c>
      <c r="L1719" s="9" t="str">
        <f>IF(OR('1. Raw Data'!L1719="Elec", '1. Raw Data'!L1719="elect"), "Electronics", '1. Raw Data'!L1719)</f>
        <v>Electronics</v>
      </c>
      <c r="M1719" s="9">
        <v>559.15</v>
      </c>
      <c r="N1719" s="9">
        <f>IF(ISBLANK('1. Raw Data'!N1719), MEDIAN('1. Raw Data'!$N$2:$N$5001), '1. Raw Data'!N1719)</f>
        <v>292.39</v>
      </c>
      <c r="O1719" s="9">
        <v>1</v>
      </c>
      <c r="P1719" s="9">
        <f>IF(ISBLANK('1. Raw Data'!P1719), 0, '1. Raw Data'!P1719)</f>
        <v>0.2</v>
      </c>
      <c r="Q1719" s="9">
        <v>1160</v>
      </c>
      <c r="R1719" s="9">
        <v>2</v>
      </c>
      <c r="S1719" s="9">
        <f t="shared" si="78"/>
        <v>447.32</v>
      </c>
      <c r="T1719" s="9">
        <f t="shared" si="79"/>
        <v>154.93</v>
      </c>
      <c r="U1719" s="23">
        <f t="shared" si="80"/>
        <v>0.34635160511490659</v>
      </c>
    </row>
    <row r="1720" spans="1:21" x14ac:dyDescent="0.3">
      <c r="A1720" s="9">
        <v>1534</v>
      </c>
      <c r="B1720" s="9" t="str">
        <f>PROPER(TRIM('1. Raw Data'!B1720))</f>
        <v>Customer_1718</v>
      </c>
      <c r="C1720" s="9">
        <f>IF(OR('1. Raw Data'!C1720&lt;18, '1. Raw Data'!C1720&gt;100), MEDIAN('1. Raw Data'!$C$2:$C$5001), '1. Raw Data'!C1720)</f>
        <v>36</v>
      </c>
      <c r="D1720" s="9" t="s">
        <v>5019</v>
      </c>
      <c r="E1720" s="22">
        <v>44112</v>
      </c>
      <c r="F1720" s="9">
        <v>1</v>
      </c>
      <c r="G1720" s="9">
        <v>13182</v>
      </c>
      <c r="H1720" s="15">
        <v>44053</v>
      </c>
      <c r="I1720" s="9" t="s">
        <v>7456</v>
      </c>
      <c r="J1720" s="9">
        <v>124</v>
      </c>
      <c r="K1720" s="9" t="s">
        <v>7497</v>
      </c>
      <c r="L1720" s="9" t="str">
        <f>IF(OR('1. Raw Data'!L1720="Elec", '1. Raw Data'!L1720="elect"), "Electronics", '1. Raw Data'!L1720)</f>
        <v>Clothing</v>
      </c>
      <c r="M1720" s="9">
        <v>1308.3499999999999</v>
      </c>
      <c r="N1720" s="9">
        <f>IF(ISBLANK('1. Raw Data'!N1720), MEDIAN('1. Raw Data'!$N$2:$N$5001), '1. Raw Data'!N1720)</f>
        <v>748.78</v>
      </c>
      <c r="O1720" s="9">
        <v>1</v>
      </c>
      <c r="P1720" s="9">
        <f>IF(ISBLANK('1. Raw Data'!P1720), 0, '1. Raw Data'!P1720)</f>
        <v>0</v>
      </c>
      <c r="Q1720" s="9">
        <v>1546</v>
      </c>
      <c r="R1720" s="9">
        <v>1</v>
      </c>
      <c r="S1720" s="9">
        <f t="shared" si="78"/>
        <v>1308.3499999999999</v>
      </c>
      <c r="T1720" s="9">
        <f t="shared" si="79"/>
        <v>559.56999999999994</v>
      </c>
      <c r="U1720" s="23">
        <f t="shared" si="80"/>
        <v>0.42769136698895555</v>
      </c>
    </row>
    <row r="1721" spans="1:21" x14ac:dyDescent="0.3">
      <c r="A1721" s="9">
        <v>1425</v>
      </c>
      <c r="B1721" s="9" t="str">
        <f>PROPER(TRIM('1. Raw Data'!B1721))</f>
        <v>Customer_1719</v>
      </c>
      <c r="C1721" s="9">
        <f>IF(OR('1. Raw Data'!C1721&lt;18, '1. Raw Data'!C1721&gt;100), MEDIAN('1. Raw Data'!$C$2:$C$5001), '1. Raw Data'!C1721)</f>
        <v>48</v>
      </c>
      <c r="D1721" s="9" t="s">
        <v>5021</v>
      </c>
      <c r="E1721" s="22">
        <v>44354</v>
      </c>
      <c r="F1721" s="9">
        <v>1</v>
      </c>
      <c r="G1721" s="9">
        <v>10550</v>
      </c>
      <c r="H1721" s="15">
        <v>44383</v>
      </c>
      <c r="I1721" s="9" t="s">
        <v>7457</v>
      </c>
      <c r="J1721" s="9">
        <v>115</v>
      </c>
      <c r="K1721" s="9" t="s">
        <v>7481</v>
      </c>
      <c r="L1721" s="9" t="str">
        <f>IF(OR('1. Raw Data'!L1721="Elec", '1. Raw Data'!L1721="elect"), "Electronics", '1. Raw Data'!L1721)</f>
        <v>Electronics</v>
      </c>
      <c r="M1721" s="9">
        <v>185.16</v>
      </c>
      <c r="N1721" s="9">
        <f>IF(ISBLANK('1. Raw Data'!N1721), MEDIAN('1. Raw Data'!$N$2:$N$5001), '1. Raw Data'!N1721)</f>
        <v>125.21</v>
      </c>
      <c r="O1721" s="9">
        <v>5</v>
      </c>
      <c r="P1721" s="9">
        <f>IF(ISBLANK('1. Raw Data'!P1721), 0, '1. Raw Data'!P1721)</f>
        <v>0</v>
      </c>
      <c r="Q1721" s="9">
        <v>1304</v>
      </c>
      <c r="R1721" s="9">
        <v>1</v>
      </c>
      <c r="S1721" s="9">
        <f t="shared" si="78"/>
        <v>925.8</v>
      </c>
      <c r="T1721" s="9">
        <f t="shared" si="79"/>
        <v>299.75</v>
      </c>
      <c r="U1721" s="23">
        <f t="shared" si="80"/>
        <v>0.32377403326852455</v>
      </c>
    </row>
    <row r="1722" spans="1:21" x14ac:dyDescent="0.3">
      <c r="A1722" s="9">
        <v>2417</v>
      </c>
      <c r="B1722" s="9" t="str">
        <f>PROPER(TRIM('1. Raw Data'!B1722))</f>
        <v>Customer_1720</v>
      </c>
      <c r="C1722" s="9">
        <f>IF(OR('1. Raw Data'!C1722&lt;18, '1. Raw Data'!C1722&gt;100), MEDIAN('1. Raw Data'!$C$2:$C$5001), '1. Raw Data'!C1722)</f>
        <v>55</v>
      </c>
      <c r="D1722" s="9" t="s">
        <v>5021</v>
      </c>
      <c r="E1722" s="22">
        <v>44423</v>
      </c>
      <c r="F1722" s="9">
        <v>0</v>
      </c>
      <c r="G1722" s="9">
        <v>11420</v>
      </c>
      <c r="H1722" s="15">
        <v>44423</v>
      </c>
      <c r="I1722" s="9" t="s">
        <v>7457</v>
      </c>
      <c r="J1722" s="9">
        <v>117</v>
      </c>
      <c r="K1722" s="9" t="s">
        <v>7483</v>
      </c>
      <c r="L1722" s="9" t="str">
        <f>IF(OR('1. Raw Data'!L1722="Elec", '1. Raw Data'!L1722="elect"), "Electronics", '1. Raw Data'!L1722)</f>
        <v>Electronics</v>
      </c>
      <c r="M1722" s="9">
        <v>534.57000000000005</v>
      </c>
      <c r="N1722" s="9">
        <f>IF(ISBLANK('1. Raw Data'!N1722), MEDIAN('1. Raw Data'!$N$2:$N$5001), '1. Raw Data'!N1722)</f>
        <v>360.9</v>
      </c>
      <c r="O1722" s="9">
        <v>3</v>
      </c>
      <c r="P1722" s="9">
        <f>IF(ISBLANK('1. Raw Data'!P1722), 0, '1. Raw Data'!P1722)</f>
        <v>0</v>
      </c>
      <c r="Q1722" s="9">
        <v>1003</v>
      </c>
      <c r="R1722" s="9">
        <v>4</v>
      </c>
      <c r="S1722" s="9">
        <f t="shared" si="78"/>
        <v>1603.71</v>
      </c>
      <c r="T1722" s="9">
        <f t="shared" si="79"/>
        <v>521.01000000000022</v>
      </c>
      <c r="U1722" s="23">
        <f t="shared" si="80"/>
        <v>0.32487793927829856</v>
      </c>
    </row>
    <row r="1723" spans="1:21" x14ac:dyDescent="0.3">
      <c r="A1723" s="9">
        <v>1671</v>
      </c>
      <c r="B1723" s="9" t="str">
        <f>PROPER(TRIM('1. Raw Data'!B1723))</f>
        <v>Customer_1721</v>
      </c>
      <c r="C1723" s="9">
        <f>IF(OR('1. Raw Data'!C1723&lt;18, '1. Raw Data'!C1723&gt;100), MEDIAN('1. Raw Data'!$C$2:$C$5001), '1. Raw Data'!C1723)</f>
        <v>47</v>
      </c>
      <c r="D1723" s="9" t="s">
        <v>5018</v>
      </c>
      <c r="E1723" s="22">
        <v>44502</v>
      </c>
      <c r="F1723" s="9">
        <v>0</v>
      </c>
      <c r="G1723" s="9">
        <v>11994</v>
      </c>
      <c r="H1723" s="15">
        <v>44238</v>
      </c>
      <c r="I1723" s="9" t="s">
        <v>7457</v>
      </c>
      <c r="J1723" s="9">
        <v>113</v>
      </c>
      <c r="K1723" s="9" t="s">
        <v>7460</v>
      </c>
      <c r="L1723" s="9" t="str">
        <f>IF(OR('1. Raw Data'!L1723="Elec", '1. Raw Data'!L1723="elect"), "Electronics", '1. Raw Data'!L1723)</f>
        <v>Clothing</v>
      </c>
      <c r="M1723" s="9">
        <v>558.88</v>
      </c>
      <c r="N1723" s="9">
        <f>IF(ISBLANK('1. Raw Data'!N1723), MEDIAN('1. Raw Data'!$N$2:$N$5001), '1. Raw Data'!N1723)</f>
        <v>262.12</v>
      </c>
      <c r="O1723" s="9">
        <v>1</v>
      </c>
      <c r="P1723" s="9">
        <f>IF(ISBLANK('1. Raw Data'!P1723), 0, '1. Raw Data'!P1723)</f>
        <v>0</v>
      </c>
      <c r="Q1723" s="9">
        <v>716</v>
      </c>
      <c r="R1723" s="9">
        <v>8</v>
      </c>
      <c r="S1723" s="9">
        <f t="shared" si="78"/>
        <v>558.88</v>
      </c>
      <c r="T1723" s="9">
        <f t="shared" si="79"/>
        <v>296.76</v>
      </c>
      <c r="U1723" s="23">
        <f t="shared" si="80"/>
        <v>0.53099055253363869</v>
      </c>
    </row>
    <row r="1724" spans="1:21" x14ac:dyDescent="0.3">
      <c r="A1724" s="9">
        <v>1362</v>
      </c>
      <c r="B1724" s="9" t="str">
        <f>PROPER(TRIM('1. Raw Data'!B1724))</f>
        <v>Customer_1722</v>
      </c>
      <c r="C1724" s="9">
        <f>IF(OR('1. Raw Data'!C1724&lt;18, '1. Raw Data'!C1724&gt;100), MEDIAN('1. Raw Data'!$C$2:$C$5001), '1. Raw Data'!C1724)</f>
        <v>52</v>
      </c>
      <c r="D1724" s="9" t="s">
        <v>5019</v>
      </c>
      <c r="E1724" s="22">
        <v>44076</v>
      </c>
      <c r="F1724" s="9">
        <v>1</v>
      </c>
      <c r="G1724" s="9">
        <v>13750</v>
      </c>
      <c r="H1724" s="15">
        <v>43870</v>
      </c>
      <c r="I1724" s="9" t="s">
        <v>7456</v>
      </c>
      <c r="J1724" s="9">
        <v>107</v>
      </c>
      <c r="K1724" s="9" t="s">
        <v>7485</v>
      </c>
      <c r="L1724" s="9" t="str">
        <f>IF(OR('1. Raw Data'!L1724="Elec", '1. Raw Data'!L1724="elect"), "Electronics", '1. Raw Data'!L1724)</f>
        <v>Sports</v>
      </c>
      <c r="M1724" s="9">
        <v>124.82</v>
      </c>
      <c r="N1724" s="9">
        <f>IF(ISBLANK('1. Raw Data'!N1724), MEDIAN('1. Raw Data'!$N$2:$N$5001), '1. Raw Data'!N1724)</f>
        <v>61.24</v>
      </c>
      <c r="O1724" s="9">
        <v>5</v>
      </c>
      <c r="P1724" s="9">
        <f>IF(ISBLANK('1. Raw Data'!P1724), 0, '1. Raw Data'!P1724)</f>
        <v>0</v>
      </c>
      <c r="Q1724" s="9">
        <v>399</v>
      </c>
      <c r="R1724" s="9">
        <v>7</v>
      </c>
      <c r="S1724" s="9">
        <f t="shared" si="78"/>
        <v>624.09999999999991</v>
      </c>
      <c r="T1724" s="9">
        <f t="shared" si="79"/>
        <v>317.89999999999992</v>
      </c>
      <c r="U1724" s="23">
        <f t="shared" si="80"/>
        <v>0.50937349783688501</v>
      </c>
    </row>
    <row r="1725" spans="1:21" x14ac:dyDescent="0.3">
      <c r="A1725" s="9">
        <v>2460</v>
      </c>
      <c r="B1725" s="9" t="str">
        <f>PROPER(TRIM('1. Raw Data'!B1725))</f>
        <v>Customer_1723</v>
      </c>
      <c r="C1725" s="9">
        <f>IF(OR('1. Raw Data'!C1725&lt;18, '1. Raw Data'!C1725&gt;100), MEDIAN('1. Raw Data'!$C$2:$C$5001), '1. Raw Data'!C1725)</f>
        <v>55</v>
      </c>
      <c r="D1725" s="9" t="s">
        <v>5021</v>
      </c>
      <c r="E1725" s="22">
        <v>43846</v>
      </c>
      <c r="F1725" s="9">
        <v>0</v>
      </c>
      <c r="G1725" s="9">
        <v>12058</v>
      </c>
      <c r="H1725" s="15">
        <v>43846</v>
      </c>
      <c r="I1725" s="9" t="s">
        <v>7457</v>
      </c>
      <c r="J1725" s="9">
        <v>109</v>
      </c>
      <c r="K1725" s="9" t="s">
        <v>7466</v>
      </c>
      <c r="L1725" s="9" t="str">
        <f>IF(OR('1. Raw Data'!L1725="Elec", '1. Raw Data'!L1725="elect"), "Electronics", '1. Raw Data'!L1725)</f>
        <v>Electronics</v>
      </c>
      <c r="M1725" s="9">
        <v>222.69</v>
      </c>
      <c r="N1725" s="9">
        <f>IF(ISBLANK('1. Raw Data'!N1725), MEDIAN('1. Raw Data'!$N$2:$N$5001), '1. Raw Data'!N1725)</f>
        <v>99.9</v>
      </c>
      <c r="O1725" s="9">
        <v>2</v>
      </c>
      <c r="P1725" s="9">
        <f>IF(ISBLANK('1. Raw Data'!P1725), 0, '1. Raw Data'!P1725)</f>
        <v>0</v>
      </c>
      <c r="Q1725" s="9">
        <v>949</v>
      </c>
      <c r="R1725" s="9">
        <v>6</v>
      </c>
      <c r="S1725" s="9">
        <f t="shared" si="78"/>
        <v>445.38</v>
      </c>
      <c r="T1725" s="9">
        <f t="shared" si="79"/>
        <v>245.57999999999998</v>
      </c>
      <c r="U1725" s="23">
        <f t="shared" si="80"/>
        <v>0.55139431496699443</v>
      </c>
    </row>
    <row r="1726" spans="1:21" x14ac:dyDescent="0.3">
      <c r="A1726" s="9">
        <v>1081</v>
      </c>
      <c r="B1726" s="9" t="str">
        <f>PROPER(TRIM('1. Raw Data'!B1726))</f>
        <v>Customer_1724</v>
      </c>
      <c r="C1726" s="9">
        <f>IF(OR('1. Raw Data'!C1726&lt;18, '1. Raw Data'!C1726&gt;100), MEDIAN('1. Raw Data'!$C$2:$C$5001), '1. Raw Data'!C1726)</f>
        <v>34</v>
      </c>
      <c r="D1726" s="9" t="s">
        <v>5020</v>
      </c>
      <c r="E1726" s="22">
        <v>44849</v>
      </c>
      <c r="F1726" s="9">
        <v>1</v>
      </c>
      <c r="G1726" s="9">
        <v>11645</v>
      </c>
      <c r="H1726" s="15">
        <v>44849</v>
      </c>
      <c r="I1726" s="9" t="s">
        <v>7457</v>
      </c>
      <c r="J1726" s="9">
        <v>144</v>
      </c>
      <c r="K1726" s="9" t="s">
        <v>7462</v>
      </c>
      <c r="L1726" s="9" t="str">
        <f>IF(OR('1. Raw Data'!L1726="Elec", '1. Raw Data'!L1726="elect"), "Electronics", '1. Raw Data'!L1726)</f>
        <v>Sports</v>
      </c>
      <c r="M1726" s="9">
        <v>330.09</v>
      </c>
      <c r="N1726" s="9">
        <f>IF(ISBLANK('1. Raw Data'!N1726), MEDIAN('1. Raw Data'!$N$2:$N$5001), '1. Raw Data'!N1726)</f>
        <v>223.91</v>
      </c>
      <c r="O1726" s="9">
        <v>4</v>
      </c>
      <c r="P1726" s="9">
        <f>IF(ISBLANK('1. Raw Data'!P1726), 0, '1. Raw Data'!P1726)</f>
        <v>0</v>
      </c>
      <c r="Q1726" s="9">
        <v>809</v>
      </c>
      <c r="R1726" s="9">
        <v>4</v>
      </c>
      <c r="S1726" s="9">
        <f t="shared" si="78"/>
        <v>1320.36</v>
      </c>
      <c r="T1726" s="9">
        <f t="shared" si="79"/>
        <v>424.71999999999991</v>
      </c>
      <c r="U1726" s="23">
        <f t="shared" si="80"/>
        <v>0.32166984761731643</v>
      </c>
    </row>
    <row r="1727" spans="1:21" x14ac:dyDescent="0.3">
      <c r="A1727" s="9">
        <v>1355</v>
      </c>
      <c r="B1727" s="9" t="str">
        <f>PROPER(TRIM('1. Raw Data'!B1727))</f>
        <v>Customer_1725</v>
      </c>
      <c r="C1727" s="9">
        <f>IF(OR('1. Raw Data'!C1727&lt;18, '1. Raw Data'!C1727&gt;100), MEDIAN('1. Raw Data'!$C$2:$C$5001), '1. Raw Data'!C1727)</f>
        <v>37</v>
      </c>
      <c r="D1727" s="9" t="s">
        <v>5023</v>
      </c>
      <c r="E1727" s="22">
        <v>44712</v>
      </c>
      <c r="F1727" s="9">
        <v>0</v>
      </c>
      <c r="G1727" s="9">
        <v>10496</v>
      </c>
      <c r="H1727" s="15">
        <v>44712</v>
      </c>
      <c r="I1727" s="9" t="s">
        <v>7457</v>
      </c>
      <c r="J1727" s="9">
        <v>135</v>
      </c>
      <c r="K1727" s="9" t="s">
        <v>7458</v>
      </c>
      <c r="L1727" s="9" t="str">
        <f>IF(OR('1. Raw Data'!L1727="Elec", '1. Raw Data'!L1727="elect"), "Electronics", '1. Raw Data'!L1727)</f>
        <v>Clothing</v>
      </c>
      <c r="M1727" s="9">
        <v>1264.83</v>
      </c>
      <c r="N1727" s="9">
        <f>IF(ISBLANK('1. Raw Data'!N1727), MEDIAN('1. Raw Data'!$N$2:$N$5001), '1. Raw Data'!N1727)</f>
        <v>656.9</v>
      </c>
      <c r="O1727" s="9">
        <v>1</v>
      </c>
      <c r="P1727" s="9">
        <f>IF(ISBLANK('1. Raw Data'!P1727), 0, '1. Raw Data'!P1727)</f>
        <v>0</v>
      </c>
      <c r="Q1727" s="9">
        <v>722</v>
      </c>
      <c r="R1727" s="9">
        <v>5</v>
      </c>
      <c r="S1727" s="9">
        <f t="shared" si="78"/>
        <v>1264.83</v>
      </c>
      <c r="T1727" s="9">
        <f t="shared" si="79"/>
        <v>607.92999999999995</v>
      </c>
      <c r="U1727" s="23">
        <f t="shared" si="80"/>
        <v>0.4806416672596317</v>
      </c>
    </row>
    <row r="1728" spans="1:21" x14ac:dyDescent="0.3">
      <c r="A1728" s="9">
        <v>2281</v>
      </c>
      <c r="B1728" s="9" t="str">
        <f>PROPER(TRIM('1. Raw Data'!B1728))</f>
        <v>Customer_1726</v>
      </c>
      <c r="C1728" s="9">
        <f>IF(OR('1. Raw Data'!C1728&lt;18, '1. Raw Data'!C1728&gt;100), MEDIAN('1. Raw Data'!$C$2:$C$5001), '1. Raw Data'!C1728)</f>
        <v>59</v>
      </c>
      <c r="D1728" s="9" t="s">
        <v>5023</v>
      </c>
      <c r="E1728" s="22">
        <v>44190</v>
      </c>
      <c r="F1728" s="9">
        <v>1</v>
      </c>
      <c r="G1728" s="9">
        <v>13087</v>
      </c>
      <c r="H1728" s="15">
        <v>44190</v>
      </c>
      <c r="I1728" s="9" t="s">
        <v>7456</v>
      </c>
      <c r="J1728" s="9">
        <v>123</v>
      </c>
      <c r="K1728" s="9" t="s">
        <v>7502</v>
      </c>
      <c r="L1728" s="9" t="str">
        <f>IF(OR('1. Raw Data'!L1728="Elec", '1. Raw Data'!L1728="elect"), "Electronics", '1. Raw Data'!L1728)</f>
        <v>Home Appliances</v>
      </c>
      <c r="M1728" s="9">
        <v>141.93</v>
      </c>
      <c r="N1728" s="9">
        <f>IF(ISBLANK('1. Raw Data'!N1728), MEDIAN('1. Raw Data'!$N$2:$N$5001), '1. Raw Data'!N1728)</f>
        <v>75.92</v>
      </c>
      <c r="O1728" s="9">
        <v>5</v>
      </c>
      <c r="P1728" s="9">
        <f>IF(ISBLANK('1. Raw Data'!P1728), 0, '1. Raw Data'!P1728)</f>
        <v>0</v>
      </c>
      <c r="Q1728" s="9">
        <v>1468</v>
      </c>
      <c r="R1728" s="9">
        <v>2</v>
      </c>
      <c r="S1728" s="9">
        <f t="shared" si="78"/>
        <v>709.65000000000009</v>
      </c>
      <c r="T1728" s="9">
        <f t="shared" si="79"/>
        <v>330.05000000000007</v>
      </c>
      <c r="U1728" s="23">
        <f t="shared" si="80"/>
        <v>0.46508842387092231</v>
      </c>
    </row>
    <row r="1729" spans="1:21" x14ac:dyDescent="0.3">
      <c r="A1729" s="9">
        <v>1588</v>
      </c>
      <c r="B1729" s="9" t="str">
        <f>PROPER(TRIM('1. Raw Data'!B1729))</f>
        <v>Customer_1727</v>
      </c>
      <c r="C1729" s="9">
        <f>IF(OR('1. Raw Data'!C1729&lt;18, '1. Raw Data'!C1729&gt;100), MEDIAN('1. Raw Data'!$C$2:$C$5001), '1. Raw Data'!C1729)</f>
        <v>21</v>
      </c>
      <c r="D1729" s="9" t="s">
        <v>5022</v>
      </c>
      <c r="E1729" s="22">
        <v>44095</v>
      </c>
      <c r="F1729" s="9">
        <v>0</v>
      </c>
      <c r="G1729" s="9">
        <v>13104</v>
      </c>
      <c r="H1729" s="15">
        <v>44095</v>
      </c>
      <c r="I1729" s="9" t="s">
        <v>7456</v>
      </c>
      <c r="J1729" s="9">
        <v>147</v>
      </c>
      <c r="K1729" s="9" t="s">
        <v>7474</v>
      </c>
      <c r="L1729" s="9" t="str">
        <f>IF(OR('1. Raw Data'!L1729="Elec", '1. Raw Data'!L1729="elect"), "Electronics", '1. Raw Data'!L1729)</f>
        <v>Sports</v>
      </c>
      <c r="M1729" s="9">
        <v>483.12</v>
      </c>
      <c r="N1729" s="9">
        <f>IF(ISBLANK('1. Raw Data'!N1729), MEDIAN('1. Raw Data'!$N$2:$N$5001), '1. Raw Data'!N1729)</f>
        <v>309.58</v>
      </c>
      <c r="O1729" s="9">
        <v>1</v>
      </c>
      <c r="P1729" s="9">
        <f>IF(ISBLANK('1. Raw Data'!P1729), 0, '1. Raw Data'!P1729)</f>
        <v>0.2</v>
      </c>
      <c r="Q1729" s="9">
        <v>397</v>
      </c>
      <c r="R1729" s="9">
        <v>5</v>
      </c>
      <c r="S1729" s="9">
        <f t="shared" si="78"/>
        <v>386.49600000000004</v>
      </c>
      <c r="T1729" s="9">
        <f t="shared" si="79"/>
        <v>76.916000000000054</v>
      </c>
      <c r="U1729" s="23">
        <f t="shared" si="80"/>
        <v>0.19900852790197066</v>
      </c>
    </row>
    <row r="1730" spans="1:21" x14ac:dyDescent="0.3">
      <c r="A1730" s="9">
        <v>1294</v>
      </c>
      <c r="B1730" s="9" t="str">
        <f>PROPER(TRIM('1. Raw Data'!B1730))</f>
        <v>Customer_1728</v>
      </c>
      <c r="C1730" s="9">
        <f>IF(OR('1. Raw Data'!C1730&lt;18, '1. Raw Data'!C1730&gt;100), MEDIAN('1. Raw Data'!$C$2:$C$5001), '1. Raw Data'!C1730)</f>
        <v>46</v>
      </c>
      <c r="D1730" s="9" t="s">
        <v>5023</v>
      </c>
      <c r="E1730" s="22">
        <v>44609</v>
      </c>
      <c r="F1730" s="9">
        <v>0</v>
      </c>
      <c r="G1730" s="9">
        <v>12792</v>
      </c>
      <c r="H1730" s="15">
        <v>44609</v>
      </c>
      <c r="I1730" s="9" t="s">
        <v>7455</v>
      </c>
      <c r="J1730" s="9">
        <v>139</v>
      </c>
      <c r="K1730" s="9" t="s">
        <v>7486</v>
      </c>
      <c r="L1730" s="9" t="str">
        <f>IF(OR('1. Raw Data'!L1730="Elec", '1. Raw Data'!L1730="elect"), "Electronics", '1. Raw Data'!L1730)</f>
        <v>Clothing</v>
      </c>
      <c r="M1730" s="9">
        <v>64.75</v>
      </c>
      <c r="N1730" s="9">
        <f>IF(ISBLANK('1. Raw Data'!N1730), MEDIAN('1. Raw Data'!$N$2:$N$5001), '1. Raw Data'!N1730)</f>
        <v>429.51499999999999</v>
      </c>
      <c r="O1730" s="9">
        <v>2</v>
      </c>
      <c r="P1730" s="9">
        <f>IF(ISBLANK('1. Raw Data'!P1730), 0, '1. Raw Data'!P1730)</f>
        <v>0</v>
      </c>
      <c r="Q1730" s="9">
        <v>511</v>
      </c>
      <c r="R1730" s="9">
        <v>5</v>
      </c>
      <c r="S1730" s="9">
        <f t="shared" si="78"/>
        <v>129.5</v>
      </c>
      <c r="T1730" s="9">
        <f t="shared" si="79"/>
        <v>-729.53</v>
      </c>
      <c r="U1730" s="23">
        <f t="shared" si="80"/>
        <v>-5.6334362934362936</v>
      </c>
    </row>
    <row r="1731" spans="1:21" x14ac:dyDescent="0.3">
      <c r="A1731" s="9">
        <v>2247</v>
      </c>
      <c r="B1731" s="9" t="str">
        <f>PROPER(TRIM('1. Raw Data'!B1731))</f>
        <v>Customer_1729</v>
      </c>
      <c r="C1731" s="9">
        <f>IF(OR('1. Raw Data'!C1731&lt;18, '1. Raw Data'!C1731&gt;100), MEDIAN('1. Raw Data'!$C$2:$C$5001), '1. Raw Data'!C1731)</f>
        <v>29</v>
      </c>
      <c r="D1731" s="9" t="s">
        <v>5018</v>
      </c>
      <c r="E1731" s="22">
        <v>44921</v>
      </c>
      <c r="F1731" s="9">
        <v>0</v>
      </c>
      <c r="G1731" s="9">
        <v>12536</v>
      </c>
      <c r="H1731" s="15">
        <v>44921</v>
      </c>
      <c r="I1731" s="9" t="s">
        <v>7455</v>
      </c>
      <c r="J1731" s="9">
        <v>123</v>
      </c>
      <c r="K1731" s="9" t="s">
        <v>7502</v>
      </c>
      <c r="L1731" s="9" t="str">
        <f>IF(OR('1. Raw Data'!L1731="Elec", '1. Raw Data'!L1731="elect"), "Electronics", '1. Raw Data'!L1731)</f>
        <v>Sports</v>
      </c>
      <c r="M1731" s="9">
        <v>1058.6600000000001</v>
      </c>
      <c r="N1731" s="9">
        <f>IF(ISBLANK('1. Raw Data'!N1731), MEDIAN('1. Raw Data'!$N$2:$N$5001), '1. Raw Data'!N1731)</f>
        <v>461.5</v>
      </c>
      <c r="O1731" s="9">
        <v>3</v>
      </c>
      <c r="P1731" s="9">
        <f>IF(ISBLANK('1. Raw Data'!P1731), 0, '1. Raw Data'!P1731)</f>
        <v>0</v>
      </c>
      <c r="Q1731" s="9">
        <v>516</v>
      </c>
      <c r="R1731" s="9">
        <v>3</v>
      </c>
      <c r="S1731" s="9">
        <f t="shared" ref="S1731:S1794" si="81">M1731 * O1731 * (1 - P1731)</f>
        <v>3175.9800000000005</v>
      </c>
      <c r="T1731" s="9">
        <f t="shared" ref="T1731:T1794" si="82">S1731 - (N1731 * O1731)</f>
        <v>1791.4800000000005</v>
      </c>
      <c r="U1731" s="23">
        <f t="shared" ref="U1731:U1794" si="83">T1731 / S1731</f>
        <v>0.56407156216348975</v>
      </c>
    </row>
    <row r="1732" spans="1:21" x14ac:dyDescent="0.3">
      <c r="A1732" s="9">
        <v>2069</v>
      </c>
      <c r="B1732" s="9" t="str">
        <f>PROPER(TRIM('1. Raw Data'!B1732))</f>
        <v>Customer_1730</v>
      </c>
      <c r="C1732" s="9">
        <f>IF(OR('1. Raw Data'!C1732&lt;18, '1. Raw Data'!C1732&gt;100), MEDIAN('1. Raw Data'!$C$2:$C$5001), '1. Raw Data'!C1732)</f>
        <v>56</v>
      </c>
      <c r="D1732" s="9" t="s">
        <v>5023</v>
      </c>
      <c r="E1732" s="22">
        <v>45272</v>
      </c>
      <c r="F1732" s="9">
        <v>0</v>
      </c>
      <c r="G1732" s="9">
        <v>13259</v>
      </c>
      <c r="H1732" s="15">
        <v>45272</v>
      </c>
      <c r="I1732" s="9" t="s">
        <v>7455</v>
      </c>
      <c r="J1732" s="9">
        <v>126</v>
      </c>
      <c r="K1732" s="9" t="s">
        <v>7469</v>
      </c>
      <c r="L1732" s="9" t="str">
        <f>IF(OR('1. Raw Data'!L1732="Elec", '1. Raw Data'!L1732="elect"), "Electronics", '1. Raw Data'!L1732)</f>
        <v>Clothing</v>
      </c>
      <c r="M1732" s="9">
        <v>949.44</v>
      </c>
      <c r="N1732" s="9">
        <f>IF(ISBLANK('1. Raw Data'!N1732), MEDIAN('1. Raw Data'!$N$2:$N$5001), '1. Raw Data'!N1732)</f>
        <v>504.49</v>
      </c>
      <c r="O1732" s="9">
        <v>5</v>
      </c>
      <c r="P1732" s="9">
        <f>IF(ISBLANK('1. Raw Data'!P1732), 0, '1. Raw Data'!P1732)</f>
        <v>0</v>
      </c>
      <c r="Q1732" s="9">
        <v>386</v>
      </c>
      <c r="R1732" s="9">
        <v>4</v>
      </c>
      <c r="S1732" s="9">
        <f t="shared" si="81"/>
        <v>4747.2000000000007</v>
      </c>
      <c r="T1732" s="9">
        <f t="shared" si="82"/>
        <v>2224.7500000000009</v>
      </c>
      <c r="U1732" s="23">
        <f t="shared" si="83"/>
        <v>0.46864467475564553</v>
      </c>
    </row>
    <row r="1733" spans="1:21" x14ac:dyDescent="0.3">
      <c r="A1733" s="9">
        <v>2136</v>
      </c>
      <c r="B1733" s="9" t="str">
        <f>PROPER(TRIM('1. Raw Data'!B1733))</f>
        <v>Customer_1731</v>
      </c>
      <c r="C1733" s="9">
        <f>IF(OR('1. Raw Data'!C1733&lt;18, '1. Raw Data'!C1733&gt;100), MEDIAN('1. Raw Data'!$C$2:$C$5001), '1. Raw Data'!C1733)</f>
        <v>39</v>
      </c>
      <c r="D1733" s="9" t="s">
        <v>5023</v>
      </c>
      <c r="E1733" s="22">
        <v>44302</v>
      </c>
      <c r="F1733" s="9">
        <v>0</v>
      </c>
      <c r="G1733" s="9">
        <v>12783</v>
      </c>
      <c r="H1733" s="15">
        <v>44302</v>
      </c>
      <c r="I1733" s="9" t="s">
        <v>7456</v>
      </c>
      <c r="J1733" s="9">
        <v>101</v>
      </c>
      <c r="K1733" s="9" t="s">
        <v>7478</v>
      </c>
      <c r="L1733" s="9" t="str">
        <f>IF(OR('1. Raw Data'!L1733="Elec", '1. Raw Data'!L1733="elect"), "Electronics", '1. Raw Data'!L1733)</f>
        <v>Clothing</v>
      </c>
      <c r="M1733" s="9">
        <v>985.22</v>
      </c>
      <c r="N1733" s="9">
        <f>IF(ISBLANK('1. Raw Data'!N1733), MEDIAN('1. Raw Data'!$N$2:$N$5001), '1. Raw Data'!N1733)</f>
        <v>580.45000000000005</v>
      </c>
      <c r="O1733" s="9">
        <v>2</v>
      </c>
      <c r="P1733" s="9">
        <f>IF(ISBLANK('1. Raw Data'!P1733), 0, '1. Raw Data'!P1733)</f>
        <v>0</v>
      </c>
      <c r="Q1733" s="9">
        <v>428</v>
      </c>
      <c r="R1733" s="9">
        <v>7</v>
      </c>
      <c r="S1733" s="9">
        <f t="shared" si="81"/>
        <v>1970.44</v>
      </c>
      <c r="T1733" s="9">
        <f t="shared" si="82"/>
        <v>809.54</v>
      </c>
      <c r="U1733" s="23">
        <f t="shared" si="83"/>
        <v>0.41084224843182232</v>
      </c>
    </row>
    <row r="1734" spans="1:21" x14ac:dyDescent="0.3">
      <c r="A1734" s="9">
        <v>2256</v>
      </c>
      <c r="B1734" s="9" t="str">
        <f>PROPER(TRIM('1. Raw Data'!B1734))</f>
        <v>Customer_1732</v>
      </c>
      <c r="C1734" s="9">
        <f>IF(OR('1. Raw Data'!C1734&lt;18, '1. Raw Data'!C1734&gt;100), MEDIAN('1. Raw Data'!$C$2:$C$5001), '1. Raw Data'!C1734)</f>
        <v>40</v>
      </c>
      <c r="D1734" s="9" t="s">
        <v>5020</v>
      </c>
      <c r="E1734" s="22">
        <v>44855</v>
      </c>
      <c r="F1734" s="9">
        <v>0</v>
      </c>
      <c r="G1734" s="9">
        <v>13642</v>
      </c>
      <c r="H1734" s="15">
        <v>44855</v>
      </c>
      <c r="I1734" s="9" t="s">
        <v>7455</v>
      </c>
      <c r="J1734" s="9">
        <v>114</v>
      </c>
      <c r="K1734" s="9" t="s">
        <v>7463</v>
      </c>
      <c r="L1734" s="9" t="str">
        <f>IF(OR('1. Raw Data'!L1734="Elec", '1. Raw Data'!L1734="elect"), "Electronics", '1. Raw Data'!L1734)</f>
        <v>Home Appliances</v>
      </c>
      <c r="M1734" s="9">
        <v>592.86</v>
      </c>
      <c r="N1734" s="9">
        <f>IF(ISBLANK('1. Raw Data'!N1734), MEDIAN('1. Raw Data'!$N$2:$N$5001), '1. Raw Data'!N1734)</f>
        <v>365.06</v>
      </c>
      <c r="O1734" s="9">
        <v>4</v>
      </c>
      <c r="P1734" s="9">
        <f>IF(ISBLANK('1. Raw Data'!P1734), 0, '1. Raw Data'!P1734)</f>
        <v>0.05</v>
      </c>
      <c r="Q1734" s="9">
        <v>329</v>
      </c>
      <c r="R1734" s="9">
        <v>8</v>
      </c>
      <c r="S1734" s="9">
        <f t="shared" si="81"/>
        <v>2252.8679999999999</v>
      </c>
      <c r="T1734" s="9">
        <f t="shared" si="82"/>
        <v>792.62799999999993</v>
      </c>
      <c r="U1734" s="23">
        <f t="shared" si="83"/>
        <v>0.35183064431648903</v>
      </c>
    </row>
    <row r="1735" spans="1:21" x14ac:dyDescent="0.3">
      <c r="A1735" s="9">
        <v>1016</v>
      </c>
      <c r="B1735" s="9" t="str">
        <f>PROPER(TRIM('1. Raw Data'!B1735))</f>
        <v>Customer_1733</v>
      </c>
      <c r="C1735" s="9">
        <f>IF(OR('1. Raw Data'!C1735&lt;18, '1. Raw Data'!C1735&gt;100), MEDIAN('1. Raw Data'!$C$2:$C$5001), '1. Raw Data'!C1735)</f>
        <v>65</v>
      </c>
      <c r="D1735" s="9" t="s">
        <v>5021</v>
      </c>
      <c r="E1735" s="22">
        <v>44975</v>
      </c>
      <c r="F1735" s="9">
        <v>1</v>
      </c>
      <c r="G1735" s="9">
        <v>12505</v>
      </c>
      <c r="H1735" s="15">
        <v>44975</v>
      </c>
      <c r="I1735" s="9" t="s">
        <v>7457</v>
      </c>
      <c r="J1735" s="9">
        <v>132</v>
      </c>
      <c r="K1735" s="9" t="s">
        <v>7506</v>
      </c>
      <c r="L1735" s="9" t="str">
        <f>IF(OR('1. Raw Data'!L1735="Elec", '1. Raw Data'!L1735="elect"), "Electronics", '1. Raw Data'!L1735)</f>
        <v>Sports</v>
      </c>
      <c r="M1735" s="9">
        <v>351.99</v>
      </c>
      <c r="N1735" s="9">
        <f>IF(ISBLANK('1. Raw Data'!N1735), MEDIAN('1. Raw Data'!$N$2:$N$5001), '1. Raw Data'!N1735)</f>
        <v>208.94</v>
      </c>
      <c r="O1735" s="9">
        <v>5</v>
      </c>
      <c r="P1735" s="9">
        <f>IF(ISBLANK('1. Raw Data'!P1735), 0, '1. Raw Data'!P1735)</f>
        <v>0</v>
      </c>
      <c r="Q1735" s="9">
        <v>683</v>
      </c>
      <c r="R1735" s="9">
        <v>6</v>
      </c>
      <c r="S1735" s="9">
        <f t="shared" si="81"/>
        <v>1759.95</v>
      </c>
      <c r="T1735" s="9">
        <f t="shared" si="82"/>
        <v>715.25</v>
      </c>
      <c r="U1735" s="23">
        <f t="shared" si="83"/>
        <v>0.40640359101110823</v>
      </c>
    </row>
    <row r="1736" spans="1:21" x14ac:dyDescent="0.3">
      <c r="A1736" s="9">
        <v>1359</v>
      </c>
      <c r="B1736" s="9" t="str">
        <f>PROPER(TRIM('1. Raw Data'!B1736))</f>
        <v>Customer_1734</v>
      </c>
      <c r="C1736" s="9">
        <f>IF(OR('1. Raw Data'!C1736&lt;18, '1. Raw Data'!C1736&gt;100), MEDIAN('1. Raw Data'!$C$2:$C$5001), '1. Raw Data'!C1736)</f>
        <v>23</v>
      </c>
      <c r="D1736" s="9" t="s">
        <v>5020</v>
      </c>
      <c r="E1736" s="22">
        <v>45199</v>
      </c>
      <c r="F1736" s="9">
        <v>0</v>
      </c>
      <c r="G1736" s="9">
        <v>13122</v>
      </c>
      <c r="H1736" s="15">
        <v>45199</v>
      </c>
      <c r="I1736" s="9" t="s">
        <v>7456</v>
      </c>
      <c r="J1736" s="9">
        <v>148</v>
      </c>
      <c r="K1736" s="9" t="s">
        <v>7491</v>
      </c>
      <c r="L1736" s="9" t="str">
        <f>IF(OR('1. Raw Data'!L1736="Elec", '1. Raw Data'!L1736="elect"), "Electronics", '1. Raw Data'!L1736)</f>
        <v>Home Appliances</v>
      </c>
      <c r="M1736" s="9">
        <v>1094.46</v>
      </c>
      <c r="N1736" s="9">
        <f>IF(ISBLANK('1. Raw Data'!N1736), MEDIAN('1. Raw Data'!$N$2:$N$5001), '1. Raw Data'!N1736)</f>
        <v>476.92</v>
      </c>
      <c r="O1736" s="9">
        <v>4</v>
      </c>
      <c r="P1736" s="9">
        <f>IF(ISBLANK('1. Raw Data'!P1736), 0, '1. Raw Data'!P1736)</f>
        <v>0.2</v>
      </c>
      <c r="Q1736" s="9">
        <v>459</v>
      </c>
      <c r="R1736" s="9">
        <v>4</v>
      </c>
      <c r="S1736" s="9">
        <f t="shared" si="81"/>
        <v>3502.2720000000004</v>
      </c>
      <c r="T1736" s="9">
        <f t="shared" si="82"/>
        <v>1594.5920000000003</v>
      </c>
      <c r="U1736" s="23">
        <f t="shared" si="83"/>
        <v>0.45530215814191477</v>
      </c>
    </row>
    <row r="1737" spans="1:21" x14ac:dyDescent="0.3">
      <c r="A1737" s="9">
        <v>2246</v>
      </c>
      <c r="B1737" s="9" t="str">
        <f>PROPER(TRIM('1. Raw Data'!B1737))</f>
        <v>Customer_1735</v>
      </c>
      <c r="C1737" s="9">
        <f>IF(OR('1. Raw Data'!C1737&lt;18, '1. Raw Data'!C1737&gt;100), MEDIAN('1. Raw Data'!$C$2:$C$5001), '1. Raw Data'!C1737)</f>
        <v>43</v>
      </c>
      <c r="D1737" s="9" t="s">
        <v>5018</v>
      </c>
      <c r="E1737" s="22">
        <v>44556</v>
      </c>
      <c r="F1737" s="9">
        <v>0</v>
      </c>
      <c r="G1737" s="9">
        <v>13342</v>
      </c>
      <c r="H1737" s="15">
        <v>44556</v>
      </c>
      <c r="I1737" s="9" t="s">
        <v>7456</v>
      </c>
      <c r="J1737" s="9">
        <v>110</v>
      </c>
      <c r="K1737" s="9" t="s">
        <v>7493</v>
      </c>
      <c r="L1737" s="9" t="str">
        <f>IF(OR('1. Raw Data'!L1737="Elec", '1. Raw Data'!L1737="elect"), "Electronics", '1. Raw Data'!L1737)</f>
        <v>Home Appliances</v>
      </c>
      <c r="M1737" s="9">
        <v>1226.1199999999999</v>
      </c>
      <c r="N1737" s="9">
        <f>IF(ISBLANK('1. Raw Data'!N1737), MEDIAN('1. Raw Data'!$N$2:$N$5001), '1. Raw Data'!N1737)</f>
        <v>602.4</v>
      </c>
      <c r="O1737" s="9">
        <v>3</v>
      </c>
      <c r="P1737" s="9">
        <f>IF(ISBLANK('1. Raw Data'!P1737), 0, '1. Raw Data'!P1737)</f>
        <v>0.05</v>
      </c>
      <c r="Q1737" s="9">
        <v>492</v>
      </c>
      <c r="R1737" s="9">
        <v>8</v>
      </c>
      <c r="S1737" s="9">
        <f t="shared" si="81"/>
        <v>3494.4419999999996</v>
      </c>
      <c r="T1737" s="9">
        <f t="shared" si="82"/>
        <v>1687.2419999999997</v>
      </c>
      <c r="U1737" s="23">
        <f t="shared" si="83"/>
        <v>0.48283588624449914</v>
      </c>
    </row>
    <row r="1738" spans="1:21" x14ac:dyDescent="0.3">
      <c r="A1738" s="9">
        <v>1865</v>
      </c>
      <c r="B1738" s="9" t="str">
        <f>PROPER(TRIM('1. Raw Data'!B1738))</f>
        <v>Customer_1736</v>
      </c>
      <c r="C1738" s="9">
        <f>IF(OR('1. Raw Data'!C1738&lt;18, '1. Raw Data'!C1738&gt;100), MEDIAN('1. Raw Data'!$C$2:$C$5001), '1. Raw Data'!C1738)</f>
        <v>37</v>
      </c>
      <c r="D1738" s="9" t="s">
        <v>5023</v>
      </c>
      <c r="E1738" s="22">
        <v>43978</v>
      </c>
      <c r="F1738" s="9">
        <v>1</v>
      </c>
      <c r="G1738" s="9">
        <v>12511</v>
      </c>
      <c r="H1738" s="15">
        <v>43978</v>
      </c>
      <c r="I1738" s="9" t="s">
        <v>7455</v>
      </c>
      <c r="J1738" s="9">
        <v>101</v>
      </c>
      <c r="K1738" s="9" t="s">
        <v>7478</v>
      </c>
      <c r="L1738" s="9" t="str">
        <f>IF(OR('1. Raw Data'!L1738="Elec", '1. Raw Data'!L1738="elect"), "Electronics", '1. Raw Data'!L1738)</f>
        <v>Sports</v>
      </c>
      <c r="M1738" s="9">
        <v>250.97</v>
      </c>
      <c r="N1738" s="9">
        <f>IF(ISBLANK('1. Raw Data'!N1738), MEDIAN('1. Raw Data'!$N$2:$N$5001), '1. Raw Data'!N1738)</f>
        <v>429.51499999999999</v>
      </c>
      <c r="O1738" s="9">
        <v>5</v>
      </c>
      <c r="P1738" s="9">
        <f>IF(ISBLANK('1. Raw Data'!P1738), 0, '1. Raw Data'!P1738)</f>
        <v>0</v>
      </c>
      <c r="Q1738" s="9">
        <v>907</v>
      </c>
      <c r="R1738" s="9">
        <v>4</v>
      </c>
      <c r="S1738" s="9">
        <f t="shared" si="81"/>
        <v>1254.8499999999999</v>
      </c>
      <c r="T1738" s="9">
        <f t="shared" si="82"/>
        <v>-892.72499999999991</v>
      </c>
      <c r="U1738" s="23">
        <f t="shared" si="83"/>
        <v>-0.71141969159660512</v>
      </c>
    </row>
    <row r="1739" spans="1:21" x14ac:dyDescent="0.3">
      <c r="A1739" s="9">
        <v>1699</v>
      </c>
      <c r="B1739" s="9" t="str">
        <f>PROPER(TRIM('1. Raw Data'!B1739))</f>
        <v>Customer_1737</v>
      </c>
      <c r="C1739" s="9">
        <f>IF(OR('1. Raw Data'!C1739&lt;18, '1. Raw Data'!C1739&gt;100), MEDIAN('1. Raw Data'!$C$2:$C$5001), '1. Raw Data'!C1739)</f>
        <v>47</v>
      </c>
      <c r="D1739" s="9" t="s">
        <v>5021</v>
      </c>
      <c r="E1739" s="22">
        <v>44644</v>
      </c>
      <c r="F1739" s="9">
        <v>0</v>
      </c>
      <c r="G1739" s="9">
        <v>12090</v>
      </c>
      <c r="H1739" s="15">
        <v>44644</v>
      </c>
      <c r="I1739" s="9" t="s">
        <v>7457</v>
      </c>
      <c r="J1739" s="9">
        <v>105</v>
      </c>
      <c r="K1739" s="9" t="s">
        <v>7461</v>
      </c>
      <c r="L1739" s="9" t="str">
        <f>IF(OR('1. Raw Data'!L1739="Elec", '1. Raw Data'!L1739="elect"), "Electronics", '1. Raw Data'!L1739)</f>
        <v>Sports</v>
      </c>
      <c r="M1739" s="9">
        <v>755.9</v>
      </c>
      <c r="N1739" s="9">
        <f>IF(ISBLANK('1. Raw Data'!N1739), MEDIAN('1. Raw Data'!$N$2:$N$5001), '1. Raw Data'!N1739)</f>
        <v>501.96</v>
      </c>
      <c r="O1739" s="9">
        <v>5</v>
      </c>
      <c r="P1739" s="9">
        <f>IF(ISBLANK('1. Raw Data'!P1739), 0, '1. Raw Data'!P1739)</f>
        <v>0.1</v>
      </c>
      <c r="Q1739" s="9">
        <v>433</v>
      </c>
      <c r="R1739" s="9">
        <v>9</v>
      </c>
      <c r="S1739" s="9">
        <f t="shared" si="81"/>
        <v>3401.55</v>
      </c>
      <c r="T1739" s="9">
        <f t="shared" si="82"/>
        <v>891.75000000000045</v>
      </c>
      <c r="U1739" s="23">
        <f t="shared" si="83"/>
        <v>0.26215989769369857</v>
      </c>
    </row>
    <row r="1740" spans="1:21" x14ac:dyDescent="0.3">
      <c r="A1740" s="9">
        <v>1447</v>
      </c>
      <c r="B1740" s="9" t="str">
        <f>PROPER(TRIM('1. Raw Data'!B1740))</f>
        <v>Customer_1738</v>
      </c>
      <c r="C1740" s="9">
        <f>IF(OR('1. Raw Data'!C1740&lt;18, '1. Raw Data'!C1740&gt;100), MEDIAN('1. Raw Data'!$C$2:$C$5001), '1. Raw Data'!C1740)</f>
        <v>68</v>
      </c>
      <c r="D1740" s="9" t="s">
        <v>5022</v>
      </c>
      <c r="E1740" s="22">
        <v>43917</v>
      </c>
      <c r="F1740" s="9">
        <v>1</v>
      </c>
      <c r="G1740" s="9">
        <v>10538</v>
      </c>
      <c r="H1740" s="15">
        <v>43917</v>
      </c>
      <c r="I1740" s="9" t="s">
        <v>7457</v>
      </c>
      <c r="J1740" s="9">
        <v>103</v>
      </c>
      <c r="K1740" s="9" t="s">
        <v>7472</v>
      </c>
      <c r="L1740" s="9" t="str">
        <f>IF(OR('1. Raw Data'!L1740="Elec", '1. Raw Data'!L1740="elect"), "Electronics", '1. Raw Data'!L1740)</f>
        <v>Clothing</v>
      </c>
      <c r="M1740" s="9">
        <v>410.64</v>
      </c>
      <c r="N1740" s="9">
        <f>IF(ISBLANK('1. Raw Data'!N1740), MEDIAN('1. Raw Data'!$N$2:$N$5001), '1. Raw Data'!N1740)</f>
        <v>170.07</v>
      </c>
      <c r="O1740" s="9">
        <v>2</v>
      </c>
      <c r="P1740" s="9">
        <f>IF(ISBLANK('1. Raw Data'!P1740), 0, '1. Raw Data'!P1740)</f>
        <v>0.05</v>
      </c>
      <c r="Q1740" s="9">
        <v>1024</v>
      </c>
      <c r="R1740" s="9">
        <v>2</v>
      </c>
      <c r="S1740" s="9">
        <f t="shared" si="81"/>
        <v>780.21599999999989</v>
      </c>
      <c r="T1740" s="9">
        <f t="shared" si="82"/>
        <v>440.07599999999991</v>
      </c>
      <c r="U1740" s="23">
        <f t="shared" si="83"/>
        <v>0.56404380325448333</v>
      </c>
    </row>
    <row r="1741" spans="1:21" x14ac:dyDescent="0.3">
      <c r="A1741" s="9">
        <v>1855</v>
      </c>
      <c r="B1741" s="9" t="str">
        <f>PROPER(TRIM('1. Raw Data'!B1741))</f>
        <v>Customer_1739</v>
      </c>
      <c r="C1741" s="9">
        <f>IF(OR('1. Raw Data'!C1741&lt;18, '1. Raw Data'!C1741&gt;100), MEDIAN('1. Raw Data'!$C$2:$C$5001), '1. Raw Data'!C1741)</f>
        <v>30</v>
      </c>
      <c r="D1741" s="9" t="s">
        <v>5022</v>
      </c>
      <c r="E1741" s="22">
        <v>44724</v>
      </c>
      <c r="F1741" s="9">
        <v>0</v>
      </c>
      <c r="G1741" s="9">
        <v>10567</v>
      </c>
      <c r="H1741" s="15">
        <v>44901</v>
      </c>
      <c r="I1741" s="9" t="s">
        <v>7456</v>
      </c>
      <c r="J1741" s="9">
        <v>149</v>
      </c>
      <c r="K1741" s="9" t="s">
        <v>7467</v>
      </c>
      <c r="L1741" s="9" t="str">
        <f>IF(OR('1. Raw Data'!L1741="Elec", '1. Raw Data'!L1741="elect"), "Electronics", '1. Raw Data'!L1741)</f>
        <v>Sports</v>
      </c>
      <c r="M1741" s="9">
        <v>293.75</v>
      </c>
      <c r="N1741" s="9">
        <f>IF(ISBLANK('1. Raw Data'!N1741), MEDIAN('1. Raw Data'!$N$2:$N$5001), '1. Raw Data'!N1741)</f>
        <v>121.22</v>
      </c>
      <c r="O1741" s="9">
        <v>1</v>
      </c>
      <c r="P1741" s="9">
        <f>IF(ISBLANK('1. Raw Data'!P1741), 0, '1. Raw Data'!P1741)</f>
        <v>0</v>
      </c>
      <c r="Q1741" s="9">
        <v>805</v>
      </c>
      <c r="R1741" s="9">
        <v>5</v>
      </c>
      <c r="S1741" s="9">
        <f t="shared" si="81"/>
        <v>293.75</v>
      </c>
      <c r="T1741" s="9">
        <f t="shared" si="82"/>
        <v>172.53</v>
      </c>
      <c r="U1741" s="23">
        <f t="shared" si="83"/>
        <v>0.58733617021276596</v>
      </c>
    </row>
    <row r="1742" spans="1:21" x14ac:dyDescent="0.3">
      <c r="A1742" s="9">
        <v>1364</v>
      </c>
      <c r="B1742" s="9" t="str">
        <f>PROPER(TRIM('1. Raw Data'!B1742))</f>
        <v>Customer_1740</v>
      </c>
      <c r="C1742" s="9">
        <f>IF(OR('1. Raw Data'!C1742&lt;18, '1. Raw Data'!C1742&gt;100), MEDIAN('1. Raw Data'!$C$2:$C$5001), '1. Raw Data'!C1742)</f>
        <v>22</v>
      </c>
      <c r="D1742" s="9" t="s">
        <v>5023</v>
      </c>
      <c r="E1742" s="22">
        <v>43869</v>
      </c>
      <c r="F1742" s="9">
        <v>0</v>
      </c>
      <c r="G1742" s="9">
        <v>10120</v>
      </c>
      <c r="H1742" s="15">
        <v>44045</v>
      </c>
      <c r="I1742" s="9" t="s">
        <v>7456</v>
      </c>
      <c r="J1742" s="9">
        <v>127</v>
      </c>
      <c r="K1742" s="9" t="s">
        <v>7489</v>
      </c>
      <c r="L1742" s="9" t="str">
        <f>IF(OR('1. Raw Data'!L1742="Elec", '1. Raw Data'!L1742="elect"), "Electronics", '1. Raw Data'!L1742)</f>
        <v>Clothing</v>
      </c>
      <c r="M1742" s="9">
        <v>1114.77</v>
      </c>
      <c r="N1742" s="9">
        <f>IF(ISBLANK('1. Raw Data'!N1742), MEDIAN('1. Raw Data'!$N$2:$N$5001), '1. Raw Data'!N1742)</f>
        <v>661.08</v>
      </c>
      <c r="O1742" s="9">
        <v>5</v>
      </c>
      <c r="P1742" s="9">
        <f>IF(ISBLANK('1. Raw Data'!P1742), 0, '1. Raw Data'!P1742)</f>
        <v>0</v>
      </c>
      <c r="Q1742" s="9">
        <v>1042</v>
      </c>
      <c r="R1742" s="9">
        <v>6</v>
      </c>
      <c r="S1742" s="9">
        <f t="shared" si="81"/>
        <v>5573.85</v>
      </c>
      <c r="T1742" s="9">
        <f t="shared" si="82"/>
        <v>2268.4500000000003</v>
      </c>
      <c r="U1742" s="23">
        <f t="shared" si="83"/>
        <v>0.40698081218547327</v>
      </c>
    </row>
    <row r="1743" spans="1:21" x14ac:dyDescent="0.3">
      <c r="A1743" s="9">
        <v>1674</v>
      </c>
      <c r="B1743" s="9" t="str">
        <f>PROPER(TRIM('1. Raw Data'!B1743))</f>
        <v>Customer_1741</v>
      </c>
      <c r="C1743" s="9">
        <f>IF(OR('1. Raw Data'!C1743&lt;18, '1. Raw Data'!C1743&gt;100), MEDIAN('1. Raw Data'!$C$2:$C$5001), '1. Raw Data'!C1743)</f>
        <v>27</v>
      </c>
      <c r="D1743" s="9" t="s">
        <v>5023</v>
      </c>
      <c r="E1743" s="22">
        <v>44772</v>
      </c>
      <c r="F1743" s="9">
        <v>1</v>
      </c>
      <c r="G1743" s="9">
        <v>12672</v>
      </c>
      <c r="H1743" s="15">
        <v>44772</v>
      </c>
      <c r="I1743" s="9" t="s">
        <v>7455</v>
      </c>
      <c r="J1743" s="9">
        <v>122</v>
      </c>
      <c r="K1743" s="9" t="s">
        <v>7465</v>
      </c>
      <c r="L1743" s="9" t="str">
        <f>IF(OR('1. Raw Data'!L1743="Elec", '1. Raw Data'!L1743="elect"), "Electronics", '1. Raw Data'!L1743)</f>
        <v>Clothing</v>
      </c>
      <c r="M1743" s="9">
        <v>830.24</v>
      </c>
      <c r="N1743" s="9">
        <f>IF(ISBLANK('1. Raw Data'!N1743), MEDIAN('1. Raw Data'!$N$2:$N$5001), '1. Raw Data'!N1743)</f>
        <v>468.6</v>
      </c>
      <c r="O1743" s="9">
        <v>3</v>
      </c>
      <c r="P1743" s="9">
        <f>IF(ISBLANK('1. Raw Data'!P1743), 0, '1. Raw Data'!P1743)</f>
        <v>0</v>
      </c>
      <c r="Q1743" s="9">
        <v>801</v>
      </c>
      <c r="R1743" s="9">
        <v>2</v>
      </c>
      <c r="S1743" s="9">
        <f t="shared" si="81"/>
        <v>2490.7200000000003</v>
      </c>
      <c r="T1743" s="9">
        <f t="shared" si="82"/>
        <v>1084.92</v>
      </c>
      <c r="U1743" s="23">
        <f t="shared" si="83"/>
        <v>0.43558489111582194</v>
      </c>
    </row>
    <row r="1744" spans="1:21" x14ac:dyDescent="0.3">
      <c r="A1744" s="9">
        <v>2007</v>
      </c>
      <c r="B1744" s="9" t="str">
        <f>PROPER(TRIM('1. Raw Data'!B1744))</f>
        <v>Customer_1742</v>
      </c>
      <c r="C1744" s="9">
        <f>IF(OR('1. Raw Data'!C1744&lt;18, '1. Raw Data'!C1744&gt;100), MEDIAN('1. Raw Data'!$C$2:$C$5001), '1. Raw Data'!C1744)</f>
        <v>36</v>
      </c>
      <c r="D1744" s="9" t="s">
        <v>5022</v>
      </c>
      <c r="E1744" s="22">
        <v>44049</v>
      </c>
      <c r="F1744" s="9">
        <v>0</v>
      </c>
      <c r="G1744" s="9">
        <v>10315</v>
      </c>
      <c r="H1744" s="15">
        <v>43990</v>
      </c>
      <c r="I1744" s="9" t="s">
        <v>7457</v>
      </c>
      <c r="J1744" s="9">
        <v>118</v>
      </c>
      <c r="K1744" s="9" t="s">
        <v>7501</v>
      </c>
      <c r="L1744" s="9" t="str">
        <f>IF(OR('1. Raw Data'!L1744="Elec", '1. Raw Data'!L1744="elect"), "Electronics", '1. Raw Data'!L1744)</f>
        <v>Clothing</v>
      </c>
      <c r="M1744" s="9">
        <v>363.47</v>
      </c>
      <c r="N1744" s="9">
        <f>IF(ISBLANK('1. Raw Data'!N1744), MEDIAN('1. Raw Data'!$N$2:$N$5001), '1. Raw Data'!N1744)</f>
        <v>162.33000000000001</v>
      </c>
      <c r="O1744" s="9">
        <v>5</v>
      </c>
      <c r="P1744" s="9">
        <f>IF(ISBLANK('1. Raw Data'!P1744), 0, '1. Raw Data'!P1744)</f>
        <v>0</v>
      </c>
      <c r="Q1744" s="9">
        <v>580</v>
      </c>
      <c r="R1744" s="9">
        <v>5</v>
      </c>
      <c r="S1744" s="9">
        <f t="shared" si="81"/>
        <v>1817.3500000000001</v>
      </c>
      <c r="T1744" s="9">
        <f t="shared" si="82"/>
        <v>1005.7</v>
      </c>
      <c r="U1744" s="23">
        <f t="shared" si="83"/>
        <v>0.55338817509010374</v>
      </c>
    </row>
    <row r="1745" spans="1:21" x14ac:dyDescent="0.3">
      <c r="A1745" s="9">
        <v>2349</v>
      </c>
      <c r="B1745" s="9" t="str">
        <f>PROPER(TRIM('1. Raw Data'!B1745))</f>
        <v>Customer_1743</v>
      </c>
      <c r="C1745" s="9">
        <f>IF(OR('1. Raw Data'!C1745&lt;18, '1. Raw Data'!C1745&gt;100), MEDIAN('1. Raw Data'!$C$2:$C$5001), '1. Raw Data'!C1745)</f>
        <v>40</v>
      </c>
      <c r="D1745" s="9" t="s">
        <v>5022</v>
      </c>
      <c r="E1745" s="22">
        <v>44265</v>
      </c>
      <c r="F1745" s="9">
        <v>1</v>
      </c>
      <c r="G1745" s="9">
        <v>13069</v>
      </c>
      <c r="H1745" s="15">
        <v>44472</v>
      </c>
      <c r="I1745" s="9" t="s">
        <v>7456</v>
      </c>
      <c r="J1745" s="9">
        <v>116</v>
      </c>
      <c r="K1745" s="9" t="s">
        <v>7480</v>
      </c>
      <c r="L1745" s="9" t="str">
        <f>IF(OR('1. Raw Data'!L1745="Elec", '1. Raw Data'!L1745="elect"), "Electronics", '1. Raw Data'!L1745)</f>
        <v>Clothing</v>
      </c>
      <c r="M1745" s="9">
        <v>499.5</v>
      </c>
      <c r="N1745" s="9">
        <f>IF(ISBLANK('1. Raw Data'!N1745), MEDIAN('1. Raw Data'!$N$2:$N$5001), '1. Raw Data'!N1745)</f>
        <v>281.95999999999998</v>
      </c>
      <c r="O1745" s="9">
        <v>5</v>
      </c>
      <c r="P1745" s="9">
        <f>IF(ISBLANK('1. Raw Data'!P1745), 0, '1. Raw Data'!P1745)</f>
        <v>0</v>
      </c>
      <c r="Q1745" s="9">
        <v>535</v>
      </c>
      <c r="R1745" s="9">
        <v>5</v>
      </c>
      <c r="S1745" s="9">
        <f t="shared" si="81"/>
        <v>2497.5</v>
      </c>
      <c r="T1745" s="9">
        <f t="shared" si="82"/>
        <v>1087.7</v>
      </c>
      <c r="U1745" s="23">
        <f t="shared" si="83"/>
        <v>0.43551551551551554</v>
      </c>
    </row>
    <row r="1746" spans="1:21" x14ac:dyDescent="0.3">
      <c r="A1746" s="9">
        <v>1466</v>
      </c>
      <c r="B1746" s="9" t="str">
        <f>PROPER(TRIM('1. Raw Data'!B1746))</f>
        <v>Customer_1744</v>
      </c>
      <c r="C1746" s="9">
        <f>IF(OR('1. Raw Data'!C1746&lt;18, '1. Raw Data'!C1746&gt;100), MEDIAN('1. Raw Data'!$C$2:$C$5001), '1. Raw Data'!C1746)</f>
        <v>41</v>
      </c>
      <c r="D1746" s="9" t="s">
        <v>5018</v>
      </c>
      <c r="E1746" s="22">
        <v>45010</v>
      </c>
      <c r="F1746" s="9">
        <v>0</v>
      </c>
      <c r="G1746" s="9">
        <v>11138</v>
      </c>
      <c r="H1746" s="15">
        <v>45010</v>
      </c>
      <c r="I1746" s="9" t="s">
        <v>7457</v>
      </c>
      <c r="J1746" s="9">
        <v>102</v>
      </c>
      <c r="K1746" s="9" t="s">
        <v>7494</v>
      </c>
      <c r="L1746" s="9" t="str">
        <f>IF(OR('1. Raw Data'!L1746="Elec", '1. Raw Data'!L1746="elect"), "Electronics", '1. Raw Data'!L1746)</f>
        <v>Clothing</v>
      </c>
      <c r="M1746" s="9">
        <v>1451.65</v>
      </c>
      <c r="N1746" s="9">
        <f>IF(ISBLANK('1. Raw Data'!N1746), MEDIAN('1. Raw Data'!$N$2:$N$5001), '1. Raw Data'!N1746)</f>
        <v>1005.04</v>
      </c>
      <c r="O1746" s="9">
        <v>5</v>
      </c>
      <c r="P1746" s="9">
        <f>IF(ISBLANK('1. Raw Data'!P1746), 0, '1. Raw Data'!P1746)</f>
        <v>0</v>
      </c>
      <c r="Q1746" s="9">
        <v>442</v>
      </c>
      <c r="R1746" s="9">
        <v>4</v>
      </c>
      <c r="S1746" s="9">
        <f t="shared" si="81"/>
        <v>7258.25</v>
      </c>
      <c r="T1746" s="9">
        <f t="shared" si="82"/>
        <v>2233.0500000000002</v>
      </c>
      <c r="U1746" s="23">
        <f t="shared" si="83"/>
        <v>0.3076568043261117</v>
      </c>
    </row>
    <row r="1747" spans="1:21" x14ac:dyDescent="0.3">
      <c r="A1747" s="9">
        <v>1413</v>
      </c>
      <c r="B1747" s="9" t="str">
        <f>PROPER(TRIM('1. Raw Data'!B1747))</f>
        <v>Customer_1745</v>
      </c>
      <c r="C1747" s="9">
        <f>IF(OR('1. Raw Data'!C1747&lt;18, '1. Raw Data'!C1747&gt;100), MEDIAN('1. Raw Data'!$C$2:$C$5001), '1. Raw Data'!C1747)</f>
        <v>67</v>
      </c>
      <c r="D1747" s="9" t="s">
        <v>5023</v>
      </c>
      <c r="E1747" s="22">
        <v>44710</v>
      </c>
      <c r="F1747" s="9">
        <v>0</v>
      </c>
      <c r="G1747" s="9">
        <v>10620</v>
      </c>
      <c r="H1747" s="15">
        <v>44710</v>
      </c>
      <c r="I1747" s="9" t="s">
        <v>7456</v>
      </c>
      <c r="J1747" s="9">
        <v>147</v>
      </c>
      <c r="K1747" s="9" t="s">
        <v>7474</v>
      </c>
      <c r="L1747" s="9" t="str">
        <f>IF(OR('1. Raw Data'!L1747="Elec", '1. Raw Data'!L1747="elect"), "Electronics", '1. Raw Data'!L1747)</f>
        <v>Clothing</v>
      </c>
      <c r="M1747" s="9">
        <v>1280.5899999999999</v>
      </c>
      <c r="N1747" s="9">
        <f>IF(ISBLANK('1. Raw Data'!N1747), MEDIAN('1. Raw Data'!$N$2:$N$5001), '1. Raw Data'!N1747)</f>
        <v>754.61</v>
      </c>
      <c r="O1747" s="9">
        <v>5</v>
      </c>
      <c r="P1747" s="9">
        <f>IF(ISBLANK('1. Raw Data'!P1747), 0, '1. Raw Data'!P1747)</f>
        <v>0</v>
      </c>
      <c r="Q1747" s="9">
        <v>948</v>
      </c>
      <c r="R1747" s="9">
        <v>7</v>
      </c>
      <c r="S1747" s="9">
        <f t="shared" si="81"/>
        <v>6402.95</v>
      </c>
      <c r="T1747" s="9">
        <f t="shared" si="82"/>
        <v>2629.8999999999996</v>
      </c>
      <c r="U1747" s="23">
        <f t="shared" si="83"/>
        <v>0.41073255296386818</v>
      </c>
    </row>
    <row r="1748" spans="1:21" x14ac:dyDescent="0.3">
      <c r="A1748" s="9">
        <v>2478</v>
      </c>
      <c r="B1748" s="9" t="str">
        <f>PROPER(TRIM('1. Raw Data'!B1748))</f>
        <v>Customer_1746</v>
      </c>
      <c r="C1748" s="9">
        <f>IF(OR('1. Raw Data'!C1748&lt;18, '1. Raw Data'!C1748&gt;100), MEDIAN('1. Raw Data'!$C$2:$C$5001), '1. Raw Data'!C1748)</f>
        <v>64</v>
      </c>
      <c r="D1748" s="9" t="s">
        <v>5022</v>
      </c>
      <c r="E1748" s="22">
        <v>45005</v>
      </c>
      <c r="F1748" s="9">
        <v>0</v>
      </c>
      <c r="G1748" s="9">
        <v>10453</v>
      </c>
      <c r="H1748" s="15">
        <v>45005</v>
      </c>
      <c r="I1748" s="9" t="s">
        <v>7455</v>
      </c>
      <c r="J1748" s="9">
        <v>113</v>
      </c>
      <c r="K1748" s="9" t="s">
        <v>7460</v>
      </c>
      <c r="L1748" s="9" t="str">
        <f>IF(OR('1. Raw Data'!L1748="Elec", '1. Raw Data'!L1748="elect"), "Electronics", '1. Raw Data'!L1748)</f>
        <v>Sports</v>
      </c>
      <c r="M1748" s="9">
        <v>1325.92</v>
      </c>
      <c r="N1748" s="9">
        <f>IF(ISBLANK('1. Raw Data'!N1748), MEDIAN('1. Raw Data'!$N$2:$N$5001), '1. Raw Data'!N1748)</f>
        <v>709.03</v>
      </c>
      <c r="O1748" s="9">
        <v>3</v>
      </c>
      <c r="P1748" s="9">
        <f>IF(ISBLANK('1. Raw Data'!P1748), 0, '1. Raw Data'!P1748)</f>
        <v>0</v>
      </c>
      <c r="Q1748" s="9">
        <v>653</v>
      </c>
      <c r="R1748" s="9">
        <v>5</v>
      </c>
      <c r="S1748" s="9">
        <f t="shared" si="81"/>
        <v>3977.76</v>
      </c>
      <c r="T1748" s="9">
        <f t="shared" si="82"/>
        <v>1850.67</v>
      </c>
      <c r="U1748" s="23">
        <f t="shared" si="83"/>
        <v>0.46525431398576084</v>
      </c>
    </row>
    <row r="1749" spans="1:21" x14ac:dyDescent="0.3">
      <c r="A1749" s="9">
        <v>1585</v>
      </c>
      <c r="B1749" s="9" t="str">
        <f>PROPER(TRIM('1. Raw Data'!B1749))</f>
        <v>Customer_1747</v>
      </c>
      <c r="C1749" s="9">
        <f>IF(OR('1. Raw Data'!C1749&lt;18, '1. Raw Data'!C1749&gt;100), MEDIAN('1. Raw Data'!$C$2:$C$5001), '1. Raw Data'!C1749)</f>
        <v>59</v>
      </c>
      <c r="D1749" s="9" t="s">
        <v>5019</v>
      </c>
      <c r="E1749" s="22">
        <v>44777</v>
      </c>
      <c r="F1749" s="9">
        <v>1</v>
      </c>
      <c r="G1749" s="9">
        <v>12734</v>
      </c>
      <c r="H1749" s="15">
        <v>44659</v>
      </c>
      <c r="I1749" s="9" t="s">
        <v>7456</v>
      </c>
      <c r="J1749" s="9">
        <v>145</v>
      </c>
      <c r="K1749" s="9" t="s">
        <v>7470</v>
      </c>
      <c r="L1749" s="9" t="str">
        <f>IF(OR('1. Raw Data'!L1749="Elec", '1. Raw Data'!L1749="elect"), "Electronics", '1. Raw Data'!L1749)</f>
        <v>Sports</v>
      </c>
      <c r="M1749" s="9">
        <v>717.02</v>
      </c>
      <c r="N1749" s="9">
        <f>IF(ISBLANK('1. Raw Data'!N1749), MEDIAN('1. Raw Data'!$N$2:$N$5001), '1. Raw Data'!N1749)</f>
        <v>464.82</v>
      </c>
      <c r="O1749" s="9">
        <v>2</v>
      </c>
      <c r="P1749" s="9">
        <f>IF(ISBLANK('1. Raw Data'!P1749), 0, '1. Raw Data'!P1749)</f>
        <v>0.2</v>
      </c>
      <c r="Q1749" s="9">
        <v>999</v>
      </c>
      <c r="R1749" s="9">
        <v>2</v>
      </c>
      <c r="S1749" s="9">
        <f t="shared" si="81"/>
        <v>1147.232</v>
      </c>
      <c r="T1749" s="9">
        <f t="shared" si="82"/>
        <v>217.59199999999998</v>
      </c>
      <c r="U1749" s="23">
        <f t="shared" si="83"/>
        <v>0.18966695489665558</v>
      </c>
    </row>
    <row r="1750" spans="1:21" x14ac:dyDescent="0.3">
      <c r="A1750" s="9">
        <v>2256</v>
      </c>
      <c r="B1750" s="9" t="str">
        <f>PROPER(TRIM('1. Raw Data'!B1750))</f>
        <v>Customer_1748</v>
      </c>
      <c r="C1750" s="9">
        <f>IF(OR('1. Raw Data'!C1750&lt;18, '1. Raw Data'!C1750&gt;100), MEDIAN('1. Raw Data'!$C$2:$C$5001), '1. Raw Data'!C1750)</f>
        <v>77</v>
      </c>
      <c r="D1750" s="9" t="s">
        <v>5022</v>
      </c>
      <c r="E1750" s="22">
        <v>45284</v>
      </c>
      <c r="F1750" s="9">
        <v>0</v>
      </c>
      <c r="G1750" s="9">
        <v>12671</v>
      </c>
      <c r="H1750" s="15">
        <v>45284</v>
      </c>
      <c r="I1750" s="9" t="s">
        <v>7456</v>
      </c>
      <c r="J1750" s="9">
        <v>116</v>
      </c>
      <c r="K1750" s="9" t="s">
        <v>7480</v>
      </c>
      <c r="L1750" s="9" t="str">
        <f>IF(OR('1. Raw Data'!L1750="Elec", '1. Raw Data'!L1750="elect"), "Electronics", '1. Raw Data'!L1750)</f>
        <v>Electronics</v>
      </c>
      <c r="M1750" s="9">
        <v>954.52</v>
      </c>
      <c r="N1750" s="9">
        <f>IF(ISBLANK('1. Raw Data'!N1750), MEDIAN('1. Raw Data'!$N$2:$N$5001), '1. Raw Data'!N1750)</f>
        <v>429.51499999999999</v>
      </c>
      <c r="O1750" s="9">
        <v>1</v>
      </c>
      <c r="P1750" s="9">
        <f>IF(ISBLANK('1. Raw Data'!P1750), 0, '1. Raw Data'!P1750)</f>
        <v>0</v>
      </c>
      <c r="Q1750" s="9">
        <v>329</v>
      </c>
      <c r="R1750" s="9">
        <v>8</v>
      </c>
      <c r="S1750" s="9">
        <f t="shared" si="81"/>
        <v>954.52</v>
      </c>
      <c r="T1750" s="9">
        <f t="shared" si="82"/>
        <v>525.005</v>
      </c>
      <c r="U1750" s="23">
        <f t="shared" si="83"/>
        <v>0.55001990529271261</v>
      </c>
    </row>
    <row r="1751" spans="1:21" x14ac:dyDescent="0.3">
      <c r="A1751" s="9">
        <v>2247</v>
      </c>
      <c r="B1751" s="9" t="str">
        <f>PROPER(TRIM('1. Raw Data'!B1751))</f>
        <v>Customer_1749</v>
      </c>
      <c r="C1751" s="9">
        <f>IF(OR('1. Raw Data'!C1751&lt;18, '1. Raw Data'!C1751&gt;100), MEDIAN('1. Raw Data'!$C$2:$C$5001), '1. Raw Data'!C1751)</f>
        <v>52</v>
      </c>
      <c r="D1751" s="9" t="s">
        <v>5021</v>
      </c>
      <c r="E1751" s="22">
        <v>45024</v>
      </c>
      <c r="F1751" s="9">
        <v>0</v>
      </c>
      <c r="G1751" s="9">
        <v>10611</v>
      </c>
      <c r="H1751" s="15">
        <v>45142</v>
      </c>
      <c r="I1751" s="9" t="s">
        <v>7456</v>
      </c>
      <c r="J1751" s="9">
        <v>108</v>
      </c>
      <c r="K1751" s="9" t="s">
        <v>7496</v>
      </c>
      <c r="L1751" s="9" t="str">
        <f>IF(OR('1. Raw Data'!L1751="Elec", '1. Raw Data'!L1751="elect"), "Electronics", '1. Raw Data'!L1751)</f>
        <v>Sports</v>
      </c>
      <c r="M1751" s="9">
        <v>596.30999999999995</v>
      </c>
      <c r="N1751" s="9">
        <f>IF(ISBLANK('1. Raw Data'!N1751), MEDIAN('1. Raw Data'!$N$2:$N$5001), '1. Raw Data'!N1751)</f>
        <v>312.64</v>
      </c>
      <c r="O1751" s="9">
        <v>3</v>
      </c>
      <c r="P1751" s="9">
        <f>IF(ISBLANK('1. Raw Data'!P1751), 0, '1. Raw Data'!P1751)</f>
        <v>0</v>
      </c>
      <c r="Q1751" s="9">
        <v>516</v>
      </c>
      <c r="R1751" s="9">
        <v>3</v>
      </c>
      <c r="S1751" s="9">
        <f t="shared" si="81"/>
        <v>1788.9299999999998</v>
      </c>
      <c r="T1751" s="9">
        <f t="shared" si="82"/>
        <v>851.00999999999988</v>
      </c>
      <c r="U1751" s="23">
        <f t="shared" si="83"/>
        <v>0.47570894333484259</v>
      </c>
    </row>
    <row r="1752" spans="1:21" x14ac:dyDescent="0.3">
      <c r="A1752" s="9">
        <v>1993</v>
      </c>
      <c r="B1752" s="9" t="str">
        <f>PROPER(TRIM('1. Raw Data'!B1752))</f>
        <v>Customer_1750</v>
      </c>
      <c r="C1752" s="9">
        <f>IF(OR('1. Raw Data'!C1752&lt;18, '1. Raw Data'!C1752&gt;100), MEDIAN('1. Raw Data'!$C$2:$C$5001), '1. Raw Data'!C1752)</f>
        <v>56</v>
      </c>
      <c r="D1752" s="9" t="s">
        <v>5021</v>
      </c>
      <c r="E1752" s="22">
        <v>44686</v>
      </c>
      <c r="F1752" s="9">
        <v>0</v>
      </c>
      <c r="G1752" s="9">
        <v>11543</v>
      </c>
      <c r="H1752" s="15">
        <v>44686</v>
      </c>
      <c r="I1752" s="9" t="s">
        <v>7455</v>
      </c>
      <c r="J1752" s="9">
        <v>143</v>
      </c>
      <c r="K1752" s="9" t="s">
        <v>7475</v>
      </c>
      <c r="L1752" s="9" t="str">
        <f>IF(OR('1. Raw Data'!L1752="Elec", '1. Raw Data'!L1752="elect"), "Electronics", '1. Raw Data'!L1752)</f>
        <v>Home Appliances</v>
      </c>
      <c r="M1752" s="9">
        <v>162.68</v>
      </c>
      <c r="N1752" s="9">
        <f>IF(ISBLANK('1. Raw Data'!N1752), MEDIAN('1. Raw Data'!$N$2:$N$5001), '1. Raw Data'!N1752)</f>
        <v>90.83</v>
      </c>
      <c r="O1752" s="9">
        <v>3</v>
      </c>
      <c r="P1752" s="9">
        <f>IF(ISBLANK('1. Raw Data'!P1752), 0, '1. Raw Data'!P1752)</f>
        <v>0</v>
      </c>
      <c r="Q1752" s="9">
        <v>510</v>
      </c>
      <c r="R1752" s="9">
        <v>4</v>
      </c>
      <c r="S1752" s="9">
        <f t="shared" si="81"/>
        <v>488.04</v>
      </c>
      <c r="T1752" s="9">
        <f t="shared" si="82"/>
        <v>215.55</v>
      </c>
      <c r="U1752" s="23">
        <f t="shared" si="83"/>
        <v>0.44166461765429066</v>
      </c>
    </row>
    <row r="1753" spans="1:21" x14ac:dyDescent="0.3">
      <c r="A1753" s="9">
        <v>2435</v>
      </c>
      <c r="B1753" s="9" t="str">
        <f>PROPER(TRIM('1. Raw Data'!B1753))</f>
        <v>Customer_1751</v>
      </c>
      <c r="C1753" s="9">
        <f>IF(OR('1. Raw Data'!C1753&lt;18, '1. Raw Data'!C1753&gt;100), MEDIAN('1. Raw Data'!$C$2:$C$5001), '1. Raw Data'!C1753)</f>
        <v>52</v>
      </c>
      <c r="D1753" s="9" t="s">
        <v>5019</v>
      </c>
      <c r="E1753" s="22">
        <v>44423</v>
      </c>
      <c r="F1753" s="9">
        <v>0</v>
      </c>
      <c r="G1753" s="9">
        <v>10958</v>
      </c>
      <c r="H1753" s="15">
        <v>44423</v>
      </c>
      <c r="I1753" s="9" t="s">
        <v>7455</v>
      </c>
      <c r="J1753" s="9">
        <v>108</v>
      </c>
      <c r="K1753" s="9" t="s">
        <v>7496</v>
      </c>
      <c r="L1753" s="9" t="str">
        <f>IF(OR('1. Raw Data'!L1753="Elec", '1. Raw Data'!L1753="elect"), "Electronics", '1. Raw Data'!L1753)</f>
        <v>Electronics</v>
      </c>
      <c r="M1753" s="9">
        <v>631.54999999999995</v>
      </c>
      <c r="N1753" s="9">
        <f>IF(ISBLANK('1. Raw Data'!N1753), MEDIAN('1. Raw Data'!$N$2:$N$5001), '1. Raw Data'!N1753)</f>
        <v>348.21</v>
      </c>
      <c r="O1753" s="9">
        <v>4</v>
      </c>
      <c r="P1753" s="9">
        <f>IF(ISBLANK('1. Raw Data'!P1753), 0, '1. Raw Data'!P1753)</f>
        <v>0</v>
      </c>
      <c r="Q1753" s="9">
        <v>709</v>
      </c>
      <c r="R1753" s="9">
        <v>3</v>
      </c>
      <c r="S1753" s="9">
        <f t="shared" si="81"/>
        <v>2526.1999999999998</v>
      </c>
      <c r="T1753" s="9">
        <f t="shared" si="82"/>
        <v>1133.3599999999999</v>
      </c>
      <c r="U1753" s="23">
        <f t="shared" si="83"/>
        <v>0.44864222943551579</v>
      </c>
    </row>
    <row r="1754" spans="1:21" x14ac:dyDescent="0.3">
      <c r="A1754" s="9">
        <v>1571</v>
      </c>
      <c r="B1754" s="9" t="str">
        <f>PROPER(TRIM('1. Raw Data'!B1754))</f>
        <v>Customer_1752</v>
      </c>
      <c r="C1754" s="9">
        <f>IF(OR('1. Raw Data'!C1754&lt;18, '1. Raw Data'!C1754&gt;100), MEDIAN('1. Raw Data'!$C$2:$C$5001), '1. Raw Data'!C1754)</f>
        <v>49</v>
      </c>
      <c r="D1754" s="9" t="s">
        <v>5018</v>
      </c>
      <c r="E1754" s="22">
        <v>44066</v>
      </c>
      <c r="F1754" s="9">
        <v>0</v>
      </c>
      <c r="G1754" s="9">
        <v>12008</v>
      </c>
      <c r="H1754" s="15">
        <v>44066</v>
      </c>
      <c r="I1754" s="9" t="s">
        <v>7455</v>
      </c>
      <c r="J1754" s="9">
        <v>110</v>
      </c>
      <c r="K1754" s="9" t="s">
        <v>7493</v>
      </c>
      <c r="L1754" s="9" t="str">
        <f>IF(OR('1. Raw Data'!L1754="Elec", '1. Raw Data'!L1754="elect"), "Electronics", '1. Raw Data'!L1754)</f>
        <v>Sports</v>
      </c>
      <c r="M1754" s="9">
        <v>911.27</v>
      </c>
      <c r="N1754" s="9">
        <f>IF(ISBLANK('1. Raw Data'!N1754), MEDIAN('1. Raw Data'!$N$2:$N$5001), '1. Raw Data'!N1754)</f>
        <v>616.28</v>
      </c>
      <c r="O1754" s="9">
        <v>1</v>
      </c>
      <c r="P1754" s="9">
        <f>IF(ISBLANK('1. Raw Data'!P1754), 0, '1. Raw Data'!P1754)</f>
        <v>0.2</v>
      </c>
      <c r="Q1754" s="9">
        <v>653</v>
      </c>
      <c r="R1754" s="9">
        <v>2</v>
      </c>
      <c r="S1754" s="9">
        <f t="shared" si="81"/>
        <v>729.01600000000008</v>
      </c>
      <c r="T1754" s="9">
        <f t="shared" si="82"/>
        <v>112.7360000000001</v>
      </c>
      <c r="U1754" s="23">
        <f t="shared" si="83"/>
        <v>0.15464132474458736</v>
      </c>
    </row>
    <row r="1755" spans="1:21" x14ac:dyDescent="0.3">
      <c r="A1755" s="9">
        <v>1334</v>
      </c>
      <c r="B1755" s="9" t="str">
        <f>PROPER(TRIM('1. Raw Data'!B1755))</f>
        <v>Customer_1753</v>
      </c>
      <c r="C1755" s="9">
        <f>IF(OR('1. Raw Data'!C1755&lt;18, '1. Raw Data'!C1755&gt;100), MEDIAN('1. Raw Data'!$C$2:$C$5001), '1. Raw Data'!C1755)</f>
        <v>45</v>
      </c>
      <c r="D1755" s="9" t="s">
        <v>5023</v>
      </c>
      <c r="E1755" s="22">
        <v>44808</v>
      </c>
      <c r="F1755" s="9">
        <v>0</v>
      </c>
      <c r="G1755" s="9">
        <v>10646</v>
      </c>
      <c r="H1755" s="15">
        <v>44660</v>
      </c>
      <c r="I1755" s="9" t="s">
        <v>7456</v>
      </c>
      <c r="J1755" s="9">
        <v>133</v>
      </c>
      <c r="K1755" s="9" t="s">
        <v>7498</v>
      </c>
      <c r="L1755" s="9" t="str">
        <f>IF(OR('1. Raw Data'!L1755="Elec", '1. Raw Data'!L1755="elect"), "Electronics", '1. Raw Data'!L1755)</f>
        <v>Home Appliances</v>
      </c>
      <c r="M1755" s="9">
        <v>466.36</v>
      </c>
      <c r="N1755" s="9">
        <f>IF(ISBLANK('1. Raw Data'!N1755), MEDIAN('1. Raw Data'!$N$2:$N$5001), '1. Raw Data'!N1755)</f>
        <v>227.49</v>
      </c>
      <c r="O1755" s="9">
        <v>2</v>
      </c>
      <c r="P1755" s="9">
        <f>IF(ISBLANK('1. Raw Data'!P1755), 0, '1. Raw Data'!P1755)</f>
        <v>0</v>
      </c>
      <c r="Q1755" s="9">
        <v>853</v>
      </c>
      <c r="R1755" s="9">
        <v>4</v>
      </c>
      <c r="S1755" s="9">
        <f t="shared" si="81"/>
        <v>932.72</v>
      </c>
      <c r="T1755" s="9">
        <f t="shared" si="82"/>
        <v>477.74</v>
      </c>
      <c r="U1755" s="23">
        <f t="shared" si="83"/>
        <v>0.51220087486062271</v>
      </c>
    </row>
    <row r="1756" spans="1:21" x14ac:dyDescent="0.3">
      <c r="A1756" s="9">
        <v>2245</v>
      </c>
      <c r="B1756" s="9" t="str">
        <f>PROPER(TRIM('1. Raw Data'!B1756))</f>
        <v>Customer_1754</v>
      </c>
      <c r="C1756" s="9">
        <f>IF(OR('1. Raw Data'!C1756&lt;18, '1. Raw Data'!C1756&gt;100), MEDIAN('1. Raw Data'!$C$2:$C$5001), '1. Raw Data'!C1756)</f>
        <v>34</v>
      </c>
      <c r="D1756" s="9" t="s">
        <v>5023</v>
      </c>
      <c r="E1756" s="22">
        <v>43873</v>
      </c>
      <c r="F1756" s="9">
        <v>1</v>
      </c>
      <c r="G1756" s="9">
        <v>10762</v>
      </c>
      <c r="H1756" s="15">
        <v>44167</v>
      </c>
      <c r="I1756" s="9" t="s">
        <v>7456</v>
      </c>
      <c r="J1756" s="9">
        <v>131</v>
      </c>
      <c r="K1756" s="9" t="s">
        <v>7504</v>
      </c>
      <c r="L1756" s="9" t="str">
        <f>IF(OR('1. Raw Data'!L1756="Elec", '1. Raw Data'!L1756="elect"), "Electronics", '1. Raw Data'!L1756)</f>
        <v>Sports</v>
      </c>
      <c r="M1756" s="9">
        <v>1279.53</v>
      </c>
      <c r="N1756" s="9">
        <f>IF(ISBLANK('1. Raw Data'!N1756), MEDIAN('1. Raw Data'!$N$2:$N$5001), '1. Raw Data'!N1756)</f>
        <v>533.5</v>
      </c>
      <c r="O1756" s="9">
        <v>2</v>
      </c>
      <c r="P1756" s="9">
        <f>IF(ISBLANK('1. Raw Data'!P1756), 0, '1. Raw Data'!P1756)</f>
        <v>0.05</v>
      </c>
      <c r="Q1756" s="9">
        <v>576</v>
      </c>
      <c r="R1756" s="9">
        <v>4</v>
      </c>
      <c r="S1756" s="9">
        <f t="shared" si="81"/>
        <v>2431.107</v>
      </c>
      <c r="T1756" s="9">
        <f t="shared" si="82"/>
        <v>1364.107</v>
      </c>
      <c r="U1756" s="23">
        <f t="shared" si="83"/>
        <v>0.56110529071735638</v>
      </c>
    </row>
    <row r="1757" spans="1:21" x14ac:dyDescent="0.3">
      <c r="A1757" s="9">
        <v>1036</v>
      </c>
      <c r="B1757" s="9" t="str">
        <f>PROPER(TRIM('1. Raw Data'!B1757))</f>
        <v>Customer_1755</v>
      </c>
      <c r="C1757" s="9">
        <f>IF(OR('1. Raw Data'!C1757&lt;18, '1. Raw Data'!C1757&gt;100), MEDIAN('1. Raw Data'!$C$2:$C$5001), '1. Raw Data'!C1757)</f>
        <v>21</v>
      </c>
      <c r="D1757" s="9" t="s">
        <v>5022</v>
      </c>
      <c r="E1757" s="22">
        <v>44496</v>
      </c>
      <c r="F1757" s="9">
        <v>1</v>
      </c>
      <c r="G1757" s="9">
        <v>11360</v>
      </c>
      <c r="H1757" s="15">
        <v>44496</v>
      </c>
      <c r="I1757" s="9" t="s">
        <v>7457</v>
      </c>
      <c r="J1757" s="9">
        <v>112</v>
      </c>
      <c r="K1757" s="9" t="s">
        <v>7492</v>
      </c>
      <c r="L1757" s="9" t="str">
        <f>IF(OR('1. Raw Data'!L1757="Elec", '1. Raw Data'!L1757="elect"), "Electronics", '1. Raw Data'!L1757)</f>
        <v>Clothing</v>
      </c>
      <c r="M1757" s="9">
        <v>269.10000000000002</v>
      </c>
      <c r="N1757" s="9">
        <f>IF(ISBLANK('1. Raw Data'!N1757), MEDIAN('1. Raw Data'!$N$2:$N$5001), '1. Raw Data'!N1757)</f>
        <v>181.62</v>
      </c>
      <c r="O1757" s="9">
        <v>4</v>
      </c>
      <c r="P1757" s="9">
        <f>IF(ISBLANK('1. Raw Data'!P1757), 0, '1. Raw Data'!P1757)</f>
        <v>0</v>
      </c>
      <c r="Q1757" s="9">
        <v>567</v>
      </c>
      <c r="R1757" s="9">
        <v>3</v>
      </c>
      <c r="S1757" s="9">
        <f t="shared" si="81"/>
        <v>1076.4000000000001</v>
      </c>
      <c r="T1757" s="9">
        <f t="shared" si="82"/>
        <v>349.92000000000007</v>
      </c>
      <c r="U1757" s="23">
        <f t="shared" si="83"/>
        <v>0.32508361204013381</v>
      </c>
    </row>
    <row r="1758" spans="1:21" x14ac:dyDescent="0.3">
      <c r="A1758" s="9">
        <v>1988</v>
      </c>
      <c r="B1758" s="9" t="str">
        <f>PROPER(TRIM('1. Raw Data'!B1758))</f>
        <v>Customer_1756</v>
      </c>
      <c r="C1758" s="9">
        <f>IF(OR('1. Raw Data'!C1758&lt;18, '1. Raw Data'!C1758&gt;100), MEDIAN('1. Raw Data'!$C$2:$C$5001), '1. Raw Data'!C1758)</f>
        <v>38</v>
      </c>
      <c r="D1758" s="9" t="s">
        <v>5021</v>
      </c>
      <c r="E1758" s="22">
        <v>44182</v>
      </c>
      <c r="F1758" s="9">
        <v>1</v>
      </c>
      <c r="G1758" s="9">
        <v>10239</v>
      </c>
      <c r="H1758" s="15">
        <v>44182</v>
      </c>
      <c r="I1758" s="9" t="s">
        <v>7455</v>
      </c>
      <c r="J1758" s="9">
        <v>109</v>
      </c>
      <c r="K1758" s="9" t="s">
        <v>7466</v>
      </c>
      <c r="L1758" s="9" t="str">
        <f>IF(OR('1. Raw Data'!L1758="Elec", '1. Raw Data'!L1758="elect"), "Electronics", '1. Raw Data'!L1758)</f>
        <v>Electronics</v>
      </c>
      <c r="M1758" s="9">
        <v>582.34</v>
      </c>
      <c r="N1758" s="9">
        <f>IF(ISBLANK('1. Raw Data'!N1758), MEDIAN('1. Raw Data'!$N$2:$N$5001), '1. Raw Data'!N1758)</f>
        <v>270.86</v>
      </c>
      <c r="O1758" s="9">
        <v>4</v>
      </c>
      <c r="P1758" s="9">
        <f>IF(ISBLANK('1. Raw Data'!P1758), 0, '1. Raw Data'!P1758)</f>
        <v>0.1</v>
      </c>
      <c r="Q1758" s="9">
        <v>612</v>
      </c>
      <c r="R1758" s="9">
        <v>3</v>
      </c>
      <c r="S1758" s="9">
        <f t="shared" si="81"/>
        <v>2096.424</v>
      </c>
      <c r="T1758" s="9">
        <f t="shared" si="82"/>
        <v>1012.9839999999999</v>
      </c>
      <c r="U1758" s="23">
        <f t="shared" si="83"/>
        <v>0.48319614734423949</v>
      </c>
    </row>
    <row r="1759" spans="1:21" x14ac:dyDescent="0.3">
      <c r="A1759" s="9">
        <v>1277</v>
      </c>
      <c r="B1759" s="9" t="str">
        <f>PROPER(TRIM('1. Raw Data'!B1759))</f>
        <v>Customer_1757</v>
      </c>
      <c r="C1759" s="9">
        <f>IF(OR('1. Raw Data'!C1759&lt;18, '1. Raw Data'!C1759&gt;100), MEDIAN('1. Raw Data'!$C$2:$C$5001), '1. Raw Data'!C1759)</f>
        <v>48</v>
      </c>
      <c r="D1759" s="9" t="s">
        <v>5018</v>
      </c>
      <c r="E1759" s="22">
        <v>45096</v>
      </c>
      <c r="F1759" s="9">
        <v>0</v>
      </c>
      <c r="G1759" s="9">
        <v>12781</v>
      </c>
      <c r="H1759" s="15">
        <v>45096</v>
      </c>
      <c r="I1759" s="9" t="s">
        <v>7455</v>
      </c>
      <c r="J1759" s="9">
        <v>137</v>
      </c>
      <c r="K1759" s="9" t="s">
        <v>7484</v>
      </c>
      <c r="L1759" s="9" t="str">
        <f>IF(OR('1. Raw Data'!L1759="Elec", '1. Raw Data'!L1759="elect"), "Electronics", '1. Raw Data'!L1759)</f>
        <v>Clothing</v>
      </c>
      <c r="M1759" s="9">
        <v>231.11</v>
      </c>
      <c r="N1759" s="9">
        <f>IF(ISBLANK('1. Raw Data'!N1759), MEDIAN('1. Raw Data'!$N$2:$N$5001), '1. Raw Data'!N1759)</f>
        <v>118.72</v>
      </c>
      <c r="O1759" s="9">
        <v>3</v>
      </c>
      <c r="P1759" s="9">
        <f>IF(ISBLANK('1. Raw Data'!P1759), 0, '1. Raw Data'!P1759)</f>
        <v>0.1</v>
      </c>
      <c r="Q1759" s="9">
        <v>562</v>
      </c>
      <c r="R1759" s="9">
        <v>3</v>
      </c>
      <c r="S1759" s="9">
        <f t="shared" si="81"/>
        <v>623.99700000000007</v>
      </c>
      <c r="T1759" s="9">
        <f t="shared" si="82"/>
        <v>267.8370000000001</v>
      </c>
      <c r="U1759" s="23">
        <f t="shared" si="83"/>
        <v>0.42922802513473635</v>
      </c>
    </row>
    <row r="1760" spans="1:21" x14ac:dyDescent="0.3">
      <c r="A1760" s="9">
        <v>2219</v>
      </c>
      <c r="B1760" s="9" t="str">
        <f>PROPER(TRIM('1. Raw Data'!B1760))</f>
        <v>Customer_1758</v>
      </c>
      <c r="C1760" s="9">
        <f>IF(OR('1. Raw Data'!C1760&lt;18, '1. Raw Data'!C1760&gt;100), MEDIAN('1. Raw Data'!$C$2:$C$5001), '1. Raw Data'!C1760)</f>
        <v>41</v>
      </c>
      <c r="D1760" s="9" t="s">
        <v>5018</v>
      </c>
      <c r="E1760" s="22">
        <v>44773</v>
      </c>
      <c r="F1760" s="9">
        <v>0</v>
      </c>
      <c r="G1760" s="9">
        <v>11409</v>
      </c>
      <c r="H1760" s="15">
        <v>44773</v>
      </c>
      <c r="I1760" s="9" t="s">
        <v>7456</v>
      </c>
      <c r="J1760" s="9">
        <v>109</v>
      </c>
      <c r="K1760" s="9" t="s">
        <v>7466</v>
      </c>
      <c r="L1760" s="9" t="str">
        <f>IF(OR('1. Raw Data'!L1760="Elec", '1. Raw Data'!L1760="elect"), "Electronics", '1. Raw Data'!L1760)</f>
        <v>Electronics</v>
      </c>
      <c r="M1760" s="9">
        <v>637.01</v>
      </c>
      <c r="N1760" s="9">
        <f>IF(ISBLANK('1. Raw Data'!N1760), MEDIAN('1. Raw Data'!$N$2:$N$5001), '1. Raw Data'!N1760)</f>
        <v>356.26</v>
      </c>
      <c r="O1760" s="9">
        <v>2</v>
      </c>
      <c r="P1760" s="9">
        <f>IF(ISBLANK('1. Raw Data'!P1760), 0, '1. Raw Data'!P1760)</f>
        <v>0.2</v>
      </c>
      <c r="Q1760" s="9">
        <v>528</v>
      </c>
      <c r="R1760" s="9">
        <v>5</v>
      </c>
      <c r="S1760" s="9">
        <f t="shared" si="81"/>
        <v>1019.216</v>
      </c>
      <c r="T1760" s="9">
        <f t="shared" si="82"/>
        <v>306.69600000000003</v>
      </c>
      <c r="U1760" s="23">
        <f t="shared" si="83"/>
        <v>0.30091364342788968</v>
      </c>
    </row>
    <row r="1761" spans="1:21" x14ac:dyDescent="0.3">
      <c r="A1761" s="9">
        <v>1915</v>
      </c>
      <c r="B1761" s="9" t="str">
        <f>PROPER(TRIM('1. Raw Data'!B1761))</f>
        <v>Customer_1759</v>
      </c>
      <c r="C1761" s="9">
        <f>IF(OR('1. Raw Data'!C1761&lt;18, '1. Raw Data'!C1761&gt;100), MEDIAN('1. Raw Data'!$C$2:$C$5001), '1. Raw Data'!C1761)</f>
        <v>24</v>
      </c>
      <c r="D1761" s="9" t="s">
        <v>5018</v>
      </c>
      <c r="E1761" s="22">
        <v>45243</v>
      </c>
      <c r="F1761" s="9">
        <v>0</v>
      </c>
      <c r="G1761" s="9">
        <v>11168</v>
      </c>
      <c r="H1761" s="15">
        <v>45243</v>
      </c>
      <c r="I1761" s="9" t="s">
        <v>7455</v>
      </c>
      <c r="J1761" s="9">
        <v>148</v>
      </c>
      <c r="K1761" s="9" t="s">
        <v>7491</v>
      </c>
      <c r="L1761" s="9" t="str">
        <f>IF(OR('1. Raw Data'!L1761="Elec", '1. Raw Data'!L1761="elect"), "Electronics", '1. Raw Data'!L1761)</f>
        <v>Electronics</v>
      </c>
      <c r="M1761" s="9">
        <v>107.51</v>
      </c>
      <c r="N1761" s="9">
        <f>IF(ISBLANK('1. Raw Data'!N1761), MEDIAN('1. Raw Data'!$N$2:$N$5001), '1. Raw Data'!N1761)</f>
        <v>74.48</v>
      </c>
      <c r="O1761" s="9">
        <v>2</v>
      </c>
      <c r="P1761" s="9">
        <f>IF(ISBLANK('1. Raw Data'!P1761), 0, '1. Raw Data'!P1761)</f>
        <v>0</v>
      </c>
      <c r="Q1761" s="9">
        <v>415</v>
      </c>
      <c r="R1761" s="9">
        <v>2</v>
      </c>
      <c r="S1761" s="9">
        <f t="shared" si="81"/>
        <v>215.02</v>
      </c>
      <c r="T1761" s="9">
        <f t="shared" si="82"/>
        <v>66.06</v>
      </c>
      <c r="U1761" s="23">
        <f t="shared" si="83"/>
        <v>0.30722723467584412</v>
      </c>
    </row>
    <row r="1762" spans="1:21" x14ac:dyDescent="0.3">
      <c r="A1762" s="9">
        <v>1483</v>
      </c>
      <c r="B1762" s="9" t="str">
        <f>PROPER(TRIM('1. Raw Data'!B1762))</f>
        <v>Customer_1760</v>
      </c>
      <c r="C1762" s="9">
        <f>IF(OR('1. Raw Data'!C1762&lt;18, '1. Raw Data'!C1762&gt;100), MEDIAN('1. Raw Data'!$C$2:$C$5001), '1. Raw Data'!C1762)</f>
        <v>37</v>
      </c>
      <c r="D1762" s="9" t="s">
        <v>5022</v>
      </c>
      <c r="E1762" s="22">
        <v>44866</v>
      </c>
      <c r="F1762" s="9">
        <v>1</v>
      </c>
      <c r="G1762" s="9">
        <v>12424</v>
      </c>
      <c r="H1762" s="15">
        <v>44572</v>
      </c>
      <c r="I1762" s="9" t="s">
        <v>7457</v>
      </c>
      <c r="J1762" s="9">
        <v>118</v>
      </c>
      <c r="K1762" s="9" t="s">
        <v>7501</v>
      </c>
      <c r="L1762" s="9" t="str">
        <f>IF(OR('1. Raw Data'!L1762="Elec", '1. Raw Data'!L1762="elect"), "Electronics", '1. Raw Data'!L1762)</f>
        <v>Clothing</v>
      </c>
      <c r="M1762" s="9">
        <v>445.2</v>
      </c>
      <c r="N1762" s="9">
        <f>IF(ISBLANK('1. Raw Data'!N1762), MEDIAN('1. Raw Data'!$N$2:$N$5001), '1. Raw Data'!N1762)</f>
        <v>249.57</v>
      </c>
      <c r="O1762" s="9">
        <v>2</v>
      </c>
      <c r="P1762" s="9">
        <f>IF(ISBLANK('1. Raw Data'!P1762), 0, '1. Raw Data'!P1762)</f>
        <v>0</v>
      </c>
      <c r="Q1762" s="9">
        <v>938</v>
      </c>
      <c r="R1762" s="9">
        <v>2</v>
      </c>
      <c r="S1762" s="9">
        <f t="shared" si="81"/>
        <v>890.4</v>
      </c>
      <c r="T1762" s="9">
        <f t="shared" si="82"/>
        <v>391.26</v>
      </c>
      <c r="U1762" s="23">
        <f t="shared" si="83"/>
        <v>0.43942048517520216</v>
      </c>
    </row>
    <row r="1763" spans="1:21" x14ac:dyDescent="0.3">
      <c r="A1763" s="9">
        <v>2265</v>
      </c>
      <c r="B1763" s="9" t="str">
        <f>PROPER(TRIM('1. Raw Data'!B1763))</f>
        <v>Customer_1761</v>
      </c>
      <c r="C1763" s="9">
        <f>IF(OR('1. Raw Data'!C1763&lt;18, '1. Raw Data'!C1763&gt;100), MEDIAN('1. Raw Data'!$C$2:$C$5001), '1. Raw Data'!C1763)</f>
        <v>36</v>
      </c>
      <c r="D1763" s="9" t="s">
        <v>5023</v>
      </c>
      <c r="E1763" s="22">
        <v>44011</v>
      </c>
      <c r="F1763" s="9">
        <v>1</v>
      </c>
      <c r="G1763" s="9">
        <v>12051</v>
      </c>
      <c r="H1763" s="15">
        <v>44011</v>
      </c>
      <c r="I1763" s="9" t="s">
        <v>7455</v>
      </c>
      <c r="J1763" s="9">
        <v>130</v>
      </c>
      <c r="K1763" s="9" t="s">
        <v>7487</v>
      </c>
      <c r="L1763" s="9" t="str">
        <f>IF(OR('1. Raw Data'!L1763="Elec", '1. Raw Data'!L1763="elect"), "Electronics", '1. Raw Data'!L1763)</f>
        <v>Electronics</v>
      </c>
      <c r="M1763" s="9">
        <v>631.07000000000005</v>
      </c>
      <c r="N1763" s="9">
        <f>IF(ISBLANK('1. Raw Data'!N1763), MEDIAN('1. Raw Data'!$N$2:$N$5001), '1. Raw Data'!N1763)</f>
        <v>337.2</v>
      </c>
      <c r="O1763" s="9">
        <v>3</v>
      </c>
      <c r="P1763" s="9">
        <f>IF(ISBLANK('1. Raw Data'!P1763), 0, '1. Raw Data'!P1763)</f>
        <v>0</v>
      </c>
      <c r="Q1763" s="9">
        <v>365</v>
      </c>
      <c r="R1763" s="9">
        <v>3</v>
      </c>
      <c r="S1763" s="9">
        <f t="shared" si="81"/>
        <v>1893.21</v>
      </c>
      <c r="T1763" s="9">
        <f t="shared" si="82"/>
        <v>881.61000000000013</v>
      </c>
      <c r="U1763" s="23">
        <f t="shared" si="83"/>
        <v>0.4656694186064938</v>
      </c>
    </row>
    <row r="1764" spans="1:21" x14ac:dyDescent="0.3">
      <c r="A1764" s="9">
        <v>2347</v>
      </c>
      <c r="B1764" s="9" t="str">
        <f>PROPER(TRIM('1. Raw Data'!B1764))</f>
        <v>Customer_1762</v>
      </c>
      <c r="C1764" s="9">
        <f>IF(OR('1. Raw Data'!C1764&lt;18, '1. Raw Data'!C1764&gt;100), MEDIAN('1. Raw Data'!$C$2:$C$5001), '1. Raw Data'!C1764)</f>
        <v>39</v>
      </c>
      <c r="D1764" s="9" t="s">
        <v>5018</v>
      </c>
      <c r="E1764" s="22">
        <v>44725</v>
      </c>
      <c r="F1764" s="9">
        <v>0</v>
      </c>
      <c r="G1764" s="9">
        <v>12841</v>
      </c>
      <c r="H1764" s="15">
        <v>44725</v>
      </c>
      <c r="I1764" s="9" t="s">
        <v>7455</v>
      </c>
      <c r="J1764" s="9">
        <v>132</v>
      </c>
      <c r="K1764" s="9" t="s">
        <v>7506</v>
      </c>
      <c r="L1764" s="9" t="str">
        <f>IF(OR('1. Raw Data'!L1764="Elec", '1. Raw Data'!L1764="elect"), "Electronics", '1. Raw Data'!L1764)</f>
        <v>Electronics</v>
      </c>
      <c r="M1764" s="9">
        <v>743.34</v>
      </c>
      <c r="N1764" s="9">
        <f>IF(ISBLANK('1. Raw Data'!N1764), MEDIAN('1. Raw Data'!$N$2:$N$5001), '1. Raw Data'!N1764)</f>
        <v>429.51499999999999</v>
      </c>
      <c r="O1764" s="9">
        <v>2</v>
      </c>
      <c r="P1764" s="9">
        <f>IF(ISBLANK('1. Raw Data'!P1764), 0, '1. Raw Data'!P1764)</f>
        <v>0</v>
      </c>
      <c r="Q1764" s="9">
        <v>502</v>
      </c>
      <c r="R1764" s="9">
        <v>5</v>
      </c>
      <c r="S1764" s="9">
        <f t="shared" si="81"/>
        <v>1486.68</v>
      </c>
      <c r="T1764" s="9">
        <f t="shared" si="82"/>
        <v>627.65000000000009</v>
      </c>
      <c r="U1764" s="23">
        <f t="shared" si="83"/>
        <v>0.42218231226625774</v>
      </c>
    </row>
    <row r="1765" spans="1:21" x14ac:dyDescent="0.3">
      <c r="A1765" s="9">
        <v>1730</v>
      </c>
      <c r="B1765" s="9" t="str">
        <f>PROPER(TRIM('1. Raw Data'!B1765))</f>
        <v>Customer_1763</v>
      </c>
      <c r="C1765" s="9">
        <f>IF(OR('1. Raw Data'!C1765&lt;18, '1. Raw Data'!C1765&gt;100), MEDIAN('1. Raw Data'!$C$2:$C$5001), '1. Raw Data'!C1765)</f>
        <v>47</v>
      </c>
      <c r="D1765" s="9" t="s">
        <v>5022</v>
      </c>
      <c r="E1765" s="22">
        <v>43929</v>
      </c>
      <c r="F1765" s="9">
        <v>1</v>
      </c>
      <c r="G1765" s="9">
        <v>12893</v>
      </c>
      <c r="H1765" s="15">
        <v>44047</v>
      </c>
      <c r="I1765" s="9" t="s">
        <v>7455</v>
      </c>
      <c r="J1765" s="9">
        <v>140</v>
      </c>
      <c r="K1765" s="9" t="s">
        <v>7468</v>
      </c>
      <c r="L1765" s="9" t="str">
        <f>IF(OR('1. Raw Data'!L1765="Elec", '1. Raw Data'!L1765="elect"), "Electronics", '1. Raw Data'!L1765)</f>
        <v>Sports</v>
      </c>
      <c r="M1765" s="9">
        <v>838.36</v>
      </c>
      <c r="N1765" s="9">
        <f>IF(ISBLANK('1. Raw Data'!N1765), MEDIAN('1. Raw Data'!$N$2:$N$5001), '1. Raw Data'!N1765)</f>
        <v>579.51</v>
      </c>
      <c r="O1765" s="9">
        <v>5</v>
      </c>
      <c r="P1765" s="9">
        <f>IF(ISBLANK('1. Raw Data'!P1765), 0, '1. Raw Data'!P1765)</f>
        <v>0</v>
      </c>
      <c r="Q1765" s="9">
        <v>678</v>
      </c>
      <c r="R1765" s="9">
        <v>2</v>
      </c>
      <c r="S1765" s="9">
        <f t="shared" si="81"/>
        <v>4191.8</v>
      </c>
      <c r="T1765" s="9">
        <f t="shared" si="82"/>
        <v>1294.25</v>
      </c>
      <c r="U1765" s="23">
        <f t="shared" si="83"/>
        <v>0.30875757431175149</v>
      </c>
    </row>
    <row r="1766" spans="1:21" x14ac:dyDescent="0.3">
      <c r="A1766" s="9">
        <v>1191</v>
      </c>
      <c r="B1766" s="9" t="str">
        <f>PROPER(TRIM('1. Raw Data'!B1766))</f>
        <v>Customer_1764</v>
      </c>
      <c r="C1766" s="9">
        <f>IF(OR('1. Raw Data'!C1766&lt;18, '1. Raw Data'!C1766&gt;100), MEDIAN('1. Raw Data'!$C$2:$C$5001), '1. Raw Data'!C1766)</f>
        <v>50</v>
      </c>
      <c r="D1766" s="9" t="s">
        <v>5022</v>
      </c>
      <c r="E1766" s="22">
        <v>44329</v>
      </c>
      <c r="F1766" s="9">
        <v>0</v>
      </c>
      <c r="G1766" s="9">
        <v>13399</v>
      </c>
      <c r="H1766" s="15">
        <v>44329</v>
      </c>
      <c r="I1766" s="9" t="s">
        <v>7457</v>
      </c>
      <c r="J1766" s="9">
        <v>123</v>
      </c>
      <c r="K1766" s="9" t="s">
        <v>7502</v>
      </c>
      <c r="L1766" s="9" t="str">
        <f>IF(OR('1. Raw Data'!L1766="Elec", '1. Raw Data'!L1766="elect"), "Electronics", '1. Raw Data'!L1766)</f>
        <v>Home Appliances</v>
      </c>
      <c r="M1766" s="9">
        <v>448.74</v>
      </c>
      <c r="N1766" s="9">
        <f>IF(ISBLANK('1. Raw Data'!N1766), MEDIAN('1. Raw Data'!$N$2:$N$5001), '1. Raw Data'!N1766)</f>
        <v>289.61</v>
      </c>
      <c r="O1766" s="9">
        <v>4</v>
      </c>
      <c r="P1766" s="9">
        <f>IF(ISBLANK('1. Raw Data'!P1766), 0, '1. Raw Data'!P1766)</f>
        <v>0</v>
      </c>
      <c r="Q1766" s="9">
        <v>692</v>
      </c>
      <c r="R1766" s="9">
        <v>4</v>
      </c>
      <c r="S1766" s="9">
        <f t="shared" si="81"/>
        <v>1794.96</v>
      </c>
      <c r="T1766" s="9">
        <f t="shared" si="82"/>
        <v>636.52</v>
      </c>
      <c r="U1766" s="23">
        <f t="shared" si="83"/>
        <v>0.3546151446271783</v>
      </c>
    </row>
    <row r="1767" spans="1:21" x14ac:dyDescent="0.3">
      <c r="A1767" s="9">
        <v>2040</v>
      </c>
      <c r="B1767" s="9" t="str">
        <f>PROPER(TRIM('1. Raw Data'!B1767))</f>
        <v>Customer_1765</v>
      </c>
      <c r="C1767" s="9">
        <f>IF(OR('1. Raw Data'!C1767&lt;18, '1. Raw Data'!C1767&gt;100), MEDIAN('1. Raw Data'!$C$2:$C$5001), '1. Raw Data'!C1767)</f>
        <v>32</v>
      </c>
      <c r="D1767" s="9" t="s">
        <v>5019</v>
      </c>
      <c r="E1767" s="22">
        <v>44871</v>
      </c>
      <c r="F1767" s="9">
        <v>1</v>
      </c>
      <c r="G1767" s="9">
        <v>10196</v>
      </c>
      <c r="H1767" s="15">
        <v>44723</v>
      </c>
      <c r="I1767" s="9" t="s">
        <v>7457</v>
      </c>
      <c r="J1767" s="9">
        <v>111</v>
      </c>
      <c r="K1767" s="9" t="s">
        <v>7476</v>
      </c>
      <c r="L1767" s="9" t="str">
        <f>IF(OR('1. Raw Data'!L1767="Elec", '1. Raw Data'!L1767="elect"), "Electronics", '1. Raw Data'!L1767)</f>
        <v>Clothing</v>
      </c>
      <c r="M1767" s="9">
        <v>808.41</v>
      </c>
      <c r="N1767" s="9">
        <f>IF(ISBLANK('1. Raw Data'!N1767), MEDIAN('1. Raw Data'!$N$2:$N$5001), '1. Raw Data'!N1767)</f>
        <v>364.34</v>
      </c>
      <c r="O1767" s="9">
        <v>4</v>
      </c>
      <c r="P1767" s="9">
        <f>IF(ISBLANK('1. Raw Data'!P1767), 0, '1. Raw Data'!P1767)</f>
        <v>0.05</v>
      </c>
      <c r="Q1767" s="9">
        <v>935</v>
      </c>
      <c r="R1767" s="9">
        <v>5</v>
      </c>
      <c r="S1767" s="9">
        <f t="shared" si="81"/>
        <v>3071.9579999999996</v>
      </c>
      <c r="T1767" s="9">
        <f t="shared" si="82"/>
        <v>1614.5979999999997</v>
      </c>
      <c r="U1767" s="23">
        <f t="shared" si="83"/>
        <v>0.52559247229291539</v>
      </c>
    </row>
    <row r="1768" spans="1:21" x14ac:dyDescent="0.3">
      <c r="A1768" s="9">
        <v>1523</v>
      </c>
      <c r="B1768" s="9" t="str">
        <f>PROPER(TRIM('1. Raw Data'!B1768))</f>
        <v>Customer_1766</v>
      </c>
      <c r="C1768" s="9">
        <f>IF(OR('1. Raw Data'!C1768&lt;18, '1. Raw Data'!C1768&gt;100), MEDIAN('1. Raw Data'!$C$2:$C$5001), '1. Raw Data'!C1768)</f>
        <v>54</v>
      </c>
      <c r="D1768" s="9" t="s">
        <v>5020</v>
      </c>
      <c r="E1768" s="22">
        <v>45037</v>
      </c>
      <c r="F1768" s="9">
        <v>0</v>
      </c>
      <c r="G1768" s="9">
        <v>12436</v>
      </c>
      <c r="H1768" s="15">
        <v>45037</v>
      </c>
      <c r="I1768" s="9" t="s">
        <v>7455</v>
      </c>
      <c r="J1768" s="9">
        <v>120</v>
      </c>
      <c r="K1768" s="9" t="s">
        <v>7488</v>
      </c>
      <c r="L1768" s="9" t="str">
        <f>IF(OR('1. Raw Data'!L1768="Elec", '1. Raw Data'!L1768="elect"), "Electronics", '1. Raw Data'!L1768)</f>
        <v>Sports</v>
      </c>
      <c r="M1768" s="9">
        <v>788.06</v>
      </c>
      <c r="N1768" s="9">
        <f>IF(ISBLANK('1. Raw Data'!N1768), MEDIAN('1. Raw Data'!$N$2:$N$5001), '1. Raw Data'!N1768)</f>
        <v>505.13</v>
      </c>
      <c r="O1768" s="9">
        <v>4</v>
      </c>
      <c r="P1768" s="9">
        <f>IF(ISBLANK('1. Raw Data'!P1768), 0, '1. Raw Data'!P1768)</f>
        <v>0</v>
      </c>
      <c r="Q1768" s="9">
        <v>621</v>
      </c>
      <c r="R1768" s="9">
        <v>3</v>
      </c>
      <c r="S1768" s="9">
        <f t="shared" si="81"/>
        <v>3152.24</v>
      </c>
      <c r="T1768" s="9">
        <f t="shared" si="82"/>
        <v>1131.7199999999998</v>
      </c>
      <c r="U1768" s="23">
        <f t="shared" si="83"/>
        <v>0.35902088673451255</v>
      </c>
    </row>
    <row r="1769" spans="1:21" x14ac:dyDescent="0.3">
      <c r="A1769" s="9">
        <v>1917</v>
      </c>
      <c r="B1769" s="9" t="str">
        <f>PROPER(TRIM('1. Raw Data'!B1769))</f>
        <v>Customer_1767</v>
      </c>
      <c r="C1769" s="9">
        <f>IF(OR('1. Raw Data'!C1769&lt;18, '1. Raw Data'!C1769&gt;100), MEDIAN('1. Raw Data'!$C$2:$C$5001), '1. Raw Data'!C1769)</f>
        <v>56</v>
      </c>
      <c r="D1769" s="9" t="s">
        <v>5018</v>
      </c>
      <c r="E1769" s="22">
        <v>44651</v>
      </c>
      <c r="F1769" s="9">
        <v>0</v>
      </c>
      <c r="G1769" s="9">
        <v>13711</v>
      </c>
      <c r="H1769" s="15">
        <v>44651</v>
      </c>
      <c r="I1769" s="9" t="s">
        <v>7457</v>
      </c>
      <c r="J1769" s="9">
        <v>119</v>
      </c>
      <c r="K1769" s="9" t="s">
        <v>7459</v>
      </c>
      <c r="L1769" s="9" t="str">
        <f>IF(OR('1. Raw Data'!L1769="Elec", '1. Raw Data'!L1769="elect"), "Electronics", '1. Raw Data'!L1769)</f>
        <v>Sports</v>
      </c>
      <c r="M1769" s="9">
        <v>508.46</v>
      </c>
      <c r="N1769" s="9">
        <f>IF(ISBLANK('1. Raw Data'!N1769), MEDIAN('1. Raw Data'!$N$2:$N$5001), '1. Raw Data'!N1769)</f>
        <v>331.68</v>
      </c>
      <c r="O1769" s="9">
        <v>4</v>
      </c>
      <c r="P1769" s="9">
        <f>IF(ISBLANK('1. Raw Data'!P1769), 0, '1. Raw Data'!P1769)</f>
        <v>0.1</v>
      </c>
      <c r="Q1769" s="9">
        <v>1007</v>
      </c>
      <c r="R1769" s="9">
        <v>4</v>
      </c>
      <c r="S1769" s="9">
        <f t="shared" si="81"/>
        <v>1830.4559999999999</v>
      </c>
      <c r="T1769" s="9">
        <f t="shared" si="82"/>
        <v>503.73599999999988</v>
      </c>
      <c r="U1769" s="23">
        <f t="shared" si="83"/>
        <v>0.27519700009178033</v>
      </c>
    </row>
    <row r="1770" spans="1:21" x14ac:dyDescent="0.3">
      <c r="A1770" s="9">
        <v>1400</v>
      </c>
      <c r="B1770" s="9" t="str">
        <f>PROPER(TRIM('1. Raw Data'!B1770))</f>
        <v>Customer_1768</v>
      </c>
      <c r="C1770" s="9">
        <f>IF(OR('1. Raw Data'!C1770&lt;18, '1. Raw Data'!C1770&gt;100), MEDIAN('1. Raw Data'!$C$2:$C$5001), '1. Raw Data'!C1770)</f>
        <v>44</v>
      </c>
      <c r="D1770" s="9" t="s">
        <v>5020</v>
      </c>
      <c r="E1770" s="22">
        <v>44816</v>
      </c>
      <c r="F1770" s="9">
        <v>0</v>
      </c>
      <c r="G1770" s="9">
        <v>10260</v>
      </c>
      <c r="H1770" s="15">
        <v>44904</v>
      </c>
      <c r="I1770" s="9" t="s">
        <v>7456</v>
      </c>
      <c r="J1770" s="9">
        <v>136</v>
      </c>
      <c r="K1770" s="9" t="s">
        <v>7503</v>
      </c>
      <c r="L1770" s="9" t="str">
        <f>IF(OR('1. Raw Data'!L1770="Elec", '1. Raw Data'!L1770="elect"), "Electronics", '1. Raw Data'!L1770)</f>
        <v>Clothing</v>
      </c>
      <c r="M1770" s="9">
        <v>1253.79</v>
      </c>
      <c r="N1770" s="9">
        <f>IF(ISBLANK('1. Raw Data'!N1770), MEDIAN('1. Raw Data'!$N$2:$N$5001), '1. Raw Data'!N1770)</f>
        <v>761.31</v>
      </c>
      <c r="O1770" s="9">
        <v>5</v>
      </c>
      <c r="P1770" s="9">
        <f>IF(ISBLANK('1. Raw Data'!P1770), 0, '1. Raw Data'!P1770)</f>
        <v>0</v>
      </c>
      <c r="Q1770" s="9">
        <v>438</v>
      </c>
      <c r="R1770" s="9">
        <v>9</v>
      </c>
      <c r="S1770" s="9">
        <f t="shared" si="81"/>
        <v>6268.95</v>
      </c>
      <c r="T1770" s="9">
        <f t="shared" si="82"/>
        <v>2462.4</v>
      </c>
      <c r="U1770" s="23">
        <f t="shared" si="83"/>
        <v>0.39279305146794918</v>
      </c>
    </row>
    <row r="1771" spans="1:21" x14ac:dyDescent="0.3">
      <c r="A1771" s="9">
        <v>1885</v>
      </c>
      <c r="B1771" s="9" t="str">
        <f>PROPER(TRIM('1. Raw Data'!B1771))</f>
        <v>Customer_1769</v>
      </c>
      <c r="C1771" s="9">
        <f>IF(OR('1. Raw Data'!C1771&lt;18, '1. Raw Data'!C1771&gt;100), MEDIAN('1. Raw Data'!$C$2:$C$5001), '1. Raw Data'!C1771)</f>
        <v>49</v>
      </c>
      <c r="D1771" s="9" t="s">
        <v>5023</v>
      </c>
      <c r="E1771" s="22">
        <v>43992</v>
      </c>
      <c r="F1771" s="9">
        <v>1</v>
      </c>
      <c r="G1771" s="9">
        <v>12650</v>
      </c>
      <c r="H1771" s="15">
        <v>44110</v>
      </c>
      <c r="I1771" s="9" t="s">
        <v>7455</v>
      </c>
      <c r="J1771" s="9">
        <v>126</v>
      </c>
      <c r="K1771" s="9" t="s">
        <v>7469</v>
      </c>
      <c r="L1771" s="9" t="str">
        <f>IF(OR('1. Raw Data'!L1771="Elec", '1. Raw Data'!L1771="elect"), "Electronics", '1. Raw Data'!L1771)</f>
        <v>Electronics</v>
      </c>
      <c r="M1771" s="9">
        <v>841.18</v>
      </c>
      <c r="N1771" s="9">
        <f>IF(ISBLANK('1. Raw Data'!N1771), MEDIAN('1. Raw Data'!$N$2:$N$5001), '1. Raw Data'!N1771)</f>
        <v>502.33</v>
      </c>
      <c r="O1771" s="9">
        <v>1</v>
      </c>
      <c r="P1771" s="9">
        <f>IF(ISBLANK('1. Raw Data'!P1771), 0, '1. Raw Data'!P1771)</f>
        <v>0</v>
      </c>
      <c r="Q1771" s="9">
        <v>356</v>
      </c>
      <c r="R1771" s="9">
        <v>4</v>
      </c>
      <c r="S1771" s="9">
        <f t="shared" si="81"/>
        <v>841.18</v>
      </c>
      <c r="T1771" s="9">
        <f t="shared" si="82"/>
        <v>338.84999999999997</v>
      </c>
      <c r="U1771" s="23">
        <f t="shared" si="83"/>
        <v>0.40282698114553361</v>
      </c>
    </row>
    <row r="1772" spans="1:21" x14ac:dyDescent="0.3">
      <c r="A1772" s="9">
        <v>1704</v>
      </c>
      <c r="B1772" s="9" t="str">
        <f>PROPER(TRIM('1. Raw Data'!B1772))</f>
        <v>Customer_1770</v>
      </c>
      <c r="C1772" s="9">
        <f>IF(OR('1. Raw Data'!C1772&lt;18, '1. Raw Data'!C1772&gt;100), MEDIAN('1. Raw Data'!$C$2:$C$5001), '1. Raw Data'!C1772)</f>
        <v>54</v>
      </c>
      <c r="D1772" s="9" t="s">
        <v>5022</v>
      </c>
      <c r="E1772" s="22">
        <v>44641</v>
      </c>
      <c r="F1772" s="9">
        <v>0</v>
      </c>
      <c r="G1772" s="9">
        <v>13908</v>
      </c>
      <c r="H1772" s="15">
        <v>44641</v>
      </c>
      <c r="I1772" s="9" t="s">
        <v>7457</v>
      </c>
      <c r="J1772" s="9">
        <v>110</v>
      </c>
      <c r="K1772" s="9" t="s">
        <v>7493</v>
      </c>
      <c r="L1772" s="9" t="str">
        <f>IF(OR('1. Raw Data'!L1772="Elec", '1. Raw Data'!L1772="elect"), "Electronics", '1. Raw Data'!L1772)</f>
        <v>Clothing</v>
      </c>
      <c r="M1772" s="9">
        <v>531.79</v>
      </c>
      <c r="N1772" s="9">
        <f>IF(ISBLANK('1. Raw Data'!N1772), MEDIAN('1. Raw Data'!$N$2:$N$5001), '1. Raw Data'!N1772)</f>
        <v>283.05</v>
      </c>
      <c r="O1772" s="9">
        <v>2</v>
      </c>
      <c r="P1772" s="9">
        <f>IF(ISBLANK('1. Raw Data'!P1772), 0, '1. Raw Data'!P1772)</f>
        <v>0</v>
      </c>
      <c r="Q1772" s="9">
        <v>856</v>
      </c>
      <c r="R1772" s="9">
        <v>2</v>
      </c>
      <c r="S1772" s="9">
        <f t="shared" si="81"/>
        <v>1063.58</v>
      </c>
      <c r="T1772" s="9">
        <f t="shared" si="82"/>
        <v>497.4799999999999</v>
      </c>
      <c r="U1772" s="23">
        <f t="shared" si="83"/>
        <v>0.46774102559280911</v>
      </c>
    </row>
    <row r="1773" spans="1:21" x14ac:dyDescent="0.3">
      <c r="A1773" s="9">
        <v>1021</v>
      </c>
      <c r="B1773" s="9" t="str">
        <f>PROPER(TRIM('1. Raw Data'!B1773))</f>
        <v>Customer_1771</v>
      </c>
      <c r="C1773" s="9">
        <f>IF(OR('1. Raw Data'!C1773&lt;18, '1. Raw Data'!C1773&gt;100), MEDIAN('1. Raw Data'!$C$2:$C$5001), '1. Raw Data'!C1773)</f>
        <v>23</v>
      </c>
      <c r="D1773" s="9" t="s">
        <v>5018</v>
      </c>
      <c r="E1773" s="22">
        <v>44466</v>
      </c>
      <c r="F1773" s="9">
        <v>0</v>
      </c>
      <c r="G1773" s="9">
        <v>11794</v>
      </c>
      <c r="H1773" s="15">
        <v>44466</v>
      </c>
      <c r="I1773" s="9" t="s">
        <v>7457</v>
      </c>
      <c r="J1773" s="9">
        <v>124</v>
      </c>
      <c r="K1773" s="9" t="s">
        <v>7497</v>
      </c>
      <c r="L1773" s="9" t="str">
        <f>IF(OR('1. Raw Data'!L1773="Elec", '1. Raw Data'!L1773="elect"), "Electronics", '1. Raw Data'!L1773)</f>
        <v>Home Appliances</v>
      </c>
      <c r="M1773" s="9">
        <v>1423.64</v>
      </c>
      <c r="N1773" s="9">
        <f>IF(ISBLANK('1. Raw Data'!N1773), MEDIAN('1. Raw Data'!$N$2:$N$5001), '1. Raw Data'!N1773)</f>
        <v>843.52</v>
      </c>
      <c r="O1773" s="9">
        <v>4</v>
      </c>
      <c r="P1773" s="9">
        <f>IF(ISBLANK('1. Raw Data'!P1773), 0, '1. Raw Data'!P1773)</f>
        <v>0</v>
      </c>
      <c r="Q1773" s="9">
        <v>908</v>
      </c>
      <c r="R1773" s="9">
        <v>6</v>
      </c>
      <c r="S1773" s="9">
        <f t="shared" si="81"/>
        <v>5694.56</v>
      </c>
      <c r="T1773" s="9">
        <f t="shared" si="82"/>
        <v>2320.4800000000005</v>
      </c>
      <c r="U1773" s="23">
        <f t="shared" si="83"/>
        <v>0.40749065775055499</v>
      </c>
    </row>
    <row r="1774" spans="1:21" x14ac:dyDescent="0.3">
      <c r="A1774" s="9">
        <v>1473</v>
      </c>
      <c r="B1774" s="9" t="str">
        <f>PROPER(TRIM('1. Raw Data'!B1774))</f>
        <v>Customer_1772</v>
      </c>
      <c r="C1774" s="9">
        <f>IF(OR('1. Raw Data'!C1774&lt;18, '1. Raw Data'!C1774&gt;100), MEDIAN('1. Raw Data'!$C$2:$C$5001), '1. Raw Data'!C1774)</f>
        <v>55</v>
      </c>
      <c r="D1774" s="9" t="s">
        <v>5021</v>
      </c>
      <c r="E1774" s="22">
        <v>44526</v>
      </c>
      <c r="F1774" s="9">
        <v>1</v>
      </c>
      <c r="G1774" s="9">
        <v>11957</v>
      </c>
      <c r="H1774" s="15">
        <v>44526</v>
      </c>
      <c r="I1774" s="9" t="s">
        <v>7457</v>
      </c>
      <c r="J1774" s="9">
        <v>113</v>
      </c>
      <c r="K1774" s="9" t="s">
        <v>7460</v>
      </c>
      <c r="L1774" s="9" t="str">
        <f>IF(OR('1. Raw Data'!L1774="Elec", '1. Raw Data'!L1774="elect"), "Electronics", '1. Raw Data'!L1774)</f>
        <v>Home Appliances</v>
      </c>
      <c r="M1774" s="9">
        <v>1275.4100000000001</v>
      </c>
      <c r="N1774" s="9">
        <f>IF(ISBLANK('1. Raw Data'!N1774), MEDIAN('1. Raw Data'!$N$2:$N$5001), '1. Raw Data'!N1774)</f>
        <v>792.38</v>
      </c>
      <c r="O1774" s="9">
        <v>2</v>
      </c>
      <c r="P1774" s="9">
        <f>IF(ISBLANK('1. Raw Data'!P1774), 0, '1. Raw Data'!P1774)</f>
        <v>0</v>
      </c>
      <c r="Q1774" s="9">
        <v>1111</v>
      </c>
      <c r="R1774" s="9">
        <v>3</v>
      </c>
      <c r="S1774" s="9">
        <f t="shared" si="81"/>
        <v>2550.8200000000002</v>
      </c>
      <c r="T1774" s="9">
        <f t="shared" si="82"/>
        <v>966.06000000000017</v>
      </c>
      <c r="U1774" s="23">
        <f t="shared" si="83"/>
        <v>0.37872527265742001</v>
      </c>
    </row>
    <row r="1775" spans="1:21" x14ac:dyDescent="0.3">
      <c r="A1775" s="9">
        <v>2143</v>
      </c>
      <c r="B1775" s="9" t="str">
        <f>PROPER(TRIM('1. Raw Data'!B1775))</f>
        <v>Customer_1773</v>
      </c>
      <c r="C1775" s="9">
        <f>IF(OR('1. Raw Data'!C1775&lt;18, '1. Raw Data'!C1775&gt;100), MEDIAN('1. Raw Data'!$C$2:$C$5001), '1. Raw Data'!C1775)</f>
        <v>28</v>
      </c>
      <c r="D1775" s="9" t="s">
        <v>5023</v>
      </c>
      <c r="E1775" s="22">
        <v>44284</v>
      </c>
      <c r="F1775" s="9">
        <v>0</v>
      </c>
      <c r="G1775" s="9">
        <v>10093</v>
      </c>
      <c r="H1775" s="15">
        <v>44284</v>
      </c>
      <c r="I1775" s="9" t="s">
        <v>7456</v>
      </c>
      <c r="J1775" s="9">
        <v>146</v>
      </c>
      <c r="K1775" s="9" t="s">
        <v>7505</v>
      </c>
      <c r="L1775" s="9" t="str">
        <f>IF(OR('1. Raw Data'!L1775="Elec", '1. Raw Data'!L1775="elect"), "Electronics", '1. Raw Data'!L1775)</f>
        <v>Clothing</v>
      </c>
      <c r="M1775" s="9">
        <v>1474.75</v>
      </c>
      <c r="N1775" s="9">
        <f>IF(ISBLANK('1. Raw Data'!N1775), MEDIAN('1. Raw Data'!$N$2:$N$5001), '1. Raw Data'!N1775)</f>
        <v>644.24</v>
      </c>
      <c r="O1775" s="9">
        <v>2</v>
      </c>
      <c r="P1775" s="9">
        <f>IF(ISBLANK('1. Raw Data'!P1775), 0, '1. Raw Data'!P1775)</f>
        <v>0.1</v>
      </c>
      <c r="Q1775" s="9">
        <v>370</v>
      </c>
      <c r="R1775" s="9">
        <v>7</v>
      </c>
      <c r="S1775" s="9">
        <f t="shared" si="81"/>
        <v>2654.55</v>
      </c>
      <c r="T1775" s="9">
        <f t="shared" si="82"/>
        <v>1366.0700000000002</v>
      </c>
      <c r="U1775" s="23">
        <f t="shared" si="83"/>
        <v>0.51461452976964084</v>
      </c>
    </row>
    <row r="1776" spans="1:21" x14ac:dyDescent="0.3">
      <c r="A1776" s="9">
        <v>1209</v>
      </c>
      <c r="B1776" s="9" t="str">
        <f>PROPER(TRIM('1. Raw Data'!B1776))</f>
        <v>Customer_1774</v>
      </c>
      <c r="C1776" s="9">
        <f>IF(OR('1. Raw Data'!C1776&lt;18, '1. Raw Data'!C1776&gt;100), MEDIAN('1. Raw Data'!$C$2:$C$5001), '1. Raw Data'!C1776)</f>
        <v>29</v>
      </c>
      <c r="D1776" s="9" t="s">
        <v>5019</v>
      </c>
      <c r="E1776" s="22">
        <v>44513</v>
      </c>
      <c r="F1776" s="9">
        <v>0</v>
      </c>
      <c r="G1776" s="9">
        <v>11280</v>
      </c>
      <c r="H1776" s="15">
        <v>44513</v>
      </c>
      <c r="I1776" s="9" t="s">
        <v>7457</v>
      </c>
      <c r="J1776" s="9">
        <v>134</v>
      </c>
      <c r="K1776" s="9" t="s">
        <v>7482</v>
      </c>
      <c r="L1776" s="9" t="str">
        <f>IF(OR('1. Raw Data'!L1776="Elec", '1. Raw Data'!L1776="elect"), "Electronics", '1. Raw Data'!L1776)</f>
        <v>Sports</v>
      </c>
      <c r="M1776" s="9">
        <v>1053.74</v>
      </c>
      <c r="N1776" s="9">
        <f>IF(ISBLANK('1. Raw Data'!N1776), MEDIAN('1. Raw Data'!$N$2:$N$5001), '1. Raw Data'!N1776)</f>
        <v>502.84</v>
      </c>
      <c r="O1776" s="9">
        <v>5</v>
      </c>
      <c r="P1776" s="9">
        <f>IF(ISBLANK('1. Raw Data'!P1776), 0, '1. Raw Data'!P1776)</f>
        <v>0</v>
      </c>
      <c r="Q1776" s="9">
        <v>649</v>
      </c>
      <c r="R1776" s="9">
        <v>5</v>
      </c>
      <c r="S1776" s="9">
        <f t="shared" si="81"/>
        <v>5268.7</v>
      </c>
      <c r="T1776" s="9">
        <f t="shared" si="82"/>
        <v>2754.5</v>
      </c>
      <c r="U1776" s="23">
        <f t="shared" si="83"/>
        <v>0.52280448687532033</v>
      </c>
    </row>
    <row r="1777" spans="1:21" x14ac:dyDescent="0.3">
      <c r="A1777" s="9">
        <v>1305</v>
      </c>
      <c r="B1777" s="9" t="str">
        <f>PROPER(TRIM('1. Raw Data'!B1777))</f>
        <v>Customer_1775</v>
      </c>
      <c r="C1777" s="9">
        <f>IF(OR('1. Raw Data'!C1777&lt;18, '1. Raw Data'!C1777&gt;100), MEDIAN('1. Raw Data'!$C$2:$C$5001), '1. Raw Data'!C1777)</f>
        <v>42</v>
      </c>
      <c r="D1777" s="9" t="s">
        <v>5019</v>
      </c>
      <c r="E1777" s="22">
        <v>44175</v>
      </c>
      <c r="F1777" s="9">
        <v>1</v>
      </c>
      <c r="G1777" s="9">
        <v>10135</v>
      </c>
      <c r="H1777" s="15">
        <v>44116</v>
      </c>
      <c r="I1777" s="9" t="s">
        <v>7456</v>
      </c>
      <c r="J1777" s="9">
        <v>129</v>
      </c>
      <c r="K1777" s="9" t="s">
        <v>7471</v>
      </c>
      <c r="L1777" s="9" t="str">
        <f>IF(OR('1. Raw Data'!L1777="Elec", '1. Raw Data'!L1777="elect"), "Electronics", '1. Raw Data'!L1777)</f>
        <v>Clothing</v>
      </c>
      <c r="M1777" s="9">
        <v>598.41999999999996</v>
      </c>
      <c r="N1777" s="9">
        <f>IF(ISBLANK('1. Raw Data'!N1777), MEDIAN('1. Raw Data'!$N$2:$N$5001), '1. Raw Data'!N1777)</f>
        <v>274.20999999999998</v>
      </c>
      <c r="O1777" s="9">
        <v>2</v>
      </c>
      <c r="P1777" s="9">
        <f>IF(ISBLANK('1. Raw Data'!P1777), 0, '1. Raw Data'!P1777)</f>
        <v>0.1</v>
      </c>
      <c r="Q1777" s="9">
        <v>1043</v>
      </c>
      <c r="R1777" s="9">
        <v>2</v>
      </c>
      <c r="S1777" s="9">
        <f t="shared" si="81"/>
        <v>1077.1559999999999</v>
      </c>
      <c r="T1777" s="9">
        <f t="shared" si="82"/>
        <v>528.73599999999999</v>
      </c>
      <c r="U1777" s="23">
        <f t="shared" si="83"/>
        <v>0.49086297620771735</v>
      </c>
    </row>
    <row r="1778" spans="1:21" x14ac:dyDescent="0.3">
      <c r="A1778" s="9">
        <v>2293</v>
      </c>
      <c r="B1778" s="9" t="str">
        <f>PROPER(TRIM('1. Raw Data'!B1778))</f>
        <v>Customer_1776</v>
      </c>
      <c r="C1778" s="9">
        <f>IF(OR('1. Raw Data'!C1778&lt;18, '1. Raw Data'!C1778&gt;100), MEDIAN('1. Raw Data'!$C$2:$C$5001), '1. Raw Data'!C1778)</f>
        <v>40</v>
      </c>
      <c r="D1778" s="9" t="s">
        <v>5020</v>
      </c>
      <c r="E1778" s="22">
        <v>43987</v>
      </c>
      <c r="F1778" s="9">
        <v>1</v>
      </c>
      <c r="G1778" s="9">
        <v>12572</v>
      </c>
      <c r="H1778" s="15">
        <v>43957</v>
      </c>
      <c r="I1778" s="9" t="s">
        <v>7456</v>
      </c>
      <c r="J1778" s="9">
        <v>136</v>
      </c>
      <c r="K1778" s="9" t="s">
        <v>7503</v>
      </c>
      <c r="L1778" s="9" t="str">
        <f>IF(OR('1. Raw Data'!L1778="Elec", '1. Raw Data'!L1778="elect"), "Electronics", '1. Raw Data'!L1778)</f>
        <v>Home Appliances</v>
      </c>
      <c r="M1778" s="9">
        <v>457.25</v>
      </c>
      <c r="N1778" s="9">
        <f>IF(ISBLANK('1. Raw Data'!N1778), MEDIAN('1. Raw Data'!$N$2:$N$5001), '1. Raw Data'!N1778)</f>
        <v>298.29000000000002</v>
      </c>
      <c r="O1778" s="9">
        <v>4</v>
      </c>
      <c r="P1778" s="9">
        <f>IF(ISBLANK('1. Raw Data'!P1778), 0, '1. Raw Data'!P1778)</f>
        <v>0.1</v>
      </c>
      <c r="Q1778" s="9">
        <v>1525</v>
      </c>
      <c r="R1778" s="9">
        <v>2</v>
      </c>
      <c r="S1778" s="9">
        <f t="shared" si="81"/>
        <v>1646.1000000000001</v>
      </c>
      <c r="T1778" s="9">
        <f t="shared" si="82"/>
        <v>452.94000000000005</v>
      </c>
      <c r="U1778" s="23">
        <f t="shared" si="83"/>
        <v>0.27515946783305995</v>
      </c>
    </row>
    <row r="1779" spans="1:21" x14ac:dyDescent="0.3">
      <c r="A1779" s="9">
        <v>1703</v>
      </c>
      <c r="B1779" s="9" t="str">
        <f>PROPER(TRIM('1. Raw Data'!B1779))</f>
        <v>Customer_1777</v>
      </c>
      <c r="C1779" s="9">
        <f>IF(OR('1. Raw Data'!C1779&lt;18, '1. Raw Data'!C1779&gt;100), MEDIAN('1. Raw Data'!$C$2:$C$5001), '1. Raw Data'!C1779)</f>
        <v>42</v>
      </c>
      <c r="D1779" s="9" t="s">
        <v>5022</v>
      </c>
      <c r="E1779" s="22">
        <v>44876</v>
      </c>
      <c r="F1779" s="9">
        <v>0</v>
      </c>
      <c r="G1779" s="9">
        <v>12003</v>
      </c>
      <c r="H1779" s="15">
        <v>44876</v>
      </c>
      <c r="I1779" s="9" t="s">
        <v>7457</v>
      </c>
      <c r="J1779" s="9">
        <v>107</v>
      </c>
      <c r="K1779" s="9" t="s">
        <v>7485</v>
      </c>
      <c r="L1779" s="9" t="str">
        <f>IF(OR('1. Raw Data'!L1779="Elec", '1. Raw Data'!L1779="elect"), "Electronics", '1. Raw Data'!L1779)</f>
        <v>Clothing</v>
      </c>
      <c r="M1779" s="9">
        <v>1011.81</v>
      </c>
      <c r="N1779" s="9">
        <f>IF(ISBLANK('1. Raw Data'!N1779), MEDIAN('1. Raw Data'!$N$2:$N$5001), '1. Raw Data'!N1779)</f>
        <v>611.13</v>
      </c>
      <c r="O1779" s="9">
        <v>2</v>
      </c>
      <c r="P1779" s="9">
        <f>IF(ISBLANK('1. Raw Data'!P1779), 0, '1. Raw Data'!P1779)</f>
        <v>0</v>
      </c>
      <c r="Q1779" s="9">
        <v>681</v>
      </c>
      <c r="R1779" s="9">
        <v>6</v>
      </c>
      <c r="S1779" s="9">
        <f t="shared" si="81"/>
        <v>2023.62</v>
      </c>
      <c r="T1779" s="9">
        <f t="shared" si="82"/>
        <v>801.3599999999999</v>
      </c>
      <c r="U1779" s="23">
        <f t="shared" si="83"/>
        <v>0.39600320218222784</v>
      </c>
    </row>
    <row r="1780" spans="1:21" x14ac:dyDescent="0.3">
      <c r="A1780" s="9">
        <v>1686</v>
      </c>
      <c r="B1780" s="9" t="str">
        <f>PROPER(TRIM('1. Raw Data'!B1780))</f>
        <v>Customer_1778</v>
      </c>
      <c r="C1780" s="9">
        <f>IF(OR('1. Raw Data'!C1780&lt;18, '1. Raw Data'!C1780&gt;100), MEDIAN('1. Raw Data'!$C$2:$C$5001), '1. Raw Data'!C1780)</f>
        <v>54</v>
      </c>
      <c r="D1780" s="9" t="s">
        <v>5020</v>
      </c>
      <c r="E1780" s="22">
        <v>45127</v>
      </c>
      <c r="F1780" s="9">
        <v>0</v>
      </c>
      <c r="G1780" s="9">
        <v>13781</v>
      </c>
      <c r="H1780" s="15">
        <v>45127</v>
      </c>
      <c r="I1780" s="9" t="s">
        <v>7456</v>
      </c>
      <c r="J1780" s="9">
        <v>130</v>
      </c>
      <c r="K1780" s="9" t="s">
        <v>7487</v>
      </c>
      <c r="L1780" s="9" t="str">
        <f>IF(OR('1. Raw Data'!L1780="Elec", '1. Raw Data'!L1780="elect"), "Electronics", '1. Raw Data'!L1780)</f>
        <v>Electronics</v>
      </c>
      <c r="M1780" s="9">
        <v>1472.18</v>
      </c>
      <c r="N1780" s="9">
        <f>IF(ISBLANK('1. Raw Data'!N1780), MEDIAN('1. Raw Data'!$N$2:$N$5001), '1. Raw Data'!N1780)</f>
        <v>787.96</v>
      </c>
      <c r="O1780" s="9">
        <v>5</v>
      </c>
      <c r="P1780" s="9">
        <f>IF(ISBLANK('1. Raw Data'!P1780), 0, '1. Raw Data'!P1780)</f>
        <v>0.2</v>
      </c>
      <c r="Q1780" s="9">
        <v>531</v>
      </c>
      <c r="R1780" s="9">
        <v>4</v>
      </c>
      <c r="S1780" s="9">
        <f t="shared" si="81"/>
        <v>5888.7200000000012</v>
      </c>
      <c r="T1780" s="9">
        <f t="shared" si="82"/>
        <v>1948.920000000001</v>
      </c>
      <c r="U1780" s="23">
        <f t="shared" si="83"/>
        <v>0.33095817087584412</v>
      </c>
    </row>
    <row r="1781" spans="1:21" x14ac:dyDescent="0.3">
      <c r="A1781" s="9">
        <v>1284</v>
      </c>
      <c r="B1781" s="9" t="str">
        <f>PROPER(TRIM('1. Raw Data'!B1781))</f>
        <v>Customer_1779</v>
      </c>
      <c r="C1781" s="9">
        <f>IF(OR('1. Raw Data'!C1781&lt;18, '1. Raw Data'!C1781&gt;100), MEDIAN('1. Raw Data'!$C$2:$C$5001), '1. Raw Data'!C1781)</f>
        <v>40</v>
      </c>
      <c r="D1781" s="9" t="s">
        <v>5021</v>
      </c>
      <c r="E1781" s="22">
        <v>44064</v>
      </c>
      <c r="F1781" s="9">
        <v>0</v>
      </c>
      <c r="G1781" s="9">
        <v>12545</v>
      </c>
      <c r="H1781" s="15">
        <v>44064</v>
      </c>
      <c r="I1781" s="9" t="s">
        <v>7457</v>
      </c>
      <c r="J1781" s="9">
        <v>117</v>
      </c>
      <c r="K1781" s="9" t="s">
        <v>7483</v>
      </c>
      <c r="L1781" s="9" t="str">
        <f>IF(OR('1. Raw Data'!L1781="Elec", '1. Raw Data'!L1781="elect"), "Electronics", '1. Raw Data'!L1781)</f>
        <v>Clothing</v>
      </c>
      <c r="M1781" s="9">
        <v>958.74</v>
      </c>
      <c r="N1781" s="9">
        <f>IF(ISBLANK('1. Raw Data'!N1781), MEDIAN('1. Raw Data'!$N$2:$N$5001), '1. Raw Data'!N1781)</f>
        <v>621.09</v>
      </c>
      <c r="O1781" s="9">
        <v>4</v>
      </c>
      <c r="P1781" s="9">
        <f>IF(ISBLANK('1. Raw Data'!P1781), 0, '1. Raw Data'!P1781)</f>
        <v>0.1</v>
      </c>
      <c r="Q1781" s="9">
        <v>647</v>
      </c>
      <c r="R1781" s="9">
        <v>4</v>
      </c>
      <c r="S1781" s="9">
        <f t="shared" si="81"/>
        <v>3451.4639999999999</v>
      </c>
      <c r="T1781" s="9">
        <f t="shared" si="82"/>
        <v>967.10399999999981</v>
      </c>
      <c r="U1781" s="23">
        <f t="shared" si="83"/>
        <v>0.28020109727350478</v>
      </c>
    </row>
    <row r="1782" spans="1:21" x14ac:dyDescent="0.3">
      <c r="A1782" s="9">
        <v>1715</v>
      </c>
      <c r="B1782" s="9" t="str">
        <f>PROPER(TRIM('1. Raw Data'!B1782))</f>
        <v>Customer_1780</v>
      </c>
      <c r="C1782" s="9">
        <f>IF(OR('1. Raw Data'!C1782&lt;18, '1. Raw Data'!C1782&gt;100), MEDIAN('1. Raw Data'!$C$2:$C$5001), '1. Raw Data'!C1782)</f>
        <v>56</v>
      </c>
      <c r="D1782" s="9" t="s">
        <v>5021</v>
      </c>
      <c r="E1782" s="22">
        <v>44917</v>
      </c>
      <c r="F1782" s="9">
        <v>0</v>
      </c>
      <c r="G1782" s="9">
        <v>11201</v>
      </c>
      <c r="H1782" s="15">
        <v>44917</v>
      </c>
      <c r="I1782" s="9" t="s">
        <v>7457</v>
      </c>
      <c r="J1782" s="9">
        <v>148</v>
      </c>
      <c r="K1782" s="9" t="s">
        <v>7491</v>
      </c>
      <c r="L1782" s="9" t="str">
        <f>IF(OR('1. Raw Data'!L1782="Elec", '1. Raw Data'!L1782="elect"), "Electronics", '1. Raw Data'!L1782)</f>
        <v>Sports</v>
      </c>
      <c r="M1782" s="9">
        <v>1328.34</v>
      </c>
      <c r="N1782" s="9">
        <f>IF(ISBLANK('1. Raw Data'!N1782), MEDIAN('1. Raw Data'!$N$2:$N$5001), '1. Raw Data'!N1782)</f>
        <v>816.97</v>
      </c>
      <c r="O1782" s="9">
        <v>5</v>
      </c>
      <c r="P1782" s="9">
        <f>IF(ISBLANK('1. Raw Data'!P1782), 0, '1. Raw Data'!P1782)</f>
        <v>0.2</v>
      </c>
      <c r="Q1782" s="9">
        <v>518</v>
      </c>
      <c r="R1782" s="9">
        <v>5</v>
      </c>
      <c r="S1782" s="9">
        <f t="shared" si="81"/>
        <v>5313.3600000000006</v>
      </c>
      <c r="T1782" s="9">
        <f t="shared" si="82"/>
        <v>1228.5100000000002</v>
      </c>
      <c r="U1782" s="23">
        <f t="shared" si="83"/>
        <v>0.2312115121128627</v>
      </c>
    </row>
    <row r="1783" spans="1:21" x14ac:dyDescent="0.3">
      <c r="A1783" s="9">
        <v>1762</v>
      </c>
      <c r="B1783" s="9" t="str">
        <f>PROPER(TRIM('1. Raw Data'!B1783))</f>
        <v>Customer_1781</v>
      </c>
      <c r="C1783" s="9">
        <f>IF(OR('1. Raw Data'!C1783&lt;18, '1. Raw Data'!C1783&gt;100), MEDIAN('1. Raw Data'!$C$2:$C$5001), '1. Raw Data'!C1783)</f>
        <v>29</v>
      </c>
      <c r="D1783" s="9" t="s">
        <v>5019</v>
      </c>
      <c r="E1783" s="22">
        <v>44875</v>
      </c>
      <c r="F1783" s="9">
        <v>1</v>
      </c>
      <c r="G1783" s="9">
        <v>12159</v>
      </c>
      <c r="H1783" s="15">
        <v>44845</v>
      </c>
      <c r="I1783" s="9" t="s">
        <v>7457</v>
      </c>
      <c r="J1783" s="9">
        <v>113</v>
      </c>
      <c r="K1783" s="9" t="s">
        <v>7460</v>
      </c>
      <c r="L1783" s="9" t="str">
        <f>IF(OR('1. Raw Data'!L1783="Elec", '1. Raw Data'!L1783="elect"), "Electronics", '1. Raw Data'!L1783)</f>
        <v>Electronics</v>
      </c>
      <c r="M1783" s="9">
        <v>527.20000000000005</v>
      </c>
      <c r="N1783" s="9">
        <f>IF(ISBLANK('1. Raw Data'!N1783), MEDIAN('1. Raw Data'!$N$2:$N$5001), '1. Raw Data'!N1783)</f>
        <v>355.37</v>
      </c>
      <c r="O1783" s="9">
        <v>3</v>
      </c>
      <c r="P1783" s="9">
        <f>IF(ISBLANK('1. Raw Data'!P1783), 0, '1. Raw Data'!P1783)</f>
        <v>0.1</v>
      </c>
      <c r="Q1783" s="9">
        <v>783</v>
      </c>
      <c r="R1783" s="9">
        <v>7</v>
      </c>
      <c r="S1783" s="9">
        <f t="shared" si="81"/>
        <v>1423.44</v>
      </c>
      <c r="T1783" s="9">
        <f t="shared" si="82"/>
        <v>357.32999999999993</v>
      </c>
      <c r="U1783" s="23">
        <f t="shared" si="83"/>
        <v>0.25103270949249701</v>
      </c>
    </row>
    <row r="1784" spans="1:21" x14ac:dyDescent="0.3">
      <c r="A1784" s="9">
        <v>2250</v>
      </c>
      <c r="B1784" s="9" t="str">
        <f>PROPER(TRIM('1. Raw Data'!B1784))</f>
        <v>Customer_1782</v>
      </c>
      <c r="C1784" s="9">
        <f>IF(OR('1. Raw Data'!C1784&lt;18, '1. Raw Data'!C1784&gt;100), MEDIAN('1. Raw Data'!$C$2:$C$5001), '1. Raw Data'!C1784)</f>
        <v>43</v>
      </c>
      <c r="D1784" s="9" t="s">
        <v>5018</v>
      </c>
      <c r="E1784" s="22">
        <v>44198</v>
      </c>
      <c r="F1784" s="9">
        <v>0</v>
      </c>
      <c r="G1784" s="9">
        <v>11287</v>
      </c>
      <c r="H1784" s="15">
        <v>44228</v>
      </c>
      <c r="I1784" s="9" t="s">
        <v>7455</v>
      </c>
      <c r="J1784" s="9">
        <v>124</v>
      </c>
      <c r="K1784" s="9" t="s">
        <v>7497</v>
      </c>
      <c r="L1784" s="9" t="str">
        <f>IF(OR('1. Raw Data'!L1784="Elec", '1. Raw Data'!L1784="elect"), "Electronics", '1. Raw Data'!L1784)</f>
        <v>Home Appliances</v>
      </c>
      <c r="M1784" s="9">
        <v>640.08000000000004</v>
      </c>
      <c r="N1784" s="9">
        <f>IF(ISBLANK('1. Raw Data'!N1784), MEDIAN('1. Raw Data'!$N$2:$N$5001), '1. Raw Data'!N1784)</f>
        <v>270.77999999999997</v>
      </c>
      <c r="O1784" s="9">
        <v>1</v>
      </c>
      <c r="P1784" s="9">
        <f>IF(ISBLANK('1. Raw Data'!P1784), 0, '1. Raw Data'!P1784)</f>
        <v>0.1</v>
      </c>
      <c r="Q1784" s="9">
        <v>625</v>
      </c>
      <c r="R1784" s="9">
        <v>5</v>
      </c>
      <c r="S1784" s="9">
        <f t="shared" si="81"/>
        <v>576.072</v>
      </c>
      <c r="T1784" s="9">
        <f t="shared" si="82"/>
        <v>305.29200000000003</v>
      </c>
      <c r="U1784" s="23">
        <f t="shared" si="83"/>
        <v>0.52995458900970716</v>
      </c>
    </row>
    <row r="1785" spans="1:21" x14ac:dyDescent="0.3">
      <c r="A1785" s="9">
        <v>1947</v>
      </c>
      <c r="B1785" s="9" t="str">
        <f>PROPER(TRIM('1. Raw Data'!B1785))</f>
        <v>Customer_1783</v>
      </c>
      <c r="C1785" s="9">
        <f>IF(OR('1. Raw Data'!C1785&lt;18, '1. Raw Data'!C1785&gt;100), MEDIAN('1. Raw Data'!$C$2:$C$5001), '1. Raw Data'!C1785)</f>
        <v>31</v>
      </c>
      <c r="D1785" s="9" t="s">
        <v>5019</v>
      </c>
      <c r="E1785" s="22">
        <v>44546</v>
      </c>
      <c r="F1785" s="9">
        <v>1</v>
      </c>
      <c r="G1785" s="9">
        <v>13485</v>
      </c>
      <c r="H1785" s="15">
        <v>44546</v>
      </c>
      <c r="I1785" s="9" t="s">
        <v>7456</v>
      </c>
      <c r="J1785" s="9">
        <v>131</v>
      </c>
      <c r="K1785" s="9" t="s">
        <v>7504</v>
      </c>
      <c r="L1785" s="9" t="str">
        <f>IF(OR('1. Raw Data'!L1785="Elec", '1. Raw Data'!L1785="elect"), "Electronics", '1. Raw Data'!L1785)</f>
        <v>Clothing</v>
      </c>
      <c r="M1785" s="9">
        <v>1364.1</v>
      </c>
      <c r="N1785" s="9">
        <f>IF(ISBLANK('1. Raw Data'!N1785), MEDIAN('1. Raw Data'!$N$2:$N$5001), '1. Raw Data'!N1785)</f>
        <v>754</v>
      </c>
      <c r="O1785" s="9">
        <v>2</v>
      </c>
      <c r="P1785" s="9">
        <f>IF(ISBLANK('1. Raw Data'!P1785), 0, '1. Raw Data'!P1785)</f>
        <v>0</v>
      </c>
      <c r="Q1785" s="9">
        <v>450</v>
      </c>
      <c r="R1785" s="9">
        <v>4</v>
      </c>
      <c r="S1785" s="9">
        <f t="shared" si="81"/>
        <v>2728.2</v>
      </c>
      <c r="T1785" s="9">
        <f t="shared" si="82"/>
        <v>1220.1999999999998</v>
      </c>
      <c r="U1785" s="23">
        <f t="shared" si="83"/>
        <v>0.44725460010263174</v>
      </c>
    </row>
    <row r="1786" spans="1:21" x14ac:dyDescent="0.3">
      <c r="A1786" s="9">
        <v>1380</v>
      </c>
      <c r="B1786" s="9" t="str">
        <f>PROPER(TRIM('1. Raw Data'!B1786))</f>
        <v>Customer_1784</v>
      </c>
      <c r="C1786" s="9">
        <f>IF(OR('1. Raw Data'!C1786&lt;18, '1. Raw Data'!C1786&gt;100), MEDIAN('1. Raw Data'!$C$2:$C$5001), '1. Raw Data'!C1786)</f>
        <v>48</v>
      </c>
      <c r="D1786" s="9" t="s">
        <v>5019</v>
      </c>
      <c r="E1786" s="22">
        <v>44550</v>
      </c>
      <c r="F1786" s="9">
        <v>1</v>
      </c>
      <c r="G1786" s="9">
        <v>10368</v>
      </c>
      <c r="H1786" s="15">
        <v>44550</v>
      </c>
      <c r="I1786" s="9" t="s">
        <v>7456</v>
      </c>
      <c r="J1786" s="9">
        <v>127</v>
      </c>
      <c r="K1786" s="9" t="s">
        <v>7489</v>
      </c>
      <c r="L1786" s="9" t="str">
        <f>IF(OR('1. Raw Data'!L1786="Elec", '1. Raw Data'!L1786="elect"), "Electronics", '1. Raw Data'!L1786)</f>
        <v>Sports</v>
      </c>
      <c r="M1786" s="9">
        <v>1147.46</v>
      </c>
      <c r="N1786" s="9">
        <f>IF(ISBLANK('1. Raw Data'!N1786), MEDIAN('1. Raw Data'!$N$2:$N$5001), '1. Raw Data'!N1786)</f>
        <v>702.27</v>
      </c>
      <c r="O1786" s="9">
        <v>2</v>
      </c>
      <c r="P1786" s="9">
        <f>IF(ISBLANK('1. Raw Data'!P1786), 0, '1. Raw Data'!P1786)</f>
        <v>0</v>
      </c>
      <c r="Q1786" s="9">
        <v>383</v>
      </c>
      <c r="R1786" s="9">
        <v>4</v>
      </c>
      <c r="S1786" s="9">
        <f t="shared" si="81"/>
        <v>2294.92</v>
      </c>
      <c r="T1786" s="9">
        <f t="shared" si="82"/>
        <v>890.38000000000011</v>
      </c>
      <c r="U1786" s="23">
        <f t="shared" si="83"/>
        <v>0.38797866592299518</v>
      </c>
    </row>
    <row r="1787" spans="1:21" x14ac:dyDescent="0.3">
      <c r="A1787" s="9">
        <v>1459</v>
      </c>
      <c r="B1787" s="9" t="str">
        <f>PROPER(TRIM('1. Raw Data'!B1787))</f>
        <v>Customer_1785</v>
      </c>
      <c r="C1787" s="9">
        <f>IF(OR('1. Raw Data'!C1787&lt;18, '1. Raw Data'!C1787&gt;100), MEDIAN('1. Raw Data'!$C$2:$C$5001), '1. Raw Data'!C1787)</f>
        <v>55</v>
      </c>
      <c r="D1787" s="9" t="s">
        <v>5021</v>
      </c>
      <c r="E1787" s="22">
        <v>45320</v>
      </c>
      <c r="F1787" s="9">
        <v>0</v>
      </c>
      <c r="G1787" s="9">
        <v>10935</v>
      </c>
      <c r="H1787" s="15">
        <v>45320</v>
      </c>
      <c r="I1787" s="9" t="s">
        <v>7457</v>
      </c>
      <c r="J1787" s="9">
        <v>121</v>
      </c>
      <c r="K1787" s="9" t="s">
        <v>7495</v>
      </c>
      <c r="L1787" s="9" t="str">
        <f>IF(OR('1. Raw Data'!L1787="Elec", '1. Raw Data'!L1787="elect"), "Electronics", '1. Raw Data'!L1787)</f>
        <v>Sports</v>
      </c>
      <c r="M1787" s="9">
        <v>1473.04</v>
      </c>
      <c r="N1787" s="9">
        <f>IF(ISBLANK('1. Raw Data'!N1787), MEDIAN('1. Raw Data'!$N$2:$N$5001), '1. Raw Data'!N1787)</f>
        <v>680.91</v>
      </c>
      <c r="O1787" s="9">
        <v>2</v>
      </c>
      <c r="P1787" s="9">
        <f>IF(ISBLANK('1. Raw Data'!P1787), 0, '1. Raw Data'!P1787)</f>
        <v>0.2</v>
      </c>
      <c r="Q1787" s="9">
        <v>338</v>
      </c>
      <c r="R1787" s="9">
        <v>6</v>
      </c>
      <c r="S1787" s="9">
        <f t="shared" si="81"/>
        <v>2356.864</v>
      </c>
      <c r="T1787" s="9">
        <f t="shared" si="82"/>
        <v>995.0440000000001</v>
      </c>
      <c r="U1787" s="23">
        <f t="shared" si="83"/>
        <v>0.42218982512355402</v>
      </c>
    </row>
    <row r="1788" spans="1:21" x14ac:dyDescent="0.3">
      <c r="A1788" s="9">
        <v>2030</v>
      </c>
      <c r="B1788" s="9" t="str">
        <f>PROPER(TRIM('1. Raw Data'!B1788))</f>
        <v>Customer_1786</v>
      </c>
      <c r="C1788" s="9">
        <f>IF(OR('1. Raw Data'!C1788&lt;18, '1. Raw Data'!C1788&gt;100), MEDIAN('1. Raw Data'!$C$2:$C$5001), '1. Raw Data'!C1788)</f>
        <v>49</v>
      </c>
      <c r="D1788" s="9" t="s">
        <v>5020</v>
      </c>
      <c r="E1788" s="22">
        <v>45152</v>
      </c>
      <c r="F1788" s="9">
        <v>0</v>
      </c>
      <c r="G1788" s="9">
        <v>13662</v>
      </c>
      <c r="H1788" s="15">
        <v>45152</v>
      </c>
      <c r="I1788" s="9" t="s">
        <v>7456</v>
      </c>
      <c r="J1788" s="9">
        <v>144</v>
      </c>
      <c r="K1788" s="9" t="s">
        <v>7462</v>
      </c>
      <c r="L1788" s="9" t="str">
        <f>IF(OR('1. Raw Data'!L1788="Elec", '1. Raw Data'!L1788="elect"), "Electronics", '1. Raw Data'!L1788)</f>
        <v>Home Appliances</v>
      </c>
      <c r="M1788" s="9">
        <v>1173.4100000000001</v>
      </c>
      <c r="N1788" s="9">
        <f>IF(ISBLANK('1. Raw Data'!N1788), MEDIAN('1. Raw Data'!$N$2:$N$5001), '1. Raw Data'!N1788)</f>
        <v>584.52</v>
      </c>
      <c r="O1788" s="9">
        <v>3</v>
      </c>
      <c r="P1788" s="9">
        <f>IF(ISBLANK('1. Raw Data'!P1788), 0, '1. Raw Data'!P1788)</f>
        <v>0.05</v>
      </c>
      <c r="Q1788" s="9">
        <v>441</v>
      </c>
      <c r="R1788" s="9">
        <v>5</v>
      </c>
      <c r="S1788" s="9">
        <f t="shared" si="81"/>
        <v>3344.2185000000004</v>
      </c>
      <c r="T1788" s="9">
        <f t="shared" si="82"/>
        <v>1590.6585000000005</v>
      </c>
      <c r="U1788" s="23">
        <f t="shared" si="83"/>
        <v>0.47564430972437965</v>
      </c>
    </row>
    <row r="1789" spans="1:21" x14ac:dyDescent="0.3">
      <c r="A1789" s="9">
        <v>1028</v>
      </c>
      <c r="B1789" s="9" t="str">
        <f>PROPER(TRIM('1. Raw Data'!B1789))</f>
        <v>Customer_1787</v>
      </c>
      <c r="C1789" s="9">
        <f>IF(OR('1. Raw Data'!C1789&lt;18, '1. Raw Data'!C1789&gt;100), MEDIAN('1. Raw Data'!$C$2:$C$5001), '1. Raw Data'!C1789)</f>
        <v>39</v>
      </c>
      <c r="D1789" s="9" t="s">
        <v>5021</v>
      </c>
      <c r="E1789" s="22">
        <v>44133</v>
      </c>
      <c r="F1789" s="9">
        <v>0</v>
      </c>
      <c r="G1789" s="9">
        <v>13449</v>
      </c>
      <c r="H1789" s="15">
        <v>44133</v>
      </c>
      <c r="I1789" s="9" t="s">
        <v>7457</v>
      </c>
      <c r="J1789" s="9">
        <v>101</v>
      </c>
      <c r="K1789" s="9" t="s">
        <v>7478</v>
      </c>
      <c r="L1789" s="9" t="str">
        <f>IF(OR('1. Raw Data'!L1789="Elec", '1. Raw Data'!L1789="elect"), "Electronics", '1. Raw Data'!L1789)</f>
        <v>Clothing</v>
      </c>
      <c r="M1789" s="9">
        <v>700.35</v>
      </c>
      <c r="N1789" s="9">
        <f>IF(ISBLANK('1. Raw Data'!N1789), MEDIAN('1. Raw Data'!$N$2:$N$5001), '1. Raw Data'!N1789)</f>
        <v>368.17</v>
      </c>
      <c r="O1789" s="9">
        <v>1</v>
      </c>
      <c r="P1789" s="9">
        <f>IF(ISBLANK('1. Raw Data'!P1789), 0, '1. Raw Data'!P1789)</f>
        <v>0</v>
      </c>
      <c r="Q1789" s="9">
        <v>442</v>
      </c>
      <c r="R1789" s="9">
        <v>6</v>
      </c>
      <c r="S1789" s="9">
        <f t="shared" si="81"/>
        <v>700.35</v>
      </c>
      <c r="T1789" s="9">
        <f t="shared" si="82"/>
        <v>332.18</v>
      </c>
      <c r="U1789" s="23">
        <f t="shared" si="83"/>
        <v>0.47430570429071178</v>
      </c>
    </row>
    <row r="1790" spans="1:21" x14ac:dyDescent="0.3">
      <c r="A1790" s="9">
        <v>1906</v>
      </c>
      <c r="B1790" s="9" t="str">
        <f>PROPER(TRIM('1. Raw Data'!B1790))</f>
        <v>Customer_1788</v>
      </c>
      <c r="C1790" s="9">
        <f>IF(OR('1. Raw Data'!C1790&lt;18, '1. Raw Data'!C1790&gt;100), MEDIAN('1. Raw Data'!$C$2:$C$5001), '1. Raw Data'!C1790)</f>
        <v>32</v>
      </c>
      <c r="D1790" s="9" t="s">
        <v>5022</v>
      </c>
      <c r="E1790" s="22">
        <v>44314</v>
      </c>
      <c r="F1790" s="9">
        <v>0</v>
      </c>
      <c r="G1790" s="9">
        <v>10767</v>
      </c>
      <c r="H1790" s="15">
        <v>44314</v>
      </c>
      <c r="I1790" s="9" t="s">
        <v>7456</v>
      </c>
      <c r="J1790" s="9">
        <v>115</v>
      </c>
      <c r="K1790" s="9" t="s">
        <v>7481</v>
      </c>
      <c r="L1790" s="9" t="str">
        <f>IF(OR('1. Raw Data'!L1790="Elec", '1. Raw Data'!L1790="elect"), "Electronics", '1. Raw Data'!L1790)</f>
        <v>Sports</v>
      </c>
      <c r="M1790" s="9">
        <v>820.05</v>
      </c>
      <c r="N1790" s="9">
        <f>IF(ISBLANK('1. Raw Data'!N1790), MEDIAN('1. Raw Data'!$N$2:$N$5001), '1. Raw Data'!N1790)</f>
        <v>523.44000000000005</v>
      </c>
      <c r="O1790" s="9">
        <v>5</v>
      </c>
      <c r="P1790" s="9">
        <f>IF(ISBLANK('1. Raw Data'!P1790), 0, '1. Raw Data'!P1790)</f>
        <v>0</v>
      </c>
      <c r="Q1790" s="9">
        <v>479</v>
      </c>
      <c r="R1790" s="9">
        <v>2</v>
      </c>
      <c r="S1790" s="9">
        <f t="shared" si="81"/>
        <v>4100.25</v>
      </c>
      <c r="T1790" s="9">
        <f t="shared" si="82"/>
        <v>1483.0499999999997</v>
      </c>
      <c r="U1790" s="23">
        <f t="shared" si="83"/>
        <v>0.3616974574721053</v>
      </c>
    </row>
    <row r="1791" spans="1:21" x14ac:dyDescent="0.3">
      <c r="A1791" s="9">
        <v>2056</v>
      </c>
      <c r="B1791" s="9" t="str">
        <f>PROPER(TRIM('1. Raw Data'!B1791))</f>
        <v>Customer_1789</v>
      </c>
      <c r="C1791" s="9">
        <f>IF(OR('1. Raw Data'!C1791&lt;18, '1. Raw Data'!C1791&gt;100), MEDIAN('1. Raw Data'!$C$2:$C$5001), '1. Raw Data'!C1791)</f>
        <v>38</v>
      </c>
      <c r="D1791" s="9" t="s">
        <v>5021</v>
      </c>
      <c r="E1791" s="22">
        <v>44041</v>
      </c>
      <c r="F1791" s="9">
        <v>0</v>
      </c>
      <c r="G1791" s="9">
        <v>12633</v>
      </c>
      <c r="H1791" s="15">
        <v>44041</v>
      </c>
      <c r="I1791" s="9" t="s">
        <v>7456</v>
      </c>
      <c r="J1791" s="9">
        <v>103</v>
      </c>
      <c r="K1791" s="9" t="s">
        <v>7472</v>
      </c>
      <c r="L1791" s="9" t="str">
        <f>IF(OR('1. Raw Data'!L1791="Elec", '1. Raw Data'!L1791="elect"), "Electronics", '1. Raw Data'!L1791)</f>
        <v>Electronics</v>
      </c>
      <c r="M1791" s="9">
        <v>1355.75</v>
      </c>
      <c r="N1791" s="9">
        <f>IF(ISBLANK('1. Raw Data'!N1791), MEDIAN('1. Raw Data'!$N$2:$N$5001), '1. Raw Data'!N1791)</f>
        <v>743.05</v>
      </c>
      <c r="O1791" s="9">
        <v>3</v>
      </c>
      <c r="P1791" s="9">
        <f>IF(ISBLANK('1. Raw Data'!P1791), 0, '1. Raw Data'!P1791)</f>
        <v>0</v>
      </c>
      <c r="Q1791" s="9">
        <v>1028</v>
      </c>
      <c r="R1791" s="9">
        <v>4</v>
      </c>
      <c r="S1791" s="9">
        <f t="shared" si="81"/>
        <v>4067.25</v>
      </c>
      <c r="T1791" s="9">
        <f t="shared" si="82"/>
        <v>1838.1000000000004</v>
      </c>
      <c r="U1791" s="23">
        <f t="shared" si="83"/>
        <v>0.45192697768762685</v>
      </c>
    </row>
    <row r="1792" spans="1:21" x14ac:dyDescent="0.3">
      <c r="A1792" s="9">
        <v>1878</v>
      </c>
      <c r="B1792" s="9" t="str">
        <f>PROPER(TRIM('1. Raw Data'!B1792))</f>
        <v>Customer_1790</v>
      </c>
      <c r="C1792" s="9">
        <f>IF(OR('1. Raw Data'!C1792&lt;18, '1. Raw Data'!C1792&gt;100), MEDIAN('1. Raw Data'!$C$2:$C$5001), '1. Raw Data'!C1792)</f>
        <v>49</v>
      </c>
      <c r="D1792" s="9" t="s">
        <v>5021</v>
      </c>
      <c r="E1792" s="22">
        <v>44130</v>
      </c>
      <c r="F1792" s="9">
        <v>1</v>
      </c>
      <c r="G1792" s="9">
        <v>13454</v>
      </c>
      <c r="H1792" s="15">
        <v>44130</v>
      </c>
      <c r="I1792" s="9" t="s">
        <v>7457</v>
      </c>
      <c r="J1792" s="9">
        <v>106</v>
      </c>
      <c r="K1792" s="9" t="s">
        <v>7477</v>
      </c>
      <c r="L1792" s="9" t="str">
        <f>IF(OR('1. Raw Data'!L1792="Elec", '1. Raw Data'!L1792="elect"), "Electronics", '1. Raw Data'!L1792)</f>
        <v>Clothing</v>
      </c>
      <c r="M1792" s="9">
        <v>849.89</v>
      </c>
      <c r="N1792" s="9">
        <f>IF(ISBLANK('1. Raw Data'!N1792), MEDIAN('1. Raw Data'!$N$2:$N$5001), '1. Raw Data'!N1792)</f>
        <v>465.62</v>
      </c>
      <c r="O1792" s="9">
        <v>3</v>
      </c>
      <c r="P1792" s="9">
        <f>IF(ISBLANK('1. Raw Data'!P1792), 0, '1. Raw Data'!P1792)</f>
        <v>0</v>
      </c>
      <c r="Q1792" s="9">
        <v>881</v>
      </c>
      <c r="R1792" s="9">
        <v>3</v>
      </c>
      <c r="S1792" s="9">
        <f t="shared" si="81"/>
        <v>2549.67</v>
      </c>
      <c r="T1792" s="9">
        <f t="shared" si="82"/>
        <v>1152.81</v>
      </c>
      <c r="U1792" s="23">
        <f t="shared" si="83"/>
        <v>0.45214086528844905</v>
      </c>
    </row>
    <row r="1793" spans="1:21" x14ac:dyDescent="0.3">
      <c r="A1793" s="9">
        <v>1078</v>
      </c>
      <c r="B1793" s="9" t="str">
        <f>PROPER(TRIM('1. Raw Data'!B1793))</f>
        <v>Customer_1791</v>
      </c>
      <c r="C1793" s="9">
        <f>IF(OR('1. Raw Data'!C1793&lt;18, '1. Raw Data'!C1793&gt;100), MEDIAN('1. Raw Data'!$C$2:$C$5001), '1. Raw Data'!C1793)</f>
        <v>50</v>
      </c>
      <c r="D1793" s="9" t="s">
        <v>5019</v>
      </c>
      <c r="E1793" s="22">
        <v>44355</v>
      </c>
      <c r="F1793" s="9">
        <v>1</v>
      </c>
      <c r="G1793" s="9">
        <v>10672</v>
      </c>
      <c r="H1793" s="15">
        <v>44414</v>
      </c>
      <c r="I1793" s="9" t="s">
        <v>7457</v>
      </c>
      <c r="J1793" s="9">
        <v>114</v>
      </c>
      <c r="K1793" s="9" t="s">
        <v>7463</v>
      </c>
      <c r="L1793" s="9" t="str">
        <f>IF(OR('1. Raw Data'!L1793="Elec", '1. Raw Data'!L1793="elect"), "Electronics", '1. Raw Data'!L1793)</f>
        <v>Home Appliances</v>
      </c>
      <c r="M1793" s="9">
        <v>420.33</v>
      </c>
      <c r="N1793" s="9">
        <f>IF(ISBLANK('1. Raw Data'!N1793), MEDIAN('1. Raw Data'!$N$2:$N$5001), '1. Raw Data'!N1793)</f>
        <v>222.47</v>
      </c>
      <c r="O1793" s="9">
        <v>4</v>
      </c>
      <c r="P1793" s="9">
        <f>IF(ISBLANK('1. Raw Data'!P1793), 0, '1. Raw Data'!P1793)</f>
        <v>0</v>
      </c>
      <c r="Q1793" s="9">
        <v>1187</v>
      </c>
      <c r="R1793" s="9">
        <v>3</v>
      </c>
      <c r="S1793" s="9">
        <f t="shared" si="81"/>
        <v>1681.32</v>
      </c>
      <c r="T1793" s="9">
        <f t="shared" si="82"/>
        <v>791.43999999999994</v>
      </c>
      <c r="U1793" s="23">
        <f t="shared" si="83"/>
        <v>0.47072538243760853</v>
      </c>
    </row>
    <row r="1794" spans="1:21" x14ac:dyDescent="0.3">
      <c r="A1794" s="9">
        <v>1946</v>
      </c>
      <c r="B1794" s="9" t="str">
        <f>PROPER(TRIM('1. Raw Data'!B1794))</f>
        <v>Customer_1792</v>
      </c>
      <c r="C1794" s="9">
        <f>IF(OR('1. Raw Data'!C1794&lt;18, '1. Raw Data'!C1794&gt;100), MEDIAN('1. Raw Data'!$C$2:$C$5001), '1. Raw Data'!C1794)</f>
        <v>48</v>
      </c>
      <c r="D1794" s="9" t="s">
        <v>5018</v>
      </c>
      <c r="E1794" s="22">
        <v>44410</v>
      </c>
      <c r="F1794" s="9">
        <v>0</v>
      </c>
      <c r="G1794" s="9">
        <v>10510</v>
      </c>
      <c r="H1794" s="15">
        <v>44235</v>
      </c>
      <c r="I1794" s="9" t="s">
        <v>7457</v>
      </c>
      <c r="J1794" s="9">
        <v>138</v>
      </c>
      <c r="K1794" s="9" t="s">
        <v>7464</v>
      </c>
      <c r="L1794" s="9" t="str">
        <f>IF(OR('1. Raw Data'!L1794="Elec", '1. Raw Data'!L1794="elect"), "Electronics", '1. Raw Data'!L1794)</f>
        <v>Electronics</v>
      </c>
      <c r="M1794" s="9">
        <v>681.65</v>
      </c>
      <c r="N1794" s="9">
        <f>IF(ISBLANK('1. Raw Data'!N1794), MEDIAN('1. Raw Data'!$N$2:$N$5001), '1. Raw Data'!N1794)</f>
        <v>319.41000000000003</v>
      </c>
      <c r="O1794" s="9">
        <v>3</v>
      </c>
      <c r="P1794" s="9">
        <f>IF(ISBLANK('1. Raw Data'!P1794), 0, '1. Raw Data'!P1794)</f>
        <v>0</v>
      </c>
      <c r="Q1794" s="9">
        <v>380</v>
      </c>
      <c r="R1794" s="9">
        <v>9</v>
      </c>
      <c r="S1794" s="9">
        <f t="shared" si="81"/>
        <v>2044.9499999999998</v>
      </c>
      <c r="T1794" s="9">
        <f t="shared" si="82"/>
        <v>1086.7199999999998</v>
      </c>
      <c r="U1794" s="23">
        <f t="shared" si="83"/>
        <v>0.53141641604929213</v>
      </c>
    </row>
    <row r="1795" spans="1:21" x14ac:dyDescent="0.3">
      <c r="A1795" s="9">
        <v>1458</v>
      </c>
      <c r="B1795" s="9" t="str">
        <f>PROPER(TRIM('1. Raw Data'!B1795))</f>
        <v>Customer_1793</v>
      </c>
      <c r="C1795" s="9">
        <f>IF(OR('1. Raw Data'!C1795&lt;18, '1. Raw Data'!C1795&gt;100), MEDIAN('1. Raw Data'!$C$2:$C$5001), '1. Raw Data'!C1795)</f>
        <v>20</v>
      </c>
      <c r="D1795" s="9" t="s">
        <v>5019</v>
      </c>
      <c r="E1795" s="22">
        <v>44186</v>
      </c>
      <c r="F1795" s="9">
        <v>1</v>
      </c>
      <c r="G1795" s="9">
        <v>10712</v>
      </c>
      <c r="H1795" s="15">
        <v>44186</v>
      </c>
      <c r="I1795" s="9" t="s">
        <v>7456</v>
      </c>
      <c r="J1795" s="9">
        <v>133</v>
      </c>
      <c r="K1795" s="9" t="s">
        <v>7498</v>
      </c>
      <c r="L1795" s="9" t="str">
        <f>IF(OR('1. Raw Data'!L1795="Elec", '1. Raw Data'!L1795="elect"), "Electronics", '1. Raw Data'!L1795)</f>
        <v>Clothing</v>
      </c>
      <c r="M1795" s="9">
        <v>798.66</v>
      </c>
      <c r="N1795" s="9">
        <f>IF(ISBLANK('1. Raw Data'!N1795), MEDIAN('1. Raw Data'!$N$2:$N$5001), '1. Raw Data'!N1795)</f>
        <v>540.63</v>
      </c>
      <c r="O1795" s="9">
        <v>3</v>
      </c>
      <c r="P1795" s="9">
        <f>IF(ISBLANK('1. Raw Data'!P1795), 0, '1. Raw Data'!P1795)</f>
        <v>0.05</v>
      </c>
      <c r="Q1795" s="9">
        <v>415</v>
      </c>
      <c r="R1795" s="9">
        <v>5</v>
      </c>
      <c r="S1795" s="9">
        <f t="shared" ref="S1795:S1858" si="84">M1795 * O1795 * (1 - P1795)</f>
        <v>2276.181</v>
      </c>
      <c r="T1795" s="9">
        <f t="shared" ref="T1795:T1858" si="85">S1795 - (N1795 * O1795)</f>
        <v>654.29100000000017</v>
      </c>
      <c r="U1795" s="23">
        <f t="shared" ref="U1795:U1858" si="86">T1795 / S1795</f>
        <v>0.28745121763163833</v>
      </c>
    </row>
    <row r="1796" spans="1:21" x14ac:dyDescent="0.3">
      <c r="A1796" s="9">
        <v>1569</v>
      </c>
      <c r="B1796" s="9" t="str">
        <f>PROPER(TRIM('1. Raw Data'!B1796))</f>
        <v>Customer_1794</v>
      </c>
      <c r="C1796" s="9">
        <f>IF(OR('1. Raw Data'!C1796&lt;18, '1. Raw Data'!C1796&gt;100), MEDIAN('1. Raw Data'!$C$2:$C$5001), '1. Raw Data'!C1796)</f>
        <v>39</v>
      </c>
      <c r="D1796" s="9" t="s">
        <v>5023</v>
      </c>
      <c r="E1796" s="22">
        <v>45064</v>
      </c>
      <c r="F1796" s="9">
        <v>0</v>
      </c>
      <c r="G1796" s="9">
        <v>13952</v>
      </c>
      <c r="H1796" s="15">
        <v>45064</v>
      </c>
      <c r="I1796" s="9" t="s">
        <v>7455</v>
      </c>
      <c r="J1796" s="9">
        <v>138</v>
      </c>
      <c r="K1796" s="9" t="s">
        <v>7464</v>
      </c>
      <c r="L1796" s="9" t="str">
        <f>IF(OR('1. Raw Data'!L1796="Elec", '1. Raw Data'!L1796="elect"), "Electronics", '1. Raw Data'!L1796)</f>
        <v>Sports</v>
      </c>
      <c r="M1796" s="9">
        <v>190.24</v>
      </c>
      <c r="N1796" s="9">
        <f>IF(ISBLANK('1. Raw Data'!N1796), MEDIAN('1. Raw Data'!$N$2:$N$5001), '1. Raw Data'!N1796)</f>
        <v>94.23</v>
      </c>
      <c r="O1796" s="9">
        <v>2</v>
      </c>
      <c r="P1796" s="9">
        <f>IF(ISBLANK('1. Raw Data'!P1796), 0, '1. Raw Data'!P1796)</f>
        <v>0</v>
      </c>
      <c r="Q1796" s="9">
        <v>594</v>
      </c>
      <c r="R1796" s="9">
        <v>4</v>
      </c>
      <c r="S1796" s="9">
        <f t="shared" si="84"/>
        <v>380.48</v>
      </c>
      <c r="T1796" s="9">
        <f t="shared" si="85"/>
        <v>192.02</v>
      </c>
      <c r="U1796" s="23">
        <f t="shared" si="86"/>
        <v>0.50467830109335576</v>
      </c>
    </row>
    <row r="1797" spans="1:21" x14ac:dyDescent="0.3">
      <c r="A1797" s="9">
        <v>2453</v>
      </c>
      <c r="B1797" s="9" t="str">
        <f>PROPER(TRIM('1. Raw Data'!B1797))</f>
        <v>Customer_1795</v>
      </c>
      <c r="C1797" s="9">
        <f>IF(OR('1. Raw Data'!C1797&lt;18, '1. Raw Data'!C1797&gt;100), MEDIAN('1. Raw Data'!$C$2:$C$5001), '1. Raw Data'!C1797)</f>
        <v>30</v>
      </c>
      <c r="D1797" s="9" t="s">
        <v>5021</v>
      </c>
      <c r="E1797" s="22">
        <v>44144</v>
      </c>
      <c r="F1797" s="9">
        <v>1</v>
      </c>
      <c r="G1797" s="9">
        <v>10819</v>
      </c>
      <c r="H1797" s="15">
        <v>44085</v>
      </c>
      <c r="I1797" s="9" t="s">
        <v>7455</v>
      </c>
      <c r="J1797" s="9">
        <v>108</v>
      </c>
      <c r="K1797" s="9" t="s">
        <v>7496</v>
      </c>
      <c r="L1797" s="9" t="str">
        <f>IF(OR('1. Raw Data'!L1797="Elec", '1. Raw Data'!L1797="elect"), "Electronics", '1. Raw Data'!L1797)</f>
        <v>Home Appliances</v>
      </c>
      <c r="M1797" s="9">
        <v>1128.46</v>
      </c>
      <c r="N1797" s="9">
        <f>IF(ISBLANK('1. Raw Data'!N1797), MEDIAN('1. Raw Data'!$N$2:$N$5001), '1. Raw Data'!N1797)</f>
        <v>643.49</v>
      </c>
      <c r="O1797" s="9">
        <v>4</v>
      </c>
      <c r="P1797" s="9">
        <f>IF(ISBLANK('1. Raw Data'!P1797), 0, '1. Raw Data'!P1797)</f>
        <v>0</v>
      </c>
      <c r="Q1797" s="9">
        <v>1032</v>
      </c>
      <c r="R1797" s="9">
        <v>2</v>
      </c>
      <c r="S1797" s="9">
        <f t="shared" si="84"/>
        <v>4513.84</v>
      </c>
      <c r="T1797" s="9">
        <f t="shared" si="85"/>
        <v>1939.88</v>
      </c>
      <c r="U1797" s="23">
        <f t="shared" si="86"/>
        <v>0.42976268542970064</v>
      </c>
    </row>
    <row r="1798" spans="1:21" x14ac:dyDescent="0.3">
      <c r="A1798" s="9">
        <v>1737</v>
      </c>
      <c r="B1798" s="9" t="str">
        <f>PROPER(TRIM('1. Raw Data'!B1798))</f>
        <v>Customer_1796</v>
      </c>
      <c r="C1798" s="9">
        <f>IF(OR('1. Raw Data'!C1798&lt;18, '1. Raw Data'!C1798&gt;100), MEDIAN('1. Raw Data'!$C$2:$C$5001), '1. Raw Data'!C1798)</f>
        <v>49</v>
      </c>
      <c r="D1798" s="9" t="s">
        <v>5021</v>
      </c>
      <c r="E1798" s="22">
        <v>45173</v>
      </c>
      <c r="F1798" s="9">
        <v>0</v>
      </c>
      <c r="G1798" s="9">
        <v>12424</v>
      </c>
      <c r="H1798" s="15">
        <v>45025</v>
      </c>
      <c r="I1798" s="9" t="s">
        <v>7456</v>
      </c>
      <c r="J1798" s="9">
        <v>126</v>
      </c>
      <c r="K1798" s="9" t="s">
        <v>7469</v>
      </c>
      <c r="L1798" s="9" t="str">
        <f>IF(OR('1. Raw Data'!L1798="Elec", '1. Raw Data'!L1798="elect"), "Electronics", '1. Raw Data'!L1798)</f>
        <v>Home Appliances</v>
      </c>
      <c r="M1798" s="9">
        <v>208.56</v>
      </c>
      <c r="N1798" s="9">
        <f>IF(ISBLANK('1. Raw Data'!N1798), MEDIAN('1. Raw Data'!$N$2:$N$5001), '1. Raw Data'!N1798)</f>
        <v>92.73</v>
      </c>
      <c r="O1798" s="9">
        <v>5</v>
      </c>
      <c r="P1798" s="9">
        <f>IF(ISBLANK('1. Raw Data'!P1798), 0, '1. Raw Data'!P1798)</f>
        <v>0.05</v>
      </c>
      <c r="Q1798" s="9">
        <v>485</v>
      </c>
      <c r="R1798" s="9">
        <v>4</v>
      </c>
      <c r="S1798" s="9">
        <f t="shared" si="84"/>
        <v>990.65999999999985</v>
      </c>
      <c r="T1798" s="9">
        <f t="shared" si="85"/>
        <v>527.00999999999976</v>
      </c>
      <c r="U1798" s="23">
        <f t="shared" si="86"/>
        <v>0.53197868087941358</v>
      </c>
    </row>
    <row r="1799" spans="1:21" x14ac:dyDescent="0.3">
      <c r="A1799" s="9">
        <v>2308</v>
      </c>
      <c r="B1799" s="9" t="str">
        <f>PROPER(TRIM('1. Raw Data'!B1799))</f>
        <v>Customer_1797</v>
      </c>
      <c r="C1799" s="9">
        <f>IF(OR('1. Raw Data'!C1799&lt;18, '1. Raw Data'!C1799&gt;100), MEDIAN('1. Raw Data'!$C$2:$C$5001), '1. Raw Data'!C1799)</f>
        <v>28</v>
      </c>
      <c r="D1799" s="9" t="s">
        <v>5023</v>
      </c>
      <c r="E1799" s="22">
        <v>43985</v>
      </c>
      <c r="F1799" s="9">
        <v>1</v>
      </c>
      <c r="G1799" s="9">
        <v>10544</v>
      </c>
      <c r="H1799" s="15">
        <v>43896</v>
      </c>
      <c r="I1799" s="9" t="s">
        <v>7456</v>
      </c>
      <c r="J1799" s="9">
        <v>115</v>
      </c>
      <c r="K1799" s="9" t="s">
        <v>7481</v>
      </c>
      <c r="L1799" s="9" t="str">
        <f>IF(OR('1. Raw Data'!L1799="Elec", '1. Raw Data'!L1799="elect"), "Electronics", '1. Raw Data'!L1799)</f>
        <v>Clothing</v>
      </c>
      <c r="M1799" s="9">
        <v>637.13</v>
      </c>
      <c r="N1799" s="9">
        <f>IF(ISBLANK('1. Raw Data'!N1799), MEDIAN('1. Raw Data'!$N$2:$N$5001), '1. Raw Data'!N1799)</f>
        <v>337.85</v>
      </c>
      <c r="O1799" s="9">
        <v>1</v>
      </c>
      <c r="P1799" s="9">
        <f>IF(ISBLANK('1. Raw Data'!P1799), 0, '1. Raw Data'!P1799)</f>
        <v>0.05</v>
      </c>
      <c r="Q1799" s="9">
        <v>456</v>
      </c>
      <c r="R1799" s="9">
        <v>4</v>
      </c>
      <c r="S1799" s="9">
        <f t="shared" si="84"/>
        <v>605.27350000000001</v>
      </c>
      <c r="T1799" s="9">
        <f t="shared" si="85"/>
        <v>267.42349999999999</v>
      </c>
      <c r="U1799" s="23">
        <f t="shared" si="86"/>
        <v>0.4418225810315502</v>
      </c>
    </row>
    <row r="1800" spans="1:21" x14ac:dyDescent="0.3">
      <c r="A1800" s="9">
        <v>1515</v>
      </c>
      <c r="B1800" s="9" t="str">
        <f>PROPER(TRIM('1. Raw Data'!B1800))</f>
        <v>Customer_1798</v>
      </c>
      <c r="C1800" s="9">
        <f>IF(OR('1. Raw Data'!C1800&lt;18, '1. Raw Data'!C1800&gt;100), MEDIAN('1. Raw Data'!$C$2:$C$5001), '1. Raw Data'!C1800)</f>
        <v>46</v>
      </c>
      <c r="D1800" s="9" t="s">
        <v>5021</v>
      </c>
      <c r="E1800" s="22">
        <v>44193</v>
      </c>
      <c r="F1800" s="9">
        <v>0</v>
      </c>
      <c r="G1800" s="9">
        <v>12120</v>
      </c>
      <c r="H1800" s="15">
        <v>44193</v>
      </c>
      <c r="I1800" s="9" t="s">
        <v>7457</v>
      </c>
      <c r="J1800" s="9">
        <v>114</v>
      </c>
      <c r="K1800" s="9" t="s">
        <v>7463</v>
      </c>
      <c r="L1800" s="9" t="str">
        <f>IF(OR('1. Raw Data'!L1800="Elec", '1. Raw Data'!L1800="elect"), "Electronics", '1. Raw Data'!L1800)</f>
        <v>Home Appliances</v>
      </c>
      <c r="M1800" s="9">
        <v>1216.7</v>
      </c>
      <c r="N1800" s="9">
        <f>IF(ISBLANK('1. Raw Data'!N1800), MEDIAN('1. Raw Data'!$N$2:$N$5001), '1. Raw Data'!N1800)</f>
        <v>816.58</v>
      </c>
      <c r="O1800" s="9">
        <v>5</v>
      </c>
      <c r="P1800" s="9">
        <f>IF(ISBLANK('1. Raw Data'!P1800), 0, '1. Raw Data'!P1800)</f>
        <v>0</v>
      </c>
      <c r="Q1800" s="9">
        <v>514</v>
      </c>
      <c r="R1800" s="9">
        <v>7</v>
      </c>
      <c r="S1800" s="9">
        <f t="shared" si="84"/>
        <v>6083.5</v>
      </c>
      <c r="T1800" s="9">
        <f t="shared" si="85"/>
        <v>2000.6</v>
      </c>
      <c r="U1800" s="23">
        <f t="shared" si="86"/>
        <v>0.32885674365085887</v>
      </c>
    </row>
    <row r="1801" spans="1:21" x14ac:dyDescent="0.3">
      <c r="A1801" s="9">
        <v>2122</v>
      </c>
      <c r="B1801" s="9" t="str">
        <f>PROPER(TRIM('1. Raw Data'!B1801))</f>
        <v>Customer_1799</v>
      </c>
      <c r="C1801" s="9">
        <f>IF(OR('1. Raw Data'!C1801&lt;18, '1. Raw Data'!C1801&gt;100), MEDIAN('1. Raw Data'!$C$2:$C$5001), '1. Raw Data'!C1801)</f>
        <v>35</v>
      </c>
      <c r="D1801" s="9" t="s">
        <v>5021</v>
      </c>
      <c r="E1801" s="22">
        <v>45206</v>
      </c>
      <c r="F1801" s="9">
        <v>0</v>
      </c>
      <c r="G1801" s="9">
        <v>13021</v>
      </c>
      <c r="H1801" s="15">
        <v>45117</v>
      </c>
      <c r="I1801" s="9" t="s">
        <v>7457</v>
      </c>
      <c r="J1801" s="9">
        <v>148</v>
      </c>
      <c r="K1801" s="9" t="s">
        <v>7491</v>
      </c>
      <c r="L1801" s="9" t="str">
        <f>IF(OR('1. Raw Data'!L1801="Elec", '1. Raw Data'!L1801="elect"), "Electronics", '1. Raw Data'!L1801)</f>
        <v>Electronics</v>
      </c>
      <c r="M1801" s="9">
        <v>727.98</v>
      </c>
      <c r="N1801" s="9">
        <f>IF(ISBLANK('1. Raw Data'!N1801), MEDIAN('1. Raw Data'!$N$2:$N$5001), '1. Raw Data'!N1801)</f>
        <v>508.6</v>
      </c>
      <c r="O1801" s="9">
        <v>4</v>
      </c>
      <c r="P1801" s="9">
        <f>IF(ISBLANK('1. Raw Data'!P1801), 0, '1. Raw Data'!P1801)</f>
        <v>0</v>
      </c>
      <c r="Q1801" s="9">
        <v>541</v>
      </c>
      <c r="R1801" s="9">
        <v>9</v>
      </c>
      <c r="S1801" s="9">
        <f t="shared" si="84"/>
        <v>2911.92</v>
      </c>
      <c r="T1801" s="9">
        <f t="shared" si="85"/>
        <v>877.52</v>
      </c>
      <c r="U1801" s="23">
        <f t="shared" si="86"/>
        <v>0.3013544328140883</v>
      </c>
    </row>
    <row r="1802" spans="1:21" x14ac:dyDescent="0.3">
      <c r="A1802" s="9">
        <v>1396</v>
      </c>
      <c r="B1802" s="9" t="str">
        <f>PROPER(TRIM('1. Raw Data'!B1802))</f>
        <v>Customer_1800</v>
      </c>
      <c r="C1802" s="9">
        <f>IF(OR('1. Raw Data'!C1802&lt;18, '1. Raw Data'!C1802&gt;100), MEDIAN('1. Raw Data'!$C$2:$C$5001), '1. Raw Data'!C1802)</f>
        <v>40</v>
      </c>
      <c r="D1802" s="9" t="s">
        <v>5022</v>
      </c>
      <c r="E1802" s="22">
        <v>44783</v>
      </c>
      <c r="F1802" s="9">
        <v>0</v>
      </c>
      <c r="G1802" s="9">
        <v>10503</v>
      </c>
      <c r="H1802" s="15">
        <v>44842</v>
      </c>
      <c r="I1802" s="9" t="s">
        <v>7457</v>
      </c>
      <c r="J1802" s="9">
        <v>120</v>
      </c>
      <c r="K1802" s="9" t="s">
        <v>7488</v>
      </c>
      <c r="L1802" s="9" t="str">
        <f>IF(OR('1. Raw Data'!L1802="Elec", '1. Raw Data'!L1802="elect"), "Electronics", '1. Raw Data'!L1802)</f>
        <v>Clothing</v>
      </c>
      <c r="M1802" s="9">
        <v>1270.92</v>
      </c>
      <c r="N1802" s="9">
        <f>IF(ISBLANK('1. Raw Data'!N1802), MEDIAN('1. Raw Data'!$N$2:$N$5001), '1. Raw Data'!N1802)</f>
        <v>646.29999999999995</v>
      </c>
      <c r="O1802" s="9">
        <v>2</v>
      </c>
      <c r="P1802" s="9">
        <f>IF(ISBLANK('1. Raw Data'!P1802), 0, '1. Raw Data'!P1802)</f>
        <v>0</v>
      </c>
      <c r="Q1802" s="9">
        <v>384</v>
      </c>
      <c r="R1802" s="9">
        <v>7</v>
      </c>
      <c r="S1802" s="9">
        <f t="shared" si="84"/>
        <v>2541.84</v>
      </c>
      <c r="T1802" s="9">
        <f t="shared" si="85"/>
        <v>1249.2400000000002</v>
      </c>
      <c r="U1802" s="23">
        <f t="shared" si="86"/>
        <v>0.49147074560161147</v>
      </c>
    </row>
    <row r="1803" spans="1:21" x14ac:dyDescent="0.3">
      <c r="A1803" s="9">
        <v>1038</v>
      </c>
      <c r="B1803" s="9" t="str">
        <f>PROPER(TRIM('1. Raw Data'!B1803))</f>
        <v>Customer_1801</v>
      </c>
      <c r="C1803" s="9">
        <f>IF(OR('1. Raw Data'!C1803&lt;18, '1. Raw Data'!C1803&gt;100), MEDIAN('1. Raw Data'!$C$2:$C$5001), '1. Raw Data'!C1803)</f>
        <v>53</v>
      </c>
      <c r="D1803" s="9" t="s">
        <v>5021</v>
      </c>
      <c r="E1803" s="22">
        <v>44781</v>
      </c>
      <c r="F1803" s="9">
        <v>0</v>
      </c>
      <c r="G1803" s="9">
        <v>13423</v>
      </c>
      <c r="H1803" s="15">
        <v>44781</v>
      </c>
      <c r="I1803" s="9" t="s">
        <v>7456</v>
      </c>
      <c r="J1803" s="9">
        <v>148</v>
      </c>
      <c r="K1803" s="9" t="s">
        <v>7491</v>
      </c>
      <c r="L1803" s="9" t="str">
        <f>IF(OR('1. Raw Data'!L1803="Elec", '1. Raw Data'!L1803="elect"), "Electronics", '1. Raw Data'!L1803)</f>
        <v>Electronics</v>
      </c>
      <c r="M1803" s="9">
        <v>545.73</v>
      </c>
      <c r="N1803" s="9">
        <f>IF(ISBLANK('1. Raw Data'!N1803), MEDIAN('1. Raw Data'!$N$2:$N$5001), '1. Raw Data'!N1803)</f>
        <v>243.5</v>
      </c>
      <c r="O1803" s="9">
        <v>1</v>
      </c>
      <c r="P1803" s="9">
        <f>IF(ISBLANK('1. Raw Data'!P1803), 0, '1. Raw Data'!P1803)</f>
        <v>0.05</v>
      </c>
      <c r="Q1803" s="9">
        <v>461</v>
      </c>
      <c r="R1803" s="9">
        <v>5</v>
      </c>
      <c r="S1803" s="9">
        <f t="shared" si="84"/>
        <v>518.44349999999997</v>
      </c>
      <c r="T1803" s="9">
        <f t="shared" si="85"/>
        <v>274.94349999999997</v>
      </c>
      <c r="U1803" s="23">
        <f t="shared" si="86"/>
        <v>0.53032490522110898</v>
      </c>
    </row>
    <row r="1804" spans="1:21" x14ac:dyDescent="0.3">
      <c r="A1804" s="9">
        <v>2294</v>
      </c>
      <c r="B1804" s="9" t="str">
        <f>PROPER(TRIM('1. Raw Data'!B1804))</f>
        <v>Customer_1802</v>
      </c>
      <c r="C1804" s="9">
        <f>IF(OR('1. Raw Data'!C1804&lt;18, '1. Raw Data'!C1804&gt;100), MEDIAN('1. Raw Data'!$C$2:$C$5001), '1. Raw Data'!C1804)</f>
        <v>39</v>
      </c>
      <c r="D1804" s="9" t="s">
        <v>5023</v>
      </c>
      <c r="E1804" s="22">
        <v>44985</v>
      </c>
      <c r="F1804" s="9">
        <v>0</v>
      </c>
      <c r="G1804" s="9">
        <v>10804</v>
      </c>
      <c r="H1804" s="15">
        <v>44985</v>
      </c>
      <c r="I1804" s="9" t="s">
        <v>7457</v>
      </c>
      <c r="J1804" s="9">
        <v>119</v>
      </c>
      <c r="K1804" s="9" t="s">
        <v>7459</v>
      </c>
      <c r="L1804" s="9" t="str">
        <f>IF(OR('1. Raw Data'!L1804="Elec", '1. Raw Data'!L1804="elect"), "Electronics", '1. Raw Data'!L1804)</f>
        <v>Home Appliances</v>
      </c>
      <c r="M1804" s="9">
        <v>1438.57</v>
      </c>
      <c r="N1804" s="9">
        <f>IF(ISBLANK('1. Raw Data'!N1804), MEDIAN('1. Raw Data'!$N$2:$N$5001), '1. Raw Data'!N1804)</f>
        <v>711.14</v>
      </c>
      <c r="O1804" s="9">
        <v>5</v>
      </c>
      <c r="P1804" s="9">
        <f>IF(ISBLANK('1. Raw Data'!P1804), 0, '1. Raw Data'!P1804)</f>
        <v>0</v>
      </c>
      <c r="Q1804" s="9">
        <v>673</v>
      </c>
      <c r="R1804" s="9">
        <v>5</v>
      </c>
      <c r="S1804" s="9">
        <f t="shared" si="84"/>
        <v>7192.8499999999995</v>
      </c>
      <c r="T1804" s="9">
        <f t="shared" si="85"/>
        <v>3637.1499999999996</v>
      </c>
      <c r="U1804" s="23">
        <f t="shared" si="86"/>
        <v>0.50566187255399453</v>
      </c>
    </row>
    <row r="1805" spans="1:21" x14ac:dyDescent="0.3">
      <c r="A1805" s="9">
        <v>1886</v>
      </c>
      <c r="B1805" s="9" t="str">
        <f>PROPER(TRIM('1. Raw Data'!B1805))</f>
        <v>Customer_1803</v>
      </c>
      <c r="C1805" s="9">
        <f>IF(OR('1. Raw Data'!C1805&lt;18, '1. Raw Data'!C1805&gt;100), MEDIAN('1. Raw Data'!$C$2:$C$5001), '1. Raw Data'!C1805)</f>
        <v>59</v>
      </c>
      <c r="D1805" s="9" t="s">
        <v>5019</v>
      </c>
      <c r="E1805" s="22">
        <v>45017</v>
      </c>
      <c r="F1805" s="9">
        <v>1</v>
      </c>
      <c r="G1805" s="9">
        <v>10709</v>
      </c>
      <c r="H1805" s="15">
        <v>44930</v>
      </c>
      <c r="I1805" s="9" t="s">
        <v>7457</v>
      </c>
      <c r="J1805" s="9">
        <v>133</v>
      </c>
      <c r="K1805" s="9" t="s">
        <v>7498</v>
      </c>
      <c r="L1805" s="9" t="str">
        <f>IF(OR('1. Raw Data'!L1805="Elec", '1. Raw Data'!L1805="elect"), "Electronics", '1. Raw Data'!L1805)</f>
        <v>Home Appliances</v>
      </c>
      <c r="M1805" s="9">
        <v>353.73</v>
      </c>
      <c r="N1805" s="9">
        <f>IF(ISBLANK('1. Raw Data'!N1805), MEDIAN('1. Raw Data'!$N$2:$N$5001), '1. Raw Data'!N1805)</f>
        <v>176.22</v>
      </c>
      <c r="O1805" s="9">
        <v>1</v>
      </c>
      <c r="P1805" s="9">
        <f>IF(ISBLANK('1. Raw Data'!P1805), 0, '1. Raw Data'!P1805)</f>
        <v>0</v>
      </c>
      <c r="Q1805" s="9">
        <v>641</v>
      </c>
      <c r="R1805" s="9">
        <v>4</v>
      </c>
      <c r="S1805" s="9">
        <f t="shared" si="84"/>
        <v>353.73</v>
      </c>
      <c r="T1805" s="9">
        <f t="shared" si="85"/>
        <v>177.51000000000002</v>
      </c>
      <c r="U1805" s="23">
        <f t="shared" si="86"/>
        <v>0.50182342464591645</v>
      </c>
    </row>
    <row r="1806" spans="1:21" x14ac:dyDescent="0.3">
      <c r="A1806" s="9">
        <v>1796</v>
      </c>
      <c r="B1806" s="9" t="str">
        <f>PROPER(TRIM('1. Raw Data'!B1806))</f>
        <v>Customer_1804</v>
      </c>
      <c r="C1806" s="9">
        <f>IF(OR('1. Raw Data'!C1806&lt;18, '1. Raw Data'!C1806&gt;100), MEDIAN('1. Raw Data'!$C$2:$C$5001), '1. Raw Data'!C1806)</f>
        <v>40</v>
      </c>
      <c r="D1806" s="9" t="s">
        <v>5021</v>
      </c>
      <c r="E1806" s="22">
        <v>44780</v>
      </c>
      <c r="F1806" s="9">
        <v>0</v>
      </c>
      <c r="G1806" s="9">
        <v>12372</v>
      </c>
      <c r="H1806" s="15">
        <v>44750</v>
      </c>
      <c r="I1806" s="9" t="s">
        <v>7456</v>
      </c>
      <c r="J1806" s="9">
        <v>136</v>
      </c>
      <c r="K1806" s="9" t="s">
        <v>7503</v>
      </c>
      <c r="L1806" s="9" t="str">
        <f>IF(OR('1. Raw Data'!L1806="Elec", '1. Raw Data'!L1806="elect"), "Electronics", '1. Raw Data'!L1806)</f>
        <v>Home Appliances</v>
      </c>
      <c r="M1806" s="9">
        <v>105.48</v>
      </c>
      <c r="N1806" s="9">
        <f>IF(ISBLANK('1. Raw Data'!N1806), MEDIAN('1. Raw Data'!$N$2:$N$5001), '1. Raw Data'!N1806)</f>
        <v>62.59</v>
      </c>
      <c r="O1806" s="9">
        <v>1</v>
      </c>
      <c r="P1806" s="9">
        <f>IF(ISBLANK('1. Raw Data'!P1806), 0, '1. Raw Data'!P1806)</f>
        <v>0.1</v>
      </c>
      <c r="Q1806" s="9">
        <v>788</v>
      </c>
      <c r="R1806" s="9">
        <v>5</v>
      </c>
      <c r="S1806" s="9">
        <f t="shared" si="84"/>
        <v>94.932000000000002</v>
      </c>
      <c r="T1806" s="9">
        <f t="shared" si="85"/>
        <v>32.341999999999999</v>
      </c>
      <c r="U1806" s="23">
        <f t="shared" si="86"/>
        <v>0.34068596469051532</v>
      </c>
    </row>
    <row r="1807" spans="1:21" x14ac:dyDescent="0.3">
      <c r="A1807" s="9">
        <v>1156</v>
      </c>
      <c r="B1807" s="9" t="str">
        <f>PROPER(TRIM('1. Raw Data'!B1807))</f>
        <v>Customer_1805</v>
      </c>
      <c r="C1807" s="9">
        <f>IF(OR('1. Raw Data'!C1807&lt;18, '1. Raw Data'!C1807&gt;100), MEDIAN('1. Raw Data'!$C$2:$C$5001), '1. Raw Data'!C1807)</f>
        <v>40</v>
      </c>
      <c r="D1807" s="9" t="s">
        <v>5018</v>
      </c>
      <c r="E1807" s="22">
        <v>45225</v>
      </c>
      <c r="F1807" s="9">
        <v>0</v>
      </c>
      <c r="G1807" s="9">
        <v>10387</v>
      </c>
      <c r="H1807" s="15">
        <v>45225</v>
      </c>
      <c r="I1807" s="9" t="s">
        <v>7455</v>
      </c>
      <c r="J1807" s="9">
        <v>124</v>
      </c>
      <c r="K1807" s="9" t="s">
        <v>7497</v>
      </c>
      <c r="L1807" s="9" t="str">
        <f>IF(OR('1. Raw Data'!L1807="Elec", '1. Raw Data'!L1807="elect"), "Electronics", '1. Raw Data'!L1807)</f>
        <v>Electronics</v>
      </c>
      <c r="M1807" s="9">
        <v>1315.02</v>
      </c>
      <c r="N1807" s="9">
        <f>IF(ISBLANK('1. Raw Data'!N1807), MEDIAN('1. Raw Data'!$N$2:$N$5001), '1. Raw Data'!N1807)</f>
        <v>721.74</v>
      </c>
      <c r="O1807" s="9">
        <v>1</v>
      </c>
      <c r="P1807" s="9">
        <f>IF(ISBLANK('1. Raw Data'!P1807), 0, '1. Raw Data'!P1807)</f>
        <v>0.2</v>
      </c>
      <c r="Q1807" s="9">
        <v>433</v>
      </c>
      <c r="R1807" s="9">
        <v>3</v>
      </c>
      <c r="S1807" s="9">
        <f t="shared" si="84"/>
        <v>1052.0160000000001</v>
      </c>
      <c r="T1807" s="9">
        <f t="shared" si="85"/>
        <v>330.27600000000007</v>
      </c>
      <c r="U1807" s="23">
        <f t="shared" si="86"/>
        <v>0.31394579550120916</v>
      </c>
    </row>
    <row r="1808" spans="1:21" x14ac:dyDescent="0.3">
      <c r="A1808" s="9">
        <v>2098</v>
      </c>
      <c r="B1808" s="9" t="str">
        <f>PROPER(TRIM('1. Raw Data'!B1808))</f>
        <v>Customer_1806</v>
      </c>
      <c r="C1808" s="9">
        <f>IF(OR('1. Raw Data'!C1808&lt;18, '1. Raw Data'!C1808&gt;100), MEDIAN('1. Raw Data'!$C$2:$C$5001), '1. Raw Data'!C1808)</f>
        <v>36</v>
      </c>
      <c r="D1808" s="9" t="s">
        <v>5023</v>
      </c>
      <c r="E1808" s="22">
        <v>44987</v>
      </c>
      <c r="F1808" s="9">
        <v>0</v>
      </c>
      <c r="G1808" s="9">
        <v>12875</v>
      </c>
      <c r="H1808" s="15">
        <v>44960</v>
      </c>
      <c r="I1808" s="9" t="s">
        <v>7457</v>
      </c>
      <c r="J1808" s="9">
        <v>110</v>
      </c>
      <c r="K1808" s="9" t="s">
        <v>7493</v>
      </c>
      <c r="L1808" s="9" t="str">
        <f>IF(OR('1. Raw Data'!L1808="Elec", '1. Raw Data'!L1808="elect"), "Electronics", '1. Raw Data'!L1808)</f>
        <v>Home Appliances</v>
      </c>
      <c r="M1808" s="9">
        <v>1140.69</v>
      </c>
      <c r="N1808" s="9">
        <f>IF(ISBLANK('1. Raw Data'!N1808), MEDIAN('1. Raw Data'!$N$2:$N$5001), '1. Raw Data'!N1808)</f>
        <v>719.25</v>
      </c>
      <c r="O1808" s="9">
        <v>3</v>
      </c>
      <c r="P1808" s="9">
        <f>IF(ISBLANK('1. Raw Data'!P1808), 0, '1. Raw Data'!P1808)</f>
        <v>0</v>
      </c>
      <c r="Q1808" s="9">
        <v>469</v>
      </c>
      <c r="R1808" s="9">
        <v>6</v>
      </c>
      <c r="S1808" s="9">
        <f t="shared" si="84"/>
        <v>3422.07</v>
      </c>
      <c r="T1808" s="9">
        <f t="shared" si="85"/>
        <v>1264.3200000000002</v>
      </c>
      <c r="U1808" s="23">
        <f t="shared" si="86"/>
        <v>0.36946058964311079</v>
      </c>
    </row>
    <row r="1809" spans="1:21" x14ac:dyDescent="0.3">
      <c r="A1809" s="9">
        <v>1883</v>
      </c>
      <c r="B1809" s="9" t="str">
        <f>PROPER(TRIM('1. Raw Data'!B1809))</f>
        <v>Customer_1807</v>
      </c>
      <c r="C1809" s="9">
        <f>IF(OR('1. Raw Data'!C1809&lt;18, '1. Raw Data'!C1809&gt;100), MEDIAN('1. Raw Data'!$C$2:$C$5001), '1. Raw Data'!C1809)</f>
        <v>44</v>
      </c>
      <c r="D1809" s="9" t="s">
        <v>5020</v>
      </c>
      <c r="E1809" s="22">
        <v>45177</v>
      </c>
      <c r="F1809" s="9">
        <v>0</v>
      </c>
      <c r="G1809" s="9">
        <v>10239</v>
      </c>
      <c r="H1809" s="15">
        <v>45147</v>
      </c>
      <c r="I1809" s="9" t="s">
        <v>7455</v>
      </c>
      <c r="J1809" s="9">
        <v>134</v>
      </c>
      <c r="K1809" s="9" t="s">
        <v>7482</v>
      </c>
      <c r="L1809" s="9" t="str">
        <f>IF(OR('1. Raw Data'!L1809="Elec", '1. Raw Data'!L1809="elect"), "Electronics", '1. Raw Data'!L1809)</f>
        <v>Clothing</v>
      </c>
      <c r="M1809" s="9">
        <v>386.38</v>
      </c>
      <c r="N1809" s="9">
        <f>IF(ISBLANK('1. Raw Data'!N1809), MEDIAN('1. Raw Data'!$N$2:$N$5001), '1. Raw Data'!N1809)</f>
        <v>235.84</v>
      </c>
      <c r="O1809" s="9">
        <v>4</v>
      </c>
      <c r="P1809" s="9">
        <f>IF(ISBLANK('1. Raw Data'!P1809), 0, '1. Raw Data'!P1809)</f>
        <v>0</v>
      </c>
      <c r="Q1809" s="9">
        <v>348</v>
      </c>
      <c r="R1809" s="9">
        <v>5</v>
      </c>
      <c r="S1809" s="9">
        <f t="shared" si="84"/>
        <v>1545.52</v>
      </c>
      <c r="T1809" s="9">
        <f t="shared" si="85"/>
        <v>602.16</v>
      </c>
      <c r="U1809" s="23">
        <f t="shared" si="86"/>
        <v>0.38961643977431543</v>
      </c>
    </row>
    <row r="1810" spans="1:21" x14ac:dyDescent="0.3">
      <c r="A1810" s="9">
        <v>2153</v>
      </c>
      <c r="B1810" s="9" t="str">
        <f>PROPER(TRIM('1. Raw Data'!B1810))</f>
        <v>Customer_1808</v>
      </c>
      <c r="C1810" s="9">
        <f>IF(OR('1. Raw Data'!C1810&lt;18, '1. Raw Data'!C1810&gt;100), MEDIAN('1. Raw Data'!$C$2:$C$5001), '1. Raw Data'!C1810)</f>
        <v>20</v>
      </c>
      <c r="D1810" s="9" t="s">
        <v>5022</v>
      </c>
      <c r="E1810" s="22">
        <v>45132</v>
      </c>
      <c r="F1810" s="9">
        <v>0</v>
      </c>
      <c r="G1810" s="9">
        <v>13023</v>
      </c>
      <c r="H1810" s="15">
        <v>45132</v>
      </c>
      <c r="I1810" s="9" t="s">
        <v>7457</v>
      </c>
      <c r="J1810" s="9">
        <v>136</v>
      </c>
      <c r="K1810" s="9" t="s">
        <v>7503</v>
      </c>
      <c r="L1810" s="9" t="str">
        <f>IF(OR('1. Raw Data'!L1810="Elec", '1. Raw Data'!L1810="elect"), "Electronics", '1. Raw Data'!L1810)</f>
        <v>Sports</v>
      </c>
      <c r="M1810" s="9">
        <v>1477.88</v>
      </c>
      <c r="N1810" s="9">
        <f>IF(ISBLANK('1. Raw Data'!N1810), MEDIAN('1. Raw Data'!$N$2:$N$5001), '1. Raw Data'!N1810)</f>
        <v>702.57</v>
      </c>
      <c r="O1810" s="9">
        <v>4</v>
      </c>
      <c r="P1810" s="9">
        <f>IF(ISBLANK('1. Raw Data'!P1810), 0, '1. Raw Data'!P1810)</f>
        <v>0</v>
      </c>
      <c r="Q1810" s="9">
        <v>367</v>
      </c>
      <c r="R1810" s="9">
        <v>5</v>
      </c>
      <c r="S1810" s="9">
        <f t="shared" si="84"/>
        <v>5911.52</v>
      </c>
      <c r="T1810" s="9">
        <f t="shared" si="85"/>
        <v>3101.2400000000002</v>
      </c>
      <c r="U1810" s="23">
        <f t="shared" si="86"/>
        <v>0.52460957587896173</v>
      </c>
    </row>
    <row r="1811" spans="1:21" x14ac:dyDescent="0.3">
      <c r="A1811" s="9">
        <v>1973</v>
      </c>
      <c r="B1811" s="9" t="str">
        <f>PROPER(TRIM('1. Raw Data'!B1811))</f>
        <v>Customer_1809</v>
      </c>
      <c r="C1811" s="9">
        <f>IF(OR('1. Raw Data'!C1811&lt;18, '1. Raw Data'!C1811&gt;100), MEDIAN('1. Raw Data'!$C$2:$C$5001), '1. Raw Data'!C1811)</f>
        <v>48</v>
      </c>
      <c r="D1811" s="9" t="s">
        <v>5023</v>
      </c>
      <c r="E1811" s="22">
        <v>45110</v>
      </c>
      <c r="F1811" s="9">
        <v>0</v>
      </c>
      <c r="G1811" s="9">
        <v>11097</v>
      </c>
      <c r="H1811" s="15">
        <v>44992</v>
      </c>
      <c r="I1811" s="9" t="s">
        <v>7457</v>
      </c>
      <c r="J1811" s="9">
        <v>147</v>
      </c>
      <c r="K1811" s="9" t="s">
        <v>7474</v>
      </c>
      <c r="L1811" s="9" t="str">
        <f>IF(OR('1. Raw Data'!L1811="Elec", '1. Raw Data'!L1811="elect"), "Electronics", '1. Raw Data'!L1811)</f>
        <v>Clothing</v>
      </c>
      <c r="M1811" s="9">
        <v>778.31</v>
      </c>
      <c r="N1811" s="9">
        <f>IF(ISBLANK('1. Raw Data'!N1811), MEDIAN('1. Raw Data'!$N$2:$N$5001), '1. Raw Data'!N1811)</f>
        <v>494.44</v>
      </c>
      <c r="O1811" s="9">
        <v>2</v>
      </c>
      <c r="P1811" s="9">
        <f>IF(ISBLANK('1. Raw Data'!P1811), 0, '1. Raw Data'!P1811)</f>
        <v>0</v>
      </c>
      <c r="Q1811" s="9">
        <v>548</v>
      </c>
      <c r="R1811" s="9">
        <v>6</v>
      </c>
      <c r="S1811" s="9">
        <f t="shared" si="84"/>
        <v>1556.62</v>
      </c>
      <c r="T1811" s="9">
        <f t="shared" si="85"/>
        <v>567.7399999999999</v>
      </c>
      <c r="U1811" s="23">
        <f t="shared" si="86"/>
        <v>0.36472613740026466</v>
      </c>
    </row>
    <row r="1812" spans="1:21" x14ac:dyDescent="0.3">
      <c r="A1812" s="9">
        <v>2107</v>
      </c>
      <c r="B1812" s="9" t="str">
        <f>PROPER(TRIM('1. Raw Data'!B1812))</f>
        <v>Customer_1810</v>
      </c>
      <c r="C1812" s="9">
        <f>IF(OR('1. Raw Data'!C1812&lt;18, '1. Raw Data'!C1812&gt;100), MEDIAN('1. Raw Data'!$C$2:$C$5001), '1. Raw Data'!C1812)</f>
        <v>68</v>
      </c>
      <c r="D1812" s="9" t="s">
        <v>5019</v>
      </c>
      <c r="E1812" s="22">
        <v>44492</v>
      </c>
      <c r="F1812" s="9">
        <v>0</v>
      </c>
      <c r="G1812" s="9">
        <v>12078</v>
      </c>
      <c r="H1812" s="15">
        <v>44492</v>
      </c>
      <c r="I1812" s="9" t="s">
        <v>7457</v>
      </c>
      <c r="J1812" s="9">
        <v>136</v>
      </c>
      <c r="K1812" s="9" t="s">
        <v>7503</v>
      </c>
      <c r="L1812" s="9" t="str">
        <f>IF(OR('1. Raw Data'!L1812="Elec", '1. Raw Data'!L1812="elect"), "Electronics", '1. Raw Data'!L1812)</f>
        <v>Sports</v>
      </c>
      <c r="M1812" s="9">
        <v>1429.04</v>
      </c>
      <c r="N1812" s="9">
        <f>IF(ISBLANK('1. Raw Data'!N1812), MEDIAN('1. Raw Data'!$N$2:$N$5001), '1. Raw Data'!N1812)</f>
        <v>934.93</v>
      </c>
      <c r="O1812" s="9">
        <v>5</v>
      </c>
      <c r="P1812" s="9">
        <f>IF(ISBLANK('1. Raw Data'!P1812), 0, '1. Raw Data'!P1812)</f>
        <v>0</v>
      </c>
      <c r="Q1812" s="9">
        <v>351</v>
      </c>
      <c r="R1812" s="9">
        <v>10</v>
      </c>
      <c r="S1812" s="9">
        <f t="shared" si="84"/>
        <v>7145.2</v>
      </c>
      <c r="T1812" s="9">
        <f t="shared" si="85"/>
        <v>2470.5500000000002</v>
      </c>
      <c r="U1812" s="23">
        <f t="shared" si="86"/>
        <v>0.34576358954263003</v>
      </c>
    </row>
    <row r="1813" spans="1:21" x14ac:dyDescent="0.3">
      <c r="A1813" s="9">
        <v>2045</v>
      </c>
      <c r="B1813" s="9" t="str">
        <f>PROPER(TRIM('1. Raw Data'!B1813))</f>
        <v>Customer_1811</v>
      </c>
      <c r="C1813" s="9">
        <f>IF(OR('1. Raw Data'!C1813&lt;18, '1. Raw Data'!C1813&gt;100), MEDIAN('1. Raw Data'!$C$2:$C$5001), '1. Raw Data'!C1813)</f>
        <v>47</v>
      </c>
      <c r="D1813" s="9" t="s">
        <v>5023</v>
      </c>
      <c r="E1813" s="22">
        <v>45145</v>
      </c>
      <c r="F1813" s="9">
        <v>0</v>
      </c>
      <c r="G1813" s="9">
        <v>12526</v>
      </c>
      <c r="H1813" s="15">
        <v>45115</v>
      </c>
      <c r="I1813" s="9" t="s">
        <v>7456</v>
      </c>
      <c r="J1813" s="9">
        <v>116</v>
      </c>
      <c r="K1813" s="9" t="s">
        <v>7480</v>
      </c>
      <c r="L1813" s="9" t="str">
        <f>IF(OR('1. Raw Data'!L1813="Elec", '1. Raw Data'!L1813="elect"), "Electronics", '1. Raw Data'!L1813)</f>
        <v>Home Appliances</v>
      </c>
      <c r="M1813" s="9">
        <v>782.29</v>
      </c>
      <c r="N1813" s="9">
        <f>IF(ISBLANK('1. Raw Data'!N1813), MEDIAN('1. Raw Data'!$N$2:$N$5001), '1. Raw Data'!N1813)</f>
        <v>453.35</v>
      </c>
      <c r="O1813" s="9">
        <v>2</v>
      </c>
      <c r="P1813" s="9">
        <f>IF(ISBLANK('1. Raw Data'!P1813), 0, '1. Raw Data'!P1813)</f>
        <v>0</v>
      </c>
      <c r="Q1813" s="9">
        <v>331</v>
      </c>
      <c r="R1813" s="9">
        <v>5</v>
      </c>
      <c r="S1813" s="9">
        <f t="shared" si="84"/>
        <v>1564.58</v>
      </c>
      <c r="T1813" s="9">
        <f t="shared" si="85"/>
        <v>657.87999999999988</v>
      </c>
      <c r="U1813" s="23">
        <f t="shared" si="86"/>
        <v>0.42048345242812762</v>
      </c>
    </row>
    <row r="1814" spans="1:21" x14ac:dyDescent="0.3">
      <c r="A1814" s="9">
        <v>2482</v>
      </c>
      <c r="B1814" s="9" t="str">
        <f>PROPER(TRIM('1. Raw Data'!B1814))</f>
        <v>Customer_1812</v>
      </c>
      <c r="C1814" s="9">
        <f>IF(OR('1. Raw Data'!C1814&lt;18, '1. Raw Data'!C1814&gt;100), MEDIAN('1. Raw Data'!$C$2:$C$5001), '1. Raw Data'!C1814)</f>
        <v>41</v>
      </c>
      <c r="D1814" s="9" t="s">
        <v>5020</v>
      </c>
      <c r="E1814" s="22">
        <v>44478</v>
      </c>
      <c r="F1814" s="9">
        <v>0</v>
      </c>
      <c r="G1814" s="9">
        <v>13085</v>
      </c>
      <c r="H1814" s="15">
        <v>44449</v>
      </c>
      <c r="I1814" s="9" t="s">
        <v>7456</v>
      </c>
      <c r="J1814" s="9">
        <v>115</v>
      </c>
      <c r="K1814" s="9" t="s">
        <v>7481</v>
      </c>
      <c r="L1814" s="9" t="str">
        <f>IF(OR('1. Raw Data'!L1814="Elec", '1. Raw Data'!L1814="elect"), "Electronics", '1. Raw Data'!L1814)</f>
        <v>Clothing</v>
      </c>
      <c r="M1814" s="9">
        <v>734.22</v>
      </c>
      <c r="N1814" s="9">
        <f>IF(ISBLANK('1. Raw Data'!N1814), MEDIAN('1. Raw Data'!$N$2:$N$5001), '1. Raw Data'!N1814)</f>
        <v>429.51499999999999</v>
      </c>
      <c r="O1814" s="9">
        <v>5</v>
      </c>
      <c r="P1814" s="9">
        <f>IF(ISBLANK('1. Raw Data'!P1814), 0, '1. Raw Data'!P1814)</f>
        <v>0</v>
      </c>
      <c r="Q1814" s="9">
        <v>618</v>
      </c>
      <c r="R1814" s="9">
        <v>5</v>
      </c>
      <c r="S1814" s="9">
        <f t="shared" si="84"/>
        <v>3671.1000000000004</v>
      </c>
      <c r="T1814" s="9">
        <f t="shared" si="85"/>
        <v>1523.5250000000005</v>
      </c>
      <c r="U1814" s="23">
        <f t="shared" si="86"/>
        <v>0.41500503936149941</v>
      </c>
    </row>
    <row r="1815" spans="1:21" x14ac:dyDescent="0.3">
      <c r="A1815" s="9">
        <v>1848</v>
      </c>
      <c r="B1815" s="9" t="str">
        <f>PROPER(TRIM('1. Raw Data'!B1815))</f>
        <v>Customer_1813</v>
      </c>
      <c r="C1815" s="9">
        <f>IF(OR('1. Raw Data'!C1815&lt;18, '1. Raw Data'!C1815&gt;100), MEDIAN('1. Raw Data'!$C$2:$C$5001), '1. Raw Data'!C1815)</f>
        <v>19</v>
      </c>
      <c r="D1815" s="9" t="s">
        <v>5022</v>
      </c>
      <c r="E1815" s="22">
        <v>44140</v>
      </c>
      <c r="F1815" s="9">
        <v>0</v>
      </c>
      <c r="G1815" s="9">
        <v>12764</v>
      </c>
      <c r="H1815" s="15">
        <v>43962</v>
      </c>
      <c r="I1815" s="9" t="s">
        <v>7457</v>
      </c>
      <c r="J1815" s="9">
        <v>118</v>
      </c>
      <c r="K1815" s="9" t="s">
        <v>7501</v>
      </c>
      <c r="L1815" s="9" t="str">
        <f>IF(OR('1. Raw Data'!L1815="Elec", '1. Raw Data'!L1815="elect"), "Electronics", '1. Raw Data'!L1815)</f>
        <v>Electronics</v>
      </c>
      <c r="M1815" s="9">
        <v>701.25</v>
      </c>
      <c r="N1815" s="9">
        <f>IF(ISBLANK('1. Raw Data'!N1815), MEDIAN('1. Raw Data'!$N$2:$N$5001), '1. Raw Data'!N1815)</f>
        <v>445.21</v>
      </c>
      <c r="O1815" s="9">
        <v>1</v>
      </c>
      <c r="P1815" s="9">
        <f>IF(ISBLANK('1. Raw Data'!P1815), 0, '1. Raw Data'!P1815)</f>
        <v>0</v>
      </c>
      <c r="Q1815" s="9">
        <v>421</v>
      </c>
      <c r="R1815" s="9">
        <v>3</v>
      </c>
      <c r="S1815" s="9">
        <f t="shared" si="84"/>
        <v>701.25</v>
      </c>
      <c r="T1815" s="9">
        <f t="shared" si="85"/>
        <v>256.04000000000002</v>
      </c>
      <c r="U1815" s="23">
        <f t="shared" si="86"/>
        <v>0.36511942959001786</v>
      </c>
    </row>
    <row r="1816" spans="1:21" x14ac:dyDescent="0.3">
      <c r="A1816" s="9">
        <v>2405</v>
      </c>
      <c r="B1816" s="9" t="str">
        <f>PROPER(TRIM('1. Raw Data'!B1816))</f>
        <v>Customer_1814</v>
      </c>
      <c r="C1816" s="9">
        <f>IF(OR('1. Raw Data'!C1816&lt;18, '1. Raw Data'!C1816&gt;100), MEDIAN('1. Raw Data'!$C$2:$C$5001), '1. Raw Data'!C1816)</f>
        <v>28</v>
      </c>
      <c r="D1816" s="9" t="s">
        <v>5018</v>
      </c>
      <c r="E1816" s="22">
        <v>44731</v>
      </c>
      <c r="F1816" s="9">
        <v>0</v>
      </c>
      <c r="G1816" s="9">
        <v>11339</v>
      </c>
      <c r="H1816" s="15">
        <v>44731</v>
      </c>
      <c r="I1816" s="9" t="s">
        <v>7457</v>
      </c>
      <c r="J1816" s="9">
        <v>107</v>
      </c>
      <c r="K1816" s="9" t="s">
        <v>7485</v>
      </c>
      <c r="L1816" s="9" t="str">
        <f>IF(OR('1. Raw Data'!L1816="Elec", '1. Raw Data'!L1816="elect"), "Electronics", '1. Raw Data'!L1816)</f>
        <v>Sports</v>
      </c>
      <c r="M1816" s="9">
        <v>535.57000000000005</v>
      </c>
      <c r="N1816" s="9">
        <f>IF(ISBLANK('1. Raw Data'!N1816), MEDIAN('1. Raw Data'!$N$2:$N$5001), '1. Raw Data'!N1816)</f>
        <v>309.89</v>
      </c>
      <c r="O1816" s="9">
        <v>5</v>
      </c>
      <c r="P1816" s="9">
        <f>IF(ISBLANK('1. Raw Data'!P1816), 0, '1. Raw Data'!P1816)</f>
        <v>0.1</v>
      </c>
      <c r="Q1816" s="9">
        <v>692</v>
      </c>
      <c r="R1816" s="9">
        <v>6</v>
      </c>
      <c r="S1816" s="9">
        <f t="shared" si="84"/>
        <v>2410.0650000000005</v>
      </c>
      <c r="T1816" s="9">
        <f t="shared" si="85"/>
        <v>860.61500000000069</v>
      </c>
      <c r="U1816" s="23">
        <f t="shared" si="86"/>
        <v>0.35709202863823197</v>
      </c>
    </row>
    <row r="1817" spans="1:21" x14ac:dyDescent="0.3">
      <c r="A1817" s="9">
        <v>1747</v>
      </c>
      <c r="B1817" s="9" t="str">
        <f>PROPER(TRIM('1. Raw Data'!B1817))</f>
        <v>Customer_1815</v>
      </c>
      <c r="C1817" s="9">
        <f>IF(OR('1. Raw Data'!C1817&lt;18, '1. Raw Data'!C1817&gt;100), MEDIAN('1. Raw Data'!$C$2:$C$5001), '1. Raw Data'!C1817)</f>
        <v>39</v>
      </c>
      <c r="D1817" s="9" t="s">
        <v>5020</v>
      </c>
      <c r="E1817" s="22">
        <v>43970</v>
      </c>
      <c r="F1817" s="9">
        <v>1</v>
      </c>
      <c r="G1817" s="9">
        <v>10067</v>
      </c>
      <c r="H1817" s="15">
        <v>43970</v>
      </c>
      <c r="I1817" s="9" t="s">
        <v>7456</v>
      </c>
      <c r="J1817" s="9">
        <v>147</v>
      </c>
      <c r="K1817" s="9" t="s">
        <v>7474</v>
      </c>
      <c r="L1817" s="9" t="str">
        <f>IF(OR('1. Raw Data'!L1817="Elec", '1. Raw Data'!L1817="elect"), "Electronics", '1. Raw Data'!L1817)</f>
        <v>Electronics</v>
      </c>
      <c r="M1817" s="9">
        <v>823.87</v>
      </c>
      <c r="N1817" s="9">
        <f>IF(ISBLANK('1. Raw Data'!N1817), MEDIAN('1. Raw Data'!$N$2:$N$5001), '1. Raw Data'!N1817)</f>
        <v>553.52</v>
      </c>
      <c r="O1817" s="9">
        <v>5</v>
      </c>
      <c r="P1817" s="9">
        <f>IF(ISBLANK('1. Raw Data'!P1817), 0, '1. Raw Data'!P1817)</f>
        <v>0</v>
      </c>
      <c r="Q1817" s="9">
        <v>685</v>
      </c>
      <c r="R1817" s="9">
        <v>4</v>
      </c>
      <c r="S1817" s="9">
        <f t="shared" si="84"/>
        <v>4119.3500000000004</v>
      </c>
      <c r="T1817" s="9">
        <f t="shared" si="85"/>
        <v>1351.7500000000005</v>
      </c>
      <c r="U1817" s="23">
        <f t="shared" si="86"/>
        <v>0.32814643086894785</v>
      </c>
    </row>
    <row r="1818" spans="1:21" x14ac:dyDescent="0.3">
      <c r="A1818" s="9">
        <v>2463</v>
      </c>
      <c r="B1818" s="9" t="str">
        <f>PROPER(TRIM('1. Raw Data'!B1818))</f>
        <v>Customer_1816</v>
      </c>
      <c r="C1818" s="9">
        <f>IF(OR('1. Raw Data'!C1818&lt;18, '1. Raw Data'!C1818&gt;100), MEDIAN('1. Raw Data'!$C$2:$C$5001), '1. Raw Data'!C1818)</f>
        <v>32</v>
      </c>
      <c r="D1818" s="9" t="s">
        <v>5023</v>
      </c>
      <c r="E1818" s="22">
        <v>44791</v>
      </c>
      <c r="F1818" s="9">
        <v>1</v>
      </c>
      <c r="G1818" s="9">
        <v>13711</v>
      </c>
      <c r="H1818" s="15">
        <v>44791</v>
      </c>
      <c r="I1818" s="9" t="s">
        <v>7456</v>
      </c>
      <c r="J1818" s="9">
        <v>122</v>
      </c>
      <c r="K1818" s="9" t="s">
        <v>7465</v>
      </c>
      <c r="L1818" s="9" t="str">
        <f>IF(OR('1. Raw Data'!L1818="Elec", '1. Raw Data'!L1818="elect"), "Electronics", '1. Raw Data'!L1818)</f>
        <v>Sports</v>
      </c>
      <c r="M1818" s="9">
        <v>706.2</v>
      </c>
      <c r="N1818" s="9">
        <f>IF(ISBLANK('1. Raw Data'!N1818), MEDIAN('1. Raw Data'!$N$2:$N$5001), '1. Raw Data'!N1818)</f>
        <v>409.67</v>
      </c>
      <c r="O1818" s="9">
        <v>1</v>
      </c>
      <c r="P1818" s="9">
        <f>IF(ISBLANK('1. Raw Data'!P1818), 0, '1. Raw Data'!P1818)</f>
        <v>0</v>
      </c>
      <c r="Q1818" s="9">
        <v>728</v>
      </c>
      <c r="R1818" s="9">
        <v>4</v>
      </c>
      <c r="S1818" s="9">
        <f t="shared" si="84"/>
        <v>706.2</v>
      </c>
      <c r="T1818" s="9">
        <f t="shared" si="85"/>
        <v>296.53000000000003</v>
      </c>
      <c r="U1818" s="23">
        <f t="shared" si="86"/>
        <v>0.41989521382044748</v>
      </c>
    </row>
    <row r="1819" spans="1:21" x14ac:dyDescent="0.3">
      <c r="A1819" s="9">
        <v>1988</v>
      </c>
      <c r="B1819" s="9" t="str">
        <f>PROPER(TRIM('1. Raw Data'!B1819))</f>
        <v>Customer_1817</v>
      </c>
      <c r="C1819" s="9">
        <f>IF(OR('1. Raw Data'!C1819&lt;18, '1. Raw Data'!C1819&gt;100), MEDIAN('1. Raw Data'!$C$2:$C$5001), '1. Raw Data'!C1819)</f>
        <v>55</v>
      </c>
      <c r="D1819" s="9" t="s">
        <v>5020</v>
      </c>
      <c r="E1819" s="22">
        <v>44736</v>
      </c>
      <c r="F1819" s="9">
        <v>1</v>
      </c>
      <c r="G1819" s="9">
        <v>13053</v>
      </c>
      <c r="H1819" s="15">
        <v>44736</v>
      </c>
      <c r="I1819" s="9" t="s">
        <v>7455</v>
      </c>
      <c r="J1819" s="9">
        <v>132</v>
      </c>
      <c r="K1819" s="9" t="s">
        <v>7506</v>
      </c>
      <c r="L1819" s="9" t="str">
        <f>IF(OR('1. Raw Data'!L1819="Elec", '1. Raw Data'!L1819="elect"), "Electronics", '1. Raw Data'!L1819)</f>
        <v>Home Appliances</v>
      </c>
      <c r="M1819" s="9">
        <v>103.28</v>
      </c>
      <c r="N1819" s="9">
        <f>IF(ISBLANK('1. Raw Data'!N1819), MEDIAN('1. Raw Data'!$N$2:$N$5001), '1. Raw Data'!N1819)</f>
        <v>57.46</v>
      </c>
      <c r="O1819" s="9">
        <v>2</v>
      </c>
      <c r="P1819" s="9">
        <f>IF(ISBLANK('1. Raw Data'!P1819), 0, '1. Raw Data'!P1819)</f>
        <v>0.2</v>
      </c>
      <c r="Q1819" s="9">
        <v>612</v>
      </c>
      <c r="R1819" s="9">
        <v>3</v>
      </c>
      <c r="S1819" s="9">
        <f t="shared" si="84"/>
        <v>165.24800000000002</v>
      </c>
      <c r="T1819" s="9">
        <f t="shared" si="85"/>
        <v>50.328000000000017</v>
      </c>
      <c r="U1819" s="23">
        <f t="shared" si="86"/>
        <v>0.30456041828040287</v>
      </c>
    </row>
    <row r="1820" spans="1:21" x14ac:dyDescent="0.3">
      <c r="A1820" s="9">
        <v>1020</v>
      </c>
      <c r="B1820" s="9" t="str">
        <f>PROPER(TRIM('1. Raw Data'!B1820))</f>
        <v>Customer_1818</v>
      </c>
      <c r="C1820" s="9">
        <f>IF(OR('1. Raw Data'!C1820&lt;18, '1. Raw Data'!C1820&gt;100), MEDIAN('1. Raw Data'!$C$2:$C$5001), '1. Raw Data'!C1820)</f>
        <v>48</v>
      </c>
      <c r="D1820" s="9" t="s">
        <v>5023</v>
      </c>
      <c r="E1820" s="22">
        <v>45124</v>
      </c>
      <c r="F1820" s="9">
        <v>0</v>
      </c>
      <c r="G1820" s="9">
        <v>12585</v>
      </c>
      <c r="H1820" s="15">
        <v>45124</v>
      </c>
      <c r="I1820" s="9" t="s">
        <v>7456</v>
      </c>
      <c r="J1820" s="9">
        <v>143</v>
      </c>
      <c r="K1820" s="9" t="s">
        <v>7475</v>
      </c>
      <c r="L1820" s="9" t="str">
        <f>IF(OR('1. Raw Data'!L1820="Elec", '1. Raw Data'!L1820="elect"), "Electronics", '1. Raw Data'!L1820)</f>
        <v>Clothing</v>
      </c>
      <c r="M1820" s="9">
        <v>427.63</v>
      </c>
      <c r="N1820" s="9">
        <f>IF(ISBLANK('1. Raw Data'!N1820), MEDIAN('1. Raw Data'!$N$2:$N$5001), '1. Raw Data'!N1820)</f>
        <v>216.76</v>
      </c>
      <c r="O1820" s="9">
        <v>5</v>
      </c>
      <c r="P1820" s="9">
        <f>IF(ISBLANK('1. Raw Data'!P1820), 0, '1. Raw Data'!P1820)</f>
        <v>0</v>
      </c>
      <c r="Q1820" s="9">
        <v>534</v>
      </c>
      <c r="R1820" s="9">
        <v>7</v>
      </c>
      <c r="S1820" s="9">
        <f t="shared" si="84"/>
        <v>2138.15</v>
      </c>
      <c r="T1820" s="9">
        <f t="shared" si="85"/>
        <v>1054.3500000000001</v>
      </c>
      <c r="U1820" s="23">
        <f t="shared" si="86"/>
        <v>0.4931132053410659</v>
      </c>
    </row>
    <row r="1821" spans="1:21" x14ac:dyDescent="0.3">
      <c r="A1821" s="9">
        <v>1302</v>
      </c>
      <c r="B1821" s="9" t="str">
        <f>PROPER(TRIM('1. Raw Data'!B1821))</f>
        <v>Customer_1819</v>
      </c>
      <c r="C1821" s="9">
        <f>IF(OR('1. Raw Data'!C1821&lt;18, '1. Raw Data'!C1821&gt;100), MEDIAN('1. Raw Data'!$C$2:$C$5001), '1. Raw Data'!C1821)</f>
        <v>80</v>
      </c>
      <c r="D1821" s="9" t="s">
        <v>5018</v>
      </c>
      <c r="E1821" s="22">
        <v>44539</v>
      </c>
      <c r="F1821" s="9">
        <v>0</v>
      </c>
      <c r="G1821" s="9">
        <v>11943</v>
      </c>
      <c r="H1821" s="15">
        <v>44451</v>
      </c>
      <c r="I1821" s="9" t="s">
        <v>7457</v>
      </c>
      <c r="J1821" s="9">
        <v>119</v>
      </c>
      <c r="K1821" s="9" t="s">
        <v>7459</v>
      </c>
      <c r="L1821" s="9" t="str">
        <f>IF(OR('1. Raw Data'!L1821="Elec", '1. Raw Data'!L1821="elect"), "Electronics", '1. Raw Data'!L1821)</f>
        <v>Sports</v>
      </c>
      <c r="M1821" s="9">
        <v>359.03</v>
      </c>
      <c r="N1821" s="9">
        <f>IF(ISBLANK('1. Raw Data'!N1821), MEDIAN('1. Raw Data'!$N$2:$N$5001), '1. Raw Data'!N1821)</f>
        <v>238.7</v>
      </c>
      <c r="O1821" s="9">
        <v>2</v>
      </c>
      <c r="P1821" s="9">
        <f>IF(ISBLANK('1. Raw Data'!P1821), 0, '1. Raw Data'!P1821)</f>
        <v>0.2</v>
      </c>
      <c r="Q1821" s="9">
        <v>407</v>
      </c>
      <c r="R1821" s="9">
        <v>4</v>
      </c>
      <c r="S1821" s="9">
        <f t="shared" si="84"/>
        <v>574.44799999999998</v>
      </c>
      <c r="T1821" s="9">
        <f t="shared" si="85"/>
        <v>97.048000000000002</v>
      </c>
      <c r="U1821" s="23">
        <f t="shared" si="86"/>
        <v>0.16894131409631508</v>
      </c>
    </row>
    <row r="1822" spans="1:21" x14ac:dyDescent="0.3">
      <c r="A1822" s="9">
        <v>1868</v>
      </c>
      <c r="B1822" s="9" t="str">
        <f>PROPER(TRIM('1. Raw Data'!B1822))</f>
        <v>Customer_1820</v>
      </c>
      <c r="C1822" s="9">
        <f>IF(OR('1. Raw Data'!C1822&lt;18, '1. Raw Data'!C1822&gt;100), MEDIAN('1. Raw Data'!$C$2:$C$5001), '1. Raw Data'!C1822)</f>
        <v>25</v>
      </c>
      <c r="D1822" s="9" t="s">
        <v>5018</v>
      </c>
      <c r="E1822" s="22">
        <v>44393</v>
      </c>
      <c r="F1822" s="9">
        <v>0</v>
      </c>
      <c r="G1822" s="9">
        <v>11719</v>
      </c>
      <c r="H1822" s="15">
        <v>44393</v>
      </c>
      <c r="I1822" s="9" t="s">
        <v>7456</v>
      </c>
      <c r="J1822" s="9">
        <v>140</v>
      </c>
      <c r="K1822" s="9" t="s">
        <v>7468</v>
      </c>
      <c r="L1822" s="9" t="str">
        <f>IF(OR('1. Raw Data'!L1822="Elec", '1. Raw Data'!L1822="elect"), "Electronics", '1. Raw Data'!L1822)</f>
        <v>Clothing</v>
      </c>
      <c r="M1822" s="9">
        <v>1307.78</v>
      </c>
      <c r="N1822" s="9">
        <f>IF(ISBLANK('1. Raw Data'!N1822), MEDIAN('1. Raw Data'!$N$2:$N$5001), '1. Raw Data'!N1822)</f>
        <v>571.26</v>
      </c>
      <c r="O1822" s="9">
        <v>2</v>
      </c>
      <c r="P1822" s="9">
        <f>IF(ISBLANK('1. Raw Data'!P1822), 0, '1. Raw Data'!P1822)</f>
        <v>0</v>
      </c>
      <c r="Q1822" s="9">
        <v>470</v>
      </c>
      <c r="R1822" s="9">
        <v>4</v>
      </c>
      <c r="S1822" s="9">
        <f t="shared" si="84"/>
        <v>2615.56</v>
      </c>
      <c r="T1822" s="9">
        <f t="shared" si="85"/>
        <v>1473.04</v>
      </c>
      <c r="U1822" s="23">
        <f t="shared" si="86"/>
        <v>0.56318341005367878</v>
      </c>
    </row>
    <row r="1823" spans="1:21" x14ac:dyDescent="0.3">
      <c r="A1823" s="9">
        <v>1083</v>
      </c>
      <c r="B1823" s="9" t="str">
        <f>PROPER(TRIM('1. Raw Data'!B1823))</f>
        <v>Customer_1821</v>
      </c>
      <c r="C1823" s="9">
        <f>IF(OR('1. Raw Data'!C1823&lt;18, '1. Raw Data'!C1823&gt;100), MEDIAN('1. Raw Data'!$C$2:$C$5001), '1. Raw Data'!C1823)</f>
        <v>40</v>
      </c>
      <c r="D1823" s="9" t="s">
        <v>5019</v>
      </c>
      <c r="E1823" s="22">
        <v>45042</v>
      </c>
      <c r="F1823" s="9">
        <v>1</v>
      </c>
      <c r="G1823" s="9">
        <v>11672</v>
      </c>
      <c r="H1823" s="15">
        <v>45042</v>
      </c>
      <c r="I1823" s="9" t="s">
        <v>7455</v>
      </c>
      <c r="J1823" s="9">
        <v>101</v>
      </c>
      <c r="K1823" s="9" t="s">
        <v>7478</v>
      </c>
      <c r="L1823" s="9" t="str">
        <f>IF(OR('1. Raw Data'!L1823="Elec", '1. Raw Data'!L1823="elect"), "Electronics", '1. Raw Data'!L1823)</f>
        <v>Sports</v>
      </c>
      <c r="M1823" s="9">
        <v>918.36</v>
      </c>
      <c r="N1823" s="9">
        <f>IF(ISBLANK('1. Raw Data'!N1823), MEDIAN('1. Raw Data'!$N$2:$N$5001), '1. Raw Data'!N1823)</f>
        <v>429.51499999999999</v>
      </c>
      <c r="O1823" s="9">
        <v>4</v>
      </c>
      <c r="P1823" s="9">
        <f>IF(ISBLANK('1. Raw Data'!P1823), 0, '1. Raw Data'!P1823)</f>
        <v>0</v>
      </c>
      <c r="Q1823" s="9">
        <v>616</v>
      </c>
      <c r="R1823" s="9">
        <v>2</v>
      </c>
      <c r="S1823" s="9">
        <f t="shared" si="84"/>
        <v>3673.44</v>
      </c>
      <c r="T1823" s="9">
        <f t="shared" si="85"/>
        <v>1955.38</v>
      </c>
      <c r="U1823" s="23">
        <f t="shared" si="86"/>
        <v>0.5323021473060674</v>
      </c>
    </row>
    <row r="1824" spans="1:21" x14ac:dyDescent="0.3">
      <c r="A1824" s="9">
        <v>2476</v>
      </c>
      <c r="B1824" s="9" t="str">
        <f>PROPER(TRIM('1. Raw Data'!B1824))</f>
        <v>Customer_1822</v>
      </c>
      <c r="C1824" s="9">
        <f>IF(OR('1. Raw Data'!C1824&lt;18, '1. Raw Data'!C1824&gt;100), MEDIAN('1. Raw Data'!$C$2:$C$5001), '1. Raw Data'!C1824)</f>
        <v>19</v>
      </c>
      <c r="D1824" s="9" t="s">
        <v>5018</v>
      </c>
      <c r="E1824" s="22">
        <v>43946</v>
      </c>
      <c r="F1824" s="9">
        <v>0</v>
      </c>
      <c r="G1824" s="9">
        <v>10290</v>
      </c>
      <c r="H1824" s="15">
        <v>43946</v>
      </c>
      <c r="I1824" s="9" t="s">
        <v>7455</v>
      </c>
      <c r="J1824" s="9">
        <v>135</v>
      </c>
      <c r="K1824" s="9" t="s">
        <v>7458</v>
      </c>
      <c r="L1824" s="9" t="str">
        <f>IF(OR('1. Raw Data'!L1824="Elec", '1. Raw Data'!L1824="elect"), "Electronics", '1. Raw Data'!L1824)</f>
        <v>Sports</v>
      </c>
      <c r="M1824" s="9">
        <v>1157.3399999999999</v>
      </c>
      <c r="N1824" s="9">
        <f>IF(ISBLANK('1. Raw Data'!N1824), MEDIAN('1. Raw Data'!$N$2:$N$5001), '1. Raw Data'!N1824)</f>
        <v>649.53</v>
      </c>
      <c r="O1824" s="9">
        <v>1</v>
      </c>
      <c r="P1824" s="9">
        <f>IF(ISBLANK('1. Raw Data'!P1824), 0, '1. Raw Data'!P1824)</f>
        <v>0</v>
      </c>
      <c r="Q1824" s="9">
        <v>728</v>
      </c>
      <c r="R1824" s="9">
        <v>3</v>
      </c>
      <c r="S1824" s="9">
        <f t="shared" si="84"/>
        <v>1157.3399999999999</v>
      </c>
      <c r="T1824" s="9">
        <f t="shared" si="85"/>
        <v>507.80999999999995</v>
      </c>
      <c r="U1824" s="23">
        <f t="shared" si="86"/>
        <v>0.43877339416247602</v>
      </c>
    </row>
    <row r="1825" spans="1:21" x14ac:dyDescent="0.3">
      <c r="A1825" s="9">
        <v>2410</v>
      </c>
      <c r="B1825" s="9" t="str">
        <f>PROPER(TRIM('1. Raw Data'!B1825))</f>
        <v>Customer_1823</v>
      </c>
      <c r="C1825" s="9">
        <f>IF(OR('1. Raw Data'!C1825&lt;18, '1. Raw Data'!C1825&gt;100), MEDIAN('1. Raw Data'!$C$2:$C$5001), '1. Raw Data'!C1825)</f>
        <v>40</v>
      </c>
      <c r="D1825" s="9" t="s">
        <v>5021</v>
      </c>
      <c r="E1825" s="22">
        <v>44551</v>
      </c>
      <c r="F1825" s="9">
        <v>1</v>
      </c>
      <c r="G1825" s="9">
        <v>13689</v>
      </c>
      <c r="H1825" s="15">
        <v>44551</v>
      </c>
      <c r="I1825" s="9" t="s">
        <v>7457</v>
      </c>
      <c r="J1825" s="9">
        <v>105</v>
      </c>
      <c r="K1825" s="9" t="s">
        <v>7461</v>
      </c>
      <c r="L1825" s="9" t="str">
        <f>IF(OR('1. Raw Data'!L1825="Elec", '1. Raw Data'!L1825="elect"), "Electronics", '1. Raw Data'!L1825)</f>
        <v>Home Appliances</v>
      </c>
      <c r="M1825" s="9">
        <v>1437.4</v>
      </c>
      <c r="N1825" s="9">
        <f>IF(ISBLANK('1. Raw Data'!N1825), MEDIAN('1. Raw Data'!$N$2:$N$5001), '1. Raw Data'!N1825)</f>
        <v>814.18</v>
      </c>
      <c r="O1825" s="9">
        <v>1</v>
      </c>
      <c r="P1825" s="9">
        <f>IF(ISBLANK('1. Raw Data'!P1825), 0, '1. Raw Data'!P1825)</f>
        <v>0</v>
      </c>
      <c r="Q1825" s="9">
        <v>476</v>
      </c>
      <c r="R1825" s="9">
        <v>3</v>
      </c>
      <c r="S1825" s="9">
        <f t="shared" si="84"/>
        <v>1437.4</v>
      </c>
      <c r="T1825" s="9">
        <f t="shared" si="85"/>
        <v>623.22000000000014</v>
      </c>
      <c r="U1825" s="23">
        <f t="shared" si="86"/>
        <v>0.43357450953109788</v>
      </c>
    </row>
    <row r="1826" spans="1:21" x14ac:dyDescent="0.3">
      <c r="A1826" s="9">
        <v>2280</v>
      </c>
      <c r="B1826" s="9" t="str">
        <f>PROPER(TRIM('1. Raw Data'!B1826))</f>
        <v>Customer_1824</v>
      </c>
      <c r="C1826" s="9">
        <f>IF(OR('1. Raw Data'!C1826&lt;18, '1. Raw Data'!C1826&gt;100), MEDIAN('1. Raw Data'!$C$2:$C$5001), '1. Raw Data'!C1826)</f>
        <v>50</v>
      </c>
      <c r="D1826" s="9" t="s">
        <v>5020</v>
      </c>
      <c r="E1826" s="22">
        <v>44870</v>
      </c>
      <c r="F1826" s="9">
        <v>1</v>
      </c>
      <c r="G1826" s="9">
        <v>10974</v>
      </c>
      <c r="H1826" s="15">
        <v>44692</v>
      </c>
      <c r="I1826" s="9" t="s">
        <v>7456</v>
      </c>
      <c r="J1826" s="9">
        <v>112</v>
      </c>
      <c r="K1826" s="9" t="s">
        <v>7492</v>
      </c>
      <c r="L1826" s="9" t="str">
        <f>IF(OR('1. Raw Data'!L1826="Elec", '1. Raw Data'!L1826="elect"), "Electronics", '1. Raw Data'!L1826)</f>
        <v>Sports</v>
      </c>
      <c r="M1826" s="9">
        <v>983.86</v>
      </c>
      <c r="N1826" s="9">
        <f>IF(ISBLANK('1. Raw Data'!N1826), MEDIAN('1. Raw Data'!$N$2:$N$5001), '1. Raw Data'!N1826)</f>
        <v>585.95000000000005</v>
      </c>
      <c r="O1826" s="9">
        <v>3</v>
      </c>
      <c r="P1826" s="9">
        <f>IF(ISBLANK('1. Raw Data'!P1826), 0, '1. Raw Data'!P1826)</f>
        <v>0</v>
      </c>
      <c r="Q1826" s="9">
        <v>605</v>
      </c>
      <c r="R1826" s="9">
        <v>3</v>
      </c>
      <c r="S1826" s="9">
        <f t="shared" si="84"/>
        <v>2951.58</v>
      </c>
      <c r="T1826" s="9">
        <f t="shared" si="85"/>
        <v>1193.7299999999998</v>
      </c>
      <c r="U1826" s="23">
        <f t="shared" si="86"/>
        <v>0.40443762323907867</v>
      </c>
    </row>
    <row r="1827" spans="1:21" x14ac:dyDescent="0.3">
      <c r="A1827" s="9">
        <v>1569</v>
      </c>
      <c r="B1827" s="9" t="str">
        <f>PROPER(TRIM('1. Raw Data'!B1827))</f>
        <v>Customer_1825</v>
      </c>
      <c r="C1827" s="9">
        <f>IF(OR('1. Raw Data'!C1827&lt;18, '1. Raw Data'!C1827&gt;100), MEDIAN('1. Raw Data'!$C$2:$C$5001), '1. Raw Data'!C1827)</f>
        <v>47</v>
      </c>
      <c r="D1827" s="9" t="s">
        <v>5020</v>
      </c>
      <c r="E1827" s="22">
        <v>43982</v>
      </c>
      <c r="F1827" s="9">
        <v>0</v>
      </c>
      <c r="G1827" s="9">
        <v>12071</v>
      </c>
      <c r="H1827" s="15">
        <v>43982</v>
      </c>
      <c r="I1827" s="9" t="s">
        <v>7455</v>
      </c>
      <c r="J1827" s="9">
        <v>112</v>
      </c>
      <c r="K1827" s="9" t="s">
        <v>7492</v>
      </c>
      <c r="L1827" s="9" t="str">
        <f>IF(OR('1. Raw Data'!L1827="Elec", '1. Raw Data'!L1827="elect"), "Electronics", '1. Raw Data'!L1827)</f>
        <v>Electronics</v>
      </c>
      <c r="M1827" s="9">
        <v>1474.78</v>
      </c>
      <c r="N1827" s="9">
        <f>IF(ISBLANK('1. Raw Data'!N1827), MEDIAN('1. Raw Data'!$N$2:$N$5001), '1. Raw Data'!N1827)</f>
        <v>813.69</v>
      </c>
      <c r="O1827" s="9">
        <v>2</v>
      </c>
      <c r="P1827" s="9">
        <f>IF(ISBLANK('1. Raw Data'!P1827), 0, '1. Raw Data'!P1827)</f>
        <v>0</v>
      </c>
      <c r="Q1827" s="9">
        <v>594</v>
      </c>
      <c r="R1827" s="9">
        <v>4</v>
      </c>
      <c r="S1827" s="9">
        <f t="shared" si="84"/>
        <v>2949.56</v>
      </c>
      <c r="T1827" s="9">
        <f t="shared" si="85"/>
        <v>1322.1799999999998</v>
      </c>
      <c r="U1827" s="23">
        <f t="shared" si="86"/>
        <v>0.44826346980566589</v>
      </c>
    </row>
    <row r="1828" spans="1:21" x14ac:dyDescent="0.3">
      <c r="A1828" s="9">
        <v>1933</v>
      </c>
      <c r="B1828" s="9" t="str">
        <f>PROPER(TRIM('1. Raw Data'!B1828))</f>
        <v>Customer_1826</v>
      </c>
      <c r="C1828" s="9">
        <f>IF(OR('1. Raw Data'!C1828&lt;18, '1. Raw Data'!C1828&gt;100), MEDIAN('1. Raw Data'!$C$2:$C$5001), '1. Raw Data'!C1828)</f>
        <v>27</v>
      </c>
      <c r="D1828" s="9" t="s">
        <v>5023</v>
      </c>
      <c r="E1828" s="22">
        <v>44466</v>
      </c>
      <c r="F1828" s="9">
        <v>0</v>
      </c>
      <c r="G1828" s="9">
        <v>10414</v>
      </c>
      <c r="H1828" s="15">
        <v>44466</v>
      </c>
      <c r="I1828" s="9" t="s">
        <v>7455</v>
      </c>
      <c r="J1828" s="9">
        <v>121</v>
      </c>
      <c r="K1828" s="9" t="s">
        <v>7495</v>
      </c>
      <c r="L1828" s="9" t="str">
        <f>IF(OR('1. Raw Data'!L1828="Elec", '1. Raw Data'!L1828="elect"), "Electronics", '1. Raw Data'!L1828)</f>
        <v>Sports</v>
      </c>
      <c r="M1828" s="9">
        <v>502.06</v>
      </c>
      <c r="N1828" s="9">
        <f>IF(ISBLANK('1. Raw Data'!N1828), MEDIAN('1. Raw Data'!$N$2:$N$5001), '1. Raw Data'!N1828)</f>
        <v>239.51</v>
      </c>
      <c r="O1828" s="9">
        <v>3</v>
      </c>
      <c r="P1828" s="9">
        <f>IF(ISBLANK('1. Raw Data'!P1828), 0, '1. Raw Data'!P1828)</f>
        <v>0</v>
      </c>
      <c r="Q1828" s="9">
        <v>529</v>
      </c>
      <c r="R1828" s="9">
        <v>6</v>
      </c>
      <c r="S1828" s="9">
        <f t="shared" si="84"/>
        <v>1506.18</v>
      </c>
      <c r="T1828" s="9">
        <f t="shared" si="85"/>
        <v>787.65000000000009</v>
      </c>
      <c r="U1828" s="23">
        <f t="shared" si="86"/>
        <v>0.52294546468549574</v>
      </c>
    </row>
    <row r="1829" spans="1:21" x14ac:dyDescent="0.3">
      <c r="A1829" s="9">
        <v>2185</v>
      </c>
      <c r="B1829" s="9" t="str">
        <f>PROPER(TRIM('1. Raw Data'!B1829))</f>
        <v>Customer_1827</v>
      </c>
      <c r="C1829" s="9">
        <f>IF(OR('1. Raw Data'!C1829&lt;18, '1. Raw Data'!C1829&gt;100), MEDIAN('1. Raw Data'!$C$2:$C$5001), '1. Raw Data'!C1829)</f>
        <v>41</v>
      </c>
      <c r="D1829" s="9" t="s">
        <v>5018</v>
      </c>
      <c r="E1829" s="22">
        <v>44776</v>
      </c>
      <c r="F1829" s="9">
        <v>1</v>
      </c>
      <c r="G1829" s="9">
        <v>10850</v>
      </c>
      <c r="H1829" s="15">
        <v>44628</v>
      </c>
      <c r="I1829" s="9" t="s">
        <v>7455</v>
      </c>
      <c r="J1829" s="9">
        <v>119</v>
      </c>
      <c r="K1829" s="9" t="s">
        <v>7459</v>
      </c>
      <c r="L1829" s="9" t="str">
        <f>IF(OR('1. Raw Data'!L1829="Elec", '1. Raw Data'!L1829="elect"), "Electronics", '1. Raw Data'!L1829)</f>
        <v>Sports</v>
      </c>
      <c r="M1829" s="9">
        <v>320.08999999999997</v>
      </c>
      <c r="N1829" s="9">
        <f>IF(ISBLANK('1. Raw Data'!N1829), MEDIAN('1. Raw Data'!$N$2:$N$5001), '1. Raw Data'!N1829)</f>
        <v>210.33</v>
      </c>
      <c r="O1829" s="9">
        <v>1</v>
      </c>
      <c r="P1829" s="9">
        <f>IF(ISBLANK('1. Raw Data'!P1829), 0, '1. Raw Data'!P1829)</f>
        <v>0</v>
      </c>
      <c r="Q1829" s="9">
        <v>882</v>
      </c>
      <c r="R1829" s="9">
        <v>3</v>
      </c>
      <c r="S1829" s="9">
        <f t="shared" si="84"/>
        <v>320.08999999999997</v>
      </c>
      <c r="T1829" s="9">
        <f t="shared" si="85"/>
        <v>109.75999999999996</v>
      </c>
      <c r="U1829" s="23">
        <f t="shared" si="86"/>
        <v>0.34290355837420716</v>
      </c>
    </row>
    <row r="1830" spans="1:21" x14ac:dyDescent="0.3">
      <c r="A1830" s="9">
        <v>2186</v>
      </c>
      <c r="B1830" s="9" t="str">
        <f>PROPER(TRIM('1. Raw Data'!B1830))</f>
        <v>Customer_1828</v>
      </c>
      <c r="C1830" s="9">
        <f>IF(OR('1. Raw Data'!C1830&lt;18, '1. Raw Data'!C1830&gt;100), MEDIAN('1. Raw Data'!$C$2:$C$5001), '1. Raw Data'!C1830)</f>
        <v>30</v>
      </c>
      <c r="D1830" s="9" t="s">
        <v>5019</v>
      </c>
      <c r="E1830" s="22">
        <v>44756</v>
      </c>
      <c r="F1830" s="9">
        <v>0</v>
      </c>
      <c r="G1830" s="9">
        <v>13009</v>
      </c>
      <c r="H1830" s="15">
        <v>44756</v>
      </c>
      <c r="I1830" s="9" t="s">
        <v>7457</v>
      </c>
      <c r="J1830" s="9">
        <v>109</v>
      </c>
      <c r="K1830" s="9" t="s">
        <v>7466</v>
      </c>
      <c r="L1830" s="9" t="str">
        <f>IF(OR('1. Raw Data'!L1830="Elec", '1. Raw Data'!L1830="elect"), "Electronics", '1. Raw Data'!L1830)</f>
        <v>Sports</v>
      </c>
      <c r="M1830" s="9">
        <v>634.79999999999995</v>
      </c>
      <c r="N1830" s="9">
        <f>IF(ISBLANK('1. Raw Data'!N1830), MEDIAN('1. Raw Data'!$N$2:$N$5001), '1. Raw Data'!N1830)</f>
        <v>379.14</v>
      </c>
      <c r="O1830" s="9">
        <v>1</v>
      </c>
      <c r="P1830" s="9">
        <f>IF(ISBLANK('1. Raw Data'!P1830), 0, '1. Raw Data'!P1830)</f>
        <v>0</v>
      </c>
      <c r="Q1830" s="9">
        <v>338</v>
      </c>
      <c r="R1830" s="9">
        <v>5</v>
      </c>
      <c r="S1830" s="9">
        <f t="shared" si="84"/>
        <v>634.79999999999995</v>
      </c>
      <c r="T1830" s="9">
        <f t="shared" si="85"/>
        <v>255.65999999999997</v>
      </c>
      <c r="U1830" s="23">
        <f t="shared" si="86"/>
        <v>0.40274102079395085</v>
      </c>
    </row>
    <row r="1831" spans="1:21" x14ac:dyDescent="0.3">
      <c r="A1831" s="9">
        <v>2008</v>
      </c>
      <c r="B1831" s="9" t="str">
        <f>PROPER(TRIM('1. Raw Data'!B1831))</f>
        <v>Customer_1829</v>
      </c>
      <c r="C1831" s="9">
        <f>IF(OR('1. Raw Data'!C1831&lt;18, '1. Raw Data'!C1831&gt;100), MEDIAN('1. Raw Data'!$C$2:$C$5001), '1. Raw Data'!C1831)</f>
        <v>32</v>
      </c>
      <c r="D1831" s="9" t="s">
        <v>5019</v>
      </c>
      <c r="E1831" s="22">
        <v>43908</v>
      </c>
      <c r="F1831" s="9">
        <v>1</v>
      </c>
      <c r="G1831" s="9">
        <v>13777</v>
      </c>
      <c r="H1831" s="15">
        <v>43908</v>
      </c>
      <c r="I1831" s="9" t="s">
        <v>7455</v>
      </c>
      <c r="J1831" s="9">
        <v>143</v>
      </c>
      <c r="K1831" s="9" t="s">
        <v>7475</v>
      </c>
      <c r="L1831" s="9" t="str">
        <f>IF(OR('1. Raw Data'!L1831="Elec", '1. Raw Data'!L1831="elect"), "Electronics", '1. Raw Data'!L1831)</f>
        <v>Home Appliances</v>
      </c>
      <c r="M1831" s="9">
        <v>732.66</v>
      </c>
      <c r="N1831" s="9">
        <f>IF(ISBLANK('1. Raw Data'!N1831), MEDIAN('1. Raw Data'!$N$2:$N$5001), '1. Raw Data'!N1831)</f>
        <v>481.69</v>
      </c>
      <c r="O1831" s="9">
        <v>3</v>
      </c>
      <c r="P1831" s="9">
        <f>IF(ISBLANK('1. Raw Data'!P1831), 0, '1. Raw Data'!P1831)</f>
        <v>0</v>
      </c>
      <c r="Q1831" s="9">
        <v>391</v>
      </c>
      <c r="R1831" s="9">
        <v>5</v>
      </c>
      <c r="S1831" s="9">
        <f t="shared" si="84"/>
        <v>2197.98</v>
      </c>
      <c r="T1831" s="9">
        <f t="shared" si="85"/>
        <v>752.91000000000008</v>
      </c>
      <c r="U1831" s="23">
        <f t="shared" si="86"/>
        <v>0.34254633800125572</v>
      </c>
    </row>
    <row r="1832" spans="1:21" x14ac:dyDescent="0.3">
      <c r="A1832" s="9">
        <v>1792</v>
      </c>
      <c r="B1832" s="9" t="str">
        <f>PROPER(TRIM('1. Raw Data'!B1832))</f>
        <v>Customer_1830</v>
      </c>
      <c r="C1832" s="9">
        <f>IF(OR('1. Raw Data'!C1832&lt;18, '1. Raw Data'!C1832&gt;100), MEDIAN('1. Raw Data'!$C$2:$C$5001), '1. Raw Data'!C1832)</f>
        <v>35</v>
      </c>
      <c r="D1832" s="9" t="s">
        <v>5019</v>
      </c>
      <c r="E1832" s="22">
        <v>43947</v>
      </c>
      <c r="F1832" s="9">
        <v>1</v>
      </c>
      <c r="G1832" s="9">
        <v>12728</v>
      </c>
      <c r="H1832" s="15">
        <v>43947</v>
      </c>
      <c r="I1832" s="9" t="s">
        <v>7456</v>
      </c>
      <c r="J1832" s="9">
        <v>149</v>
      </c>
      <c r="K1832" s="9" t="s">
        <v>7467</v>
      </c>
      <c r="L1832" s="9" t="str">
        <f>IF(OR('1. Raw Data'!L1832="Elec", '1. Raw Data'!L1832="elect"), "Electronics", '1. Raw Data'!L1832)</f>
        <v>Clothing</v>
      </c>
      <c r="M1832" s="9">
        <v>1348.27</v>
      </c>
      <c r="N1832" s="9">
        <f>IF(ISBLANK('1. Raw Data'!N1832), MEDIAN('1. Raw Data'!$N$2:$N$5001), '1. Raw Data'!N1832)</f>
        <v>650.96</v>
      </c>
      <c r="O1832" s="9">
        <v>1</v>
      </c>
      <c r="P1832" s="9">
        <f>IF(ISBLANK('1. Raw Data'!P1832), 0, '1. Raw Data'!P1832)</f>
        <v>0</v>
      </c>
      <c r="Q1832" s="9">
        <v>948</v>
      </c>
      <c r="R1832" s="9">
        <v>4</v>
      </c>
      <c r="S1832" s="9">
        <f t="shared" si="84"/>
        <v>1348.27</v>
      </c>
      <c r="T1832" s="9">
        <f t="shared" si="85"/>
        <v>697.31</v>
      </c>
      <c r="U1832" s="23">
        <f t="shared" si="86"/>
        <v>0.51718869365928188</v>
      </c>
    </row>
    <row r="1833" spans="1:21" x14ac:dyDescent="0.3">
      <c r="A1833" s="9">
        <v>1791</v>
      </c>
      <c r="B1833" s="9" t="str">
        <f>PROPER(TRIM('1. Raw Data'!B1833))</f>
        <v>Customer_1831</v>
      </c>
      <c r="C1833" s="9">
        <f>IF(OR('1. Raw Data'!C1833&lt;18, '1. Raw Data'!C1833&gt;100), MEDIAN('1. Raw Data'!$C$2:$C$5001), '1. Raw Data'!C1833)</f>
        <v>26</v>
      </c>
      <c r="D1833" s="9" t="s">
        <v>5022</v>
      </c>
      <c r="E1833" s="22">
        <v>44586</v>
      </c>
      <c r="F1833" s="9">
        <v>1</v>
      </c>
      <c r="G1833" s="9">
        <v>13107</v>
      </c>
      <c r="H1833" s="15">
        <v>44586</v>
      </c>
      <c r="I1833" s="9" t="s">
        <v>7457</v>
      </c>
      <c r="J1833" s="9">
        <v>148</v>
      </c>
      <c r="K1833" s="9" t="s">
        <v>7491</v>
      </c>
      <c r="L1833" s="9" t="str">
        <f>IF(OR('1. Raw Data'!L1833="Elec", '1. Raw Data'!L1833="elect"), "Electronics", '1. Raw Data'!L1833)</f>
        <v>Clothing</v>
      </c>
      <c r="M1833" s="9">
        <v>861.91</v>
      </c>
      <c r="N1833" s="9">
        <f>IF(ISBLANK('1. Raw Data'!N1833), MEDIAN('1. Raw Data'!$N$2:$N$5001), '1. Raw Data'!N1833)</f>
        <v>509.49</v>
      </c>
      <c r="O1833" s="9">
        <v>1</v>
      </c>
      <c r="P1833" s="9">
        <f>IF(ISBLANK('1. Raw Data'!P1833), 0, '1. Raw Data'!P1833)</f>
        <v>0.2</v>
      </c>
      <c r="Q1833" s="9">
        <v>648</v>
      </c>
      <c r="R1833" s="9">
        <v>4</v>
      </c>
      <c r="S1833" s="9">
        <f t="shared" si="84"/>
        <v>689.52800000000002</v>
      </c>
      <c r="T1833" s="9">
        <f t="shared" si="85"/>
        <v>180.03800000000001</v>
      </c>
      <c r="U1833" s="23">
        <f t="shared" si="86"/>
        <v>0.26110324743882773</v>
      </c>
    </row>
    <row r="1834" spans="1:21" x14ac:dyDescent="0.3">
      <c r="A1834" s="9">
        <v>2294</v>
      </c>
      <c r="B1834" s="9" t="str">
        <f>PROPER(TRIM('1. Raw Data'!B1834))</f>
        <v>Customer_1832</v>
      </c>
      <c r="C1834" s="9">
        <f>IF(OR('1. Raw Data'!C1834&lt;18, '1. Raw Data'!C1834&gt;100), MEDIAN('1. Raw Data'!$C$2:$C$5001), '1. Raw Data'!C1834)</f>
        <v>29</v>
      </c>
      <c r="D1834" s="9" t="s">
        <v>5021</v>
      </c>
      <c r="E1834" s="22">
        <v>44418</v>
      </c>
      <c r="F1834" s="9">
        <v>0</v>
      </c>
      <c r="G1834" s="9">
        <v>12148</v>
      </c>
      <c r="H1834" s="15">
        <v>44477</v>
      </c>
      <c r="I1834" s="9" t="s">
        <v>7456</v>
      </c>
      <c r="J1834" s="9">
        <v>136</v>
      </c>
      <c r="K1834" s="9" t="s">
        <v>7503</v>
      </c>
      <c r="L1834" s="9" t="str">
        <f>IF(OR('1. Raw Data'!L1834="Elec", '1. Raw Data'!L1834="elect"), "Electronics", '1. Raw Data'!L1834)</f>
        <v>Home Appliances</v>
      </c>
      <c r="M1834" s="9">
        <v>473.66</v>
      </c>
      <c r="N1834" s="9">
        <f>IF(ISBLANK('1. Raw Data'!N1834), MEDIAN('1. Raw Data'!$N$2:$N$5001), '1. Raw Data'!N1834)</f>
        <v>290.95</v>
      </c>
      <c r="O1834" s="9">
        <v>4</v>
      </c>
      <c r="P1834" s="9">
        <f>IF(ISBLANK('1. Raw Data'!P1834), 0, '1. Raw Data'!P1834)</f>
        <v>0</v>
      </c>
      <c r="Q1834" s="9">
        <v>673</v>
      </c>
      <c r="R1834" s="9">
        <v>5</v>
      </c>
      <c r="S1834" s="9">
        <f t="shared" si="84"/>
        <v>1894.64</v>
      </c>
      <c r="T1834" s="9">
        <f t="shared" si="85"/>
        <v>730.84000000000015</v>
      </c>
      <c r="U1834" s="23">
        <f t="shared" si="86"/>
        <v>0.38574082675336746</v>
      </c>
    </row>
    <row r="1835" spans="1:21" x14ac:dyDescent="0.3">
      <c r="A1835" s="9">
        <v>1491</v>
      </c>
      <c r="B1835" s="9" t="str">
        <f>PROPER(TRIM('1. Raw Data'!B1835))</f>
        <v>Customer_1833</v>
      </c>
      <c r="C1835" s="9">
        <f>IF(OR('1. Raw Data'!C1835&lt;18, '1. Raw Data'!C1835&gt;100), MEDIAN('1. Raw Data'!$C$2:$C$5001), '1. Raw Data'!C1835)</f>
        <v>29</v>
      </c>
      <c r="D1835" s="9" t="s">
        <v>5018</v>
      </c>
      <c r="E1835" s="22">
        <v>43988</v>
      </c>
      <c r="F1835" s="9">
        <v>1</v>
      </c>
      <c r="G1835" s="9">
        <v>10545</v>
      </c>
      <c r="H1835" s="15">
        <v>43988</v>
      </c>
      <c r="I1835" s="9" t="s">
        <v>7456</v>
      </c>
      <c r="J1835" s="9">
        <v>142</v>
      </c>
      <c r="K1835" s="9" t="s">
        <v>7500</v>
      </c>
      <c r="L1835" s="9" t="str">
        <f>IF(OR('1. Raw Data'!L1835="Elec", '1. Raw Data'!L1835="elect"), "Electronics", '1. Raw Data'!L1835)</f>
        <v>Electronics</v>
      </c>
      <c r="M1835" s="9">
        <v>1126.82</v>
      </c>
      <c r="N1835" s="9">
        <f>IF(ISBLANK('1. Raw Data'!N1835), MEDIAN('1. Raw Data'!$N$2:$N$5001), '1. Raw Data'!N1835)</f>
        <v>580.34</v>
      </c>
      <c r="O1835" s="9">
        <v>5</v>
      </c>
      <c r="P1835" s="9">
        <f>IF(ISBLANK('1. Raw Data'!P1835), 0, '1. Raw Data'!P1835)</f>
        <v>0.2</v>
      </c>
      <c r="Q1835" s="9">
        <v>1670</v>
      </c>
      <c r="R1835" s="9">
        <v>3</v>
      </c>
      <c r="S1835" s="9">
        <f t="shared" si="84"/>
        <v>4507.28</v>
      </c>
      <c r="T1835" s="9">
        <f t="shared" si="85"/>
        <v>1605.5799999999995</v>
      </c>
      <c r="U1835" s="23">
        <f t="shared" si="86"/>
        <v>0.35621927193340541</v>
      </c>
    </row>
    <row r="1836" spans="1:21" x14ac:dyDescent="0.3">
      <c r="A1836" s="9">
        <v>1207</v>
      </c>
      <c r="B1836" s="9" t="str">
        <f>PROPER(TRIM('1. Raw Data'!B1836))</f>
        <v>Customer_1834</v>
      </c>
      <c r="C1836" s="9">
        <f>IF(OR('1. Raw Data'!C1836&lt;18, '1. Raw Data'!C1836&gt;100), MEDIAN('1. Raw Data'!$C$2:$C$5001), '1. Raw Data'!C1836)</f>
        <v>46</v>
      </c>
      <c r="D1836" s="9" t="s">
        <v>5019</v>
      </c>
      <c r="E1836" s="22">
        <v>45151</v>
      </c>
      <c r="F1836" s="9">
        <v>0</v>
      </c>
      <c r="G1836" s="9">
        <v>13960</v>
      </c>
      <c r="H1836" s="15">
        <v>45151</v>
      </c>
      <c r="I1836" s="9" t="s">
        <v>7455</v>
      </c>
      <c r="J1836" s="9">
        <v>147</v>
      </c>
      <c r="K1836" s="9" t="s">
        <v>7474</v>
      </c>
      <c r="L1836" s="9" t="str">
        <f>IF(OR('1. Raw Data'!L1836="Elec", '1. Raw Data'!L1836="elect"), "Electronics", '1. Raw Data'!L1836)</f>
        <v>Electronics</v>
      </c>
      <c r="M1836" s="9">
        <v>783.46</v>
      </c>
      <c r="N1836" s="9">
        <f>IF(ISBLANK('1. Raw Data'!N1836), MEDIAN('1. Raw Data'!$N$2:$N$5001), '1. Raw Data'!N1836)</f>
        <v>504.29</v>
      </c>
      <c r="O1836" s="9">
        <v>4</v>
      </c>
      <c r="P1836" s="9">
        <f>IF(ISBLANK('1. Raw Data'!P1836), 0, '1. Raw Data'!P1836)</f>
        <v>0</v>
      </c>
      <c r="Q1836" s="9">
        <v>336</v>
      </c>
      <c r="R1836" s="9">
        <v>5</v>
      </c>
      <c r="S1836" s="9">
        <f t="shared" si="84"/>
        <v>3133.84</v>
      </c>
      <c r="T1836" s="9">
        <f t="shared" si="85"/>
        <v>1116.68</v>
      </c>
      <c r="U1836" s="23">
        <f t="shared" si="86"/>
        <v>0.35632961478569425</v>
      </c>
    </row>
    <row r="1837" spans="1:21" x14ac:dyDescent="0.3">
      <c r="A1837" s="9">
        <v>2083</v>
      </c>
      <c r="B1837" s="9" t="str">
        <f>PROPER(TRIM('1. Raw Data'!B1837))</f>
        <v>Customer_1835</v>
      </c>
      <c r="C1837" s="9">
        <f>IF(OR('1. Raw Data'!C1837&lt;18, '1. Raw Data'!C1837&gt;100), MEDIAN('1. Raw Data'!$C$2:$C$5001), '1. Raw Data'!C1837)</f>
        <v>40</v>
      </c>
      <c r="D1837" s="9" t="s">
        <v>5021</v>
      </c>
      <c r="E1837" s="22">
        <v>43897</v>
      </c>
      <c r="F1837" s="9">
        <v>0</v>
      </c>
      <c r="G1837" s="9">
        <v>12086</v>
      </c>
      <c r="H1837" s="15">
        <v>44015</v>
      </c>
      <c r="I1837" s="9" t="s">
        <v>7457</v>
      </c>
      <c r="J1837" s="9">
        <v>132</v>
      </c>
      <c r="K1837" s="9" t="s">
        <v>7506</v>
      </c>
      <c r="L1837" s="9" t="str">
        <f>IF(OR('1. Raw Data'!L1837="Elec", '1. Raw Data'!L1837="elect"), "Electronics", '1. Raw Data'!L1837)</f>
        <v>Home Appliances</v>
      </c>
      <c r="M1837" s="9">
        <v>285.08999999999997</v>
      </c>
      <c r="N1837" s="9">
        <f>IF(ISBLANK('1. Raw Data'!N1837), MEDIAN('1. Raw Data'!$N$2:$N$5001), '1. Raw Data'!N1837)</f>
        <v>114.25</v>
      </c>
      <c r="O1837" s="9">
        <v>5</v>
      </c>
      <c r="P1837" s="9">
        <f>IF(ISBLANK('1. Raw Data'!P1837), 0, '1. Raw Data'!P1837)</f>
        <v>0</v>
      </c>
      <c r="Q1837" s="9">
        <v>435</v>
      </c>
      <c r="R1837" s="9">
        <v>3</v>
      </c>
      <c r="S1837" s="9">
        <f t="shared" si="84"/>
        <v>1425.4499999999998</v>
      </c>
      <c r="T1837" s="9">
        <f t="shared" si="85"/>
        <v>854.19999999999982</v>
      </c>
      <c r="U1837" s="23">
        <f t="shared" si="86"/>
        <v>0.59924935985127503</v>
      </c>
    </row>
    <row r="1838" spans="1:21" x14ac:dyDescent="0.3">
      <c r="A1838" s="9">
        <v>1429</v>
      </c>
      <c r="B1838" s="9" t="str">
        <f>PROPER(TRIM('1. Raw Data'!B1838))</f>
        <v>Customer_1836</v>
      </c>
      <c r="C1838" s="9">
        <f>IF(OR('1. Raw Data'!C1838&lt;18, '1. Raw Data'!C1838&gt;100), MEDIAN('1. Raw Data'!$C$2:$C$5001), '1. Raw Data'!C1838)</f>
        <v>36</v>
      </c>
      <c r="D1838" s="9" t="s">
        <v>5020</v>
      </c>
      <c r="E1838" s="22">
        <v>45090</v>
      </c>
      <c r="F1838" s="9">
        <v>0</v>
      </c>
      <c r="G1838" s="9">
        <v>12258</v>
      </c>
      <c r="H1838" s="15">
        <v>45090</v>
      </c>
      <c r="I1838" s="9" t="s">
        <v>7457</v>
      </c>
      <c r="J1838" s="9">
        <v>135</v>
      </c>
      <c r="K1838" s="9" t="s">
        <v>7458</v>
      </c>
      <c r="L1838" s="9" t="str">
        <f>IF(OR('1. Raw Data'!L1838="Elec", '1. Raw Data'!L1838="elect"), "Electronics", '1. Raw Data'!L1838)</f>
        <v>Clothing</v>
      </c>
      <c r="M1838" s="9">
        <v>886.39</v>
      </c>
      <c r="N1838" s="9">
        <f>IF(ISBLANK('1. Raw Data'!N1838), MEDIAN('1. Raw Data'!$N$2:$N$5001), '1. Raw Data'!N1838)</f>
        <v>512.76</v>
      </c>
      <c r="O1838" s="9">
        <v>4</v>
      </c>
      <c r="P1838" s="9">
        <f>IF(ISBLANK('1. Raw Data'!P1838), 0, '1. Raw Data'!P1838)</f>
        <v>0</v>
      </c>
      <c r="Q1838" s="9">
        <v>568</v>
      </c>
      <c r="R1838" s="9">
        <v>1</v>
      </c>
      <c r="S1838" s="9">
        <f t="shared" si="84"/>
        <v>3545.56</v>
      </c>
      <c r="T1838" s="9">
        <f t="shared" si="85"/>
        <v>1494.52</v>
      </c>
      <c r="U1838" s="23">
        <f t="shared" si="86"/>
        <v>0.42151874457067429</v>
      </c>
    </row>
    <row r="1839" spans="1:21" x14ac:dyDescent="0.3">
      <c r="A1839" s="9">
        <v>1984</v>
      </c>
      <c r="B1839" s="9" t="str">
        <f>PROPER(TRIM('1. Raw Data'!B1839))</f>
        <v>Customer_1837</v>
      </c>
      <c r="C1839" s="9">
        <f>IF(OR('1. Raw Data'!C1839&lt;18, '1. Raw Data'!C1839&gt;100), MEDIAN('1. Raw Data'!$C$2:$C$5001), '1. Raw Data'!C1839)</f>
        <v>23</v>
      </c>
      <c r="D1839" s="9" t="s">
        <v>5023</v>
      </c>
      <c r="E1839" s="22">
        <v>44931</v>
      </c>
      <c r="F1839" s="9">
        <v>0</v>
      </c>
      <c r="G1839" s="9">
        <v>10741</v>
      </c>
      <c r="H1839" s="15">
        <v>45047</v>
      </c>
      <c r="I1839" s="9" t="s">
        <v>7456</v>
      </c>
      <c r="J1839" s="9">
        <v>131</v>
      </c>
      <c r="K1839" s="9" t="s">
        <v>7504</v>
      </c>
      <c r="L1839" s="9" t="str">
        <f>IF(OR('1. Raw Data'!L1839="Elec", '1. Raw Data'!L1839="elect"), "Electronics", '1. Raw Data'!L1839)</f>
        <v>Electronics</v>
      </c>
      <c r="M1839" s="9">
        <v>1371.52</v>
      </c>
      <c r="N1839" s="9">
        <f>IF(ISBLANK('1. Raw Data'!N1839), MEDIAN('1. Raw Data'!$N$2:$N$5001), '1. Raw Data'!N1839)</f>
        <v>801.06</v>
      </c>
      <c r="O1839" s="9">
        <v>4</v>
      </c>
      <c r="P1839" s="9">
        <f>IF(ISBLANK('1. Raw Data'!P1839), 0, '1. Raw Data'!P1839)</f>
        <v>0.1</v>
      </c>
      <c r="Q1839" s="9">
        <v>611</v>
      </c>
      <c r="R1839" s="9">
        <v>4</v>
      </c>
      <c r="S1839" s="9">
        <f t="shared" si="84"/>
        <v>4937.4719999999998</v>
      </c>
      <c r="T1839" s="9">
        <f t="shared" si="85"/>
        <v>1733.232</v>
      </c>
      <c r="U1839" s="23">
        <f t="shared" si="86"/>
        <v>0.35103631980090216</v>
      </c>
    </row>
    <row r="1840" spans="1:21" x14ac:dyDescent="0.3">
      <c r="A1840" s="9">
        <v>2332</v>
      </c>
      <c r="B1840" s="9" t="str">
        <f>PROPER(TRIM('1. Raw Data'!B1840))</f>
        <v>Customer_1838</v>
      </c>
      <c r="C1840" s="9">
        <f>IF(OR('1. Raw Data'!C1840&lt;18, '1. Raw Data'!C1840&gt;100), MEDIAN('1. Raw Data'!$C$2:$C$5001), '1. Raw Data'!C1840)</f>
        <v>24</v>
      </c>
      <c r="D1840" s="9" t="s">
        <v>5018</v>
      </c>
      <c r="E1840" s="22">
        <v>44662</v>
      </c>
      <c r="F1840" s="9">
        <v>0</v>
      </c>
      <c r="G1840" s="9">
        <v>11814</v>
      </c>
      <c r="H1840" s="15">
        <v>44869</v>
      </c>
      <c r="I1840" s="9" t="s">
        <v>7457</v>
      </c>
      <c r="J1840" s="9">
        <v>132</v>
      </c>
      <c r="K1840" s="9" t="s">
        <v>7506</v>
      </c>
      <c r="L1840" s="9" t="str">
        <f>IF(OR('1. Raw Data'!L1840="Elec", '1. Raw Data'!L1840="elect"), "Electronics", '1. Raw Data'!L1840)</f>
        <v>Home Appliances</v>
      </c>
      <c r="M1840" s="9">
        <v>1271.8</v>
      </c>
      <c r="N1840" s="9">
        <f>IF(ISBLANK('1. Raw Data'!N1840), MEDIAN('1. Raw Data'!$N$2:$N$5001), '1. Raw Data'!N1840)</f>
        <v>712.4</v>
      </c>
      <c r="O1840" s="9">
        <v>2</v>
      </c>
      <c r="P1840" s="9">
        <f>IF(ISBLANK('1. Raw Data'!P1840), 0, '1. Raw Data'!P1840)</f>
        <v>0.05</v>
      </c>
      <c r="Q1840" s="9">
        <v>789</v>
      </c>
      <c r="R1840" s="9">
        <v>4</v>
      </c>
      <c r="S1840" s="9">
        <f t="shared" si="84"/>
        <v>2416.4199999999996</v>
      </c>
      <c r="T1840" s="9">
        <f t="shared" si="85"/>
        <v>991.61999999999966</v>
      </c>
      <c r="U1840" s="23">
        <f t="shared" si="86"/>
        <v>0.41036740301768726</v>
      </c>
    </row>
    <row r="1841" spans="1:21" x14ac:dyDescent="0.3">
      <c r="A1841" s="9">
        <v>1519</v>
      </c>
      <c r="B1841" s="9" t="str">
        <f>PROPER(TRIM('1. Raw Data'!B1841))</f>
        <v>Customer_1839</v>
      </c>
      <c r="C1841" s="9">
        <f>IF(OR('1. Raw Data'!C1841&lt;18, '1. Raw Data'!C1841&gt;100), MEDIAN('1. Raw Data'!$C$2:$C$5001), '1. Raw Data'!C1841)</f>
        <v>32</v>
      </c>
      <c r="D1841" s="9" t="s">
        <v>5018</v>
      </c>
      <c r="E1841" s="22">
        <v>44618</v>
      </c>
      <c r="F1841" s="9">
        <v>0</v>
      </c>
      <c r="G1841" s="9">
        <v>10591</v>
      </c>
      <c r="H1841" s="15">
        <v>44618</v>
      </c>
      <c r="I1841" s="9" t="s">
        <v>7457</v>
      </c>
      <c r="J1841" s="9">
        <v>137</v>
      </c>
      <c r="K1841" s="9" t="s">
        <v>7484</v>
      </c>
      <c r="L1841" s="9" t="str">
        <f>IF(OR('1. Raw Data'!L1841="Elec", '1. Raw Data'!L1841="elect"), "Electronics", '1. Raw Data'!L1841)</f>
        <v>Clothing</v>
      </c>
      <c r="M1841" s="9">
        <v>900.87</v>
      </c>
      <c r="N1841" s="9">
        <f>IF(ISBLANK('1. Raw Data'!N1841), MEDIAN('1. Raw Data'!$N$2:$N$5001), '1. Raw Data'!N1841)</f>
        <v>530.63</v>
      </c>
      <c r="O1841" s="9">
        <v>3</v>
      </c>
      <c r="P1841" s="9">
        <f>IF(ISBLANK('1. Raw Data'!P1841), 0, '1. Raw Data'!P1841)</f>
        <v>0.1</v>
      </c>
      <c r="Q1841" s="9">
        <v>611</v>
      </c>
      <c r="R1841" s="9">
        <v>6</v>
      </c>
      <c r="S1841" s="9">
        <f t="shared" si="84"/>
        <v>2432.3490000000002</v>
      </c>
      <c r="T1841" s="9">
        <f t="shared" si="85"/>
        <v>840.45900000000029</v>
      </c>
      <c r="U1841" s="23">
        <f t="shared" si="86"/>
        <v>0.34553388514559391</v>
      </c>
    </row>
    <row r="1842" spans="1:21" x14ac:dyDescent="0.3">
      <c r="A1842" s="9">
        <v>1590</v>
      </c>
      <c r="B1842" s="9" t="str">
        <f>PROPER(TRIM('1. Raw Data'!B1842))</f>
        <v>Customer_1840</v>
      </c>
      <c r="C1842" s="9">
        <f>IF(OR('1. Raw Data'!C1842&lt;18, '1. Raw Data'!C1842&gt;100), MEDIAN('1. Raw Data'!$C$2:$C$5001), '1. Raw Data'!C1842)</f>
        <v>39</v>
      </c>
      <c r="D1842" s="9" t="s">
        <v>5022</v>
      </c>
      <c r="E1842" s="22">
        <v>44689</v>
      </c>
      <c r="F1842" s="9">
        <v>1</v>
      </c>
      <c r="G1842" s="9">
        <v>10749</v>
      </c>
      <c r="H1842" s="15">
        <v>44778</v>
      </c>
      <c r="I1842" s="9" t="s">
        <v>7457</v>
      </c>
      <c r="J1842" s="9">
        <v>132</v>
      </c>
      <c r="K1842" s="9" t="s">
        <v>7506</v>
      </c>
      <c r="L1842" s="9" t="str">
        <f>IF(OR('1. Raw Data'!L1842="Elec", '1. Raw Data'!L1842="elect"), "Electronics", '1. Raw Data'!L1842)</f>
        <v>Electronics</v>
      </c>
      <c r="M1842" s="9">
        <v>596.77</v>
      </c>
      <c r="N1842" s="9">
        <f>IF(ISBLANK('1. Raw Data'!N1842), MEDIAN('1. Raw Data'!$N$2:$N$5001), '1. Raw Data'!N1842)</f>
        <v>268.64999999999998</v>
      </c>
      <c r="O1842" s="9">
        <v>4</v>
      </c>
      <c r="P1842" s="9">
        <f>IF(ISBLANK('1. Raw Data'!P1842), 0, '1. Raw Data'!P1842)</f>
        <v>0</v>
      </c>
      <c r="Q1842" s="9">
        <v>880</v>
      </c>
      <c r="R1842" s="9">
        <v>1</v>
      </c>
      <c r="S1842" s="9">
        <f t="shared" si="84"/>
        <v>2387.08</v>
      </c>
      <c r="T1842" s="9">
        <f t="shared" si="85"/>
        <v>1312.48</v>
      </c>
      <c r="U1842" s="23">
        <f t="shared" si="86"/>
        <v>0.54982656634884464</v>
      </c>
    </row>
    <row r="1843" spans="1:21" x14ac:dyDescent="0.3">
      <c r="A1843" s="9">
        <v>2050</v>
      </c>
      <c r="B1843" s="9" t="str">
        <f>PROPER(TRIM('1. Raw Data'!B1843))</f>
        <v>Customer_1841</v>
      </c>
      <c r="C1843" s="9">
        <f>IF(OR('1. Raw Data'!C1843&lt;18, '1. Raw Data'!C1843&gt;100), MEDIAN('1. Raw Data'!$C$2:$C$5001), '1. Raw Data'!C1843)</f>
        <v>36</v>
      </c>
      <c r="D1843" s="9" t="s">
        <v>5020</v>
      </c>
      <c r="E1843" s="22">
        <v>44989</v>
      </c>
      <c r="F1843" s="9">
        <v>1</v>
      </c>
      <c r="G1843" s="9">
        <v>12219</v>
      </c>
      <c r="H1843" s="15">
        <v>45019</v>
      </c>
      <c r="I1843" s="9" t="s">
        <v>7457</v>
      </c>
      <c r="J1843" s="9">
        <v>143</v>
      </c>
      <c r="K1843" s="9" t="s">
        <v>7475</v>
      </c>
      <c r="L1843" s="9" t="str">
        <f>IF(OR('1. Raw Data'!L1843="Elec", '1. Raw Data'!L1843="elect"), "Electronics", '1. Raw Data'!L1843)</f>
        <v>Electronics</v>
      </c>
      <c r="M1843" s="9">
        <v>176.12</v>
      </c>
      <c r="N1843" s="9">
        <f>IF(ISBLANK('1. Raw Data'!N1843), MEDIAN('1. Raw Data'!$N$2:$N$5001), '1. Raw Data'!N1843)</f>
        <v>429.51499999999999</v>
      </c>
      <c r="O1843" s="9">
        <v>2</v>
      </c>
      <c r="P1843" s="9">
        <f>IF(ISBLANK('1. Raw Data'!P1843), 0, '1. Raw Data'!P1843)</f>
        <v>0.1</v>
      </c>
      <c r="Q1843" s="9">
        <v>639</v>
      </c>
      <c r="R1843" s="9">
        <v>2</v>
      </c>
      <c r="S1843" s="9">
        <f t="shared" si="84"/>
        <v>317.01600000000002</v>
      </c>
      <c r="T1843" s="9">
        <f t="shared" si="85"/>
        <v>-542.0139999999999</v>
      </c>
      <c r="U1843" s="23">
        <f t="shared" si="86"/>
        <v>-1.7097370479723417</v>
      </c>
    </row>
    <row r="1844" spans="1:21" x14ac:dyDescent="0.3">
      <c r="A1844" s="9">
        <v>1198</v>
      </c>
      <c r="B1844" s="9" t="str">
        <f>PROPER(TRIM('1. Raw Data'!B1844))</f>
        <v>Customer_1842</v>
      </c>
      <c r="C1844" s="9">
        <f>IF(OR('1. Raw Data'!C1844&lt;18, '1. Raw Data'!C1844&gt;100), MEDIAN('1. Raw Data'!$C$2:$C$5001), '1. Raw Data'!C1844)</f>
        <v>24</v>
      </c>
      <c r="D1844" s="9" t="s">
        <v>5018</v>
      </c>
      <c r="E1844" s="22">
        <v>45171</v>
      </c>
      <c r="F1844" s="9">
        <v>1</v>
      </c>
      <c r="G1844" s="9">
        <v>10837</v>
      </c>
      <c r="H1844" s="15">
        <v>44966</v>
      </c>
      <c r="I1844" s="9" t="s">
        <v>7455</v>
      </c>
      <c r="J1844" s="9">
        <v>137</v>
      </c>
      <c r="K1844" s="9" t="s">
        <v>7484</v>
      </c>
      <c r="L1844" s="9" t="str">
        <f>IF(OR('1. Raw Data'!L1844="Elec", '1. Raw Data'!L1844="elect"), "Electronics", '1. Raw Data'!L1844)</f>
        <v>Home Appliances</v>
      </c>
      <c r="M1844" s="9">
        <v>730.99</v>
      </c>
      <c r="N1844" s="9">
        <f>IF(ISBLANK('1. Raw Data'!N1844), MEDIAN('1. Raw Data'!$N$2:$N$5001), '1. Raw Data'!N1844)</f>
        <v>366.03</v>
      </c>
      <c r="O1844" s="9">
        <v>4</v>
      </c>
      <c r="P1844" s="9">
        <f>IF(ISBLANK('1. Raw Data'!P1844), 0, '1. Raw Data'!P1844)</f>
        <v>0</v>
      </c>
      <c r="Q1844" s="9">
        <v>689</v>
      </c>
      <c r="R1844" s="9">
        <v>3</v>
      </c>
      <c r="S1844" s="9">
        <f t="shared" si="84"/>
        <v>2923.96</v>
      </c>
      <c r="T1844" s="9">
        <f t="shared" si="85"/>
        <v>1459.8400000000001</v>
      </c>
      <c r="U1844" s="23">
        <f t="shared" si="86"/>
        <v>0.49926811584289804</v>
      </c>
    </row>
    <row r="1845" spans="1:21" x14ac:dyDescent="0.3">
      <c r="A1845" s="9">
        <v>1386</v>
      </c>
      <c r="B1845" s="9" t="str">
        <f>PROPER(TRIM('1. Raw Data'!B1845))</f>
        <v>Customer_1843</v>
      </c>
      <c r="C1845" s="9">
        <f>IF(OR('1. Raw Data'!C1845&lt;18, '1. Raw Data'!C1845&gt;100), MEDIAN('1. Raw Data'!$C$2:$C$5001), '1. Raw Data'!C1845)</f>
        <v>50</v>
      </c>
      <c r="D1845" s="9" t="s">
        <v>5022</v>
      </c>
      <c r="E1845" s="22">
        <v>43915</v>
      </c>
      <c r="F1845" s="9">
        <v>0</v>
      </c>
      <c r="G1845" s="9">
        <v>12489</v>
      </c>
      <c r="H1845" s="15">
        <v>43915</v>
      </c>
      <c r="I1845" s="9" t="s">
        <v>7456</v>
      </c>
      <c r="J1845" s="9">
        <v>139</v>
      </c>
      <c r="K1845" s="9" t="s">
        <v>7486</v>
      </c>
      <c r="L1845" s="9" t="str">
        <f>IF(OR('1. Raw Data'!L1845="Elec", '1. Raw Data'!L1845="elect"), "Electronics", '1. Raw Data'!L1845)</f>
        <v>Clothing</v>
      </c>
      <c r="M1845" s="9">
        <v>1140.52</v>
      </c>
      <c r="N1845" s="9">
        <f>IF(ISBLANK('1. Raw Data'!N1845), MEDIAN('1. Raw Data'!$N$2:$N$5001), '1. Raw Data'!N1845)</f>
        <v>610.88</v>
      </c>
      <c r="O1845" s="9">
        <v>3</v>
      </c>
      <c r="P1845" s="9">
        <f>IF(ISBLANK('1. Raw Data'!P1845), 0, '1. Raw Data'!P1845)</f>
        <v>0</v>
      </c>
      <c r="Q1845" s="9">
        <v>721</v>
      </c>
      <c r="R1845" s="9">
        <v>7</v>
      </c>
      <c r="S1845" s="9">
        <f t="shared" si="84"/>
        <v>3421.56</v>
      </c>
      <c r="T1845" s="9">
        <f t="shared" si="85"/>
        <v>1588.92</v>
      </c>
      <c r="U1845" s="23">
        <f t="shared" si="86"/>
        <v>0.46438466664328554</v>
      </c>
    </row>
    <row r="1846" spans="1:21" x14ac:dyDescent="0.3">
      <c r="A1846" s="9">
        <v>1348</v>
      </c>
      <c r="B1846" s="9" t="str">
        <f>PROPER(TRIM('1. Raw Data'!B1846))</f>
        <v>Customer_1844</v>
      </c>
      <c r="C1846" s="9">
        <f>IF(OR('1. Raw Data'!C1846&lt;18, '1. Raw Data'!C1846&gt;100), MEDIAN('1. Raw Data'!$C$2:$C$5001), '1. Raw Data'!C1846)</f>
        <v>26</v>
      </c>
      <c r="D1846" s="9" t="s">
        <v>5022</v>
      </c>
      <c r="E1846" s="22">
        <v>44752</v>
      </c>
      <c r="F1846" s="9">
        <v>1</v>
      </c>
      <c r="G1846" s="9">
        <v>13130</v>
      </c>
      <c r="H1846" s="15">
        <v>44841</v>
      </c>
      <c r="I1846" s="9" t="s">
        <v>7456</v>
      </c>
      <c r="J1846" s="9">
        <v>138</v>
      </c>
      <c r="K1846" s="9" t="s">
        <v>7464</v>
      </c>
      <c r="L1846" s="9" t="str">
        <f>IF(OR('1. Raw Data'!L1846="Elec", '1. Raw Data'!L1846="elect"), "Electronics", '1. Raw Data'!L1846)</f>
        <v>Electronics</v>
      </c>
      <c r="M1846" s="9">
        <v>572.4</v>
      </c>
      <c r="N1846" s="9">
        <f>IF(ISBLANK('1. Raw Data'!N1846), MEDIAN('1. Raw Data'!$N$2:$N$5001), '1. Raw Data'!N1846)</f>
        <v>286.16000000000003</v>
      </c>
      <c r="O1846" s="9">
        <v>2</v>
      </c>
      <c r="P1846" s="9">
        <f>IF(ISBLANK('1. Raw Data'!P1846), 0, '1. Raw Data'!P1846)</f>
        <v>0</v>
      </c>
      <c r="Q1846" s="9">
        <v>906</v>
      </c>
      <c r="R1846" s="9">
        <v>3</v>
      </c>
      <c r="S1846" s="9">
        <f t="shared" si="84"/>
        <v>1144.8</v>
      </c>
      <c r="T1846" s="9">
        <f t="shared" si="85"/>
        <v>572.4799999999999</v>
      </c>
      <c r="U1846" s="23">
        <f t="shared" si="86"/>
        <v>0.50006988120195661</v>
      </c>
    </row>
    <row r="1847" spans="1:21" x14ac:dyDescent="0.3">
      <c r="A1847" s="9">
        <v>1959</v>
      </c>
      <c r="B1847" s="9" t="str">
        <f>PROPER(TRIM('1. Raw Data'!B1847))</f>
        <v>Customer_1845</v>
      </c>
      <c r="C1847" s="9">
        <f>IF(OR('1. Raw Data'!C1847&lt;18, '1. Raw Data'!C1847&gt;100), MEDIAN('1. Raw Data'!$C$2:$C$5001), '1. Raw Data'!C1847)</f>
        <v>28</v>
      </c>
      <c r="D1847" s="9" t="s">
        <v>5022</v>
      </c>
      <c r="E1847" s="22">
        <v>45001</v>
      </c>
      <c r="F1847" s="9">
        <v>0</v>
      </c>
      <c r="G1847" s="9">
        <v>13481</v>
      </c>
      <c r="H1847" s="15">
        <v>45001</v>
      </c>
      <c r="I1847" s="9" t="s">
        <v>7457</v>
      </c>
      <c r="J1847" s="9">
        <v>130</v>
      </c>
      <c r="K1847" s="9" t="s">
        <v>7487</v>
      </c>
      <c r="L1847" s="9" t="str">
        <f>IF(OR('1. Raw Data'!L1847="Elec", '1. Raw Data'!L1847="elect"), "Electronics", '1. Raw Data'!L1847)</f>
        <v>Home Appliances</v>
      </c>
      <c r="M1847" s="9">
        <v>391.4</v>
      </c>
      <c r="N1847" s="9">
        <f>IF(ISBLANK('1. Raw Data'!N1847), MEDIAN('1. Raw Data'!$N$2:$N$5001), '1. Raw Data'!N1847)</f>
        <v>212.21</v>
      </c>
      <c r="O1847" s="9">
        <v>5</v>
      </c>
      <c r="P1847" s="9">
        <f>IF(ISBLANK('1. Raw Data'!P1847), 0, '1. Raw Data'!P1847)</f>
        <v>0</v>
      </c>
      <c r="Q1847" s="9">
        <v>657</v>
      </c>
      <c r="R1847" s="9">
        <v>3</v>
      </c>
      <c r="S1847" s="9">
        <f t="shared" si="84"/>
        <v>1957</v>
      </c>
      <c r="T1847" s="9">
        <f t="shared" si="85"/>
        <v>895.95</v>
      </c>
      <c r="U1847" s="23">
        <f t="shared" si="86"/>
        <v>0.45781808891159942</v>
      </c>
    </row>
    <row r="1848" spans="1:21" x14ac:dyDescent="0.3">
      <c r="A1848" s="9">
        <v>1692</v>
      </c>
      <c r="B1848" s="9" t="str">
        <f>PROPER(TRIM('1. Raw Data'!B1848))</f>
        <v>Customer_1846</v>
      </c>
      <c r="C1848" s="9">
        <f>IF(OR('1. Raw Data'!C1848&lt;18, '1. Raw Data'!C1848&gt;100), MEDIAN('1. Raw Data'!$C$2:$C$5001), '1. Raw Data'!C1848)</f>
        <v>44</v>
      </c>
      <c r="D1848" s="9" t="s">
        <v>5018</v>
      </c>
      <c r="E1848" s="22">
        <v>45165</v>
      </c>
      <c r="F1848" s="9">
        <v>0</v>
      </c>
      <c r="G1848" s="9">
        <v>10533</v>
      </c>
      <c r="H1848" s="15">
        <v>45165</v>
      </c>
      <c r="I1848" s="9" t="s">
        <v>7457</v>
      </c>
      <c r="J1848" s="9">
        <v>132</v>
      </c>
      <c r="K1848" s="9" t="s">
        <v>7506</v>
      </c>
      <c r="L1848" s="9" t="str">
        <f>IF(OR('1. Raw Data'!L1848="Elec", '1. Raw Data'!L1848="elect"), "Electronics", '1. Raw Data'!L1848)</f>
        <v>Electronics</v>
      </c>
      <c r="M1848" s="9">
        <v>1400.5</v>
      </c>
      <c r="N1848" s="9">
        <f>IF(ISBLANK('1. Raw Data'!N1848), MEDIAN('1. Raw Data'!$N$2:$N$5001), '1. Raw Data'!N1848)</f>
        <v>821.35</v>
      </c>
      <c r="O1848" s="9">
        <v>3</v>
      </c>
      <c r="P1848" s="9">
        <f>IF(ISBLANK('1. Raw Data'!P1848), 0, '1. Raw Data'!P1848)</f>
        <v>0.05</v>
      </c>
      <c r="Q1848" s="9">
        <v>493</v>
      </c>
      <c r="R1848" s="9">
        <v>4</v>
      </c>
      <c r="S1848" s="9">
        <f t="shared" si="84"/>
        <v>3991.4249999999997</v>
      </c>
      <c r="T1848" s="9">
        <f t="shared" si="85"/>
        <v>1527.3749999999995</v>
      </c>
      <c r="U1848" s="23">
        <f t="shared" si="86"/>
        <v>0.38266408613465108</v>
      </c>
    </row>
    <row r="1849" spans="1:21" x14ac:dyDescent="0.3">
      <c r="A1849" s="9">
        <v>1377</v>
      </c>
      <c r="B1849" s="9" t="str">
        <f>PROPER(TRIM('1. Raw Data'!B1849))</f>
        <v>Customer_1847</v>
      </c>
      <c r="C1849" s="9">
        <f>IF(OR('1. Raw Data'!C1849&lt;18, '1. Raw Data'!C1849&gt;100), MEDIAN('1. Raw Data'!$C$2:$C$5001), '1. Raw Data'!C1849)</f>
        <v>44</v>
      </c>
      <c r="D1849" s="9" t="s">
        <v>5018</v>
      </c>
      <c r="E1849" s="22">
        <v>44216</v>
      </c>
      <c r="F1849" s="9">
        <v>1</v>
      </c>
      <c r="G1849" s="9">
        <v>10364</v>
      </c>
      <c r="H1849" s="15">
        <v>44216</v>
      </c>
      <c r="I1849" s="9" t="s">
        <v>7456</v>
      </c>
      <c r="J1849" s="9">
        <v>145</v>
      </c>
      <c r="K1849" s="9" t="s">
        <v>7470</v>
      </c>
      <c r="L1849" s="9" t="str">
        <f>IF(OR('1. Raw Data'!L1849="Elec", '1. Raw Data'!L1849="elect"), "Electronics", '1. Raw Data'!L1849)</f>
        <v>Clothing</v>
      </c>
      <c r="M1849" s="9">
        <v>1241.26</v>
      </c>
      <c r="N1849" s="9">
        <f>IF(ISBLANK('1. Raw Data'!N1849), MEDIAN('1. Raw Data'!$N$2:$N$5001), '1. Raw Data'!N1849)</f>
        <v>808.68</v>
      </c>
      <c r="O1849" s="9">
        <v>1</v>
      </c>
      <c r="P1849" s="9">
        <f>IF(ISBLANK('1. Raw Data'!P1849), 0, '1. Raw Data'!P1849)</f>
        <v>0</v>
      </c>
      <c r="Q1849" s="9">
        <v>847</v>
      </c>
      <c r="R1849" s="9">
        <v>3</v>
      </c>
      <c r="S1849" s="9">
        <f t="shared" si="84"/>
        <v>1241.26</v>
      </c>
      <c r="T1849" s="9">
        <f t="shared" si="85"/>
        <v>432.58000000000004</v>
      </c>
      <c r="U1849" s="23">
        <f t="shared" si="86"/>
        <v>0.34850071701335744</v>
      </c>
    </row>
    <row r="1850" spans="1:21" x14ac:dyDescent="0.3">
      <c r="A1850" s="9">
        <v>1898</v>
      </c>
      <c r="B1850" s="9" t="str">
        <f>PROPER(TRIM('1. Raw Data'!B1850))</f>
        <v>Customer_1848</v>
      </c>
      <c r="C1850" s="9">
        <f>IF(OR('1. Raw Data'!C1850&lt;18, '1. Raw Data'!C1850&gt;100), MEDIAN('1. Raw Data'!$C$2:$C$5001), '1. Raw Data'!C1850)</f>
        <v>30</v>
      </c>
      <c r="D1850" s="9" t="s">
        <v>5018</v>
      </c>
      <c r="E1850" s="22">
        <v>44489</v>
      </c>
      <c r="F1850" s="9">
        <v>0</v>
      </c>
      <c r="G1850" s="9">
        <v>10366</v>
      </c>
      <c r="H1850" s="15">
        <v>44489</v>
      </c>
      <c r="I1850" s="9" t="s">
        <v>7456</v>
      </c>
      <c r="J1850" s="9">
        <v>102</v>
      </c>
      <c r="K1850" s="9" t="s">
        <v>7494</v>
      </c>
      <c r="L1850" s="9" t="str">
        <f>IF(OR('1. Raw Data'!L1850="Elec", '1. Raw Data'!L1850="elect"), "Electronics", '1. Raw Data'!L1850)</f>
        <v>Sports</v>
      </c>
      <c r="M1850" s="9">
        <v>975.5</v>
      </c>
      <c r="N1850" s="9">
        <f>IF(ISBLANK('1. Raw Data'!N1850), MEDIAN('1. Raw Data'!$N$2:$N$5001), '1. Raw Data'!N1850)</f>
        <v>531.67999999999995</v>
      </c>
      <c r="O1850" s="9">
        <v>2</v>
      </c>
      <c r="P1850" s="9">
        <f>IF(ISBLANK('1. Raw Data'!P1850), 0, '1. Raw Data'!P1850)</f>
        <v>0</v>
      </c>
      <c r="Q1850" s="9">
        <v>599</v>
      </c>
      <c r="R1850" s="9">
        <v>7</v>
      </c>
      <c r="S1850" s="9">
        <f t="shared" si="84"/>
        <v>1951</v>
      </c>
      <c r="T1850" s="9">
        <f t="shared" si="85"/>
        <v>887.6400000000001</v>
      </c>
      <c r="U1850" s="23">
        <f t="shared" si="86"/>
        <v>0.45496668375192212</v>
      </c>
    </row>
    <row r="1851" spans="1:21" x14ac:dyDescent="0.3">
      <c r="A1851" s="9">
        <v>1915</v>
      </c>
      <c r="B1851" s="9" t="str">
        <f>PROPER(TRIM('1. Raw Data'!B1851))</f>
        <v>Customer_1849</v>
      </c>
      <c r="C1851" s="9">
        <f>IF(OR('1. Raw Data'!C1851&lt;18, '1. Raw Data'!C1851&gt;100), MEDIAN('1. Raw Data'!$C$2:$C$5001), '1. Raw Data'!C1851)</f>
        <v>40</v>
      </c>
      <c r="D1851" s="9" t="s">
        <v>5021</v>
      </c>
      <c r="E1851" s="22">
        <v>45070</v>
      </c>
      <c r="F1851" s="9">
        <v>0</v>
      </c>
      <c r="G1851" s="9">
        <v>13415</v>
      </c>
      <c r="H1851" s="15">
        <v>45070</v>
      </c>
      <c r="I1851" s="9" t="s">
        <v>7455</v>
      </c>
      <c r="J1851" s="9">
        <v>111</v>
      </c>
      <c r="K1851" s="9" t="s">
        <v>7476</v>
      </c>
      <c r="L1851" s="9" t="str">
        <f>IF(OR('1. Raw Data'!L1851="Elec", '1. Raw Data'!L1851="elect"), "Electronics", '1. Raw Data'!L1851)</f>
        <v>Electronics</v>
      </c>
      <c r="M1851" s="9">
        <v>248.34</v>
      </c>
      <c r="N1851" s="9">
        <f>IF(ISBLANK('1. Raw Data'!N1851), MEDIAN('1. Raw Data'!$N$2:$N$5001), '1. Raw Data'!N1851)</f>
        <v>123.42</v>
      </c>
      <c r="O1851" s="9">
        <v>1</v>
      </c>
      <c r="P1851" s="9">
        <f>IF(ISBLANK('1. Raw Data'!P1851), 0, '1. Raw Data'!P1851)</f>
        <v>0</v>
      </c>
      <c r="Q1851" s="9">
        <v>415</v>
      </c>
      <c r="R1851" s="9">
        <v>2</v>
      </c>
      <c r="S1851" s="9">
        <f t="shared" si="84"/>
        <v>248.34</v>
      </c>
      <c r="T1851" s="9">
        <f t="shared" si="85"/>
        <v>124.92</v>
      </c>
      <c r="U1851" s="23">
        <f t="shared" si="86"/>
        <v>0.50302005315293552</v>
      </c>
    </row>
    <row r="1852" spans="1:21" x14ac:dyDescent="0.3">
      <c r="A1852" s="9">
        <v>1526</v>
      </c>
      <c r="B1852" s="9" t="str">
        <f>PROPER(TRIM('1. Raw Data'!B1852))</f>
        <v>Customer_1850</v>
      </c>
      <c r="C1852" s="9">
        <f>IF(OR('1. Raw Data'!C1852&lt;18, '1. Raw Data'!C1852&gt;100), MEDIAN('1. Raw Data'!$C$2:$C$5001), '1. Raw Data'!C1852)</f>
        <v>26</v>
      </c>
      <c r="D1852" s="9" t="s">
        <v>5022</v>
      </c>
      <c r="E1852" s="22">
        <v>44805</v>
      </c>
      <c r="F1852" s="9">
        <v>1</v>
      </c>
      <c r="G1852" s="9">
        <v>11773</v>
      </c>
      <c r="H1852" s="15">
        <v>44570</v>
      </c>
      <c r="I1852" s="9" t="s">
        <v>7457</v>
      </c>
      <c r="J1852" s="9">
        <v>120</v>
      </c>
      <c r="K1852" s="9" t="s">
        <v>7488</v>
      </c>
      <c r="L1852" s="9" t="str">
        <f>IF(OR('1. Raw Data'!L1852="Elec", '1. Raw Data'!L1852="elect"), "Electronics", '1. Raw Data'!L1852)</f>
        <v>Clothing</v>
      </c>
      <c r="M1852" s="9">
        <v>260.12</v>
      </c>
      <c r="N1852" s="9">
        <f>IF(ISBLANK('1. Raw Data'!N1852), MEDIAN('1. Raw Data'!$N$2:$N$5001), '1. Raw Data'!N1852)</f>
        <v>142.13</v>
      </c>
      <c r="O1852" s="9">
        <v>2</v>
      </c>
      <c r="P1852" s="9">
        <f>IF(ISBLANK('1. Raw Data'!P1852), 0, '1. Raw Data'!P1852)</f>
        <v>0.2</v>
      </c>
      <c r="Q1852" s="9">
        <v>853</v>
      </c>
      <c r="R1852" s="9">
        <v>2</v>
      </c>
      <c r="S1852" s="9">
        <f t="shared" si="84"/>
        <v>416.19200000000001</v>
      </c>
      <c r="T1852" s="9">
        <f t="shared" si="85"/>
        <v>131.93200000000002</v>
      </c>
      <c r="U1852" s="23">
        <f t="shared" si="86"/>
        <v>0.31699792403506077</v>
      </c>
    </row>
    <row r="1853" spans="1:21" x14ac:dyDescent="0.3">
      <c r="A1853" s="9">
        <v>2176</v>
      </c>
      <c r="B1853" s="9" t="str">
        <f>PROPER(TRIM('1. Raw Data'!B1853))</f>
        <v>Customer_1851</v>
      </c>
      <c r="C1853" s="9">
        <f>IF(OR('1. Raw Data'!C1853&lt;18, '1. Raw Data'!C1853&gt;100), MEDIAN('1. Raw Data'!$C$2:$C$5001), '1. Raw Data'!C1853)</f>
        <v>42</v>
      </c>
      <c r="D1853" s="9" t="s">
        <v>5021</v>
      </c>
      <c r="E1853" s="22">
        <v>44857</v>
      </c>
      <c r="F1853" s="9">
        <v>0</v>
      </c>
      <c r="G1853" s="9">
        <v>12343</v>
      </c>
      <c r="H1853" s="15">
        <v>44857</v>
      </c>
      <c r="I1853" s="9" t="s">
        <v>7456</v>
      </c>
      <c r="J1853" s="9">
        <v>137</v>
      </c>
      <c r="K1853" s="9" t="s">
        <v>7484</v>
      </c>
      <c r="L1853" s="9" t="str">
        <f>IF(OR('1. Raw Data'!L1853="Elec", '1. Raw Data'!L1853="elect"), "Electronics", '1. Raw Data'!L1853)</f>
        <v>Electronics</v>
      </c>
      <c r="M1853" s="9">
        <v>199.67</v>
      </c>
      <c r="N1853" s="9">
        <f>IF(ISBLANK('1. Raw Data'!N1853), MEDIAN('1. Raw Data'!$N$2:$N$5001), '1. Raw Data'!N1853)</f>
        <v>121.13</v>
      </c>
      <c r="O1853" s="9">
        <v>5</v>
      </c>
      <c r="P1853" s="9">
        <f>IF(ISBLANK('1. Raw Data'!P1853), 0, '1. Raw Data'!P1853)</f>
        <v>0</v>
      </c>
      <c r="Q1853" s="9">
        <v>351</v>
      </c>
      <c r="R1853" s="9">
        <v>4</v>
      </c>
      <c r="S1853" s="9">
        <f t="shared" si="84"/>
        <v>998.34999999999991</v>
      </c>
      <c r="T1853" s="9">
        <f t="shared" si="85"/>
        <v>392.69999999999993</v>
      </c>
      <c r="U1853" s="23">
        <f t="shared" si="86"/>
        <v>0.39334902589272297</v>
      </c>
    </row>
    <row r="1854" spans="1:21" x14ac:dyDescent="0.3">
      <c r="A1854" s="9">
        <v>1733</v>
      </c>
      <c r="B1854" s="9" t="str">
        <f>PROPER(TRIM('1. Raw Data'!B1854))</f>
        <v>Customer_1852</v>
      </c>
      <c r="C1854" s="9">
        <f>IF(OR('1. Raw Data'!C1854&lt;18, '1. Raw Data'!C1854&gt;100), MEDIAN('1. Raw Data'!$C$2:$C$5001), '1. Raw Data'!C1854)</f>
        <v>50</v>
      </c>
      <c r="D1854" s="9" t="s">
        <v>5023</v>
      </c>
      <c r="E1854" s="22">
        <v>43932</v>
      </c>
      <c r="F1854" s="9">
        <v>1</v>
      </c>
      <c r="G1854" s="9">
        <v>13412</v>
      </c>
      <c r="H1854" s="15">
        <v>44139</v>
      </c>
      <c r="I1854" s="9" t="s">
        <v>7455</v>
      </c>
      <c r="J1854" s="9">
        <v>109</v>
      </c>
      <c r="K1854" s="9" t="s">
        <v>7466</v>
      </c>
      <c r="L1854" s="9" t="str">
        <f>IF(OR('1. Raw Data'!L1854="Elec", '1. Raw Data'!L1854="elect"), "Electronics", '1. Raw Data'!L1854)</f>
        <v>Sports</v>
      </c>
      <c r="M1854" s="9">
        <v>943.63</v>
      </c>
      <c r="N1854" s="9">
        <f>IF(ISBLANK('1. Raw Data'!N1854), MEDIAN('1. Raw Data'!$N$2:$N$5001), '1. Raw Data'!N1854)</f>
        <v>475.6</v>
      </c>
      <c r="O1854" s="9">
        <v>2</v>
      </c>
      <c r="P1854" s="9">
        <f>IF(ISBLANK('1. Raw Data'!P1854), 0, '1. Raw Data'!P1854)</f>
        <v>0</v>
      </c>
      <c r="Q1854" s="9">
        <v>1399</v>
      </c>
      <c r="R1854" s="9">
        <v>2</v>
      </c>
      <c r="S1854" s="9">
        <f t="shared" si="84"/>
        <v>1887.26</v>
      </c>
      <c r="T1854" s="9">
        <f t="shared" si="85"/>
        <v>936.06</v>
      </c>
      <c r="U1854" s="23">
        <f t="shared" si="86"/>
        <v>0.49598889395207862</v>
      </c>
    </row>
    <row r="1855" spans="1:21" x14ac:dyDescent="0.3">
      <c r="A1855" s="9">
        <v>1205</v>
      </c>
      <c r="B1855" s="9" t="str">
        <f>PROPER(TRIM('1. Raw Data'!B1855))</f>
        <v>Customer_1853</v>
      </c>
      <c r="C1855" s="9">
        <f>IF(OR('1. Raw Data'!C1855&lt;18, '1. Raw Data'!C1855&gt;100), MEDIAN('1. Raw Data'!$C$2:$C$5001), '1. Raw Data'!C1855)</f>
        <v>38</v>
      </c>
      <c r="D1855" s="9" t="s">
        <v>5018</v>
      </c>
      <c r="E1855" s="22">
        <v>43957</v>
      </c>
      <c r="F1855" s="9">
        <v>0</v>
      </c>
      <c r="G1855" s="9">
        <v>12653</v>
      </c>
      <c r="H1855" s="15">
        <v>43987</v>
      </c>
      <c r="I1855" s="9" t="s">
        <v>7455</v>
      </c>
      <c r="J1855" s="9">
        <v>138</v>
      </c>
      <c r="K1855" s="9" t="s">
        <v>7464</v>
      </c>
      <c r="L1855" s="9" t="str">
        <f>IF(OR('1. Raw Data'!L1855="Elec", '1. Raw Data'!L1855="elect"), "Electronics", '1. Raw Data'!L1855)</f>
        <v>Sports</v>
      </c>
      <c r="M1855" s="9">
        <v>217.57</v>
      </c>
      <c r="N1855" s="9">
        <f>IF(ISBLANK('1. Raw Data'!N1855), MEDIAN('1. Raw Data'!$N$2:$N$5001), '1. Raw Data'!N1855)</f>
        <v>114.07</v>
      </c>
      <c r="O1855" s="9">
        <v>4</v>
      </c>
      <c r="P1855" s="9">
        <f>IF(ISBLANK('1. Raw Data'!P1855), 0, '1. Raw Data'!P1855)</f>
        <v>0</v>
      </c>
      <c r="Q1855" s="9">
        <v>417</v>
      </c>
      <c r="R1855" s="9">
        <v>5</v>
      </c>
      <c r="S1855" s="9">
        <f t="shared" si="84"/>
        <v>870.28</v>
      </c>
      <c r="T1855" s="9">
        <f t="shared" si="85"/>
        <v>414</v>
      </c>
      <c r="U1855" s="23">
        <f t="shared" si="86"/>
        <v>0.47570896722893785</v>
      </c>
    </row>
    <row r="1856" spans="1:21" x14ac:dyDescent="0.3">
      <c r="A1856" s="9">
        <v>1454</v>
      </c>
      <c r="B1856" s="9" t="str">
        <f>PROPER(TRIM('1. Raw Data'!B1856))</f>
        <v>Customer_1854</v>
      </c>
      <c r="C1856" s="9">
        <f>IF(OR('1. Raw Data'!C1856&lt;18, '1. Raw Data'!C1856&gt;100), MEDIAN('1. Raw Data'!$C$2:$C$5001), '1. Raw Data'!C1856)</f>
        <v>32</v>
      </c>
      <c r="D1856" s="9" t="s">
        <v>5020</v>
      </c>
      <c r="E1856" s="22">
        <v>44872</v>
      </c>
      <c r="F1856" s="9">
        <v>0</v>
      </c>
      <c r="G1856" s="9">
        <v>12803</v>
      </c>
      <c r="H1856" s="15">
        <v>44753</v>
      </c>
      <c r="I1856" s="9" t="s">
        <v>7457</v>
      </c>
      <c r="J1856" s="9">
        <v>149</v>
      </c>
      <c r="K1856" s="9" t="s">
        <v>7467</v>
      </c>
      <c r="L1856" s="9" t="str">
        <f>IF(OR('1. Raw Data'!L1856="Elec", '1. Raw Data'!L1856="elect"), "Electronics", '1. Raw Data'!L1856)</f>
        <v>Electronics</v>
      </c>
      <c r="M1856" s="9">
        <v>1271.81</v>
      </c>
      <c r="N1856" s="9">
        <f>IF(ISBLANK('1. Raw Data'!N1856), MEDIAN('1. Raw Data'!$N$2:$N$5001), '1. Raw Data'!N1856)</f>
        <v>723.47</v>
      </c>
      <c r="O1856" s="9">
        <v>1</v>
      </c>
      <c r="P1856" s="9">
        <f>IF(ISBLANK('1. Raw Data'!P1856), 0, '1. Raw Data'!P1856)</f>
        <v>0.05</v>
      </c>
      <c r="Q1856" s="9">
        <v>561</v>
      </c>
      <c r="R1856" s="9">
        <v>7</v>
      </c>
      <c r="S1856" s="9">
        <f t="shared" si="84"/>
        <v>1208.2194999999999</v>
      </c>
      <c r="T1856" s="9">
        <f t="shared" si="85"/>
        <v>484.7494999999999</v>
      </c>
      <c r="U1856" s="23">
        <f t="shared" si="86"/>
        <v>0.40120979672981599</v>
      </c>
    </row>
    <row r="1857" spans="1:21" x14ac:dyDescent="0.3">
      <c r="A1857" s="9">
        <v>2296</v>
      </c>
      <c r="B1857" s="9" t="str">
        <f>PROPER(TRIM('1. Raw Data'!B1857))</f>
        <v>Customer_1855</v>
      </c>
      <c r="C1857" s="9">
        <f>IF(OR('1. Raw Data'!C1857&lt;18, '1. Raw Data'!C1857&gt;100), MEDIAN('1. Raw Data'!$C$2:$C$5001), '1. Raw Data'!C1857)</f>
        <v>74</v>
      </c>
      <c r="D1857" s="9" t="s">
        <v>5019</v>
      </c>
      <c r="E1857" s="22">
        <v>44042</v>
      </c>
      <c r="F1857" s="9">
        <v>0</v>
      </c>
      <c r="G1857" s="9">
        <v>12570</v>
      </c>
      <c r="H1857" s="15">
        <v>44042</v>
      </c>
      <c r="I1857" s="9" t="s">
        <v>7455</v>
      </c>
      <c r="J1857" s="9">
        <v>119</v>
      </c>
      <c r="K1857" s="9" t="s">
        <v>7459</v>
      </c>
      <c r="L1857" s="9" t="str">
        <f>IF(OR('1. Raw Data'!L1857="Elec", '1. Raw Data'!L1857="elect"), "Electronics", '1. Raw Data'!L1857)</f>
        <v>Home Appliances</v>
      </c>
      <c r="M1857" s="9">
        <v>1489.8</v>
      </c>
      <c r="N1857" s="9">
        <f>IF(ISBLANK('1. Raw Data'!N1857), MEDIAN('1. Raw Data'!$N$2:$N$5001), '1. Raw Data'!N1857)</f>
        <v>727.32</v>
      </c>
      <c r="O1857" s="9">
        <v>1</v>
      </c>
      <c r="P1857" s="9">
        <f>IF(ISBLANK('1. Raw Data'!P1857), 0, '1. Raw Data'!P1857)</f>
        <v>0.2</v>
      </c>
      <c r="Q1857" s="9">
        <v>481</v>
      </c>
      <c r="R1857" s="9">
        <v>5</v>
      </c>
      <c r="S1857" s="9">
        <f t="shared" si="84"/>
        <v>1191.8399999999999</v>
      </c>
      <c r="T1857" s="9">
        <f t="shared" si="85"/>
        <v>464.51999999999987</v>
      </c>
      <c r="U1857" s="23">
        <f t="shared" si="86"/>
        <v>0.38975030205396688</v>
      </c>
    </row>
    <row r="1858" spans="1:21" x14ac:dyDescent="0.3">
      <c r="A1858" s="9">
        <v>2259</v>
      </c>
      <c r="B1858" s="9" t="str">
        <f>PROPER(TRIM('1. Raw Data'!B1858))</f>
        <v>Customer_1856</v>
      </c>
      <c r="C1858" s="9">
        <f>IF(OR('1. Raw Data'!C1858&lt;18, '1. Raw Data'!C1858&gt;100), MEDIAN('1. Raw Data'!$C$2:$C$5001), '1. Raw Data'!C1858)</f>
        <v>34</v>
      </c>
      <c r="D1858" s="9" t="s">
        <v>5023</v>
      </c>
      <c r="E1858" s="22">
        <v>44298</v>
      </c>
      <c r="F1858" s="9">
        <v>0</v>
      </c>
      <c r="G1858" s="9">
        <v>11652</v>
      </c>
      <c r="H1858" s="15">
        <v>44534</v>
      </c>
      <c r="I1858" s="9" t="s">
        <v>7455</v>
      </c>
      <c r="J1858" s="9">
        <v>140</v>
      </c>
      <c r="K1858" s="9" t="s">
        <v>7468</v>
      </c>
      <c r="L1858" s="9" t="str">
        <f>IF(OR('1. Raw Data'!L1858="Elec", '1. Raw Data'!L1858="elect"), "Electronics", '1. Raw Data'!L1858)</f>
        <v>Electronics</v>
      </c>
      <c r="M1858" s="9">
        <v>581.20000000000005</v>
      </c>
      <c r="N1858" s="9">
        <f>IF(ISBLANK('1. Raw Data'!N1858), MEDIAN('1. Raw Data'!$N$2:$N$5001), '1. Raw Data'!N1858)</f>
        <v>268.94</v>
      </c>
      <c r="O1858" s="9">
        <v>2</v>
      </c>
      <c r="P1858" s="9">
        <f>IF(ISBLANK('1. Raw Data'!P1858), 0, '1. Raw Data'!P1858)</f>
        <v>0</v>
      </c>
      <c r="Q1858" s="9">
        <v>413</v>
      </c>
      <c r="R1858" s="9">
        <v>2</v>
      </c>
      <c r="S1858" s="9">
        <f t="shared" si="84"/>
        <v>1162.4000000000001</v>
      </c>
      <c r="T1858" s="9">
        <f t="shared" si="85"/>
        <v>624.5200000000001</v>
      </c>
      <c r="U1858" s="23">
        <f t="shared" si="86"/>
        <v>0.53726772195457673</v>
      </c>
    </row>
    <row r="1859" spans="1:21" x14ac:dyDescent="0.3">
      <c r="A1859" s="9">
        <v>1520</v>
      </c>
      <c r="B1859" s="9" t="str">
        <f>PROPER(TRIM('1. Raw Data'!B1859))</f>
        <v>Customer_1857</v>
      </c>
      <c r="C1859" s="9">
        <f>IF(OR('1. Raw Data'!C1859&lt;18, '1. Raw Data'!C1859&gt;100), MEDIAN('1. Raw Data'!$C$2:$C$5001), '1. Raw Data'!C1859)</f>
        <v>49</v>
      </c>
      <c r="D1859" s="9" t="s">
        <v>5019</v>
      </c>
      <c r="E1859" s="22">
        <v>45293</v>
      </c>
      <c r="F1859" s="9">
        <v>0</v>
      </c>
      <c r="G1859" s="9">
        <v>10264</v>
      </c>
      <c r="H1859" s="15">
        <v>45323</v>
      </c>
      <c r="I1859" s="9" t="s">
        <v>7455</v>
      </c>
      <c r="J1859" s="9">
        <v>107</v>
      </c>
      <c r="K1859" s="9" t="s">
        <v>7485</v>
      </c>
      <c r="L1859" s="9" t="str">
        <f>IF(OR('1. Raw Data'!L1859="Elec", '1. Raw Data'!L1859="elect"), "Electronics", '1. Raw Data'!L1859)</f>
        <v>Clothing</v>
      </c>
      <c r="M1859" s="9">
        <v>707.82</v>
      </c>
      <c r="N1859" s="9">
        <f>IF(ISBLANK('1. Raw Data'!N1859), MEDIAN('1. Raw Data'!$N$2:$N$5001), '1. Raw Data'!N1859)</f>
        <v>312.94</v>
      </c>
      <c r="O1859" s="9">
        <v>4</v>
      </c>
      <c r="P1859" s="9">
        <f>IF(ISBLANK('1. Raw Data'!P1859), 0, '1. Raw Data'!P1859)</f>
        <v>0</v>
      </c>
      <c r="Q1859" s="9">
        <v>365</v>
      </c>
      <c r="R1859" s="9">
        <v>6</v>
      </c>
      <c r="S1859" s="9">
        <f t="shared" ref="S1859:S1922" si="87">M1859 * O1859 * (1 - P1859)</f>
        <v>2831.28</v>
      </c>
      <c r="T1859" s="9">
        <f t="shared" ref="T1859:T1922" si="88">S1859 - (N1859 * O1859)</f>
        <v>1579.5200000000002</v>
      </c>
      <c r="U1859" s="23">
        <f t="shared" ref="U1859:U1922" si="89">T1859 / S1859</f>
        <v>0.55788194738775398</v>
      </c>
    </row>
    <row r="1860" spans="1:21" x14ac:dyDescent="0.3">
      <c r="A1860" s="9">
        <v>2016</v>
      </c>
      <c r="B1860" s="9" t="str">
        <f>PROPER(TRIM('1. Raw Data'!B1860))</f>
        <v>Customer_1858</v>
      </c>
      <c r="C1860" s="9">
        <f>IF(OR('1. Raw Data'!C1860&lt;18, '1. Raw Data'!C1860&gt;100), MEDIAN('1. Raw Data'!$C$2:$C$5001), '1. Raw Data'!C1860)</f>
        <v>19</v>
      </c>
      <c r="D1860" s="9" t="s">
        <v>5019</v>
      </c>
      <c r="E1860" s="22">
        <v>44003</v>
      </c>
      <c r="F1860" s="9">
        <v>0</v>
      </c>
      <c r="G1860" s="9">
        <v>13595</v>
      </c>
      <c r="H1860" s="15">
        <v>44003</v>
      </c>
      <c r="I1860" s="9" t="s">
        <v>7455</v>
      </c>
      <c r="J1860" s="9">
        <v>105</v>
      </c>
      <c r="K1860" s="9" t="s">
        <v>7461</v>
      </c>
      <c r="L1860" s="9" t="str">
        <f>IF(OR('1. Raw Data'!L1860="Elec", '1. Raw Data'!L1860="elect"), "Electronics", '1. Raw Data'!L1860)</f>
        <v>Home Appliances</v>
      </c>
      <c r="M1860" s="9">
        <v>1081.92</v>
      </c>
      <c r="N1860" s="9">
        <f>IF(ISBLANK('1. Raw Data'!N1860), MEDIAN('1. Raw Data'!$N$2:$N$5001), '1. Raw Data'!N1860)</f>
        <v>547.22</v>
      </c>
      <c r="O1860" s="9">
        <v>4</v>
      </c>
      <c r="P1860" s="9">
        <f>IF(ISBLANK('1. Raw Data'!P1860), 0, '1. Raw Data'!P1860)</f>
        <v>0.1</v>
      </c>
      <c r="Q1860" s="9">
        <v>478</v>
      </c>
      <c r="R1860" s="9">
        <v>6</v>
      </c>
      <c r="S1860" s="9">
        <f t="shared" si="87"/>
        <v>3894.9120000000003</v>
      </c>
      <c r="T1860" s="9">
        <f t="shared" si="88"/>
        <v>1706.0320000000002</v>
      </c>
      <c r="U1860" s="23">
        <f t="shared" si="89"/>
        <v>0.43801554438200402</v>
      </c>
    </row>
    <row r="1861" spans="1:21" x14ac:dyDescent="0.3">
      <c r="A1861" s="9">
        <v>1955</v>
      </c>
      <c r="B1861" s="9" t="str">
        <f>PROPER(TRIM('1. Raw Data'!B1861))</f>
        <v>Customer_1859</v>
      </c>
      <c r="C1861" s="9">
        <f>IF(OR('1. Raw Data'!C1861&lt;18, '1. Raw Data'!C1861&gt;100), MEDIAN('1. Raw Data'!$C$2:$C$5001), '1. Raw Data'!C1861)</f>
        <v>23</v>
      </c>
      <c r="D1861" s="9" t="s">
        <v>5018</v>
      </c>
      <c r="E1861" s="22">
        <v>44864</v>
      </c>
      <c r="F1861" s="9">
        <v>0</v>
      </c>
      <c r="G1861" s="9">
        <v>13737</v>
      </c>
      <c r="H1861" s="15">
        <v>44864</v>
      </c>
      <c r="I1861" s="9" t="s">
        <v>7455</v>
      </c>
      <c r="J1861" s="9">
        <v>147</v>
      </c>
      <c r="K1861" s="9" t="s">
        <v>7474</v>
      </c>
      <c r="L1861" s="9" t="str">
        <f>IF(OR('1. Raw Data'!L1861="Elec", '1. Raw Data'!L1861="elect"), "Electronics", '1. Raw Data'!L1861)</f>
        <v>Clothing</v>
      </c>
      <c r="M1861" s="9">
        <v>1408.87</v>
      </c>
      <c r="N1861" s="9">
        <f>IF(ISBLANK('1. Raw Data'!N1861), MEDIAN('1. Raw Data'!$N$2:$N$5001), '1. Raw Data'!N1861)</f>
        <v>583.98</v>
      </c>
      <c r="O1861" s="9">
        <v>2</v>
      </c>
      <c r="P1861" s="9">
        <f>IF(ISBLANK('1. Raw Data'!P1861), 0, '1. Raw Data'!P1861)</f>
        <v>0.2</v>
      </c>
      <c r="Q1861" s="9">
        <v>371</v>
      </c>
      <c r="R1861" s="9">
        <v>6</v>
      </c>
      <c r="S1861" s="9">
        <f t="shared" si="87"/>
        <v>2254.192</v>
      </c>
      <c r="T1861" s="9">
        <f t="shared" si="88"/>
        <v>1086.232</v>
      </c>
      <c r="U1861" s="23">
        <f t="shared" si="89"/>
        <v>0.48187199670658043</v>
      </c>
    </row>
    <row r="1862" spans="1:21" x14ac:dyDescent="0.3">
      <c r="A1862" s="9">
        <v>1725</v>
      </c>
      <c r="B1862" s="9" t="str">
        <f>PROPER(TRIM('1. Raw Data'!B1862))</f>
        <v>Customer_1860</v>
      </c>
      <c r="C1862" s="9">
        <f>IF(OR('1. Raw Data'!C1862&lt;18, '1. Raw Data'!C1862&gt;100), MEDIAN('1. Raw Data'!$C$2:$C$5001), '1. Raw Data'!C1862)</f>
        <v>49</v>
      </c>
      <c r="D1862" s="9" t="s">
        <v>5020</v>
      </c>
      <c r="E1862" s="22">
        <v>45154</v>
      </c>
      <c r="F1862" s="9">
        <v>0</v>
      </c>
      <c r="G1862" s="9">
        <v>11061</v>
      </c>
      <c r="H1862" s="15">
        <v>45154</v>
      </c>
      <c r="I1862" s="9" t="s">
        <v>7457</v>
      </c>
      <c r="J1862" s="9">
        <v>142</v>
      </c>
      <c r="K1862" s="9" t="s">
        <v>7500</v>
      </c>
      <c r="L1862" s="9" t="str">
        <f>IF(OR('1. Raw Data'!L1862="Elec", '1. Raw Data'!L1862="elect"), "Electronics", '1. Raw Data'!L1862)</f>
        <v>Clothing</v>
      </c>
      <c r="M1862" s="9">
        <v>1346.44</v>
      </c>
      <c r="N1862" s="9">
        <f>IF(ISBLANK('1. Raw Data'!N1862), MEDIAN('1. Raw Data'!$N$2:$N$5001), '1. Raw Data'!N1862)</f>
        <v>774.26</v>
      </c>
      <c r="O1862" s="9">
        <v>3</v>
      </c>
      <c r="P1862" s="9">
        <f>IF(ISBLANK('1. Raw Data'!P1862), 0, '1. Raw Data'!P1862)</f>
        <v>0</v>
      </c>
      <c r="Q1862" s="9">
        <v>504</v>
      </c>
      <c r="R1862" s="9">
        <v>9</v>
      </c>
      <c r="S1862" s="9">
        <f t="shared" si="87"/>
        <v>4039.32</v>
      </c>
      <c r="T1862" s="9">
        <f t="shared" si="88"/>
        <v>1716.5400000000004</v>
      </c>
      <c r="U1862" s="23">
        <f t="shared" si="89"/>
        <v>0.42495766614182595</v>
      </c>
    </row>
    <row r="1863" spans="1:21" x14ac:dyDescent="0.3">
      <c r="A1863" s="9">
        <v>2013</v>
      </c>
      <c r="B1863" s="9" t="str">
        <f>PROPER(TRIM('1. Raw Data'!B1863))</f>
        <v>Customer_1861</v>
      </c>
      <c r="C1863" s="9">
        <f>IF(OR('1. Raw Data'!C1863&lt;18, '1. Raw Data'!C1863&gt;100), MEDIAN('1. Raw Data'!$C$2:$C$5001), '1. Raw Data'!C1863)</f>
        <v>55</v>
      </c>
      <c r="D1863" s="9" t="s">
        <v>5019</v>
      </c>
      <c r="E1863" s="22">
        <v>44184</v>
      </c>
      <c r="F1863" s="9">
        <v>0</v>
      </c>
      <c r="G1863" s="9">
        <v>12034</v>
      </c>
      <c r="H1863" s="15">
        <v>44184</v>
      </c>
      <c r="I1863" s="9" t="s">
        <v>7457</v>
      </c>
      <c r="J1863" s="9">
        <v>124</v>
      </c>
      <c r="K1863" s="9" t="s">
        <v>7497</v>
      </c>
      <c r="L1863" s="9" t="str">
        <f>IF(OR('1. Raw Data'!L1863="Elec", '1. Raw Data'!L1863="elect"), "Electronics", '1. Raw Data'!L1863)</f>
        <v>Home Appliances</v>
      </c>
      <c r="M1863" s="9">
        <v>133.51</v>
      </c>
      <c r="N1863" s="9">
        <f>IF(ISBLANK('1. Raw Data'!N1863), MEDIAN('1. Raw Data'!$N$2:$N$5001), '1. Raw Data'!N1863)</f>
        <v>60.45</v>
      </c>
      <c r="O1863" s="9">
        <v>5</v>
      </c>
      <c r="P1863" s="9">
        <f>IF(ISBLANK('1. Raw Data'!P1863), 0, '1. Raw Data'!P1863)</f>
        <v>0</v>
      </c>
      <c r="Q1863" s="9">
        <v>409</v>
      </c>
      <c r="R1863" s="9">
        <v>5</v>
      </c>
      <c r="S1863" s="9">
        <f t="shared" si="87"/>
        <v>667.55</v>
      </c>
      <c r="T1863" s="9">
        <f t="shared" si="88"/>
        <v>365.29999999999995</v>
      </c>
      <c r="U1863" s="23">
        <f t="shared" si="89"/>
        <v>0.54722492697176239</v>
      </c>
    </row>
    <row r="1864" spans="1:21" x14ac:dyDescent="0.3">
      <c r="A1864" s="9">
        <v>1500</v>
      </c>
      <c r="B1864" s="9" t="str">
        <f>PROPER(TRIM('1. Raw Data'!B1864))</f>
        <v>Customer_1862</v>
      </c>
      <c r="C1864" s="9">
        <f>IF(OR('1. Raw Data'!C1864&lt;18, '1. Raw Data'!C1864&gt;100), MEDIAN('1. Raw Data'!$C$2:$C$5001), '1. Raw Data'!C1864)</f>
        <v>34</v>
      </c>
      <c r="D1864" s="9" t="s">
        <v>5022</v>
      </c>
      <c r="E1864" s="22">
        <v>43911</v>
      </c>
      <c r="F1864" s="9">
        <v>0</v>
      </c>
      <c r="G1864" s="9">
        <v>13202</v>
      </c>
      <c r="H1864" s="15">
        <v>43911</v>
      </c>
      <c r="I1864" s="9" t="s">
        <v>7457</v>
      </c>
      <c r="J1864" s="9">
        <v>148</v>
      </c>
      <c r="K1864" s="9" t="s">
        <v>7491</v>
      </c>
      <c r="L1864" s="9" t="str">
        <f>IF(OR('1. Raw Data'!L1864="Elec", '1. Raw Data'!L1864="elect"), "Electronics", '1. Raw Data'!L1864)</f>
        <v>Sports</v>
      </c>
      <c r="M1864" s="9">
        <v>295.14999999999998</v>
      </c>
      <c r="N1864" s="9">
        <f>IF(ISBLANK('1. Raw Data'!N1864), MEDIAN('1. Raw Data'!$N$2:$N$5001), '1. Raw Data'!N1864)</f>
        <v>151.47999999999999</v>
      </c>
      <c r="O1864" s="9">
        <v>2</v>
      </c>
      <c r="P1864" s="9">
        <f>IF(ISBLANK('1. Raw Data'!P1864), 0, '1. Raw Data'!P1864)</f>
        <v>0.05</v>
      </c>
      <c r="Q1864" s="9">
        <v>570</v>
      </c>
      <c r="R1864" s="9">
        <v>3</v>
      </c>
      <c r="S1864" s="9">
        <f t="shared" si="87"/>
        <v>560.78499999999997</v>
      </c>
      <c r="T1864" s="9">
        <f t="shared" si="88"/>
        <v>257.82499999999999</v>
      </c>
      <c r="U1864" s="23">
        <f t="shared" si="89"/>
        <v>0.45975730449280922</v>
      </c>
    </row>
    <row r="1865" spans="1:21" x14ac:dyDescent="0.3">
      <c r="A1865" s="9">
        <v>1116</v>
      </c>
      <c r="B1865" s="9" t="str">
        <f>PROPER(TRIM('1. Raw Data'!B1865))</f>
        <v>Customer_1863</v>
      </c>
      <c r="C1865" s="9">
        <f>IF(OR('1. Raw Data'!C1865&lt;18, '1. Raw Data'!C1865&gt;100), MEDIAN('1. Raw Data'!$C$2:$C$5001), '1. Raw Data'!C1865)</f>
        <v>40</v>
      </c>
      <c r="D1865" s="9" t="s">
        <v>5019</v>
      </c>
      <c r="E1865" s="22">
        <v>44338</v>
      </c>
      <c r="F1865" s="9">
        <v>0</v>
      </c>
      <c r="G1865" s="9">
        <v>10381</v>
      </c>
      <c r="H1865" s="15">
        <v>44338</v>
      </c>
      <c r="I1865" s="9" t="s">
        <v>7457</v>
      </c>
      <c r="J1865" s="9">
        <v>141</v>
      </c>
      <c r="K1865" s="9" t="s">
        <v>7490</v>
      </c>
      <c r="L1865" s="9" t="str">
        <f>IF(OR('1. Raw Data'!L1865="Elec", '1. Raw Data'!L1865="elect"), "Electronics", '1. Raw Data'!L1865)</f>
        <v>Clothing</v>
      </c>
      <c r="M1865" s="9">
        <v>1144.17</v>
      </c>
      <c r="N1865" s="9">
        <f>IF(ISBLANK('1. Raw Data'!N1865), MEDIAN('1. Raw Data'!$N$2:$N$5001), '1. Raw Data'!N1865)</f>
        <v>550.08000000000004</v>
      </c>
      <c r="O1865" s="9">
        <v>4</v>
      </c>
      <c r="P1865" s="9">
        <f>IF(ISBLANK('1. Raw Data'!P1865), 0, '1. Raw Data'!P1865)</f>
        <v>0</v>
      </c>
      <c r="Q1865" s="9">
        <v>1071</v>
      </c>
      <c r="R1865" s="9">
        <v>3</v>
      </c>
      <c r="S1865" s="9">
        <f t="shared" si="87"/>
        <v>4576.68</v>
      </c>
      <c r="T1865" s="9">
        <f t="shared" si="88"/>
        <v>2376.36</v>
      </c>
      <c r="U1865" s="23">
        <f t="shared" si="89"/>
        <v>0.51923228191614879</v>
      </c>
    </row>
    <row r="1866" spans="1:21" x14ac:dyDescent="0.3">
      <c r="A1866" s="9">
        <v>1385</v>
      </c>
      <c r="B1866" s="9" t="str">
        <f>PROPER(TRIM('1. Raw Data'!B1866))</f>
        <v>Customer_1864</v>
      </c>
      <c r="C1866" s="9">
        <f>IF(OR('1. Raw Data'!C1866&lt;18, '1. Raw Data'!C1866&gt;100), MEDIAN('1. Raw Data'!$C$2:$C$5001), '1. Raw Data'!C1866)</f>
        <v>37</v>
      </c>
      <c r="D1866" s="9" t="s">
        <v>5023</v>
      </c>
      <c r="E1866" s="22">
        <v>45280</v>
      </c>
      <c r="F1866" s="9">
        <v>0</v>
      </c>
      <c r="G1866" s="9">
        <v>13296</v>
      </c>
      <c r="H1866" s="15">
        <v>45280</v>
      </c>
      <c r="I1866" s="9" t="s">
        <v>7456</v>
      </c>
      <c r="J1866" s="9">
        <v>107</v>
      </c>
      <c r="K1866" s="9" t="s">
        <v>7485</v>
      </c>
      <c r="L1866" s="9" t="str">
        <f>IF(OR('1. Raw Data'!L1866="Elec", '1. Raw Data'!L1866="elect"), "Electronics", '1. Raw Data'!L1866)</f>
        <v>Electronics</v>
      </c>
      <c r="M1866" s="9">
        <v>1048.9000000000001</v>
      </c>
      <c r="N1866" s="9">
        <f>IF(ISBLANK('1. Raw Data'!N1866), MEDIAN('1. Raw Data'!$N$2:$N$5001), '1. Raw Data'!N1866)</f>
        <v>617.91999999999996</v>
      </c>
      <c r="O1866" s="9">
        <v>5</v>
      </c>
      <c r="P1866" s="9">
        <f>IF(ISBLANK('1. Raw Data'!P1866), 0, '1. Raw Data'!P1866)</f>
        <v>0</v>
      </c>
      <c r="Q1866" s="9">
        <v>378</v>
      </c>
      <c r="R1866" s="9">
        <v>6</v>
      </c>
      <c r="S1866" s="9">
        <f t="shared" si="87"/>
        <v>5244.5</v>
      </c>
      <c r="T1866" s="9">
        <f t="shared" si="88"/>
        <v>2154.9</v>
      </c>
      <c r="U1866" s="23">
        <f t="shared" si="89"/>
        <v>0.41088759652969781</v>
      </c>
    </row>
    <row r="1867" spans="1:21" x14ac:dyDescent="0.3">
      <c r="A1867" s="9">
        <v>2367</v>
      </c>
      <c r="B1867" s="9" t="str">
        <f>PROPER(TRIM('1. Raw Data'!B1867))</f>
        <v>Customer_1865</v>
      </c>
      <c r="C1867" s="9">
        <f>IF(OR('1. Raw Data'!C1867&lt;18, '1. Raw Data'!C1867&gt;100), MEDIAN('1. Raw Data'!$C$2:$C$5001), '1. Raw Data'!C1867)</f>
        <v>42</v>
      </c>
      <c r="D1867" s="9" t="s">
        <v>5020</v>
      </c>
      <c r="E1867" s="22">
        <v>44727</v>
      </c>
      <c r="F1867" s="9">
        <v>1</v>
      </c>
      <c r="G1867" s="9">
        <v>11166</v>
      </c>
      <c r="H1867" s="15">
        <v>44727</v>
      </c>
      <c r="I1867" s="9" t="s">
        <v>7457</v>
      </c>
      <c r="J1867" s="9">
        <v>111</v>
      </c>
      <c r="K1867" s="9" t="s">
        <v>7476</v>
      </c>
      <c r="L1867" s="9" t="str">
        <f>IF(OR('1. Raw Data'!L1867="Elec", '1. Raw Data'!L1867="elect"), "Electronics", '1. Raw Data'!L1867)</f>
        <v>Sports</v>
      </c>
      <c r="M1867" s="9">
        <v>243.17</v>
      </c>
      <c r="N1867" s="9">
        <f>IF(ISBLANK('1. Raw Data'!N1867), MEDIAN('1. Raw Data'!$N$2:$N$5001), '1. Raw Data'!N1867)</f>
        <v>159.30000000000001</v>
      </c>
      <c r="O1867" s="9">
        <v>2</v>
      </c>
      <c r="P1867" s="9">
        <f>IF(ISBLANK('1. Raw Data'!P1867), 0, '1. Raw Data'!P1867)</f>
        <v>0</v>
      </c>
      <c r="Q1867" s="9">
        <v>825</v>
      </c>
      <c r="R1867" s="9">
        <v>7</v>
      </c>
      <c r="S1867" s="9">
        <f t="shared" si="87"/>
        <v>486.34</v>
      </c>
      <c r="T1867" s="9">
        <f t="shared" si="88"/>
        <v>167.73999999999995</v>
      </c>
      <c r="U1867" s="23">
        <f t="shared" si="89"/>
        <v>0.34490274293703987</v>
      </c>
    </row>
    <row r="1868" spans="1:21" x14ac:dyDescent="0.3">
      <c r="A1868" s="9">
        <v>1583</v>
      </c>
      <c r="B1868" s="9" t="str">
        <f>PROPER(TRIM('1. Raw Data'!B1868))</f>
        <v>Customer_1866</v>
      </c>
      <c r="C1868" s="9">
        <f>IF(OR('1. Raw Data'!C1868&lt;18, '1. Raw Data'!C1868&gt;100), MEDIAN('1. Raw Data'!$C$2:$C$5001), '1. Raw Data'!C1868)</f>
        <v>41</v>
      </c>
      <c r="D1868" s="9" t="s">
        <v>5020</v>
      </c>
      <c r="E1868" s="22">
        <v>44730</v>
      </c>
      <c r="F1868" s="9">
        <v>1</v>
      </c>
      <c r="G1868" s="9">
        <v>12478</v>
      </c>
      <c r="H1868" s="15">
        <v>44730</v>
      </c>
      <c r="I1868" s="9" t="s">
        <v>7457</v>
      </c>
      <c r="J1868" s="9">
        <v>109</v>
      </c>
      <c r="K1868" s="9" t="s">
        <v>7466</v>
      </c>
      <c r="L1868" s="9" t="str">
        <f>IF(OR('1. Raw Data'!L1868="Elec", '1. Raw Data'!L1868="elect"), "Electronics", '1. Raw Data'!L1868)</f>
        <v>Sports</v>
      </c>
      <c r="M1868" s="9">
        <v>777.99</v>
      </c>
      <c r="N1868" s="9">
        <f>IF(ISBLANK('1. Raw Data'!N1868), MEDIAN('1. Raw Data'!$N$2:$N$5001), '1. Raw Data'!N1868)</f>
        <v>459.01</v>
      </c>
      <c r="O1868" s="9">
        <v>5</v>
      </c>
      <c r="P1868" s="9">
        <f>IF(ISBLANK('1. Raw Data'!P1868), 0, '1. Raw Data'!P1868)</f>
        <v>0</v>
      </c>
      <c r="Q1868" s="9">
        <v>603</v>
      </c>
      <c r="R1868" s="9">
        <v>3</v>
      </c>
      <c r="S1868" s="9">
        <f t="shared" si="87"/>
        <v>3889.95</v>
      </c>
      <c r="T1868" s="9">
        <f t="shared" si="88"/>
        <v>1594.8999999999996</v>
      </c>
      <c r="U1868" s="23">
        <f t="shared" si="89"/>
        <v>0.41000526999061676</v>
      </c>
    </row>
    <row r="1869" spans="1:21" x14ac:dyDescent="0.3">
      <c r="A1869" s="9">
        <v>1394</v>
      </c>
      <c r="B1869" s="9" t="str">
        <f>PROPER(TRIM('1. Raw Data'!B1869))</f>
        <v>Customer_1867</v>
      </c>
      <c r="C1869" s="9">
        <f>IF(OR('1. Raw Data'!C1869&lt;18, '1. Raw Data'!C1869&gt;100), MEDIAN('1. Raw Data'!$C$2:$C$5001), '1. Raw Data'!C1869)</f>
        <v>31</v>
      </c>
      <c r="D1869" s="9" t="s">
        <v>5019</v>
      </c>
      <c r="E1869" s="22">
        <v>44904</v>
      </c>
      <c r="F1869" s="9">
        <v>0</v>
      </c>
      <c r="G1869" s="9">
        <v>10388</v>
      </c>
      <c r="H1869" s="15">
        <v>44816</v>
      </c>
      <c r="I1869" s="9" t="s">
        <v>7457</v>
      </c>
      <c r="J1869" s="9">
        <v>149</v>
      </c>
      <c r="K1869" s="9" t="s">
        <v>7467</v>
      </c>
      <c r="L1869" s="9" t="str">
        <f>IF(OR('1. Raw Data'!L1869="Elec", '1. Raw Data'!L1869="elect"), "Electronics", '1. Raw Data'!L1869)</f>
        <v>Home Appliances</v>
      </c>
      <c r="M1869" s="9">
        <v>1182.18</v>
      </c>
      <c r="N1869" s="9">
        <f>IF(ISBLANK('1. Raw Data'!N1869), MEDIAN('1. Raw Data'!$N$2:$N$5001), '1. Raw Data'!N1869)</f>
        <v>665.27</v>
      </c>
      <c r="O1869" s="9">
        <v>3</v>
      </c>
      <c r="P1869" s="9">
        <f>IF(ISBLANK('1. Raw Data'!P1869), 0, '1. Raw Data'!P1869)</f>
        <v>0</v>
      </c>
      <c r="Q1869" s="9">
        <v>510</v>
      </c>
      <c r="R1869" s="9">
        <v>5</v>
      </c>
      <c r="S1869" s="9">
        <f t="shared" si="87"/>
        <v>3546.54</v>
      </c>
      <c r="T1869" s="9">
        <f t="shared" si="88"/>
        <v>1550.73</v>
      </c>
      <c r="U1869" s="23">
        <f t="shared" si="89"/>
        <v>0.43725151838129556</v>
      </c>
    </row>
    <row r="1870" spans="1:21" x14ac:dyDescent="0.3">
      <c r="A1870" s="9">
        <v>2087</v>
      </c>
      <c r="B1870" s="9" t="str">
        <f>PROPER(TRIM('1. Raw Data'!B1870))</f>
        <v>Customer_1868</v>
      </c>
      <c r="C1870" s="9">
        <f>IF(OR('1. Raw Data'!C1870&lt;18, '1. Raw Data'!C1870&gt;100), MEDIAN('1. Raw Data'!$C$2:$C$5001), '1. Raw Data'!C1870)</f>
        <v>37</v>
      </c>
      <c r="D1870" s="9" t="s">
        <v>5020</v>
      </c>
      <c r="E1870" s="22">
        <v>44901</v>
      </c>
      <c r="F1870" s="9">
        <v>0</v>
      </c>
      <c r="G1870" s="9">
        <v>12101</v>
      </c>
      <c r="H1870" s="15">
        <v>44724</v>
      </c>
      <c r="I1870" s="9" t="s">
        <v>7455</v>
      </c>
      <c r="J1870" s="9">
        <v>130</v>
      </c>
      <c r="K1870" s="9" t="s">
        <v>7487</v>
      </c>
      <c r="L1870" s="9" t="str">
        <f>IF(OR('1. Raw Data'!L1870="Elec", '1. Raw Data'!L1870="elect"), "Electronics", '1. Raw Data'!L1870)</f>
        <v>Electronics</v>
      </c>
      <c r="M1870" s="9">
        <v>367.23</v>
      </c>
      <c r="N1870" s="9">
        <f>IF(ISBLANK('1. Raw Data'!N1870), MEDIAN('1. Raw Data'!$N$2:$N$5001), '1. Raw Data'!N1870)</f>
        <v>220.6</v>
      </c>
      <c r="O1870" s="9">
        <v>4</v>
      </c>
      <c r="P1870" s="9">
        <f>IF(ISBLANK('1. Raw Data'!P1870), 0, '1. Raw Data'!P1870)</f>
        <v>0.2</v>
      </c>
      <c r="Q1870" s="9">
        <v>757</v>
      </c>
      <c r="R1870" s="9">
        <v>1</v>
      </c>
      <c r="S1870" s="9">
        <f t="shared" si="87"/>
        <v>1175.1360000000002</v>
      </c>
      <c r="T1870" s="9">
        <f t="shared" si="88"/>
        <v>292.73600000000022</v>
      </c>
      <c r="U1870" s="23">
        <f t="shared" si="89"/>
        <v>0.24910818832884038</v>
      </c>
    </row>
    <row r="1871" spans="1:21" x14ac:dyDescent="0.3">
      <c r="A1871" s="9">
        <v>1720</v>
      </c>
      <c r="B1871" s="9" t="str">
        <f>PROPER(TRIM('1. Raw Data'!B1871))</f>
        <v>Customer_1869</v>
      </c>
      <c r="C1871" s="9">
        <f>IF(OR('1. Raw Data'!C1871&lt;18, '1. Raw Data'!C1871&gt;100), MEDIAN('1. Raw Data'!$C$2:$C$5001), '1. Raw Data'!C1871)</f>
        <v>28</v>
      </c>
      <c r="D1871" s="9" t="s">
        <v>5023</v>
      </c>
      <c r="E1871" s="22">
        <v>45079</v>
      </c>
      <c r="F1871" s="9">
        <v>0</v>
      </c>
      <c r="G1871" s="9">
        <v>12071</v>
      </c>
      <c r="H1871" s="15">
        <v>44963</v>
      </c>
      <c r="I1871" s="9" t="s">
        <v>7455</v>
      </c>
      <c r="J1871" s="9">
        <v>141</v>
      </c>
      <c r="K1871" s="9" t="s">
        <v>7490</v>
      </c>
      <c r="L1871" s="9" t="str">
        <f>IF(OR('1. Raw Data'!L1871="Elec", '1. Raw Data'!L1871="elect"), "Electronics", '1. Raw Data'!L1871)</f>
        <v>Electronics</v>
      </c>
      <c r="M1871" s="9">
        <v>1313.37</v>
      </c>
      <c r="N1871" s="9">
        <f>IF(ISBLANK('1. Raw Data'!N1871), MEDIAN('1. Raw Data'!$N$2:$N$5001), '1. Raw Data'!N1871)</f>
        <v>537.16</v>
      </c>
      <c r="O1871" s="9">
        <v>3</v>
      </c>
      <c r="P1871" s="9">
        <f>IF(ISBLANK('1. Raw Data'!P1871), 0, '1. Raw Data'!P1871)</f>
        <v>0</v>
      </c>
      <c r="Q1871" s="9">
        <v>579</v>
      </c>
      <c r="R1871" s="9">
        <v>4</v>
      </c>
      <c r="S1871" s="9">
        <f t="shared" si="87"/>
        <v>3940.1099999999997</v>
      </c>
      <c r="T1871" s="9">
        <f t="shared" si="88"/>
        <v>2328.6299999999997</v>
      </c>
      <c r="U1871" s="23">
        <f t="shared" si="89"/>
        <v>0.59100634246252004</v>
      </c>
    </row>
    <row r="1872" spans="1:21" x14ac:dyDescent="0.3">
      <c r="A1872" s="9">
        <v>1071</v>
      </c>
      <c r="B1872" s="9" t="str">
        <f>PROPER(TRIM('1. Raw Data'!B1872))</f>
        <v>Customer_1870</v>
      </c>
      <c r="C1872" s="9">
        <f>IF(OR('1. Raw Data'!C1872&lt;18, '1. Raw Data'!C1872&gt;100), MEDIAN('1. Raw Data'!$C$2:$C$5001), '1. Raw Data'!C1872)</f>
        <v>23</v>
      </c>
      <c r="D1872" s="9" t="s">
        <v>5023</v>
      </c>
      <c r="E1872" s="22">
        <v>44156</v>
      </c>
      <c r="F1872" s="9">
        <v>1</v>
      </c>
      <c r="G1872" s="9">
        <v>10394</v>
      </c>
      <c r="H1872" s="15">
        <v>44156</v>
      </c>
      <c r="I1872" s="9" t="s">
        <v>7455</v>
      </c>
      <c r="J1872" s="9">
        <v>103</v>
      </c>
      <c r="K1872" s="9" t="s">
        <v>7472</v>
      </c>
      <c r="L1872" s="9" t="str">
        <f>IF(OR('1. Raw Data'!L1872="Elec", '1. Raw Data'!L1872="elect"), "Electronics", '1. Raw Data'!L1872)</f>
        <v>Sports</v>
      </c>
      <c r="M1872" s="9">
        <v>126.81</v>
      </c>
      <c r="N1872" s="9">
        <f>IF(ISBLANK('1. Raw Data'!N1872), MEDIAN('1. Raw Data'!$N$2:$N$5001), '1. Raw Data'!N1872)</f>
        <v>55.4</v>
      </c>
      <c r="O1872" s="9">
        <v>3</v>
      </c>
      <c r="P1872" s="9">
        <f>IF(ISBLANK('1. Raw Data'!P1872), 0, '1. Raw Data'!P1872)</f>
        <v>0.1</v>
      </c>
      <c r="Q1872" s="9">
        <v>1502</v>
      </c>
      <c r="R1872" s="9">
        <v>1</v>
      </c>
      <c r="S1872" s="9">
        <f t="shared" si="87"/>
        <v>342.387</v>
      </c>
      <c r="T1872" s="9">
        <f t="shared" si="88"/>
        <v>176.18700000000001</v>
      </c>
      <c r="U1872" s="23">
        <f t="shared" si="89"/>
        <v>0.51458437382260425</v>
      </c>
    </row>
    <row r="1873" spans="1:21" x14ac:dyDescent="0.3">
      <c r="A1873" s="9">
        <v>1273</v>
      </c>
      <c r="B1873" s="9" t="str">
        <f>PROPER(TRIM('1. Raw Data'!B1873))</f>
        <v>Customer_1871</v>
      </c>
      <c r="C1873" s="9">
        <f>IF(OR('1. Raw Data'!C1873&lt;18, '1. Raw Data'!C1873&gt;100), MEDIAN('1. Raw Data'!$C$2:$C$5001), '1. Raw Data'!C1873)</f>
        <v>51</v>
      </c>
      <c r="D1873" s="9" t="s">
        <v>5023</v>
      </c>
      <c r="E1873" s="22">
        <v>44576</v>
      </c>
      <c r="F1873" s="9">
        <v>0</v>
      </c>
      <c r="G1873" s="9">
        <v>12680</v>
      </c>
      <c r="H1873" s="15">
        <v>44576</v>
      </c>
      <c r="I1873" s="9" t="s">
        <v>7457</v>
      </c>
      <c r="J1873" s="9">
        <v>122</v>
      </c>
      <c r="K1873" s="9" t="s">
        <v>7465</v>
      </c>
      <c r="L1873" s="9" t="str">
        <f>IF(OR('1. Raw Data'!L1873="Elec", '1. Raw Data'!L1873="elect"), "Electronics", '1. Raw Data'!L1873)</f>
        <v>Clothing</v>
      </c>
      <c r="M1873" s="9">
        <v>1184.18</v>
      </c>
      <c r="N1873" s="9">
        <f>IF(ISBLANK('1. Raw Data'!N1873), MEDIAN('1. Raw Data'!$N$2:$N$5001), '1. Raw Data'!N1873)</f>
        <v>507.4</v>
      </c>
      <c r="O1873" s="9">
        <v>4</v>
      </c>
      <c r="P1873" s="9">
        <f>IF(ISBLANK('1. Raw Data'!P1873), 0, '1. Raw Data'!P1873)</f>
        <v>0.1</v>
      </c>
      <c r="Q1873" s="9">
        <v>746</v>
      </c>
      <c r="R1873" s="9">
        <v>4</v>
      </c>
      <c r="S1873" s="9">
        <f t="shared" si="87"/>
        <v>4263.0480000000007</v>
      </c>
      <c r="T1873" s="9">
        <f t="shared" si="88"/>
        <v>2233.4480000000008</v>
      </c>
      <c r="U1873" s="23">
        <f t="shared" si="89"/>
        <v>0.52390871507897641</v>
      </c>
    </row>
    <row r="1874" spans="1:21" x14ac:dyDescent="0.3">
      <c r="A1874" s="9">
        <v>2343</v>
      </c>
      <c r="B1874" s="9" t="str">
        <f>PROPER(TRIM('1. Raw Data'!B1874))</f>
        <v>Customer_1872</v>
      </c>
      <c r="C1874" s="9">
        <f>IF(OR('1. Raw Data'!C1874&lt;18, '1. Raw Data'!C1874&gt;100), MEDIAN('1. Raw Data'!$C$2:$C$5001), '1. Raw Data'!C1874)</f>
        <v>41</v>
      </c>
      <c r="D1874" s="9" t="s">
        <v>5022</v>
      </c>
      <c r="E1874" s="22">
        <v>44594</v>
      </c>
      <c r="F1874" s="9">
        <v>0</v>
      </c>
      <c r="G1874" s="9">
        <v>12166</v>
      </c>
      <c r="H1874" s="15">
        <v>44594</v>
      </c>
      <c r="I1874" s="9" t="s">
        <v>7456</v>
      </c>
      <c r="J1874" s="9">
        <v>140</v>
      </c>
      <c r="K1874" s="9" t="s">
        <v>7468</v>
      </c>
      <c r="L1874" s="9" t="str">
        <f>IF(OR('1. Raw Data'!L1874="Elec", '1. Raw Data'!L1874="elect"), "Electronics", '1. Raw Data'!L1874)</f>
        <v>Clothing</v>
      </c>
      <c r="M1874" s="9">
        <v>942.94</v>
      </c>
      <c r="N1874" s="9">
        <f>IF(ISBLANK('1. Raw Data'!N1874), MEDIAN('1. Raw Data'!$N$2:$N$5001), '1. Raw Data'!N1874)</f>
        <v>404.95</v>
      </c>
      <c r="O1874" s="9">
        <v>3</v>
      </c>
      <c r="P1874" s="9">
        <f>IF(ISBLANK('1. Raw Data'!P1874), 0, '1. Raw Data'!P1874)</f>
        <v>0</v>
      </c>
      <c r="Q1874" s="9">
        <v>451</v>
      </c>
      <c r="R1874" s="9">
        <v>5</v>
      </c>
      <c r="S1874" s="9">
        <f t="shared" si="87"/>
        <v>2828.82</v>
      </c>
      <c r="T1874" s="9">
        <f t="shared" si="88"/>
        <v>1613.9700000000003</v>
      </c>
      <c r="U1874" s="23">
        <f t="shared" si="89"/>
        <v>0.5705453157146797</v>
      </c>
    </row>
    <row r="1875" spans="1:21" x14ac:dyDescent="0.3">
      <c r="A1875" s="9">
        <v>1337</v>
      </c>
      <c r="B1875" s="9" t="str">
        <f>PROPER(TRIM('1. Raw Data'!B1875))</f>
        <v>Customer_1873</v>
      </c>
      <c r="C1875" s="9">
        <f>IF(OR('1. Raw Data'!C1875&lt;18, '1. Raw Data'!C1875&gt;100), MEDIAN('1. Raw Data'!$C$2:$C$5001), '1. Raw Data'!C1875)</f>
        <v>37</v>
      </c>
      <c r="D1875" s="9" t="s">
        <v>5018</v>
      </c>
      <c r="E1875" s="22">
        <v>44235</v>
      </c>
      <c r="F1875" s="9">
        <v>0</v>
      </c>
      <c r="G1875" s="9">
        <v>13744</v>
      </c>
      <c r="H1875" s="15">
        <v>44410</v>
      </c>
      <c r="I1875" s="9" t="s">
        <v>7456</v>
      </c>
      <c r="J1875" s="9">
        <v>120</v>
      </c>
      <c r="K1875" s="9" t="s">
        <v>7488</v>
      </c>
      <c r="L1875" s="9" t="str">
        <f>IF(OR('1. Raw Data'!L1875="Elec", '1. Raw Data'!L1875="elect"), "Electronics", '1. Raw Data'!L1875)</f>
        <v>Electronics</v>
      </c>
      <c r="M1875" s="9">
        <v>507.04</v>
      </c>
      <c r="N1875" s="9">
        <f>IF(ISBLANK('1. Raw Data'!N1875), MEDIAN('1. Raw Data'!$N$2:$N$5001), '1. Raw Data'!N1875)</f>
        <v>242.44</v>
      </c>
      <c r="O1875" s="9">
        <v>2</v>
      </c>
      <c r="P1875" s="9">
        <f>IF(ISBLANK('1. Raw Data'!P1875), 0, '1. Raw Data'!P1875)</f>
        <v>0.1</v>
      </c>
      <c r="Q1875" s="9">
        <v>352</v>
      </c>
      <c r="R1875" s="9">
        <v>8</v>
      </c>
      <c r="S1875" s="9">
        <f t="shared" si="87"/>
        <v>912.67200000000003</v>
      </c>
      <c r="T1875" s="9">
        <f t="shared" si="88"/>
        <v>427.79200000000003</v>
      </c>
      <c r="U1875" s="23">
        <f t="shared" si="89"/>
        <v>0.46872479927071281</v>
      </c>
    </row>
    <row r="1876" spans="1:21" x14ac:dyDescent="0.3">
      <c r="A1876" s="9">
        <v>2389</v>
      </c>
      <c r="B1876" s="9" t="str">
        <f>PROPER(TRIM('1. Raw Data'!B1876))</f>
        <v>Customer_1874</v>
      </c>
      <c r="C1876" s="9">
        <f>IF(OR('1. Raw Data'!C1876&lt;18, '1. Raw Data'!C1876&gt;100), MEDIAN('1. Raw Data'!$C$2:$C$5001), '1. Raw Data'!C1876)</f>
        <v>32</v>
      </c>
      <c r="D1876" s="9" t="s">
        <v>5019</v>
      </c>
      <c r="E1876" s="22">
        <v>44624</v>
      </c>
      <c r="F1876" s="9">
        <v>0</v>
      </c>
      <c r="G1876" s="9">
        <v>10982</v>
      </c>
      <c r="H1876" s="15">
        <v>44654</v>
      </c>
      <c r="I1876" s="9" t="s">
        <v>7457</v>
      </c>
      <c r="J1876" s="9">
        <v>132</v>
      </c>
      <c r="K1876" s="9" t="s">
        <v>7506</v>
      </c>
      <c r="L1876" s="9" t="str">
        <f>IF(OR('1. Raw Data'!L1876="Elec", '1. Raw Data'!L1876="elect"), "Electronics", '1. Raw Data'!L1876)</f>
        <v>Sports</v>
      </c>
      <c r="M1876" s="9">
        <v>1095.3499999999999</v>
      </c>
      <c r="N1876" s="9">
        <f>IF(ISBLANK('1. Raw Data'!N1876), MEDIAN('1. Raw Data'!$N$2:$N$5001), '1. Raw Data'!N1876)</f>
        <v>612.98</v>
      </c>
      <c r="O1876" s="9">
        <v>2</v>
      </c>
      <c r="P1876" s="9">
        <f>IF(ISBLANK('1. Raw Data'!P1876), 0, '1. Raw Data'!P1876)</f>
        <v>0</v>
      </c>
      <c r="Q1876" s="9">
        <v>694</v>
      </c>
      <c r="R1876" s="9">
        <v>3</v>
      </c>
      <c r="S1876" s="9">
        <f t="shared" si="87"/>
        <v>2190.6999999999998</v>
      </c>
      <c r="T1876" s="9">
        <f t="shared" si="88"/>
        <v>964.73999999999978</v>
      </c>
      <c r="U1876" s="23">
        <f t="shared" si="89"/>
        <v>0.44037978728260369</v>
      </c>
    </row>
    <row r="1877" spans="1:21" x14ac:dyDescent="0.3">
      <c r="A1877" s="9">
        <v>1606</v>
      </c>
      <c r="B1877" s="9" t="str">
        <f>PROPER(TRIM('1. Raw Data'!B1877))</f>
        <v>Customer_1875</v>
      </c>
      <c r="C1877" s="9">
        <f>IF(OR('1. Raw Data'!C1877&lt;18, '1. Raw Data'!C1877&gt;100), MEDIAN('1. Raw Data'!$C$2:$C$5001), '1. Raw Data'!C1877)</f>
        <v>40</v>
      </c>
      <c r="D1877" s="9" t="s">
        <v>5020</v>
      </c>
      <c r="E1877" s="22">
        <v>44668</v>
      </c>
      <c r="F1877" s="9">
        <v>1</v>
      </c>
      <c r="G1877" s="9">
        <v>13657</v>
      </c>
      <c r="H1877" s="15">
        <v>44668</v>
      </c>
      <c r="I1877" s="9" t="s">
        <v>7456</v>
      </c>
      <c r="J1877" s="9">
        <v>148</v>
      </c>
      <c r="K1877" s="9" t="s">
        <v>7491</v>
      </c>
      <c r="L1877" s="9" t="str">
        <f>IF(OR('1. Raw Data'!L1877="Elec", '1. Raw Data'!L1877="elect"), "Electronics", '1. Raw Data'!L1877)</f>
        <v>Sports</v>
      </c>
      <c r="M1877" s="9">
        <v>1184.43</v>
      </c>
      <c r="N1877" s="9">
        <f>IF(ISBLANK('1. Raw Data'!N1877), MEDIAN('1. Raw Data'!$N$2:$N$5001), '1. Raw Data'!N1877)</f>
        <v>514.52</v>
      </c>
      <c r="O1877" s="9">
        <v>5</v>
      </c>
      <c r="P1877" s="9">
        <f>IF(ISBLANK('1. Raw Data'!P1877), 0, '1. Raw Data'!P1877)</f>
        <v>0</v>
      </c>
      <c r="Q1877" s="9">
        <v>559</v>
      </c>
      <c r="R1877" s="9">
        <v>2</v>
      </c>
      <c r="S1877" s="9">
        <f t="shared" si="87"/>
        <v>5922.1500000000005</v>
      </c>
      <c r="T1877" s="9">
        <f t="shared" si="88"/>
        <v>3349.5500000000006</v>
      </c>
      <c r="U1877" s="23">
        <f t="shared" si="89"/>
        <v>0.56559695380900521</v>
      </c>
    </row>
    <row r="1878" spans="1:21" x14ac:dyDescent="0.3">
      <c r="A1878" s="9">
        <v>1165</v>
      </c>
      <c r="B1878" s="9" t="str">
        <f>PROPER(TRIM('1. Raw Data'!B1878))</f>
        <v>Customer_1876</v>
      </c>
      <c r="C1878" s="9">
        <f>IF(OR('1. Raw Data'!C1878&lt;18, '1. Raw Data'!C1878&gt;100), MEDIAN('1. Raw Data'!$C$2:$C$5001), '1. Raw Data'!C1878)</f>
        <v>42</v>
      </c>
      <c r="D1878" s="9" t="s">
        <v>5023</v>
      </c>
      <c r="E1878" s="22">
        <v>44523</v>
      </c>
      <c r="F1878" s="9">
        <v>0</v>
      </c>
      <c r="G1878" s="9">
        <v>13256</v>
      </c>
      <c r="H1878" s="15">
        <v>44523</v>
      </c>
      <c r="I1878" s="9" t="s">
        <v>7456</v>
      </c>
      <c r="J1878" s="9">
        <v>107</v>
      </c>
      <c r="K1878" s="9" t="s">
        <v>7485</v>
      </c>
      <c r="L1878" s="9" t="str">
        <f>IF(OR('1. Raw Data'!L1878="Elec", '1. Raw Data'!L1878="elect"), "Electronics", '1. Raw Data'!L1878)</f>
        <v>Sports</v>
      </c>
      <c r="M1878" s="9">
        <v>1404.15</v>
      </c>
      <c r="N1878" s="9">
        <f>IF(ISBLANK('1. Raw Data'!N1878), MEDIAN('1. Raw Data'!$N$2:$N$5001), '1. Raw Data'!N1878)</f>
        <v>955.57</v>
      </c>
      <c r="O1878" s="9">
        <v>2</v>
      </c>
      <c r="P1878" s="9">
        <f>IF(ISBLANK('1. Raw Data'!P1878), 0, '1. Raw Data'!P1878)</f>
        <v>0</v>
      </c>
      <c r="Q1878" s="9">
        <v>390</v>
      </c>
      <c r="R1878" s="9">
        <v>4</v>
      </c>
      <c r="S1878" s="9">
        <f t="shared" si="87"/>
        <v>2808.3</v>
      </c>
      <c r="T1878" s="9">
        <f t="shared" si="88"/>
        <v>897.16000000000008</v>
      </c>
      <c r="U1878" s="23">
        <f t="shared" si="89"/>
        <v>0.31946729338033686</v>
      </c>
    </row>
    <row r="1879" spans="1:21" x14ac:dyDescent="0.3">
      <c r="A1879" s="9">
        <v>1010</v>
      </c>
      <c r="B1879" s="9" t="str">
        <f>PROPER(TRIM('1. Raw Data'!B1879))</f>
        <v>Customer_1877</v>
      </c>
      <c r="C1879" s="9">
        <f>IF(OR('1. Raw Data'!C1879&lt;18, '1. Raw Data'!C1879&gt;100), MEDIAN('1. Raw Data'!$C$2:$C$5001), '1. Raw Data'!C1879)</f>
        <v>65</v>
      </c>
      <c r="D1879" s="9" t="s">
        <v>5019</v>
      </c>
      <c r="E1879" s="22">
        <v>45221</v>
      </c>
      <c r="F1879" s="9">
        <v>0</v>
      </c>
      <c r="G1879" s="9">
        <v>12239</v>
      </c>
      <c r="H1879" s="15">
        <v>45221</v>
      </c>
      <c r="I1879" s="9" t="s">
        <v>7457</v>
      </c>
      <c r="J1879" s="9">
        <v>107</v>
      </c>
      <c r="K1879" s="9" t="s">
        <v>7485</v>
      </c>
      <c r="L1879" s="9" t="str">
        <f>IF(OR('1. Raw Data'!L1879="Elec", '1. Raw Data'!L1879="elect"), "Electronics", '1. Raw Data'!L1879)</f>
        <v>Home Appliances</v>
      </c>
      <c r="M1879" s="9">
        <v>583.27</v>
      </c>
      <c r="N1879" s="9">
        <f>IF(ISBLANK('1. Raw Data'!N1879), MEDIAN('1. Raw Data'!$N$2:$N$5001), '1. Raw Data'!N1879)</f>
        <v>382.79</v>
      </c>
      <c r="O1879" s="9">
        <v>2</v>
      </c>
      <c r="P1879" s="9">
        <f>IF(ISBLANK('1. Raw Data'!P1879), 0, '1. Raw Data'!P1879)</f>
        <v>0</v>
      </c>
      <c r="Q1879" s="9">
        <v>437</v>
      </c>
      <c r="R1879" s="9">
        <v>4</v>
      </c>
      <c r="S1879" s="9">
        <f t="shared" si="87"/>
        <v>1166.54</v>
      </c>
      <c r="T1879" s="9">
        <f t="shared" si="88"/>
        <v>400.95999999999992</v>
      </c>
      <c r="U1879" s="23">
        <f t="shared" si="89"/>
        <v>0.34371731788022691</v>
      </c>
    </row>
    <row r="1880" spans="1:21" x14ac:dyDescent="0.3">
      <c r="A1880" s="9">
        <v>2324</v>
      </c>
      <c r="B1880" s="9" t="str">
        <f>PROPER(TRIM('1. Raw Data'!B1880))</f>
        <v>Customer_1878</v>
      </c>
      <c r="C1880" s="9">
        <f>IF(OR('1. Raw Data'!C1880&lt;18, '1. Raw Data'!C1880&gt;100), MEDIAN('1. Raw Data'!$C$2:$C$5001), '1. Raw Data'!C1880)</f>
        <v>49</v>
      </c>
      <c r="D1880" s="9" t="s">
        <v>5019</v>
      </c>
      <c r="E1880" s="22">
        <v>45055</v>
      </c>
      <c r="F1880" s="9">
        <v>0</v>
      </c>
      <c r="G1880" s="9">
        <v>11962</v>
      </c>
      <c r="H1880" s="15">
        <v>45174</v>
      </c>
      <c r="I1880" s="9" t="s">
        <v>7455</v>
      </c>
      <c r="J1880" s="9">
        <v>120</v>
      </c>
      <c r="K1880" s="9" t="s">
        <v>7488</v>
      </c>
      <c r="L1880" s="9" t="str">
        <f>IF(OR('1. Raw Data'!L1880="Elec", '1. Raw Data'!L1880="elect"), "Electronics", '1. Raw Data'!L1880)</f>
        <v>Electronics</v>
      </c>
      <c r="M1880" s="9">
        <v>1044.72</v>
      </c>
      <c r="N1880" s="9">
        <f>IF(ISBLANK('1. Raw Data'!N1880), MEDIAN('1. Raw Data'!$N$2:$N$5001), '1. Raw Data'!N1880)</f>
        <v>722.42</v>
      </c>
      <c r="O1880" s="9">
        <v>5</v>
      </c>
      <c r="P1880" s="9">
        <f>IF(ISBLANK('1. Raw Data'!P1880), 0, '1. Raw Data'!P1880)</f>
        <v>0</v>
      </c>
      <c r="Q1880" s="9">
        <v>354</v>
      </c>
      <c r="R1880" s="9">
        <v>7</v>
      </c>
      <c r="S1880" s="9">
        <f t="shared" si="87"/>
        <v>5223.6000000000004</v>
      </c>
      <c r="T1880" s="9">
        <f t="shared" si="88"/>
        <v>1611.5000000000005</v>
      </c>
      <c r="U1880" s="23">
        <f t="shared" si="89"/>
        <v>0.30850371391377601</v>
      </c>
    </row>
    <row r="1881" spans="1:21" x14ac:dyDescent="0.3">
      <c r="A1881" s="9">
        <v>1728</v>
      </c>
      <c r="B1881" s="9" t="str">
        <f>PROPER(TRIM('1. Raw Data'!B1881))</f>
        <v>Customer_1879</v>
      </c>
      <c r="C1881" s="9">
        <f>IF(OR('1. Raw Data'!C1881&lt;18, '1. Raw Data'!C1881&gt;100), MEDIAN('1. Raw Data'!$C$2:$C$5001), '1. Raw Data'!C1881)</f>
        <v>30</v>
      </c>
      <c r="D1881" s="9" t="s">
        <v>5018</v>
      </c>
      <c r="E1881" s="22">
        <v>43938</v>
      </c>
      <c r="F1881" s="9">
        <v>0</v>
      </c>
      <c r="G1881" s="9">
        <v>13803</v>
      </c>
      <c r="H1881" s="15">
        <v>43938</v>
      </c>
      <c r="I1881" s="9" t="s">
        <v>7456</v>
      </c>
      <c r="J1881" s="9">
        <v>125</v>
      </c>
      <c r="K1881" s="9" t="s">
        <v>7479</v>
      </c>
      <c r="L1881" s="9" t="str">
        <f>IF(OR('1. Raw Data'!L1881="Elec", '1. Raw Data'!L1881="elect"), "Electronics", '1. Raw Data'!L1881)</f>
        <v>Electronics</v>
      </c>
      <c r="M1881" s="9">
        <v>923.79</v>
      </c>
      <c r="N1881" s="9">
        <f>IF(ISBLANK('1. Raw Data'!N1881), MEDIAN('1. Raw Data'!$N$2:$N$5001), '1. Raw Data'!N1881)</f>
        <v>381.29</v>
      </c>
      <c r="O1881" s="9">
        <v>1</v>
      </c>
      <c r="P1881" s="9">
        <f>IF(ISBLANK('1. Raw Data'!P1881), 0, '1. Raw Data'!P1881)</f>
        <v>0</v>
      </c>
      <c r="Q1881" s="9">
        <v>789</v>
      </c>
      <c r="R1881" s="9">
        <v>4</v>
      </c>
      <c r="S1881" s="9">
        <f t="shared" si="87"/>
        <v>923.79</v>
      </c>
      <c r="T1881" s="9">
        <f t="shared" si="88"/>
        <v>542.5</v>
      </c>
      <c r="U1881" s="23">
        <f t="shared" si="89"/>
        <v>0.58725467909373341</v>
      </c>
    </row>
    <row r="1882" spans="1:21" x14ac:dyDescent="0.3">
      <c r="A1882" s="9">
        <v>1800</v>
      </c>
      <c r="B1882" s="9" t="str">
        <f>PROPER(TRIM('1. Raw Data'!B1882))</f>
        <v>Customer_1880</v>
      </c>
      <c r="C1882" s="9">
        <f>IF(OR('1. Raw Data'!C1882&lt;18, '1. Raw Data'!C1882&gt;100), MEDIAN('1. Raw Data'!$C$2:$C$5001), '1. Raw Data'!C1882)</f>
        <v>30</v>
      </c>
      <c r="D1882" s="9" t="s">
        <v>5022</v>
      </c>
      <c r="E1882" s="22">
        <v>45123</v>
      </c>
      <c r="F1882" s="9">
        <v>0</v>
      </c>
      <c r="G1882" s="9">
        <v>12534</v>
      </c>
      <c r="H1882" s="15">
        <v>45123</v>
      </c>
      <c r="I1882" s="9" t="s">
        <v>7455</v>
      </c>
      <c r="J1882" s="9">
        <v>145</v>
      </c>
      <c r="K1882" s="9" t="s">
        <v>7470</v>
      </c>
      <c r="L1882" s="9" t="str">
        <f>IF(OR('1. Raw Data'!L1882="Elec", '1. Raw Data'!L1882="elect"), "Electronics", '1. Raw Data'!L1882)</f>
        <v>Clothing</v>
      </c>
      <c r="M1882" s="9">
        <v>811.55</v>
      </c>
      <c r="N1882" s="9">
        <f>IF(ISBLANK('1. Raw Data'!N1882), MEDIAN('1. Raw Data'!$N$2:$N$5001), '1. Raw Data'!N1882)</f>
        <v>531.91</v>
      </c>
      <c r="O1882" s="9">
        <v>4</v>
      </c>
      <c r="P1882" s="9">
        <f>IF(ISBLANK('1. Raw Data'!P1882), 0, '1. Raw Data'!P1882)</f>
        <v>0</v>
      </c>
      <c r="Q1882" s="9">
        <v>484</v>
      </c>
      <c r="R1882" s="9">
        <v>4</v>
      </c>
      <c r="S1882" s="9">
        <f t="shared" si="87"/>
        <v>3246.2</v>
      </c>
      <c r="T1882" s="9">
        <f t="shared" si="88"/>
        <v>1118.56</v>
      </c>
      <c r="U1882" s="23">
        <f t="shared" si="89"/>
        <v>0.3445751956133325</v>
      </c>
    </row>
    <row r="1883" spans="1:21" x14ac:dyDescent="0.3">
      <c r="A1883" s="9">
        <v>1101</v>
      </c>
      <c r="B1883" s="9" t="str">
        <f>PROPER(TRIM('1. Raw Data'!B1883))</f>
        <v>Customer_1881</v>
      </c>
      <c r="C1883" s="9">
        <f>IF(OR('1. Raw Data'!C1883&lt;18, '1. Raw Data'!C1883&gt;100), MEDIAN('1. Raw Data'!$C$2:$C$5001), '1. Raw Data'!C1883)</f>
        <v>27</v>
      </c>
      <c r="D1883" s="9" t="s">
        <v>5020</v>
      </c>
      <c r="E1883" s="22">
        <v>45156</v>
      </c>
      <c r="F1883" s="9">
        <v>0</v>
      </c>
      <c r="G1883" s="9">
        <v>12680</v>
      </c>
      <c r="H1883" s="15">
        <v>45156</v>
      </c>
      <c r="I1883" s="9" t="s">
        <v>7457</v>
      </c>
      <c r="J1883" s="9">
        <v>135</v>
      </c>
      <c r="K1883" s="9" t="s">
        <v>7458</v>
      </c>
      <c r="L1883" s="9" t="str">
        <f>IF(OR('1. Raw Data'!L1883="Elec", '1. Raw Data'!L1883="elect"), "Electronics", '1. Raw Data'!L1883)</f>
        <v>Clothing</v>
      </c>
      <c r="M1883" s="9">
        <v>1341.1</v>
      </c>
      <c r="N1883" s="9">
        <f>IF(ISBLANK('1. Raw Data'!N1883), MEDIAN('1. Raw Data'!$N$2:$N$5001), '1. Raw Data'!N1883)</f>
        <v>859.81</v>
      </c>
      <c r="O1883" s="9">
        <v>2</v>
      </c>
      <c r="P1883" s="9">
        <f>IF(ISBLANK('1. Raw Data'!P1883), 0, '1. Raw Data'!P1883)</f>
        <v>0</v>
      </c>
      <c r="Q1883" s="9">
        <v>502</v>
      </c>
      <c r="R1883" s="9">
        <v>3</v>
      </c>
      <c r="S1883" s="9">
        <f t="shared" si="87"/>
        <v>2682.2</v>
      </c>
      <c r="T1883" s="9">
        <f t="shared" si="88"/>
        <v>962.57999999999993</v>
      </c>
      <c r="U1883" s="23">
        <f t="shared" si="89"/>
        <v>0.35887704123480724</v>
      </c>
    </row>
    <row r="1884" spans="1:21" x14ac:dyDescent="0.3">
      <c r="A1884" s="9">
        <v>2448</v>
      </c>
      <c r="B1884" s="9" t="str">
        <f>PROPER(TRIM('1. Raw Data'!B1884))</f>
        <v>Customer_1882</v>
      </c>
      <c r="C1884" s="9">
        <f>IF(OR('1. Raw Data'!C1884&lt;18, '1. Raw Data'!C1884&gt;100), MEDIAN('1. Raw Data'!$C$2:$C$5001), '1. Raw Data'!C1884)</f>
        <v>36</v>
      </c>
      <c r="D1884" s="9" t="s">
        <v>5022</v>
      </c>
      <c r="E1884" s="22">
        <v>44516</v>
      </c>
      <c r="F1884" s="9">
        <v>1</v>
      </c>
      <c r="G1884" s="9">
        <v>10720</v>
      </c>
      <c r="H1884" s="15">
        <v>44516</v>
      </c>
      <c r="I1884" s="9" t="s">
        <v>7455</v>
      </c>
      <c r="J1884" s="9">
        <v>144</v>
      </c>
      <c r="K1884" s="9" t="s">
        <v>7462</v>
      </c>
      <c r="L1884" s="9" t="str">
        <f>IF(OR('1. Raw Data'!L1884="Elec", '1. Raw Data'!L1884="elect"), "Electronics", '1. Raw Data'!L1884)</f>
        <v>Electronics</v>
      </c>
      <c r="M1884" s="9">
        <v>54.59</v>
      </c>
      <c r="N1884" s="9">
        <f>IF(ISBLANK('1. Raw Data'!N1884), MEDIAN('1. Raw Data'!$N$2:$N$5001), '1. Raw Data'!N1884)</f>
        <v>36.61</v>
      </c>
      <c r="O1884" s="9">
        <v>5</v>
      </c>
      <c r="P1884" s="9">
        <f>IF(ISBLANK('1. Raw Data'!P1884), 0, '1. Raw Data'!P1884)</f>
        <v>0.2</v>
      </c>
      <c r="Q1884" s="9">
        <v>1142</v>
      </c>
      <c r="R1884" s="9">
        <v>1</v>
      </c>
      <c r="S1884" s="9">
        <f t="shared" si="87"/>
        <v>218.36000000000004</v>
      </c>
      <c r="T1884" s="9">
        <f t="shared" si="88"/>
        <v>35.310000000000031</v>
      </c>
      <c r="U1884" s="23">
        <f t="shared" si="89"/>
        <v>0.16170544055687866</v>
      </c>
    </row>
    <row r="1885" spans="1:21" x14ac:dyDescent="0.3">
      <c r="A1885" s="9">
        <v>2415</v>
      </c>
      <c r="B1885" s="9" t="str">
        <f>PROPER(TRIM('1. Raw Data'!B1885))</f>
        <v>Customer_1883</v>
      </c>
      <c r="C1885" s="9">
        <f>IF(OR('1. Raw Data'!C1885&lt;18, '1. Raw Data'!C1885&gt;100), MEDIAN('1. Raw Data'!$C$2:$C$5001), '1. Raw Data'!C1885)</f>
        <v>27</v>
      </c>
      <c r="D1885" s="9" t="s">
        <v>5020</v>
      </c>
      <c r="E1885" s="22">
        <v>43965</v>
      </c>
      <c r="F1885" s="9">
        <v>0</v>
      </c>
      <c r="G1885" s="9">
        <v>12431</v>
      </c>
      <c r="H1885" s="15">
        <v>43965</v>
      </c>
      <c r="I1885" s="9" t="s">
        <v>7456</v>
      </c>
      <c r="J1885" s="9">
        <v>124</v>
      </c>
      <c r="K1885" s="9" t="s">
        <v>7497</v>
      </c>
      <c r="L1885" s="9" t="str">
        <f>IF(OR('1. Raw Data'!L1885="Elec", '1. Raw Data'!L1885="elect"), "Electronics", '1. Raw Data'!L1885)</f>
        <v>Electronics</v>
      </c>
      <c r="M1885" s="9">
        <v>459.06</v>
      </c>
      <c r="N1885" s="9">
        <f>IF(ISBLANK('1. Raw Data'!N1885), MEDIAN('1. Raw Data'!$N$2:$N$5001), '1. Raw Data'!N1885)</f>
        <v>256.33</v>
      </c>
      <c r="O1885" s="9">
        <v>3</v>
      </c>
      <c r="P1885" s="9">
        <f>IF(ISBLANK('1. Raw Data'!P1885), 0, '1. Raw Data'!P1885)</f>
        <v>0.2</v>
      </c>
      <c r="Q1885" s="9">
        <v>327</v>
      </c>
      <c r="R1885" s="9">
        <v>6</v>
      </c>
      <c r="S1885" s="9">
        <f t="shared" si="87"/>
        <v>1101.7440000000001</v>
      </c>
      <c r="T1885" s="9">
        <f t="shared" si="88"/>
        <v>332.75400000000013</v>
      </c>
      <c r="U1885" s="23">
        <f t="shared" si="89"/>
        <v>0.30202478978782737</v>
      </c>
    </row>
    <row r="1886" spans="1:21" x14ac:dyDescent="0.3">
      <c r="A1886" s="9">
        <v>1778</v>
      </c>
      <c r="B1886" s="9" t="str">
        <f>PROPER(TRIM('1. Raw Data'!B1886))</f>
        <v>Customer_1884</v>
      </c>
      <c r="C1886" s="9">
        <f>IF(OR('1. Raw Data'!C1886&lt;18, '1. Raw Data'!C1886&gt;100), MEDIAN('1. Raw Data'!$C$2:$C$5001), '1. Raw Data'!C1886)</f>
        <v>47</v>
      </c>
      <c r="D1886" s="9" t="s">
        <v>5023</v>
      </c>
      <c r="E1886" s="22">
        <v>44506</v>
      </c>
      <c r="F1886" s="9">
        <v>1</v>
      </c>
      <c r="G1886" s="9">
        <v>12859</v>
      </c>
      <c r="H1886" s="15">
        <v>44358</v>
      </c>
      <c r="I1886" s="9" t="s">
        <v>7455</v>
      </c>
      <c r="J1886" s="9">
        <v>140</v>
      </c>
      <c r="K1886" s="9" t="s">
        <v>7468</v>
      </c>
      <c r="L1886" s="9" t="str">
        <f>IF(OR('1. Raw Data'!L1886="Elec", '1. Raw Data'!L1886="elect"), "Electronics", '1. Raw Data'!L1886)</f>
        <v>Clothing</v>
      </c>
      <c r="M1886" s="9">
        <v>830.5</v>
      </c>
      <c r="N1886" s="9">
        <f>IF(ISBLANK('1. Raw Data'!N1886), MEDIAN('1. Raw Data'!$N$2:$N$5001), '1. Raw Data'!N1886)</f>
        <v>528.5</v>
      </c>
      <c r="O1886" s="9">
        <v>3</v>
      </c>
      <c r="P1886" s="9">
        <f>IF(ISBLANK('1. Raw Data'!P1886), 0, '1. Raw Data'!P1886)</f>
        <v>0</v>
      </c>
      <c r="Q1886" s="9">
        <v>1039</v>
      </c>
      <c r="R1886" s="9">
        <v>5</v>
      </c>
      <c r="S1886" s="9">
        <f t="shared" si="87"/>
        <v>2491.5</v>
      </c>
      <c r="T1886" s="9">
        <f t="shared" si="88"/>
        <v>906</v>
      </c>
      <c r="U1886" s="23">
        <f t="shared" si="89"/>
        <v>0.36363636363636365</v>
      </c>
    </row>
    <row r="1887" spans="1:21" x14ac:dyDescent="0.3">
      <c r="A1887" s="9">
        <v>1213</v>
      </c>
      <c r="B1887" s="9" t="str">
        <f>PROPER(TRIM('1. Raw Data'!B1887))</f>
        <v>Customer_1885</v>
      </c>
      <c r="C1887" s="9">
        <f>IF(OR('1. Raw Data'!C1887&lt;18, '1. Raw Data'!C1887&gt;100), MEDIAN('1. Raw Data'!$C$2:$C$5001), '1. Raw Data'!C1887)</f>
        <v>40</v>
      </c>
      <c r="D1887" s="9" t="s">
        <v>5023</v>
      </c>
      <c r="E1887" s="22">
        <v>44024</v>
      </c>
      <c r="F1887" s="9">
        <v>0</v>
      </c>
      <c r="G1887" s="9">
        <v>12393</v>
      </c>
      <c r="H1887" s="15">
        <v>44172</v>
      </c>
      <c r="I1887" s="9" t="s">
        <v>7455</v>
      </c>
      <c r="J1887" s="9">
        <v>113</v>
      </c>
      <c r="K1887" s="9" t="s">
        <v>7460</v>
      </c>
      <c r="L1887" s="9" t="str">
        <f>IF(OR('1. Raw Data'!L1887="Elec", '1. Raw Data'!L1887="elect"), "Electronics", '1. Raw Data'!L1887)</f>
        <v>Electronics</v>
      </c>
      <c r="M1887" s="9">
        <v>308.52999999999997</v>
      </c>
      <c r="N1887" s="9">
        <f>IF(ISBLANK('1. Raw Data'!N1887), MEDIAN('1. Raw Data'!$N$2:$N$5001), '1. Raw Data'!N1887)</f>
        <v>128.16</v>
      </c>
      <c r="O1887" s="9">
        <v>2</v>
      </c>
      <c r="P1887" s="9">
        <f>IF(ISBLANK('1. Raw Data'!P1887), 0, '1. Raw Data'!P1887)</f>
        <v>0</v>
      </c>
      <c r="Q1887" s="9">
        <v>610</v>
      </c>
      <c r="R1887" s="9">
        <v>4</v>
      </c>
      <c r="S1887" s="9">
        <f t="shared" si="87"/>
        <v>617.05999999999995</v>
      </c>
      <c r="T1887" s="9">
        <f t="shared" si="88"/>
        <v>360.73999999999995</v>
      </c>
      <c r="U1887" s="23">
        <f t="shared" si="89"/>
        <v>0.58461089683337109</v>
      </c>
    </row>
    <row r="1888" spans="1:21" x14ac:dyDescent="0.3">
      <c r="A1888" s="9">
        <v>2111</v>
      </c>
      <c r="B1888" s="9" t="str">
        <f>PROPER(TRIM('1. Raw Data'!B1888))</f>
        <v>Customer_1886</v>
      </c>
      <c r="C1888" s="9">
        <f>IF(OR('1. Raw Data'!C1888&lt;18, '1. Raw Data'!C1888&gt;100), MEDIAN('1. Raw Data'!$C$2:$C$5001), '1. Raw Data'!C1888)</f>
        <v>48</v>
      </c>
      <c r="D1888" s="9" t="s">
        <v>5019</v>
      </c>
      <c r="E1888" s="22">
        <v>44973</v>
      </c>
      <c r="F1888" s="9">
        <v>0</v>
      </c>
      <c r="G1888" s="9">
        <v>10472</v>
      </c>
      <c r="H1888" s="15">
        <v>44973</v>
      </c>
      <c r="I1888" s="9" t="s">
        <v>7455</v>
      </c>
      <c r="J1888" s="9">
        <v>148</v>
      </c>
      <c r="K1888" s="9" t="s">
        <v>7491</v>
      </c>
      <c r="L1888" s="9" t="str">
        <f>IF(OR('1. Raw Data'!L1888="Elec", '1. Raw Data'!L1888="elect"), "Electronics", '1. Raw Data'!L1888)</f>
        <v>Clothing</v>
      </c>
      <c r="M1888" s="9">
        <v>1366.41</v>
      </c>
      <c r="N1888" s="9">
        <f>IF(ISBLANK('1. Raw Data'!N1888), MEDIAN('1. Raw Data'!$N$2:$N$5001), '1. Raw Data'!N1888)</f>
        <v>577.66999999999996</v>
      </c>
      <c r="O1888" s="9">
        <v>4</v>
      </c>
      <c r="P1888" s="9">
        <f>IF(ISBLANK('1. Raw Data'!P1888), 0, '1. Raw Data'!P1888)</f>
        <v>0</v>
      </c>
      <c r="Q1888" s="9">
        <v>648</v>
      </c>
      <c r="R1888" s="9">
        <v>4</v>
      </c>
      <c r="S1888" s="9">
        <f t="shared" si="87"/>
        <v>5465.64</v>
      </c>
      <c r="T1888" s="9">
        <f t="shared" si="88"/>
        <v>3154.9600000000005</v>
      </c>
      <c r="U1888" s="23">
        <f t="shared" si="89"/>
        <v>0.57723523686155698</v>
      </c>
    </row>
    <row r="1889" spans="1:21" x14ac:dyDescent="0.3">
      <c r="A1889" s="9">
        <v>1400</v>
      </c>
      <c r="B1889" s="9" t="str">
        <f>PROPER(TRIM('1. Raw Data'!B1889))</f>
        <v>Customer_1887</v>
      </c>
      <c r="C1889" s="9">
        <f>IF(OR('1. Raw Data'!C1889&lt;18, '1. Raw Data'!C1889&gt;100), MEDIAN('1. Raw Data'!$C$2:$C$5001), '1. Raw Data'!C1889)</f>
        <v>44</v>
      </c>
      <c r="D1889" s="9" t="s">
        <v>5020</v>
      </c>
      <c r="E1889" s="22">
        <v>45220</v>
      </c>
      <c r="F1889" s="9">
        <v>0</v>
      </c>
      <c r="G1889" s="9">
        <v>12723</v>
      </c>
      <c r="H1889" s="15">
        <v>45220</v>
      </c>
      <c r="I1889" s="9" t="s">
        <v>7457</v>
      </c>
      <c r="J1889" s="9">
        <v>139</v>
      </c>
      <c r="K1889" s="9" t="s">
        <v>7486</v>
      </c>
      <c r="L1889" s="9" t="str">
        <f>IF(OR('1. Raw Data'!L1889="Elec", '1. Raw Data'!L1889="elect"), "Electronics", '1. Raw Data'!L1889)</f>
        <v>Electronics</v>
      </c>
      <c r="M1889" s="9">
        <v>989.01</v>
      </c>
      <c r="N1889" s="9">
        <f>IF(ISBLANK('1. Raw Data'!N1889), MEDIAN('1. Raw Data'!$N$2:$N$5001), '1. Raw Data'!N1889)</f>
        <v>430.77</v>
      </c>
      <c r="O1889" s="9">
        <v>5</v>
      </c>
      <c r="P1889" s="9">
        <f>IF(ISBLANK('1. Raw Data'!P1889), 0, '1. Raw Data'!P1889)</f>
        <v>0</v>
      </c>
      <c r="Q1889" s="9">
        <v>438</v>
      </c>
      <c r="R1889" s="9">
        <v>9</v>
      </c>
      <c r="S1889" s="9">
        <f t="shared" si="87"/>
        <v>4945.05</v>
      </c>
      <c r="T1889" s="9">
        <f t="shared" si="88"/>
        <v>2791.2000000000003</v>
      </c>
      <c r="U1889" s="23">
        <f t="shared" si="89"/>
        <v>0.5644432311098978</v>
      </c>
    </row>
    <row r="1890" spans="1:21" x14ac:dyDescent="0.3">
      <c r="A1890" s="9">
        <v>1587</v>
      </c>
      <c r="B1890" s="9" t="str">
        <f>PROPER(TRIM('1. Raw Data'!B1890))</f>
        <v>Customer_1888</v>
      </c>
      <c r="C1890" s="9">
        <f>IF(OR('1. Raw Data'!C1890&lt;18, '1. Raw Data'!C1890&gt;100), MEDIAN('1. Raw Data'!$C$2:$C$5001), '1. Raw Data'!C1890)</f>
        <v>58</v>
      </c>
      <c r="D1890" s="9" t="s">
        <v>5020</v>
      </c>
      <c r="E1890" s="22">
        <v>44622</v>
      </c>
      <c r="F1890" s="9">
        <v>0</v>
      </c>
      <c r="G1890" s="9">
        <v>11803</v>
      </c>
      <c r="H1890" s="15">
        <v>44595</v>
      </c>
      <c r="I1890" s="9" t="s">
        <v>7457</v>
      </c>
      <c r="J1890" s="9">
        <v>104</v>
      </c>
      <c r="K1890" s="9" t="s">
        <v>7499</v>
      </c>
      <c r="L1890" s="9" t="str">
        <f>IF(OR('1. Raw Data'!L1890="Elec", '1. Raw Data'!L1890="elect"), "Electronics", '1. Raw Data'!L1890)</f>
        <v>Home Appliances</v>
      </c>
      <c r="M1890" s="9">
        <v>742.93</v>
      </c>
      <c r="N1890" s="9">
        <f>IF(ISBLANK('1. Raw Data'!N1890), MEDIAN('1. Raw Data'!$N$2:$N$5001), '1. Raw Data'!N1890)</f>
        <v>501.06</v>
      </c>
      <c r="O1890" s="9">
        <v>5</v>
      </c>
      <c r="P1890" s="9">
        <f>IF(ISBLANK('1. Raw Data'!P1890), 0, '1. Raw Data'!P1890)</f>
        <v>0.1</v>
      </c>
      <c r="Q1890" s="9">
        <v>427</v>
      </c>
      <c r="R1890" s="9">
        <v>8</v>
      </c>
      <c r="S1890" s="9">
        <f t="shared" si="87"/>
        <v>3343.1849999999999</v>
      </c>
      <c r="T1890" s="9">
        <f t="shared" si="88"/>
        <v>837.88499999999976</v>
      </c>
      <c r="U1890" s="23">
        <f t="shared" si="89"/>
        <v>0.25062477846724002</v>
      </c>
    </row>
    <row r="1891" spans="1:21" x14ac:dyDescent="0.3">
      <c r="A1891" s="9">
        <v>1888</v>
      </c>
      <c r="B1891" s="9" t="str">
        <f>PROPER(TRIM('1. Raw Data'!B1891))</f>
        <v>Customer_1889</v>
      </c>
      <c r="C1891" s="9">
        <f>IF(OR('1. Raw Data'!C1891&lt;18, '1. Raw Data'!C1891&gt;100), MEDIAN('1. Raw Data'!$C$2:$C$5001), '1. Raw Data'!C1891)</f>
        <v>53</v>
      </c>
      <c r="D1891" s="9" t="s">
        <v>5022</v>
      </c>
      <c r="E1891" s="22">
        <v>44294</v>
      </c>
      <c r="F1891" s="9">
        <v>1</v>
      </c>
      <c r="G1891" s="9">
        <v>11975</v>
      </c>
      <c r="H1891" s="15">
        <v>44412</v>
      </c>
      <c r="I1891" s="9" t="s">
        <v>7457</v>
      </c>
      <c r="J1891" s="9">
        <v>112</v>
      </c>
      <c r="K1891" s="9" t="s">
        <v>7492</v>
      </c>
      <c r="L1891" s="9" t="str">
        <f>IF(OR('1. Raw Data'!L1891="Elec", '1. Raw Data'!L1891="elect"), "Electronics", '1. Raw Data'!L1891)</f>
        <v>Home Appliances</v>
      </c>
      <c r="M1891" s="9">
        <v>1231.32</v>
      </c>
      <c r="N1891" s="9">
        <f>IF(ISBLANK('1. Raw Data'!N1891), MEDIAN('1. Raw Data'!$N$2:$N$5001), '1. Raw Data'!N1891)</f>
        <v>515.12</v>
      </c>
      <c r="O1891" s="9">
        <v>5</v>
      </c>
      <c r="P1891" s="9">
        <f>IF(ISBLANK('1. Raw Data'!P1891), 0, '1. Raw Data'!P1891)</f>
        <v>0.2</v>
      </c>
      <c r="Q1891" s="9">
        <v>1062</v>
      </c>
      <c r="R1891" s="9">
        <v>4</v>
      </c>
      <c r="S1891" s="9">
        <f t="shared" si="87"/>
        <v>4925.28</v>
      </c>
      <c r="T1891" s="9">
        <f t="shared" si="88"/>
        <v>2349.6799999999998</v>
      </c>
      <c r="U1891" s="23">
        <f t="shared" si="89"/>
        <v>0.47706526329467563</v>
      </c>
    </row>
    <row r="1892" spans="1:21" x14ac:dyDescent="0.3">
      <c r="A1892" s="9">
        <v>2069</v>
      </c>
      <c r="B1892" s="9" t="str">
        <f>PROPER(TRIM('1. Raw Data'!B1892))</f>
        <v>Customer_1890</v>
      </c>
      <c r="C1892" s="9">
        <f>IF(OR('1. Raw Data'!C1892&lt;18, '1. Raw Data'!C1892&gt;100), MEDIAN('1. Raw Data'!$C$2:$C$5001), '1. Raw Data'!C1892)</f>
        <v>29</v>
      </c>
      <c r="D1892" s="9" t="s">
        <v>5023</v>
      </c>
      <c r="E1892" s="22">
        <v>44347</v>
      </c>
      <c r="F1892" s="9">
        <v>0</v>
      </c>
      <c r="G1892" s="9">
        <v>12050</v>
      </c>
      <c r="H1892" s="15">
        <v>44347</v>
      </c>
      <c r="I1892" s="9" t="s">
        <v>7457</v>
      </c>
      <c r="J1892" s="9">
        <v>117</v>
      </c>
      <c r="K1892" s="9" t="s">
        <v>7483</v>
      </c>
      <c r="L1892" s="9" t="str">
        <f>IF(OR('1. Raw Data'!L1892="Elec", '1. Raw Data'!L1892="elect"), "Electronics", '1. Raw Data'!L1892)</f>
        <v>Sports</v>
      </c>
      <c r="M1892" s="9">
        <v>703.78</v>
      </c>
      <c r="N1892" s="9">
        <f>IF(ISBLANK('1. Raw Data'!N1892), MEDIAN('1. Raw Data'!$N$2:$N$5001), '1. Raw Data'!N1892)</f>
        <v>302.66000000000003</v>
      </c>
      <c r="O1892" s="9">
        <v>5</v>
      </c>
      <c r="P1892" s="9">
        <f>IF(ISBLANK('1. Raw Data'!P1892), 0, '1. Raw Data'!P1892)</f>
        <v>0</v>
      </c>
      <c r="Q1892" s="9">
        <v>386</v>
      </c>
      <c r="R1892" s="9">
        <v>4</v>
      </c>
      <c r="S1892" s="9">
        <f t="shared" si="87"/>
        <v>3518.8999999999996</v>
      </c>
      <c r="T1892" s="9">
        <f t="shared" si="88"/>
        <v>2005.5999999999995</v>
      </c>
      <c r="U1892" s="23">
        <f t="shared" si="89"/>
        <v>0.56995083690926129</v>
      </c>
    </row>
    <row r="1893" spans="1:21" x14ac:dyDescent="0.3">
      <c r="A1893" s="9">
        <v>2486</v>
      </c>
      <c r="B1893" s="9" t="str">
        <f>PROPER(TRIM('1. Raw Data'!B1893))</f>
        <v>Customer_1891</v>
      </c>
      <c r="C1893" s="9">
        <f>IF(OR('1. Raw Data'!C1893&lt;18, '1. Raw Data'!C1893&gt;100), MEDIAN('1. Raw Data'!$C$2:$C$5001), '1. Raw Data'!C1893)</f>
        <v>51</v>
      </c>
      <c r="D1893" s="9" t="s">
        <v>5021</v>
      </c>
      <c r="E1893" s="22">
        <v>45313</v>
      </c>
      <c r="F1893" s="9">
        <v>0</v>
      </c>
      <c r="G1893" s="9">
        <v>13121</v>
      </c>
      <c r="H1893" s="15">
        <v>45313</v>
      </c>
      <c r="I1893" s="9" t="s">
        <v>7455</v>
      </c>
      <c r="J1893" s="9">
        <v>101</v>
      </c>
      <c r="K1893" s="9" t="s">
        <v>7478</v>
      </c>
      <c r="L1893" s="9" t="str">
        <f>IF(OR('1. Raw Data'!L1893="Elec", '1. Raw Data'!L1893="elect"), "Electronics", '1. Raw Data'!L1893)</f>
        <v>Electronics</v>
      </c>
      <c r="M1893" s="9">
        <v>860.05</v>
      </c>
      <c r="N1893" s="9">
        <f>IF(ISBLANK('1. Raw Data'!N1893), MEDIAN('1. Raw Data'!$N$2:$N$5001), '1. Raw Data'!N1893)</f>
        <v>584.08000000000004</v>
      </c>
      <c r="O1893" s="9">
        <v>5</v>
      </c>
      <c r="P1893" s="9">
        <f>IF(ISBLANK('1. Raw Data'!P1893), 0, '1. Raw Data'!P1893)</f>
        <v>0</v>
      </c>
      <c r="Q1893" s="9">
        <v>345</v>
      </c>
      <c r="R1893" s="9">
        <v>4</v>
      </c>
      <c r="S1893" s="9">
        <f t="shared" si="87"/>
        <v>4300.25</v>
      </c>
      <c r="T1893" s="9">
        <f t="shared" si="88"/>
        <v>1379.85</v>
      </c>
      <c r="U1893" s="23">
        <f t="shared" si="89"/>
        <v>0.32087669321551071</v>
      </c>
    </row>
    <row r="1894" spans="1:21" x14ac:dyDescent="0.3">
      <c r="A1894" s="9">
        <v>1591</v>
      </c>
      <c r="B1894" s="9" t="str">
        <f>PROPER(TRIM('1. Raw Data'!B1894))</f>
        <v>Customer_1892</v>
      </c>
      <c r="C1894" s="9">
        <f>IF(OR('1. Raw Data'!C1894&lt;18, '1. Raw Data'!C1894&gt;100), MEDIAN('1. Raw Data'!$C$2:$C$5001), '1. Raw Data'!C1894)</f>
        <v>37</v>
      </c>
      <c r="D1894" s="9" t="s">
        <v>5019</v>
      </c>
      <c r="E1894" s="22">
        <v>45086</v>
      </c>
      <c r="F1894" s="9">
        <v>0</v>
      </c>
      <c r="G1894" s="9">
        <v>10924</v>
      </c>
      <c r="H1894" s="15">
        <v>45175</v>
      </c>
      <c r="I1894" s="9" t="s">
        <v>7456</v>
      </c>
      <c r="J1894" s="9">
        <v>117</v>
      </c>
      <c r="K1894" s="9" t="s">
        <v>7483</v>
      </c>
      <c r="L1894" s="9" t="str">
        <f>IF(OR('1. Raw Data'!L1894="Elec", '1. Raw Data'!L1894="elect"), "Electronics", '1. Raw Data'!L1894)</f>
        <v>Clothing</v>
      </c>
      <c r="M1894" s="9">
        <v>53.99</v>
      </c>
      <c r="N1894" s="9">
        <f>IF(ISBLANK('1. Raw Data'!N1894), MEDIAN('1. Raw Data'!$N$2:$N$5001), '1. Raw Data'!N1894)</f>
        <v>23.34</v>
      </c>
      <c r="O1894" s="9">
        <v>4</v>
      </c>
      <c r="P1894" s="9">
        <f>IF(ISBLANK('1. Raw Data'!P1894), 0, '1. Raw Data'!P1894)</f>
        <v>0</v>
      </c>
      <c r="Q1894" s="9">
        <v>483</v>
      </c>
      <c r="R1894" s="9">
        <v>2</v>
      </c>
      <c r="S1894" s="9">
        <f t="shared" si="87"/>
        <v>215.96</v>
      </c>
      <c r="T1894" s="9">
        <f t="shared" si="88"/>
        <v>122.60000000000001</v>
      </c>
      <c r="U1894" s="23">
        <f t="shared" si="89"/>
        <v>0.5676977218003334</v>
      </c>
    </row>
    <row r="1895" spans="1:21" x14ac:dyDescent="0.3">
      <c r="A1895" s="9">
        <v>2333</v>
      </c>
      <c r="B1895" s="9" t="str">
        <f>PROPER(TRIM('1. Raw Data'!B1895))</f>
        <v>Customer_1893</v>
      </c>
      <c r="C1895" s="9">
        <f>IF(OR('1. Raw Data'!C1895&lt;18, '1. Raw Data'!C1895&gt;100), MEDIAN('1. Raw Data'!$C$2:$C$5001), '1. Raw Data'!C1895)</f>
        <v>40</v>
      </c>
      <c r="D1895" s="9" t="s">
        <v>5020</v>
      </c>
      <c r="E1895" s="22">
        <v>45065</v>
      </c>
      <c r="F1895" s="9">
        <v>0</v>
      </c>
      <c r="G1895" s="9">
        <v>10875</v>
      </c>
      <c r="H1895" s="15">
        <v>45065</v>
      </c>
      <c r="I1895" s="9" t="s">
        <v>7455</v>
      </c>
      <c r="J1895" s="9">
        <v>102</v>
      </c>
      <c r="K1895" s="9" t="s">
        <v>7494</v>
      </c>
      <c r="L1895" s="9" t="str">
        <f>IF(OR('1. Raw Data'!L1895="Elec", '1. Raw Data'!L1895="elect"), "Electronics", '1. Raw Data'!L1895)</f>
        <v>Electronics</v>
      </c>
      <c r="M1895" s="9">
        <v>580.27</v>
      </c>
      <c r="N1895" s="9">
        <f>IF(ISBLANK('1. Raw Data'!N1895), MEDIAN('1. Raw Data'!$N$2:$N$5001), '1. Raw Data'!N1895)</f>
        <v>383.52</v>
      </c>
      <c r="O1895" s="9">
        <v>5</v>
      </c>
      <c r="P1895" s="9">
        <f>IF(ISBLANK('1. Raw Data'!P1895), 0, '1. Raw Data'!P1895)</f>
        <v>0</v>
      </c>
      <c r="Q1895" s="9">
        <v>339</v>
      </c>
      <c r="R1895" s="9">
        <v>3</v>
      </c>
      <c r="S1895" s="9">
        <f t="shared" si="87"/>
        <v>2901.35</v>
      </c>
      <c r="T1895" s="9">
        <f t="shared" si="88"/>
        <v>983.75</v>
      </c>
      <c r="U1895" s="23">
        <f t="shared" si="89"/>
        <v>0.33906629672393884</v>
      </c>
    </row>
    <row r="1896" spans="1:21" x14ac:dyDescent="0.3">
      <c r="A1896" s="9">
        <v>2109</v>
      </c>
      <c r="B1896" s="9" t="str">
        <f>PROPER(TRIM('1. Raw Data'!B1896))</f>
        <v>Customer_1894</v>
      </c>
      <c r="C1896" s="9">
        <f>IF(OR('1. Raw Data'!C1896&lt;18, '1. Raw Data'!C1896&gt;100), MEDIAN('1. Raw Data'!$C$2:$C$5001), '1. Raw Data'!C1896)</f>
        <v>40</v>
      </c>
      <c r="D1896" s="9" t="s">
        <v>5018</v>
      </c>
      <c r="E1896" s="22">
        <v>44138</v>
      </c>
      <c r="F1896" s="9">
        <v>0</v>
      </c>
      <c r="G1896" s="9">
        <v>13575</v>
      </c>
      <c r="H1896" s="15">
        <v>43901</v>
      </c>
      <c r="I1896" s="9" t="s">
        <v>7455</v>
      </c>
      <c r="J1896" s="9">
        <v>106</v>
      </c>
      <c r="K1896" s="9" t="s">
        <v>7477</v>
      </c>
      <c r="L1896" s="9" t="str">
        <f>IF(OR('1. Raw Data'!L1896="Elec", '1. Raw Data'!L1896="elect"), "Electronics", '1. Raw Data'!L1896)</f>
        <v>Electronics</v>
      </c>
      <c r="M1896" s="9">
        <v>251.25</v>
      </c>
      <c r="N1896" s="9">
        <f>IF(ISBLANK('1. Raw Data'!N1896), MEDIAN('1. Raw Data'!$N$2:$N$5001), '1. Raw Data'!N1896)</f>
        <v>159.99</v>
      </c>
      <c r="O1896" s="9">
        <v>4</v>
      </c>
      <c r="P1896" s="9">
        <f>IF(ISBLANK('1. Raw Data'!P1896), 0, '1. Raw Data'!P1896)</f>
        <v>0.1</v>
      </c>
      <c r="Q1896" s="9">
        <v>622</v>
      </c>
      <c r="R1896" s="9">
        <v>5</v>
      </c>
      <c r="S1896" s="9">
        <f t="shared" si="87"/>
        <v>904.5</v>
      </c>
      <c r="T1896" s="9">
        <f t="shared" si="88"/>
        <v>264.53999999999996</v>
      </c>
      <c r="U1896" s="23">
        <f t="shared" si="89"/>
        <v>0.29247097844112763</v>
      </c>
    </row>
    <row r="1897" spans="1:21" x14ac:dyDescent="0.3">
      <c r="A1897" s="9">
        <v>1091</v>
      </c>
      <c r="B1897" s="9" t="str">
        <f>PROPER(TRIM('1. Raw Data'!B1897))</f>
        <v>Customer_1895</v>
      </c>
      <c r="C1897" s="9">
        <f>IF(OR('1. Raw Data'!C1897&lt;18, '1. Raw Data'!C1897&gt;100), MEDIAN('1. Raw Data'!$C$2:$C$5001), '1. Raw Data'!C1897)</f>
        <v>30</v>
      </c>
      <c r="D1897" s="9" t="s">
        <v>5018</v>
      </c>
      <c r="E1897" s="22">
        <v>44513</v>
      </c>
      <c r="F1897" s="9">
        <v>0</v>
      </c>
      <c r="G1897" s="9">
        <v>13031</v>
      </c>
      <c r="H1897" s="15">
        <v>44513</v>
      </c>
      <c r="I1897" s="9" t="s">
        <v>7455</v>
      </c>
      <c r="J1897" s="9">
        <v>144</v>
      </c>
      <c r="K1897" s="9" t="s">
        <v>7462</v>
      </c>
      <c r="L1897" s="9" t="str">
        <f>IF(OR('1. Raw Data'!L1897="Elec", '1. Raw Data'!L1897="elect"), "Electronics", '1. Raw Data'!L1897)</f>
        <v>Sports</v>
      </c>
      <c r="M1897" s="9">
        <v>1050.05</v>
      </c>
      <c r="N1897" s="9">
        <f>IF(ISBLANK('1. Raw Data'!N1897), MEDIAN('1. Raw Data'!$N$2:$N$5001), '1. Raw Data'!N1897)</f>
        <v>432.71</v>
      </c>
      <c r="O1897" s="9">
        <v>4</v>
      </c>
      <c r="P1897" s="9">
        <f>IF(ISBLANK('1. Raw Data'!P1897), 0, '1. Raw Data'!P1897)</f>
        <v>0</v>
      </c>
      <c r="Q1897" s="9">
        <v>551</v>
      </c>
      <c r="R1897" s="9">
        <v>6</v>
      </c>
      <c r="S1897" s="9">
        <f t="shared" si="87"/>
        <v>4200.2</v>
      </c>
      <c r="T1897" s="9">
        <f t="shared" si="88"/>
        <v>2469.3599999999997</v>
      </c>
      <c r="U1897" s="23">
        <f t="shared" si="89"/>
        <v>0.5879148611970858</v>
      </c>
    </row>
    <row r="1898" spans="1:21" x14ac:dyDescent="0.3">
      <c r="A1898" s="9">
        <v>1672</v>
      </c>
      <c r="B1898" s="9" t="str">
        <f>PROPER(TRIM('1. Raw Data'!B1898))</f>
        <v>Customer_1896</v>
      </c>
      <c r="C1898" s="9">
        <f>IF(OR('1. Raw Data'!C1898&lt;18, '1. Raw Data'!C1898&gt;100), MEDIAN('1. Raw Data'!$C$2:$C$5001), '1. Raw Data'!C1898)</f>
        <v>40</v>
      </c>
      <c r="D1898" s="9" t="s">
        <v>5021</v>
      </c>
      <c r="E1898" s="22">
        <v>43997</v>
      </c>
      <c r="F1898" s="9">
        <v>1</v>
      </c>
      <c r="G1898" s="9">
        <v>13282</v>
      </c>
      <c r="H1898" s="15">
        <v>43997</v>
      </c>
      <c r="I1898" s="9" t="s">
        <v>7456</v>
      </c>
      <c r="J1898" s="9">
        <v>111</v>
      </c>
      <c r="K1898" s="9" t="s">
        <v>7476</v>
      </c>
      <c r="L1898" s="9" t="str">
        <f>IF(OR('1. Raw Data'!L1898="Elec", '1. Raw Data'!L1898="elect"), "Electronics", '1. Raw Data'!L1898)</f>
        <v>Clothing</v>
      </c>
      <c r="M1898" s="9">
        <v>744.59</v>
      </c>
      <c r="N1898" s="9">
        <f>IF(ISBLANK('1. Raw Data'!N1898), MEDIAN('1. Raw Data'!$N$2:$N$5001), '1. Raw Data'!N1898)</f>
        <v>302.72000000000003</v>
      </c>
      <c r="O1898" s="9">
        <v>4</v>
      </c>
      <c r="P1898" s="9">
        <f>IF(ISBLANK('1. Raw Data'!P1898), 0, '1. Raw Data'!P1898)</f>
        <v>0.05</v>
      </c>
      <c r="Q1898" s="9">
        <v>1196</v>
      </c>
      <c r="R1898" s="9">
        <v>3</v>
      </c>
      <c r="S1898" s="9">
        <f t="shared" si="87"/>
        <v>2829.442</v>
      </c>
      <c r="T1898" s="9">
        <f t="shared" si="88"/>
        <v>1618.5619999999999</v>
      </c>
      <c r="U1898" s="23">
        <f t="shared" si="89"/>
        <v>0.57204282681885688</v>
      </c>
    </row>
    <row r="1899" spans="1:21" x14ac:dyDescent="0.3">
      <c r="A1899" s="9">
        <v>1713</v>
      </c>
      <c r="B1899" s="9" t="str">
        <f>PROPER(TRIM('1. Raw Data'!B1899))</f>
        <v>Customer_1897</v>
      </c>
      <c r="C1899" s="9">
        <f>IF(OR('1. Raw Data'!C1899&lt;18, '1. Raw Data'!C1899&gt;100), MEDIAN('1. Raw Data'!$C$2:$C$5001), '1. Raw Data'!C1899)</f>
        <v>64</v>
      </c>
      <c r="D1899" s="9" t="s">
        <v>5023</v>
      </c>
      <c r="E1899" s="22">
        <v>45024</v>
      </c>
      <c r="F1899" s="9">
        <v>0</v>
      </c>
      <c r="G1899" s="9">
        <v>10972</v>
      </c>
      <c r="H1899" s="15">
        <v>45142</v>
      </c>
      <c r="I1899" s="9" t="s">
        <v>7456</v>
      </c>
      <c r="J1899" s="9">
        <v>143</v>
      </c>
      <c r="K1899" s="9" t="s">
        <v>7475</v>
      </c>
      <c r="L1899" s="9" t="str">
        <f>IF(OR('1. Raw Data'!L1899="Elec", '1. Raw Data'!L1899="elect"), "Electronics", '1. Raw Data'!L1899)</f>
        <v>Electronics</v>
      </c>
      <c r="M1899" s="9">
        <v>487.55</v>
      </c>
      <c r="N1899" s="9">
        <f>IF(ISBLANK('1. Raw Data'!N1899), MEDIAN('1. Raw Data'!$N$2:$N$5001), '1. Raw Data'!N1899)</f>
        <v>273.18</v>
      </c>
      <c r="O1899" s="9">
        <v>3</v>
      </c>
      <c r="P1899" s="9">
        <f>IF(ISBLANK('1. Raw Data'!P1899), 0, '1. Raw Data'!P1899)</f>
        <v>0</v>
      </c>
      <c r="Q1899" s="9">
        <v>522</v>
      </c>
      <c r="R1899" s="9">
        <v>8</v>
      </c>
      <c r="S1899" s="9">
        <f t="shared" si="87"/>
        <v>1462.65</v>
      </c>
      <c r="T1899" s="9">
        <f t="shared" si="88"/>
        <v>643.11000000000013</v>
      </c>
      <c r="U1899" s="23">
        <f t="shared" si="89"/>
        <v>0.43968823710388683</v>
      </c>
    </row>
    <row r="1900" spans="1:21" x14ac:dyDescent="0.3">
      <c r="A1900" s="9">
        <v>1935</v>
      </c>
      <c r="B1900" s="9" t="str">
        <f>PROPER(TRIM('1. Raw Data'!B1900))</f>
        <v>Customer_1898</v>
      </c>
      <c r="C1900" s="9">
        <f>IF(OR('1. Raw Data'!C1900&lt;18, '1. Raw Data'!C1900&gt;100), MEDIAN('1. Raw Data'!$C$2:$C$5001), '1. Raw Data'!C1900)</f>
        <v>43</v>
      </c>
      <c r="D1900" s="9" t="s">
        <v>5023</v>
      </c>
      <c r="E1900" s="22">
        <v>45190</v>
      </c>
      <c r="F1900" s="9">
        <v>0</v>
      </c>
      <c r="G1900" s="9">
        <v>13599</v>
      </c>
      <c r="H1900" s="15">
        <v>45190</v>
      </c>
      <c r="I1900" s="9" t="s">
        <v>7456</v>
      </c>
      <c r="J1900" s="9">
        <v>118</v>
      </c>
      <c r="K1900" s="9" t="s">
        <v>7501</v>
      </c>
      <c r="L1900" s="9" t="str">
        <f>IF(OR('1. Raw Data'!L1900="Elec", '1. Raw Data'!L1900="elect"), "Electronics", '1. Raw Data'!L1900)</f>
        <v>Clothing</v>
      </c>
      <c r="M1900" s="9">
        <v>728.36</v>
      </c>
      <c r="N1900" s="9">
        <f>IF(ISBLANK('1. Raw Data'!N1900), MEDIAN('1. Raw Data'!$N$2:$N$5001), '1. Raw Data'!N1900)</f>
        <v>509.23</v>
      </c>
      <c r="O1900" s="9">
        <v>1</v>
      </c>
      <c r="P1900" s="9">
        <f>IF(ISBLANK('1. Raw Data'!P1900), 0, '1. Raw Data'!P1900)</f>
        <v>0</v>
      </c>
      <c r="Q1900" s="9">
        <v>468</v>
      </c>
      <c r="R1900" s="9">
        <v>9</v>
      </c>
      <c r="S1900" s="9">
        <f t="shared" si="87"/>
        <v>728.36</v>
      </c>
      <c r="T1900" s="9">
        <f t="shared" si="88"/>
        <v>219.13</v>
      </c>
      <c r="U1900" s="23">
        <f t="shared" si="89"/>
        <v>0.30085397330990171</v>
      </c>
    </row>
    <row r="1901" spans="1:21" x14ac:dyDescent="0.3">
      <c r="A1901" s="9">
        <v>1241</v>
      </c>
      <c r="B1901" s="9" t="str">
        <f>PROPER(TRIM('1. Raw Data'!B1901))</f>
        <v>Customer_1899</v>
      </c>
      <c r="C1901" s="9">
        <f>IF(OR('1. Raw Data'!C1901&lt;18, '1. Raw Data'!C1901&gt;100), MEDIAN('1. Raw Data'!$C$2:$C$5001), '1. Raw Data'!C1901)</f>
        <v>24</v>
      </c>
      <c r="D1901" s="9" t="s">
        <v>5023</v>
      </c>
      <c r="E1901" s="22">
        <v>44120</v>
      </c>
      <c r="F1901" s="9">
        <v>0</v>
      </c>
      <c r="G1901" s="9">
        <v>13751</v>
      </c>
      <c r="H1901" s="15">
        <v>44120</v>
      </c>
      <c r="I1901" s="9" t="s">
        <v>7455</v>
      </c>
      <c r="J1901" s="9">
        <v>140</v>
      </c>
      <c r="K1901" s="9" t="s">
        <v>7468</v>
      </c>
      <c r="L1901" s="9" t="str">
        <f>IF(OR('1. Raw Data'!L1901="Elec", '1. Raw Data'!L1901="elect"), "Electronics", '1. Raw Data'!L1901)</f>
        <v>Electronics</v>
      </c>
      <c r="M1901" s="9">
        <v>353.96</v>
      </c>
      <c r="N1901" s="9">
        <f>IF(ISBLANK('1. Raw Data'!N1901), MEDIAN('1. Raw Data'!$N$2:$N$5001), '1. Raw Data'!N1901)</f>
        <v>234.91</v>
      </c>
      <c r="O1901" s="9">
        <v>2</v>
      </c>
      <c r="P1901" s="9">
        <f>IF(ISBLANK('1. Raw Data'!P1901), 0, '1. Raw Data'!P1901)</f>
        <v>0</v>
      </c>
      <c r="Q1901" s="9">
        <v>482</v>
      </c>
      <c r="R1901" s="9">
        <v>7</v>
      </c>
      <c r="S1901" s="9">
        <f t="shared" si="87"/>
        <v>707.92</v>
      </c>
      <c r="T1901" s="9">
        <f t="shared" si="88"/>
        <v>238.09999999999997</v>
      </c>
      <c r="U1901" s="23">
        <f t="shared" si="89"/>
        <v>0.33633743925867327</v>
      </c>
    </row>
    <row r="1902" spans="1:21" x14ac:dyDescent="0.3">
      <c r="A1902" s="9">
        <v>1001</v>
      </c>
      <c r="B1902" s="9" t="str">
        <f>PROPER(TRIM('1. Raw Data'!B1902))</f>
        <v>Customer_1900</v>
      </c>
      <c r="C1902" s="9">
        <f>IF(OR('1. Raw Data'!C1902&lt;18, '1. Raw Data'!C1902&gt;100), MEDIAN('1. Raw Data'!$C$2:$C$5001), '1. Raw Data'!C1902)</f>
        <v>54</v>
      </c>
      <c r="D1902" s="9" t="s">
        <v>5022</v>
      </c>
      <c r="E1902" s="22">
        <v>44547</v>
      </c>
      <c r="F1902" s="9">
        <v>0</v>
      </c>
      <c r="G1902" s="9">
        <v>13354</v>
      </c>
      <c r="H1902" s="15">
        <v>44547</v>
      </c>
      <c r="I1902" s="9" t="s">
        <v>7457</v>
      </c>
      <c r="J1902" s="9">
        <v>125</v>
      </c>
      <c r="K1902" s="9" t="s">
        <v>7479</v>
      </c>
      <c r="L1902" s="9" t="str">
        <f>IF(OR('1. Raw Data'!L1902="Elec", '1. Raw Data'!L1902="elect"), "Electronics", '1. Raw Data'!L1902)</f>
        <v>Sports</v>
      </c>
      <c r="M1902" s="9">
        <v>1391.38</v>
      </c>
      <c r="N1902" s="9">
        <f>IF(ISBLANK('1. Raw Data'!N1902), MEDIAN('1. Raw Data'!$N$2:$N$5001), '1. Raw Data'!N1902)</f>
        <v>685.96</v>
      </c>
      <c r="O1902" s="9">
        <v>3</v>
      </c>
      <c r="P1902" s="9">
        <f>IF(ISBLANK('1. Raw Data'!P1902), 0, '1. Raw Data'!P1902)</f>
        <v>0</v>
      </c>
      <c r="Q1902" s="9">
        <v>585</v>
      </c>
      <c r="R1902" s="9">
        <v>5</v>
      </c>
      <c r="S1902" s="9">
        <f t="shared" si="87"/>
        <v>4174.1400000000003</v>
      </c>
      <c r="T1902" s="9">
        <f t="shared" si="88"/>
        <v>2116.2600000000002</v>
      </c>
      <c r="U1902" s="23">
        <f t="shared" si="89"/>
        <v>0.50699305725251187</v>
      </c>
    </row>
    <row r="1903" spans="1:21" x14ac:dyDescent="0.3">
      <c r="A1903" s="9">
        <v>1224</v>
      </c>
      <c r="B1903" s="9" t="str">
        <f>PROPER(TRIM('1. Raw Data'!B1903))</f>
        <v>Customer_1901</v>
      </c>
      <c r="C1903" s="9">
        <f>IF(OR('1. Raw Data'!C1903&lt;18, '1. Raw Data'!C1903&gt;100), MEDIAN('1. Raw Data'!$C$2:$C$5001), '1. Raw Data'!C1903)</f>
        <v>45</v>
      </c>
      <c r="D1903" s="9" t="s">
        <v>5018</v>
      </c>
      <c r="E1903" s="22">
        <v>44466</v>
      </c>
      <c r="F1903" s="9">
        <v>0</v>
      </c>
      <c r="G1903" s="9">
        <v>10378</v>
      </c>
      <c r="H1903" s="15">
        <v>44466</v>
      </c>
      <c r="I1903" s="9" t="s">
        <v>7457</v>
      </c>
      <c r="J1903" s="9">
        <v>139</v>
      </c>
      <c r="K1903" s="9" t="s">
        <v>7486</v>
      </c>
      <c r="L1903" s="9" t="str">
        <f>IF(OR('1. Raw Data'!L1903="Elec", '1. Raw Data'!L1903="elect"), "Electronics", '1. Raw Data'!L1903)</f>
        <v>Clothing</v>
      </c>
      <c r="M1903" s="9">
        <v>128.26</v>
      </c>
      <c r="N1903" s="9">
        <f>IF(ISBLANK('1. Raw Data'!N1903), MEDIAN('1. Raw Data'!$N$2:$N$5001), '1. Raw Data'!N1903)</f>
        <v>66.17</v>
      </c>
      <c r="O1903" s="9">
        <v>1</v>
      </c>
      <c r="P1903" s="9">
        <f>IF(ISBLANK('1. Raw Data'!P1903), 0, '1. Raw Data'!P1903)</f>
        <v>0.05</v>
      </c>
      <c r="Q1903" s="9">
        <v>501</v>
      </c>
      <c r="R1903" s="9">
        <v>3</v>
      </c>
      <c r="S1903" s="9">
        <f t="shared" si="87"/>
        <v>121.84699999999998</v>
      </c>
      <c r="T1903" s="9">
        <f t="shared" si="88"/>
        <v>55.676999999999978</v>
      </c>
      <c r="U1903" s="23">
        <f t="shared" si="89"/>
        <v>0.45694190254991907</v>
      </c>
    </row>
    <row r="1904" spans="1:21" x14ac:dyDescent="0.3">
      <c r="A1904" s="9">
        <v>1800</v>
      </c>
      <c r="B1904" s="9" t="str">
        <f>PROPER(TRIM('1. Raw Data'!B1904))</f>
        <v>Customer_1902</v>
      </c>
      <c r="C1904" s="9">
        <f>IF(OR('1. Raw Data'!C1904&lt;18, '1. Raw Data'!C1904&gt;100), MEDIAN('1. Raw Data'!$C$2:$C$5001), '1. Raw Data'!C1904)</f>
        <v>22</v>
      </c>
      <c r="D1904" s="9" t="s">
        <v>5023</v>
      </c>
      <c r="E1904" s="22">
        <v>45055</v>
      </c>
      <c r="F1904" s="9">
        <v>0</v>
      </c>
      <c r="G1904" s="9">
        <v>13397</v>
      </c>
      <c r="H1904" s="15">
        <v>45174</v>
      </c>
      <c r="I1904" s="9" t="s">
        <v>7455</v>
      </c>
      <c r="J1904" s="9">
        <v>128</v>
      </c>
      <c r="K1904" s="9" t="s">
        <v>7473</v>
      </c>
      <c r="L1904" s="9" t="str">
        <f>IF(OR('1. Raw Data'!L1904="Elec", '1. Raw Data'!L1904="elect"), "Electronics", '1. Raw Data'!L1904)</f>
        <v>Electronics</v>
      </c>
      <c r="M1904" s="9">
        <v>1304.8499999999999</v>
      </c>
      <c r="N1904" s="9">
        <f>IF(ISBLANK('1. Raw Data'!N1904), MEDIAN('1. Raw Data'!$N$2:$N$5001), '1. Raw Data'!N1904)</f>
        <v>673.79</v>
      </c>
      <c r="O1904" s="9">
        <v>3</v>
      </c>
      <c r="P1904" s="9">
        <f>IF(ISBLANK('1. Raw Data'!P1904), 0, '1. Raw Data'!P1904)</f>
        <v>0.1</v>
      </c>
      <c r="Q1904" s="9">
        <v>484</v>
      </c>
      <c r="R1904" s="9">
        <v>4</v>
      </c>
      <c r="S1904" s="9">
        <f t="shared" si="87"/>
        <v>3523.0949999999998</v>
      </c>
      <c r="T1904" s="9">
        <f t="shared" si="88"/>
        <v>1501.7249999999999</v>
      </c>
      <c r="U1904" s="23">
        <f t="shared" si="89"/>
        <v>0.426251633861704</v>
      </c>
    </row>
    <row r="1905" spans="1:21" x14ac:dyDescent="0.3">
      <c r="A1905" s="9">
        <v>1588</v>
      </c>
      <c r="B1905" s="9" t="str">
        <f>PROPER(TRIM('1. Raw Data'!B1905))</f>
        <v>Customer_1903</v>
      </c>
      <c r="C1905" s="9">
        <f>IF(OR('1. Raw Data'!C1905&lt;18, '1. Raw Data'!C1905&gt;100), MEDIAN('1. Raw Data'!$C$2:$C$5001), '1. Raw Data'!C1905)</f>
        <v>40</v>
      </c>
      <c r="D1905" s="9" t="s">
        <v>5018</v>
      </c>
      <c r="E1905" s="22">
        <v>44938</v>
      </c>
      <c r="F1905" s="9">
        <v>0</v>
      </c>
      <c r="G1905" s="9">
        <v>11321</v>
      </c>
      <c r="H1905" s="15">
        <v>45261</v>
      </c>
      <c r="I1905" s="9" t="s">
        <v>7457</v>
      </c>
      <c r="J1905" s="9">
        <v>146</v>
      </c>
      <c r="K1905" s="9" t="s">
        <v>7505</v>
      </c>
      <c r="L1905" s="9" t="str">
        <f>IF(OR('1. Raw Data'!L1905="Elec", '1. Raw Data'!L1905="elect"), "Electronics", '1. Raw Data'!L1905)</f>
        <v>Home Appliances</v>
      </c>
      <c r="M1905" s="9">
        <v>791.47</v>
      </c>
      <c r="N1905" s="9">
        <f>IF(ISBLANK('1. Raw Data'!N1905), MEDIAN('1. Raw Data'!$N$2:$N$5001), '1. Raw Data'!N1905)</f>
        <v>490.91</v>
      </c>
      <c r="O1905" s="9">
        <v>4</v>
      </c>
      <c r="P1905" s="9">
        <f>IF(ISBLANK('1. Raw Data'!P1905), 0, '1. Raw Data'!P1905)</f>
        <v>0.05</v>
      </c>
      <c r="Q1905" s="9">
        <v>397</v>
      </c>
      <c r="R1905" s="9">
        <v>5</v>
      </c>
      <c r="S1905" s="9">
        <f t="shared" si="87"/>
        <v>3007.5859999999998</v>
      </c>
      <c r="T1905" s="9">
        <f t="shared" si="88"/>
        <v>1043.9459999999997</v>
      </c>
      <c r="U1905" s="23">
        <f t="shared" si="89"/>
        <v>0.34710428895466322</v>
      </c>
    </row>
    <row r="1906" spans="1:21" x14ac:dyDescent="0.3">
      <c r="A1906" s="9">
        <v>1115</v>
      </c>
      <c r="B1906" s="9" t="str">
        <f>PROPER(TRIM('1. Raw Data'!B1906))</f>
        <v>Customer_1904</v>
      </c>
      <c r="C1906" s="9">
        <f>IF(OR('1. Raw Data'!C1906&lt;18, '1. Raw Data'!C1906&gt;100), MEDIAN('1. Raw Data'!$C$2:$C$5001), '1. Raw Data'!C1906)</f>
        <v>40</v>
      </c>
      <c r="D1906" s="9" t="s">
        <v>5021</v>
      </c>
      <c r="E1906" s="22">
        <v>45187</v>
      </c>
      <c r="F1906" s="9">
        <v>0</v>
      </c>
      <c r="G1906" s="9">
        <v>13768</v>
      </c>
      <c r="H1906" s="15">
        <v>45187</v>
      </c>
      <c r="I1906" s="9" t="s">
        <v>7457</v>
      </c>
      <c r="J1906" s="9">
        <v>116</v>
      </c>
      <c r="K1906" s="9" t="s">
        <v>7480</v>
      </c>
      <c r="L1906" s="9" t="str">
        <f>IF(OR('1. Raw Data'!L1906="Elec", '1. Raw Data'!L1906="elect"), "Electronics", '1. Raw Data'!L1906)</f>
        <v>Clothing</v>
      </c>
      <c r="M1906" s="9">
        <v>947.47</v>
      </c>
      <c r="N1906" s="9">
        <f>IF(ISBLANK('1. Raw Data'!N1906), MEDIAN('1. Raw Data'!$N$2:$N$5001), '1. Raw Data'!N1906)</f>
        <v>475.95</v>
      </c>
      <c r="O1906" s="9">
        <v>4</v>
      </c>
      <c r="P1906" s="9">
        <f>IF(ISBLANK('1. Raw Data'!P1906), 0, '1. Raw Data'!P1906)</f>
        <v>0</v>
      </c>
      <c r="Q1906" s="9">
        <v>471</v>
      </c>
      <c r="R1906" s="9">
        <v>5</v>
      </c>
      <c r="S1906" s="9">
        <f t="shared" si="87"/>
        <v>3789.88</v>
      </c>
      <c r="T1906" s="9">
        <f t="shared" si="88"/>
        <v>1886.0800000000002</v>
      </c>
      <c r="U1906" s="23">
        <f t="shared" si="89"/>
        <v>0.49766219510908</v>
      </c>
    </row>
    <row r="1907" spans="1:21" x14ac:dyDescent="0.3">
      <c r="A1907" s="9">
        <v>1917</v>
      </c>
      <c r="B1907" s="9" t="str">
        <f>PROPER(TRIM('1. Raw Data'!B1907))</f>
        <v>Customer_1905</v>
      </c>
      <c r="C1907" s="9">
        <f>IF(OR('1. Raw Data'!C1907&lt;18, '1. Raw Data'!C1907&gt;100), MEDIAN('1. Raw Data'!$C$2:$C$5001), '1. Raw Data'!C1907)</f>
        <v>52</v>
      </c>
      <c r="D1907" s="9" t="s">
        <v>5019</v>
      </c>
      <c r="E1907" s="22">
        <v>44633</v>
      </c>
      <c r="F1907" s="9">
        <v>0</v>
      </c>
      <c r="G1907" s="9">
        <v>12185</v>
      </c>
      <c r="H1907" s="15">
        <v>44633</v>
      </c>
      <c r="I1907" s="9" t="s">
        <v>7455</v>
      </c>
      <c r="J1907" s="9">
        <v>112</v>
      </c>
      <c r="K1907" s="9" t="s">
        <v>7492</v>
      </c>
      <c r="L1907" s="9" t="str">
        <f>IF(OR('1. Raw Data'!L1907="Elec", '1. Raw Data'!L1907="elect"), "Electronics", '1. Raw Data'!L1907)</f>
        <v>Sports</v>
      </c>
      <c r="M1907" s="9">
        <v>488.78</v>
      </c>
      <c r="N1907" s="9">
        <f>IF(ISBLANK('1. Raw Data'!N1907), MEDIAN('1. Raw Data'!$N$2:$N$5001), '1. Raw Data'!N1907)</f>
        <v>217.18</v>
      </c>
      <c r="O1907" s="9">
        <v>5</v>
      </c>
      <c r="P1907" s="9">
        <f>IF(ISBLANK('1. Raw Data'!P1907), 0, '1. Raw Data'!P1907)</f>
        <v>0.05</v>
      </c>
      <c r="Q1907" s="9">
        <v>1007</v>
      </c>
      <c r="R1907" s="9">
        <v>4</v>
      </c>
      <c r="S1907" s="9">
        <f t="shared" si="87"/>
        <v>2321.7049999999995</v>
      </c>
      <c r="T1907" s="9">
        <f t="shared" si="88"/>
        <v>1235.8049999999994</v>
      </c>
      <c r="U1907" s="23">
        <f t="shared" si="89"/>
        <v>0.5322833865628922</v>
      </c>
    </row>
    <row r="1908" spans="1:21" x14ac:dyDescent="0.3">
      <c r="A1908" s="9">
        <v>2126</v>
      </c>
      <c r="B1908" s="9" t="str">
        <f>PROPER(TRIM('1. Raw Data'!B1908))</f>
        <v>Customer_1906</v>
      </c>
      <c r="C1908" s="9">
        <f>IF(OR('1. Raw Data'!C1908&lt;18, '1. Raw Data'!C1908&gt;100), MEDIAN('1. Raw Data'!$C$2:$C$5001), '1. Raw Data'!C1908)</f>
        <v>35</v>
      </c>
      <c r="D1908" s="9" t="s">
        <v>5022</v>
      </c>
      <c r="E1908" s="22">
        <v>44095</v>
      </c>
      <c r="F1908" s="9">
        <v>0</v>
      </c>
      <c r="G1908" s="9">
        <v>10124</v>
      </c>
      <c r="H1908" s="15">
        <v>44095</v>
      </c>
      <c r="I1908" s="9" t="s">
        <v>7455</v>
      </c>
      <c r="J1908" s="9">
        <v>141</v>
      </c>
      <c r="K1908" s="9" t="s">
        <v>7490</v>
      </c>
      <c r="L1908" s="9" t="str">
        <f>IF(OR('1. Raw Data'!L1908="Elec", '1. Raw Data'!L1908="elect"), "Electronics", '1. Raw Data'!L1908)</f>
        <v>Home Appliances</v>
      </c>
      <c r="M1908" s="9">
        <v>1451.71</v>
      </c>
      <c r="N1908" s="9">
        <f>IF(ISBLANK('1. Raw Data'!N1908), MEDIAN('1. Raw Data'!$N$2:$N$5001), '1. Raw Data'!N1908)</f>
        <v>906.06</v>
      </c>
      <c r="O1908" s="9">
        <v>4</v>
      </c>
      <c r="P1908" s="9">
        <f>IF(ISBLANK('1. Raw Data'!P1908), 0, '1. Raw Data'!P1908)</f>
        <v>0</v>
      </c>
      <c r="Q1908" s="9">
        <v>518</v>
      </c>
      <c r="R1908" s="9">
        <v>4</v>
      </c>
      <c r="S1908" s="9">
        <f t="shared" si="87"/>
        <v>5806.84</v>
      </c>
      <c r="T1908" s="9">
        <f t="shared" si="88"/>
        <v>2182.6000000000004</v>
      </c>
      <c r="U1908" s="23">
        <f t="shared" si="89"/>
        <v>0.37586708089081156</v>
      </c>
    </row>
    <row r="1909" spans="1:21" x14ac:dyDescent="0.3">
      <c r="A1909" s="9">
        <v>1193</v>
      </c>
      <c r="B1909" s="9" t="str">
        <f>PROPER(TRIM('1. Raw Data'!B1909))</f>
        <v>Customer_1907</v>
      </c>
      <c r="C1909" s="9">
        <f>IF(OR('1. Raw Data'!C1909&lt;18, '1. Raw Data'!C1909&gt;100), MEDIAN('1. Raw Data'!$C$2:$C$5001), '1. Raw Data'!C1909)</f>
        <v>41</v>
      </c>
      <c r="D1909" s="9" t="s">
        <v>5020</v>
      </c>
      <c r="E1909" s="22">
        <v>45049</v>
      </c>
      <c r="F1909" s="9">
        <v>0</v>
      </c>
      <c r="G1909" s="9">
        <v>12981</v>
      </c>
      <c r="H1909" s="15">
        <v>44990</v>
      </c>
      <c r="I1909" s="9" t="s">
        <v>7457</v>
      </c>
      <c r="J1909" s="9">
        <v>129</v>
      </c>
      <c r="K1909" s="9" t="s">
        <v>7471</v>
      </c>
      <c r="L1909" s="9" t="str">
        <f>IF(OR('1. Raw Data'!L1909="Elec", '1. Raw Data'!L1909="elect"), "Electronics", '1. Raw Data'!L1909)</f>
        <v>Clothing</v>
      </c>
      <c r="M1909" s="9">
        <v>458.68</v>
      </c>
      <c r="N1909" s="9">
        <f>IF(ISBLANK('1. Raw Data'!N1909), MEDIAN('1. Raw Data'!$N$2:$N$5001), '1. Raw Data'!N1909)</f>
        <v>246.5</v>
      </c>
      <c r="O1909" s="9">
        <v>3</v>
      </c>
      <c r="P1909" s="9">
        <f>IF(ISBLANK('1. Raw Data'!P1909), 0, '1. Raw Data'!P1909)</f>
        <v>0</v>
      </c>
      <c r="Q1909" s="9">
        <v>405</v>
      </c>
      <c r="R1909" s="9">
        <v>7</v>
      </c>
      <c r="S1909" s="9">
        <f t="shared" si="87"/>
        <v>1376.04</v>
      </c>
      <c r="T1909" s="9">
        <f t="shared" si="88"/>
        <v>636.54</v>
      </c>
      <c r="U1909" s="23">
        <f t="shared" si="89"/>
        <v>0.46258829685183567</v>
      </c>
    </row>
    <row r="1910" spans="1:21" x14ac:dyDescent="0.3">
      <c r="A1910" s="9">
        <v>2189</v>
      </c>
      <c r="B1910" s="9" t="str">
        <f>PROPER(TRIM('1. Raw Data'!B1910))</f>
        <v>Customer_1908</v>
      </c>
      <c r="C1910" s="9">
        <f>IF(OR('1. Raw Data'!C1910&lt;18, '1. Raw Data'!C1910&gt;100), MEDIAN('1. Raw Data'!$C$2:$C$5001), '1. Raw Data'!C1910)</f>
        <v>19</v>
      </c>
      <c r="D1910" s="9" t="s">
        <v>5021</v>
      </c>
      <c r="E1910" s="22">
        <v>45282</v>
      </c>
      <c r="F1910" s="9">
        <v>0</v>
      </c>
      <c r="G1910" s="9">
        <v>13463</v>
      </c>
      <c r="H1910" s="15">
        <v>45282</v>
      </c>
      <c r="I1910" s="9" t="s">
        <v>7455</v>
      </c>
      <c r="J1910" s="9">
        <v>123</v>
      </c>
      <c r="K1910" s="9" t="s">
        <v>7502</v>
      </c>
      <c r="L1910" s="9" t="str">
        <f>IF(OR('1. Raw Data'!L1910="Elec", '1. Raw Data'!L1910="elect"), "Electronics", '1. Raw Data'!L1910)</f>
        <v>Clothing</v>
      </c>
      <c r="M1910" s="9">
        <v>903.87</v>
      </c>
      <c r="N1910" s="9">
        <f>IF(ISBLANK('1. Raw Data'!N1910), MEDIAN('1. Raw Data'!$N$2:$N$5001), '1. Raw Data'!N1910)</f>
        <v>382.37</v>
      </c>
      <c r="O1910" s="9">
        <v>2</v>
      </c>
      <c r="P1910" s="9">
        <f>IF(ISBLANK('1. Raw Data'!P1910), 0, '1. Raw Data'!P1910)</f>
        <v>0</v>
      </c>
      <c r="Q1910" s="9">
        <v>376</v>
      </c>
      <c r="R1910" s="9">
        <v>3</v>
      </c>
      <c r="S1910" s="9">
        <f t="shared" si="87"/>
        <v>1807.74</v>
      </c>
      <c r="T1910" s="9">
        <f t="shared" si="88"/>
        <v>1043</v>
      </c>
      <c r="U1910" s="23">
        <f t="shared" si="89"/>
        <v>0.57696350138847396</v>
      </c>
    </row>
    <row r="1911" spans="1:21" x14ac:dyDescent="0.3">
      <c r="A1911" s="9">
        <v>1870</v>
      </c>
      <c r="B1911" s="9" t="str">
        <f>PROPER(TRIM('1. Raw Data'!B1911))</f>
        <v>Customer_1909</v>
      </c>
      <c r="C1911" s="9">
        <f>IF(OR('1. Raw Data'!C1911&lt;18, '1. Raw Data'!C1911&gt;100), MEDIAN('1. Raw Data'!$C$2:$C$5001), '1. Raw Data'!C1911)</f>
        <v>52</v>
      </c>
      <c r="D1911" s="9" t="s">
        <v>5018</v>
      </c>
      <c r="E1911" s="22">
        <v>44004</v>
      </c>
      <c r="F1911" s="9">
        <v>0</v>
      </c>
      <c r="G1911" s="9">
        <v>11425</v>
      </c>
      <c r="H1911" s="15">
        <v>44004</v>
      </c>
      <c r="I1911" s="9" t="s">
        <v>7457</v>
      </c>
      <c r="J1911" s="9">
        <v>121</v>
      </c>
      <c r="K1911" s="9" t="s">
        <v>7495</v>
      </c>
      <c r="L1911" s="9" t="str">
        <f>IF(OR('1. Raw Data'!L1911="Elec", '1. Raw Data'!L1911="elect"), "Electronics", '1. Raw Data'!L1911)</f>
        <v>Clothing</v>
      </c>
      <c r="M1911" s="9">
        <v>1490.45</v>
      </c>
      <c r="N1911" s="9">
        <f>IF(ISBLANK('1. Raw Data'!N1911), MEDIAN('1. Raw Data'!$N$2:$N$5001), '1. Raw Data'!N1911)</f>
        <v>949.44</v>
      </c>
      <c r="O1911" s="9">
        <v>4</v>
      </c>
      <c r="P1911" s="9">
        <f>IF(ISBLANK('1. Raw Data'!P1911), 0, '1. Raw Data'!P1911)</f>
        <v>0</v>
      </c>
      <c r="Q1911" s="9">
        <v>694</v>
      </c>
      <c r="R1911" s="9">
        <v>4</v>
      </c>
      <c r="S1911" s="9">
        <f t="shared" si="87"/>
        <v>5961.8</v>
      </c>
      <c r="T1911" s="9">
        <f t="shared" si="88"/>
        <v>2164.04</v>
      </c>
      <c r="U1911" s="23">
        <f t="shared" si="89"/>
        <v>0.36298433359052634</v>
      </c>
    </row>
    <row r="1912" spans="1:21" x14ac:dyDescent="0.3">
      <c r="A1912" s="9">
        <v>1089</v>
      </c>
      <c r="B1912" s="9" t="str">
        <f>PROPER(TRIM('1. Raw Data'!B1912))</f>
        <v>Customer_1910</v>
      </c>
      <c r="C1912" s="9">
        <f>IF(OR('1. Raw Data'!C1912&lt;18, '1. Raw Data'!C1912&gt;100), MEDIAN('1. Raw Data'!$C$2:$C$5001), '1. Raw Data'!C1912)</f>
        <v>40</v>
      </c>
      <c r="D1912" s="9" t="s">
        <v>5021</v>
      </c>
      <c r="E1912" s="22">
        <v>44465</v>
      </c>
      <c r="F1912" s="9">
        <v>0</v>
      </c>
      <c r="G1912" s="9">
        <v>10479</v>
      </c>
      <c r="H1912" s="15">
        <v>44465</v>
      </c>
      <c r="I1912" s="9" t="s">
        <v>7456</v>
      </c>
      <c r="J1912" s="9">
        <v>116</v>
      </c>
      <c r="K1912" s="9" t="s">
        <v>7480</v>
      </c>
      <c r="L1912" s="9" t="str">
        <f>IF(OR('1. Raw Data'!L1912="Elec", '1. Raw Data'!L1912="elect"), "Electronics", '1. Raw Data'!L1912)</f>
        <v>Clothing</v>
      </c>
      <c r="M1912" s="9">
        <v>1327.59</v>
      </c>
      <c r="N1912" s="9">
        <f>IF(ISBLANK('1. Raw Data'!N1912), MEDIAN('1. Raw Data'!$N$2:$N$5001), '1. Raw Data'!N1912)</f>
        <v>764.15</v>
      </c>
      <c r="O1912" s="9">
        <v>1</v>
      </c>
      <c r="P1912" s="9">
        <f>IF(ISBLANK('1. Raw Data'!P1912), 0, '1. Raw Data'!P1912)</f>
        <v>0.1</v>
      </c>
      <c r="Q1912" s="9">
        <v>354</v>
      </c>
      <c r="R1912" s="9">
        <v>5</v>
      </c>
      <c r="S1912" s="9">
        <f t="shared" si="87"/>
        <v>1194.8309999999999</v>
      </c>
      <c r="T1912" s="9">
        <f t="shared" si="88"/>
        <v>430.68099999999993</v>
      </c>
      <c r="U1912" s="23">
        <f t="shared" si="89"/>
        <v>0.36045348672741162</v>
      </c>
    </row>
    <row r="1913" spans="1:21" x14ac:dyDescent="0.3">
      <c r="A1913" s="9">
        <v>1121</v>
      </c>
      <c r="B1913" s="9" t="str">
        <f>PROPER(TRIM('1. Raw Data'!B1913))</f>
        <v>Customer_1911</v>
      </c>
      <c r="C1913" s="9">
        <f>IF(OR('1. Raw Data'!C1913&lt;18, '1. Raw Data'!C1913&gt;100), MEDIAN('1. Raw Data'!$C$2:$C$5001), '1. Raw Data'!C1913)</f>
        <v>30</v>
      </c>
      <c r="D1913" s="9" t="s">
        <v>5020</v>
      </c>
      <c r="E1913" s="22">
        <v>44975</v>
      </c>
      <c r="F1913" s="9">
        <v>0</v>
      </c>
      <c r="G1913" s="9">
        <v>13472</v>
      </c>
      <c r="H1913" s="15">
        <v>44975</v>
      </c>
      <c r="I1913" s="9" t="s">
        <v>7456</v>
      </c>
      <c r="J1913" s="9">
        <v>148</v>
      </c>
      <c r="K1913" s="9" t="s">
        <v>7491</v>
      </c>
      <c r="L1913" s="9" t="str">
        <f>IF(OR('1. Raw Data'!L1913="Elec", '1. Raw Data'!L1913="elect"), "Electronics", '1. Raw Data'!L1913)</f>
        <v>Electronics</v>
      </c>
      <c r="M1913" s="9">
        <v>827.68</v>
      </c>
      <c r="N1913" s="9">
        <f>IF(ISBLANK('1. Raw Data'!N1913), MEDIAN('1. Raw Data'!$N$2:$N$5001), '1. Raw Data'!N1913)</f>
        <v>452.58</v>
      </c>
      <c r="O1913" s="9">
        <v>3</v>
      </c>
      <c r="P1913" s="9">
        <f>IF(ISBLANK('1. Raw Data'!P1913), 0, '1. Raw Data'!P1913)</f>
        <v>0</v>
      </c>
      <c r="Q1913" s="9">
        <v>448</v>
      </c>
      <c r="R1913" s="9">
        <v>5</v>
      </c>
      <c r="S1913" s="9">
        <f t="shared" si="87"/>
        <v>2483.04</v>
      </c>
      <c r="T1913" s="9">
        <f t="shared" si="88"/>
        <v>1125.3</v>
      </c>
      <c r="U1913" s="23">
        <f t="shared" si="89"/>
        <v>0.45319447129325341</v>
      </c>
    </row>
    <row r="1914" spans="1:21" x14ac:dyDescent="0.3">
      <c r="A1914" s="9">
        <v>1142</v>
      </c>
      <c r="B1914" s="9" t="str">
        <f>PROPER(TRIM('1. Raw Data'!B1914))</f>
        <v>Customer_1912</v>
      </c>
      <c r="C1914" s="9">
        <f>IF(OR('1. Raw Data'!C1914&lt;18, '1. Raw Data'!C1914&gt;100), MEDIAN('1. Raw Data'!$C$2:$C$5001), '1. Raw Data'!C1914)</f>
        <v>46</v>
      </c>
      <c r="D1914" s="9" t="s">
        <v>5022</v>
      </c>
      <c r="E1914" s="22">
        <v>44602</v>
      </c>
      <c r="F1914" s="9">
        <v>0</v>
      </c>
      <c r="G1914" s="9">
        <v>12617</v>
      </c>
      <c r="H1914" s="15">
        <v>44836</v>
      </c>
      <c r="I1914" s="9" t="s">
        <v>7455</v>
      </c>
      <c r="J1914" s="9">
        <v>141</v>
      </c>
      <c r="K1914" s="9" t="s">
        <v>7490</v>
      </c>
      <c r="L1914" s="9" t="str">
        <f>IF(OR('1. Raw Data'!L1914="Elec", '1. Raw Data'!L1914="elect"), "Electronics", '1. Raw Data'!L1914)</f>
        <v>Electronics</v>
      </c>
      <c r="M1914" s="9">
        <v>1486.04</v>
      </c>
      <c r="N1914" s="9">
        <f>IF(ISBLANK('1. Raw Data'!N1914), MEDIAN('1. Raw Data'!$N$2:$N$5001), '1. Raw Data'!N1914)</f>
        <v>894.6</v>
      </c>
      <c r="O1914" s="9">
        <v>1</v>
      </c>
      <c r="P1914" s="9">
        <f>IF(ISBLANK('1. Raw Data'!P1914), 0, '1. Raw Data'!P1914)</f>
        <v>0</v>
      </c>
      <c r="Q1914" s="9">
        <v>368</v>
      </c>
      <c r="R1914" s="9">
        <v>5</v>
      </c>
      <c r="S1914" s="9">
        <f t="shared" si="87"/>
        <v>1486.04</v>
      </c>
      <c r="T1914" s="9">
        <f t="shared" si="88"/>
        <v>591.43999999999994</v>
      </c>
      <c r="U1914" s="23">
        <f t="shared" si="89"/>
        <v>0.39799736211676667</v>
      </c>
    </row>
    <row r="1915" spans="1:21" x14ac:dyDescent="0.3">
      <c r="A1915" s="9">
        <v>1993</v>
      </c>
      <c r="B1915" s="9" t="str">
        <f>PROPER(TRIM('1. Raw Data'!B1915))</f>
        <v>Customer_1913</v>
      </c>
      <c r="C1915" s="9">
        <f>IF(OR('1. Raw Data'!C1915&lt;18, '1. Raw Data'!C1915&gt;100), MEDIAN('1. Raw Data'!$C$2:$C$5001), '1. Raw Data'!C1915)</f>
        <v>40</v>
      </c>
      <c r="D1915" s="9" t="s">
        <v>5019</v>
      </c>
      <c r="E1915" s="22">
        <v>45148</v>
      </c>
      <c r="F1915" s="9">
        <v>0</v>
      </c>
      <c r="G1915" s="9">
        <v>11385</v>
      </c>
      <c r="H1915" s="15">
        <v>45207</v>
      </c>
      <c r="I1915" s="9" t="s">
        <v>7457</v>
      </c>
      <c r="J1915" s="9">
        <v>145</v>
      </c>
      <c r="K1915" s="9" t="s">
        <v>7470</v>
      </c>
      <c r="L1915" s="9" t="str">
        <f>IF(OR('1. Raw Data'!L1915="Elec", '1. Raw Data'!L1915="elect"), "Electronics", '1. Raw Data'!L1915)</f>
        <v>Clothing</v>
      </c>
      <c r="M1915" s="9">
        <v>1066.99</v>
      </c>
      <c r="N1915" s="9">
        <f>IF(ISBLANK('1. Raw Data'!N1915), MEDIAN('1. Raw Data'!$N$2:$N$5001), '1. Raw Data'!N1915)</f>
        <v>588.55999999999995</v>
      </c>
      <c r="O1915" s="9">
        <v>5</v>
      </c>
      <c r="P1915" s="9">
        <f>IF(ISBLANK('1. Raw Data'!P1915), 0, '1. Raw Data'!P1915)</f>
        <v>0</v>
      </c>
      <c r="Q1915" s="9">
        <v>510</v>
      </c>
      <c r="R1915" s="9">
        <v>4</v>
      </c>
      <c r="S1915" s="9">
        <f t="shared" si="87"/>
        <v>5334.95</v>
      </c>
      <c r="T1915" s="9">
        <f t="shared" si="88"/>
        <v>2392.15</v>
      </c>
      <c r="U1915" s="23">
        <f t="shared" si="89"/>
        <v>0.44839220611252217</v>
      </c>
    </row>
    <row r="1916" spans="1:21" x14ac:dyDescent="0.3">
      <c r="A1916" s="9">
        <v>1105</v>
      </c>
      <c r="B1916" s="9" t="str">
        <f>PROPER(TRIM('1. Raw Data'!B1916))</f>
        <v>Customer_1914</v>
      </c>
      <c r="C1916" s="9">
        <f>IF(OR('1. Raw Data'!C1916&lt;18, '1. Raw Data'!C1916&gt;100), MEDIAN('1. Raw Data'!$C$2:$C$5001), '1. Raw Data'!C1916)</f>
        <v>49</v>
      </c>
      <c r="D1916" s="9" t="s">
        <v>5020</v>
      </c>
      <c r="E1916" s="22">
        <v>44266</v>
      </c>
      <c r="F1916" s="9">
        <v>1</v>
      </c>
      <c r="G1916" s="9">
        <v>12113</v>
      </c>
      <c r="H1916" s="15">
        <v>44503</v>
      </c>
      <c r="I1916" s="9" t="s">
        <v>7456</v>
      </c>
      <c r="J1916" s="9">
        <v>126</v>
      </c>
      <c r="K1916" s="9" t="s">
        <v>7469</v>
      </c>
      <c r="L1916" s="9" t="str">
        <f>IF(OR('1. Raw Data'!L1916="Elec", '1. Raw Data'!L1916="elect"), "Electronics", '1. Raw Data'!L1916)</f>
        <v>Sports</v>
      </c>
      <c r="M1916" s="9">
        <v>352.62</v>
      </c>
      <c r="N1916" s="9">
        <f>IF(ISBLANK('1. Raw Data'!N1916), MEDIAN('1. Raw Data'!$N$2:$N$5001), '1. Raw Data'!N1916)</f>
        <v>209.64</v>
      </c>
      <c r="O1916" s="9">
        <v>5</v>
      </c>
      <c r="P1916" s="9">
        <f>IF(ISBLANK('1. Raw Data'!P1916), 0, '1. Raw Data'!P1916)</f>
        <v>0</v>
      </c>
      <c r="Q1916" s="9">
        <v>916</v>
      </c>
      <c r="R1916" s="9">
        <v>2</v>
      </c>
      <c r="S1916" s="9">
        <f t="shared" si="87"/>
        <v>1763.1</v>
      </c>
      <c r="T1916" s="9">
        <f t="shared" si="88"/>
        <v>714.90000000000009</v>
      </c>
      <c r="U1916" s="23">
        <f t="shared" si="89"/>
        <v>0.40547898587714826</v>
      </c>
    </row>
    <row r="1917" spans="1:21" x14ac:dyDescent="0.3">
      <c r="A1917" s="9">
        <v>1886</v>
      </c>
      <c r="B1917" s="9" t="str">
        <f>PROPER(TRIM('1. Raw Data'!B1917))</f>
        <v>Customer_1915</v>
      </c>
      <c r="C1917" s="9">
        <f>IF(OR('1. Raw Data'!C1917&lt;18, '1. Raw Data'!C1917&gt;100), MEDIAN('1. Raw Data'!$C$2:$C$5001), '1. Raw Data'!C1917)</f>
        <v>26</v>
      </c>
      <c r="D1917" s="9" t="s">
        <v>5022</v>
      </c>
      <c r="E1917" s="22">
        <v>44092</v>
      </c>
      <c r="F1917" s="9">
        <v>1</v>
      </c>
      <c r="G1917" s="9">
        <v>13499</v>
      </c>
      <c r="H1917" s="15">
        <v>44092</v>
      </c>
      <c r="I1917" s="9" t="s">
        <v>7455</v>
      </c>
      <c r="J1917" s="9">
        <v>137</v>
      </c>
      <c r="K1917" s="9" t="s">
        <v>7484</v>
      </c>
      <c r="L1917" s="9" t="str">
        <f>IF(OR('1. Raw Data'!L1917="Elec", '1. Raw Data'!L1917="elect"), "Electronics", '1. Raw Data'!L1917)</f>
        <v>Electronics</v>
      </c>
      <c r="M1917" s="9">
        <v>638.11</v>
      </c>
      <c r="N1917" s="9">
        <f>IF(ISBLANK('1. Raw Data'!N1917), MEDIAN('1. Raw Data'!$N$2:$N$5001), '1. Raw Data'!N1917)</f>
        <v>421.31</v>
      </c>
      <c r="O1917" s="9">
        <v>2</v>
      </c>
      <c r="P1917" s="9">
        <f>IF(ISBLANK('1. Raw Data'!P1917), 0, '1. Raw Data'!P1917)</f>
        <v>0</v>
      </c>
      <c r="Q1917" s="9">
        <v>641</v>
      </c>
      <c r="R1917" s="9">
        <v>4</v>
      </c>
      <c r="S1917" s="9">
        <f t="shared" si="87"/>
        <v>1276.22</v>
      </c>
      <c r="T1917" s="9">
        <f t="shared" si="88"/>
        <v>433.6</v>
      </c>
      <c r="U1917" s="23">
        <f t="shared" si="89"/>
        <v>0.33975333406465968</v>
      </c>
    </row>
    <row r="1918" spans="1:21" x14ac:dyDescent="0.3">
      <c r="A1918" s="9">
        <v>1427</v>
      </c>
      <c r="B1918" s="9" t="str">
        <f>PROPER(TRIM('1. Raw Data'!B1918))</f>
        <v>Customer_1916</v>
      </c>
      <c r="C1918" s="9">
        <f>IF(OR('1. Raw Data'!C1918&lt;18, '1. Raw Data'!C1918&gt;100), MEDIAN('1. Raw Data'!$C$2:$C$5001), '1. Raw Data'!C1918)</f>
        <v>21</v>
      </c>
      <c r="D1918" s="9" t="s">
        <v>5018</v>
      </c>
      <c r="E1918" s="22">
        <v>45203</v>
      </c>
      <c r="F1918" s="9">
        <v>0</v>
      </c>
      <c r="G1918" s="9">
        <v>12899</v>
      </c>
      <c r="H1918" s="15">
        <v>45026</v>
      </c>
      <c r="I1918" s="9" t="s">
        <v>7456</v>
      </c>
      <c r="J1918" s="9">
        <v>122</v>
      </c>
      <c r="K1918" s="9" t="s">
        <v>7465</v>
      </c>
      <c r="L1918" s="9" t="str">
        <f>IF(OR('1. Raw Data'!L1918="Elec", '1. Raw Data'!L1918="elect"), "Electronics", '1. Raw Data'!L1918)</f>
        <v>Clothing</v>
      </c>
      <c r="M1918" s="9">
        <v>535.02</v>
      </c>
      <c r="N1918" s="9">
        <f>IF(ISBLANK('1. Raw Data'!N1918), MEDIAN('1. Raw Data'!$N$2:$N$5001), '1. Raw Data'!N1918)</f>
        <v>312.48</v>
      </c>
      <c r="O1918" s="9">
        <v>3</v>
      </c>
      <c r="P1918" s="9">
        <f>IF(ISBLANK('1. Raw Data'!P1918), 0, '1. Raw Data'!P1918)</f>
        <v>0</v>
      </c>
      <c r="Q1918" s="9">
        <v>441</v>
      </c>
      <c r="R1918" s="9">
        <v>4</v>
      </c>
      <c r="S1918" s="9">
        <f t="shared" si="87"/>
        <v>1605.06</v>
      </c>
      <c r="T1918" s="9">
        <f t="shared" si="88"/>
        <v>667.61999999999989</v>
      </c>
      <c r="U1918" s="23">
        <f t="shared" si="89"/>
        <v>0.4159470673993495</v>
      </c>
    </row>
    <row r="1919" spans="1:21" x14ac:dyDescent="0.3">
      <c r="A1919" s="9">
        <v>2328</v>
      </c>
      <c r="B1919" s="9" t="str">
        <f>PROPER(TRIM('1. Raw Data'!B1919))</f>
        <v>Customer_1917</v>
      </c>
      <c r="C1919" s="9">
        <f>IF(OR('1. Raw Data'!C1919&lt;18, '1. Raw Data'!C1919&gt;100), MEDIAN('1. Raw Data'!$C$2:$C$5001), '1. Raw Data'!C1919)</f>
        <v>40</v>
      </c>
      <c r="D1919" s="9" t="s">
        <v>5020</v>
      </c>
      <c r="E1919" s="22">
        <v>45211</v>
      </c>
      <c r="F1919" s="9">
        <v>0</v>
      </c>
      <c r="G1919" s="9">
        <v>13785</v>
      </c>
      <c r="H1919" s="15">
        <v>45270</v>
      </c>
      <c r="I1919" s="9" t="s">
        <v>7456</v>
      </c>
      <c r="J1919" s="9">
        <v>110</v>
      </c>
      <c r="K1919" s="9" t="s">
        <v>7493</v>
      </c>
      <c r="L1919" s="9" t="str">
        <f>IF(OR('1. Raw Data'!L1919="Elec", '1. Raw Data'!L1919="elect"), "Electronics", '1. Raw Data'!L1919)</f>
        <v>Clothing</v>
      </c>
      <c r="M1919" s="9">
        <v>548.82000000000005</v>
      </c>
      <c r="N1919" s="9">
        <f>IF(ISBLANK('1. Raw Data'!N1919), MEDIAN('1. Raw Data'!$N$2:$N$5001), '1. Raw Data'!N1919)</f>
        <v>328.13</v>
      </c>
      <c r="O1919" s="9">
        <v>2</v>
      </c>
      <c r="P1919" s="9">
        <f>IF(ISBLANK('1. Raw Data'!P1919), 0, '1. Raw Data'!P1919)</f>
        <v>0.05</v>
      </c>
      <c r="Q1919" s="9">
        <v>388</v>
      </c>
      <c r="R1919" s="9">
        <v>3</v>
      </c>
      <c r="S1919" s="9">
        <f t="shared" si="87"/>
        <v>1042.758</v>
      </c>
      <c r="T1919" s="9">
        <f t="shared" si="88"/>
        <v>386.49800000000005</v>
      </c>
      <c r="U1919" s="23">
        <f t="shared" si="89"/>
        <v>0.37064975766189284</v>
      </c>
    </row>
    <row r="1920" spans="1:21" x14ac:dyDescent="0.3">
      <c r="A1920" s="9">
        <v>1316</v>
      </c>
      <c r="B1920" s="9" t="str">
        <f>PROPER(TRIM('1. Raw Data'!B1920))</f>
        <v>Customer_1918</v>
      </c>
      <c r="C1920" s="9">
        <f>IF(OR('1. Raw Data'!C1920&lt;18, '1. Raw Data'!C1920&gt;100), MEDIAN('1. Raw Data'!$C$2:$C$5001), '1. Raw Data'!C1920)</f>
        <v>42</v>
      </c>
      <c r="D1920" s="9" t="s">
        <v>5021</v>
      </c>
      <c r="E1920" s="22">
        <v>45027</v>
      </c>
      <c r="F1920" s="9">
        <v>1</v>
      </c>
      <c r="G1920" s="9">
        <v>13592</v>
      </c>
      <c r="H1920" s="15">
        <v>45234</v>
      </c>
      <c r="I1920" s="9" t="s">
        <v>7455</v>
      </c>
      <c r="J1920" s="9">
        <v>107</v>
      </c>
      <c r="K1920" s="9" t="s">
        <v>7485</v>
      </c>
      <c r="L1920" s="9" t="str">
        <f>IF(OR('1. Raw Data'!L1920="Elec", '1. Raw Data'!L1920="elect"), "Electronics", '1. Raw Data'!L1920)</f>
        <v>Sports</v>
      </c>
      <c r="M1920" s="9">
        <v>1152.6600000000001</v>
      </c>
      <c r="N1920" s="9">
        <f>IF(ISBLANK('1. Raw Data'!N1920), MEDIAN('1. Raw Data'!$N$2:$N$5001), '1. Raw Data'!N1920)</f>
        <v>673.33</v>
      </c>
      <c r="O1920" s="9">
        <v>1</v>
      </c>
      <c r="P1920" s="9">
        <f>IF(ISBLANK('1. Raw Data'!P1920), 0, '1. Raw Data'!P1920)</f>
        <v>0</v>
      </c>
      <c r="Q1920" s="9">
        <v>424</v>
      </c>
      <c r="R1920" s="9">
        <v>2</v>
      </c>
      <c r="S1920" s="9">
        <f t="shared" si="87"/>
        <v>1152.6600000000001</v>
      </c>
      <c r="T1920" s="9">
        <f t="shared" si="88"/>
        <v>479.33000000000004</v>
      </c>
      <c r="U1920" s="23">
        <f t="shared" si="89"/>
        <v>0.41584682386826993</v>
      </c>
    </row>
    <row r="1921" spans="1:21" x14ac:dyDescent="0.3">
      <c r="A1921" s="9">
        <v>1634</v>
      </c>
      <c r="B1921" s="9" t="str">
        <f>PROPER(TRIM('1. Raw Data'!B1921))</f>
        <v>Customer_1919</v>
      </c>
      <c r="C1921" s="9">
        <f>IF(OR('1. Raw Data'!C1921&lt;18, '1. Raw Data'!C1921&gt;100), MEDIAN('1. Raw Data'!$C$2:$C$5001), '1. Raw Data'!C1921)</f>
        <v>47</v>
      </c>
      <c r="D1921" s="9" t="s">
        <v>5023</v>
      </c>
      <c r="E1921" s="22">
        <v>44909</v>
      </c>
      <c r="F1921" s="9">
        <v>0</v>
      </c>
      <c r="G1921" s="9">
        <v>10431</v>
      </c>
      <c r="H1921" s="15">
        <v>44909</v>
      </c>
      <c r="I1921" s="9" t="s">
        <v>7456</v>
      </c>
      <c r="J1921" s="9">
        <v>109</v>
      </c>
      <c r="K1921" s="9" t="s">
        <v>7466</v>
      </c>
      <c r="L1921" s="9" t="str">
        <f>IF(OR('1. Raw Data'!L1921="Elec", '1. Raw Data'!L1921="elect"), "Electronics", '1. Raw Data'!L1921)</f>
        <v>Sports</v>
      </c>
      <c r="M1921" s="9">
        <v>897.18</v>
      </c>
      <c r="N1921" s="9">
        <f>IF(ISBLANK('1. Raw Data'!N1921), MEDIAN('1. Raw Data'!$N$2:$N$5001), '1. Raw Data'!N1921)</f>
        <v>501.84</v>
      </c>
      <c r="O1921" s="9">
        <v>2</v>
      </c>
      <c r="P1921" s="9">
        <f>IF(ISBLANK('1. Raw Data'!P1921), 0, '1. Raw Data'!P1921)</f>
        <v>0.1</v>
      </c>
      <c r="Q1921" s="9">
        <v>749</v>
      </c>
      <c r="R1921" s="9">
        <v>3</v>
      </c>
      <c r="S1921" s="9">
        <f t="shared" si="87"/>
        <v>1614.924</v>
      </c>
      <c r="T1921" s="9">
        <f t="shared" si="88"/>
        <v>611.24400000000003</v>
      </c>
      <c r="U1921" s="23">
        <f t="shared" si="89"/>
        <v>0.3784970685927016</v>
      </c>
    </row>
    <row r="1922" spans="1:21" x14ac:dyDescent="0.3">
      <c r="A1922" s="9">
        <v>1008</v>
      </c>
      <c r="B1922" s="9" t="str">
        <f>PROPER(TRIM('1. Raw Data'!B1922))</f>
        <v>Customer_1920</v>
      </c>
      <c r="C1922" s="9">
        <f>IF(OR('1. Raw Data'!C1922&lt;18, '1. Raw Data'!C1922&gt;100), MEDIAN('1. Raw Data'!$C$2:$C$5001), '1. Raw Data'!C1922)</f>
        <v>55</v>
      </c>
      <c r="D1922" s="9" t="s">
        <v>5021</v>
      </c>
      <c r="E1922" s="22">
        <v>44022</v>
      </c>
      <c r="F1922" s="9">
        <v>0</v>
      </c>
      <c r="G1922" s="9">
        <v>11958</v>
      </c>
      <c r="H1922" s="15">
        <v>44111</v>
      </c>
      <c r="I1922" s="9" t="s">
        <v>7455</v>
      </c>
      <c r="J1922" s="9">
        <v>125</v>
      </c>
      <c r="K1922" s="9" t="s">
        <v>7479</v>
      </c>
      <c r="L1922" s="9" t="str">
        <f>IF(OR('1. Raw Data'!L1922="Elec", '1. Raw Data'!L1922="elect"), "Electronics", '1. Raw Data'!L1922)</f>
        <v>Sports</v>
      </c>
      <c r="M1922" s="9">
        <v>105.23</v>
      </c>
      <c r="N1922" s="9">
        <f>IF(ISBLANK('1. Raw Data'!N1922), MEDIAN('1. Raw Data'!$N$2:$N$5001), '1. Raw Data'!N1922)</f>
        <v>47.52</v>
      </c>
      <c r="O1922" s="9">
        <v>1</v>
      </c>
      <c r="P1922" s="9">
        <f>IF(ISBLANK('1. Raw Data'!P1922), 0, '1. Raw Data'!P1922)</f>
        <v>0</v>
      </c>
      <c r="Q1922" s="9">
        <v>504</v>
      </c>
      <c r="R1922" s="9">
        <v>2</v>
      </c>
      <c r="S1922" s="9">
        <f t="shared" si="87"/>
        <v>105.23</v>
      </c>
      <c r="T1922" s="9">
        <f t="shared" si="88"/>
        <v>57.71</v>
      </c>
      <c r="U1922" s="23">
        <f t="shared" si="89"/>
        <v>0.54841775159175143</v>
      </c>
    </row>
    <row r="1923" spans="1:21" x14ac:dyDescent="0.3">
      <c r="A1923" s="9">
        <v>1773</v>
      </c>
      <c r="B1923" s="9" t="str">
        <f>PROPER(TRIM('1. Raw Data'!B1923))</f>
        <v>Customer_1921</v>
      </c>
      <c r="C1923" s="9">
        <f>IF(OR('1. Raw Data'!C1923&lt;18, '1. Raw Data'!C1923&gt;100), MEDIAN('1. Raw Data'!$C$2:$C$5001), '1. Raw Data'!C1923)</f>
        <v>40</v>
      </c>
      <c r="D1923" s="9" t="s">
        <v>5018</v>
      </c>
      <c r="E1923" s="22">
        <v>45154</v>
      </c>
      <c r="F1923" s="9">
        <v>0</v>
      </c>
      <c r="G1923" s="9">
        <v>13176</v>
      </c>
      <c r="H1923" s="15">
        <v>45154</v>
      </c>
      <c r="I1923" s="9" t="s">
        <v>7455</v>
      </c>
      <c r="J1923" s="9">
        <v>146</v>
      </c>
      <c r="K1923" s="9" t="s">
        <v>7505</v>
      </c>
      <c r="L1923" s="9" t="str">
        <f>IF(OR('1. Raw Data'!L1923="Elec", '1. Raw Data'!L1923="elect"), "Electronics", '1. Raw Data'!L1923)</f>
        <v>Home Appliances</v>
      </c>
      <c r="M1923" s="9">
        <v>1322.3</v>
      </c>
      <c r="N1923" s="9">
        <f>IF(ISBLANK('1. Raw Data'!N1923), MEDIAN('1. Raw Data'!$N$2:$N$5001), '1. Raw Data'!N1923)</f>
        <v>662.08</v>
      </c>
      <c r="O1923" s="9">
        <v>2</v>
      </c>
      <c r="P1923" s="9">
        <f>IF(ISBLANK('1. Raw Data'!P1923), 0, '1. Raw Data'!P1923)</f>
        <v>0</v>
      </c>
      <c r="Q1923" s="9">
        <v>504</v>
      </c>
      <c r="R1923" s="9">
        <v>3</v>
      </c>
      <c r="S1923" s="9">
        <f t="shared" ref="S1923:S1986" si="90">M1923 * O1923 * (1 - P1923)</f>
        <v>2644.6</v>
      </c>
      <c r="T1923" s="9">
        <f t="shared" ref="T1923:T1986" si="91">S1923 - (N1923 * O1923)</f>
        <v>1320.4399999999998</v>
      </c>
      <c r="U1923" s="23">
        <f t="shared" ref="U1923:U1986" si="92">T1923 / S1923</f>
        <v>0.49929668002722521</v>
      </c>
    </row>
    <row r="1924" spans="1:21" x14ac:dyDescent="0.3">
      <c r="A1924" s="9">
        <v>2096</v>
      </c>
      <c r="B1924" s="9" t="str">
        <f>PROPER(TRIM('1. Raw Data'!B1924))</f>
        <v>Customer_1922</v>
      </c>
      <c r="C1924" s="9">
        <f>IF(OR('1. Raw Data'!C1924&lt;18, '1. Raw Data'!C1924&gt;100), MEDIAN('1. Raw Data'!$C$2:$C$5001), '1. Raw Data'!C1924)</f>
        <v>49</v>
      </c>
      <c r="D1924" s="9" t="s">
        <v>5019</v>
      </c>
      <c r="E1924" s="22">
        <v>45056</v>
      </c>
      <c r="F1924" s="9">
        <v>0</v>
      </c>
      <c r="G1924" s="9">
        <v>11112</v>
      </c>
      <c r="H1924" s="15">
        <v>45204</v>
      </c>
      <c r="I1924" s="9" t="s">
        <v>7456</v>
      </c>
      <c r="J1924" s="9">
        <v>115</v>
      </c>
      <c r="K1924" s="9" t="s">
        <v>7481</v>
      </c>
      <c r="L1924" s="9" t="str">
        <f>IF(OR('1. Raw Data'!L1924="Elec", '1. Raw Data'!L1924="elect"), "Electronics", '1. Raw Data'!L1924)</f>
        <v>Clothing</v>
      </c>
      <c r="M1924" s="9">
        <v>480.35</v>
      </c>
      <c r="N1924" s="9">
        <f>IF(ISBLANK('1. Raw Data'!N1924), MEDIAN('1. Raw Data'!$N$2:$N$5001), '1. Raw Data'!N1924)</f>
        <v>292.02</v>
      </c>
      <c r="O1924" s="9">
        <v>5</v>
      </c>
      <c r="P1924" s="9">
        <f>IF(ISBLANK('1. Raw Data'!P1924), 0, '1. Raw Data'!P1924)</f>
        <v>0</v>
      </c>
      <c r="Q1924" s="9">
        <v>454</v>
      </c>
      <c r="R1924" s="9">
        <v>6</v>
      </c>
      <c r="S1924" s="9">
        <f t="shared" si="90"/>
        <v>2401.75</v>
      </c>
      <c r="T1924" s="9">
        <f t="shared" si="91"/>
        <v>941.65000000000009</v>
      </c>
      <c r="U1924" s="23">
        <f t="shared" si="92"/>
        <v>0.39206828354324974</v>
      </c>
    </row>
    <row r="1925" spans="1:21" x14ac:dyDescent="0.3">
      <c r="A1925" s="9">
        <v>2382</v>
      </c>
      <c r="B1925" s="9" t="str">
        <f>PROPER(TRIM('1. Raw Data'!B1925))</f>
        <v>Customer_1923</v>
      </c>
      <c r="C1925" s="9">
        <f>IF(OR('1. Raw Data'!C1925&lt;18, '1. Raw Data'!C1925&gt;100), MEDIAN('1. Raw Data'!$C$2:$C$5001), '1. Raw Data'!C1925)</f>
        <v>28</v>
      </c>
      <c r="D1925" s="9" t="s">
        <v>5020</v>
      </c>
      <c r="E1925" s="22">
        <v>44698</v>
      </c>
      <c r="F1925" s="9">
        <v>1</v>
      </c>
      <c r="G1925" s="9">
        <v>10600</v>
      </c>
      <c r="H1925" s="15">
        <v>44698</v>
      </c>
      <c r="I1925" s="9" t="s">
        <v>7456</v>
      </c>
      <c r="J1925" s="9">
        <v>113</v>
      </c>
      <c r="K1925" s="9" t="s">
        <v>7460</v>
      </c>
      <c r="L1925" s="9" t="str">
        <f>IF(OR('1. Raw Data'!L1925="Elec", '1. Raw Data'!L1925="elect"), "Electronics", '1. Raw Data'!L1925)</f>
        <v>Sports</v>
      </c>
      <c r="M1925" s="9">
        <v>1495.76</v>
      </c>
      <c r="N1925" s="9">
        <f>IF(ISBLANK('1. Raw Data'!N1925), MEDIAN('1. Raw Data'!$N$2:$N$5001), '1. Raw Data'!N1925)</f>
        <v>789.23</v>
      </c>
      <c r="O1925" s="9">
        <v>3</v>
      </c>
      <c r="P1925" s="9">
        <f>IF(ISBLANK('1. Raw Data'!P1925), 0, '1. Raw Data'!P1925)</f>
        <v>0.05</v>
      </c>
      <c r="Q1925" s="9">
        <v>907</v>
      </c>
      <c r="R1925" s="9">
        <v>6</v>
      </c>
      <c r="S1925" s="9">
        <f t="shared" si="90"/>
        <v>4262.9159999999993</v>
      </c>
      <c r="T1925" s="9">
        <f t="shared" si="91"/>
        <v>1895.2259999999992</v>
      </c>
      <c r="U1925" s="23">
        <f t="shared" si="92"/>
        <v>0.44458441123400028</v>
      </c>
    </row>
    <row r="1926" spans="1:21" x14ac:dyDescent="0.3">
      <c r="A1926" s="9">
        <v>1222</v>
      </c>
      <c r="B1926" s="9" t="str">
        <f>PROPER(TRIM('1. Raw Data'!B1926))</f>
        <v>Customer_1924</v>
      </c>
      <c r="C1926" s="9">
        <f>IF(OR('1. Raw Data'!C1926&lt;18, '1. Raw Data'!C1926&gt;100), MEDIAN('1. Raw Data'!$C$2:$C$5001), '1. Raw Data'!C1926)</f>
        <v>30</v>
      </c>
      <c r="D1926" s="9" t="s">
        <v>5019</v>
      </c>
      <c r="E1926" s="22">
        <v>44872</v>
      </c>
      <c r="F1926" s="9">
        <v>1</v>
      </c>
      <c r="G1926" s="9">
        <v>10855</v>
      </c>
      <c r="H1926" s="15">
        <v>44753</v>
      </c>
      <c r="I1926" s="9" t="s">
        <v>7457</v>
      </c>
      <c r="J1926" s="9">
        <v>142</v>
      </c>
      <c r="K1926" s="9" t="s">
        <v>7500</v>
      </c>
      <c r="L1926" s="9" t="str">
        <f>IF(OR('1. Raw Data'!L1926="Elec", '1. Raw Data'!L1926="elect"), "Electronics", '1. Raw Data'!L1926)</f>
        <v>Clothing</v>
      </c>
      <c r="M1926" s="9">
        <v>1433.58</v>
      </c>
      <c r="N1926" s="9">
        <f>IF(ISBLANK('1. Raw Data'!N1926), MEDIAN('1. Raw Data'!$N$2:$N$5001), '1. Raw Data'!N1926)</f>
        <v>748.1</v>
      </c>
      <c r="O1926" s="9">
        <v>2</v>
      </c>
      <c r="P1926" s="9">
        <f>IF(ISBLANK('1. Raw Data'!P1926), 0, '1. Raw Data'!P1926)</f>
        <v>0</v>
      </c>
      <c r="Q1926" s="9">
        <v>786</v>
      </c>
      <c r="R1926" s="9">
        <v>2</v>
      </c>
      <c r="S1926" s="9">
        <f t="shared" si="90"/>
        <v>2867.16</v>
      </c>
      <c r="T1926" s="9">
        <f t="shared" si="91"/>
        <v>1370.9599999999998</v>
      </c>
      <c r="U1926" s="23">
        <f t="shared" si="92"/>
        <v>0.47815957253867936</v>
      </c>
    </row>
    <row r="1927" spans="1:21" x14ac:dyDescent="0.3">
      <c r="A1927" s="9">
        <v>2439</v>
      </c>
      <c r="B1927" s="9" t="str">
        <f>PROPER(TRIM('1. Raw Data'!B1927))</f>
        <v>Customer_1925</v>
      </c>
      <c r="C1927" s="9">
        <f>IF(OR('1. Raw Data'!C1927&lt;18, '1. Raw Data'!C1927&gt;100), MEDIAN('1. Raw Data'!$C$2:$C$5001), '1. Raw Data'!C1927)</f>
        <v>46</v>
      </c>
      <c r="D1927" s="9" t="s">
        <v>5018</v>
      </c>
      <c r="E1927" s="22">
        <v>44866</v>
      </c>
      <c r="F1927" s="9">
        <v>1</v>
      </c>
      <c r="G1927" s="9">
        <v>12053</v>
      </c>
      <c r="H1927" s="15">
        <v>44572</v>
      </c>
      <c r="I1927" s="9" t="s">
        <v>7456</v>
      </c>
      <c r="J1927" s="9">
        <v>146</v>
      </c>
      <c r="K1927" s="9" t="s">
        <v>7505</v>
      </c>
      <c r="L1927" s="9" t="str">
        <f>IF(OR('1. Raw Data'!L1927="Elec", '1. Raw Data'!L1927="elect"), "Electronics", '1. Raw Data'!L1927)</f>
        <v>Electronics</v>
      </c>
      <c r="M1927" s="9">
        <v>1413.77</v>
      </c>
      <c r="N1927" s="9">
        <f>IF(ISBLANK('1. Raw Data'!N1927), MEDIAN('1. Raw Data'!$N$2:$N$5001), '1. Raw Data'!N1927)</f>
        <v>887.54</v>
      </c>
      <c r="O1927" s="9">
        <v>1</v>
      </c>
      <c r="P1927" s="9">
        <f>IF(ISBLANK('1. Raw Data'!P1927), 0, '1. Raw Data'!P1927)</f>
        <v>0</v>
      </c>
      <c r="Q1927" s="9">
        <v>452</v>
      </c>
      <c r="R1927" s="9">
        <v>5</v>
      </c>
      <c r="S1927" s="9">
        <f t="shared" si="90"/>
        <v>1413.77</v>
      </c>
      <c r="T1927" s="9">
        <f t="shared" si="91"/>
        <v>526.23</v>
      </c>
      <c r="U1927" s="23">
        <f t="shared" si="92"/>
        <v>0.37221754599404433</v>
      </c>
    </row>
    <row r="1928" spans="1:21" x14ac:dyDescent="0.3">
      <c r="A1928" s="9">
        <v>1552</v>
      </c>
      <c r="B1928" s="9" t="str">
        <f>PROPER(TRIM('1. Raw Data'!B1928))</f>
        <v>Customer_1926</v>
      </c>
      <c r="C1928" s="9">
        <f>IF(OR('1. Raw Data'!C1928&lt;18, '1. Raw Data'!C1928&gt;100), MEDIAN('1. Raw Data'!$C$2:$C$5001), '1. Raw Data'!C1928)</f>
        <v>34</v>
      </c>
      <c r="D1928" s="9" t="s">
        <v>5020</v>
      </c>
      <c r="E1928" s="22">
        <v>44014</v>
      </c>
      <c r="F1928" s="9">
        <v>0</v>
      </c>
      <c r="G1928" s="9">
        <v>10157</v>
      </c>
      <c r="H1928" s="15">
        <v>43868</v>
      </c>
      <c r="I1928" s="9" t="s">
        <v>7457</v>
      </c>
      <c r="J1928" s="9">
        <v>126</v>
      </c>
      <c r="K1928" s="9" t="s">
        <v>7469</v>
      </c>
      <c r="L1928" s="9" t="str">
        <f>IF(OR('1. Raw Data'!L1928="Elec", '1. Raw Data'!L1928="elect"), "Electronics", '1. Raw Data'!L1928)</f>
        <v>Clothing</v>
      </c>
      <c r="M1928" s="9">
        <v>1226.1400000000001</v>
      </c>
      <c r="N1928" s="9">
        <f>IF(ISBLANK('1. Raw Data'!N1928), MEDIAN('1. Raw Data'!$N$2:$N$5001), '1. Raw Data'!N1928)</f>
        <v>492.5</v>
      </c>
      <c r="O1928" s="9">
        <v>3</v>
      </c>
      <c r="P1928" s="9">
        <f>IF(ISBLANK('1. Raw Data'!P1928), 0, '1. Raw Data'!P1928)</f>
        <v>0.2</v>
      </c>
      <c r="Q1928" s="9">
        <v>402</v>
      </c>
      <c r="R1928" s="9">
        <v>5</v>
      </c>
      <c r="S1928" s="9">
        <f t="shared" si="90"/>
        <v>2942.7360000000003</v>
      </c>
      <c r="T1928" s="9">
        <f t="shared" si="91"/>
        <v>1465.2360000000003</v>
      </c>
      <c r="U1928" s="23">
        <f t="shared" si="92"/>
        <v>0.49791622490090859</v>
      </c>
    </row>
    <row r="1929" spans="1:21" x14ac:dyDescent="0.3">
      <c r="A1929" s="9">
        <v>2393</v>
      </c>
      <c r="B1929" s="9" t="str">
        <f>PROPER(TRIM('1. Raw Data'!B1929))</f>
        <v>Customer_1927</v>
      </c>
      <c r="C1929" s="9">
        <f>IF(OR('1. Raw Data'!C1929&lt;18, '1. Raw Data'!C1929&gt;100), MEDIAN('1. Raw Data'!$C$2:$C$5001), '1. Raw Data'!C1929)</f>
        <v>48</v>
      </c>
      <c r="D1929" s="9" t="s">
        <v>5022</v>
      </c>
      <c r="E1929" s="22">
        <v>44896</v>
      </c>
      <c r="F1929" s="9">
        <v>1</v>
      </c>
      <c r="G1929" s="9">
        <v>13450</v>
      </c>
      <c r="H1929" s="15">
        <v>44573</v>
      </c>
      <c r="I1929" s="9" t="s">
        <v>7455</v>
      </c>
      <c r="J1929" s="9">
        <v>121</v>
      </c>
      <c r="K1929" s="9" t="s">
        <v>7495</v>
      </c>
      <c r="L1929" s="9" t="str">
        <f>IF(OR('1. Raw Data'!L1929="Elec", '1. Raw Data'!L1929="elect"), "Electronics", '1. Raw Data'!L1929)</f>
        <v>Clothing</v>
      </c>
      <c r="M1929" s="9">
        <v>369.89</v>
      </c>
      <c r="N1929" s="9">
        <f>IF(ISBLANK('1. Raw Data'!N1929), MEDIAN('1. Raw Data'!$N$2:$N$5001), '1. Raw Data'!N1929)</f>
        <v>223.3</v>
      </c>
      <c r="O1929" s="9">
        <v>5</v>
      </c>
      <c r="P1929" s="9">
        <f>IF(ISBLANK('1. Raw Data'!P1929), 0, '1. Raw Data'!P1929)</f>
        <v>0</v>
      </c>
      <c r="Q1929" s="9">
        <v>1085</v>
      </c>
      <c r="R1929" s="9">
        <v>2</v>
      </c>
      <c r="S1929" s="9">
        <f t="shared" si="90"/>
        <v>1849.4499999999998</v>
      </c>
      <c r="T1929" s="9">
        <f t="shared" si="91"/>
        <v>732.94999999999982</v>
      </c>
      <c r="U1929" s="23">
        <f t="shared" si="92"/>
        <v>0.39630701019221926</v>
      </c>
    </row>
    <row r="1930" spans="1:21" x14ac:dyDescent="0.3">
      <c r="A1930" s="9">
        <v>1715</v>
      </c>
      <c r="B1930" s="9" t="str">
        <f>PROPER(TRIM('1. Raw Data'!B1930))</f>
        <v>Customer_1928</v>
      </c>
      <c r="C1930" s="9">
        <f>IF(OR('1. Raw Data'!C1930&lt;18, '1. Raw Data'!C1930&gt;100), MEDIAN('1. Raw Data'!$C$2:$C$5001), '1. Raw Data'!C1930)</f>
        <v>39</v>
      </c>
      <c r="D1930" s="9" t="s">
        <v>5022</v>
      </c>
      <c r="E1930" s="22">
        <v>44463</v>
      </c>
      <c r="F1930" s="9">
        <v>0</v>
      </c>
      <c r="G1930" s="9">
        <v>12377</v>
      </c>
      <c r="H1930" s="15">
        <v>44463</v>
      </c>
      <c r="I1930" s="9" t="s">
        <v>7456</v>
      </c>
      <c r="J1930" s="9">
        <v>123</v>
      </c>
      <c r="K1930" s="9" t="s">
        <v>7502</v>
      </c>
      <c r="L1930" s="9" t="str">
        <f>IF(OR('1. Raw Data'!L1930="Elec", '1. Raw Data'!L1930="elect"), "Electronics", '1. Raw Data'!L1930)</f>
        <v>Home Appliances</v>
      </c>
      <c r="M1930" s="9">
        <v>822.32</v>
      </c>
      <c r="N1930" s="9">
        <f>IF(ISBLANK('1. Raw Data'!N1930), MEDIAN('1. Raw Data'!$N$2:$N$5001), '1. Raw Data'!N1930)</f>
        <v>449.62</v>
      </c>
      <c r="O1930" s="9">
        <v>5</v>
      </c>
      <c r="P1930" s="9">
        <f>IF(ISBLANK('1. Raw Data'!P1930), 0, '1. Raw Data'!P1930)</f>
        <v>0.2</v>
      </c>
      <c r="Q1930" s="9">
        <v>518</v>
      </c>
      <c r="R1930" s="9">
        <v>5</v>
      </c>
      <c r="S1930" s="9">
        <f t="shared" si="90"/>
        <v>3289.2800000000007</v>
      </c>
      <c r="T1930" s="9">
        <f t="shared" si="91"/>
        <v>1041.1800000000007</v>
      </c>
      <c r="U1930" s="23">
        <f t="shared" si="92"/>
        <v>0.31653735771962271</v>
      </c>
    </row>
    <row r="1931" spans="1:21" x14ac:dyDescent="0.3">
      <c r="A1931" s="9">
        <v>2287</v>
      </c>
      <c r="B1931" s="9" t="str">
        <f>PROPER(TRIM('1. Raw Data'!B1931))</f>
        <v>Customer_1929</v>
      </c>
      <c r="C1931" s="9">
        <f>IF(OR('1. Raw Data'!C1931&lt;18, '1. Raw Data'!C1931&gt;100), MEDIAN('1. Raw Data'!$C$2:$C$5001), '1. Raw Data'!C1931)</f>
        <v>42</v>
      </c>
      <c r="D1931" s="9" t="s">
        <v>5021</v>
      </c>
      <c r="E1931" s="22">
        <v>44287</v>
      </c>
      <c r="F1931" s="9">
        <v>1</v>
      </c>
      <c r="G1931" s="9">
        <v>11126</v>
      </c>
      <c r="H1931" s="15">
        <v>44200</v>
      </c>
      <c r="I1931" s="9" t="s">
        <v>7456</v>
      </c>
      <c r="J1931" s="9">
        <v>144</v>
      </c>
      <c r="K1931" s="9" t="s">
        <v>7462</v>
      </c>
      <c r="L1931" s="9" t="str">
        <f>IF(OR('1. Raw Data'!L1931="Elec", '1. Raw Data'!L1931="elect"), "Electronics", '1. Raw Data'!L1931)</f>
        <v>Electronics</v>
      </c>
      <c r="M1931" s="9">
        <v>375.24</v>
      </c>
      <c r="N1931" s="9">
        <f>IF(ISBLANK('1. Raw Data'!N1931), MEDIAN('1. Raw Data'!$N$2:$N$5001), '1. Raw Data'!N1931)</f>
        <v>429.51499999999999</v>
      </c>
      <c r="O1931" s="9">
        <v>4</v>
      </c>
      <c r="P1931" s="9">
        <f>IF(ISBLANK('1. Raw Data'!P1931), 0, '1. Raw Data'!P1931)</f>
        <v>0</v>
      </c>
      <c r="Q1931" s="9">
        <v>1131</v>
      </c>
      <c r="R1931" s="9">
        <v>5</v>
      </c>
      <c r="S1931" s="9">
        <f t="shared" si="90"/>
        <v>1500.96</v>
      </c>
      <c r="T1931" s="9">
        <f t="shared" si="91"/>
        <v>-217.09999999999991</v>
      </c>
      <c r="U1931" s="23">
        <f t="shared" si="92"/>
        <v>-0.14464076324485656</v>
      </c>
    </row>
    <row r="1932" spans="1:21" x14ac:dyDescent="0.3">
      <c r="A1932" s="9">
        <v>2341</v>
      </c>
      <c r="B1932" s="9" t="str">
        <f>PROPER(TRIM('1. Raw Data'!B1932))</f>
        <v>Customer_1930</v>
      </c>
      <c r="C1932" s="9">
        <f>IF(OR('1. Raw Data'!C1932&lt;18, '1. Raw Data'!C1932&gt;100), MEDIAN('1. Raw Data'!$C$2:$C$5001), '1. Raw Data'!C1932)</f>
        <v>32</v>
      </c>
      <c r="D1932" s="9" t="s">
        <v>5021</v>
      </c>
      <c r="E1932" s="22">
        <v>44269</v>
      </c>
      <c r="F1932" s="9">
        <v>0</v>
      </c>
      <c r="G1932" s="9">
        <v>10222</v>
      </c>
      <c r="H1932" s="15">
        <v>44269</v>
      </c>
      <c r="I1932" s="9" t="s">
        <v>7455</v>
      </c>
      <c r="J1932" s="9">
        <v>128</v>
      </c>
      <c r="K1932" s="9" t="s">
        <v>7473</v>
      </c>
      <c r="L1932" s="9" t="str">
        <f>IF(OR('1. Raw Data'!L1932="Elec", '1. Raw Data'!L1932="elect"), "Electronics", '1. Raw Data'!L1932)</f>
        <v>Electronics</v>
      </c>
      <c r="M1932" s="9">
        <v>426.53</v>
      </c>
      <c r="N1932" s="9">
        <f>IF(ISBLANK('1. Raw Data'!N1932), MEDIAN('1. Raw Data'!$N$2:$N$5001), '1. Raw Data'!N1932)</f>
        <v>214.19</v>
      </c>
      <c r="O1932" s="9">
        <v>3</v>
      </c>
      <c r="P1932" s="9">
        <f>IF(ISBLANK('1. Raw Data'!P1932), 0, '1. Raw Data'!P1932)</f>
        <v>0.05</v>
      </c>
      <c r="Q1932" s="9">
        <v>627</v>
      </c>
      <c r="R1932" s="9">
        <v>7</v>
      </c>
      <c r="S1932" s="9">
        <f t="shared" si="90"/>
        <v>1215.6104999999998</v>
      </c>
      <c r="T1932" s="9">
        <f t="shared" si="91"/>
        <v>573.04049999999984</v>
      </c>
      <c r="U1932" s="23">
        <f t="shared" si="92"/>
        <v>0.47140140694737331</v>
      </c>
    </row>
    <row r="1933" spans="1:21" x14ac:dyDescent="0.3">
      <c r="A1933" s="9">
        <v>2107</v>
      </c>
      <c r="B1933" s="9" t="str">
        <f>PROPER(TRIM('1. Raw Data'!B1933))</f>
        <v>Customer_1931</v>
      </c>
      <c r="C1933" s="9">
        <f>IF(OR('1. Raw Data'!C1933&lt;18, '1. Raw Data'!C1933&gt;100), MEDIAN('1. Raw Data'!$C$2:$C$5001), '1. Raw Data'!C1933)</f>
        <v>24</v>
      </c>
      <c r="D1933" s="9" t="s">
        <v>5018</v>
      </c>
      <c r="E1933" s="22">
        <v>44530</v>
      </c>
      <c r="F1933" s="9">
        <v>0</v>
      </c>
      <c r="G1933" s="9">
        <v>12449</v>
      </c>
      <c r="H1933" s="15">
        <v>44530</v>
      </c>
      <c r="I1933" s="9" t="s">
        <v>7456</v>
      </c>
      <c r="J1933" s="9">
        <v>138</v>
      </c>
      <c r="K1933" s="9" t="s">
        <v>7464</v>
      </c>
      <c r="L1933" s="9" t="str">
        <f>IF(OR('1. Raw Data'!L1933="Elec", '1. Raw Data'!L1933="elect"), "Electronics", '1. Raw Data'!L1933)</f>
        <v>Home Appliances</v>
      </c>
      <c r="M1933" s="9">
        <v>935.88</v>
      </c>
      <c r="N1933" s="9">
        <f>IF(ISBLANK('1. Raw Data'!N1933), MEDIAN('1. Raw Data'!$N$2:$N$5001), '1. Raw Data'!N1933)</f>
        <v>422.89</v>
      </c>
      <c r="O1933" s="9">
        <v>2</v>
      </c>
      <c r="P1933" s="9">
        <f>IF(ISBLANK('1. Raw Data'!P1933), 0, '1. Raw Data'!P1933)</f>
        <v>0</v>
      </c>
      <c r="Q1933" s="9">
        <v>351</v>
      </c>
      <c r="R1933" s="9">
        <v>10</v>
      </c>
      <c r="S1933" s="9">
        <f t="shared" si="90"/>
        <v>1871.76</v>
      </c>
      <c r="T1933" s="9">
        <f t="shared" si="91"/>
        <v>1025.98</v>
      </c>
      <c r="U1933" s="23">
        <f t="shared" si="92"/>
        <v>0.54813651322819168</v>
      </c>
    </row>
    <row r="1934" spans="1:21" x14ac:dyDescent="0.3">
      <c r="A1934" s="9">
        <v>2341</v>
      </c>
      <c r="B1934" s="9" t="str">
        <f>PROPER(TRIM('1. Raw Data'!B1934))</f>
        <v>Customer_1932</v>
      </c>
      <c r="C1934" s="9">
        <f>IF(OR('1. Raw Data'!C1934&lt;18, '1. Raw Data'!C1934&gt;100), MEDIAN('1. Raw Data'!$C$2:$C$5001), '1. Raw Data'!C1934)</f>
        <v>28</v>
      </c>
      <c r="D1934" s="9" t="s">
        <v>5022</v>
      </c>
      <c r="E1934" s="22">
        <v>44826</v>
      </c>
      <c r="F1934" s="9">
        <v>0</v>
      </c>
      <c r="G1934" s="9">
        <v>11706</v>
      </c>
      <c r="H1934" s="15">
        <v>44826</v>
      </c>
      <c r="I1934" s="9" t="s">
        <v>7457</v>
      </c>
      <c r="J1934" s="9">
        <v>112</v>
      </c>
      <c r="K1934" s="9" t="s">
        <v>7492</v>
      </c>
      <c r="L1934" s="9" t="str">
        <f>IF(OR('1. Raw Data'!L1934="Elec", '1. Raw Data'!L1934="elect"), "Electronics", '1. Raw Data'!L1934)</f>
        <v>Sports</v>
      </c>
      <c r="M1934" s="9">
        <v>109.21</v>
      </c>
      <c r="N1934" s="9">
        <f>IF(ISBLANK('1. Raw Data'!N1934), MEDIAN('1. Raw Data'!$N$2:$N$5001), '1. Raw Data'!N1934)</f>
        <v>54.64</v>
      </c>
      <c r="O1934" s="9">
        <v>5</v>
      </c>
      <c r="P1934" s="9">
        <f>IF(ISBLANK('1. Raw Data'!P1934), 0, '1. Raw Data'!P1934)</f>
        <v>0</v>
      </c>
      <c r="Q1934" s="9">
        <v>627</v>
      </c>
      <c r="R1934" s="9">
        <v>7</v>
      </c>
      <c r="S1934" s="9">
        <f t="shared" si="90"/>
        <v>546.04999999999995</v>
      </c>
      <c r="T1934" s="9">
        <f t="shared" si="91"/>
        <v>272.84999999999997</v>
      </c>
      <c r="U1934" s="23">
        <f t="shared" si="92"/>
        <v>0.49967951652779047</v>
      </c>
    </row>
    <row r="1935" spans="1:21" x14ac:dyDescent="0.3">
      <c r="A1935" s="9">
        <v>1110</v>
      </c>
      <c r="B1935" s="9" t="str">
        <f>PROPER(TRIM('1. Raw Data'!B1935))</f>
        <v>Customer_1933</v>
      </c>
      <c r="C1935" s="9">
        <f>IF(OR('1. Raw Data'!C1935&lt;18, '1. Raw Data'!C1935&gt;100), MEDIAN('1. Raw Data'!$C$2:$C$5001), '1. Raw Data'!C1935)</f>
        <v>38</v>
      </c>
      <c r="D1935" s="9" t="s">
        <v>5020</v>
      </c>
      <c r="E1935" s="22">
        <v>44224</v>
      </c>
      <c r="F1935" s="9">
        <v>0</v>
      </c>
      <c r="G1935" s="9">
        <v>10544</v>
      </c>
      <c r="H1935" s="15">
        <v>44224</v>
      </c>
      <c r="I1935" s="9" t="s">
        <v>7456</v>
      </c>
      <c r="J1935" s="9">
        <v>124</v>
      </c>
      <c r="K1935" s="9" t="s">
        <v>7497</v>
      </c>
      <c r="L1935" s="9" t="str">
        <f>IF(OR('1. Raw Data'!L1935="Elec", '1. Raw Data'!L1935="elect"), "Electronics", '1. Raw Data'!L1935)</f>
        <v>Sports</v>
      </c>
      <c r="M1935" s="9">
        <v>1455.71</v>
      </c>
      <c r="N1935" s="9">
        <f>IF(ISBLANK('1. Raw Data'!N1935), MEDIAN('1. Raw Data'!$N$2:$N$5001), '1. Raw Data'!N1935)</f>
        <v>753.22</v>
      </c>
      <c r="O1935" s="9">
        <v>2</v>
      </c>
      <c r="P1935" s="9">
        <f>IF(ISBLANK('1. Raw Data'!P1935), 0, '1. Raw Data'!P1935)</f>
        <v>0</v>
      </c>
      <c r="Q1935" s="9">
        <v>675</v>
      </c>
      <c r="R1935" s="9">
        <v>6</v>
      </c>
      <c r="S1935" s="9">
        <f t="shared" si="90"/>
        <v>2911.42</v>
      </c>
      <c r="T1935" s="9">
        <f t="shared" si="91"/>
        <v>1404.98</v>
      </c>
      <c r="U1935" s="23">
        <f t="shared" si="92"/>
        <v>0.48257551297992046</v>
      </c>
    </row>
    <row r="1936" spans="1:21" x14ac:dyDescent="0.3">
      <c r="A1936" s="9">
        <v>1250</v>
      </c>
      <c r="B1936" s="9" t="str">
        <f>PROPER(TRIM('1. Raw Data'!B1936))</f>
        <v>Customer_1934</v>
      </c>
      <c r="C1936" s="9">
        <f>IF(OR('1. Raw Data'!C1936&lt;18, '1. Raw Data'!C1936&gt;100), MEDIAN('1. Raw Data'!$C$2:$C$5001), '1. Raw Data'!C1936)</f>
        <v>67</v>
      </c>
      <c r="D1936" s="9" t="s">
        <v>5022</v>
      </c>
      <c r="E1936" s="22">
        <v>44294</v>
      </c>
      <c r="F1936" s="9">
        <v>0</v>
      </c>
      <c r="G1936" s="9">
        <v>12556</v>
      </c>
      <c r="H1936" s="15">
        <v>44412</v>
      </c>
      <c r="I1936" s="9" t="s">
        <v>7457</v>
      </c>
      <c r="J1936" s="9">
        <v>113</v>
      </c>
      <c r="K1936" s="9" t="s">
        <v>7460</v>
      </c>
      <c r="L1936" s="9" t="str">
        <f>IF(OR('1. Raw Data'!L1936="Elec", '1. Raw Data'!L1936="elect"), "Electronics", '1. Raw Data'!L1936)</f>
        <v>Clothing</v>
      </c>
      <c r="M1936" s="9">
        <v>1382.08</v>
      </c>
      <c r="N1936" s="9">
        <f>IF(ISBLANK('1. Raw Data'!N1936), MEDIAN('1. Raw Data'!$N$2:$N$5001), '1. Raw Data'!N1936)</f>
        <v>734.21</v>
      </c>
      <c r="O1936" s="9">
        <v>2</v>
      </c>
      <c r="P1936" s="9">
        <f>IF(ISBLANK('1. Raw Data'!P1936), 0, '1. Raw Data'!P1936)</f>
        <v>0</v>
      </c>
      <c r="Q1936" s="9">
        <v>471</v>
      </c>
      <c r="R1936" s="9">
        <v>3</v>
      </c>
      <c r="S1936" s="9">
        <f t="shared" si="90"/>
        <v>2764.16</v>
      </c>
      <c r="T1936" s="9">
        <f t="shared" si="91"/>
        <v>1295.7399999999998</v>
      </c>
      <c r="U1936" s="23">
        <f t="shared" si="92"/>
        <v>0.46876447094234769</v>
      </c>
    </row>
    <row r="1937" spans="1:21" x14ac:dyDescent="0.3">
      <c r="A1937" s="9">
        <v>1382</v>
      </c>
      <c r="B1937" s="9" t="str">
        <f>PROPER(TRIM('1. Raw Data'!B1937))</f>
        <v>Customer_1935</v>
      </c>
      <c r="C1937" s="9">
        <f>IF(OR('1. Raw Data'!C1937&lt;18, '1. Raw Data'!C1937&gt;100), MEDIAN('1. Raw Data'!$C$2:$C$5001), '1. Raw Data'!C1937)</f>
        <v>62</v>
      </c>
      <c r="D1937" s="9" t="s">
        <v>5021</v>
      </c>
      <c r="E1937" s="22">
        <v>44112</v>
      </c>
      <c r="F1937" s="9">
        <v>0</v>
      </c>
      <c r="G1937" s="9">
        <v>13764</v>
      </c>
      <c r="H1937" s="15">
        <v>44053</v>
      </c>
      <c r="I1937" s="9" t="s">
        <v>7456</v>
      </c>
      <c r="J1937" s="9">
        <v>140</v>
      </c>
      <c r="K1937" s="9" t="s">
        <v>7468</v>
      </c>
      <c r="L1937" s="9" t="str">
        <f>IF(OR('1. Raw Data'!L1937="Elec", '1. Raw Data'!L1937="elect"), "Electronics", '1. Raw Data'!L1937)</f>
        <v>Home Appliances</v>
      </c>
      <c r="M1937" s="9">
        <v>602.11</v>
      </c>
      <c r="N1937" s="9">
        <f>IF(ISBLANK('1. Raw Data'!N1937), MEDIAN('1. Raw Data'!$N$2:$N$5001), '1. Raw Data'!N1937)</f>
        <v>362.28</v>
      </c>
      <c r="O1937" s="9">
        <v>1</v>
      </c>
      <c r="P1937" s="9">
        <f>IF(ISBLANK('1. Raw Data'!P1937), 0, '1. Raw Data'!P1937)</f>
        <v>0.05</v>
      </c>
      <c r="Q1937" s="9">
        <v>780</v>
      </c>
      <c r="R1937" s="9">
        <v>4</v>
      </c>
      <c r="S1937" s="9">
        <f t="shared" si="90"/>
        <v>572.00450000000001</v>
      </c>
      <c r="T1937" s="9">
        <f t="shared" si="91"/>
        <v>209.72450000000003</v>
      </c>
      <c r="U1937" s="23">
        <f t="shared" si="92"/>
        <v>0.366648339305023</v>
      </c>
    </row>
    <row r="1938" spans="1:21" x14ac:dyDescent="0.3">
      <c r="A1938" s="9">
        <v>1006</v>
      </c>
      <c r="B1938" s="9" t="str">
        <f>PROPER(TRIM('1. Raw Data'!B1938))</f>
        <v>Customer_1936</v>
      </c>
      <c r="C1938" s="9">
        <f>IF(OR('1. Raw Data'!C1938&lt;18, '1. Raw Data'!C1938&gt;100), MEDIAN('1. Raw Data'!$C$2:$C$5001), '1. Raw Data'!C1938)</f>
        <v>30</v>
      </c>
      <c r="D1938" s="9" t="s">
        <v>5018</v>
      </c>
      <c r="E1938" s="22">
        <v>44148</v>
      </c>
      <c r="F1938" s="9">
        <v>1</v>
      </c>
      <c r="G1938" s="9">
        <v>12231</v>
      </c>
      <c r="H1938" s="15">
        <v>44148</v>
      </c>
      <c r="I1938" s="9" t="s">
        <v>7456</v>
      </c>
      <c r="J1938" s="9">
        <v>148</v>
      </c>
      <c r="K1938" s="9" t="s">
        <v>7491</v>
      </c>
      <c r="L1938" s="9" t="str">
        <f>IF(OR('1. Raw Data'!L1938="Elec", '1. Raw Data'!L1938="elect"), "Electronics", '1. Raw Data'!L1938)</f>
        <v>Sports</v>
      </c>
      <c r="M1938" s="9">
        <v>797.36</v>
      </c>
      <c r="N1938" s="9">
        <f>IF(ISBLANK('1. Raw Data'!N1938), MEDIAN('1. Raw Data'!$N$2:$N$5001), '1. Raw Data'!N1938)</f>
        <v>427.44</v>
      </c>
      <c r="O1938" s="9">
        <v>2</v>
      </c>
      <c r="P1938" s="9">
        <f>IF(ISBLANK('1. Raw Data'!P1938), 0, '1. Raw Data'!P1938)</f>
        <v>0.1</v>
      </c>
      <c r="Q1938" s="9">
        <v>586</v>
      </c>
      <c r="R1938" s="9">
        <v>4</v>
      </c>
      <c r="S1938" s="9">
        <f t="shared" si="90"/>
        <v>1435.248</v>
      </c>
      <c r="T1938" s="9">
        <f t="shared" si="91"/>
        <v>580.36800000000005</v>
      </c>
      <c r="U1938" s="23">
        <f t="shared" si="92"/>
        <v>0.40436774689809707</v>
      </c>
    </row>
    <row r="1939" spans="1:21" x14ac:dyDescent="0.3">
      <c r="A1939" s="9">
        <v>1458</v>
      </c>
      <c r="B1939" s="9" t="str">
        <f>PROPER(TRIM('1. Raw Data'!B1939))</f>
        <v>Customer_1937</v>
      </c>
      <c r="C1939" s="9">
        <f>IF(OR('1. Raw Data'!C1939&lt;18, '1. Raw Data'!C1939&gt;100), MEDIAN('1. Raw Data'!$C$2:$C$5001), '1. Raw Data'!C1939)</f>
        <v>40</v>
      </c>
      <c r="D1939" s="9" t="s">
        <v>5022</v>
      </c>
      <c r="E1939" s="22">
        <v>43989</v>
      </c>
      <c r="F1939" s="9">
        <v>1</v>
      </c>
      <c r="G1939" s="9">
        <v>12962</v>
      </c>
      <c r="H1939" s="15">
        <v>44018</v>
      </c>
      <c r="I1939" s="9" t="s">
        <v>7455</v>
      </c>
      <c r="J1939" s="9">
        <v>102</v>
      </c>
      <c r="K1939" s="9" t="s">
        <v>7494</v>
      </c>
      <c r="L1939" s="9" t="str">
        <f>IF(OR('1. Raw Data'!L1939="Elec", '1. Raw Data'!L1939="elect"), "Electronics", '1. Raw Data'!L1939)</f>
        <v>Electronics</v>
      </c>
      <c r="M1939" s="9">
        <v>725.87</v>
      </c>
      <c r="N1939" s="9">
        <f>IF(ISBLANK('1. Raw Data'!N1939), MEDIAN('1. Raw Data'!$N$2:$N$5001), '1. Raw Data'!N1939)</f>
        <v>429.51499999999999</v>
      </c>
      <c r="O1939" s="9">
        <v>4</v>
      </c>
      <c r="P1939" s="9">
        <f>IF(ISBLANK('1. Raw Data'!P1939), 0, '1. Raw Data'!P1939)</f>
        <v>0</v>
      </c>
      <c r="Q1939" s="9">
        <v>415</v>
      </c>
      <c r="R1939" s="9">
        <v>5</v>
      </c>
      <c r="S1939" s="9">
        <f t="shared" si="90"/>
        <v>2903.48</v>
      </c>
      <c r="T1939" s="9">
        <f t="shared" si="91"/>
        <v>1185.42</v>
      </c>
      <c r="U1939" s="23">
        <f t="shared" si="92"/>
        <v>0.40827558653753432</v>
      </c>
    </row>
    <row r="1940" spans="1:21" x14ac:dyDescent="0.3">
      <c r="A1940" s="9">
        <v>2107</v>
      </c>
      <c r="B1940" s="9" t="str">
        <f>PROPER(TRIM('1. Raw Data'!B1940))</f>
        <v>Customer_1938</v>
      </c>
      <c r="C1940" s="9">
        <f>IF(OR('1. Raw Data'!C1940&lt;18, '1. Raw Data'!C1940&gt;100), MEDIAN('1. Raw Data'!$C$2:$C$5001), '1. Raw Data'!C1940)</f>
        <v>35</v>
      </c>
      <c r="D1940" s="9" t="s">
        <v>5018</v>
      </c>
      <c r="E1940" s="22">
        <v>44436</v>
      </c>
      <c r="F1940" s="9">
        <v>0</v>
      </c>
      <c r="G1940" s="9">
        <v>13158</v>
      </c>
      <c r="H1940" s="15">
        <v>44436</v>
      </c>
      <c r="I1940" s="9" t="s">
        <v>7457</v>
      </c>
      <c r="J1940" s="9">
        <v>139</v>
      </c>
      <c r="K1940" s="9" t="s">
        <v>7486</v>
      </c>
      <c r="L1940" s="9" t="str">
        <f>IF(OR('1. Raw Data'!L1940="Elec", '1. Raw Data'!L1940="elect"), "Electronics", '1. Raw Data'!L1940)</f>
        <v>Home Appliances</v>
      </c>
      <c r="M1940" s="9">
        <v>1329.19</v>
      </c>
      <c r="N1940" s="9">
        <f>IF(ISBLANK('1. Raw Data'!N1940), MEDIAN('1. Raw Data'!$N$2:$N$5001), '1. Raw Data'!N1940)</f>
        <v>786.78</v>
      </c>
      <c r="O1940" s="9">
        <v>3</v>
      </c>
      <c r="P1940" s="9">
        <f>IF(ISBLANK('1. Raw Data'!P1940), 0, '1. Raw Data'!P1940)</f>
        <v>0</v>
      </c>
      <c r="Q1940" s="9">
        <v>351</v>
      </c>
      <c r="R1940" s="9">
        <v>10</v>
      </c>
      <c r="S1940" s="9">
        <f t="shared" si="90"/>
        <v>3987.57</v>
      </c>
      <c r="T1940" s="9">
        <f t="shared" si="91"/>
        <v>1627.23</v>
      </c>
      <c r="U1940" s="23">
        <f t="shared" si="92"/>
        <v>0.4080755949111865</v>
      </c>
    </row>
    <row r="1941" spans="1:21" x14ac:dyDescent="0.3">
      <c r="A1941" s="9">
        <v>1207</v>
      </c>
      <c r="B1941" s="9" t="str">
        <f>PROPER(TRIM('1. Raw Data'!B1941))</f>
        <v>Customer_1939</v>
      </c>
      <c r="C1941" s="9">
        <f>IF(OR('1. Raw Data'!C1941&lt;18, '1. Raw Data'!C1941&gt;100), MEDIAN('1. Raw Data'!$C$2:$C$5001), '1. Raw Data'!C1941)</f>
        <v>41</v>
      </c>
      <c r="D1941" s="9" t="s">
        <v>5022</v>
      </c>
      <c r="E1941" s="22">
        <v>44038</v>
      </c>
      <c r="F1941" s="9">
        <v>0</v>
      </c>
      <c r="G1941" s="9">
        <v>12628</v>
      </c>
      <c r="H1941" s="15">
        <v>44038</v>
      </c>
      <c r="I1941" s="9" t="s">
        <v>7455</v>
      </c>
      <c r="J1941" s="9">
        <v>112</v>
      </c>
      <c r="K1941" s="9" t="s">
        <v>7492</v>
      </c>
      <c r="L1941" s="9" t="str">
        <f>IF(OR('1. Raw Data'!L1941="Elec", '1. Raw Data'!L1941="elect"), "Electronics", '1. Raw Data'!L1941)</f>
        <v>Sports</v>
      </c>
      <c r="M1941" s="9">
        <v>1048.47</v>
      </c>
      <c r="N1941" s="9">
        <f>IF(ISBLANK('1. Raw Data'!N1941), MEDIAN('1. Raw Data'!$N$2:$N$5001), '1. Raw Data'!N1941)</f>
        <v>479.02</v>
      </c>
      <c r="O1941" s="9">
        <v>3</v>
      </c>
      <c r="P1941" s="9">
        <f>IF(ISBLANK('1. Raw Data'!P1941), 0, '1. Raw Data'!P1941)</f>
        <v>0</v>
      </c>
      <c r="Q1941" s="9">
        <v>336</v>
      </c>
      <c r="R1941" s="9">
        <v>5</v>
      </c>
      <c r="S1941" s="9">
        <f t="shared" si="90"/>
        <v>3145.41</v>
      </c>
      <c r="T1941" s="9">
        <f t="shared" si="91"/>
        <v>1708.35</v>
      </c>
      <c r="U1941" s="23">
        <f t="shared" si="92"/>
        <v>0.54312474367411556</v>
      </c>
    </row>
    <row r="1942" spans="1:21" x14ac:dyDescent="0.3">
      <c r="A1942" s="9">
        <v>1899</v>
      </c>
      <c r="B1942" s="9" t="str">
        <f>PROPER(TRIM('1. Raw Data'!B1942))</f>
        <v>Customer_1940</v>
      </c>
      <c r="C1942" s="9">
        <f>IF(OR('1. Raw Data'!C1942&lt;18, '1. Raw Data'!C1942&gt;100), MEDIAN('1. Raw Data'!$C$2:$C$5001), '1. Raw Data'!C1942)</f>
        <v>43</v>
      </c>
      <c r="D1942" s="9" t="s">
        <v>5019</v>
      </c>
      <c r="E1942" s="22">
        <v>44870</v>
      </c>
      <c r="F1942" s="9">
        <v>0</v>
      </c>
      <c r="G1942" s="9">
        <v>13451</v>
      </c>
      <c r="H1942" s="15">
        <v>44692</v>
      </c>
      <c r="I1942" s="9" t="s">
        <v>7455</v>
      </c>
      <c r="J1942" s="9">
        <v>139</v>
      </c>
      <c r="K1942" s="9" t="s">
        <v>7486</v>
      </c>
      <c r="L1942" s="9" t="str">
        <f>IF(OR('1. Raw Data'!L1942="Elec", '1. Raw Data'!L1942="elect"), "Electronics", '1. Raw Data'!L1942)</f>
        <v>Electronics</v>
      </c>
      <c r="M1942" s="9">
        <v>453.26</v>
      </c>
      <c r="N1942" s="9">
        <f>IF(ISBLANK('1. Raw Data'!N1942), MEDIAN('1. Raw Data'!$N$2:$N$5001), '1. Raw Data'!N1942)</f>
        <v>218.99</v>
      </c>
      <c r="O1942" s="9">
        <v>1</v>
      </c>
      <c r="P1942" s="9">
        <f>IF(ISBLANK('1. Raw Data'!P1942), 0, '1. Raw Data'!P1942)</f>
        <v>0</v>
      </c>
      <c r="Q1942" s="9">
        <v>788</v>
      </c>
      <c r="R1942" s="9">
        <v>5</v>
      </c>
      <c r="S1942" s="9">
        <f t="shared" si="90"/>
        <v>453.26</v>
      </c>
      <c r="T1942" s="9">
        <f t="shared" si="91"/>
        <v>234.26999999999998</v>
      </c>
      <c r="U1942" s="23">
        <f t="shared" si="92"/>
        <v>0.51685566782861936</v>
      </c>
    </row>
    <row r="1943" spans="1:21" x14ac:dyDescent="0.3">
      <c r="A1943" s="9">
        <v>2413</v>
      </c>
      <c r="B1943" s="9" t="str">
        <f>PROPER(TRIM('1. Raw Data'!B1943))</f>
        <v>Customer_1941</v>
      </c>
      <c r="C1943" s="9">
        <f>IF(OR('1. Raw Data'!C1943&lt;18, '1. Raw Data'!C1943&gt;100), MEDIAN('1. Raw Data'!$C$2:$C$5001), '1. Raw Data'!C1943)</f>
        <v>47</v>
      </c>
      <c r="D1943" s="9" t="s">
        <v>5022</v>
      </c>
      <c r="E1943" s="22">
        <v>45200</v>
      </c>
      <c r="F1943" s="9">
        <v>0</v>
      </c>
      <c r="G1943" s="9">
        <v>10537</v>
      </c>
      <c r="H1943" s="15">
        <v>44936</v>
      </c>
      <c r="I1943" s="9" t="s">
        <v>7455</v>
      </c>
      <c r="J1943" s="9">
        <v>114</v>
      </c>
      <c r="K1943" s="9" t="s">
        <v>7463</v>
      </c>
      <c r="L1943" s="9" t="str">
        <f>IF(OR('1. Raw Data'!L1943="Elec", '1. Raw Data'!L1943="elect"), "Electronics", '1. Raw Data'!L1943)</f>
        <v>Home Appliances</v>
      </c>
      <c r="M1943" s="9">
        <v>697.92</v>
      </c>
      <c r="N1943" s="9">
        <f>IF(ISBLANK('1. Raw Data'!N1943), MEDIAN('1. Raw Data'!$N$2:$N$5001), '1. Raw Data'!N1943)</f>
        <v>295.76</v>
      </c>
      <c r="O1943" s="9">
        <v>4</v>
      </c>
      <c r="P1943" s="9">
        <f>IF(ISBLANK('1. Raw Data'!P1943), 0, '1. Raw Data'!P1943)</f>
        <v>0</v>
      </c>
      <c r="Q1943" s="9">
        <v>526</v>
      </c>
      <c r="R1943" s="9">
        <v>4</v>
      </c>
      <c r="S1943" s="9">
        <f t="shared" si="90"/>
        <v>2791.68</v>
      </c>
      <c r="T1943" s="9">
        <f t="shared" si="91"/>
        <v>1608.6399999999999</v>
      </c>
      <c r="U1943" s="23">
        <f t="shared" si="92"/>
        <v>0.5762265016047684</v>
      </c>
    </row>
    <row r="1944" spans="1:21" x14ac:dyDescent="0.3">
      <c r="A1944" s="9">
        <v>2337</v>
      </c>
      <c r="B1944" s="9" t="str">
        <f>PROPER(TRIM('1. Raw Data'!B1944))</f>
        <v>Customer_1942</v>
      </c>
      <c r="C1944" s="9">
        <f>IF(OR('1. Raw Data'!C1944&lt;18, '1. Raw Data'!C1944&gt;100), MEDIAN('1. Raw Data'!$C$2:$C$5001), '1. Raw Data'!C1944)</f>
        <v>40</v>
      </c>
      <c r="D1944" s="9" t="s">
        <v>5021</v>
      </c>
      <c r="E1944" s="22">
        <v>44909</v>
      </c>
      <c r="F1944" s="9">
        <v>0</v>
      </c>
      <c r="G1944" s="9">
        <v>11436</v>
      </c>
      <c r="H1944" s="15">
        <v>44909</v>
      </c>
      <c r="I1944" s="9" t="s">
        <v>7457</v>
      </c>
      <c r="J1944" s="9">
        <v>130</v>
      </c>
      <c r="K1944" s="9" t="s">
        <v>7487</v>
      </c>
      <c r="L1944" s="9" t="str">
        <f>IF(OR('1. Raw Data'!L1944="Elec", '1. Raw Data'!L1944="elect"), "Electronics", '1. Raw Data'!L1944)</f>
        <v>Clothing</v>
      </c>
      <c r="M1944" s="9">
        <v>672</v>
      </c>
      <c r="N1944" s="9">
        <f>IF(ISBLANK('1. Raw Data'!N1944), MEDIAN('1. Raw Data'!$N$2:$N$5001), '1. Raw Data'!N1944)</f>
        <v>459.46</v>
      </c>
      <c r="O1944" s="9">
        <v>4</v>
      </c>
      <c r="P1944" s="9">
        <f>IF(ISBLANK('1. Raw Data'!P1944), 0, '1. Raw Data'!P1944)</f>
        <v>0</v>
      </c>
      <c r="Q1944" s="9">
        <v>388</v>
      </c>
      <c r="R1944" s="9">
        <v>7</v>
      </c>
      <c r="S1944" s="9">
        <f t="shared" si="90"/>
        <v>2688</v>
      </c>
      <c r="T1944" s="9">
        <f t="shared" si="91"/>
        <v>850.16000000000008</v>
      </c>
      <c r="U1944" s="23">
        <f t="shared" si="92"/>
        <v>0.31627976190476192</v>
      </c>
    </row>
    <row r="1945" spans="1:21" x14ac:dyDescent="0.3">
      <c r="A1945" s="9">
        <v>1021</v>
      </c>
      <c r="B1945" s="9" t="str">
        <f>PROPER(TRIM('1. Raw Data'!B1945))</f>
        <v>Customer_1943</v>
      </c>
      <c r="C1945" s="9">
        <f>IF(OR('1. Raw Data'!C1945&lt;18, '1. Raw Data'!C1945&gt;100), MEDIAN('1. Raw Data'!$C$2:$C$5001), '1. Raw Data'!C1945)</f>
        <v>45</v>
      </c>
      <c r="D1945" s="9" t="s">
        <v>5020</v>
      </c>
      <c r="E1945" s="22">
        <v>43908</v>
      </c>
      <c r="F1945" s="9">
        <v>0</v>
      </c>
      <c r="G1945" s="9">
        <v>13991</v>
      </c>
      <c r="H1945" s="15">
        <v>43908</v>
      </c>
      <c r="I1945" s="9" t="s">
        <v>7455</v>
      </c>
      <c r="J1945" s="9">
        <v>141</v>
      </c>
      <c r="K1945" s="9" t="s">
        <v>7490</v>
      </c>
      <c r="L1945" s="9" t="str">
        <f>IF(OR('1. Raw Data'!L1945="Elec", '1. Raw Data'!L1945="elect"), "Electronics", '1. Raw Data'!L1945)</f>
        <v>Clothing</v>
      </c>
      <c r="M1945" s="9">
        <v>1441.04</v>
      </c>
      <c r="N1945" s="9">
        <f>IF(ISBLANK('1. Raw Data'!N1945), MEDIAN('1. Raw Data'!$N$2:$N$5001), '1. Raw Data'!N1945)</f>
        <v>959.68</v>
      </c>
      <c r="O1945" s="9">
        <v>3</v>
      </c>
      <c r="P1945" s="9">
        <f>IF(ISBLANK('1. Raw Data'!P1945), 0, '1. Raw Data'!P1945)</f>
        <v>0</v>
      </c>
      <c r="Q1945" s="9">
        <v>908</v>
      </c>
      <c r="R1945" s="9">
        <v>6</v>
      </c>
      <c r="S1945" s="9">
        <f t="shared" si="90"/>
        <v>4323.12</v>
      </c>
      <c r="T1945" s="9">
        <f t="shared" si="91"/>
        <v>1444.08</v>
      </c>
      <c r="U1945" s="23">
        <f t="shared" si="92"/>
        <v>0.33403652917337479</v>
      </c>
    </row>
    <row r="1946" spans="1:21" x14ac:dyDescent="0.3">
      <c r="A1946" s="9">
        <v>1409</v>
      </c>
      <c r="B1946" s="9" t="str">
        <f>PROPER(TRIM('1. Raw Data'!B1946))</f>
        <v>Customer_1944</v>
      </c>
      <c r="C1946" s="9">
        <f>IF(OR('1. Raw Data'!C1946&lt;18, '1. Raw Data'!C1946&gt;100), MEDIAN('1. Raw Data'!$C$2:$C$5001), '1. Raw Data'!C1946)</f>
        <v>34</v>
      </c>
      <c r="D1946" s="9" t="s">
        <v>5021</v>
      </c>
      <c r="E1946" s="22">
        <v>45186</v>
      </c>
      <c r="F1946" s="9">
        <v>0</v>
      </c>
      <c r="G1946" s="9">
        <v>12565</v>
      </c>
      <c r="H1946" s="15">
        <v>45186</v>
      </c>
      <c r="I1946" s="9" t="s">
        <v>7457</v>
      </c>
      <c r="J1946" s="9">
        <v>143</v>
      </c>
      <c r="K1946" s="9" t="s">
        <v>7475</v>
      </c>
      <c r="L1946" s="9" t="str">
        <f>IF(OR('1. Raw Data'!L1946="Elec", '1. Raw Data'!L1946="elect"), "Electronics", '1. Raw Data'!L1946)</f>
        <v>Electronics</v>
      </c>
      <c r="M1946" s="9">
        <v>304.2</v>
      </c>
      <c r="N1946" s="9">
        <f>IF(ISBLANK('1. Raw Data'!N1946), MEDIAN('1. Raw Data'!$N$2:$N$5001), '1. Raw Data'!N1946)</f>
        <v>129.41999999999999</v>
      </c>
      <c r="O1946" s="9">
        <v>4</v>
      </c>
      <c r="P1946" s="9">
        <f>IF(ISBLANK('1. Raw Data'!P1946), 0, '1. Raw Data'!P1946)</f>
        <v>0</v>
      </c>
      <c r="Q1946" s="9">
        <v>472</v>
      </c>
      <c r="R1946" s="9">
        <v>1</v>
      </c>
      <c r="S1946" s="9">
        <f t="shared" si="90"/>
        <v>1216.8</v>
      </c>
      <c r="T1946" s="9">
        <f t="shared" si="91"/>
        <v>699.12</v>
      </c>
      <c r="U1946" s="23">
        <f t="shared" si="92"/>
        <v>0.5745562130177515</v>
      </c>
    </row>
    <row r="1947" spans="1:21" x14ac:dyDescent="0.3">
      <c r="A1947" s="9">
        <v>1894</v>
      </c>
      <c r="B1947" s="9" t="str">
        <f>PROPER(TRIM('1. Raw Data'!B1947))</f>
        <v>Customer_1945</v>
      </c>
      <c r="C1947" s="9">
        <f>IF(OR('1. Raw Data'!C1947&lt;18, '1. Raw Data'!C1947&gt;100), MEDIAN('1. Raw Data'!$C$2:$C$5001), '1. Raw Data'!C1947)</f>
        <v>29</v>
      </c>
      <c r="D1947" s="9" t="s">
        <v>5021</v>
      </c>
      <c r="E1947" s="22">
        <v>44520</v>
      </c>
      <c r="F1947" s="9">
        <v>0</v>
      </c>
      <c r="G1947" s="9">
        <v>12815</v>
      </c>
      <c r="H1947" s="15">
        <v>44520</v>
      </c>
      <c r="I1947" s="9" t="s">
        <v>7457</v>
      </c>
      <c r="J1947" s="9">
        <v>148</v>
      </c>
      <c r="K1947" s="9" t="s">
        <v>7491</v>
      </c>
      <c r="L1947" s="9" t="str">
        <f>IF(OR('1. Raw Data'!L1947="Elec", '1. Raw Data'!L1947="elect"), "Electronics", '1. Raw Data'!L1947)</f>
        <v>Sports</v>
      </c>
      <c r="M1947" s="9">
        <v>179.89</v>
      </c>
      <c r="N1947" s="9">
        <f>IF(ISBLANK('1. Raw Data'!N1947), MEDIAN('1. Raw Data'!$N$2:$N$5001), '1. Raw Data'!N1947)</f>
        <v>102.94</v>
      </c>
      <c r="O1947" s="9">
        <v>5</v>
      </c>
      <c r="P1947" s="9">
        <f>IF(ISBLANK('1. Raw Data'!P1947), 0, '1. Raw Data'!P1947)</f>
        <v>0</v>
      </c>
      <c r="Q1947" s="9">
        <v>742</v>
      </c>
      <c r="R1947" s="9">
        <v>6</v>
      </c>
      <c r="S1947" s="9">
        <f t="shared" si="90"/>
        <v>899.44999999999993</v>
      </c>
      <c r="T1947" s="9">
        <f t="shared" si="91"/>
        <v>384.74999999999989</v>
      </c>
      <c r="U1947" s="23">
        <f t="shared" si="92"/>
        <v>0.42776140975040294</v>
      </c>
    </row>
    <row r="1948" spans="1:21" x14ac:dyDescent="0.3">
      <c r="A1948" s="9">
        <v>1514</v>
      </c>
      <c r="B1948" s="9" t="str">
        <f>PROPER(TRIM('1. Raw Data'!B1948))</f>
        <v>Customer_1946</v>
      </c>
      <c r="C1948" s="9">
        <f>IF(OR('1. Raw Data'!C1948&lt;18, '1. Raw Data'!C1948&gt;100), MEDIAN('1. Raw Data'!$C$2:$C$5001), '1. Raw Data'!C1948)</f>
        <v>51</v>
      </c>
      <c r="D1948" s="9" t="s">
        <v>5021</v>
      </c>
      <c r="E1948" s="22">
        <v>45096</v>
      </c>
      <c r="F1948" s="9">
        <v>0</v>
      </c>
      <c r="G1948" s="9">
        <v>13765</v>
      </c>
      <c r="H1948" s="15">
        <v>45096</v>
      </c>
      <c r="I1948" s="9" t="s">
        <v>7456</v>
      </c>
      <c r="J1948" s="9">
        <v>119</v>
      </c>
      <c r="K1948" s="9" t="s">
        <v>7459</v>
      </c>
      <c r="L1948" s="9" t="str">
        <f>IF(OR('1. Raw Data'!L1948="Elec", '1. Raw Data'!L1948="elect"), "Electronics", '1. Raw Data'!L1948)</f>
        <v>Sports</v>
      </c>
      <c r="M1948" s="9">
        <v>1326.9</v>
      </c>
      <c r="N1948" s="9">
        <f>IF(ISBLANK('1. Raw Data'!N1948), MEDIAN('1. Raw Data'!$N$2:$N$5001), '1. Raw Data'!N1948)</f>
        <v>913.07</v>
      </c>
      <c r="O1948" s="9">
        <v>2</v>
      </c>
      <c r="P1948" s="9">
        <f>IF(ISBLANK('1. Raw Data'!P1948), 0, '1. Raw Data'!P1948)</f>
        <v>0</v>
      </c>
      <c r="Q1948" s="9">
        <v>562</v>
      </c>
      <c r="R1948" s="9">
        <v>5</v>
      </c>
      <c r="S1948" s="9">
        <f t="shared" si="90"/>
        <v>2653.8</v>
      </c>
      <c r="T1948" s="9">
        <f t="shared" si="91"/>
        <v>827.66000000000008</v>
      </c>
      <c r="U1948" s="23">
        <f t="shared" si="92"/>
        <v>0.31187730801115382</v>
      </c>
    </row>
    <row r="1949" spans="1:21" x14ac:dyDescent="0.3">
      <c r="A1949" s="9">
        <v>2150</v>
      </c>
      <c r="B1949" s="9" t="str">
        <f>PROPER(TRIM('1. Raw Data'!B1949))</f>
        <v>Customer_1947</v>
      </c>
      <c r="C1949" s="9">
        <f>IF(OR('1. Raw Data'!C1949&lt;18, '1. Raw Data'!C1949&gt;100), MEDIAN('1. Raw Data'!$C$2:$C$5001), '1. Raw Data'!C1949)</f>
        <v>62</v>
      </c>
      <c r="D1949" s="9" t="s">
        <v>5018</v>
      </c>
      <c r="E1949" s="22">
        <v>44099</v>
      </c>
      <c r="F1949" s="9">
        <v>0</v>
      </c>
      <c r="G1949" s="9">
        <v>12342</v>
      </c>
      <c r="H1949" s="15">
        <v>44099</v>
      </c>
      <c r="I1949" s="9" t="s">
        <v>7457</v>
      </c>
      <c r="J1949" s="9">
        <v>131</v>
      </c>
      <c r="K1949" s="9" t="s">
        <v>7504</v>
      </c>
      <c r="L1949" s="9" t="str">
        <f>IF(OR('1. Raw Data'!L1949="Elec", '1. Raw Data'!L1949="elect"), "Electronics", '1. Raw Data'!L1949)</f>
        <v>Home Appliances</v>
      </c>
      <c r="M1949" s="9">
        <v>1350.19</v>
      </c>
      <c r="N1949" s="9">
        <f>IF(ISBLANK('1. Raw Data'!N1949), MEDIAN('1. Raw Data'!$N$2:$N$5001), '1. Raw Data'!N1949)</f>
        <v>842.71</v>
      </c>
      <c r="O1949" s="9">
        <v>2</v>
      </c>
      <c r="P1949" s="9">
        <f>IF(ISBLANK('1. Raw Data'!P1949), 0, '1. Raw Data'!P1949)</f>
        <v>0</v>
      </c>
      <c r="Q1949" s="9">
        <v>696</v>
      </c>
      <c r="R1949" s="9">
        <v>7</v>
      </c>
      <c r="S1949" s="9">
        <f t="shared" si="90"/>
        <v>2700.38</v>
      </c>
      <c r="T1949" s="9">
        <f t="shared" si="91"/>
        <v>1014.96</v>
      </c>
      <c r="U1949" s="23">
        <f t="shared" si="92"/>
        <v>0.37585821254786361</v>
      </c>
    </row>
    <row r="1950" spans="1:21" x14ac:dyDescent="0.3">
      <c r="A1950" s="9">
        <v>1808</v>
      </c>
      <c r="B1950" s="9" t="str">
        <f>PROPER(TRIM('1. Raw Data'!B1950))</f>
        <v>Customer_1948</v>
      </c>
      <c r="C1950" s="9">
        <f>IF(OR('1. Raw Data'!C1950&lt;18, '1. Raw Data'!C1950&gt;100), MEDIAN('1. Raw Data'!$C$2:$C$5001), '1. Raw Data'!C1950)</f>
        <v>50</v>
      </c>
      <c r="D1950" s="9" t="s">
        <v>5023</v>
      </c>
      <c r="E1950" s="22">
        <v>45143</v>
      </c>
      <c r="F1950" s="9">
        <v>0</v>
      </c>
      <c r="G1950" s="9">
        <v>13062</v>
      </c>
      <c r="H1950" s="15">
        <v>45054</v>
      </c>
      <c r="I1950" s="9" t="s">
        <v>7457</v>
      </c>
      <c r="J1950" s="9">
        <v>143</v>
      </c>
      <c r="K1950" s="9" t="s">
        <v>7475</v>
      </c>
      <c r="L1950" s="9" t="str">
        <f>IF(OR('1. Raw Data'!L1950="Elec", '1. Raw Data'!L1950="elect"), "Electronics", '1. Raw Data'!L1950)</f>
        <v>Electronics</v>
      </c>
      <c r="M1950" s="9">
        <v>1314.02</v>
      </c>
      <c r="N1950" s="9">
        <f>IF(ISBLANK('1. Raw Data'!N1950), MEDIAN('1. Raw Data'!$N$2:$N$5001), '1. Raw Data'!N1950)</f>
        <v>719.48</v>
      </c>
      <c r="O1950" s="9">
        <v>3</v>
      </c>
      <c r="P1950" s="9">
        <f>IF(ISBLANK('1. Raw Data'!P1950), 0, '1. Raw Data'!P1950)</f>
        <v>0</v>
      </c>
      <c r="Q1950" s="9">
        <v>603</v>
      </c>
      <c r="R1950" s="9">
        <v>2</v>
      </c>
      <c r="S1950" s="9">
        <f t="shared" si="90"/>
        <v>3942.06</v>
      </c>
      <c r="T1950" s="9">
        <f t="shared" si="91"/>
        <v>1783.62</v>
      </c>
      <c r="U1950" s="23">
        <f t="shared" si="92"/>
        <v>0.45245886668391649</v>
      </c>
    </row>
    <row r="1951" spans="1:21" x14ac:dyDescent="0.3">
      <c r="A1951" s="9">
        <v>1873</v>
      </c>
      <c r="B1951" s="9" t="str">
        <f>PROPER(TRIM('1. Raw Data'!B1951))</f>
        <v>Customer_1949</v>
      </c>
      <c r="C1951" s="9">
        <f>IF(OR('1. Raw Data'!C1951&lt;18, '1. Raw Data'!C1951&gt;100), MEDIAN('1. Raw Data'!$C$2:$C$5001), '1. Raw Data'!C1951)</f>
        <v>32</v>
      </c>
      <c r="D1951" s="9" t="s">
        <v>5023</v>
      </c>
      <c r="E1951" s="22">
        <v>44602</v>
      </c>
      <c r="F1951" s="9">
        <v>1</v>
      </c>
      <c r="G1951" s="9">
        <v>10259</v>
      </c>
      <c r="H1951" s="15">
        <v>44836</v>
      </c>
      <c r="I1951" s="9" t="s">
        <v>7456</v>
      </c>
      <c r="J1951" s="9">
        <v>143</v>
      </c>
      <c r="K1951" s="9" t="s">
        <v>7475</v>
      </c>
      <c r="L1951" s="9" t="str">
        <f>IF(OR('1. Raw Data'!L1951="Elec", '1. Raw Data'!L1951="elect"), "Electronics", '1. Raw Data'!L1951)</f>
        <v>Sports</v>
      </c>
      <c r="M1951" s="9">
        <v>790.92</v>
      </c>
      <c r="N1951" s="9">
        <f>IF(ISBLANK('1. Raw Data'!N1951), MEDIAN('1. Raw Data'!$N$2:$N$5001), '1. Raw Data'!N1951)</f>
        <v>373.58</v>
      </c>
      <c r="O1951" s="9">
        <v>3</v>
      </c>
      <c r="P1951" s="9">
        <f>IF(ISBLANK('1. Raw Data'!P1951), 0, '1. Raw Data'!P1951)</f>
        <v>0.1</v>
      </c>
      <c r="Q1951" s="9">
        <v>727</v>
      </c>
      <c r="R1951" s="9">
        <v>3</v>
      </c>
      <c r="S1951" s="9">
        <f t="shared" si="90"/>
        <v>2135.4839999999999</v>
      </c>
      <c r="T1951" s="9">
        <f t="shared" si="91"/>
        <v>1014.7439999999999</v>
      </c>
      <c r="U1951" s="23">
        <f t="shared" si="92"/>
        <v>0.47518220693763097</v>
      </c>
    </row>
    <row r="1952" spans="1:21" x14ac:dyDescent="0.3">
      <c r="A1952" s="9">
        <v>1013</v>
      </c>
      <c r="B1952" s="9" t="str">
        <f>PROPER(TRIM('1. Raw Data'!B1952))</f>
        <v>Customer_1950</v>
      </c>
      <c r="C1952" s="9">
        <f>IF(OR('1. Raw Data'!C1952&lt;18, '1. Raw Data'!C1952&gt;100), MEDIAN('1. Raw Data'!$C$2:$C$5001), '1. Raw Data'!C1952)</f>
        <v>23</v>
      </c>
      <c r="D1952" s="9" t="s">
        <v>5019</v>
      </c>
      <c r="E1952" s="22">
        <v>44146</v>
      </c>
      <c r="F1952" s="9">
        <v>0</v>
      </c>
      <c r="G1952" s="9">
        <v>13455</v>
      </c>
      <c r="H1952" s="15">
        <v>44146</v>
      </c>
      <c r="I1952" s="9" t="s">
        <v>7455</v>
      </c>
      <c r="J1952" s="9">
        <v>125</v>
      </c>
      <c r="K1952" s="9" t="s">
        <v>7479</v>
      </c>
      <c r="L1952" s="9" t="str">
        <f>IF(OR('1. Raw Data'!L1952="Elec", '1. Raw Data'!L1952="elect"), "Electronics", '1. Raw Data'!L1952)</f>
        <v>Clothing</v>
      </c>
      <c r="M1952" s="9">
        <v>1006.63</v>
      </c>
      <c r="N1952" s="9">
        <f>IF(ISBLANK('1. Raw Data'!N1952), MEDIAN('1. Raw Data'!$N$2:$N$5001), '1. Raw Data'!N1952)</f>
        <v>486.92</v>
      </c>
      <c r="O1952" s="9">
        <v>4</v>
      </c>
      <c r="P1952" s="9">
        <f>IF(ISBLANK('1. Raw Data'!P1952), 0, '1. Raw Data'!P1952)</f>
        <v>0</v>
      </c>
      <c r="Q1952" s="9">
        <v>867</v>
      </c>
      <c r="R1952" s="9">
        <v>3</v>
      </c>
      <c r="S1952" s="9">
        <f t="shared" si="90"/>
        <v>4026.52</v>
      </c>
      <c r="T1952" s="9">
        <f t="shared" si="91"/>
        <v>2078.84</v>
      </c>
      <c r="U1952" s="23">
        <f t="shared" si="92"/>
        <v>0.51628701707678093</v>
      </c>
    </row>
    <row r="1953" spans="1:21" x14ac:dyDescent="0.3">
      <c r="A1953" s="9">
        <v>1970</v>
      </c>
      <c r="B1953" s="9" t="str">
        <f>PROPER(TRIM('1. Raw Data'!B1953))</f>
        <v>Customer_1951</v>
      </c>
      <c r="C1953" s="9">
        <f>IF(OR('1. Raw Data'!C1953&lt;18, '1. Raw Data'!C1953&gt;100), MEDIAN('1. Raw Data'!$C$2:$C$5001), '1. Raw Data'!C1953)</f>
        <v>40</v>
      </c>
      <c r="D1953" s="9" t="s">
        <v>5021</v>
      </c>
      <c r="E1953" s="22">
        <v>44163</v>
      </c>
      <c r="F1953" s="9">
        <v>0</v>
      </c>
      <c r="G1953" s="9">
        <v>10825</v>
      </c>
      <c r="H1953" s="15">
        <v>44163</v>
      </c>
      <c r="I1953" s="9" t="s">
        <v>7456</v>
      </c>
      <c r="J1953" s="9">
        <v>104</v>
      </c>
      <c r="K1953" s="9" t="s">
        <v>7499</v>
      </c>
      <c r="L1953" s="9" t="str">
        <f>IF(OR('1. Raw Data'!L1953="Elec", '1. Raw Data'!L1953="elect"), "Electronics", '1. Raw Data'!L1953)</f>
        <v>Electronics</v>
      </c>
      <c r="M1953" s="9">
        <v>866.88</v>
      </c>
      <c r="N1953" s="9">
        <f>IF(ISBLANK('1. Raw Data'!N1953), MEDIAN('1. Raw Data'!$N$2:$N$5001), '1. Raw Data'!N1953)</f>
        <v>538.22</v>
      </c>
      <c r="O1953" s="9">
        <v>1</v>
      </c>
      <c r="P1953" s="9">
        <f>IF(ISBLANK('1. Raw Data'!P1953), 0, '1. Raw Data'!P1953)</f>
        <v>0</v>
      </c>
      <c r="Q1953" s="9">
        <v>448</v>
      </c>
      <c r="R1953" s="9">
        <v>4</v>
      </c>
      <c r="S1953" s="9">
        <f t="shared" si="90"/>
        <v>866.88</v>
      </c>
      <c r="T1953" s="9">
        <f t="shared" si="91"/>
        <v>328.65999999999997</v>
      </c>
      <c r="U1953" s="23">
        <f t="shared" si="92"/>
        <v>0.37912975267626425</v>
      </c>
    </row>
    <row r="1954" spans="1:21" x14ac:dyDescent="0.3">
      <c r="A1954" s="9">
        <v>1977</v>
      </c>
      <c r="B1954" s="9" t="str">
        <f>PROPER(TRIM('1. Raw Data'!B1954))</f>
        <v>Customer_1952</v>
      </c>
      <c r="C1954" s="9">
        <f>IF(OR('1. Raw Data'!C1954&lt;18, '1. Raw Data'!C1954&gt;100), MEDIAN('1. Raw Data'!$C$2:$C$5001), '1. Raw Data'!C1954)</f>
        <v>42</v>
      </c>
      <c r="D1954" s="9" t="s">
        <v>5023</v>
      </c>
      <c r="E1954" s="22">
        <v>44317</v>
      </c>
      <c r="F1954" s="9">
        <v>1</v>
      </c>
      <c r="G1954" s="9">
        <v>13375</v>
      </c>
      <c r="H1954" s="15">
        <v>44201</v>
      </c>
      <c r="I1954" s="9" t="s">
        <v>7456</v>
      </c>
      <c r="J1954" s="9">
        <v>113</v>
      </c>
      <c r="K1954" s="9" t="s">
        <v>7460</v>
      </c>
      <c r="L1954" s="9" t="str">
        <f>IF(OR('1. Raw Data'!L1954="Elec", '1. Raw Data'!L1954="elect"), "Electronics", '1. Raw Data'!L1954)</f>
        <v>Clothing</v>
      </c>
      <c r="M1954" s="9">
        <v>150.69999999999999</v>
      </c>
      <c r="N1954" s="9">
        <f>IF(ISBLANK('1. Raw Data'!N1954), MEDIAN('1. Raw Data'!$N$2:$N$5001), '1. Raw Data'!N1954)</f>
        <v>95.57</v>
      </c>
      <c r="O1954" s="9">
        <v>3</v>
      </c>
      <c r="P1954" s="9">
        <f>IF(ISBLANK('1. Raw Data'!P1954), 0, '1. Raw Data'!P1954)</f>
        <v>0.05</v>
      </c>
      <c r="Q1954" s="9">
        <v>966</v>
      </c>
      <c r="R1954" s="9">
        <v>3</v>
      </c>
      <c r="S1954" s="9">
        <f t="shared" si="90"/>
        <v>429.49499999999995</v>
      </c>
      <c r="T1954" s="9">
        <f t="shared" si="91"/>
        <v>142.78499999999997</v>
      </c>
      <c r="U1954" s="23">
        <f t="shared" si="92"/>
        <v>0.33244857332448569</v>
      </c>
    </row>
    <row r="1955" spans="1:21" x14ac:dyDescent="0.3">
      <c r="A1955" s="9">
        <v>2013</v>
      </c>
      <c r="B1955" s="9" t="str">
        <f>PROPER(TRIM('1. Raw Data'!B1955))</f>
        <v>Customer_1953</v>
      </c>
      <c r="C1955" s="9">
        <f>IF(OR('1. Raw Data'!C1955&lt;18, '1. Raw Data'!C1955&gt;100), MEDIAN('1. Raw Data'!$C$2:$C$5001), '1. Raw Data'!C1955)</f>
        <v>48</v>
      </c>
      <c r="D1955" s="9" t="s">
        <v>5019</v>
      </c>
      <c r="E1955" s="22">
        <v>45249</v>
      </c>
      <c r="F1955" s="9">
        <v>0</v>
      </c>
      <c r="G1955" s="9">
        <v>10315</v>
      </c>
      <c r="H1955" s="15">
        <v>45249</v>
      </c>
      <c r="I1955" s="9" t="s">
        <v>7456</v>
      </c>
      <c r="J1955" s="9">
        <v>136</v>
      </c>
      <c r="K1955" s="9" t="s">
        <v>7503</v>
      </c>
      <c r="L1955" s="9" t="str">
        <f>IF(OR('1. Raw Data'!L1955="Elec", '1. Raw Data'!L1955="elect"), "Electronics", '1. Raw Data'!L1955)</f>
        <v>Electronics</v>
      </c>
      <c r="M1955" s="9">
        <v>913.96</v>
      </c>
      <c r="N1955" s="9">
        <f>IF(ISBLANK('1. Raw Data'!N1955), MEDIAN('1. Raw Data'!$N$2:$N$5001), '1. Raw Data'!N1955)</f>
        <v>510.55</v>
      </c>
      <c r="O1955" s="9">
        <v>3</v>
      </c>
      <c r="P1955" s="9">
        <f>IF(ISBLANK('1. Raw Data'!P1955), 0, '1. Raw Data'!P1955)</f>
        <v>0</v>
      </c>
      <c r="Q1955" s="9">
        <v>409</v>
      </c>
      <c r="R1955" s="9">
        <v>5</v>
      </c>
      <c r="S1955" s="9">
        <f t="shared" si="90"/>
        <v>2741.88</v>
      </c>
      <c r="T1955" s="9">
        <f t="shared" si="91"/>
        <v>1210.23</v>
      </c>
      <c r="U1955" s="23">
        <f t="shared" si="92"/>
        <v>0.44138693159438047</v>
      </c>
    </row>
    <row r="1956" spans="1:21" x14ac:dyDescent="0.3">
      <c r="A1956" s="9">
        <v>2035</v>
      </c>
      <c r="B1956" s="9" t="str">
        <f>PROPER(TRIM('1. Raw Data'!B1956))</f>
        <v>Customer_1954</v>
      </c>
      <c r="C1956" s="9">
        <f>IF(OR('1. Raw Data'!C1956&lt;18, '1. Raw Data'!C1956&gt;100), MEDIAN('1. Raw Data'!$C$2:$C$5001), '1. Raw Data'!C1956)</f>
        <v>38</v>
      </c>
      <c r="D1956" s="9" t="s">
        <v>5018</v>
      </c>
      <c r="E1956" s="22">
        <v>45110</v>
      </c>
      <c r="F1956" s="9">
        <v>0</v>
      </c>
      <c r="G1956" s="9">
        <v>10745</v>
      </c>
      <c r="H1956" s="15">
        <v>44992</v>
      </c>
      <c r="I1956" s="9" t="s">
        <v>7457</v>
      </c>
      <c r="J1956" s="9">
        <v>142</v>
      </c>
      <c r="K1956" s="9" t="s">
        <v>7500</v>
      </c>
      <c r="L1956" s="9" t="str">
        <f>IF(OR('1. Raw Data'!L1956="Elec", '1. Raw Data'!L1956="elect"), "Electronics", '1. Raw Data'!L1956)</f>
        <v>Home Appliances</v>
      </c>
      <c r="M1956" s="9">
        <v>69.739999999999995</v>
      </c>
      <c r="N1956" s="9">
        <f>IF(ISBLANK('1. Raw Data'!N1956), MEDIAN('1. Raw Data'!$N$2:$N$5001), '1. Raw Data'!N1956)</f>
        <v>30.43</v>
      </c>
      <c r="O1956" s="9">
        <v>3</v>
      </c>
      <c r="P1956" s="9">
        <f>IF(ISBLANK('1. Raw Data'!P1956), 0, '1. Raw Data'!P1956)</f>
        <v>0</v>
      </c>
      <c r="Q1956" s="9">
        <v>548</v>
      </c>
      <c r="R1956" s="9">
        <v>8</v>
      </c>
      <c r="S1956" s="9">
        <f t="shared" si="90"/>
        <v>209.21999999999997</v>
      </c>
      <c r="T1956" s="9">
        <f t="shared" si="91"/>
        <v>117.92999999999998</v>
      </c>
      <c r="U1956" s="23">
        <f t="shared" si="92"/>
        <v>0.56366504158302266</v>
      </c>
    </row>
    <row r="1957" spans="1:21" x14ac:dyDescent="0.3">
      <c r="A1957" s="9">
        <v>1086</v>
      </c>
      <c r="B1957" s="9" t="str">
        <f>PROPER(TRIM('1. Raw Data'!B1957))</f>
        <v>Customer_1955</v>
      </c>
      <c r="C1957" s="9">
        <f>IF(OR('1. Raw Data'!C1957&lt;18, '1. Raw Data'!C1957&gt;100), MEDIAN('1. Raw Data'!$C$2:$C$5001), '1. Raw Data'!C1957)</f>
        <v>54</v>
      </c>
      <c r="D1957" s="9" t="s">
        <v>5021</v>
      </c>
      <c r="E1957" s="22">
        <v>44170</v>
      </c>
      <c r="F1957" s="9">
        <v>0</v>
      </c>
      <c r="G1957" s="9">
        <v>13865</v>
      </c>
      <c r="H1957" s="15">
        <v>43963</v>
      </c>
      <c r="I1957" s="9" t="s">
        <v>7456</v>
      </c>
      <c r="J1957" s="9">
        <v>137</v>
      </c>
      <c r="K1957" s="9" t="s">
        <v>7484</v>
      </c>
      <c r="L1957" s="9" t="str">
        <f>IF(OR('1. Raw Data'!L1957="Elec", '1. Raw Data'!L1957="elect"), "Electronics", '1. Raw Data'!L1957)</f>
        <v>Sports</v>
      </c>
      <c r="M1957" s="9">
        <v>521.23</v>
      </c>
      <c r="N1957" s="9">
        <f>IF(ISBLANK('1. Raw Data'!N1957), MEDIAN('1. Raw Data'!$N$2:$N$5001), '1. Raw Data'!N1957)</f>
        <v>354.52</v>
      </c>
      <c r="O1957" s="9">
        <v>4</v>
      </c>
      <c r="P1957" s="9">
        <f>IF(ISBLANK('1. Raw Data'!P1957), 0, '1. Raw Data'!P1957)</f>
        <v>0</v>
      </c>
      <c r="Q1957" s="9">
        <v>875</v>
      </c>
      <c r="R1957" s="9">
        <v>5</v>
      </c>
      <c r="S1957" s="9">
        <f t="shared" si="90"/>
        <v>2084.92</v>
      </c>
      <c r="T1957" s="9">
        <f t="shared" si="91"/>
        <v>666.84000000000015</v>
      </c>
      <c r="U1957" s="23">
        <f t="shared" si="92"/>
        <v>0.31983961015290763</v>
      </c>
    </row>
    <row r="1958" spans="1:21" x14ac:dyDescent="0.3">
      <c r="A1958" s="9">
        <v>1908</v>
      </c>
      <c r="B1958" s="9" t="str">
        <f>PROPER(TRIM('1. Raw Data'!B1958))</f>
        <v>Customer_1956</v>
      </c>
      <c r="C1958" s="9">
        <f>IF(OR('1. Raw Data'!C1958&lt;18, '1. Raw Data'!C1958&gt;100), MEDIAN('1. Raw Data'!$C$2:$C$5001), '1. Raw Data'!C1958)</f>
        <v>20</v>
      </c>
      <c r="D1958" s="9" t="s">
        <v>5020</v>
      </c>
      <c r="E1958" s="22">
        <v>45307</v>
      </c>
      <c r="F1958" s="9">
        <v>0</v>
      </c>
      <c r="G1958" s="9">
        <v>10718</v>
      </c>
      <c r="H1958" s="15">
        <v>45307</v>
      </c>
      <c r="I1958" s="9" t="s">
        <v>7457</v>
      </c>
      <c r="J1958" s="9">
        <v>103</v>
      </c>
      <c r="K1958" s="9" t="s">
        <v>7472</v>
      </c>
      <c r="L1958" s="9" t="str">
        <f>IF(OR('1. Raw Data'!L1958="Elec", '1. Raw Data'!L1958="elect"), "Electronics", '1. Raw Data'!L1958)</f>
        <v>Sports</v>
      </c>
      <c r="M1958" s="9">
        <v>1401.82</v>
      </c>
      <c r="N1958" s="9">
        <f>IF(ISBLANK('1. Raw Data'!N1958), MEDIAN('1. Raw Data'!$N$2:$N$5001), '1. Raw Data'!N1958)</f>
        <v>915.99</v>
      </c>
      <c r="O1958" s="9">
        <v>5</v>
      </c>
      <c r="P1958" s="9">
        <f>IF(ISBLANK('1. Raw Data'!P1958), 0, '1. Raw Data'!P1958)</f>
        <v>0</v>
      </c>
      <c r="Q1958" s="9">
        <v>351</v>
      </c>
      <c r="R1958" s="9">
        <v>4</v>
      </c>
      <c r="S1958" s="9">
        <f t="shared" si="90"/>
        <v>7009.0999999999995</v>
      </c>
      <c r="T1958" s="9">
        <f t="shared" si="91"/>
        <v>2429.1499999999996</v>
      </c>
      <c r="U1958" s="23">
        <f t="shared" si="92"/>
        <v>0.34657088641908373</v>
      </c>
    </row>
    <row r="1959" spans="1:21" x14ac:dyDescent="0.3">
      <c r="A1959" s="9">
        <v>2324</v>
      </c>
      <c r="B1959" s="9" t="str">
        <f>PROPER(TRIM('1. Raw Data'!B1959))</f>
        <v>Customer_1957</v>
      </c>
      <c r="C1959" s="9">
        <f>IF(OR('1. Raw Data'!C1959&lt;18, '1. Raw Data'!C1959&gt;100), MEDIAN('1. Raw Data'!$C$2:$C$5001), '1. Raw Data'!C1959)</f>
        <v>37</v>
      </c>
      <c r="D1959" s="9" t="s">
        <v>5018</v>
      </c>
      <c r="E1959" s="22">
        <v>44727</v>
      </c>
      <c r="F1959" s="9">
        <v>0</v>
      </c>
      <c r="G1959" s="9">
        <v>11100</v>
      </c>
      <c r="H1959" s="15">
        <v>44727</v>
      </c>
      <c r="I1959" s="9" t="s">
        <v>7457</v>
      </c>
      <c r="J1959" s="9">
        <v>116</v>
      </c>
      <c r="K1959" s="9" t="s">
        <v>7480</v>
      </c>
      <c r="L1959" s="9" t="str">
        <f>IF(OR('1. Raw Data'!L1959="Elec", '1. Raw Data'!L1959="elect"), "Electronics", '1. Raw Data'!L1959)</f>
        <v>Sports</v>
      </c>
      <c r="M1959" s="9">
        <v>490.87</v>
      </c>
      <c r="N1959" s="9">
        <f>IF(ISBLANK('1. Raw Data'!N1959), MEDIAN('1. Raw Data'!$N$2:$N$5001), '1. Raw Data'!N1959)</f>
        <v>217.04</v>
      </c>
      <c r="O1959" s="9">
        <v>3</v>
      </c>
      <c r="P1959" s="9">
        <f>IF(ISBLANK('1. Raw Data'!P1959), 0, '1. Raw Data'!P1959)</f>
        <v>0</v>
      </c>
      <c r="Q1959" s="9">
        <v>354</v>
      </c>
      <c r="R1959" s="9">
        <v>7</v>
      </c>
      <c r="S1959" s="9">
        <f t="shared" si="90"/>
        <v>1472.6100000000001</v>
      </c>
      <c r="T1959" s="9">
        <f t="shared" si="91"/>
        <v>821.49000000000012</v>
      </c>
      <c r="U1959" s="23">
        <f t="shared" si="92"/>
        <v>0.55784627294395672</v>
      </c>
    </row>
    <row r="1960" spans="1:21" x14ac:dyDescent="0.3">
      <c r="A1960" s="9">
        <v>2266</v>
      </c>
      <c r="B1960" s="9" t="str">
        <f>PROPER(TRIM('1. Raw Data'!B1960))</f>
        <v>Customer_1958</v>
      </c>
      <c r="C1960" s="9">
        <f>IF(OR('1. Raw Data'!C1960&lt;18, '1. Raw Data'!C1960&gt;100), MEDIAN('1. Raw Data'!$C$2:$C$5001), '1. Raw Data'!C1960)</f>
        <v>40</v>
      </c>
      <c r="D1960" s="9" t="s">
        <v>5019</v>
      </c>
      <c r="E1960" s="22">
        <v>43920</v>
      </c>
      <c r="F1960" s="9">
        <v>1</v>
      </c>
      <c r="G1960" s="9">
        <v>12727</v>
      </c>
      <c r="H1960" s="15">
        <v>43920</v>
      </c>
      <c r="I1960" s="9" t="s">
        <v>7457</v>
      </c>
      <c r="J1960" s="9">
        <v>126</v>
      </c>
      <c r="K1960" s="9" t="s">
        <v>7469</v>
      </c>
      <c r="L1960" s="9" t="str">
        <f>IF(OR('1. Raw Data'!L1960="Elec", '1. Raw Data'!L1960="elect"), "Electronics", '1. Raw Data'!L1960)</f>
        <v>Clothing</v>
      </c>
      <c r="M1960" s="9">
        <v>1412.75</v>
      </c>
      <c r="N1960" s="9">
        <f>IF(ISBLANK('1. Raw Data'!N1960), MEDIAN('1. Raw Data'!$N$2:$N$5001), '1. Raw Data'!N1960)</f>
        <v>589.14</v>
      </c>
      <c r="O1960" s="9">
        <v>5</v>
      </c>
      <c r="P1960" s="9">
        <f>IF(ISBLANK('1. Raw Data'!P1960), 0, '1. Raw Data'!P1960)</f>
        <v>0</v>
      </c>
      <c r="Q1960" s="9">
        <v>1107</v>
      </c>
      <c r="R1960" s="9">
        <v>3</v>
      </c>
      <c r="S1960" s="9">
        <f t="shared" si="90"/>
        <v>7063.75</v>
      </c>
      <c r="T1960" s="9">
        <f t="shared" si="91"/>
        <v>4118.05</v>
      </c>
      <c r="U1960" s="23">
        <f t="shared" si="92"/>
        <v>0.582983542735799</v>
      </c>
    </row>
    <row r="1961" spans="1:21" x14ac:dyDescent="0.3">
      <c r="A1961" s="9">
        <v>1121</v>
      </c>
      <c r="B1961" s="9" t="str">
        <f>PROPER(TRIM('1. Raw Data'!B1961))</f>
        <v>Customer_1959</v>
      </c>
      <c r="C1961" s="9">
        <f>IF(OR('1. Raw Data'!C1961&lt;18, '1. Raw Data'!C1961&gt;100), MEDIAN('1. Raw Data'!$C$2:$C$5001), '1. Raw Data'!C1961)</f>
        <v>38</v>
      </c>
      <c r="D1961" s="9" t="s">
        <v>5018</v>
      </c>
      <c r="E1961" s="22">
        <v>44672</v>
      </c>
      <c r="F1961" s="9">
        <v>0</v>
      </c>
      <c r="G1961" s="9">
        <v>12901</v>
      </c>
      <c r="H1961" s="15">
        <v>44672</v>
      </c>
      <c r="I1961" s="9" t="s">
        <v>7457</v>
      </c>
      <c r="J1961" s="9">
        <v>140</v>
      </c>
      <c r="K1961" s="9" t="s">
        <v>7468</v>
      </c>
      <c r="L1961" s="9" t="str">
        <f>IF(OR('1. Raw Data'!L1961="Elec", '1. Raw Data'!L1961="elect"), "Electronics", '1. Raw Data'!L1961)</f>
        <v>Sports</v>
      </c>
      <c r="M1961" s="9">
        <v>412.69</v>
      </c>
      <c r="N1961" s="9">
        <f>IF(ISBLANK('1. Raw Data'!N1961), MEDIAN('1. Raw Data'!$N$2:$N$5001), '1. Raw Data'!N1961)</f>
        <v>231.42</v>
      </c>
      <c r="O1961" s="9">
        <v>4</v>
      </c>
      <c r="P1961" s="9">
        <f>IF(ISBLANK('1. Raw Data'!P1961), 0, '1. Raw Data'!P1961)</f>
        <v>0.05</v>
      </c>
      <c r="Q1961" s="9">
        <v>448</v>
      </c>
      <c r="R1961" s="9">
        <v>5</v>
      </c>
      <c r="S1961" s="9">
        <f t="shared" si="90"/>
        <v>1568.222</v>
      </c>
      <c r="T1961" s="9">
        <f t="shared" si="91"/>
        <v>642.54200000000003</v>
      </c>
      <c r="U1961" s="23">
        <f t="shared" si="92"/>
        <v>0.40972642903874579</v>
      </c>
    </row>
    <row r="1962" spans="1:21" x14ac:dyDescent="0.3">
      <c r="A1962" s="9">
        <v>2170</v>
      </c>
      <c r="B1962" s="9" t="str">
        <f>PROPER(TRIM('1. Raw Data'!B1962))</f>
        <v>Customer_1960</v>
      </c>
      <c r="C1962" s="9">
        <f>IF(OR('1. Raw Data'!C1962&lt;18, '1. Raw Data'!C1962&gt;100), MEDIAN('1. Raw Data'!$C$2:$C$5001), '1. Raw Data'!C1962)</f>
        <v>57</v>
      </c>
      <c r="D1962" s="9" t="s">
        <v>5020</v>
      </c>
      <c r="E1962" s="22">
        <v>44577</v>
      </c>
      <c r="F1962" s="9">
        <v>0</v>
      </c>
      <c r="G1962" s="9">
        <v>13450</v>
      </c>
      <c r="H1962" s="15">
        <v>44577</v>
      </c>
      <c r="I1962" s="9" t="s">
        <v>7455</v>
      </c>
      <c r="J1962" s="9">
        <v>139</v>
      </c>
      <c r="K1962" s="9" t="s">
        <v>7486</v>
      </c>
      <c r="L1962" s="9" t="str">
        <f>IF(OR('1. Raw Data'!L1962="Elec", '1. Raw Data'!L1962="elect"), "Electronics", '1. Raw Data'!L1962)</f>
        <v>Electronics</v>
      </c>
      <c r="M1962" s="9">
        <v>506.12</v>
      </c>
      <c r="N1962" s="9">
        <f>IF(ISBLANK('1. Raw Data'!N1962), MEDIAN('1. Raw Data'!$N$2:$N$5001), '1. Raw Data'!N1962)</f>
        <v>245.59</v>
      </c>
      <c r="O1962" s="9">
        <v>1</v>
      </c>
      <c r="P1962" s="9">
        <f>IF(ISBLANK('1. Raw Data'!P1962), 0, '1. Raw Data'!P1962)</f>
        <v>0</v>
      </c>
      <c r="Q1962" s="9">
        <v>778</v>
      </c>
      <c r="R1962" s="9">
        <v>4</v>
      </c>
      <c r="S1962" s="9">
        <f t="shared" si="90"/>
        <v>506.12</v>
      </c>
      <c r="T1962" s="9">
        <f t="shared" si="91"/>
        <v>260.52999999999997</v>
      </c>
      <c r="U1962" s="23">
        <f t="shared" si="92"/>
        <v>0.5147593456097368</v>
      </c>
    </row>
    <row r="1963" spans="1:21" x14ac:dyDescent="0.3">
      <c r="A1963" s="9">
        <v>1749</v>
      </c>
      <c r="B1963" s="9" t="str">
        <f>PROPER(TRIM('1. Raw Data'!B1963))</f>
        <v>Customer_1961</v>
      </c>
      <c r="C1963" s="9">
        <f>IF(OR('1. Raw Data'!C1963&lt;18, '1. Raw Data'!C1963&gt;100), MEDIAN('1. Raw Data'!$C$2:$C$5001), '1. Raw Data'!C1963)</f>
        <v>38</v>
      </c>
      <c r="D1963" s="9" t="s">
        <v>5018</v>
      </c>
      <c r="E1963" s="22">
        <v>45216</v>
      </c>
      <c r="F1963" s="9">
        <v>0</v>
      </c>
      <c r="G1963" s="9">
        <v>10460</v>
      </c>
      <c r="H1963" s="15">
        <v>45216</v>
      </c>
      <c r="I1963" s="9" t="s">
        <v>7457</v>
      </c>
      <c r="J1963" s="9">
        <v>119</v>
      </c>
      <c r="K1963" s="9" t="s">
        <v>7459</v>
      </c>
      <c r="L1963" s="9" t="str">
        <f>IF(OR('1. Raw Data'!L1963="Elec", '1. Raw Data'!L1963="elect"), "Electronics", '1. Raw Data'!L1963)</f>
        <v>Clothing</v>
      </c>
      <c r="M1963" s="9">
        <v>961.19</v>
      </c>
      <c r="N1963" s="9">
        <f>IF(ISBLANK('1. Raw Data'!N1963), MEDIAN('1. Raw Data'!$N$2:$N$5001), '1. Raw Data'!N1963)</f>
        <v>466.15</v>
      </c>
      <c r="O1963" s="9">
        <v>2</v>
      </c>
      <c r="P1963" s="9">
        <f>IF(ISBLANK('1. Raw Data'!P1963), 0, '1. Raw Data'!P1963)</f>
        <v>0</v>
      </c>
      <c r="Q1963" s="9">
        <v>442</v>
      </c>
      <c r="R1963" s="9">
        <v>3</v>
      </c>
      <c r="S1963" s="9">
        <f t="shared" si="90"/>
        <v>1922.38</v>
      </c>
      <c r="T1963" s="9">
        <f t="shared" si="91"/>
        <v>990.08000000000015</v>
      </c>
      <c r="U1963" s="23">
        <f t="shared" si="92"/>
        <v>0.51502824623643617</v>
      </c>
    </row>
    <row r="1964" spans="1:21" x14ac:dyDescent="0.3">
      <c r="A1964" s="9">
        <v>2379</v>
      </c>
      <c r="B1964" s="9" t="str">
        <f>PROPER(TRIM('1. Raw Data'!B1964))</f>
        <v>Customer_1962</v>
      </c>
      <c r="C1964" s="9">
        <f>IF(OR('1. Raw Data'!C1964&lt;18, '1. Raw Data'!C1964&gt;100), MEDIAN('1. Raw Data'!$C$2:$C$5001), '1. Raw Data'!C1964)</f>
        <v>35</v>
      </c>
      <c r="D1964" s="9" t="s">
        <v>5019</v>
      </c>
      <c r="E1964" s="22">
        <v>45304</v>
      </c>
      <c r="F1964" s="9">
        <v>0</v>
      </c>
      <c r="G1964" s="9">
        <v>13127</v>
      </c>
      <c r="H1964" s="15">
        <v>45304</v>
      </c>
      <c r="I1964" s="9" t="s">
        <v>7457</v>
      </c>
      <c r="J1964" s="9">
        <v>146</v>
      </c>
      <c r="K1964" s="9" t="s">
        <v>7505</v>
      </c>
      <c r="L1964" s="9" t="str">
        <f>IF(OR('1. Raw Data'!L1964="Elec", '1. Raw Data'!L1964="elect"), "Electronics", '1. Raw Data'!L1964)</f>
        <v>Home Appliances</v>
      </c>
      <c r="M1964" s="9">
        <v>1154.3599999999999</v>
      </c>
      <c r="N1964" s="9">
        <f>IF(ISBLANK('1. Raw Data'!N1964), MEDIAN('1. Raw Data'!$N$2:$N$5001), '1. Raw Data'!N1964)</f>
        <v>491.95</v>
      </c>
      <c r="O1964" s="9">
        <v>2</v>
      </c>
      <c r="P1964" s="9">
        <f>IF(ISBLANK('1. Raw Data'!P1964), 0, '1. Raw Data'!P1964)</f>
        <v>0.05</v>
      </c>
      <c r="Q1964" s="9">
        <v>354</v>
      </c>
      <c r="R1964" s="9">
        <v>3</v>
      </c>
      <c r="S1964" s="9">
        <f t="shared" si="90"/>
        <v>2193.2839999999997</v>
      </c>
      <c r="T1964" s="9">
        <f t="shared" si="91"/>
        <v>1209.3839999999996</v>
      </c>
      <c r="U1964" s="23">
        <f t="shared" si="92"/>
        <v>0.5514032838428583</v>
      </c>
    </row>
    <row r="1965" spans="1:21" x14ac:dyDescent="0.3">
      <c r="A1965" s="9">
        <v>1684</v>
      </c>
      <c r="B1965" s="9" t="str">
        <f>PROPER(TRIM('1. Raw Data'!B1965))</f>
        <v>Customer_1963</v>
      </c>
      <c r="C1965" s="9">
        <f>IF(OR('1. Raw Data'!C1965&lt;18, '1. Raw Data'!C1965&gt;100), MEDIAN('1. Raw Data'!$C$2:$C$5001), '1. Raw Data'!C1965)</f>
        <v>25</v>
      </c>
      <c r="D1965" s="9" t="s">
        <v>5020</v>
      </c>
      <c r="E1965" s="22">
        <v>44317</v>
      </c>
      <c r="F1965" s="9">
        <v>0</v>
      </c>
      <c r="G1965" s="9">
        <v>12854</v>
      </c>
      <c r="H1965" s="15">
        <v>44201</v>
      </c>
      <c r="I1965" s="9" t="s">
        <v>7456</v>
      </c>
      <c r="J1965" s="9">
        <v>115</v>
      </c>
      <c r="K1965" s="9" t="s">
        <v>7481</v>
      </c>
      <c r="L1965" s="9" t="str">
        <f>IF(OR('1. Raw Data'!L1965="Elec", '1. Raw Data'!L1965="elect"), "Electronics", '1. Raw Data'!L1965)</f>
        <v>Clothing</v>
      </c>
      <c r="M1965" s="9">
        <v>777.01</v>
      </c>
      <c r="N1965" s="9">
        <f>IF(ISBLANK('1. Raw Data'!N1965), MEDIAN('1. Raw Data'!$N$2:$N$5001), '1. Raw Data'!N1965)</f>
        <v>533.04</v>
      </c>
      <c r="O1965" s="9">
        <v>2</v>
      </c>
      <c r="P1965" s="9">
        <f>IF(ISBLANK('1. Raw Data'!P1965), 0, '1. Raw Data'!P1965)</f>
        <v>0</v>
      </c>
      <c r="Q1965" s="9">
        <v>367</v>
      </c>
      <c r="R1965" s="9">
        <v>7</v>
      </c>
      <c r="S1965" s="9">
        <f t="shared" si="90"/>
        <v>1554.02</v>
      </c>
      <c r="T1965" s="9">
        <f t="shared" si="91"/>
        <v>487.94000000000005</v>
      </c>
      <c r="U1965" s="23">
        <f t="shared" si="92"/>
        <v>0.31398566299018033</v>
      </c>
    </row>
    <row r="1966" spans="1:21" x14ac:dyDescent="0.3">
      <c r="A1966" s="9">
        <v>1308</v>
      </c>
      <c r="B1966" s="9" t="str">
        <f>PROPER(TRIM('1. Raw Data'!B1966))</f>
        <v>Customer_1964</v>
      </c>
      <c r="C1966" s="9">
        <f>IF(OR('1. Raw Data'!C1966&lt;18, '1. Raw Data'!C1966&gt;100), MEDIAN('1. Raw Data'!$C$2:$C$5001), '1. Raw Data'!C1966)</f>
        <v>59</v>
      </c>
      <c r="D1966" s="9" t="s">
        <v>5020</v>
      </c>
      <c r="E1966" s="22">
        <v>44740</v>
      </c>
      <c r="F1966" s="9">
        <v>0</v>
      </c>
      <c r="G1966" s="9">
        <v>11104</v>
      </c>
      <c r="H1966" s="15">
        <v>44740</v>
      </c>
      <c r="I1966" s="9" t="s">
        <v>7456</v>
      </c>
      <c r="J1966" s="9">
        <v>132</v>
      </c>
      <c r="K1966" s="9" t="s">
        <v>7506</v>
      </c>
      <c r="L1966" s="9" t="str">
        <f>IF(OR('1. Raw Data'!L1966="Elec", '1. Raw Data'!L1966="elect"), "Electronics", '1. Raw Data'!L1966)</f>
        <v>Home Appliances</v>
      </c>
      <c r="M1966" s="9">
        <v>1329.07</v>
      </c>
      <c r="N1966" s="9">
        <f>IF(ISBLANK('1. Raw Data'!N1966), MEDIAN('1. Raw Data'!$N$2:$N$5001), '1. Raw Data'!N1966)</f>
        <v>862.63</v>
      </c>
      <c r="O1966" s="9">
        <v>2</v>
      </c>
      <c r="P1966" s="9">
        <f>IF(ISBLANK('1. Raw Data'!P1966), 0, '1. Raw Data'!P1966)</f>
        <v>0</v>
      </c>
      <c r="Q1966" s="9">
        <v>918</v>
      </c>
      <c r="R1966" s="9">
        <v>1</v>
      </c>
      <c r="S1966" s="9">
        <f t="shared" si="90"/>
        <v>2658.14</v>
      </c>
      <c r="T1966" s="9">
        <f t="shared" si="91"/>
        <v>932.87999999999988</v>
      </c>
      <c r="U1966" s="23">
        <f t="shared" si="92"/>
        <v>0.35095216956217501</v>
      </c>
    </row>
    <row r="1967" spans="1:21" x14ac:dyDescent="0.3">
      <c r="A1967" s="9">
        <v>1694</v>
      </c>
      <c r="B1967" s="9" t="str">
        <f>PROPER(TRIM('1. Raw Data'!B1967))</f>
        <v>Customer_1965</v>
      </c>
      <c r="C1967" s="9">
        <f>IF(OR('1. Raw Data'!C1967&lt;18, '1. Raw Data'!C1967&gt;100), MEDIAN('1. Raw Data'!$C$2:$C$5001), '1. Raw Data'!C1967)</f>
        <v>18</v>
      </c>
      <c r="D1967" s="9" t="s">
        <v>5018</v>
      </c>
      <c r="E1967" s="22">
        <v>45081</v>
      </c>
      <c r="F1967" s="9">
        <v>0</v>
      </c>
      <c r="G1967" s="9">
        <v>11702</v>
      </c>
      <c r="H1967" s="15">
        <v>45022</v>
      </c>
      <c r="I1967" s="9" t="s">
        <v>7457</v>
      </c>
      <c r="J1967" s="9">
        <v>149</v>
      </c>
      <c r="K1967" s="9" t="s">
        <v>7467</v>
      </c>
      <c r="L1967" s="9" t="str">
        <f>IF(OR('1. Raw Data'!L1967="Elec", '1. Raw Data'!L1967="elect"), "Electronics", '1. Raw Data'!L1967)</f>
        <v>Clothing</v>
      </c>
      <c r="M1967" s="9">
        <v>108.35</v>
      </c>
      <c r="N1967" s="9">
        <f>IF(ISBLANK('1. Raw Data'!N1967), MEDIAN('1. Raw Data'!$N$2:$N$5001), '1. Raw Data'!N1967)</f>
        <v>47.04</v>
      </c>
      <c r="O1967" s="9">
        <v>4</v>
      </c>
      <c r="P1967" s="9">
        <f>IF(ISBLANK('1. Raw Data'!P1967), 0, '1. Raw Data'!P1967)</f>
        <v>0</v>
      </c>
      <c r="Q1967" s="9">
        <v>577</v>
      </c>
      <c r="R1967" s="9">
        <v>3</v>
      </c>
      <c r="S1967" s="9">
        <f t="shared" si="90"/>
        <v>433.4</v>
      </c>
      <c r="T1967" s="9">
        <f t="shared" si="91"/>
        <v>245.23999999999998</v>
      </c>
      <c r="U1967" s="23">
        <f t="shared" si="92"/>
        <v>0.56585140747577289</v>
      </c>
    </row>
    <row r="1968" spans="1:21" x14ac:dyDescent="0.3">
      <c r="A1968" s="9">
        <v>1287</v>
      </c>
      <c r="B1968" s="9" t="str">
        <f>PROPER(TRIM('1. Raw Data'!B1968))</f>
        <v>Customer_1966</v>
      </c>
      <c r="C1968" s="9">
        <f>IF(OR('1. Raw Data'!C1968&lt;18, '1. Raw Data'!C1968&gt;100), MEDIAN('1. Raw Data'!$C$2:$C$5001), '1. Raw Data'!C1968)</f>
        <v>31</v>
      </c>
      <c r="D1968" s="9" t="s">
        <v>5020</v>
      </c>
      <c r="E1968" s="22">
        <v>44355</v>
      </c>
      <c r="F1968" s="9">
        <v>1</v>
      </c>
      <c r="G1968" s="9">
        <v>13247</v>
      </c>
      <c r="H1968" s="15">
        <v>44414</v>
      </c>
      <c r="I1968" s="9" t="s">
        <v>7455</v>
      </c>
      <c r="J1968" s="9">
        <v>121</v>
      </c>
      <c r="K1968" s="9" t="s">
        <v>7495</v>
      </c>
      <c r="L1968" s="9" t="str">
        <f>IF(OR('1. Raw Data'!L1968="Elec", '1. Raw Data'!L1968="elect"), "Electronics", '1. Raw Data'!L1968)</f>
        <v>Sports</v>
      </c>
      <c r="M1968" s="9">
        <v>1387.18</v>
      </c>
      <c r="N1968" s="9">
        <f>IF(ISBLANK('1. Raw Data'!N1968), MEDIAN('1. Raw Data'!$N$2:$N$5001), '1. Raw Data'!N1968)</f>
        <v>919.67</v>
      </c>
      <c r="O1968" s="9">
        <v>2</v>
      </c>
      <c r="P1968" s="9">
        <f>IF(ISBLANK('1. Raw Data'!P1968), 0, '1. Raw Data'!P1968)</f>
        <v>0</v>
      </c>
      <c r="Q1968" s="9">
        <v>588</v>
      </c>
      <c r="R1968" s="9">
        <v>2</v>
      </c>
      <c r="S1968" s="9">
        <f t="shared" si="90"/>
        <v>2774.36</v>
      </c>
      <c r="T1968" s="9">
        <f t="shared" si="91"/>
        <v>935.02000000000021</v>
      </c>
      <c r="U1968" s="23">
        <f t="shared" si="92"/>
        <v>0.33702187171095321</v>
      </c>
    </row>
    <row r="1969" spans="1:21" x14ac:dyDescent="0.3">
      <c r="A1969" s="9">
        <v>1306</v>
      </c>
      <c r="B1969" s="9" t="str">
        <f>PROPER(TRIM('1. Raw Data'!B1969))</f>
        <v>Customer_1967</v>
      </c>
      <c r="C1969" s="9">
        <f>IF(OR('1. Raw Data'!C1969&lt;18, '1. Raw Data'!C1969&gt;100), MEDIAN('1. Raw Data'!$C$2:$C$5001), '1. Raw Data'!C1969)</f>
        <v>65</v>
      </c>
      <c r="D1969" s="9" t="s">
        <v>5018</v>
      </c>
      <c r="E1969" s="22">
        <v>44780</v>
      </c>
      <c r="F1969" s="9">
        <v>0</v>
      </c>
      <c r="G1969" s="9">
        <v>12840</v>
      </c>
      <c r="H1969" s="15">
        <v>44750</v>
      </c>
      <c r="I1969" s="9" t="s">
        <v>7455</v>
      </c>
      <c r="J1969" s="9">
        <v>101</v>
      </c>
      <c r="K1969" s="9" t="s">
        <v>7478</v>
      </c>
      <c r="L1969" s="9" t="str">
        <f>IF(OR('1. Raw Data'!L1969="Elec", '1. Raw Data'!L1969="elect"), "Electronics", '1. Raw Data'!L1969)</f>
        <v>Home Appliances</v>
      </c>
      <c r="M1969" s="9">
        <v>334.65</v>
      </c>
      <c r="N1969" s="9">
        <f>IF(ISBLANK('1. Raw Data'!N1969), MEDIAN('1. Raw Data'!$N$2:$N$5001), '1. Raw Data'!N1969)</f>
        <v>202.43</v>
      </c>
      <c r="O1969" s="9">
        <v>4</v>
      </c>
      <c r="P1969" s="9">
        <f>IF(ISBLANK('1. Raw Data'!P1969), 0, '1. Raw Data'!P1969)</f>
        <v>0.05</v>
      </c>
      <c r="Q1969" s="9">
        <v>581</v>
      </c>
      <c r="R1969" s="9">
        <v>4</v>
      </c>
      <c r="S1969" s="9">
        <f t="shared" si="90"/>
        <v>1271.6699999999998</v>
      </c>
      <c r="T1969" s="9">
        <f t="shared" si="91"/>
        <v>461.94999999999982</v>
      </c>
      <c r="U1969" s="23">
        <f t="shared" si="92"/>
        <v>0.36326248161865882</v>
      </c>
    </row>
    <row r="1970" spans="1:21" x14ac:dyDescent="0.3">
      <c r="A1970" s="9">
        <v>1913</v>
      </c>
      <c r="B1970" s="9" t="str">
        <f>PROPER(TRIM('1. Raw Data'!B1970))</f>
        <v>Customer_1968</v>
      </c>
      <c r="C1970" s="9">
        <f>IF(OR('1. Raw Data'!C1970&lt;18, '1. Raw Data'!C1970&gt;100), MEDIAN('1. Raw Data'!$C$2:$C$5001), '1. Raw Data'!C1970)</f>
        <v>47</v>
      </c>
      <c r="D1970" s="9" t="s">
        <v>5021</v>
      </c>
      <c r="E1970" s="22">
        <v>44310</v>
      </c>
      <c r="F1970" s="9">
        <v>0</v>
      </c>
      <c r="G1970" s="9">
        <v>12977</v>
      </c>
      <c r="H1970" s="15">
        <v>44310</v>
      </c>
      <c r="I1970" s="9" t="s">
        <v>7456</v>
      </c>
      <c r="J1970" s="9">
        <v>106</v>
      </c>
      <c r="K1970" s="9" t="s">
        <v>7477</v>
      </c>
      <c r="L1970" s="9" t="str">
        <f>IF(OR('1. Raw Data'!L1970="Elec", '1. Raw Data'!L1970="elect"), "Electronics", '1. Raw Data'!L1970)</f>
        <v>Sports</v>
      </c>
      <c r="M1970" s="9">
        <v>1332.15</v>
      </c>
      <c r="N1970" s="9">
        <f>IF(ISBLANK('1. Raw Data'!N1970), MEDIAN('1. Raw Data'!$N$2:$N$5001), '1. Raw Data'!N1970)</f>
        <v>662.92</v>
      </c>
      <c r="O1970" s="9">
        <v>1</v>
      </c>
      <c r="P1970" s="9">
        <f>IF(ISBLANK('1. Raw Data'!P1970), 0, '1. Raw Data'!P1970)</f>
        <v>0.05</v>
      </c>
      <c r="Q1970" s="9">
        <v>350</v>
      </c>
      <c r="R1970" s="9">
        <v>4</v>
      </c>
      <c r="S1970" s="9">
        <f t="shared" si="90"/>
        <v>1265.5425</v>
      </c>
      <c r="T1970" s="9">
        <f t="shared" si="91"/>
        <v>602.62250000000006</v>
      </c>
      <c r="U1970" s="23">
        <f t="shared" si="92"/>
        <v>0.47617721253928658</v>
      </c>
    </row>
    <row r="1971" spans="1:21" x14ac:dyDescent="0.3">
      <c r="A1971" s="9">
        <v>1661</v>
      </c>
      <c r="B1971" s="9" t="str">
        <f>PROPER(TRIM('1. Raw Data'!B1971))</f>
        <v>Customer_1969</v>
      </c>
      <c r="C1971" s="9">
        <f>IF(OR('1. Raw Data'!C1971&lt;18, '1. Raw Data'!C1971&gt;100), MEDIAN('1. Raw Data'!$C$2:$C$5001), '1. Raw Data'!C1971)</f>
        <v>39</v>
      </c>
      <c r="D1971" s="9" t="s">
        <v>5020</v>
      </c>
      <c r="E1971" s="22">
        <v>44924</v>
      </c>
      <c r="F1971" s="9">
        <v>0</v>
      </c>
      <c r="G1971" s="9">
        <v>11406</v>
      </c>
      <c r="H1971" s="15">
        <v>44924</v>
      </c>
      <c r="I1971" s="9" t="s">
        <v>7455</v>
      </c>
      <c r="J1971" s="9">
        <v>127</v>
      </c>
      <c r="K1971" s="9" t="s">
        <v>7489</v>
      </c>
      <c r="L1971" s="9" t="str">
        <f>IF(OR('1. Raw Data'!L1971="Elec", '1. Raw Data'!L1971="elect"), "Electronics", '1. Raw Data'!L1971)</f>
        <v>Clothing</v>
      </c>
      <c r="M1971" s="9">
        <v>631.25</v>
      </c>
      <c r="N1971" s="9">
        <f>IF(ISBLANK('1. Raw Data'!N1971), MEDIAN('1. Raw Data'!$N$2:$N$5001), '1. Raw Data'!N1971)</f>
        <v>429.51499999999999</v>
      </c>
      <c r="O1971" s="9">
        <v>3</v>
      </c>
      <c r="P1971" s="9">
        <f>IF(ISBLANK('1. Raw Data'!P1971), 0, '1. Raw Data'!P1971)</f>
        <v>0</v>
      </c>
      <c r="Q1971" s="9">
        <v>356</v>
      </c>
      <c r="R1971" s="9">
        <v>10</v>
      </c>
      <c r="S1971" s="9">
        <f t="shared" si="90"/>
        <v>1893.75</v>
      </c>
      <c r="T1971" s="9">
        <f t="shared" si="91"/>
        <v>605.20499999999993</v>
      </c>
      <c r="U1971" s="23">
        <f t="shared" si="92"/>
        <v>0.31958019801980192</v>
      </c>
    </row>
    <row r="1972" spans="1:21" x14ac:dyDescent="0.3">
      <c r="A1972" s="9">
        <v>1548</v>
      </c>
      <c r="B1972" s="9" t="str">
        <f>PROPER(TRIM('1. Raw Data'!B1972))</f>
        <v>Customer_1970</v>
      </c>
      <c r="C1972" s="9">
        <f>IF(OR('1. Raw Data'!C1972&lt;18, '1. Raw Data'!C1972&gt;100), MEDIAN('1. Raw Data'!$C$2:$C$5001), '1. Raw Data'!C1972)</f>
        <v>40</v>
      </c>
      <c r="D1972" s="9" t="s">
        <v>5018</v>
      </c>
      <c r="E1972" s="22">
        <v>44291</v>
      </c>
      <c r="F1972" s="9">
        <v>1</v>
      </c>
      <c r="G1972" s="9">
        <v>12196</v>
      </c>
      <c r="H1972" s="15">
        <v>44320</v>
      </c>
      <c r="I1972" s="9" t="s">
        <v>7456</v>
      </c>
      <c r="J1972" s="9">
        <v>123</v>
      </c>
      <c r="K1972" s="9" t="s">
        <v>7502</v>
      </c>
      <c r="L1972" s="9" t="str">
        <f>IF(OR('1. Raw Data'!L1972="Elec", '1. Raw Data'!L1972="elect"), "Electronics", '1. Raw Data'!L1972)</f>
        <v>Home Appliances</v>
      </c>
      <c r="M1972" s="9">
        <v>1257.5</v>
      </c>
      <c r="N1972" s="9">
        <f>IF(ISBLANK('1. Raw Data'!N1972), MEDIAN('1. Raw Data'!$N$2:$N$5001), '1. Raw Data'!N1972)</f>
        <v>728.6</v>
      </c>
      <c r="O1972" s="9">
        <v>3</v>
      </c>
      <c r="P1972" s="9">
        <f>IF(ISBLANK('1. Raw Data'!P1972), 0, '1. Raw Data'!P1972)</f>
        <v>0.1</v>
      </c>
      <c r="Q1972" s="9">
        <v>1299</v>
      </c>
      <c r="R1972" s="9">
        <v>2</v>
      </c>
      <c r="S1972" s="9">
        <f t="shared" si="90"/>
        <v>3395.25</v>
      </c>
      <c r="T1972" s="9">
        <f t="shared" si="91"/>
        <v>1209.4499999999998</v>
      </c>
      <c r="U1972" s="23">
        <f t="shared" si="92"/>
        <v>0.35621824607908104</v>
      </c>
    </row>
    <row r="1973" spans="1:21" x14ac:dyDescent="0.3">
      <c r="A1973" s="9">
        <v>2375</v>
      </c>
      <c r="B1973" s="9" t="str">
        <f>PROPER(TRIM('1. Raw Data'!B1973))</f>
        <v>Customer_1971</v>
      </c>
      <c r="C1973" s="9">
        <f>IF(OR('1. Raw Data'!C1973&lt;18, '1. Raw Data'!C1973&gt;100), MEDIAN('1. Raw Data'!$C$2:$C$5001), '1. Raw Data'!C1973)</f>
        <v>25</v>
      </c>
      <c r="D1973" s="9" t="s">
        <v>5021</v>
      </c>
      <c r="E1973" s="22">
        <v>44464</v>
      </c>
      <c r="F1973" s="9">
        <v>0</v>
      </c>
      <c r="G1973" s="9">
        <v>12815</v>
      </c>
      <c r="H1973" s="15">
        <v>44464</v>
      </c>
      <c r="I1973" s="9" t="s">
        <v>7455</v>
      </c>
      <c r="J1973" s="9">
        <v>147</v>
      </c>
      <c r="K1973" s="9" t="s">
        <v>7474</v>
      </c>
      <c r="L1973" s="9" t="str">
        <f>IF(OR('1. Raw Data'!L1973="Elec", '1. Raw Data'!L1973="elect"), "Electronics", '1. Raw Data'!L1973)</f>
        <v>Electronics</v>
      </c>
      <c r="M1973" s="9">
        <v>1023.92</v>
      </c>
      <c r="N1973" s="9">
        <f>IF(ISBLANK('1. Raw Data'!N1973), MEDIAN('1. Raw Data'!$N$2:$N$5001), '1. Raw Data'!N1973)</f>
        <v>670.26</v>
      </c>
      <c r="O1973" s="9">
        <v>3</v>
      </c>
      <c r="P1973" s="9">
        <f>IF(ISBLANK('1. Raw Data'!P1973), 0, '1. Raw Data'!P1973)</f>
        <v>0</v>
      </c>
      <c r="Q1973" s="9">
        <v>370</v>
      </c>
      <c r="R1973" s="9">
        <v>5</v>
      </c>
      <c r="S1973" s="9">
        <f t="shared" si="90"/>
        <v>3071.7599999999998</v>
      </c>
      <c r="T1973" s="9">
        <f t="shared" si="91"/>
        <v>1060.9799999999998</v>
      </c>
      <c r="U1973" s="23">
        <f t="shared" si="92"/>
        <v>0.34539807797484173</v>
      </c>
    </row>
    <row r="1974" spans="1:21" x14ac:dyDescent="0.3">
      <c r="A1974" s="9">
        <v>1311</v>
      </c>
      <c r="B1974" s="9" t="str">
        <f>PROPER(TRIM('1. Raw Data'!B1974))</f>
        <v>Customer_1972</v>
      </c>
      <c r="C1974" s="9">
        <f>IF(OR('1. Raw Data'!C1974&lt;18, '1. Raw Data'!C1974&gt;100), MEDIAN('1. Raw Data'!$C$2:$C$5001), '1. Raw Data'!C1974)</f>
        <v>38</v>
      </c>
      <c r="D1974" s="9" t="s">
        <v>5020</v>
      </c>
      <c r="E1974" s="22">
        <v>44791</v>
      </c>
      <c r="F1974" s="9">
        <v>0</v>
      </c>
      <c r="G1974" s="9">
        <v>13352</v>
      </c>
      <c r="H1974" s="15">
        <v>44791</v>
      </c>
      <c r="I1974" s="9" t="s">
        <v>7455</v>
      </c>
      <c r="J1974" s="9">
        <v>131</v>
      </c>
      <c r="K1974" s="9" t="s">
        <v>7504</v>
      </c>
      <c r="L1974" s="9" t="str">
        <f>IF(OR('1. Raw Data'!L1974="Elec", '1. Raw Data'!L1974="elect"), "Electronics", '1. Raw Data'!L1974)</f>
        <v>Electronics</v>
      </c>
      <c r="M1974" s="9">
        <v>305.12</v>
      </c>
      <c r="N1974" s="9">
        <f>IF(ISBLANK('1. Raw Data'!N1974), MEDIAN('1. Raw Data'!$N$2:$N$5001), '1. Raw Data'!N1974)</f>
        <v>165</v>
      </c>
      <c r="O1974" s="9">
        <v>4</v>
      </c>
      <c r="P1974" s="9">
        <f>IF(ISBLANK('1. Raw Data'!P1974), 0, '1. Raw Data'!P1974)</f>
        <v>0</v>
      </c>
      <c r="Q1974" s="9">
        <v>867</v>
      </c>
      <c r="R1974" s="9">
        <v>3</v>
      </c>
      <c r="S1974" s="9">
        <f t="shared" si="90"/>
        <v>1220.48</v>
      </c>
      <c r="T1974" s="9">
        <f t="shared" si="91"/>
        <v>560.48</v>
      </c>
      <c r="U1974" s="23">
        <f t="shared" si="92"/>
        <v>0.45922915574200318</v>
      </c>
    </row>
    <row r="1975" spans="1:21" x14ac:dyDescent="0.3">
      <c r="A1975" s="9">
        <v>1872</v>
      </c>
      <c r="B1975" s="9" t="str">
        <f>PROPER(TRIM('1. Raw Data'!B1975))</f>
        <v>Customer_1973</v>
      </c>
      <c r="C1975" s="9">
        <f>IF(OR('1. Raw Data'!C1975&lt;18, '1. Raw Data'!C1975&gt;100), MEDIAN('1. Raw Data'!$C$2:$C$5001), '1. Raw Data'!C1975)</f>
        <v>34</v>
      </c>
      <c r="D1975" s="9" t="s">
        <v>5021</v>
      </c>
      <c r="E1975" s="22">
        <v>44228</v>
      </c>
      <c r="F1975" s="9">
        <v>0</v>
      </c>
      <c r="G1975" s="9">
        <v>12392</v>
      </c>
      <c r="H1975" s="15">
        <v>44198</v>
      </c>
      <c r="I1975" s="9" t="s">
        <v>7455</v>
      </c>
      <c r="J1975" s="9">
        <v>112</v>
      </c>
      <c r="K1975" s="9" t="s">
        <v>7492</v>
      </c>
      <c r="L1975" s="9" t="str">
        <f>IF(OR('1. Raw Data'!L1975="Elec", '1. Raw Data'!L1975="elect"), "Electronics", '1. Raw Data'!L1975)</f>
        <v>Clothing</v>
      </c>
      <c r="M1975" s="9">
        <v>1381.17</v>
      </c>
      <c r="N1975" s="9">
        <f>IF(ISBLANK('1. Raw Data'!N1975), MEDIAN('1. Raw Data'!$N$2:$N$5001), '1. Raw Data'!N1975)</f>
        <v>759.91</v>
      </c>
      <c r="O1975" s="9">
        <v>4</v>
      </c>
      <c r="P1975" s="9">
        <f>IF(ISBLANK('1. Raw Data'!P1975), 0, '1. Raw Data'!P1975)</f>
        <v>0</v>
      </c>
      <c r="Q1975" s="9">
        <v>403</v>
      </c>
      <c r="R1975" s="9">
        <v>5</v>
      </c>
      <c r="S1975" s="9">
        <f t="shared" si="90"/>
        <v>5524.68</v>
      </c>
      <c r="T1975" s="9">
        <f t="shared" si="91"/>
        <v>2485.0400000000004</v>
      </c>
      <c r="U1975" s="23">
        <f t="shared" si="92"/>
        <v>0.44980704764800861</v>
      </c>
    </row>
    <row r="1976" spans="1:21" x14ac:dyDescent="0.3">
      <c r="A1976" s="9">
        <v>2082</v>
      </c>
      <c r="B1976" s="9" t="str">
        <f>PROPER(TRIM('1. Raw Data'!B1976))</f>
        <v>Customer_1974</v>
      </c>
      <c r="C1976" s="9">
        <f>IF(OR('1. Raw Data'!C1976&lt;18, '1. Raw Data'!C1976&gt;100), MEDIAN('1. Raw Data'!$C$2:$C$5001), '1. Raw Data'!C1976)</f>
        <v>42</v>
      </c>
      <c r="D1976" s="9" t="s">
        <v>5022</v>
      </c>
      <c r="E1976" s="22">
        <v>44584</v>
      </c>
      <c r="F1976" s="9">
        <v>0</v>
      </c>
      <c r="G1976" s="9">
        <v>11813</v>
      </c>
      <c r="H1976" s="15">
        <v>44584</v>
      </c>
      <c r="I1976" s="9" t="s">
        <v>7456</v>
      </c>
      <c r="J1976" s="9">
        <v>121</v>
      </c>
      <c r="K1976" s="9" t="s">
        <v>7495</v>
      </c>
      <c r="L1976" s="9" t="str">
        <f>IF(OR('1. Raw Data'!L1976="Elec", '1. Raw Data'!L1976="elect"), "Electronics", '1. Raw Data'!L1976)</f>
        <v>Home Appliances</v>
      </c>
      <c r="M1976" s="9">
        <v>406</v>
      </c>
      <c r="N1976" s="9">
        <f>IF(ISBLANK('1. Raw Data'!N1976), MEDIAN('1. Raw Data'!$N$2:$N$5001), '1. Raw Data'!N1976)</f>
        <v>197.85</v>
      </c>
      <c r="O1976" s="9">
        <v>4</v>
      </c>
      <c r="P1976" s="9">
        <f>IF(ISBLANK('1. Raw Data'!P1976), 0, '1. Raw Data'!P1976)</f>
        <v>0</v>
      </c>
      <c r="Q1976" s="9">
        <v>398</v>
      </c>
      <c r="R1976" s="9">
        <v>8</v>
      </c>
      <c r="S1976" s="9">
        <f t="shared" si="90"/>
        <v>1624</v>
      </c>
      <c r="T1976" s="9">
        <f t="shared" si="91"/>
        <v>832.6</v>
      </c>
      <c r="U1976" s="23">
        <f t="shared" si="92"/>
        <v>0.51268472906403939</v>
      </c>
    </row>
    <row r="1977" spans="1:21" x14ac:dyDescent="0.3">
      <c r="A1977" s="9">
        <v>1923</v>
      </c>
      <c r="B1977" s="9" t="str">
        <f>PROPER(TRIM('1. Raw Data'!B1977))</f>
        <v>Customer_1975</v>
      </c>
      <c r="C1977" s="9">
        <f>IF(OR('1. Raw Data'!C1977&lt;18, '1. Raw Data'!C1977&gt;100), MEDIAN('1. Raw Data'!$C$2:$C$5001), '1. Raw Data'!C1977)</f>
        <v>40</v>
      </c>
      <c r="D1977" s="9" t="s">
        <v>5020</v>
      </c>
      <c r="E1977" s="22">
        <v>45220</v>
      </c>
      <c r="F1977" s="9">
        <v>1</v>
      </c>
      <c r="G1977" s="9">
        <v>11814</v>
      </c>
      <c r="H1977" s="15">
        <v>45220</v>
      </c>
      <c r="I1977" s="9" t="s">
        <v>7456</v>
      </c>
      <c r="J1977" s="9">
        <v>102</v>
      </c>
      <c r="K1977" s="9" t="s">
        <v>7494</v>
      </c>
      <c r="L1977" s="9" t="str">
        <f>IF(OR('1. Raw Data'!L1977="Elec", '1. Raw Data'!L1977="elect"), "Electronics", '1. Raw Data'!L1977)</f>
        <v>Electronics</v>
      </c>
      <c r="M1977" s="9">
        <v>404</v>
      </c>
      <c r="N1977" s="9">
        <f>IF(ISBLANK('1. Raw Data'!N1977), MEDIAN('1. Raw Data'!$N$2:$N$5001), '1. Raw Data'!N1977)</f>
        <v>208.59</v>
      </c>
      <c r="O1977" s="9">
        <v>1</v>
      </c>
      <c r="P1977" s="9">
        <f>IF(ISBLANK('1. Raw Data'!P1977), 0, '1. Raw Data'!P1977)</f>
        <v>0</v>
      </c>
      <c r="Q1977" s="9">
        <v>438</v>
      </c>
      <c r="R1977" s="9">
        <v>3</v>
      </c>
      <c r="S1977" s="9">
        <f t="shared" si="90"/>
        <v>404</v>
      </c>
      <c r="T1977" s="9">
        <f t="shared" si="91"/>
        <v>195.41</v>
      </c>
      <c r="U1977" s="23">
        <f t="shared" si="92"/>
        <v>0.48368811881188117</v>
      </c>
    </row>
    <row r="1978" spans="1:21" x14ac:dyDescent="0.3">
      <c r="A1978" s="9">
        <v>1754</v>
      </c>
      <c r="B1978" s="9" t="str">
        <f>PROPER(TRIM('1. Raw Data'!B1978))</f>
        <v>Customer_1976</v>
      </c>
      <c r="C1978" s="9">
        <f>IF(OR('1. Raw Data'!C1978&lt;18, '1. Raw Data'!C1978&gt;100), MEDIAN('1. Raw Data'!$C$2:$C$5001), '1. Raw Data'!C1978)</f>
        <v>45</v>
      </c>
      <c r="D1978" s="9" t="s">
        <v>5022</v>
      </c>
      <c r="E1978" s="22">
        <v>44999</v>
      </c>
      <c r="F1978" s="9">
        <v>0</v>
      </c>
      <c r="G1978" s="9">
        <v>13480</v>
      </c>
      <c r="H1978" s="15">
        <v>44999</v>
      </c>
      <c r="I1978" s="9" t="s">
        <v>7457</v>
      </c>
      <c r="J1978" s="9">
        <v>105</v>
      </c>
      <c r="K1978" s="9" t="s">
        <v>7461</v>
      </c>
      <c r="L1978" s="9" t="str">
        <f>IF(OR('1. Raw Data'!L1978="Elec", '1. Raw Data'!L1978="elect"), "Electronics", '1. Raw Data'!L1978)</f>
        <v>Sports</v>
      </c>
      <c r="M1978" s="9">
        <v>1230.56</v>
      </c>
      <c r="N1978" s="9">
        <f>IF(ISBLANK('1. Raw Data'!N1978), MEDIAN('1. Raw Data'!$N$2:$N$5001), '1. Raw Data'!N1978)</f>
        <v>701.82</v>
      </c>
      <c r="O1978" s="9">
        <v>5</v>
      </c>
      <c r="P1978" s="9">
        <f>IF(ISBLANK('1. Raw Data'!P1978), 0, '1. Raw Data'!P1978)</f>
        <v>0</v>
      </c>
      <c r="Q1978" s="9">
        <v>659</v>
      </c>
      <c r="R1978" s="9">
        <v>3</v>
      </c>
      <c r="S1978" s="9">
        <f t="shared" si="90"/>
        <v>6152.7999999999993</v>
      </c>
      <c r="T1978" s="9">
        <f t="shared" si="91"/>
        <v>2643.6999999999989</v>
      </c>
      <c r="U1978" s="23">
        <f t="shared" si="92"/>
        <v>0.42967429463008699</v>
      </c>
    </row>
    <row r="1979" spans="1:21" x14ac:dyDescent="0.3">
      <c r="A1979" s="9">
        <v>1034</v>
      </c>
      <c r="B1979" s="9" t="str">
        <f>PROPER(TRIM('1. Raw Data'!B1979))</f>
        <v>Customer_1977</v>
      </c>
      <c r="C1979" s="9">
        <f>IF(OR('1. Raw Data'!C1979&lt;18, '1. Raw Data'!C1979&gt;100), MEDIAN('1. Raw Data'!$C$2:$C$5001), '1. Raw Data'!C1979)</f>
        <v>55</v>
      </c>
      <c r="D1979" s="9" t="s">
        <v>5019</v>
      </c>
      <c r="E1979" s="22">
        <v>44733</v>
      </c>
      <c r="F1979" s="9">
        <v>0</v>
      </c>
      <c r="G1979" s="9">
        <v>11741</v>
      </c>
      <c r="H1979" s="15">
        <v>44733</v>
      </c>
      <c r="I1979" s="9" t="s">
        <v>7457</v>
      </c>
      <c r="J1979" s="9">
        <v>109</v>
      </c>
      <c r="K1979" s="9" t="s">
        <v>7466</v>
      </c>
      <c r="L1979" s="9" t="str">
        <f>IF(OR('1. Raw Data'!L1979="Elec", '1. Raw Data'!L1979="elect"), "Electronics", '1. Raw Data'!L1979)</f>
        <v>Sports</v>
      </c>
      <c r="M1979" s="9">
        <v>203.52</v>
      </c>
      <c r="N1979" s="9">
        <f>IF(ISBLANK('1. Raw Data'!N1979), MEDIAN('1. Raw Data'!$N$2:$N$5001), '1. Raw Data'!N1979)</f>
        <v>139.22999999999999</v>
      </c>
      <c r="O1979" s="9">
        <v>4</v>
      </c>
      <c r="P1979" s="9">
        <f>IF(ISBLANK('1. Raw Data'!P1979), 0, '1. Raw Data'!P1979)</f>
        <v>0</v>
      </c>
      <c r="Q1979" s="9">
        <v>763</v>
      </c>
      <c r="R1979" s="9">
        <v>3</v>
      </c>
      <c r="S1979" s="9">
        <f t="shared" si="90"/>
        <v>814.08</v>
      </c>
      <c r="T1979" s="9">
        <f t="shared" si="91"/>
        <v>257.16000000000008</v>
      </c>
      <c r="U1979" s="23">
        <f t="shared" si="92"/>
        <v>0.31589033018867935</v>
      </c>
    </row>
    <row r="1980" spans="1:21" x14ac:dyDescent="0.3">
      <c r="A1980" s="9">
        <v>1444</v>
      </c>
      <c r="B1980" s="9" t="str">
        <f>PROPER(TRIM('1. Raw Data'!B1980))</f>
        <v>Customer_1978</v>
      </c>
      <c r="C1980" s="9">
        <f>IF(OR('1. Raw Data'!C1980&lt;18, '1. Raw Data'!C1980&gt;100), MEDIAN('1. Raw Data'!$C$2:$C$5001), '1. Raw Data'!C1980)</f>
        <v>36</v>
      </c>
      <c r="D1980" s="9" t="s">
        <v>5019</v>
      </c>
      <c r="E1980" s="22">
        <v>44628</v>
      </c>
      <c r="F1980" s="9">
        <v>0</v>
      </c>
      <c r="G1980" s="9">
        <v>10973</v>
      </c>
      <c r="H1980" s="15">
        <v>44776</v>
      </c>
      <c r="I1980" s="9" t="s">
        <v>7455</v>
      </c>
      <c r="J1980" s="9">
        <v>120</v>
      </c>
      <c r="K1980" s="9" t="s">
        <v>7488</v>
      </c>
      <c r="L1980" s="9" t="str">
        <f>IF(OR('1. Raw Data'!L1980="Elec", '1. Raw Data'!L1980="elect"), "Electronics", '1. Raw Data'!L1980)</f>
        <v>Clothing</v>
      </c>
      <c r="M1980" s="9">
        <v>371.95</v>
      </c>
      <c r="N1980" s="9">
        <f>IF(ISBLANK('1. Raw Data'!N1980), MEDIAN('1. Raw Data'!$N$2:$N$5001), '1. Raw Data'!N1980)</f>
        <v>215.74</v>
      </c>
      <c r="O1980" s="9">
        <v>4</v>
      </c>
      <c r="P1980" s="9">
        <f>IF(ISBLANK('1. Raw Data'!P1980), 0, '1. Raw Data'!P1980)</f>
        <v>0.2</v>
      </c>
      <c r="Q1980" s="9">
        <v>688</v>
      </c>
      <c r="R1980" s="9">
        <v>7</v>
      </c>
      <c r="S1980" s="9">
        <f t="shared" si="90"/>
        <v>1190.24</v>
      </c>
      <c r="T1980" s="9">
        <f t="shared" si="91"/>
        <v>327.27999999999997</v>
      </c>
      <c r="U1980" s="23">
        <f t="shared" si="92"/>
        <v>0.27496975399919343</v>
      </c>
    </row>
    <row r="1981" spans="1:21" x14ac:dyDescent="0.3">
      <c r="A1981" s="9">
        <v>1092</v>
      </c>
      <c r="B1981" s="9" t="str">
        <f>PROPER(TRIM('1. Raw Data'!B1981))</f>
        <v>Customer_1979</v>
      </c>
      <c r="C1981" s="9">
        <f>IF(OR('1. Raw Data'!C1981&lt;18, '1. Raw Data'!C1981&gt;100), MEDIAN('1. Raw Data'!$C$2:$C$5001), '1. Raw Data'!C1981)</f>
        <v>49</v>
      </c>
      <c r="D1981" s="9" t="s">
        <v>5018</v>
      </c>
      <c r="E1981" s="22">
        <v>44408</v>
      </c>
      <c r="F1981" s="9">
        <v>1</v>
      </c>
      <c r="G1981" s="9">
        <v>10921</v>
      </c>
      <c r="H1981" s="15">
        <v>44408</v>
      </c>
      <c r="I1981" s="9" t="s">
        <v>7455</v>
      </c>
      <c r="J1981" s="9">
        <v>146</v>
      </c>
      <c r="K1981" s="9" t="s">
        <v>7505</v>
      </c>
      <c r="L1981" s="9" t="str">
        <f>IF(OR('1. Raw Data'!L1981="Elec", '1. Raw Data'!L1981="elect"), "Electronics", '1. Raw Data'!L1981)</f>
        <v>Sports</v>
      </c>
      <c r="M1981" s="9">
        <v>780.33</v>
      </c>
      <c r="N1981" s="9">
        <f>IF(ISBLANK('1. Raw Data'!N1981), MEDIAN('1. Raw Data'!$N$2:$N$5001), '1. Raw Data'!N1981)</f>
        <v>346.63</v>
      </c>
      <c r="O1981" s="9">
        <v>3</v>
      </c>
      <c r="P1981" s="9">
        <f>IF(ISBLANK('1. Raw Data'!P1981), 0, '1. Raw Data'!P1981)</f>
        <v>0.05</v>
      </c>
      <c r="Q1981" s="9">
        <v>822</v>
      </c>
      <c r="R1981" s="9">
        <v>5</v>
      </c>
      <c r="S1981" s="9">
        <f t="shared" si="90"/>
        <v>2223.9405000000002</v>
      </c>
      <c r="T1981" s="9">
        <f t="shared" si="91"/>
        <v>1184.0505000000003</v>
      </c>
      <c r="U1981" s="23">
        <f t="shared" si="92"/>
        <v>0.53241105146473122</v>
      </c>
    </row>
    <row r="1982" spans="1:21" x14ac:dyDescent="0.3">
      <c r="A1982" s="9">
        <v>2230</v>
      </c>
      <c r="B1982" s="9" t="str">
        <f>PROPER(TRIM('1. Raw Data'!B1982))</f>
        <v>Customer_1980</v>
      </c>
      <c r="C1982" s="9">
        <f>IF(OR('1. Raw Data'!C1982&lt;18, '1. Raw Data'!C1982&gt;100), MEDIAN('1. Raw Data'!$C$2:$C$5001), '1. Raw Data'!C1982)</f>
        <v>44</v>
      </c>
      <c r="D1982" s="9" t="s">
        <v>5023</v>
      </c>
      <c r="E1982" s="22">
        <v>44613</v>
      </c>
      <c r="F1982" s="9">
        <v>0</v>
      </c>
      <c r="G1982" s="9">
        <v>10029</v>
      </c>
      <c r="H1982" s="15">
        <v>44613</v>
      </c>
      <c r="I1982" s="9" t="s">
        <v>7455</v>
      </c>
      <c r="J1982" s="9">
        <v>118</v>
      </c>
      <c r="K1982" s="9" t="s">
        <v>7501</v>
      </c>
      <c r="L1982" s="9" t="str">
        <f>IF(OR('1. Raw Data'!L1982="Elec", '1. Raw Data'!L1982="elect"), "Electronics", '1. Raw Data'!L1982)</f>
        <v>Sports</v>
      </c>
      <c r="M1982" s="9">
        <v>1254.19</v>
      </c>
      <c r="N1982" s="9">
        <f>IF(ISBLANK('1. Raw Data'!N1982), MEDIAN('1. Raw Data'!$N$2:$N$5001), '1. Raw Data'!N1982)</f>
        <v>504.31</v>
      </c>
      <c r="O1982" s="9">
        <v>2</v>
      </c>
      <c r="P1982" s="9">
        <f>IF(ISBLANK('1. Raw Data'!P1982), 0, '1. Raw Data'!P1982)</f>
        <v>0</v>
      </c>
      <c r="Q1982" s="9">
        <v>526</v>
      </c>
      <c r="R1982" s="9">
        <v>7</v>
      </c>
      <c r="S1982" s="9">
        <f t="shared" si="90"/>
        <v>2508.38</v>
      </c>
      <c r="T1982" s="9">
        <f t="shared" si="91"/>
        <v>1499.7600000000002</v>
      </c>
      <c r="U1982" s="23">
        <f t="shared" si="92"/>
        <v>0.59789983973720096</v>
      </c>
    </row>
    <row r="1983" spans="1:21" x14ac:dyDescent="0.3">
      <c r="A1983" s="9">
        <v>1352</v>
      </c>
      <c r="B1983" s="9" t="str">
        <f>PROPER(TRIM('1. Raw Data'!B1983))</f>
        <v>Customer_1981</v>
      </c>
      <c r="C1983" s="9">
        <f>IF(OR('1. Raw Data'!C1983&lt;18, '1. Raw Data'!C1983&gt;100), MEDIAN('1. Raw Data'!$C$2:$C$5001), '1. Raw Data'!C1983)</f>
        <v>30</v>
      </c>
      <c r="D1983" s="9" t="s">
        <v>5022</v>
      </c>
      <c r="E1983" s="22">
        <v>44860</v>
      </c>
      <c r="F1983" s="9">
        <v>1</v>
      </c>
      <c r="G1983" s="9">
        <v>12777</v>
      </c>
      <c r="H1983" s="15">
        <v>44860</v>
      </c>
      <c r="I1983" s="9" t="s">
        <v>7456</v>
      </c>
      <c r="J1983" s="9">
        <v>122</v>
      </c>
      <c r="K1983" s="9" t="s">
        <v>7465</v>
      </c>
      <c r="L1983" s="9" t="str">
        <f>IF(OR('1. Raw Data'!L1983="Elec", '1. Raw Data'!L1983="elect"), "Electronics", '1. Raw Data'!L1983)</f>
        <v>Sports</v>
      </c>
      <c r="M1983" s="9">
        <v>263.85000000000002</v>
      </c>
      <c r="N1983" s="9">
        <f>IF(ISBLANK('1. Raw Data'!N1983), MEDIAN('1. Raw Data'!$N$2:$N$5001), '1. Raw Data'!N1983)</f>
        <v>172.9</v>
      </c>
      <c r="O1983" s="9">
        <v>2</v>
      </c>
      <c r="P1983" s="9">
        <f>IF(ISBLANK('1. Raw Data'!P1983), 0, '1. Raw Data'!P1983)</f>
        <v>0</v>
      </c>
      <c r="Q1983" s="9">
        <v>447</v>
      </c>
      <c r="R1983" s="9">
        <v>4</v>
      </c>
      <c r="S1983" s="9">
        <f t="shared" si="90"/>
        <v>527.70000000000005</v>
      </c>
      <c r="T1983" s="9">
        <f t="shared" si="91"/>
        <v>181.90000000000003</v>
      </c>
      <c r="U1983" s="23">
        <f t="shared" si="92"/>
        <v>0.34470342997915487</v>
      </c>
    </row>
    <row r="1984" spans="1:21" x14ac:dyDescent="0.3">
      <c r="A1984" s="9">
        <v>1902</v>
      </c>
      <c r="B1984" s="9" t="str">
        <f>PROPER(TRIM('1. Raw Data'!B1984))</f>
        <v>Customer_1982</v>
      </c>
      <c r="C1984" s="9">
        <f>IF(OR('1. Raw Data'!C1984&lt;18, '1. Raw Data'!C1984&gt;100), MEDIAN('1. Raw Data'!$C$2:$C$5001), '1. Raw Data'!C1984)</f>
        <v>24</v>
      </c>
      <c r="D1984" s="9" t="s">
        <v>5022</v>
      </c>
      <c r="E1984" s="22">
        <v>44911</v>
      </c>
      <c r="F1984" s="9">
        <v>0</v>
      </c>
      <c r="G1984" s="9">
        <v>13493</v>
      </c>
      <c r="H1984" s="15">
        <v>44911</v>
      </c>
      <c r="I1984" s="9" t="s">
        <v>7455</v>
      </c>
      <c r="J1984" s="9">
        <v>108</v>
      </c>
      <c r="K1984" s="9" t="s">
        <v>7496</v>
      </c>
      <c r="L1984" s="9" t="str">
        <f>IF(OR('1. Raw Data'!L1984="Elec", '1. Raw Data'!L1984="elect"), "Electronics", '1. Raw Data'!L1984)</f>
        <v>Electronics</v>
      </c>
      <c r="M1984" s="9">
        <v>844.12</v>
      </c>
      <c r="N1984" s="9">
        <f>IF(ISBLANK('1. Raw Data'!N1984), MEDIAN('1. Raw Data'!$N$2:$N$5001), '1. Raw Data'!N1984)</f>
        <v>429.51499999999999</v>
      </c>
      <c r="O1984" s="9">
        <v>1</v>
      </c>
      <c r="P1984" s="9">
        <f>IF(ISBLANK('1. Raw Data'!P1984), 0, '1. Raw Data'!P1984)</f>
        <v>0</v>
      </c>
      <c r="Q1984" s="9">
        <v>416</v>
      </c>
      <c r="R1984" s="9">
        <v>5</v>
      </c>
      <c r="S1984" s="9">
        <f t="shared" si="90"/>
        <v>844.12</v>
      </c>
      <c r="T1984" s="9">
        <f t="shared" si="91"/>
        <v>414.60500000000002</v>
      </c>
      <c r="U1984" s="23">
        <f t="shared" si="92"/>
        <v>0.49116831730085769</v>
      </c>
    </row>
    <row r="1985" spans="1:21" x14ac:dyDescent="0.3">
      <c r="A1985" s="9">
        <v>2355</v>
      </c>
      <c r="B1985" s="9" t="str">
        <f>PROPER(TRIM('1. Raw Data'!B1985))</f>
        <v>Customer_1983</v>
      </c>
      <c r="C1985" s="9">
        <f>IF(OR('1. Raw Data'!C1985&lt;18, '1. Raw Data'!C1985&gt;100), MEDIAN('1. Raw Data'!$C$2:$C$5001), '1. Raw Data'!C1985)</f>
        <v>26</v>
      </c>
      <c r="D1985" s="9" t="s">
        <v>5019</v>
      </c>
      <c r="E1985" s="22">
        <v>44747</v>
      </c>
      <c r="F1985" s="9">
        <v>0</v>
      </c>
      <c r="G1985" s="9">
        <v>10981</v>
      </c>
      <c r="H1985" s="15">
        <v>44688</v>
      </c>
      <c r="I1985" s="9" t="s">
        <v>7457</v>
      </c>
      <c r="J1985" s="9">
        <v>134</v>
      </c>
      <c r="K1985" s="9" t="s">
        <v>7482</v>
      </c>
      <c r="L1985" s="9" t="str">
        <f>IF(OR('1. Raw Data'!L1985="Elec", '1. Raw Data'!L1985="elect"), "Electronics", '1. Raw Data'!L1985)</f>
        <v>Home Appliances</v>
      </c>
      <c r="M1985" s="9">
        <v>1081.3</v>
      </c>
      <c r="N1985" s="9">
        <f>IF(ISBLANK('1. Raw Data'!N1985), MEDIAN('1. Raw Data'!$N$2:$N$5001), '1. Raw Data'!N1985)</f>
        <v>534.69000000000005</v>
      </c>
      <c r="O1985" s="9">
        <v>2</v>
      </c>
      <c r="P1985" s="9">
        <f>IF(ISBLANK('1. Raw Data'!P1985), 0, '1. Raw Data'!P1985)</f>
        <v>0.2</v>
      </c>
      <c r="Q1985" s="9">
        <v>481</v>
      </c>
      <c r="R1985" s="9">
        <v>4</v>
      </c>
      <c r="S1985" s="9">
        <f t="shared" si="90"/>
        <v>1730.08</v>
      </c>
      <c r="T1985" s="9">
        <f t="shared" si="91"/>
        <v>660.69999999999982</v>
      </c>
      <c r="U1985" s="23">
        <f t="shared" si="92"/>
        <v>0.38188985480440202</v>
      </c>
    </row>
    <row r="1986" spans="1:21" x14ac:dyDescent="0.3">
      <c r="A1986" s="9">
        <v>1861</v>
      </c>
      <c r="B1986" s="9" t="str">
        <f>PROPER(TRIM('1. Raw Data'!B1986))</f>
        <v>Customer_1984</v>
      </c>
      <c r="C1986" s="9">
        <f>IF(OR('1. Raw Data'!C1986&lt;18, '1. Raw Data'!C1986&gt;100), MEDIAN('1. Raw Data'!$C$2:$C$5001), '1. Raw Data'!C1986)</f>
        <v>44</v>
      </c>
      <c r="D1986" s="9" t="s">
        <v>5022</v>
      </c>
      <c r="E1986" s="22">
        <v>44162</v>
      </c>
      <c r="F1986" s="9">
        <v>0</v>
      </c>
      <c r="G1986" s="9">
        <v>10230</v>
      </c>
      <c r="H1986" s="15">
        <v>44162</v>
      </c>
      <c r="I1986" s="9" t="s">
        <v>7455</v>
      </c>
      <c r="J1986" s="9">
        <v>109</v>
      </c>
      <c r="K1986" s="9" t="s">
        <v>7466</v>
      </c>
      <c r="L1986" s="9" t="str">
        <f>IF(OR('1. Raw Data'!L1986="Elec", '1. Raw Data'!L1986="elect"), "Electronics", '1. Raw Data'!L1986)</f>
        <v>Clothing</v>
      </c>
      <c r="M1986" s="9">
        <v>1297.8599999999999</v>
      </c>
      <c r="N1986" s="9">
        <f>IF(ISBLANK('1. Raw Data'!N1986), MEDIAN('1. Raw Data'!$N$2:$N$5001), '1. Raw Data'!N1986)</f>
        <v>830.92</v>
      </c>
      <c r="O1986" s="9">
        <v>5</v>
      </c>
      <c r="P1986" s="9">
        <f>IF(ISBLANK('1. Raw Data'!P1986), 0, '1. Raw Data'!P1986)</f>
        <v>0.2</v>
      </c>
      <c r="Q1986" s="9">
        <v>746</v>
      </c>
      <c r="R1986" s="9">
        <v>3</v>
      </c>
      <c r="S1986" s="9">
        <f t="shared" si="90"/>
        <v>5191.4399999999996</v>
      </c>
      <c r="T1986" s="9">
        <f t="shared" si="91"/>
        <v>1036.8400000000001</v>
      </c>
      <c r="U1986" s="23">
        <f t="shared" si="92"/>
        <v>0.19972107931518041</v>
      </c>
    </row>
    <row r="1987" spans="1:21" x14ac:dyDescent="0.3">
      <c r="A1987" s="9">
        <v>1158</v>
      </c>
      <c r="B1987" s="9" t="str">
        <f>PROPER(TRIM('1. Raw Data'!B1987))</f>
        <v>Customer_1985</v>
      </c>
      <c r="C1987" s="9">
        <f>IF(OR('1. Raw Data'!C1987&lt;18, '1. Raw Data'!C1987&gt;100), MEDIAN('1. Raw Data'!$C$2:$C$5001), '1. Raw Data'!C1987)</f>
        <v>39</v>
      </c>
      <c r="D1987" s="9" t="s">
        <v>5023</v>
      </c>
      <c r="E1987" s="22">
        <v>44239</v>
      </c>
      <c r="F1987" s="9">
        <v>0</v>
      </c>
      <c r="G1987" s="9">
        <v>13430</v>
      </c>
      <c r="H1987" s="15">
        <v>44532</v>
      </c>
      <c r="I1987" s="9" t="s">
        <v>7457</v>
      </c>
      <c r="J1987" s="9">
        <v>107</v>
      </c>
      <c r="K1987" s="9" t="s">
        <v>7485</v>
      </c>
      <c r="L1987" s="9" t="str">
        <f>IF(OR('1. Raw Data'!L1987="Elec", '1. Raw Data'!L1987="elect"), "Electronics", '1. Raw Data'!L1987)</f>
        <v>Home Appliances</v>
      </c>
      <c r="M1987" s="9">
        <v>1406.57</v>
      </c>
      <c r="N1987" s="9">
        <f>IF(ISBLANK('1. Raw Data'!N1987), MEDIAN('1. Raw Data'!$N$2:$N$5001), '1. Raw Data'!N1987)</f>
        <v>961.54</v>
      </c>
      <c r="O1987" s="9">
        <v>3</v>
      </c>
      <c r="P1987" s="9">
        <f>IF(ISBLANK('1. Raw Data'!P1987), 0, '1. Raw Data'!P1987)</f>
        <v>0</v>
      </c>
      <c r="Q1987" s="9">
        <v>393</v>
      </c>
      <c r="R1987" s="9">
        <v>4</v>
      </c>
      <c r="S1987" s="9">
        <f t="shared" ref="S1987:S2050" si="93">M1987 * O1987 * (1 - P1987)</f>
        <v>4219.71</v>
      </c>
      <c r="T1987" s="9">
        <f t="shared" ref="T1987:T2050" si="94">S1987 - (N1987 * O1987)</f>
        <v>1335.0900000000001</v>
      </c>
      <c r="U1987" s="23">
        <f t="shared" ref="U1987:U2050" si="95">T1987 / S1987</f>
        <v>0.31639378061525558</v>
      </c>
    </row>
    <row r="1988" spans="1:21" x14ac:dyDescent="0.3">
      <c r="A1988" s="9">
        <v>1956</v>
      </c>
      <c r="B1988" s="9" t="str">
        <f>PROPER(TRIM('1. Raw Data'!B1988))</f>
        <v>Customer_1986</v>
      </c>
      <c r="C1988" s="9">
        <f>IF(OR('1. Raw Data'!C1988&lt;18, '1. Raw Data'!C1988&gt;100), MEDIAN('1. Raw Data'!$C$2:$C$5001), '1. Raw Data'!C1988)</f>
        <v>59</v>
      </c>
      <c r="D1988" s="9" t="s">
        <v>5021</v>
      </c>
      <c r="E1988" s="22">
        <v>45069</v>
      </c>
      <c r="F1988" s="9">
        <v>0</v>
      </c>
      <c r="G1988" s="9">
        <v>11185</v>
      </c>
      <c r="H1988" s="15">
        <v>45069</v>
      </c>
      <c r="I1988" s="9" t="s">
        <v>7455</v>
      </c>
      <c r="J1988" s="9">
        <v>130</v>
      </c>
      <c r="K1988" s="9" t="s">
        <v>7487</v>
      </c>
      <c r="L1988" s="9" t="str">
        <f>IF(OR('1. Raw Data'!L1988="Elec", '1. Raw Data'!L1988="elect"), "Electronics", '1. Raw Data'!L1988)</f>
        <v>Home Appliances</v>
      </c>
      <c r="M1988" s="9">
        <v>1187.73</v>
      </c>
      <c r="N1988" s="9">
        <f>IF(ISBLANK('1. Raw Data'!N1988), MEDIAN('1. Raw Data'!$N$2:$N$5001), '1. Raw Data'!N1988)</f>
        <v>741.63</v>
      </c>
      <c r="O1988" s="9">
        <v>1</v>
      </c>
      <c r="P1988" s="9">
        <f>IF(ISBLANK('1. Raw Data'!P1988), 0, '1. Raw Data'!P1988)</f>
        <v>0</v>
      </c>
      <c r="Q1988" s="9">
        <v>335</v>
      </c>
      <c r="R1988" s="9">
        <v>7</v>
      </c>
      <c r="S1988" s="9">
        <f t="shared" si="93"/>
        <v>1187.73</v>
      </c>
      <c r="T1988" s="9">
        <f t="shared" si="94"/>
        <v>446.1</v>
      </c>
      <c r="U1988" s="23">
        <f t="shared" si="95"/>
        <v>0.37559041196231469</v>
      </c>
    </row>
    <row r="1989" spans="1:21" x14ac:dyDescent="0.3">
      <c r="A1989" s="9">
        <v>1023</v>
      </c>
      <c r="B1989" s="9" t="str">
        <f>PROPER(TRIM('1. Raw Data'!B1989))</f>
        <v>Customer_1987</v>
      </c>
      <c r="C1989" s="9">
        <f>IF(OR('1. Raw Data'!C1989&lt;18, '1. Raw Data'!C1989&gt;100), MEDIAN('1. Raw Data'!$C$2:$C$5001), '1. Raw Data'!C1989)</f>
        <v>51</v>
      </c>
      <c r="D1989" s="9" t="s">
        <v>5021</v>
      </c>
      <c r="E1989" s="22">
        <v>44114</v>
      </c>
      <c r="F1989" s="9">
        <v>1</v>
      </c>
      <c r="G1989" s="9">
        <v>12776</v>
      </c>
      <c r="H1989" s="15">
        <v>44114</v>
      </c>
      <c r="I1989" s="9" t="s">
        <v>7455</v>
      </c>
      <c r="J1989" s="9">
        <v>118</v>
      </c>
      <c r="K1989" s="9" t="s">
        <v>7501</v>
      </c>
      <c r="L1989" s="9" t="str">
        <f>IF(OR('1. Raw Data'!L1989="Elec", '1. Raw Data'!L1989="elect"), "Electronics", '1. Raw Data'!L1989)</f>
        <v>Home Appliances</v>
      </c>
      <c r="M1989" s="9">
        <v>996.6</v>
      </c>
      <c r="N1989" s="9">
        <f>IF(ISBLANK('1. Raw Data'!N1989), MEDIAN('1. Raw Data'!$N$2:$N$5001), '1. Raw Data'!N1989)</f>
        <v>450.62</v>
      </c>
      <c r="O1989" s="9">
        <v>2</v>
      </c>
      <c r="P1989" s="9">
        <f>IF(ISBLANK('1. Raw Data'!P1989), 0, '1. Raw Data'!P1989)</f>
        <v>0</v>
      </c>
      <c r="Q1989" s="9">
        <v>1544</v>
      </c>
      <c r="R1989" s="9">
        <v>1</v>
      </c>
      <c r="S1989" s="9">
        <f t="shared" si="93"/>
        <v>1993.2</v>
      </c>
      <c r="T1989" s="9">
        <f t="shared" si="94"/>
        <v>1091.96</v>
      </c>
      <c r="U1989" s="23">
        <f t="shared" si="95"/>
        <v>0.54784266506120816</v>
      </c>
    </row>
    <row r="1990" spans="1:21" x14ac:dyDescent="0.3">
      <c r="A1990" s="9">
        <v>1403</v>
      </c>
      <c r="B1990" s="9" t="str">
        <f>PROPER(TRIM('1. Raw Data'!B1990))</f>
        <v>Customer_1988</v>
      </c>
      <c r="C1990" s="9">
        <f>IF(OR('1. Raw Data'!C1990&lt;18, '1. Raw Data'!C1990&gt;100), MEDIAN('1. Raw Data'!$C$2:$C$5001), '1. Raw Data'!C1990)</f>
        <v>51</v>
      </c>
      <c r="D1990" s="9" t="s">
        <v>5023</v>
      </c>
      <c r="E1990" s="22">
        <v>44343</v>
      </c>
      <c r="F1990" s="9">
        <v>1</v>
      </c>
      <c r="G1990" s="9">
        <v>11251</v>
      </c>
      <c r="H1990" s="15">
        <v>44343</v>
      </c>
      <c r="I1990" s="9" t="s">
        <v>7455</v>
      </c>
      <c r="J1990" s="9">
        <v>127</v>
      </c>
      <c r="K1990" s="9" t="s">
        <v>7489</v>
      </c>
      <c r="L1990" s="9" t="str">
        <f>IF(OR('1. Raw Data'!L1990="Elec", '1. Raw Data'!L1990="elect"), "Electronics", '1. Raw Data'!L1990)</f>
        <v>Electronics</v>
      </c>
      <c r="M1990" s="9">
        <v>678.75</v>
      </c>
      <c r="N1990" s="9">
        <f>IF(ISBLANK('1. Raw Data'!N1990), MEDIAN('1. Raw Data'!$N$2:$N$5001), '1. Raw Data'!N1990)</f>
        <v>351.19</v>
      </c>
      <c r="O1990" s="9">
        <v>2</v>
      </c>
      <c r="P1990" s="9">
        <f>IF(ISBLANK('1. Raw Data'!P1990), 0, '1. Raw Data'!P1990)</f>
        <v>0</v>
      </c>
      <c r="Q1990" s="9">
        <v>1302</v>
      </c>
      <c r="R1990" s="9">
        <v>5</v>
      </c>
      <c r="S1990" s="9">
        <f t="shared" si="93"/>
        <v>1357.5</v>
      </c>
      <c r="T1990" s="9">
        <f t="shared" si="94"/>
        <v>655.12</v>
      </c>
      <c r="U1990" s="23">
        <f t="shared" si="95"/>
        <v>0.48259300184162063</v>
      </c>
    </row>
    <row r="1991" spans="1:21" x14ac:dyDescent="0.3">
      <c r="A1991" s="9">
        <v>1804</v>
      </c>
      <c r="B1991" s="9" t="str">
        <f>PROPER(TRIM('1. Raw Data'!B1991))</f>
        <v>Customer_1989</v>
      </c>
      <c r="C1991" s="9">
        <f>IF(OR('1. Raw Data'!C1991&lt;18, '1. Raw Data'!C1991&gt;100), MEDIAN('1. Raw Data'!$C$2:$C$5001), '1. Raw Data'!C1991)</f>
        <v>43</v>
      </c>
      <c r="D1991" s="9" t="s">
        <v>5022</v>
      </c>
      <c r="E1991" s="22">
        <v>43937</v>
      </c>
      <c r="F1991" s="9">
        <v>0</v>
      </c>
      <c r="G1991" s="9">
        <v>13916</v>
      </c>
      <c r="H1991" s="15">
        <v>43937</v>
      </c>
      <c r="I1991" s="9" t="s">
        <v>7457</v>
      </c>
      <c r="J1991" s="9">
        <v>116</v>
      </c>
      <c r="K1991" s="9" t="s">
        <v>7480</v>
      </c>
      <c r="L1991" s="9" t="str">
        <f>IF(OR('1. Raw Data'!L1991="Elec", '1. Raw Data'!L1991="elect"), "Electronics", '1. Raw Data'!L1991)</f>
        <v>Sports</v>
      </c>
      <c r="M1991" s="9">
        <v>212.56</v>
      </c>
      <c r="N1991" s="9">
        <f>IF(ISBLANK('1. Raw Data'!N1991), MEDIAN('1. Raw Data'!$N$2:$N$5001), '1. Raw Data'!N1991)</f>
        <v>133.44999999999999</v>
      </c>
      <c r="O1991" s="9">
        <v>3</v>
      </c>
      <c r="P1991" s="9">
        <f>IF(ISBLANK('1. Raw Data'!P1991), 0, '1. Raw Data'!P1991)</f>
        <v>0</v>
      </c>
      <c r="Q1991" s="9">
        <v>375</v>
      </c>
      <c r="R1991" s="9">
        <v>6</v>
      </c>
      <c r="S1991" s="9">
        <f t="shared" si="93"/>
        <v>637.68000000000006</v>
      </c>
      <c r="T1991" s="9">
        <f t="shared" si="94"/>
        <v>237.3300000000001</v>
      </c>
      <c r="U1991" s="23">
        <f t="shared" si="95"/>
        <v>0.37217726759503211</v>
      </c>
    </row>
    <row r="1992" spans="1:21" x14ac:dyDescent="0.3">
      <c r="A1992" s="9">
        <v>1515</v>
      </c>
      <c r="B1992" s="9" t="str">
        <f>PROPER(TRIM('1. Raw Data'!B1992))</f>
        <v>Customer_1990</v>
      </c>
      <c r="C1992" s="9">
        <f>IF(OR('1. Raw Data'!C1992&lt;18, '1. Raw Data'!C1992&gt;100), MEDIAN('1. Raw Data'!$C$2:$C$5001), '1. Raw Data'!C1992)</f>
        <v>25</v>
      </c>
      <c r="D1992" s="9" t="s">
        <v>5022</v>
      </c>
      <c r="E1992" s="22">
        <v>45085</v>
      </c>
      <c r="F1992" s="9">
        <v>0</v>
      </c>
      <c r="G1992" s="9">
        <v>11244</v>
      </c>
      <c r="H1992" s="15">
        <v>45144</v>
      </c>
      <c r="I1992" s="9" t="s">
        <v>7457</v>
      </c>
      <c r="J1992" s="9">
        <v>121</v>
      </c>
      <c r="K1992" s="9" t="s">
        <v>7495</v>
      </c>
      <c r="L1992" s="9" t="str">
        <f>IF(OR('1. Raw Data'!L1992="Elec", '1. Raw Data'!L1992="elect"), "Electronics", '1. Raw Data'!L1992)</f>
        <v>Clothing</v>
      </c>
      <c r="M1992" s="9">
        <v>1079.1199999999999</v>
      </c>
      <c r="N1992" s="9">
        <f>IF(ISBLANK('1. Raw Data'!N1992), MEDIAN('1. Raw Data'!$N$2:$N$5001), '1. Raw Data'!N1992)</f>
        <v>725.25</v>
      </c>
      <c r="O1992" s="9">
        <v>1</v>
      </c>
      <c r="P1992" s="9">
        <f>IF(ISBLANK('1. Raw Data'!P1992), 0, '1. Raw Data'!P1992)</f>
        <v>0</v>
      </c>
      <c r="Q1992" s="9">
        <v>514</v>
      </c>
      <c r="R1992" s="9">
        <v>7</v>
      </c>
      <c r="S1992" s="9">
        <f t="shared" si="93"/>
        <v>1079.1199999999999</v>
      </c>
      <c r="T1992" s="9">
        <f t="shared" si="94"/>
        <v>353.86999999999989</v>
      </c>
      <c r="U1992" s="23">
        <f t="shared" si="95"/>
        <v>0.32792460523389422</v>
      </c>
    </row>
    <row r="1993" spans="1:21" x14ac:dyDescent="0.3">
      <c r="A1993" s="9">
        <v>1731</v>
      </c>
      <c r="B1993" s="9" t="str">
        <f>PROPER(TRIM('1. Raw Data'!B1993))</f>
        <v>Customer_1991</v>
      </c>
      <c r="C1993" s="9">
        <f>IF(OR('1. Raw Data'!C1993&lt;18, '1. Raw Data'!C1993&gt;100), MEDIAN('1. Raw Data'!$C$2:$C$5001), '1. Raw Data'!C1993)</f>
        <v>44</v>
      </c>
      <c r="D1993" s="9" t="s">
        <v>5022</v>
      </c>
      <c r="E1993" s="22">
        <v>44874</v>
      </c>
      <c r="F1993" s="9">
        <v>0</v>
      </c>
      <c r="G1993" s="9">
        <v>12793</v>
      </c>
      <c r="H1993" s="15">
        <v>44815</v>
      </c>
      <c r="I1993" s="9" t="s">
        <v>7456</v>
      </c>
      <c r="J1993" s="9">
        <v>105</v>
      </c>
      <c r="K1993" s="9" t="s">
        <v>7461</v>
      </c>
      <c r="L1993" s="9" t="str">
        <f>IF(OR('1. Raw Data'!L1993="Elec", '1. Raw Data'!L1993="elect"), "Electronics", '1. Raw Data'!L1993)</f>
        <v>Home Appliances</v>
      </c>
      <c r="M1993" s="9">
        <v>1489.47</v>
      </c>
      <c r="N1993" s="9">
        <f>IF(ISBLANK('1. Raw Data'!N1993), MEDIAN('1. Raw Data'!$N$2:$N$5001), '1. Raw Data'!N1993)</f>
        <v>1042</v>
      </c>
      <c r="O1993" s="9">
        <v>3</v>
      </c>
      <c r="P1993" s="9">
        <f>IF(ISBLANK('1. Raw Data'!P1993), 0, '1. Raw Data'!P1993)</f>
        <v>0</v>
      </c>
      <c r="Q1993" s="9">
        <v>656</v>
      </c>
      <c r="R1993" s="9">
        <v>4</v>
      </c>
      <c r="S1993" s="9">
        <f t="shared" si="93"/>
        <v>4468.41</v>
      </c>
      <c r="T1993" s="9">
        <f t="shared" si="94"/>
        <v>1342.4099999999999</v>
      </c>
      <c r="U1993" s="23">
        <f t="shared" si="95"/>
        <v>0.30042229786434099</v>
      </c>
    </row>
    <row r="1994" spans="1:21" x14ac:dyDescent="0.3">
      <c r="A1994" s="9">
        <v>2387</v>
      </c>
      <c r="B1994" s="9" t="str">
        <f>PROPER(TRIM('1. Raw Data'!B1994))</f>
        <v>Customer_1992</v>
      </c>
      <c r="C1994" s="9">
        <f>IF(OR('1. Raw Data'!C1994&lt;18, '1. Raw Data'!C1994&gt;100), MEDIAN('1. Raw Data'!$C$2:$C$5001), '1. Raw Data'!C1994)</f>
        <v>40</v>
      </c>
      <c r="D1994" s="9" t="s">
        <v>5018</v>
      </c>
      <c r="E1994" s="22">
        <v>44591</v>
      </c>
      <c r="F1994" s="9">
        <v>1</v>
      </c>
      <c r="G1994" s="9">
        <v>11096</v>
      </c>
      <c r="H1994" s="15">
        <v>44591</v>
      </c>
      <c r="I1994" s="9" t="s">
        <v>7457</v>
      </c>
      <c r="J1994" s="9">
        <v>129</v>
      </c>
      <c r="K1994" s="9" t="s">
        <v>7471</v>
      </c>
      <c r="L1994" s="9" t="str">
        <f>IF(OR('1. Raw Data'!L1994="Elec", '1. Raw Data'!L1994="elect"), "Electronics", '1. Raw Data'!L1994)</f>
        <v>Sports</v>
      </c>
      <c r="M1994" s="9">
        <v>1118.3</v>
      </c>
      <c r="N1994" s="9">
        <f>IF(ISBLANK('1. Raw Data'!N1994), MEDIAN('1. Raw Data'!$N$2:$N$5001), '1. Raw Data'!N1994)</f>
        <v>618.94000000000005</v>
      </c>
      <c r="O1994" s="9">
        <v>1</v>
      </c>
      <c r="P1994" s="9">
        <f>IF(ISBLANK('1. Raw Data'!P1994), 0, '1. Raw Data'!P1994)</f>
        <v>0</v>
      </c>
      <c r="Q1994" s="9">
        <v>887</v>
      </c>
      <c r="R1994" s="9">
        <v>6</v>
      </c>
      <c r="S1994" s="9">
        <f t="shared" si="93"/>
        <v>1118.3</v>
      </c>
      <c r="T1994" s="9">
        <f t="shared" si="94"/>
        <v>499.3599999999999</v>
      </c>
      <c r="U1994" s="23">
        <f t="shared" si="95"/>
        <v>0.44653491907359377</v>
      </c>
    </row>
    <row r="1995" spans="1:21" x14ac:dyDescent="0.3">
      <c r="A1995" s="9">
        <v>2405</v>
      </c>
      <c r="B1995" s="9" t="str">
        <f>PROPER(TRIM('1. Raw Data'!B1995))</f>
        <v>Customer_1993</v>
      </c>
      <c r="C1995" s="9">
        <f>IF(OR('1. Raw Data'!C1995&lt;18, '1. Raw Data'!C1995&gt;100), MEDIAN('1. Raw Data'!$C$2:$C$5001), '1. Raw Data'!C1995)</f>
        <v>22</v>
      </c>
      <c r="D1995" s="9" t="s">
        <v>5020</v>
      </c>
      <c r="E1995" s="22">
        <v>45171</v>
      </c>
      <c r="F1995" s="9">
        <v>0</v>
      </c>
      <c r="G1995" s="9">
        <v>10398</v>
      </c>
      <c r="H1995" s="15">
        <v>44966</v>
      </c>
      <c r="I1995" s="9" t="s">
        <v>7455</v>
      </c>
      <c r="J1995" s="9">
        <v>147</v>
      </c>
      <c r="K1995" s="9" t="s">
        <v>7474</v>
      </c>
      <c r="L1995" s="9" t="str">
        <f>IF(OR('1. Raw Data'!L1995="Elec", '1. Raw Data'!L1995="elect"), "Electronics", '1. Raw Data'!L1995)</f>
        <v>Electronics</v>
      </c>
      <c r="M1995" s="9">
        <v>74.23</v>
      </c>
      <c r="N1995" s="9">
        <f>IF(ISBLANK('1. Raw Data'!N1995), MEDIAN('1. Raw Data'!$N$2:$N$5001), '1. Raw Data'!N1995)</f>
        <v>48.01</v>
      </c>
      <c r="O1995" s="9">
        <v>2</v>
      </c>
      <c r="P1995" s="9">
        <f>IF(ISBLANK('1. Raw Data'!P1995), 0, '1. Raw Data'!P1995)</f>
        <v>0</v>
      </c>
      <c r="Q1995" s="9">
        <v>692</v>
      </c>
      <c r="R1995" s="9">
        <v>6</v>
      </c>
      <c r="S1995" s="9">
        <f t="shared" si="93"/>
        <v>148.46</v>
      </c>
      <c r="T1995" s="9">
        <f t="shared" si="94"/>
        <v>52.440000000000012</v>
      </c>
      <c r="U1995" s="23">
        <f t="shared" si="95"/>
        <v>0.3532264583052675</v>
      </c>
    </row>
    <row r="1996" spans="1:21" x14ac:dyDescent="0.3">
      <c r="A1996" s="9">
        <v>1531</v>
      </c>
      <c r="B1996" s="9" t="str">
        <f>PROPER(TRIM('1. Raw Data'!B1996))</f>
        <v>Customer_1994</v>
      </c>
      <c r="C1996" s="9">
        <f>IF(OR('1. Raw Data'!C1996&lt;18, '1. Raw Data'!C1996&gt;100), MEDIAN('1. Raw Data'!$C$2:$C$5001), '1. Raw Data'!C1996)</f>
        <v>58</v>
      </c>
      <c r="D1996" s="9" t="s">
        <v>5023</v>
      </c>
      <c r="E1996" s="22">
        <v>44041</v>
      </c>
      <c r="F1996" s="9">
        <v>0</v>
      </c>
      <c r="G1996" s="9">
        <v>10094</v>
      </c>
      <c r="H1996" s="15">
        <v>44041</v>
      </c>
      <c r="I1996" s="9" t="s">
        <v>7457</v>
      </c>
      <c r="J1996" s="9">
        <v>137</v>
      </c>
      <c r="K1996" s="9" t="s">
        <v>7484</v>
      </c>
      <c r="L1996" s="9" t="str">
        <f>IF(OR('1. Raw Data'!L1996="Elec", '1. Raw Data'!L1996="elect"), "Electronics", '1. Raw Data'!L1996)</f>
        <v>Home Appliances</v>
      </c>
      <c r="M1996" s="9">
        <v>769.58</v>
      </c>
      <c r="N1996" s="9">
        <f>IF(ISBLANK('1. Raw Data'!N1996), MEDIAN('1. Raw Data'!$N$2:$N$5001), '1. Raw Data'!N1996)</f>
        <v>318.60000000000002</v>
      </c>
      <c r="O1996" s="9">
        <v>3</v>
      </c>
      <c r="P1996" s="9">
        <f>IF(ISBLANK('1. Raw Data'!P1996), 0, '1. Raw Data'!P1996)</f>
        <v>0.05</v>
      </c>
      <c r="Q1996" s="9">
        <v>452</v>
      </c>
      <c r="R1996" s="9">
        <v>4</v>
      </c>
      <c r="S1996" s="9">
        <f t="shared" si="93"/>
        <v>2193.3030000000003</v>
      </c>
      <c r="T1996" s="9">
        <f t="shared" si="94"/>
        <v>1237.5030000000002</v>
      </c>
      <c r="U1996" s="23">
        <f t="shared" si="95"/>
        <v>0.5642188972522264</v>
      </c>
    </row>
    <row r="1997" spans="1:21" x14ac:dyDescent="0.3">
      <c r="A1997" s="9">
        <v>1955</v>
      </c>
      <c r="B1997" s="9" t="str">
        <f>PROPER(TRIM('1. Raw Data'!B1997))</f>
        <v>Customer_1995</v>
      </c>
      <c r="C1997" s="9">
        <f>IF(OR('1. Raw Data'!C1997&lt;18, '1. Raw Data'!C1997&gt;100), MEDIAN('1. Raw Data'!$C$2:$C$5001), '1. Raw Data'!C1997)</f>
        <v>56</v>
      </c>
      <c r="D1997" s="9" t="s">
        <v>5023</v>
      </c>
      <c r="E1997" s="22">
        <v>45287</v>
      </c>
      <c r="F1997" s="9">
        <v>0</v>
      </c>
      <c r="G1997" s="9">
        <v>11963</v>
      </c>
      <c r="H1997" s="15">
        <v>45287</v>
      </c>
      <c r="I1997" s="9" t="s">
        <v>7455</v>
      </c>
      <c r="J1997" s="9">
        <v>143</v>
      </c>
      <c r="K1997" s="9" t="s">
        <v>7475</v>
      </c>
      <c r="L1997" s="9" t="str">
        <f>IF(OR('1. Raw Data'!L1997="Elec", '1. Raw Data'!L1997="elect"), "Electronics", '1. Raw Data'!L1997)</f>
        <v>Sports</v>
      </c>
      <c r="M1997" s="9">
        <v>941.24</v>
      </c>
      <c r="N1997" s="9">
        <f>IF(ISBLANK('1. Raw Data'!N1997), MEDIAN('1. Raw Data'!$N$2:$N$5001), '1. Raw Data'!N1997)</f>
        <v>457.2</v>
      </c>
      <c r="O1997" s="9">
        <v>3</v>
      </c>
      <c r="P1997" s="9">
        <f>IF(ISBLANK('1. Raw Data'!P1997), 0, '1. Raw Data'!P1997)</f>
        <v>0</v>
      </c>
      <c r="Q1997" s="9">
        <v>371</v>
      </c>
      <c r="R1997" s="9">
        <v>6</v>
      </c>
      <c r="S1997" s="9">
        <f t="shared" si="93"/>
        <v>2823.7200000000003</v>
      </c>
      <c r="T1997" s="9">
        <f t="shared" si="94"/>
        <v>1452.1200000000003</v>
      </c>
      <c r="U1997" s="23">
        <f t="shared" si="95"/>
        <v>0.51425778759933716</v>
      </c>
    </row>
    <row r="1998" spans="1:21" x14ac:dyDescent="0.3">
      <c r="A1998" s="9">
        <v>1151</v>
      </c>
      <c r="B1998" s="9" t="str">
        <f>PROPER(TRIM('1. Raw Data'!B1998))</f>
        <v>Customer_1996</v>
      </c>
      <c r="C1998" s="9">
        <f>IF(OR('1. Raw Data'!C1998&lt;18, '1. Raw Data'!C1998&gt;100), MEDIAN('1. Raw Data'!$C$2:$C$5001), '1. Raw Data'!C1998)</f>
        <v>40</v>
      </c>
      <c r="D1998" s="9" t="s">
        <v>5023</v>
      </c>
      <c r="E1998" s="22">
        <v>44887</v>
      </c>
      <c r="F1998" s="9">
        <v>1</v>
      </c>
      <c r="G1998" s="9">
        <v>10474</v>
      </c>
      <c r="H1998" s="15">
        <v>44887</v>
      </c>
      <c r="I1998" s="9" t="s">
        <v>7455</v>
      </c>
      <c r="J1998" s="9">
        <v>122</v>
      </c>
      <c r="K1998" s="9" t="s">
        <v>7465</v>
      </c>
      <c r="L1998" s="9" t="str">
        <f>IF(OR('1. Raw Data'!L1998="Elec", '1. Raw Data'!L1998="elect"), "Electronics", '1. Raw Data'!L1998)</f>
        <v>Electronics</v>
      </c>
      <c r="M1998" s="9">
        <v>1050.03</v>
      </c>
      <c r="N1998" s="9">
        <f>IF(ISBLANK('1. Raw Data'!N1998), MEDIAN('1. Raw Data'!$N$2:$N$5001), '1. Raw Data'!N1998)</f>
        <v>537.04</v>
      </c>
      <c r="O1998" s="9">
        <v>5</v>
      </c>
      <c r="P1998" s="9">
        <f>IF(ISBLANK('1. Raw Data'!P1998), 0, '1. Raw Data'!P1998)</f>
        <v>0.1</v>
      </c>
      <c r="Q1998" s="9">
        <v>771</v>
      </c>
      <c r="R1998" s="9">
        <v>3</v>
      </c>
      <c r="S1998" s="9">
        <f t="shared" si="93"/>
        <v>4725.1350000000002</v>
      </c>
      <c r="T1998" s="9">
        <f t="shared" si="94"/>
        <v>2039.9350000000004</v>
      </c>
      <c r="U1998" s="23">
        <f t="shared" si="95"/>
        <v>0.43171994027683874</v>
      </c>
    </row>
    <row r="1999" spans="1:21" x14ac:dyDescent="0.3">
      <c r="A1999" s="9">
        <v>1946</v>
      </c>
      <c r="B1999" s="9" t="str">
        <f>PROPER(TRIM('1. Raw Data'!B1999))</f>
        <v>Customer_1997</v>
      </c>
      <c r="C1999" s="9">
        <f>IF(OR('1. Raw Data'!C1999&lt;18, '1. Raw Data'!C1999&gt;100), MEDIAN('1. Raw Data'!$C$2:$C$5001), '1. Raw Data'!C1999)</f>
        <v>30</v>
      </c>
      <c r="D1999" s="9" t="s">
        <v>5023</v>
      </c>
      <c r="E1999" s="22">
        <v>44086</v>
      </c>
      <c r="F1999" s="9">
        <v>0</v>
      </c>
      <c r="G1999" s="9">
        <v>13166</v>
      </c>
      <c r="H1999" s="15">
        <v>44174</v>
      </c>
      <c r="I1999" s="9" t="s">
        <v>7457</v>
      </c>
      <c r="J1999" s="9">
        <v>114</v>
      </c>
      <c r="K1999" s="9" t="s">
        <v>7463</v>
      </c>
      <c r="L1999" s="9" t="str">
        <f>IF(OR('1. Raw Data'!L1999="Elec", '1. Raw Data'!L1999="elect"), "Electronics", '1. Raw Data'!L1999)</f>
        <v>Sports</v>
      </c>
      <c r="M1999" s="9">
        <v>1093.5999999999999</v>
      </c>
      <c r="N1999" s="9">
        <f>IF(ISBLANK('1. Raw Data'!N1999), MEDIAN('1. Raw Data'!$N$2:$N$5001), '1. Raw Data'!N1999)</f>
        <v>757.49</v>
      </c>
      <c r="O1999" s="9">
        <v>3</v>
      </c>
      <c r="P1999" s="9">
        <f>IF(ISBLANK('1. Raw Data'!P1999), 0, '1. Raw Data'!P1999)</f>
        <v>0</v>
      </c>
      <c r="Q1999" s="9">
        <v>380</v>
      </c>
      <c r="R1999" s="9">
        <v>9</v>
      </c>
      <c r="S1999" s="9">
        <f t="shared" si="93"/>
        <v>3280.7999999999997</v>
      </c>
      <c r="T1999" s="9">
        <f t="shared" si="94"/>
        <v>1008.3299999999995</v>
      </c>
      <c r="U1999" s="23">
        <f t="shared" si="95"/>
        <v>0.30734272128749074</v>
      </c>
    </row>
    <row r="2000" spans="1:21" x14ac:dyDescent="0.3">
      <c r="A2000" s="9">
        <v>1607</v>
      </c>
      <c r="B2000" s="9" t="str">
        <f>PROPER(TRIM('1. Raw Data'!B2000))</f>
        <v>Customer_1998</v>
      </c>
      <c r="C2000" s="9">
        <f>IF(OR('1. Raw Data'!C2000&lt;18, '1. Raw Data'!C2000&gt;100), MEDIAN('1. Raw Data'!$C$2:$C$5001), '1. Raw Data'!C2000)</f>
        <v>31</v>
      </c>
      <c r="D2000" s="9" t="s">
        <v>5023</v>
      </c>
      <c r="E2000" s="22">
        <v>44355</v>
      </c>
      <c r="F2000" s="9">
        <v>0</v>
      </c>
      <c r="G2000" s="9">
        <v>11929</v>
      </c>
      <c r="H2000" s="15">
        <v>44414</v>
      </c>
      <c r="I2000" s="9" t="s">
        <v>7456</v>
      </c>
      <c r="J2000" s="9">
        <v>119</v>
      </c>
      <c r="K2000" s="9" t="s">
        <v>7459</v>
      </c>
      <c r="L2000" s="9" t="str">
        <f>IF(OR('1. Raw Data'!L2000="Elec", '1. Raw Data'!L2000="elect"), "Electronics", '1. Raw Data'!L2000)</f>
        <v>Clothing</v>
      </c>
      <c r="M2000" s="9">
        <v>859.26</v>
      </c>
      <c r="N2000" s="9">
        <f>IF(ISBLANK('1. Raw Data'!N2000), MEDIAN('1. Raw Data'!$N$2:$N$5001), '1. Raw Data'!N2000)</f>
        <v>344.58</v>
      </c>
      <c r="O2000" s="9">
        <v>1</v>
      </c>
      <c r="P2000" s="9">
        <f>IF(ISBLANK('1. Raw Data'!P2000), 0, '1. Raw Data'!P2000)</f>
        <v>0</v>
      </c>
      <c r="Q2000" s="9">
        <v>421</v>
      </c>
      <c r="R2000" s="9">
        <v>3</v>
      </c>
      <c r="S2000" s="9">
        <f t="shared" si="93"/>
        <v>859.26</v>
      </c>
      <c r="T2000" s="9">
        <f t="shared" si="94"/>
        <v>514.68000000000006</v>
      </c>
      <c r="U2000" s="23">
        <f t="shared" si="95"/>
        <v>0.59898051812024311</v>
      </c>
    </row>
    <row r="2001" spans="1:21" x14ac:dyDescent="0.3">
      <c r="A2001" s="9">
        <v>1419</v>
      </c>
      <c r="B2001" s="9" t="str">
        <f>PROPER(TRIM('1. Raw Data'!B2001))</f>
        <v>Customer_1999</v>
      </c>
      <c r="C2001" s="9">
        <f>IF(OR('1. Raw Data'!C2001&lt;18, '1. Raw Data'!C2001&gt;100), MEDIAN('1. Raw Data'!$C$2:$C$5001), '1. Raw Data'!C2001)</f>
        <v>49</v>
      </c>
      <c r="D2001" s="9" t="s">
        <v>5022</v>
      </c>
      <c r="E2001" s="22">
        <v>44002</v>
      </c>
      <c r="F2001" s="9">
        <v>0</v>
      </c>
      <c r="G2001" s="9">
        <v>11778</v>
      </c>
      <c r="H2001" s="15">
        <v>44002</v>
      </c>
      <c r="I2001" s="9" t="s">
        <v>7457</v>
      </c>
      <c r="J2001" s="9">
        <v>135</v>
      </c>
      <c r="K2001" s="9" t="s">
        <v>7458</v>
      </c>
      <c r="L2001" s="9" t="str">
        <f>IF(OR('1. Raw Data'!L2001="Elec", '1. Raw Data'!L2001="elect"), "Electronics", '1. Raw Data'!L2001)</f>
        <v>Sports</v>
      </c>
      <c r="M2001" s="9">
        <v>373.87</v>
      </c>
      <c r="N2001" s="9">
        <f>IF(ISBLANK('1. Raw Data'!N2001), MEDIAN('1. Raw Data'!$N$2:$N$5001), '1. Raw Data'!N2001)</f>
        <v>184.1</v>
      </c>
      <c r="O2001" s="9">
        <v>5</v>
      </c>
      <c r="P2001" s="9">
        <f>IF(ISBLANK('1. Raw Data'!P2001), 0, '1. Raw Data'!P2001)</f>
        <v>0</v>
      </c>
      <c r="Q2001" s="9">
        <v>401</v>
      </c>
      <c r="R2001" s="9">
        <v>8</v>
      </c>
      <c r="S2001" s="9">
        <f t="shared" si="93"/>
        <v>1869.35</v>
      </c>
      <c r="T2001" s="9">
        <f t="shared" si="94"/>
        <v>948.84999999999991</v>
      </c>
      <c r="U2001" s="23">
        <f t="shared" si="95"/>
        <v>0.50758284965362288</v>
      </c>
    </row>
    <row r="2002" spans="1:21" x14ac:dyDescent="0.3">
      <c r="A2002" s="9">
        <v>2273</v>
      </c>
      <c r="B2002" s="9" t="str">
        <f>PROPER(TRIM('1. Raw Data'!B2002))</f>
        <v>Customer_2000</v>
      </c>
      <c r="C2002" s="9">
        <f>IF(OR('1. Raw Data'!C2002&lt;18, '1. Raw Data'!C2002&gt;100), MEDIAN('1. Raw Data'!$C$2:$C$5001), '1. Raw Data'!C2002)</f>
        <v>47</v>
      </c>
      <c r="D2002" s="9" t="s">
        <v>5018</v>
      </c>
      <c r="E2002" s="22">
        <v>44159</v>
      </c>
      <c r="F2002" s="9">
        <v>0</v>
      </c>
      <c r="G2002" s="9">
        <v>13956</v>
      </c>
      <c r="H2002" s="15">
        <v>44159</v>
      </c>
      <c r="I2002" s="9" t="s">
        <v>7457</v>
      </c>
      <c r="J2002" s="9">
        <v>124</v>
      </c>
      <c r="K2002" s="9" t="s">
        <v>7497</v>
      </c>
      <c r="L2002" s="9" t="str">
        <f>IF(OR('1. Raw Data'!L2002="Elec", '1. Raw Data'!L2002="elect"), "Electronics", '1. Raw Data'!L2002)</f>
        <v>Sports</v>
      </c>
      <c r="M2002" s="9">
        <v>1416.19</v>
      </c>
      <c r="N2002" s="9">
        <f>IF(ISBLANK('1. Raw Data'!N2002), MEDIAN('1. Raw Data'!$N$2:$N$5001), '1. Raw Data'!N2002)</f>
        <v>961.77</v>
      </c>
      <c r="O2002" s="9">
        <v>3</v>
      </c>
      <c r="P2002" s="9">
        <f>IF(ISBLANK('1. Raw Data'!P2002), 0, '1. Raw Data'!P2002)</f>
        <v>0.2</v>
      </c>
      <c r="Q2002" s="9">
        <v>391</v>
      </c>
      <c r="R2002" s="9">
        <v>2</v>
      </c>
      <c r="S2002" s="9">
        <f t="shared" si="93"/>
        <v>3398.8559999999998</v>
      </c>
      <c r="T2002" s="9">
        <f t="shared" si="94"/>
        <v>513.54599999999982</v>
      </c>
      <c r="U2002" s="23">
        <f t="shared" si="95"/>
        <v>0.151093779789435</v>
      </c>
    </row>
    <row r="2003" spans="1:21" x14ac:dyDescent="0.3">
      <c r="A2003" s="9">
        <v>2140</v>
      </c>
      <c r="B2003" s="9" t="str">
        <f>PROPER(TRIM('1. Raw Data'!B2003))</f>
        <v>Customer_2001</v>
      </c>
      <c r="C2003" s="9">
        <f>IF(OR('1. Raw Data'!C2003&lt;18, '1. Raw Data'!C2003&gt;100), MEDIAN('1. Raw Data'!$C$2:$C$5001), '1. Raw Data'!C2003)</f>
        <v>40</v>
      </c>
      <c r="D2003" s="9" t="s">
        <v>5019</v>
      </c>
      <c r="E2003" s="22">
        <v>44537</v>
      </c>
      <c r="F2003" s="9">
        <v>0</v>
      </c>
      <c r="G2003" s="9">
        <v>13876</v>
      </c>
      <c r="H2003" s="15">
        <v>44389</v>
      </c>
      <c r="I2003" s="9" t="s">
        <v>7455</v>
      </c>
      <c r="J2003" s="9">
        <v>142</v>
      </c>
      <c r="K2003" s="9" t="s">
        <v>7500</v>
      </c>
      <c r="L2003" s="9" t="str">
        <f>IF(OR('1. Raw Data'!L2003="Elec", '1. Raw Data'!L2003="elect"), "Electronics", '1. Raw Data'!L2003)</f>
        <v>Clothing</v>
      </c>
      <c r="M2003" s="9">
        <v>1060.17</v>
      </c>
      <c r="N2003" s="9">
        <f>IF(ISBLANK('1. Raw Data'!N2003), MEDIAN('1. Raw Data'!$N$2:$N$5001), '1. Raw Data'!N2003)</f>
        <v>521.61</v>
      </c>
      <c r="O2003" s="9">
        <v>3</v>
      </c>
      <c r="P2003" s="9">
        <f>IF(ISBLANK('1. Raw Data'!P2003), 0, '1. Raw Data'!P2003)</f>
        <v>0</v>
      </c>
      <c r="Q2003" s="9">
        <v>429</v>
      </c>
      <c r="R2003" s="9">
        <v>6</v>
      </c>
      <c r="S2003" s="9">
        <f t="shared" si="93"/>
        <v>3180.51</v>
      </c>
      <c r="T2003" s="9">
        <f t="shared" si="94"/>
        <v>1615.6800000000003</v>
      </c>
      <c r="U2003" s="23">
        <f t="shared" si="95"/>
        <v>0.50799400096210989</v>
      </c>
    </row>
    <row r="2004" spans="1:21" x14ac:dyDescent="0.3">
      <c r="A2004" s="9">
        <v>1865</v>
      </c>
      <c r="B2004" s="9" t="str">
        <f>PROPER(TRIM('1. Raw Data'!B2004))</f>
        <v>Customer_2002</v>
      </c>
      <c r="C2004" s="9">
        <f>IF(OR('1. Raw Data'!C2004&lt;18, '1. Raw Data'!C2004&gt;100), MEDIAN('1. Raw Data'!$C$2:$C$5001), '1. Raw Data'!C2004)</f>
        <v>44</v>
      </c>
      <c r="D2004" s="9" t="s">
        <v>5022</v>
      </c>
      <c r="E2004" s="22">
        <v>44811</v>
      </c>
      <c r="F2004" s="9">
        <v>1</v>
      </c>
      <c r="G2004" s="9">
        <v>10774</v>
      </c>
      <c r="H2004" s="15">
        <v>44751</v>
      </c>
      <c r="I2004" s="9" t="s">
        <v>7457</v>
      </c>
      <c r="J2004" s="9">
        <v>106</v>
      </c>
      <c r="K2004" s="9" t="s">
        <v>7477</v>
      </c>
      <c r="L2004" s="9" t="str">
        <f>IF(OR('1. Raw Data'!L2004="Elec", '1. Raw Data'!L2004="elect"), "Electronics", '1. Raw Data'!L2004)</f>
        <v>Clothing</v>
      </c>
      <c r="M2004" s="9">
        <v>393.42</v>
      </c>
      <c r="N2004" s="9">
        <f>IF(ISBLANK('1. Raw Data'!N2004), MEDIAN('1. Raw Data'!$N$2:$N$5001), '1. Raw Data'!N2004)</f>
        <v>183.93</v>
      </c>
      <c r="O2004" s="9">
        <v>5</v>
      </c>
      <c r="P2004" s="9">
        <f>IF(ISBLANK('1. Raw Data'!P2004), 0, '1. Raw Data'!P2004)</f>
        <v>0</v>
      </c>
      <c r="Q2004" s="9">
        <v>907</v>
      </c>
      <c r="R2004" s="9">
        <v>4</v>
      </c>
      <c r="S2004" s="9">
        <f t="shared" si="93"/>
        <v>1967.1000000000001</v>
      </c>
      <c r="T2004" s="9">
        <f t="shared" si="94"/>
        <v>1047.45</v>
      </c>
      <c r="U2004" s="23">
        <f t="shared" si="95"/>
        <v>0.53248436785115139</v>
      </c>
    </row>
    <row r="2005" spans="1:21" x14ac:dyDescent="0.3">
      <c r="A2005" s="9">
        <v>1577</v>
      </c>
      <c r="B2005" s="9" t="str">
        <f>PROPER(TRIM('1. Raw Data'!B2005))</f>
        <v>Customer_2003</v>
      </c>
      <c r="C2005" s="9">
        <f>IF(OR('1. Raw Data'!C2005&lt;18, '1. Raw Data'!C2005&gt;100), MEDIAN('1. Raw Data'!$C$2:$C$5001), '1. Raw Data'!C2005)</f>
        <v>20</v>
      </c>
      <c r="D2005" s="9" t="s">
        <v>5022</v>
      </c>
      <c r="E2005" s="22">
        <v>44882</v>
      </c>
      <c r="F2005" s="9">
        <v>1</v>
      </c>
      <c r="G2005" s="9">
        <v>11147</v>
      </c>
      <c r="H2005" s="15">
        <v>44882</v>
      </c>
      <c r="I2005" s="9" t="s">
        <v>7456</v>
      </c>
      <c r="J2005" s="9">
        <v>103</v>
      </c>
      <c r="K2005" s="9" t="s">
        <v>7472</v>
      </c>
      <c r="L2005" s="9" t="str">
        <f>IF(OR('1. Raw Data'!L2005="Elec", '1. Raw Data'!L2005="elect"), "Electronics", '1. Raw Data'!L2005)</f>
        <v>Sports</v>
      </c>
      <c r="M2005" s="9">
        <v>517.37</v>
      </c>
      <c r="N2005" s="9">
        <f>IF(ISBLANK('1. Raw Data'!N2005), MEDIAN('1. Raw Data'!$N$2:$N$5001), '1. Raw Data'!N2005)</f>
        <v>320.27</v>
      </c>
      <c r="O2005" s="9">
        <v>2</v>
      </c>
      <c r="P2005" s="9">
        <f>IF(ISBLANK('1. Raw Data'!P2005), 0, '1. Raw Data'!P2005)</f>
        <v>0</v>
      </c>
      <c r="Q2005" s="9">
        <v>776</v>
      </c>
      <c r="R2005" s="9">
        <v>4</v>
      </c>
      <c r="S2005" s="9">
        <f t="shared" si="93"/>
        <v>1034.74</v>
      </c>
      <c r="T2005" s="9">
        <f t="shared" si="94"/>
        <v>394.20000000000005</v>
      </c>
      <c r="U2005" s="23">
        <f t="shared" si="95"/>
        <v>0.38096526663702962</v>
      </c>
    </row>
    <row r="2006" spans="1:21" x14ac:dyDescent="0.3">
      <c r="A2006" s="9">
        <v>1334</v>
      </c>
      <c r="B2006" s="9" t="str">
        <f>PROPER(TRIM('1. Raw Data'!B2006))</f>
        <v>Customer_2004</v>
      </c>
      <c r="C2006" s="9">
        <f>IF(OR('1. Raw Data'!C2006&lt;18, '1. Raw Data'!C2006&gt;100), MEDIAN('1. Raw Data'!$C$2:$C$5001), '1. Raw Data'!C2006)</f>
        <v>45</v>
      </c>
      <c r="D2006" s="9" t="s">
        <v>5020</v>
      </c>
      <c r="E2006" s="22">
        <v>44132</v>
      </c>
      <c r="F2006" s="9">
        <v>0</v>
      </c>
      <c r="G2006" s="9">
        <v>12847</v>
      </c>
      <c r="H2006" s="15">
        <v>44132</v>
      </c>
      <c r="I2006" s="9" t="s">
        <v>7455</v>
      </c>
      <c r="J2006" s="9">
        <v>134</v>
      </c>
      <c r="K2006" s="9" t="s">
        <v>7482</v>
      </c>
      <c r="L2006" s="9" t="str">
        <f>IF(OR('1. Raw Data'!L2006="Elec", '1. Raw Data'!L2006="elect"), "Electronics", '1. Raw Data'!L2006)</f>
        <v>Clothing</v>
      </c>
      <c r="M2006" s="9">
        <v>1386.8</v>
      </c>
      <c r="N2006" s="9">
        <f>IF(ISBLANK('1. Raw Data'!N2006), MEDIAN('1. Raw Data'!$N$2:$N$5001), '1. Raw Data'!N2006)</f>
        <v>864.81</v>
      </c>
      <c r="O2006" s="9">
        <v>3</v>
      </c>
      <c r="P2006" s="9">
        <f>IF(ISBLANK('1. Raw Data'!P2006), 0, '1. Raw Data'!P2006)</f>
        <v>0</v>
      </c>
      <c r="Q2006" s="9">
        <v>853</v>
      </c>
      <c r="R2006" s="9">
        <v>4</v>
      </c>
      <c r="S2006" s="9">
        <f t="shared" si="93"/>
        <v>4160.3999999999996</v>
      </c>
      <c r="T2006" s="9">
        <f t="shared" si="94"/>
        <v>1565.9699999999998</v>
      </c>
      <c r="U2006" s="23">
        <f t="shared" si="95"/>
        <v>0.37639890395154313</v>
      </c>
    </row>
    <row r="2007" spans="1:21" x14ac:dyDescent="0.3">
      <c r="A2007" s="9">
        <v>2441</v>
      </c>
      <c r="B2007" s="9" t="str">
        <f>PROPER(TRIM('1. Raw Data'!B2007))</f>
        <v>Customer_2005</v>
      </c>
      <c r="C2007" s="9">
        <f>IF(OR('1. Raw Data'!C2007&lt;18, '1. Raw Data'!C2007&gt;100), MEDIAN('1. Raw Data'!$C$2:$C$5001), '1. Raw Data'!C2007)</f>
        <v>38</v>
      </c>
      <c r="D2007" s="9" t="s">
        <v>5019</v>
      </c>
      <c r="E2007" s="22">
        <v>44726</v>
      </c>
      <c r="F2007" s="9">
        <v>0</v>
      </c>
      <c r="G2007" s="9">
        <v>11523</v>
      </c>
      <c r="H2007" s="15">
        <v>44726</v>
      </c>
      <c r="I2007" s="9" t="s">
        <v>7457</v>
      </c>
      <c r="J2007" s="9">
        <v>145</v>
      </c>
      <c r="K2007" s="9" t="s">
        <v>7470</v>
      </c>
      <c r="L2007" s="9" t="str">
        <f>IF(OR('1. Raw Data'!L2007="Elec", '1. Raw Data'!L2007="elect"), "Electronics", '1. Raw Data'!L2007)</f>
        <v>Sports</v>
      </c>
      <c r="M2007" s="9">
        <v>1336.85</v>
      </c>
      <c r="N2007" s="9">
        <f>IF(ISBLANK('1. Raw Data'!N2007), MEDIAN('1. Raw Data'!$N$2:$N$5001), '1. Raw Data'!N2007)</f>
        <v>724.11</v>
      </c>
      <c r="O2007" s="9">
        <v>4</v>
      </c>
      <c r="P2007" s="9">
        <f>IF(ISBLANK('1. Raw Data'!P2007), 0, '1. Raw Data'!P2007)</f>
        <v>0</v>
      </c>
      <c r="Q2007" s="9">
        <v>393</v>
      </c>
      <c r="R2007" s="9">
        <v>4</v>
      </c>
      <c r="S2007" s="9">
        <f t="shared" si="93"/>
        <v>5347.4</v>
      </c>
      <c r="T2007" s="9">
        <f t="shared" si="94"/>
        <v>2450.9599999999996</v>
      </c>
      <c r="U2007" s="23">
        <f t="shared" si="95"/>
        <v>0.45834611212925902</v>
      </c>
    </row>
    <row r="2008" spans="1:21" x14ac:dyDescent="0.3">
      <c r="A2008" s="9">
        <v>1931</v>
      </c>
      <c r="B2008" s="9" t="str">
        <f>PROPER(TRIM('1. Raw Data'!B2008))</f>
        <v>Customer_2006</v>
      </c>
      <c r="C2008" s="9">
        <f>IF(OR('1. Raw Data'!C2008&lt;18, '1. Raw Data'!C2008&gt;100), MEDIAN('1. Raw Data'!$C$2:$C$5001), '1. Raw Data'!C2008)</f>
        <v>29</v>
      </c>
      <c r="D2008" s="9" t="s">
        <v>5023</v>
      </c>
      <c r="E2008" s="22">
        <v>43989</v>
      </c>
      <c r="F2008" s="9">
        <v>0</v>
      </c>
      <c r="G2008" s="9">
        <v>13850</v>
      </c>
      <c r="H2008" s="15">
        <v>44018</v>
      </c>
      <c r="I2008" s="9" t="s">
        <v>7456</v>
      </c>
      <c r="J2008" s="9">
        <v>102</v>
      </c>
      <c r="K2008" s="9" t="s">
        <v>7494</v>
      </c>
      <c r="L2008" s="9" t="str">
        <f>IF(OR('1. Raw Data'!L2008="Elec", '1. Raw Data'!L2008="elect"), "Electronics", '1. Raw Data'!L2008)</f>
        <v>Home Appliances</v>
      </c>
      <c r="M2008" s="9">
        <v>637.46</v>
      </c>
      <c r="N2008" s="9">
        <f>IF(ISBLANK('1. Raw Data'!N2008), MEDIAN('1. Raw Data'!$N$2:$N$5001), '1. Raw Data'!N2008)</f>
        <v>436.07</v>
      </c>
      <c r="O2008" s="9">
        <v>2</v>
      </c>
      <c r="P2008" s="9">
        <f>IF(ISBLANK('1. Raw Data'!P2008), 0, '1. Raw Data'!P2008)</f>
        <v>0.2</v>
      </c>
      <c r="Q2008" s="9">
        <v>672</v>
      </c>
      <c r="R2008" s="9">
        <v>3</v>
      </c>
      <c r="S2008" s="9">
        <f t="shared" si="93"/>
        <v>1019.9360000000001</v>
      </c>
      <c r="T2008" s="9">
        <f t="shared" si="94"/>
        <v>147.79600000000016</v>
      </c>
      <c r="U2008" s="23">
        <f t="shared" si="95"/>
        <v>0.14490713142785444</v>
      </c>
    </row>
    <row r="2009" spans="1:21" x14ac:dyDescent="0.3">
      <c r="A2009" s="9">
        <v>1294</v>
      </c>
      <c r="B2009" s="9" t="str">
        <f>PROPER(TRIM('1. Raw Data'!B2009))</f>
        <v>Customer_2007</v>
      </c>
      <c r="C2009" s="9">
        <f>IF(OR('1. Raw Data'!C2009&lt;18, '1. Raw Data'!C2009&gt;100), MEDIAN('1. Raw Data'!$C$2:$C$5001), '1. Raw Data'!C2009)</f>
        <v>40</v>
      </c>
      <c r="D2009" s="9" t="s">
        <v>5019</v>
      </c>
      <c r="E2009" s="22">
        <v>44285</v>
      </c>
      <c r="F2009" s="9">
        <v>0</v>
      </c>
      <c r="G2009" s="9">
        <v>12991</v>
      </c>
      <c r="H2009" s="15">
        <v>44285</v>
      </c>
      <c r="I2009" s="9" t="s">
        <v>7455</v>
      </c>
      <c r="J2009" s="9">
        <v>115</v>
      </c>
      <c r="K2009" s="9" t="s">
        <v>7481</v>
      </c>
      <c r="L2009" s="9" t="str">
        <f>IF(OR('1. Raw Data'!L2009="Elec", '1. Raw Data'!L2009="elect"), "Electronics", '1. Raw Data'!L2009)</f>
        <v>Sports</v>
      </c>
      <c r="M2009" s="9">
        <v>105.55</v>
      </c>
      <c r="N2009" s="9">
        <f>IF(ISBLANK('1. Raw Data'!N2009), MEDIAN('1. Raw Data'!$N$2:$N$5001), '1. Raw Data'!N2009)</f>
        <v>48.64</v>
      </c>
      <c r="O2009" s="9">
        <v>3</v>
      </c>
      <c r="P2009" s="9">
        <f>IF(ISBLANK('1. Raw Data'!P2009), 0, '1. Raw Data'!P2009)</f>
        <v>0.2</v>
      </c>
      <c r="Q2009" s="9">
        <v>511</v>
      </c>
      <c r="R2009" s="9">
        <v>5</v>
      </c>
      <c r="S2009" s="9">
        <f t="shared" si="93"/>
        <v>253.32</v>
      </c>
      <c r="T2009" s="9">
        <f t="shared" si="94"/>
        <v>107.39999999999998</v>
      </c>
      <c r="U2009" s="23">
        <f t="shared" si="95"/>
        <v>0.42396968261487439</v>
      </c>
    </row>
    <row r="2010" spans="1:21" x14ac:dyDescent="0.3">
      <c r="A2010" s="9">
        <v>1754</v>
      </c>
      <c r="B2010" s="9" t="str">
        <f>PROPER(TRIM('1. Raw Data'!B2010))</f>
        <v>Customer_2008</v>
      </c>
      <c r="C2010" s="9">
        <f>IF(OR('1. Raw Data'!C2010&lt;18, '1. Raw Data'!C2010&gt;100), MEDIAN('1. Raw Data'!$C$2:$C$5001), '1. Raw Data'!C2010)</f>
        <v>40</v>
      </c>
      <c r="D2010" s="9" t="s">
        <v>5018</v>
      </c>
      <c r="E2010" s="22">
        <v>44754</v>
      </c>
      <c r="F2010" s="9">
        <v>0</v>
      </c>
      <c r="G2010" s="9">
        <v>13070</v>
      </c>
      <c r="H2010" s="15">
        <v>44902</v>
      </c>
      <c r="I2010" s="9" t="s">
        <v>7456</v>
      </c>
      <c r="J2010" s="9">
        <v>137</v>
      </c>
      <c r="K2010" s="9" t="s">
        <v>7484</v>
      </c>
      <c r="L2010" s="9" t="str">
        <f>IF(OR('1. Raw Data'!L2010="Elec", '1. Raw Data'!L2010="elect"), "Electronics", '1. Raw Data'!L2010)</f>
        <v>Electronics</v>
      </c>
      <c r="M2010" s="9">
        <v>120.32</v>
      </c>
      <c r="N2010" s="9">
        <f>IF(ISBLANK('1. Raw Data'!N2010), MEDIAN('1. Raw Data'!$N$2:$N$5001), '1. Raw Data'!N2010)</f>
        <v>81.099999999999994</v>
      </c>
      <c r="O2010" s="9">
        <v>2</v>
      </c>
      <c r="P2010" s="9">
        <f>IF(ISBLANK('1. Raw Data'!P2010), 0, '1. Raw Data'!P2010)</f>
        <v>0.05</v>
      </c>
      <c r="Q2010" s="9">
        <v>659</v>
      </c>
      <c r="R2010" s="9">
        <v>3</v>
      </c>
      <c r="S2010" s="9">
        <f t="shared" si="93"/>
        <v>228.60799999999998</v>
      </c>
      <c r="T2010" s="9">
        <f t="shared" si="94"/>
        <v>66.407999999999987</v>
      </c>
      <c r="U2010" s="23">
        <f t="shared" si="95"/>
        <v>0.29048852183650614</v>
      </c>
    </row>
    <row r="2011" spans="1:21" x14ac:dyDescent="0.3">
      <c r="A2011" s="9">
        <v>2394</v>
      </c>
      <c r="B2011" s="9" t="str">
        <f>PROPER(TRIM('1. Raw Data'!B2011))</f>
        <v>Customer_2009</v>
      </c>
      <c r="C2011" s="9">
        <f>IF(OR('1. Raw Data'!C2011&lt;18, '1. Raw Data'!C2011&gt;100), MEDIAN('1. Raw Data'!$C$2:$C$5001), '1. Raw Data'!C2011)</f>
        <v>45</v>
      </c>
      <c r="D2011" s="9" t="s">
        <v>5021</v>
      </c>
      <c r="E2011" s="22">
        <v>44546</v>
      </c>
      <c r="F2011" s="9">
        <v>1</v>
      </c>
      <c r="G2011" s="9">
        <v>10620</v>
      </c>
      <c r="H2011" s="15">
        <v>44546</v>
      </c>
      <c r="I2011" s="9" t="s">
        <v>7456</v>
      </c>
      <c r="J2011" s="9">
        <v>115</v>
      </c>
      <c r="K2011" s="9" t="s">
        <v>7481</v>
      </c>
      <c r="L2011" s="9" t="str">
        <f>IF(OR('1. Raw Data'!L2011="Elec", '1. Raw Data'!L2011="elect"), "Electronics", '1. Raw Data'!L2011)</f>
        <v>Clothing</v>
      </c>
      <c r="M2011" s="9">
        <v>461.68</v>
      </c>
      <c r="N2011" s="9">
        <f>IF(ISBLANK('1. Raw Data'!N2011), MEDIAN('1. Raw Data'!$N$2:$N$5001), '1. Raw Data'!N2011)</f>
        <v>289.31</v>
      </c>
      <c r="O2011" s="9">
        <v>1</v>
      </c>
      <c r="P2011" s="9">
        <f>IF(ISBLANK('1. Raw Data'!P2011), 0, '1. Raw Data'!P2011)</f>
        <v>0.2</v>
      </c>
      <c r="Q2011" s="9">
        <v>1112</v>
      </c>
      <c r="R2011" s="9">
        <v>3</v>
      </c>
      <c r="S2011" s="9">
        <f t="shared" si="93"/>
        <v>369.34400000000005</v>
      </c>
      <c r="T2011" s="9">
        <f t="shared" si="94"/>
        <v>80.034000000000049</v>
      </c>
      <c r="U2011" s="23">
        <f t="shared" si="95"/>
        <v>0.21669229769537351</v>
      </c>
    </row>
    <row r="2012" spans="1:21" x14ac:dyDescent="0.3">
      <c r="A2012" s="9">
        <v>1185</v>
      </c>
      <c r="B2012" s="9" t="str">
        <f>PROPER(TRIM('1. Raw Data'!B2012))</f>
        <v>Customer_2010</v>
      </c>
      <c r="C2012" s="9">
        <f>IF(OR('1. Raw Data'!C2012&lt;18, '1. Raw Data'!C2012&gt;100), MEDIAN('1. Raw Data'!$C$2:$C$5001), '1. Raw Data'!C2012)</f>
        <v>40</v>
      </c>
      <c r="D2012" s="9" t="s">
        <v>5022</v>
      </c>
      <c r="E2012" s="22">
        <v>43885</v>
      </c>
      <c r="F2012" s="9">
        <v>1</v>
      </c>
      <c r="G2012" s="9">
        <v>12907</v>
      </c>
      <c r="H2012" s="15">
        <v>43885</v>
      </c>
      <c r="I2012" s="9" t="s">
        <v>7455</v>
      </c>
      <c r="J2012" s="9">
        <v>132</v>
      </c>
      <c r="K2012" s="9" t="s">
        <v>7506</v>
      </c>
      <c r="L2012" s="9" t="str">
        <f>IF(OR('1. Raw Data'!L2012="Elec", '1. Raw Data'!L2012="elect"), "Electronics", '1. Raw Data'!L2012)</f>
        <v>Home Appliances</v>
      </c>
      <c r="M2012" s="9">
        <v>962.23</v>
      </c>
      <c r="N2012" s="9">
        <f>IF(ISBLANK('1. Raw Data'!N2012), MEDIAN('1. Raw Data'!$N$2:$N$5001), '1. Raw Data'!N2012)</f>
        <v>491.18</v>
      </c>
      <c r="O2012" s="9">
        <v>2</v>
      </c>
      <c r="P2012" s="9">
        <f>IF(ISBLANK('1. Raw Data'!P2012), 0, '1. Raw Data'!P2012)</f>
        <v>0</v>
      </c>
      <c r="Q2012" s="9">
        <v>1773</v>
      </c>
      <c r="R2012" s="9">
        <v>1</v>
      </c>
      <c r="S2012" s="9">
        <f t="shared" si="93"/>
        <v>1924.46</v>
      </c>
      <c r="T2012" s="9">
        <f t="shared" si="94"/>
        <v>942.1</v>
      </c>
      <c r="U2012" s="23">
        <f t="shared" si="95"/>
        <v>0.48953992288745934</v>
      </c>
    </row>
    <row r="2013" spans="1:21" x14ac:dyDescent="0.3">
      <c r="A2013" s="9">
        <v>2269</v>
      </c>
      <c r="B2013" s="9" t="str">
        <f>PROPER(TRIM('1. Raw Data'!B2013))</f>
        <v>Customer_2011</v>
      </c>
      <c r="C2013" s="9">
        <f>IF(OR('1. Raw Data'!C2013&lt;18, '1. Raw Data'!C2013&gt;100), MEDIAN('1. Raw Data'!$C$2:$C$5001), '1. Raw Data'!C2013)</f>
        <v>40</v>
      </c>
      <c r="D2013" s="9" t="s">
        <v>5019</v>
      </c>
      <c r="E2013" s="22">
        <v>44680</v>
      </c>
      <c r="F2013" s="9">
        <v>0</v>
      </c>
      <c r="G2013" s="9">
        <v>10963</v>
      </c>
      <c r="H2013" s="15">
        <v>44680</v>
      </c>
      <c r="I2013" s="9" t="s">
        <v>7457</v>
      </c>
      <c r="J2013" s="9">
        <v>121</v>
      </c>
      <c r="K2013" s="9" t="s">
        <v>7495</v>
      </c>
      <c r="L2013" s="9" t="str">
        <f>IF(OR('1. Raw Data'!L2013="Elec", '1. Raw Data'!L2013="elect"), "Electronics", '1. Raw Data'!L2013)</f>
        <v>Clothing</v>
      </c>
      <c r="M2013" s="9">
        <v>897.08</v>
      </c>
      <c r="N2013" s="9">
        <f>IF(ISBLANK('1. Raw Data'!N2013), MEDIAN('1. Raw Data'!$N$2:$N$5001), '1. Raw Data'!N2013)</f>
        <v>575.99</v>
      </c>
      <c r="O2013" s="9">
        <v>5</v>
      </c>
      <c r="P2013" s="9">
        <f>IF(ISBLANK('1. Raw Data'!P2013), 0, '1. Raw Data'!P2013)</f>
        <v>0</v>
      </c>
      <c r="Q2013" s="9">
        <v>978</v>
      </c>
      <c r="R2013" s="9">
        <v>1</v>
      </c>
      <c r="S2013" s="9">
        <f t="shared" si="93"/>
        <v>4485.4000000000005</v>
      </c>
      <c r="T2013" s="9">
        <f t="shared" si="94"/>
        <v>1605.4500000000007</v>
      </c>
      <c r="U2013" s="23">
        <f t="shared" si="95"/>
        <v>0.3579279439960763</v>
      </c>
    </row>
    <row r="2014" spans="1:21" x14ac:dyDescent="0.3">
      <c r="A2014" s="9">
        <v>1636</v>
      </c>
      <c r="B2014" s="9" t="str">
        <f>PROPER(TRIM('1. Raw Data'!B2014))</f>
        <v>Customer_2012</v>
      </c>
      <c r="C2014" s="9">
        <f>IF(OR('1. Raw Data'!C2014&lt;18, '1. Raw Data'!C2014&gt;100), MEDIAN('1. Raw Data'!$C$2:$C$5001), '1. Raw Data'!C2014)</f>
        <v>41</v>
      </c>
      <c r="D2014" s="9" t="s">
        <v>5020</v>
      </c>
      <c r="E2014" s="22">
        <v>43940</v>
      </c>
      <c r="F2014" s="9">
        <v>1</v>
      </c>
      <c r="G2014" s="9">
        <v>13119</v>
      </c>
      <c r="H2014" s="15">
        <v>43940</v>
      </c>
      <c r="I2014" s="9" t="s">
        <v>7456</v>
      </c>
      <c r="J2014" s="9">
        <v>117</v>
      </c>
      <c r="K2014" s="9" t="s">
        <v>7483</v>
      </c>
      <c r="L2014" s="9" t="str">
        <f>IF(OR('1. Raw Data'!L2014="Elec", '1. Raw Data'!L2014="elect"), "Electronics", '1. Raw Data'!L2014)</f>
        <v>Clothing</v>
      </c>
      <c r="M2014" s="9">
        <v>969.05</v>
      </c>
      <c r="N2014" s="9">
        <f>IF(ISBLANK('1. Raw Data'!N2014), MEDIAN('1. Raw Data'!$N$2:$N$5001), '1. Raw Data'!N2014)</f>
        <v>426.34</v>
      </c>
      <c r="O2014" s="9">
        <v>3</v>
      </c>
      <c r="P2014" s="9">
        <f>IF(ISBLANK('1. Raw Data'!P2014), 0, '1. Raw Data'!P2014)</f>
        <v>0</v>
      </c>
      <c r="Q2014" s="9">
        <v>798</v>
      </c>
      <c r="R2014" s="9">
        <v>3</v>
      </c>
      <c r="S2014" s="9">
        <f t="shared" si="93"/>
        <v>2907.1499999999996</v>
      </c>
      <c r="T2014" s="9">
        <f t="shared" si="94"/>
        <v>1628.1299999999997</v>
      </c>
      <c r="U2014" s="23">
        <f t="shared" si="95"/>
        <v>0.56004334141685153</v>
      </c>
    </row>
    <row r="2015" spans="1:21" x14ac:dyDescent="0.3">
      <c r="A2015" s="9">
        <v>2291</v>
      </c>
      <c r="B2015" s="9" t="str">
        <f>PROPER(TRIM('1. Raw Data'!B2015))</f>
        <v>Customer_2013</v>
      </c>
      <c r="C2015" s="9">
        <f>IF(OR('1. Raw Data'!C2015&lt;18, '1. Raw Data'!C2015&gt;100), MEDIAN('1. Raw Data'!$C$2:$C$5001), '1. Raw Data'!C2015)</f>
        <v>31</v>
      </c>
      <c r="D2015" s="9" t="s">
        <v>5018</v>
      </c>
      <c r="E2015" s="22">
        <v>44642</v>
      </c>
      <c r="F2015" s="9">
        <v>0</v>
      </c>
      <c r="G2015" s="9">
        <v>12860</v>
      </c>
      <c r="H2015" s="15">
        <v>44642</v>
      </c>
      <c r="I2015" s="9" t="s">
        <v>7455</v>
      </c>
      <c r="J2015" s="9">
        <v>134</v>
      </c>
      <c r="K2015" s="9" t="s">
        <v>7482</v>
      </c>
      <c r="L2015" s="9" t="str">
        <f>IF(OR('1. Raw Data'!L2015="Elec", '1. Raw Data'!L2015="elect"), "Electronics", '1. Raw Data'!L2015)</f>
        <v>Clothing</v>
      </c>
      <c r="M2015" s="9">
        <v>1090.06</v>
      </c>
      <c r="N2015" s="9">
        <f>IF(ISBLANK('1. Raw Data'!N2015), MEDIAN('1. Raw Data'!$N$2:$N$5001), '1. Raw Data'!N2015)</f>
        <v>478.86</v>
      </c>
      <c r="O2015" s="9">
        <v>2</v>
      </c>
      <c r="P2015" s="9">
        <f>IF(ISBLANK('1. Raw Data'!P2015), 0, '1. Raw Data'!P2015)</f>
        <v>0</v>
      </c>
      <c r="Q2015" s="9">
        <v>586</v>
      </c>
      <c r="R2015" s="9">
        <v>6</v>
      </c>
      <c r="S2015" s="9">
        <f t="shared" si="93"/>
        <v>2180.12</v>
      </c>
      <c r="T2015" s="9">
        <f t="shared" si="94"/>
        <v>1222.3999999999999</v>
      </c>
      <c r="U2015" s="23">
        <f t="shared" si="95"/>
        <v>0.56070308056437257</v>
      </c>
    </row>
    <row r="2016" spans="1:21" x14ac:dyDescent="0.3">
      <c r="A2016" s="9">
        <v>2260</v>
      </c>
      <c r="B2016" s="9" t="str">
        <f>PROPER(TRIM('1. Raw Data'!B2016))</f>
        <v>Customer_2014</v>
      </c>
      <c r="C2016" s="9">
        <f>IF(OR('1. Raw Data'!C2016&lt;18, '1. Raw Data'!C2016&gt;100), MEDIAN('1. Raw Data'!$C$2:$C$5001), '1. Raw Data'!C2016)</f>
        <v>45</v>
      </c>
      <c r="D2016" s="9" t="s">
        <v>5021</v>
      </c>
      <c r="E2016" s="22">
        <v>44859</v>
      </c>
      <c r="F2016" s="9">
        <v>1</v>
      </c>
      <c r="G2016" s="9">
        <v>12142</v>
      </c>
      <c r="H2016" s="15">
        <v>44859</v>
      </c>
      <c r="I2016" s="9" t="s">
        <v>7457</v>
      </c>
      <c r="J2016" s="9">
        <v>132</v>
      </c>
      <c r="K2016" s="9" t="s">
        <v>7506</v>
      </c>
      <c r="L2016" s="9" t="str">
        <f>IF(OR('1. Raw Data'!L2016="Elec", '1. Raw Data'!L2016="elect"), "Electronics", '1. Raw Data'!L2016)</f>
        <v>Electronics</v>
      </c>
      <c r="M2016" s="9">
        <v>77.599999999999994</v>
      </c>
      <c r="N2016" s="9">
        <f>IF(ISBLANK('1. Raw Data'!N2016), MEDIAN('1. Raw Data'!$N$2:$N$5001), '1. Raw Data'!N2016)</f>
        <v>52.69</v>
      </c>
      <c r="O2016" s="9">
        <v>4</v>
      </c>
      <c r="P2016" s="9">
        <f>IF(ISBLANK('1. Raw Data'!P2016), 0, '1. Raw Data'!P2016)</f>
        <v>0.2</v>
      </c>
      <c r="Q2016" s="9">
        <v>799</v>
      </c>
      <c r="R2016" s="9">
        <v>4</v>
      </c>
      <c r="S2016" s="9">
        <f t="shared" si="93"/>
        <v>248.32</v>
      </c>
      <c r="T2016" s="9">
        <f t="shared" si="94"/>
        <v>37.56</v>
      </c>
      <c r="U2016" s="23">
        <f t="shared" si="95"/>
        <v>0.15125644329896909</v>
      </c>
    </row>
    <row r="2017" spans="1:21" x14ac:dyDescent="0.3">
      <c r="A2017" s="9">
        <v>1529</v>
      </c>
      <c r="B2017" s="9" t="str">
        <f>PROPER(TRIM('1. Raw Data'!B2017))</f>
        <v>Customer_2015</v>
      </c>
      <c r="C2017" s="9">
        <f>IF(OR('1. Raw Data'!C2017&lt;18, '1. Raw Data'!C2017&gt;100), MEDIAN('1. Raw Data'!$C$2:$C$5001), '1. Raw Data'!C2017)</f>
        <v>38</v>
      </c>
      <c r="D2017" s="9" t="s">
        <v>5018</v>
      </c>
      <c r="E2017" s="22">
        <v>44596</v>
      </c>
      <c r="F2017" s="9">
        <v>1</v>
      </c>
      <c r="G2017" s="9">
        <v>11500</v>
      </c>
      <c r="H2017" s="15">
        <v>44653</v>
      </c>
      <c r="I2017" s="9" t="s">
        <v>7456</v>
      </c>
      <c r="J2017" s="9">
        <v>147</v>
      </c>
      <c r="K2017" s="9" t="s">
        <v>7474</v>
      </c>
      <c r="L2017" s="9" t="str">
        <f>IF(OR('1. Raw Data'!L2017="Elec", '1. Raw Data'!L2017="elect"), "Electronics", '1. Raw Data'!L2017)</f>
        <v>Electronics</v>
      </c>
      <c r="M2017" s="9">
        <v>202.37</v>
      </c>
      <c r="N2017" s="9">
        <f>IF(ISBLANK('1. Raw Data'!N2017), MEDIAN('1. Raw Data'!$N$2:$N$5001), '1. Raw Data'!N2017)</f>
        <v>86.7</v>
      </c>
      <c r="O2017" s="9">
        <v>1</v>
      </c>
      <c r="P2017" s="9">
        <f>IF(ISBLANK('1. Raw Data'!P2017), 0, '1. Raw Data'!P2017)</f>
        <v>0</v>
      </c>
      <c r="Q2017" s="9">
        <v>1062</v>
      </c>
      <c r="R2017" s="9">
        <v>1</v>
      </c>
      <c r="S2017" s="9">
        <f t="shared" si="93"/>
        <v>202.37</v>
      </c>
      <c r="T2017" s="9">
        <f t="shared" si="94"/>
        <v>115.67</v>
      </c>
      <c r="U2017" s="23">
        <f t="shared" si="95"/>
        <v>0.57157681474526856</v>
      </c>
    </row>
    <row r="2018" spans="1:21" x14ac:dyDescent="0.3">
      <c r="A2018" s="9">
        <v>1020</v>
      </c>
      <c r="B2018" s="9" t="str">
        <f>PROPER(TRIM('1. Raw Data'!B2018))</f>
        <v>Customer_2016</v>
      </c>
      <c r="C2018" s="9">
        <f>IF(OR('1. Raw Data'!C2018&lt;18, '1. Raw Data'!C2018&gt;100), MEDIAN('1. Raw Data'!$C$2:$C$5001), '1. Raw Data'!C2018)</f>
        <v>44</v>
      </c>
      <c r="D2018" s="9" t="s">
        <v>5023</v>
      </c>
      <c r="E2018" s="22">
        <v>44313</v>
      </c>
      <c r="F2018" s="9">
        <v>0</v>
      </c>
      <c r="G2018" s="9">
        <v>12080</v>
      </c>
      <c r="H2018" s="15">
        <v>44313</v>
      </c>
      <c r="I2018" s="9" t="s">
        <v>7455</v>
      </c>
      <c r="J2018" s="9">
        <v>123</v>
      </c>
      <c r="K2018" s="9" t="s">
        <v>7502</v>
      </c>
      <c r="L2018" s="9" t="str">
        <f>IF(OR('1. Raw Data'!L2018="Elec", '1. Raw Data'!L2018="elect"), "Electronics", '1. Raw Data'!L2018)</f>
        <v>Sports</v>
      </c>
      <c r="M2018" s="9">
        <v>571.25</v>
      </c>
      <c r="N2018" s="9">
        <f>IF(ISBLANK('1. Raw Data'!N2018), MEDIAN('1. Raw Data'!$N$2:$N$5001), '1. Raw Data'!N2018)</f>
        <v>429.51499999999999</v>
      </c>
      <c r="O2018" s="9">
        <v>1</v>
      </c>
      <c r="P2018" s="9">
        <f>IF(ISBLANK('1. Raw Data'!P2018), 0, '1. Raw Data'!P2018)</f>
        <v>0.1</v>
      </c>
      <c r="Q2018" s="9">
        <v>534</v>
      </c>
      <c r="R2018" s="9">
        <v>7</v>
      </c>
      <c r="S2018" s="9">
        <f t="shared" si="93"/>
        <v>514.125</v>
      </c>
      <c r="T2018" s="9">
        <f t="shared" si="94"/>
        <v>84.610000000000014</v>
      </c>
      <c r="U2018" s="23">
        <f t="shared" si="95"/>
        <v>0.16457087284220767</v>
      </c>
    </row>
    <row r="2019" spans="1:21" x14ac:dyDescent="0.3">
      <c r="A2019" s="9">
        <v>1910</v>
      </c>
      <c r="B2019" s="9" t="str">
        <f>PROPER(TRIM('1. Raw Data'!B2019))</f>
        <v>Customer_2017</v>
      </c>
      <c r="C2019" s="9">
        <f>IF(OR('1. Raw Data'!C2019&lt;18, '1. Raw Data'!C2019&gt;100), MEDIAN('1. Raw Data'!$C$2:$C$5001), '1. Raw Data'!C2019)</f>
        <v>48</v>
      </c>
      <c r="D2019" s="9" t="s">
        <v>5021</v>
      </c>
      <c r="E2019" s="22">
        <v>44564</v>
      </c>
      <c r="F2019" s="9">
        <v>0</v>
      </c>
      <c r="G2019" s="9">
        <v>13189</v>
      </c>
      <c r="H2019" s="15">
        <v>44621</v>
      </c>
      <c r="I2019" s="9" t="s">
        <v>7456</v>
      </c>
      <c r="J2019" s="9">
        <v>135</v>
      </c>
      <c r="K2019" s="9" t="s">
        <v>7458</v>
      </c>
      <c r="L2019" s="9" t="str">
        <f>IF(OR('1. Raw Data'!L2019="Elec", '1. Raw Data'!L2019="elect"), "Electronics", '1. Raw Data'!L2019)</f>
        <v>Electronics</v>
      </c>
      <c r="M2019" s="9">
        <v>274.55</v>
      </c>
      <c r="N2019" s="9">
        <f>IF(ISBLANK('1. Raw Data'!N2019), MEDIAN('1. Raw Data'!$N$2:$N$5001), '1. Raw Data'!N2019)</f>
        <v>141.86000000000001</v>
      </c>
      <c r="O2019" s="9">
        <v>2</v>
      </c>
      <c r="P2019" s="9">
        <f>IF(ISBLANK('1. Raw Data'!P2019), 0, '1. Raw Data'!P2019)</f>
        <v>0.05</v>
      </c>
      <c r="Q2019" s="9">
        <v>741</v>
      </c>
      <c r="R2019" s="9">
        <v>5</v>
      </c>
      <c r="S2019" s="9">
        <f t="shared" si="93"/>
        <v>521.64499999999998</v>
      </c>
      <c r="T2019" s="9">
        <f t="shared" si="94"/>
        <v>237.92499999999995</v>
      </c>
      <c r="U2019" s="23">
        <f t="shared" si="95"/>
        <v>0.45610520564751883</v>
      </c>
    </row>
    <row r="2020" spans="1:21" x14ac:dyDescent="0.3">
      <c r="A2020" s="9">
        <v>1866</v>
      </c>
      <c r="B2020" s="9" t="str">
        <f>PROPER(TRIM('1. Raw Data'!B2020))</f>
        <v>Customer_2018</v>
      </c>
      <c r="C2020" s="9">
        <f>IF(OR('1. Raw Data'!C2020&lt;18, '1. Raw Data'!C2020&gt;100), MEDIAN('1. Raw Data'!$C$2:$C$5001), '1. Raw Data'!C2020)</f>
        <v>48</v>
      </c>
      <c r="D2020" s="9" t="s">
        <v>5020</v>
      </c>
      <c r="E2020" s="22">
        <v>43998</v>
      </c>
      <c r="F2020" s="9">
        <v>0</v>
      </c>
      <c r="G2020" s="9">
        <v>13715</v>
      </c>
      <c r="H2020" s="15">
        <v>43998</v>
      </c>
      <c r="I2020" s="9" t="s">
        <v>7457</v>
      </c>
      <c r="J2020" s="9">
        <v>137</v>
      </c>
      <c r="K2020" s="9" t="s">
        <v>7484</v>
      </c>
      <c r="L2020" s="9" t="str">
        <f>IF(OR('1. Raw Data'!L2020="Elec", '1. Raw Data'!L2020="elect"), "Electronics", '1. Raw Data'!L2020)</f>
        <v>Clothing</v>
      </c>
      <c r="M2020" s="9">
        <v>159.21</v>
      </c>
      <c r="N2020" s="9">
        <f>IF(ISBLANK('1. Raw Data'!N2020), MEDIAN('1. Raw Data'!$N$2:$N$5001), '1. Raw Data'!N2020)</f>
        <v>68.64</v>
      </c>
      <c r="O2020" s="9">
        <v>5</v>
      </c>
      <c r="P2020" s="9">
        <f>IF(ISBLANK('1. Raw Data'!P2020), 0, '1. Raw Data'!P2020)</f>
        <v>0</v>
      </c>
      <c r="Q2020" s="9">
        <v>404</v>
      </c>
      <c r="R2020" s="9">
        <v>5</v>
      </c>
      <c r="S2020" s="9">
        <f t="shared" si="93"/>
        <v>796.05000000000007</v>
      </c>
      <c r="T2020" s="9">
        <f t="shared" si="94"/>
        <v>452.85000000000008</v>
      </c>
      <c r="U2020" s="23">
        <f t="shared" si="95"/>
        <v>0.56887130205389114</v>
      </c>
    </row>
    <row r="2021" spans="1:21" x14ac:dyDescent="0.3">
      <c r="A2021" s="9">
        <v>1793</v>
      </c>
      <c r="B2021" s="9" t="str">
        <f>PROPER(TRIM('1. Raw Data'!B2021))</f>
        <v>Customer_2019</v>
      </c>
      <c r="C2021" s="9">
        <f>IF(OR('1. Raw Data'!C2021&lt;18, '1. Raw Data'!C2021&gt;100), MEDIAN('1. Raw Data'!$C$2:$C$5001), '1. Raw Data'!C2021)</f>
        <v>55</v>
      </c>
      <c r="D2021" s="9" t="s">
        <v>5021</v>
      </c>
      <c r="E2021" s="22">
        <v>44714</v>
      </c>
      <c r="F2021" s="9">
        <v>0</v>
      </c>
      <c r="G2021" s="9">
        <v>13322</v>
      </c>
      <c r="H2021" s="15">
        <v>44598</v>
      </c>
      <c r="I2021" s="9" t="s">
        <v>7457</v>
      </c>
      <c r="J2021" s="9">
        <v>143</v>
      </c>
      <c r="K2021" s="9" t="s">
        <v>7475</v>
      </c>
      <c r="L2021" s="9" t="str">
        <f>IF(OR('1. Raw Data'!L2021="Elec", '1. Raw Data'!L2021="elect"), "Electronics", '1. Raw Data'!L2021)</f>
        <v>Home Appliances</v>
      </c>
      <c r="M2021" s="9">
        <v>979.4</v>
      </c>
      <c r="N2021" s="9">
        <f>IF(ISBLANK('1. Raw Data'!N2021), MEDIAN('1. Raw Data'!$N$2:$N$5001), '1. Raw Data'!N2021)</f>
        <v>645.34</v>
      </c>
      <c r="O2021" s="9">
        <v>1</v>
      </c>
      <c r="P2021" s="9">
        <f>IF(ISBLANK('1. Raw Data'!P2021), 0, '1. Raw Data'!P2021)</f>
        <v>0</v>
      </c>
      <c r="Q2021" s="9">
        <v>388</v>
      </c>
      <c r="R2021" s="9">
        <v>7</v>
      </c>
      <c r="S2021" s="9">
        <f t="shared" si="93"/>
        <v>979.4</v>
      </c>
      <c r="T2021" s="9">
        <f t="shared" si="94"/>
        <v>334.05999999999995</v>
      </c>
      <c r="U2021" s="23">
        <f t="shared" si="95"/>
        <v>0.34108637941596892</v>
      </c>
    </row>
    <row r="2022" spans="1:21" x14ac:dyDescent="0.3">
      <c r="A2022" s="9">
        <v>1099</v>
      </c>
      <c r="B2022" s="9" t="str">
        <f>PROPER(TRIM('1. Raw Data'!B2022))</f>
        <v>Customer_2020</v>
      </c>
      <c r="C2022" s="9">
        <f>IF(OR('1. Raw Data'!C2022&lt;18, '1. Raw Data'!C2022&gt;100), MEDIAN('1. Raw Data'!$C$2:$C$5001), '1. Raw Data'!C2022)</f>
        <v>45</v>
      </c>
      <c r="D2022" s="9" t="s">
        <v>5020</v>
      </c>
      <c r="E2022" s="22">
        <v>44290</v>
      </c>
      <c r="F2022" s="9">
        <v>0</v>
      </c>
      <c r="G2022" s="9">
        <v>11326</v>
      </c>
      <c r="H2022" s="15">
        <v>44290</v>
      </c>
      <c r="I2022" s="9" t="s">
        <v>7457</v>
      </c>
      <c r="J2022" s="9">
        <v>141</v>
      </c>
      <c r="K2022" s="9" t="s">
        <v>7490</v>
      </c>
      <c r="L2022" s="9" t="str">
        <f>IF(OR('1. Raw Data'!L2022="Elec", '1. Raw Data'!L2022="elect"), "Electronics", '1. Raw Data'!L2022)</f>
        <v>Home Appliances</v>
      </c>
      <c r="M2022" s="9">
        <v>1232.24</v>
      </c>
      <c r="N2022" s="9">
        <f>IF(ISBLANK('1. Raw Data'!N2022), MEDIAN('1. Raw Data'!$N$2:$N$5001), '1. Raw Data'!N2022)</f>
        <v>833.99</v>
      </c>
      <c r="O2022" s="9">
        <v>2</v>
      </c>
      <c r="P2022" s="9">
        <f>IF(ISBLANK('1. Raw Data'!P2022), 0, '1. Raw Data'!P2022)</f>
        <v>0</v>
      </c>
      <c r="Q2022" s="9">
        <v>400</v>
      </c>
      <c r="R2022" s="9">
        <v>2</v>
      </c>
      <c r="S2022" s="9">
        <f t="shared" si="93"/>
        <v>2464.48</v>
      </c>
      <c r="T2022" s="9">
        <f t="shared" si="94"/>
        <v>796.5</v>
      </c>
      <c r="U2022" s="23">
        <f t="shared" si="95"/>
        <v>0.32319191066675323</v>
      </c>
    </row>
    <row r="2023" spans="1:21" x14ac:dyDescent="0.3">
      <c r="A2023" s="9">
        <v>1751</v>
      </c>
      <c r="B2023" s="9" t="str">
        <f>PROPER(TRIM('1. Raw Data'!B2023))</f>
        <v>Customer_2021</v>
      </c>
      <c r="C2023" s="9">
        <f>IF(OR('1. Raw Data'!C2023&lt;18, '1. Raw Data'!C2023&gt;100), MEDIAN('1. Raw Data'!$C$2:$C$5001), '1. Raw Data'!C2023)</f>
        <v>32</v>
      </c>
      <c r="D2023" s="9" t="s">
        <v>5023</v>
      </c>
      <c r="E2023" s="22">
        <v>43888</v>
      </c>
      <c r="F2023" s="9">
        <v>1</v>
      </c>
      <c r="G2023" s="9">
        <v>10121</v>
      </c>
      <c r="H2023" s="15">
        <v>43888</v>
      </c>
      <c r="I2023" s="9" t="s">
        <v>7455</v>
      </c>
      <c r="J2023" s="9">
        <v>137</v>
      </c>
      <c r="K2023" s="9" t="s">
        <v>7484</v>
      </c>
      <c r="L2023" s="9" t="str">
        <f>IF(OR('1. Raw Data'!L2023="Elec", '1. Raw Data'!L2023="elect"), "Electronics", '1. Raw Data'!L2023)</f>
        <v>Home Appliances</v>
      </c>
      <c r="M2023" s="9">
        <v>1141.31</v>
      </c>
      <c r="N2023" s="9">
        <f>IF(ISBLANK('1. Raw Data'!N2023), MEDIAN('1. Raw Data'!$N$2:$N$5001), '1. Raw Data'!N2023)</f>
        <v>621.70000000000005</v>
      </c>
      <c r="O2023" s="9">
        <v>2</v>
      </c>
      <c r="P2023" s="9">
        <f>IF(ISBLANK('1. Raw Data'!P2023), 0, '1. Raw Data'!P2023)</f>
        <v>0</v>
      </c>
      <c r="Q2023" s="9">
        <v>1051</v>
      </c>
      <c r="R2023" s="9">
        <v>3</v>
      </c>
      <c r="S2023" s="9">
        <f t="shared" si="93"/>
        <v>2282.62</v>
      </c>
      <c r="T2023" s="9">
        <f t="shared" si="94"/>
        <v>1039.2199999999998</v>
      </c>
      <c r="U2023" s="23">
        <f t="shared" si="95"/>
        <v>0.45527507863770572</v>
      </c>
    </row>
    <row r="2024" spans="1:21" x14ac:dyDescent="0.3">
      <c r="A2024" s="9">
        <v>1477</v>
      </c>
      <c r="B2024" s="9" t="str">
        <f>PROPER(TRIM('1. Raw Data'!B2024))</f>
        <v>Customer_2022</v>
      </c>
      <c r="C2024" s="9">
        <f>IF(OR('1. Raw Data'!C2024&lt;18, '1. Raw Data'!C2024&gt;100), MEDIAN('1. Raw Data'!$C$2:$C$5001), '1. Raw Data'!C2024)</f>
        <v>30</v>
      </c>
      <c r="D2024" s="9" t="s">
        <v>5020</v>
      </c>
      <c r="E2024" s="22">
        <v>44483</v>
      </c>
      <c r="F2024" s="9">
        <v>0</v>
      </c>
      <c r="G2024" s="9">
        <v>10217</v>
      </c>
      <c r="H2024" s="15">
        <v>44483</v>
      </c>
      <c r="I2024" s="9" t="s">
        <v>7457</v>
      </c>
      <c r="J2024" s="9">
        <v>133</v>
      </c>
      <c r="K2024" s="9" t="s">
        <v>7498</v>
      </c>
      <c r="L2024" s="9" t="str">
        <f>IF(OR('1. Raw Data'!L2024="Elec", '1. Raw Data'!L2024="elect"), "Electronics", '1. Raw Data'!L2024)</f>
        <v>Clothing</v>
      </c>
      <c r="M2024" s="9">
        <v>1234.71</v>
      </c>
      <c r="N2024" s="9">
        <f>IF(ISBLANK('1. Raw Data'!N2024), MEDIAN('1. Raw Data'!$N$2:$N$5001), '1. Raw Data'!N2024)</f>
        <v>651.48</v>
      </c>
      <c r="O2024" s="9">
        <v>1</v>
      </c>
      <c r="P2024" s="9">
        <f>IF(ISBLANK('1. Raw Data'!P2024), 0, '1. Raw Data'!P2024)</f>
        <v>0</v>
      </c>
      <c r="Q2024" s="9">
        <v>1175</v>
      </c>
      <c r="R2024" s="9">
        <v>3</v>
      </c>
      <c r="S2024" s="9">
        <f t="shared" si="93"/>
        <v>1234.71</v>
      </c>
      <c r="T2024" s="9">
        <f t="shared" si="94"/>
        <v>583.23</v>
      </c>
      <c r="U2024" s="23">
        <f t="shared" si="95"/>
        <v>0.47236193114172559</v>
      </c>
    </row>
    <row r="2025" spans="1:21" x14ac:dyDescent="0.3">
      <c r="A2025" s="9">
        <v>2321</v>
      </c>
      <c r="B2025" s="9" t="str">
        <f>PROPER(TRIM('1. Raw Data'!B2025))</f>
        <v>Customer_2023</v>
      </c>
      <c r="C2025" s="9">
        <f>IF(OR('1. Raw Data'!C2025&lt;18, '1. Raw Data'!C2025&gt;100), MEDIAN('1. Raw Data'!$C$2:$C$5001), '1. Raw Data'!C2025)</f>
        <v>24</v>
      </c>
      <c r="D2025" s="9" t="s">
        <v>5018</v>
      </c>
      <c r="E2025" s="22">
        <v>44033</v>
      </c>
      <c r="F2025" s="9">
        <v>0</v>
      </c>
      <c r="G2025" s="9">
        <v>11076</v>
      </c>
      <c r="H2025" s="15">
        <v>44033</v>
      </c>
      <c r="I2025" s="9" t="s">
        <v>7457</v>
      </c>
      <c r="J2025" s="9">
        <v>125</v>
      </c>
      <c r="K2025" s="9" t="s">
        <v>7479</v>
      </c>
      <c r="L2025" s="9" t="str">
        <f>IF(OR('1. Raw Data'!L2025="Elec", '1. Raw Data'!L2025="elect"), "Electronics", '1. Raw Data'!L2025)</f>
        <v>Electronics</v>
      </c>
      <c r="M2025" s="9">
        <v>1015.49</v>
      </c>
      <c r="N2025" s="9">
        <f>IF(ISBLANK('1. Raw Data'!N2025), MEDIAN('1. Raw Data'!$N$2:$N$5001), '1. Raw Data'!N2025)</f>
        <v>570.41</v>
      </c>
      <c r="O2025" s="9">
        <v>2</v>
      </c>
      <c r="P2025" s="9">
        <f>IF(ISBLANK('1. Raw Data'!P2025), 0, '1. Raw Data'!P2025)</f>
        <v>0</v>
      </c>
      <c r="Q2025" s="9">
        <v>859</v>
      </c>
      <c r="R2025" s="9">
        <v>2</v>
      </c>
      <c r="S2025" s="9">
        <f t="shared" si="93"/>
        <v>2030.98</v>
      </c>
      <c r="T2025" s="9">
        <f t="shared" si="94"/>
        <v>890.16000000000008</v>
      </c>
      <c r="U2025" s="23">
        <f t="shared" si="95"/>
        <v>0.43829087435622216</v>
      </c>
    </row>
    <row r="2026" spans="1:21" x14ac:dyDescent="0.3">
      <c r="A2026" s="9">
        <v>1939</v>
      </c>
      <c r="B2026" s="9" t="str">
        <f>PROPER(TRIM('1. Raw Data'!B2026))</f>
        <v>Customer_2024</v>
      </c>
      <c r="C2026" s="9">
        <f>IF(OR('1. Raw Data'!C2026&lt;18, '1. Raw Data'!C2026&gt;100), MEDIAN('1. Raw Data'!$C$2:$C$5001), '1. Raw Data'!C2026)</f>
        <v>42</v>
      </c>
      <c r="D2026" s="9" t="s">
        <v>5019</v>
      </c>
      <c r="E2026" s="22">
        <v>45352</v>
      </c>
      <c r="F2026" s="9">
        <v>0</v>
      </c>
      <c r="G2026" s="9">
        <v>13197</v>
      </c>
      <c r="H2026" s="15">
        <v>45294</v>
      </c>
      <c r="I2026" s="9" t="s">
        <v>7455</v>
      </c>
      <c r="J2026" s="9">
        <v>146</v>
      </c>
      <c r="K2026" s="9" t="s">
        <v>7505</v>
      </c>
      <c r="L2026" s="9" t="str">
        <f>IF(OR('1. Raw Data'!L2026="Elec", '1. Raw Data'!L2026="elect"), "Electronics", '1. Raw Data'!L2026)</f>
        <v>Home Appliances</v>
      </c>
      <c r="M2026" s="9">
        <v>1116.25</v>
      </c>
      <c r="N2026" s="9">
        <f>IF(ISBLANK('1. Raw Data'!N2026), MEDIAN('1. Raw Data'!$N$2:$N$5001), '1. Raw Data'!N2026)</f>
        <v>522.25</v>
      </c>
      <c r="O2026" s="9">
        <v>2</v>
      </c>
      <c r="P2026" s="9">
        <f>IF(ISBLANK('1. Raw Data'!P2026), 0, '1. Raw Data'!P2026)</f>
        <v>0</v>
      </c>
      <c r="Q2026" s="9">
        <v>364</v>
      </c>
      <c r="R2026" s="9">
        <v>5</v>
      </c>
      <c r="S2026" s="9">
        <f t="shared" si="93"/>
        <v>2232.5</v>
      </c>
      <c r="T2026" s="9">
        <f t="shared" si="94"/>
        <v>1188</v>
      </c>
      <c r="U2026" s="23">
        <f t="shared" si="95"/>
        <v>0.53213885778275472</v>
      </c>
    </row>
    <row r="2027" spans="1:21" x14ac:dyDescent="0.3">
      <c r="A2027" s="9">
        <v>1525</v>
      </c>
      <c r="B2027" s="9" t="str">
        <f>PROPER(TRIM('1. Raw Data'!B2027))</f>
        <v>Customer_2025</v>
      </c>
      <c r="C2027" s="9">
        <f>IF(OR('1. Raw Data'!C2027&lt;18, '1. Raw Data'!C2027&gt;100), MEDIAN('1. Raw Data'!$C$2:$C$5001), '1. Raw Data'!C2027)</f>
        <v>59</v>
      </c>
      <c r="D2027" s="9" t="s">
        <v>5018</v>
      </c>
      <c r="E2027" s="22">
        <v>45162</v>
      </c>
      <c r="F2027" s="9">
        <v>0</v>
      </c>
      <c r="G2027" s="9">
        <v>11182</v>
      </c>
      <c r="H2027" s="15">
        <v>45162</v>
      </c>
      <c r="I2027" s="9" t="s">
        <v>7457</v>
      </c>
      <c r="J2027" s="9">
        <v>137</v>
      </c>
      <c r="K2027" s="9" t="s">
        <v>7484</v>
      </c>
      <c r="L2027" s="9" t="str">
        <f>IF(OR('1. Raw Data'!L2027="Elec", '1. Raw Data'!L2027="elect"), "Electronics", '1. Raw Data'!L2027)</f>
        <v>Clothing</v>
      </c>
      <c r="M2027" s="9">
        <v>444.08</v>
      </c>
      <c r="N2027" s="9">
        <f>IF(ISBLANK('1. Raw Data'!N2027), MEDIAN('1. Raw Data'!$N$2:$N$5001), '1. Raw Data'!N2027)</f>
        <v>429.51499999999999</v>
      </c>
      <c r="O2027" s="9">
        <v>4</v>
      </c>
      <c r="P2027" s="9">
        <f>IF(ISBLANK('1. Raw Data'!P2027), 0, '1. Raw Data'!P2027)</f>
        <v>0.05</v>
      </c>
      <c r="Q2027" s="9">
        <v>377</v>
      </c>
      <c r="R2027" s="9">
        <v>5</v>
      </c>
      <c r="S2027" s="9">
        <f t="shared" si="93"/>
        <v>1687.5039999999999</v>
      </c>
      <c r="T2027" s="9">
        <f t="shared" si="94"/>
        <v>-30.55600000000004</v>
      </c>
      <c r="U2027" s="23">
        <f t="shared" si="95"/>
        <v>-1.8107216338450187E-2</v>
      </c>
    </row>
    <row r="2028" spans="1:21" x14ac:dyDescent="0.3">
      <c r="A2028" s="9">
        <v>1333</v>
      </c>
      <c r="B2028" s="9" t="str">
        <f>PROPER(TRIM('1. Raw Data'!B2028))</f>
        <v>Customer_2026</v>
      </c>
      <c r="C2028" s="9">
        <f>IF(OR('1. Raw Data'!C2028&lt;18, '1. Raw Data'!C2028&gt;100), MEDIAN('1. Raw Data'!$C$2:$C$5001), '1. Raw Data'!C2028)</f>
        <v>34</v>
      </c>
      <c r="D2028" s="9" t="s">
        <v>5022</v>
      </c>
      <c r="E2028" s="22">
        <v>44517</v>
      </c>
      <c r="F2028" s="9">
        <v>1</v>
      </c>
      <c r="G2028" s="9">
        <v>11694</v>
      </c>
      <c r="H2028" s="15">
        <v>44517</v>
      </c>
      <c r="I2028" s="9" t="s">
        <v>7457</v>
      </c>
      <c r="J2028" s="9">
        <v>140</v>
      </c>
      <c r="K2028" s="9" t="s">
        <v>7468</v>
      </c>
      <c r="L2028" s="9" t="str">
        <f>IF(OR('1. Raw Data'!L2028="Elec", '1. Raw Data'!L2028="elect"), "Electronics", '1. Raw Data'!L2028)</f>
        <v>Clothing</v>
      </c>
      <c r="M2028" s="9">
        <v>1489.86</v>
      </c>
      <c r="N2028" s="9">
        <f>IF(ISBLANK('1. Raw Data'!N2028), MEDIAN('1. Raw Data'!$N$2:$N$5001), '1. Raw Data'!N2028)</f>
        <v>641.08000000000004</v>
      </c>
      <c r="O2028" s="9">
        <v>2</v>
      </c>
      <c r="P2028" s="9">
        <f>IF(ISBLANK('1. Raw Data'!P2028), 0, '1. Raw Data'!P2028)</f>
        <v>0</v>
      </c>
      <c r="Q2028" s="9">
        <v>1141</v>
      </c>
      <c r="R2028" s="9">
        <v>4</v>
      </c>
      <c r="S2028" s="9">
        <f t="shared" si="93"/>
        <v>2979.72</v>
      </c>
      <c r="T2028" s="9">
        <f t="shared" si="94"/>
        <v>1697.5599999999997</v>
      </c>
      <c r="U2028" s="23">
        <f t="shared" si="95"/>
        <v>0.56970453599667081</v>
      </c>
    </row>
    <row r="2029" spans="1:21" x14ac:dyDescent="0.3">
      <c r="A2029" s="9">
        <v>1001</v>
      </c>
      <c r="B2029" s="9" t="str">
        <f>PROPER(TRIM('1. Raw Data'!B2029))</f>
        <v>Customer_2027</v>
      </c>
      <c r="C2029" s="9">
        <f>IF(OR('1. Raw Data'!C2029&lt;18, '1. Raw Data'!C2029&gt;100), MEDIAN('1. Raw Data'!$C$2:$C$5001), '1. Raw Data'!C2029)</f>
        <v>46</v>
      </c>
      <c r="D2029" s="9" t="s">
        <v>5018</v>
      </c>
      <c r="E2029" s="22">
        <v>44130</v>
      </c>
      <c r="F2029" s="9">
        <v>0</v>
      </c>
      <c r="G2029" s="9">
        <v>10794</v>
      </c>
      <c r="H2029" s="15">
        <v>44130</v>
      </c>
      <c r="I2029" s="9" t="s">
        <v>7457</v>
      </c>
      <c r="J2029" s="9">
        <v>121</v>
      </c>
      <c r="K2029" s="9" t="s">
        <v>7495</v>
      </c>
      <c r="L2029" s="9" t="str">
        <f>IF(OR('1. Raw Data'!L2029="Elec", '1. Raw Data'!L2029="elect"), "Electronics", '1. Raw Data'!L2029)</f>
        <v>Home Appliances</v>
      </c>
      <c r="M2029" s="9">
        <v>315.58999999999997</v>
      </c>
      <c r="N2029" s="9">
        <f>IF(ISBLANK('1. Raw Data'!N2029), MEDIAN('1. Raw Data'!$N$2:$N$5001), '1. Raw Data'!N2029)</f>
        <v>168.5</v>
      </c>
      <c r="O2029" s="9">
        <v>2</v>
      </c>
      <c r="P2029" s="9">
        <f>IF(ISBLANK('1. Raw Data'!P2029), 0, '1. Raw Data'!P2029)</f>
        <v>0</v>
      </c>
      <c r="Q2029" s="9">
        <v>585</v>
      </c>
      <c r="R2029" s="9">
        <v>5</v>
      </c>
      <c r="S2029" s="9">
        <f t="shared" si="93"/>
        <v>631.17999999999995</v>
      </c>
      <c r="T2029" s="9">
        <f t="shared" si="94"/>
        <v>294.17999999999995</v>
      </c>
      <c r="U2029" s="23">
        <f t="shared" si="95"/>
        <v>0.46607940682531129</v>
      </c>
    </row>
    <row r="2030" spans="1:21" x14ac:dyDescent="0.3">
      <c r="A2030" s="9">
        <v>1374</v>
      </c>
      <c r="B2030" s="9" t="str">
        <f>PROPER(TRIM('1. Raw Data'!B2030))</f>
        <v>Customer_2028</v>
      </c>
      <c r="C2030" s="9">
        <f>IF(OR('1. Raw Data'!C2030&lt;18, '1. Raw Data'!C2030&gt;100), MEDIAN('1. Raw Data'!$C$2:$C$5001), '1. Raw Data'!C2030)</f>
        <v>28</v>
      </c>
      <c r="D2030" s="9" t="s">
        <v>5021</v>
      </c>
      <c r="E2030" s="22">
        <v>44053</v>
      </c>
      <c r="F2030" s="9">
        <v>1</v>
      </c>
      <c r="G2030" s="9">
        <v>11624</v>
      </c>
      <c r="H2030" s="15">
        <v>44112</v>
      </c>
      <c r="I2030" s="9" t="s">
        <v>7455</v>
      </c>
      <c r="J2030" s="9">
        <v>146</v>
      </c>
      <c r="K2030" s="9" t="s">
        <v>7505</v>
      </c>
      <c r="L2030" s="9" t="str">
        <f>IF(OR('1. Raw Data'!L2030="Elec", '1. Raw Data'!L2030="elect"), "Electronics", '1. Raw Data'!L2030)</f>
        <v>Home Appliances</v>
      </c>
      <c r="M2030" s="9">
        <v>361.02</v>
      </c>
      <c r="N2030" s="9">
        <f>IF(ISBLANK('1. Raw Data'!N2030), MEDIAN('1. Raw Data'!$N$2:$N$5001), '1. Raw Data'!N2030)</f>
        <v>210.66</v>
      </c>
      <c r="O2030" s="9">
        <v>5</v>
      </c>
      <c r="P2030" s="9">
        <f>IF(ISBLANK('1. Raw Data'!P2030), 0, '1. Raw Data'!P2030)</f>
        <v>0.1</v>
      </c>
      <c r="Q2030" s="9">
        <v>814</v>
      </c>
      <c r="R2030" s="9">
        <v>5</v>
      </c>
      <c r="S2030" s="9">
        <f t="shared" si="93"/>
        <v>1624.59</v>
      </c>
      <c r="T2030" s="9">
        <f t="shared" si="94"/>
        <v>571.29</v>
      </c>
      <c r="U2030" s="23">
        <f t="shared" si="95"/>
        <v>0.35165180137757834</v>
      </c>
    </row>
    <row r="2031" spans="1:21" x14ac:dyDescent="0.3">
      <c r="A2031" s="9">
        <v>1292</v>
      </c>
      <c r="B2031" s="9" t="str">
        <f>PROPER(TRIM('1. Raw Data'!B2031))</f>
        <v>Customer_2029</v>
      </c>
      <c r="C2031" s="9">
        <f>IF(OR('1. Raw Data'!C2031&lt;18, '1. Raw Data'!C2031&gt;100), MEDIAN('1. Raw Data'!$C$2:$C$5001), '1. Raw Data'!C2031)</f>
        <v>42</v>
      </c>
      <c r="D2031" s="9" t="s">
        <v>5023</v>
      </c>
      <c r="E2031" s="22">
        <v>43909</v>
      </c>
      <c r="F2031" s="9">
        <v>1</v>
      </c>
      <c r="G2031" s="9">
        <v>10175</v>
      </c>
      <c r="H2031" s="15">
        <v>43909</v>
      </c>
      <c r="I2031" s="9" t="s">
        <v>7457</v>
      </c>
      <c r="J2031" s="9">
        <v>148</v>
      </c>
      <c r="K2031" s="9" t="s">
        <v>7491</v>
      </c>
      <c r="L2031" s="9" t="str">
        <f>IF(OR('1. Raw Data'!L2031="Elec", '1. Raw Data'!L2031="elect"), "Electronics", '1. Raw Data'!L2031)</f>
        <v>Sports</v>
      </c>
      <c r="M2031" s="9">
        <v>468.94</v>
      </c>
      <c r="N2031" s="9">
        <f>IF(ISBLANK('1. Raw Data'!N2031), MEDIAN('1. Raw Data'!$N$2:$N$5001), '1. Raw Data'!N2031)</f>
        <v>318.44</v>
      </c>
      <c r="O2031" s="9">
        <v>1</v>
      </c>
      <c r="P2031" s="9">
        <f>IF(ISBLANK('1. Raw Data'!P2031), 0, '1. Raw Data'!P2031)</f>
        <v>0</v>
      </c>
      <c r="Q2031" s="9">
        <v>1515</v>
      </c>
      <c r="R2031" s="9">
        <v>2</v>
      </c>
      <c r="S2031" s="9">
        <f t="shared" si="93"/>
        <v>468.94</v>
      </c>
      <c r="T2031" s="9">
        <f t="shared" si="94"/>
        <v>150.5</v>
      </c>
      <c r="U2031" s="23">
        <f t="shared" si="95"/>
        <v>0.32093658037275558</v>
      </c>
    </row>
    <row r="2032" spans="1:21" x14ac:dyDescent="0.3">
      <c r="A2032" s="9">
        <v>1836</v>
      </c>
      <c r="B2032" s="9" t="str">
        <f>PROPER(TRIM('1. Raw Data'!B2032))</f>
        <v>Customer_2030</v>
      </c>
      <c r="C2032" s="9">
        <f>IF(OR('1. Raw Data'!C2032&lt;18, '1. Raw Data'!C2032&gt;100), MEDIAN('1. Raw Data'!$C$2:$C$5001), '1. Raw Data'!C2032)</f>
        <v>58</v>
      </c>
      <c r="D2032" s="9" t="s">
        <v>5022</v>
      </c>
      <c r="E2032" s="22">
        <v>44418</v>
      </c>
      <c r="F2032" s="9">
        <v>0</v>
      </c>
      <c r="G2032" s="9">
        <v>10291</v>
      </c>
      <c r="H2032" s="15">
        <v>44477</v>
      </c>
      <c r="I2032" s="9" t="s">
        <v>7456</v>
      </c>
      <c r="J2032" s="9">
        <v>138</v>
      </c>
      <c r="K2032" s="9" t="s">
        <v>7464</v>
      </c>
      <c r="L2032" s="9" t="str">
        <f>IF(OR('1. Raw Data'!L2032="Elec", '1. Raw Data'!L2032="elect"), "Electronics", '1. Raw Data'!L2032)</f>
        <v>Sports</v>
      </c>
      <c r="M2032" s="9">
        <v>1464.23</v>
      </c>
      <c r="N2032" s="9">
        <f>IF(ISBLANK('1. Raw Data'!N2032), MEDIAN('1. Raw Data'!$N$2:$N$5001), '1. Raw Data'!N2032)</f>
        <v>910.34</v>
      </c>
      <c r="O2032" s="9">
        <v>5</v>
      </c>
      <c r="P2032" s="9">
        <f>IF(ISBLANK('1. Raw Data'!P2032), 0, '1. Raw Data'!P2032)</f>
        <v>0</v>
      </c>
      <c r="Q2032" s="9">
        <v>475</v>
      </c>
      <c r="R2032" s="9">
        <v>6</v>
      </c>
      <c r="S2032" s="9">
        <f t="shared" si="93"/>
        <v>7321.15</v>
      </c>
      <c r="T2032" s="9">
        <f t="shared" si="94"/>
        <v>2769.45</v>
      </c>
      <c r="U2032" s="23">
        <f t="shared" si="95"/>
        <v>0.3782807345840476</v>
      </c>
    </row>
    <row r="2033" spans="1:21" x14ac:dyDescent="0.3">
      <c r="A2033" s="9">
        <v>2004</v>
      </c>
      <c r="B2033" s="9" t="str">
        <f>PROPER(TRIM('1. Raw Data'!B2033))</f>
        <v>Customer_2031</v>
      </c>
      <c r="C2033" s="9">
        <f>IF(OR('1. Raw Data'!C2033&lt;18, '1. Raw Data'!C2033&gt;100), MEDIAN('1. Raw Data'!$C$2:$C$5001), '1. Raw Data'!C2033)</f>
        <v>50</v>
      </c>
      <c r="D2033" s="9" t="s">
        <v>5022</v>
      </c>
      <c r="E2033" s="22">
        <v>44798</v>
      </c>
      <c r="F2033" s="9">
        <v>0</v>
      </c>
      <c r="G2033" s="9">
        <v>13230</v>
      </c>
      <c r="H2033" s="15">
        <v>44798</v>
      </c>
      <c r="I2033" s="9" t="s">
        <v>7455</v>
      </c>
      <c r="J2033" s="9">
        <v>140</v>
      </c>
      <c r="K2033" s="9" t="s">
        <v>7468</v>
      </c>
      <c r="L2033" s="9" t="str">
        <f>IF(OR('1. Raw Data'!L2033="Elec", '1. Raw Data'!L2033="elect"), "Electronics", '1. Raw Data'!L2033)</f>
        <v>Clothing</v>
      </c>
      <c r="M2033" s="9">
        <v>1483.02</v>
      </c>
      <c r="N2033" s="9">
        <f>IF(ISBLANK('1. Raw Data'!N2033), MEDIAN('1. Raw Data'!$N$2:$N$5001), '1. Raw Data'!N2033)</f>
        <v>914.9</v>
      </c>
      <c r="O2033" s="9">
        <v>3</v>
      </c>
      <c r="P2033" s="9">
        <f>IF(ISBLANK('1. Raw Data'!P2033), 0, '1. Raw Data'!P2033)</f>
        <v>0.05</v>
      </c>
      <c r="Q2033" s="9">
        <v>481</v>
      </c>
      <c r="R2033" s="9">
        <v>3</v>
      </c>
      <c r="S2033" s="9">
        <f t="shared" si="93"/>
        <v>4226.6069999999991</v>
      </c>
      <c r="T2033" s="9">
        <f t="shared" si="94"/>
        <v>1481.9069999999992</v>
      </c>
      <c r="U2033" s="23">
        <f t="shared" si="95"/>
        <v>0.35061386118936527</v>
      </c>
    </row>
    <row r="2034" spans="1:21" x14ac:dyDescent="0.3">
      <c r="A2034" s="9">
        <v>1552</v>
      </c>
      <c r="B2034" s="9" t="str">
        <f>PROPER(TRIM('1. Raw Data'!B2034))</f>
        <v>Customer_2032</v>
      </c>
      <c r="C2034" s="9">
        <f>IF(OR('1. Raw Data'!C2034&lt;18, '1. Raw Data'!C2034&gt;100), MEDIAN('1. Raw Data'!$C$2:$C$5001), '1. Raw Data'!C2034)</f>
        <v>40</v>
      </c>
      <c r="D2034" s="9" t="s">
        <v>5022</v>
      </c>
      <c r="E2034" s="22">
        <v>45256</v>
      </c>
      <c r="F2034" s="9">
        <v>0</v>
      </c>
      <c r="G2034" s="9">
        <v>10490</v>
      </c>
      <c r="H2034" s="15">
        <v>45256</v>
      </c>
      <c r="I2034" s="9" t="s">
        <v>7456</v>
      </c>
      <c r="J2034" s="9">
        <v>134</v>
      </c>
      <c r="K2034" s="9" t="s">
        <v>7482</v>
      </c>
      <c r="L2034" s="9" t="str">
        <f>IF(OR('1. Raw Data'!L2034="Elec", '1. Raw Data'!L2034="elect"), "Electronics", '1. Raw Data'!L2034)</f>
        <v>Sports</v>
      </c>
      <c r="M2034" s="9">
        <v>1202.5999999999999</v>
      </c>
      <c r="N2034" s="9">
        <f>IF(ISBLANK('1. Raw Data'!N2034), MEDIAN('1. Raw Data'!$N$2:$N$5001), '1. Raw Data'!N2034)</f>
        <v>592.16</v>
      </c>
      <c r="O2034" s="9">
        <v>5</v>
      </c>
      <c r="P2034" s="9">
        <f>IF(ISBLANK('1. Raw Data'!P2034), 0, '1. Raw Data'!P2034)</f>
        <v>0.2</v>
      </c>
      <c r="Q2034" s="9">
        <v>402</v>
      </c>
      <c r="R2034" s="9">
        <v>5</v>
      </c>
      <c r="S2034" s="9">
        <f t="shared" si="93"/>
        <v>4810.4000000000005</v>
      </c>
      <c r="T2034" s="9">
        <f t="shared" si="94"/>
        <v>1849.6000000000008</v>
      </c>
      <c r="U2034" s="23">
        <f t="shared" si="95"/>
        <v>0.38450024945950451</v>
      </c>
    </row>
    <row r="2035" spans="1:21" x14ac:dyDescent="0.3">
      <c r="A2035" s="9">
        <v>1317</v>
      </c>
      <c r="B2035" s="9" t="str">
        <f>PROPER(TRIM('1. Raw Data'!B2035))</f>
        <v>Customer_2033</v>
      </c>
      <c r="C2035" s="9">
        <f>IF(OR('1. Raw Data'!C2035&lt;18, '1. Raw Data'!C2035&gt;100), MEDIAN('1. Raw Data'!$C$2:$C$5001), '1. Raw Data'!C2035)</f>
        <v>48</v>
      </c>
      <c r="D2035" s="9" t="s">
        <v>5019</v>
      </c>
      <c r="E2035" s="22">
        <v>44145</v>
      </c>
      <c r="F2035" s="9">
        <v>0</v>
      </c>
      <c r="G2035" s="9">
        <v>12808</v>
      </c>
      <c r="H2035" s="15">
        <v>44115</v>
      </c>
      <c r="I2035" s="9" t="s">
        <v>7455</v>
      </c>
      <c r="J2035" s="9">
        <v>119</v>
      </c>
      <c r="K2035" s="9" t="s">
        <v>7459</v>
      </c>
      <c r="L2035" s="9" t="str">
        <f>IF(OR('1. Raw Data'!L2035="Elec", '1. Raw Data'!L2035="elect"), "Electronics", '1. Raw Data'!L2035)</f>
        <v>Sports</v>
      </c>
      <c r="M2035" s="9">
        <v>962.13</v>
      </c>
      <c r="N2035" s="9">
        <f>IF(ISBLANK('1. Raw Data'!N2035), MEDIAN('1. Raw Data'!$N$2:$N$5001), '1. Raw Data'!N2035)</f>
        <v>641.25</v>
      </c>
      <c r="O2035" s="9">
        <v>3</v>
      </c>
      <c r="P2035" s="9">
        <f>IF(ISBLANK('1. Raw Data'!P2035), 0, '1. Raw Data'!P2035)</f>
        <v>0.2</v>
      </c>
      <c r="Q2035" s="9">
        <v>377</v>
      </c>
      <c r="R2035" s="9">
        <v>6</v>
      </c>
      <c r="S2035" s="9">
        <f t="shared" si="93"/>
        <v>2309.1120000000001</v>
      </c>
      <c r="T2035" s="9">
        <f t="shared" si="94"/>
        <v>385.36200000000008</v>
      </c>
      <c r="U2035" s="23">
        <f t="shared" si="95"/>
        <v>0.16688753079105736</v>
      </c>
    </row>
    <row r="2036" spans="1:21" x14ac:dyDescent="0.3">
      <c r="A2036" s="9">
        <v>1380</v>
      </c>
      <c r="B2036" s="9" t="str">
        <f>PROPER(TRIM('1. Raw Data'!B2036))</f>
        <v>Customer_2034</v>
      </c>
      <c r="C2036" s="9">
        <f>IF(OR('1. Raw Data'!C2036&lt;18, '1. Raw Data'!C2036&gt;100), MEDIAN('1. Raw Data'!$C$2:$C$5001), '1. Raw Data'!C2036)</f>
        <v>49</v>
      </c>
      <c r="D2036" s="9" t="s">
        <v>5020</v>
      </c>
      <c r="E2036" s="22">
        <v>45275</v>
      </c>
      <c r="F2036" s="9">
        <v>1</v>
      </c>
      <c r="G2036" s="9">
        <v>13428</v>
      </c>
      <c r="H2036" s="15">
        <v>45275</v>
      </c>
      <c r="I2036" s="9" t="s">
        <v>7455</v>
      </c>
      <c r="J2036" s="9">
        <v>127</v>
      </c>
      <c r="K2036" s="9" t="s">
        <v>7489</v>
      </c>
      <c r="L2036" s="9" t="str">
        <f>IF(OR('1. Raw Data'!L2036="Elec", '1. Raw Data'!L2036="elect"), "Electronics", '1. Raw Data'!L2036)</f>
        <v>Home Appliances</v>
      </c>
      <c r="M2036" s="9">
        <v>804.09</v>
      </c>
      <c r="N2036" s="9">
        <f>IF(ISBLANK('1. Raw Data'!N2036), MEDIAN('1. Raw Data'!$N$2:$N$5001), '1. Raw Data'!N2036)</f>
        <v>550.07000000000005</v>
      </c>
      <c r="O2036" s="9">
        <v>3</v>
      </c>
      <c r="P2036" s="9">
        <f>IF(ISBLANK('1. Raw Data'!P2036), 0, '1. Raw Data'!P2036)</f>
        <v>0</v>
      </c>
      <c r="Q2036" s="9">
        <v>383</v>
      </c>
      <c r="R2036" s="9">
        <v>4</v>
      </c>
      <c r="S2036" s="9">
        <f t="shared" si="93"/>
        <v>2412.27</v>
      </c>
      <c r="T2036" s="9">
        <f t="shared" si="94"/>
        <v>762.06</v>
      </c>
      <c r="U2036" s="23">
        <f t="shared" si="95"/>
        <v>0.31590991058214873</v>
      </c>
    </row>
    <row r="2037" spans="1:21" x14ac:dyDescent="0.3">
      <c r="A2037" s="9">
        <v>1013</v>
      </c>
      <c r="B2037" s="9" t="str">
        <f>PROPER(TRIM('1. Raw Data'!B2037))</f>
        <v>Customer_2035</v>
      </c>
      <c r="C2037" s="9">
        <f>IF(OR('1. Raw Data'!C2037&lt;18, '1. Raw Data'!C2037&gt;100), MEDIAN('1. Raw Data'!$C$2:$C$5001), '1. Raw Data'!C2037)</f>
        <v>42</v>
      </c>
      <c r="D2037" s="9" t="s">
        <v>5021</v>
      </c>
      <c r="E2037" s="22">
        <v>44791</v>
      </c>
      <c r="F2037" s="9">
        <v>0</v>
      </c>
      <c r="G2037" s="9">
        <v>10633</v>
      </c>
      <c r="H2037" s="15">
        <v>44791</v>
      </c>
      <c r="I2037" s="9" t="s">
        <v>7455</v>
      </c>
      <c r="J2037" s="9">
        <v>109</v>
      </c>
      <c r="K2037" s="9" t="s">
        <v>7466</v>
      </c>
      <c r="L2037" s="9" t="str">
        <f>IF(OR('1. Raw Data'!L2037="Elec", '1. Raw Data'!L2037="elect"), "Electronics", '1. Raw Data'!L2037)</f>
        <v>Sports</v>
      </c>
      <c r="M2037" s="9">
        <v>1457.4</v>
      </c>
      <c r="N2037" s="9">
        <f>IF(ISBLANK('1. Raw Data'!N2037), MEDIAN('1. Raw Data'!$N$2:$N$5001), '1. Raw Data'!N2037)</f>
        <v>990.56</v>
      </c>
      <c r="O2037" s="9">
        <v>5</v>
      </c>
      <c r="P2037" s="9">
        <f>IF(ISBLANK('1. Raw Data'!P2037), 0, '1. Raw Data'!P2037)</f>
        <v>0</v>
      </c>
      <c r="Q2037" s="9">
        <v>867</v>
      </c>
      <c r="R2037" s="9">
        <v>3</v>
      </c>
      <c r="S2037" s="9">
        <f t="shared" si="93"/>
        <v>7287</v>
      </c>
      <c r="T2037" s="9">
        <f t="shared" si="94"/>
        <v>2334.2000000000007</v>
      </c>
      <c r="U2037" s="23">
        <f t="shared" si="95"/>
        <v>0.32032386441608351</v>
      </c>
    </row>
    <row r="2038" spans="1:21" x14ac:dyDescent="0.3">
      <c r="A2038" s="9">
        <v>1503</v>
      </c>
      <c r="B2038" s="9" t="str">
        <f>PROPER(TRIM('1. Raw Data'!B2038))</f>
        <v>Customer_2036</v>
      </c>
      <c r="C2038" s="9">
        <f>IF(OR('1. Raw Data'!C2038&lt;18, '1. Raw Data'!C2038&gt;100), MEDIAN('1. Raw Data'!$C$2:$C$5001), '1. Raw Data'!C2038)</f>
        <v>50</v>
      </c>
      <c r="D2038" s="9" t="s">
        <v>5023</v>
      </c>
      <c r="E2038" s="22">
        <v>44749</v>
      </c>
      <c r="F2038" s="9">
        <v>1</v>
      </c>
      <c r="G2038" s="9">
        <v>11260</v>
      </c>
      <c r="H2038" s="15">
        <v>44749</v>
      </c>
      <c r="I2038" s="9" t="s">
        <v>7456</v>
      </c>
      <c r="J2038" s="9">
        <v>105</v>
      </c>
      <c r="K2038" s="9" t="s">
        <v>7461</v>
      </c>
      <c r="L2038" s="9" t="str">
        <f>IF(OR('1. Raw Data'!L2038="Elec", '1. Raw Data'!L2038="elect"), "Electronics", '1. Raw Data'!L2038)</f>
        <v>Clothing</v>
      </c>
      <c r="M2038" s="9">
        <v>1058.6500000000001</v>
      </c>
      <c r="N2038" s="9">
        <f>IF(ISBLANK('1. Raw Data'!N2038), MEDIAN('1. Raw Data'!$N$2:$N$5001), '1. Raw Data'!N2038)</f>
        <v>435.78</v>
      </c>
      <c r="O2038" s="9">
        <v>4</v>
      </c>
      <c r="P2038" s="9">
        <f>IF(ISBLANK('1. Raw Data'!P2038), 0, '1. Raw Data'!P2038)</f>
        <v>0</v>
      </c>
      <c r="Q2038" s="9">
        <v>827</v>
      </c>
      <c r="R2038" s="9">
        <v>5</v>
      </c>
      <c r="S2038" s="9">
        <f t="shared" si="93"/>
        <v>4234.6000000000004</v>
      </c>
      <c r="T2038" s="9">
        <f t="shared" si="94"/>
        <v>2491.4800000000005</v>
      </c>
      <c r="U2038" s="23">
        <f t="shared" si="95"/>
        <v>0.58836253719359566</v>
      </c>
    </row>
    <row r="2039" spans="1:21" x14ac:dyDescent="0.3">
      <c r="A2039" s="9">
        <v>1230</v>
      </c>
      <c r="B2039" s="9" t="str">
        <f>PROPER(TRIM('1. Raw Data'!B2039))</f>
        <v>Customer_2037</v>
      </c>
      <c r="C2039" s="9">
        <f>IF(OR('1. Raw Data'!C2039&lt;18, '1. Raw Data'!C2039&gt;100), MEDIAN('1. Raw Data'!$C$2:$C$5001), '1. Raw Data'!C2039)</f>
        <v>27</v>
      </c>
      <c r="D2039" s="9" t="s">
        <v>5019</v>
      </c>
      <c r="E2039" s="22">
        <v>45091</v>
      </c>
      <c r="F2039" s="9">
        <v>0</v>
      </c>
      <c r="G2039" s="9">
        <v>13499</v>
      </c>
      <c r="H2039" s="15">
        <v>45091</v>
      </c>
      <c r="I2039" s="9" t="s">
        <v>7457</v>
      </c>
      <c r="J2039" s="9">
        <v>105</v>
      </c>
      <c r="K2039" s="9" t="s">
        <v>7461</v>
      </c>
      <c r="L2039" s="9" t="str">
        <f>IF(OR('1. Raw Data'!L2039="Elec", '1. Raw Data'!L2039="elect"), "Electronics", '1. Raw Data'!L2039)</f>
        <v>Home Appliances</v>
      </c>
      <c r="M2039" s="9">
        <v>1419.86</v>
      </c>
      <c r="N2039" s="9">
        <f>IF(ISBLANK('1. Raw Data'!N2039), MEDIAN('1. Raw Data'!$N$2:$N$5001), '1. Raw Data'!N2039)</f>
        <v>825.37</v>
      </c>
      <c r="O2039" s="9">
        <v>5</v>
      </c>
      <c r="P2039" s="9">
        <f>IF(ISBLANK('1. Raw Data'!P2039), 0, '1. Raw Data'!P2039)</f>
        <v>0.2</v>
      </c>
      <c r="Q2039" s="9">
        <v>511</v>
      </c>
      <c r="R2039" s="9">
        <v>4</v>
      </c>
      <c r="S2039" s="9">
        <f t="shared" si="93"/>
        <v>5679.44</v>
      </c>
      <c r="T2039" s="9">
        <f t="shared" si="94"/>
        <v>1552.5899999999992</v>
      </c>
      <c r="U2039" s="23">
        <f t="shared" si="95"/>
        <v>0.27337026185680269</v>
      </c>
    </row>
    <row r="2040" spans="1:21" x14ac:dyDescent="0.3">
      <c r="A2040" s="9">
        <v>2107</v>
      </c>
      <c r="B2040" s="9" t="str">
        <f>PROPER(TRIM('1. Raw Data'!B2040))</f>
        <v>Customer_2038</v>
      </c>
      <c r="C2040" s="9">
        <f>IF(OR('1. Raw Data'!C2040&lt;18, '1. Raw Data'!C2040&gt;100), MEDIAN('1. Raw Data'!$C$2:$C$5001), '1. Raw Data'!C2040)</f>
        <v>40</v>
      </c>
      <c r="D2040" s="9" t="s">
        <v>5018</v>
      </c>
      <c r="E2040" s="22">
        <v>43841</v>
      </c>
      <c r="F2040" s="9">
        <v>0</v>
      </c>
      <c r="G2040" s="9">
        <v>12172</v>
      </c>
      <c r="H2040" s="15">
        <v>44136</v>
      </c>
      <c r="I2040" s="9" t="s">
        <v>7457</v>
      </c>
      <c r="J2040" s="9">
        <v>125</v>
      </c>
      <c r="K2040" s="9" t="s">
        <v>7479</v>
      </c>
      <c r="L2040" s="9" t="str">
        <f>IF(OR('1. Raw Data'!L2040="Elec", '1. Raw Data'!L2040="elect"), "Electronics", '1. Raw Data'!L2040)</f>
        <v>Sports</v>
      </c>
      <c r="M2040" s="9">
        <v>509</v>
      </c>
      <c r="N2040" s="9">
        <f>IF(ISBLANK('1. Raw Data'!N2040), MEDIAN('1. Raw Data'!$N$2:$N$5001), '1. Raw Data'!N2040)</f>
        <v>301.82</v>
      </c>
      <c r="O2040" s="9">
        <v>1</v>
      </c>
      <c r="P2040" s="9">
        <f>IF(ISBLANK('1. Raw Data'!P2040), 0, '1. Raw Data'!P2040)</f>
        <v>0</v>
      </c>
      <c r="Q2040" s="9">
        <v>351</v>
      </c>
      <c r="R2040" s="9">
        <v>10</v>
      </c>
      <c r="S2040" s="9">
        <f t="shared" si="93"/>
        <v>509</v>
      </c>
      <c r="T2040" s="9">
        <f t="shared" si="94"/>
        <v>207.18</v>
      </c>
      <c r="U2040" s="23">
        <f t="shared" si="95"/>
        <v>0.40703339882121808</v>
      </c>
    </row>
    <row r="2041" spans="1:21" x14ac:dyDescent="0.3">
      <c r="A2041" s="9">
        <v>1129</v>
      </c>
      <c r="B2041" s="9" t="str">
        <f>PROPER(TRIM('1. Raw Data'!B2041))</f>
        <v>Customer_2039</v>
      </c>
      <c r="C2041" s="9">
        <f>IF(OR('1. Raw Data'!C2041&lt;18, '1. Raw Data'!C2041&gt;100), MEDIAN('1. Raw Data'!$C$2:$C$5001), '1. Raw Data'!C2041)</f>
        <v>56</v>
      </c>
      <c r="D2041" s="9" t="s">
        <v>5023</v>
      </c>
      <c r="E2041" s="22">
        <v>44141</v>
      </c>
      <c r="F2041" s="9">
        <v>0</v>
      </c>
      <c r="G2041" s="9">
        <v>13386</v>
      </c>
      <c r="H2041" s="15">
        <v>43993</v>
      </c>
      <c r="I2041" s="9" t="s">
        <v>7457</v>
      </c>
      <c r="J2041" s="9">
        <v>126</v>
      </c>
      <c r="K2041" s="9" t="s">
        <v>7469</v>
      </c>
      <c r="L2041" s="9" t="str">
        <f>IF(OR('1. Raw Data'!L2041="Elec", '1. Raw Data'!L2041="elect"), "Electronics", '1. Raw Data'!L2041)</f>
        <v>Sports</v>
      </c>
      <c r="M2041" s="9">
        <v>533.97</v>
      </c>
      <c r="N2041" s="9">
        <f>IF(ISBLANK('1. Raw Data'!N2041), MEDIAN('1. Raw Data'!$N$2:$N$5001), '1. Raw Data'!N2041)</f>
        <v>260.85000000000002</v>
      </c>
      <c r="O2041" s="9">
        <v>5</v>
      </c>
      <c r="P2041" s="9">
        <f>IF(ISBLANK('1. Raw Data'!P2041), 0, '1. Raw Data'!P2041)</f>
        <v>0</v>
      </c>
      <c r="Q2041" s="9">
        <v>434</v>
      </c>
      <c r="R2041" s="9">
        <v>4</v>
      </c>
      <c r="S2041" s="9">
        <f t="shared" si="93"/>
        <v>2669.8500000000004</v>
      </c>
      <c r="T2041" s="9">
        <f t="shared" si="94"/>
        <v>1365.6000000000004</v>
      </c>
      <c r="U2041" s="23">
        <f t="shared" si="95"/>
        <v>0.51148940951738864</v>
      </c>
    </row>
    <row r="2042" spans="1:21" x14ac:dyDescent="0.3">
      <c r="A2042" s="9">
        <v>1837</v>
      </c>
      <c r="B2042" s="9" t="str">
        <f>PROPER(TRIM('1. Raw Data'!B2042))</f>
        <v>Customer_2040</v>
      </c>
      <c r="C2042" s="9">
        <f>IF(OR('1. Raw Data'!C2042&lt;18, '1. Raw Data'!C2042&gt;100), MEDIAN('1. Raw Data'!$C$2:$C$5001), '1. Raw Data'!C2042)</f>
        <v>55</v>
      </c>
      <c r="D2042" s="9" t="s">
        <v>5022</v>
      </c>
      <c r="E2042" s="22">
        <v>44045</v>
      </c>
      <c r="F2042" s="9">
        <v>0</v>
      </c>
      <c r="G2042" s="9">
        <v>13350</v>
      </c>
      <c r="H2042" s="15">
        <v>43869</v>
      </c>
      <c r="I2042" s="9" t="s">
        <v>7457</v>
      </c>
      <c r="J2042" s="9">
        <v>119</v>
      </c>
      <c r="K2042" s="9" t="s">
        <v>7459</v>
      </c>
      <c r="L2042" s="9" t="str">
        <f>IF(OR('1. Raw Data'!L2042="Elec", '1. Raw Data'!L2042="elect"), "Electronics", '1. Raw Data'!L2042)</f>
        <v>Sports</v>
      </c>
      <c r="M2042" s="9">
        <v>1289.3499999999999</v>
      </c>
      <c r="N2042" s="9">
        <f>IF(ISBLANK('1. Raw Data'!N2042), MEDIAN('1. Raw Data'!$N$2:$N$5001), '1. Raw Data'!N2042)</f>
        <v>899.61</v>
      </c>
      <c r="O2042" s="9">
        <v>4</v>
      </c>
      <c r="P2042" s="9">
        <f>IF(ISBLANK('1. Raw Data'!P2042), 0, '1. Raw Data'!P2042)</f>
        <v>0.1</v>
      </c>
      <c r="Q2042" s="9">
        <v>358</v>
      </c>
      <c r="R2042" s="9">
        <v>5</v>
      </c>
      <c r="S2042" s="9">
        <f t="shared" si="93"/>
        <v>4641.66</v>
      </c>
      <c r="T2042" s="9">
        <f t="shared" si="94"/>
        <v>1043.2199999999998</v>
      </c>
      <c r="U2042" s="23">
        <f t="shared" si="95"/>
        <v>0.22475148976874648</v>
      </c>
    </row>
    <row r="2043" spans="1:21" x14ac:dyDescent="0.3">
      <c r="A2043" s="9">
        <v>2168</v>
      </c>
      <c r="B2043" s="9" t="str">
        <f>PROPER(TRIM('1. Raw Data'!B2043))</f>
        <v>Customer_2041</v>
      </c>
      <c r="C2043" s="9">
        <f>IF(OR('1. Raw Data'!C2043&lt;18, '1. Raw Data'!C2043&gt;100), MEDIAN('1. Raw Data'!$C$2:$C$5001), '1. Raw Data'!C2043)</f>
        <v>48</v>
      </c>
      <c r="D2043" s="9" t="s">
        <v>5023</v>
      </c>
      <c r="E2043" s="22">
        <v>44355</v>
      </c>
      <c r="F2043" s="9">
        <v>0</v>
      </c>
      <c r="G2043" s="9">
        <v>11890</v>
      </c>
      <c r="H2043" s="15">
        <v>44414</v>
      </c>
      <c r="I2043" s="9" t="s">
        <v>7455</v>
      </c>
      <c r="J2043" s="9">
        <v>130</v>
      </c>
      <c r="K2043" s="9" t="s">
        <v>7487</v>
      </c>
      <c r="L2043" s="9" t="str">
        <f>IF(OR('1. Raw Data'!L2043="Elec", '1. Raw Data'!L2043="elect"), "Electronics", '1. Raw Data'!L2043)</f>
        <v>Electronics</v>
      </c>
      <c r="M2043" s="9">
        <v>267.29000000000002</v>
      </c>
      <c r="N2043" s="9">
        <f>IF(ISBLANK('1. Raw Data'!N2043), MEDIAN('1. Raw Data'!$N$2:$N$5001), '1. Raw Data'!N2043)</f>
        <v>130.27000000000001</v>
      </c>
      <c r="O2043" s="9">
        <v>5</v>
      </c>
      <c r="P2043" s="9">
        <f>IF(ISBLANK('1. Raw Data'!P2043), 0, '1. Raw Data'!P2043)</f>
        <v>0.2</v>
      </c>
      <c r="Q2043" s="9">
        <v>445</v>
      </c>
      <c r="R2043" s="9">
        <v>5</v>
      </c>
      <c r="S2043" s="9">
        <f t="shared" si="93"/>
        <v>1069.1600000000001</v>
      </c>
      <c r="T2043" s="9">
        <f t="shared" si="94"/>
        <v>417.81000000000006</v>
      </c>
      <c r="U2043" s="23">
        <f t="shared" si="95"/>
        <v>0.39078341875865169</v>
      </c>
    </row>
    <row r="2044" spans="1:21" x14ac:dyDescent="0.3">
      <c r="A2044" s="9">
        <v>1890</v>
      </c>
      <c r="B2044" s="9" t="str">
        <f>PROPER(TRIM('1. Raw Data'!B2044))</f>
        <v>Customer_2042</v>
      </c>
      <c r="C2044" s="9">
        <f>IF(OR('1. Raw Data'!C2044&lt;18, '1. Raw Data'!C2044&gt;100), MEDIAN('1. Raw Data'!$C$2:$C$5001), '1. Raw Data'!C2044)</f>
        <v>26</v>
      </c>
      <c r="D2044" s="9" t="s">
        <v>5023</v>
      </c>
      <c r="E2044" s="22">
        <v>44272</v>
      </c>
      <c r="F2044" s="9">
        <v>0</v>
      </c>
      <c r="G2044" s="9">
        <v>13907</v>
      </c>
      <c r="H2044" s="15">
        <v>44272</v>
      </c>
      <c r="I2044" s="9" t="s">
        <v>7455</v>
      </c>
      <c r="J2044" s="9">
        <v>136</v>
      </c>
      <c r="K2044" s="9" t="s">
        <v>7503</v>
      </c>
      <c r="L2044" s="9" t="str">
        <f>IF(OR('1. Raw Data'!L2044="Elec", '1. Raw Data'!L2044="elect"), "Electronics", '1. Raw Data'!L2044)</f>
        <v>Sports</v>
      </c>
      <c r="M2044" s="9">
        <v>1421.6</v>
      </c>
      <c r="N2044" s="9">
        <f>IF(ISBLANK('1. Raw Data'!N2044), MEDIAN('1. Raw Data'!$N$2:$N$5001), '1. Raw Data'!N2044)</f>
        <v>661.02</v>
      </c>
      <c r="O2044" s="9">
        <v>4</v>
      </c>
      <c r="P2044" s="9">
        <f>IF(ISBLANK('1. Raw Data'!P2044), 0, '1. Raw Data'!P2044)</f>
        <v>0</v>
      </c>
      <c r="Q2044" s="9">
        <v>830</v>
      </c>
      <c r="R2044" s="9">
        <v>6</v>
      </c>
      <c r="S2044" s="9">
        <f t="shared" si="93"/>
        <v>5686.4</v>
      </c>
      <c r="T2044" s="9">
        <f t="shared" si="94"/>
        <v>3042.3199999999997</v>
      </c>
      <c r="U2044" s="23">
        <f t="shared" si="95"/>
        <v>0.53501688238604383</v>
      </c>
    </row>
    <row r="2045" spans="1:21" x14ac:dyDescent="0.3">
      <c r="A2045" s="9">
        <v>1027</v>
      </c>
      <c r="B2045" s="9" t="str">
        <f>PROPER(TRIM('1. Raw Data'!B2045))</f>
        <v>Customer_2043</v>
      </c>
      <c r="C2045" s="9">
        <f>IF(OR('1. Raw Data'!C2045&lt;18, '1. Raw Data'!C2045&gt;100), MEDIAN('1. Raw Data'!$C$2:$C$5001), '1. Raw Data'!C2045)</f>
        <v>24</v>
      </c>
      <c r="D2045" s="9" t="s">
        <v>5018</v>
      </c>
      <c r="E2045" s="22">
        <v>43872</v>
      </c>
      <c r="F2045" s="9">
        <v>0</v>
      </c>
      <c r="G2045" s="9">
        <v>10603</v>
      </c>
      <c r="H2045" s="15">
        <v>44137</v>
      </c>
      <c r="I2045" s="9" t="s">
        <v>7456</v>
      </c>
      <c r="J2045" s="9">
        <v>148</v>
      </c>
      <c r="K2045" s="9" t="s">
        <v>7491</v>
      </c>
      <c r="L2045" s="9" t="str">
        <f>IF(OR('1. Raw Data'!L2045="Elec", '1. Raw Data'!L2045="elect"), "Electronics", '1. Raw Data'!L2045)</f>
        <v>Sports</v>
      </c>
      <c r="M2045" s="9">
        <v>785.84</v>
      </c>
      <c r="N2045" s="9">
        <f>IF(ISBLANK('1. Raw Data'!N2045), MEDIAN('1. Raw Data'!$N$2:$N$5001), '1. Raw Data'!N2045)</f>
        <v>428.47</v>
      </c>
      <c r="O2045" s="9">
        <v>1</v>
      </c>
      <c r="P2045" s="9">
        <f>IF(ISBLANK('1. Raw Data'!P2045), 0, '1. Raw Data'!P2045)</f>
        <v>0</v>
      </c>
      <c r="Q2045" s="9">
        <v>624</v>
      </c>
      <c r="R2045" s="9">
        <v>4</v>
      </c>
      <c r="S2045" s="9">
        <f t="shared" si="93"/>
        <v>785.84</v>
      </c>
      <c r="T2045" s="9">
        <f t="shared" si="94"/>
        <v>357.37</v>
      </c>
      <c r="U2045" s="23">
        <f t="shared" si="95"/>
        <v>0.45476178356917435</v>
      </c>
    </row>
    <row r="2046" spans="1:21" x14ac:dyDescent="0.3">
      <c r="A2046" s="9">
        <v>1065</v>
      </c>
      <c r="B2046" s="9" t="str">
        <f>PROPER(TRIM('1. Raw Data'!B2046))</f>
        <v>Customer_2044</v>
      </c>
      <c r="C2046" s="9">
        <f>IF(OR('1. Raw Data'!C2046&lt;18, '1. Raw Data'!C2046&gt;100), MEDIAN('1. Raw Data'!$C$2:$C$5001), '1. Raw Data'!C2046)</f>
        <v>41</v>
      </c>
      <c r="D2046" s="9" t="s">
        <v>5020</v>
      </c>
      <c r="E2046" s="22">
        <v>44954</v>
      </c>
      <c r="F2046" s="9">
        <v>1</v>
      </c>
      <c r="G2046" s="9">
        <v>12985</v>
      </c>
      <c r="H2046" s="15">
        <v>44954</v>
      </c>
      <c r="I2046" s="9" t="s">
        <v>7457</v>
      </c>
      <c r="J2046" s="9">
        <v>148</v>
      </c>
      <c r="K2046" s="9" t="s">
        <v>7491</v>
      </c>
      <c r="L2046" s="9" t="str">
        <f>IF(OR('1. Raw Data'!L2046="Elec", '1. Raw Data'!L2046="elect"), "Electronics", '1. Raw Data'!L2046)</f>
        <v>Clothing</v>
      </c>
      <c r="M2046" s="9">
        <v>1393.3</v>
      </c>
      <c r="N2046" s="9">
        <f>IF(ISBLANK('1. Raw Data'!N2046), MEDIAN('1. Raw Data'!$N$2:$N$5001), '1. Raw Data'!N2046)</f>
        <v>692.39</v>
      </c>
      <c r="O2046" s="9">
        <v>2</v>
      </c>
      <c r="P2046" s="9">
        <f>IF(ISBLANK('1. Raw Data'!P2046), 0, '1. Raw Data'!P2046)</f>
        <v>0</v>
      </c>
      <c r="Q2046" s="9">
        <v>353</v>
      </c>
      <c r="R2046" s="9">
        <v>2</v>
      </c>
      <c r="S2046" s="9">
        <f t="shared" si="93"/>
        <v>2786.6</v>
      </c>
      <c r="T2046" s="9">
        <f t="shared" si="94"/>
        <v>1401.82</v>
      </c>
      <c r="U2046" s="23">
        <f t="shared" si="95"/>
        <v>0.50305748941362238</v>
      </c>
    </row>
    <row r="2047" spans="1:21" x14ac:dyDescent="0.3">
      <c r="A2047" s="9">
        <v>2186</v>
      </c>
      <c r="B2047" s="9" t="str">
        <f>PROPER(TRIM('1. Raw Data'!B2047))</f>
        <v>Customer_2045</v>
      </c>
      <c r="C2047" s="9">
        <f>IF(OR('1. Raw Data'!C2047&lt;18, '1. Raw Data'!C2047&gt;100), MEDIAN('1. Raw Data'!$C$2:$C$5001), '1. Raw Data'!C2047)</f>
        <v>42</v>
      </c>
      <c r="D2047" s="9" t="s">
        <v>5021</v>
      </c>
      <c r="E2047" s="22">
        <v>45320</v>
      </c>
      <c r="F2047" s="9">
        <v>0</v>
      </c>
      <c r="G2047" s="9">
        <v>11128</v>
      </c>
      <c r="H2047" s="15">
        <v>45320</v>
      </c>
      <c r="I2047" s="9" t="s">
        <v>7455</v>
      </c>
      <c r="J2047" s="9">
        <v>116</v>
      </c>
      <c r="K2047" s="9" t="s">
        <v>7480</v>
      </c>
      <c r="L2047" s="9" t="str">
        <f>IF(OR('1. Raw Data'!L2047="Elec", '1. Raw Data'!L2047="elect"), "Electronics", '1. Raw Data'!L2047)</f>
        <v>Sports</v>
      </c>
      <c r="M2047" s="9">
        <v>538.35</v>
      </c>
      <c r="N2047" s="9">
        <f>IF(ISBLANK('1. Raw Data'!N2047), MEDIAN('1. Raw Data'!$N$2:$N$5001), '1. Raw Data'!N2047)</f>
        <v>364.58</v>
      </c>
      <c r="O2047" s="9">
        <v>4</v>
      </c>
      <c r="P2047" s="9">
        <f>IF(ISBLANK('1. Raw Data'!P2047), 0, '1. Raw Data'!P2047)</f>
        <v>0.1</v>
      </c>
      <c r="Q2047" s="9">
        <v>338</v>
      </c>
      <c r="R2047" s="9">
        <v>5</v>
      </c>
      <c r="S2047" s="9">
        <f t="shared" si="93"/>
        <v>1938.0600000000002</v>
      </c>
      <c r="T2047" s="9">
        <f t="shared" si="94"/>
        <v>479.74000000000024</v>
      </c>
      <c r="U2047" s="23">
        <f t="shared" si="95"/>
        <v>0.24753619598980434</v>
      </c>
    </row>
    <row r="2048" spans="1:21" x14ac:dyDescent="0.3">
      <c r="A2048" s="9">
        <v>2252</v>
      </c>
      <c r="B2048" s="9" t="str">
        <f>PROPER(TRIM('1. Raw Data'!B2048))</f>
        <v>Customer_2046</v>
      </c>
      <c r="C2048" s="9">
        <f>IF(OR('1. Raw Data'!C2048&lt;18, '1. Raw Data'!C2048&gt;100), MEDIAN('1. Raw Data'!$C$2:$C$5001), '1. Raw Data'!C2048)</f>
        <v>38</v>
      </c>
      <c r="D2048" s="9" t="s">
        <v>5022</v>
      </c>
      <c r="E2048" s="22">
        <v>45077</v>
      </c>
      <c r="F2048" s="9">
        <v>0</v>
      </c>
      <c r="G2048" s="9">
        <v>11065</v>
      </c>
      <c r="H2048" s="15">
        <v>45077</v>
      </c>
      <c r="I2048" s="9" t="s">
        <v>7457</v>
      </c>
      <c r="J2048" s="9">
        <v>107</v>
      </c>
      <c r="K2048" s="9" t="s">
        <v>7485</v>
      </c>
      <c r="L2048" s="9" t="str">
        <f>IF(OR('1. Raw Data'!L2048="Elec", '1. Raw Data'!L2048="elect"), "Electronics", '1. Raw Data'!L2048)</f>
        <v>Electronics</v>
      </c>
      <c r="M2048" s="9">
        <v>1088.1400000000001</v>
      </c>
      <c r="N2048" s="9">
        <f>IF(ISBLANK('1. Raw Data'!N2048), MEDIAN('1. Raw Data'!$N$2:$N$5001), '1. Raw Data'!N2048)</f>
        <v>578.91999999999996</v>
      </c>
      <c r="O2048" s="9">
        <v>4</v>
      </c>
      <c r="P2048" s="9">
        <f>IF(ISBLANK('1. Raw Data'!P2048), 0, '1. Raw Data'!P2048)</f>
        <v>0</v>
      </c>
      <c r="Q2048" s="9">
        <v>581</v>
      </c>
      <c r="R2048" s="9">
        <v>7</v>
      </c>
      <c r="S2048" s="9">
        <f t="shared" si="93"/>
        <v>4352.5600000000004</v>
      </c>
      <c r="T2048" s="9">
        <f t="shared" si="94"/>
        <v>2036.8800000000006</v>
      </c>
      <c r="U2048" s="23">
        <f t="shared" si="95"/>
        <v>0.46797287113790514</v>
      </c>
    </row>
    <row r="2049" spans="1:21" x14ac:dyDescent="0.3">
      <c r="A2049" s="9">
        <v>1260</v>
      </c>
      <c r="B2049" s="9" t="str">
        <f>PROPER(TRIM('1. Raw Data'!B2049))</f>
        <v>Customer_2047</v>
      </c>
      <c r="C2049" s="9">
        <f>IF(OR('1. Raw Data'!C2049&lt;18, '1. Raw Data'!C2049&gt;100), MEDIAN('1. Raw Data'!$C$2:$C$5001), '1. Raw Data'!C2049)</f>
        <v>27</v>
      </c>
      <c r="D2049" s="9" t="s">
        <v>5020</v>
      </c>
      <c r="E2049" s="22">
        <v>44911</v>
      </c>
      <c r="F2049" s="9">
        <v>1</v>
      </c>
      <c r="G2049" s="9">
        <v>13468</v>
      </c>
      <c r="H2049" s="15">
        <v>44911</v>
      </c>
      <c r="I2049" s="9" t="s">
        <v>7457</v>
      </c>
      <c r="J2049" s="9">
        <v>118</v>
      </c>
      <c r="K2049" s="9" t="s">
        <v>7501</v>
      </c>
      <c r="L2049" s="9" t="str">
        <f>IF(OR('1. Raw Data'!L2049="Elec", '1. Raw Data'!L2049="elect"), "Electronics", '1. Raw Data'!L2049)</f>
        <v>Home Appliances</v>
      </c>
      <c r="M2049" s="9">
        <v>750.17</v>
      </c>
      <c r="N2049" s="9">
        <f>IF(ISBLANK('1. Raw Data'!N2049), MEDIAN('1. Raw Data'!$N$2:$N$5001), '1. Raw Data'!N2049)</f>
        <v>392.37</v>
      </c>
      <c r="O2049" s="9">
        <v>4</v>
      </c>
      <c r="P2049" s="9">
        <f>IF(ISBLANK('1. Raw Data'!P2049), 0, '1. Raw Data'!P2049)</f>
        <v>0</v>
      </c>
      <c r="Q2049" s="9">
        <v>747</v>
      </c>
      <c r="R2049" s="9">
        <v>5</v>
      </c>
      <c r="S2049" s="9">
        <f t="shared" si="93"/>
        <v>3000.68</v>
      </c>
      <c r="T2049" s="9">
        <f t="shared" si="94"/>
        <v>1431.1999999999998</v>
      </c>
      <c r="U2049" s="23">
        <f t="shared" si="95"/>
        <v>0.4769585560606262</v>
      </c>
    </row>
    <row r="2050" spans="1:21" x14ac:dyDescent="0.3">
      <c r="A2050" s="9">
        <v>2472</v>
      </c>
      <c r="B2050" s="9" t="str">
        <f>PROPER(TRIM('1. Raw Data'!B2050))</f>
        <v>Customer_2048</v>
      </c>
      <c r="C2050" s="9">
        <f>IF(OR('1. Raw Data'!C2050&lt;18, '1. Raw Data'!C2050&gt;100), MEDIAN('1. Raw Data'!$C$2:$C$5001), '1. Raw Data'!C2050)</f>
        <v>46</v>
      </c>
      <c r="D2050" s="9" t="s">
        <v>5019</v>
      </c>
      <c r="E2050" s="22">
        <v>44697</v>
      </c>
      <c r="F2050" s="9">
        <v>1</v>
      </c>
      <c r="G2050" s="9">
        <v>11664</v>
      </c>
      <c r="H2050" s="15">
        <v>44697</v>
      </c>
      <c r="I2050" s="9" t="s">
        <v>7456</v>
      </c>
      <c r="J2050" s="9">
        <v>121</v>
      </c>
      <c r="K2050" s="9" t="s">
        <v>7495</v>
      </c>
      <c r="L2050" s="9" t="str">
        <f>IF(OR('1. Raw Data'!L2050="Elec", '1. Raw Data'!L2050="elect"), "Electronics", '1. Raw Data'!L2050)</f>
        <v>Sports</v>
      </c>
      <c r="M2050" s="9">
        <v>958.87</v>
      </c>
      <c r="N2050" s="9">
        <f>IF(ISBLANK('1. Raw Data'!N2050), MEDIAN('1. Raw Data'!$N$2:$N$5001), '1. Raw Data'!N2050)</f>
        <v>563.58000000000004</v>
      </c>
      <c r="O2050" s="9">
        <v>1</v>
      </c>
      <c r="P2050" s="9">
        <f>IF(ISBLANK('1. Raw Data'!P2050), 0, '1. Raw Data'!P2050)</f>
        <v>0</v>
      </c>
      <c r="Q2050" s="9">
        <v>547</v>
      </c>
      <c r="R2050" s="9">
        <v>3</v>
      </c>
      <c r="S2050" s="9">
        <f t="shared" si="93"/>
        <v>958.87</v>
      </c>
      <c r="T2050" s="9">
        <f t="shared" si="94"/>
        <v>395.28999999999996</v>
      </c>
      <c r="U2050" s="23">
        <f t="shared" si="95"/>
        <v>0.41224566416719677</v>
      </c>
    </row>
    <row r="2051" spans="1:21" x14ac:dyDescent="0.3">
      <c r="A2051" s="9">
        <v>2447</v>
      </c>
      <c r="B2051" s="9" t="str">
        <f>PROPER(TRIM('1. Raw Data'!B2051))</f>
        <v>Customer_2049</v>
      </c>
      <c r="C2051" s="9">
        <f>IF(OR('1. Raw Data'!C2051&lt;18, '1. Raw Data'!C2051&gt;100), MEDIAN('1. Raw Data'!$C$2:$C$5001), '1. Raw Data'!C2051)</f>
        <v>41</v>
      </c>
      <c r="D2051" s="9" t="s">
        <v>5022</v>
      </c>
      <c r="E2051" s="22">
        <v>44058</v>
      </c>
      <c r="F2051" s="9">
        <v>0</v>
      </c>
      <c r="G2051" s="9">
        <v>11483</v>
      </c>
      <c r="H2051" s="15">
        <v>44058</v>
      </c>
      <c r="I2051" s="9" t="s">
        <v>7455</v>
      </c>
      <c r="J2051" s="9">
        <v>131</v>
      </c>
      <c r="K2051" s="9" t="s">
        <v>7504</v>
      </c>
      <c r="L2051" s="9" t="str">
        <f>IF(OR('1. Raw Data'!L2051="Elec", '1. Raw Data'!L2051="elect"), "Electronics", '1. Raw Data'!L2051)</f>
        <v>Sports</v>
      </c>
      <c r="M2051" s="9">
        <v>781.34</v>
      </c>
      <c r="N2051" s="9">
        <f>IF(ISBLANK('1. Raw Data'!N2051), MEDIAN('1. Raw Data'!$N$2:$N$5001), '1. Raw Data'!N2051)</f>
        <v>331.55</v>
      </c>
      <c r="O2051" s="9">
        <v>3</v>
      </c>
      <c r="P2051" s="9">
        <f>IF(ISBLANK('1. Raw Data'!P2051), 0, '1. Raw Data'!P2051)</f>
        <v>0.1</v>
      </c>
      <c r="Q2051" s="9">
        <v>531</v>
      </c>
      <c r="R2051" s="9">
        <v>4</v>
      </c>
      <c r="S2051" s="9">
        <f t="shared" ref="S2051:S2114" si="96">M2051 * O2051 * (1 - P2051)</f>
        <v>2109.6179999999999</v>
      </c>
      <c r="T2051" s="9">
        <f t="shared" ref="T2051:T2114" si="97">S2051 - (N2051 * O2051)</f>
        <v>1114.9679999999998</v>
      </c>
      <c r="U2051" s="23">
        <f t="shared" ref="U2051:U2114" si="98">T2051 / S2051</f>
        <v>0.5285165371171463</v>
      </c>
    </row>
    <row r="2052" spans="1:21" x14ac:dyDescent="0.3">
      <c r="A2052" s="9">
        <v>1459</v>
      </c>
      <c r="B2052" s="9" t="str">
        <f>PROPER(TRIM('1. Raw Data'!B2052))</f>
        <v>Customer_2050</v>
      </c>
      <c r="C2052" s="9">
        <f>IF(OR('1. Raw Data'!C2052&lt;18, '1. Raw Data'!C2052&gt;100), MEDIAN('1. Raw Data'!$C$2:$C$5001), '1. Raw Data'!C2052)</f>
        <v>44</v>
      </c>
      <c r="D2052" s="9" t="s">
        <v>5021</v>
      </c>
      <c r="E2052" s="22">
        <v>44421</v>
      </c>
      <c r="F2052" s="9">
        <v>0</v>
      </c>
      <c r="G2052" s="9">
        <v>10490</v>
      </c>
      <c r="H2052" s="15">
        <v>44421</v>
      </c>
      <c r="I2052" s="9" t="s">
        <v>7457</v>
      </c>
      <c r="J2052" s="9">
        <v>101</v>
      </c>
      <c r="K2052" s="9" t="s">
        <v>7478</v>
      </c>
      <c r="L2052" s="9" t="str">
        <f>IF(OR('1. Raw Data'!L2052="Elec", '1. Raw Data'!L2052="elect"), "Electronics", '1. Raw Data'!L2052)</f>
        <v>Clothing</v>
      </c>
      <c r="M2052" s="9">
        <v>1452.32</v>
      </c>
      <c r="N2052" s="9">
        <f>IF(ISBLANK('1. Raw Data'!N2052), MEDIAN('1. Raw Data'!$N$2:$N$5001), '1. Raw Data'!N2052)</f>
        <v>910.63</v>
      </c>
      <c r="O2052" s="9">
        <v>4</v>
      </c>
      <c r="P2052" s="9">
        <f>IF(ISBLANK('1. Raw Data'!P2052), 0, '1. Raw Data'!P2052)</f>
        <v>0</v>
      </c>
      <c r="Q2052" s="9">
        <v>338</v>
      </c>
      <c r="R2052" s="9">
        <v>6</v>
      </c>
      <c r="S2052" s="9">
        <f t="shared" si="96"/>
        <v>5809.28</v>
      </c>
      <c r="T2052" s="9">
        <f t="shared" si="97"/>
        <v>2166.7599999999998</v>
      </c>
      <c r="U2052" s="23">
        <f t="shared" si="98"/>
        <v>0.37298253828357386</v>
      </c>
    </row>
    <row r="2053" spans="1:21" x14ac:dyDescent="0.3">
      <c r="A2053" s="9">
        <v>1300</v>
      </c>
      <c r="B2053" s="9" t="str">
        <f>PROPER(TRIM('1. Raw Data'!B2053))</f>
        <v>Customer_2051</v>
      </c>
      <c r="C2053" s="9">
        <f>IF(OR('1. Raw Data'!C2053&lt;18, '1. Raw Data'!C2053&gt;100), MEDIAN('1. Raw Data'!$C$2:$C$5001), '1. Raw Data'!C2053)</f>
        <v>48</v>
      </c>
      <c r="D2053" s="9" t="s">
        <v>5019</v>
      </c>
      <c r="E2053" s="22">
        <v>44317</v>
      </c>
      <c r="F2053" s="9">
        <v>1</v>
      </c>
      <c r="G2053" s="9">
        <v>10564</v>
      </c>
      <c r="H2053" s="15">
        <v>44201</v>
      </c>
      <c r="I2053" s="9" t="s">
        <v>7456</v>
      </c>
      <c r="J2053" s="9">
        <v>103</v>
      </c>
      <c r="K2053" s="9" t="s">
        <v>7472</v>
      </c>
      <c r="L2053" s="9" t="str">
        <f>IF(OR('1. Raw Data'!L2053="Elec", '1. Raw Data'!L2053="elect"), "Electronics", '1. Raw Data'!L2053)</f>
        <v>Sports</v>
      </c>
      <c r="M2053" s="9">
        <v>1053.55</v>
      </c>
      <c r="N2053" s="9">
        <f>IF(ISBLANK('1. Raw Data'!N2053), MEDIAN('1. Raw Data'!$N$2:$N$5001), '1. Raw Data'!N2053)</f>
        <v>664.28</v>
      </c>
      <c r="O2053" s="9">
        <v>1</v>
      </c>
      <c r="P2053" s="9">
        <f>IF(ISBLANK('1. Raw Data'!P2053), 0, '1. Raw Data'!P2053)</f>
        <v>0.05</v>
      </c>
      <c r="Q2053" s="9">
        <v>844</v>
      </c>
      <c r="R2053" s="9">
        <v>2</v>
      </c>
      <c r="S2053" s="9">
        <f t="shared" si="96"/>
        <v>1000.8724999999999</v>
      </c>
      <c r="T2053" s="9">
        <f t="shared" si="97"/>
        <v>336.59249999999997</v>
      </c>
      <c r="U2053" s="23">
        <f t="shared" si="98"/>
        <v>0.3362990790535258</v>
      </c>
    </row>
    <row r="2054" spans="1:21" x14ac:dyDescent="0.3">
      <c r="A2054" s="9">
        <v>1918</v>
      </c>
      <c r="B2054" s="9" t="str">
        <f>PROPER(TRIM('1. Raw Data'!B2054))</f>
        <v>Customer_2052</v>
      </c>
      <c r="C2054" s="9">
        <f>IF(OR('1. Raw Data'!C2054&lt;18, '1. Raw Data'!C2054&gt;100), MEDIAN('1. Raw Data'!$C$2:$C$5001), '1. Raw Data'!C2054)</f>
        <v>35</v>
      </c>
      <c r="D2054" s="9" t="s">
        <v>5018</v>
      </c>
      <c r="E2054" s="22">
        <v>44447</v>
      </c>
      <c r="F2054" s="9">
        <v>0</v>
      </c>
      <c r="G2054" s="9">
        <v>10167</v>
      </c>
      <c r="H2054" s="15">
        <v>44417</v>
      </c>
      <c r="I2054" s="9" t="s">
        <v>7456</v>
      </c>
      <c r="J2054" s="9">
        <v>131</v>
      </c>
      <c r="K2054" s="9" t="s">
        <v>7504</v>
      </c>
      <c r="L2054" s="9" t="str">
        <f>IF(OR('1. Raw Data'!L2054="Elec", '1. Raw Data'!L2054="elect"), "Electronics", '1. Raw Data'!L2054)</f>
        <v>Sports</v>
      </c>
      <c r="M2054" s="9">
        <v>414.41</v>
      </c>
      <c r="N2054" s="9">
        <f>IF(ISBLANK('1. Raw Data'!N2054), MEDIAN('1. Raw Data'!$N$2:$N$5001), '1. Raw Data'!N2054)</f>
        <v>224.7</v>
      </c>
      <c r="O2054" s="9">
        <v>2</v>
      </c>
      <c r="P2054" s="9">
        <f>IF(ISBLANK('1. Raw Data'!P2054), 0, '1. Raw Data'!P2054)</f>
        <v>0</v>
      </c>
      <c r="Q2054" s="9">
        <v>694</v>
      </c>
      <c r="R2054" s="9">
        <v>4</v>
      </c>
      <c r="S2054" s="9">
        <f t="shared" si="96"/>
        <v>828.82</v>
      </c>
      <c r="T2054" s="9">
        <f t="shared" si="97"/>
        <v>379.42000000000007</v>
      </c>
      <c r="U2054" s="23">
        <f t="shared" si="98"/>
        <v>0.45778335464877784</v>
      </c>
    </row>
    <row r="2055" spans="1:21" x14ac:dyDescent="0.3">
      <c r="A2055" s="9">
        <v>2326</v>
      </c>
      <c r="B2055" s="9" t="str">
        <f>PROPER(TRIM('1. Raw Data'!B2055))</f>
        <v>Customer_2053</v>
      </c>
      <c r="C2055" s="9">
        <f>IF(OR('1. Raw Data'!C2055&lt;18, '1. Raw Data'!C2055&gt;100), MEDIAN('1. Raw Data'!$C$2:$C$5001), '1. Raw Data'!C2055)</f>
        <v>32</v>
      </c>
      <c r="D2055" s="9" t="s">
        <v>5020</v>
      </c>
      <c r="E2055" s="22">
        <v>43991</v>
      </c>
      <c r="F2055" s="9">
        <v>0</v>
      </c>
      <c r="G2055" s="9">
        <v>13673</v>
      </c>
      <c r="H2055" s="15">
        <v>44080</v>
      </c>
      <c r="I2055" s="9" t="s">
        <v>7457</v>
      </c>
      <c r="J2055" s="9">
        <v>125</v>
      </c>
      <c r="K2055" s="9" t="s">
        <v>7479</v>
      </c>
      <c r="L2055" s="9" t="str">
        <f>IF(OR('1. Raw Data'!L2055="Elec", '1. Raw Data'!L2055="elect"), "Electronics", '1. Raw Data'!L2055)</f>
        <v>Sports</v>
      </c>
      <c r="M2055" s="9">
        <v>1369.03</v>
      </c>
      <c r="N2055" s="9">
        <f>IF(ISBLANK('1. Raw Data'!N2055), MEDIAN('1. Raw Data'!$N$2:$N$5001), '1. Raw Data'!N2055)</f>
        <v>940.13</v>
      </c>
      <c r="O2055" s="9">
        <v>4</v>
      </c>
      <c r="P2055" s="9">
        <f>IF(ISBLANK('1. Raw Data'!P2055), 0, '1. Raw Data'!P2055)</f>
        <v>0</v>
      </c>
      <c r="Q2055" s="9">
        <v>391</v>
      </c>
      <c r="R2055" s="9">
        <v>7</v>
      </c>
      <c r="S2055" s="9">
        <f t="shared" si="96"/>
        <v>5476.12</v>
      </c>
      <c r="T2055" s="9">
        <f t="shared" si="97"/>
        <v>1715.6</v>
      </c>
      <c r="U2055" s="23">
        <f t="shared" si="98"/>
        <v>0.31328751013491302</v>
      </c>
    </row>
    <row r="2056" spans="1:21" x14ac:dyDescent="0.3">
      <c r="A2056" s="9">
        <v>1286</v>
      </c>
      <c r="B2056" s="9" t="str">
        <f>PROPER(TRIM('1. Raw Data'!B2056))</f>
        <v>Customer_2054</v>
      </c>
      <c r="C2056" s="9">
        <f>IF(OR('1. Raw Data'!C2056&lt;18, '1. Raw Data'!C2056&gt;100), MEDIAN('1. Raw Data'!$C$2:$C$5001), '1. Raw Data'!C2056)</f>
        <v>56</v>
      </c>
      <c r="D2056" s="9" t="s">
        <v>5022</v>
      </c>
      <c r="E2056" s="22">
        <v>43928</v>
      </c>
      <c r="F2056" s="9">
        <v>0</v>
      </c>
      <c r="G2056" s="9">
        <v>10758</v>
      </c>
      <c r="H2056" s="15">
        <v>44016</v>
      </c>
      <c r="I2056" s="9" t="s">
        <v>7457</v>
      </c>
      <c r="J2056" s="9">
        <v>108</v>
      </c>
      <c r="K2056" s="9" t="s">
        <v>7496</v>
      </c>
      <c r="L2056" s="9" t="str">
        <f>IF(OR('1. Raw Data'!L2056="Elec", '1. Raw Data'!L2056="elect"), "Electronics", '1. Raw Data'!L2056)</f>
        <v>Sports</v>
      </c>
      <c r="M2056" s="9">
        <v>476.34</v>
      </c>
      <c r="N2056" s="9">
        <f>IF(ISBLANK('1. Raw Data'!N2056), MEDIAN('1. Raw Data'!$N$2:$N$5001), '1. Raw Data'!N2056)</f>
        <v>273.32</v>
      </c>
      <c r="O2056" s="9">
        <v>3</v>
      </c>
      <c r="P2056" s="9">
        <f>IF(ISBLANK('1. Raw Data'!P2056), 0, '1. Raw Data'!P2056)</f>
        <v>0.2</v>
      </c>
      <c r="Q2056" s="9">
        <v>356</v>
      </c>
      <c r="R2056" s="9">
        <v>4</v>
      </c>
      <c r="S2056" s="9">
        <f t="shared" si="96"/>
        <v>1143.2160000000001</v>
      </c>
      <c r="T2056" s="9">
        <f t="shared" si="97"/>
        <v>323.25600000000009</v>
      </c>
      <c r="U2056" s="23">
        <f t="shared" si="98"/>
        <v>0.28276021329302603</v>
      </c>
    </row>
    <row r="2057" spans="1:21" x14ac:dyDescent="0.3">
      <c r="A2057" s="9">
        <v>2418</v>
      </c>
      <c r="B2057" s="9" t="str">
        <f>PROPER(TRIM('1. Raw Data'!B2057))</f>
        <v>Customer_2055</v>
      </c>
      <c r="C2057" s="9">
        <f>IF(OR('1. Raw Data'!C2057&lt;18, '1. Raw Data'!C2057&gt;100), MEDIAN('1. Raw Data'!$C$2:$C$5001), '1. Raw Data'!C2057)</f>
        <v>28</v>
      </c>
      <c r="D2057" s="9" t="s">
        <v>5023</v>
      </c>
      <c r="E2057" s="22">
        <v>44319</v>
      </c>
      <c r="F2057" s="9">
        <v>1</v>
      </c>
      <c r="G2057" s="9">
        <v>11197</v>
      </c>
      <c r="H2057" s="15">
        <v>44260</v>
      </c>
      <c r="I2057" s="9" t="s">
        <v>7456</v>
      </c>
      <c r="J2057" s="9">
        <v>101</v>
      </c>
      <c r="K2057" s="9" t="s">
        <v>7478</v>
      </c>
      <c r="L2057" s="9" t="str">
        <f>IF(OR('1. Raw Data'!L2057="Elec", '1. Raw Data'!L2057="elect"), "Electronics", '1. Raw Data'!L2057)</f>
        <v>Home Appliances</v>
      </c>
      <c r="M2057" s="9">
        <v>588.83000000000004</v>
      </c>
      <c r="N2057" s="9">
        <f>IF(ISBLANK('1. Raw Data'!N2057), MEDIAN('1. Raw Data'!$N$2:$N$5001), '1. Raw Data'!N2057)</f>
        <v>358.34</v>
      </c>
      <c r="O2057" s="9">
        <v>1</v>
      </c>
      <c r="P2057" s="9">
        <f>IF(ISBLANK('1. Raw Data'!P2057), 0, '1. Raw Data'!P2057)</f>
        <v>0</v>
      </c>
      <c r="Q2057" s="9">
        <v>1339</v>
      </c>
      <c r="R2057" s="9">
        <v>3</v>
      </c>
      <c r="S2057" s="9">
        <f t="shared" si="96"/>
        <v>588.83000000000004</v>
      </c>
      <c r="T2057" s="9">
        <f t="shared" si="97"/>
        <v>230.49000000000007</v>
      </c>
      <c r="U2057" s="23">
        <f t="shared" si="98"/>
        <v>0.39143725693324055</v>
      </c>
    </row>
    <row r="2058" spans="1:21" x14ac:dyDescent="0.3">
      <c r="A2058" s="9">
        <v>2033</v>
      </c>
      <c r="B2058" s="9" t="str">
        <f>PROPER(TRIM('1. Raw Data'!B2058))</f>
        <v>Customer_2056</v>
      </c>
      <c r="C2058" s="9">
        <f>IF(OR('1. Raw Data'!C2058&lt;18, '1. Raw Data'!C2058&gt;100), MEDIAN('1. Raw Data'!$C$2:$C$5001), '1. Raw Data'!C2058)</f>
        <v>32</v>
      </c>
      <c r="D2058" s="9" t="s">
        <v>5021</v>
      </c>
      <c r="E2058" s="22">
        <v>44690</v>
      </c>
      <c r="F2058" s="9">
        <v>0</v>
      </c>
      <c r="G2058" s="9">
        <v>13443</v>
      </c>
      <c r="H2058" s="15">
        <v>44809</v>
      </c>
      <c r="I2058" s="9" t="s">
        <v>7456</v>
      </c>
      <c r="J2058" s="9">
        <v>107</v>
      </c>
      <c r="K2058" s="9" t="s">
        <v>7485</v>
      </c>
      <c r="L2058" s="9" t="str">
        <f>IF(OR('1. Raw Data'!L2058="Elec", '1. Raw Data'!L2058="elect"), "Electronics", '1. Raw Data'!L2058)</f>
        <v>Clothing</v>
      </c>
      <c r="M2058" s="9">
        <v>198.08</v>
      </c>
      <c r="N2058" s="9">
        <f>IF(ISBLANK('1. Raw Data'!N2058), MEDIAN('1. Raw Data'!$N$2:$N$5001), '1. Raw Data'!N2058)</f>
        <v>134.16</v>
      </c>
      <c r="O2058" s="9">
        <v>2</v>
      </c>
      <c r="P2058" s="9">
        <f>IF(ISBLANK('1. Raw Data'!P2058), 0, '1. Raw Data'!P2058)</f>
        <v>0</v>
      </c>
      <c r="Q2058" s="9">
        <v>968</v>
      </c>
      <c r="R2058" s="9">
        <v>4</v>
      </c>
      <c r="S2058" s="9">
        <f t="shared" si="96"/>
        <v>396.16</v>
      </c>
      <c r="T2058" s="9">
        <f t="shared" si="97"/>
        <v>127.84000000000003</v>
      </c>
      <c r="U2058" s="23">
        <f t="shared" si="98"/>
        <v>0.32269789983844915</v>
      </c>
    </row>
    <row r="2059" spans="1:21" x14ac:dyDescent="0.3">
      <c r="A2059" s="9">
        <v>1629</v>
      </c>
      <c r="B2059" s="9" t="str">
        <f>PROPER(TRIM('1. Raw Data'!B2059))</f>
        <v>Customer_2057</v>
      </c>
      <c r="C2059" s="9">
        <f>IF(OR('1. Raw Data'!C2059&lt;18, '1. Raw Data'!C2059&gt;100), MEDIAN('1. Raw Data'!$C$2:$C$5001), '1. Raw Data'!C2059)</f>
        <v>58</v>
      </c>
      <c r="D2059" s="9" t="s">
        <v>5022</v>
      </c>
      <c r="E2059" s="22">
        <v>45139</v>
      </c>
      <c r="F2059" s="9">
        <v>0</v>
      </c>
      <c r="G2059" s="9">
        <v>13670</v>
      </c>
      <c r="H2059" s="15">
        <v>44934</v>
      </c>
      <c r="I2059" s="9" t="s">
        <v>7457</v>
      </c>
      <c r="J2059" s="9">
        <v>107</v>
      </c>
      <c r="K2059" s="9" t="s">
        <v>7485</v>
      </c>
      <c r="L2059" s="9" t="str">
        <f>IF(OR('1. Raw Data'!L2059="Elec", '1. Raw Data'!L2059="elect"), "Electronics", '1. Raw Data'!L2059)</f>
        <v>Home Appliances</v>
      </c>
      <c r="M2059" s="9">
        <v>1354.95</v>
      </c>
      <c r="N2059" s="9">
        <f>IF(ISBLANK('1. Raw Data'!N2059), MEDIAN('1. Raw Data'!$N$2:$N$5001), '1. Raw Data'!N2059)</f>
        <v>812.84</v>
      </c>
      <c r="O2059" s="9">
        <v>3</v>
      </c>
      <c r="P2059" s="9">
        <f>IF(ISBLANK('1. Raw Data'!P2059), 0, '1. Raw Data'!P2059)</f>
        <v>0</v>
      </c>
      <c r="Q2059" s="9">
        <v>371</v>
      </c>
      <c r="R2059" s="9">
        <v>4</v>
      </c>
      <c r="S2059" s="9">
        <f t="shared" si="96"/>
        <v>4064.8500000000004</v>
      </c>
      <c r="T2059" s="9">
        <f t="shared" si="97"/>
        <v>1626.3300000000004</v>
      </c>
      <c r="U2059" s="23">
        <f t="shared" si="98"/>
        <v>0.40009594449979707</v>
      </c>
    </row>
    <row r="2060" spans="1:21" x14ac:dyDescent="0.3">
      <c r="A2060" s="9">
        <v>1269</v>
      </c>
      <c r="B2060" s="9" t="str">
        <f>PROPER(TRIM('1. Raw Data'!B2060))</f>
        <v>Customer_2058</v>
      </c>
      <c r="C2060" s="9">
        <f>IF(OR('1. Raw Data'!C2060&lt;18, '1. Raw Data'!C2060&gt;100), MEDIAN('1. Raw Data'!$C$2:$C$5001), '1. Raw Data'!C2060)</f>
        <v>31</v>
      </c>
      <c r="D2060" s="9" t="s">
        <v>5023</v>
      </c>
      <c r="E2060" s="22">
        <v>45106</v>
      </c>
      <c r="F2060" s="9">
        <v>0</v>
      </c>
      <c r="G2060" s="9">
        <v>11904</v>
      </c>
      <c r="H2060" s="15">
        <v>45106</v>
      </c>
      <c r="I2060" s="9" t="s">
        <v>7457</v>
      </c>
      <c r="J2060" s="9">
        <v>108</v>
      </c>
      <c r="K2060" s="9" t="s">
        <v>7496</v>
      </c>
      <c r="L2060" s="9" t="str">
        <f>IF(OR('1. Raw Data'!L2060="Elec", '1. Raw Data'!L2060="elect"), "Electronics", '1. Raw Data'!L2060)</f>
        <v>Electronics</v>
      </c>
      <c r="M2060" s="9">
        <v>464.86</v>
      </c>
      <c r="N2060" s="9">
        <f>IF(ISBLANK('1. Raw Data'!N2060), MEDIAN('1. Raw Data'!$N$2:$N$5001), '1. Raw Data'!N2060)</f>
        <v>246.17</v>
      </c>
      <c r="O2060" s="9">
        <v>2</v>
      </c>
      <c r="P2060" s="9">
        <f>IF(ISBLANK('1. Raw Data'!P2060), 0, '1. Raw Data'!P2060)</f>
        <v>0</v>
      </c>
      <c r="Q2060" s="9">
        <v>428</v>
      </c>
      <c r="R2060" s="9">
        <v>5</v>
      </c>
      <c r="S2060" s="9">
        <f t="shared" si="96"/>
        <v>929.72</v>
      </c>
      <c r="T2060" s="9">
        <f t="shared" si="97"/>
        <v>437.38000000000005</v>
      </c>
      <c r="U2060" s="23">
        <f t="shared" si="98"/>
        <v>0.47044271393537845</v>
      </c>
    </row>
    <row r="2061" spans="1:21" x14ac:dyDescent="0.3">
      <c r="A2061" s="9">
        <v>1591</v>
      </c>
      <c r="B2061" s="9" t="str">
        <f>PROPER(TRIM('1. Raw Data'!B2061))</f>
        <v>Customer_2059</v>
      </c>
      <c r="C2061" s="9">
        <f>IF(OR('1. Raw Data'!C2061&lt;18, '1. Raw Data'!C2061&gt;100), MEDIAN('1. Raw Data'!$C$2:$C$5001), '1. Raw Data'!C2061)</f>
        <v>38</v>
      </c>
      <c r="D2061" s="9" t="s">
        <v>5022</v>
      </c>
      <c r="E2061" s="22">
        <v>44767</v>
      </c>
      <c r="F2061" s="9">
        <v>0</v>
      </c>
      <c r="G2061" s="9">
        <v>11173</v>
      </c>
      <c r="H2061" s="15">
        <v>44767</v>
      </c>
      <c r="I2061" s="9" t="s">
        <v>7456</v>
      </c>
      <c r="J2061" s="9">
        <v>119</v>
      </c>
      <c r="K2061" s="9" t="s">
        <v>7459</v>
      </c>
      <c r="L2061" s="9" t="str">
        <f>IF(OR('1. Raw Data'!L2061="Elec", '1. Raw Data'!L2061="elect"), "Electronics", '1. Raw Data'!L2061)</f>
        <v>Sports</v>
      </c>
      <c r="M2061" s="9">
        <v>425.43</v>
      </c>
      <c r="N2061" s="9">
        <f>IF(ISBLANK('1. Raw Data'!N2061), MEDIAN('1. Raw Data'!$N$2:$N$5001), '1. Raw Data'!N2061)</f>
        <v>173.33</v>
      </c>
      <c r="O2061" s="9">
        <v>3</v>
      </c>
      <c r="P2061" s="9">
        <f>IF(ISBLANK('1. Raw Data'!P2061), 0, '1. Raw Data'!P2061)</f>
        <v>0.05</v>
      </c>
      <c r="Q2061" s="9">
        <v>483</v>
      </c>
      <c r="R2061" s="9">
        <v>2</v>
      </c>
      <c r="S2061" s="9">
        <f t="shared" si="96"/>
        <v>1212.4755</v>
      </c>
      <c r="T2061" s="9">
        <f t="shared" si="97"/>
        <v>692.4855</v>
      </c>
      <c r="U2061" s="23">
        <f t="shared" si="98"/>
        <v>0.57113360228722143</v>
      </c>
    </row>
    <row r="2062" spans="1:21" x14ac:dyDescent="0.3">
      <c r="A2062" s="9">
        <v>1843</v>
      </c>
      <c r="B2062" s="9" t="str">
        <f>PROPER(TRIM('1. Raw Data'!B2062))</f>
        <v>Customer_2060</v>
      </c>
      <c r="C2062" s="9">
        <f>IF(OR('1. Raw Data'!C2062&lt;18, '1. Raw Data'!C2062&gt;100), MEDIAN('1. Raw Data'!$C$2:$C$5001), '1. Raw Data'!C2062)</f>
        <v>33</v>
      </c>
      <c r="D2062" s="9" t="s">
        <v>5019</v>
      </c>
      <c r="E2062" s="22">
        <v>44048</v>
      </c>
      <c r="F2062" s="9">
        <v>1</v>
      </c>
      <c r="G2062" s="9">
        <v>12296</v>
      </c>
      <c r="H2062" s="15">
        <v>43959</v>
      </c>
      <c r="I2062" s="9" t="s">
        <v>7455</v>
      </c>
      <c r="J2062" s="9">
        <v>117</v>
      </c>
      <c r="K2062" s="9" t="s">
        <v>7483</v>
      </c>
      <c r="L2062" s="9" t="str">
        <f>IF(OR('1. Raw Data'!L2062="Elec", '1. Raw Data'!L2062="elect"), "Electronics", '1. Raw Data'!L2062)</f>
        <v>Electronics</v>
      </c>
      <c r="M2062" s="9">
        <v>1384.38</v>
      </c>
      <c r="N2062" s="9">
        <f>IF(ISBLANK('1. Raw Data'!N2062), MEDIAN('1. Raw Data'!$N$2:$N$5001), '1. Raw Data'!N2062)</f>
        <v>856.22</v>
      </c>
      <c r="O2062" s="9">
        <v>5</v>
      </c>
      <c r="P2062" s="9">
        <f>IF(ISBLANK('1. Raw Data'!P2062), 0, '1. Raw Data'!P2062)</f>
        <v>0.1</v>
      </c>
      <c r="Q2062" s="9">
        <v>984</v>
      </c>
      <c r="R2062" s="9">
        <v>4</v>
      </c>
      <c r="S2062" s="9">
        <f t="shared" si="96"/>
        <v>6229.7100000000009</v>
      </c>
      <c r="T2062" s="9">
        <f t="shared" si="97"/>
        <v>1948.6100000000006</v>
      </c>
      <c r="U2062" s="23">
        <f t="shared" si="98"/>
        <v>0.31279305136194147</v>
      </c>
    </row>
    <row r="2063" spans="1:21" x14ac:dyDescent="0.3">
      <c r="A2063" s="9">
        <v>1861</v>
      </c>
      <c r="B2063" s="9" t="str">
        <f>PROPER(TRIM('1. Raw Data'!B2063))</f>
        <v>Customer_2061</v>
      </c>
      <c r="C2063" s="9">
        <f>IF(OR('1. Raw Data'!C2063&lt;18, '1. Raw Data'!C2063&gt;100), MEDIAN('1. Raw Data'!$C$2:$C$5001), '1. Raw Data'!C2063)</f>
        <v>40</v>
      </c>
      <c r="D2063" s="9" t="s">
        <v>5023</v>
      </c>
      <c r="E2063" s="22">
        <v>44058</v>
      </c>
      <c r="F2063" s="9">
        <v>0</v>
      </c>
      <c r="G2063" s="9">
        <v>11650</v>
      </c>
      <c r="H2063" s="15">
        <v>44058</v>
      </c>
      <c r="I2063" s="9" t="s">
        <v>7456</v>
      </c>
      <c r="J2063" s="9">
        <v>111</v>
      </c>
      <c r="K2063" s="9" t="s">
        <v>7476</v>
      </c>
      <c r="L2063" s="9" t="str">
        <f>IF(OR('1. Raw Data'!L2063="Elec", '1. Raw Data'!L2063="elect"), "Electronics", '1. Raw Data'!L2063)</f>
        <v>Home Appliances</v>
      </c>
      <c r="M2063" s="9">
        <v>1218.01</v>
      </c>
      <c r="N2063" s="9">
        <f>IF(ISBLANK('1. Raw Data'!N2063), MEDIAN('1. Raw Data'!$N$2:$N$5001), '1. Raw Data'!N2063)</f>
        <v>839.77</v>
      </c>
      <c r="O2063" s="9">
        <v>5</v>
      </c>
      <c r="P2063" s="9">
        <f>IF(ISBLANK('1. Raw Data'!P2063), 0, '1. Raw Data'!P2063)</f>
        <v>0</v>
      </c>
      <c r="Q2063" s="9">
        <v>746</v>
      </c>
      <c r="R2063" s="9">
        <v>3</v>
      </c>
      <c r="S2063" s="9">
        <f t="shared" si="96"/>
        <v>6090.05</v>
      </c>
      <c r="T2063" s="9">
        <f t="shared" si="97"/>
        <v>1891.1999999999998</v>
      </c>
      <c r="U2063" s="23">
        <f t="shared" si="98"/>
        <v>0.31053932233725501</v>
      </c>
    </row>
    <row r="2064" spans="1:21" x14ac:dyDescent="0.3">
      <c r="A2064" s="9">
        <v>2384</v>
      </c>
      <c r="B2064" s="9" t="str">
        <f>PROPER(TRIM('1. Raw Data'!B2064))</f>
        <v>Customer_2062</v>
      </c>
      <c r="C2064" s="9">
        <f>IF(OR('1. Raw Data'!C2064&lt;18, '1. Raw Data'!C2064&gt;100), MEDIAN('1. Raw Data'!$C$2:$C$5001), '1. Raw Data'!C2064)</f>
        <v>38</v>
      </c>
      <c r="D2064" s="9" t="s">
        <v>5023</v>
      </c>
      <c r="E2064" s="22">
        <v>44854</v>
      </c>
      <c r="F2064" s="9">
        <v>0</v>
      </c>
      <c r="G2064" s="9">
        <v>10179</v>
      </c>
      <c r="H2064" s="15">
        <v>44854</v>
      </c>
      <c r="I2064" s="9" t="s">
        <v>7456</v>
      </c>
      <c r="J2064" s="9">
        <v>147</v>
      </c>
      <c r="K2064" s="9" t="s">
        <v>7474</v>
      </c>
      <c r="L2064" s="9" t="str">
        <f>IF(OR('1. Raw Data'!L2064="Elec", '1. Raw Data'!L2064="elect"), "Electronics", '1. Raw Data'!L2064)</f>
        <v>Electronics</v>
      </c>
      <c r="M2064" s="9">
        <v>254.56</v>
      </c>
      <c r="N2064" s="9">
        <f>IF(ISBLANK('1. Raw Data'!N2064), MEDIAN('1. Raw Data'!$N$2:$N$5001), '1. Raw Data'!N2064)</f>
        <v>137.72999999999999</v>
      </c>
      <c r="O2064" s="9">
        <v>5</v>
      </c>
      <c r="P2064" s="9">
        <f>IF(ISBLANK('1. Raw Data'!P2064), 0, '1. Raw Data'!P2064)</f>
        <v>0</v>
      </c>
      <c r="Q2064" s="9">
        <v>426</v>
      </c>
      <c r="R2064" s="9">
        <v>4</v>
      </c>
      <c r="S2064" s="9">
        <f t="shared" si="96"/>
        <v>1272.8</v>
      </c>
      <c r="T2064" s="9">
        <f t="shared" si="97"/>
        <v>584.15</v>
      </c>
      <c r="U2064" s="23">
        <f t="shared" si="98"/>
        <v>0.4589487743557511</v>
      </c>
    </row>
    <row r="2065" spans="1:21" x14ac:dyDescent="0.3">
      <c r="A2065" s="9">
        <v>2280</v>
      </c>
      <c r="B2065" s="9" t="str">
        <f>PROPER(TRIM('1. Raw Data'!B2065))</f>
        <v>Customer_2063</v>
      </c>
      <c r="C2065" s="9">
        <f>IF(OR('1. Raw Data'!C2065&lt;18, '1. Raw Data'!C2065&gt;100), MEDIAN('1. Raw Data'!$C$2:$C$5001), '1. Raw Data'!C2065)</f>
        <v>24</v>
      </c>
      <c r="D2065" s="9" t="s">
        <v>5022</v>
      </c>
      <c r="E2065" s="22">
        <v>45053</v>
      </c>
      <c r="F2065" s="9">
        <v>1</v>
      </c>
      <c r="G2065" s="9">
        <v>13191</v>
      </c>
      <c r="H2065" s="15">
        <v>45112</v>
      </c>
      <c r="I2065" s="9" t="s">
        <v>7455</v>
      </c>
      <c r="J2065" s="9">
        <v>141</v>
      </c>
      <c r="K2065" s="9" t="s">
        <v>7490</v>
      </c>
      <c r="L2065" s="9" t="str">
        <f>IF(OR('1. Raw Data'!L2065="Elec", '1. Raw Data'!L2065="elect"), "Electronics", '1. Raw Data'!L2065)</f>
        <v>Sports</v>
      </c>
      <c r="M2065" s="9">
        <v>1165.52</v>
      </c>
      <c r="N2065" s="9">
        <f>IF(ISBLANK('1. Raw Data'!N2065), MEDIAN('1. Raw Data'!$N$2:$N$5001), '1. Raw Data'!N2065)</f>
        <v>585.01</v>
      </c>
      <c r="O2065" s="9">
        <v>2</v>
      </c>
      <c r="P2065" s="9">
        <f>IF(ISBLANK('1. Raw Data'!P2065), 0, '1. Raw Data'!P2065)</f>
        <v>0</v>
      </c>
      <c r="Q2065" s="9">
        <v>605</v>
      </c>
      <c r="R2065" s="9">
        <v>3</v>
      </c>
      <c r="S2065" s="9">
        <f t="shared" si="96"/>
        <v>2331.04</v>
      </c>
      <c r="T2065" s="9">
        <f t="shared" si="97"/>
        <v>1161.02</v>
      </c>
      <c r="U2065" s="23">
        <f t="shared" si="98"/>
        <v>0.49806953119637587</v>
      </c>
    </row>
    <row r="2066" spans="1:21" x14ac:dyDescent="0.3">
      <c r="A2066" s="9">
        <v>1132</v>
      </c>
      <c r="B2066" s="9" t="str">
        <f>PROPER(TRIM('1. Raw Data'!B2066))</f>
        <v>Customer_2064</v>
      </c>
      <c r="C2066" s="9">
        <f>IF(OR('1. Raw Data'!C2066&lt;18, '1. Raw Data'!C2066&gt;100), MEDIAN('1. Raw Data'!$C$2:$C$5001), '1. Raw Data'!C2066)</f>
        <v>43</v>
      </c>
      <c r="D2066" s="9" t="s">
        <v>5018</v>
      </c>
      <c r="E2066" s="22">
        <v>44928</v>
      </c>
      <c r="F2066" s="9">
        <v>0</v>
      </c>
      <c r="G2066" s="9">
        <v>10027</v>
      </c>
      <c r="H2066" s="15">
        <v>44958</v>
      </c>
      <c r="I2066" s="9" t="s">
        <v>7457</v>
      </c>
      <c r="J2066" s="9">
        <v>149</v>
      </c>
      <c r="K2066" s="9" t="s">
        <v>7467</v>
      </c>
      <c r="L2066" s="9" t="str">
        <f>IF(OR('1. Raw Data'!L2066="Elec", '1. Raw Data'!L2066="elect"), "Electronics", '1. Raw Data'!L2066)</f>
        <v>Electronics</v>
      </c>
      <c r="M2066" s="9">
        <v>1373.9</v>
      </c>
      <c r="N2066" s="9">
        <f>IF(ISBLANK('1. Raw Data'!N2066), MEDIAN('1. Raw Data'!$N$2:$N$5001), '1. Raw Data'!N2066)</f>
        <v>763.58</v>
      </c>
      <c r="O2066" s="9">
        <v>5</v>
      </c>
      <c r="P2066" s="9">
        <f>IF(ISBLANK('1. Raw Data'!P2066), 0, '1. Raw Data'!P2066)</f>
        <v>0.2</v>
      </c>
      <c r="Q2066" s="9">
        <v>730</v>
      </c>
      <c r="R2066" s="9">
        <v>3</v>
      </c>
      <c r="S2066" s="9">
        <f t="shared" si="96"/>
        <v>5495.6</v>
      </c>
      <c r="T2066" s="9">
        <f t="shared" si="97"/>
        <v>1677.7000000000003</v>
      </c>
      <c r="U2066" s="23">
        <f t="shared" si="98"/>
        <v>0.30528058810684916</v>
      </c>
    </row>
    <row r="2067" spans="1:21" x14ac:dyDescent="0.3">
      <c r="A2067" s="9">
        <v>2299</v>
      </c>
      <c r="B2067" s="9" t="str">
        <f>PROPER(TRIM('1. Raw Data'!B2067))</f>
        <v>Customer_2065</v>
      </c>
      <c r="C2067" s="9">
        <f>IF(OR('1. Raw Data'!C2067&lt;18, '1. Raw Data'!C2067&gt;100), MEDIAN('1. Raw Data'!$C$2:$C$5001), '1. Raw Data'!C2067)</f>
        <v>56</v>
      </c>
      <c r="D2067" s="9" t="s">
        <v>5018</v>
      </c>
      <c r="E2067" s="22">
        <v>43864</v>
      </c>
      <c r="F2067" s="9">
        <v>0</v>
      </c>
      <c r="G2067" s="9">
        <v>11844</v>
      </c>
      <c r="H2067" s="15">
        <v>43892</v>
      </c>
      <c r="I2067" s="9" t="s">
        <v>7456</v>
      </c>
      <c r="J2067" s="9">
        <v>111</v>
      </c>
      <c r="K2067" s="9" t="s">
        <v>7476</v>
      </c>
      <c r="L2067" s="9" t="str">
        <f>IF(OR('1. Raw Data'!L2067="Elec", '1. Raw Data'!L2067="elect"), "Electronics", '1. Raw Data'!L2067)</f>
        <v>Home Appliances</v>
      </c>
      <c r="M2067" s="9">
        <v>163.84</v>
      </c>
      <c r="N2067" s="9">
        <f>IF(ISBLANK('1. Raw Data'!N2067), MEDIAN('1. Raw Data'!$N$2:$N$5001), '1. Raw Data'!N2067)</f>
        <v>101.34</v>
      </c>
      <c r="O2067" s="9">
        <v>1</v>
      </c>
      <c r="P2067" s="9">
        <f>IF(ISBLANK('1. Raw Data'!P2067), 0, '1. Raw Data'!P2067)</f>
        <v>0</v>
      </c>
      <c r="Q2067" s="9">
        <v>343</v>
      </c>
      <c r="R2067" s="9">
        <v>4</v>
      </c>
      <c r="S2067" s="9">
        <f t="shared" si="96"/>
        <v>163.84</v>
      </c>
      <c r="T2067" s="9">
        <f t="shared" si="97"/>
        <v>62.5</v>
      </c>
      <c r="U2067" s="23">
        <f t="shared" si="98"/>
        <v>0.3814697265625</v>
      </c>
    </row>
    <row r="2068" spans="1:21" x14ac:dyDescent="0.3">
      <c r="A2068" s="9">
        <v>1971</v>
      </c>
      <c r="B2068" s="9" t="str">
        <f>PROPER(TRIM('1. Raw Data'!B2068))</f>
        <v>Customer_2066</v>
      </c>
      <c r="C2068" s="9">
        <f>IF(OR('1. Raw Data'!C2068&lt;18, '1. Raw Data'!C2068&gt;100), MEDIAN('1. Raw Data'!$C$2:$C$5001), '1. Raw Data'!C2068)</f>
        <v>40</v>
      </c>
      <c r="D2068" s="9" t="s">
        <v>5020</v>
      </c>
      <c r="E2068" s="22">
        <v>45125</v>
      </c>
      <c r="F2068" s="9">
        <v>0</v>
      </c>
      <c r="G2068" s="9">
        <v>12164</v>
      </c>
      <c r="H2068" s="15">
        <v>45125</v>
      </c>
      <c r="I2068" s="9" t="s">
        <v>7457</v>
      </c>
      <c r="J2068" s="9">
        <v>138</v>
      </c>
      <c r="K2068" s="9" t="s">
        <v>7464</v>
      </c>
      <c r="L2068" s="9" t="str">
        <f>IF(OR('1. Raw Data'!L2068="Elec", '1. Raw Data'!L2068="elect"), "Electronics", '1. Raw Data'!L2068)</f>
        <v>Sports</v>
      </c>
      <c r="M2068" s="9">
        <v>1246.56</v>
      </c>
      <c r="N2068" s="9">
        <f>IF(ISBLANK('1. Raw Data'!N2068), MEDIAN('1. Raw Data'!$N$2:$N$5001), '1. Raw Data'!N2068)</f>
        <v>498.88</v>
      </c>
      <c r="O2068" s="9">
        <v>1</v>
      </c>
      <c r="P2068" s="9">
        <f>IF(ISBLANK('1. Raw Data'!P2068), 0, '1. Raw Data'!P2068)</f>
        <v>0.1</v>
      </c>
      <c r="Q2068" s="9">
        <v>488</v>
      </c>
      <c r="R2068" s="9">
        <v>3</v>
      </c>
      <c r="S2068" s="9">
        <f t="shared" si="96"/>
        <v>1121.904</v>
      </c>
      <c r="T2068" s="9">
        <f t="shared" si="97"/>
        <v>623.024</v>
      </c>
      <c r="U2068" s="23">
        <f t="shared" si="98"/>
        <v>0.55532737203896232</v>
      </c>
    </row>
    <row r="2069" spans="1:21" x14ac:dyDescent="0.3">
      <c r="A2069" s="9">
        <v>1512</v>
      </c>
      <c r="B2069" s="9" t="str">
        <f>PROPER(TRIM('1. Raw Data'!B2069))</f>
        <v>Customer_2067</v>
      </c>
      <c r="C2069" s="9">
        <f>IF(OR('1. Raw Data'!C2069&lt;18, '1. Raw Data'!C2069&gt;100), MEDIAN('1. Raw Data'!$C$2:$C$5001), '1. Raw Data'!C2069)</f>
        <v>33</v>
      </c>
      <c r="D2069" s="9" t="s">
        <v>5019</v>
      </c>
      <c r="E2069" s="22">
        <v>44886</v>
      </c>
      <c r="F2069" s="9">
        <v>1</v>
      </c>
      <c r="G2069" s="9">
        <v>12750</v>
      </c>
      <c r="H2069" s="15">
        <v>44886</v>
      </c>
      <c r="I2069" s="9" t="s">
        <v>7455</v>
      </c>
      <c r="J2069" s="9">
        <v>141</v>
      </c>
      <c r="K2069" s="9" t="s">
        <v>7490</v>
      </c>
      <c r="L2069" s="9" t="str">
        <f>IF(OR('1. Raw Data'!L2069="Elec", '1. Raw Data'!L2069="elect"), "Electronics", '1. Raw Data'!L2069)</f>
        <v>Clothing</v>
      </c>
      <c r="M2069" s="9">
        <v>843.76</v>
      </c>
      <c r="N2069" s="9">
        <f>IF(ISBLANK('1. Raw Data'!N2069), MEDIAN('1. Raw Data'!$N$2:$N$5001), '1. Raw Data'!N2069)</f>
        <v>429.51499999999999</v>
      </c>
      <c r="O2069" s="9">
        <v>5</v>
      </c>
      <c r="P2069" s="9">
        <f>IF(ISBLANK('1. Raw Data'!P2069), 0, '1. Raw Data'!P2069)</f>
        <v>0</v>
      </c>
      <c r="Q2069" s="9">
        <v>625</v>
      </c>
      <c r="R2069" s="9">
        <v>3</v>
      </c>
      <c r="S2069" s="9">
        <f t="shared" si="96"/>
        <v>4218.8</v>
      </c>
      <c r="T2069" s="9">
        <f t="shared" si="97"/>
        <v>2071.2250000000004</v>
      </c>
      <c r="U2069" s="23">
        <f t="shared" si="98"/>
        <v>0.49095121835593064</v>
      </c>
    </row>
    <row r="2070" spans="1:21" x14ac:dyDescent="0.3">
      <c r="A2070" s="9">
        <v>1312</v>
      </c>
      <c r="B2070" s="9" t="str">
        <f>PROPER(TRIM('1. Raw Data'!B2070))</f>
        <v>Customer_2068</v>
      </c>
      <c r="C2070" s="9">
        <f>IF(OR('1. Raw Data'!C2070&lt;18, '1. Raw Data'!C2070&gt;100), MEDIAN('1. Raw Data'!$C$2:$C$5001), '1. Raw Data'!C2070)</f>
        <v>46</v>
      </c>
      <c r="D2070" s="9" t="s">
        <v>5018</v>
      </c>
      <c r="E2070" s="22">
        <v>45008</v>
      </c>
      <c r="F2070" s="9">
        <v>0</v>
      </c>
      <c r="G2070" s="9">
        <v>12704</v>
      </c>
      <c r="H2070" s="15">
        <v>45008</v>
      </c>
      <c r="I2070" s="9" t="s">
        <v>7456</v>
      </c>
      <c r="J2070" s="9">
        <v>102</v>
      </c>
      <c r="K2070" s="9" t="s">
        <v>7494</v>
      </c>
      <c r="L2070" s="9" t="str">
        <f>IF(OR('1. Raw Data'!L2070="Elec", '1. Raw Data'!L2070="elect"), "Electronics", '1. Raw Data'!L2070)</f>
        <v>Home Appliances</v>
      </c>
      <c r="M2070" s="9">
        <v>1020.34</v>
      </c>
      <c r="N2070" s="9">
        <f>IF(ISBLANK('1. Raw Data'!N2070), MEDIAN('1. Raw Data'!$N$2:$N$5001), '1. Raw Data'!N2070)</f>
        <v>679.45</v>
      </c>
      <c r="O2070" s="9">
        <v>3</v>
      </c>
      <c r="P2070" s="9">
        <f>IF(ISBLANK('1. Raw Data'!P2070), 0, '1. Raw Data'!P2070)</f>
        <v>0.2</v>
      </c>
      <c r="Q2070" s="9">
        <v>387</v>
      </c>
      <c r="R2070" s="9">
        <v>5</v>
      </c>
      <c r="S2070" s="9">
        <f t="shared" si="96"/>
        <v>2448.8160000000003</v>
      </c>
      <c r="T2070" s="9">
        <f t="shared" si="97"/>
        <v>410.46600000000012</v>
      </c>
      <c r="U2070" s="23">
        <f t="shared" si="98"/>
        <v>0.16761814689221244</v>
      </c>
    </row>
    <row r="2071" spans="1:21" x14ac:dyDescent="0.3">
      <c r="A2071" s="9">
        <v>1575</v>
      </c>
      <c r="B2071" s="9" t="str">
        <f>PROPER(TRIM('1. Raw Data'!B2071))</f>
        <v>Customer_2069</v>
      </c>
      <c r="C2071" s="9">
        <f>IF(OR('1. Raw Data'!C2071&lt;18, '1. Raw Data'!C2071&gt;100), MEDIAN('1. Raw Data'!$C$2:$C$5001), '1. Raw Data'!C2071)</f>
        <v>40</v>
      </c>
      <c r="D2071" s="9" t="s">
        <v>5022</v>
      </c>
      <c r="E2071" s="22">
        <v>44326</v>
      </c>
      <c r="F2071" s="9">
        <v>0</v>
      </c>
      <c r="G2071" s="9">
        <v>12879</v>
      </c>
      <c r="H2071" s="15">
        <v>44474</v>
      </c>
      <c r="I2071" s="9" t="s">
        <v>7457</v>
      </c>
      <c r="J2071" s="9">
        <v>104</v>
      </c>
      <c r="K2071" s="9" t="s">
        <v>7499</v>
      </c>
      <c r="L2071" s="9" t="str">
        <f>IF(OR('1. Raw Data'!L2071="Elec", '1. Raw Data'!L2071="elect"), "Electronics", '1. Raw Data'!L2071)</f>
        <v>Sports</v>
      </c>
      <c r="M2071" s="9">
        <v>764.64</v>
      </c>
      <c r="N2071" s="9">
        <f>IF(ISBLANK('1. Raw Data'!N2071), MEDIAN('1. Raw Data'!$N$2:$N$5001), '1. Raw Data'!N2071)</f>
        <v>430.03</v>
      </c>
      <c r="O2071" s="9">
        <v>3</v>
      </c>
      <c r="P2071" s="9">
        <f>IF(ISBLANK('1. Raw Data'!P2071), 0, '1. Raw Data'!P2071)</f>
        <v>0.2</v>
      </c>
      <c r="Q2071" s="9">
        <v>386</v>
      </c>
      <c r="R2071" s="9">
        <v>2</v>
      </c>
      <c r="S2071" s="9">
        <f t="shared" si="96"/>
        <v>1835.1360000000002</v>
      </c>
      <c r="T2071" s="9">
        <f t="shared" si="97"/>
        <v>545.04600000000028</v>
      </c>
      <c r="U2071" s="23">
        <f t="shared" si="98"/>
        <v>0.29700578049801224</v>
      </c>
    </row>
    <row r="2072" spans="1:21" x14ac:dyDescent="0.3">
      <c r="A2072" s="9">
        <v>1885</v>
      </c>
      <c r="B2072" s="9" t="str">
        <f>PROPER(TRIM('1. Raw Data'!B2072))</f>
        <v>Customer_2070</v>
      </c>
      <c r="C2072" s="9">
        <f>IF(OR('1. Raw Data'!C2072&lt;18, '1. Raw Data'!C2072&gt;100), MEDIAN('1. Raw Data'!$C$2:$C$5001), '1. Raw Data'!C2072)</f>
        <v>60</v>
      </c>
      <c r="D2072" s="9" t="s">
        <v>5018</v>
      </c>
      <c r="E2072" s="22">
        <v>45302</v>
      </c>
      <c r="F2072" s="9">
        <v>1</v>
      </c>
      <c r="G2072" s="9">
        <v>10261</v>
      </c>
      <c r="H2072" s="15">
        <v>45597</v>
      </c>
      <c r="I2072" s="9" t="s">
        <v>7457</v>
      </c>
      <c r="J2072" s="9">
        <v>128</v>
      </c>
      <c r="K2072" s="9" t="s">
        <v>7473</v>
      </c>
      <c r="L2072" s="9" t="str">
        <f>IF(OR('1. Raw Data'!L2072="Elec", '1. Raw Data'!L2072="elect"), "Electronics", '1. Raw Data'!L2072)</f>
        <v>Clothing</v>
      </c>
      <c r="M2072" s="9">
        <v>1061.81</v>
      </c>
      <c r="N2072" s="9">
        <f>IF(ISBLANK('1. Raw Data'!N2072), MEDIAN('1. Raw Data'!$N$2:$N$5001), '1. Raw Data'!N2072)</f>
        <v>463.71</v>
      </c>
      <c r="O2072" s="9">
        <v>2</v>
      </c>
      <c r="P2072" s="9">
        <f>IF(ISBLANK('1. Raw Data'!P2072), 0, '1. Raw Data'!P2072)</f>
        <v>0</v>
      </c>
      <c r="Q2072" s="9">
        <v>356</v>
      </c>
      <c r="R2072" s="9">
        <v>4</v>
      </c>
      <c r="S2072" s="9">
        <f t="shared" si="96"/>
        <v>2123.62</v>
      </c>
      <c r="T2072" s="9">
        <f t="shared" si="97"/>
        <v>1196.1999999999998</v>
      </c>
      <c r="U2072" s="23">
        <f t="shared" si="98"/>
        <v>0.56328344995809032</v>
      </c>
    </row>
    <row r="2073" spans="1:21" x14ac:dyDescent="0.3">
      <c r="A2073" s="9">
        <v>2307</v>
      </c>
      <c r="B2073" s="9" t="str">
        <f>PROPER(TRIM('1. Raw Data'!B2073))</f>
        <v>Customer_2071</v>
      </c>
      <c r="C2073" s="9">
        <f>IF(OR('1. Raw Data'!C2073&lt;18, '1. Raw Data'!C2073&gt;100), MEDIAN('1. Raw Data'!$C$2:$C$5001), '1. Raw Data'!C2073)</f>
        <v>45</v>
      </c>
      <c r="D2073" s="9" t="s">
        <v>5020</v>
      </c>
      <c r="E2073" s="22">
        <v>44125</v>
      </c>
      <c r="F2073" s="9">
        <v>1</v>
      </c>
      <c r="G2073" s="9">
        <v>13725</v>
      </c>
      <c r="H2073" s="15">
        <v>44125</v>
      </c>
      <c r="I2073" s="9" t="s">
        <v>7457</v>
      </c>
      <c r="J2073" s="9">
        <v>133</v>
      </c>
      <c r="K2073" s="9" t="s">
        <v>7498</v>
      </c>
      <c r="L2073" s="9" t="str">
        <f>IF(OR('1. Raw Data'!L2073="Elec", '1. Raw Data'!L2073="elect"), "Electronics", '1. Raw Data'!L2073)</f>
        <v>Electronics</v>
      </c>
      <c r="M2073" s="9">
        <v>99.44</v>
      </c>
      <c r="N2073" s="9">
        <f>IF(ISBLANK('1. Raw Data'!N2073), MEDIAN('1. Raw Data'!$N$2:$N$5001), '1. Raw Data'!N2073)</f>
        <v>59.82</v>
      </c>
      <c r="O2073" s="9">
        <v>3</v>
      </c>
      <c r="P2073" s="9">
        <f>IF(ISBLANK('1. Raw Data'!P2073), 0, '1. Raw Data'!P2073)</f>
        <v>0.05</v>
      </c>
      <c r="Q2073" s="9">
        <v>1233</v>
      </c>
      <c r="R2073" s="9">
        <v>3</v>
      </c>
      <c r="S2073" s="9">
        <f t="shared" si="96"/>
        <v>283.404</v>
      </c>
      <c r="T2073" s="9">
        <f t="shared" si="97"/>
        <v>103.94399999999999</v>
      </c>
      <c r="U2073" s="23">
        <f t="shared" si="98"/>
        <v>0.36676969979252227</v>
      </c>
    </row>
    <row r="2074" spans="1:21" x14ac:dyDescent="0.3">
      <c r="A2074" s="9">
        <v>2144</v>
      </c>
      <c r="B2074" s="9" t="str">
        <f>PROPER(TRIM('1. Raw Data'!B2074))</f>
        <v>Customer_2072</v>
      </c>
      <c r="C2074" s="9">
        <f>IF(OR('1. Raw Data'!C2074&lt;18, '1. Raw Data'!C2074&gt;100), MEDIAN('1. Raw Data'!$C$2:$C$5001), '1. Raw Data'!C2074)</f>
        <v>56</v>
      </c>
      <c r="D2074" s="9" t="s">
        <v>5021</v>
      </c>
      <c r="E2074" s="22">
        <v>44427</v>
      </c>
      <c r="F2074" s="9">
        <v>1</v>
      </c>
      <c r="G2074" s="9">
        <v>12673</v>
      </c>
      <c r="H2074" s="15">
        <v>44427</v>
      </c>
      <c r="I2074" s="9" t="s">
        <v>7457</v>
      </c>
      <c r="J2074" s="9">
        <v>111</v>
      </c>
      <c r="K2074" s="9" t="s">
        <v>7476</v>
      </c>
      <c r="L2074" s="9" t="str">
        <f>IF(OR('1. Raw Data'!L2074="Elec", '1. Raw Data'!L2074="elect"), "Electronics", '1. Raw Data'!L2074)</f>
        <v>Electronics</v>
      </c>
      <c r="M2074" s="9">
        <v>1155.92</v>
      </c>
      <c r="N2074" s="9">
        <f>IF(ISBLANK('1. Raw Data'!N2074), MEDIAN('1. Raw Data'!$N$2:$N$5001), '1. Raw Data'!N2074)</f>
        <v>510.17</v>
      </c>
      <c r="O2074" s="9">
        <v>4</v>
      </c>
      <c r="P2074" s="9">
        <f>IF(ISBLANK('1. Raw Data'!P2074), 0, '1. Raw Data'!P2074)</f>
        <v>0</v>
      </c>
      <c r="Q2074" s="9">
        <v>1200</v>
      </c>
      <c r="R2074" s="9">
        <v>2</v>
      </c>
      <c r="S2074" s="9">
        <f t="shared" si="96"/>
        <v>4623.68</v>
      </c>
      <c r="T2074" s="9">
        <f t="shared" si="97"/>
        <v>2583</v>
      </c>
      <c r="U2074" s="23">
        <f t="shared" si="98"/>
        <v>0.55864592705377536</v>
      </c>
    </row>
    <row r="2075" spans="1:21" x14ac:dyDescent="0.3">
      <c r="A2075" s="9">
        <v>2130</v>
      </c>
      <c r="B2075" s="9" t="str">
        <f>PROPER(TRIM('1. Raw Data'!B2075))</f>
        <v>Customer_2073</v>
      </c>
      <c r="C2075" s="9">
        <f>IF(OR('1. Raw Data'!C2075&lt;18, '1. Raw Data'!C2075&gt;100), MEDIAN('1. Raw Data'!$C$2:$C$5001), '1. Raw Data'!C2075)</f>
        <v>31</v>
      </c>
      <c r="D2075" s="9" t="s">
        <v>5020</v>
      </c>
      <c r="E2075" s="22">
        <v>44710</v>
      </c>
      <c r="F2075" s="9">
        <v>0</v>
      </c>
      <c r="G2075" s="9">
        <v>13967</v>
      </c>
      <c r="H2075" s="15">
        <v>44710</v>
      </c>
      <c r="I2075" s="9" t="s">
        <v>7457</v>
      </c>
      <c r="J2075" s="9">
        <v>103</v>
      </c>
      <c r="K2075" s="9" t="s">
        <v>7472</v>
      </c>
      <c r="L2075" s="9" t="str">
        <f>IF(OR('1. Raw Data'!L2075="Elec", '1. Raw Data'!L2075="elect"), "Electronics", '1. Raw Data'!L2075)</f>
        <v>Electronics</v>
      </c>
      <c r="M2075" s="9">
        <v>98.35</v>
      </c>
      <c r="N2075" s="9">
        <f>IF(ISBLANK('1. Raw Data'!N2075), MEDIAN('1. Raw Data'!$N$2:$N$5001), '1. Raw Data'!N2075)</f>
        <v>54.32</v>
      </c>
      <c r="O2075" s="9">
        <v>3</v>
      </c>
      <c r="P2075" s="9">
        <f>IF(ISBLANK('1. Raw Data'!P2075), 0, '1. Raw Data'!P2075)</f>
        <v>0</v>
      </c>
      <c r="Q2075" s="9">
        <v>349</v>
      </c>
      <c r="R2075" s="9">
        <v>4</v>
      </c>
      <c r="S2075" s="9">
        <f t="shared" si="96"/>
        <v>295.04999999999995</v>
      </c>
      <c r="T2075" s="9">
        <f t="shared" si="97"/>
        <v>132.08999999999995</v>
      </c>
      <c r="U2075" s="23">
        <f t="shared" si="98"/>
        <v>0.44768683274021343</v>
      </c>
    </row>
    <row r="2076" spans="1:21" x14ac:dyDescent="0.3">
      <c r="A2076" s="9">
        <v>1686</v>
      </c>
      <c r="B2076" s="9" t="str">
        <f>PROPER(TRIM('1. Raw Data'!B2076))</f>
        <v>Customer_2074</v>
      </c>
      <c r="C2076" s="9">
        <f>IF(OR('1. Raw Data'!C2076&lt;18, '1. Raw Data'!C2076&gt;100), MEDIAN('1. Raw Data'!$C$2:$C$5001), '1. Raw Data'!C2076)</f>
        <v>40</v>
      </c>
      <c r="D2076" s="9" t="s">
        <v>5023</v>
      </c>
      <c r="E2076" s="22">
        <v>43922</v>
      </c>
      <c r="F2076" s="9">
        <v>0</v>
      </c>
      <c r="G2076" s="9">
        <v>12832</v>
      </c>
      <c r="H2076" s="15">
        <v>43834</v>
      </c>
      <c r="I2076" s="9" t="s">
        <v>7457</v>
      </c>
      <c r="J2076" s="9">
        <v>140</v>
      </c>
      <c r="K2076" s="9" t="s">
        <v>7468</v>
      </c>
      <c r="L2076" s="9" t="str">
        <f>IF(OR('1. Raw Data'!L2076="Elec", '1. Raw Data'!L2076="elect"), "Electronics", '1. Raw Data'!L2076)</f>
        <v>Sports</v>
      </c>
      <c r="M2076" s="9">
        <v>710.18</v>
      </c>
      <c r="N2076" s="9">
        <f>IF(ISBLANK('1. Raw Data'!N2076), MEDIAN('1. Raw Data'!$N$2:$N$5001), '1. Raw Data'!N2076)</f>
        <v>304.02</v>
      </c>
      <c r="O2076" s="9">
        <v>1</v>
      </c>
      <c r="P2076" s="9">
        <f>IF(ISBLANK('1. Raw Data'!P2076), 0, '1. Raw Data'!P2076)</f>
        <v>0</v>
      </c>
      <c r="Q2076" s="9">
        <v>531</v>
      </c>
      <c r="R2076" s="9">
        <v>4</v>
      </c>
      <c r="S2076" s="9">
        <f t="shared" si="96"/>
        <v>710.18</v>
      </c>
      <c r="T2076" s="9">
        <f t="shared" si="97"/>
        <v>406.15999999999997</v>
      </c>
      <c r="U2076" s="23">
        <f t="shared" si="98"/>
        <v>0.5719113464192177</v>
      </c>
    </row>
    <row r="2077" spans="1:21" x14ac:dyDescent="0.3">
      <c r="A2077" s="9">
        <v>2227</v>
      </c>
      <c r="B2077" s="9" t="str">
        <f>PROPER(TRIM('1. Raw Data'!B2077))</f>
        <v>Customer_2075</v>
      </c>
      <c r="C2077" s="9">
        <f>IF(OR('1. Raw Data'!C2077&lt;18, '1. Raw Data'!C2077&gt;100), MEDIAN('1. Raw Data'!$C$2:$C$5001), '1. Raw Data'!C2077)</f>
        <v>37</v>
      </c>
      <c r="D2077" s="9" t="s">
        <v>5023</v>
      </c>
      <c r="E2077" s="22">
        <v>45090</v>
      </c>
      <c r="F2077" s="9">
        <v>0</v>
      </c>
      <c r="G2077" s="9">
        <v>13109</v>
      </c>
      <c r="H2077" s="15">
        <v>45090</v>
      </c>
      <c r="I2077" s="9" t="s">
        <v>7456</v>
      </c>
      <c r="J2077" s="9">
        <v>105</v>
      </c>
      <c r="K2077" s="9" t="s">
        <v>7461</v>
      </c>
      <c r="L2077" s="9" t="str">
        <f>IF(OR('1. Raw Data'!L2077="Elec", '1. Raw Data'!L2077="elect"), "Electronics", '1. Raw Data'!L2077)</f>
        <v>Electronics</v>
      </c>
      <c r="M2077" s="9">
        <v>268.89999999999998</v>
      </c>
      <c r="N2077" s="9">
        <f>IF(ISBLANK('1. Raw Data'!N2077), MEDIAN('1. Raw Data'!$N$2:$N$5001), '1. Raw Data'!N2077)</f>
        <v>155.08000000000001</v>
      </c>
      <c r="O2077" s="9">
        <v>3</v>
      </c>
      <c r="P2077" s="9">
        <f>IF(ISBLANK('1. Raw Data'!P2077), 0, '1. Raw Data'!P2077)</f>
        <v>0</v>
      </c>
      <c r="Q2077" s="9">
        <v>568</v>
      </c>
      <c r="R2077" s="9">
        <v>5</v>
      </c>
      <c r="S2077" s="9">
        <f t="shared" si="96"/>
        <v>806.69999999999993</v>
      </c>
      <c r="T2077" s="9">
        <f t="shared" si="97"/>
        <v>341.45999999999992</v>
      </c>
      <c r="U2077" s="23">
        <f t="shared" si="98"/>
        <v>0.42328002975083667</v>
      </c>
    </row>
    <row r="2078" spans="1:21" x14ac:dyDescent="0.3">
      <c r="A2078" s="9">
        <v>1164</v>
      </c>
      <c r="B2078" s="9" t="str">
        <f>PROPER(TRIM('1. Raw Data'!B2078))</f>
        <v>Customer_2076</v>
      </c>
      <c r="C2078" s="9">
        <f>IF(OR('1. Raw Data'!C2078&lt;18, '1. Raw Data'!C2078&gt;100), MEDIAN('1. Raw Data'!$C$2:$C$5001), '1. Raw Data'!C2078)</f>
        <v>72</v>
      </c>
      <c r="D2078" s="9" t="s">
        <v>5018</v>
      </c>
      <c r="E2078" s="22">
        <v>44553</v>
      </c>
      <c r="F2078" s="9">
        <v>0</v>
      </c>
      <c r="G2078" s="9">
        <v>10196</v>
      </c>
      <c r="H2078" s="15">
        <v>44553</v>
      </c>
      <c r="I2078" s="9" t="s">
        <v>7456</v>
      </c>
      <c r="J2078" s="9">
        <v>121</v>
      </c>
      <c r="K2078" s="9" t="s">
        <v>7495</v>
      </c>
      <c r="L2078" s="9" t="str">
        <f>IF(OR('1. Raw Data'!L2078="Elec", '1. Raw Data'!L2078="elect"), "Electronics", '1. Raw Data'!L2078)</f>
        <v>Electronics</v>
      </c>
      <c r="M2078" s="9">
        <v>1244.18</v>
      </c>
      <c r="N2078" s="9">
        <f>IF(ISBLANK('1. Raw Data'!N2078), MEDIAN('1. Raw Data'!$N$2:$N$5001), '1. Raw Data'!N2078)</f>
        <v>616.39</v>
      </c>
      <c r="O2078" s="9">
        <v>2</v>
      </c>
      <c r="P2078" s="9">
        <f>IF(ISBLANK('1. Raw Data'!P2078), 0, '1. Raw Data'!P2078)</f>
        <v>0</v>
      </c>
      <c r="Q2078" s="9">
        <v>479</v>
      </c>
      <c r="R2078" s="9">
        <v>4</v>
      </c>
      <c r="S2078" s="9">
        <f t="shared" si="96"/>
        <v>2488.36</v>
      </c>
      <c r="T2078" s="9">
        <f t="shared" si="97"/>
        <v>1255.5800000000002</v>
      </c>
      <c r="U2078" s="23">
        <f t="shared" si="98"/>
        <v>0.50458133067562572</v>
      </c>
    </row>
    <row r="2079" spans="1:21" x14ac:dyDescent="0.3">
      <c r="A2079" s="9">
        <v>1304</v>
      </c>
      <c r="B2079" s="9" t="str">
        <f>PROPER(TRIM('1. Raw Data'!B2079))</f>
        <v>Customer_2077</v>
      </c>
      <c r="C2079" s="9">
        <f>IF(OR('1. Raw Data'!C2079&lt;18, '1. Raw Data'!C2079&gt;100), MEDIAN('1. Raw Data'!$C$2:$C$5001), '1. Raw Data'!C2079)</f>
        <v>59</v>
      </c>
      <c r="D2079" s="9" t="s">
        <v>5018</v>
      </c>
      <c r="E2079" s="22">
        <v>44382</v>
      </c>
      <c r="F2079" s="9">
        <v>0</v>
      </c>
      <c r="G2079" s="9">
        <v>13596</v>
      </c>
      <c r="H2079" s="15">
        <v>44323</v>
      </c>
      <c r="I2079" s="9" t="s">
        <v>7455</v>
      </c>
      <c r="J2079" s="9">
        <v>122</v>
      </c>
      <c r="K2079" s="9" t="s">
        <v>7465</v>
      </c>
      <c r="L2079" s="9" t="str">
        <f>IF(OR('1. Raw Data'!L2079="Elec", '1. Raw Data'!L2079="elect"), "Electronics", '1. Raw Data'!L2079)</f>
        <v>Clothing</v>
      </c>
      <c r="M2079" s="9">
        <v>504.81</v>
      </c>
      <c r="N2079" s="9">
        <f>IF(ISBLANK('1. Raw Data'!N2079), MEDIAN('1. Raw Data'!$N$2:$N$5001), '1. Raw Data'!N2079)</f>
        <v>327.77</v>
      </c>
      <c r="O2079" s="9">
        <v>3</v>
      </c>
      <c r="P2079" s="9">
        <f>IF(ISBLANK('1. Raw Data'!P2079), 0, '1. Raw Data'!P2079)</f>
        <v>0</v>
      </c>
      <c r="Q2079" s="9">
        <v>522</v>
      </c>
      <c r="R2079" s="9">
        <v>6</v>
      </c>
      <c r="S2079" s="9">
        <f t="shared" si="96"/>
        <v>1514.43</v>
      </c>
      <c r="T2079" s="9">
        <f t="shared" si="97"/>
        <v>531.12000000000012</v>
      </c>
      <c r="U2079" s="23">
        <f t="shared" si="98"/>
        <v>0.35070620629543797</v>
      </c>
    </row>
    <row r="2080" spans="1:21" x14ac:dyDescent="0.3">
      <c r="A2080" s="9">
        <v>1155</v>
      </c>
      <c r="B2080" s="9" t="str">
        <f>PROPER(TRIM('1. Raw Data'!B2080))</f>
        <v>Customer_2078</v>
      </c>
      <c r="C2080" s="9">
        <f>IF(OR('1. Raw Data'!C2080&lt;18, '1. Raw Data'!C2080&gt;100), MEDIAN('1. Raw Data'!$C$2:$C$5001), '1. Raw Data'!C2080)</f>
        <v>41</v>
      </c>
      <c r="D2080" s="9" t="s">
        <v>5020</v>
      </c>
      <c r="E2080" s="22">
        <v>44999</v>
      </c>
      <c r="F2080" s="9">
        <v>0</v>
      </c>
      <c r="G2080" s="9">
        <v>13695</v>
      </c>
      <c r="H2080" s="15">
        <v>44999</v>
      </c>
      <c r="I2080" s="9" t="s">
        <v>7457</v>
      </c>
      <c r="J2080" s="9">
        <v>137</v>
      </c>
      <c r="K2080" s="9" t="s">
        <v>7484</v>
      </c>
      <c r="L2080" s="9" t="str">
        <f>IF(OR('1. Raw Data'!L2080="Elec", '1. Raw Data'!L2080="elect"), "Electronics", '1. Raw Data'!L2080)</f>
        <v>Clothing</v>
      </c>
      <c r="M2080" s="9">
        <v>708.44</v>
      </c>
      <c r="N2080" s="9">
        <f>IF(ISBLANK('1. Raw Data'!N2080), MEDIAN('1. Raw Data'!$N$2:$N$5001), '1. Raw Data'!N2080)</f>
        <v>453.39</v>
      </c>
      <c r="O2080" s="9">
        <v>2</v>
      </c>
      <c r="P2080" s="9">
        <f>IF(ISBLANK('1. Raw Data'!P2080), 0, '1. Raw Data'!P2080)</f>
        <v>0</v>
      </c>
      <c r="Q2080" s="9">
        <v>426</v>
      </c>
      <c r="R2080" s="9">
        <v>5</v>
      </c>
      <c r="S2080" s="9">
        <f t="shared" si="96"/>
        <v>1416.88</v>
      </c>
      <c r="T2080" s="9">
        <f t="shared" si="97"/>
        <v>510.10000000000014</v>
      </c>
      <c r="U2080" s="23">
        <f t="shared" si="98"/>
        <v>0.36001637400485581</v>
      </c>
    </row>
    <row r="2081" spans="1:21" x14ac:dyDescent="0.3">
      <c r="A2081" s="9">
        <v>2390</v>
      </c>
      <c r="B2081" s="9" t="str">
        <f>PROPER(TRIM('1. Raw Data'!B2081))</f>
        <v>Customer_2079</v>
      </c>
      <c r="C2081" s="9">
        <f>IF(OR('1. Raw Data'!C2081&lt;18, '1. Raw Data'!C2081&gt;100), MEDIAN('1. Raw Data'!$C$2:$C$5001), '1. Raw Data'!C2081)</f>
        <v>43</v>
      </c>
      <c r="D2081" s="9" t="s">
        <v>5020</v>
      </c>
      <c r="E2081" s="22">
        <v>44625</v>
      </c>
      <c r="F2081" s="9">
        <v>0</v>
      </c>
      <c r="G2081" s="9">
        <v>11460</v>
      </c>
      <c r="H2081" s="15">
        <v>44684</v>
      </c>
      <c r="I2081" s="9" t="s">
        <v>7455</v>
      </c>
      <c r="J2081" s="9">
        <v>111</v>
      </c>
      <c r="K2081" s="9" t="s">
        <v>7476</v>
      </c>
      <c r="L2081" s="9" t="str">
        <f>IF(OR('1. Raw Data'!L2081="Elec", '1. Raw Data'!L2081="elect"), "Electronics", '1. Raw Data'!L2081)</f>
        <v>Clothing</v>
      </c>
      <c r="M2081" s="9">
        <v>671.69</v>
      </c>
      <c r="N2081" s="9">
        <f>IF(ISBLANK('1. Raw Data'!N2081), MEDIAN('1. Raw Data'!$N$2:$N$5001), '1. Raw Data'!N2081)</f>
        <v>469.88</v>
      </c>
      <c r="O2081" s="9">
        <v>4</v>
      </c>
      <c r="P2081" s="9">
        <f>IF(ISBLANK('1. Raw Data'!P2081), 0, '1. Raw Data'!P2081)</f>
        <v>0</v>
      </c>
      <c r="Q2081" s="9">
        <v>385</v>
      </c>
      <c r="R2081" s="9">
        <v>5</v>
      </c>
      <c r="S2081" s="9">
        <f t="shared" si="96"/>
        <v>2686.76</v>
      </c>
      <c r="T2081" s="9">
        <f t="shared" si="97"/>
        <v>807.24000000000024</v>
      </c>
      <c r="U2081" s="23">
        <f t="shared" si="98"/>
        <v>0.30045110095430932</v>
      </c>
    </row>
    <row r="2082" spans="1:21" x14ac:dyDescent="0.3">
      <c r="A2082" s="9">
        <v>1619</v>
      </c>
      <c r="B2082" s="9" t="str">
        <f>PROPER(TRIM('1. Raw Data'!B2082))</f>
        <v>Customer_2080</v>
      </c>
      <c r="C2082" s="9">
        <f>IF(OR('1. Raw Data'!C2082&lt;18, '1. Raw Data'!C2082&gt;100), MEDIAN('1. Raw Data'!$C$2:$C$5001), '1. Raw Data'!C2082)</f>
        <v>49</v>
      </c>
      <c r="D2082" s="9" t="s">
        <v>5022</v>
      </c>
      <c r="E2082" s="22">
        <v>44214</v>
      </c>
      <c r="F2082" s="9">
        <v>0</v>
      </c>
      <c r="G2082" s="9">
        <v>13720</v>
      </c>
      <c r="H2082" s="15">
        <v>44214</v>
      </c>
      <c r="I2082" s="9" t="s">
        <v>7456</v>
      </c>
      <c r="J2082" s="9">
        <v>144</v>
      </c>
      <c r="K2082" s="9" t="s">
        <v>7462</v>
      </c>
      <c r="L2082" s="9" t="str">
        <f>IF(OR('1. Raw Data'!L2082="Elec", '1. Raw Data'!L2082="elect"), "Electronics", '1. Raw Data'!L2082)</f>
        <v>Sports</v>
      </c>
      <c r="M2082" s="9">
        <v>1170.1300000000001</v>
      </c>
      <c r="N2082" s="9">
        <f>IF(ISBLANK('1. Raw Data'!N2082), MEDIAN('1. Raw Data'!$N$2:$N$5001), '1. Raw Data'!N2082)</f>
        <v>558.45000000000005</v>
      </c>
      <c r="O2082" s="9">
        <v>5</v>
      </c>
      <c r="P2082" s="9">
        <f>IF(ISBLANK('1. Raw Data'!P2082), 0, '1. Raw Data'!P2082)</f>
        <v>0</v>
      </c>
      <c r="Q2082" s="9">
        <v>478</v>
      </c>
      <c r="R2082" s="9">
        <v>7</v>
      </c>
      <c r="S2082" s="9">
        <f t="shared" si="96"/>
        <v>5850.6500000000005</v>
      </c>
      <c r="T2082" s="9">
        <f t="shared" si="97"/>
        <v>3058.4000000000005</v>
      </c>
      <c r="U2082" s="23">
        <f t="shared" si="98"/>
        <v>0.52274533598830908</v>
      </c>
    </row>
    <row r="2083" spans="1:21" x14ac:dyDescent="0.3">
      <c r="A2083" s="9">
        <v>2274</v>
      </c>
      <c r="B2083" s="9" t="str">
        <f>PROPER(TRIM('1. Raw Data'!B2083))</f>
        <v>Customer_2081</v>
      </c>
      <c r="C2083" s="9">
        <f>IF(OR('1. Raw Data'!C2083&lt;18, '1. Raw Data'!C2083&gt;100), MEDIAN('1. Raw Data'!$C$2:$C$5001), '1. Raw Data'!C2083)</f>
        <v>75</v>
      </c>
      <c r="D2083" s="9" t="s">
        <v>5019</v>
      </c>
      <c r="E2083" s="22">
        <v>45191</v>
      </c>
      <c r="F2083" s="9">
        <v>0</v>
      </c>
      <c r="G2083" s="9">
        <v>12731</v>
      </c>
      <c r="H2083" s="15">
        <v>45191</v>
      </c>
      <c r="I2083" s="9" t="s">
        <v>7455</v>
      </c>
      <c r="J2083" s="9">
        <v>122</v>
      </c>
      <c r="K2083" s="9" t="s">
        <v>7465</v>
      </c>
      <c r="L2083" s="9" t="str">
        <f>IF(OR('1. Raw Data'!L2083="Elec", '1. Raw Data'!L2083="elect"), "Electronics", '1. Raw Data'!L2083)</f>
        <v>Home Appliances</v>
      </c>
      <c r="M2083" s="9">
        <v>747.66</v>
      </c>
      <c r="N2083" s="9">
        <f>IF(ISBLANK('1. Raw Data'!N2083), MEDIAN('1. Raw Data'!$N$2:$N$5001), '1. Raw Data'!N2083)</f>
        <v>312.93</v>
      </c>
      <c r="O2083" s="9">
        <v>4</v>
      </c>
      <c r="P2083" s="9">
        <f>IF(ISBLANK('1. Raw Data'!P2083), 0, '1. Raw Data'!P2083)</f>
        <v>0</v>
      </c>
      <c r="Q2083" s="9">
        <v>467</v>
      </c>
      <c r="R2083" s="9">
        <v>5</v>
      </c>
      <c r="S2083" s="9">
        <f t="shared" si="96"/>
        <v>2990.64</v>
      </c>
      <c r="T2083" s="9">
        <f t="shared" si="97"/>
        <v>1738.9199999999998</v>
      </c>
      <c r="U2083" s="23">
        <f t="shared" si="98"/>
        <v>0.58145413690715031</v>
      </c>
    </row>
    <row r="2084" spans="1:21" x14ac:dyDescent="0.3">
      <c r="A2084" s="9">
        <v>1956</v>
      </c>
      <c r="B2084" s="9" t="str">
        <f>PROPER(TRIM('1. Raw Data'!B2084))</f>
        <v>Customer_2082</v>
      </c>
      <c r="C2084" s="9">
        <f>IF(OR('1. Raw Data'!C2084&lt;18, '1. Raw Data'!C2084&gt;100), MEDIAN('1. Raw Data'!$C$2:$C$5001), '1. Raw Data'!C2084)</f>
        <v>45</v>
      </c>
      <c r="D2084" s="9" t="s">
        <v>5022</v>
      </c>
      <c r="E2084" s="22">
        <v>45199</v>
      </c>
      <c r="F2084" s="9">
        <v>0</v>
      </c>
      <c r="G2084" s="9">
        <v>11662</v>
      </c>
      <c r="H2084" s="15">
        <v>45199</v>
      </c>
      <c r="I2084" s="9" t="s">
        <v>7456</v>
      </c>
      <c r="J2084" s="9">
        <v>141</v>
      </c>
      <c r="K2084" s="9" t="s">
        <v>7490</v>
      </c>
      <c r="L2084" s="9" t="str">
        <f>IF(OR('1. Raw Data'!L2084="Elec", '1. Raw Data'!L2084="elect"), "Electronics", '1. Raw Data'!L2084)</f>
        <v>Electronics</v>
      </c>
      <c r="M2084" s="9">
        <v>1193.99</v>
      </c>
      <c r="N2084" s="9">
        <f>IF(ISBLANK('1. Raw Data'!N2084), MEDIAN('1. Raw Data'!$N$2:$N$5001), '1. Raw Data'!N2084)</f>
        <v>636.28</v>
      </c>
      <c r="O2084" s="9">
        <v>1</v>
      </c>
      <c r="P2084" s="9">
        <f>IF(ISBLANK('1. Raw Data'!P2084), 0, '1. Raw Data'!P2084)</f>
        <v>0</v>
      </c>
      <c r="Q2084" s="9">
        <v>335</v>
      </c>
      <c r="R2084" s="9">
        <v>7</v>
      </c>
      <c r="S2084" s="9">
        <f t="shared" si="96"/>
        <v>1193.99</v>
      </c>
      <c r="T2084" s="9">
        <f t="shared" si="97"/>
        <v>557.71</v>
      </c>
      <c r="U2084" s="23">
        <f t="shared" si="98"/>
        <v>0.46709771438621767</v>
      </c>
    </row>
    <row r="2085" spans="1:21" x14ac:dyDescent="0.3">
      <c r="A2085" s="9">
        <v>1333</v>
      </c>
      <c r="B2085" s="9" t="str">
        <f>PROPER(TRIM('1. Raw Data'!B2085))</f>
        <v>Customer_2083</v>
      </c>
      <c r="C2085" s="9">
        <f>IF(OR('1. Raw Data'!C2085&lt;18, '1. Raw Data'!C2085&gt;100), MEDIAN('1. Raw Data'!$C$2:$C$5001), '1. Raw Data'!C2085)</f>
        <v>40</v>
      </c>
      <c r="D2085" s="9" t="s">
        <v>5023</v>
      </c>
      <c r="E2085" s="22">
        <v>44006</v>
      </c>
      <c r="F2085" s="9">
        <v>1</v>
      </c>
      <c r="G2085" s="9">
        <v>12921</v>
      </c>
      <c r="H2085" s="15">
        <v>44006</v>
      </c>
      <c r="I2085" s="9" t="s">
        <v>7456</v>
      </c>
      <c r="J2085" s="9">
        <v>113</v>
      </c>
      <c r="K2085" s="9" t="s">
        <v>7460</v>
      </c>
      <c r="L2085" s="9" t="str">
        <f>IF(OR('1. Raw Data'!L2085="Elec", '1. Raw Data'!L2085="elect"), "Electronics", '1. Raw Data'!L2085)</f>
        <v>Electronics</v>
      </c>
      <c r="M2085" s="9">
        <v>156.59</v>
      </c>
      <c r="N2085" s="9">
        <f>IF(ISBLANK('1. Raw Data'!N2085), MEDIAN('1. Raw Data'!$N$2:$N$5001), '1. Raw Data'!N2085)</f>
        <v>66.55</v>
      </c>
      <c r="O2085" s="9">
        <v>4</v>
      </c>
      <c r="P2085" s="9">
        <f>IF(ISBLANK('1. Raw Data'!P2085), 0, '1. Raw Data'!P2085)</f>
        <v>0</v>
      </c>
      <c r="Q2085" s="9">
        <v>1141</v>
      </c>
      <c r="R2085" s="9">
        <v>4</v>
      </c>
      <c r="S2085" s="9">
        <f t="shared" si="96"/>
        <v>626.36</v>
      </c>
      <c r="T2085" s="9">
        <f t="shared" si="97"/>
        <v>360.16</v>
      </c>
      <c r="U2085" s="23">
        <f t="shared" si="98"/>
        <v>0.57500478957787859</v>
      </c>
    </row>
    <row r="2086" spans="1:21" x14ac:dyDescent="0.3">
      <c r="A2086" s="9">
        <v>1968</v>
      </c>
      <c r="B2086" s="9" t="str">
        <f>PROPER(TRIM('1. Raw Data'!B2086))</f>
        <v>Customer_2084</v>
      </c>
      <c r="C2086" s="9">
        <f>IF(OR('1. Raw Data'!C2086&lt;18, '1. Raw Data'!C2086&gt;100), MEDIAN('1. Raw Data'!$C$2:$C$5001), '1. Raw Data'!C2086)</f>
        <v>34</v>
      </c>
      <c r="D2086" s="9" t="s">
        <v>5022</v>
      </c>
      <c r="E2086" s="22">
        <v>44785</v>
      </c>
      <c r="F2086" s="9">
        <v>1</v>
      </c>
      <c r="G2086" s="9">
        <v>11433</v>
      </c>
      <c r="H2086" s="15">
        <v>44903</v>
      </c>
      <c r="I2086" s="9" t="s">
        <v>7455</v>
      </c>
      <c r="J2086" s="9">
        <v>103</v>
      </c>
      <c r="K2086" s="9" t="s">
        <v>7472</v>
      </c>
      <c r="L2086" s="9" t="str">
        <f>IF(OR('1. Raw Data'!L2086="Elec", '1. Raw Data'!L2086="elect"), "Electronics", '1. Raw Data'!L2086)</f>
        <v>Sports</v>
      </c>
      <c r="M2086" s="9">
        <v>327.81</v>
      </c>
      <c r="N2086" s="9">
        <f>IF(ISBLANK('1. Raw Data'!N2086), MEDIAN('1. Raw Data'!$N$2:$N$5001), '1. Raw Data'!N2086)</f>
        <v>148.68</v>
      </c>
      <c r="O2086" s="9">
        <v>4</v>
      </c>
      <c r="P2086" s="9">
        <f>IF(ISBLANK('1. Raw Data'!P2086), 0, '1. Raw Data'!P2086)</f>
        <v>0.1</v>
      </c>
      <c r="Q2086" s="9">
        <v>755</v>
      </c>
      <c r="R2086" s="9">
        <v>4</v>
      </c>
      <c r="S2086" s="9">
        <f t="shared" si="96"/>
        <v>1180.116</v>
      </c>
      <c r="T2086" s="9">
        <f t="shared" si="97"/>
        <v>585.39599999999996</v>
      </c>
      <c r="U2086" s="23">
        <f t="shared" si="98"/>
        <v>0.49604954089259018</v>
      </c>
    </row>
    <row r="2087" spans="1:21" x14ac:dyDescent="0.3">
      <c r="A2087" s="9">
        <v>1510</v>
      </c>
      <c r="B2087" s="9" t="str">
        <f>PROPER(TRIM('1. Raw Data'!B2087))</f>
        <v>Customer_2085</v>
      </c>
      <c r="C2087" s="9">
        <f>IF(OR('1. Raw Data'!C2087&lt;18, '1. Raw Data'!C2087&gt;100), MEDIAN('1. Raw Data'!$C$2:$C$5001), '1. Raw Data'!C2087)</f>
        <v>43</v>
      </c>
      <c r="D2087" s="9" t="s">
        <v>5020</v>
      </c>
      <c r="E2087" s="22">
        <v>44774</v>
      </c>
      <c r="F2087" s="9">
        <v>0</v>
      </c>
      <c r="G2087" s="9">
        <v>10332</v>
      </c>
      <c r="H2087" s="15">
        <v>44569</v>
      </c>
      <c r="I2087" s="9" t="s">
        <v>7456</v>
      </c>
      <c r="J2087" s="9">
        <v>113</v>
      </c>
      <c r="K2087" s="9" t="s">
        <v>7460</v>
      </c>
      <c r="L2087" s="9" t="str">
        <f>IF(OR('1. Raw Data'!L2087="Elec", '1. Raw Data'!L2087="elect"), "Electronics", '1. Raw Data'!L2087)</f>
        <v>Electronics</v>
      </c>
      <c r="M2087" s="9">
        <v>849.72</v>
      </c>
      <c r="N2087" s="9">
        <f>IF(ISBLANK('1. Raw Data'!N2087), MEDIAN('1. Raw Data'!$N$2:$N$5001), '1. Raw Data'!N2087)</f>
        <v>492.15</v>
      </c>
      <c r="O2087" s="9">
        <v>1</v>
      </c>
      <c r="P2087" s="9">
        <f>IF(ISBLANK('1. Raw Data'!P2087), 0, '1. Raw Data'!P2087)</f>
        <v>0</v>
      </c>
      <c r="Q2087" s="9">
        <v>532</v>
      </c>
      <c r="R2087" s="9">
        <v>5</v>
      </c>
      <c r="S2087" s="9">
        <f t="shared" si="96"/>
        <v>849.72</v>
      </c>
      <c r="T2087" s="9">
        <f t="shared" si="97"/>
        <v>357.57000000000005</v>
      </c>
      <c r="U2087" s="23">
        <f t="shared" si="98"/>
        <v>0.42080920773901997</v>
      </c>
    </row>
    <row r="2088" spans="1:21" x14ac:dyDescent="0.3">
      <c r="A2088" s="9">
        <v>2316</v>
      </c>
      <c r="B2088" s="9" t="str">
        <f>PROPER(TRIM('1. Raw Data'!B2088))</f>
        <v>Customer_2086</v>
      </c>
      <c r="C2088" s="9">
        <f>IF(OR('1. Raw Data'!C2088&lt;18, '1. Raw Data'!C2088&gt;100), MEDIAN('1. Raw Data'!$C$2:$C$5001), '1. Raw Data'!C2088)</f>
        <v>31</v>
      </c>
      <c r="D2088" s="9" t="s">
        <v>5022</v>
      </c>
      <c r="E2088" s="22">
        <v>43969</v>
      </c>
      <c r="F2088" s="9">
        <v>0</v>
      </c>
      <c r="G2088" s="9">
        <v>13602</v>
      </c>
      <c r="H2088" s="15">
        <v>43969</v>
      </c>
      <c r="I2088" s="9" t="s">
        <v>7456</v>
      </c>
      <c r="J2088" s="9">
        <v>128</v>
      </c>
      <c r="K2088" s="9" t="s">
        <v>7473</v>
      </c>
      <c r="L2088" s="9" t="str">
        <f>IF(OR('1. Raw Data'!L2088="Elec", '1. Raw Data'!L2088="elect"), "Electronics", '1. Raw Data'!L2088)</f>
        <v>Sports</v>
      </c>
      <c r="M2088" s="9">
        <v>1423.28</v>
      </c>
      <c r="N2088" s="9">
        <f>IF(ISBLANK('1. Raw Data'!N2088), MEDIAN('1. Raw Data'!$N$2:$N$5001), '1. Raw Data'!N2088)</f>
        <v>822.14</v>
      </c>
      <c r="O2088" s="9">
        <v>1</v>
      </c>
      <c r="P2088" s="9">
        <f>IF(ISBLANK('1. Raw Data'!P2088), 0, '1. Raw Data'!P2088)</f>
        <v>0</v>
      </c>
      <c r="Q2088" s="9">
        <v>512</v>
      </c>
      <c r="R2088" s="9">
        <v>4</v>
      </c>
      <c r="S2088" s="9">
        <f t="shared" si="96"/>
        <v>1423.28</v>
      </c>
      <c r="T2088" s="9">
        <f t="shared" si="97"/>
        <v>601.14</v>
      </c>
      <c r="U2088" s="23">
        <f t="shared" si="98"/>
        <v>0.42236243044235849</v>
      </c>
    </row>
    <row r="2089" spans="1:21" x14ac:dyDescent="0.3">
      <c r="A2089" s="9">
        <v>2043</v>
      </c>
      <c r="B2089" s="9" t="str">
        <f>PROPER(TRIM('1. Raw Data'!B2089))</f>
        <v>Customer_2087</v>
      </c>
      <c r="C2089" s="9">
        <f>IF(OR('1. Raw Data'!C2089&lt;18, '1. Raw Data'!C2089&gt;100), MEDIAN('1. Raw Data'!$C$2:$C$5001), '1. Raw Data'!C2089)</f>
        <v>47</v>
      </c>
      <c r="D2089" s="9" t="s">
        <v>5021</v>
      </c>
      <c r="E2089" s="22">
        <v>44908</v>
      </c>
      <c r="F2089" s="9">
        <v>0</v>
      </c>
      <c r="G2089" s="9">
        <v>13536</v>
      </c>
      <c r="H2089" s="15">
        <v>44908</v>
      </c>
      <c r="I2089" s="9" t="s">
        <v>7455</v>
      </c>
      <c r="J2089" s="9">
        <v>111</v>
      </c>
      <c r="K2089" s="9" t="s">
        <v>7476</v>
      </c>
      <c r="L2089" s="9" t="str">
        <f>IF(OR('1. Raw Data'!L2089="Elec", '1. Raw Data'!L2089="elect"), "Electronics", '1. Raw Data'!L2089)</f>
        <v>Sports</v>
      </c>
      <c r="M2089" s="9">
        <v>158.4</v>
      </c>
      <c r="N2089" s="9">
        <f>IF(ISBLANK('1. Raw Data'!N2089), MEDIAN('1. Raw Data'!$N$2:$N$5001), '1. Raw Data'!N2089)</f>
        <v>65.42</v>
      </c>
      <c r="O2089" s="9">
        <v>5</v>
      </c>
      <c r="P2089" s="9">
        <f>IF(ISBLANK('1. Raw Data'!P2089), 0, '1. Raw Data'!P2089)</f>
        <v>0</v>
      </c>
      <c r="Q2089" s="9">
        <v>750</v>
      </c>
      <c r="R2089" s="9">
        <v>6</v>
      </c>
      <c r="S2089" s="9">
        <f t="shared" si="96"/>
        <v>792</v>
      </c>
      <c r="T2089" s="9">
        <f t="shared" si="97"/>
        <v>464.9</v>
      </c>
      <c r="U2089" s="23">
        <f t="shared" si="98"/>
        <v>0.58699494949494946</v>
      </c>
    </row>
    <row r="2090" spans="1:21" x14ac:dyDescent="0.3">
      <c r="A2090" s="9">
        <v>1281</v>
      </c>
      <c r="B2090" s="9" t="str">
        <f>PROPER(TRIM('1. Raw Data'!B2090))</f>
        <v>Customer_2088</v>
      </c>
      <c r="C2090" s="9">
        <f>IF(OR('1. Raw Data'!C2090&lt;18, '1. Raw Data'!C2090&gt;100), MEDIAN('1. Raw Data'!$C$2:$C$5001), '1. Raw Data'!C2090)</f>
        <v>18</v>
      </c>
      <c r="D2090" s="9" t="s">
        <v>5019</v>
      </c>
      <c r="E2090" s="22">
        <v>44945</v>
      </c>
      <c r="F2090" s="9">
        <v>1</v>
      </c>
      <c r="G2090" s="9">
        <v>12767</v>
      </c>
      <c r="H2090" s="15">
        <v>44945</v>
      </c>
      <c r="I2090" s="9" t="s">
        <v>7455</v>
      </c>
      <c r="J2090" s="9">
        <v>111</v>
      </c>
      <c r="K2090" s="9" t="s">
        <v>7476</v>
      </c>
      <c r="L2090" s="9" t="str">
        <f>IF(OR('1. Raw Data'!L2090="Elec", '1. Raw Data'!L2090="elect"), "Electronics", '1. Raw Data'!L2090)</f>
        <v>Sports</v>
      </c>
      <c r="M2090" s="9">
        <v>112.47</v>
      </c>
      <c r="N2090" s="9">
        <f>IF(ISBLANK('1. Raw Data'!N2090), MEDIAN('1. Raw Data'!$N$2:$N$5001), '1. Raw Data'!N2090)</f>
        <v>59.93</v>
      </c>
      <c r="O2090" s="9">
        <v>5</v>
      </c>
      <c r="P2090" s="9">
        <f>IF(ISBLANK('1. Raw Data'!P2090), 0, '1. Raw Data'!P2090)</f>
        <v>0</v>
      </c>
      <c r="Q2090" s="9">
        <v>713</v>
      </c>
      <c r="R2090" s="9">
        <v>2</v>
      </c>
      <c r="S2090" s="9">
        <f t="shared" si="96"/>
        <v>562.35</v>
      </c>
      <c r="T2090" s="9">
        <f t="shared" si="97"/>
        <v>262.70000000000005</v>
      </c>
      <c r="U2090" s="23">
        <f t="shared" si="98"/>
        <v>0.46714679470080916</v>
      </c>
    </row>
    <row r="2091" spans="1:21" x14ac:dyDescent="0.3">
      <c r="A2091" s="9">
        <v>1796</v>
      </c>
      <c r="B2091" s="9" t="str">
        <f>PROPER(TRIM('1. Raw Data'!B2091))</f>
        <v>Customer_2089</v>
      </c>
      <c r="C2091" s="9">
        <f>IF(OR('1. Raw Data'!C2091&lt;18, '1. Raw Data'!C2091&gt;100), MEDIAN('1. Raw Data'!$C$2:$C$5001), '1. Raw Data'!C2091)</f>
        <v>36</v>
      </c>
      <c r="D2091" s="9" t="s">
        <v>5020</v>
      </c>
      <c r="E2091" s="22">
        <v>44870</v>
      </c>
      <c r="F2091" s="9">
        <v>0</v>
      </c>
      <c r="G2091" s="9">
        <v>11181</v>
      </c>
      <c r="H2091" s="15">
        <v>44692</v>
      </c>
      <c r="I2091" s="9" t="s">
        <v>7457</v>
      </c>
      <c r="J2091" s="9">
        <v>121</v>
      </c>
      <c r="K2091" s="9" t="s">
        <v>7495</v>
      </c>
      <c r="L2091" s="9" t="str">
        <f>IF(OR('1. Raw Data'!L2091="Elec", '1. Raw Data'!L2091="elect"), "Electronics", '1. Raw Data'!L2091)</f>
        <v>Home Appliances</v>
      </c>
      <c r="M2091" s="9">
        <v>277</v>
      </c>
      <c r="N2091" s="9">
        <f>IF(ISBLANK('1. Raw Data'!N2091), MEDIAN('1. Raw Data'!$N$2:$N$5001), '1. Raw Data'!N2091)</f>
        <v>154.86000000000001</v>
      </c>
      <c r="O2091" s="9">
        <v>3</v>
      </c>
      <c r="P2091" s="9">
        <f>IF(ISBLANK('1. Raw Data'!P2091), 0, '1. Raw Data'!P2091)</f>
        <v>0</v>
      </c>
      <c r="Q2091" s="9">
        <v>788</v>
      </c>
      <c r="R2091" s="9">
        <v>5</v>
      </c>
      <c r="S2091" s="9">
        <f t="shared" si="96"/>
        <v>831</v>
      </c>
      <c r="T2091" s="9">
        <f t="shared" si="97"/>
        <v>366.41999999999996</v>
      </c>
      <c r="U2091" s="23">
        <f t="shared" si="98"/>
        <v>0.44093862815884471</v>
      </c>
    </row>
    <row r="2092" spans="1:21" x14ac:dyDescent="0.3">
      <c r="A2092" s="9">
        <v>2024</v>
      </c>
      <c r="B2092" s="9" t="str">
        <f>PROPER(TRIM('1. Raw Data'!B2092))</f>
        <v>Customer_2090</v>
      </c>
      <c r="C2092" s="9">
        <f>IF(OR('1. Raw Data'!C2092&lt;18, '1. Raw Data'!C2092&gt;100), MEDIAN('1. Raw Data'!$C$2:$C$5001), '1. Raw Data'!C2092)</f>
        <v>51</v>
      </c>
      <c r="D2092" s="9" t="s">
        <v>5018</v>
      </c>
      <c r="E2092" s="22">
        <v>44870</v>
      </c>
      <c r="F2092" s="9">
        <v>0</v>
      </c>
      <c r="G2092" s="9">
        <v>13231</v>
      </c>
      <c r="H2092" s="15">
        <v>44692</v>
      </c>
      <c r="I2092" s="9" t="s">
        <v>7455</v>
      </c>
      <c r="J2092" s="9">
        <v>121</v>
      </c>
      <c r="K2092" s="9" t="s">
        <v>7495</v>
      </c>
      <c r="L2092" s="9" t="str">
        <f>IF(OR('1. Raw Data'!L2092="Elec", '1. Raw Data'!L2092="elect"), "Electronics", '1. Raw Data'!L2092)</f>
        <v>Sports</v>
      </c>
      <c r="M2092" s="9">
        <v>979.67</v>
      </c>
      <c r="N2092" s="9">
        <f>IF(ISBLANK('1. Raw Data'!N2092), MEDIAN('1. Raw Data'!$N$2:$N$5001), '1. Raw Data'!N2092)</f>
        <v>470.64</v>
      </c>
      <c r="O2092" s="9">
        <v>2</v>
      </c>
      <c r="P2092" s="9">
        <f>IF(ISBLANK('1. Raw Data'!P2092), 0, '1. Raw Data'!P2092)</f>
        <v>0</v>
      </c>
      <c r="Q2092" s="9">
        <v>614</v>
      </c>
      <c r="R2092" s="9">
        <v>5</v>
      </c>
      <c r="S2092" s="9">
        <f t="shared" si="96"/>
        <v>1959.34</v>
      </c>
      <c r="T2092" s="9">
        <f t="shared" si="97"/>
        <v>1018.06</v>
      </c>
      <c r="U2092" s="23">
        <f t="shared" si="98"/>
        <v>0.51959333244868167</v>
      </c>
    </row>
    <row r="2093" spans="1:21" x14ac:dyDescent="0.3">
      <c r="A2093" s="9">
        <v>1118</v>
      </c>
      <c r="B2093" s="9" t="str">
        <f>PROPER(TRIM('1. Raw Data'!B2093))</f>
        <v>Customer_2091</v>
      </c>
      <c r="C2093" s="9">
        <f>IF(OR('1. Raw Data'!C2093&lt;18, '1. Raw Data'!C2093&gt;100), MEDIAN('1. Raw Data'!$C$2:$C$5001), '1. Raw Data'!C2093)</f>
        <v>45</v>
      </c>
      <c r="D2093" s="9" t="s">
        <v>5022</v>
      </c>
      <c r="E2093" s="22">
        <v>44965</v>
      </c>
      <c r="F2093" s="9">
        <v>1</v>
      </c>
      <c r="G2093" s="9">
        <v>13405</v>
      </c>
      <c r="H2093" s="15">
        <v>45140</v>
      </c>
      <c r="I2093" s="9" t="s">
        <v>7456</v>
      </c>
      <c r="J2093" s="9">
        <v>107</v>
      </c>
      <c r="K2093" s="9" t="s">
        <v>7485</v>
      </c>
      <c r="L2093" s="9" t="str">
        <f>IF(OR('1. Raw Data'!L2093="Elec", '1. Raw Data'!L2093="elect"), "Electronics", '1. Raw Data'!L2093)</f>
        <v>Home Appliances</v>
      </c>
      <c r="M2093" s="9">
        <v>628.54</v>
      </c>
      <c r="N2093" s="9">
        <f>IF(ISBLANK('1. Raw Data'!N2093), MEDIAN('1. Raw Data'!$N$2:$N$5001), '1. Raw Data'!N2093)</f>
        <v>415.85</v>
      </c>
      <c r="O2093" s="9">
        <v>1</v>
      </c>
      <c r="P2093" s="9">
        <f>IF(ISBLANK('1. Raw Data'!P2093), 0, '1. Raw Data'!P2093)</f>
        <v>0</v>
      </c>
      <c r="Q2093" s="9">
        <v>693</v>
      </c>
      <c r="R2093" s="9">
        <v>3</v>
      </c>
      <c r="S2093" s="9">
        <f t="shared" si="96"/>
        <v>628.54</v>
      </c>
      <c r="T2093" s="9">
        <f t="shared" si="97"/>
        <v>212.68999999999994</v>
      </c>
      <c r="U2093" s="23">
        <f t="shared" si="98"/>
        <v>0.33838737391415019</v>
      </c>
    </row>
    <row r="2094" spans="1:21" x14ac:dyDescent="0.3">
      <c r="A2094" s="9">
        <v>2058</v>
      </c>
      <c r="B2094" s="9" t="str">
        <f>PROPER(TRIM('1. Raw Data'!B2094))</f>
        <v>Customer_2092</v>
      </c>
      <c r="C2094" s="9">
        <f>IF(OR('1. Raw Data'!C2094&lt;18, '1. Raw Data'!C2094&gt;100), MEDIAN('1. Raw Data'!$C$2:$C$5001), '1. Raw Data'!C2094)</f>
        <v>33</v>
      </c>
      <c r="D2094" s="9" t="s">
        <v>5020</v>
      </c>
      <c r="E2094" s="22">
        <v>43872</v>
      </c>
      <c r="F2094" s="9">
        <v>0</v>
      </c>
      <c r="G2094" s="9">
        <v>11775</v>
      </c>
      <c r="H2094" s="15">
        <v>44137</v>
      </c>
      <c r="I2094" s="9" t="s">
        <v>7457</v>
      </c>
      <c r="J2094" s="9">
        <v>117</v>
      </c>
      <c r="K2094" s="9" t="s">
        <v>7483</v>
      </c>
      <c r="L2094" s="9" t="str">
        <f>IF(OR('1. Raw Data'!L2094="Elec", '1. Raw Data'!L2094="elect"), "Electronics", '1. Raw Data'!L2094)</f>
        <v>Home Appliances</v>
      </c>
      <c r="M2094" s="9">
        <v>1247.05</v>
      </c>
      <c r="N2094" s="9">
        <f>IF(ISBLANK('1. Raw Data'!N2094), MEDIAN('1. Raw Data'!$N$2:$N$5001), '1. Raw Data'!N2094)</f>
        <v>559.09</v>
      </c>
      <c r="O2094" s="9">
        <v>4</v>
      </c>
      <c r="P2094" s="9">
        <f>IF(ISBLANK('1. Raw Data'!P2094), 0, '1. Raw Data'!P2094)</f>
        <v>0</v>
      </c>
      <c r="Q2094" s="9">
        <v>619</v>
      </c>
      <c r="R2094" s="9">
        <v>4</v>
      </c>
      <c r="S2094" s="9">
        <f t="shared" si="96"/>
        <v>4988.2</v>
      </c>
      <c r="T2094" s="9">
        <f t="shared" si="97"/>
        <v>2751.8399999999997</v>
      </c>
      <c r="U2094" s="23">
        <f t="shared" si="98"/>
        <v>0.55166994106090372</v>
      </c>
    </row>
    <row r="2095" spans="1:21" x14ac:dyDescent="0.3">
      <c r="A2095" s="9">
        <v>1197</v>
      </c>
      <c r="B2095" s="9" t="str">
        <f>PROPER(TRIM('1. Raw Data'!B2095))</f>
        <v>Customer_2093</v>
      </c>
      <c r="C2095" s="9">
        <f>IF(OR('1. Raw Data'!C2095&lt;18, '1. Raw Data'!C2095&gt;100), MEDIAN('1. Raw Data'!$C$2:$C$5001), '1. Raw Data'!C2095)</f>
        <v>36</v>
      </c>
      <c r="D2095" s="9" t="s">
        <v>5018</v>
      </c>
      <c r="E2095" s="22">
        <v>44837</v>
      </c>
      <c r="F2095" s="9">
        <v>0</v>
      </c>
      <c r="G2095" s="9">
        <v>13447</v>
      </c>
      <c r="H2095" s="15">
        <v>44630</v>
      </c>
      <c r="I2095" s="9" t="s">
        <v>7456</v>
      </c>
      <c r="J2095" s="9">
        <v>148</v>
      </c>
      <c r="K2095" s="9" t="s">
        <v>7491</v>
      </c>
      <c r="L2095" s="9" t="str">
        <f>IF(OR('1. Raw Data'!L2095="Elec", '1. Raw Data'!L2095="elect"), "Electronics", '1. Raw Data'!L2095)</f>
        <v>Electronics</v>
      </c>
      <c r="M2095" s="9">
        <v>154.30000000000001</v>
      </c>
      <c r="N2095" s="9">
        <f>IF(ISBLANK('1. Raw Data'!N2095), MEDIAN('1. Raw Data'!$N$2:$N$5001), '1. Raw Data'!N2095)</f>
        <v>73.47</v>
      </c>
      <c r="O2095" s="9">
        <v>4</v>
      </c>
      <c r="P2095" s="9">
        <f>IF(ISBLANK('1. Raw Data'!P2095), 0, '1. Raw Data'!P2095)</f>
        <v>0</v>
      </c>
      <c r="Q2095" s="9">
        <v>623</v>
      </c>
      <c r="R2095" s="9">
        <v>6</v>
      </c>
      <c r="S2095" s="9">
        <f t="shared" si="96"/>
        <v>617.20000000000005</v>
      </c>
      <c r="T2095" s="9">
        <f t="shared" si="97"/>
        <v>323.32000000000005</v>
      </c>
      <c r="U2095" s="23">
        <f t="shared" si="98"/>
        <v>0.52384964355152308</v>
      </c>
    </row>
    <row r="2096" spans="1:21" x14ac:dyDescent="0.3">
      <c r="A2096" s="9">
        <v>1484</v>
      </c>
      <c r="B2096" s="9" t="str">
        <f>PROPER(TRIM('1. Raw Data'!B2096))</f>
        <v>Customer_2094</v>
      </c>
      <c r="C2096" s="9">
        <f>IF(OR('1. Raw Data'!C2096&lt;18, '1. Raw Data'!C2096&gt;100), MEDIAN('1. Raw Data'!$C$2:$C$5001), '1. Raw Data'!C2096)</f>
        <v>55</v>
      </c>
      <c r="D2096" s="9" t="s">
        <v>5018</v>
      </c>
      <c r="E2096" s="22">
        <v>44793</v>
      </c>
      <c r="F2096" s="9">
        <v>0</v>
      </c>
      <c r="G2096" s="9">
        <v>10078</v>
      </c>
      <c r="H2096" s="15">
        <v>44793</v>
      </c>
      <c r="I2096" s="9" t="s">
        <v>7455</v>
      </c>
      <c r="J2096" s="9">
        <v>114</v>
      </c>
      <c r="K2096" s="9" t="s">
        <v>7463</v>
      </c>
      <c r="L2096" s="9" t="str">
        <f>IF(OR('1. Raw Data'!L2096="Elec", '1. Raw Data'!L2096="elect"), "Electronics", '1. Raw Data'!L2096)</f>
        <v>Clothing</v>
      </c>
      <c r="M2096" s="9">
        <v>334.8</v>
      </c>
      <c r="N2096" s="9">
        <f>IF(ISBLANK('1. Raw Data'!N2096), MEDIAN('1. Raw Data'!$N$2:$N$5001), '1. Raw Data'!N2096)</f>
        <v>149.69</v>
      </c>
      <c r="O2096" s="9">
        <v>5</v>
      </c>
      <c r="P2096" s="9">
        <f>IF(ISBLANK('1. Raw Data'!P2096), 0, '1. Raw Data'!P2096)</f>
        <v>0</v>
      </c>
      <c r="Q2096" s="9">
        <v>440</v>
      </c>
      <c r="R2096" s="9">
        <v>8</v>
      </c>
      <c r="S2096" s="9">
        <f t="shared" si="96"/>
        <v>1674</v>
      </c>
      <c r="T2096" s="9">
        <f t="shared" si="97"/>
        <v>925.55</v>
      </c>
      <c r="U2096" s="23">
        <f t="shared" si="98"/>
        <v>0.55289725209080043</v>
      </c>
    </row>
    <row r="2097" spans="1:21" x14ac:dyDescent="0.3">
      <c r="A2097" s="9">
        <v>2082</v>
      </c>
      <c r="B2097" s="9" t="str">
        <f>PROPER(TRIM('1. Raw Data'!B2097))</f>
        <v>Customer_2095</v>
      </c>
      <c r="C2097" s="9">
        <f>IF(OR('1. Raw Data'!C2097&lt;18, '1. Raw Data'!C2097&gt;100), MEDIAN('1. Raw Data'!$C$2:$C$5001), '1. Raw Data'!C2097)</f>
        <v>21</v>
      </c>
      <c r="D2097" s="9" t="s">
        <v>5023</v>
      </c>
      <c r="E2097" s="22">
        <v>43920</v>
      </c>
      <c r="F2097" s="9">
        <v>0</v>
      </c>
      <c r="G2097" s="9">
        <v>11867</v>
      </c>
      <c r="H2097" s="15">
        <v>43920</v>
      </c>
      <c r="I2097" s="9" t="s">
        <v>7456</v>
      </c>
      <c r="J2097" s="9">
        <v>133</v>
      </c>
      <c r="K2097" s="9" t="s">
        <v>7498</v>
      </c>
      <c r="L2097" s="9" t="str">
        <f>IF(OR('1. Raw Data'!L2097="Elec", '1. Raw Data'!L2097="elect"), "Electronics", '1. Raw Data'!L2097)</f>
        <v>Home Appliances</v>
      </c>
      <c r="M2097" s="9">
        <v>485.04</v>
      </c>
      <c r="N2097" s="9">
        <f>IF(ISBLANK('1. Raw Data'!N2097), MEDIAN('1. Raw Data'!$N$2:$N$5001), '1. Raw Data'!N2097)</f>
        <v>210.97</v>
      </c>
      <c r="O2097" s="9">
        <v>2</v>
      </c>
      <c r="P2097" s="9">
        <f>IF(ISBLANK('1. Raw Data'!P2097), 0, '1. Raw Data'!P2097)</f>
        <v>0</v>
      </c>
      <c r="Q2097" s="9">
        <v>398</v>
      </c>
      <c r="R2097" s="9">
        <v>8</v>
      </c>
      <c r="S2097" s="9">
        <f t="shared" si="96"/>
        <v>970.08</v>
      </c>
      <c r="T2097" s="9">
        <f t="shared" si="97"/>
        <v>548.1400000000001</v>
      </c>
      <c r="U2097" s="23">
        <f t="shared" si="98"/>
        <v>0.56504618175820553</v>
      </c>
    </row>
    <row r="2098" spans="1:21" x14ac:dyDescent="0.3">
      <c r="A2098" s="9">
        <v>1836</v>
      </c>
      <c r="B2098" s="9" t="str">
        <f>PROPER(TRIM('1. Raw Data'!B2098))</f>
        <v>Customer_2096</v>
      </c>
      <c r="C2098" s="9">
        <f>IF(OR('1. Raw Data'!C2098&lt;18, '1. Raw Data'!C2098&gt;100), MEDIAN('1. Raw Data'!$C$2:$C$5001), '1. Raw Data'!C2098)</f>
        <v>21</v>
      </c>
      <c r="D2098" s="9" t="s">
        <v>5023</v>
      </c>
      <c r="E2098" s="22">
        <v>45132</v>
      </c>
      <c r="F2098" s="9">
        <v>0</v>
      </c>
      <c r="G2098" s="9">
        <v>11892</v>
      </c>
      <c r="H2098" s="15">
        <v>45132</v>
      </c>
      <c r="I2098" s="9" t="s">
        <v>7455</v>
      </c>
      <c r="J2098" s="9">
        <v>111</v>
      </c>
      <c r="K2098" s="9" t="s">
        <v>7476</v>
      </c>
      <c r="L2098" s="9" t="str">
        <f>IF(OR('1. Raw Data'!L2098="Elec", '1. Raw Data'!L2098="elect"), "Electronics", '1. Raw Data'!L2098)</f>
        <v>Home Appliances</v>
      </c>
      <c r="M2098" s="9">
        <v>958.76</v>
      </c>
      <c r="N2098" s="9">
        <f>IF(ISBLANK('1. Raw Data'!N2098), MEDIAN('1. Raw Data'!$N$2:$N$5001), '1. Raw Data'!N2098)</f>
        <v>636.32000000000005</v>
      </c>
      <c r="O2098" s="9">
        <v>1</v>
      </c>
      <c r="P2098" s="9">
        <f>IF(ISBLANK('1. Raw Data'!P2098), 0, '1. Raw Data'!P2098)</f>
        <v>0</v>
      </c>
      <c r="Q2098" s="9">
        <v>475</v>
      </c>
      <c r="R2098" s="9">
        <v>6</v>
      </c>
      <c r="S2098" s="9">
        <f t="shared" si="96"/>
        <v>958.76</v>
      </c>
      <c r="T2098" s="9">
        <f t="shared" si="97"/>
        <v>322.43999999999994</v>
      </c>
      <c r="U2098" s="23">
        <f t="shared" si="98"/>
        <v>0.33630939964120315</v>
      </c>
    </row>
    <row r="2099" spans="1:21" x14ac:dyDescent="0.3">
      <c r="A2099" s="9">
        <v>2184</v>
      </c>
      <c r="B2099" s="9" t="str">
        <f>PROPER(TRIM('1. Raw Data'!B2099))</f>
        <v>Customer_2097</v>
      </c>
      <c r="C2099" s="9">
        <f>IF(OR('1. Raw Data'!C2099&lt;18, '1. Raw Data'!C2099&gt;100), MEDIAN('1. Raw Data'!$C$2:$C$5001), '1. Raw Data'!C2099)</f>
        <v>26</v>
      </c>
      <c r="D2099" s="9" t="s">
        <v>5020</v>
      </c>
      <c r="E2099" s="22">
        <v>44623</v>
      </c>
      <c r="F2099" s="9">
        <v>0</v>
      </c>
      <c r="G2099" s="9">
        <v>13914</v>
      </c>
      <c r="H2099" s="15">
        <v>44623</v>
      </c>
      <c r="I2099" s="9" t="s">
        <v>7455</v>
      </c>
      <c r="J2099" s="9">
        <v>113</v>
      </c>
      <c r="K2099" s="9" t="s">
        <v>7460</v>
      </c>
      <c r="L2099" s="9" t="str">
        <f>IF(OR('1. Raw Data'!L2099="Elec", '1. Raw Data'!L2099="elect"), "Electronics", '1. Raw Data'!L2099)</f>
        <v>Clothing</v>
      </c>
      <c r="M2099" s="9">
        <v>1043.5</v>
      </c>
      <c r="N2099" s="9">
        <f>IF(ISBLANK('1. Raw Data'!N2099), MEDIAN('1. Raw Data'!$N$2:$N$5001), '1. Raw Data'!N2099)</f>
        <v>504.38</v>
      </c>
      <c r="O2099" s="9">
        <v>5</v>
      </c>
      <c r="P2099" s="9">
        <f>IF(ISBLANK('1. Raw Data'!P2099), 0, '1. Raw Data'!P2099)</f>
        <v>0</v>
      </c>
      <c r="Q2099" s="9">
        <v>338</v>
      </c>
      <c r="R2099" s="9">
        <v>9</v>
      </c>
      <c r="S2099" s="9">
        <f t="shared" si="96"/>
        <v>5217.5</v>
      </c>
      <c r="T2099" s="9">
        <f t="shared" si="97"/>
        <v>2695.6</v>
      </c>
      <c r="U2099" s="23">
        <f t="shared" si="98"/>
        <v>0.51664590321034976</v>
      </c>
    </row>
    <row r="2100" spans="1:21" x14ac:dyDescent="0.3">
      <c r="A2100" s="9">
        <v>2008</v>
      </c>
      <c r="B2100" s="9" t="str">
        <f>PROPER(TRIM('1. Raw Data'!B2100))</f>
        <v>Customer_2098</v>
      </c>
      <c r="C2100" s="9">
        <f>IF(OR('1. Raw Data'!C2100&lt;18, '1. Raw Data'!C2100&gt;100), MEDIAN('1. Raw Data'!$C$2:$C$5001), '1. Raw Data'!C2100)</f>
        <v>39</v>
      </c>
      <c r="D2100" s="9" t="s">
        <v>5020</v>
      </c>
      <c r="E2100" s="22">
        <v>44595</v>
      </c>
      <c r="F2100" s="9">
        <v>1</v>
      </c>
      <c r="G2100" s="9">
        <v>10196</v>
      </c>
      <c r="H2100" s="15">
        <v>44622</v>
      </c>
      <c r="I2100" s="9" t="s">
        <v>7455</v>
      </c>
      <c r="J2100" s="9">
        <v>101</v>
      </c>
      <c r="K2100" s="9" t="s">
        <v>7478</v>
      </c>
      <c r="L2100" s="9" t="str">
        <f>IF(OR('1. Raw Data'!L2100="Elec", '1. Raw Data'!L2100="elect"), "Electronics", '1. Raw Data'!L2100)</f>
        <v>Home Appliances</v>
      </c>
      <c r="M2100" s="9">
        <v>230.09</v>
      </c>
      <c r="N2100" s="9">
        <f>IF(ISBLANK('1. Raw Data'!N2100), MEDIAN('1. Raw Data'!$N$2:$N$5001), '1. Raw Data'!N2100)</f>
        <v>141.91</v>
      </c>
      <c r="O2100" s="9">
        <v>2</v>
      </c>
      <c r="P2100" s="9">
        <f>IF(ISBLANK('1. Raw Data'!P2100), 0, '1. Raw Data'!P2100)</f>
        <v>0</v>
      </c>
      <c r="Q2100" s="9">
        <v>391</v>
      </c>
      <c r="R2100" s="9">
        <v>5</v>
      </c>
      <c r="S2100" s="9">
        <f t="shared" si="96"/>
        <v>460.18</v>
      </c>
      <c r="T2100" s="9">
        <f t="shared" si="97"/>
        <v>176.36</v>
      </c>
      <c r="U2100" s="23">
        <f t="shared" si="98"/>
        <v>0.38324134034508239</v>
      </c>
    </row>
    <row r="2101" spans="1:21" x14ac:dyDescent="0.3">
      <c r="A2101" s="9">
        <v>1690</v>
      </c>
      <c r="B2101" s="9" t="str">
        <f>PROPER(TRIM('1. Raw Data'!B2101))</f>
        <v>Customer_2099</v>
      </c>
      <c r="C2101" s="9">
        <f>IF(OR('1. Raw Data'!C2101&lt;18, '1. Raw Data'!C2101&gt;100), MEDIAN('1. Raw Data'!$C$2:$C$5001), '1. Raw Data'!C2101)</f>
        <v>19</v>
      </c>
      <c r="D2101" s="9" t="s">
        <v>5021</v>
      </c>
      <c r="E2101" s="22">
        <v>44350</v>
      </c>
      <c r="F2101" s="9">
        <v>1</v>
      </c>
      <c r="G2101" s="9">
        <v>13191</v>
      </c>
      <c r="H2101" s="15">
        <v>44261</v>
      </c>
      <c r="I2101" s="9" t="s">
        <v>7457</v>
      </c>
      <c r="J2101" s="9">
        <v>134</v>
      </c>
      <c r="K2101" s="9" t="s">
        <v>7482</v>
      </c>
      <c r="L2101" s="9" t="str">
        <f>IF(OR('1. Raw Data'!L2101="Elec", '1. Raw Data'!L2101="elect"), "Electronics", '1. Raw Data'!L2101)</f>
        <v>Clothing</v>
      </c>
      <c r="M2101" s="9">
        <v>1418.52</v>
      </c>
      <c r="N2101" s="9">
        <f>IF(ISBLANK('1. Raw Data'!N2101), MEDIAN('1. Raw Data'!$N$2:$N$5001), '1. Raw Data'!N2101)</f>
        <v>749.54</v>
      </c>
      <c r="O2101" s="9">
        <v>1</v>
      </c>
      <c r="P2101" s="9">
        <f>IF(ISBLANK('1. Raw Data'!P2101), 0, '1. Raw Data'!P2101)</f>
        <v>0</v>
      </c>
      <c r="Q2101" s="9">
        <v>1108</v>
      </c>
      <c r="R2101" s="9">
        <v>4</v>
      </c>
      <c r="S2101" s="9">
        <f t="shared" si="96"/>
        <v>1418.52</v>
      </c>
      <c r="T2101" s="9">
        <f t="shared" si="97"/>
        <v>668.98</v>
      </c>
      <c r="U2101" s="23">
        <f t="shared" si="98"/>
        <v>0.47160420720187241</v>
      </c>
    </row>
    <row r="2102" spans="1:21" x14ac:dyDescent="0.3">
      <c r="A2102" s="9">
        <v>2229</v>
      </c>
      <c r="B2102" s="9" t="str">
        <f>PROPER(TRIM('1. Raw Data'!B2102))</f>
        <v>Customer_2100</v>
      </c>
      <c r="C2102" s="9">
        <f>IF(OR('1. Raw Data'!C2102&lt;18, '1. Raw Data'!C2102&gt;100), MEDIAN('1. Raw Data'!$C$2:$C$5001), '1. Raw Data'!C2102)</f>
        <v>54</v>
      </c>
      <c r="D2102" s="9" t="s">
        <v>5019</v>
      </c>
      <c r="E2102" s="22">
        <v>43864</v>
      </c>
      <c r="F2102" s="9">
        <v>1</v>
      </c>
      <c r="G2102" s="9">
        <v>11783</v>
      </c>
      <c r="H2102" s="15">
        <v>43892</v>
      </c>
      <c r="I2102" s="9" t="s">
        <v>7455</v>
      </c>
      <c r="J2102" s="9">
        <v>109</v>
      </c>
      <c r="K2102" s="9" t="s">
        <v>7466</v>
      </c>
      <c r="L2102" s="9" t="str">
        <f>IF(OR('1. Raw Data'!L2102="Elec", '1. Raw Data'!L2102="elect"), "Electronics", '1. Raw Data'!L2102)</f>
        <v>Electronics</v>
      </c>
      <c r="M2102" s="9">
        <v>544.51</v>
      </c>
      <c r="N2102" s="9">
        <f>IF(ISBLANK('1. Raw Data'!N2102), MEDIAN('1. Raw Data'!$N$2:$N$5001), '1. Raw Data'!N2102)</f>
        <v>321.68</v>
      </c>
      <c r="O2102" s="9">
        <v>4</v>
      </c>
      <c r="P2102" s="9">
        <f>IF(ISBLANK('1. Raw Data'!P2102), 0, '1. Raw Data'!P2102)</f>
        <v>0.2</v>
      </c>
      <c r="Q2102" s="9">
        <v>1053</v>
      </c>
      <c r="R2102" s="9">
        <v>3</v>
      </c>
      <c r="S2102" s="9">
        <f t="shared" si="96"/>
        <v>1742.432</v>
      </c>
      <c r="T2102" s="9">
        <f t="shared" si="97"/>
        <v>455.71199999999999</v>
      </c>
      <c r="U2102" s="23">
        <f t="shared" si="98"/>
        <v>0.2615378964573653</v>
      </c>
    </row>
    <row r="2103" spans="1:21" x14ac:dyDescent="0.3">
      <c r="A2103" s="9">
        <v>2035</v>
      </c>
      <c r="B2103" s="9" t="str">
        <f>PROPER(TRIM('1. Raw Data'!B2103))</f>
        <v>Customer_2101</v>
      </c>
      <c r="C2103" s="9">
        <f>IF(OR('1. Raw Data'!C2103&lt;18, '1. Raw Data'!C2103&gt;100), MEDIAN('1. Raw Data'!$C$2:$C$5001), '1. Raw Data'!C2103)</f>
        <v>26</v>
      </c>
      <c r="D2103" s="9" t="s">
        <v>5019</v>
      </c>
      <c r="E2103" s="22">
        <v>44562</v>
      </c>
      <c r="F2103" s="9">
        <v>0</v>
      </c>
      <c r="G2103" s="9">
        <v>13722</v>
      </c>
      <c r="H2103" s="15">
        <v>44562</v>
      </c>
      <c r="I2103" s="9" t="s">
        <v>7456</v>
      </c>
      <c r="J2103" s="9">
        <v>113</v>
      </c>
      <c r="K2103" s="9" t="s">
        <v>7460</v>
      </c>
      <c r="L2103" s="9" t="str">
        <f>IF(OR('1. Raw Data'!L2103="Elec", '1. Raw Data'!L2103="elect"), "Electronics", '1. Raw Data'!L2103)</f>
        <v>Sports</v>
      </c>
      <c r="M2103" s="9">
        <v>1084.0899999999999</v>
      </c>
      <c r="N2103" s="9">
        <f>IF(ISBLANK('1. Raw Data'!N2103), MEDIAN('1. Raw Data'!$N$2:$N$5001), '1. Raw Data'!N2103)</f>
        <v>735.5</v>
      </c>
      <c r="O2103" s="9">
        <v>4</v>
      </c>
      <c r="P2103" s="9">
        <f>IF(ISBLANK('1. Raw Data'!P2103), 0, '1. Raw Data'!P2103)</f>
        <v>0.05</v>
      </c>
      <c r="Q2103" s="9">
        <v>548</v>
      </c>
      <c r="R2103" s="9">
        <v>8</v>
      </c>
      <c r="S2103" s="9">
        <f t="shared" si="96"/>
        <v>4119.5419999999995</v>
      </c>
      <c r="T2103" s="9">
        <f t="shared" si="97"/>
        <v>1177.5419999999995</v>
      </c>
      <c r="U2103" s="23">
        <f t="shared" si="98"/>
        <v>0.28584294079293271</v>
      </c>
    </row>
    <row r="2104" spans="1:21" x14ac:dyDescent="0.3">
      <c r="A2104" s="9">
        <v>1489</v>
      </c>
      <c r="B2104" s="9" t="str">
        <f>PROPER(TRIM('1. Raw Data'!B2104))</f>
        <v>Customer_2102</v>
      </c>
      <c r="C2104" s="9">
        <f>IF(OR('1. Raw Data'!C2104&lt;18, '1. Raw Data'!C2104&gt;100), MEDIAN('1. Raw Data'!$C$2:$C$5001), '1. Raw Data'!C2104)</f>
        <v>43</v>
      </c>
      <c r="D2104" s="9" t="s">
        <v>5020</v>
      </c>
      <c r="E2104" s="22">
        <v>43969</v>
      </c>
      <c r="F2104" s="9">
        <v>0</v>
      </c>
      <c r="G2104" s="9">
        <v>10225</v>
      </c>
      <c r="H2104" s="15">
        <v>43969</v>
      </c>
      <c r="I2104" s="9" t="s">
        <v>7457</v>
      </c>
      <c r="J2104" s="9">
        <v>137</v>
      </c>
      <c r="K2104" s="9" t="s">
        <v>7484</v>
      </c>
      <c r="L2104" s="9" t="str">
        <f>IF(OR('1. Raw Data'!L2104="Elec", '1. Raw Data'!L2104="elect"), "Electronics", '1. Raw Data'!L2104)</f>
        <v>Clothing</v>
      </c>
      <c r="M2104" s="9">
        <v>810.1</v>
      </c>
      <c r="N2104" s="9">
        <f>IF(ISBLANK('1. Raw Data'!N2104), MEDIAN('1. Raw Data'!$N$2:$N$5001), '1. Raw Data'!N2104)</f>
        <v>529.30999999999995</v>
      </c>
      <c r="O2104" s="9">
        <v>5</v>
      </c>
      <c r="P2104" s="9">
        <f>IF(ISBLANK('1. Raw Data'!P2104), 0, '1. Raw Data'!P2104)</f>
        <v>0</v>
      </c>
      <c r="Q2104" s="9">
        <v>338</v>
      </c>
      <c r="R2104" s="9">
        <v>6</v>
      </c>
      <c r="S2104" s="9">
        <f t="shared" si="96"/>
        <v>4050.5</v>
      </c>
      <c r="T2104" s="9">
        <f t="shared" si="97"/>
        <v>1403.9500000000003</v>
      </c>
      <c r="U2104" s="23">
        <f t="shared" si="98"/>
        <v>0.34661152944080986</v>
      </c>
    </row>
    <row r="2105" spans="1:21" x14ac:dyDescent="0.3">
      <c r="A2105" s="9">
        <v>1275</v>
      </c>
      <c r="B2105" s="9" t="str">
        <f>PROPER(TRIM('1. Raw Data'!B2105))</f>
        <v>Customer_2103</v>
      </c>
      <c r="C2105" s="9">
        <f>IF(OR('1. Raw Data'!C2105&lt;18, '1. Raw Data'!C2105&gt;100), MEDIAN('1. Raw Data'!$C$2:$C$5001), '1. Raw Data'!C2105)</f>
        <v>31</v>
      </c>
      <c r="D2105" s="9" t="s">
        <v>5023</v>
      </c>
      <c r="E2105" s="22">
        <v>44389</v>
      </c>
      <c r="F2105" s="9">
        <v>1</v>
      </c>
      <c r="G2105" s="9">
        <v>12642</v>
      </c>
      <c r="H2105" s="15">
        <v>44537</v>
      </c>
      <c r="I2105" s="9" t="s">
        <v>7457</v>
      </c>
      <c r="J2105" s="9">
        <v>130</v>
      </c>
      <c r="K2105" s="9" t="s">
        <v>7487</v>
      </c>
      <c r="L2105" s="9" t="str">
        <f>IF(OR('1. Raw Data'!L2105="Elec", '1. Raw Data'!L2105="elect"), "Electronics", '1. Raw Data'!L2105)</f>
        <v>Sports</v>
      </c>
      <c r="M2105" s="9">
        <v>373</v>
      </c>
      <c r="N2105" s="9">
        <f>IF(ISBLANK('1. Raw Data'!N2105), MEDIAN('1. Raw Data'!$N$2:$N$5001), '1. Raw Data'!N2105)</f>
        <v>156.91999999999999</v>
      </c>
      <c r="O2105" s="9">
        <v>2</v>
      </c>
      <c r="P2105" s="9">
        <f>IF(ISBLANK('1. Raw Data'!P2105), 0, '1. Raw Data'!P2105)</f>
        <v>0</v>
      </c>
      <c r="Q2105" s="9">
        <v>1121</v>
      </c>
      <c r="R2105" s="9">
        <v>1</v>
      </c>
      <c r="S2105" s="9">
        <f t="shared" si="96"/>
        <v>746</v>
      </c>
      <c r="T2105" s="9">
        <f t="shared" si="97"/>
        <v>432.16</v>
      </c>
      <c r="U2105" s="23">
        <f t="shared" si="98"/>
        <v>0.57930294906166224</v>
      </c>
    </row>
    <row r="2106" spans="1:21" x14ac:dyDescent="0.3">
      <c r="A2106" s="9">
        <v>1692</v>
      </c>
      <c r="B2106" s="9" t="str">
        <f>PROPER(TRIM('1. Raw Data'!B2106))</f>
        <v>Customer_2104</v>
      </c>
      <c r="C2106" s="9">
        <f>IF(OR('1. Raw Data'!C2106&lt;18, '1. Raw Data'!C2106&gt;100), MEDIAN('1. Raw Data'!$C$2:$C$5001), '1. Raw Data'!C2106)</f>
        <v>39</v>
      </c>
      <c r="D2106" s="9" t="s">
        <v>5022</v>
      </c>
      <c r="E2106" s="22">
        <v>44324</v>
      </c>
      <c r="F2106" s="9">
        <v>0</v>
      </c>
      <c r="G2106" s="9">
        <v>13481</v>
      </c>
      <c r="H2106" s="15">
        <v>44413</v>
      </c>
      <c r="I2106" s="9" t="s">
        <v>7457</v>
      </c>
      <c r="J2106" s="9">
        <v>141</v>
      </c>
      <c r="K2106" s="9" t="s">
        <v>7490</v>
      </c>
      <c r="L2106" s="9" t="str">
        <f>IF(OR('1. Raw Data'!L2106="Elec", '1. Raw Data'!L2106="elect"), "Electronics", '1. Raw Data'!L2106)</f>
        <v>Clothing</v>
      </c>
      <c r="M2106" s="9">
        <v>1277.03</v>
      </c>
      <c r="N2106" s="9">
        <f>IF(ISBLANK('1. Raw Data'!N2106), MEDIAN('1. Raw Data'!$N$2:$N$5001), '1. Raw Data'!N2106)</f>
        <v>834.62</v>
      </c>
      <c r="O2106" s="9">
        <v>4</v>
      </c>
      <c r="P2106" s="9">
        <f>IF(ISBLANK('1. Raw Data'!P2106), 0, '1. Raw Data'!P2106)</f>
        <v>0</v>
      </c>
      <c r="Q2106" s="9">
        <v>493</v>
      </c>
      <c r="R2106" s="9">
        <v>4</v>
      </c>
      <c r="S2106" s="9">
        <f t="shared" si="96"/>
        <v>5108.12</v>
      </c>
      <c r="T2106" s="9">
        <f t="shared" si="97"/>
        <v>1769.6399999999999</v>
      </c>
      <c r="U2106" s="23">
        <f t="shared" si="98"/>
        <v>0.34643665379826627</v>
      </c>
    </row>
    <row r="2107" spans="1:21" x14ac:dyDescent="0.3">
      <c r="A2107" s="9">
        <v>1241</v>
      </c>
      <c r="B2107" s="9" t="str">
        <f>PROPER(TRIM('1. Raw Data'!B2107))</f>
        <v>Customer_2105</v>
      </c>
      <c r="C2107" s="9">
        <f>IF(OR('1. Raw Data'!C2107&lt;18, '1. Raw Data'!C2107&gt;100), MEDIAN('1. Raw Data'!$C$2:$C$5001), '1. Raw Data'!C2107)</f>
        <v>40</v>
      </c>
      <c r="D2107" s="9" t="s">
        <v>5021</v>
      </c>
      <c r="E2107" s="22">
        <v>45116</v>
      </c>
      <c r="F2107" s="9">
        <v>0</v>
      </c>
      <c r="G2107" s="9">
        <v>11561</v>
      </c>
      <c r="H2107" s="15">
        <v>45176</v>
      </c>
      <c r="I2107" s="9" t="s">
        <v>7456</v>
      </c>
      <c r="J2107" s="9">
        <v>145</v>
      </c>
      <c r="K2107" s="9" t="s">
        <v>7470</v>
      </c>
      <c r="L2107" s="9" t="str">
        <f>IF(OR('1. Raw Data'!L2107="Elec", '1. Raw Data'!L2107="elect"), "Electronics", '1. Raw Data'!L2107)</f>
        <v>Sports</v>
      </c>
      <c r="M2107" s="9">
        <v>1236.45</v>
      </c>
      <c r="N2107" s="9">
        <f>IF(ISBLANK('1. Raw Data'!N2107), MEDIAN('1. Raw Data'!$N$2:$N$5001), '1. Raw Data'!N2107)</f>
        <v>662.18</v>
      </c>
      <c r="O2107" s="9">
        <v>2</v>
      </c>
      <c r="P2107" s="9">
        <f>IF(ISBLANK('1. Raw Data'!P2107), 0, '1. Raw Data'!P2107)</f>
        <v>0</v>
      </c>
      <c r="Q2107" s="9">
        <v>482</v>
      </c>
      <c r="R2107" s="9">
        <v>7</v>
      </c>
      <c r="S2107" s="9">
        <f t="shared" si="96"/>
        <v>2472.9</v>
      </c>
      <c r="T2107" s="9">
        <f t="shared" si="97"/>
        <v>1148.5400000000002</v>
      </c>
      <c r="U2107" s="23">
        <f t="shared" si="98"/>
        <v>0.46445064499171018</v>
      </c>
    </row>
    <row r="2108" spans="1:21" x14ac:dyDescent="0.3">
      <c r="A2108" s="9">
        <v>2239</v>
      </c>
      <c r="B2108" s="9" t="str">
        <f>PROPER(TRIM('1. Raw Data'!B2108))</f>
        <v>Customer_2106</v>
      </c>
      <c r="C2108" s="9">
        <f>IF(OR('1. Raw Data'!C2108&lt;18, '1. Raw Data'!C2108&gt;100), MEDIAN('1. Raw Data'!$C$2:$C$5001), '1. Raw Data'!C2108)</f>
        <v>55</v>
      </c>
      <c r="D2108" s="9" t="s">
        <v>5019</v>
      </c>
      <c r="E2108" s="22">
        <v>45117</v>
      </c>
      <c r="F2108" s="9">
        <v>0</v>
      </c>
      <c r="G2108" s="9">
        <v>13711</v>
      </c>
      <c r="H2108" s="15">
        <v>45206</v>
      </c>
      <c r="I2108" s="9" t="s">
        <v>7455</v>
      </c>
      <c r="J2108" s="9">
        <v>137</v>
      </c>
      <c r="K2108" s="9" t="s">
        <v>7484</v>
      </c>
      <c r="L2108" s="9" t="str">
        <f>IF(OR('1. Raw Data'!L2108="Elec", '1. Raw Data'!L2108="elect"), "Electronics", '1. Raw Data'!L2108)</f>
        <v>Electronics</v>
      </c>
      <c r="M2108" s="9">
        <v>624.29999999999995</v>
      </c>
      <c r="N2108" s="9">
        <f>IF(ISBLANK('1. Raw Data'!N2108), MEDIAN('1. Raw Data'!$N$2:$N$5001), '1. Raw Data'!N2108)</f>
        <v>315.3</v>
      </c>
      <c r="O2108" s="9">
        <v>5</v>
      </c>
      <c r="P2108" s="9">
        <f>IF(ISBLANK('1. Raw Data'!P2108), 0, '1. Raw Data'!P2108)</f>
        <v>0</v>
      </c>
      <c r="Q2108" s="9">
        <v>541</v>
      </c>
      <c r="R2108" s="9">
        <v>4</v>
      </c>
      <c r="S2108" s="9">
        <f t="shared" si="96"/>
        <v>3121.5</v>
      </c>
      <c r="T2108" s="9">
        <f t="shared" si="97"/>
        <v>1545</v>
      </c>
      <c r="U2108" s="23">
        <f t="shared" si="98"/>
        <v>0.49495434887073525</v>
      </c>
    </row>
    <row r="2109" spans="1:21" x14ac:dyDescent="0.3">
      <c r="A2109" s="9">
        <v>2274</v>
      </c>
      <c r="B2109" s="9" t="str">
        <f>PROPER(TRIM('1. Raw Data'!B2109))</f>
        <v>Customer_2107</v>
      </c>
      <c r="C2109" s="9">
        <f>IF(OR('1. Raw Data'!C2109&lt;18, '1. Raw Data'!C2109&gt;100), MEDIAN('1. Raw Data'!$C$2:$C$5001), '1. Raw Data'!C2109)</f>
        <v>25</v>
      </c>
      <c r="D2109" s="9" t="s">
        <v>5020</v>
      </c>
      <c r="E2109" s="22">
        <v>44043</v>
      </c>
      <c r="F2109" s="9">
        <v>0</v>
      </c>
      <c r="G2109" s="9">
        <v>12960</v>
      </c>
      <c r="H2109" s="15">
        <v>44043</v>
      </c>
      <c r="I2109" s="9" t="s">
        <v>7457</v>
      </c>
      <c r="J2109" s="9">
        <v>147</v>
      </c>
      <c r="K2109" s="9" t="s">
        <v>7474</v>
      </c>
      <c r="L2109" s="9" t="str">
        <f>IF(OR('1. Raw Data'!L2109="Elec", '1. Raw Data'!L2109="elect"), "Electronics", '1. Raw Data'!L2109)</f>
        <v>Home Appliances</v>
      </c>
      <c r="M2109" s="9">
        <v>903.48</v>
      </c>
      <c r="N2109" s="9">
        <f>IF(ISBLANK('1. Raw Data'!N2109), MEDIAN('1. Raw Data'!$N$2:$N$5001), '1. Raw Data'!N2109)</f>
        <v>429.51499999999999</v>
      </c>
      <c r="O2109" s="9">
        <v>3</v>
      </c>
      <c r="P2109" s="9">
        <f>IF(ISBLANK('1. Raw Data'!P2109), 0, '1. Raw Data'!P2109)</f>
        <v>0</v>
      </c>
      <c r="Q2109" s="9">
        <v>467</v>
      </c>
      <c r="R2109" s="9">
        <v>5</v>
      </c>
      <c r="S2109" s="9">
        <f t="shared" si="96"/>
        <v>2710.44</v>
      </c>
      <c r="T2109" s="9">
        <f t="shared" si="97"/>
        <v>1421.895</v>
      </c>
      <c r="U2109" s="23">
        <f t="shared" si="98"/>
        <v>0.52459932704653123</v>
      </c>
    </row>
    <row r="2110" spans="1:21" x14ac:dyDescent="0.3">
      <c r="A2110" s="9">
        <v>1125</v>
      </c>
      <c r="B2110" s="9" t="str">
        <f>PROPER(TRIM('1. Raw Data'!B2110))</f>
        <v>Customer_2108</v>
      </c>
      <c r="C2110" s="9">
        <f>IF(OR('1. Raw Data'!C2110&lt;18, '1. Raw Data'!C2110&gt;100), MEDIAN('1. Raw Data'!$C$2:$C$5001), '1. Raw Data'!C2110)</f>
        <v>24</v>
      </c>
      <c r="D2110" s="9" t="s">
        <v>5023</v>
      </c>
      <c r="E2110" s="22">
        <v>45022</v>
      </c>
      <c r="F2110" s="9">
        <v>0</v>
      </c>
      <c r="G2110" s="9">
        <v>10734</v>
      </c>
      <c r="H2110" s="15">
        <v>45081</v>
      </c>
      <c r="I2110" s="9" t="s">
        <v>7455</v>
      </c>
      <c r="J2110" s="9">
        <v>107</v>
      </c>
      <c r="K2110" s="9" t="s">
        <v>7485</v>
      </c>
      <c r="L2110" s="9" t="str">
        <f>IF(OR('1. Raw Data'!L2110="Elec", '1. Raw Data'!L2110="elect"), "Electronics", '1. Raw Data'!L2110)</f>
        <v>Electronics</v>
      </c>
      <c r="M2110" s="9">
        <v>423.85</v>
      </c>
      <c r="N2110" s="9">
        <f>IF(ISBLANK('1. Raw Data'!N2110), MEDIAN('1. Raw Data'!$N$2:$N$5001), '1. Raw Data'!N2110)</f>
        <v>290.36</v>
      </c>
      <c r="O2110" s="9">
        <v>2</v>
      </c>
      <c r="P2110" s="9">
        <f>IF(ISBLANK('1. Raw Data'!P2110), 0, '1. Raw Data'!P2110)</f>
        <v>0</v>
      </c>
      <c r="Q2110" s="9">
        <v>384</v>
      </c>
      <c r="R2110" s="9">
        <v>5</v>
      </c>
      <c r="S2110" s="9">
        <f t="shared" si="96"/>
        <v>847.7</v>
      </c>
      <c r="T2110" s="9">
        <f t="shared" si="97"/>
        <v>266.98</v>
      </c>
      <c r="U2110" s="23">
        <f t="shared" si="98"/>
        <v>0.31494632535094963</v>
      </c>
    </row>
    <row r="2111" spans="1:21" x14ac:dyDescent="0.3">
      <c r="A2111" s="9">
        <v>1216</v>
      </c>
      <c r="B2111" s="9" t="str">
        <f>PROPER(TRIM('1. Raw Data'!B2111))</f>
        <v>Customer_2109</v>
      </c>
      <c r="C2111" s="9">
        <f>IF(OR('1. Raw Data'!C2111&lt;18, '1. Raw Data'!C2111&gt;100), MEDIAN('1. Raw Data'!$C$2:$C$5001), '1. Raw Data'!C2111)</f>
        <v>75</v>
      </c>
      <c r="D2111" s="9" t="s">
        <v>5023</v>
      </c>
      <c r="E2111" s="22">
        <v>44511</v>
      </c>
      <c r="F2111" s="9">
        <v>0</v>
      </c>
      <c r="G2111" s="9">
        <v>11362</v>
      </c>
      <c r="H2111" s="15">
        <v>44511</v>
      </c>
      <c r="I2111" s="9" t="s">
        <v>7455</v>
      </c>
      <c r="J2111" s="9">
        <v>114</v>
      </c>
      <c r="K2111" s="9" t="s">
        <v>7463</v>
      </c>
      <c r="L2111" s="9" t="str">
        <f>IF(OR('1. Raw Data'!L2111="Elec", '1. Raw Data'!L2111="elect"), "Electronics", '1. Raw Data'!L2111)</f>
        <v>Home Appliances</v>
      </c>
      <c r="M2111" s="9">
        <v>1050.28</v>
      </c>
      <c r="N2111" s="9">
        <f>IF(ISBLANK('1. Raw Data'!N2111), MEDIAN('1. Raw Data'!$N$2:$N$5001), '1. Raw Data'!N2111)</f>
        <v>449.77</v>
      </c>
      <c r="O2111" s="9">
        <v>2</v>
      </c>
      <c r="P2111" s="9">
        <f>IF(ISBLANK('1. Raw Data'!P2111), 0, '1. Raw Data'!P2111)</f>
        <v>0</v>
      </c>
      <c r="Q2111" s="9">
        <v>517</v>
      </c>
      <c r="R2111" s="9">
        <v>5</v>
      </c>
      <c r="S2111" s="9">
        <f t="shared" si="96"/>
        <v>2100.56</v>
      </c>
      <c r="T2111" s="9">
        <f t="shared" si="97"/>
        <v>1201.02</v>
      </c>
      <c r="U2111" s="23">
        <f t="shared" si="98"/>
        <v>0.57176181589671327</v>
      </c>
    </row>
    <row r="2112" spans="1:21" x14ac:dyDescent="0.3">
      <c r="A2112" s="9">
        <v>2329</v>
      </c>
      <c r="B2112" s="9" t="str">
        <f>PROPER(TRIM('1. Raw Data'!B2112))</f>
        <v>Customer_2110</v>
      </c>
      <c r="C2112" s="9">
        <f>IF(OR('1. Raw Data'!C2112&lt;18, '1. Raw Data'!C2112&gt;100), MEDIAN('1. Raw Data'!$C$2:$C$5001), '1. Raw Data'!C2112)</f>
        <v>48</v>
      </c>
      <c r="D2112" s="9" t="s">
        <v>5023</v>
      </c>
      <c r="E2112" s="22">
        <v>44104</v>
      </c>
      <c r="F2112" s="9">
        <v>0</v>
      </c>
      <c r="G2112" s="9">
        <v>11579</v>
      </c>
      <c r="H2112" s="15">
        <v>44104</v>
      </c>
      <c r="I2112" s="9" t="s">
        <v>7456</v>
      </c>
      <c r="J2112" s="9">
        <v>148</v>
      </c>
      <c r="K2112" s="9" t="s">
        <v>7491</v>
      </c>
      <c r="L2112" s="9" t="str">
        <f>IF(OR('1. Raw Data'!L2112="Elec", '1. Raw Data'!L2112="elect"), "Electronics", '1. Raw Data'!L2112)</f>
        <v>Sports</v>
      </c>
      <c r="M2112" s="9">
        <v>498.09</v>
      </c>
      <c r="N2112" s="9">
        <f>IF(ISBLANK('1. Raw Data'!N2112), MEDIAN('1. Raw Data'!$N$2:$N$5001), '1. Raw Data'!N2112)</f>
        <v>314.01</v>
      </c>
      <c r="O2112" s="9">
        <v>5</v>
      </c>
      <c r="P2112" s="9">
        <f>IF(ISBLANK('1. Raw Data'!P2112), 0, '1. Raw Data'!P2112)</f>
        <v>0</v>
      </c>
      <c r="Q2112" s="9">
        <v>473</v>
      </c>
      <c r="R2112" s="9">
        <v>3</v>
      </c>
      <c r="S2112" s="9">
        <f t="shared" si="96"/>
        <v>2490.4499999999998</v>
      </c>
      <c r="T2112" s="9">
        <f t="shared" si="97"/>
        <v>920.39999999999986</v>
      </c>
      <c r="U2112" s="23">
        <f t="shared" si="98"/>
        <v>0.36957176413901099</v>
      </c>
    </row>
    <row r="2113" spans="1:21" x14ac:dyDescent="0.3">
      <c r="A2113" s="9">
        <v>2208</v>
      </c>
      <c r="B2113" s="9" t="str">
        <f>PROPER(TRIM('1. Raw Data'!B2113))</f>
        <v>Customer_2111</v>
      </c>
      <c r="C2113" s="9">
        <f>IF(OR('1. Raw Data'!C2113&lt;18, '1. Raw Data'!C2113&gt;100), MEDIAN('1. Raw Data'!$C$2:$C$5001), '1. Raw Data'!C2113)</f>
        <v>54</v>
      </c>
      <c r="D2113" s="9" t="s">
        <v>5022</v>
      </c>
      <c r="E2113" s="22">
        <v>43921</v>
      </c>
      <c r="F2113" s="9">
        <v>0</v>
      </c>
      <c r="G2113" s="9">
        <v>11619</v>
      </c>
      <c r="H2113" s="15">
        <v>43921</v>
      </c>
      <c r="I2113" s="9" t="s">
        <v>7457</v>
      </c>
      <c r="J2113" s="9">
        <v>106</v>
      </c>
      <c r="K2113" s="9" t="s">
        <v>7477</v>
      </c>
      <c r="L2113" s="9" t="str">
        <f>IF(OR('1. Raw Data'!L2113="Elec", '1. Raw Data'!L2113="elect"), "Electronics", '1. Raw Data'!L2113)</f>
        <v>Sports</v>
      </c>
      <c r="M2113" s="9">
        <v>1273.9100000000001</v>
      </c>
      <c r="N2113" s="9">
        <f>IF(ISBLANK('1. Raw Data'!N2113), MEDIAN('1. Raw Data'!$N$2:$N$5001), '1. Raw Data'!N2113)</f>
        <v>587.34</v>
      </c>
      <c r="O2113" s="9">
        <v>3</v>
      </c>
      <c r="P2113" s="9">
        <f>IF(ISBLANK('1. Raw Data'!P2113), 0, '1. Raw Data'!P2113)</f>
        <v>0</v>
      </c>
      <c r="Q2113" s="9">
        <v>536</v>
      </c>
      <c r="R2113" s="9">
        <v>3</v>
      </c>
      <c r="S2113" s="9">
        <f t="shared" si="96"/>
        <v>3821.7300000000005</v>
      </c>
      <c r="T2113" s="9">
        <f t="shared" si="97"/>
        <v>2059.7100000000005</v>
      </c>
      <c r="U2113" s="23">
        <f t="shared" si="98"/>
        <v>0.5389470213751365</v>
      </c>
    </row>
    <row r="2114" spans="1:21" x14ac:dyDescent="0.3">
      <c r="A2114" s="9">
        <v>2062</v>
      </c>
      <c r="B2114" s="9" t="str">
        <f>PROPER(TRIM('1. Raw Data'!B2114))</f>
        <v>Customer_2112</v>
      </c>
      <c r="C2114" s="9">
        <f>IF(OR('1. Raw Data'!C2114&lt;18, '1. Raw Data'!C2114&gt;100), MEDIAN('1. Raw Data'!$C$2:$C$5001), '1. Raw Data'!C2114)</f>
        <v>46</v>
      </c>
      <c r="D2114" s="9" t="s">
        <v>5018</v>
      </c>
      <c r="E2114" s="22">
        <v>44552</v>
      </c>
      <c r="F2114" s="9">
        <v>0</v>
      </c>
      <c r="G2114" s="9">
        <v>12042</v>
      </c>
      <c r="H2114" s="15">
        <v>44552</v>
      </c>
      <c r="I2114" s="9" t="s">
        <v>7456</v>
      </c>
      <c r="J2114" s="9">
        <v>134</v>
      </c>
      <c r="K2114" s="9" t="s">
        <v>7482</v>
      </c>
      <c r="L2114" s="9" t="str">
        <f>IF(OR('1. Raw Data'!L2114="Elec", '1. Raw Data'!L2114="elect"), "Electronics", '1. Raw Data'!L2114)</f>
        <v>Home Appliances</v>
      </c>
      <c r="M2114" s="9">
        <v>365.21</v>
      </c>
      <c r="N2114" s="9">
        <f>IF(ISBLANK('1. Raw Data'!N2114), MEDIAN('1. Raw Data'!$N$2:$N$5001), '1. Raw Data'!N2114)</f>
        <v>187.73</v>
      </c>
      <c r="O2114" s="9">
        <v>4</v>
      </c>
      <c r="P2114" s="9">
        <f>IF(ISBLANK('1. Raw Data'!P2114), 0, '1. Raw Data'!P2114)</f>
        <v>0.1</v>
      </c>
      <c r="Q2114" s="9">
        <v>370</v>
      </c>
      <c r="R2114" s="9">
        <v>10</v>
      </c>
      <c r="S2114" s="9">
        <f t="shared" si="96"/>
        <v>1314.7559999999999</v>
      </c>
      <c r="T2114" s="9">
        <f t="shared" si="97"/>
        <v>563.8359999999999</v>
      </c>
      <c r="U2114" s="23">
        <f t="shared" si="98"/>
        <v>0.42885219767013799</v>
      </c>
    </row>
    <row r="2115" spans="1:21" x14ac:dyDescent="0.3">
      <c r="A2115" s="9">
        <v>2246</v>
      </c>
      <c r="B2115" s="9" t="str">
        <f>PROPER(TRIM('1. Raw Data'!B2115))</f>
        <v>Customer_2113</v>
      </c>
      <c r="C2115" s="9">
        <f>IF(OR('1. Raw Data'!C2115&lt;18, '1. Raw Data'!C2115&gt;100), MEDIAN('1. Raw Data'!$C$2:$C$5001), '1. Raw Data'!C2115)</f>
        <v>33</v>
      </c>
      <c r="D2115" s="9" t="s">
        <v>5022</v>
      </c>
      <c r="E2115" s="22">
        <v>44949</v>
      </c>
      <c r="F2115" s="9">
        <v>0</v>
      </c>
      <c r="G2115" s="9">
        <v>12966</v>
      </c>
      <c r="H2115" s="15">
        <v>44949</v>
      </c>
      <c r="I2115" s="9" t="s">
        <v>7457</v>
      </c>
      <c r="J2115" s="9">
        <v>116</v>
      </c>
      <c r="K2115" s="9" t="s">
        <v>7480</v>
      </c>
      <c r="L2115" s="9" t="str">
        <f>IF(OR('1. Raw Data'!L2115="Elec", '1. Raw Data'!L2115="elect"), "Electronics", '1. Raw Data'!L2115)</f>
        <v>Clothing</v>
      </c>
      <c r="M2115" s="9">
        <v>71.459999999999994</v>
      </c>
      <c r="N2115" s="9">
        <f>IF(ISBLANK('1. Raw Data'!N2115), MEDIAN('1. Raw Data'!$N$2:$N$5001), '1. Raw Data'!N2115)</f>
        <v>47.32</v>
      </c>
      <c r="O2115" s="9">
        <v>1</v>
      </c>
      <c r="P2115" s="9">
        <f>IF(ISBLANK('1. Raw Data'!P2115), 0, '1. Raw Data'!P2115)</f>
        <v>0</v>
      </c>
      <c r="Q2115" s="9">
        <v>492</v>
      </c>
      <c r="R2115" s="9">
        <v>8</v>
      </c>
      <c r="S2115" s="9">
        <f t="shared" ref="S2115:S2178" si="99">M2115 * O2115 * (1 - P2115)</f>
        <v>71.459999999999994</v>
      </c>
      <c r="T2115" s="9">
        <f t="shared" ref="T2115:T2178" si="100">S2115 - (N2115 * O2115)</f>
        <v>24.139999999999993</v>
      </c>
      <c r="U2115" s="23">
        <f t="shared" ref="U2115:U2178" si="101">T2115 / S2115</f>
        <v>0.33781136300027981</v>
      </c>
    </row>
    <row r="2116" spans="1:21" x14ac:dyDescent="0.3">
      <c r="A2116" s="9">
        <v>2207</v>
      </c>
      <c r="B2116" s="9" t="str">
        <f>PROPER(TRIM('1. Raw Data'!B2116))</f>
        <v>Customer_2114</v>
      </c>
      <c r="C2116" s="9">
        <f>IF(OR('1. Raw Data'!C2116&lt;18, '1. Raw Data'!C2116&gt;100), MEDIAN('1. Raw Data'!$C$2:$C$5001), '1. Raw Data'!C2116)</f>
        <v>20</v>
      </c>
      <c r="D2116" s="9" t="s">
        <v>5023</v>
      </c>
      <c r="E2116" s="22">
        <v>44524</v>
      </c>
      <c r="F2116" s="9">
        <v>0</v>
      </c>
      <c r="G2116" s="9">
        <v>12584</v>
      </c>
      <c r="H2116" s="15">
        <v>44524</v>
      </c>
      <c r="I2116" s="9" t="s">
        <v>7457</v>
      </c>
      <c r="J2116" s="9">
        <v>137</v>
      </c>
      <c r="K2116" s="9" t="s">
        <v>7484</v>
      </c>
      <c r="L2116" s="9" t="str">
        <f>IF(OR('1. Raw Data'!L2116="Elec", '1. Raw Data'!L2116="elect"), "Electronics", '1. Raw Data'!L2116)</f>
        <v>Electronics</v>
      </c>
      <c r="M2116" s="9">
        <v>439.34</v>
      </c>
      <c r="N2116" s="9">
        <f>IF(ISBLANK('1. Raw Data'!N2116), MEDIAN('1. Raw Data'!$N$2:$N$5001), '1. Raw Data'!N2116)</f>
        <v>247.67</v>
      </c>
      <c r="O2116" s="9">
        <v>5</v>
      </c>
      <c r="P2116" s="9">
        <f>IF(ISBLANK('1. Raw Data'!P2116), 0, '1. Raw Data'!P2116)</f>
        <v>0</v>
      </c>
      <c r="Q2116" s="9">
        <v>702</v>
      </c>
      <c r="R2116" s="9">
        <v>3</v>
      </c>
      <c r="S2116" s="9">
        <f t="shared" si="99"/>
        <v>2196.6999999999998</v>
      </c>
      <c r="T2116" s="9">
        <f t="shared" si="100"/>
        <v>958.34999999999991</v>
      </c>
      <c r="U2116" s="23">
        <f t="shared" si="101"/>
        <v>0.43626803842126827</v>
      </c>
    </row>
    <row r="2117" spans="1:21" x14ac:dyDescent="0.3">
      <c r="A2117" s="9">
        <v>1494</v>
      </c>
      <c r="B2117" s="9" t="str">
        <f>PROPER(TRIM('1. Raw Data'!B2117))</f>
        <v>Customer_2115</v>
      </c>
      <c r="C2117" s="9">
        <f>IF(OR('1. Raw Data'!C2117&lt;18, '1. Raw Data'!C2117&gt;100), MEDIAN('1. Raw Data'!$C$2:$C$5001), '1. Raw Data'!C2117)</f>
        <v>35</v>
      </c>
      <c r="D2117" s="9" t="s">
        <v>5020</v>
      </c>
      <c r="E2117" s="22">
        <v>45177</v>
      </c>
      <c r="F2117" s="9">
        <v>0</v>
      </c>
      <c r="G2117" s="9">
        <v>10219</v>
      </c>
      <c r="H2117" s="15">
        <v>45147</v>
      </c>
      <c r="I2117" s="9" t="s">
        <v>7455</v>
      </c>
      <c r="J2117" s="9">
        <v>136</v>
      </c>
      <c r="K2117" s="9" t="s">
        <v>7503</v>
      </c>
      <c r="L2117" s="9" t="str">
        <f>IF(OR('1. Raw Data'!L2117="Elec", '1. Raw Data'!L2117="elect"), "Electronics", '1. Raw Data'!L2117)</f>
        <v>Clothing</v>
      </c>
      <c r="M2117" s="9">
        <v>327.02999999999997</v>
      </c>
      <c r="N2117" s="9">
        <f>IF(ISBLANK('1. Raw Data'!N2117), MEDIAN('1. Raw Data'!$N$2:$N$5001), '1. Raw Data'!N2117)</f>
        <v>137.43</v>
      </c>
      <c r="O2117" s="9">
        <v>1</v>
      </c>
      <c r="P2117" s="9">
        <f>IF(ISBLANK('1. Raw Data'!P2117), 0, '1. Raw Data'!P2117)</f>
        <v>0</v>
      </c>
      <c r="Q2117" s="9">
        <v>511</v>
      </c>
      <c r="R2117" s="9">
        <v>3</v>
      </c>
      <c r="S2117" s="9">
        <f t="shared" si="99"/>
        <v>327.02999999999997</v>
      </c>
      <c r="T2117" s="9">
        <f t="shared" si="100"/>
        <v>189.59999999999997</v>
      </c>
      <c r="U2117" s="23">
        <f t="shared" si="101"/>
        <v>0.57976332446564527</v>
      </c>
    </row>
    <row r="2118" spans="1:21" x14ac:dyDescent="0.3">
      <c r="A2118" s="9">
        <v>1426</v>
      </c>
      <c r="B2118" s="9" t="str">
        <f>PROPER(TRIM('1. Raw Data'!B2118))</f>
        <v>Customer_2116</v>
      </c>
      <c r="C2118" s="9">
        <f>IF(OR('1. Raw Data'!C2118&lt;18, '1. Raw Data'!C2118&gt;100), MEDIAN('1. Raw Data'!$C$2:$C$5001), '1. Raw Data'!C2118)</f>
        <v>25</v>
      </c>
      <c r="D2118" s="9" t="s">
        <v>5021</v>
      </c>
      <c r="E2118" s="22">
        <v>44189</v>
      </c>
      <c r="F2118" s="9">
        <v>1</v>
      </c>
      <c r="G2118" s="9">
        <v>12340</v>
      </c>
      <c r="H2118" s="15">
        <v>44189</v>
      </c>
      <c r="I2118" s="9" t="s">
        <v>7455</v>
      </c>
      <c r="J2118" s="9">
        <v>146</v>
      </c>
      <c r="K2118" s="9" t="s">
        <v>7505</v>
      </c>
      <c r="L2118" s="9" t="str">
        <f>IF(OR('1. Raw Data'!L2118="Elec", '1. Raw Data'!L2118="elect"), "Electronics", '1. Raw Data'!L2118)</f>
        <v>Sports</v>
      </c>
      <c r="M2118" s="9">
        <v>787.02</v>
      </c>
      <c r="N2118" s="9">
        <f>IF(ISBLANK('1. Raw Data'!N2118), MEDIAN('1. Raw Data'!$N$2:$N$5001), '1. Raw Data'!N2118)</f>
        <v>434.76</v>
      </c>
      <c r="O2118" s="9">
        <v>3</v>
      </c>
      <c r="P2118" s="9">
        <f>IF(ISBLANK('1. Raw Data'!P2118), 0, '1. Raw Data'!P2118)</f>
        <v>0</v>
      </c>
      <c r="Q2118" s="9">
        <v>497</v>
      </c>
      <c r="R2118" s="9">
        <v>3</v>
      </c>
      <c r="S2118" s="9">
        <f t="shared" si="99"/>
        <v>2361.06</v>
      </c>
      <c r="T2118" s="9">
        <f t="shared" si="100"/>
        <v>1056.78</v>
      </c>
      <c r="U2118" s="23">
        <f t="shared" si="101"/>
        <v>0.44758710070900359</v>
      </c>
    </row>
    <row r="2119" spans="1:21" x14ac:dyDescent="0.3">
      <c r="A2119" s="9">
        <v>2201</v>
      </c>
      <c r="B2119" s="9" t="str">
        <f>PROPER(TRIM('1. Raw Data'!B2119))</f>
        <v>Customer_2117</v>
      </c>
      <c r="C2119" s="9">
        <f>IF(OR('1. Raw Data'!C2119&lt;18, '1. Raw Data'!C2119&gt;100), MEDIAN('1. Raw Data'!$C$2:$C$5001), '1. Raw Data'!C2119)</f>
        <v>26</v>
      </c>
      <c r="D2119" s="9" t="s">
        <v>5022</v>
      </c>
      <c r="E2119" s="22">
        <v>44996</v>
      </c>
      <c r="F2119" s="9">
        <v>0</v>
      </c>
      <c r="G2119" s="9">
        <v>11227</v>
      </c>
      <c r="H2119" s="15">
        <v>45233</v>
      </c>
      <c r="I2119" s="9" t="s">
        <v>7457</v>
      </c>
      <c r="J2119" s="9">
        <v>106</v>
      </c>
      <c r="K2119" s="9" t="s">
        <v>7477</v>
      </c>
      <c r="L2119" s="9" t="str">
        <f>IF(OR('1. Raw Data'!L2119="Elec", '1. Raw Data'!L2119="elect"), "Electronics", '1. Raw Data'!L2119)</f>
        <v>Electronics</v>
      </c>
      <c r="M2119" s="9">
        <v>345.37</v>
      </c>
      <c r="N2119" s="9">
        <f>IF(ISBLANK('1. Raw Data'!N2119), MEDIAN('1. Raw Data'!$N$2:$N$5001), '1. Raw Data'!N2119)</f>
        <v>429.51499999999999</v>
      </c>
      <c r="O2119" s="9">
        <v>3</v>
      </c>
      <c r="P2119" s="9">
        <f>IF(ISBLANK('1. Raw Data'!P2119), 0, '1. Raw Data'!P2119)</f>
        <v>0</v>
      </c>
      <c r="Q2119" s="9">
        <v>341</v>
      </c>
      <c r="R2119" s="9">
        <v>7</v>
      </c>
      <c r="S2119" s="9">
        <f t="shared" si="99"/>
        <v>1036.1100000000001</v>
      </c>
      <c r="T2119" s="9">
        <f t="shared" si="100"/>
        <v>-252.43499999999995</v>
      </c>
      <c r="U2119" s="23">
        <f t="shared" si="101"/>
        <v>-0.24363725859223434</v>
      </c>
    </row>
    <row r="2120" spans="1:21" x14ac:dyDescent="0.3">
      <c r="A2120" s="9">
        <v>1918</v>
      </c>
      <c r="B2120" s="9" t="str">
        <f>PROPER(TRIM('1. Raw Data'!B2120))</f>
        <v>Customer_2118</v>
      </c>
      <c r="C2120" s="9">
        <f>IF(OR('1. Raw Data'!C2120&lt;18, '1. Raw Data'!C2120&gt;100), MEDIAN('1. Raw Data'!$C$2:$C$5001), '1. Raw Data'!C2120)</f>
        <v>40</v>
      </c>
      <c r="D2120" s="9" t="s">
        <v>5020</v>
      </c>
      <c r="E2120" s="22">
        <v>44782</v>
      </c>
      <c r="F2120" s="9">
        <v>0</v>
      </c>
      <c r="G2120" s="9">
        <v>13951</v>
      </c>
      <c r="H2120" s="15">
        <v>44812</v>
      </c>
      <c r="I2120" s="9" t="s">
        <v>7457</v>
      </c>
      <c r="J2120" s="9">
        <v>108</v>
      </c>
      <c r="K2120" s="9" t="s">
        <v>7496</v>
      </c>
      <c r="L2120" s="9" t="str">
        <f>IF(OR('1. Raw Data'!L2120="Elec", '1. Raw Data'!L2120="elect"), "Electronics", '1. Raw Data'!L2120)</f>
        <v>Electronics</v>
      </c>
      <c r="M2120" s="9">
        <v>1156.6300000000001</v>
      </c>
      <c r="N2120" s="9">
        <f>IF(ISBLANK('1. Raw Data'!N2120), MEDIAN('1. Raw Data'!$N$2:$N$5001), '1. Raw Data'!N2120)</f>
        <v>646.16999999999996</v>
      </c>
      <c r="O2120" s="9">
        <v>2</v>
      </c>
      <c r="P2120" s="9">
        <f>IF(ISBLANK('1. Raw Data'!P2120), 0, '1. Raw Data'!P2120)</f>
        <v>0</v>
      </c>
      <c r="Q2120" s="9">
        <v>694</v>
      </c>
      <c r="R2120" s="9">
        <v>4</v>
      </c>
      <c r="S2120" s="9">
        <f t="shared" si="99"/>
        <v>2313.2600000000002</v>
      </c>
      <c r="T2120" s="9">
        <f t="shared" si="100"/>
        <v>1020.9200000000003</v>
      </c>
      <c r="U2120" s="23">
        <f t="shared" si="101"/>
        <v>0.44133387513725225</v>
      </c>
    </row>
    <row r="2121" spans="1:21" x14ac:dyDescent="0.3">
      <c r="A2121" s="9">
        <v>2451</v>
      </c>
      <c r="B2121" s="9" t="str">
        <f>PROPER(TRIM('1. Raw Data'!B2121))</f>
        <v>Customer_2119</v>
      </c>
      <c r="C2121" s="9">
        <f>IF(OR('1. Raw Data'!C2121&lt;18, '1. Raw Data'!C2121&gt;100), MEDIAN('1. Raw Data'!$C$2:$C$5001), '1. Raw Data'!C2121)</f>
        <v>41</v>
      </c>
      <c r="D2121" s="9" t="s">
        <v>5023</v>
      </c>
      <c r="E2121" s="22">
        <v>45255</v>
      </c>
      <c r="F2121" s="9">
        <v>0</v>
      </c>
      <c r="G2121" s="9">
        <v>11728</v>
      </c>
      <c r="H2121" s="15">
        <v>45255</v>
      </c>
      <c r="I2121" s="9" t="s">
        <v>7455</v>
      </c>
      <c r="J2121" s="9">
        <v>124</v>
      </c>
      <c r="K2121" s="9" t="s">
        <v>7497</v>
      </c>
      <c r="L2121" s="9" t="str">
        <f>IF(OR('1. Raw Data'!L2121="Elec", '1. Raw Data'!L2121="elect"), "Electronics", '1. Raw Data'!L2121)</f>
        <v>Clothing</v>
      </c>
      <c r="M2121" s="9">
        <v>399.99</v>
      </c>
      <c r="N2121" s="9">
        <f>IF(ISBLANK('1. Raw Data'!N2121), MEDIAN('1. Raw Data'!$N$2:$N$5001), '1. Raw Data'!N2121)</f>
        <v>180.02</v>
      </c>
      <c r="O2121" s="9">
        <v>1</v>
      </c>
      <c r="P2121" s="9">
        <f>IF(ISBLANK('1. Raw Data'!P2121), 0, '1. Raw Data'!P2121)</f>
        <v>0</v>
      </c>
      <c r="Q2121" s="9">
        <v>403</v>
      </c>
      <c r="R2121" s="9">
        <v>3</v>
      </c>
      <c r="S2121" s="9">
        <f t="shared" si="99"/>
        <v>399.99</v>
      </c>
      <c r="T2121" s="9">
        <f t="shared" si="100"/>
        <v>219.97</v>
      </c>
      <c r="U2121" s="23">
        <f t="shared" si="101"/>
        <v>0.54993874846871171</v>
      </c>
    </row>
    <row r="2122" spans="1:21" x14ac:dyDescent="0.3">
      <c r="A2122" s="9">
        <v>2317</v>
      </c>
      <c r="B2122" s="9" t="str">
        <f>PROPER(TRIM('1. Raw Data'!B2122))</f>
        <v>Customer_2120</v>
      </c>
      <c r="C2122" s="9">
        <f>IF(OR('1. Raw Data'!C2122&lt;18, '1. Raw Data'!C2122&gt;100), MEDIAN('1. Raw Data'!$C$2:$C$5001), '1. Raw Data'!C2122)</f>
        <v>63</v>
      </c>
      <c r="D2122" s="9" t="s">
        <v>5021</v>
      </c>
      <c r="E2122" s="22">
        <v>44751</v>
      </c>
      <c r="F2122" s="9">
        <v>1</v>
      </c>
      <c r="G2122" s="9">
        <v>13585</v>
      </c>
      <c r="H2122" s="15">
        <v>44811</v>
      </c>
      <c r="I2122" s="9" t="s">
        <v>7457</v>
      </c>
      <c r="J2122" s="9">
        <v>103</v>
      </c>
      <c r="K2122" s="9" t="s">
        <v>7472</v>
      </c>
      <c r="L2122" s="9" t="str">
        <f>IF(OR('1. Raw Data'!L2122="Elec", '1. Raw Data'!L2122="elect"), "Electronics", '1. Raw Data'!L2122)</f>
        <v>Home Appliances</v>
      </c>
      <c r="M2122" s="9">
        <v>1075.0999999999999</v>
      </c>
      <c r="N2122" s="9">
        <f>IF(ISBLANK('1. Raw Data'!N2122), MEDIAN('1. Raw Data'!$N$2:$N$5001), '1. Raw Data'!N2122)</f>
        <v>573.58000000000004</v>
      </c>
      <c r="O2122" s="9">
        <v>1</v>
      </c>
      <c r="P2122" s="9">
        <f>IF(ISBLANK('1. Raw Data'!P2122), 0, '1. Raw Data'!P2122)</f>
        <v>0.1</v>
      </c>
      <c r="Q2122" s="9">
        <v>799</v>
      </c>
      <c r="R2122" s="9">
        <v>4</v>
      </c>
      <c r="S2122" s="9">
        <f t="shared" si="99"/>
        <v>967.58999999999992</v>
      </c>
      <c r="T2122" s="9">
        <f t="shared" si="100"/>
        <v>394.00999999999988</v>
      </c>
      <c r="U2122" s="23">
        <f t="shared" si="101"/>
        <v>0.40720759825959335</v>
      </c>
    </row>
    <row r="2123" spans="1:21" x14ac:dyDescent="0.3">
      <c r="A2123" s="9">
        <v>1150</v>
      </c>
      <c r="B2123" s="9" t="str">
        <f>PROPER(TRIM('1. Raw Data'!B2123))</f>
        <v>Customer_2121</v>
      </c>
      <c r="C2123" s="9">
        <f>IF(OR('1. Raw Data'!C2123&lt;18, '1. Raw Data'!C2123&gt;100), MEDIAN('1. Raw Data'!$C$2:$C$5001), '1. Raw Data'!C2123)</f>
        <v>48</v>
      </c>
      <c r="D2123" s="9" t="s">
        <v>5019</v>
      </c>
      <c r="E2123" s="22">
        <v>45124</v>
      </c>
      <c r="F2123" s="9">
        <v>0</v>
      </c>
      <c r="G2123" s="9">
        <v>10201</v>
      </c>
      <c r="H2123" s="15">
        <v>45124</v>
      </c>
      <c r="I2123" s="9" t="s">
        <v>7457</v>
      </c>
      <c r="J2123" s="9">
        <v>104</v>
      </c>
      <c r="K2123" s="9" t="s">
        <v>7499</v>
      </c>
      <c r="L2123" s="9" t="str">
        <f>IF(OR('1. Raw Data'!L2123="Elec", '1. Raw Data'!L2123="elect"), "Electronics", '1. Raw Data'!L2123)</f>
        <v>Home Appliances</v>
      </c>
      <c r="M2123" s="9">
        <v>888.78</v>
      </c>
      <c r="N2123" s="9">
        <f>IF(ISBLANK('1. Raw Data'!N2123), MEDIAN('1. Raw Data'!$N$2:$N$5001), '1. Raw Data'!N2123)</f>
        <v>601.97</v>
      </c>
      <c r="O2123" s="9">
        <v>3</v>
      </c>
      <c r="P2123" s="9">
        <f>IF(ISBLANK('1. Raw Data'!P2123), 0, '1. Raw Data'!P2123)</f>
        <v>0</v>
      </c>
      <c r="Q2123" s="9">
        <v>459</v>
      </c>
      <c r="R2123" s="9">
        <v>4</v>
      </c>
      <c r="S2123" s="9">
        <f t="shared" si="99"/>
        <v>2666.34</v>
      </c>
      <c r="T2123" s="9">
        <f t="shared" si="100"/>
        <v>860.43000000000006</v>
      </c>
      <c r="U2123" s="23">
        <f t="shared" si="101"/>
        <v>0.32270078084565362</v>
      </c>
    </row>
    <row r="2124" spans="1:21" x14ac:dyDescent="0.3">
      <c r="A2124" s="9">
        <v>1383</v>
      </c>
      <c r="B2124" s="9" t="str">
        <f>PROPER(TRIM('1. Raw Data'!B2124))</f>
        <v>Customer_2122</v>
      </c>
      <c r="C2124" s="9">
        <f>IF(OR('1. Raw Data'!C2124&lt;18, '1. Raw Data'!C2124&gt;100), MEDIAN('1. Raw Data'!$C$2:$C$5001), '1. Raw Data'!C2124)</f>
        <v>38</v>
      </c>
      <c r="D2124" s="9" t="s">
        <v>5019</v>
      </c>
      <c r="E2124" s="22">
        <v>44409</v>
      </c>
      <c r="F2124" s="9">
        <v>1</v>
      </c>
      <c r="G2124" s="9">
        <v>11889</v>
      </c>
      <c r="H2124" s="15">
        <v>44204</v>
      </c>
      <c r="I2124" s="9" t="s">
        <v>7457</v>
      </c>
      <c r="J2124" s="9">
        <v>132</v>
      </c>
      <c r="K2124" s="9" t="s">
        <v>7506</v>
      </c>
      <c r="L2124" s="9" t="str">
        <f>IF(OR('1. Raw Data'!L2124="Elec", '1. Raw Data'!L2124="elect"), "Electronics", '1. Raw Data'!L2124)</f>
        <v>Electronics</v>
      </c>
      <c r="M2124" s="9">
        <v>1480.06</v>
      </c>
      <c r="N2124" s="9">
        <f>IF(ISBLANK('1. Raw Data'!N2124), MEDIAN('1. Raw Data'!$N$2:$N$5001), '1. Raw Data'!N2124)</f>
        <v>884.28</v>
      </c>
      <c r="O2124" s="9">
        <v>1</v>
      </c>
      <c r="P2124" s="9">
        <f>IF(ISBLANK('1. Raw Data'!P2124), 0, '1. Raw Data'!P2124)</f>
        <v>0</v>
      </c>
      <c r="Q2124" s="9">
        <v>485</v>
      </c>
      <c r="R2124" s="9">
        <v>5</v>
      </c>
      <c r="S2124" s="9">
        <f t="shared" si="99"/>
        <v>1480.06</v>
      </c>
      <c r="T2124" s="9">
        <f t="shared" si="100"/>
        <v>595.78</v>
      </c>
      <c r="U2124" s="23">
        <f t="shared" si="101"/>
        <v>0.40253773495669093</v>
      </c>
    </row>
    <row r="2125" spans="1:21" x14ac:dyDescent="0.3">
      <c r="A2125" s="9">
        <v>1307</v>
      </c>
      <c r="B2125" s="9" t="str">
        <f>PROPER(TRIM('1. Raw Data'!B2125))</f>
        <v>Customer_2123</v>
      </c>
      <c r="C2125" s="9">
        <f>IF(OR('1. Raw Data'!C2125&lt;18, '1. Raw Data'!C2125&gt;100), MEDIAN('1. Raw Data'!$C$2:$C$5001), '1. Raw Data'!C2125)</f>
        <v>39</v>
      </c>
      <c r="D2125" s="9" t="s">
        <v>5020</v>
      </c>
      <c r="E2125" s="22">
        <v>43900</v>
      </c>
      <c r="F2125" s="9">
        <v>0</v>
      </c>
      <c r="G2125" s="9">
        <v>12079</v>
      </c>
      <c r="H2125" s="15">
        <v>44107</v>
      </c>
      <c r="I2125" s="9" t="s">
        <v>7456</v>
      </c>
      <c r="J2125" s="9">
        <v>101</v>
      </c>
      <c r="K2125" s="9" t="s">
        <v>7478</v>
      </c>
      <c r="L2125" s="9" t="str">
        <f>IF(OR('1. Raw Data'!L2125="Elec", '1. Raw Data'!L2125="elect"), "Electronics", '1. Raw Data'!L2125)</f>
        <v>Home Appliances</v>
      </c>
      <c r="M2125" s="9">
        <v>1499.86</v>
      </c>
      <c r="N2125" s="9">
        <f>IF(ISBLANK('1. Raw Data'!N2125), MEDIAN('1. Raw Data'!$N$2:$N$5001), '1. Raw Data'!N2125)</f>
        <v>429.51499999999999</v>
      </c>
      <c r="O2125" s="9">
        <v>4</v>
      </c>
      <c r="P2125" s="9">
        <f>IF(ISBLANK('1. Raw Data'!P2125), 0, '1. Raw Data'!P2125)</f>
        <v>0.2</v>
      </c>
      <c r="Q2125" s="9">
        <v>1286</v>
      </c>
      <c r="R2125" s="9">
        <v>2</v>
      </c>
      <c r="S2125" s="9">
        <f t="shared" si="99"/>
        <v>4799.5519999999997</v>
      </c>
      <c r="T2125" s="9">
        <f t="shared" si="100"/>
        <v>3081.4919999999997</v>
      </c>
      <c r="U2125" s="23">
        <f t="shared" si="101"/>
        <v>0.6420374234928593</v>
      </c>
    </row>
    <row r="2126" spans="1:21" x14ac:dyDescent="0.3">
      <c r="A2126" s="9">
        <v>2359</v>
      </c>
      <c r="B2126" s="9" t="str">
        <f>PROPER(TRIM('1. Raw Data'!B2126))</f>
        <v>Customer_2124</v>
      </c>
      <c r="C2126" s="9">
        <f>IF(OR('1. Raw Data'!C2126&lt;18, '1. Raw Data'!C2126&gt;100), MEDIAN('1. Raw Data'!$C$2:$C$5001), '1. Raw Data'!C2126)</f>
        <v>40</v>
      </c>
      <c r="D2126" s="9" t="s">
        <v>5021</v>
      </c>
      <c r="E2126" s="22">
        <v>44079</v>
      </c>
      <c r="F2126" s="9">
        <v>1</v>
      </c>
      <c r="G2126" s="9">
        <v>13160</v>
      </c>
      <c r="H2126" s="15">
        <v>43960</v>
      </c>
      <c r="I2126" s="9" t="s">
        <v>7457</v>
      </c>
      <c r="J2126" s="9">
        <v>134</v>
      </c>
      <c r="K2126" s="9" t="s">
        <v>7482</v>
      </c>
      <c r="L2126" s="9" t="str">
        <f>IF(OR('1. Raw Data'!L2126="Elec", '1. Raw Data'!L2126="elect"), "Electronics", '1. Raw Data'!L2126)</f>
        <v>Sports</v>
      </c>
      <c r="M2126" s="9">
        <v>1310.81</v>
      </c>
      <c r="N2126" s="9">
        <f>IF(ISBLANK('1. Raw Data'!N2126), MEDIAN('1. Raw Data'!$N$2:$N$5001), '1. Raw Data'!N2126)</f>
        <v>833.39</v>
      </c>
      <c r="O2126" s="9">
        <v>3</v>
      </c>
      <c r="P2126" s="9">
        <f>IF(ISBLANK('1. Raw Data'!P2126), 0, '1. Raw Data'!P2126)</f>
        <v>0</v>
      </c>
      <c r="Q2126" s="9">
        <v>1209</v>
      </c>
      <c r="R2126" s="9">
        <v>3</v>
      </c>
      <c r="S2126" s="9">
        <f t="shared" si="99"/>
        <v>3932.43</v>
      </c>
      <c r="T2126" s="9">
        <f t="shared" si="100"/>
        <v>1432.2599999999998</v>
      </c>
      <c r="U2126" s="23">
        <f t="shared" si="101"/>
        <v>0.36421754487683183</v>
      </c>
    </row>
    <row r="2127" spans="1:21" x14ac:dyDescent="0.3">
      <c r="A2127" s="9">
        <v>1745</v>
      </c>
      <c r="B2127" s="9" t="str">
        <f>PROPER(TRIM('1. Raw Data'!B2127))</f>
        <v>Customer_2125</v>
      </c>
      <c r="C2127" s="9">
        <f>IF(OR('1. Raw Data'!C2127&lt;18, '1. Raw Data'!C2127&gt;100), MEDIAN('1. Raw Data'!$C$2:$C$5001), '1. Raw Data'!C2127)</f>
        <v>33</v>
      </c>
      <c r="D2127" s="9" t="s">
        <v>5020</v>
      </c>
      <c r="E2127" s="22">
        <v>45444</v>
      </c>
      <c r="F2127" s="9">
        <v>0</v>
      </c>
      <c r="G2127" s="9">
        <v>13273</v>
      </c>
      <c r="H2127" s="15">
        <v>45297</v>
      </c>
      <c r="I2127" s="9" t="s">
        <v>7457</v>
      </c>
      <c r="J2127" s="9">
        <v>145</v>
      </c>
      <c r="K2127" s="9" t="s">
        <v>7470</v>
      </c>
      <c r="L2127" s="9" t="str">
        <f>IF(OR('1. Raw Data'!L2127="Elec", '1. Raw Data'!L2127="elect"), "Electronics", '1. Raw Data'!L2127)</f>
        <v>Clothing</v>
      </c>
      <c r="M2127" s="9">
        <v>1151.98</v>
      </c>
      <c r="N2127" s="9">
        <f>IF(ISBLANK('1. Raw Data'!N2127), MEDIAN('1. Raw Data'!$N$2:$N$5001), '1. Raw Data'!N2127)</f>
        <v>492.14</v>
      </c>
      <c r="O2127" s="9">
        <v>2</v>
      </c>
      <c r="P2127" s="9">
        <f>IF(ISBLANK('1. Raw Data'!P2127), 0, '1. Raw Data'!P2127)</f>
        <v>0.05</v>
      </c>
      <c r="Q2127" s="9">
        <v>361</v>
      </c>
      <c r="R2127" s="9">
        <v>3</v>
      </c>
      <c r="S2127" s="9">
        <f t="shared" si="99"/>
        <v>2188.7619999999997</v>
      </c>
      <c r="T2127" s="9">
        <f t="shared" si="100"/>
        <v>1204.4819999999997</v>
      </c>
      <c r="U2127" s="23">
        <f t="shared" si="101"/>
        <v>0.55030286527269745</v>
      </c>
    </row>
    <row r="2128" spans="1:21" x14ac:dyDescent="0.3">
      <c r="A2128" s="9">
        <v>1891</v>
      </c>
      <c r="B2128" s="9" t="str">
        <f>PROPER(TRIM('1. Raw Data'!B2128))</f>
        <v>Customer_2126</v>
      </c>
      <c r="C2128" s="9">
        <f>IF(OR('1. Raw Data'!C2128&lt;18, '1. Raw Data'!C2128&gt;100), MEDIAN('1. Raw Data'!$C$2:$C$5001), '1. Raw Data'!C2128)</f>
        <v>18</v>
      </c>
      <c r="D2128" s="9" t="s">
        <v>5021</v>
      </c>
      <c r="E2128" s="22">
        <v>44768</v>
      </c>
      <c r="F2128" s="9">
        <v>0</v>
      </c>
      <c r="G2128" s="9">
        <v>11713</v>
      </c>
      <c r="H2128" s="15">
        <v>44768</v>
      </c>
      <c r="I2128" s="9" t="s">
        <v>7455</v>
      </c>
      <c r="J2128" s="9">
        <v>109</v>
      </c>
      <c r="K2128" s="9" t="s">
        <v>7466</v>
      </c>
      <c r="L2128" s="9" t="str">
        <f>IF(OR('1. Raw Data'!L2128="Elec", '1. Raw Data'!L2128="elect"), "Electronics", '1. Raw Data'!L2128)</f>
        <v>Clothing</v>
      </c>
      <c r="M2128" s="9">
        <v>610.36</v>
      </c>
      <c r="N2128" s="9">
        <f>IF(ISBLANK('1. Raw Data'!N2128), MEDIAN('1. Raw Data'!$N$2:$N$5001), '1. Raw Data'!N2128)</f>
        <v>350.63</v>
      </c>
      <c r="O2128" s="9">
        <v>2</v>
      </c>
      <c r="P2128" s="9">
        <f>IF(ISBLANK('1. Raw Data'!P2128), 0, '1. Raw Data'!P2128)</f>
        <v>0.1</v>
      </c>
      <c r="Q2128" s="9">
        <v>431</v>
      </c>
      <c r="R2128" s="9">
        <v>5</v>
      </c>
      <c r="S2128" s="9">
        <f t="shared" si="99"/>
        <v>1098.6480000000001</v>
      </c>
      <c r="T2128" s="9">
        <f t="shared" si="100"/>
        <v>397.38800000000015</v>
      </c>
      <c r="U2128" s="23">
        <f t="shared" si="101"/>
        <v>0.36170638821533385</v>
      </c>
    </row>
    <row r="2129" spans="1:21" x14ac:dyDescent="0.3">
      <c r="A2129" s="9">
        <v>1374</v>
      </c>
      <c r="B2129" s="9" t="str">
        <f>PROPER(TRIM('1. Raw Data'!B2129))</f>
        <v>Customer_2127</v>
      </c>
      <c r="C2129" s="9">
        <f>IF(OR('1. Raw Data'!C2129&lt;18, '1. Raw Data'!C2129&gt;100), MEDIAN('1. Raw Data'!$C$2:$C$5001), '1. Raw Data'!C2129)</f>
        <v>42</v>
      </c>
      <c r="D2129" s="9" t="s">
        <v>5021</v>
      </c>
      <c r="E2129" s="22">
        <v>43906</v>
      </c>
      <c r="F2129" s="9">
        <v>1</v>
      </c>
      <c r="G2129" s="9">
        <v>13776</v>
      </c>
      <c r="H2129" s="15">
        <v>43906</v>
      </c>
      <c r="I2129" s="9" t="s">
        <v>7455</v>
      </c>
      <c r="J2129" s="9">
        <v>112</v>
      </c>
      <c r="K2129" s="9" t="s">
        <v>7492</v>
      </c>
      <c r="L2129" s="9" t="str">
        <f>IF(OR('1. Raw Data'!L2129="Elec", '1. Raw Data'!L2129="elect"), "Electronics", '1. Raw Data'!L2129)</f>
        <v>Clothing</v>
      </c>
      <c r="M2129" s="9">
        <v>1142.25</v>
      </c>
      <c r="N2129" s="9">
        <f>IF(ISBLANK('1. Raw Data'!N2129), MEDIAN('1. Raw Data'!$N$2:$N$5001), '1. Raw Data'!N2129)</f>
        <v>585.72</v>
      </c>
      <c r="O2129" s="9">
        <v>2</v>
      </c>
      <c r="P2129" s="9">
        <f>IF(ISBLANK('1. Raw Data'!P2129), 0, '1. Raw Data'!P2129)</f>
        <v>0</v>
      </c>
      <c r="Q2129" s="9">
        <v>814</v>
      </c>
      <c r="R2129" s="9">
        <v>5</v>
      </c>
      <c r="S2129" s="9">
        <f t="shared" si="99"/>
        <v>2284.5</v>
      </c>
      <c r="T2129" s="9">
        <f t="shared" si="100"/>
        <v>1113.06</v>
      </c>
      <c r="U2129" s="23">
        <f t="shared" si="101"/>
        <v>0.4872225869993434</v>
      </c>
    </row>
    <row r="2130" spans="1:21" x14ac:dyDescent="0.3">
      <c r="A2130" s="9">
        <v>2031</v>
      </c>
      <c r="B2130" s="9" t="str">
        <f>PROPER(TRIM('1. Raw Data'!B2130))</f>
        <v>Customer_2128</v>
      </c>
      <c r="C2130" s="9">
        <f>IF(OR('1. Raw Data'!C2130&lt;18, '1. Raw Data'!C2130&gt;100), MEDIAN('1. Raw Data'!$C$2:$C$5001), '1. Raw Data'!C2130)</f>
        <v>36</v>
      </c>
      <c r="D2130" s="9" t="s">
        <v>5020</v>
      </c>
      <c r="E2130" s="22">
        <v>44431</v>
      </c>
      <c r="F2130" s="9">
        <v>1</v>
      </c>
      <c r="G2130" s="9">
        <v>13743</v>
      </c>
      <c r="H2130" s="15">
        <v>44431</v>
      </c>
      <c r="I2130" s="9" t="s">
        <v>7456</v>
      </c>
      <c r="J2130" s="9">
        <v>110</v>
      </c>
      <c r="K2130" s="9" t="s">
        <v>7493</v>
      </c>
      <c r="L2130" s="9" t="str">
        <f>IF(OR('1. Raw Data'!L2130="Elec", '1. Raw Data'!L2130="elect"), "Electronics", '1. Raw Data'!L2130)</f>
        <v>Electronics</v>
      </c>
      <c r="M2130" s="9">
        <v>1437.18</v>
      </c>
      <c r="N2130" s="9">
        <f>IF(ISBLANK('1. Raw Data'!N2130), MEDIAN('1. Raw Data'!$N$2:$N$5001), '1. Raw Data'!N2130)</f>
        <v>634.87</v>
      </c>
      <c r="O2130" s="9">
        <v>1</v>
      </c>
      <c r="P2130" s="9">
        <f>IF(ISBLANK('1. Raw Data'!P2130), 0, '1. Raw Data'!P2130)</f>
        <v>0</v>
      </c>
      <c r="Q2130" s="9">
        <v>344</v>
      </c>
      <c r="R2130" s="9">
        <v>5</v>
      </c>
      <c r="S2130" s="9">
        <f t="shared" si="99"/>
        <v>1437.18</v>
      </c>
      <c r="T2130" s="9">
        <f t="shared" si="100"/>
        <v>802.31000000000006</v>
      </c>
      <c r="U2130" s="23">
        <f t="shared" si="101"/>
        <v>0.55825296761713916</v>
      </c>
    </row>
    <row r="2131" spans="1:21" x14ac:dyDescent="0.3">
      <c r="A2131" s="9">
        <v>2364</v>
      </c>
      <c r="B2131" s="9" t="str">
        <f>PROPER(TRIM('1. Raw Data'!B2131))</f>
        <v>Customer_2129</v>
      </c>
      <c r="C2131" s="9">
        <f>IF(OR('1. Raw Data'!C2131&lt;18, '1. Raw Data'!C2131&gt;100), MEDIAN('1. Raw Data'!$C$2:$C$5001), '1. Raw Data'!C2131)</f>
        <v>26</v>
      </c>
      <c r="D2131" s="9" t="s">
        <v>5021</v>
      </c>
      <c r="E2131" s="22">
        <v>44243</v>
      </c>
      <c r="F2131" s="9">
        <v>1</v>
      </c>
      <c r="G2131" s="9">
        <v>13364</v>
      </c>
      <c r="H2131" s="15">
        <v>44243</v>
      </c>
      <c r="I2131" s="9" t="s">
        <v>7455</v>
      </c>
      <c r="J2131" s="9">
        <v>110</v>
      </c>
      <c r="K2131" s="9" t="s">
        <v>7493</v>
      </c>
      <c r="L2131" s="9" t="str">
        <f>IF(OR('1. Raw Data'!L2131="Elec", '1. Raw Data'!L2131="elect"), "Electronics", '1. Raw Data'!L2131)</f>
        <v>Electronics</v>
      </c>
      <c r="M2131" s="9">
        <v>83.9</v>
      </c>
      <c r="N2131" s="9">
        <f>IF(ISBLANK('1. Raw Data'!N2131), MEDIAN('1. Raw Data'!$N$2:$N$5001), '1. Raw Data'!N2131)</f>
        <v>38.659999999999997</v>
      </c>
      <c r="O2131" s="9">
        <v>3</v>
      </c>
      <c r="P2131" s="9">
        <f>IF(ISBLANK('1. Raw Data'!P2131), 0, '1. Raw Data'!P2131)</f>
        <v>0.05</v>
      </c>
      <c r="Q2131" s="9">
        <v>656</v>
      </c>
      <c r="R2131" s="9">
        <v>3</v>
      </c>
      <c r="S2131" s="9">
        <f t="shared" si="99"/>
        <v>239.11500000000001</v>
      </c>
      <c r="T2131" s="9">
        <f t="shared" si="100"/>
        <v>123.13500000000002</v>
      </c>
      <c r="U2131" s="23">
        <f t="shared" si="101"/>
        <v>0.51496142023712443</v>
      </c>
    </row>
    <row r="2132" spans="1:21" x14ac:dyDescent="0.3">
      <c r="A2132" s="9">
        <v>1128</v>
      </c>
      <c r="B2132" s="9" t="str">
        <f>PROPER(TRIM('1. Raw Data'!B2132))</f>
        <v>Customer_2130</v>
      </c>
      <c r="C2132" s="9">
        <f>IF(OR('1. Raw Data'!C2132&lt;18, '1. Raw Data'!C2132&gt;100), MEDIAN('1. Raw Data'!$C$2:$C$5001), '1. Raw Data'!C2132)</f>
        <v>41</v>
      </c>
      <c r="D2132" s="9" t="s">
        <v>5022</v>
      </c>
      <c r="E2132" s="22">
        <v>43920</v>
      </c>
      <c r="F2132" s="9">
        <v>0</v>
      </c>
      <c r="G2132" s="9">
        <v>12763</v>
      </c>
      <c r="H2132" s="15">
        <v>43920</v>
      </c>
      <c r="I2132" s="9" t="s">
        <v>7457</v>
      </c>
      <c r="J2132" s="9">
        <v>144</v>
      </c>
      <c r="K2132" s="9" t="s">
        <v>7462</v>
      </c>
      <c r="L2132" s="9" t="str">
        <f>IF(OR('1. Raw Data'!L2132="Elec", '1. Raw Data'!L2132="elect"), "Electronics", '1. Raw Data'!L2132)</f>
        <v>Home Appliances</v>
      </c>
      <c r="M2132" s="9">
        <v>829.98</v>
      </c>
      <c r="N2132" s="9">
        <f>IF(ISBLANK('1. Raw Data'!N2132), MEDIAN('1. Raw Data'!$N$2:$N$5001), '1. Raw Data'!N2132)</f>
        <v>526.5</v>
      </c>
      <c r="O2132" s="9">
        <v>2</v>
      </c>
      <c r="P2132" s="9">
        <f>IF(ISBLANK('1. Raw Data'!P2132), 0, '1. Raw Data'!P2132)</f>
        <v>0.05</v>
      </c>
      <c r="Q2132" s="9">
        <v>587</v>
      </c>
      <c r="R2132" s="9">
        <v>4</v>
      </c>
      <c r="S2132" s="9">
        <f t="shared" si="99"/>
        <v>1576.962</v>
      </c>
      <c r="T2132" s="9">
        <f t="shared" si="100"/>
        <v>523.96199999999999</v>
      </c>
      <c r="U2132" s="23">
        <f t="shared" si="101"/>
        <v>0.33226038420710202</v>
      </c>
    </row>
    <row r="2133" spans="1:21" x14ac:dyDescent="0.3">
      <c r="A2133" s="9">
        <v>2014</v>
      </c>
      <c r="B2133" s="9" t="str">
        <f>PROPER(TRIM('1. Raw Data'!B2133))</f>
        <v>Customer_2131</v>
      </c>
      <c r="C2133" s="9">
        <f>IF(OR('1. Raw Data'!C2133&lt;18, '1. Raw Data'!C2133&gt;100), MEDIAN('1. Raw Data'!$C$2:$C$5001), '1. Raw Data'!C2133)</f>
        <v>41</v>
      </c>
      <c r="D2133" s="9" t="s">
        <v>5023</v>
      </c>
      <c r="E2133" s="22">
        <v>44532</v>
      </c>
      <c r="F2133" s="9">
        <v>0</v>
      </c>
      <c r="G2133" s="9">
        <v>10752</v>
      </c>
      <c r="H2133" s="15">
        <v>44239</v>
      </c>
      <c r="I2133" s="9" t="s">
        <v>7456</v>
      </c>
      <c r="J2133" s="9">
        <v>148</v>
      </c>
      <c r="K2133" s="9" t="s">
        <v>7491</v>
      </c>
      <c r="L2133" s="9" t="str">
        <f>IF(OR('1. Raw Data'!L2133="Elec", '1. Raw Data'!L2133="elect"), "Electronics", '1. Raw Data'!L2133)</f>
        <v>Clothing</v>
      </c>
      <c r="M2133" s="9">
        <v>366.1</v>
      </c>
      <c r="N2133" s="9">
        <f>IF(ISBLANK('1. Raw Data'!N2133), MEDIAN('1. Raw Data'!$N$2:$N$5001), '1. Raw Data'!N2133)</f>
        <v>429.51499999999999</v>
      </c>
      <c r="O2133" s="9">
        <v>3</v>
      </c>
      <c r="P2133" s="9">
        <f>IF(ISBLANK('1. Raw Data'!P2133), 0, '1. Raw Data'!P2133)</f>
        <v>0</v>
      </c>
      <c r="Q2133" s="9">
        <v>434</v>
      </c>
      <c r="R2133" s="9">
        <v>8</v>
      </c>
      <c r="S2133" s="9">
        <f t="shared" si="99"/>
        <v>1098.3000000000002</v>
      </c>
      <c r="T2133" s="9">
        <f t="shared" si="100"/>
        <v>-190.24499999999989</v>
      </c>
      <c r="U2133" s="23">
        <f t="shared" si="101"/>
        <v>-0.1732177000819447</v>
      </c>
    </row>
    <row r="2134" spans="1:21" x14ac:dyDescent="0.3">
      <c r="A2134" s="9">
        <v>1668</v>
      </c>
      <c r="B2134" s="9" t="str">
        <f>PROPER(TRIM('1. Raw Data'!B2134))</f>
        <v>Customer_2132</v>
      </c>
      <c r="C2134" s="9">
        <f>IF(OR('1. Raw Data'!C2134&lt;18, '1. Raw Data'!C2134&gt;100), MEDIAN('1. Raw Data'!$C$2:$C$5001), '1. Raw Data'!C2134)</f>
        <v>62</v>
      </c>
      <c r="D2134" s="9" t="s">
        <v>5021</v>
      </c>
      <c r="E2134" s="22">
        <v>43916</v>
      </c>
      <c r="F2134" s="9">
        <v>1</v>
      </c>
      <c r="G2134" s="9">
        <v>11016</v>
      </c>
      <c r="H2134" s="15">
        <v>43916</v>
      </c>
      <c r="I2134" s="9" t="s">
        <v>7457</v>
      </c>
      <c r="J2134" s="9">
        <v>123</v>
      </c>
      <c r="K2134" s="9" t="s">
        <v>7502</v>
      </c>
      <c r="L2134" s="9" t="str">
        <f>IF(OR('1. Raw Data'!L2134="Elec", '1. Raw Data'!L2134="elect"), "Electronics", '1. Raw Data'!L2134)</f>
        <v>Sports</v>
      </c>
      <c r="M2134" s="9">
        <v>858.92</v>
      </c>
      <c r="N2134" s="9">
        <f>IF(ISBLANK('1. Raw Data'!N2134), MEDIAN('1. Raw Data'!$N$2:$N$5001), '1. Raw Data'!N2134)</f>
        <v>424.07</v>
      </c>
      <c r="O2134" s="9">
        <v>1</v>
      </c>
      <c r="P2134" s="9">
        <f>IF(ISBLANK('1. Raw Data'!P2134), 0, '1. Raw Data'!P2134)</f>
        <v>0</v>
      </c>
      <c r="Q2134" s="9">
        <v>1498</v>
      </c>
      <c r="R2134" s="9">
        <v>2</v>
      </c>
      <c r="S2134" s="9">
        <f t="shared" si="99"/>
        <v>858.92</v>
      </c>
      <c r="T2134" s="9">
        <f t="shared" si="100"/>
        <v>434.84999999999997</v>
      </c>
      <c r="U2134" s="23">
        <f t="shared" si="101"/>
        <v>0.50627532249802076</v>
      </c>
    </row>
    <row r="2135" spans="1:21" x14ac:dyDescent="0.3">
      <c r="A2135" s="9">
        <v>2375</v>
      </c>
      <c r="B2135" s="9" t="str">
        <f>PROPER(TRIM('1. Raw Data'!B2135))</f>
        <v>Customer_2133</v>
      </c>
      <c r="C2135" s="9">
        <f>IF(OR('1. Raw Data'!C2135&lt;18, '1. Raw Data'!C2135&gt;100), MEDIAN('1. Raw Data'!$C$2:$C$5001), '1. Raw Data'!C2135)</f>
        <v>50</v>
      </c>
      <c r="D2135" s="9" t="s">
        <v>5022</v>
      </c>
      <c r="E2135" s="22">
        <v>44477</v>
      </c>
      <c r="F2135" s="9">
        <v>0</v>
      </c>
      <c r="G2135" s="9">
        <v>10114</v>
      </c>
      <c r="H2135" s="15">
        <v>44418</v>
      </c>
      <c r="I2135" s="9" t="s">
        <v>7457</v>
      </c>
      <c r="J2135" s="9">
        <v>106</v>
      </c>
      <c r="K2135" s="9" t="s">
        <v>7477</v>
      </c>
      <c r="L2135" s="9" t="str">
        <f>IF(OR('1. Raw Data'!L2135="Elec", '1. Raw Data'!L2135="elect"), "Electronics", '1. Raw Data'!L2135)</f>
        <v>Sports</v>
      </c>
      <c r="M2135" s="9">
        <v>726.35</v>
      </c>
      <c r="N2135" s="9">
        <f>IF(ISBLANK('1. Raw Data'!N2135), MEDIAN('1. Raw Data'!$N$2:$N$5001), '1. Raw Data'!N2135)</f>
        <v>352.62</v>
      </c>
      <c r="O2135" s="9">
        <v>4</v>
      </c>
      <c r="P2135" s="9">
        <f>IF(ISBLANK('1. Raw Data'!P2135), 0, '1. Raw Data'!P2135)</f>
        <v>0</v>
      </c>
      <c r="Q2135" s="9">
        <v>370</v>
      </c>
      <c r="R2135" s="9">
        <v>5</v>
      </c>
      <c r="S2135" s="9">
        <f t="shared" si="99"/>
        <v>2905.4</v>
      </c>
      <c r="T2135" s="9">
        <f t="shared" si="100"/>
        <v>1494.92</v>
      </c>
      <c r="U2135" s="23">
        <f t="shared" si="101"/>
        <v>0.51453156191918492</v>
      </c>
    </row>
    <row r="2136" spans="1:21" x14ac:dyDescent="0.3">
      <c r="A2136" s="9">
        <v>2381</v>
      </c>
      <c r="B2136" s="9" t="str">
        <f>PROPER(TRIM('1. Raw Data'!B2136))</f>
        <v>Customer_2134</v>
      </c>
      <c r="C2136" s="9">
        <f>IF(OR('1. Raw Data'!C2136&lt;18, '1. Raw Data'!C2136&gt;100), MEDIAN('1. Raw Data'!$C$2:$C$5001), '1. Raw Data'!C2136)</f>
        <v>43</v>
      </c>
      <c r="D2136" s="9" t="s">
        <v>5021</v>
      </c>
      <c r="E2136" s="22">
        <v>44466</v>
      </c>
      <c r="F2136" s="9">
        <v>1</v>
      </c>
      <c r="G2136" s="9">
        <v>12769</v>
      </c>
      <c r="H2136" s="15">
        <v>44466</v>
      </c>
      <c r="I2136" s="9" t="s">
        <v>7457</v>
      </c>
      <c r="J2136" s="9">
        <v>124</v>
      </c>
      <c r="K2136" s="9" t="s">
        <v>7497</v>
      </c>
      <c r="L2136" s="9" t="str">
        <f>IF(OR('1. Raw Data'!L2136="Elec", '1. Raw Data'!L2136="elect"), "Electronics", '1. Raw Data'!L2136)</f>
        <v>Clothing</v>
      </c>
      <c r="M2136" s="9">
        <v>884.86</v>
      </c>
      <c r="N2136" s="9">
        <f>IF(ISBLANK('1. Raw Data'!N2136), MEDIAN('1. Raw Data'!$N$2:$N$5001), '1. Raw Data'!N2136)</f>
        <v>429.51499999999999</v>
      </c>
      <c r="O2136" s="9">
        <v>4</v>
      </c>
      <c r="P2136" s="9">
        <f>IF(ISBLANK('1. Raw Data'!P2136), 0, '1. Raw Data'!P2136)</f>
        <v>0.1</v>
      </c>
      <c r="Q2136" s="9">
        <v>331</v>
      </c>
      <c r="R2136" s="9">
        <v>3</v>
      </c>
      <c r="S2136" s="9">
        <f t="shared" si="99"/>
        <v>3185.4960000000001</v>
      </c>
      <c r="T2136" s="9">
        <f t="shared" si="100"/>
        <v>1467.4360000000001</v>
      </c>
      <c r="U2136" s="23">
        <f t="shared" si="101"/>
        <v>0.46066169915140376</v>
      </c>
    </row>
    <row r="2137" spans="1:21" x14ac:dyDescent="0.3">
      <c r="A2137" s="9">
        <v>1516</v>
      </c>
      <c r="B2137" s="9" t="str">
        <f>PROPER(TRIM('1. Raw Data'!B2137))</f>
        <v>Customer_2135</v>
      </c>
      <c r="C2137" s="9">
        <f>IF(OR('1. Raw Data'!C2137&lt;18, '1. Raw Data'!C2137&gt;100), MEDIAN('1. Raw Data'!$C$2:$C$5001), '1. Raw Data'!C2137)</f>
        <v>25</v>
      </c>
      <c r="D2137" s="9" t="s">
        <v>5022</v>
      </c>
      <c r="E2137" s="22">
        <v>44886</v>
      </c>
      <c r="F2137" s="9">
        <v>0</v>
      </c>
      <c r="G2137" s="9">
        <v>11245</v>
      </c>
      <c r="H2137" s="15">
        <v>44886</v>
      </c>
      <c r="I2137" s="9" t="s">
        <v>7456</v>
      </c>
      <c r="J2137" s="9">
        <v>124</v>
      </c>
      <c r="K2137" s="9" t="s">
        <v>7497</v>
      </c>
      <c r="L2137" s="9" t="str">
        <f>IF(OR('1. Raw Data'!L2137="Elec", '1. Raw Data'!L2137="elect"), "Electronics", '1. Raw Data'!L2137)</f>
        <v>Electronics</v>
      </c>
      <c r="M2137" s="9">
        <v>848.9</v>
      </c>
      <c r="N2137" s="9">
        <f>IF(ISBLANK('1. Raw Data'!N2137), MEDIAN('1. Raw Data'!$N$2:$N$5001), '1. Raw Data'!N2137)</f>
        <v>429.51499999999999</v>
      </c>
      <c r="O2137" s="9">
        <v>4</v>
      </c>
      <c r="P2137" s="9">
        <f>IF(ISBLANK('1. Raw Data'!P2137), 0, '1. Raw Data'!P2137)</f>
        <v>0</v>
      </c>
      <c r="Q2137" s="9">
        <v>669</v>
      </c>
      <c r="R2137" s="9">
        <v>5</v>
      </c>
      <c r="S2137" s="9">
        <f t="shared" si="99"/>
        <v>3395.6</v>
      </c>
      <c r="T2137" s="9">
        <f t="shared" si="100"/>
        <v>1677.54</v>
      </c>
      <c r="U2137" s="23">
        <f t="shared" si="101"/>
        <v>0.49403345505948876</v>
      </c>
    </row>
    <row r="2138" spans="1:21" x14ac:dyDescent="0.3">
      <c r="A2138" s="9">
        <v>1085</v>
      </c>
      <c r="B2138" s="9" t="str">
        <f>PROPER(TRIM('1. Raw Data'!B2138))</f>
        <v>Customer_2136</v>
      </c>
      <c r="C2138" s="9">
        <f>IF(OR('1. Raw Data'!C2138&lt;18, '1. Raw Data'!C2138&gt;100), MEDIAN('1. Raw Data'!$C$2:$C$5001), '1. Raw Data'!C2138)</f>
        <v>23</v>
      </c>
      <c r="D2138" s="9" t="s">
        <v>5020</v>
      </c>
      <c r="E2138" s="22">
        <v>44646</v>
      </c>
      <c r="F2138" s="9">
        <v>1</v>
      </c>
      <c r="G2138" s="9">
        <v>13980</v>
      </c>
      <c r="H2138" s="15">
        <v>44646</v>
      </c>
      <c r="I2138" s="9" t="s">
        <v>7455</v>
      </c>
      <c r="J2138" s="9">
        <v>121</v>
      </c>
      <c r="K2138" s="9" t="s">
        <v>7495</v>
      </c>
      <c r="L2138" s="9" t="str">
        <f>IF(OR('1. Raw Data'!L2138="Elec", '1. Raw Data'!L2138="elect"), "Electronics", '1. Raw Data'!L2138)</f>
        <v>Electronics</v>
      </c>
      <c r="M2138" s="9">
        <v>1442.16</v>
      </c>
      <c r="N2138" s="9">
        <f>IF(ISBLANK('1. Raw Data'!N2138), MEDIAN('1. Raw Data'!$N$2:$N$5001), '1. Raw Data'!N2138)</f>
        <v>908.24</v>
      </c>
      <c r="O2138" s="9">
        <v>1</v>
      </c>
      <c r="P2138" s="9">
        <f>IF(ISBLANK('1. Raw Data'!P2138), 0, '1. Raw Data'!P2138)</f>
        <v>0.2</v>
      </c>
      <c r="Q2138" s="9">
        <v>889</v>
      </c>
      <c r="R2138" s="9">
        <v>3</v>
      </c>
      <c r="S2138" s="9">
        <f t="shared" si="99"/>
        <v>1153.7280000000001</v>
      </c>
      <c r="T2138" s="9">
        <f t="shared" si="100"/>
        <v>245.48800000000006</v>
      </c>
      <c r="U2138" s="23">
        <f t="shared" si="101"/>
        <v>0.21277805513951298</v>
      </c>
    </row>
    <row r="2139" spans="1:21" x14ac:dyDescent="0.3">
      <c r="A2139" s="9">
        <v>2198</v>
      </c>
      <c r="B2139" s="9" t="str">
        <f>PROPER(TRIM('1. Raw Data'!B2139))</f>
        <v>Customer_2137</v>
      </c>
      <c r="C2139" s="9">
        <f>IF(OR('1. Raw Data'!C2139&lt;18, '1. Raw Data'!C2139&gt;100), MEDIAN('1. Raw Data'!$C$2:$C$5001), '1. Raw Data'!C2139)</f>
        <v>48</v>
      </c>
      <c r="D2139" s="9" t="s">
        <v>5019</v>
      </c>
      <c r="E2139" s="22">
        <v>44943</v>
      </c>
      <c r="F2139" s="9">
        <v>0</v>
      </c>
      <c r="G2139" s="9">
        <v>12229</v>
      </c>
      <c r="H2139" s="15">
        <v>44943</v>
      </c>
      <c r="I2139" s="9" t="s">
        <v>7455</v>
      </c>
      <c r="J2139" s="9">
        <v>142</v>
      </c>
      <c r="K2139" s="9" t="s">
        <v>7500</v>
      </c>
      <c r="L2139" s="9" t="str">
        <f>IF(OR('1. Raw Data'!L2139="Elec", '1. Raw Data'!L2139="elect"), "Electronics", '1. Raw Data'!L2139)</f>
        <v>Electronics</v>
      </c>
      <c r="M2139" s="9">
        <v>850.67</v>
      </c>
      <c r="N2139" s="9">
        <f>IF(ISBLANK('1. Raw Data'!N2139), MEDIAN('1. Raw Data'!$N$2:$N$5001), '1. Raw Data'!N2139)</f>
        <v>345.92</v>
      </c>
      <c r="O2139" s="9">
        <v>2</v>
      </c>
      <c r="P2139" s="9">
        <f>IF(ISBLANK('1. Raw Data'!P2139), 0, '1. Raw Data'!P2139)</f>
        <v>0.2</v>
      </c>
      <c r="Q2139" s="9">
        <v>502</v>
      </c>
      <c r="R2139" s="9">
        <v>3</v>
      </c>
      <c r="S2139" s="9">
        <f t="shared" si="99"/>
        <v>1361.0720000000001</v>
      </c>
      <c r="T2139" s="9">
        <f t="shared" si="100"/>
        <v>669.23200000000008</v>
      </c>
      <c r="U2139" s="23">
        <f t="shared" si="101"/>
        <v>0.4916947817602596</v>
      </c>
    </row>
    <row r="2140" spans="1:21" x14ac:dyDescent="0.3">
      <c r="A2140" s="9">
        <v>2216</v>
      </c>
      <c r="B2140" s="9" t="str">
        <f>PROPER(TRIM('1. Raw Data'!B2140))</f>
        <v>Customer_2138</v>
      </c>
      <c r="C2140" s="9">
        <f>IF(OR('1. Raw Data'!C2140&lt;18, '1. Raw Data'!C2140&gt;100), MEDIAN('1. Raw Data'!$C$2:$C$5001), '1. Raw Data'!C2140)</f>
        <v>36</v>
      </c>
      <c r="D2140" s="9" t="s">
        <v>5018</v>
      </c>
      <c r="E2140" s="22">
        <v>44800</v>
      </c>
      <c r="F2140" s="9">
        <v>1</v>
      </c>
      <c r="G2140" s="9">
        <v>12818</v>
      </c>
      <c r="H2140" s="15">
        <v>44800</v>
      </c>
      <c r="I2140" s="9" t="s">
        <v>7455</v>
      </c>
      <c r="J2140" s="9">
        <v>131</v>
      </c>
      <c r="K2140" s="9" t="s">
        <v>7504</v>
      </c>
      <c r="L2140" s="9" t="str">
        <f>IF(OR('1. Raw Data'!L2140="Elec", '1. Raw Data'!L2140="elect"), "Electronics", '1. Raw Data'!L2140)</f>
        <v>Sports</v>
      </c>
      <c r="M2140" s="9">
        <v>1277.04</v>
      </c>
      <c r="N2140" s="9">
        <f>IF(ISBLANK('1. Raw Data'!N2140), MEDIAN('1. Raw Data'!$N$2:$N$5001), '1. Raw Data'!N2140)</f>
        <v>553.94000000000005</v>
      </c>
      <c r="O2140" s="9">
        <v>1</v>
      </c>
      <c r="P2140" s="9">
        <f>IF(ISBLANK('1. Raw Data'!P2140), 0, '1. Raw Data'!P2140)</f>
        <v>0.05</v>
      </c>
      <c r="Q2140" s="9">
        <v>858</v>
      </c>
      <c r="R2140" s="9">
        <v>3</v>
      </c>
      <c r="S2140" s="9">
        <f t="shared" si="99"/>
        <v>1213.1879999999999</v>
      </c>
      <c r="T2140" s="9">
        <f t="shared" si="100"/>
        <v>659.24799999999982</v>
      </c>
      <c r="U2140" s="23">
        <f t="shared" si="101"/>
        <v>0.54340135246969135</v>
      </c>
    </row>
    <row r="2141" spans="1:21" x14ac:dyDescent="0.3">
      <c r="A2141" s="9">
        <v>1310</v>
      </c>
      <c r="B2141" s="9" t="str">
        <f>PROPER(TRIM('1. Raw Data'!B2141))</f>
        <v>Customer_2139</v>
      </c>
      <c r="C2141" s="9">
        <f>IF(OR('1. Raw Data'!C2141&lt;18, '1. Raw Data'!C2141&gt;100), MEDIAN('1. Raw Data'!$C$2:$C$5001), '1. Raw Data'!C2141)</f>
        <v>43</v>
      </c>
      <c r="D2141" s="9" t="s">
        <v>5021</v>
      </c>
      <c r="E2141" s="22">
        <v>44233</v>
      </c>
      <c r="F2141" s="9">
        <v>0</v>
      </c>
      <c r="G2141" s="9">
        <v>10468</v>
      </c>
      <c r="H2141" s="15">
        <v>44349</v>
      </c>
      <c r="I2141" s="9" t="s">
        <v>7457</v>
      </c>
      <c r="J2141" s="9">
        <v>147</v>
      </c>
      <c r="K2141" s="9" t="s">
        <v>7474</v>
      </c>
      <c r="L2141" s="9" t="str">
        <f>IF(OR('1. Raw Data'!L2141="Elec", '1. Raw Data'!L2141="elect"), "Electronics", '1. Raw Data'!L2141)</f>
        <v>Clothing</v>
      </c>
      <c r="M2141" s="9">
        <v>513.74</v>
      </c>
      <c r="N2141" s="9">
        <f>IF(ISBLANK('1. Raw Data'!N2141), MEDIAN('1. Raw Data'!$N$2:$N$5001), '1. Raw Data'!N2141)</f>
        <v>316.49</v>
      </c>
      <c r="O2141" s="9">
        <v>3</v>
      </c>
      <c r="P2141" s="9">
        <f>IF(ISBLANK('1. Raw Data'!P2141), 0, '1. Raw Data'!P2141)</f>
        <v>0</v>
      </c>
      <c r="Q2141" s="9">
        <v>450</v>
      </c>
      <c r="R2141" s="9">
        <v>5</v>
      </c>
      <c r="S2141" s="9">
        <f t="shared" si="99"/>
        <v>1541.22</v>
      </c>
      <c r="T2141" s="9">
        <f t="shared" si="100"/>
        <v>591.75</v>
      </c>
      <c r="U2141" s="23">
        <f t="shared" si="101"/>
        <v>0.38394907930081362</v>
      </c>
    </row>
    <row r="2142" spans="1:21" x14ac:dyDescent="0.3">
      <c r="A2142" s="9">
        <v>2142</v>
      </c>
      <c r="B2142" s="9" t="str">
        <f>PROPER(TRIM('1. Raw Data'!B2142))</f>
        <v>Customer_2140</v>
      </c>
      <c r="C2142" s="9">
        <f>IF(OR('1. Raw Data'!C2142&lt;18, '1. Raw Data'!C2142&gt;100), MEDIAN('1. Raw Data'!$C$2:$C$5001), '1. Raw Data'!C2142)</f>
        <v>54</v>
      </c>
      <c r="D2142" s="9" t="s">
        <v>5018</v>
      </c>
      <c r="E2142" s="22">
        <v>43905</v>
      </c>
      <c r="F2142" s="9">
        <v>0</v>
      </c>
      <c r="G2142" s="9">
        <v>10425</v>
      </c>
      <c r="H2142" s="15">
        <v>43905</v>
      </c>
      <c r="I2142" s="9" t="s">
        <v>7456</v>
      </c>
      <c r="J2142" s="9">
        <v>141</v>
      </c>
      <c r="K2142" s="9" t="s">
        <v>7490</v>
      </c>
      <c r="L2142" s="9" t="str">
        <f>IF(OR('1. Raw Data'!L2142="Elec", '1. Raw Data'!L2142="elect"), "Electronics", '1. Raw Data'!L2142)</f>
        <v>Sports</v>
      </c>
      <c r="M2142" s="9">
        <v>685.25</v>
      </c>
      <c r="N2142" s="9">
        <f>IF(ISBLANK('1. Raw Data'!N2142), MEDIAN('1. Raw Data'!$N$2:$N$5001), '1. Raw Data'!N2142)</f>
        <v>396.13</v>
      </c>
      <c r="O2142" s="9">
        <v>4</v>
      </c>
      <c r="P2142" s="9">
        <f>IF(ISBLANK('1. Raw Data'!P2142), 0, '1. Raw Data'!P2142)</f>
        <v>0</v>
      </c>
      <c r="Q2142" s="9">
        <v>504</v>
      </c>
      <c r="R2142" s="9">
        <v>4</v>
      </c>
      <c r="S2142" s="9">
        <f t="shared" si="99"/>
        <v>2741</v>
      </c>
      <c r="T2142" s="9">
        <f t="shared" si="100"/>
        <v>1156.48</v>
      </c>
      <c r="U2142" s="23">
        <f t="shared" si="101"/>
        <v>0.42191900766143742</v>
      </c>
    </row>
    <row r="2143" spans="1:21" x14ac:dyDescent="0.3">
      <c r="A2143" s="9">
        <v>2241</v>
      </c>
      <c r="B2143" s="9" t="str">
        <f>PROPER(TRIM('1. Raw Data'!B2143))</f>
        <v>Customer_2141</v>
      </c>
      <c r="C2143" s="9">
        <f>IF(OR('1. Raw Data'!C2143&lt;18, '1. Raw Data'!C2143&gt;100), MEDIAN('1. Raw Data'!$C$2:$C$5001), '1. Raw Data'!C2143)</f>
        <v>40</v>
      </c>
      <c r="D2143" s="9" t="s">
        <v>5021</v>
      </c>
      <c r="E2143" s="22">
        <v>45155</v>
      </c>
      <c r="F2143" s="9">
        <v>0</v>
      </c>
      <c r="G2143" s="9">
        <v>11575</v>
      </c>
      <c r="H2143" s="15">
        <v>45155</v>
      </c>
      <c r="I2143" s="9" t="s">
        <v>7455</v>
      </c>
      <c r="J2143" s="9">
        <v>130</v>
      </c>
      <c r="K2143" s="9" t="s">
        <v>7487</v>
      </c>
      <c r="L2143" s="9" t="str">
        <f>IF(OR('1. Raw Data'!L2143="Elec", '1. Raw Data'!L2143="elect"), "Electronics", '1. Raw Data'!L2143)</f>
        <v>Clothing</v>
      </c>
      <c r="M2143" s="9">
        <v>732.1</v>
      </c>
      <c r="N2143" s="9">
        <f>IF(ISBLANK('1. Raw Data'!N2143), MEDIAN('1. Raw Data'!$N$2:$N$5001), '1. Raw Data'!N2143)</f>
        <v>449.93</v>
      </c>
      <c r="O2143" s="9">
        <v>3</v>
      </c>
      <c r="P2143" s="9">
        <f>IF(ISBLANK('1. Raw Data'!P2143), 0, '1. Raw Data'!P2143)</f>
        <v>0</v>
      </c>
      <c r="Q2143" s="9">
        <v>478</v>
      </c>
      <c r="R2143" s="9">
        <v>5</v>
      </c>
      <c r="S2143" s="9">
        <f t="shared" si="99"/>
        <v>2196.3000000000002</v>
      </c>
      <c r="T2143" s="9">
        <f t="shared" si="100"/>
        <v>846.51000000000022</v>
      </c>
      <c r="U2143" s="23">
        <f t="shared" si="101"/>
        <v>0.38542548832126766</v>
      </c>
    </row>
    <row r="2144" spans="1:21" x14ac:dyDescent="0.3">
      <c r="A2144" s="9">
        <v>1426</v>
      </c>
      <c r="B2144" s="9" t="str">
        <f>PROPER(TRIM('1. Raw Data'!B2144))</f>
        <v>Customer_2142</v>
      </c>
      <c r="C2144" s="9">
        <f>IF(OR('1. Raw Data'!C2144&lt;18, '1. Raw Data'!C2144&gt;100), MEDIAN('1. Raw Data'!$C$2:$C$5001), '1. Raw Data'!C2144)</f>
        <v>60</v>
      </c>
      <c r="D2144" s="9" t="s">
        <v>5020</v>
      </c>
      <c r="E2144" s="22">
        <v>44222</v>
      </c>
      <c r="F2144" s="9">
        <v>1</v>
      </c>
      <c r="G2144" s="9">
        <v>11865</v>
      </c>
      <c r="H2144" s="15">
        <v>44222</v>
      </c>
      <c r="I2144" s="9" t="s">
        <v>7456</v>
      </c>
      <c r="J2144" s="9">
        <v>134</v>
      </c>
      <c r="K2144" s="9" t="s">
        <v>7482</v>
      </c>
      <c r="L2144" s="9" t="str">
        <f>IF(OR('1. Raw Data'!L2144="Elec", '1. Raw Data'!L2144="elect"), "Electronics", '1. Raw Data'!L2144)</f>
        <v>Sports</v>
      </c>
      <c r="M2144" s="9">
        <v>454.16</v>
      </c>
      <c r="N2144" s="9">
        <f>IF(ISBLANK('1. Raw Data'!N2144), MEDIAN('1. Raw Data'!$N$2:$N$5001), '1. Raw Data'!N2144)</f>
        <v>213.02</v>
      </c>
      <c r="O2144" s="9">
        <v>1</v>
      </c>
      <c r="P2144" s="9">
        <f>IF(ISBLANK('1. Raw Data'!P2144), 0, '1. Raw Data'!P2144)</f>
        <v>0</v>
      </c>
      <c r="Q2144" s="9">
        <v>497</v>
      </c>
      <c r="R2144" s="9">
        <v>3</v>
      </c>
      <c r="S2144" s="9">
        <f t="shared" si="99"/>
        <v>454.16</v>
      </c>
      <c r="T2144" s="9">
        <f t="shared" si="100"/>
        <v>241.14000000000001</v>
      </c>
      <c r="U2144" s="23">
        <f t="shared" si="101"/>
        <v>0.53095825259820328</v>
      </c>
    </row>
    <row r="2145" spans="1:21" x14ac:dyDescent="0.3">
      <c r="A2145" s="9">
        <v>2437</v>
      </c>
      <c r="B2145" s="9" t="str">
        <f>PROPER(TRIM('1. Raw Data'!B2145))</f>
        <v>Customer_2143</v>
      </c>
      <c r="C2145" s="9">
        <f>IF(OR('1. Raw Data'!C2145&lt;18, '1. Raw Data'!C2145&gt;100), MEDIAN('1. Raw Data'!$C$2:$C$5001), '1. Raw Data'!C2145)</f>
        <v>54</v>
      </c>
      <c r="D2145" s="9" t="s">
        <v>5020</v>
      </c>
      <c r="E2145" s="22">
        <v>44416</v>
      </c>
      <c r="F2145" s="9">
        <v>0</v>
      </c>
      <c r="G2145" s="9">
        <v>10833</v>
      </c>
      <c r="H2145" s="15">
        <v>44416</v>
      </c>
      <c r="I2145" s="9" t="s">
        <v>7456</v>
      </c>
      <c r="J2145" s="9">
        <v>118</v>
      </c>
      <c r="K2145" s="9" t="s">
        <v>7501</v>
      </c>
      <c r="L2145" s="9" t="str">
        <f>IF(OR('1. Raw Data'!L2145="Elec", '1. Raw Data'!L2145="elect"), "Electronics", '1. Raw Data'!L2145)</f>
        <v>Sports</v>
      </c>
      <c r="M2145" s="9">
        <v>600.70000000000005</v>
      </c>
      <c r="N2145" s="9">
        <f>IF(ISBLANK('1. Raw Data'!N2145), MEDIAN('1. Raw Data'!$N$2:$N$5001), '1. Raw Data'!N2145)</f>
        <v>385.13</v>
      </c>
      <c r="O2145" s="9">
        <v>5</v>
      </c>
      <c r="P2145" s="9">
        <f>IF(ISBLANK('1. Raw Data'!P2145), 0, '1. Raw Data'!P2145)</f>
        <v>0</v>
      </c>
      <c r="Q2145" s="9">
        <v>432</v>
      </c>
      <c r="R2145" s="9">
        <v>5</v>
      </c>
      <c r="S2145" s="9">
        <f t="shared" si="99"/>
        <v>3003.5</v>
      </c>
      <c r="T2145" s="9">
        <f t="shared" si="100"/>
        <v>1077.8499999999999</v>
      </c>
      <c r="U2145" s="23">
        <f t="shared" si="101"/>
        <v>0.35886465789911765</v>
      </c>
    </row>
    <row r="2146" spans="1:21" x14ac:dyDescent="0.3">
      <c r="A2146" s="9">
        <v>1113</v>
      </c>
      <c r="B2146" s="9" t="str">
        <f>PROPER(TRIM('1. Raw Data'!B2146))</f>
        <v>Customer_2144</v>
      </c>
      <c r="C2146" s="9">
        <f>IF(OR('1. Raw Data'!C2146&lt;18, '1. Raw Data'!C2146&gt;100), MEDIAN('1. Raw Data'!$C$2:$C$5001), '1. Raw Data'!C2146)</f>
        <v>40</v>
      </c>
      <c r="D2146" s="9" t="s">
        <v>5022</v>
      </c>
      <c r="E2146" s="22">
        <v>44562</v>
      </c>
      <c r="F2146" s="9">
        <v>0</v>
      </c>
      <c r="G2146" s="9">
        <v>13131</v>
      </c>
      <c r="H2146" s="15">
        <v>44562</v>
      </c>
      <c r="I2146" s="9" t="s">
        <v>7457</v>
      </c>
      <c r="J2146" s="9">
        <v>112</v>
      </c>
      <c r="K2146" s="9" t="s">
        <v>7492</v>
      </c>
      <c r="L2146" s="9" t="str">
        <f>IF(OR('1. Raw Data'!L2146="Elec", '1. Raw Data'!L2146="elect"), "Electronics", '1. Raw Data'!L2146)</f>
        <v>Home Appliances</v>
      </c>
      <c r="M2146" s="9">
        <v>917.84</v>
      </c>
      <c r="N2146" s="9">
        <f>IF(ISBLANK('1. Raw Data'!N2146), MEDIAN('1. Raw Data'!$N$2:$N$5001), '1. Raw Data'!N2146)</f>
        <v>499.27</v>
      </c>
      <c r="O2146" s="9">
        <v>5</v>
      </c>
      <c r="P2146" s="9">
        <f>IF(ISBLANK('1. Raw Data'!P2146), 0, '1. Raw Data'!P2146)</f>
        <v>0</v>
      </c>
      <c r="Q2146" s="9">
        <v>423</v>
      </c>
      <c r="R2146" s="9">
        <v>5</v>
      </c>
      <c r="S2146" s="9">
        <f t="shared" si="99"/>
        <v>4589.2</v>
      </c>
      <c r="T2146" s="9">
        <f t="shared" si="100"/>
        <v>2092.85</v>
      </c>
      <c r="U2146" s="23">
        <f t="shared" si="101"/>
        <v>0.45603808942735119</v>
      </c>
    </row>
    <row r="2147" spans="1:21" x14ac:dyDescent="0.3">
      <c r="A2147" s="9">
        <v>2168</v>
      </c>
      <c r="B2147" s="9" t="str">
        <f>PROPER(TRIM('1. Raw Data'!B2147))</f>
        <v>Customer_2145</v>
      </c>
      <c r="C2147" s="9">
        <f>IF(OR('1. Raw Data'!C2147&lt;18, '1. Raw Data'!C2147&gt;100), MEDIAN('1. Raw Data'!$C$2:$C$5001), '1. Raw Data'!C2147)</f>
        <v>75</v>
      </c>
      <c r="D2147" s="9" t="s">
        <v>5021</v>
      </c>
      <c r="E2147" s="22">
        <v>43928</v>
      </c>
      <c r="F2147" s="9">
        <v>0</v>
      </c>
      <c r="G2147" s="9">
        <v>12028</v>
      </c>
      <c r="H2147" s="15">
        <v>44016</v>
      </c>
      <c r="I2147" s="9" t="s">
        <v>7456</v>
      </c>
      <c r="J2147" s="9">
        <v>135</v>
      </c>
      <c r="K2147" s="9" t="s">
        <v>7458</v>
      </c>
      <c r="L2147" s="9" t="str">
        <f>IF(OR('1. Raw Data'!L2147="Elec", '1. Raw Data'!L2147="elect"), "Electronics", '1. Raw Data'!L2147)</f>
        <v>Sports</v>
      </c>
      <c r="M2147" s="9">
        <v>891.27</v>
      </c>
      <c r="N2147" s="9">
        <f>IF(ISBLANK('1. Raw Data'!N2147), MEDIAN('1. Raw Data'!$N$2:$N$5001), '1. Raw Data'!N2147)</f>
        <v>519.69000000000005</v>
      </c>
      <c r="O2147" s="9">
        <v>1</v>
      </c>
      <c r="P2147" s="9">
        <f>IF(ISBLANK('1. Raw Data'!P2147), 0, '1. Raw Data'!P2147)</f>
        <v>0</v>
      </c>
      <c r="Q2147" s="9">
        <v>445</v>
      </c>
      <c r="R2147" s="9">
        <v>5</v>
      </c>
      <c r="S2147" s="9">
        <f t="shared" si="99"/>
        <v>891.27</v>
      </c>
      <c r="T2147" s="9">
        <f t="shared" si="100"/>
        <v>371.57999999999993</v>
      </c>
      <c r="U2147" s="23">
        <f t="shared" si="101"/>
        <v>0.41691070046113965</v>
      </c>
    </row>
    <row r="2148" spans="1:21" x14ac:dyDescent="0.3">
      <c r="A2148" s="9">
        <v>1302</v>
      </c>
      <c r="B2148" s="9" t="str">
        <f>PROPER(TRIM('1. Raw Data'!B2148))</f>
        <v>Customer_2146</v>
      </c>
      <c r="C2148" s="9">
        <f>IF(OR('1. Raw Data'!C2148&lt;18, '1. Raw Data'!C2148&gt;100), MEDIAN('1. Raw Data'!$C$2:$C$5001), '1. Raw Data'!C2148)</f>
        <v>44</v>
      </c>
      <c r="D2148" s="9" t="s">
        <v>5020</v>
      </c>
      <c r="E2148" s="22">
        <v>45173</v>
      </c>
      <c r="F2148" s="9">
        <v>0</v>
      </c>
      <c r="G2148" s="9">
        <v>12532</v>
      </c>
      <c r="H2148" s="15">
        <v>45025</v>
      </c>
      <c r="I2148" s="9" t="s">
        <v>7455</v>
      </c>
      <c r="J2148" s="9">
        <v>107</v>
      </c>
      <c r="K2148" s="9" t="s">
        <v>7485</v>
      </c>
      <c r="L2148" s="9" t="str">
        <f>IF(OR('1. Raw Data'!L2148="Elec", '1. Raw Data'!L2148="elect"), "Electronics", '1. Raw Data'!L2148)</f>
        <v>Clothing</v>
      </c>
      <c r="M2148" s="9">
        <v>972.83</v>
      </c>
      <c r="N2148" s="9">
        <f>IF(ISBLANK('1. Raw Data'!N2148), MEDIAN('1. Raw Data'!$N$2:$N$5001), '1. Raw Data'!N2148)</f>
        <v>429.51499999999999</v>
      </c>
      <c r="O2148" s="9">
        <v>2</v>
      </c>
      <c r="P2148" s="9">
        <f>IF(ISBLANK('1. Raw Data'!P2148), 0, '1. Raw Data'!P2148)</f>
        <v>0</v>
      </c>
      <c r="Q2148" s="9">
        <v>407</v>
      </c>
      <c r="R2148" s="9">
        <v>4</v>
      </c>
      <c r="S2148" s="9">
        <f t="shared" si="99"/>
        <v>1945.66</v>
      </c>
      <c r="T2148" s="9">
        <f t="shared" si="100"/>
        <v>1086.6300000000001</v>
      </c>
      <c r="U2148" s="23">
        <f t="shared" si="101"/>
        <v>0.55848915021123946</v>
      </c>
    </row>
    <row r="2149" spans="1:21" x14ac:dyDescent="0.3">
      <c r="A2149" s="9">
        <v>1743</v>
      </c>
      <c r="B2149" s="9" t="str">
        <f>PROPER(TRIM('1. Raw Data'!B2149))</f>
        <v>Customer_2147</v>
      </c>
      <c r="C2149" s="9">
        <f>IF(OR('1. Raw Data'!C2149&lt;18, '1. Raw Data'!C2149&gt;100), MEDIAN('1. Raw Data'!$C$2:$C$5001), '1. Raw Data'!C2149)</f>
        <v>32</v>
      </c>
      <c r="D2149" s="9" t="s">
        <v>5020</v>
      </c>
      <c r="E2149" s="22">
        <v>44510</v>
      </c>
      <c r="F2149" s="9">
        <v>1</v>
      </c>
      <c r="G2149" s="9">
        <v>10010</v>
      </c>
      <c r="H2149" s="15">
        <v>44480</v>
      </c>
      <c r="I2149" s="9" t="s">
        <v>7455</v>
      </c>
      <c r="J2149" s="9">
        <v>141</v>
      </c>
      <c r="K2149" s="9" t="s">
        <v>7490</v>
      </c>
      <c r="L2149" s="9" t="str">
        <f>IF(OR('1. Raw Data'!L2149="Elec", '1. Raw Data'!L2149="elect"), "Electronics", '1. Raw Data'!L2149)</f>
        <v>Sports</v>
      </c>
      <c r="M2149" s="9">
        <v>560.14</v>
      </c>
      <c r="N2149" s="9">
        <f>IF(ISBLANK('1. Raw Data'!N2149), MEDIAN('1. Raw Data'!$N$2:$N$5001), '1. Raw Data'!N2149)</f>
        <v>258.51</v>
      </c>
      <c r="O2149" s="9">
        <v>3</v>
      </c>
      <c r="P2149" s="9">
        <f>IF(ISBLANK('1. Raw Data'!P2149), 0, '1. Raw Data'!P2149)</f>
        <v>0.05</v>
      </c>
      <c r="Q2149" s="9">
        <v>969</v>
      </c>
      <c r="R2149" s="9">
        <v>5</v>
      </c>
      <c r="S2149" s="9">
        <f t="shared" si="99"/>
        <v>1596.3989999999999</v>
      </c>
      <c r="T2149" s="9">
        <f t="shared" si="100"/>
        <v>820.86899999999991</v>
      </c>
      <c r="U2149" s="23">
        <f t="shared" si="101"/>
        <v>0.51420039726910372</v>
      </c>
    </row>
    <row r="2150" spans="1:21" x14ac:dyDescent="0.3">
      <c r="A2150" s="9">
        <v>1587</v>
      </c>
      <c r="B2150" s="9" t="str">
        <f>PROPER(TRIM('1. Raw Data'!B2150))</f>
        <v>Customer_2148</v>
      </c>
      <c r="C2150" s="9">
        <f>IF(OR('1. Raw Data'!C2150&lt;18, '1. Raw Data'!C2150&gt;100), MEDIAN('1. Raw Data'!$C$2:$C$5001), '1. Raw Data'!C2150)</f>
        <v>47</v>
      </c>
      <c r="D2150" s="9" t="s">
        <v>5021</v>
      </c>
      <c r="E2150" s="22">
        <v>44390</v>
      </c>
      <c r="F2150" s="9">
        <v>0</v>
      </c>
      <c r="G2150" s="9">
        <v>13703</v>
      </c>
      <c r="H2150" s="15">
        <v>44390</v>
      </c>
      <c r="I2150" s="9" t="s">
        <v>7456</v>
      </c>
      <c r="J2150" s="9">
        <v>140</v>
      </c>
      <c r="K2150" s="9" t="s">
        <v>7468</v>
      </c>
      <c r="L2150" s="9" t="str">
        <f>IF(OR('1. Raw Data'!L2150="Elec", '1. Raw Data'!L2150="elect"), "Electronics", '1. Raw Data'!L2150)</f>
        <v>Home Appliances</v>
      </c>
      <c r="M2150" s="9">
        <v>507.96</v>
      </c>
      <c r="N2150" s="9">
        <f>IF(ISBLANK('1. Raw Data'!N2150), MEDIAN('1. Raw Data'!$N$2:$N$5001), '1. Raw Data'!N2150)</f>
        <v>321.02999999999997</v>
      </c>
      <c r="O2150" s="9">
        <v>1</v>
      </c>
      <c r="P2150" s="9">
        <f>IF(ISBLANK('1. Raw Data'!P2150), 0, '1. Raw Data'!P2150)</f>
        <v>0</v>
      </c>
      <c r="Q2150" s="9">
        <v>427</v>
      </c>
      <c r="R2150" s="9">
        <v>8</v>
      </c>
      <c r="S2150" s="9">
        <f t="shared" si="99"/>
        <v>507.96</v>
      </c>
      <c r="T2150" s="9">
        <f t="shared" si="100"/>
        <v>186.93</v>
      </c>
      <c r="U2150" s="23">
        <f t="shared" si="101"/>
        <v>0.3680014174344437</v>
      </c>
    </row>
    <row r="2151" spans="1:21" x14ac:dyDescent="0.3">
      <c r="A2151" s="9">
        <v>1986</v>
      </c>
      <c r="B2151" s="9" t="str">
        <f>PROPER(TRIM('1. Raw Data'!B2151))</f>
        <v>Customer_2149</v>
      </c>
      <c r="C2151" s="9">
        <f>IF(OR('1. Raw Data'!C2151&lt;18, '1. Raw Data'!C2151&gt;100), MEDIAN('1. Raw Data'!$C$2:$C$5001), '1. Raw Data'!C2151)</f>
        <v>25</v>
      </c>
      <c r="D2151" s="9" t="s">
        <v>5022</v>
      </c>
      <c r="E2151" s="22">
        <v>44144</v>
      </c>
      <c r="F2151" s="9">
        <v>0</v>
      </c>
      <c r="G2151" s="9">
        <v>11408</v>
      </c>
      <c r="H2151" s="15">
        <v>44085</v>
      </c>
      <c r="I2151" s="9" t="s">
        <v>7456</v>
      </c>
      <c r="J2151" s="9">
        <v>125</v>
      </c>
      <c r="K2151" s="9" t="s">
        <v>7479</v>
      </c>
      <c r="L2151" s="9" t="str">
        <f>IF(OR('1. Raw Data'!L2151="Elec", '1. Raw Data'!L2151="elect"), "Electronics", '1. Raw Data'!L2151)</f>
        <v>Home Appliances</v>
      </c>
      <c r="M2151" s="9">
        <v>936.85</v>
      </c>
      <c r="N2151" s="9">
        <f>IF(ISBLANK('1. Raw Data'!N2151), MEDIAN('1. Raw Data'!$N$2:$N$5001), '1. Raw Data'!N2151)</f>
        <v>437.67</v>
      </c>
      <c r="O2151" s="9">
        <v>1</v>
      </c>
      <c r="P2151" s="9">
        <f>IF(ISBLANK('1. Raw Data'!P2151), 0, '1. Raw Data'!P2151)</f>
        <v>0</v>
      </c>
      <c r="Q2151" s="9">
        <v>1573</v>
      </c>
      <c r="R2151" s="9">
        <v>1</v>
      </c>
      <c r="S2151" s="9">
        <f t="shared" si="99"/>
        <v>936.85</v>
      </c>
      <c r="T2151" s="9">
        <f t="shared" si="100"/>
        <v>499.18</v>
      </c>
      <c r="U2151" s="23">
        <f t="shared" si="101"/>
        <v>0.5328280941452741</v>
      </c>
    </row>
    <row r="2152" spans="1:21" x14ac:dyDescent="0.3">
      <c r="A2152" s="9">
        <v>1344</v>
      </c>
      <c r="B2152" s="9" t="str">
        <f>PROPER(TRIM('1. Raw Data'!B2152))</f>
        <v>Customer_2150</v>
      </c>
      <c r="C2152" s="9">
        <f>IF(OR('1. Raw Data'!C2152&lt;18, '1. Raw Data'!C2152&gt;100), MEDIAN('1. Raw Data'!$C$2:$C$5001), '1. Raw Data'!C2152)</f>
        <v>48</v>
      </c>
      <c r="D2152" s="9" t="s">
        <v>5022</v>
      </c>
      <c r="E2152" s="22">
        <v>44584</v>
      </c>
      <c r="F2152" s="9">
        <v>1</v>
      </c>
      <c r="G2152" s="9">
        <v>13481</v>
      </c>
      <c r="H2152" s="15">
        <v>44584</v>
      </c>
      <c r="I2152" s="9" t="s">
        <v>7456</v>
      </c>
      <c r="J2152" s="9">
        <v>106</v>
      </c>
      <c r="K2152" s="9" t="s">
        <v>7477</v>
      </c>
      <c r="L2152" s="9" t="str">
        <f>IF(OR('1. Raw Data'!L2152="Elec", '1. Raw Data'!L2152="elect"), "Electronics", '1. Raw Data'!L2152)</f>
        <v>Clothing</v>
      </c>
      <c r="M2152" s="9">
        <v>242.65</v>
      </c>
      <c r="N2152" s="9">
        <f>IF(ISBLANK('1. Raw Data'!N2152), MEDIAN('1. Raw Data'!$N$2:$N$5001), '1. Raw Data'!N2152)</f>
        <v>103.8</v>
      </c>
      <c r="O2152" s="9">
        <v>5</v>
      </c>
      <c r="P2152" s="9">
        <f>IF(ISBLANK('1. Raw Data'!P2152), 0, '1. Raw Data'!P2152)</f>
        <v>0</v>
      </c>
      <c r="Q2152" s="9">
        <v>1074</v>
      </c>
      <c r="R2152" s="9">
        <v>2</v>
      </c>
      <c r="S2152" s="9">
        <f t="shared" si="99"/>
        <v>1213.25</v>
      </c>
      <c r="T2152" s="9">
        <f t="shared" si="100"/>
        <v>694.25</v>
      </c>
      <c r="U2152" s="23">
        <f t="shared" si="101"/>
        <v>0.57222336698949106</v>
      </c>
    </row>
    <row r="2153" spans="1:21" x14ac:dyDescent="0.3">
      <c r="A2153" s="9">
        <v>1813</v>
      </c>
      <c r="B2153" s="9" t="str">
        <f>PROPER(TRIM('1. Raw Data'!B2153))</f>
        <v>Customer_2151</v>
      </c>
      <c r="C2153" s="9">
        <f>IF(OR('1. Raw Data'!C2153&lt;18, '1. Raw Data'!C2153&gt;100), MEDIAN('1. Raw Data'!$C$2:$C$5001), '1. Raw Data'!C2153)</f>
        <v>28</v>
      </c>
      <c r="D2153" s="9" t="s">
        <v>5022</v>
      </c>
      <c r="E2153" s="22">
        <v>44725</v>
      </c>
      <c r="F2153" s="9">
        <v>0</v>
      </c>
      <c r="G2153" s="9">
        <v>12089</v>
      </c>
      <c r="H2153" s="15">
        <v>44725</v>
      </c>
      <c r="I2153" s="9" t="s">
        <v>7456</v>
      </c>
      <c r="J2153" s="9">
        <v>101</v>
      </c>
      <c r="K2153" s="9" t="s">
        <v>7478</v>
      </c>
      <c r="L2153" s="9" t="str">
        <f>IF(OR('1. Raw Data'!L2153="Elec", '1. Raw Data'!L2153="elect"), "Electronics", '1. Raw Data'!L2153)</f>
        <v>Home Appliances</v>
      </c>
      <c r="M2153" s="9">
        <v>416.9</v>
      </c>
      <c r="N2153" s="9">
        <f>IF(ISBLANK('1. Raw Data'!N2153), MEDIAN('1. Raw Data'!$N$2:$N$5001), '1. Raw Data'!N2153)</f>
        <v>241.45</v>
      </c>
      <c r="O2153" s="9">
        <v>4</v>
      </c>
      <c r="P2153" s="9">
        <f>IF(ISBLANK('1. Raw Data'!P2153), 0, '1. Raw Data'!P2153)</f>
        <v>0.2</v>
      </c>
      <c r="Q2153" s="9">
        <v>395</v>
      </c>
      <c r="R2153" s="9">
        <v>5</v>
      </c>
      <c r="S2153" s="9">
        <f t="shared" si="99"/>
        <v>1334.08</v>
      </c>
      <c r="T2153" s="9">
        <f t="shared" si="100"/>
        <v>368.28</v>
      </c>
      <c r="U2153" s="23">
        <f t="shared" si="101"/>
        <v>0.27605540897097625</v>
      </c>
    </row>
    <row r="2154" spans="1:21" x14ac:dyDescent="0.3">
      <c r="A2154" s="9">
        <v>1800</v>
      </c>
      <c r="B2154" s="9" t="str">
        <f>PROPER(TRIM('1. Raw Data'!B2154))</f>
        <v>Customer_2152</v>
      </c>
      <c r="C2154" s="9">
        <f>IF(OR('1. Raw Data'!C2154&lt;18, '1. Raw Data'!C2154&gt;100), MEDIAN('1. Raw Data'!$C$2:$C$5001), '1. Raw Data'!C2154)</f>
        <v>70</v>
      </c>
      <c r="D2154" s="9" t="s">
        <v>5022</v>
      </c>
      <c r="E2154" s="22">
        <v>44650</v>
      </c>
      <c r="F2154" s="9">
        <v>0</v>
      </c>
      <c r="G2154" s="9">
        <v>11725</v>
      </c>
      <c r="H2154" s="15">
        <v>44650</v>
      </c>
      <c r="I2154" s="9" t="s">
        <v>7455</v>
      </c>
      <c r="J2154" s="9">
        <v>146</v>
      </c>
      <c r="K2154" s="9" t="s">
        <v>7505</v>
      </c>
      <c r="L2154" s="9" t="str">
        <f>IF(OR('1. Raw Data'!L2154="Elec", '1. Raw Data'!L2154="elect"), "Electronics", '1. Raw Data'!L2154)</f>
        <v>Home Appliances</v>
      </c>
      <c r="M2154" s="9">
        <v>111.09</v>
      </c>
      <c r="N2154" s="9">
        <f>IF(ISBLANK('1. Raw Data'!N2154), MEDIAN('1. Raw Data'!$N$2:$N$5001), '1. Raw Data'!N2154)</f>
        <v>62.7</v>
      </c>
      <c r="O2154" s="9">
        <v>4</v>
      </c>
      <c r="P2154" s="9">
        <f>IF(ISBLANK('1. Raw Data'!P2154), 0, '1. Raw Data'!P2154)</f>
        <v>0.1</v>
      </c>
      <c r="Q2154" s="9">
        <v>484</v>
      </c>
      <c r="R2154" s="9">
        <v>4</v>
      </c>
      <c r="S2154" s="9">
        <f t="shared" si="99"/>
        <v>399.92400000000004</v>
      </c>
      <c r="T2154" s="9">
        <f t="shared" si="100"/>
        <v>149.12400000000002</v>
      </c>
      <c r="U2154" s="23">
        <f t="shared" si="101"/>
        <v>0.37288084736099864</v>
      </c>
    </row>
    <row r="2155" spans="1:21" x14ac:dyDescent="0.3">
      <c r="A2155" s="9">
        <v>2024</v>
      </c>
      <c r="B2155" s="9" t="str">
        <f>PROPER(TRIM('1. Raw Data'!B2155))</f>
        <v>Customer_2153</v>
      </c>
      <c r="C2155" s="9">
        <f>IF(OR('1. Raw Data'!C2155&lt;18, '1. Raw Data'!C2155&gt;100), MEDIAN('1. Raw Data'!$C$2:$C$5001), '1. Raw Data'!C2155)</f>
        <v>40</v>
      </c>
      <c r="D2155" s="9" t="s">
        <v>5019</v>
      </c>
      <c r="E2155" s="22">
        <v>44731</v>
      </c>
      <c r="F2155" s="9">
        <v>0</v>
      </c>
      <c r="G2155" s="9">
        <v>12170</v>
      </c>
      <c r="H2155" s="15">
        <v>44731</v>
      </c>
      <c r="I2155" s="9" t="s">
        <v>7455</v>
      </c>
      <c r="J2155" s="9">
        <v>116</v>
      </c>
      <c r="K2155" s="9" t="s">
        <v>7480</v>
      </c>
      <c r="L2155" s="9" t="str">
        <f>IF(OR('1. Raw Data'!L2155="Elec", '1. Raw Data'!L2155="elect"), "Electronics", '1. Raw Data'!L2155)</f>
        <v>Electronics</v>
      </c>
      <c r="M2155" s="9">
        <v>155.29</v>
      </c>
      <c r="N2155" s="9">
        <f>IF(ISBLANK('1. Raw Data'!N2155), MEDIAN('1. Raw Data'!$N$2:$N$5001), '1. Raw Data'!N2155)</f>
        <v>90.44</v>
      </c>
      <c r="O2155" s="9">
        <v>2</v>
      </c>
      <c r="P2155" s="9">
        <f>IF(ISBLANK('1. Raw Data'!P2155), 0, '1. Raw Data'!P2155)</f>
        <v>0</v>
      </c>
      <c r="Q2155" s="9">
        <v>614</v>
      </c>
      <c r="R2155" s="9">
        <v>5</v>
      </c>
      <c r="S2155" s="9">
        <f t="shared" si="99"/>
        <v>310.58</v>
      </c>
      <c r="T2155" s="9">
        <f t="shared" si="100"/>
        <v>129.69999999999999</v>
      </c>
      <c r="U2155" s="23">
        <f t="shared" si="101"/>
        <v>0.41760576984995812</v>
      </c>
    </row>
    <row r="2156" spans="1:21" x14ac:dyDescent="0.3">
      <c r="A2156" s="9">
        <v>2170</v>
      </c>
      <c r="B2156" s="9" t="str">
        <f>PROPER(TRIM('1. Raw Data'!B2156))</f>
        <v>Customer_2154</v>
      </c>
      <c r="C2156" s="9">
        <f>IF(OR('1. Raw Data'!C2156&lt;18, '1. Raw Data'!C2156&gt;100), MEDIAN('1. Raw Data'!$C$2:$C$5001), '1. Raw Data'!C2156)</f>
        <v>49</v>
      </c>
      <c r="D2156" s="9" t="s">
        <v>5021</v>
      </c>
      <c r="E2156" s="22">
        <v>44595</v>
      </c>
      <c r="F2156" s="9">
        <v>0</v>
      </c>
      <c r="G2156" s="9">
        <v>12748</v>
      </c>
      <c r="H2156" s="15">
        <v>44622</v>
      </c>
      <c r="I2156" s="9" t="s">
        <v>7457</v>
      </c>
      <c r="J2156" s="9">
        <v>148</v>
      </c>
      <c r="K2156" s="9" t="s">
        <v>7491</v>
      </c>
      <c r="L2156" s="9" t="str">
        <f>IF(OR('1. Raw Data'!L2156="Elec", '1. Raw Data'!L2156="elect"), "Electronics", '1. Raw Data'!L2156)</f>
        <v>Clothing</v>
      </c>
      <c r="M2156" s="9">
        <v>402.91</v>
      </c>
      <c r="N2156" s="9">
        <f>IF(ISBLANK('1. Raw Data'!N2156), MEDIAN('1. Raw Data'!$N$2:$N$5001), '1. Raw Data'!N2156)</f>
        <v>235.9</v>
      </c>
      <c r="O2156" s="9">
        <v>2</v>
      </c>
      <c r="P2156" s="9">
        <f>IF(ISBLANK('1. Raw Data'!P2156), 0, '1. Raw Data'!P2156)</f>
        <v>0</v>
      </c>
      <c r="Q2156" s="9">
        <v>778</v>
      </c>
      <c r="R2156" s="9">
        <v>4</v>
      </c>
      <c r="S2156" s="9">
        <f t="shared" si="99"/>
        <v>805.82</v>
      </c>
      <c r="T2156" s="9">
        <f t="shared" si="100"/>
        <v>334.02000000000004</v>
      </c>
      <c r="U2156" s="23">
        <f t="shared" si="101"/>
        <v>0.41450944379638133</v>
      </c>
    </row>
    <row r="2157" spans="1:21" x14ac:dyDescent="0.3">
      <c r="A2157" s="9">
        <v>2310</v>
      </c>
      <c r="B2157" s="9" t="str">
        <f>PROPER(TRIM('1. Raw Data'!B2157))</f>
        <v>Customer_2155</v>
      </c>
      <c r="C2157" s="9">
        <f>IF(OR('1. Raw Data'!C2157&lt;18, '1. Raw Data'!C2157&gt;100), MEDIAN('1. Raw Data'!$C$2:$C$5001), '1. Raw Data'!C2157)</f>
        <v>28</v>
      </c>
      <c r="D2157" s="9" t="s">
        <v>5019</v>
      </c>
      <c r="E2157" s="22">
        <v>44525</v>
      </c>
      <c r="F2157" s="9">
        <v>1</v>
      </c>
      <c r="G2157" s="9">
        <v>12299</v>
      </c>
      <c r="H2157" s="15">
        <v>44525</v>
      </c>
      <c r="I2157" s="9" t="s">
        <v>7456</v>
      </c>
      <c r="J2157" s="9">
        <v>104</v>
      </c>
      <c r="K2157" s="9" t="s">
        <v>7499</v>
      </c>
      <c r="L2157" s="9" t="str">
        <f>IF(OR('1. Raw Data'!L2157="Elec", '1. Raw Data'!L2157="elect"), "Electronics", '1. Raw Data'!L2157)</f>
        <v>Home Appliances</v>
      </c>
      <c r="M2157" s="9">
        <v>78.319999999999993</v>
      </c>
      <c r="N2157" s="9">
        <f>IF(ISBLANK('1. Raw Data'!N2157), MEDIAN('1. Raw Data'!$N$2:$N$5001), '1. Raw Data'!N2157)</f>
        <v>43.08</v>
      </c>
      <c r="O2157" s="9">
        <v>2</v>
      </c>
      <c r="P2157" s="9">
        <f>IF(ISBLANK('1. Raw Data'!P2157), 0, '1. Raw Data'!P2157)</f>
        <v>0.2</v>
      </c>
      <c r="Q2157" s="9">
        <v>1133</v>
      </c>
      <c r="R2157" s="9">
        <v>2</v>
      </c>
      <c r="S2157" s="9">
        <f t="shared" si="99"/>
        <v>125.312</v>
      </c>
      <c r="T2157" s="9">
        <f t="shared" si="100"/>
        <v>39.152000000000001</v>
      </c>
      <c r="U2157" s="23">
        <f t="shared" si="101"/>
        <v>0.31243615934627172</v>
      </c>
    </row>
    <row r="2158" spans="1:21" x14ac:dyDescent="0.3">
      <c r="A2158" s="9">
        <v>2076</v>
      </c>
      <c r="B2158" s="9" t="str">
        <f>PROPER(TRIM('1. Raw Data'!B2158))</f>
        <v>Customer_2156</v>
      </c>
      <c r="C2158" s="9">
        <f>IF(OR('1. Raw Data'!C2158&lt;18, '1. Raw Data'!C2158&gt;100), MEDIAN('1. Raw Data'!$C$2:$C$5001), '1. Raw Data'!C2158)</f>
        <v>52</v>
      </c>
      <c r="D2158" s="9" t="s">
        <v>5020</v>
      </c>
      <c r="E2158" s="22">
        <v>44213</v>
      </c>
      <c r="F2158" s="9">
        <v>0</v>
      </c>
      <c r="G2158" s="9">
        <v>10972</v>
      </c>
      <c r="H2158" s="15">
        <v>44213</v>
      </c>
      <c r="I2158" s="9" t="s">
        <v>7455</v>
      </c>
      <c r="J2158" s="9">
        <v>129</v>
      </c>
      <c r="K2158" s="9" t="s">
        <v>7471</v>
      </c>
      <c r="L2158" s="9" t="str">
        <f>IF(OR('1. Raw Data'!L2158="Elec", '1. Raw Data'!L2158="elect"), "Electronics", '1. Raw Data'!L2158)</f>
        <v>Home Appliances</v>
      </c>
      <c r="M2158" s="9">
        <v>405.85</v>
      </c>
      <c r="N2158" s="9">
        <f>IF(ISBLANK('1. Raw Data'!N2158), MEDIAN('1. Raw Data'!$N$2:$N$5001), '1. Raw Data'!N2158)</f>
        <v>222.46</v>
      </c>
      <c r="O2158" s="9">
        <v>5</v>
      </c>
      <c r="P2158" s="9">
        <f>IF(ISBLANK('1. Raw Data'!P2158), 0, '1. Raw Data'!P2158)</f>
        <v>0</v>
      </c>
      <c r="Q2158" s="9">
        <v>827</v>
      </c>
      <c r="R2158" s="9">
        <v>6</v>
      </c>
      <c r="S2158" s="9">
        <f t="shared" si="99"/>
        <v>2029.25</v>
      </c>
      <c r="T2158" s="9">
        <f t="shared" si="100"/>
        <v>916.95</v>
      </c>
      <c r="U2158" s="23">
        <f t="shared" si="101"/>
        <v>0.45186645312307505</v>
      </c>
    </row>
    <row r="2159" spans="1:21" x14ac:dyDescent="0.3">
      <c r="A2159" s="9">
        <v>2327</v>
      </c>
      <c r="B2159" s="9" t="str">
        <f>PROPER(TRIM('1. Raw Data'!B2159))</f>
        <v>Customer_2157</v>
      </c>
      <c r="C2159" s="9">
        <f>IF(OR('1. Raw Data'!C2159&lt;18, '1. Raw Data'!C2159&gt;100), MEDIAN('1. Raw Data'!$C$2:$C$5001), '1. Raw Data'!C2159)</f>
        <v>39</v>
      </c>
      <c r="D2159" s="9" t="s">
        <v>5019</v>
      </c>
      <c r="E2159" s="22">
        <v>44847</v>
      </c>
      <c r="F2159" s="9">
        <v>0</v>
      </c>
      <c r="G2159" s="9">
        <v>10603</v>
      </c>
      <c r="H2159" s="15">
        <v>44847</v>
      </c>
      <c r="I2159" s="9" t="s">
        <v>7456</v>
      </c>
      <c r="J2159" s="9">
        <v>138</v>
      </c>
      <c r="K2159" s="9" t="s">
        <v>7464</v>
      </c>
      <c r="L2159" s="9" t="str">
        <f>IF(OR('1. Raw Data'!L2159="Elec", '1. Raw Data'!L2159="elect"), "Electronics", '1. Raw Data'!L2159)</f>
        <v>Home Appliances</v>
      </c>
      <c r="M2159" s="9">
        <v>999.72</v>
      </c>
      <c r="N2159" s="9">
        <f>IF(ISBLANK('1. Raw Data'!N2159), MEDIAN('1. Raw Data'!$N$2:$N$5001), '1. Raw Data'!N2159)</f>
        <v>677.06</v>
      </c>
      <c r="O2159" s="9">
        <v>1</v>
      </c>
      <c r="P2159" s="9">
        <f>IF(ISBLANK('1. Raw Data'!P2159), 0, '1. Raw Data'!P2159)</f>
        <v>0</v>
      </c>
      <c r="Q2159" s="9">
        <v>365</v>
      </c>
      <c r="R2159" s="9">
        <v>7</v>
      </c>
      <c r="S2159" s="9">
        <f t="shared" si="99"/>
        <v>999.72</v>
      </c>
      <c r="T2159" s="9">
        <f t="shared" si="100"/>
        <v>322.66000000000008</v>
      </c>
      <c r="U2159" s="23">
        <f t="shared" si="101"/>
        <v>0.32275037010362911</v>
      </c>
    </row>
    <row r="2160" spans="1:21" x14ac:dyDescent="0.3">
      <c r="A2160" s="9">
        <v>2092</v>
      </c>
      <c r="B2160" s="9" t="str">
        <f>PROPER(TRIM('1. Raw Data'!B2160))</f>
        <v>Customer_2158</v>
      </c>
      <c r="C2160" s="9">
        <f>IF(OR('1. Raw Data'!C2160&lt;18, '1. Raw Data'!C2160&gt;100), MEDIAN('1. Raw Data'!$C$2:$C$5001), '1. Raw Data'!C2160)</f>
        <v>18</v>
      </c>
      <c r="D2160" s="9" t="s">
        <v>5022</v>
      </c>
      <c r="E2160" s="22">
        <v>45248</v>
      </c>
      <c r="F2160" s="9">
        <v>0</v>
      </c>
      <c r="G2160" s="9">
        <v>13555</v>
      </c>
      <c r="H2160" s="15">
        <v>45248</v>
      </c>
      <c r="I2160" s="9" t="s">
        <v>7455</v>
      </c>
      <c r="J2160" s="9">
        <v>147</v>
      </c>
      <c r="K2160" s="9" t="s">
        <v>7474</v>
      </c>
      <c r="L2160" s="9" t="str">
        <f>IF(OR('1. Raw Data'!L2160="Elec", '1. Raw Data'!L2160="elect"), "Electronics", '1. Raw Data'!L2160)</f>
        <v>Clothing</v>
      </c>
      <c r="M2160" s="9">
        <v>138.61000000000001</v>
      </c>
      <c r="N2160" s="9">
        <f>IF(ISBLANK('1. Raw Data'!N2160), MEDIAN('1. Raw Data'!$N$2:$N$5001), '1. Raw Data'!N2160)</f>
        <v>77.64</v>
      </c>
      <c r="O2160" s="9">
        <v>2</v>
      </c>
      <c r="P2160" s="9">
        <f>IF(ISBLANK('1. Raw Data'!P2160), 0, '1. Raw Data'!P2160)</f>
        <v>0</v>
      </c>
      <c r="Q2160" s="9">
        <v>410</v>
      </c>
      <c r="R2160" s="9">
        <v>5</v>
      </c>
      <c r="S2160" s="9">
        <f t="shared" si="99"/>
        <v>277.22000000000003</v>
      </c>
      <c r="T2160" s="9">
        <f t="shared" si="100"/>
        <v>121.94000000000003</v>
      </c>
      <c r="U2160" s="23">
        <f t="shared" si="101"/>
        <v>0.43986725344491745</v>
      </c>
    </row>
    <row r="2161" spans="1:21" x14ac:dyDescent="0.3">
      <c r="A2161" s="9">
        <v>1360</v>
      </c>
      <c r="B2161" s="9" t="str">
        <f>PROPER(TRIM('1. Raw Data'!B2161))</f>
        <v>Customer_2159</v>
      </c>
      <c r="C2161" s="9">
        <f>IF(OR('1. Raw Data'!C2161&lt;18, '1. Raw Data'!C2161&gt;100), MEDIAN('1. Raw Data'!$C$2:$C$5001), '1. Raw Data'!C2161)</f>
        <v>36</v>
      </c>
      <c r="D2161" s="9" t="s">
        <v>5020</v>
      </c>
      <c r="E2161" s="22">
        <v>44849</v>
      </c>
      <c r="F2161" s="9">
        <v>1</v>
      </c>
      <c r="G2161" s="9">
        <v>10212</v>
      </c>
      <c r="H2161" s="15">
        <v>44849</v>
      </c>
      <c r="I2161" s="9" t="s">
        <v>7457</v>
      </c>
      <c r="J2161" s="9">
        <v>128</v>
      </c>
      <c r="K2161" s="9" t="s">
        <v>7473</v>
      </c>
      <c r="L2161" s="9" t="str">
        <f>IF(OR('1. Raw Data'!L2161="Elec", '1. Raw Data'!L2161="elect"), "Electronics", '1. Raw Data'!L2161)</f>
        <v>Electronics</v>
      </c>
      <c r="M2161" s="9">
        <v>683.27</v>
      </c>
      <c r="N2161" s="9">
        <f>IF(ISBLANK('1. Raw Data'!N2161), MEDIAN('1. Raw Data'!$N$2:$N$5001), '1. Raw Data'!N2161)</f>
        <v>399.84</v>
      </c>
      <c r="O2161" s="9">
        <v>5</v>
      </c>
      <c r="P2161" s="9">
        <f>IF(ISBLANK('1. Raw Data'!P2161), 0, '1. Raw Data'!P2161)</f>
        <v>0</v>
      </c>
      <c r="Q2161" s="9">
        <v>809</v>
      </c>
      <c r="R2161" s="9">
        <v>4</v>
      </c>
      <c r="S2161" s="9">
        <f t="shared" si="99"/>
        <v>3416.35</v>
      </c>
      <c r="T2161" s="9">
        <f t="shared" si="100"/>
        <v>1417.15</v>
      </c>
      <c r="U2161" s="23">
        <f t="shared" si="101"/>
        <v>0.41481405593689175</v>
      </c>
    </row>
    <row r="2162" spans="1:21" x14ac:dyDescent="0.3">
      <c r="A2162" s="9">
        <v>2243</v>
      </c>
      <c r="B2162" s="9" t="str">
        <f>PROPER(TRIM('1. Raw Data'!B2162))</f>
        <v>Customer_2160</v>
      </c>
      <c r="C2162" s="9">
        <f>IF(OR('1. Raw Data'!C2162&lt;18, '1. Raw Data'!C2162&gt;100), MEDIAN('1. Raw Data'!$C$2:$C$5001), '1. Raw Data'!C2162)</f>
        <v>68</v>
      </c>
      <c r="D2162" s="9" t="s">
        <v>5019</v>
      </c>
      <c r="E2162" s="22">
        <v>44583</v>
      </c>
      <c r="F2162" s="9">
        <v>0</v>
      </c>
      <c r="G2162" s="9">
        <v>13901</v>
      </c>
      <c r="H2162" s="15">
        <v>44583</v>
      </c>
      <c r="I2162" s="9" t="s">
        <v>7455</v>
      </c>
      <c r="J2162" s="9">
        <v>122</v>
      </c>
      <c r="K2162" s="9" t="s">
        <v>7465</v>
      </c>
      <c r="L2162" s="9" t="str">
        <f>IF(OR('1. Raw Data'!L2162="Elec", '1. Raw Data'!L2162="elect"), "Electronics", '1. Raw Data'!L2162)</f>
        <v>Sports</v>
      </c>
      <c r="M2162" s="9">
        <v>1374.01</v>
      </c>
      <c r="N2162" s="9">
        <f>IF(ISBLANK('1. Raw Data'!N2162), MEDIAN('1. Raw Data'!$N$2:$N$5001), '1. Raw Data'!N2162)</f>
        <v>659.65</v>
      </c>
      <c r="O2162" s="9">
        <v>3</v>
      </c>
      <c r="P2162" s="9">
        <f>IF(ISBLANK('1. Raw Data'!P2162), 0, '1. Raw Data'!P2162)</f>
        <v>0</v>
      </c>
      <c r="Q2162" s="9">
        <v>437</v>
      </c>
      <c r="R2162" s="9">
        <v>8</v>
      </c>
      <c r="S2162" s="9">
        <f t="shared" si="99"/>
        <v>4122.03</v>
      </c>
      <c r="T2162" s="9">
        <f t="shared" si="100"/>
        <v>2143.08</v>
      </c>
      <c r="U2162" s="23">
        <f t="shared" si="101"/>
        <v>0.51990887984803602</v>
      </c>
    </row>
    <row r="2163" spans="1:21" x14ac:dyDescent="0.3">
      <c r="A2163" s="9">
        <v>2009</v>
      </c>
      <c r="B2163" s="9" t="str">
        <f>PROPER(TRIM('1. Raw Data'!B2163))</f>
        <v>Customer_2161</v>
      </c>
      <c r="C2163" s="9">
        <f>IF(OR('1. Raw Data'!C2163&lt;18, '1. Raw Data'!C2163&gt;100), MEDIAN('1. Raw Data'!$C$2:$C$5001), '1. Raw Data'!C2163)</f>
        <v>52</v>
      </c>
      <c r="D2163" s="9" t="s">
        <v>5019</v>
      </c>
      <c r="E2163" s="22">
        <v>44894</v>
      </c>
      <c r="F2163" s="9">
        <v>0</v>
      </c>
      <c r="G2163" s="9">
        <v>13785</v>
      </c>
      <c r="H2163" s="15">
        <v>44894</v>
      </c>
      <c r="I2163" s="9" t="s">
        <v>7455</v>
      </c>
      <c r="J2163" s="9">
        <v>108</v>
      </c>
      <c r="K2163" s="9" t="s">
        <v>7496</v>
      </c>
      <c r="L2163" s="9" t="str">
        <f>IF(OR('1. Raw Data'!L2163="Elec", '1. Raw Data'!L2163="elect"), "Electronics", '1. Raw Data'!L2163)</f>
        <v>Electronics</v>
      </c>
      <c r="M2163" s="9">
        <v>1197.3599999999999</v>
      </c>
      <c r="N2163" s="9">
        <f>IF(ISBLANK('1. Raw Data'!N2163), MEDIAN('1. Raw Data'!$N$2:$N$5001), '1. Raw Data'!N2163)</f>
        <v>791.85</v>
      </c>
      <c r="O2163" s="9">
        <v>1</v>
      </c>
      <c r="P2163" s="9">
        <f>IF(ISBLANK('1. Raw Data'!P2163), 0, '1. Raw Data'!P2163)</f>
        <v>0</v>
      </c>
      <c r="Q2163" s="9">
        <v>764</v>
      </c>
      <c r="R2163" s="9">
        <v>3</v>
      </c>
      <c r="S2163" s="9">
        <f t="shared" si="99"/>
        <v>1197.3599999999999</v>
      </c>
      <c r="T2163" s="9">
        <f t="shared" si="100"/>
        <v>405.50999999999988</v>
      </c>
      <c r="U2163" s="23">
        <f t="shared" si="101"/>
        <v>0.33867007416315886</v>
      </c>
    </row>
    <row r="2164" spans="1:21" x14ac:dyDescent="0.3">
      <c r="A2164" s="9">
        <v>1703</v>
      </c>
      <c r="B2164" s="9" t="str">
        <f>PROPER(TRIM('1. Raw Data'!B2164))</f>
        <v>Customer_2162</v>
      </c>
      <c r="C2164" s="9">
        <f>IF(OR('1. Raw Data'!C2164&lt;18, '1. Raw Data'!C2164&gt;100), MEDIAN('1. Raw Data'!$C$2:$C$5001), '1. Raw Data'!C2164)</f>
        <v>34</v>
      </c>
      <c r="D2164" s="9" t="s">
        <v>5021</v>
      </c>
      <c r="E2164" s="22">
        <v>44377</v>
      </c>
      <c r="F2164" s="9">
        <v>0</v>
      </c>
      <c r="G2164" s="9">
        <v>12315</v>
      </c>
      <c r="H2164" s="15">
        <v>44377</v>
      </c>
      <c r="I2164" s="9" t="s">
        <v>7457</v>
      </c>
      <c r="J2164" s="9">
        <v>132</v>
      </c>
      <c r="K2164" s="9" t="s">
        <v>7506</v>
      </c>
      <c r="L2164" s="9" t="str">
        <f>IF(OR('1. Raw Data'!L2164="Elec", '1. Raw Data'!L2164="elect"), "Electronics", '1. Raw Data'!L2164)</f>
        <v>Clothing</v>
      </c>
      <c r="M2164" s="9">
        <v>492.88</v>
      </c>
      <c r="N2164" s="9">
        <f>IF(ISBLANK('1. Raw Data'!N2164), MEDIAN('1. Raw Data'!$N$2:$N$5001), '1. Raw Data'!N2164)</f>
        <v>200.76</v>
      </c>
      <c r="O2164" s="9">
        <v>3</v>
      </c>
      <c r="P2164" s="9">
        <f>IF(ISBLANK('1. Raw Data'!P2164), 0, '1. Raw Data'!P2164)</f>
        <v>0</v>
      </c>
      <c r="Q2164" s="9">
        <v>681</v>
      </c>
      <c r="R2164" s="9">
        <v>6</v>
      </c>
      <c r="S2164" s="9">
        <f t="shared" si="99"/>
        <v>1478.6399999999999</v>
      </c>
      <c r="T2164" s="9">
        <f t="shared" si="100"/>
        <v>876.3599999999999</v>
      </c>
      <c r="U2164" s="23">
        <f t="shared" si="101"/>
        <v>0.59267975977925658</v>
      </c>
    </row>
    <row r="2165" spans="1:21" x14ac:dyDescent="0.3">
      <c r="A2165" s="9">
        <v>1574</v>
      </c>
      <c r="B2165" s="9" t="str">
        <f>PROPER(TRIM('1. Raw Data'!B2165))</f>
        <v>Customer_2163</v>
      </c>
      <c r="C2165" s="9">
        <f>IF(OR('1. Raw Data'!C2165&lt;18, '1. Raw Data'!C2165&gt;100), MEDIAN('1. Raw Data'!$C$2:$C$5001), '1. Raw Data'!C2165)</f>
        <v>40</v>
      </c>
      <c r="D2165" s="9" t="s">
        <v>5019</v>
      </c>
      <c r="E2165" s="22">
        <v>44000</v>
      </c>
      <c r="F2165" s="9">
        <v>0</v>
      </c>
      <c r="G2165" s="9">
        <v>13053</v>
      </c>
      <c r="H2165" s="15">
        <v>44000</v>
      </c>
      <c r="I2165" s="9" t="s">
        <v>7456</v>
      </c>
      <c r="J2165" s="9">
        <v>133</v>
      </c>
      <c r="K2165" s="9" t="s">
        <v>7498</v>
      </c>
      <c r="L2165" s="9" t="str">
        <f>IF(OR('1. Raw Data'!L2165="Elec", '1. Raw Data'!L2165="elect"), "Electronics", '1. Raw Data'!L2165)</f>
        <v>Clothing</v>
      </c>
      <c r="M2165" s="9">
        <v>1390.97</v>
      </c>
      <c r="N2165" s="9">
        <f>IF(ISBLANK('1. Raw Data'!N2165), MEDIAN('1. Raw Data'!$N$2:$N$5001), '1. Raw Data'!N2165)</f>
        <v>788.91</v>
      </c>
      <c r="O2165" s="9">
        <v>4</v>
      </c>
      <c r="P2165" s="9">
        <f>IF(ISBLANK('1. Raw Data'!P2165), 0, '1. Raw Data'!P2165)</f>
        <v>0</v>
      </c>
      <c r="Q2165" s="9">
        <v>762</v>
      </c>
      <c r="R2165" s="9">
        <v>6</v>
      </c>
      <c r="S2165" s="9">
        <f t="shared" si="99"/>
        <v>5563.88</v>
      </c>
      <c r="T2165" s="9">
        <f t="shared" si="100"/>
        <v>2408.2400000000002</v>
      </c>
      <c r="U2165" s="23">
        <f t="shared" si="101"/>
        <v>0.43283464057456311</v>
      </c>
    </row>
    <row r="2166" spans="1:21" x14ac:dyDescent="0.3">
      <c r="A2166" s="9">
        <v>2184</v>
      </c>
      <c r="B2166" s="9" t="str">
        <f>PROPER(TRIM('1. Raw Data'!B2166))</f>
        <v>Customer_2164</v>
      </c>
      <c r="C2166" s="9">
        <f>IF(OR('1. Raw Data'!C2166&lt;18, '1. Raw Data'!C2166&gt;100), MEDIAN('1. Raw Data'!$C$2:$C$5001), '1. Raw Data'!C2166)</f>
        <v>27</v>
      </c>
      <c r="D2166" s="9" t="s">
        <v>5020</v>
      </c>
      <c r="E2166" s="22">
        <v>45320</v>
      </c>
      <c r="F2166" s="9">
        <v>0</v>
      </c>
      <c r="G2166" s="9">
        <v>13738</v>
      </c>
      <c r="H2166" s="15">
        <v>45320</v>
      </c>
      <c r="I2166" s="9" t="s">
        <v>7455</v>
      </c>
      <c r="J2166" s="9">
        <v>113</v>
      </c>
      <c r="K2166" s="9" t="s">
        <v>7460</v>
      </c>
      <c r="L2166" s="9" t="str">
        <f>IF(OR('1. Raw Data'!L2166="Elec", '1. Raw Data'!L2166="elect"), "Electronics", '1. Raw Data'!L2166)</f>
        <v>Clothing</v>
      </c>
      <c r="M2166" s="9">
        <v>527.99</v>
      </c>
      <c r="N2166" s="9">
        <f>IF(ISBLANK('1. Raw Data'!N2166), MEDIAN('1. Raw Data'!$N$2:$N$5001), '1. Raw Data'!N2166)</f>
        <v>272</v>
      </c>
      <c r="O2166" s="9">
        <v>4</v>
      </c>
      <c r="P2166" s="9">
        <f>IF(ISBLANK('1. Raw Data'!P2166), 0, '1. Raw Data'!P2166)</f>
        <v>0</v>
      </c>
      <c r="Q2166" s="9">
        <v>338</v>
      </c>
      <c r="R2166" s="9">
        <v>9</v>
      </c>
      <c r="S2166" s="9">
        <f t="shared" si="99"/>
        <v>2111.96</v>
      </c>
      <c r="T2166" s="9">
        <f t="shared" si="100"/>
        <v>1023.96</v>
      </c>
      <c r="U2166" s="23">
        <f t="shared" si="101"/>
        <v>0.48483872800621225</v>
      </c>
    </row>
    <row r="2167" spans="1:21" x14ac:dyDescent="0.3">
      <c r="A2167" s="9">
        <v>2112</v>
      </c>
      <c r="B2167" s="9" t="str">
        <f>PROPER(TRIM('1. Raw Data'!B2167))</f>
        <v>Customer_2165</v>
      </c>
      <c r="C2167" s="9">
        <f>IF(OR('1. Raw Data'!C2167&lt;18, '1. Raw Data'!C2167&gt;100), MEDIAN('1. Raw Data'!$C$2:$C$5001), '1. Raw Data'!C2167)</f>
        <v>18</v>
      </c>
      <c r="D2167" s="9" t="s">
        <v>5022</v>
      </c>
      <c r="E2167" s="22">
        <v>44700</v>
      </c>
      <c r="F2167" s="9">
        <v>0</v>
      </c>
      <c r="G2167" s="9">
        <v>12754</v>
      </c>
      <c r="H2167" s="15">
        <v>44700</v>
      </c>
      <c r="I2167" s="9" t="s">
        <v>7457</v>
      </c>
      <c r="J2167" s="9">
        <v>127</v>
      </c>
      <c r="K2167" s="9" t="s">
        <v>7489</v>
      </c>
      <c r="L2167" s="9" t="str">
        <f>IF(OR('1. Raw Data'!L2167="Elec", '1. Raw Data'!L2167="elect"), "Electronics", '1. Raw Data'!L2167)</f>
        <v>Sports</v>
      </c>
      <c r="M2167" s="9">
        <v>155.15</v>
      </c>
      <c r="N2167" s="9">
        <f>IF(ISBLANK('1. Raw Data'!N2167), MEDIAN('1. Raw Data'!$N$2:$N$5001), '1. Raw Data'!N2167)</f>
        <v>90.17</v>
      </c>
      <c r="O2167" s="9">
        <v>1</v>
      </c>
      <c r="P2167" s="9">
        <f>IF(ISBLANK('1. Raw Data'!P2167), 0, '1. Raw Data'!P2167)</f>
        <v>0</v>
      </c>
      <c r="Q2167" s="9">
        <v>721</v>
      </c>
      <c r="R2167" s="9">
        <v>4</v>
      </c>
      <c r="S2167" s="9">
        <f t="shared" si="99"/>
        <v>155.15</v>
      </c>
      <c r="T2167" s="9">
        <f t="shared" si="100"/>
        <v>64.98</v>
      </c>
      <c r="U2167" s="23">
        <f t="shared" si="101"/>
        <v>0.41882049629390911</v>
      </c>
    </row>
    <row r="2168" spans="1:21" x14ac:dyDescent="0.3">
      <c r="A2168" s="9">
        <v>1687</v>
      </c>
      <c r="B2168" s="9" t="str">
        <f>PROPER(TRIM('1. Raw Data'!B2168))</f>
        <v>Customer_2166</v>
      </c>
      <c r="C2168" s="9">
        <f>IF(OR('1. Raw Data'!C2168&lt;18, '1. Raw Data'!C2168&gt;100), MEDIAN('1. Raw Data'!$C$2:$C$5001), '1. Raw Data'!C2168)</f>
        <v>40</v>
      </c>
      <c r="D2168" s="9" t="s">
        <v>5021</v>
      </c>
      <c r="E2168" s="22">
        <v>43992</v>
      </c>
      <c r="F2168" s="9">
        <v>0</v>
      </c>
      <c r="G2168" s="9">
        <v>10539</v>
      </c>
      <c r="H2168" s="15">
        <v>44110</v>
      </c>
      <c r="I2168" s="9" t="s">
        <v>7457</v>
      </c>
      <c r="J2168" s="9">
        <v>118</v>
      </c>
      <c r="K2168" s="9" t="s">
        <v>7501</v>
      </c>
      <c r="L2168" s="9" t="str">
        <f>IF(OR('1. Raw Data'!L2168="Elec", '1. Raw Data'!L2168="elect"), "Electronics", '1. Raw Data'!L2168)</f>
        <v>Clothing</v>
      </c>
      <c r="M2168" s="9">
        <v>1491.38</v>
      </c>
      <c r="N2168" s="9">
        <f>IF(ISBLANK('1. Raw Data'!N2168), MEDIAN('1. Raw Data'!$N$2:$N$5001), '1. Raw Data'!N2168)</f>
        <v>757.7</v>
      </c>
      <c r="O2168" s="9">
        <v>2</v>
      </c>
      <c r="P2168" s="9">
        <f>IF(ISBLANK('1. Raw Data'!P2168), 0, '1. Raw Data'!P2168)</f>
        <v>0</v>
      </c>
      <c r="Q2168" s="9">
        <v>562</v>
      </c>
      <c r="R2168" s="9">
        <v>5</v>
      </c>
      <c r="S2168" s="9">
        <f t="shared" si="99"/>
        <v>2982.76</v>
      </c>
      <c r="T2168" s="9">
        <f t="shared" si="100"/>
        <v>1467.3600000000001</v>
      </c>
      <c r="U2168" s="23">
        <f t="shared" si="101"/>
        <v>0.49194705574702624</v>
      </c>
    </row>
    <row r="2169" spans="1:21" x14ac:dyDescent="0.3">
      <c r="A2169" s="9">
        <v>1780</v>
      </c>
      <c r="B2169" s="9" t="str">
        <f>PROPER(TRIM('1. Raw Data'!B2169))</f>
        <v>Customer_2167</v>
      </c>
      <c r="C2169" s="9">
        <f>IF(OR('1. Raw Data'!C2169&lt;18, '1. Raw Data'!C2169&gt;100), MEDIAN('1. Raw Data'!$C$2:$C$5001), '1. Raw Data'!C2169)</f>
        <v>51</v>
      </c>
      <c r="D2169" s="9" t="s">
        <v>5019</v>
      </c>
      <c r="E2169" s="22">
        <v>44712</v>
      </c>
      <c r="F2169" s="9">
        <v>0</v>
      </c>
      <c r="G2169" s="9">
        <v>10705</v>
      </c>
      <c r="H2169" s="15">
        <v>44712</v>
      </c>
      <c r="I2169" s="9" t="s">
        <v>7457</v>
      </c>
      <c r="J2169" s="9">
        <v>118</v>
      </c>
      <c r="K2169" s="9" t="s">
        <v>7501</v>
      </c>
      <c r="L2169" s="9" t="str">
        <f>IF(OR('1. Raw Data'!L2169="Elec", '1. Raw Data'!L2169="elect"), "Electronics", '1. Raw Data'!L2169)</f>
        <v>Electronics</v>
      </c>
      <c r="M2169" s="9">
        <v>1311.53</v>
      </c>
      <c r="N2169" s="9">
        <f>IF(ISBLANK('1. Raw Data'!N2169), MEDIAN('1. Raw Data'!$N$2:$N$5001), '1. Raw Data'!N2169)</f>
        <v>806.99</v>
      </c>
      <c r="O2169" s="9">
        <v>1</v>
      </c>
      <c r="P2169" s="9">
        <f>IF(ISBLANK('1. Raw Data'!P2169), 0, '1. Raw Data'!P2169)</f>
        <v>0</v>
      </c>
      <c r="Q2169" s="9">
        <v>438</v>
      </c>
      <c r="R2169" s="9">
        <v>6</v>
      </c>
      <c r="S2169" s="9">
        <f t="shared" si="99"/>
        <v>1311.53</v>
      </c>
      <c r="T2169" s="9">
        <f t="shared" si="100"/>
        <v>504.53999999999996</v>
      </c>
      <c r="U2169" s="23">
        <f t="shared" si="101"/>
        <v>0.3846957370399457</v>
      </c>
    </row>
    <row r="2170" spans="1:21" x14ac:dyDescent="0.3">
      <c r="A2170" s="9">
        <v>1584</v>
      </c>
      <c r="B2170" s="9" t="str">
        <f>PROPER(TRIM('1. Raw Data'!B2170))</f>
        <v>Customer_2168</v>
      </c>
      <c r="C2170" s="9">
        <f>IF(OR('1. Raw Data'!C2170&lt;18, '1. Raw Data'!C2170&gt;100), MEDIAN('1. Raw Data'!$C$2:$C$5001), '1. Raw Data'!C2170)</f>
        <v>40</v>
      </c>
      <c r="D2170" s="9" t="s">
        <v>5021</v>
      </c>
      <c r="E2170" s="22">
        <v>45064</v>
      </c>
      <c r="F2170" s="9">
        <v>0</v>
      </c>
      <c r="G2170" s="9">
        <v>13995</v>
      </c>
      <c r="H2170" s="15">
        <v>45064</v>
      </c>
      <c r="I2170" s="9" t="s">
        <v>7455</v>
      </c>
      <c r="J2170" s="9">
        <v>113</v>
      </c>
      <c r="K2170" s="9" t="s">
        <v>7460</v>
      </c>
      <c r="L2170" s="9" t="str">
        <f>IF(OR('1. Raw Data'!L2170="Elec", '1. Raw Data'!L2170="elect"), "Electronics", '1. Raw Data'!L2170)</f>
        <v>Home Appliances</v>
      </c>
      <c r="M2170" s="9">
        <v>725.6</v>
      </c>
      <c r="N2170" s="9">
        <f>IF(ISBLANK('1. Raw Data'!N2170), MEDIAN('1. Raw Data'!$N$2:$N$5001), '1. Raw Data'!N2170)</f>
        <v>294.67</v>
      </c>
      <c r="O2170" s="9">
        <v>2</v>
      </c>
      <c r="P2170" s="9">
        <f>IF(ISBLANK('1. Raw Data'!P2170), 0, '1. Raw Data'!P2170)</f>
        <v>0</v>
      </c>
      <c r="Q2170" s="9">
        <v>594</v>
      </c>
      <c r="R2170" s="9">
        <v>2</v>
      </c>
      <c r="S2170" s="9">
        <f t="shared" si="99"/>
        <v>1451.2</v>
      </c>
      <c r="T2170" s="9">
        <f t="shared" si="100"/>
        <v>861.86</v>
      </c>
      <c r="U2170" s="23">
        <f t="shared" si="101"/>
        <v>0.59389470782800435</v>
      </c>
    </row>
    <row r="2171" spans="1:21" x14ac:dyDescent="0.3">
      <c r="A2171" s="9">
        <v>1588</v>
      </c>
      <c r="B2171" s="9" t="str">
        <f>PROPER(TRIM('1. Raw Data'!B2171))</f>
        <v>Customer_2169</v>
      </c>
      <c r="C2171" s="9">
        <f>IF(OR('1. Raw Data'!C2171&lt;18, '1. Raw Data'!C2171&gt;100), MEDIAN('1. Raw Data'!$C$2:$C$5001), '1. Raw Data'!C2171)</f>
        <v>66</v>
      </c>
      <c r="D2171" s="9" t="s">
        <v>5018</v>
      </c>
      <c r="E2171" s="22">
        <v>44200</v>
      </c>
      <c r="F2171" s="9">
        <v>0</v>
      </c>
      <c r="G2171" s="9">
        <v>13058</v>
      </c>
      <c r="H2171" s="15">
        <v>44287</v>
      </c>
      <c r="I2171" s="9" t="s">
        <v>7456</v>
      </c>
      <c r="J2171" s="9">
        <v>122</v>
      </c>
      <c r="K2171" s="9" t="s">
        <v>7465</v>
      </c>
      <c r="L2171" s="9" t="str">
        <f>IF(OR('1. Raw Data'!L2171="Elec", '1. Raw Data'!L2171="elect"), "Electronics", '1. Raw Data'!L2171)</f>
        <v>Home Appliances</v>
      </c>
      <c r="M2171" s="9">
        <v>1016.25</v>
      </c>
      <c r="N2171" s="9">
        <f>IF(ISBLANK('1. Raw Data'!N2171), MEDIAN('1. Raw Data'!$N$2:$N$5001), '1. Raw Data'!N2171)</f>
        <v>530.25</v>
      </c>
      <c r="O2171" s="9">
        <v>4</v>
      </c>
      <c r="P2171" s="9">
        <f>IF(ISBLANK('1. Raw Data'!P2171), 0, '1. Raw Data'!P2171)</f>
        <v>0</v>
      </c>
      <c r="Q2171" s="9">
        <v>397</v>
      </c>
      <c r="R2171" s="9">
        <v>5</v>
      </c>
      <c r="S2171" s="9">
        <f t="shared" si="99"/>
        <v>4065</v>
      </c>
      <c r="T2171" s="9">
        <f t="shared" si="100"/>
        <v>1944</v>
      </c>
      <c r="U2171" s="23">
        <f t="shared" si="101"/>
        <v>0.4782287822878229</v>
      </c>
    </row>
    <row r="2172" spans="1:21" x14ac:dyDescent="0.3">
      <c r="A2172" s="9">
        <v>2182</v>
      </c>
      <c r="B2172" s="9" t="str">
        <f>PROPER(TRIM('1. Raw Data'!B2172))</f>
        <v>Customer_2170</v>
      </c>
      <c r="C2172" s="9">
        <f>IF(OR('1. Raw Data'!C2172&lt;18, '1. Raw Data'!C2172&gt;100), MEDIAN('1. Raw Data'!$C$2:$C$5001), '1. Raw Data'!C2172)</f>
        <v>25</v>
      </c>
      <c r="D2172" s="9" t="s">
        <v>5021</v>
      </c>
      <c r="E2172" s="22">
        <v>44948</v>
      </c>
      <c r="F2172" s="9">
        <v>1</v>
      </c>
      <c r="G2172" s="9">
        <v>11758</v>
      </c>
      <c r="H2172" s="15">
        <v>44948</v>
      </c>
      <c r="I2172" s="9" t="s">
        <v>7455</v>
      </c>
      <c r="J2172" s="9">
        <v>114</v>
      </c>
      <c r="K2172" s="9" t="s">
        <v>7463</v>
      </c>
      <c r="L2172" s="9" t="str">
        <f>IF(OR('1. Raw Data'!L2172="Elec", '1. Raw Data'!L2172="elect"), "Electronics", '1. Raw Data'!L2172)</f>
        <v>Clothing</v>
      </c>
      <c r="M2172" s="9">
        <v>1023.28</v>
      </c>
      <c r="N2172" s="9">
        <f>IF(ISBLANK('1. Raw Data'!N2172), MEDIAN('1. Raw Data'!$N$2:$N$5001), '1. Raw Data'!N2172)</f>
        <v>664.5</v>
      </c>
      <c r="O2172" s="9">
        <v>1</v>
      </c>
      <c r="P2172" s="9">
        <f>IF(ISBLANK('1. Raw Data'!P2172), 0, '1. Raw Data'!P2172)</f>
        <v>0</v>
      </c>
      <c r="Q2172" s="9">
        <v>568</v>
      </c>
      <c r="R2172" s="9">
        <v>3</v>
      </c>
      <c r="S2172" s="9">
        <f t="shared" si="99"/>
        <v>1023.28</v>
      </c>
      <c r="T2172" s="9">
        <f t="shared" si="100"/>
        <v>358.78</v>
      </c>
      <c r="U2172" s="23">
        <f t="shared" si="101"/>
        <v>0.3506176217653037</v>
      </c>
    </row>
    <row r="2173" spans="1:21" x14ac:dyDescent="0.3">
      <c r="A2173" s="9">
        <v>1488</v>
      </c>
      <c r="B2173" s="9" t="str">
        <f>PROPER(TRIM('1. Raw Data'!B2173))</f>
        <v>Customer_2171</v>
      </c>
      <c r="C2173" s="9">
        <f>IF(OR('1. Raw Data'!C2173&lt;18, '1. Raw Data'!C2173&gt;100), MEDIAN('1. Raw Data'!$C$2:$C$5001), '1. Raw Data'!C2173)</f>
        <v>39</v>
      </c>
      <c r="D2173" s="9" t="s">
        <v>5022</v>
      </c>
      <c r="E2173" s="22">
        <v>44432</v>
      </c>
      <c r="F2173" s="9">
        <v>1</v>
      </c>
      <c r="G2173" s="9">
        <v>12666</v>
      </c>
      <c r="H2173" s="15">
        <v>44432</v>
      </c>
      <c r="I2173" s="9" t="s">
        <v>7455</v>
      </c>
      <c r="J2173" s="9">
        <v>111</v>
      </c>
      <c r="K2173" s="9" t="s">
        <v>7476</v>
      </c>
      <c r="L2173" s="9" t="str">
        <f>IF(OR('1. Raw Data'!L2173="Elec", '1. Raw Data'!L2173="elect"), "Electronics", '1. Raw Data'!L2173)</f>
        <v>Clothing</v>
      </c>
      <c r="M2173" s="9">
        <v>332</v>
      </c>
      <c r="N2173" s="9">
        <f>IF(ISBLANK('1. Raw Data'!N2173), MEDIAN('1. Raw Data'!$N$2:$N$5001), '1. Raw Data'!N2173)</f>
        <v>157.72</v>
      </c>
      <c r="O2173" s="9">
        <v>1</v>
      </c>
      <c r="P2173" s="9">
        <f>IF(ISBLANK('1. Raw Data'!P2173), 0, '1. Raw Data'!P2173)</f>
        <v>0</v>
      </c>
      <c r="Q2173" s="9">
        <v>756</v>
      </c>
      <c r="R2173" s="9">
        <v>6</v>
      </c>
      <c r="S2173" s="9">
        <f t="shared" si="99"/>
        <v>332</v>
      </c>
      <c r="T2173" s="9">
        <f t="shared" si="100"/>
        <v>174.28</v>
      </c>
      <c r="U2173" s="23">
        <f t="shared" si="101"/>
        <v>0.52493975903614454</v>
      </c>
    </row>
    <row r="2174" spans="1:21" x14ac:dyDescent="0.3">
      <c r="A2174" s="9">
        <v>1970</v>
      </c>
      <c r="B2174" s="9" t="str">
        <f>PROPER(TRIM('1. Raw Data'!B2174))</f>
        <v>Customer_2172</v>
      </c>
      <c r="C2174" s="9">
        <f>IF(OR('1. Raw Data'!C2174&lt;18, '1. Raw Data'!C2174&gt;100), MEDIAN('1. Raw Data'!$C$2:$C$5001), '1. Raw Data'!C2174)</f>
        <v>19</v>
      </c>
      <c r="D2174" s="9" t="s">
        <v>5018</v>
      </c>
      <c r="E2174" s="22">
        <v>44488</v>
      </c>
      <c r="F2174" s="9">
        <v>0</v>
      </c>
      <c r="G2174" s="9">
        <v>11684</v>
      </c>
      <c r="H2174" s="15">
        <v>44488</v>
      </c>
      <c r="I2174" s="9" t="s">
        <v>7455</v>
      </c>
      <c r="J2174" s="9">
        <v>139</v>
      </c>
      <c r="K2174" s="9" t="s">
        <v>7486</v>
      </c>
      <c r="L2174" s="9" t="str">
        <f>IF(OR('1. Raw Data'!L2174="Elec", '1. Raw Data'!L2174="elect"), "Electronics", '1. Raw Data'!L2174)</f>
        <v>Sports</v>
      </c>
      <c r="M2174" s="9">
        <v>340.07</v>
      </c>
      <c r="N2174" s="9">
        <f>IF(ISBLANK('1. Raw Data'!N2174), MEDIAN('1. Raw Data'!$N$2:$N$5001), '1. Raw Data'!N2174)</f>
        <v>141.41</v>
      </c>
      <c r="O2174" s="9">
        <v>2</v>
      </c>
      <c r="P2174" s="9">
        <f>IF(ISBLANK('1. Raw Data'!P2174), 0, '1. Raw Data'!P2174)</f>
        <v>0</v>
      </c>
      <c r="Q2174" s="9">
        <v>448</v>
      </c>
      <c r="R2174" s="9">
        <v>4</v>
      </c>
      <c r="S2174" s="9">
        <f t="shared" si="99"/>
        <v>680.14</v>
      </c>
      <c r="T2174" s="9">
        <f t="shared" si="100"/>
        <v>397.32</v>
      </c>
      <c r="U2174" s="23">
        <f t="shared" si="101"/>
        <v>0.58417384656100213</v>
      </c>
    </row>
    <row r="2175" spans="1:21" x14ac:dyDescent="0.3">
      <c r="A2175" s="9">
        <v>2347</v>
      </c>
      <c r="B2175" s="9" t="str">
        <f>PROPER(TRIM('1. Raw Data'!B2175))</f>
        <v>Customer_2173</v>
      </c>
      <c r="C2175" s="9">
        <f>IF(OR('1. Raw Data'!C2175&lt;18, '1. Raw Data'!C2175&gt;100), MEDIAN('1. Raw Data'!$C$2:$C$5001), '1. Raw Data'!C2175)</f>
        <v>31</v>
      </c>
      <c r="D2175" s="9" t="s">
        <v>5018</v>
      </c>
      <c r="E2175" s="22">
        <v>44041</v>
      </c>
      <c r="F2175" s="9">
        <v>0</v>
      </c>
      <c r="G2175" s="9">
        <v>11158</v>
      </c>
      <c r="H2175" s="15">
        <v>44041</v>
      </c>
      <c r="I2175" s="9" t="s">
        <v>7457</v>
      </c>
      <c r="J2175" s="9">
        <v>122</v>
      </c>
      <c r="K2175" s="9" t="s">
        <v>7465</v>
      </c>
      <c r="L2175" s="9" t="str">
        <f>IF(OR('1. Raw Data'!L2175="Elec", '1. Raw Data'!L2175="elect"), "Electronics", '1. Raw Data'!L2175)</f>
        <v>Home Appliances</v>
      </c>
      <c r="M2175" s="9">
        <v>730.89</v>
      </c>
      <c r="N2175" s="9">
        <f>IF(ISBLANK('1. Raw Data'!N2175), MEDIAN('1. Raw Data'!$N$2:$N$5001), '1. Raw Data'!N2175)</f>
        <v>401.23</v>
      </c>
      <c r="O2175" s="9">
        <v>4</v>
      </c>
      <c r="P2175" s="9">
        <f>IF(ISBLANK('1. Raw Data'!P2175), 0, '1. Raw Data'!P2175)</f>
        <v>0</v>
      </c>
      <c r="Q2175" s="9">
        <v>502</v>
      </c>
      <c r="R2175" s="9">
        <v>5</v>
      </c>
      <c r="S2175" s="9">
        <f t="shared" si="99"/>
        <v>2923.56</v>
      </c>
      <c r="T2175" s="9">
        <f t="shared" si="100"/>
        <v>1318.6399999999999</v>
      </c>
      <c r="U2175" s="23">
        <f t="shared" si="101"/>
        <v>0.45103914405724527</v>
      </c>
    </row>
    <row r="2176" spans="1:21" x14ac:dyDescent="0.3">
      <c r="A2176" s="9">
        <v>2404</v>
      </c>
      <c r="B2176" s="9" t="str">
        <f>PROPER(TRIM('1. Raw Data'!B2176))</f>
        <v>Customer_2174</v>
      </c>
      <c r="C2176" s="9">
        <f>IF(OR('1. Raw Data'!C2176&lt;18, '1. Raw Data'!C2176&gt;100), MEDIAN('1. Raw Data'!$C$2:$C$5001), '1. Raw Data'!C2176)</f>
        <v>36</v>
      </c>
      <c r="D2176" s="9" t="s">
        <v>5021</v>
      </c>
      <c r="E2176" s="22">
        <v>43994</v>
      </c>
      <c r="F2176" s="9">
        <v>0</v>
      </c>
      <c r="G2176" s="9">
        <v>10497</v>
      </c>
      <c r="H2176" s="15">
        <v>44171</v>
      </c>
      <c r="I2176" s="9" t="s">
        <v>7456</v>
      </c>
      <c r="J2176" s="9">
        <v>136</v>
      </c>
      <c r="K2176" s="9" t="s">
        <v>7503</v>
      </c>
      <c r="L2176" s="9" t="str">
        <f>IF(OR('1. Raw Data'!L2176="Elec", '1. Raw Data'!L2176="elect"), "Electronics", '1. Raw Data'!L2176)</f>
        <v>Sports</v>
      </c>
      <c r="M2176" s="9">
        <v>1371.78</v>
      </c>
      <c r="N2176" s="9">
        <f>IF(ISBLANK('1. Raw Data'!N2176), MEDIAN('1. Raw Data'!$N$2:$N$5001), '1. Raw Data'!N2176)</f>
        <v>950.59</v>
      </c>
      <c r="O2176" s="9">
        <v>4</v>
      </c>
      <c r="P2176" s="9">
        <f>IF(ISBLANK('1. Raw Data'!P2176), 0, '1. Raw Data'!P2176)</f>
        <v>0</v>
      </c>
      <c r="Q2176" s="9">
        <v>782</v>
      </c>
      <c r="R2176" s="9">
        <v>4</v>
      </c>
      <c r="S2176" s="9">
        <f t="shared" si="99"/>
        <v>5487.12</v>
      </c>
      <c r="T2176" s="9">
        <f t="shared" si="100"/>
        <v>1684.7599999999998</v>
      </c>
      <c r="U2176" s="23">
        <f t="shared" si="101"/>
        <v>0.30703902958200291</v>
      </c>
    </row>
    <row r="2177" spans="1:21" x14ac:dyDescent="0.3">
      <c r="A2177" s="9">
        <v>2125</v>
      </c>
      <c r="B2177" s="9" t="str">
        <f>PROPER(TRIM('1. Raw Data'!B2177))</f>
        <v>Customer_2175</v>
      </c>
      <c r="C2177" s="9">
        <f>IF(OR('1. Raw Data'!C2177&lt;18, '1. Raw Data'!C2177&gt;100), MEDIAN('1. Raw Data'!$C$2:$C$5001), '1. Raw Data'!C2177)</f>
        <v>34</v>
      </c>
      <c r="D2177" s="9" t="s">
        <v>5020</v>
      </c>
      <c r="E2177" s="22">
        <v>44502</v>
      </c>
      <c r="F2177" s="9">
        <v>0</v>
      </c>
      <c r="G2177" s="9">
        <v>13068</v>
      </c>
      <c r="H2177" s="15">
        <v>44238</v>
      </c>
      <c r="I2177" s="9" t="s">
        <v>7455</v>
      </c>
      <c r="J2177" s="9">
        <v>117</v>
      </c>
      <c r="K2177" s="9" t="s">
        <v>7483</v>
      </c>
      <c r="L2177" s="9" t="str">
        <f>IF(OR('1. Raw Data'!L2177="Elec", '1. Raw Data'!L2177="elect"), "Electronics", '1. Raw Data'!L2177)</f>
        <v>Sports</v>
      </c>
      <c r="M2177" s="9">
        <v>64.489999999999995</v>
      </c>
      <c r="N2177" s="9">
        <f>IF(ISBLANK('1. Raw Data'!N2177), MEDIAN('1. Raw Data'!$N$2:$N$5001), '1. Raw Data'!N2177)</f>
        <v>27.04</v>
      </c>
      <c r="O2177" s="9">
        <v>2</v>
      </c>
      <c r="P2177" s="9">
        <f>IF(ISBLANK('1. Raw Data'!P2177), 0, '1. Raw Data'!P2177)</f>
        <v>0</v>
      </c>
      <c r="Q2177" s="9">
        <v>549</v>
      </c>
      <c r="R2177" s="9">
        <v>7</v>
      </c>
      <c r="S2177" s="9">
        <f t="shared" si="99"/>
        <v>128.97999999999999</v>
      </c>
      <c r="T2177" s="9">
        <f t="shared" si="100"/>
        <v>74.899999999999991</v>
      </c>
      <c r="U2177" s="23">
        <f t="shared" si="101"/>
        <v>0.58071018762598847</v>
      </c>
    </row>
    <row r="2178" spans="1:21" x14ac:dyDescent="0.3">
      <c r="A2178" s="9">
        <v>1493</v>
      </c>
      <c r="B2178" s="9" t="str">
        <f>PROPER(TRIM('1. Raw Data'!B2178))</f>
        <v>Customer_2176</v>
      </c>
      <c r="C2178" s="9">
        <f>IF(OR('1. Raw Data'!C2178&lt;18, '1. Raw Data'!C2178&gt;100), MEDIAN('1. Raw Data'!$C$2:$C$5001), '1. Raw Data'!C2178)</f>
        <v>40</v>
      </c>
      <c r="D2178" s="9" t="s">
        <v>5022</v>
      </c>
      <c r="E2178" s="22">
        <v>45184</v>
      </c>
      <c r="F2178" s="9">
        <v>0</v>
      </c>
      <c r="G2178" s="9">
        <v>13678</v>
      </c>
      <c r="H2178" s="15">
        <v>45184</v>
      </c>
      <c r="I2178" s="9" t="s">
        <v>7456</v>
      </c>
      <c r="J2178" s="9">
        <v>132</v>
      </c>
      <c r="K2178" s="9" t="s">
        <v>7506</v>
      </c>
      <c r="L2178" s="9" t="str">
        <f>IF(OR('1. Raw Data'!L2178="Elec", '1. Raw Data'!L2178="elect"), "Electronics", '1. Raw Data'!L2178)</f>
        <v>Sports</v>
      </c>
      <c r="M2178" s="9">
        <v>1184.6300000000001</v>
      </c>
      <c r="N2178" s="9">
        <f>IF(ISBLANK('1. Raw Data'!N2178), MEDIAN('1. Raw Data'!$N$2:$N$5001), '1. Raw Data'!N2178)</f>
        <v>498.75</v>
      </c>
      <c r="O2178" s="9">
        <v>2</v>
      </c>
      <c r="P2178" s="9">
        <f>IF(ISBLANK('1. Raw Data'!P2178), 0, '1. Raw Data'!P2178)</f>
        <v>0</v>
      </c>
      <c r="Q2178" s="9">
        <v>344</v>
      </c>
      <c r="R2178" s="9">
        <v>5</v>
      </c>
      <c r="S2178" s="9">
        <f t="shared" si="99"/>
        <v>2369.2600000000002</v>
      </c>
      <c r="T2178" s="9">
        <f t="shared" si="100"/>
        <v>1371.7600000000002</v>
      </c>
      <c r="U2178" s="23">
        <f t="shared" si="101"/>
        <v>0.57898246709943191</v>
      </c>
    </row>
    <row r="2179" spans="1:21" x14ac:dyDescent="0.3">
      <c r="A2179" s="9">
        <v>1018</v>
      </c>
      <c r="B2179" s="9" t="str">
        <f>PROPER(TRIM('1. Raw Data'!B2179))</f>
        <v>Customer_2177</v>
      </c>
      <c r="C2179" s="9">
        <f>IF(OR('1. Raw Data'!C2179&lt;18, '1. Raw Data'!C2179&gt;100), MEDIAN('1. Raw Data'!$C$2:$C$5001), '1. Raw Data'!C2179)</f>
        <v>54</v>
      </c>
      <c r="D2179" s="9" t="s">
        <v>5020</v>
      </c>
      <c r="E2179" s="22">
        <v>44436</v>
      </c>
      <c r="F2179" s="9">
        <v>0</v>
      </c>
      <c r="G2179" s="9">
        <v>10781</v>
      </c>
      <c r="H2179" s="15">
        <v>44436</v>
      </c>
      <c r="I2179" s="9" t="s">
        <v>7455</v>
      </c>
      <c r="J2179" s="9">
        <v>114</v>
      </c>
      <c r="K2179" s="9" t="s">
        <v>7463</v>
      </c>
      <c r="L2179" s="9" t="str">
        <f>IF(OR('1. Raw Data'!L2179="Elec", '1. Raw Data'!L2179="elect"), "Electronics", '1. Raw Data'!L2179)</f>
        <v>Sports</v>
      </c>
      <c r="M2179" s="9">
        <v>133.41</v>
      </c>
      <c r="N2179" s="9">
        <f>IF(ISBLANK('1. Raw Data'!N2179), MEDIAN('1. Raw Data'!$N$2:$N$5001), '1. Raw Data'!N2179)</f>
        <v>77.180000000000007</v>
      </c>
      <c r="O2179" s="9">
        <v>2</v>
      </c>
      <c r="P2179" s="9">
        <f>IF(ISBLANK('1. Raw Data'!P2179), 0, '1. Raw Data'!P2179)</f>
        <v>0</v>
      </c>
      <c r="Q2179" s="9">
        <v>355</v>
      </c>
      <c r="R2179" s="9">
        <v>8</v>
      </c>
      <c r="S2179" s="9">
        <f t="shared" ref="S2179:S2242" si="102">M2179 * O2179 * (1 - P2179)</f>
        <v>266.82</v>
      </c>
      <c r="T2179" s="9">
        <f t="shared" ref="T2179:T2242" si="103">S2179 - (N2179 * O2179)</f>
        <v>112.45999999999998</v>
      </c>
      <c r="U2179" s="23">
        <f t="shared" ref="U2179:U2242" si="104">T2179 / S2179</f>
        <v>0.42148264747770026</v>
      </c>
    </row>
    <row r="2180" spans="1:21" x14ac:dyDescent="0.3">
      <c r="A2180" s="9">
        <v>2477</v>
      </c>
      <c r="B2180" s="9" t="str">
        <f>PROPER(TRIM('1. Raw Data'!B2180))</f>
        <v>Customer_2178</v>
      </c>
      <c r="C2180" s="9">
        <f>IF(OR('1. Raw Data'!C2180&lt;18, '1. Raw Data'!C2180&gt;100), MEDIAN('1. Raw Data'!$C$2:$C$5001), '1. Raw Data'!C2180)</f>
        <v>52</v>
      </c>
      <c r="D2180" s="9" t="s">
        <v>5022</v>
      </c>
      <c r="E2180" s="22">
        <v>44458</v>
      </c>
      <c r="F2180" s="9">
        <v>1</v>
      </c>
      <c r="G2180" s="9">
        <v>11909</v>
      </c>
      <c r="H2180" s="15">
        <v>44458</v>
      </c>
      <c r="I2180" s="9" t="s">
        <v>7456</v>
      </c>
      <c r="J2180" s="9">
        <v>142</v>
      </c>
      <c r="K2180" s="9" t="s">
        <v>7500</v>
      </c>
      <c r="L2180" s="9" t="str">
        <f>IF(OR('1. Raw Data'!L2180="Elec", '1. Raw Data'!L2180="elect"), "Electronics", '1. Raw Data'!L2180)</f>
        <v>Electronics</v>
      </c>
      <c r="M2180" s="9">
        <v>743.42</v>
      </c>
      <c r="N2180" s="9">
        <f>IF(ISBLANK('1. Raw Data'!N2180), MEDIAN('1. Raw Data'!$N$2:$N$5001), '1. Raw Data'!N2180)</f>
        <v>353.14</v>
      </c>
      <c r="O2180" s="9">
        <v>4</v>
      </c>
      <c r="P2180" s="9">
        <f>IF(ISBLANK('1. Raw Data'!P2180), 0, '1. Raw Data'!P2180)</f>
        <v>0.05</v>
      </c>
      <c r="Q2180" s="9">
        <v>1200</v>
      </c>
      <c r="R2180" s="9">
        <v>2</v>
      </c>
      <c r="S2180" s="9">
        <f t="shared" si="102"/>
        <v>2824.9959999999996</v>
      </c>
      <c r="T2180" s="9">
        <f t="shared" si="103"/>
        <v>1412.4359999999997</v>
      </c>
      <c r="U2180" s="23">
        <f t="shared" si="104"/>
        <v>0.4999780530662698</v>
      </c>
    </row>
    <row r="2181" spans="1:21" x14ac:dyDescent="0.3">
      <c r="A2181" s="9">
        <v>1396</v>
      </c>
      <c r="B2181" s="9" t="str">
        <f>PROPER(TRIM('1. Raw Data'!B2181))</f>
        <v>Customer_2179</v>
      </c>
      <c r="C2181" s="9">
        <f>IF(OR('1. Raw Data'!C2181&lt;18, '1. Raw Data'!C2181&gt;100), MEDIAN('1. Raw Data'!$C$2:$C$5001), '1. Raw Data'!C2181)</f>
        <v>28</v>
      </c>
      <c r="D2181" s="9" t="s">
        <v>5022</v>
      </c>
      <c r="E2181" s="22">
        <v>44744</v>
      </c>
      <c r="F2181" s="9">
        <v>0</v>
      </c>
      <c r="G2181" s="9">
        <v>10125</v>
      </c>
      <c r="H2181" s="15">
        <v>44599</v>
      </c>
      <c r="I2181" s="9" t="s">
        <v>7457</v>
      </c>
      <c r="J2181" s="9">
        <v>129</v>
      </c>
      <c r="K2181" s="9" t="s">
        <v>7471</v>
      </c>
      <c r="L2181" s="9" t="str">
        <f>IF(OR('1. Raw Data'!L2181="Elec", '1. Raw Data'!L2181="elect"), "Electronics", '1. Raw Data'!L2181)</f>
        <v>Clothing</v>
      </c>
      <c r="M2181" s="9">
        <v>974.92</v>
      </c>
      <c r="N2181" s="9">
        <f>IF(ISBLANK('1. Raw Data'!N2181), MEDIAN('1. Raw Data'!$N$2:$N$5001), '1. Raw Data'!N2181)</f>
        <v>509.95</v>
      </c>
      <c r="O2181" s="9">
        <v>4</v>
      </c>
      <c r="P2181" s="9">
        <f>IF(ISBLANK('1. Raw Data'!P2181), 0, '1. Raw Data'!P2181)</f>
        <v>0.05</v>
      </c>
      <c r="Q2181" s="9">
        <v>384</v>
      </c>
      <c r="R2181" s="9">
        <v>7</v>
      </c>
      <c r="S2181" s="9">
        <f t="shared" si="102"/>
        <v>3704.6959999999995</v>
      </c>
      <c r="T2181" s="9">
        <f t="shared" si="103"/>
        <v>1664.8959999999995</v>
      </c>
      <c r="U2181" s="23">
        <f t="shared" si="104"/>
        <v>0.4494015163457406</v>
      </c>
    </row>
    <row r="2182" spans="1:21" x14ac:dyDescent="0.3">
      <c r="A2182" s="9">
        <v>2000</v>
      </c>
      <c r="B2182" s="9" t="str">
        <f>PROPER(TRIM('1. Raw Data'!B2182))</f>
        <v>Customer_2180</v>
      </c>
      <c r="C2182" s="9">
        <f>IF(OR('1. Raw Data'!C2182&lt;18, '1. Raw Data'!C2182&gt;100), MEDIAN('1. Raw Data'!$C$2:$C$5001), '1. Raw Data'!C2182)</f>
        <v>39</v>
      </c>
      <c r="D2182" s="9" t="s">
        <v>5020</v>
      </c>
      <c r="E2182" s="22">
        <v>45065</v>
      </c>
      <c r="F2182" s="9">
        <v>1</v>
      </c>
      <c r="G2182" s="9">
        <v>13430</v>
      </c>
      <c r="H2182" s="15">
        <v>45065</v>
      </c>
      <c r="I2182" s="9" t="s">
        <v>7456</v>
      </c>
      <c r="J2182" s="9">
        <v>106</v>
      </c>
      <c r="K2182" s="9" t="s">
        <v>7477</v>
      </c>
      <c r="L2182" s="9" t="str">
        <f>IF(OR('1. Raw Data'!L2182="Elec", '1. Raw Data'!L2182="elect"), "Electronics", '1. Raw Data'!L2182)</f>
        <v>Clothing</v>
      </c>
      <c r="M2182" s="9">
        <v>1045.8</v>
      </c>
      <c r="N2182" s="9">
        <f>IF(ISBLANK('1. Raw Data'!N2182), MEDIAN('1. Raw Data'!$N$2:$N$5001), '1. Raw Data'!N2182)</f>
        <v>678.88</v>
      </c>
      <c r="O2182" s="9">
        <v>1</v>
      </c>
      <c r="P2182" s="9">
        <f>IF(ISBLANK('1. Raw Data'!P2182), 0, '1. Raw Data'!P2182)</f>
        <v>0.1</v>
      </c>
      <c r="Q2182" s="9">
        <v>593</v>
      </c>
      <c r="R2182" s="9">
        <v>3</v>
      </c>
      <c r="S2182" s="9">
        <f t="shared" si="102"/>
        <v>941.22</v>
      </c>
      <c r="T2182" s="9">
        <f t="shared" si="103"/>
        <v>262.34000000000003</v>
      </c>
      <c r="U2182" s="23">
        <f t="shared" si="104"/>
        <v>0.27872335904464424</v>
      </c>
    </row>
    <row r="2183" spans="1:21" x14ac:dyDescent="0.3">
      <c r="A2183" s="9">
        <v>2302</v>
      </c>
      <c r="B2183" s="9" t="str">
        <f>PROPER(TRIM('1. Raw Data'!B2183))</f>
        <v>Customer_2181</v>
      </c>
      <c r="C2183" s="9">
        <f>IF(OR('1. Raw Data'!C2183&lt;18, '1. Raw Data'!C2183&gt;100), MEDIAN('1. Raw Data'!$C$2:$C$5001), '1. Raw Data'!C2183)</f>
        <v>51</v>
      </c>
      <c r="D2183" s="9" t="s">
        <v>5023</v>
      </c>
      <c r="E2183" s="22">
        <v>45300</v>
      </c>
      <c r="F2183" s="9">
        <v>1</v>
      </c>
      <c r="G2183" s="9">
        <v>11526</v>
      </c>
      <c r="H2183" s="15">
        <v>45536</v>
      </c>
      <c r="I2183" s="9" t="s">
        <v>7457</v>
      </c>
      <c r="J2183" s="9">
        <v>104</v>
      </c>
      <c r="K2183" s="9" t="s">
        <v>7499</v>
      </c>
      <c r="L2183" s="9" t="str">
        <f>IF(OR('1. Raw Data'!L2183="Elec", '1. Raw Data'!L2183="elect"), "Electronics", '1. Raw Data'!L2183)</f>
        <v>Sports</v>
      </c>
      <c r="M2183" s="9">
        <v>134.79</v>
      </c>
      <c r="N2183" s="9">
        <f>IF(ISBLANK('1. Raw Data'!N2183), MEDIAN('1. Raw Data'!$N$2:$N$5001), '1. Raw Data'!N2183)</f>
        <v>61.96</v>
      </c>
      <c r="O2183" s="9">
        <v>4</v>
      </c>
      <c r="P2183" s="9">
        <f>IF(ISBLANK('1. Raw Data'!P2183), 0, '1. Raw Data'!P2183)</f>
        <v>0</v>
      </c>
      <c r="Q2183" s="9">
        <v>358</v>
      </c>
      <c r="R2183" s="9">
        <v>3</v>
      </c>
      <c r="S2183" s="9">
        <f t="shared" si="102"/>
        <v>539.16</v>
      </c>
      <c r="T2183" s="9">
        <f t="shared" si="103"/>
        <v>291.31999999999994</v>
      </c>
      <c r="U2183" s="23">
        <f t="shared" si="104"/>
        <v>0.54032198234290374</v>
      </c>
    </row>
    <row r="2184" spans="1:21" x14ac:dyDescent="0.3">
      <c r="A2184" s="9">
        <v>1850</v>
      </c>
      <c r="B2184" s="9" t="str">
        <f>PROPER(TRIM('1. Raw Data'!B2184))</f>
        <v>Customer_2182</v>
      </c>
      <c r="C2184" s="9">
        <f>IF(OR('1. Raw Data'!C2184&lt;18, '1. Raw Data'!C2184&gt;100), MEDIAN('1. Raw Data'!$C$2:$C$5001), '1. Raw Data'!C2184)</f>
        <v>55</v>
      </c>
      <c r="D2184" s="9" t="s">
        <v>5018</v>
      </c>
      <c r="E2184" s="22">
        <v>44703</v>
      </c>
      <c r="F2184" s="9">
        <v>1</v>
      </c>
      <c r="G2184" s="9">
        <v>10840</v>
      </c>
      <c r="H2184" s="15">
        <v>44703</v>
      </c>
      <c r="I2184" s="9" t="s">
        <v>7457</v>
      </c>
      <c r="J2184" s="9">
        <v>111</v>
      </c>
      <c r="K2184" s="9" t="s">
        <v>7476</v>
      </c>
      <c r="L2184" s="9" t="str">
        <f>IF(OR('1. Raw Data'!L2184="Elec", '1. Raw Data'!L2184="elect"), "Electronics", '1. Raw Data'!L2184)</f>
        <v>Sports</v>
      </c>
      <c r="M2184" s="9">
        <v>656.98</v>
      </c>
      <c r="N2184" s="9">
        <f>IF(ISBLANK('1. Raw Data'!N2184), MEDIAN('1. Raw Data'!$N$2:$N$5001), '1. Raw Data'!N2184)</f>
        <v>404.56</v>
      </c>
      <c r="O2184" s="9">
        <v>3</v>
      </c>
      <c r="P2184" s="9">
        <f>IF(ISBLANK('1. Raw Data'!P2184), 0, '1. Raw Data'!P2184)</f>
        <v>0</v>
      </c>
      <c r="Q2184" s="9">
        <v>629</v>
      </c>
      <c r="R2184" s="9">
        <v>4</v>
      </c>
      <c r="S2184" s="9">
        <f t="shared" si="102"/>
        <v>1970.94</v>
      </c>
      <c r="T2184" s="9">
        <f t="shared" si="103"/>
        <v>757.26</v>
      </c>
      <c r="U2184" s="23">
        <f t="shared" si="104"/>
        <v>0.38421260921184813</v>
      </c>
    </row>
    <row r="2185" spans="1:21" x14ac:dyDescent="0.3">
      <c r="A2185" s="9">
        <v>2388</v>
      </c>
      <c r="B2185" s="9" t="str">
        <f>PROPER(TRIM('1. Raw Data'!B2185))</f>
        <v>Customer_2183</v>
      </c>
      <c r="C2185" s="9">
        <f>IF(OR('1. Raw Data'!C2185&lt;18, '1. Raw Data'!C2185&gt;100), MEDIAN('1. Raw Data'!$C$2:$C$5001), '1. Raw Data'!C2185)</f>
        <v>30</v>
      </c>
      <c r="D2185" s="9" t="s">
        <v>5021</v>
      </c>
      <c r="E2185" s="22">
        <v>44024</v>
      </c>
      <c r="F2185" s="9">
        <v>1</v>
      </c>
      <c r="G2185" s="9">
        <v>10982</v>
      </c>
      <c r="H2185" s="15">
        <v>44172</v>
      </c>
      <c r="I2185" s="9" t="s">
        <v>7456</v>
      </c>
      <c r="J2185" s="9">
        <v>145</v>
      </c>
      <c r="K2185" s="9" t="s">
        <v>7470</v>
      </c>
      <c r="L2185" s="9" t="str">
        <f>IF(OR('1. Raw Data'!L2185="Elec", '1. Raw Data'!L2185="elect"), "Electronics", '1. Raw Data'!L2185)</f>
        <v>Electronics</v>
      </c>
      <c r="M2185" s="9">
        <v>896.56</v>
      </c>
      <c r="N2185" s="9">
        <f>IF(ISBLANK('1. Raw Data'!N2185), MEDIAN('1. Raw Data'!$N$2:$N$5001), '1. Raw Data'!N2185)</f>
        <v>494.31</v>
      </c>
      <c r="O2185" s="9">
        <v>3</v>
      </c>
      <c r="P2185" s="9">
        <f>IF(ISBLANK('1. Raw Data'!P2185), 0, '1. Raw Data'!P2185)</f>
        <v>0.1</v>
      </c>
      <c r="Q2185" s="9">
        <v>740</v>
      </c>
      <c r="R2185" s="9">
        <v>3</v>
      </c>
      <c r="S2185" s="9">
        <f t="shared" si="102"/>
        <v>2420.712</v>
      </c>
      <c r="T2185" s="9">
        <f t="shared" si="103"/>
        <v>937.78199999999993</v>
      </c>
      <c r="U2185" s="23">
        <f t="shared" si="104"/>
        <v>0.38739924451979413</v>
      </c>
    </row>
    <row r="2186" spans="1:21" x14ac:dyDescent="0.3">
      <c r="A2186" s="9">
        <v>2354</v>
      </c>
      <c r="B2186" s="9" t="str">
        <f>PROPER(TRIM('1. Raw Data'!B2186))</f>
        <v>Customer_2184</v>
      </c>
      <c r="C2186" s="9">
        <f>IF(OR('1. Raw Data'!C2186&lt;18, '1. Raw Data'!C2186&gt;100), MEDIAN('1. Raw Data'!$C$2:$C$5001), '1. Raw Data'!C2186)</f>
        <v>50</v>
      </c>
      <c r="D2186" s="9" t="s">
        <v>5020</v>
      </c>
      <c r="E2186" s="22">
        <v>45243</v>
      </c>
      <c r="F2186" s="9">
        <v>0</v>
      </c>
      <c r="G2186" s="9">
        <v>11341</v>
      </c>
      <c r="H2186" s="15">
        <v>45243</v>
      </c>
      <c r="I2186" s="9" t="s">
        <v>7455</v>
      </c>
      <c r="J2186" s="9">
        <v>140</v>
      </c>
      <c r="K2186" s="9" t="s">
        <v>7468</v>
      </c>
      <c r="L2186" s="9" t="str">
        <f>IF(OR('1. Raw Data'!L2186="Elec", '1. Raw Data'!L2186="elect"), "Electronics", '1. Raw Data'!L2186)</f>
        <v>Sports</v>
      </c>
      <c r="M2186" s="9">
        <v>145.77000000000001</v>
      </c>
      <c r="N2186" s="9">
        <f>IF(ISBLANK('1. Raw Data'!N2186), MEDIAN('1. Raw Data'!$N$2:$N$5001), '1. Raw Data'!N2186)</f>
        <v>97.88</v>
      </c>
      <c r="O2186" s="9">
        <v>2</v>
      </c>
      <c r="P2186" s="9">
        <f>IF(ISBLANK('1. Raw Data'!P2186), 0, '1. Raw Data'!P2186)</f>
        <v>0</v>
      </c>
      <c r="Q2186" s="9">
        <v>415</v>
      </c>
      <c r="R2186" s="9">
        <v>3</v>
      </c>
      <c r="S2186" s="9">
        <f t="shared" si="102"/>
        <v>291.54000000000002</v>
      </c>
      <c r="T2186" s="9">
        <f t="shared" si="103"/>
        <v>95.78000000000003</v>
      </c>
      <c r="U2186" s="23">
        <f t="shared" si="104"/>
        <v>0.32853124785621191</v>
      </c>
    </row>
    <row r="2187" spans="1:21" x14ac:dyDescent="0.3">
      <c r="A2187" s="9">
        <v>2367</v>
      </c>
      <c r="B2187" s="9" t="str">
        <f>PROPER(TRIM('1. Raw Data'!B2187))</f>
        <v>Customer_2185</v>
      </c>
      <c r="C2187" s="9">
        <f>IF(OR('1. Raw Data'!C2187&lt;18, '1. Raw Data'!C2187&gt;100), MEDIAN('1. Raw Data'!$C$2:$C$5001), '1. Raw Data'!C2187)</f>
        <v>44</v>
      </c>
      <c r="D2187" s="9" t="s">
        <v>5020</v>
      </c>
      <c r="E2187" s="22">
        <v>44740</v>
      </c>
      <c r="F2187" s="9">
        <v>1</v>
      </c>
      <c r="G2187" s="9">
        <v>10011</v>
      </c>
      <c r="H2187" s="15">
        <v>44740</v>
      </c>
      <c r="I2187" s="9" t="s">
        <v>7455</v>
      </c>
      <c r="J2187" s="9">
        <v>110</v>
      </c>
      <c r="K2187" s="9" t="s">
        <v>7493</v>
      </c>
      <c r="L2187" s="9" t="str">
        <f>IF(OR('1. Raw Data'!L2187="Elec", '1. Raw Data'!L2187="elect"), "Electronics", '1. Raw Data'!L2187)</f>
        <v>Electronics</v>
      </c>
      <c r="M2187" s="9">
        <v>245.89</v>
      </c>
      <c r="N2187" s="9">
        <f>IF(ISBLANK('1. Raw Data'!N2187), MEDIAN('1. Raw Data'!$N$2:$N$5001), '1. Raw Data'!N2187)</f>
        <v>170.13</v>
      </c>
      <c r="O2187" s="9">
        <v>2</v>
      </c>
      <c r="P2187" s="9">
        <f>IF(ISBLANK('1. Raw Data'!P2187), 0, '1. Raw Data'!P2187)</f>
        <v>0</v>
      </c>
      <c r="Q2187" s="9">
        <v>825</v>
      </c>
      <c r="R2187" s="9">
        <v>7</v>
      </c>
      <c r="S2187" s="9">
        <f t="shared" si="102"/>
        <v>491.78</v>
      </c>
      <c r="T2187" s="9">
        <f t="shared" si="103"/>
        <v>151.51999999999998</v>
      </c>
      <c r="U2187" s="23">
        <f t="shared" si="104"/>
        <v>0.30810525031518154</v>
      </c>
    </row>
    <row r="2188" spans="1:21" x14ac:dyDescent="0.3">
      <c r="A2188" s="9">
        <v>1821</v>
      </c>
      <c r="B2188" s="9" t="str">
        <f>PROPER(TRIM('1. Raw Data'!B2188))</f>
        <v>Customer_2186</v>
      </c>
      <c r="C2188" s="9">
        <f>IF(OR('1. Raw Data'!C2188&lt;18, '1. Raw Data'!C2188&gt;100), MEDIAN('1. Raw Data'!$C$2:$C$5001), '1. Raw Data'!C2188)</f>
        <v>24</v>
      </c>
      <c r="D2188" s="9" t="s">
        <v>5021</v>
      </c>
      <c r="E2188" s="22">
        <v>44550</v>
      </c>
      <c r="F2188" s="9">
        <v>0</v>
      </c>
      <c r="G2188" s="9">
        <v>11500</v>
      </c>
      <c r="H2188" s="15">
        <v>44550</v>
      </c>
      <c r="I2188" s="9" t="s">
        <v>7455</v>
      </c>
      <c r="J2188" s="9">
        <v>128</v>
      </c>
      <c r="K2188" s="9" t="s">
        <v>7473</v>
      </c>
      <c r="L2188" s="9" t="str">
        <f>IF(OR('1. Raw Data'!L2188="Elec", '1. Raw Data'!L2188="elect"), "Electronics", '1. Raw Data'!L2188)</f>
        <v>Electronics</v>
      </c>
      <c r="M2188" s="9">
        <v>1012.29</v>
      </c>
      <c r="N2188" s="9">
        <f>IF(ISBLANK('1. Raw Data'!N2188), MEDIAN('1. Raw Data'!$N$2:$N$5001), '1. Raw Data'!N2188)</f>
        <v>552.19000000000005</v>
      </c>
      <c r="O2188" s="9">
        <v>2</v>
      </c>
      <c r="P2188" s="9">
        <f>IF(ISBLANK('1. Raw Data'!P2188), 0, '1. Raw Data'!P2188)</f>
        <v>0</v>
      </c>
      <c r="Q2188" s="9">
        <v>673</v>
      </c>
      <c r="R2188" s="9">
        <v>7</v>
      </c>
      <c r="S2188" s="9">
        <f t="shared" si="102"/>
        <v>2024.58</v>
      </c>
      <c r="T2188" s="9">
        <f t="shared" si="103"/>
        <v>920.19999999999982</v>
      </c>
      <c r="U2188" s="23">
        <f t="shared" si="104"/>
        <v>0.45451402266149021</v>
      </c>
    </row>
    <row r="2189" spans="1:21" x14ac:dyDescent="0.3">
      <c r="A2189" s="9">
        <v>1454</v>
      </c>
      <c r="B2189" s="9" t="str">
        <f>PROPER(TRIM('1. Raw Data'!B2189))</f>
        <v>Customer_2187</v>
      </c>
      <c r="C2189" s="9">
        <f>IF(OR('1. Raw Data'!C2189&lt;18, '1. Raw Data'!C2189&gt;100), MEDIAN('1. Raw Data'!$C$2:$C$5001), '1. Raw Data'!C2189)</f>
        <v>52</v>
      </c>
      <c r="D2189" s="9" t="s">
        <v>5018</v>
      </c>
      <c r="E2189" s="22">
        <v>44746</v>
      </c>
      <c r="F2189" s="9">
        <v>0</v>
      </c>
      <c r="G2189" s="9">
        <v>11317</v>
      </c>
      <c r="H2189" s="15">
        <v>44658</v>
      </c>
      <c r="I2189" s="9" t="s">
        <v>7455</v>
      </c>
      <c r="J2189" s="9">
        <v>111</v>
      </c>
      <c r="K2189" s="9" t="s">
        <v>7476</v>
      </c>
      <c r="L2189" s="9" t="str">
        <f>IF(OR('1. Raw Data'!L2189="Elec", '1. Raw Data'!L2189="elect"), "Electronics", '1. Raw Data'!L2189)</f>
        <v>Sports</v>
      </c>
      <c r="M2189" s="9">
        <v>806.38</v>
      </c>
      <c r="N2189" s="9">
        <f>IF(ISBLANK('1. Raw Data'!N2189), MEDIAN('1. Raw Data'!$N$2:$N$5001), '1. Raw Data'!N2189)</f>
        <v>463.99</v>
      </c>
      <c r="O2189" s="9">
        <v>1</v>
      </c>
      <c r="P2189" s="9">
        <f>IF(ISBLANK('1. Raw Data'!P2189), 0, '1. Raw Data'!P2189)</f>
        <v>0.2</v>
      </c>
      <c r="Q2189" s="9">
        <v>561</v>
      </c>
      <c r="R2189" s="9">
        <v>7</v>
      </c>
      <c r="S2189" s="9">
        <f t="shared" si="102"/>
        <v>645.10400000000004</v>
      </c>
      <c r="T2189" s="9">
        <f t="shared" si="103"/>
        <v>181.11400000000003</v>
      </c>
      <c r="U2189" s="23">
        <f t="shared" si="104"/>
        <v>0.28075163074481019</v>
      </c>
    </row>
    <row r="2190" spans="1:21" x14ac:dyDescent="0.3">
      <c r="A2190" s="9">
        <v>1724</v>
      </c>
      <c r="B2190" s="9" t="str">
        <f>PROPER(TRIM('1. Raw Data'!B2190))</f>
        <v>Customer_2188</v>
      </c>
      <c r="C2190" s="9">
        <f>IF(OR('1. Raw Data'!C2190&lt;18, '1. Raw Data'!C2190&gt;100), MEDIAN('1. Raw Data'!$C$2:$C$5001), '1. Raw Data'!C2190)</f>
        <v>42</v>
      </c>
      <c r="D2190" s="9" t="s">
        <v>5021</v>
      </c>
      <c r="E2190" s="22">
        <v>43917</v>
      </c>
      <c r="F2190" s="9">
        <v>0</v>
      </c>
      <c r="G2190" s="9">
        <v>11463</v>
      </c>
      <c r="H2190" s="15">
        <v>43917</v>
      </c>
      <c r="I2190" s="9" t="s">
        <v>7456</v>
      </c>
      <c r="J2190" s="9">
        <v>135</v>
      </c>
      <c r="K2190" s="9" t="s">
        <v>7458</v>
      </c>
      <c r="L2190" s="9" t="str">
        <f>IF(OR('1. Raw Data'!L2190="Elec", '1. Raw Data'!L2190="elect"), "Electronics", '1. Raw Data'!L2190)</f>
        <v>Clothing</v>
      </c>
      <c r="M2190" s="9">
        <v>284.64999999999998</v>
      </c>
      <c r="N2190" s="9">
        <f>IF(ISBLANK('1. Raw Data'!N2190), MEDIAN('1. Raw Data'!$N$2:$N$5001), '1. Raw Data'!N2190)</f>
        <v>177.55</v>
      </c>
      <c r="O2190" s="9">
        <v>3</v>
      </c>
      <c r="P2190" s="9">
        <f>IF(ISBLANK('1. Raw Data'!P2190), 0, '1. Raw Data'!P2190)</f>
        <v>0</v>
      </c>
      <c r="Q2190" s="9">
        <v>760</v>
      </c>
      <c r="R2190" s="9">
        <v>4</v>
      </c>
      <c r="S2190" s="9">
        <f t="shared" si="102"/>
        <v>853.94999999999993</v>
      </c>
      <c r="T2190" s="9">
        <f t="shared" si="103"/>
        <v>321.29999999999984</v>
      </c>
      <c r="U2190" s="23">
        <f t="shared" si="104"/>
        <v>0.37625153697523256</v>
      </c>
    </row>
    <row r="2191" spans="1:21" x14ac:dyDescent="0.3">
      <c r="A2191" s="9">
        <v>2088</v>
      </c>
      <c r="B2191" s="9" t="str">
        <f>PROPER(TRIM('1. Raw Data'!B2191))</f>
        <v>Customer_2189</v>
      </c>
      <c r="C2191" s="9">
        <f>IF(OR('1. Raw Data'!C2191&lt;18, '1. Raw Data'!C2191&gt;100), MEDIAN('1. Raw Data'!$C$2:$C$5001), '1. Raw Data'!C2191)</f>
        <v>40</v>
      </c>
      <c r="D2191" s="9" t="s">
        <v>5022</v>
      </c>
      <c r="E2191" s="22">
        <v>45319</v>
      </c>
      <c r="F2191" s="9">
        <v>0</v>
      </c>
      <c r="G2191" s="9">
        <v>11830</v>
      </c>
      <c r="H2191" s="15">
        <v>45319</v>
      </c>
      <c r="I2191" s="9" t="s">
        <v>7455</v>
      </c>
      <c r="J2191" s="9">
        <v>115</v>
      </c>
      <c r="K2191" s="9" t="s">
        <v>7481</v>
      </c>
      <c r="L2191" s="9" t="str">
        <f>IF(OR('1. Raw Data'!L2191="Elec", '1. Raw Data'!L2191="elect"), "Electronics", '1. Raw Data'!L2191)</f>
        <v>Electronics</v>
      </c>
      <c r="M2191" s="9">
        <v>826.1</v>
      </c>
      <c r="N2191" s="9">
        <f>IF(ISBLANK('1. Raw Data'!N2191), MEDIAN('1. Raw Data'!$N$2:$N$5001), '1. Raw Data'!N2191)</f>
        <v>409.42</v>
      </c>
      <c r="O2191" s="9">
        <v>3</v>
      </c>
      <c r="P2191" s="9">
        <f>IF(ISBLANK('1. Raw Data'!P2191), 0, '1. Raw Data'!P2191)</f>
        <v>0</v>
      </c>
      <c r="Q2191" s="9">
        <v>339</v>
      </c>
      <c r="R2191" s="9">
        <v>6</v>
      </c>
      <c r="S2191" s="9">
        <f t="shared" si="102"/>
        <v>2478.3000000000002</v>
      </c>
      <c r="T2191" s="9">
        <f t="shared" si="103"/>
        <v>1250.0400000000002</v>
      </c>
      <c r="U2191" s="23">
        <f t="shared" si="104"/>
        <v>0.50439414114513981</v>
      </c>
    </row>
    <row r="2192" spans="1:21" x14ac:dyDescent="0.3">
      <c r="A2192" s="9">
        <v>2099</v>
      </c>
      <c r="B2192" s="9" t="str">
        <f>PROPER(TRIM('1. Raw Data'!B2192))</f>
        <v>Customer_2190</v>
      </c>
      <c r="C2192" s="9">
        <f>IF(OR('1. Raw Data'!C2192&lt;18, '1. Raw Data'!C2192&gt;100), MEDIAN('1. Raw Data'!$C$2:$C$5001), '1. Raw Data'!C2192)</f>
        <v>35</v>
      </c>
      <c r="D2192" s="9" t="s">
        <v>5023</v>
      </c>
      <c r="E2192" s="22">
        <v>44553</v>
      </c>
      <c r="F2192" s="9">
        <v>0</v>
      </c>
      <c r="G2192" s="9">
        <v>13925</v>
      </c>
      <c r="H2192" s="15">
        <v>44553</v>
      </c>
      <c r="I2192" s="9" t="s">
        <v>7455</v>
      </c>
      <c r="J2192" s="9">
        <v>108</v>
      </c>
      <c r="K2192" s="9" t="s">
        <v>7496</v>
      </c>
      <c r="L2192" s="9" t="str">
        <f>IF(OR('1. Raw Data'!L2192="Elec", '1. Raw Data'!L2192="elect"), "Electronics", '1. Raw Data'!L2192)</f>
        <v>Clothing</v>
      </c>
      <c r="M2192" s="9">
        <v>1373.4</v>
      </c>
      <c r="N2192" s="9">
        <f>IF(ISBLANK('1. Raw Data'!N2192), MEDIAN('1. Raw Data'!$N$2:$N$5001), '1. Raw Data'!N2192)</f>
        <v>642.78</v>
      </c>
      <c r="O2192" s="9">
        <v>4</v>
      </c>
      <c r="P2192" s="9">
        <f>IF(ISBLANK('1. Raw Data'!P2192), 0, '1. Raw Data'!P2192)</f>
        <v>0</v>
      </c>
      <c r="Q2192" s="9">
        <v>909</v>
      </c>
      <c r="R2192" s="9">
        <v>4</v>
      </c>
      <c r="S2192" s="9">
        <f t="shared" si="102"/>
        <v>5493.6</v>
      </c>
      <c r="T2192" s="9">
        <f t="shared" si="103"/>
        <v>2922.4800000000005</v>
      </c>
      <c r="U2192" s="23">
        <f t="shared" si="104"/>
        <v>0.53197903014416781</v>
      </c>
    </row>
    <row r="2193" spans="1:21" x14ac:dyDescent="0.3">
      <c r="A2193" s="9">
        <v>1710</v>
      </c>
      <c r="B2193" s="9" t="str">
        <f>PROPER(TRIM('1. Raw Data'!B2193))</f>
        <v>Customer_2191</v>
      </c>
      <c r="C2193" s="9">
        <f>IF(OR('1. Raw Data'!C2193&lt;18, '1. Raw Data'!C2193&gt;100), MEDIAN('1. Raw Data'!$C$2:$C$5001), '1. Raw Data'!C2193)</f>
        <v>40</v>
      </c>
      <c r="D2193" s="9" t="s">
        <v>5022</v>
      </c>
      <c r="E2193" s="22">
        <v>45090</v>
      </c>
      <c r="F2193" s="9">
        <v>1</v>
      </c>
      <c r="G2193" s="9">
        <v>10515</v>
      </c>
      <c r="H2193" s="15">
        <v>45090</v>
      </c>
      <c r="I2193" s="9" t="s">
        <v>7457</v>
      </c>
      <c r="J2193" s="9">
        <v>120</v>
      </c>
      <c r="K2193" s="9" t="s">
        <v>7488</v>
      </c>
      <c r="L2193" s="9" t="str">
        <f>IF(OR('1. Raw Data'!L2193="Elec", '1. Raw Data'!L2193="elect"), "Electronics", '1. Raw Data'!L2193)</f>
        <v>Clothing</v>
      </c>
      <c r="M2193" s="9">
        <v>72.599999999999994</v>
      </c>
      <c r="N2193" s="9">
        <f>IF(ISBLANK('1. Raw Data'!N2193), MEDIAN('1. Raw Data'!$N$2:$N$5001), '1. Raw Data'!N2193)</f>
        <v>50.05</v>
      </c>
      <c r="O2193" s="9">
        <v>3</v>
      </c>
      <c r="P2193" s="9">
        <f>IF(ISBLANK('1. Raw Data'!P2193), 0, '1. Raw Data'!P2193)</f>
        <v>0</v>
      </c>
      <c r="Q2193" s="9">
        <v>568</v>
      </c>
      <c r="R2193" s="9">
        <v>2</v>
      </c>
      <c r="S2193" s="9">
        <f t="shared" si="102"/>
        <v>217.79999999999998</v>
      </c>
      <c r="T2193" s="9">
        <f t="shared" si="103"/>
        <v>67.650000000000006</v>
      </c>
      <c r="U2193" s="23">
        <f t="shared" si="104"/>
        <v>0.31060606060606066</v>
      </c>
    </row>
    <row r="2194" spans="1:21" x14ac:dyDescent="0.3">
      <c r="A2194" s="9">
        <v>1142</v>
      </c>
      <c r="B2194" s="9" t="str">
        <f>PROPER(TRIM('1. Raw Data'!B2194))</f>
        <v>Customer_2192</v>
      </c>
      <c r="C2194" s="9">
        <f>IF(OR('1. Raw Data'!C2194&lt;18, '1. Raw Data'!C2194&gt;100), MEDIAN('1. Raw Data'!$C$2:$C$5001), '1. Raw Data'!C2194)</f>
        <v>30</v>
      </c>
      <c r="D2194" s="9" t="s">
        <v>5023</v>
      </c>
      <c r="E2194" s="22">
        <v>44810</v>
      </c>
      <c r="F2194" s="9">
        <v>0</v>
      </c>
      <c r="G2194" s="9">
        <v>13887</v>
      </c>
      <c r="H2194" s="15">
        <v>44721</v>
      </c>
      <c r="I2194" s="9" t="s">
        <v>7456</v>
      </c>
      <c r="J2194" s="9">
        <v>121</v>
      </c>
      <c r="K2194" s="9" t="s">
        <v>7495</v>
      </c>
      <c r="L2194" s="9" t="str">
        <f>IF(OR('1. Raw Data'!L2194="Elec", '1. Raw Data'!L2194="elect"), "Electronics", '1. Raw Data'!L2194)</f>
        <v>Electronics</v>
      </c>
      <c r="M2194" s="9">
        <v>981.82</v>
      </c>
      <c r="N2194" s="9">
        <f>IF(ISBLANK('1. Raw Data'!N2194), MEDIAN('1. Raw Data'!$N$2:$N$5001), '1. Raw Data'!N2194)</f>
        <v>520.15</v>
      </c>
      <c r="O2194" s="9">
        <v>4</v>
      </c>
      <c r="P2194" s="9">
        <f>IF(ISBLANK('1. Raw Data'!P2194), 0, '1. Raw Data'!P2194)</f>
        <v>0.2</v>
      </c>
      <c r="Q2194" s="9">
        <v>368</v>
      </c>
      <c r="R2194" s="9">
        <v>5</v>
      </c>
      <c r="S2194" s="9">
        <f t="shared" si="102"/>
        <v>3141.8240000000005</v>
      </c>
      <c r="T2194" s="9">
        <f t="shared" si="103"/>
        <v>1061.2240000000006</v>
      </c>
      <c r="U2194" s="23">
        <f t="shared" si="104"/>
        <v>0.33777321708663516</v>
      </c>
    </row>
    <row r="2195" spans="1:21" x14ac:dyDescent="0.3">
      <c r="A2195" s="9">
        <v>1916</v>
      </c>
      <c r="B2195" s="9" t="str">
        <f>PROPER(TRIM('1. Raw Data'!B2195))</f>
        <v>Customer_2193</v>
      </c>
      <c r="C2195" s="9">
        <f>IF(OR('1. Raw Data'!C2195&lt;18, '1. Raw Data'!C2195&gt;100), MEDIAN('1. Raw Data'!$C$2:$C$5001), '1. Raw Data'!C2195)</f>
        <v>58</v>
      </c>
      <c r="D2195" s="9" t="s">
        <v>5021</v>
      </c>
      <c r="E2195" s="22">
        <v>44393</v>
      </c>
      <c r="F2195" s="9">
        <v>0</v>
      </c>
      <c r="G2195" s="9">
        <v>13462</v>
      </c>
      <c r="H2195" s="15">
        <v>44393</v>
      </c>
      <c r="I2195" s="9" t="s">
        <v>7457</v>
      </c>
      <c r="J2195" s="9">
        <v>101</v>
      </c>
      <c r="K2195" s="9" t="s">
        <v>7478</v>
      </c>
      <c r="L2195" s="9" t="str">
        <f>IF(OR('1. Raw Data'!L2195="Elec", '1. Raw Data'!L2195="elect"), "Electronics", '1. Raw Data'!L2195)</f>
        <v>Home Appliances</v>
      </c>
      <c r="M2195" s="9">
        <v>156.79</v>
      </c>
      <c r="N2195" s="9">
        <f>IF(ISBLANK('1. Raw Data'!N2195), MEDIAN('1. Raw Data'!$N$2:$N$5001), '1. Raw Data'!N2195)</f>
        <v>62.79</v>
      </c>
      <c r="O2195" s="9">
        <v>1</v>
      </c>
      <c r="P2195" s="9">
        <f>IF(ISBLANK('1. Raw Data'!P2195), 0, '1. Raw Data'!P2195)</f>
        <v>0</v>
      </c>
      <c r="Q2195" s="9">
        <v>1265</v>
      </c>
      <c r="R2195" s="9">
        <v>6</v>
      </c>
      <c r="S2195" s="9">
        <f t="shared" si="102"/>
        <v>156.79</v>
      </c>
      <c r="T2195" s="9">
        <f t="shared" si="103"/>
        <v>94</v>
      </c>
      <c r="U2195" s="23">
        <f t="shared" si="104"/>
        <v>0.59952803112443398</v>
      </c>
    </row>
    <row r="2196" spans="1:21" x14ac:dyDescent="0.3">
      <c r="A2196" s="9">
        <v>1827</v>
      </c>
      <c r="B2196" s="9" t="str">
        <f>PROPER(TRIM('1. Raw Data'!B2196))</f>
        <v>Customer_2194</v>
      </c>
      <c r="C2196" s="9">
        <f>IF(OR('1. Raw Data'!C2196&lt;18, '1. Raw Data'!C2196&gt;100), MEDIAN('1. Raw Data'!$C$2:$C$5001), '1. Raw Data'!C2196)</f>
        <v>58</v>
      </c>
      <c r="D2196" s="9" t="s">
        <v>5022</v>
      </c>
      <c r="E2196" s="22">
        <v>45140</v>
      </c>
      <c r="F2196" s="9">
        <v>0</v>
      </c>
      <c r="G2196" s="9">
        <v>12363</v>
      </c>
      <c r="H2196" s="15">
        <v>44965</v>
      </c>
      <c r="I2196" s="9" t="s">
        <v>7457</v>
      </c>
      <c r="J2196" s="9">
        <v>129</v>
      </c>
      <c r="K2196" s="9" t="s">
        <v>7471</v>
      </c>
      <c r="L2196" s="9" t="str">
        <f>IF(OR('1. Raw Data'!L2196="Elec", '1. Raw Data'!L2196="elect"), "Electronics", '1. Raw Data'!L2196)</f>
        <v>Electronics</v>
      </c>
      <c r="M2196" s="9">
        <v>59.35</v>
      </c>
      <c r="N2196" s="9">
        <f>IF(ISBLANK('1. Raw Data'!N2196), MEDIAN('1. Raw Data'!$N$2:$N$5001), '1. Raw Data'!N2196)</f>
        <v>38.659999999999997</v>
      </c>
      <c r="O2196" s="9">
        <v>2</v>
      </c>
      <c r="P2196" s="9">
        <f>IF(ISBLANK('1. Raw Data'!P2196), 0, '1. Raw Data'!P2196)</f>
        <v>0</v>
      </c>
      <c r="Q2196" s="9">
        <v>518</v>
      </c>
      <c r="R2196" s="9">
        <v>6</v>
      </c>
      <c r="S2196" s="9">
        <f t="shared" si="102"/>
        <v>118.7</v>
      </c>
      <c r="T2196" s="9">
        <f t="shared" si="103"/>
        <v>41.38000000000001</v>
      </c>
      <c r="U2196" s="23">
        <f t="shared" si="104"/>
        <v>0.34860994102780124</v>
      </c>
    </row>
    <row r="2197" spans="1:21" x14ac:dyDescent="0.3">
      <c r="A2197" s="9">
        <v>1604</v>
      </c>
      <c r="B2197" s="9" t="str">
        <f>PROPER(TRIM('1. Raw Data'!B2197))</f>
        <v>Customer_2195</v>
      </c>
      <c r="C2197" s="9">
        <f>IF(OR('1. Raw Data'!C2197&lt;18, '1. Raw Data'!C2197&gt;100), MEDIAN('1. Raw Data'!$C$2:$C$5001), '1. Raw Data'!C2197)</f>
        <v>34</v>
      </c>
      <c r="D2197" s="9" t="s">
        <v>5018</v>
      </c>
      <c r="E2197" s="22">
        <v>43948</v>
      </c>
      <c r="F2197" s="9">
        <v>0</v>
      </c>
      <c r="G2197" s="9">
        <v>11703</v>
      </c>
      <c r="H2197" s="15">
        <v>43948</v>
      </c>
      <c r="I2197" s="9" t="s">
        <v>7455</v>
      </c>
      <c r="J2197" s="9">
        <v>124</v>
      </c>
      <c r="K2197" s="9" t="s">
        <v>7497</v>
      </c>
      <c r="L2197" s="9" t="str">
        <f>IF(OR('1. Raw Data'!L2197="Elec", '1. Raw Data'!L2197="elect"), "Electronics", '1. Raw Data'!L2197)</f>
        <v>Home Appliances</v>
      </c>
      <c r="M2197" s="9">
        <v>268.45</v>
      </c>
      <c r="N2197" s="9">
        <f>IF(ISBLANK('1. Raw Data'!N2197), MEDIAN('1. Raw Data'!$N$2:$N$5001), '1. Raw Data'!N2197)</f>
        <v>155.66999999999999</v>
      </c>
      <c r="O2197" s="9">
        <v>2</v>
      </c>
      <c r="P2197" s="9">
        <f>IF(ISBLANK('1. Raw Data'!P2197), 0, '1. Raw Data'!P2197)</f>
        <v>0</v>
      </c>
      <c r="Q2197" s="9">
        <v>630</v>
      </c>
      <c r="R2197" s="9">
        <v>4</v>
      </c>
      <c r="S2197" s="9">
        <f t="shared" si="102"/>
        <v>536.9</v>
      </c>
      <c r="T2197" s="9">
        <f t="shared" si="103"/>
        <v>225.56</v>
      </c>
      <c r="U2197" s="23">
        <f t="shared" si="104"/>
        <v>0.42011547774259639</v>
      </c>
    </row>
    <row r="2198" spans="1:21" x14ac:dyDescent="0.3">
      <c r="A2198" s="9">
        <v>2496</v>
      </c>
      <c r="B2198" s="9" t="str">
        <f>PROPER(TRIM('1. Raw Data'!B2198))</f>
        <v>Customer_2196</v>
      </c>
      <c r="C2198" s="9">
        <f>IF(OR('1. Raw Data'!C2198&lt;18, '1. Raw Data'!C2198&gt;100), MEDIAN('1. Raw Data'!$C$2:$C$5001), '1. Raw Data'!C2198)</f>
        <v>32</v>
      </c>
      <c r="D2198" s="9" t="s">
        <v>5022</v>
      </c>
      <c r="E2198" s="22">
        <v>43984</v>
      </c>
      <c r="F2198" s="9">
        <v>0</v>
      </c>
      <c r="G2198" s="9">
        <v>13079</v>
      </c>
      <c r="H2198" s="15">
        <v>43867</v>
      </c>
      <c r="I2198" s="9" t="s">
        <v>7455</v>
      </c>
      <c r="J2198" s="9">
        <v>130</v>
      </c>
      <c r="K2198" s="9" t="s">
        <v>7487</v>
      </c>
      <c r="L2198" s="9" t="str">
        <f>IF(OR('1. Raw Data'!L2198="Elec", '1. Raw Data'!L2198="elect"), "Electronics", '1. Raw Data'!L2198)</f>
        <v>Electronics</v>
      </c>
      <c r="M2198" s="9">
        <v>663.21</v>
      </c>
      <c r="N2198" s="9">
        <f>IF(ISBLANK('1. Raw Data'!N2198), MEDIAN('1. Raw Data'!$N$2:$N$5001), '1. Raw Data'!N2198)</f>
        <v>298.82</v>
      </c>
      <c r="O2198" s="9">
        <v>4</v>
      </c>
      <c r="P2198" s="9">
        <f>IF(ISBLANK('1. Raw Data'!P2198), 0, '1. Raw Data'!P2198)</f>
        <v>0.1</v>
      </c>
      <c r="Q2198" s="9">
        <v>519</v>
      </c>
      <c r="R2198" s="9">
        <v>3</v>
      </c>
      <c r="S2198" s="9">
        <f t="shared" si="102"/>
        <v>2387.556</v>
      </c>
      <c r="T2198" s="9">
        <f t="shared" si="103"/>
        <v>1192.2760000000001</v>
      </c>
      <c r="U2198" s="23">
        <f t="shared" si="104"/>
        <v>0.49937090480809665</v>
      </c>
    </row>
    <row r="2199" spans="1:21" x14ac:dyDescent="0.3">
      <c r="A2199" s="9">
        <v>2440</v>
      </c>
      <c r="B2199" s="9" t="str">
        <f>PROPER(TRIM('1. Raw Data'!B2199))</f>
        <v>Customer_2197</v>
      </c>
      <c r="C2199" s="9">
        <f>IF(OR('1. Raw Data'!C2199&lt;18, '1. Raw Data'!C2199&gt;100), MEDIAN('1. Raw Data'!$C$2:$C$5001), '1. Raw Data'!C2199)</f>
        <v>38</v>
      </c>
      <c r="D2199" s="9" t="s">
        <v>5020</v>
      </c>
      <c r="E2199" s="22">
        <v>45205</v>
      </c>
      <c r="F2199" s="9">
        <v>0</v>
      </c>
      <c r="G2199" s="9">
        <v>13579</v>
      </c>
      <c r="H2199" s="15">
        <v>45087</v>
      </c>
      <c r="I2199" s="9" t="s">
        <v>7456</v>
      </c>
      <c r="J2199" s="9">
        <v>140</v>
      </c>
      <c r="K2199" s="9" t="s">
        <v>7468</v>
      </c>
      <c r="L2199" s="9" t="str">
        <f>IF(OR('1. Raw Data'!L2199="Elec", '1. Raw Data'!L2199="elect"), "Electronics", '1. Raw Data'!L2199)</f>
        <v>Electronics</v>
      </c>
      <c r="M2199" s="9">
        <v>1213.4000000000001</v>
      </c>
      <c r="N2199" s="9">
        <f>IF(ISBLANK('1. Raw Data'!N2199), MEDIAN('1. Raw Data'!$N$2:$N$5001), '1. Raw Data'!N2199)</f>
        <v>496.33</v>
      </c>
      <c r="O2199" s="9">
        <v>5</v>
      </c>
      <c r="P2199" s="9">
        <f>IF(ISBLANK('1. Raw Data'!P2199), 0, '1. Raw Data'!P2199)</f>
        <v>0.1</v>
      </c>
      <c r="Q2199" s="9">
        <v>453</v>
      </c>
      <c r="R2199" s="9">
        <v>4</v>
      </c>
      <c r="S2199" s="9">
        <f t="shared" si="102"/>
        <v>5460.3</v>
      </c>
      <c r="T2199" s="9">
        <f t="shared" si="103"/>
        <v>2978.65</v>
      </c>
      <c r="U2199" s="23">
        <f t="shared" si="104"/>
        <v>0.54551031994579058</v>
      </c>
    </row>
    <row r="2200" spans="1:21" x14ac:dyDescent="0.3">
      <c r="A2200" s="9">
        <v>1304</v>
      </c>
      <c r="B2200" s="9" t="str">
        <f>PROPER(TRIM('1. Raw Data'!B2200))</f>
        <v>Customer_2198</v>
      </c>
      <c r="C2200" s="9">
        <f>IF(OR('1. Raw Data'!C2200&lt;18, '1. Raw Data'!C2200&gt;100), MEDIAN('1. Raw Data'!$C$2:$C$5001), '1. Raw Data'!C2200)</f>
        <v>36</v>
      </c>
      <c r="D2200" s="9" t="s">
        <v>5023</v>
      </c>
      <c r="E2200" s="22">
        <v>45136</v>
      </c>
      <c r="F2200" s="9">
        <v>0</v>
      </c>
      <c r="G2200" s="9">
        <v>11147</v>
      </c>
      <c r="H2200" s="15">
        <v>45136</v>
      </c>
      <c r="I2200" s="9" t="s">
        <v>7457</v>
      </c>
      <c r="J2200" s="9">
        <v>135</v>
      </c>
      <c r="K2200" s="9" t="s">
        <v>7458</v>
      </c>
      <c r="L2200" s="9" t="str">
        <f>IF(OR('1. Raw Data'!L2200="Elec", '1. Raw Data'!L2200="elect"), "Electronics", '1. Raw Data'!L2200)</f>
        <v>Clothing</v>
      </c>
      <c r="M2200" s="9">
        <v>458.59</v>
      </c>
      <c r="N2200" s="9">
        <f>IF(ISBLANK('1. Raw Data'!N2200), MEDIAN('1. Raw Data'!$N$2:$N$5001), '1. Raw Data'!N2200)</f>
        <v>223.54</v>
      </c>
      <c r="O2200" s="9">
        <v>4</v>
      </c>
      <c r="P2200" s="9">
        <f>IF(ISBLANK('1. Raw Data'!P2200), 0, '1. Raw Data'!P2200)</f>
        <v>0.05</v>
      </c>
      <c r="Q2200" s="9">
        <v>522</v>
      </c>
      <c r="R2200" s="9">
        <v>6</v>
      </c>
      <c r="S2200" s="9">
        <f t="shared" si="102"/>
        <v>1742.6419999999998</v>
      </c>
      <c r="T2200" s="9">
        <f t="shared" si="103"/>
        <v>848.48199999999986</v>
      </c>
      <c r="U2200" s="23">
        <f t="shared" si="104"/>
        <v>0.48689403790336738</v>
      </c>
    </row>
    <row r="2201" spans="1:21" x14ac:dyDescent="0.3">
      <c r="A2201" s="9">
        <v>1735</v>
      </c>
      <c r="B2201" s="9" t="str">
        <f>PROPER(TRIM('1. Raw Data'!B2201))</f>
        <v>Customer_2199</v>
      </c>
      <c r="C2201" s="9">
        <f>IF(OR('1. Raw Data'!C2201&lt;18, '1. Raw Data'!C2201&gt;100), MEDIAN('1. Raw Data'!$C$2:$C$5001), '1. Raw Data'!C2201)</f>
        <v>31</v>
      </c>
      <c r="D2201" s="9" t="s">
        <v>5023</v>
      </c>
      <c r="E2201" s="22">
        <v>44869</v>
      </c>
      <c r="F2201" s="9">
        <v>0</v>
      </c>
      <c r="G2201" s="9">
        <v>13443</v>
      </c>
      <c r="H2201" s="15">
        <v>44662</v>
      </c>
      <c r="I2201" s="9" t="s">
        <v>7455</v>
      </c>
      <c r="J2201" s="9">
        <v>133</v>
      </c>
      <c r="K2201" s="9" t="s">
        <v>7498</v>
      </c>
      <c r="L2201" s="9" t="str">
        <f>IF(OR('1. Raw Data'!L2201="Elec", '1. Raw Data'!L2201="elect"), "Electronics", '1. Raw Data'!L2201)</f>
        <v>Clothing</v>
      </c>
      <c r="M2201" s="9">
        <v>957.23</v>
      </c>
      <c r="N2201" s="9">
        <f>IF(ISBLANK('1. Raw Data'!N2201), MEDIAN('1. Raw Data'!$N$2:$N$5001), '1. Raw Data'!N2201)</f>
        <v>649.35</v>
      </c>
      <c r="O2201" s="9">
        <v>1</v>
      </c>
      <c r="P2201" s="9">
        <f>IF(ISBLANK('1. Raw Data'!P2201), 0, '1. Raw Data'!P2201)</f>
        <v>0.1</v>
      </c>
      <c r="Q2201" s="9">
        <v>800</v>
      </c>
      <c r="R2201" s="9">
        <v>5</v>
      </c>
      <c r="S2201" s="9">
        <f t="shared" si="102"/>
        <v>861.50700000000006</v>
      </c>
      <c r="T2201" s="9">
        <f t="shared" si="103"/>
        <v>212.15700000000004</v>
      </c>
      <c r="U2201" s="23">
        <f t="shared" si="104"/>
        <v>0.24626265369869313</v>
      </c>
    </row>
    <row r="2202" spans="1:21" x14ac:dyDescent="0.3">
      <c r="A2202" s="9">
        <v>1290</v>
      </c>
      <c r="B2202" s="9" t="str">
        <f>PROPER(TRIM('1. Raw Data'!B2202))</f>
        <v>Customer_2200</v>
      </c>
      <c r="C2202" s="9">
        <f>IF(OR('1. Raw Data'!C2202&lt;18, '1. Raw Data'!C2202&gt;100), MEDIAN('1. Raw Data'!$C$2:$C$5001), '1. Raw Data'!C2202)</f>
        <v>40</v>
      </c>
      <c r="D2202" s="9" t="s">
        <v>5018</v>
      </c>
      <c r="E2202" s="22">
        <v>44575</v>
      </c>
      <c r="F2202" s="9">
        <v>0</v>
      </c>
      <c r="G2202" s="9">
        <v>12361</v>
      </c>
      <c r="H2202" s="15">
        <v>44575</v>
      </c>
      <c r="I2202" s="9" t="s">
        <v>7457</v>
      </c>
      <c r="J2202" s="9">
        <v>120</v>
      </c>
      <c r="K2202" s="9" t="s">
        <v>7488</v>
      </c>
      <c r="L2202" s="9" t="str">
        <f>IF(OR('1. Raw Data'!L2202="Elec", '1. Raw Data'!L2202="elect"), "Electronics", '1. Raw Data'!L2202)</f>
        <v>Sports</v>
      </c>
      <c r="M2202" s="9">
        <v>646.17999999999995</v>
      </c>
      <c r="N2202" s="9">
        <f>IF(ISBLANK('1. Raw Data'!N2202), MEDIAN('1. Raw Data'!$N$2:$N$5001), '1. Raw Data'!N2202)</f>
        <v>439.43</v>
      </c>
      <c r="O2202" s="9">
        <v>3</v>
      </c>
      <c r="P2202" s="9">
        <f>IF(ISBLANK('1. Raw Data'!P2202), 0, '1. Raw Data'!P2202)</f>
        <v>0</v>
      </c>
      <c r="Q2202" s="9">
        <v>1083</v>
      </c>
      <c r="R2202" s="9">
        <v>2</v>
      </c>
      <c r="S2202" s="9">
        <f t="shared" si="102"/>
        <v>1938.54</v>
      </c>
      <c r="T2202" s="9">
        <f t="shared" si="103"/>
        <v>620.25</v>
      </c>
      <c r="U2202" s="23">
        <f t="shared" si="104"/>
        <v>0.31995728744312729</v>
      </c>
    </row>
    <row r="2203" spans="1:21" x14ac:dyDescent="0.3">
      <c r="A2203" s="9">
        <v>1101</v>
      </c>
      <c r="B2203" s="9" t="str">
        <f>PROPER(TRIM('1. Raw Data'!B2203))</f>
        <v>Customer_2201</v>
      </c>
      <c r="C2203" s="9">
        <f>IF(OR('1. Raw Data'!C2203&lt;18, '1. Raw Data'!C2203&gt;100), MEDIAN('1. Raw Data'!$C$2:$C$5001), '1. Raw Data'!C2203)</f>
        <v>66</v>
      </c>
      <c r="D2203" s="9" t="s">
        <v>5023</v>
      </c>
      <c r="E2203" s="22">
        <v>44881</v>
      </c>
      <c r="F2203" s="9">
        <v>0</v>
      </c>
      <c r="G2203" s="9">
        <v>13256</v>
      </c>
      <c r="H2203" s="15">
        <v>44881</v>
      </c>
      <c r="I2203" s="9" t="s">
        <v>7455</v>
      </c>
      <c r="J2203" s="9">
        <v>116</v>
      </c>
      <c r="K2203" s="9" t="s">
        <v>7480</v>
      </c>
      <c r="L2203" s="9" t="str">
        <f>IF(OR('1. Raw Data'!L2203="Elec", '1. Raw Data'!L2203="elect"), "Electronics", '1. Raw Data'!L2203)</f>
        <v>Clothing</v>
      </c>
      <c r="M2203" s="9">
        <v>389.78</v>
      </c>
      <c r="N2203" s="9">
        <f>IF(ISBLANK('1. Raw Data'!N2203), MEDIAN('1. Raw Data'!$N$2:$N$5001), '1. Raw Data'!N2203)</f>
        <v>192.28</v>
      </c>
      <c r="O2203" s="9">
        <v>4</v>
      </c>
      <c r="P2203" s="9">
        <f>IF(ISBLANK('1. Raw Data'!P2203), 0, '1. Raw Data'!P2203)</f>
        <v>0.2</v>
      </c>
      <c r="Q2203" s="9">
        <v>502</v>
      </c>
      <c r="R2203" s="9">
        <v>3</v>
      </c>
      <c r="S2203" s="9">
        <f t="shared" si="102"/>
        <v>1247.296</v>
      </c>
      <c r="T2203" s="9">
        <f t="shared" si="103"/>
        <v>478.17600000000004</v>
      </c>
      <c r="U2203" s="23">
        <f t="shared" si="104"/>
        <v>0.38337010621376161</v>
      </c>
    </row>
    <row r="2204" spans="1:21" x14ac:dyDescent="0.3">
      <c r="A2204" s="9">
        <v>2290</v>
      </c>
      <c r="B2204" s="9" t="str">
        <f>PROPER(TRIM('1. Raw Data'!B2204))</f>
        <v>Customer_2202</v>
      </c>
      <c r="C2204" s="9">
        <f>IF(OR('1. Raw Data'!C2204&lt;18, '1. Raw Data'!C2204&gt;100), MEDIAN('1. Raw Data'!$C$2:$C$5001), '1. Raw Data'!C2204)</f>
        <v>40</v>
      </c>
      <c r="D2204" s="9" t="s">
        <v>5023</v>
      </c>
      <c r="E2204" s="22">
        <v>45222</v>
      </c>
      <c r="F2204" s="9">
        <v>0</v>
      </c>
      <c r="G2204" s="9">
        <v>12594</v>
      </c>
      <c r="H2204" s="15">
        <v>45222</v>
      </c>
      <c r="I2204" s="9" t="s">
        <v>7455</v>
      </c>
      <c r="J2204" s="9">
        <v>109</v>
      </c>
      <c r="K2204" s="9" t="s">
        <v>7466</v>
      </c>
      <c r="L2204" s="9" t="str">
        <f>IF(OR('1. Raw Data'!L2204="Elec", '1. Raw Data'!L2204="elect"), "Electronics", '1. Raw Data'!L2204)</f>
        <v>Clothing</v>
      </c>
      <c r="M2204" s="9">
        <v>795.66</v>
      </c>
      <c r="N2204" s="9">
        <f>IF(ISBLANK('1. Raw Data'!N2204), MEDIAN('1. Raw Data'!$N$2:$N$5001), '1. Raw Data'!N2204)</f>
        <v>517.79999999999995</v>
      </c>
      <c r="O2204" s="9">
        <v>1</v>
      </c>
      <c r="P2204" s="9">
        <f>IF(ISBLANK('1. Raw Data'!P2204), 0, '1. Raw Data'!P2204)</f>
        <v>0</v>
      </c>
      <c r="Q2204" s="9">
        <v>388</v>
      </c>
      <c r="R2204" s="9">
        <v>2</v>
      </c>
      <c r="S2204" s="9">
        <f t="shared" si="102"/>
        <v>795.66</v>
      </c>
      <c r="T2204" s="9">
        <f t="shared" si="103"/>
        <v>277.86</v>
      </c>
      <c r="U2204" s="23">
        <f t="shared" si="104"/>
        <v>0.34921951587361438</v>
      </c>
    </row>
    <row r="2205" spans="1:21" x14ac:dyDescent="0.3">
      <c r="A2205" s="9">
        <v>1866</v>
      </c>
      <c r="B2205" s="9" t="str">
        <f>PROPER(TRIM('1. Raw Data'!B2205))</f>
        <v>Customer_2203</v>
      </c>
      <c r="C2205" s="9">
        <f>IF(OR('1. Raw Data'!C2205&lt;18, '1. Raw Data'!C2205&gt;100), MEDIAN('1. Raw Data'!$C$2:$C$5001), '1. Raw Data'!C2205)</f>
        <v>37</v>
      </c>
      <c r="D2205" s="9" t="s">
        <v>5018</v>
      </c>
      <c r="E2205" s="22">
        <v>44158</v>
      </c>
      <c r="F2205" s="9">
        <v>0</v>
      </c>
      <c r="G2205" s="9">
        <v>13656</v>
      </c>
      <c r="H2205" s="15">
        <v>44158</v>
      </c>
      <c r="I2205" s="9" t="s">
        <v>7455</v>
      </c>
      <c r="J2205" s="9">
        <v>131</v>
      </c>
      <c r="K2205" s="9" t="s">
        <v>7504</v>
      </c>
      <c r="L2205" s="9" t="str">
        <f>IF(OR('1. Raw Data'!L2205="Elec", '1. Raw Data'!L2205="elect"), "Electronics", '1. Raw Data'!L2205)</f>
        <v>Clothing</v>
      </c>
      <c r="M2205" s="9">
        <v>1206.32</v>
      </c>
      <c r="N2205" s="9">
        <f>IF(ISBLANK('1. Raw Data'!N2205), MEDIAN('1. Raw Data'!$N$2:$N$5001), '1. Raw Data'!N2205)</f>
        <v>642.42999999999995</v>
      </c>
      <c r="O2205" s="9">
        <v>2</v>
      </c>
      <c r="P2205" s="9">
        <f>IF(ISBLANK('1. Raw Data'!P2205), 0, '1. Raw Data'!P2205)</f>
        <v>0.1</v>
      </c>
      <c r="Q2205" s="9">
        <v>404</v>
      </c>
      <c r="R2205" s="9">
        <v>5</v>
      </c>
      <c r="S2205" s="9">
        <f t="shared" si="102"/>
        <v>2171.3759999999997</v>
      </c>
      <c r="T2205" s="9">
        <f t="shared" si="103"/>
        <v>886.51599999999985</v>
      </c>
      <c r="U2205" s="23">
        <f t="shared" si="104"/>
        <v>0.40827383189277211</v>
      </c>
    </row>
    <row r="2206" spans="1:21" x14ac:dyDescent="0.3">
      <c r="A2206" s="9">
        <v>1967</v>
      </c>
      <c r="B2206" s="9" t="str">
        <f>PROPER(TRIM('1. Raw Data'!B2206))</f>
        <v>Customer_2204</v>
      </c>
      <c r="C2206" s="9">
        <f>IF(OR('1. Raw Data'!C2206&lt;18, '1. Raw Data'!C2206&gt;100), MEDIAN('1. Raw Data'!$C$2:$C$5001), '1. Raw Data'!C2206)</f>
        <v>44</v>
      </c>
      <c r="D2206" s="9" t="s">
        <v>5022</v>
      </c>
      <c r="E2206" s="22">
        <v>43894</v>
      </c>
      <c r="F2206" s="9">
        <v>0</v>
      </c>
      <c r="G2206" s="9">
        <v>13954</v>
      </c>
      <c r="H2206" s="15">
        <v>43924</v>
      </c>
      <c r="I2206" s="9" t="s">
        <v>7455</v>
      </c>
      <c r="J2206" s="9">
        <v>117</v>
      </c>
      <c r="K2206" s="9" t="s">
        <v>7483</v>
      </c>
      <c r="L2206" s="9" t="str">
        <f>IF(OR('1. Raw Data'!L2206="Elec", '1. Raw Data'!L2206="elect"), "Electronics", '1. Raw Data'!L2206)</f>
        <v>Clothing</v>
      </c>
      <c r="M2206" s="9">
        <v>1257.1099999999999</v>
      </c>
      <c r="N2206" s="9">
        <f>IF(ISBLANK('1. Raw Data'!N2206), MEDIAN('1. Raw Data'!$N$2:$N$5001), '1. Raw Data'!N2206)</f>
        <v>749.62</v>
      </c>
      <c r="O2206" s="9">
        <v>5</v>
      </c>
      <c r="P2206" s="9">
        <f>IF(ISBLANK('1. Raw Data'!P2206), 0, '1. Raw Data'!P2206)</f>
        <v>0</v>
      </c>
      <c r="Q2206" s="9">
        <v>1460</v>
      </c>
      <c r="R2206" s="9">
        <v>3</v>
      </c>
      <c r="S2206" s="9">
        <f t="shared" si="102"/>
        <v>6285.5499999999993</v>
      </c>
      <c r="T2206" s="9">
        <f t="shared" si="103"/>
        <v>2537.4499999999994</v>
      </c>
      <c r="U2206" s="23">
        <f t="shared" si="104"/>
        <v>0.40369577841239029</v>
      </c>
    </row>
    <row r="2207" spans="1:21" x14ac:dyDescent="0.3">
      <c r="A2207" s="9">
        <v>1973</v>
      </c>
      <c r="B2207" s="9" t="str">
        <f>PROPER(TRIM('1. Raw Data'!B2207))</f>
        <v>Customer_2205</v>
      </c>
      <c r="C2207" s="9">
        <f>IF(OR('1. Raw Data'!C2207&lt;18, '1. Raw Data'!C2207&gt;100), MEDIAN('1. Raw Data'!$C$2:$C$5001), '1. Raw Data'!C2207)</f>
        <v>38</v>
      </c>
      <c r="D2207" s="9" t="s">
        <v>5021</v>
      </c>
      <c r="E2207" s="22">
        <v>44123</v>
      </c>
      <c r="F2207" s="9">
        <v>0</v>
      </c>
      <c r="G2207" s="9">
        <v>11548</v>
      </c>
      <c r="H2207" s="15">
        <v>44123</v>
      </c>
      <c r="I2207" s="9" t="s">
        <v>7456</v>
      </c>
      <c r="J2207" s="9">
        <v>131</v>
      </c>
      <c r="K2207" s="9" t="s">
        <v>7504</v>
      </c>
      <c r="L2207" s="9" t="str">
        <f>IF(OR('1. Raw Data'!L2207="Elec", '1. Raw Data'!L2207="elect"), "Electronics", '1. Raw Data'!L2207)</f>
        <v>Sports</v>
      </c>
      <c r="M2207" s="9">
        <v>1277.45</v>
      </c>
      <c r="N2207" s="9">
        <f>IF(ISBLANK('1. Raw Data'!N2207), MEDIAN('1. Raw Data'!$N$2:$N$5001), '1. Raw Data'!N2207)</f>
        <v>639.15</v>
      </c>
      <c r="O2207" s="9">
        <v>5</v>
      </c>
      <c r="P2207" s="9">
        <f>IF(ISBLANK('1. Raw Data'!P2207), 0, '1. Raw Data'!P2207)</f>
        <v>0</v>
      </c>
      <c r="Q2207" s="9">
        <v>548</v>
      </c>
      <c r="R2207" s="9">
        <v>6</v>
      </c>
      <c r="S2207" s="9">
        <f t="shared" si="102"/>
        <v>6387.25</v>
      </c>
      <c r="T2207" s="9">
        <f t="shared" si="103"/>
        <v>3191.5</v>
      </c>
      <c r="U2207" s="23">
        <f t="shared" si="104"/>
        <v>0.49966730596109438</v>
      </c>
    </row>
    <row r="2208" spans="1:21" x14ac:dyDescent="0.3">
      <c r="A2208" s="9">
        <v>1841</v>
      </c>
      <c r="B2208" s="9" t="str">
        <f>PROPER(TRIM('1. Raw Data'!B2208))</f>
        <v>Customer_2206</v>
      </c>
      <c r="C2208" s="9">
        <f>IF(OR('1. Raw Data'!C2208&lt;18, '1. Raw Data'!C2208&gt;100), MEDIAN('1. Raw Data'!$C$2:$C$5001), '1. Raw Data'!C2208)</f>
        <v>33</v>
      </c>
      <c r="D2208" s="9" t="s">
        <v>5022</v>
      </c>
      <c r="E2208" s="22">
        <v>45075</v>
      </c>
      <c r="F2208" s="9">
        <v>0</v>
      </c>
      <c r="G2208" s="9">
        <v>12086</v>
      </c>
      <c r="H2208" s="15">
        <v>45075</v>
      </c>
      <c r="I2208" s="9" t="s">
        <v>7457</v>
      </c>
      <c r="J2208" s="9">
        <v>148</v>
      </c>
      <c r="K2208" s="9" t="s">
        <v>7491</v>
      </c>
      <c r="L2208" s="9" t="str">
        <f>IF(OR('1. Raw Data'!L2208="Elec", '1. Raw Data'!L2208="elect"), "Electronics", '1. Raw Data'!L2208)</f>
        <v>Clothing</v>
      </c>
      <c r="M2208" s="9">
        <v>540.91</v>
      </c>
      <c r="N2208" s="9">
        <f>IF(ISBLANK('1. Raw Data'!N2208), MEDIAN('1. Raw Data'!$N$2:$N$5001), '1. Raw Data'!N2208)</f>
        <v>300.08999999999997</v>
      </c>
      <c r="O2208" s="9">
        <v>4</v>
      </c>
      <c r="P2208" s="9">
        <f>IF(ISBLANK('1. Raw Data'!P2208), 0, '1. Raw Data'!P2208)</f>
        <v>0</v>
      </c>
      <c r="Q2208" s="9">
        <v>403</v>
      </c>
      <c r="R2208" s="9">
        <v>4</v>
      </c>
      <c r="S2208" s="9">
        <f t="shared" si="102"/>
        <v>2163.64</v>
      </c>
      <c r="T2208" s="9">
        <f t="shared" si="103"/>
        <v>963.28</v>
      </c>
      <c r="U2208" s="23">
        <f t="shared" si="104"/>
        <v>0.44521269712151745</v>
      </c>
    </row>
    <row r="2209" spans="1:21" x14ac:dyDescent="0.3">
      <c r="A2209" s="9">
        <v>1961</v>
      </c>
      <c r="B2209" s="9" t="str">
        <f>PROPER(TRIM('1. Raw Data'!B2209))</f>
        <v>Customer_2207</v>
      </c>
      <c r="C2209" s="9">
        <f>IF(OR('1. Raw Data'!C2209&lt;18, '1. Raw Data'!C2209&gt;100), MEDIAN('1. Raw Data'!$C$2:$C$5001), '1. Raw Data'!C2209)</f>
        <v>24</v>
      </c>
      <c r="D2209" s="9" t="s">
        <v>5020</v>
      </c>
      <c r="E2209" s="22">
        <v>45219</v>
      </c>
      <c r="F2209" s="9">
        <v>0</v>
      </c>
      <c r="G2209" s="9">
        <v>13155</v>
      </c>
      <c r="H2209" s="15">
        <v>45219</v>
      </c>
      <c r="I2209" s="9" t="s">
        <v>7457</v>
      </c>
      <c r="J2209" s="9">
        <v>123</v>
      </c>
      <c r="K2209" s="9" t="s">
        <v>7502</v>
      </c>
      <c r="L2209" s="9" t="str">
        <f>IF(OR('1. Raw Data'!L2209="Elec", '1. Raw Data'!L2209="elect"), "Electronics", '1. Raw Data'!L2209)</f>
        <v>Home Appliances</v>
      </c>
      <c r="M2209" s="9">
        <v>1200.51</v>
      </c>
      <c r="N2209" s="9">
        <f>IF(ISBLANK('1. Raw Data'!N2209), MEDIAN('1. Raw Data'!$N$2:$N$5001), '1. Raw Data'!N2209)</f>
        <v>586.01</v>
      </c>
      <c r="O2209" s="9">
        <v>3</v>
      </c>
      <c r="P2209" s="9">
        <f>IF(ISBLANK('1. Raw Data'!P2209), 0, '1. Raw Data'!P2209)</f>
        <v>0</v>
      </c>
      <c r="Q2209" s="9">
        <v>347</v>
      </c>
      <c r="R2209" s="9">
        <v>4</v>
      </c>
      <c r="S2209" s="9">
        <f t="shared" si="102"/>
        <v>3601.5299999999997</v>
      </c>
      <c r="T2209" s="9">
        <f t="shared" si="103"/>
        <v>1843.4999999999998</v>
      </c>
      <c r="U2209" s="23">
        <f t="shared" si="104"/>
        <v>0.51186579037242508</v>
      </c>
    </row>
    <row r="2210" spans="1:21" x14ac:dyDescent="0.3">
      <c r="A2210" s="9">
        <v>1941</v>
      </c>
      <c r="B2210" s="9" t="str">
        <f>PROPER(TRIM('1. Raw Data'!B2210))</f>
        <v>Customer_2208</v>
      </c>
      <c r="C2210" s="9">
        <f>IF(OR('1. Raw Data'!C2210&lt;18, '1. Raw Data'!C2210&gt;100), MEDIAN('1. Raw Data'!$C$2:$C$5001), '1. Raw Data'!C2210)</f>
        <v>40</v>
      </c>
      <c r="D2210" s="9" t="s">
        <v>5020</v>
      </c>
      <c r="E2210" s="22">
        <v>44728</v>
      </c>
      <c r="F2210" s="9">
        <v>0</v>
      </c>
      <c r="G2210" s="9">
        <v>13092</v>
      </c>
      <c r="H2210" s="15">
        <v>44728</v>
      </c>
      <c r="I2210" s="9" t="s">
        <v>7456</v>
      </c>
      <c r="J2210" s="9">
        <v>106</v>
      </c>
      <c r="K2210" s="9" t="s">
        <v>7477</v>
      </c>
      <c r="L2210" s="9" t="str">
        <f>IF(OR('1. Raw Data'!L2210="Elec", '1. Raw Data'!L2210="elect"), "Electronics", '1. Raw Data'!L2210)</f>
        <v>Home Appliances</v>
      </c>
      <c r="M2210" s="9">
        <v>357.66</v>
      </c>
      <c r="N2210" s="9">
        <f>IF(ISBLANK('1. Raw Data'!N2210), MEDIAN('1. Raw Data'!$N$2:$N$5001), '1. Raw Data'!N2210)</f>
        <v>149.62</v>
      </c>
      <c r="O2210" s="9">
        <v>4</v>
      </c>
      <c r="P2210" s="9">
        <f>IF(ISBLANK('1. Raw Data'!P2210), 0, '1. Raw Data'!P2210)</f>
        <v>0</v>
      </c>
      <c r="Q2210" s="9">
        <v>475</v>
      </c>
      <c r="R2210" s="9">
        <v>5</v>
      </c>
      <c r="S2210" s="9">
        <f t="shared" si="102"/>
        <v>1430.64</v>
      </c>
      <c r="T2210" s="9">
        <f t="shared" si="103"/>
        <v>832.16000000000008</v>
      </c>
      <c r="U2210" s="23">
        <f t="shared" si="104"/>
        <v>0.58166974221327516</v>
      </c>
    </row>
    <row r="2211" spans="1:21" x14ac:dyDescent="0.3">
      <c r="A2211" s="9">
        <v>2026</v>
      </c>
      <c r="B2211" s="9" t="str">
        <f>PROPER(TRIM('1. Raw Data'!B2211))</f>
        <v>Customer_2209</v>
      </c>
      <c r="C2211" s="9">
        <f>IF(OR('1. Raw Data'!C2211&lt;18, '1. Raw Data'!C2211&gt;100), MEDIAN('1. Raw Data'!$C$2:$C$5001), '1. Raw Data'!C2211)</f>
        <v>19</v>
      </c>
      <c r="D2211" s="9" t="s">
        <v>5023</v>
      </c>
      <c r="E2211" s="22">
        <v>43902</v>
      </c>
      <c r="F2211" s="9">
        <v>1</v>
      </c>
      <c r="G2211" s="9">
        <v>12300</v>
      </c>
      <c r="H2211" s="15">
        <v>44168</v>
      </c>
      <c r="I2211" s="9" t="s">
        <v>7456</v>
      </c>
      <c r="J2211" s="9">
        <v>130</v>
      </c>
      <c r="K2211" s="9" t="s">
        <v>7487</v>
      </c>
      <c r="L2211" s="9" t="str">
        <f>IF(OR('1. Raw Data'!L2211="Elec", '1. Raw Data'!L2211="elect"), "Electronics", '1. Raw Data'!L2211)</f>
        <v>Sports</v>
      </c>
      <c r="M2211" s="9">
        <v>1120.72</v>
      </c>
      <c r="N2211" s="9">
        <f>IF(ISBLANK('1. Raw Data'!N2211), MEDIAN('1. Raw Data'!$N$2:$N$5001), '1. Raw Data'!N2211)</f>
        <v>495.15</v>
      </c>
      <c r="O2211" s="9">
        <v>5</v>
      </c>
      <c r="P2211" s="9">
        <f>IF(ISBLANK('1. Raw Data'!P2211), 0, '1. Raw Data'!P2211)</f>
        <v>0</v>
      </c>
      <c r="Q2211" s="9">
        <v>1123</v>
      </c>
      <c r="R2211" s="9">
        <v>4</v>
      </c>
      <c r="S2211" s="9">
        <f t="shared" si="102"/>
        <v>5603.6</v>
      </c>
      <c r="T2211" s="9">
        <f t="shared" si="103"/>
        <v>3127.8500000000004</v>
      </c>
      <c r="U2211" s="23">
        <f t="shared" si="104"/>
        <v>0.55818580912270688</v>
      </c>
    </row>
    <row r="2212" spans="1:21" x14ac:dyDescent="0.3">
      <c r="A2212" s="9">
        <v>1084</v>
      </c>
      <c r="B2212" s="9" t="str">
        <f>PROPER(TRIM('1. Raw Data'!B2212))</f>
        <v>Customer_2210</v>
      </c>
      <c r="C2212" s="9">
        <f>IF(OR('1. Raw Data'!C2212&lt;18, '1. Raw Data'!C2212&gt;100), MEDIAN('1. Raw Data'!$C$2:$C$5001), '1. Raw Data'!C2212)</f>
        <v>23</v>
      </c>
      <c r="D2212" s="9" t="s">
        <v>5020</v>
      </c>
      <c r="E2212" s="22">
        <v>44089</v>
      </c>
      <c r="F2212" s="9">
        <v>1</v>
      </c>
      <c r="G2212" s="9">
        <v>12350</v>
      </c>
      <c r="H2212" s="15">
        <v>44089</v>
      </c>
      <c r="I2212" s="9" t="s">
        <v>7456</v>
      </c>
      <c r="J2212" s="9">
        <v>107</v>
      </c>
      <c r="K2212" s="9" t="s">
        <v>7485</v>
      </c>
      <c r="L2212" s="9" t="str">
        <f>IF(OR('1. Raw Data'!L2212="Elec", '1. Raw Data'!L2212="elect"), "Electronics", '1. Raw Data'!L2212)</f>
        <v>Clothing</v>
      </c>
      <c r="M2212" s="9">
        <v>1425.16</v>
      </c>
      <c r="N2212" s="9">
        <f>IF(ISBLANK('1. Raw Data'!N2212), MEDIAN('1. Raw Data'!$N$2:$N$5001), '1. Raw Data'!N2212)</f>
        <v>694.34</v>
      </c>
      <c r="O2212" s="9">
        <v>5</v>
      </c>
      <c r="P2212" s="9">
        <f>IF(ISBLANK('1. Raw Data'!P2212), 0, '1. Raw Data'!P2212)</f>
        <v>0</v>
      </c>
      <c r="Q2212" s="9">
        <v>1569</v>
      </c>
      <c r="R2212" s="9">
        <v>1</v>
      </c>
      <c r="S2212" s="9">
        <f t="shared" si="102"/>
        <v>7125.8</v>
      </c>
      <c r="T2212" s="9">
        <f t="shared" si="103"/>
        <v>3654.1</v>
      </c>
      <c r="U2212" s="23">
        <f t="shared" si="104"/>
        <v>0.51279856296836845</v>
      </c>
    </row>
    <row r="2213" spans="1:21" x14ac:dyDescent="0.3">
      <c r="A2213" s="9">
        <v>1327</v>
      </c>
      <c r="B2213" s="9" t="str">
        <f>PROPER(TRIM('1. Raw Data'!B2213))</f>
        <v>Customer_2211</v>
      </c>
      <c r="C2213" s="9">
        <f>IF(OR('1. Raw Data'!C2213&lt;18, '1. Raw Data'!C2213&gt;100), MEDIAN('1. Raw Data'!$C$2:$C$5001), '1. Raw Data'!C2213)</f>
        <v>49</v>
      </c>
      <c r="D2213" s="9" t="s">
        <v>5021</v>
      </c>
      <c r="E2213" s="22">
        <v>43968</v>
      </c>
      <c r="F2213" s="9">
        <v>0</v>
      </c>
      <c r="G2213" s="9">
        <v>10978</v>
      </c>
      <c r="H2213" s="15">
        <v>43968</v>
      </c>
      <c r="I2213" s="9" t="s">
        <v>7455</v>
      </c>
      <c r="J2213" s="9">
        <v>148</v>
      </c>
      <c r="K2213" s="9" t="s">
        <v>7491</v>
      </c>
      <c r="L2213" s="9" t="str">
        <f>IF(OR('1. Raw Data'!L2213="Elec", '1. Raw Data'!L2213="elect"), "Electronics", '1. Raw Data'!L2213)</f>
        <v>Home Appliances</v>
      </c>
      <c r="M2213" s="9">
        <v>69.930000000000007</v>
      </c>
      <c r="N2213" s="9">
        <f>IF(ISBLANK('1. Raw Data'!N2213), MEDIAN('1. Raw Data'!$N$2:$N$5001), '1. Raw Data'!N2213)</f>
        <v>48.45</v>
      </c>
      <c r="O2213" s="9">
        <v>2</v>
      </c>
      <c r="P2213" s="9">
        <f>IF(ISBLANK('1. Raw Data'!P2213), 0, '1. Raw Data'!P2213)</f>
        <v>0.2</v>
      </c>
      <c r="Q2213" s="9">
        <v>959</v>
      </c>
      <c r="R2213" s="9">
        <v>3</v>
      </c>
      <c r="S2213" s="9">
        <f t="shared" si="102"/>
        <v>111.88800000000002</v>
      </c>
      <c r="T2213" s="9">
        <f t="shared" si="103"/>
        <v>14.988000000000014</v>
      </c>
      <c r="U2213" s="23">
        <f t="shared" si="104"/>
        <v>0.13395538395538406</v>
      </c>
    </row>
    <row r="2214" spans="1:21" x14ac:dyDescent="0.3">
      <c r="A2214" s="9">
        <v>1815</v>
      </c>
      <c r="B2214" s="9" t="str">
        <f>PROPER(TRIM('1. Raw Data'!B2214))</f>
        <v>Customer_2212</v>
      </c>
      <c r="C2214" s="9">
        <f>IF(OR('1. Raw Data'!C2214&lt;18, '1. Raw Data'!C2214&gt;100), MEDIAN('1. Raw Data'!$C$2:$C$5001), '1. Raw Data'!C2214)</f>
        <v>50</v>
      </c>
      <c r="D2214" s="9" t="s">
        <v>5023</v>
      </c>
      <c r="E2214" s="22">
        <v>44314</v>
      </c>
      <c r="F2214" s="9">
        <v>1</v>
      </c>
      <c r="G2214" s="9">
        <v>12305</v>
      </c>
      <c r="H2214" s="15">
        <v>44314</v>
      </c>
      <c r="I2214" s="9" t="s">
        <v>7455</v>
      </c>
      <c r="J2214" s="9">
        <v>140</v>
      </c>
      <c r="K2214" s="9" t="s">
        <v>7468</v>
      </c>
      <c r="L2214" s="9" t="str">
        <f>IF(OR('1. Raw Data'!L2214="Elec", '1. Raw Data'!L2214="elect"), "Electronics", '1. Raw Data'!L2214)</f>
        <v>Electronics</v>
      </c>
      <c r="M2214" s="9">
        <v>688.53</v>
      </c>
      <c r="N2214" s="9">
        <f>IF(ISBLANK('1. Raw Data'!N2214), MEDIAN('1. Raw Data'!$N$2:$N$5001), '1. Raw Data'!N2214)</f>
        <v>474.88</v>
      </c>
      <c r="O2214" s="9">
        <v>3</v>
      </c>
      <c r="P2214" s="9">
        <f>IF(ISBLANK('1. Raw Data'!P2214), 0, '1. Raw Data'!P2214)</f>
        <v>0.2</v>
      </c>
      <c r="Q2214" s="9">
        <v>439</v>
      </c>
      <c r="R2214" s="9">
        <v>6</v>
      </c>
      <c r="S2214" s="9">
        <f t="shared" si="102"/>
        <v>1652.4720000000002</v>
      </c>
      <c r="T2214" s="9">
        <f t="shared" si="103"/>
        <v>227.83200000000033</v>
      </c>
      <c r="U2214" s="23">
        <f t="shared" si="104"/>
        <v>0.13787344051820563</v>
      </c>
    </row>
    <row r="2215" spans="1:21" x14ac:dyDescent="0.3">
      <c r="A2215" s="9">
        <v>2473</v>
      </c>
      <c r="B2215" s="9" t="str">
        <f>PROPER(TRIM('1. Raw Data'!B2215))</f>
        <v>Customer_2213</v>
      </c>
      <c r="C2215" s="9">
        <f>IF(OR('1. Raw Data'!C2215&lt;18, '1. Raw Data'!C2215&gt;100), MEDIAN('1. Raw Data'!$C$2:$C$5001), '1. Raw Data'!C2215)</f>
        <v>26</v>
      </c>
      <c r="D2215" s="9" t="s">
        <v>5020</v>
      </c>
      <c r="E2215" s="22">
        <v>45152</v>
      </c>
      <c r="F2215" s="9">
        <v>0</v>
      </c>
      <c r="G2215" s="9">
        <v>13883</v>
      </c>
      <c r="H2215" s="15">
        <v>45152</v>
      </c>
      <c r="I2215" s="9" t="s">
        <v>7457</v>
      </c>
      <c r="J2215" s="9">
        <v>142</v>
      </c>
      <c r="K2215" s="9" t="s">
        <v>7500</v>
      </c>
      <c r="L2215" s="9" t="str">
        <f>IF(OR('1. Raw Data'!L2215="Elec", '1. Raw Data'!L2215="elect"), "Electronics", '1. Raw Data'!L2215)</f>
        <v>Home Appliances</v>
      </c>
      <c r="M2215" s="9">
        <v>989.27</v>
      </c>
      <c r="N2215" s="9">
        <f>IF(ISBLANK('1. Raw Data'!N2215), MEDIAN('1. Raw Data'!$N$2:$N$5001), '1. Raw Data'!N2215)</f>
        <v>641.34</v>
      </c>
      <c r="O2215" s="9">
        <v>3</v>
      </c>
      <c r="P2215" s="9">
        <f>IF(ISBLANK('1. Raw Data'!P2215), 0, '1. Raw Data'!P2215)</f>
        <v>0.1</v>
      </c>
      <c r="Q2215" s="9">
        <v>391</v>
      </c>
      <c r="R2215" s="9">
        <v>7</v>
      </c>
      <c r="S2215" s="9">
        <f t="shared" si="102"/>
        <v>2671.029</v>
      </c>
      <c r="T2215" s="9">
        <f t="shared" si="103"/>
        <v>747.00900000000001</v>
      </c>
      <c r="U2215" s="23">
        <f t="shared" si="104"/>
        <v>0.27967086841812649</v>
      </c>
    </row>
    <row r="2216" spans="1:21" x14ac:dyDescent="0.3">
      <c r="A2216" s="9">
        <v>1453</v>
      </c>
      <c r="B2216" s="9" t="str">
        <f>PROPER(TRIM('1. Raw Data'!B2216))</f>
        <v>Customer_2214</v>
      </c>
      <c r="C2216" s="9">
        <f>IF(OR('1. Raw Data'!C2216&lt;18, '1. Raw Data'!C2216&gt;100), MEDIAN('1. Raw Data'!$C$2:$C$5001), '1. Raw Data'!C2216)</f>
        <v>40</v>
      </c>
      <c r="D2216" s="9" t="s">
        <v>5019</v>
      </c>
      <c r="E2216" s="22">
        <v>44581</v>
      </c>
      <c r="F2216" s="9">
        <v>0</v>
      </c>
      <c r="G2216" s="9">
        <v>13047</v>
      </c>
      <c r="H2216" s="15">
        <v>44581</v>
      </c>
      <c r="I2216" s="9" t="s">
        <v>7456</v>
      </c>
      <c r="J2216" s="9">
        <v>146</v>
      </c>
      <c r="K2216" s="9" t="s">
        <v>7505</v>
      </c>
      <c r="L2216" s="9" t="str">
        <f>IF(OR('1. Raw Data'!L2216="Elec", '1. Raw Data'!L2216="elect"), "Electronics", '1. Raw Data'!L2216)</f>
        <v>Clothing</v>
      </c>
      <c r="M2216" s="9">
        <v>1067.57</v>
      </c>
      <c r="N2216" s="9">
        <f>IF(ISBLANK('1. Raw Data'!N2216), MEDIAN('1. Raw Data'!$N$2:$N$5001), '1. Raw Data'!N2216)</f>
        <v>429.51499999999999</v>
      </c>
      <c r="O2216" s="9">
        <v>5</v>
      </c>
      <c r="P2216" s="9">
        <f>IF(ISBLANK('1. Raw Data'!P2216), 0, '1. Raw Data'!P2216)</f>
        <v>0.05</v>
      </c>
      <c r="Q2216" s="9">
        <v>622</v>
      </c>
      <c r="R2216" s="9">
        <v>4</v>
      </c>
      <c r="S2216" s="9">
        <f t="shared" si="102"/>
        <v>5070.9574999999995</v>
      </c>
      <c r="T2216" s="9">
        <f t="shared" si="103"/>
        <v>2923.3824999999997</v>
      </c>
      <c r="U2216" s="23">
        <f t="shared" si="104"/>
        <v>0.57649516881180718</v>
      </c>
    </row>
    <row r="2217" spans="1:21" x14ac:dyDescent="0.3">
      <c r="A2217" s="9">
        <v>1628</v>
      </c>
      <c r="B2217" s="9" t="str">
        <f>PROPER(TRIM('1. Raw Data'!B2217))</f>
        <v>Customer_2215</v>
      </c>
      <c r="C2217" s="9">
        <f>IF(OR('1. Raw Data'!C2217&lt;18, '1. Raw Data'!C2217&gt;100), MEDIAN('1. Raw Data'!$C$2:$C$5001), '1. Raw Data'!C2217)</f>
        <v>40</v>
      </c>
      <c r="D2217" s="9" t="s">
        <v>5019</v>
      </c>
      <c r="E2217" s="22">
        <v>44866</v>
      </c>
      <c r="F2217" s="9">
        <v>0</v>
      </c>
      <c r="G2217" s="9">
        <v>12589</v>
      </c>
      <c r="H2217" s="15">
        <v>44572</v>
      </c>
      <c r="I2217" s="9" t="s">
        <v>7457</v>
      </c>
      <c r="J2217" s="9">
        <v>111</v>
      </c>
      <c r="K2217" s="9" t="s">
        <v>7476</v>
      </c>
      <c r="L2217" s="9" t="str">
        <f>IF(OR('1. Raw Data'!L2217="Elec", '1. Raw Data'!L2217="elect"), "Electronics", '1. Raw Data'!L2217)</f>
        <v>Home Appliances</v>
      </c>
      <c r="M2217" s="9">
        <v>305.33</v>
      </c>
      <c r="N2217" s="9">
        <f>IF(ISBLANK('1. Raw Data'!N2217), MEDIAN('1. Raw Data'!$N$2:$N$5001), '1. Raw Data'!N2217)</f>
        <v>162.58000000000001</v>
      </c>
      <c r="O2217" s="9">
        <v>5</v>
      </c>
      <c r="P2217" s="9">
        <f>IF(ISBLANK('1. Raw Data'!P2217), 0, '1. Raw Data'!P2217)</f>
        <v>0</v>
      </c>
      <c r="Q2217" s="9">
        <v>344</v>
      </c>
      <c r="R2217" s="9">
        <v>6</v>
      </c>
      <c r="S2217" s="9">
        <f t="shared" si="102"/>
        <v>1526.6499999999999</v>
      </c>
      <c r="T2217" s="9">
        <f t="shared" si="103"/>
        <v>713.74999999999977</v>
      </c>
      <c r="U2217" s="23">
        <f t="shared" si="104"/>
        <v>0.46752693806700935</v>
      </c>
    </row>
    <row r="2218" spans="1:21" x14ac:dyDescent="0.3">
      <c r="A2218" s="9">
        <v>2244</v>
      </c>
      <c r="B2218" s="9" t="str">
        <f>PROPER(TRIM('1. Raw Data'!B2218))</f>
        <v>Customer_2216</v>
      </c>
      <c r="C2218" s="9">
        <f>IF(OR('1. Raw Data'!C2218&lt;18, '1. Raw Data'!C2218&gt;100), MEDIAN('1. Raw Data'!$C$2:$C$5001), '1. Raw Data'!C2218)</f>
        <v>33</v>
      </c>
      <c r="D2218" s="9" t="s">
        <v>5019</v>
      </c>
      <c r="E2218" s="22">
        <v>44615</v>
      </c>
      <c r="F2218" s="9">
        <v>1</v>
      </c>
      <c r="G2218" s="9">
        <v>12006</v>
      </c>
      <c r="H2218" s="15">
        <v>44615</v>
      </c>
      <c r="I2218" s="9" t="s">
        <v>7456</v>
      </c>
      <c r="J2218" s="9">
        <v>134</v>
      </c>
      <c r="K2218" s="9" t="s">
        <v>7482</v>
      </c>
      <c r="L2218" s="9" t="str">
        <f>IF(OR('1. Raw Data'!L2218="Elec", '1. Raw Data'!L2218="elect"), "Electronics", '1. Raw Data'!L2218)</f>
        <v>Electronics</v>
      </c>
      <c r="M2218" s="9">
        <v>1459.67</v>
      </c>
      <c r="N2218" s="9">
        <f>IF(ISBLANK('1. Raw Data'!N2218), MEDIAN('1. Raw Data'!$N$2:$N$5001), '1. Raw Data'!N2218)</f>
        <v>776.45</v>
      </c>
      <c r="O2218" s="9">
        <v>4</v>
      </c>
      <c r="P2218" s="9">
        <f>IF(ISBLANK('1. Raw Data'!P2218), 0, '1. Raw Data'!P2218)</f>
        <v>0</v>
      </c>
      <c r="Q2218" s="9">
        <v>1043</v>
      </c>
      <c r="R2218" s="9">
        <v>3</v>
      </c>
      <c r="S2218" s="9">
        <f t="shared" si="102"/>
        <v>5838.68</v>
      </c>
      <c r="T2218" s="9">
        <f t="shared" si="103"/>
        <v>2732.88</v>
      </c>
      <c r="U2218" s="23">
        <f t="shared" si="104"/>
        <v>0.46806469955537894</v>
      </c>
    </row>
    <row r="2219" spans="1:21" x14ac:dyDescent="0.3">
      <c r="A2219" s="9">
        <v>2177</v>
      </c>
      <c r="B2219" s="9" t="str">
        <f>PROPER(TRIM('1. Raw Data'!B2219))</f>
        <v>Customer_2217</v>
      </c>
      <c r="C2219" s="9">
        <f>IF(OR('1. Raw Data'!C2219&lt;18, '1. Raw Data'!C2219&gt;100), MEDIAN('1. Raw Data'!$C$2:$C$5001), '1. Raw Data'!C2219)</f>
        <v>33</v>
      </c>
      <c r="D2219" s="9" t="s">
        <v>5019</v>
      </c>
      <c r="E2219" s="22">
        <v>44992</v>
      </c>
      <c r="F2219" s="9">
        <v>0</v>
      </c>
      <c r="G2219" s="9">
        <v>12687</v>
      </c>
      <c r="H2219" s="15">
        <v>45110</v>
      </c>
      <c r="I2219" s="9" t="s">
        <v>7457</v>
      </c>
      <c r="J2219" s="9">
        <v>112</v>
      </c>
      <c r="K2219" s="9" t="s">
        <v>7492</v>
      </c>
      <c r="L2219" s="9" t="str">
        <f>IF(OR('1. Raw Data'!L2219="Elec", '1. Raw Data'!L2219="elect"), "Electronics", '1. Raw Data'!L2219)</f>
        <v>Home Appliances</v>
      </c>
      <c r="M2219" s="9">
        <v>942.13</v>
      </c>
      <c r="N2219" s="9">
        <f>IF(ISBLANK('1. Raw Data'!N2219), MEDIAN('1. Raw Data'!$N$2:$N$5001), '1. Raw Data'!N2219)</f>
        <v>486.23</v>
      </c>
      <c r="O2219" s="9">
        <v>4</v>
      </c>
      <c r="P2219" s="9">
        <f>IF(ISBLANK('1. Raw Data'!P2219), 0, '1. Raw Data'!P2219)</f>
        <v>0</v>
      </c>
      <c r="Q2219" s="9">
        <v>666</v>
      </c>
      <c r="R2219" s="9">
        <v>6</v>
      </c>
      <c r="S2219" s="9">
        <f t="shared" si="102"/>
        <v>3768.52</v>
      </c>
      <c r="T2219" s="9">
        <f t="shared" si="103"/>
        <v>1823.6</v>
      </c>
      <c r="U2219" s="23">
        <f t="shared" si="104"/>
        <v>0.48390349527135318</v>
      </c>
    </row>
    <row r="2220" spans="1:21" x14ac:dyDescent="0.3">
      <c r="A2220" s="9">
        <v>1664</v>
      </c>
      <c r="B2220" s="9" t="str">
        <f>PROPER(TRIM('1. Raw Data'!B2220))</f>
        <v>Customer_2218</v>
      </c>
      <c r="C2220" s="9">
        <f>IF(OR('1. Raw Data'!C2220&lt;18, '1. Raw Data'!C2220&gt;100), MEDIAN('1. Raw Data'!$C$2:$C$5001), '1. Raw Data'!C2220)</f>
        <v>54</v>
      </c>
      <c r="D2220" s="9" t="s">
        <v>5022</v>
      </c>
      <c r="E2220" s="22">
        <v>43897</v>
      </c>
      <c r="F2220" s="9">
        <v>1</v>
      </c>
      <c r="G2220" s="9">
        <v>11846</v>
      </c>
      <c r="H2220" s="15">
        <v>44015</v>
      </c>
      <c r="I2220" s="9" t="s">
        <v>7456</v>
      </c>
      <c r="J2220" s="9">
        <v>145</v>
      </c>
      <c r="K2220" s="9" t="s">
        <v>7470</v>
      </c>
      <c r="L2220" s="9" t="str">
        <f>IF(OR('1. Raw Data'!L2220="Elec", '1. Raw Data'!L2220="elect"), "Electronics", '1. Raw Data'!L2220)</f>
        <v>Clothing</v>
      </c>
      <c r="M2220" s="9">
        <v>288.29000000000002</v>
      </c>
      <c r="N2220" s="9">
        <f>IF(ISBLANK('1. Raw Data'!N2220), MEDIAN('1. Raw Data'!$N$2:$N$5001), '1. Raw Data'!N2220)</f>
        <v>119.2</v>
      </c>
      <c r="O2220" s="9">
        <v>2</v>
      </c>
      <c r="P2220" s="9">
        <f>IF(ISBLANK('1. Raw Data'!P2220), 0, '1. Raw Data'!P2220)</f>
        <v>0.2</v>
      </c>
      <c r="Q2220" s="9">
        <v>1007</v>
      </c>
      <c r="R2220" s="9">
        <v>3</v>
      </c>
      <c r="S2220" s="9">
        <f t="shared" si="102"/>
        <v>461.26400000000007</v>
      </c>
      <c r="T2220" s="9">
        <f t="shared" si="103"/>
        <v>222.86400000000006</v>
      </c>
      <c r="U2220" s="23">
        <f t="shared" si="104"/>
        <v>0.48315931874154505</v>
      </c>
    </row>
    <row r="2221" spans="1:21" x14ac:dyDescent="0.3">
      <c r="A2221" s="9">
        <v>1011</v>
      </c>
      <c r="B2221" s="9" t="str">
        <f>PROPER(TRIM('1. Raw Data'!B2221))</f>
        <v>Customer_2219</v>
      </c>
      <c r="C2221" s="9">
        <f>IF(OR('1. Raw Data'!C2221&lt;18, '1. Raw Data'!C2221&gt;100), MEDIAN('1. Raw Data'!$C$2:$C$5001), '1. Raw Data'!C2221)</f>
        <v>42</v>
      </c>
      <c r="D2221" s="9" t="s">
        <v>5019</v>
      </c>
      <c r="E2221" s="22">
        <v>45070</v>
      </c>
      <c r="F2221" s="9">
        <v>0</v>
      </c>
      <c r="G2221" s="9">
        <v>12599</v>
      </c>
      <c r="H2221" s="15">
        <v>45070</v>
      </c>
      <c r="I2221" s="9" t="s">
        <v>7456</v>
      </c>
      <c r="J2221" s="9">
        <v>147</v>
      </c>
      <c r="K2221" s="9" t="s">
        <v>7474</v>
      </c>
      <c r="L2221" s="9" t="str">
        <f>IF(OR('1. Raw Data'!L2221="Elec", '1. Raw Data'!L2221="elect"), "Electronics", '1. Raw Data'!L2221)</f>
        <v>Electronics</v>
      </c>
      <c r="M2221" s="9">
        <v>79.760000000000005</v>
      </c>
      <c r="N2221" s="9">
        <f>IF(ISBLANK('1. Raw Data'!N2221), MEDIAN('1. Raw Data'!$N$2:$N$5001), '1. Raw Data'!N2221)</f>
        <v>44.69</v>
      </c>
      <c r="O2221" s="9">
        <v>5</v>
      </c>
      <c r="P2221" s="9">
        <f>IF(ISBLANK('1. Raw Data'!P2221), 0, '1. Raw Data'!P2221)</f>
        <v>0.1</v>
      </c>
      <c r="Q2221" s="9">
        <v>588</v>
      </c>
      <c r="R2221" s="9">
        <v>5</v>
      </c>
      <c r="S2221" s="9">
        <f t="shared" si="102"/>
        <v>358.92</v>
      </c>
      <c r="T2221" s="9">
        <f t="shared" si="103"/>
        <v>135.47000000000003</v>
      </c>
      <c r="U2221" s="23">
        <f t="shared" si="104"/>
        <v>0.37743786916304473</v>
      </c>
    </row>
    <row r="2222" spans="1:21" x14ac:dyDescent="0.3">
      <c r="A2222" s="9">
        <v>2156</v>
      </c>
      <c r="B2222" s="9" t="str">
        <f>PROPER(TRIM('1. Raw Data'!B2222))</f>
        <v>Customer_2220</v>
      </c>
      <c r="C2222" s="9">
        <f>IF(OR('1. Raw Data'!C2222&lt;18, '1. Raw Data'!C2222&gt;100), MEDIAN('1. Raw Data'!$C$2:$C$5001), '1. Raw Data'!C2222)</f>
        <v>25</v>
      </c>
      <c r="D2222" s="9" t="s">
        <v>5023</v>
      </c>
      <c r="E2222" s="22">
        <v>44145</v>
      </c>
      <c r="F2222" s="9">
        <v>0</v>
      </c>
      <c r="G2222" s="9">
        <v>12508</v>
      </c>
      <c r="H2222" s="15">
        <v>44115</v>
      </c>
      <c r="I2222" s="9" t="s">
        <v>7455</v>
      </c>
      <c r="J2222" s="9">
        <v>127</v>
      </c>
      <c r="K2222" s="9" t="s">
        <v>7489</v>
      </c>
      <c r="L2222" s="9" t="str">
        <f>IF(OR('1. Raw Data'!L2222="Elec", '1. Raw Data'!L2222="elect"), "Electronics", '1. Raw Data'!L2222)</f>
        <v>Sports</v>
      </c>
      <c r="M2222" s="9">
        <v>1185.73</v>
      </c>
      <c r="N2222" s="9">
        <f>IF(ISBLANK('1. Raw Data'!N2222), MEDIAN('1. Raw Data'!$N$2:$N$5001), '1. Raw Data'!N2222)</f>
        <v>500.19</v>
      </c>
      <c r="O2222" s="9">
        <v>4</v>
      </c>
      <c r="P2222" s="9">
        <f>IF(ISBLANK('1. Raw Data'!P2222), 0, '1. Raw Data'!P2222)</f>
        <v>0.05</v>
      </c>
      <c r="Q2222" s="9">
        <v>476</v>
      </c>
      <c r="R2222" s="9">
        <v>3</v>
      </c>
      <c r="S2222" s="9">
        <f t="shared" si="102"/>
        <v>4505.7739999999994</v>
      </c>
      <c r="T2222" s="9">
        <f t="shared" si="103"/>
        <v>2505.0139999999992</v>
      </c>
      <c r="U2222" s="23">
        <f t="shared" si="104"/>
        <v>0.55595642391296141</v>
      </c>
    </row>
    <row r="2223" spans="1:21" x14ac:dyDescent="0.3">
      <c r="A2223" s="9">
        <v>1303</v>
      </c>
      <c r="B2223" s="9" t="str">
        <f>PROPER(TRIM('1. Raw Data'!B2223))</f>
        <v>Customer_2221</v>
      </c>
      <c r="C2223" s="9">
        <f>IF(OR('1. Raw Data'!C2223&lt;18, '1. Raw Data'!C2223&gt;100), MEDIAN('1. Raw Data'!$C$2:$C$5001), '1. Raw Data'!C2223)</f>
        <v>21</v>
      </c>
      <c r="D2223" s="9" t="s">
        <v>5018</v>
      </c>
      <c r="E2223" s="22">
        <v>45221</v>
      </c>
      <c r="F2223" s="9">
        <v>1</v>
      </c>
      <c r="G2223" s="9">
        <v>13680</v>
      </c>
      <c r="H2223" s="15">
        <v>45221</v>
      </c>
      <c r="I2223" s="9" t="s">
        <v>7457</v>
      </c>
      <c r="J2223" s="9">
        <v>112</v>
      </c>
      <c r="K2223" s="9" t="s">
        <v>7492</v>
      </c>
      <c r="L2223" s="9" t="str">
        <f>IF(OR('1. Raw Data'!L2223="Elec", '1. Raw Data'!L2223="elect"), "Electronics", '1. Raw Data'!L2223)</f>
        <v>Electronics</v>
      </c>
      <c r="M2223" s="9">
        <v>165.57</v>
      </c>
      <c r="N2223" s="9">
        <f>IF(ISBLANK('1. Raw Data'!N2223), MEDIAN('1. Raw Data'!$N$2:$N$5001), '1. Raw Data'!N2223)</f>
        <v>106.06</v>
      </c>
      <c r="O2223" s="9">
        <v>2</v>
      </c>
      <c r="P2223" s="9">
        <f>IF(ISBLANK('1. Raw Data'!P2223), 0, '1. Raw Data'!P2223)</f>
        <v>0.2</v>
      </c>
      <c r="Q2223" s="9">
        <v>437</v>
      </c>
      <c r="R2223" s="9">
        <v>1</v>
      </c>
      <c r="S2223" s="9">
        <f t="shared" si="102"/>
        <v>264.91199999999998</v>
      </c>
      <c r="T2223" s="9">
        <f t="shared" si="103"/>
        <v>52.791999999999973</v>
      </c>
      <c r="U2223" s="23">
        <f t="shared" si="104"/>
        <v>0.19928127076161131</v>
      </c>
    </row>
    <row r="2224" spans="1:21" x14ac:dyDescent="0.3">
      <c r="A2224" s="9">
        <v>2316</v>
      </c>
      <c r="B2224" s="9" t="str">
        <f>PROPER(TRIM('1. Raw Data'!B2224))</f>
        <v>Customer_2222</v>
      </c>
      <c r="C2224" s="9">
        <f>IF(OR('1. Raw Data'!C2224&lt;18, '1. Raw Data'!C2224&gt;100), MEDIAN('1. Raw Data'!$C$2:$C$5001), '1. Raw Data'!C2224)</f>
        <v>36</v>
      </c>
      <c r="D2224" s="9" t="s">
        <v>5022</v>
      </c>
      <c r="E2224" s="22">
        <v>44752</v>
      </c>
      <c r="F2224" s="9">
        <v>0</v>
      </c>
      <c r="G2224" s="9">
        <v>10223</v>
      </c>
      <c r="H2224" s="15">
        <v>44841</v>
      </c>
      <c r="I2224" s="9" t="s">
        <v>7455</v>
      </c>
      <c r="J2224" s="9">
        <v>113</v>
      </c>
      <c r="K2224" s="9" t="s">
        <v>7460</v>
      </c>
      <c r="L2224" s="9" t="str">
        <f>IF(OR('1. Raw Data'!L2224="Elec", '1. Raw Data'!L2224="elect"), "Electronics", '1. Raw Data'!L2224)</f>
        <v>Home Appliances</v>
      </c>
      <c r="M2224" s="9">
        <v>254.52</v>
      </c>
      <c r="N2224" s="9">
        <f>IF(ISBLANK('1. Raw Data'!N2224), MEDIAN('1. Raw Data'!$N$2:$N$5001), '1. Raw Data'!N2224)</f>
        <v>154.59</v>
      </c>
      <c r="O2224" s="9">
        <v>3</v>
      </c>
      <c r="P2224" s="9">
        <f>IF(ISBLANK('1. Raw Data'!P2224), 0, '1. Raw Data'!P2224)</f>
        <v>0</v>
      </c>
      <c r="Q2224" s="9">
        <v>512</v>
      </c>
      <c r="R2224" s="9">
        <v>4</v>
      </c>
      <c r="S2224" s="9">
        <f t="shared" si="102"/>
        <v>763.56000000000006</v>
      </c>
      <c r="T2224" s="9">
        <f t="shared" si="103"/>
        <v>299.79000000000008</v>
      </c>
      <c r="U2224" s="23">
        <f t="shared" si="104"/>
        <v>0.3926214049976427</v>
      </c>
    </row>
    <row r="2225" spans="1:21" x14ac:dyDescent="0.3">
      <c r="A2225" s="9">
        <v>1974</v>
      </c>
      <c r="B2225" s="9" t="str">
        <f>PROPER(TRIM('1. Raw Data'!B2225))</f>
        <v>Customer_2223</v>
      </c>
      <c r="C2225" s="9">
        <f>IF(OR('1. Raw Data'!C2225&lt;18, '1. Raw Data'!C2225&gt;100), MEDIAN('1. Raw Data'!$C$2:$C$5001), '1. Raw Data'!C2225)</f>
        <v>26</v>
      </c>
      <c r="D2225" s="9" t="s">
        <v>5018</v>
      </c>
      <c r="E2225" s="22">
        <v>44590</v>
      </c>
      <c r="F2225" s="9">
        <v>0</v>
      </c>
      <c r="G2225" s="9">
        <v>12139</v>
      </c>
      <c r="H2225" s="15">
        <v>44590</v>
      </c>
      <c r="I2225" s="9" t="s">
        <v>7455</v>
      </c>
      <c r="J2225" s="9">
        <v>108</v>
      </c>
      <c r="K2225" s="9" t="s">
        <v>7496</v>
      </c>
      <c r="L2225" s="9" t="str">
        <f>IF(OR('1. Raw Data'!L2225="Elec", '1. Raw Data'!L2225="elect"), "Electronics", '1. Raw Data'!L2225)</f>
        <v>Sports</v>
      </c>
      <c r="M2225" s="9">
        <v>883.5</v>
      </c>
      <c r="N2225" s="9">
        <f>IF(ISBLANK('1. Raw Data'!N2225), MEDIAN('1. Raw Data'!$N$2:$N$5001), '1. Raw Data'!N2225)</f>
        <v>446.89</v>
      </c>
      <c r="O2225" s="9">
        <v>5</v>
      </c>
      <c r="P2225" s="9">
        <f>IF(ISBLANK('1. Raw Data'!P2225), 0, '1. Raw Data'!P2225)</f>
        <v>0</v>
      </c>
      <c r="Q2225" s="9">
        <v>898</v>
      </c>
      <c r="R2225" s="9">
        <v>3</v>
      </c>
      <c r="S2225" s="9">
        <f t="shared" si="102"/>
        <v>4417.5</v>
      </c>
      <c r="T2225" s="9">
        <f t="shared" si="103"/>
        <v>2183.0500000000002</v>
      </c>
      <c r="U2225" s="23">
        <f t="shared" si="104"/>
        <v>0.49418222976796833</v>
      </c>
    </row>
    <row r="2226" spans="1:21" x14ac:dyDescent="0.3">
      <c r="A2226" s="9">
        <v>2323</v>
      </c>
      <c r="B2226" s="9" t="str">
        <f>PROPER(TRIM('1. Raw Data'!B2226))</f>
        <v>Customer_2224</v>
      </c>
      <c r="C2226" s="9">
        <f>IF(OR('1. Raw Data'!C2226&lt;18, '1. Raw Data'!C2226&gt;100), MEDIAN('1. Raw Data'!$C$2:$C$5001), '1. Raw Data'!C2226)</f>
        <v>38</v>
      </c>
      <c r="D2226" s="9" t="s">
        <v>5023</v>
      </c>
      <c r="E2226" s="22">
        <v>44592</v>
      </c>
      <c r="F2226" s="9">
        <v>1</v>
      </c>
      <c r="G2226" s="9">
        <v>10279</v>
      </c>
      <c r="H2226" s="15">
        <v>44592</v>
      </c>
      <c r="I2226" s="9" t="s">
        <v>7457</v>
      </c>
      <c r="J2226" s="9">
        <v>116</v>
      </c>
      <c r="K2226" s="9" t="s">
        <v>7480</v>
      </c>
      <c r="L2226" s="9" t="str">
        <f>IF(OR('1. Raw Data'!L2226="Elec", '1. Raw Data'!L2226="elect"), "Electronics", '1. Raw Data'!L2226)</f>
        <v>Electronics</v>
      </c>
      <c r="M2226" s="9">
        <v>925.08</v>
      </c>
      <c r="N2226" s="9">
        <f>IF(ISBLANK('1. Raw Data'!N2226), MEDIAN('1. Raw Data'!$N$2:$N$5001), '1. Raw Data'!N2226)</f>
        <v>549.63</v>
      </c>
      <c r="O2226" s="9">
        <v>1</v>
      </c>
      <c r="P2226" s="9">
        <f>IF(ISBLANK('1. Raw Data'!P2226), 0, '1. Raw Data'!P2226)</f>
        <v>0.2</v>
      </c>
      <c r="Q2226" s="9">
        <v>473</v>
      </c>
      <c r="R2226" s="9">
        <v>2</v>
      </c>
      <c r="S2226" s="9">
        <f t="shared" si="102"/>
        <v>740.06400000000008</v>
      </c>
      <c r="T2226" s="9">
        <f t="shared" si="103"/>
        <v>190.43400000000008</v>
      </c>
      <c r="U2226" s="23">
        <f t="shared" si="104"/>
        <v>0.25732098845505263</v>
      </c>
    </row>
    <row r="2227" spans="1:21" x14ac:dyDescent="0.3">
      <c r="A2227" s="9">
        <v>1782</v>
      </c>
      <c r="B2227" s="9" t="str">
        <f>PROPER(TRIM('1. Raw Data'!B2227))</f>
        <v>Customer_2225</v>
      </c>
      <c r="C2227" s="9">
        <f>IF(OR('1. Raw Data'!C2227&lt;18, '1. Raw Data'!C2227&gt;100), MEDIAN('1. Raw Data'!$C$2:$C$5001), '1. Raw Data'!C2227)</f>
        <v>55</v>
      </c>
      <c r="D2227" s="9" t="s">
        <v>5023</v>
      </c>
      <c r="E2227" s="22">
        <v>44740</v>
      </c>
      <c r="F2227" s="9">
        <v>1</v>
      </c>
      <c r="G2227" s="9">
        <v>11193</v>
      </c>
      <c r="H2227" s="15">
        <v>44740</v>
      </c>
      <c r="I2227" s="9" t="s">
        <v>7455</v>
      </c>
      <c r="J2227" s="9">
        <v>129</v>
      </c>
      <c r="K2227" s="9" t="s">
        <v>7471</v>
      </c>
      <c r="L2227" s="9" t="str">
        <f>IF(OR('1. Raw Data'!L2227="Elec", '1. Raw Data'!L2227="elect"), "Electronics", '1. Raw Data'!L2227)</f>
        <v>Electronics</v>
      </c>
      <c r="M2227" s="9">
        <v>1045.99</v>
      </c>
      <c r="N2227" s="9">
        <f>IF(ISBLANK('1. Raw Data'!N2227), MEDIAN('1. Raw Data'!$N$2:$N$5001), '1. Raw Data'!N2227)</f>
        <v>429.51499999999999</v>
      </c>
      <c r="O2227" s="9">
        <v>5</v>
      </c>
      <c r="P2227" s="9">
        <f>IF(ISBLANK('1. Raw Data'!P2227), 0, '1. Raw Data'!P2227)</f>
        <v>0</v>
      </c>
      <c r="Q2227" s="9">
        <v>918</v>
      </c>
      <c r="R2227" s="9">
        <v>2</v>
      </c>
      <c r="S2227" s="9">
        <f t="shared" si="102"/>
        <v>5229.95</v>
      </c>
      <c r="T2227" s="9">
        <f t="shared" si="103"/>
        <v>3082.375</v>
      </c>
      <c r="U2227" s="23">
        <f t="shared" si="104"/>
        <v>0.58936987925314777</v>
      </c>
    </row>
    <row r="2228" spans="1:21" x14ac:dyDescent="0.3">
      <c r="A2228" s="9">
        <v>1042</v>
      </c>
      <c r="B2228" s="9" t="str">
        <f>PROPER(TRIM('1. Raw Data'!B2228))</f>
        <v>Customer_2226</v>
      </c>
      <c r="C2228" s="9">
        <f>IF(OR('1. Raw Data'!C2228&lt;18, '1. Raw Data'!C2228&gt;100), MEDIAN('1. Raw Data'!$C$2:$C$5001), '1. Raw Data'!C2228)</f>
        <v>19</v>
      </c>
      <c r="D2228" s="9" t="s">
        <v>5021</v>
      </c>
      <c r="E2228" s="22">
        <v>43988</v>
      </c>
      <c r="F2228" s="9">
        <v>0</v>
      </c>
      <c r="G2228" s="9">
        <v>11819</v>
      </c>
      <c r="H2228" s="15">
        <v>43988</v>
      </c>
      <c r="I2228" s="9" t="s">
        <v>7456</v>
      </c>
      <c r="J2228" s="9">
        <v>135</v>
      </c>
      <c r="K2228" s="9" t="s">
        <v>7458</v>
      </c>
      <c r="L2228" s="9" t="str">
        <f>IF(OR('1. Raw Data'!L2228="Elec", '1. Raw Data'!L2228="elect"), "Electronics", '1. Raw Data'!L2228)</f>
        <v>Electronics</v>
      </c>
      <c r="M2228" s="9">
        <v>620.6</v>
      </c>
      <c r="N2228" s="9">
        <f>IF(ISBLANK('1. Raw Data'!N2228), MEDIAN('1. Raw Data'!$N$2:$N$5001), '1. Raw Data'!N2228)</f>
        <v>297.62</v>
      </c>
      <c r="O2228" s="9">
        <v>4</v>
      </c>
      <c r="P2228" s="9">
        <f>IF(ISBLANK('1. Raw Data'!P2228), 0, '1. Raw Data'!P2228)</f>
        <v>0</v>
      </c>
      <c r="Q2228" s="9">
        <v>359</v>
      </c>
      <c r="R2228" s="9">
        <v>7</v>
      </c>
      <c r="S2228" s="9">
        <f t="shared" si="102"/>
        <v>2482.4</v>
      </c>
      <c r="T2228" s="9">
        <f t="shared" si="103"/>
        <v>1291.92</v>
      </c>
      <c r="U2228" s="23">
        <f t="shared" si="104"/>
        <v>0.52043184015468902</v>
      </c>
    </row>
    <row r="2229" spans="1:21" x14ac:dyDescent="0.3">
      <c r="A2229" s="9">
        <v>1943</v>
      </c>
      <c r="B2229" s="9" t="str">
        <f>PROPER(TRIM('1. Raw Data'!B2229))</f>
        <v>Customer_2227</v>
      </c>
      <c r="C2229" s="9">
        <f>IF(OR('1. Raw Data'!C2229&lt;18, '1. Raw Data'!C2229&gt;100), MEDIAN('1. Raw Data'!$C$2:$C$5001), '1. Raw Data'!C2229)</f>
        <v>41</v>
      </c>
      <c r="D2229" s="9" t="s">
        <v>5022</v>
      </c>
      <c r="E2229" s="22">
        <v>45006</v>
      </c>
      <c r="F2229" s="9">
        <v>0</v>
      </c>
      <c r="G2229" s="9">
        <v>11757</v>
      </c>
      <c r="H2229" s="15">
        <v>45006</v>
      </c>
      <c r="I2229" s="9" t="s">
        <v>7456</v>
      </c>
      <c r="J2229" s="9">
        <v>129</v>
      </c>
      <c r="K2229" s="9" t="s">
        <v>7471</v>
      </c>
      <c r="L2229" s="9" t="str">
        <f>IF(OR('1. Raw Data'!L2229="Elec", '1. Raw Data'!L2229="elect"), "Electronics", '1. Raw Data'!L2229)</f>
        <v>Clothing</v>
      </c>
      <c r="M2229" s="9">
        <v>1172.1500000000001</v>
      </c>
      <c r="N2229" s="9">
        <f>IF(ISBLANK('1. Raw Data'!N2229), MEDIAN('1. Raw Data'!$N$2:$N$5001), '1. Raw Data'!N2229)</f>
        <v>579.32000000000005</v>
      </c>
      <c r="O2229" s="9">
        <v>5</v>
      </c>
      <c r="P2229" s="9">
        <f>IF(ISBLANK('1. Raw Data'!P2229), 0, '1. Raw Data'!P2229)</f>
        <v>0</v>
      </c>
      <c r="Q2229" s="9">
        <v>378</v>
      </c>
      <c r="R2229" s="9">
        <v>5</v>
      </c>
      <c r="S2229" s="9">
        <f t="shared" si="102"/>
        <v>5860.75</v>
      </c>
      <c r="T2229" s="9">
        <f t="shared" si="103"/>
        <v>2964.1499999999996</v>
      </c>
      <c r="U2229" s="23">
        <f t="shared" si="104"/>
        <v>0.50576291430277687</v>
      </c>
    </row>
    <row r="2230" spans="1:21" x14ac:dyDescent="0.3">
      <c r="A2230" s="9">
        <v>1342</v>
      </c>
      <c r="B2230" s="9" t="str">
        <f>PROPER(TRIM('1. Raw Data'!B2230))</f>
        <v>Customer_2228</v>
      </c>
      <c r="C2230" s="9">
        <f>IF(OR('1. Raw Data'!C2230&lt;18, '1. Raw Data'!C2230&gt;100), MEDIAN('1. Raw Data'!$C$2:$C$5001), '1. Raw Data'!C2230)</f>
        <v>53</v>
      </c>
      <c r="D2230" s="9" t="s">
        <v>5018</v>
      </c>
      <c r="E2230" s="22">
        <v>44112</v>
      </c>
      <c r="F2230" s="9">
        <v>0</v>
      </c>
      <c r="G2230" s="9">
        <v>12045</v>
      </c>
      <c r="H2230" s="15">
        <v>44053</v>
      </c>
      <c r="I2230" s="9" t="s">
        <v>7456</v>
      </c>
      <c r="J2230" s="9">
        <v>131</v>
      </c>
      <c r="K2230" s="9" t="s">
        <v>7504</v>
      </c>
      <c r="L2230" s="9" t="str">
        <f>IF(OR('1. Raw Data'!L2230="Elec", '1. Raw Data'!L2230="elect"), "Electronics", '1. Raw Data'!L2230)</f>
        <v>Sports</v>
      </c>
      <c r="M2230" s="9">
        <v>1462.82</v>
      </c>
      <c r="N2230" s="9">
        <f>IF(ISBLANK('1. Raw Data'!N2230), MEDIAN('1. Raw Data'!$N$2:$N$5001), '1. Raw Data'!N2230)</f>
        <v>934.89</v>
      </c>
      <c r="O2230" s="9">
        <v>1</v>
      </c>
      <c r="P2230" s="9">
        <f>IF(ISBLANK('1. Raw Data'!P2230), 0, '1. Raw Data'!P2230)</f>
        <v>0</v>
      </c>
      <c r="Q2230" s="9">
        <v>818</v>
      </c>
      <c r="R2230" s="9">
        <v>3</v>
      </c>
      <c r="S2230" s="9">
        <f t="shared" si="102"/>
        <v>1462.82</v>
      </c>
      <c r="T2230" s="9">
        <f t="shared" si="103"/>
        <v>527.92999999999995</v>
      </c>
      <c r="U2230" s="23">
        <f t="shared" si="104"/>
        <v>0.3608988118838955</v>
      </c>
    </row>
    <row r="2231" spans="1:21" x14ac:dyDescent="0.3">
      <c r="A2231" s="9">
        <v>2349</v>
      </c>
      <c r="B2231" s="9" t="str">
        <f>PROPER(TRIM('1. Raw Data'!B2231))</f>
        <v>Customer_2229</v>
      </c>
      <c r="C2231" s="9">
        <f>IF(OR('1. Raw Data'!C2231&lt;18, '1. Raw Data'!C2231&gt;100), MEDIAN('1. Raw Data'!$C$2:$C$5001), '1. Raw Data'!C2231)</f>
        <v>38</v>
      </c>
      <c r="D2231" s="9" t="s">
        <v>5019</v>
      </c>
      <c r="E2231" s="22">
        <v>44915</v>
      </c>
      <c r="F2231" s="9">
        <v>1</v>
      </c>
      <c r="G2231" s="9">
        <v>13700</v>
      </c>
      <c r="H2231" s="15">
        <v>44915</v>
      </c>
      <c r="I2231" s="9" t="s">
        <v>7456</v>
      </c>
      <c r="J2231" s="9">
        <v>113</v>
      </c>
      <c r="K2231" s="9" t="s">
        <v>7460</v>
      </c>
      <c r="L2231" s="9" t="str">
        <f>IF(OR('1. Raw Data'!L2231="Elec", '1. Raw Data'!L2231="elect"), "Electronics", '1. Raw Data'!L2231)</f>
        <v>Sports</v>
      </c>
      <c r="M2231" s="9">
        <v>443.09</v>
      </c>
      <c r="N2231" s="9">
        <f>IF(ISBLANK('1. Raw Data'!N2231), MEDIAN('1. Raw Data'!$N$2:$N$5001), '1. Raw Data'!N2231)</f>
        <v>205.24</v>
      </c>
      <c r="O2231" s="9">
        <v>5</v>
      </c>
      <c r="P2231" s="9">
        <f>IF(ISBLANK('1. Raw Data'!P2231), 0, '1. Raw Data'!P2231)</f>
        <v>0.05</v>
      </c>
      <c r="Q2231" s="9">
        <v>535</v>
      </c>
      <c r="R2231" s="9">
        <v>5</v>
      </c>
      <c r="S2231" s="9">
        <f t="shared" si="102"/>
        <v>2104.6774999999998</v>
      </c>
      <c r="T2231" s="9">
        <f t="shared" si="103"/>
        <v>1078.4774999999997</v>
      </c>
      <c r="U2231" s="23">
        <f t="shared" si="104"/>
        <v>0.51241936116103293</v>
      </c>
    </row>
    <row r="2232" spans="1:21" x14ac:dyDescent="0.3">
      <c r="A2232" s="9">
        <v>1497</v>
      </c>
      <c r="B2232" s="9" t="str">
        <f>PROPER(TRIM('1. Raw Data'!B2232))</f>
        <v>Customer_2230</v>
      </c>
      <c r="C2232" s="9">
        <f>IF(OR('1. Raw Data'!C2232&lt;18, '1. Raw Data'!C2232&gt;100), MEDIAN('1. Raw Data'!$C$2:$C$5001), '1. Raw Data'!C2232)</f>
        <v>50</v>
      </c>
      <c r="D2232" s="9" t="s">
        <v>5023</v>
      </c>
      <c r="E2232" s="22">
        <v>44582</v>
      </c>
      <c r="F2232" s="9">
        <v>1</v>
      </c>
      <c r="G2232" s="9">
        <v>10247</v>
      </c>
      <c r="H2232" s="15">
        <v>44582</v>
      </c>
      <c r="I2232" s="9" t="s">
        <v>7455</v>
      </c>
      <c r="J2232" s="9">
        <v>112</v>
      </c>
      <c r="K2232" s="9" t="s">
        <v>7492</v>
      </c>
      <c r="L2232" s="9" t="str">
        <f>IF(OR('1. Raw Data'!L2232="Elec", '1. Raw Data'!L2232="elect"), "Electronics", '1. Raw Data'!L2232)</f>
        <v>Electronics</v>
      </c>
      <c r="M2232" s="9">
        <v>1069.3900000000001</v>
      </c>
      <c r="N2232" s="9">
        <f>IF(ISBLANK('1. Raw Data'!N2232), MEDIAN('1. Raw Data'!$N$2:$N$5001), '1. Raw Data'!N2232)</f>
        <v>608.30999999999995</v>
      </c>
      <c r="O2232" s="9">
        <v>4</v>
      </c>
      <c r="P2232" s="9">
        <f>IF(ISBLANK('1. Raw Data'!P2232), 0, '1. Raw Data'!P2232)</f>
        <v>0</v>
      </c>
      <c r="Q2232" s="9">
        <v>1076</v>
      </c>
      <c r="R2232" s="9">
        <v>1</v>
      </c>
      <c r="S2232" s="9">
        <f t="shared" si="102"/>
        <v>4277.5600000000004</v>
      </c>
      <c r="T2232" s="9">
        <f t="shared" si="103"/>
        <v>1844.3200000000006</v>
      </c>
      <c r="U2232" s="23">
        <f t="shared" si="104"/>
        <v>0.43116169030942886</v>
      </c>
    </row>
    <row r="2233" spans="1:21" x14ac:dyDescent="0.3">
      <c r="A2233" s="9">
        <v>1363</v>
      </c>
      <c r="B2233" s="9" t="str">
        <f>PROPER(TRIM('1. Raw Data'!B2233))</f>
        <v>Customer_2231</v>
      </c>
      <c r="C2233" s="9">
        <f>IF(OR('1. Raw Data'!C2233&lt;18, '1. Raw Data'!C2233&gt;100), MEDIAN('1. Raw Data'!$C$2:$C$5001), '1. Raw Data'!C2233)</f>
        <v>35</v>
      </c>
      <c r="D2233" s="9" t="s">
        <v>5019</v>
      </c>
      <c r="E2233" s="22">
        <v>44646</v>
      </c>
      <c r="F2233" s="9">
        <v>1</v>
      </c>
      <c r="G2233" s="9">
        <v>11384</v>
      </c>
      <c r="H2233" s="15">
        <v>44646</v>
      </c>
      <c r="I2233" s="9" t="s">
        <v>7457</v>
      </c>
      <c r="J2233" s="9">
        <v>102</v>
      </c>
      <c r="K2233" s="9" t="s">
        <v>7494</v>
      </c>
      <c r="L2233" s="9" t="str">
        <f>IF(OR('1. Raw Data'!L2233="Elec", '1. Raw Data'!L2233="elect"), "Electronics", '1. Raw Data'!L2233)</f>
        <v>Sports</v>
      </c>
      <c r="M2233" s="9">
        <v>1396.28</v>
      </c>
      <c r="N2233" s="9">
        <f>IF(ISBLANK('1. Raw Data'!N2233), MEDIAN('1. Raw Data'!$N$2:$N$5001), '1. Raw Data'!N2233)</f>
        <v>642.48</v>
      </c>
      <c r="O2233" s="9">
        <v>3</v>
      </c>
      <c r="P2233" s="9">
        <f>IF(ISBLANK('1. Raw Data'!P2233), 0, '1. Raw Data'!P2233)</f>
        <v>0</v>
      </c>
      <c r="Q2233" s="9">
        <v>422</v>
      </c>
      <c r="R2233" s="9">
        <v>3</v>
      </c>
      <c r="S2233" s="9">
        <f t="shared" si="102"/>
        <v>4188.84</v>
      </c>
      <c r="T2233" s="9">
        <f t="shared" si="103"/>
        <v>2261.4</v>
      </c>
      <c r="U2233" s="23">
        <f t="shared" si="104"/>
        <v>0.5398630647148136</v>
      </c>
    </row>
    <row r="2234" spans="1:21" x14ac:dyDescent="0.3">
      <c r="A2234" s="9">
        <v>1890</v>
      </c>
      <c r="B2234" s="9" t="str">
        <f>PROPER(TRIM('1. Raw Data'!B2234))</f>
        <v>Customer_2232</v>
      </c>
      <c r="C2234" s="9">
        <f>IF(OR('1. Raw Data'!C2234&lt;18, '1. Raw Data'!C2234&gt;100), MEDIAN('1. Raw Data'!$C$2:$C$5001), '1. Raw Data'!C2234)</f>
        <v>42</v>
      </c>
      <c r="D2234" s="9" t="s">
        <v>5018</v>
      </c>
      <c r="E2234" s="22">
        <v>44326</v>
      </c>
      <c r="F2234" s="9">
        <v>0</v>
      </c>
      <c r="G2234" s="9">
        <v>11372</v>
      </c>
      <c r="H2234" s="15">
        <v>44474</v>
      </c>
      <c r="I2234" s="9" t="s">
        <v>7455</v>
      </c>
      <c r="J2234" s="9">
        <v>133</v>
      </c>
      <c r="K2234" s="9" t="s">
        <v>7498</v>
      </c>
      <c r="L2234" s="9" t="str">
        <f>IF(OR('1. Raw Data'!L2234="Elec", '1. Raw Data'!L2234="elect"), "Electronics", '1. Raw Data'!L2234)</f>
        <v>Home Appliances</v>
      </c>
      <c r="M2234" s="9">
        <v>1045.1199999999999</v>
      </c>
      <c r="N2234" s="9">
        <f>IF(ISBLANK('1. Raw Data'!N2234), MEDIAN('1. Raw Data'!$N$2:$N$5001), '1. Raw Data'!N2234)</f>
        <v>507.42</v>
      </c>
      <c r="O2234" s="9">
        <v>4</v>
      </c>
      <c r="P2234" s="9">
        <f>IF(ISBLANK('1. Raw Data'!P2234), 0, '1. Raw Data'!P2234)</f>
        <v>0</v>
      </c>
      <c r="Q2234" s="9">
        <v>830</v>
      </c>
      <c r="R2234" s="9">
        <v>6</v>
      </c>
      <c r="S2234" s="9">
        <f t="shared" si="102"/>
        <v>4180.4799999999996</v>
      </c>
      <c r="T2234" s="9">
        <f t="shared" si="103"/>
        <v>2150.7999999999993</v>
      </c>
      <c r="U2234" s="23">
        <f t="shared" si="104"/>
        <v>0.51448637477036119</v>
      </c>
    </row>
    <row r="2235" spans="1:21" x14ac:dyDescent="0.3">
      <c r="A2235" s="9">
        <v>1426</v>
      </c>
      <c r="B2235" s="9" t="str">
        <f>PROPER(TRIM('1. Raw Data'!B2235))</f>
        <v>Customer_2233</v>
      </c>
      <c r="C2235" s="9">
        <f>IF(OR('1. Raw Data'!C2235&lt;18, '1. Raw Data'!C2235&gt;100), MEDIAN('1. Raw Data'!$C$2:$C$5001), '1. Raw Data'!C2235)</f>
        <v>46</v>
      </c>
      <c r="D2235" s="9" t="s">
        <v>5022</v>
      </c>
      <c r="E2235" s="22">
        <v>45161</v>
      </c>
      <c r="F2235" s="9">
        <v>1</v>
      </c>
      <c r="G2235" s="9">
        <v>12913</v>
      </c>
      <c r="H2235" s="15">
        <v>45161</v>
      </c>
      <c r="I2235" s="9" t="s">
        <v>7457</v>
      </c>
      <c r="J2235" s="9">
        <v>108</v>
      </c>
      <c r="K2235" s="9" t="s">
        <v>7496</v>
      </c>
      <c r="L2235" s="9" t="str">
        <f>IF(OR('1. Raw Data'!L2235="Elec", '1. Raw Data'!L2235="elect"), "Electronics", '1. Raw Data'!L2235)</f>
        <v>Home Appliances</v>
      </c>
      <c r="M2235" s="9">
        <v>1037.6099999999999</v>
      </c>
      <c r="N2235" s="9">
        <f>IF(ISBLANK('1. Raw Data'!N2235), MEDIAN('1. Raw Data'!$N$2:$N$5001), '1. Raw Data'!N2235)</f>
        <v>488.35</v>
      </c>
      <c r="O2235" s="9">
        <v>2</v>
      </c>
      <c r="P2235" s="9">
        <f>IF(ISBLANK('1. Raw Data'!P2235), 0, '1. Raw Data'!P2235)</f>
        <v>0</v>
      </c>
      <c r="Q2235" s="9">
        <v>497</v>
      </c>
      <c r="R2235" s="9">
        <v>3</v>
      </c>
      <c r="S2235" s="9">
        <f t="shared" si="102"/>
        <v>2075.2199999999998</v>
      </c>
      <c r="T2235" s="9">
        <f t="shared" si="103"/>
        <v>1098.5199999999998</v>
      </c>
      <c r="U2235" s="23">
        <f t="shared" si="104"/>
        <v>0.52935110494309034</v>
      </c>
    </row>
    <row r="2236" spans="1:21" x14ac:dyDescent="0.3">
      <c r="A2236" s="9">
        <v>2004</v>
      </c>
      <c r="B2236" s="9" t="str">
        <f>PROPER(TRIM('1. Raw Data'!B2236))</f>
        <v>Customer_2234</v>
      </c>
      <c r="C2236" s="9">
        <f>IF(OR('1. Raw Data'!C2236&lt;18, '1. Raw Data'!C2236&gt;100), MEDIAN('1. Raw Data'!$C$2:$C$5001), '1. Raw Data'!C2236)</f>
        <v>31</v>
      </c>
      <c r="D2236" s="9" t="s">
        <v>5020</v>
      </c>
      <c r="E2236" s="22">
        <v>44401</v>
      </c>
      <c r="F2236" s="9">
        <v>0</v>
      </c>
      <c r="G2236" s="9">
        <v>13506</v>
      </c>
      <c r="H2236" s="15">
        <v>44401</v>
      </c>
      <c r="I2236" s="9" t="s">
        <v>7457</v>
      </c>
      <c r="J2236" s="9">
        <v>141</v>
      </c>
      <c r="K2236" s="9" t="s">
        <v>7490</v>
      </c>
      <c r="L2236" s="9" t="str">
        <f>IF(OR('1. Raw Data'!L2236="Elec", '1. Raw Data'!L2236="elect"), "Electronics", '1. Raw Data'!L2236)</f>
        <v>Electronics</v>
      </c>
      <c r="M2236" s="9">
        <v>374.47</v>
      </c>
      <c r="N2236" s="9">
        <f>IF(ISBLANK('1. Raw Data'!N2236), MEDIAN('1. Raw Data'!$N$2:$N$5001), '1. Raw Data'!N2236)</f>
        <v>222.25</v>
      </c>
      <c r="O2236" s="9">
        <v>4</v>
      </c>
      <c r="P2236" s="9">
        <f>IF(ISBLANK('1. Raw Data'!P2236), 0, '1. Raw Data'!P2236)</f>
        <v>0.2</v>
      </c>
      <c r="Q2236" s="9">
        <v>481</v>
      </c>
      <c r="R2236" s="9">
        <v>3</v>
      </c>
      <c r="S2236" s="9">
        <f t="shared" si="102"/>
        <v>1198.3040000000001</v>
      </c>
      <c r="T2236" s="9">
        <f t="shared" si="103"/>
        <v>309.30400000000009</v>
      </c>
      <c r="U2236" s="23">
        <f t="shared" si="104"/>
        <v>0.25811814030496438</v>
      </c>
    </row>
    <row r="2237" spans="1:21" x14ac:dyDescent="0.3">
      <c r="A2237" s="9">
        <v>1020</v>
      </c>
      <c r="B2237" s="9" t="str">
        <f>PROPER(TRIM('1. Raw Data'!B2237))</f>
        <v>Customer_2235</v>
      </c>
      <c r="C2237" s="9">
        <f>IF(OR('1. Raw Data'!C2237&lt;18, '1. Raw Data'!C2237&gt;100), MEDIAN('1. Raw Data'!$C$2:$C$5001), '1. Raw Data'!C2237)</f>
        <v>69</v>
      </c>
      <c r="D2237" s="9" t="s">
        <v>5020</v>
      </c>
      <c r="E2237" s="22">
        <v>44342</v>
      </c>
      <c r="F2237" s="9">
        <v>0</v>
      </c>
      <c r="G2237" s="9">
        <v>13477</v>
      </c>
      <c r="H2237" s="15">
        <v>44342</v>
      </c>
      <c r="I2237" s="9" t="s">
        <v>7455</v>
      </c>
      <c r="J2237" s="9">
        <v>140</v>
      </c>
      <c r="K2237" s="9" t="s">
        <v>7468</v>
      </c>
      <c r="L2237" s="9" t="str">
        <f>IF(OR('1. Raw Data'!L2237="Elec", '1. Raw Data'!L2237="elect"), "Electronics", '1. Raw Data'!L2237)</f>
        <v>Home Appliances</v>
      </c>
      <c r="M2237" s="9">
        <v>825.94</v>
      </c>
      <c r="N2237" s="9">
        <f>IF(ISBLANK('1. Raw Data'!N2237), MEDIAN('1. Raw Data'!$N$2:$N$5001), '1. Raw Data'!N2237)</f>
        <v>460.89</v>
      </c>
      <c r="O2237" s="9">
        <v>2</v>
      </c>
      <c r="P2237" s="9">
        <f>IF(ISBLANK('1. Raw Data'!P2237), 0, '1. Raw Data'!P2237)</f>
        <v>0</v>
      </c>
      <c r="Q2237" s="9">
        <v>534</v>
      </c>
      <c r="R2237" s="9">
        <v>7</v>
      </c>
      <c r="S2237" s="9">
        <f t="shared" si="102"/>
        <v>1651.88</v>
      </c>
      <c r="T2237" s="9">
        <f t="shared" si="103"/>
        <v>730.10000000000014</v>
      </c>
      <c r="U2237" s="23">
        <f t="shared" si="104"/>
        <v>0.4419812577184784</v>
      </c>
    </row>
    <row r="2238" spans="1:21" x14ac:dyDescent="0.3">
      <c r="A2238" s="9">
        <v>1406</v>
      </c>
      <c r="B2238" s="9" t="str">
        <f>PROPER(TRIM('1. Raw Data'!B2238))</f>
        <v>Customer_2236</v>
      </c>
      <c r="C2238" s="9">
        <f>IF(OR('1. Raw Data'!C2238&lt;18, '1. Raw Data'!C2238&gt;100), MEDIAN('1. Raw Data'!$C$2:$C$5001), '1. Raw Data'!C2238)</f>
        <v>48</v>
      </c>
      <c r="D2238" s="9" t="s">
        <v>5023</v>
      </c>
      <c r="E2238" s="22">
        <v>44063</v>
      </c>
      <c r="F2238" s="9">
        <v>0</v>
      </c>
      <c r="G2238" s="9">
        <v>13672</v>
      </c>
      <c r="H2238" s="15">
        <v>44063</v>
      </c>
      <c r="I2238" s="9" t="s">
        <v>7455</v>
      </c>
      <c r="J2238" s="9">
        <v>149</v>
      </c>
      <c r="K2238" s="9" t="s">
        <v>7467</v>
      </c>
      <c r="L2238" s="9" t="str">
        <f>IF(OR('1. Raw Data'!L2238="Elec", '1. Raw Data'!L2238="elect"), "Electronics", '1. Raw Data'!L2238)</f>
        <v>Electronics</v>
      </c>
      <c r="M2238" s="9">
        <v>865.66</v>
      </c>
      <c r="N2238" s="9">
        <f>IF(ISBLANK('1. Raw Data'!N2238), MEDIAN('1. Raw Data'!$N$2:$N$5001), '1. Raw Data'!N2238)</f>
        <v>533.58000000000004</v>
      </c>
      <c r="O2238" s="9">
        <v>5</v>
      </c>
      <c r="P2238" s="9">
        <f>IF(ISBLANK('1. Raw Data'!P2238), 0, '1. Raw Data'!P2238)</f>
        <v>0</v>
      </c>
      <c r="Q2238" s="9">
        <v>399</v>
      </c>
      <c r="R2238" s="9">
        <v>5</v>
      </c>
      <c r="S2238" s="9">
        <f t="shared" si="102"/>
        <v>4328.3</v>
      </c>
      <c r="T2238" s="9">
        <f t="shared" si="103"/>
        <v>1660.4</v>
      </c>
      <c r="U2238" s="23">
        <f t="shared" si="104"/>
        <v>0.383614814130259</v>
      </c>
    </row>
    <row r="2239" spans="1:21" x14ac:dyDescent="0.3">
      <c r="A2239" s="9">
        <v>1618</v>
      </c>
      <c r="B2239" s="9" t="str">
        <f>PROPER(TRIM('1. Raw Data'!B2239))</f>
        <v>Customer_2237</v>
      </c>
      <c r="C2239" s="9">
        <f>IF(OR('1. Raw Data'!C2239&lt;18, '1. Raw Data'!C2239&gt;100), MEDIAN('1. Raw Data'!$C$2:$C$5001), '1. Raw Data'!C2239)</f>
        <v>59</v>
      </c>
      <c r="D2239" s="9" t="s">
        <v>5021</v>
      </c>
      <c r="E2239" s="22">
        <v>43884</v>
      </c>
      <c r="F2239" s="9">
        <v>0</v>
      </c>
      <c r="G2239" s="9">
        <v>12125</v>
      </c>
      <c r="H2239" s="15">
        <v>43884</v>
      </c>
      <c r="I2239" s="9" t="s">
        <v>7456</v>
      </c>
      <c r="J2239" s="9">
        <v>141</v>
      </c>
      <c r="K2239" s="9" t="s">
        <v>7490</v>
      </c>
      <c r="L2239" s="9" t="str">
        <f>IF(OR('1. Raw Data'!L2239="Elec", '1. Raw Data'!L2239="elect"), "Electronics", '1. Raw Data'!L2239)</f>
        <v>Home Appliances</v>
      </c>
      <c r="M2239" s="9">
        <v>1065.19</v>
      </c>
      <c r="N2239" s="9">
        <f>IF(ISBLANK('1. Raw Data'!N2239), MEDIAN('1. Raw Data'!$N$2:$N$5001), '1. Raw Data'!N2239)</f>
        <v>496.36</v>
      </c>
      <c r="O2239" s="9">
        <v>2</v>
      </c>
      <c r="P2239" s="9">
        <f>IF(ISBLANK('1. Raw Data'!P2239), 0, '1. Raw Data'!P2239)</f>
        <v>0</v>
      </c>
      <c r="Q2239" s="9">
        <v>342</v>
      </c>
      <c r="R2239" s="9">
        <v>3</v>
      </c>
      <c r="S2239" s="9">
        <f t="shared" si="102"/>
        <v>2130.38</v>
      </c>
      <c r="T2239" s="9">
        <f t="shared" si="103"/>
        <v>1137.6600000000001</v>
      </c>
      <c r="U2239" s="23">
        <f t="shared" si="104"/>
        <v>0.53401740534552522</v>
      </c>
    </row>
    <row r="2240" spans="1:21" x14ac:dyDescent="0.3">
      <c r="A2240" s="9">
        <v>2014</v>
      </c>
      <c r="B2240" s="9" t="str">
        <f>PROPER(TRIM('1. Raw Data'!B2240))</f>
        <v>Customer_2238</v>
      </c>
      <c r="C2240" s="9">
        <f>IF(OR('1. Raw Data'!C2240&lt;18, '1. Raw Data'!C2240&gt;100), MEDIAN('1. Raw Data'!$C$2:$C$5001), '1. Raw Data'!C2240)</f>
        <v>56</v>
      </c>
      <c r="D2240" s="9" t="s">
        <v>5019</v>
      </c>
      <c r="E2240" s="22">
        <v>44212</v>
      </c>
      <c r="F2240" s="9">
        <v>0</v>
      </c>
      <c r="G2240" s="9">
        <v>12505</v>
      </c>
      <c r="H2240" s="15">
        <v>44212</v>
      </c>
      <c r="I2240" s="9" t="s">
        <v>7457</v>
      </c>
      <c r="J2240" s="9">
        <v>132</v>
      </c>
      <c r="K2240" s="9" t="s">
        <v>7506</v>
      </c>
      <c r="L2240" s="9" t="str">
        <f>IF(OR('1. Raw Data'!L2240="Elec", '1. Raw Data'!L2240="elect"), "Electronics", '1. Raw Data'!L2240)</f>
        <v>Electronics</v>
      </c>
      <c r="M2240" s="9">
        <v>1495.39</v>
      </c>
      <c r="N2240" s="9">
        <f>IF(ISBLANK('1. Raw Data'!N2240), MEDIAN('1. Raw Data'!$N$2:$N$5001), '1. Raw Data'!N2240)</f>
        <v>602.26</v>
      </c>
      <c r="O2240" s="9">
        <v>5</v>
      </c>
      <c r="P2240" s="9">
        <f>IF(ISBLANK('1. Raw Data'!P2240), 0, '1. Raw Data'!P2240)</f>
        <v>0.2</v>
      </c>
      <c r="Q2240" s="9">
        <v>434</v>
      </c>
      <c r="R2240" s="9">
        <v>8</v>
      </c>
      <c r="S2240" s="9">
        <f t="shared" si="102"/>
        <v>5981.5600000000013</v>
      </c>
      <c r="T2240" s="9">
        <f t="shared" si="103"/>
        <v>2970.2600000000011</v>
      </c>
      <c r="U2240" s="23">
        <f t="shared" si="104"/>
        <v>0.49656945679722353</v>
      </c>
    </row>
    <row r="2241" spans="1:21" x14ac:dyDescent="0.3">
      <c r="A2241" s="9">
        <v>1335</v>
      </c>
      <c r="B2241" s="9" t="str">
        <f>PROPER(TRIM('1. Raw Data'!B2241))</f>
        <v>Customer_2239</v>
      </c>
      <c r="C2241" s="9">
        <f>IF(OR('1. Raw Data'!C2241&lt;18, '1. Raw Data'!C2241&gt;100), MEDIAN('1. Raw Data'!$C$2:$C$5001), '1. Raw Data'!C2241)</f>
        <v>44</v>
      </c>
      <c r="D2241" s="9" t="s">
        <v>5023</v>
      </c>
      <c r="E2241" s="22">
        <v>44853</v>
      </c>
      <c r="F2241" s="9">
        <v>0</v>
      </c>
      <c r="G2241" s="9">
        <v>12633</v>
      </c>
      <c r="H2241" s="15">
        <v>44853</v>
      </c>
      <c r="I2241" s="9" t="s">
        <v>7457</v>
      </c>
      <c r="J2241" s="9">
        <v>138</v>
      </c>
      <c r="K2241" s="9" t="s">
        <v>7464</v>
      </c>
      <c r="L2241" s="9" t="str">
        <f>IF(OR('1. Raw Data'!L2241="Elec", '1. Raw Data'!L2241="elect"), "Electronics", '1. Raw Data'!L2241)</f>
        <v>Electronics</v>
      </c>
      <c r="M2241" s="9">
        <v>98.78</v>
      </c>
      <c r="N2241" s="9">
        <f>IF(ISBLANK('1. Raw Data'!N2241), MEDIAN('1. Raw Data'!$N$2:$N$5001), '1. Raw Data'!N2241)</f>
        <v>59.68</v>
      </c>
      <c r="O2241" s="9">
        <v>2</v>
      </c>
      <c r="P2241" s="9">
        <f>IF(ISBLANK('1. Raw Data'!P2241), 0, '1. Raw Data'!P2241)</f>
        <v>0</v>
      </c>
      <c r="Q2241" s="9">
        <v>516</v>
      </c>
      <c r="R2241" s="9">
        <v>6</v>
      </c>
      <c r="S2241" s="9">
        <f t="shared" si="102"/>
        <v>197.56</v>
      </c>
      <c r="T2241" s="9">
        <f t="shared" si="103"/>
        <v>78.2</v>
      </c>
      <c r="U2241" s="23">
        <f t="shared" si="104"/>
        <v>0.39582911520550718</v>
      </c>
    </row>
    <row r="2242" spans="1:21" x14ac:dyDescent="0.3">
      <c r="A2242" s="9">
        <v>2140</v>
      </c>
      <c r="B2242" s="9" t="str">
        <f>PROPER(TRIM('1. Raw Data'!B2242))</f>
        <v>Customer_2240</v>
      </c>
      <c r="C2242" s="9">
        <f>IF(OR('1. Raw Data'!C2242&lt;18, '1. Raw Data'!C2242&gt;100), MEDIAN('1. Raw Data'!$C$2:$C$5001), '1. Raw Data'!C2242)</f>
        <v>60</v>
      </c>
      <c r="D2242" s="9" t="s">
        <v>5021</v>
      </c>
      <c r="E2242" s="22">
        <v>44891</v>
      </c>
      <c r="F2242" s="9">
        <v>0</v>
      </c>
      <c r="G2242" s="9">
        <v>13463</v>
      </c>
      <c r="H2242" s="15">
        <v>44891</v>
      </c>
      <c r="I2242" s="9" t="s">
        <v>7457</v>
      </c>
      <c r="J2242" s="9">
        <v>128</v>
      </c>
      <c r="K2242" s="9" t="s">
        <v>7473</v>
      </c>
      <c r="L2242" s="9" t="str">
        <f>IF(OR('1. Raw Data'!L2242="Elec", '1. Raw Data'!L2242="elect"), "Electronics", '1. Raw Data'!L2242)</f>
        <v>Sports</v>
      </c>
      <c r="M2242" s="9">
        <v>144.59</v>
      </c>
      <c r="N2242" s="9">
        <f>IF(ISBLANK('1. Raw Data'!N2242), MEDIAN('1. Raw Data'!$N$2:$N$5001), '1. Raw Data'!N2242)</f>
        <v>62.82</v>
      </c>
      <c r="O2242" s="9">
        <v>4</v>
      </c>
      <c r="P2242" s="9">
        <f>IF(ISBLANK('1. Raw Data'!P2242), 0, '1. Raw Data'!P2242)</f>
        <v>0.2</v>
      </c>
      <c r="Q2242" s="9">
        <v>429</v>
      </c>
      <c r="R2242" s="9">
        <v>6</v>
      </c>
      <c r="S2242" s="9">
        <f t="shared" si="102"/>
        <v>462.68800000000005</v>
      </c>
      <c r="T2242" s="9">
        <f t="shared" si="103"/>
        <v>211.40800000000004</v>
      </c>
      <c r="U2242" s="23">
        <f t="shared" si="104"/>
        <v>0.45691264956082722</v>
      </c>
    </row>
    <row r="2243" spans="1:21" x14ac:dyDescent="0.3">
      <c r="A2243" s="9">
        <v>2147</v>
      </c>
      <c r="B2243" s="9" t="str">
        <f>PROPER(TRIM('1. Raw Data'!B2243))</f>
        <v>Customer_2241</v>
      </c>
      <c r="C2243" s="9">
        <f>IF(OR('1. Raw Data'!C2243&lt;18, '1. Raw Data'!C2243&gt;100), MEDIAN('1. Raw Data'!$C$2:$C$5001), '1. Raw Data'!C2243)</f>
        <v>42</v>
      </c>
      <c r="D2243" s="9" t="s">
        <v>5019</v>
      </c>
      <c r="E2243" s="22">
        <v>44623</v>
      </c>
      <c r="F2243" s="9">
        <v>0</v>
      </c>
      <c r="G2243" s="9">
        <v>13085</v>
      </c>
      <c r="H2243" s="15">
        <v>44623</v>
      </c>
      <c r="I2243" s="9" t="s">
        <v>7456</v>
      </c>
      <c r="J2243" s="9">
        <v>115</v>
      </c>
      <c r="K2243" s="9" t="s">
        <v>7481</v>
      </c>
      <c r="L2243" s="9" t="str">
        <f>IF(OR('1. Raw Data'!L2243="Elec", '1. Raw Data'!L2243="elect"), "Electronics", '1. Raw Data'!L2243)</f>
        <v>Sports</v>
      </c>
      <c r="M2243" s="9">
        <v>163.03</v>
      </c>
      <c r="N2243" s="9">
        <f>IF(ISBLANK('1. Raw Data'!N2243), MEDIAN('1. Raw Data'!$N$2:$N$5001), '1. Raw Data'!N2243)</f>
        <v>77.260000000000005</v>
      </c>
      <c r="O2243" s="9">
        <v>1</v>
      </c>
      <c r="P2243" s="9">
        <f>IF(ISBLANK('1. Raw Data'!P2243), 0, '1. Raw Data'!P2243)</f>
        <v>0</v>
      </c>
      <c r="Q2243" s="9">
        <v>654</v>
      </c>
      <c r="R2243" s="9">
        <v>6</v>
      </c>
      <c r="S2243" s="9">
        <f t="shared" ref="S2243:S2306" si="105">M2243 * O2243 * (1 - P2243)</f>
        <v>163.03</v>
      </c>
      <c r="T2243" s="9">
        <f t="shared" ref="T2243:T2306" si="106">S2243 - (N2243 * O2243)</f>
        <v>85.77</v>
      </c>
      <c r="U2243" s="23">
        <f t="shared" ref="U2243:U2306" si="107">T2243 / S2243</f>
        <v>0.52609949089124697</v>
      </c>
    </row>
    <row r="2244" spans="1:21" x14ac:dyDescent="0.3">
      <c r="A2244" s="9">
        <v>1398</v>
      </c>
      <c r="B2244" s="9" t="str">
        <f>PROPER(TRIM('1. Raw Data'!B2244))</f>
        <v>Customer_2242</v>
      </c>
      <c r="C2244" s="9">
        <f>IF(OR('1. Raw Data'!C2244&lt;18, '1. Raw Data'!C2244&gt;100), MEDIAN('1. Raw Data'!$C$2:$C$5001), '1. Raw Data'!C2244)</f>
        <v>29</v>
      </c>
      <c r="D2244" s="9" t="s">
        <v>5018</v>
      </c>
      <c r="E2244" s="22">
        <v>44981</v>
      </c>
      <c r="F2244" s="9">
        <v>0</v>
      </c>
      <c r="G2244" s="9">
        <v>10044</v>
      </c>
      <c r="H2244" s="15">
        <v>44981</v>
      </c>
      <c r="I2244" s="9" t="s">
        <v>7457</v>
      </c>
      <c r="J2244" s="9">
        <v>123</v>
      </c>
      <c r="K2244" s="9" t="s">
        <v>7502</v>
      </c>
      <c r="L2244" s="9" t="str">
        <f>IF(OR('1. Raw Data'!L2244="Elec", '1. Raw Data'!L2244="elect"), "Electronics", '1. Raw Data'!L2244)</f>
        <v>Electronics</v>
      </c>
      <c r="M2244" s="9">
        <v>1127.32</v>
      </c>
      <c r="N2244" s="9">
        <f>IF(ISBLANK('1. Raw Data'!N2244), MEDIAN('1. Raw Data'!$N$2:$N$5001), '1. Raw Data'!N2244)</f>
        <v>554.30999999999995</v>
      </c>
      <c r="O2244" s="9">
        <v>5</v>
      </c>
      <c r="P2244" s="9">
        <f>IF(ISBLANK('1. Raw Data'!P2244), 0, '1. Raw Data'!P2244)</f>
        <v>0</v>
      </c>
      <c r="Q2244" s="9">
        <v>677</v>
      </c>
      <c r="R2244" s="9">
        <v>6</v>
      </c>
      <c r="S2244" s="9">
        <f t="shared" si="105"/>
        <v>5636.5999999999995</v>
      </c>
      <c r="T2244" s="9">
        <f t="shared" si="106"/>
        <v>2865.0499999999997</v>
      </c>
      <c r="U2244" s="23">
        <f t="shared" si="107"/>
        <v>0.50829400702551186</v>
      </c>
    </row>
    <row r="2245" spans="1:21" x14ac:dyDescent="0.3">
      <c r="A2245" s="9">
        <v>1792</v>
      </c>
      <c r="B2245" s="9" t="str">
        <f>PROPER(TRIM('1. Raw Data'!B2245))</f>
        <v>Customer_2243</v>
      </c>
      <c r="C2245" s="9">
        <f>IF(OR('1. Raw Data'!C2245&lt;18, '1. Raw Data'!C2245&gt;100), MEDIAN('1. Raw Data'!$C$2:$C$5001), '1. Raw Data'!C2245)</f>
        <v>40</v>
      </c>
      <c r="D2245" s="9" t="s">
        <v>5020</v>
      </c>
      <c r="E2245" s="22">
        <v>44072</v>
      </c>
      <c r="F2245" s="9">
        <v>1</v>
      </c>
      <c r="G2245" s="9">
        <v>12085</v>
      </c>
      <c r="H2245" s="15">
        <v>44072</v>
      </c>
      <c r="I2245" s="9" t="s">
        <v>7457</v>
      </c>
      <c r="J2245" s="9">
        <v>124</v>
      </c>
      <c r="K2245" s="9" t="s">
        <v>7497</v>
      </c>
      <c r="L2245" s="9" t="str">
        <f>IF(OR('1. Raw Data'!L2245="Elec", '1. Raw Data'!L2245="elect"), "Electronics", '1. Raw Data'!L2245)</f>
        <v>Sports</v>
      </c>
      <c r="M2245" s="9">
        <v>247.71</v>
      </c>
      <c r="N2245" s="9">
        <f>IF(ISBLANK('1. Raw Data'!N2245), MEDIAN('1. Raw Data'!$N$2:$N$5001), '1. Raw Data'!N2245)</f>
        <v>154.58000000000001</v>
      </c>
      <c r="O2245" s="9">
        <v>2</v>
      </c>
      <c r="P2245" s="9">
        <f>IF(ISBLANK('1. Raw Data'!P2245), 0, '1. Raw Data'!P2245)</f>
        <v>0.05</v>
      </c>
      <c r="Q2245" s="9">
        <v>948</v>
      </c>
      <c r="R2245" s="9">
        <v>4</v>
      </c>
      <c r="S2245" s="9">
        <f t="shared" si="105"/>
        <v>470.649</v>
      </c>
      <c r="T2245" s="9">
        <f t="shared" si="106"/>
        <v>161.48899999999998</v>
      </c>
      <c r="U2245" s="23">
        <f t="shared" si="107"/>
        <v>0.34311981965328719</v>
      </c>
    </row>
    <row r="2246" spans="1:21" x14ac:dyDescent="0.3">
      <c r="A2246" s="9">
        <v>1714</v>
      </c>
      <c r="B2246" s="9" t="str">
        <f>PROPER(TRIM('1. Raw Data'!B2246))</f>
        <v>Customer_2244</v>
      </c>
      <c r="C2246" s="9">
        <f>IF(OR('1. Raw Data'!C2246&lt;18, '1. Raw Data'!C2246&gt;100), MEDIAN('1. Raw Data'!$C$2:$C$5001), '1. Raw Data'!C2246)</f>
        <v>24</v>
      </c>
      <c r="D2246" s="9" t="s">
        <v>5021</v>
      </c>
      <c r="E2246" s="22">
        <v>44367</v>
      </c>
      <c r="F2246" s="9">
        <v>0</v>
      </c>
      <c r="G2246" s="9">
        <v>10415</v>
      </c>
      <c r="H2246" s="15">
        <v>44367</v>
      </c>
      <c r="I2246" s="9" t="s">
        <v>7456</v>
      </c>
      <c r="J2246" s="9">
        <v>113</v>
      </c>
      <c r="K2246" s="9" t="s">
        <v>7460</v>
      </c>
      <c r="L2246" s="9" t="str">
        <f>IF(OR('1. Raw Data'!L2246="Elec", '1. Raw Data'!L2246="elect"), "Electronics", '1. Raw Data'!L2246)</f>
        <v>Sports</v>
      </c>
      <c r="M2246" s="9">
        <v>952.56</v>
      </c>
      <c r="N2246" s="9">
        <f>IF(ISBLANK('1. Raw Data'!N2246), MEDIAN('1. Raw Data'!$N$2:$N$5001), '1. Raw Data'!N2246)</f>
        <v>559.88</v>
      </c>
      <c r="O2246" s="9">
        <v>1</v>
      </c>
      <c r="P2246" s="9">
        <f>IF(ISBLANK('1. Raw Data'!P2246), 0, '1. Raw Data'!P2246)</f>
        <v>0</v>
      </c>
      <c r="Q2246" s="9">
        <v>420</v>
      </c>
      <c r="R2246" s="9">
        <v>4</v>
      </c>
      <c r="S2246" s="9">
        <f t="shared" si="105"/>
        <v>952.56</v>
      </c>
      <c r="T2246" s="9">
        <f t="shared" si="106"/>
        <v>392.67999999999995</v>
      </c>
      <c r="U2246" s="23">
        <f t="shared" si="107"/>
        <v>0.41223649953808683</v>
      </c>
    </row>
    <row r="2247" spans="1:21" x14ac:dyDescent="0.3">
      <c r="A2247" s="9">
        <v>1050</v>
      </c>
      <c r="B2247" s="9" t="str">
        <f>PROPER(TRIM('1. Raw Data'!B2247))</f>
        <v>Customer_2245</v>
      </c>
      <c r="C2247" s="9">
        <f>IF(OR('1. Raw Data'!C2247&lt;18, '1. Raw Data'!C2247&gt;100), MEDIAN('1. Raw Data'!$C$2:$C$5001), '1. Raw Data'!C2247)</f>
        <v>40</v>
      </c>
      <c r="D2247" s="9" t="s">
        <v>5019</v>
      </c>
      <c r="E2247" s="22">
        <v>44364</v>
      </c>
      <c r="F2247" s="9">
        <v>0</v>
      </c>
      <c r="G2247" s="9">
        <v>12292</v>
      </c>
      <c r="H2247" s="15">
        <v>44364</v>
      </c>
      <c r="I2247" s="9" t="s">
        <v>7455</v>
      </c>
      <c r="J2247" s="9">
        <v>121</v>
      </c>
      <c r="K2247" s="9" t="s">
        <v>7495</v>
      </c>
      <c r="L2247" s="9" t="str">
        <f>IF(OR('1. Raw Data'!L2247="Elec", '1. Raw Data'!L2247="elect"), "Electronics", '1. Raw Data'!L2247)</f>
        <v>Clothing</v>
      </c>
      <c r="M2247" s="9">
        <v>520.77</v>
      </c>
      <c r="N2247" s="9">
        <f>IF(ISBLANK('1. Raw Data'!N2247), MEDIAN('1. Raw Data'!$N$2:$N$5001), '1. Raw Data'!N2247)</f>
        <v>237.1</v>
      </c>
      <c r="O2247" s="9">
        <v>2</v>
      </c>
      <c r="P2247" s="9">
        <f>IF(ISBLANK('1. Raw Data'!P2247), 0, '1. Raw Data'!P2247)</f>
        <v>0</v>
      </c>
      <c r="Q2247" s="9">
        <v>697</v>
      </c>
      <c r="R2247" s="9">
        <v>4</v>
      </c>
      <c r="S2247" s="9">
        <f t="shared" si="105"/>
        <v>1041.54</v>
      </c>
      <c r="T2247" s="9">
        <f t="shared" si="106"/>
        <v>567.33999999999992</v>
      </c>
      <c r="U2247" s="23">
        <f t="shared" si="107"/>
        <v>0.54471263705666606</v>
      </c>
    </row>
    <row r="2248" spans="1:21" x14ac:dyDescent="0.3">
      <c r="A2248" s="9">
        <v>1323</v>
      </c>
      <c r="B2248" s="9" t="str">
        <f>PROPER(TRIM('1. Raw Data'!B2248))</f>
        <v>Customer_2246</v>
      </c>
      <c r="C2248" s="9">
        <f>IF(OR('1. Raw Data'!C2248&lt;18, '1. Raw Data'!C2248&gt;100), MEDIAN('1. Raw Data'!$C$2:$C$5001), '1. Raw Data'!C2248)</f>
        <v>27</v>
      </c>
      <c r="D2248" s="9" t="s">
        <v>5023</v>
      </c>
      <c r="E2248" s="22">
        <v>45272</v>
      </c>
      <c r="F2248" s="9">
        <v>0</v>
      </c>
      <c r="G2248" s="9">
        <v>13133</v>
      </c>
      <c r="H2248" s="15">
        <v>45272</v>
      </c>
      <c r="I2248" s="9" t="s">
        <v>7456</v>
      </c>
      <c r="J2248" s="9">
        <v>112</v>
      </c>
      <c r="K2248" s="9" t="s">
        <v>7492</v>
      </c>
      <c r="L2248" s="9" t="str">
        <f>IF(OR('1. Raw Data'!L2248="Elec", '1. Raw Data'!L2248="elect"), "Electronics", '1. Raw Data'!L2248)</f>
        <v>Home Appliances</v>
      </c>
      <c r="M2248" s="9">
        <v>713.11</v>
      </c>
      <c r="N2248" s="9">
        <f>IF(ISBLANK('1. Raw Data'!N2248), MEDIAN('1. Raw Data'!$N$2:$N$5001), '1. Raw Data'!N2248)</f>
        <v>413.15</v>
      </c>
      <c r="O2248" s="9">
        <v>2</v>
      </c>
      <c r="P2248" s="9">
        <f>IF(ISBLANK('1. Raw Data'!P2248), 0, '1. Raw Data'!P2248)</f>
        <v>0</v>
      </c>
      <c r="Q2248" s="9">
        <v>386</v>
      </c>
      <c r="R2248" s="9">
        <v>4</v>
      </c>
      <c r="S2248" s="9">
        <f t="shared" si="105"/>
        <v>1426.22</v>
      </c>
      <c r="T2248" s="9">
        <f t="shared" si="106"/>
        <v>599.92000000000007</v>
      </c>
      <c r="U2248" s="23">
        <f t="shared" si="107"/>
        <v>0.4206363674608406</v>
      </c>
    </row>
    <row r="2249" spans="1:21" x14ac:dyDescent="0.3">
      <c r="A2249" s="9">
        <v>1788</v>
      </c>
      <c r="B2249" s="9" t="str">
        <f>PROPER(TRIM('1. Raw Data'!B2249))</f>
        <v>Customer_2247</v>
      </c>
      <c r="C2249" s="9">
        <f>IF(OR('1. Raw Data'!C2249&lt;18, '1. Raw Data'!C2249&gt;100), MEDIAN('1. Raw Data'!$C$2:$C$5001), '1. Raw Data'!C2249)</f>
        <v>41</v>
      </c>
      <c r="D2249" s="9" t="s">
        <v>5019</v>
      </c>
      <c r="E2249" s="22">
        <v>44744</v>
      </c>
      <c r="F2249" s="9">
        <v>0</v>
      </c>
      <c r="G2249" s="9">
        <v>12540</v>
      </c>
      <c r="H2249" s="15">
        <v>44599</v>
      </c>
      <c r="I2249" s="9" t="s">
        <v>7456</v>
      </c>
      <c r="J2249" s="9">
        <v>113</v>
      </c>
      <c r="K2249" s="9" t="s">
        <v>7460</v>
      </c>
      <c r="L2249" s="9" t="str">
        <f>IF(OR('1. Raw Data'!L2249="Elec", '1. Raw Data'!L2249="elect"), "Electronics", '1. Raw Data'!L2249)</f>
        <v>Sports</v>
      </c>
      <c r="M2249" s="9">
        <v>362.71</v>
      </c>
      <c r="N2249" s="9">
        <f>IF(ISBLANK('1. Raw Data'!N2249), MEDIAN('1. Raw Data'!$N$2:$N$5001), '1. Raw Data'!N2249)</f>
        <v>429.51499999999999</v>
      </c>
      <c r="O2249" s="9">
        <v>2</v>
      </c>
      <c r="P2249" s="9">
        <f>IF(ISBLANK('1. Raw Data'!P2249), 0, '1. Raw Data'!P2249)</f>
        <v>0</v>
      </c>
      <c r="Q2249" s="9">
        <v>914</v>
      </c>
      <c r="R2249" s="9">
        <v>2</v>
      </c>
      <c r="S2249" s="9">
        <f t="shared" si="105"/>
        <v>725.42</v>
      </c>
      <c r="T2249" s="9">
        <f t="shared" si="106"/>
        <v>-133.61000000000001</v>
      </c>
      <c r="U2249" s="23">
        <f t="shared" si="107"/>
        <v>-0.18418295608061538</v>
      </c>
    </row>
    <row r="2250" spans="1:21" x14ac:dyDescent="0.3">
      <c r="A2250" s="9">
        <v>1140</v>
      </c>
      <c r="B2250" s="9" t="str">
        <f>PROPER(TRIM('1. Raw Data'!B2250))</f>
        <v>Customer_2248</v>
      </c>
      <c r="C2250" s="9">
        <f>IF(OR('1. Raw Data'!C2250&lt;18, '1. Raw Data'!C2250&gt;100), MEDIAN('1. Raw Data'!$C$2:$C$5001), '1. Raw Data'!C2250)</f>
        <v>55</v>
      </c>
      <c r="D2250" s="9" t="s">
        <v>5023</v>
      </c>
      <c r="E2250" s="22">
        <v>44270</v>
      </c>
      <c r="F2250" s="9">
        <v>0</v>
      </c>
      <c r="G2250" s="9">
        <v>13679</v>
      </c>
      <c r="H2250" s="15">
        <v>44270</v>
      </c>
      <c r="I2250" s="9" t="s">
        <v>7455</v>
      </c>
      <c r="J2250" s="9">
        <v>139</v>
      </c>
      <c r="K2250" s="9" t="s">
        <v>7486</v>
      </c>
      <c r="L2250" s="9" t="str">
        <f>IF(OR('1. Raw Data'!L2250="Elec", '1. Raw Data'!L2250="elect"), "Electronics", '1. Raw Data'!L2250)</f>
        <v>Electronics</v>
      </c>
      <c r="M2250" s="9">
        <v>1305.8499999999999</v>
      </c>
      <c r="N2250" s="9">
        <f>IF(ISBLANK('1. Raw Data'!N2250), MEDIAN('1. Raw Data'!$N$2:$N$5001), '1. Raw Data'!N2250)</f>
        <v>674.69</v>
      </c>
      <c r="O2250" s="9">
        <v>4</v>
      </c>
      <c r="P2250" s="9">
        <f>IF(ISBLANK('1. Raw Data'!P2250), 0, '1. Raw Data'!P2250)</f>
        <v>0</v>
      </c>
      <c r="Q2250" s="9">
        <v>857</v>
      </c>
      <c r="R2250" s="9">
        <v>6</v>
      </c>
      <c r="S2250" s="9">
        <f t="shared" si="105"/>
        <v>5223.3999999999996</v>
      </c>
      <c r="T2250" s="9">
        <f t="shared" si="106"/>
        <v>2524.6399999999994</v>
      </c>
      <c r="U2250" s="23">
        <f t="shared" si="107"/>
        <v>0.48333269517938499</v>
      </c>
    </row>
    <row r="2251" spans="1:21" x14ac:dyDescent="0.3">
      <c r="A2251" s="9">
        <v>1469</v>
      </c>
      <c r="B2251" s="9" t="str">
        <f>PROPER(TRIM('1. Raw Data'!B2251))</f>
        <v>Customer_2249</v>
      </c>
      <c r="C2251" s="9">
        <f>IF(OR('1. Raw Data'!C2251&lt;18, '1. Raw Data'!C2251&gt;100), MEDIAN('1. Raw Data'!$C$2:$C$5001), '1. Raw Data'!C2251)</f>
        <v>27</v>
      </c>
      <c r="D2251" s="9" t="s">
        <v>5020</v>
      </c>
      <c r="E2251" s="22">
        <v>45084</v>
      </c>
      <c r="F2251" s="9">
        <v>0</v>
      </c>
      <c r="G2251" s="9">
        <v>12370</v>
      </c>
      <c r="H2251" s="15">
        <v>45113</v>
      </c>
      <c r="I2251" s="9" t="s">
        <v>7457</v>
      </c>
      <c r="J2251" s="9">
        <v>123</v>
      </c>
      <c r="K2251" s="9" t="s">
        <v>7502</v>
      </c>
      <c r="L2251" s="9" t="str">
        <f>IF(OR('1. Raw Data'!L2251="Elec", '1. Raw Data'!L2251="elect"), "Electronics", '1. Raw Data'!L2251)</f>
        <v>Clothing</v>
      </c>
      <c r="M2251" s="9">
        <v>899.92</v>
      </c>
      <c r="N2251" s="9">
        <f>IF(ISBLANK('1. Raw Data'!N2251), MEDIAN('1. Raw Data'!$N$2:$N$5001), '1. Raw Data'!N2251)</f>
        <v>426.37</v>
      </c>
      <c r="O2251" s="9">
        <v>2</v>
      </c>
      <c r="P2251" s="9">
        <f>IF(ISBLANK('1. Raw Data'!P2251), 0, '1. Raw Data'!P2251)</f>
        <v>0</v>
      </c>
      <c r="Q2251" s="9">
        <v>574</v>
      </c>
      <c r="R2251" s="9">
        <v>2</v>
      </c>
      <c r="S2251" s="9">
        <f t="shared" si="105"/>
        <v>1799.84</v>
      </c>
      <c r="T2251" s="9">
        <f t="shared" si="106"/>
        <v>947.09999999999991</v>
      </c>
      <c r="U2251" s="23">
        <f t="shared" si="107"/>
        <v>0.52621344119477287</v>
      </c>
    </row>
    <row r="2252" spans="1:21" x14ac:dyDescent="0.3">
      <c r="A2252" s="9">
        <v>1786</v>
      </c>
      <c r="B2252" s="9" t="str">
        <f>PROPER(TRIM('1. Raw Data'!B2252))</f>
        <v>Customer_2250</v>
      </c>
      <c r="C2252" s="9">
        <f>IF(OR('1. Raw Data'!C2252&lt;18, '1. Raw Data'!C2252&gt;100), MEDIAN('1. Raw Data'!$C$2:$C$5001), '1. Raw Data'!C2252)</f>
        <v>55</v>
      </c>
      <c r="D2252" s="9" t="s">
        <v>5020</v>
      </c>
      <c r="E2252" s="22">
        <v>44385</v>
      </c>
      <c r="F2252" s="9">
        <v>0</v>
      </c>
      <c r="G2252" s="9">
        <v>11275</v>
      </c>
      <c r="H2252" s="15">
        <v>44415</v>
      </c>
      <c r="I2252" s="9" t="s">
        <v>7455</v>
      </c>
      <c r="J2252" s="9">
        <v>146</v>
      </c>
      <c r="K2252" s="9" t="s">
        <v>7505</v>
      </c>
      <c r="L2252" s="9" t="str">
        <f>IF(OR('1. Raw Data'!L2252="Elec", '1. Raw Data'!L2252="elect"), "Electronics", '1. Raw Data'!L2252)</f>
        <v>Clothing</v>
      </c>
      <c r="M2252" s="9">
        <v>1419.62</v>
      </c>
      <c r="N2252" s="9">
        <f>IF(ISBLANK('1. Raw Data'!N2252), MEDIAN('1. Raw Data'!$N$2:$N$5001), '1. Raw Data'!N2252)</f>
        <v>857.02</v>
      </c>
      <c r="O2252" s="9">
        <v>1</v>
      </c>
      <c r="P2252" s="9">
        <f>IF(ISBLANK('1. Raw Data'!P2252), 0, '1. Raw Data'!P2252)</f>
        <v>0</v>
      </c>
      <c r="Q2252" s="9">
        <v>373</v>
      </c>
      <c r="R2252" s="9">
        <v>3</v>
      </c>
      <c r="S2252" s="9">
        <f t="shared" si="105"/>
        <v>1419.62</v>
      </c>
      <c r="T2252" s="9">
        <f t="shared" si="106"/>
        <v>562.59999999999991</v>
      </c>
      <c r="U2252" s="23">
        <f t="shared" si="107"/>
        <v>0.39630323607726009</v>
      </c>
    </row>
    <row r="2253" spans="1:21" x14ac:dyDescent="0.3">
      <c r="A2253" s="9">
        <v>2357</v>
      </c>
      <c r="B2253" s="9" t="str">
        <f>PROPER(TRIM('1. Raw Data'!B2253))</f>
        <v>Customer_2251</v>
      </c>
      <c r="C2253" s="9">
        <f>IF(OR('1. Raw Data'!C2253&lt;18, '1. Raw Data'!C2253&gt;100), MEDIAN('1. Raw Data'!$C$2:$C$5001), '1. Raw Data'!C2253)</f>
        <v>21</v>
      </c>
      <c r="D2253" s="9" t="s">
        <v>5019</v>
      </c>
      <c r="E2253" s="22">
        <v>45252</v>
      </c>
      <c r="F2253" s="9">
        <v>0</v>
      </c>
      <c r="G2253" s="9">
        <v>12515</v>
      </c>
      <c r="H2253" s="15">
        <v>45252</v>
      </c>
      <c r="I2253" s="9" t="s">
        <v>7457</v>
      </c>
      <c r="J2253" s="9">
        <v>143</v>
      </c>
      <c r="K2253" s="9" t="s">
        <v>7475</v>
      </c>
      <c r="L2253" s="9" t="str">
        <f>IF(OR('1. Raw Data'!L2253="Elec", '1. Raw Data'!L2253="elect"), "Electronics", '1. Raw Data'!L2253)</f>
        <v>Sports</v>
      </c>
      <c r="M2253" s="9">
        <v>883.16</v>
      </c>
      <c r="N2253" s="9">
        <f>IF(ISBLANK('1. Raw Data'!N2253), MEDIAN('1. Raw Data'!$N$2:$N$5001), '1. Raw Data'!N2253)</f>
        <v>515.12</v>
      </c>
      <c r="O2253" s="9">
        <v>2</v>
      </c>
      <c r="P2253" s="9">
        <f>IF(ISBLANK('1. Raw Data'!P2253), 0, '1. Raw Data'!P2253)</f>
        <v>0</v>
      </c>
      <c r="Q2253" s="9">
        <v>406</v>
      </c>
      <c r="R2253" s="9">
        <v>1</v>
      </c>
      <c r="S2253" s="9">
        <f t="shared" si="105"/>
        <v>1766.32</v>
      </c>
      <c r="T2253" s="9">
        <f t="shared" si="106"/>
        <v>736.07999999999993</v>
      </c>
      <c r="U2253" s="23">
        <f t="shared" si="107"/>
        <v>0.41673083020064311</v>
      </c>
    </row>
    <row r="2254" spans="1:21" x14ac:dyDescent="0.3">
      <c r="A2254" s="9">
        <v>1963</v>
      </c>
      <c r="B2254" s="9" t="str">
        <f>PROPER(TRIM('1. Raw Data'!B2254))</f>
        <v>Customer_2252</v>
      </c>
      <c r="C2254" s="9">
        <f>IF(OR('1. Raw Data'!C2254&lt;18, '1. Raw Data'!C2254&gt;100), MEDIAN('1. Raw Data'!$C$2:$C$5001), '1. Raw Data'!C2254)</f>
        <v>26</v>
      </c>
      <c r="D2254" s="9" t="s">
        <v>5019</v>
      </c>
      <c r="E2254" s="22">
        <v>44836</v>
      </c>
      <c r="F2254" s="9">
        <v>0</v>
      </c>
      <c r="G2254" s="9">
        <v>11084</v>
      </c>
      <c r="H2254" s="15">
        <v>44602</v>
      </c>
      <c r="I2254" s="9" t="s">
        <v>7456</v>
      </c>
      <c r="J2254" s="9">
        <v>128</v>
      </c>
      <c r="K2254" s="9" t="s">
        <v>7473</v>
      </c>
      <c r="L2254" s="9" t="str">
        <f>IF(OR('1. Raw Data'!L2254="Elec", '1. Raw Data'!L2254="elect"), "Electronics", '1. Raw Data'!L2254)</f>
        <v>Electronics</v>
      </c>
      <c r="M2254" s="9">
        <v>229.67</v>
      </c>
      <c r="N2254" s="9">
        <f>IF(ISBLANK('1. Raw Data'!N2254), MEDIAN('1. Raw Data'!$N$2:$N$5001), '1. Raw Data'!N2254)</f>
        <v>97.24</v>
      </c>
      <c r="O2254" s="9">
        <v>3</v>
      </c>
      <c r="P2254" s="9">
        <f>IF(ISBLANK('1. Raw Data'!P2254), 0, '1. Raw Data'!P2254)</f>
        <v>0.05</v>
      </c>
      <c r="Q2254" s="9">
        <v>772</v>
      </c>
      <c r="R2254" s="9">
        <v>4</v>
      </c>
      <c r="S2254" s="9">
        <f t="shared" si="105"/>
        <v>654.55949999999996</v>
      </c>
      <c r="T2254" s="9">
        <f t="shared" si="106"/>
        <v>362.83949999999999</v>
      </c>
      <c r="U2254" s="23">
        <f t="shared" si="107"/>
        <v>0.55432623008297943</v>
      </c>
    </row>
    <row r="2255" spans="1:21" x14ac:dyDescent="0.3">
      <c r="A2255" s="9">
        <v>2007</v>
      </c>
      <c r="B2255" s="9" t="str">
        <f>PROPER(TRIM('1. Raw Data'!B2255))</f>
        <v>Customer_2253</v>
      </c>
      <c r="C2255" s="9">
        <f>IF(OR('1. Raw Data'!C2255&lt;18, '1. Raw Data'!C2255&gt;100), MEDIAN('1. Raw Data'!$C$2:$C$5001), '1. Raw Data'!C2255)</f>
        <v>61</v>
      </c>
      <c r="D2255" s="9" t="s">
        <v>5023</v>
      </c>
      <c r="E2255" s="22">
        <v>44240</v>
      </c>
      <c r="F2255" s="9">
        <v>0</v>
      </c>
      <c r="G2255" s="9">
        <v>13852</v>
      </c>
      <c r="H2255" s="15">
        <v>44240</v>
      </c>
      <c r="I2255" s="9" t="s">
        <v>7457</v>
      </c>
      <c r="J2255" s="9">
        <v>114</v>
      </c>
      <c r="K2255" s="9" t="s">
        <v>7463</v>
      </c>
      <c r="L2255" s="9" t="str">
        <f>IF(OR('1. Raw Data'!L2255="Elec", '1. Raw Data'!L2255="elect"), "Electronics", '1. Raw Data'!L2255)</f>
        <v>Electronics</v>
      </c>
      <c r="M2255" s="9">
        <v>297.76</v>
      </c>
      <c r="N2255" s="9">
        <f>IF(ISBLANK('1. Raw Data'!N2255), MEDIAN('1. Raw Data'!$N$2:$N$5001), '1. Raw Data'!N2255)</f>
        <v>178.66</v>
      </c>
      <c r="O2255" s="9">
        <v>5</v>
      </c>
      <c r="P2255" s="9">
        <f>IF(ISBLANK('1. Raw Data'!P2255), 0, '1. Raw Data'!P2255)</f>
        <v>0</v>
      </c>
      <c r="Q2255" s="9">
        <v>580</v>
      </c>
      <c r="R2255" s="9">
        <v>5</v>
      </c>
      <c r="S2255" s="9">
        <f t="shared" si="105"/>
        <v>1488.8</v>
      </c>
      <c r="T2255" s="9">
        <f t="shared" si="106"/>
        <v>595.5</v>
      </c>
      <c r="U2255" s="23">
        <f t="shared" si="107"/>
        <v>0.39998656636217089</v>
      </c>
    </row>
    <row r="2256" spans="1:21" x14ac:dyDescent="0.3">
      <c r="A2256" s="9">
        <v>1372</v>
      </c>
      <c r="B2256" s="9" t="str">
        <f>PROPER(TRIM('1. Raw Data'!B2256))</f>
        <v>Customer_2254</v>
      </c>
      <c r="C2256" s="9">
        <f>IF(OR('1. Raw Data'!C2256&lt;18, '1. Raw Data'!C2256&gt;100), MEDIAN('1. Raw Data'!$C$2:$C$5001), '1. Raw Data'!C2256)</f>
        <v>40</v>
      </c>
      <c r="D2256" s="9" t="s">
        <v>5023</v>
      </c>
      <c r="E2256" s="22">
        <v>44082</v>
      </c>
      <c r="F2256" s="9">
        <v>1</v>
      </c>
      <c r="G2256" s="9">
        <v>11142</v>
      </c>
      <c r="H2256" s="15">
        <v>44052</v>
      </c>
      <c r="I2256" s="9" t="s">
        <v>7456</v>
      </c>
      <c r="J2256" s="9">
        <v>117</v>
      </c>
      <c r="K2256" s="9" t="s">
        <v>7483</v>
      </c>
      <c r="L2256" s="9" t="str">
        <f>IF(OR('1. Raw Data'!L2256="Elec", '1. Raw Data'!L2256="elect"), "Electronics", '1. Raw Data'!L2256)</f>
        <v>Electronics</v>
      </c>
      <c r="M2256" s="9">
        <v>1484.16</v>
      </c>
      <c r="N2256" s="9">
        <f>IF(ISBLANK('1. Raw Data'!N2256), MEDIAN('1. Raw Data'!$N$2:$N$5001), '1. Raw Data'!N2256)</f>
        <v>811.18</v>
      </c>
      <c r="O2256" s="9">
        <v>4</v>
      </c>
      <c r="P2256" s="9">
        <f>IF(ISBLANK('1. Raw Data'!P2256), 0, '1. Raw Data'!P2256)</f>
        <v>0</v>
      </c>
      <c r="Q2256" s="9">
        <v>999</v>
      </c>
      <c r="R2256" s="9">
        <v>3</v>
      </c>
      <c r="S2256" s="9">
        <f t="shared" si="105"/>
        <v>5936.64</v>
      </c>
      <c r="T2256" s="9">
        <f t="shared" si="106"/>
        <v>2691.9200000000005</v>
      </c>
      <c r="U2256" s="23">
        <f t="shared" si="107"/>
        <v>0.45344167744717556</v>
      </c>
    </row>
    <row r="2257" spans="1:21" x14ac:dyDescent="0.3">
      <c r="A2257" s="9">
        <v>1493</v>
      </c>
      <c r="B2257" s="9" t="str">
        <f>PROPER(TRIM('1. Raw Data'!B2257))</f>
        <v>Customer_2255</v>
      </c>
      <c r="C2257" s="9">
        <f>IF(OR('1. Raw Data'!C2257&lt;18, '1. Raw Data'!C2257&gt;100), MEDIAN('1. Raw Data'!$C$2:$C$5001), '1. Raw Data'!C2257)</f>
        <v>37</v>
      </c>
      <c r="D2257" s="9" t="s">
        <v>5021</v>
      </c>
      <c r="E2257" s="22">
        <v>44108</v>
      </c>
      <c r="F2257" s="9">
        <v>0</v>
      </c>
      <c r="G2257" s="9">
        <v>10086</v>
      </c>
      <c r="H2257" s="15">
        <v>43931</v>
      </c>
      <c r="I2257" s="9" t="s">
        <v>7457</v>
      </c>
      <c r="J2257" s="9">
        <v>124</v>
      </c>
      <c r="K2257" s="9" t="s">
        <v>7497</v>
      </c>
      <c r="L2257" s="9" t="str">
        <f>IF(OR('1. Raw Data'!L2257="Elec", '1. Raw Data'!L2257="elect"), "Electronics", '1. Raw Data'!L2257)</f>
        <v>Electronics</v>
      </c>
      <c r="M2257" s="9">
        <v>1102.07</v>
      </c>
      <c r="N2257" s="9">
        <f>IF(ISBLANK('1. Raw Data'!N2257), MEDIAN('1. Raw Data'!$N$2:$N$5001), '1. Raw Data'!N2257)</f>
        <v>689.91</v>
      </c>
      <c r="O2257" s="9">
        <v>3</v>
      </c>
      <c r="P2257" s="9">
        <f>IF(ISBLANK('1. Raw Data'!P2257), 0, '1. Raw Data'!P2257)</f>
        <v>0</v>
      </c>
      <c r="Q2257" s="9">
        <v>344</v>
      </c>
      <c r="R2257" s="9">
        <v>5</v>
      </c>
      <c r="S2257" s="9">
        <f t="shared" si="105"/>
        <v>3306.21</v>
      </c>
      <c r="T2257" s="9">
        <f t="shared" si="106"/>
        <v>1236.48</v>
      </c>
      <c r="U2257" s="23">
        <f t="shared" si="107"/>
        <v>0.37398713330369215</v>
      </c>
    </row>
    <row r="2258" spans="1:21" x14ac:dyDescent="0.3">
      <c r="A2258" s="9">
        <v>1750</v>
      </c>
      <c r="B2258" s="9" t="str">
        <f>PROPER(TRIM('1. Raw Data'!B2258))</f>
        <v>Customer_2256</v>
      </c>
      <c r="C2258" s="9">
        <f>IF(OR('1. Raw Data'!C2258&lt;18, '1. Raw Data'!C2258&gt;100), MEDIAN('1. Raw Data'!$C$2:$C$5001), '1. Raw Data'!C2258)</f>
        <v>43</v>
      </c>
      <c r="D2258" s="9" t="s">
        <v>5021</v>
      </c>
      <c r="E2258" s="22">
        <v>43982</v>
      </c>
      <c r="F2258" s="9">
        <v>0</v>
      </c>
      <c r="G2258" s="9">
        <v>13666</v>
      </c>
      <c r="H2258" s="15">
        <v>43982</v>
      </c>
      <c r="I2258" s="9" t="s">
        <v>7456</v>
      </c>
      <c r="J2258" s="9">
        <v>134</v>
      </c>
      <c r="K2258" s="9" t="s">
        <v>7482</v>
      </c>
      <c r="L2258" s="9" t="str">
        <f>IF(OR('1. Raw Data'!L2258="Elec", '1. Raw Data'!L2258="elect"), "Electronics", '1. Raw Data'!L2258)</f>
        <v>Electronics</v>
      </c>
      <c r="M2258" s="9">
        <v>121.45</v>
      </c>
      <c r="N2258" s="9">
        <f>IF(ISBLANK('1. Raw Data'!N2258), MEDIAN('1. Raw Data'!$N$2:$N$5001), '1. Raw Data'!N2258)</f>
        <v>55.53</v>
      </c>
      <c r="O2258" s="9">
        <v>3</v>
      </c>
      <c r="P2258" s="9">
        <f>IF(ISBLANK('1. Raw Data'!P2258), 0, '1. Raw Data'!P2258)</f>
        <v>0</v>
      </c>
      <c r="Q2258" s="9">
        <v>414</v>
      </c>
      <c r="R2258" s="9">
        <v>5</v>
      </c>
      <c r="S2258" s="9">
        <f t="shared" si="105"/>
        <v>364.35</v>
      </c>
      <c r="T2258" s="9">
        <f t="shared" si="106"/>
        <v>197.76000000000002</v>
      </c>
      <c r="U2258" s="23">
        <f t="shared" si="107"/>
        <v>0.54277480444627424</v>
      </c>
    </row>
    <row r="2259" spans="1:21" x14ac:dyDescent="0.3">
      <c r="A2259" s="9">
        <v>2179</v>
      </c>
      <c r="B2259" s="9" t="str">
        <f>PROPER(TRIM('1. Raw Data'!B2259))</f>
        <v>Customer_2257</v>
      </c>
      <c r="C2259" s="9">
        <f>IF(OR('1. Raw Data'!C2259&lt;18, '1. Raw Data'!C2259&gt;100), MEDIAN('1. Raw Data'!$C$2:$C$5001), '1. Raw Data'!C2259)</f>
        <v>21</v>
      </c>
      <c r="D2259" s="9" t="s">
        <v>5021</v>
      </c>
      <c r="E2259" s="22">
        <v>44756</v>
      </c>
      <c r="F2259" s="9">
        <v>0</v>
      </c>
      <c r="G2259" s="9">
        <v>12127</v>
      </c>
      <c r="H2259" s="15">
        <v>44756</v>
      </c>
      <c r="I2259" s="9" t="s">
        <v>7457</v>
      </c>
      <c r="J2259" s="9">
        <v>148</v>
      </c>
      <c r="K2259" s="9" t="s">
        <v>7491</v>
      </c>
      <c r="L2259" s="9" t="str">
        <f>IF(OR('1. Raw Data'!L2259="Elec", '1. Raw Data'!L2259="elect"), "Electronics", '1. Raw Data'!L2259)</f>
        <v>Home Appliances</v>
      </c>
      <c r="M2259" s="9">
        <v>1070.48</v>
      </c>
      <c r="N2259" s="9">
        <f>IF(ISBLANK('1. Raw Data'!N2259), MEDIAN('1. Raw Data'!$N$2:$N$5001), '1. Raw Data'!N2259)</f>
        <v>511.12</v>
      </c>
      <c r="O2259" s="9">
        <v>1</v>
      </c>
      <c r="P2259" s="9">
        <f>IF(ISBLANK('1. Raw Data'!P2259), 0, '1. Raw Data'!P2259)</f>
        <v>0</v>
      </c>
      <c r="Q2259" s="9">
        <v>500</v>
      </c>
      <c r="R2259" s="9">
        <v>5</v>
      </c>
      <c r="S2259" s="9">
        <f t="shared" si="105"/>
        <v>1070.48</v>
      </c>
      <c r="T2259" s="9">
        <f t="shared" si="106"/>
        <v>559.36</v>
      </c>
      <c r="U2259" s="23">
        <f t="shared" si="107"/>
        <v>0.52253194828488159</v>
      </c>
    </row>
    <row r="2260" spans="1:21" x14ac:dyDescent="0.3">
      <c r="A2260" s="9">
        <v>1290</v>
      </c>
      <c r="B2260" s="9" t="str">
        <f>PROPER(TRIM('1. Raw Data'!B2260))</f>
        <v>Customer_2258</v>
      </c>
      <c r="C2260" s="9">
        <f>IF(OR('1. Raw Data'!C2260&lt;18, '1. Raw Data'!C2260&gt;100), MEDIAN('1. Raw Data'!$C$2:$C$5001), '1. Raw Data'!C2260)</f>
        <v>35</v>
      </c>
      <c r="D2260" s="9" t="s">
        <v>5019</v>
      </c>
      <c r="E2260" s="22">
        <v>44184</v>
      </c>
      <c r="F2260" s="9">
        <v>0</v>
      </c>
      <c r="G2260" s="9">
        <v>10227</v>
      </c>
      <c r="H2260" s="15">
        <v>44184</v>
      </c>
      <c r="I2260" s="9" t="s">
        <v>7457</v>
      </c>
      <c r="J2260" s="9">
        <v>122</v>
      </c>
      <c r="K2260" s="9" t="s">
        <v>7465</v>
      </c>
      <c r="L2260" s="9" t="str">
        <f>IF(OR('1. Raw Data'!L2260="Elec", '1. Raw Data'!L2260="elect"), "Electronics", '1. Raw Data'!L2260)</f>
        <v>Electronics</v>
      </c>
      <c r="M2260" s="9">
        <v>647.65</v>
      </c>
      <c r="N2260" s="9">
        <f>IF(ISBLANK('1. Raw Data'!N2260), MEDIAN('1. Raw Data'!$N$2:$N$5001), '1. Raw Data'!N2260)</f>
        <v>364.62</v>
      </c>
      <c r="O2260" s="9">
        <v>1</v>
      </c>
      <c r="P2260" s="9">
        <f>IF(ISBLANK('1. Raw Data'!P2260), 0, '1. Raw Data'!P2260)</f>
        <v>0.1</v>
      </c>
      <c r="Q2260" s="9">
        <v>1083</v>
      </c>
      <c r="R2260" s="9">
        <v>2</v>
      </c>
      <c r="S2260" s="9">
        <f t="shared" si="105"/>
        <v>582.88499999999999</v>
      </c>
      <c r="T2260" s="9">
        <f t="shared" si="106"/>
        <v>218.26499999999999</v>
      </c>
      <c r="U2260" s="23">
        <f t="shared" si="107"/>
        <v>0.37445636789418152</v>
      </c>
    </row>
    <row r="2261" spans="1:21" x14ac:dyDescent="0.3">
      <c r="A2261" s="9">
        <v>2167</v>
      </c>
      <c r="B2261" s="9" t="str">
        <f>PROPER(TRIM('1. Raw Data'!B2261))</f>
        <v>Customer_2259</v>
      </c>
      <c r="C2261" s="9">
        <f>IF(OR('1. Raw Data'!C2261&lt;18, '1. Raw Data'!C2261&gt;100), MEDIAN('1. Raw Data'!$C$2:$C$5001), '1. Raw Data'!C2261)</f>
        <v>40</v>
      </c>
      <c r="D2261" s="9" t="s">
        <v>5022</v>
      </c>
      <c r="E2261" s="22">
        <v>45291</v>
      </c>
      <c r="F2261" s="9">
        <v>0</v>
      </c>
      <c r="G2261" s="9">
        <v>12530</v>
      </c>
      <c r="H2261" s="15">
        <v>45291</v>
      </c>
      <c r="I2261" s="9" t="s">
        <v>7457</v>
      </c>
      <c r="J2261" s="9">
        <v>110</v>
      </c>
      <c r="K2261" s="9" t="s">
        <v>7493</v>
      </c>
      <c r="L2261" s="9" t="str">
        <f>IF(OR('1. Raw Data'!L2261="Elec", '1. Raw Data'!L2261="elect"), "Electronics", '1. Raw Data'!L2261)</f>
        <v>Electronics</v>
      </c>
      <c r="M2261" s="9">
        <v>495.45</v>
      </c>
      <c r="N2261" s="9">
        <f>IF(ISBLANK('1. Raw Data'!N2261), MEDIAN('1. Raw Data'!$N$2:$N$5001), '1. Raw Data'!N2261)</f>
        <v>269.77999999999997</v>
      </c>
      <c r="O2261" s="9">
        <v>4</v>
      </c>
      <c r="P2261" s="9">
        <f>IF(ISBLANK('1. Raw Data'!P2261), 0, '1. Raw Data'!P2261)</f>
        <v>0.1</v>
      </c>
      <c r="Q2261" s="9">
        <v>367</v>
      </c>
      <c r="R2261" s="9">
        <v>5</v>
      </c>
      <c r="S2261" s="9">
        <f t="shared" si="105"/>
        <v>1783.62</v>
      </c>
      <c r="T2261" s="9">
        <f t="shared" si="106"/>
        <v>704.5</v>
      </c>
      <c r="U2261" s="23">
        <f t="shared" si="107"/>
        <v>0.3949832363395791</v>
      </c>
    </row>
    <row r="2262" spans="1:21" x14ac:dyDescent="0.3">
      <c r="A2262" s="9">
        <v>1105</v>
      </c>
      <c r="B2262" s="9" t="str">
        <f>PROPER(TRIM('1. Raw Data'!B2262))</f>
        <v>Customer_2260</v>
      </c>
      <c r="C2262" s="9">
        <f>IF(OR('1. Raw Data'!C2262&lt;18, '1. Raw Data'!C2262&gt;100), MEDIAN('1. Raw Data'!$C$2:$C$5001), '1. Raw Data'!C2262)</f>
        <v>58</v>
      </c>
      <c r="D2262" s="9" t="s">
        <v>5022</v>
      </c>
      <c r="E2262" s="22">
        <v>44742</v>
      </c>
      <c r="F2262" s="9">
        <v>1</v>
      </c>
      <c r="G2262" s="9">
        <v>11838</v>
      </c>
      <c r="H2262" s="15">
        <v>44742</v>
      </c>
      <c r="I2262" s="9" t="s">
        <v>7455</v>
      </c>
      <c r="J2262" s="9">
        <v>108</v>
      </c>
      <c r="K2262" s="9" t="s">
        <v>7496</v>
      </c>
      <c r="L2262" s="9" t="str">
        <f>IF(OR('1. Raw Data'!L2262="Elec", '1. Raw Data'!L2262="elect"), "Electronics", '1. Raw Data'!L2262)</f>
        <v>Home Appliances</v>
      </c>
      <c r="M2262" s="9">
        <v>273.39</v>
      </c>
      <c r="N2262" s="9">
        <f>IF(ISBLANK('1. Raw Data'!N2262), MEDIAN('1. Raw Data'!$N$2:$N$5001), '1. Raw Data'!N2262)</f>
        <v>141.04</v>
      </c>
      <c r="O2262" s="9">
        <v>4</v>
      </c>
      <c r="P2262" s="9">
        <f>IF(ISBLANK('1. Raw Data'!P2262), 0, '1. Raw Data'!P2262)</f>
        <v>0</v>
      </c>
      <c r="Q2262" s="9">
        <v>916</v>
      </c>
      <c r="R2262" s="9">
        <v>2</v>
      </c>
      <c r="S2262" s="9">
        <f t="shared" si="105"/>
        <v>1093.56</v>
      </c>
      <c r="T2262" s="9">
        <f t="shared" si="106"/>
        <v>529.4</v>
      </c>
      <c r="U2262" s="23">
        <f t="shared" si="107"/>
        <v>0.48410695343648269</v>
      </c>
    </row>
    <row r="2263" spans="1:21" x14ac:dyDescent="0.3">
      <c r="A2263" s="9">
        <v>2443</v>
      </c>
      <c r="B2263" s="9" t="str">
        <f>PROPER(TRIM('1. Raw Data'!B2263))</f>
        <v>Customer_2261</v>
      </c>
      <c r="C2263" s="9">
        <f>IF(OR('1. Raw Data'!C2263&lt;18, '1. Raw Data'!C2263&gt;100), MEDIAN('1. Raw Data'!$C$2:$C$5001), '1. Raw Data'!C2263)</f>
        <v>40</v>
      </c>
      <c r="D2263" s="9" t="s">
        <v>5022</v>
      </c>
      <c r="E2263" s="22">
        <v>44010</v>
      </c>
      <c r="F2263" s="9">
        <v>1</v>
      </c>
      <c r="G2263" s="9">
        <v>10622</v>
      </c>
      <c r="H2263" s="15">
        <v>44010</v>
      </c>
      <c r="I2263" s="9" t="s">
        <v>7456</v>
      </c>
      <c r="J2263" s="9">
        <v>121</v>
      </c>
      <c r="K2263" s="9" t="s">
        <v>7495</v>
      </c>
      <c r="L2263" s="9" t="str">
        <f>IF(OR('1. Raw Data'!L2263="Elec", '1. Raw Data'!L2263="elect"), "Electronics", '1. Raw Data'!L2263)</f>
        <v>Sports</v>
      </c>
      <c r="M2263" s="9">
        <v>1267.8599999999999</v>
      </c>
      <c r="N2263" s="9">
        <f>IF(ISBLANK('1. Raw Data'!N2263), MEDIAN('1. Raw Data'!$N$2:$N$5001), '1. Raw Data'!N2263)</f>
        <v>790.9</v>
      </c>
      <c r="O2263" s="9">
        <v>5</v>
      </c>
      <c r="P2263" s="9">
        <f>IF(ISBLANK('1. Raw Data'!P2263), 0, '1. Raw Data'!P2263)</f>
        <v>0</v>
      </c>
      <c r="Q2263" s="9">
        <v>1212</v>
      </c>
      <c r="R2263" s="9">
        <v>4</v>
      </c>
      <c r="S2263" s="9">
        <f t="shared" si="105"/>
        <v>6339.2999999999993</v>
      </c>
      <c r="T2263" s="9">
        <f t="shared" si="106"/>
        <v>2384.7999999999993</v>
      </c>
      <c r="U2263" s="23">
        <f t="shared" si="107"/>
        <v>0.37619295505812939</v>
      </c>
    </row>
    <row r="2264" spans="1:21" x14ac:dyDescent="0.3">
      <c r="A2264" s="9">
        <v>1669</v>
      </c>
      <c r="B2264" s="9" t="str">
        <f>PROPER(TRIM('1. Raw Data'!B2264))</f>
        <v>Customer_2262</v>
      </c>
      <c r="C2264" s="9">
        <f>IF(OR('1. Raw Data'!C2264&lt;18, '1. Raw Data'!C2264&gt;100), MEDIAN('1. Raw Data'!$C$2:$C$5001), '1. Raw Data'!C2264)</f>
        <v>66</v>
      </c>
      <c r="D2264" s="9" t="s">
        <v>5022</v>
      </c>
      <c r="E2264" s="22">
        <v>45227</v>
      </c>
      <c r="F2264" s="9">
        <v>0</v>
      </c>
      <c r="G2264" s="9">
        <v>13953</v>
      </c>
      <c r="H2264" s="15">
        <v>45227</v>
      </c>
      <c r="I2264" s="9" t="s">
        <v>7456</v>
      </c>
      <c r="J2264" s="9">
        <v>137</v>
      </c>
      <c r="K2264" s="9" t="s">
        <v>7484</v>
      </c>
      <c r="L2264" s="9" t="str">
        <f>IF(OR('1. Raw Data'!L2264="Elec", '1. Raw Data'!L2264="elect"), "Electronics", '1. Raw Data'!L2264)</f>
        <v>Clothing</v>
      </c>
      <c r="M2264" s="9">
        <v>142.57</v>
      </c>
      <c r="N2264" s="9">
        <f>IF(ISBLANK('1. Raw Data'!N2264), MEDIAN('1. Raw Data'!$N$2:$N$5001), '1. Raw Data'!N2264)</f>
        <v>429.51499999999999</v>
      </c>
      <c r="O2264" s="9">
        <v>2</v>
      </c>
      <c r="P2264" s="9">
        <f>IF(ISBLANK('1. Raw Data'!P2264), 0, '1. Raw Data'!P2264)</f>
        <v>0</v>
      </c>
      <c r="Q2264" s="9">
        <v>431</v>
      </c>
      <c r="R2264" s="9">
        <v>4</v>
      </c>
      <c r="S2264" s="9">
        <f t="shared" si="105"/>
        <v>285.14</v>
      </c>
      <c r="T2264" s="9">
        <f t="shared" si="106"/>
        <v>-573.89</v>
      </c>
      <c r="U2264" s="23">
        <f t="shared" si="107"/>
        <v>-2.0126604474994738</v>
      </c>
    </row>
    <row r="2265" spans="1:21" x14ac:dyDescent="0.3">
      <c r="A2265" s="9">
        <v>1001</v>
      </c>
      <c r="B2265" s="9" t="str">
        <f>PROPER(TRIM('1. Raw Data'!B2265))</f>
        <v>Customer_2263</v>
      </c>
      <c r="C2265" s="9">
        <f>IF(OR('1. Raw Data'!C2265&lt;18, '1. Raw Data'!C2265&gt;100), MEDIAN('1. Raw Data'!$C$2:$C$5001), '1. Raw Data'!C2265)</f>
        <v>38</v>
      </c>
      <c r="D2265" s="9" t="s">
        <v>5021</v>
      </c>
      <c r="E2265" s="22">
        <v>44485</v>
      </c>
      <c r="F2265" s="9">
        <v>0</v>
      </c>
      <c r="G2265" s="9">
        <v>13381</v>
      </c>
      <c r="H2265" s="15">
        <v>44485</v>
      </c>
      <c r="I2265" s="9" t="s">
        <v>7456</v>
      </c>
      <c r="J2265" s="9">
        <v>107</v>
      </c>
      <c r="K2265" s="9" t="s">
        <v>7485</v>
      </c>
      <c r="L2265" s="9" t="str">
        <f>IF(OR('1. Raw Data'!L2265="Elec", '1. Raw Data'!L2265="elect"), "Electronics", '1. Raw Data'!L2265)</f>
        <v>Home Appliances</v>
      </c>
      <c r="M2265" s="9">
        <v>470.26</v>
      </c>
      <c r="N2265" s="9">
        <f>IF(ISBLANK('1. Raw Data'!N2265), MEDIAN('1. Raw Data'!$N$2:$N$5001), '1. Raw Data'!N2265)</f>
        <v>288.31</v>
      </c>
      <c r="O2265" s="9">
        <v>4</v>
      </c>
      <c r="P2265" s="9">
        <f>IF(ISBLANK('1. Raw Data'!P2265), 0, '1. Raw Data'!P2265)</f>
        <v>0.2</v>
      </c>
      <c r="Q2265" s="9">
        <v>585</v>
      </c>
      <c r="R2265" s="9">
        <v>5</v>
      </c>
      <c r="S2265" s="9">
        <f t="shared" si="105"/>
        <v>1504.8320000000001</v>
      </c>
      <c r="T2265" s="9">
        <f t="shared" si="106"/>
        <v>351.5920000000001</v>
      </c>
      <c r="U2265" s="23">
        <f t="shared" si="107"/>
        <v>0.2336420278144006</v>
      </c>
    </row>
    <row r="2266" spans="1:21" x14ac:dyDescent="0.3">
      <c r="A2266" s="9">
        <v>1588</v>
      </c>
      <c r="B2266" s="9" t="str">
        <f>PROPER(TRIM('1. Raw Data'!B2266))</f>
        <v>Customer_2264</v>
      </c>
      <c r="C2266" s="9">
        <f>IF(OR('1. Raw Data'!C2266&lt;18, '1. Raw Data'!C2266&gt;100), MEDIAN('1. Raw Data'!$C$2:$C$5001), '1. Raw Data'!C2266)</f>
        <v>23</v>
      </c>
      <c r="D2266" s="9" t="s">
        <v>5019</v>
      </c>
      <c r="E2266" s="22">
        <v>45198</v>
      </c>
      <c r="F2266" s="9">
        <v>0</v>
      </c>
      <c r="G2266" s="9">
        <v>11606</v>
      </c>
      <c r="H2266" s="15">
        <v>45198</v>
      </c>
      <c r="I2266" s="9" t="s">
        <v>7455</v>
      </c>
      <c r="J2266" s="9">
        <v>126</v>
      </c>
      <c r="K2266" s="9" t="s">
        <v>7469</v>
      </c>
      <c r="L2266" s="9" t="str">
        <f>IF(OR('1. Raw Data'!L2266="Elec", '1. Raw Data'!L2266="elect"), "Electronics", '1. Raw Data'!L2266)</f>
        <v>Clothing</v>
      </c>
      <c r="M2266" s="9">
        <v>494.26</v>
      </c>
      <c r="N2266" s="9">
        <f>IF(ISBLANK('1. Raw Data'!N2266), MEDIAN('1. Raw Data'!$N$2:$N$5001), '1. Raw Data'!N2266)</f>
        <v>429.51499999999999</v>
      </c>
      <c r="O2266" s="9">
        <v>4</v>
      </c>
      <c r="P2266" s="9">
        <f>IF(ISBLANK('1. Raw Data'!P2266), 0, '1. Raw Data'!P2266)</f>
        <v>0</v>
      </c>
      <c r="Q2266" s="9">
        <v>397</v>
      </c>
      <c r="R2266" s="9">
        <v>5</v>
      </c>
      <c r="S2266" s="9">
        <f t="shared" si="105"/>
        <v>1977.04</v>
      </c>
      <c r="T2266" s="9">
        <f t="shared" si="106"/>
        <v>258.98</v>
      </c>
      <c r="U2266" s="23">
        <f t="shared" si="107"/>
        <v>0.13099380892647597</v>
      </c>
    </row>
    <row r="2267" spans="1:21" x14ac:dyDescent="0.3">
      <c r="A2267" s="9">
        <v>1643</v>
      </c>
      <c r="B2267" s="9" t="str">
        <f>PROPER(TRIM('1. Raw Data'!B2267))</f>
        <v>Customer_2265</v>
      </c>
      <c r="C2267" s="9">
        <f>IF(OR('1. Raw Data'!C2267&lt;18, '1. Raw Data'!C2267&gt;100), MEDIAN('1. Raw Data'!$C$2:$C$5001), '1. Raw Data'!C2267)</f>
        <v>20</v>
      </c>
      <c r="D2267" s="9" t="s">
        <v>5022</v>
      </c>
      <c r="E2267" s="22">
        <v>44542</v>
      </c>
      <c r="F2267" s="9">
        <v>1</v>
      </c>
      <c r="G2267" s="9">
        <v>12995</v>
      </c>
      <c r="H2267" s="15">
        <v>44542</v>
      </c>
      <c r="I2267" s="9" t="s">
        <v>7455</v>
      </c>
      <c r="J2267" s="9">
        <v>113</v>
      </c>
      <c r="K2267" s="9" t="s">
        <v>7460</v>
      </c>
      <c r="L2267" s="9" t="str">
        <f>IF(OR('1. Raw Data'!L2267="Elec", '1. Raw Data'!L2267="elect"), "Electronics", '1. Raw Data'!L2267)</f>
        <v>Clothing</v>
      </c>
      <c r="M2267" s="9">
        <v>283.31</v>
      </c>
      <c r="N2267" s="9">
        <f>IF(ISBLANK('1. Raw Data'!N2267), MEDIAN('1. Raw Data'!$N$2:$N$5001), '1. Raw Data'!N2267)</f>
        <v>175.28</v>
      </c>
      <c r="O2267" s="9">
        <v>2</v>
      </c>
      <c r="P2267" s="9">
        <f>IF(ISBLANK('1. Raw Data'!P2267), 0, '1. Raw Data'!P2267)</f>
        <v>0</v>
      </c>
      <c r="Q2267" s="9">
        <v>863</v>
      </c>
      <c r="R2267" s="9">
        <v>4</v>
      </c>
      <c r="S2267" s="9">
        <f t="shared" si="105"/>
        <v>566.62</v>
      </c>
      <c r="T2267" s="9">
        <f t="shared" si="106"/>
        <v>216.06</v>
      </c>
      <c r="U2267" s="23">
        <f t="shared" si="107"/>
        <v>0.38131375525043237</v>
      </c>
    </row>
    <row r="2268" spans="1:21" x14ac:dyDescent="0.3">
      <c r="A2268" s="9">
        <v>1089</v>
      </c>
      <c r="B2268" s="9" t="str">
        <f>PROPER(TRIM('1. Raw Data'!B2268))</f>
        <v>Customer_2266</v>
      </c>
      <c r="C2268" s="9">
        <f>IF(OR('1. Raw Data'!C2268&lt;18, '1. Raw Data'!C2268&gt;100), MEDIAN('1. Raw Data'!$C$2:$C$5001), '1. Raw Data'!C2268)</f>
        <v>44</v>
      </c>
      <c r="D2268" s="9" t="s">
        <v>5020</v>
      </c>
      <c r="E2268" s="22">
        <v>45284</v>
      </c>
      <c r="F2268" s="9">
        <v>0</v>
      </c>
      <c r="G2268" s="9">
        <v>10484</v>
      </c>
      <c r="H2268" s="15">
        <v>45284</v>
      </c>
      <c r="I2268" s="9" t="s">
        <v>7455</v>
      </c>
      <c r="J2268" s="9">
        <v>116</v>
      </c>
      <c r="K2268" s="9" t="s">
        <v>7480</v>
      </c>
      <c r="L2268" s="9" t="str">
        <f>IF(OR('1. Raw Data'!L2268="Elec", '1. Raw Data'!L2268="elect"), "Electronics", '1. Raw Data'!L2268)</f>
        <v>Home Appliances</v>
      </c>
      <c r="M2268" s="9">
        <v>786.87</v>
      </c>
      <c r="N2268" s="9">
        <f>IF(ISBLANK('1. Raw Data'!N2268), MEDIAN('1. Raw Data'!$N$2:$N$5001), '1. Raw Data'!N2268)</f>
        <v>423.7</v>
      </c>
      <c r="O2268" s="9">
        <v>5</v>
      </c>
      <c r="P2268" s="9">
        <f>IF(ISBLANK('1. Raw Data'!P2268), 0, '1. Raw Data'!P2268)</f>
        <v>0</v>
      </c>
      <c r="Q2268" s="9">
        <v>354</v>
      </c>
      <c r="R2268" s="9">
        <v>5</v>
      </c>
      <c r="S2268" s="9">
        <f t="shared" si="105"/>
        <v>3934.35</v>
      </c>
      <c r="T2268" s="9">
        <f t="shared" si="106"/>
        <v>1815.85</v>
      </c>
      <c r="U2268" s="23">
        <f t="shared" si="107"/>
        <v>0.46153748395541827</v>
      </c>
    </row>
    <row r="2269" spans="1:21" x14ac:dyDescent="0.3">
      <c r="A2269" s="9">
        <v>2368</v>
      </c>
      <c r="B2269" s="9" t="str">
        <f>PROPER(TRIM('1. Raw Data'!B2269))</f>
        <v>Customer_2267</v>
      </c>
      <c r="C2269" s="9">
        <f>IF(OR('1. Raw Data'!C2269&lt;18, '1. Raw Data'!C2269&gt;100), MEDIAN('1. Raw Data'!$C$2:$C$5001), '1. Raw Data'!C2269)</f>
        <v>19</v>
      </c>
      <c r="D2269" s="9" t="s">
        <v>5018</v>
      </c>
      <c r="E2269" s="22">
        <v>44170</v>
      </c>
      <c r="F2269" s="9">
        <v>0</v>
      </c>
      <c r="G2269" s="9">
        <v>12887</v>
      </c>
      <c r="H2269" s="15">
        <v>43963</v>
      </c>
      <c r="I2269" s="9" t="s">
        <v>7455</v>
      </c>
      <c r="J2269" s="9">
        <v>130</v>
      </c>
      <c r="K2269" s="9" t="s">
        <v>7487</v>
      </c>
      <c r="L2269" s="9" t="str">
        <f>IF(OR('1. Raw Data'!L2269="Elec", '1. Raw Data'!L2269="elect"), "Electronics", '1. Raw Data'!L2269)</f>
        <v>Electronics</v>
      </c>
      <c r="M2269" s="9">
        <v>66.97</v>
      </c>
      <c r="N2269" s="9">
        <f>IF(ISBLANK('1. Raw Data'!N2269), MEDIAN('1. Raw Data'!$N$2:$N$5001), '1. Raw Data'!N2269)</f>
        <v>27.47</v>
      </c>
      <c r="O2269" s="9">
        <v>1</v>
      </c>
      <c r="P2269" s="9">
        <f>IF(ISBLANK('1. Raw Data'!P2269), 0, '1. Raw Data'!P2269)</f>
        <v>0</v>
      </c>
      <c r="Q2269" s="9">
        <v>748</v>
      </c>
      <c r="R2269" s="9">
        <v>4</v>
      </c>
      <c r="S2269" s="9">
        <f t="shared" si="105"/>
        <v>66.97</v>
      </c>
      <c r="T2269" s="9">
        <f t="shared" si="106"/>
        <v>39.5</v>
      </c>
      <c r="U2269" s="23">
        <f t="shared" si="107"/>
        <v>0.58981633567268932</v>
      </c>
    </row>
    <row r="2270" spans="1:21" x14ac:dyDescent="0.3">
      <c r="A2270" s="9">
        <v>1349</v>
      </c>
      <c r="B2270" s="9" t="str">
        <f>PROPER(TRIM('1. Raw Data'!B2270))</f>
        <v>Customer_2268</v>
      </c>
      <c r="C2270" s="9">
        <f>IF(OR('1. Raw Data'!C2270&lt;18, '1. Raw Data'!C2270&gt;100), MEDIAN('1. Raw Data'!$C$2:$C$5001), '1. Raw Data'!C2270)</f>
        <v>31</v>
      </c>
      <c r="D2270" s="9" t="s">
        <v>5020</v>
      </c>
      <c r="E2270" s="22">
        <v>44957</v>
      </c>
      <c r="F2270" s="9">
        <v>0</v>
      </c>
      <c r="G2270" s="9">
        <v>10024</v>
      </c>
      <c r="H2270" s="15">
        <v>44957</v>
      </c>
      <c r="I2270" s="9" t="s">
        <v>7457</v>
      </c>
      <c r="J2270" s="9">
        <v>131</v>
      </c>
      <c r="K2270" s="9" t="s">
        <v>7504</v>
      </c>
      <c r="L2270" s="9" t="str">
        <f>IF(OR('1. Raw Data'!L2270="Elec", '1. Raw Data'!L2270="elect"), "Electronics", '1. Raw Data'!L2270)</f>
        <v>Clothing</v>
      </c>
      <c r="M2270" s="9">
        <v>486.41</v>
      </c>
      <c r="N2270" s="9">
        <f>IF(ISBLANK('1. Raw Data'!N2270), MEDIAN('1. Raw Data'!$N$2:$N$5001), '1. Raw Data'!N2270)</f>
        <v>228.78</v>
      </c>
      <c r="O2270" s="9">
        <v>5</v>
      </c>
      <c r="P2270" s="9">
        <f>IF(ISBLANK('1. Raw Data'!P2270), 0, '1. Raw Data'!P2270)</f>
        <v>0</v>
      </c>
      <c r="Q2270" s="9">
        <v>350</v>
      </c>
      <c r="R2270" s="9">
        <v>4</v>
      </c>
      <c r="S2270" s="9">
        <f t="shared" si="105"/>
        <v>2432.0500000000002</v>
      </c>
      <c r="T2270" s="9">
        <f t="shared" si="106"/>
        <v>1288.1500000000001</v>
      </c>
      <c r="U2270" s="23">
        <f t="shared" si="107"/>
        <v>0.5296560514792048</v>
      </c>
    </row>
    <row r="2271" spans="1:21" x14ac:dyDescent="0.3">
      <c r="A2271" s="9">
        <v>2482</v>
      </c>
      <c r="B2271" s="9" t="str">
        <f>PROPER(TRIM('1. Raw Data'!B2271))</f>
        <v>Customer_2269</v>
      </c>
      <c r="C2271" s="9">
        <f>IF(OR('1. Raw Data'!C2271&lt;18, '1. Raw Data'!C2271&gt;100), MEDIAN('1. Raw Data'!$C$2:$C$5001), '1. Raw Data'!C2271)</f>
        <v>36</v>
      </c>
      <c r="D2271" s="9" t="s">
        <v>5019</v>
      </c>
      <c r="E2271" s="22">
        <v>44941</v>
      </c>
      <c r="F2271" s="9">
        <v>0</v>
      </c>
      <c r="G2271" s="9">
        <v>11814</v>
      </c>
      <c r="H2271" s="15">
        <v>44941</v>
      </c>
      <c r="I2271" s="9" t="s">
        <v>7456</v>
      </c>
      <c r="J2271" s="9">
        <v>105</v>
      </c>
      <c r="K2271" s="9" t="s">
        <v>7461</v>
      </c>
      <c r="L2271" s="9" t="str">
        <f>IF(OR('1. Raw Data'!L2271="Elec", '1. Raw Data'!L2271="elect"), "Electronics", '1. Raw Data'!L2271)</f>
        <v>Electronics</v>
      </c>
      <c r="M2271" s="9">
        <v>1403.76</v>
      </c>
      <c r="N2271" s="9">
        <f>IF(ISBLANK('1. Raw Data'!N2271), MEDIAN('1. Raw Data'!$N$2:$N$5001), '1. Raw Data'!N2271)</f>
        <v>572.35</v>
      </c>
      <c r="O2271" s="9">
        <v>2</v>
      </c>
      <c r="P2271" s="9">
        <f>IF(ISBLANK('1. Raw Data'!P2271), 0, '1. Raw Data'!P2271)</f>
        <v>0.1</v>
      </c>
      <c r="Q2271" s="9">
        <v>618</v>
      </c>
      <c r="R2271" s="9">
        <v>5</v>
      </c>
      <c r="S2271" s="9">
        <f t="shared" si="105"/>
        <v>2526.768</v>
      </c>
      <c r="T2271" s="9">
        <f t="shared" si="106"/>
        <v>1382.068</v>
      </c>
      <c r="U2271" s="23">
        <f t="shared" si="107"/>
        <v>0.54697067558240409</v>
      </c>
    </row>
    <row r="2272" spans="1:21" x14ac:dyDescent="0.3">
      <c r="A2272" s="9">
        <v>2286</v>
      </c>
      <c r="B2272" s="9" t="str">
        <f>PROPER(TRIM('1. Raw Data'!B2272))</f>
        <v>Customer_2270</v>
      </c>
      <c r="C2272" s="9">
        <f>IF(OR('1. Raw Data'!C2272&lt;18, '1. Raw Data'!C2272&gt;100), MEDIAN('1. Raw Data'!$C$2:$C$5001), '1. Raw Data'!C2272)</f>
        <v>57</v>
      </c>
      <c r="D2272" s="9" t="s">
        <v>5019</v>
      </c>
      <c r="E2272" s="22">
        <v>44425</v>
      </c>
      <c r="F2272" s="9">
        <v>1</v>
      </c>
      <c r="G2272" s="9">
        <v>11225</v>
      </c>
      <c r="H2272" s="15">
        <v>44425</v>
      </c>
      <c r="I2272" s="9" t="s">
        <v>7457</v>
      </c>
      <c r="J2272" s="9">
        <v>132</v>
      </c>
      <c r="K2272" s="9" t="s">
        <v>7506</v>
      </c>
      <c r="L2272" s="9" t="str">
        <f>IF(OR('1. Raw Data'!L2272="Elec", '1. Raw Data'!L2272="elect"), "Electronics", '1. Raw Data'!L2272)</f>
        <v>Sports</v>
      </c>
      <c r="M2272" s="9">
        <v>500.27</v>
      </c>
      <c r="N2272" s="9">
        <f>IF(ISBLANK('1. Raw Data'!N2272), MEDIAN('1. Raw Data'!$N$2:$N$5001), '1. Raw Data'!N2272)</f>
        <v>268.68</v>
      </c>
      <c r="O2272" s="9">
        <v>1</v>
      </c>
      <c r="P2272" s="9">
        <f>IF(ISBLANK('1. Raw Data'!P2272), 0, '1. Raw Data'!P2272)</f>
        <v>0</v>
      </c>
      <c r="Q2272" s="9">
        <v>1233</v>
      </c>
      <c r="R2272" s="9">
        <v>2</v>
      </c>
      <c r="S2272" s="9">
        <f t="shared" si="105"/>
        <v>500.27</v>
      </c>
      <c r="T2272" s="9">
        <f t="shared" si="106"/>
        <v>231.58999999999997</v>
      </c>
      <c r="U2272" s="23">
        <f t="shared" si="107"/>
        <v>0.46293001779039317</v>
      </c>
    </row>
    <row r="2273" spans="1:21" x14ac:dyDescent="0.3">
      <c r="A2273" s="9">
        <v>2374</v>
      </c>
      <c r="B2273" s="9" t="str">
        <f>PROPER(TRIM('1. Raw Data'!B2273))</f>
        <v>Customer_2271</v>
      </c>
      <c r="C2273" s="9">
        <f>IF(OR('1. Raw Data'!C2273&lt;18, '1. Raw Data'!C2273&gt;100), MEDIAN('1. Raw Data'!$C$2:$C$5001), '1. Raw Data'!C2273)</f>
        <v>55</v>
      </c>
      <c r="D2273" s="9" t="s">
        <v>5018</v>
      </c>
      <c r="E2273" s="22">
        <v>44356</v>
      </c>
      <c r="F2273" s="9">
        <v>1</v>
      </c>
      <c r="G2273" s="9">
        <v>13997</v>
      </c>
      <c r="H2273" s="15">
        <v>44445</v>
      </c>
      <c r="I2273" s="9" t="s">
        <v>7455</v>
      </c>
      <c r="J2273" s="9">
        <v>116</v>
      </c>
      <c r="K2273" s="9" t="s">
        <v>7480</v>
      </c>
      <c r="L2273" s="9" t="str">
        <f>IF(OR('1. Raw Data'!L2273="Elec", '1. Raw Data'!L2273="elect"), "Electronics", '1. Raw Data'!L2273)</f>
        <v>Home Appliances</v>
      </c>
      <c r="M2273" s="9">
        <v>572.66999999999996</v>
      </c>
      <c r="N2273" s="9">
        <f>IF(ISBLANK('1. Raw Data'!N2273), MEDIAN('1. Raw Data'!$N$2:$N$5001), '1. Raw Data'!N2273)</f>
        <v>285.05</v>
      </c>
      <c r="O2273" s="9">
        <v>1</v>
      </c>
      <c r="P2273" s="9">
        <f>IF(ISBLANK('1. Raw Data'!P2273), 0, '1. Raw Data'!P2273)</f>
        <v>0</v>
      </c>
      <c r="Q2273" s="9">
        <v>1213</v>
      </c>
      <c r="R2273" s="9">
        <v>1</v>
      </c>
      <c r="S2273" s="9">
        <f t="shared" si="105"/>
        <v>572.66999999999996</v>
      </c>
      <c r="T2273" s="9">
        <f t="shared" si="106"/>
        <v>287.61999999999995</v>
      </c>
      <c r="U2273" s="23">
        <f t="shared" si="107"/>
        <v>0.50224387518116886</v>
      </c>
    </row>
    <row r="2274" spans="1:21" x14ac:dyDescent="0.3">
      <c r="A2274" s="9">
        <v>2131</v>
      </c>
      <c r="B2274" s="9" t="str">
        <f>PROPER(TRIM('1. Raw Data'!B2274))</f>
        <v>Customer_2272</v>
      </c>
      <c r="C2274" s="9">
        <f>IF(OR('1. Raw Data'!C2274&lt;18, '1. Raw Data'!C2274&gt;100), MEDIAN('1. Raw Data'!$C$2:$C$5001), '1. Raw Data'!C2274)</f>
        <v>30</v>
      </c>
      <c r="D2274" s="9" t="s">
        <v>5023</v>
      </c>
      <c r="E2274" s="22">
        <v>44153</v>
      </c>
      <c r="F2274" s="9">
        <v>0</v>
      </c>
      <c r="G2274" s="9">
        <v>11248</v>
      </c>
      <c r="H2274" s="15">
        <v>44153</v>
      </c>
      <c r="I2274" s="9" t="s">
        <v>7455</v>
      </c>
      <c r="J2274" s="9">
        <v>147</v>
      </c>
      <c r="K2274" s="9" t="s">
        <v>7474</v>
      </c>
      <c r="L2274" s="9" t="str">
        <f>IF(OR('1. Raw Data'!L2274="Elec", '1. Raw Data'!L2274="elect"), "Electronics", '1. Raw Data'!L2274)</f>
        <v>Clothing</v>
      </c>
      <c r="M2274" s="9">
        <v>736.09</v>
      </c>
      <c r="N2274" s="9">
        <f>IF(ISBLANK('1. Raw Data'!N2274), MEDIAN('1. Raw Data'!$N$2:$N$5001), '1. Raw Data'!N2274)</f>
        <v>512.49</v>
      </c>
      <c r="O2274" s="9">
        <v>1</v>
      </c>
      <c r="P2274" s="9">
        <f>IF(ISBLANK('1. Raw Data'!P2274), 0, '1. Raw Data'!P2274)</f>
        <v>0</v>
      </c>
      <c r="Q2274" s="9">
        <v>611</v>
      </c>
      <c r="R2274" s="9">
        <v>4</v>
      </c>
      <c r="S2274" s="9">
        <f t="shared" si="105"/>
        <v>736.09</v>
      </c>
      <c r="T2274" s="9">
        <f t="shared" si="106"/>
        <v>223.60000000000002</v>
      </c>
      <c r="U2274" s="23">
        <f t="shared" si="107"/>
        <v>0.30376720238014376</v>
      </c>
    </row>
    <row r="2275" spans="1:21" x14ac:dyDescent="0.3">
      <c r="A2275" s="9">
        <v>2062</v>
      </c>
      <c r="B2275" s="9" t="str">
        <f>PROPER(TRIM('1. Raw Data'!B2275))</f>
        <v>Customer_2273</v>
      </c>
      <c r="C2275" s="9">
        <f>IF(OR('1. Raw Data'!C2275&lt;18, '1. Raw Data'!C2275&gt;100), MEDIAN('1. Raw Data'!$C$2:$C$5001), '1. Raw Data'!C2275)</f>
        <v>36</v>
      </c>
      <c r="D2275" s="9" t="s">
        <v>5023</v>
      </c>
      <c r="E2275" s="22">
        <v>45288</v>
      </c>
      <c r="F2275" s="9">
        <v>0</v>
      </c>
      <c r="G2275" s="9">
        <v>10778</v>
      </c>
      <c r="H2275" s="15">
        <v>45288</v>
      </c>
      <c r="I2275" s="9" t="s">
        <v>7457</v>
      </c>
      <c r="J2275" s="9">
        <v>109</v>
      </c>
      <c r="K2275" s="9" t="s">
        <v>7466</v>
      </c>
      <c r="L2275" s="9" t="str">
        <f>IF(OR('1. Raw Data'!L2275="Elec", '1. Raw Data'!L2275="elect"), "Electronics", '1. Raw Data'!L2275)</f>
        <v>Electronics</v>
      </c>
      <c r="M2275" s="9">
        <v>864.46</v>
      </c>
      <c r="N2275" s="9">
        <f>IF(ISBLANK('1. Raw Data'!N2275), MEDIAN('1. Raw Data'!$N$2:$N$5001), '1. Raw Data'!N2275)</f>
        <v>571.02</v>
      </c>
      <c r="O2275" s="9">
        <v>5</v>
      </c>
      <c r="P2275" s="9">
        <f>IF(ISBLANK('1. Raw Data'!P2275), 0, '1. Raw Data'!P2275)</f>
        <v>0</v>
      </c>
      <c r="Q2275" s="9">
        <v>370</v>
      </c>
      <c r="R2275" s="9">
        <v>10</v>
      </c>
      <c r="S2275" s="9">
        <f t="shared" si="105"/>
        <v>4322.3</v>
      </c>
      <c r="T2275" s="9">
        <f t="shared" si="106"/>
        <v>1467.2000000000003</v>
      </c>
      <c r="U2275" s="23">
        <f t="shared" si="107"/>
        <v>0.33944890451842774</v>
      </c>
    </row>
    <row r="2276" spans="1:21" x14ac:dyDescent="0.3">
      <c r="A2276" s="9">
        <v>1908</v>
      </c>
      <c r="B2276" s="9" t="str">
        <f>PROPER(TRIM('1. Raw Data'!B2276))</f>
        <v>Customer_2274</v>
      </c>
      <c r="C2276" s="9">
        <f>IF(OR('1. Raw Data'!C2276&lt;18, '1. Raw Data'!C2276&gt;100), MEDIAN('1. Raw Data'!$C$2:$C$5001), '1. Raw Data'!C2276)</f>
        <v>40</v>
      </c>
      <c r="D2276" s="9" t="s">
        <v>5023</v>
      </c>
      <c r="E2276" s="22">
        <v>45284</v>
      </c>
      <c r="F2276" s="9">
        <v>0</v>
      </c>
      <c r="G2276" s="9">
        <v>13581</v>
      </c>
      <c r="H2276" s="15">
        <v>45284</v>
      </c>
      <c r="I2276" s="9" t="s">
        <v>7456</v>
      </c>
      <c r="J2276" s="9">
        <v>122</v>
      </c>
      <c r="K2276" s="9" t="s">
        <v>7465</v>
      </c>
      <c r="L2276" s="9" t="str">
        <f>IF(OR('1. Raw Data'!L2276="Elec", '1. Raw Data'!L2276="elect"), "Electronics", '1. Raw Data'!L2276)</f>
        <v>Clothing</v>
      </c>
      <c r="M2276" s="9">
        <v>1222.6300000000001</v>
      </c>
      <c r="N2276" s="9">
        <f>IF(ISBLANK('1. Raw Data'!N2276), MEDIAN('1. Raw Data'!$N$2:$N$5001), '1. Raw Data'!N2276)</f>
        <v>791.9</v>
      </c>
      <c r="O2276" s="9">
        <v>2</v>
      </c>
      <c r="P2276" s="9">
        <f>IF(ISBLANK('1. Raw Data'!P2276), 0, '1. Raw Data'!P2276)</f>
        <v>0</v>
      </c>
      <c r="Q2276" s="9">
        <v>351</v>
      </c>
      <c r="R2276" s="9">
        <v>4</v>
      </c>
      <c r="S2276" s="9">
        <f t="shared" si="105"/>
        <v>2445.2600000000002</v>
      </c>
      <c r="T2276" s="9">
        <f t="shared" si="106"/>
        <v>861.46000000000026</v>
      </c>
      <c r="U2276" s="23">
        <f t="shared" si="107"/>
        <v>0.35229791515012726</v>
      </c>
    </row>
    <row r="2277" spans="1:21" x14ac:dyDescent="0.3">
      <c r="A2277" s="9">
        <v>1158</v>
      </c>
      <c r="B2277" s="9" t="str">
        <f>PROPER(TRIM('1. Raw Data'!B2277))</f>
        <v>Customer_2275</v>
      </c>
      <c r="C2277" s="9">
        <f>IF(OR('1. Raw Data'!C2277&lt;18, '1. Raw Data'!C2277&gt;100), MEDIAN('1. Raw Data'!$C$2:$C$5001), '1. Raw Data'!C2277)</f>
        <v>40</v>
      </c>
      <c r="D2277" s="9" t="s">
        <v>5021</v>
      </c>
      <c r="E2277" s="22">
        <v>45058</v>
      </c>
      <c r="F2277" s="9">
        <v>0</v>
      </c>
      <c r="G2277" s="9">
        <v>10930</v>
      </c>
      <c r="H2277" s="15">
        <v>45265</v>
      </c>
      <c r="I2277" s="9" t="s">
        <v>7455</v>
      </c>
      <c r="J2277" s="9">
        <v>144</v>
      </c>
      <c r="K2277" s="9" t="s">
        <v>7462</v>
      </c>
      <c r="L2277" s="9" t="str">
        <f>IF(OR('1. Raw Data'!L2277="Elec", '1. Raw Data'!L2277="elect"), "Electronics", '1. Raw Data'!L2277)</f>
        <v>Sports</v>
      </c>
      <c r="M2277" s="9">
        <v>325.97000000000003</v>
      </c>
      <c r="N2277" s="9">
        <f>IF(ISBLANK('1. Raw Data'!N2277), MEDIAN('1. Raw Data'!$N$2:$N$5001), '1. Raw Data'!N2277)</f>
        <v>179.39</v>
      </c>
      <c r="O2277" s="9">
        <v>5</v>
      </c>
      <c r="P2277" s="9">
        <f>IF(ISBLANK('1. Raw Data'!P2277), 0, '1. Raw Data'!P2277)</f>
        <v>0.05</v>
      </c>
      <c r="Q2277" s="9">
        <v>393</v>
      </c>
      <c r="R2277" s="9">
        <v>4</v>
      </c>
      <c r="S2277" s="9">
        <f t="shared" si="105"/>
        <v>1548.3575000000001</v>
      </c>
      <c r="T2277" s="9">
        <f t="shared" si="106"/>
        <v>651.40750000000014</v>
      </c>
      <c r="U2277" s="23">
        <f t="shared" si="107"/>
        <v>0.42070871875519711</v>
      </c>
    </row>
    <row r="2278" spans="1:21" x14ac:dyDescent="0.3">
      <c r="A2278" s="9">
        <v>1958</v>
      </c>
      <c r="B2278" s="9" t="str">
        <f>PROPER(TRIM('1. Raw Data'!B2278))</f>
        <v>Customer_2276</v>
      </c>
      <c r="C2278" s="9">
        <f>IF(OR('1. Raw Data'!C2278&lt;18, '1. Raw Data'!C2278&gt;100), MEDIAN('1. Raw Data'!$C$2:$C$5001), '1. Raw Data'!C2278)</f>
        <v>21</v>
      </c>
      <c r="D2278" s="9" t="s">
        <v>5023</v>
      </c>
      <c r="E2278" s="22">
        <v>45137</v>
      </c>
      <c r="F2278" s="9">
        <v>0</v>
      </c>
      <c r="G2278" s="9">
        <v>12842</v>
      </c>
      <c r="H2278" s="15">
        <v>45137</v>
      </c>
      <c r="I2278" s="9" t="s">
        <v>7457</v>
      </c>
      <c r="J2278" s="9">
        <v>140</v>
      </c>
      <c r="K2278" s="9" t="s">
        <v>7468</v>
      </c>
      <c r="L2278" s="9" t="str">
        <f>IF(OR('1. Raw Data'!L2278="Elec", '1. Raw Data'!L2278="elect"), "Electronics", '1. Raw Data'!L2278)</f>
        <v>Sports</v>
      </c>
      <c r="M2278" s="9">
        <v>1314.03</v>
      </c>
      <c r="N2278" s="9">
        <f>IF(ISBLANK('1. Raw Data'!N2278), MEDIAN('1. Raw Data'!$N$2:$N$5001), '1. Raw Data'!N2278)</f>
        <v>843.77</v>
      </c>
      <c r="O2278" s="9">
        <v>5</v>
      </c>
      <c r="P2278" s="9">
        <f>IF(ISBLANK('1. Raw Data'!P2278), 0, '1. Raw Data'!P2278)</f>
        <v>0</v>
      </c>
      <c r="Q2278" s="9">
        <v>521</v>
      </c>
      <c r="R2278" s="9">
        <v>3</v>
      </c>
      <c r="S2278" s="9">
        <f t="shared" si="105"/>
        <v>6570.15</v>
      </c>
      <c r="T2278" s="9">
        <f t="shared" si="106"/>
        <v>2351.2999999999993</v>
      </c>
      <c r="U2278" s="23">
        <f t="shared" si="107"/>
        <v>0.35787615199044154</v>
      </c>
    </row>
    <row r="2279" spans="1:21" x14ac:dyDescent="0.3">
      <c r="A2279" s="9">
        <v>1311</v>
      </c>
      <c r="B2279" s="9" t="str">
        <f>PROPER(TRIM('1. Raw Data'!B2279))</f>
        <v>Customer_2277</v>
      </c>
      <c r="C2279" s="9">
        <f>IF(OR('1. Raw Data'!C2279&lt;18, '1. Raw Data'!C2279&gt;100), MEDIAN('1. Raw Data'!$C$2:$C$5001), '1. Raw Data'!C2279)</f>
        <v>56</v>
      </c>
      <c r="D2279" s="9" t="s">
        <v>5021</v>
      </c>
      <c r="E2279" s="22">
        <v>44187</v>
      </c>
      <c r="F2279" s="9">
        <v>0</v>
      </c>
      <c r="G2279" s="9">
        <v>13700</v>
      </c>
      <c r="H2279" s="15">
        <v>44187</v>
      </c>
      <c r="I2279" s="9" t="s">
        <v>7457</v>
      </c>
      <c r="J2279" s="9">
        <v>145</v>
      </c>
      <c r="K2279" s="9" t="s">
        <v>7470</v>
      </c>
      <c r="L2279" s="9" t="str">
        <f>IF(OR('1. Raw Data'!L2279="Elec", '1. Raw Data'!L2279="elect"), "Electronics", '1. Raw Data'!L2279)</f>
        <v>Clothing</v>
      </c>
      <c r="M2279" s="9">
        <v>1148.45</v>
      </c>
      <c r="N2279" s="9">
        <f>IF(ISBLANK('1. Raw Data'!N2279), MEDIAN('1. Raw Data'!$N$2:$N$5001), '1. Raw Data'!N2279)</f>
        <v>551.33000000000004</v>
      </c>
      <c r="O2279" s="9">
        <v>3</v>
      </c>
      <c r="P2279" s="9">
        <f>IF(ISBLANK('1. Raw Data'!P2279), 0, '1. Raw Data'!P2279)</f>
        <v>0</v>
      </c>
      <c r="Q2279" s="9">
        <v>867</v>
      </c>
      <c r="R2279" s="9">
        <v>3</v>
      </c>
      <c r="S2279" s="9">
        <f t="shared" si="105"/>
        <v>3445.3500000000004</v>
      </c>
      <c r="T2279" s="9">
        <f t="shared" si="106"/>
        <v>1791.3600000000001</v>
      </c>
      <c r="U2279" s="23">
        <f t="shared" si="107"/>
        <v>0.5199355653271801</v>
      </c>
    </row>
    <row r="2280" spans="1:21" x14ac:dyDescent="0.3">
      <c r="A2280" s="9">
        <v>2264</v>
      </c>
      <c r="B2280" s="9" t="str">
        <f>PROPER(TRIM('1. Raw Data'!B2280))</f>
        <v>Customer_2278</v>
      </c>
      <c r="C2280" s="9">
        <f>IF(OR('1. Raw Data'!C2280&lt;18, '1. Raw Data'!C2280&gt;100), MEDIAN('1. Raw Data'!$C$2:$C$5001), '1. Raw Data'!C2280)</f>
        <v>51</v>
      </c>
      <c r="D2280" s="9" t="s">
        <v>5021</v>
      </c>
      <c r="E2280" s="22">
        <v>44571</v>
      </c>
      <c r="F2280" s="9">
        <v>0</v>
      </c>
      <c r="G2280" s="9">
        <v>11602</v>
      </c>
      <c r="H2280" s="15">
        <v>44835</v>
      </c>
      <c r="I2280" s="9" t="s">
        <v>7457</v>
      </c>
      <c r="J2280" s="9">
        <v>137</v>
      </c>
      <c r="K2280" s="9" t="s">
        <v>7484</v>
      </c>
      <c r="L2280" s="9" t="str">
        <f>IF(OR('1. Raw Data'!L2280="Elec", '1. Raw Data'!L2280="elect"), "Electronics", '1. Raw Data'!L2280)</f>
        <v>Home Appliances</v>
      </c>
      <c r="M2280" s="9">
        <v>1097.8399999999999</v>
      </c>
      <c r="N2280" s="9">
        <f>IF(ISBLANK('1. Raw Data'!N2280), MEDIAN('1. Raw Data'!$N$2:$N$5001), '1. Raw Data'!N2280)</f>
        <v>623.79</v>
      </c>
      <c r="O2280" s="9">
        <v>4</v>
      </c>
      <c r="P2280" s="9">
        <f>IF(ISBLANK('1. Raw Data'!P2280), 0, '1. Raw Data'!P2280)</f>
        <v>0.1</v>
      </c>
      <c r="Q2280" s="9">
        <v>694</v>
      </c>
      <c r="R2280" s="9">
        <v>3</v>
      </c>
      <c r="S2280" s="9">
        <f t="shared" si="105"/>
        <v>3952.2239999999997</v>
      </c>
      <c r="T2280" s="9">
        <f t="shared" si="106"/>
        <v>1457.0639999999999</v>
      </c>
      <c r="U2280" s="23">
        <f t="shared" si="107"/>
        <v>0.36866938716024195</v>
      </c>
    </row>
    <row r="2281" spans="1:21" x14ac:dyDescent="0.3">
      <c r="A2281" s="9">
        <v>1444</v>
      </c>
      <c r="B2281" s="9" t="str">
        <f>PROPER(TRIM('1. Raw Data'!B2281))</f>
        <v>Customer_2279</v>
      </c>
      <c r="C2281" s="9">
        <f>IF(OR('1. Raw Data'!C2281&lt;18, '1. Raw Data'!C2281&gt;100), MEDIAN('1. Raw Data'!$C$2:$C$5001), '1. Raw Data'!C2281)</f>
        <v>45</v>
      </c>
      <c r="D2281" s="9" t="s">
        <v>5023</v>
      </c>
      <c r="E2281" s="22">
        <v>44872</v>
      </c>
      <c r="F2281" s="9">
        <v>0</v>
      </c>
      <c r="G2281" s="9">
        <v>11582</v>
      </c>
      <c r="H2281" s="15">
        <v>44753</v>
      </c>
      <c r="I2281" s="9" t="s">
        <v>7457</v>
      </c>
      <c r="J2281" s="9">
        <v>114</v>
      </c>
      <c r="K2281" s="9" t="s">
        <v>7463</v>
      </c>
      <c r="L2281" s="9" t="str">
        <f>IF(OR('1. Raw Data'!L2281="Elec", '1. Raw Data'!L2281="elect"), "Electronics", '1. Raw Data'!L2281)</f>
        <v>Sports</v>
      </c>
      <c r="M2281" s="9">
        <v>175.87</v>
      </c>
      <c r="N2281" s="9">
        <f>IF(ISBLANK('1. Raw Data'!N2281), MEDIAN('1. Raw Data'!$N$2:$N$5001), '1. Raw Data'!N2281)</f>
        <v>91.08</v>
      </c>
      <c r="O2281" s="9">
        <v>5</v>
      </c>
      <c r="P2281" s="9">
        <f>IF(ISBLANK('1. Raw Data'!P2281), 0, '1. Raw Data'!P2281)</f>
        <v>0</v>
      </c>
      <c r="Q2281" s="9">
        <v>688</v>
      </c>
      <c r="R2281" s="9">
        <v>7</v>
      </c>
      <c r="S2281" s="9">
        <f t="shared" si="105"/>
        <v>879.35</v>
      </c>
      <c r="T2281" s="9">
        <f t="shared" si="106"/>
        <v>423.95000000000005</v>
      </c>
      <c r="U2281" s="23">
        <f t="shared" si="107"/>
        <v>0.48211747313356462</v>
      </c>
    </row>
    <row r="2282" spans="1:21" x14ac:dyDescent="0.3">
      <c r="A2282" s="9">
        <v>1297</v>
      </c>
      <c r="B2282" s="9" t="str">
        <f>PROPER(TRIM('1. Raw Data'!B2282))</f>
        <v>Customer_2280</v>
      </c>
      <c r="C2282" s="9">
        <f>IF(OR('1. Raw Data'!C2282&lt;18, '1. Raw Data'!C2282&gt;100), MEDIAN('1. Raw Data'!$C$2:$C$5001), '1. Raw Data'!C2282)</f>
        <v>18</v>
      </c>
      <c r="D2282" s="9" t="s">
        <v>5023</v>
      </c>
      <c r="E2282" s="22">
        <v>44290</v>
      </c>
      <c r="F2282" s="9">
        <v>1</v>
      </c>
      <c r="G2282" s="9">
        <v>10752</v>
      </c>
      <c r="H2282" s="15">
        <v>44290</v>
      </c>
      <c r="I2282" s="9" t="s">
        <v>7456</v>
      </c>
      <c r="J2282" s="9">
        <v>116</v>
      </c>
      <c r="K2282" s="9" t="s">
        <v>7480</v>
      </c>
      <c r="L2282" s="9" t="str">
        <f>IF(OR('1. Raw Data'!L2282="Elec", '1. Raw Data'!L2282="elect"), "Electronics", '1. Raw Data'!L2282)</f>
        <v>Electronics</v>
      </c>
      <c r="M2282" s="9">
        <v>81.38</v>
      </c>
      <c r="N2282" s="9">
        <f>IF(ISBLANK('1. Raw Data'!N2282), MEDIAN('1. Raw Data'!$N$2:$N$5001), '1. Raw Data'!N2282)</f>
        <v>36.74</v>
      </c>
      <c r="O2282" s="9">
        <v>3</v>
      </c>
      <c r="P2282" s="9">
        <f>IF(ISBLANK('1. Raw Data'!P2282), 0, '1. Raw Data'!P2282)</f>
        <v>0</v>
      </c>
      <c r="Q2282" s="9">
        <v>1368</v>
      </c>
      <c r="R2282" s="9">
        <v>1</v>
      </c>
      <c r="S2282" s="9">
        <f t="shared" si="105"/>
        <v>244.14</v>
      </c>
      <c r="T2282" s="9">
        <f t="shared" si="106"/>
        <v>133.91999999999999</v>
      </c>
      <c r="U2282" s="23">
        <f t="shared" si="107"/>
        <v>0.5485377242565741</v>
      </c>
    </row>
    <row r="2283" spans="1:21" x14ac:dyDescent="0.3">
      <c r="A2283" s="9">
        <v>1951</v>
      </c>
      <c r="B2283" s="9" t="str">
        <f>PROPER(TRIM('1. Raw Data'!B2283))</f>
        <v>Customer_2281</v>
      </c>
      <c r="C2283" s="9">
        <f>IF(OR('1. Raw Data'!C2283&lt;18, '1. Raw Data'!C2283&gt;100), MEDIAN('1. Raw Data'!$C$2:$C$5001), '1. Raw Data'!C2283)</f>
        <v>29</v>
      </c>
      <c r="D2283" s="9" t="s">
        <v>5018</v>
      </c>
      <c r="E2283" s="22">
        <v>43960</v>
      </c>
      <c r="F2283" s="9">
        <v>0</v>
      </c>
      <c r="G2283" s="9">
        <v>11713</v>
      </c>
      <c r="H2283" s="15">
        <v>44079</v>
      </c>
      <c r="I2283" s="9" t="s">
        <v>7456</v>
      </c>
      <c r="J2283" s="9">
        <v>143</v>
      </c>
      <c r="K2283" s="9" t="s">
        <v>7475</v>
      </c>
      <c r="L2283" s="9" t="str">
        <f>IF(OR('1. Raw Data'!L2283="Elec", '1. Raw Data'!L2283="elect"), "Electronics", '1. Raw Data'!L2283)</f>
        <v>Sports</v>
      </c>
      <c r="M2283" s="9">
        <v>911.32</v>
      </c>
      <c r="N2283" s="9">
        <f>IF(ISBLANK('1. Raw Data'!N2283), MEDIAN('1. Raw Data'!$N$2:$N$5001), '1. Raw Data'!N2283)</f>
        <v>384.38</v>
      </c>
      <c r="O2283" s="9">
        <v>2</v>
      </c>
      <c r="P2283" s="9">
        <f>IF(ISBLANK('1. Raw Data'!P2283), 0, '1. Raw Data'!P2283)</f>
        <v>0</v>
      </c>
      <c r="Q2283" s="9">
        <v>702</v>
      </c>
      <c r="R2283" s="9">
        <v>5</v>
      </c>
      <c r="S2283" s="9">
        <f t="shared" si="105"/>
        <v>1822.64</v>
      </c>
      <c r="T2283" s="9">
        <f t="shared" si="106"/>
        <v>1053.8800000000001</v>
      </c>
      <c r="U2283" s="23">
        <f t="shared" si="107"/>
        <v>0.5782162138436554</v>
      </c>
    </row>
    <row r="2284" spans="1:21" x14ac:dyDescent="0.3">
      <c r="A2284" s="9">
        <v>1035</v>
      </c>
      <c r="B2284" s="9" t="str">
        <f>PROPER(TRIM('1. Raw Data'!B2284))</f>
        <v>Customer_2282</v>
      </c>
      <c r="C2284" s="9">
        <f>IF(OR('1. Raw Data'!C2284&lt;18, '1. Raw Data'!C2284&gt;100), MEDIAN('1. Raw Data'!$C$2:$C$5001), '1. Raw Data'!C2284)</f>
        <v>27</v>
      </c>
      <c r="D2284" s="9" t="s">
        <v>5022</v>
      </c>
      <c r="E2284" s="22">
        <v>44242</v>
      </c>
      <c r="F2284" s="9">
        <v>1</v>
      </c>
      <c r="G2284" s="9">
        <v>13591</v>
      </c>
      <c r="H2284" s="15">
        <v>44242</v>
      </c>
      <c r="I2284" s="9" t="s">
        <v>7455</v>
      </c>
      <c r="J2284" s="9">
        <v>120</v>
      </c>
      <c r="K2284" s="9" t="s">
        <v>7488</v>
      </c>
      <c r="L2284" s="9" t="str">
        <f>IF(OR('1. Raw Data'!L2284="Elec", '1. Raw Data'!L2284="elect"), "Electronics", '1. Raw Data'!L2284)</f>
        <v>Electronics</v>
      </c>
      <c r="M2284" s="9">
        <v>1301.54</v>
      </c>
      <c r="N2284" s="9">
        <f>IF(ISBLANK('1. Raw Data'!N2284), MEDIAN('1. Raw Data'!$N$2:$N$5001), '1. Raw Data'!N2284)</f>
        <v>738.58</v>
      </c>
      <c r="O2284" s="9">
        <v>3</v>
      </c>
      <c r="P2284" s="9">
        <f>IF(ISBLANK('1. Raw Data'!P2284), 0, '1. Raw Data'!P2284)</f>
        <v>0.05</v>
      </c>
      <c r="Q2284" s="9">
        <v>1244</v>
      </c>
      <c r="R2284" s="9">
        <v>3</v>
      </c>
      <c r="S2284" s="9">
        <f t="shared" si="105"/>
        <v>3709.3889999999997</v>
      </c>
      <c r="T2284" s="9">
        <f t="shared" si="106"/>
        <v>1493.6489999999994</v>
      </c>
      <c r="U2284" s="23">
        <f t="shared" si="107"/>
        <v>0.40266712388482295</v>
      </c>
    </row>
    <row r="2285" spans="1:21" x14ac:dyDescent="0.3">
      <c r="A2285" s="9">
        <v>2107</v>
      </c>
      <c r="B2285" s="9" t="str">
        <f>PROPER(TRIM('1. Raw Data'!B2285))</f>
        <v>Customer_2283</v>
      </c>
      <c r="C2285" s="9">
        <f>IF(OR('1. Raw Data'!C2285&lt;18, '1. Raw Data'!C2285&gt;100), MEDIAN('1. Raw Data'!$C$2:$C$5001), '1. Raw Data'!C2285)</f>
        <v>37</v>
      </c>
      <c r="D2285" s="9" t="s">
        <v>5018</v>
      </c>
      <c r="E2285" s="22">
        <v>44115</v>
      </c>
      <c r="F2285" s="9">
        <v>0</v>
      </c>
      <c r="G2285" s="9">
        <v>13254</v>
      </c>
      <c r="H2285" s="15">
        <v>44145</v>
      </c>
      <c r="I2285" s="9" t="s">
        <v>7455</v>
      </c>
      <c r="J2285" s="9">
        <v>144</v>
      </c>
      <c r="K2285" s="9" t="s">
        <v>7462</v>
      </c>
      <c r="L2285" s="9" t="str">
        <f>IF(OR('1. Raw Data'!L2285="Elec", '1. Raw Data'!L2285="elect"), "Electronics", '1. Raw Data'!L2285)</f>
        <v>Clothing</v>
      </c>
      <c r="M2285" s="9">
        <v>897.44</v>
      </c>
      <c r="N2285" s="9">
        <f>IF(ISBLANK('1. Raw Data'!N2285), MEDIAN('1. Raw Data'!$N$2:$N$5001), '1. Raw Data'!N2285)</f>
        <v>385.26</v>
      </c>
      <c r="O2285" s="9">
        <v>5</v>
      </c>
      <c r="P2285" s="9">
        <f>IF(ISBLANK('1. Raw Data'!P2285), 0, '1. Raw Data'!P2285)</f>
        <v>0</v>
      </c>
      <c r="Q2285" s="9">
        <v>351</v>
      </c>
      <c r="R2285" s="9">
        <v>10</v>
      </c>
      <c r="S2285" s="9">
        <f t="shared" si="105"/>
        <v>4487.2000000000007</v>
      </c>
      <c r="T2285" s="9">
        <f t="shared" si="106"/>
        <v>2560.9000000000005</v>
      </c>
      <c r="U2285" s="23">
        <f t="shared" si="107"/>
        <v>0.57071224817257982</v>
      </c>
    </row>
    <row r="2286" spans="1:21" x14ac:dyDescent="0.3">
      <c r="A2286" s="9">
        <v>2475</v>
      </c>
      <c r="B2286" s="9" t="str">
        <f>PROPER(TRIM('1. Raw Data'!B2286))</f>
        <v>Customer_2284</v>
      </c>
      <c r="C2286" s="9">
        <f>IF(OR('1. Raw Data'!C2286&lt;18, '1. Raw Data'!C2286&gt;100), MEDIAN('1. Raw Data'!$C$2:$C$5001), '1. Raw Data'!C2286)</f>
        <v>36</v>
      </c>
      <c r="D2286" s="9" t="s">
        <v>5021</v>
      </c>
      <c r="E2286" s="22">
        <v>44315</v>
      </c>
      <c r="F2286" s="9">
        <v>0</v>
      </c>
      <c r="G2286" s="9">
        <v>11100</v>
      </c>
      <c r="H2286" s="15">
        <v>44315</v>
      </c>
      <c r="I2286" s="9" t="s">
        <v>7456</v>
      </c>
      <c r="J2286" s="9">
        <v>115</v>
      </c>
      <c r="K2286" s="9" t="s">
        <v>7481</v>
      </c>
      <c r="L2286" s="9" t="str">
        <f>IF(OR('1. Raw Data'!L2286="Elec", '1. Raw Data'!L2286="elect"), "Electronics", '1. Raw Data'!L2286)</f>
        <v>Electronics</v>
      </c>
      <c r="M2286" s="9">
        <v>359.19</v>
      </c>
      <c r="N2286" s="9">
        <f>IF(ISBLANK('1. Raw Data'!N2286), MEDIAN('1. Raw Data'!$N$2:$N$5001), '1. Raw Data'!N2286)</f>
        <v>221.05</v>
      </c>
      <c r="O2286" s="9">
        <v>2</v>
      </c>
      <c r="P2286" s="9">
        <f>IF(ISBLANK('1. Raw Data'!P2286), 0, '1. Raw Data'!P2286)</f>
        <v>0</v>
      </c>
      <c r="Q2286" s="9">
        <v>1041</v>
      </c>
      <c r="R2286" s="9">
        <v>5</v>
      </c>
      <c r="S2286" s="9">
        <f t="shared" si="105"/>
        <v>718.38</v>
      </c>
      <c r="T2286" s="9">
        <f t="shared" si="106"/>
        <v>276.27999999999997</v>
      </c>
      <c r="U2286" s="23">
        <f t="shared" si="107"/>
        <v>0.38458754419666469</v>
      </c>
    </row>
    <row r="2287" spans="1:21" x14ac:dyDescent="0.3">
      <c r="A2287" s="9">
        <v>2408</v>
      </c>
      <c r="B2287" s="9" t="str">
        <f>PROPER(TRIM('1. Raw Data'!B2287))</f>
        <v>Customer_2285</v>
      </c>
      <c r="C2287" s="9">
        <f>IF(OR('1. Raw Data'!C2287&lt;18, '1. Raw Data'!C2287&gt;100), MEDIAN('1. Raw Data'!$C$2:$C$5001), '1. Raw Data'!C2287)</f>
        <v>24</v>
      </c>
      <c r="D2287" s="9" t="s">
        <v>5018</v>
      </c>
      <c r="E2287" s="22">
        <v>44783</v>
      </c>
      <c r="F2287" s="9">
        <v>0</v>
      </c>
      <c r="G2287" s="9">
        <v>10425</v>
      </c>
      <c r="H2287" s="15">
        <v>44842</v>
      </c>
      <c r="I2287" s="9" t="s">
        <v>7456</v>
      </c>
      <c r="J2287" s="9">
        <v>144</v>
      </c>
      <c r="K2287" s="9" t="s">
        <v>7462</v>
      </c>
      <c r="L2287" s="9" t="str">
        <f>IF(OR('1. Raw Data'!L2287="Elec", '1. Raw Data'!L2287="elect"), "Electronics", '1. Raw Data'!L2287)</f>
        <v>Clothing</v>
      </c>
      <c r="M2287" s="9">
        <v>181.25</v>
      </c>
      <c r="N2287" s="9">
        <f>IF(ISBLANK('1. Raw Data'!N2287), MEDIAN('1. Raw Data'!$N$2:$N$5001), '1. Raw Data'!N2287)</f>
        <v>122.6</v>
      </c>
      <c r="O2287" s="9">
        <v>3</v>
      </c>
      <c r="P2287" s="9">
        <f>IF(ISBLANK('1. Raw Data'!P2287), 0, '1. Raw Data'!P2287)</f>
        <v>0</v>
      </c>
      <c r="Q2287" s="9">
        <v>456</v>
      </c>
      <c r="R2287" s="9">
        <v>5</v>
      </c>
      <c r="S2287" s="9">
        <f t="shared" si="105"/>
        <v>543.75</v>
      </c>
      <c r="T2287" s="9">
        <f t="shared" si="106"/>
        <v>175.95000000000005</v>
      </c>
      <c r="U2287" s="23">
        <f t="shared" si="107"/>
        <v>0.32358620689655182</v>
      </c>
    </row>
    <row r="2288" spans="1:21" x14ac:dyDescent="0.3">
      <c r="A2288" s="9">
        <v>2195</v>
      </c>
      <c r="B2288" s="9" t="str">
        <f>PROPER(TRIM('1. Raw Data'!B2288))</f>
        <v>Customer_2286</v>
      </c>
      <c r="C2288" s="9">
        <f>IF(OR('1. Raw Data'!C2288&lt;18, '1. Raw Data'!C2288&gt;100), MEDIAN('1. Raw Data'!$C$2:$C$5001), '1. Raw Data'!C2288)</f>
        <v>45</v>
      </c>
      <c r="D2288" s="9" t="s">
        <v>5021</v>
      </c>
      <c r="E2288" s="22">
        <v>43884</v>
      </c>
      <c r="F2288" s="9">
        <v>1</v>
      </c>
      <c r="G2288" s="9">
        <v>13138</v>
      </c>
      <c r="H2288" s="15">
        <v>43884</v>
      </c>
      <c r="I2288" s="9" t="s">
        <v>7457</v>
      </c>
      <c r="J2288" s="9">
        <v>126</v>
      </c>
      <c r="K2288" s="9" t="s">
        <v>7469</v>
      </c>
      <c r="L2288" s="9" t="str">
        <f>IF(OR('1. Raw Data'!L2288="Elec", '1. Raw Data'!L2288="elect"), "Electronics", '1. Raw Data'!L2288)</f>
        <v>Sports</v>
      </c>
      <c r="M2288" s="9">
        <v>1064.4100000000001</v>
      </c>
      <c r="N2288" s="9">
        <f>IF(ISBLANK('1. Raw Data'!N2288), MEDIAN('1. Raw Data'!$N$2:$N$5001), '1. Raw Data'!N2288)</f>
        <v>429.51499999999999</v>
      </c>
      <c r="O2288" s="9">
        <v>5</v>
      </c>
      <c r="P2288" s="9">
        <f>IF(ISBLANK('1. Raw Data'!P2288), 0, '1. Raw Data'!P2288)</f>
        <v>0</v>
      </c>
      <c r="Q2288" s="9">
        <v>1604</v>
      </c>
      <c r="R2288" s="9">
        <v>5</v>
      </c>
      <c r="S2288" s="9">
        <f t="shared" si="105"/>
        <v>5322.05</v>
      </c>
      <c r="T2288" s="9">
        <f t="shared" si="106"/>
        <v>3174.4750000000004</v>
      </c>
      <c r="U2288" s="23">
        <f t="shared" si="107"/>
        <v>0.59647598199941754</v>
      </c>
    </row>
    <row r="2289" spans="1:21" x14ac:dyDescent="0.3">
      <c r="A2289" s="9">
        <v>2399</v>
      </c>
      <c r="B2289" s="9" t="str">
        <f>PROPER(TRIM('1. Raw Data'!B2289))</f>
        <v>Customer_2287</v>
      </c>
      <c r="C2289" s="9">
        <f>IF(OR('1. Raw Data'!C2289&lt;18, '1. Raw Data'!C2289&gt;100), MEDIAN('1. Raw Data'!$C$2:$C$5001), '1. Raw Data'!C2289)</f>
        <v>43</v>
      </c>
      <c r="D2289" s="9" t="s">
        <v>5019</v>
      </c>
      <c r="E2289" s="22">
        <v>44570</v>
      </c>
      <c r="F2289" s="9">
        <v>0</v>
      </c>
      <c r="G2289" s="9">
        <v>10659</v>
      </c>
      <c r="H2289" s="15">
        <v>44805</v>
      </c>
      <c r="I2289" s="9" t="s">
        <v>7457</v>
      </c>
      <c r="J2289" s="9">
        <v>109</v>
      </c>
      <c r="K2289" s="9" t="s">
        <v>7466</v>
      </c>
      <c r="L2289" s="9" t="str">
        <f>IF(OR('1. Raw Data'!L2289="Elec", '1. Raw Data'!L2289="elect"), "Electronics", '1. Raw Data'!L2289)</f>
        <v>Home Appliances</v>
      </c>
      <c r="M2289" s="9">
        <v>1096.57</v>
      </c>
      <c r="N2289" s="9">
        <f>IF(ISBLANK('1. Raw Data'!N2289), MEDIAN('1. Raw Data'!$N$2:$N$5001), '1. Raw Data'!N2289)</f>
        <v>593.54999999999995</v>
      </c>
      <c r="O2289" s="9">
        <v>2</v>
      </c>
      <c r="P2289" s="9">
        <f>IF(ISBLANK('1. Raw Data'!P2289), 0, '1. Raw Data'!P2289)</f>
        <v>0.05</v>
      </c>
      <c r="Q2289" s="9">
        <v>353</v>
      </c>
      <c r="R2289" s="9">
        <v>5</v>
      </c>
      <c r="S2289" s="9">
        <f t="shared" si="105"/>
        <v>2083.4829999999997</v>
      </c>
      <c r="T2289" s="9">
        <f t="shared" si="106"/>
        <v>896.38299999999981</v>
      </c>
      <c r="U2289" s="23">
        <f t="shared" si="107"/>
        <v>0.43023293206616031</v>
      </c>
    </row>
    <row r="2290" spans="1:21" x14ac:dyDescent="0.3">
      <c r="A2290" s="9">
        <v>2385</v>
      </c>
      <c r="B2290" s="9" t="str">
        <f>PROPER(TRIM('1. Raw Data'!B2290))</f>
        <v>Customer_2288</v>
      </c>
      <c r="C2290" s="9">
        <f>IF(OR('1. Raw Data'!C2290&lt;18, '1. Raw Data'!C2290&gt;100), MEDIAN('1. Raw Data'!$C$2:$C$5001), '1. Raw Data'!C2290)</f>
        <v>29</v>
      </c>
      <c r="D2290" s="9" t="s">
        <v>5021</v>
      </c>
      <c r="E2290" s="22">
        <v>44965</v>
      </c>
      <c r="F2290" s="9">
        <v>0</v>
      </c>
      <c r="G2290" s="9">
        <v>11517</v>
      </c>
      <c r="H2290" s="15">
        <v>45140</v>
      </c>
      <c r="I2290" s="9" t="s">
        <v>7457</v>
      </c>
      <c r="J2290" s="9">
        <v>101</v>
      </c>
      <c r="K2290" s="9" t="s">
        <v>7478</v>
      </c>
      <c r="L2290" s="9" t="str">
        <f>IF(OR('1. Raw Data'!L2290="Elec", '1. Raw Data'!L2290="elect"), "Electronics", '1. Raw Data'!L2290)</f>
        <v>Sports</v>
      </c>
      <c r="M2290" s="9">
        <v>300.17</v>
      </c>
      <c r="N2290" s="9">
        <f>IF(ISBLANK('1. Raw Data'!N2290), MEDIAN('1. Raw Data'!$N$2:$N$5001), '1. Raw Data'!N2290)</f>
        <v>186.6</v>
      </c>
      <c r="O2290" s="9">
        <v>2</v>
      </c>
      <c r="P2290" s="9">
        <f>IF(ISBLANK('1. Raw Data'!P2290), 0, '1. Raw Data'!P2290)</f>
        <v>0</v>
      </c>
      <c r="Q2290" s="9">
        <v>693</v>
      </c>
      <c r="R2290" s="9">
        <v>2</v>
      </c>
      <c r="S2290" s="9">
        <f t="shared" si="105"/>
        <v>600.34</v>
      </c>
      <c r="T2290" s="9">
        <f t="shared" si="106"/>
        <v>227.14000000000004</v>
      </c>
      <c r="U2290" s="23">
        <f t="shared" si="107"/>
        <v>0.37835226704867247</v>
      </c>
    </row>
    <row r="2291" spans="1:21" x14ac:dyDescent="0.3">
      <c r="A2291" s="9">
        <v>1558</v>
      </c>
      <c r="B2291" s="9" t="str">
        <f>PROPER(TRIM('1. Raw Data'!B2291))</f>
        <v>Customer_2289</v>
      </c>
      <c r="C2291" s="9">
        <f>IF(OR('1. Raw Data'!C2291&lt;18, '1. Raw Data'!C2291&gt;100), MEDIAN('1. Raw Data'!$C$2:$C$5001), '1. Raw Data'!C2291)</f>
        <v>40</v>
      </c>
      <c r="D2291" s="9" t="s">
        <v>5021</v>
      </c>
      <c r="E2291" s="22">
        <v>45003</v>
      </c>
      <c r="F2291" s="9">
        <v>0</v>
      </c>
      <c r="G2291" s="9">
        <v>12732</v>
      </c>
      <c r="H2291" s="15">
        <v>45003</v>
      </c>
      <c r="I2291" s="9" t="s">
        <v>7455</v>
      </c>
      <c r="J2291" s="9">
        <v>135</v>
      </c>
      <c r="K2291" s="9" t="s">
        <v>7458</v>
      </c>
      <c r="L2291" s="9" t="str">
        <f>IF(OR('1. Raw Data'!L2291="Elec", '1. Raw Data'!L2291="elect"), "Electronics", '1. Raw Data'!L2291)</f>
        <v>Sports</v>
      </c>
      <c r="M2291" s="9">
        <v>90.88</v>
      </c>
      <c r="N2291" s="9">
        <f>IF(ISBLANK('1. Raw Data'!N2291), MEDIAN('1. Raw Data'!$N$2:$N$5001), '1. Raw Data'!N2291)</f>
        <v>44.17</v>
      </c>
      <c r="O2291" s="9">
        <v>4</v>
      </c>
      <c r="P2291" s="9">
        <f>IF(ISBLANK('1. Raw Data'!P2291), 0, '1. Raw Data'!P2291)</f>
        <v>0.1</v>
      </c>
      <c r="Q2291" s="9">
        <v>519</v>
      </c>
      <c r="R2291" s="9">
        <v>7</v>
      </c>
      <c r="S2291" s="9">
        <f t="shared" si="105"/>
        <v>327.16800000000001</v>
      </c>
      <c r="T2291" s="9">
        <f t="shared" si="106"/>
        <v>150.488</v>
      </c>
      <c r="U2291" s="23">
        <f t="shared" si="107"/>
        <v>0.45997163536776214</v>
      </c>
    </row>
    <row r="2292" spans="1:21" x14ac:dyDescent="0.3">
      <c r="A2292" s="9">
        <v>1890</v>
      </c>
      <c r="B2292" s="9" t="str">
        <f>PROPER(TRIM('1. Raw Data'!B2292))</f>
        <v>Customer_2290</v>
      </c>
      <c r="C2292" s="9">
        <f>IF(OR('1. Raw Data'!C2292&lt;18, '1. Raw Data'!C2292&gt;100), MEDIAN('1. Raw Data'!$C$2:$C$5001), '1. Raw Data'!C2292)</f>
        <v>56</v>
      </c>
      <c r="D2292" s="9" t="s">
        <v>5018</v>
      </c>
      <c r="E2292" s="22">
        <v>44586</v>
      </c>
      <c r="F2292" s="9">
        <v>0</v>
      </c>
      <c r="G2292" s="9">
        <v>10546</v>
      </c>
      <c r="H2292" s="15">
        <v>44586</v>
      </c>
      <c r="I2292" s="9" t="s">
        <v>7455</v>
      </c>
      <c r="J2292" s="9">
        <v>144</v>
      </c>
      <c r="K2292" s="9" t="s">
        <v>7462</v>
      </c>
      <c r="L2292" s="9" t="str">
        <f>IF(OR('1. Raw Data'!L2292="Elec", '1. Raw Data'!L2292="elect"), "Electronics", '1. Raw Data'!L2292)</f>
        <v>Sports</v>
      </c>
      <c r="M2292" s="9">
        <v>642.01</v>
      </c>
      <c r="N2292" s="9">
        <f>IF(ISBLANK('1. Raw Data'!N2292), MEDIAN('1. Raw Data'!$N$2:$N$5001), '1. Raw Data'!N2292)</f>
        <v>434.15</v>
      </c>
      <c r="O2292" s="9">
        <v>5</v>
      </c>
      <c r="P2292" s="9">
        <f>IF(ISBLANK('1. Raw Data'!P2292), 0, '1. Raw Data'!P2292)</f>
        <v>0</v>
      </c>
      <c r="Q2292" s="9">
        <v>830</v>
      </c>
      <c r="R2292" s="9">
        <v>6</v>
      </c>
      <c r="S2292" s="9">
        <f t="shared" si="105"/>
        <v>3210.05</v>
      </c>
      <c r="T2292" s="9">
        <f t="shared" si="106"/>
        <v>1039.3000000000002</v>
      </c>
      <c r="U2292" s="23">
        <f t="shared" si="107"/>
        <v>0.32376442734536848</v>
      </c>
    </row>
    <row r="2293" spans="1:21" x14ac:dyDescent="0.3">
      <c r="A2293" s="9">
        <v>1140</v>
      </c>
      <c r="B2293" s="9" t="str">
        <f>PROPER(TRIM('1. Raw Data'!B2293))</f>
        <v>Customer_2291</v>
      </c>
      <c r="C2293" s="9">
        <f>IF(OR('1. Raw Data'!C2293&lt;18, '1. Raw Data'!C2293&gt;100), MEDIAN('1. Raw Data'!$C$2:$C$5001), '1. Raw Data'!C2293)</f>
        <v>61</v>
      </c>
      <c r="D2293" s="9" t="s">
        <v>5022</v>
      </c>
      <c r="E2293" s="22">
        <v>44788</v>
      </c>
      <c r="F2293" s="9">
        <v>0</v>
      </c>
      <c r="G2293" s="9">
        <v>11100</v>
      </c>
      <c r="H2293" s="15">
        <v>44788</v>
      </c>
      <c r="I2293" s="9" t="s">
        <v>7455</v>
      </c>
      <c r="J2293" s="9">
        <v>120</v>
      </c>
      <c r="K2293" s="9" t="s">
        <v>7488</v>
      </c>
      <c r="L2293" s="9" t="str">
        <f>IF(OR('1. Raw Data'!L2293="Elec", '1. Raw Data'!L2293="elect"), "Electronics", '1. Raw Data'!L2293)</f>
        <v>Sports</v>
      </c>
      <c r="M2293" s="9">
        <v>894.94</v>
      </c>
      <c r="N2293" s="9">
        <f>IF(ISBLANK('1. Raw Data'!N2293), MEDIAN('1. Raw Data'!$N$2:$N$5001), '1. Raw Data'!N2293)</f>
        <v>596.51</v>
      </c>
      <c r="O2293" s="9">
        <v>4</v>
      </c>
      <c r="P2293" s="9">
        <f>IF(ISBLANK('1. Raw Data'!P2293), 0, '1. Raw Data'!P2293)</f>
        <v>0</v>
      </c>
      <c r="Q2293" s="9">
        <v>857</v>
      </c>
      <c r="R2293" s="9">
        <v>6</v>
      </c>
      <c r="S2293" s="9">
        <f t="shared" si="105"/>
        <v>3579.76</v>
      </c>
      <c r="T2293" s="9">
        <f t="shared" si="106"/>
        <v>1193.7200000000003</v>
      </c>
      <c r="U2293" s="23">
        <f t="shared" si="107"/>
        <v>0.33346369589022734</v>
      </c>
    </row>
    <row r="2294" spans="1:21" x14ac:dyDescent="0.3">
      <c r="A2294" s="9">
        <v>1886</v>
      </c>
      <c r="B2294" s="9" t="str">
        <f>PROPER(TRIM('1. Raw Data'!B2294))</f>
        <v>Customer_2292</v>
      </c>
      <c r="C2294" s="9">
        <f>IF(OR('1. Raw Data'!C2294&lt;18, '1. Raw Data'!C2294&gt;100), MEDIAN('1. Raw Data'!$C$2:$C$5001), '1. Raw Data'!C2294)</f>
        <v>47</v>
      </c>
      <c r="D2294" s="9" t="s">
        <v>5019</v>
      </c>
      <c r="E2294" s="22">
        <v>44960</v>
      </c>
      <c r="F2294" s="9">
        <v>1</v>
      </c>
      <c r="G2294" s="9">
        <v>12963</v>
      </c>
      <c r="H2294" s="15">
        <v>44987</v>
      </c>
      <c r="I2294" s="9" t="s">
        <v>7455</v>
      </c>
      <c r="J2294" s="9">
        <v>145</v>
      </c>
      <c r="K2294" s="9" t="s">
        <v>7470</v>
      </c>
      <c r="L2294" s="9" t="str">
        <f>IF(OR('1. Raw Data'!L2294="Elec", '1. Raw Data'!L2294="elect"), "Electronics", '1. Raw Data'!L2294)</f>
        <v>Home Appliances</v>
      </c>
      <c r="M2294" s="9">
        <v>1073.7</v>
      </c>
      <c r="N2294" s="9">
        <f>IF(ISBLANK('1. Raw Data'!N2294), MEDIAN('1. Raw Data'!$N$2:$N$5001), '1. Raw Data'!N2294)</f>
        <v>462.9</v>
      </c>
      <c r="O2294" s="9">
        <v>2</v>
      </c>
      <c r="P2294" s="9">
        <f>IF(ISBLANK('1. Raw Data'!P2294), 0, '1. Raw Data'!P2294)</f>
        <v>0.05</v>
      </c>
      <c r="Q2294" s="9">
        <v>641</v>
      </c>
      <c r="R2294" s="9">
        <v>4</v>
      </c>
      <c r="S2294" s="9">
        <f t="shared" si="105"/>
        <v>2040.03</v>
      </c>
      <c r="T2294" s="9">
        <f t="shared" si="106"/>
        <v>1114.23</v>
      </c>
      <c r="U2294" s="23">
        <f t="shared" si="107"/>
        <v>0.54618314436552406</v>
      </c>
    </row>
    <row r="2295" spans="1:21" x14ac:dyDescent="0.3">
      <c r="A2295" s="9">
        <v>2141</v>
      </c>
      <c r="B2295" s="9" t="str">
        <f>PROPER(TRIM('1. Raw Data'!B2295))</f>
        <v>Customer_2293</v>
      </c>
      <c r="C2295" s="9">
        <f>IF(OR('1. Raw Data'!C2295&lt;18, '1. Raw Data'!C2295&gt;100), MEDIAN('1. Raw Data'!$C$2:$C$5001), '1. Raw Data'!C2295)</f>
        <v>46</v>
      </c>
      <c r="D2295" s="9" t="s">
        <v>5020</v>
      </c>
      <c r="E2295" s="22">
        <v>44096</v>
      </c>
      <c r="F2295" s="9">
        <v>1</v>
      </c>
      <c r="G2295" s="9">
        <v>13863</v>
      </c>
      <c r="H2295" s="15">
        <v>44096</v>
      </c>
      <c r="I2295" s="9" t="s">
        <v>7457</v>
      </c>
      <c r="J2295" s="9">
        <v>106</v>
      </c>
      <c r="K2295" s="9" t="s">
        <v>7477</v>
      </c>
      <c r="L2295" s="9" t="str">
        <f>IF(OR('1. Raw Data'!L2295="Elec", '1. Raw Data'!L2295="elect"), "Electronics", '1. Raw Data'!L2295)</f>
        <v>Sports</v>
      </c>
      <c r="M2295" s="9">
        <v>1224.42</v>
      </c>
      <c r="N2295" s="9">
        <f>IF(ISBLANK('1. Raw Data'!N2295), MEDIAN('1. Raw Data'!$N$2:$N$5001), '1. Raw Data'!N2295)</f>
        <v>499.83</v>
      </c>
      <c r="O2295" s="9">
        <v>2</v>
      </c>
      <c r="P2295" s="9">
        <f>IF(ISBLANK('1. Raw Data'!P2295), 0, '1. Raw Data'!P2295)</f>
        <v>0</v>
      </c>
      <c r="Q2295" s="9">
        <v>681</v>
      </c>
      <c r="R2295" s="9">
        <v>7</v>
      </c>
      <c r="S2295" s="9">
        <f t="shared" si="105"/>
        <v>2448.84</v>
      </c>
      <c r="T2295" s="9">
        <f t="shared" si="106"/>
        <v>1449.1800000000003</v>
      </c>
      <c r="U2295" s="23">
        <f t="shared" si="107"/>
        <v>0.59178223158720056</v>
      </c>
    </row>
    <row r="2296" spans="1:21" x14ac:dyDescent="0.3">
      <c r="A2296" s="9">
        <v>2300</v>
      </c>
      <c r="B2296" s="9" t="str">
        <f>PROPER(TRIM('1. Raw Data'!B2296))</f>
        <v>Customer_2294</v>
      </c>
      <c r="C2296" s="9">
        <f>IF(OR('1. Raw Data'!C2296&lt;18, '1. Raw Data'!C2296&gt;100), MEDIAN('1. Raw Data'!$C$2:$C$5001), '1. Raw Data'!C2296)</f>
        <v>36</v>
      </c>
      <c r="D2296" s="9" t="s">
        <v>5020</v>
      </c>
      <c r="E2296" s="22">
        <v>45113</v>
      </c>
      <c r="F2296" s="9">
        <v>1</v>
      </c>
      <c r="G2296" s="9">
        <v>13768</v>
      </c>
      <c r="H2296" s="15">
        <v>45084</v>
      </c>
      <c r="I2296" s="9" t="s">
        <v>7455</v>
      </c>
      <c r="J2296" s="9">
        <v>142</v>
      </c>
      <c r="K2296" s="9" t="s">
        <v>7500</v>
      </c>
      <c r="L2296" s="9" t="str">
        <f>IF(OR('1. Raw Data'!L2296="Elec", '1. Raw Data'!L2296="elect"), "Electronics", '1. Raw Data'!L2296)</f>
        <v>Electronics</v>
      </c>
      <c r="M2296" s="9">
        <v>935.28</v>
      </c>
      <c r="N2296" s="9">
        <f>IF(ISBLANK('1. Raw Data'!N2296), MEDIAN('1. Raw Data'!$N$2:$N$5001), '1. Raw Data'!N2296)</f>
        <v>648.09</v>
      </c>
      <c r="O2296" s="9">
        <v>3</v>
      </c>
      <c r="P2296" s="9">
        <f>IF(ISBLANK('1. Raw Data'!P2296), 0, '1. Raw Data'!P2296)</f>
        <v>0</v>
      </c>
      <c r="Q2296" s="9">
        <v>497</v>
      </c>
      <c r="R2296" s="9">
        <v>5</v>
      </c>
      <c r="S2296" s="9">
        <f t="shared" si="105"/>
        <v>2805.84</v>
      </c>
      <c r="T2296" s="9">
        <f t="shared" si="106"/>
        <v>861.57000000000016</v>
      </c>
      <c r="U2296" s="23">
        <f t="shared" si="107"/>
        <v>0.3070631254811394</v>
      </c>
    </row>
    <row r="2297" spans="1:21" x14ac:dyDescent="0.3">
      <c r="A2297" s="9">
        <v>1725</v>
      </c>
      <c r="B2297" s="9" t="str">
        <f>PROPER(TRIM('1. Raw Data'!B2297))</f>
        <v>Customer_2295</v>
      </c>
      <c r="C2297" s="9">
        <f>IF(OR('1. Raw Data'!C2297&lt;18, '1. Raw Data'!C2297&gt;100), MEDIAN('1. Raw Data'!$C$2:$C$5001), '1. Raw Data'!C2297)</f>
        <v>55</v>
      </c>
      <c r="D2297" s="9" t="s">
        <v>5022</v>
      </c>
      <c r="E2297" s="22">
        <v>44007</v>
      </c>
      <c r="F2297" s="9">
        <v>0</v>
      </c>
      <c r="G2297" s="9">
        <v>12102</v>
      </c>
      <c r="H2297" s="15">
        <v>44007</v>
      </c>
      <c r="I2297" s="9" t="s">
        <v>7455</v>
      </c>
      <c r="J2297" s="9">
        <v>110</v>
      </c>
      <c r="K2297" s="9" t="s">
        <v>7493</v>
      </c>
      <c r="L2297" s="9" t="str">
        <f>IF(OR('1. Raw Data'!L2297="Elec", '1. Raw Data'!L2297="elect"), "Electronics", '1. Raw Data'!L2297)</f>
        <v>Home Appliances</v>
      </c>
      <c r="M2297" s="9">
        <v>210.78</v>
      </c>
      <c r="N2297" s="9">
        <f>IF(ISBLANK('1. Raw Data'!N2297), MEDIAN('1. Raw Data'!$N$2:$N$5001), '1. Raw Data'!N2297)</f>
        <v>144.79</v>
      </c>
      <c r="O2297" s="9">
        <v>4</v>
      </c>
      <c r="P2297" s="9">
        <f>IF(ISBLANK('1. Raw Data'!P2297), 0, '1. Raw Data'!P2297)</f>
        <v>0</v>
      </c>
      <c r="Q2297" s="9">
        <v>504</v>
      </c>
      <c r="R2297" s="9">
        <v>9</v>
      </c>
      <c r="S2297" s="9">
        <f t="shared" si="105"/>
        <v>843.12</v>
      </c>
      <c r="T2297" s="9">
        <f t="shared" si="106"/>
        <v>263.96000000000004</v>
      </c>
      <c r="U2297" s="23">
        <f t="shared" si="107"/>
        <v>0.3130752443305817</v>
      </c>
    </row>
    <row r="2298" spans="1:21" x14ac:dyDescent="0.3">
      <c r="A2298" s="9">
        <v>2243</v>
      </c>
      <c r="B2298" s="9" t="str">
        <f>PROPER(TRIM('1. Raw Data'!B2298))</f>
        <v>Customer_2296</v>
      </c>
      <c r="C2298" s="9">
        <f>IF(OR('1. Raw Data'!C2298&lt;18, '1. Raw Data'!C2298&gt;100), MEDIAN('1. Raw Data'!$C$2:$C$5001), '1. Raw Data'!C2298)</f>
        <v>23</v>
      </c>
      <c r="D2298" s="9" t="s">
        <v>5020</v>
      </c>
      <c r="E2298" s="22">
        <v>43965</v>
      </c>
      <c r="F2298" s="9">
        <v>0</v>
      </c>
      <c r="G2298" s="9">
        <v>13976</v>
      </c>
      <c r="H2298" s="15">
        <v>43965</v>
      </c>
      <c r="I2298" s="9" t="s">
        <v>7457</v>
      </c>
      <c r="J2298" s="9">
        <v>148</v>
      </c>
      <c r="K2298" s="9" t="s">
        <v>7491</v>
      </c>
      <c r="L2298" s="9" t="str">
        <f>IF(OR('1. Raw Data'!L2298="Elec", '1. Raw Data'!L2298="elect"), "Electronics", '1. Raw Data'!L2298)</f>
        <v>Home Appliances</v>
      </c>
      <c r="M2298" s="9">
        <v>1039.74</v>
      </c>
      <c r="N2298" s="9">
        <f>IF(ISBLANK('1. Raw Data'!N2298), MEDIAN('1. Raw Data'!$N$2:$N$5001), '1. Raw Data'!N2298)</f>
        <v>547.62</v>
      </c>
      <c r="O2298" s="9">
        <v>1</v>
      </c>
      <c r="P2298" s="9">
        <f>IF(ISBLANK('1. Raw Data'!P2298), 0, '1. Raw Data'!P2298)</f>
        <v>0</v>
      </c>
      <c r="Q2298" s="9">
        <v>437</v>
      </c>
      <c r="R2298" s="9">
        <v>8</v>
      </c>
      <c r="S2298" s="9">
        <f t="shared" si="105"/>
        <v>1039.74</v>
      </c>
      <c r="T2298" s="9">
        <f t="shared" si="106"/>
        <v>492.12</v>
      </c>
      <c r="U2298" s="23">
        <f t="shared" si="107"/>
        <v>0.47331063535114548</v>
      </c>
    </row>
    <row r="2299" spans="1:21" x14ac:dyDescent="0.3">
      <c r="A2299" s="9">
        <v>2049</v>
      </c>
      <c r="B2299" s="9" t="str">
        <f>PROPER(TRIM('1. Raw Data'!B2299))</f>
        <v>Customer_2297</v>
      </c>
      <c r="C2299" s="9">
        <f>IF(OR('1. Raw Data'!C2299&lt;18, '1. Raw Data'!C2299&gt;100), MEDIAN('1. Raw Data'!$C$2:$C$5001), '1. Raw Data'!C2299)</f>
        <v>53</v>
      </c>
      <c r="D2299" s="9" t="s">
        <v>5019</v>
      </c>
      <c r="E2299" s="22">
        <v>44464</v>
      </c>
      <c r="F2299" s="9">
        <v>0</v>
      </c>
      <c r="G2299" s="9">
        <v>13677</v>
      </c>
      <c r="H2299" s="15">
        <v>44464</v>
      </c>
      <c r="I2299" s="9" t="s">
        <v>7457</v>
      </c>
      <c r="J2299" s="9">
        <v>133</v>
      </c>
      <c r="K2299" s="9" t="s">
        <v>7498</v>
      </c>
      <c r="L2299" s="9" t="str">
        <f>IF(OR('1. Raw Data'!L2299="Elec", '1. Raw Data'!L2299="elect"), "Electronics", '1. Raw Data'!L2299)</f>
        <v>Electronics</v>
      </c>
      <c r="M2299" s="9">
        <v>1477.06</v>
      </c>
      <c r="N2299" s="9">
        <f>IF(ISBLANK('1. Raw Data'!N2299), MEDIAN('1. Raw Data'!$N$2:$N$5001), '1. Raw Data'!N2299)</f>
        <v>613.23</v>
      </c>
      <c r="O2299" s="9">
        <v>5</v>
      </c>
      <c r="P2299" s="9">
        <f>IF(ISBLANK('1. Raw Data'!P2299), 0, '1. Raw Data'!P2299)</f>
        <v>0</v>
      </c>
      <c r="Q2299" s="9">
        <v>414</v>
      </c>
      <c r="R2299" s="9">
        <v>4</v>
      </c>
      <c r="S2299" s="9">
        <f t="shared" si="105"/>
        <v>7385.2999999999993</v>
      </c>
      <c r="T2299" s="9">
        <f t="shared" si="106"/>
        <v>4319.1499999999996</v>
      </c>
      <c r="U2299" s="23">
        <f t="shared" si="107"/>
        <v>0.58483067715597203</v>
      </c>
    </row>
    <row r="2300" spans="1:21" x14ac:dyDescent="0.3">
      <c r="A2300" s="9">
        <v>1520</v>
      </c>
      <c r="B2300" s="9" t="str">
        <f>PROPER(TRIM('1. Raw Data'!B2300))</f>
        <v>Customer_2298</v>
      </c>
      <c r="C2300" s="9">
        <f>IF(OR('1. Raw Data'!C2300&lt;18, '1. Raw Data'!C2300&gt;100), MEDIAN('1. Raw Data'!$C$2:$C$5001), '1. Raw Data'!C2300)</f>
        <v>35</v>
      </c>
      <c r="D2300" s="9" t="s">
        <v>5023</v>
      </c>
      <c r="E2300" s="22">
        <v>44646</v>
      </c>
      <c r="F2300" s="9">
        <v>0</v>
      </c>
      <c r="G2300" s="9">
        <v>11496</v>
      </c>
      <c r="H2300" s="15">
        <v>44646</v>
      </c>
      <c r="I2300" s="9" t="s">
        <v>7456</v>
      </c>
      <c r="J2300" s="9">
        <v>116</v>
      </c>
      <c r="K2300" s="9" t="s">
        <v>7480</v>
      </c>
      <c r="L2300" s="9" t="str">
        <f>IF(OR('1. Raw Data'!L2300="Elec", '1. Raw Data'!L2300="elect"), "Electronics", '1. Raw Data'!L2300)</f>
        <v>Clothing</v>
      </c>
      <c r="M2300" s="9">
        <v>1363.1</v>
      </c>
      <c r="N2300" s="9">
        <f>IF(ISBLANK('1. Raw Data'!N2300), MEDIAN('1. Raw Data'!$N$2:$N$5001), '1. Raw Data'!N2300)</f>
        <v>798.32</v>
      </c>
      <c r="O2300" s="9">
        <v>4</v>
      </c>
      <c r="P2300" s="9">
        <f>IF(ISBLANK('1. Raw Data'!P2300), 0, '1. Raw Data'!P2300)</f>
        <v>0.2</v>
      </c>
      <c r="Q2300" s="9">
        <v>365</v>
      </c>
      <c r="R2300" s="9">
        <v>6</v>
      </c>
      <c r="S2300" s="9">
        <f t="shared" si="105"/>
        <v>4361.92</v>
      </c>
      <c r="T2300" s="9">
        <f t="shared" si="106"/>
        <v>1168.6399999999999</v>
      </c>
      <c r="U2300" s="23">
        <f t="shared" si="107"/>
        <v>0.26791871469444645</v>
      </c>
    </row>
    <row r="2301" spans="1:21" x14ac:dyDescent="0.3">
      <c r="A2301" s="9">
        <v>1009</v>
      </c>
      <c r="B2301" s="9" t="str">
        <f>PROPER(TRIM('1. Raw Data'!B2301))</f>
        <v>Customer_2299</v>
      </c>
      <c r="C2301" s="9">
        <f>IF(OR('1. Raw Data'!C2301&lt;18, '1. Raw Data'!C2301&gt;100), MEDIAN('1. Raw Data'!$C$2:$C$5001), '1. Raw Data'!C2301)</f>
        <v>62</v>
      </c>
      <c r="D2301" s="9" t="s">
        <v>5019</v>
      </c>
      <c r="E2301" s="22">
        <v>45299</v>
      </c>
      <c r="F2301" s="9">
        <v>0</v>
      </c>
      <c r="G2301" s="9">
        <v>13727</v>
      </c>
      <c r="H2301" s="15">
        <v>45505</v>
      </c>
      <c r="I2301" s="9" t="s">
        <v>7457</v>
      </c>
      <c r="J2301" s="9">
        <v>136</v>
      </c>
      <c r="K2301" s="9" t="s">
        <v>7503</v>
      </c>
      <c r="L2301" s="9" t="str">
        <f>IF(OR('1. Raw Data'!L2301="Elec", '1. Raw Data'!L2301="elect"), "Electronics", '1. Raw Data'!L2301)</f>
        <v>Sports</v>
      </c>
      <c r="M2301" s="9">
        <v>1313.92</v>
      </c>
      <c r="N2301" s="9">
        <f>IF(ISBLANK('1. Raw Data'!N2301), MEDIAN('1. Raw Data'!$N$2:$N$5001), '1. Raw Data'!N2301)</f>
        <v>641.22</v>
      </c>
      <c r="O2301" s="9">
        <v>2</v>
      </c>
      <c r="P2301" s="9">
        <f>IF(ISBLANK('1. Raw Data'!P2301), 0, '1. Raw Data'!P2301)</f>
        <v>0.1</v>
      </c>
      <c r="Q2301" s="9">
        <v>359</v>
      </c>
      <c r="R2301" s="9">
        <v>5</v>
      </c>
      <c r="S2301" s="9">
        <f t="shared" si="105"/>
        <v>2365.056</v>
      </c>
      <c r="T2301" s="9">
        <f t="shared" si="106"/>
        <v>1082.616</v>
      </c>
      <c r="U2301" s="23">
        <f t="shared" si="107"/>
        <v>0.45775491151160902</v>
      </c>
    </row>
    <row r="2302" spans="1:21" x14ac:dyDescent="0.3">
      <c r="A2302" s="9">
        <v>1983</v>
      </c>
      <c r="B2302" s="9" t="str">
        <f>PROPER(TRIM('1. Raw Data'!B2302))</f>
        <v>Customer_2300</v>
      </c>
      <c r="C2302" s="9">
        <f>IF(OR('1. Raw Data'!C2302&lt;18, '1. Raw Data'!C2302&gt;100), MEDIAN('1. Raw Data'!$C$2:$C$5001), '1. Raw Data'!C2302)</f>
        <v>48</v>
      </c>
      <c r="D2302" s="9" t="s">
        <v>5018</v>
      </c>
      <c r="E2302" s="22">
        <v>45627</v>
      </c>
      <c r="F2302" s="9">
        <v>0</v>
      </c>
      <c r="G2302" s="9">
        <v>13318</v>
      </c>
      <c r="H2302" s="15">
        <v>45303</v>
      </c>
      <c r="I2302" s="9" t="s">
        <v>7455</v>
      </c>
      <c r="J2302" s="9">
        <v>106</v>
      </c>
      <c r="K2302" s="9" t="s">
        <v>7477</v>
      </c>
      <c r="L2302" s="9" t="str">
        <f>IF(OR('1. Raw Data'!L2302="Elec", '1. Raw Data'!L2302="elect"), "Electronics", '1. Raw Data'!L2302)</f>
        <v>Home Appliances</v>
      </c>
      <c r="M2302" s="9">
        <v>488.15</v>
      </c>
      <c r="N2302" s="9">
        <f>IF(ISBLANK('1. Raw Data'!N2302), MEDIAN('1. Raw Data'!$N$2:$N$5001), '1. Raw Data'!N2302)</f>
        <v>332.44</v>
      </c>
      <c r="O2302" s="9">
        <v>3</v>
      </c>
      <c r="P2302" s="9">
        <f>IF(ISBLANK('1. Raw Data'!P2302), 0, '1. Raw Data'!P2302)</f>
        <v>0.2</v>
      </c>
      <c r="Q2302" s="9">
        <v>355</v>
      </c>
      <c r="R2302" s="9">
        <v>5</v>
      </c>
      <c r="S2302" s="9">
        <f t="shared" si="105"/>
        <v>1171.56</v>
      </c>
      <c r="T2302" s="9">
        <f t="shared" si="106"/>
        <v>174.24</v>
      </c>
      <c r="U2302" s="23">
        <f t="shared" si="107"/>
        <v>0.14872477722011679</v>
      </c>
    </row>
    <row r="2303" spans="1:21" x14ac:dyDescent="0.3">
      <c r="A2303" s="9">
        <v>1377</v>
      </c>
      <c r="B2303" s="9" t="str">
        <f>PROPER(TRIM('1. Raw Data'!B2303))</f>
        <v>Customer_2301</v>
      </c>
      <c r="C2303" s="9">
        <f>IF(OR('1. Raw Data'!C2303&lt;18, '1. Raw Data'!C2303&gt;100), MEDIAN('1. Raw Data'!$C$2:$C$5001), '1. Raw Data'!C2303)</f>
        <v>38</v>
      </c>
      <c r="D2303" s="9" t="s">
        <v>5021</v>
      </c>
      <c r="E2303" s="22">
        <v>44811</v>
      </c>
      <c r="F2303" s="9">
        <v>1</v>
      </c>
      <c r="G2303" s="9">
        <v>11462</v>
      </c>
      <c r="H2303" s="15">
        <v>44751</v>
      </c>
      <c r="I2303" s="9" t="s">
        <v>7457</v>
      </c>
      <c r="J2303" s="9">
        <v>119</v>
      </c>
      <c r="K2303" s="9" t="s">
        <v>7459</v>
      </c>
      <c r="L2303" s="9" t="str">
        <f>IF(OR('1. Raw Data'!L2303="Elec", '1. Raw Data'!L2303="elect"), "Electronics", '1. Raw Data'!L2303)</f>
        <v>Sports</v>
      </c>
      <c r="M2303" s="9">
        <v>1138.6400000000001</v>
      </c>
      <c r="N2303" s="9">
        <f>IF(ISBLANK('1. Raw Data'!N2303), MEDIAN('1. Raw Data'!$N$2:$N$5001), '1. Raw Data'!N2303)</f>
        <v>726.91</v>
      </c>
      <c r="O2303" s="9">
        <v>5</v>
      </c>
      <c r="P2303" s="9">
        <f>IF(ISBLANK('1. Raw Data'!P2303), 0, '1. Raw Data'!P2303)</f>
        <v>0.2</v>
      </c>
      <c r="Q2303" s="9">
        <v>847</v>
      </c>
      <c r="R2303" s="9">
        <v>3</v>
      </c>
      <c r="S2303" s="9">
        <f t="shared" si="105"/>
        <v>4554.5600000000004</v>
      </c>
      <c r="T2303" s="9">
        <f t="shared" si="106"/>
        <v>920.01000000000067</v>
      </c>
      <c r="U2303" s="23">
        <f t="shared" si="107"/>
        <v>0.20199755849083129</v>
      </c>
    </row>
    <row r="2304" spans="1:21" x14ac:dyDescent="0.3">
      <c r="A2304" s="9">
        <v>1681</v>
      </c>
      <c r="B2304" s="9" t="str">
        <f>PROPER(TRIM('1. Raw Data'!B2304))</f>
        <v>Customer_2302</v>
      </c>
      <c r="C2304" s="9">
        <f>IF(OR('1. Raw Data'!C2304&lt;18, '1. Raw Data'!C2304&gt;100), MEDIAN('1. Raw Data'!$C$2:$C$5001), '1. Raw Data'!C2304)</f>
        <v>36</v>
      </c>
      <c r="D2304" s="9" t="s">
        <v>5021</v>
      </c>
      <c r="E2304" s="22">
        <v>44907</v>
      </c>
      <c r="F2304" s="9">
        <v>0</v>
      </c>
      <c r="G2304" s="9">
        <v>11735</v>
      </c>
      <c r="H2304" s="15">
        <v>44907</v>
      </c>
      <c r="I2304" s="9" t="s">
        <v>7455</v>
      </c>
      <c r="J2304" s="9">
        <v>131</v>
      </c>
      <c r="K2304" s="9" t="s">
        <v>7504</v>
      </c>
      <c r="L2304" s="9" t="str">
        <f>IF(OR('1. Raw Data'!L2304="Elec", '1. Raw Data'!L2304="elect"), "Electronics", '1. Raw Data'!L2304)</f>
        <v>Sports</v>
      </c>
      <c r="M2304" s="9">
        <v>1284.0999999999999</v>
      </c>
      <c r="N2304" s="9">
        <f>IF(ISBLANK('1. Raw Data'!N2304), MEDIAN('1. Raw Data'!$N$2:$N$5001), '1. Raw Data'!N2304)</f>
        <v>763.88</v>
      </c>
      <c r="O2304" s="9">
        <v>5</v>
      </c>
      <c r="P2304" s="9">
        <f>IF(ISBLANK('1. Raw Data'!P2304), 0, '1. Raw Data'!P2304)</f>
        <v>0</v>
      </c>
      <c r="Q2304" s="9">
        <v>349</v>
      </c>
      <c r="R2304" s="9">
        <v>4</v>
      </c>
      <c r="S2304" s="9">
        <f t="shared" si="105"/>
        <v>6420.5</v>
      </c>
      <c r="T2304" s="9">
        <f t="shared" si="106"/>
        <v>2601.1</v>
      </c>
      <c r="U2304" s="23">
        <f t="shared" si="107"/>
        <v>0.40512421151000699</v>
      </c>
    </row>
    <row r="2305" spans="1:21" x14ac:dyDescent="0.3">
      <c r="A2305" s="9">
        <v>1583</v>
      </c>
      <c r="B2305" s="9" t="str">
        <f>PROPER(TRIM('1. Raw Data'!B2305))</f>
        <v>Customer_2303</v>
      </c>
      <c r="C2305" s="9">
        <f>IF(OR('1. Raw Data'!C2305&lt;18, '1. Raw Data'!C2305&gt;100), MEDIAN('1. Raw Data'!$C$2:$C$5001), '1. Raw Data'!C2305)</f>
        <v>47</v>
      </c>
      <c r="D2305" s="9" t="s">
        <v>5018</v>
      </c>
      <c r="E2305" s="22">
        <v>44672</v>
      </c>
      <c r="F2305" s="9">
        <v>1</v>
      </c>
      <c r="G2305" s="9">
        <v>11771</v>
      </c>
      <c r="H2305" s="15">
        <v>44672</v>
      </c>
      <c r="I2305" s="9" t="s">
        <v>7456</v>
      </c>
      <c r="J2305" s="9">
        <v>102</v>
      </c>
      <c r="K2305" s="9" t="s">
        <v>7494</v>
      </c>
      <c r="L2305" s="9" t="str">
        <f>IF(OR('1. Raw Data'!L2305="Elec", '1. Raw Data'!L2305="elect"), "Electronics", '1. Raw Data'!L2305)</f>
        <v>Electronics</v>
      </c>
      <c r="M2305" s="9">
        <v>1033.57</v>
      </c>
      <c r="N2305" s="9">
        <f>IF(ISBLANK('1. Raw Data'!N2305), MEDIAN('1. Raw Data'!$N$2:$N$5001), '1. Raw Data'!N2305)</f>
        <v>501.64</v>
      </c>
      <c r="O2305" s="9">
        <v>3</v>
      </c>
      <c r="P2305" s="9">
        <f>IF(ISBLANK('1. Raw Data'!P2305), 0, '1. Raw Data'!P2305)</f>
        <v>0</v>
      </c>
      <c r="Q2305" s="9">
        <v>603</v>
      </c>
      <c r="R2305" s="9">
        <v>3</v>
      </c>
      <c r="S2305" s="9">
        <f t="shared" si="105"/>
        <v>3100.71</v>
      </c>
      <c r="T2305" s="9">
        <f t="shared" si="106"/>
        <v>1595.79</v>
      </c>
      <c r="U2305" s="23">
        <f t="shared" si="107"/>
        <v>0.51465309558133454</v>
      </c>
    </row>
    <row r="2306" spans="1:21" x14ac:dyDescent="0.3">
      <c r="A2306" s="9">
        <v>1151</v>
      </c>
      <c r="B2306" s="9" t="str">
        <f>PROPER(TRIM('1. Raw Data'!B2306))</f>
        <v>Customer_2304</v>
      </c>
      <c r="C2306" s="9">
        <f>IF(OR('1. Raw Data'!C2306&lt;18, '1. Raw Data'!C2306&gt;100), MEDIAN('1. Raw Data'!$C$2:$C$5001), '1. Raw Data'!C2306)</f>
        <v>47</v>
      </c>
      <c r="D2306" s="9" t="s">
        <v>5018</v>
      </c>
      <c r="E2306" s="22">
        <v>44669</v>
      </c>
      <c r="F2306" s="9">
        <v>1</v>
      </c>
      <c r="G2306" s="9">
        <v>12361</v>
      </c>
      <c r="H2306" s="15">
        <v>44669</v>
      </c>
      <c r="I2306" s="9" t="s">
        <v>7456</v>
      </c>
      <c r="J2306" s="9">
        <v>118</v>
      </c>
      <c r="K2306" s="9" t="s">
        <v>7501</v>
      </c>
      <c r="L2306" s="9" t="str">
        <f>IF(OR('1. Raw Data'!L2306="Elec", '1. Raw Data'!L2306="elect"), "Electronics", '1. Raw Data'!L2306)</f>
        <v>Electronics</v>
      </c>
      <c r="M2306" s="9">
        <v>413.31</v>
      </c>
      <c r="N2306" s="9">
        <f>IF(ISBLANK('1. Raw Data'!N2306), MEDIAN('1. Raw Data'!$N$2:$N$5001), '1. Raw Data'!N2306)</f>
        <v>252.28</v>
      </c>
      <c r="O2306" s="9">
        <v>2</v>
      </c>
      <c r="P2306" s="9">
        <f>IF(ISBLANK('1. Raw Data'!P2306), 0, '1. Raw Data'!P2306)</f>
        <v>0</v>
      </c>
      <c r="Q2306" s="9">
        <v>771</v>
      </c>
      <c r="R2306" s="9">
        <v>3</v>
      </c>
      <c r="S2306" s="9">
        <f t="shared" si="105"/>
        <v>826.62</v>
      </c>
      <c r="T2306" s="9">
        <f t="shared" si="106"/>
        <v>322.06</v>
      </c>
      <c r="U2306" s="23">
        <f t="shared" si="107"/>
        <v>0.38961070383005492</v>
      </c>
    </row>
    <row r="2307" spans="1:21" x14ac:dyDescent="0.3">
      <c r="A2307" s="9">
        <v>1719</v>
      </c>
      <c r="B2307" s="9" t="str">
        <f>PROPER(TRIM('1. Raw Data'!B2307))</f>
        <v>Customer_2305</v>
      </c>
      <c r="C2307" s="9">
        <f>IF(OR('1. Raw Data'!C2307&lt;18, '1. Raw Data'!C2307&gt;100), MEDIAN('1. Raw Data'!$C$2:$C$5001), '1. Raw Data'!C2307)</f>
        <v>34</v>
      </c>
      <c r="D2307" s="9" t="s">
        <v>5021</v>
      </c>
      <c r="E2307" s="22">
        <v>45008</v>
      </c>
      <c r="F2307" s="9">
        <v>0</v>
      </c>
      <c r="G2307" s="9">
        <v>11343</v>
      </c>
      <c r="H2307" s="15">
        <v>45008</v>
      </c>
      <c r="I2307" s="9" t="s">
        <v>7456</v>
      </c>
      <c r="J2307" s="9">
        <v>142</v>
      </c>
      <c r="K2307" s="9" t="s">
        <v>7500</v>
      </c>
      <c r="L2307" s="9" t="str">
        <f>IF(OR('1. Raw Data'!L2307="Elec", '1. Raw Data'!L2307="elect"), "Electronics", '1. Raw Data'!L2307)</f>
        <v>Electronics</v>
      </c>
      <c r="M2307" s="9">
        <v>1433.06</v>
      </c>
      <c r="N2307" s="9">
        <f>IF(ISBLANK('1. Raw Data'!N2307), MEDIAN('1. Raw Data'!$N$2:$N$5001), '1. Raw Data'!N2307)</f>
        <v>697.54</v>
      </c>
      <c r="O2307" s="9">
        <v>1</v>
      </c>
      <c r="P2307" s="9">
        <f>IF(ISBLANK('1. Raw Data'!P2307), 0, '1. Raw Data'!P2307)</f>
        <v>0.1</v>
      </c>
      <c r="Q2307" s="9">
        <v>650</v>
      </c>
      <c r="R2307" s="9">
        <v>4</v>
      </c>
      <c r="S2307" s="9">
        <f t="shared" ref="S2307:S2370" si="108">M2307 * O2307 * (1 - P2307)</f>
        <v>1289.7539999999999</v>
      </c>
      <c r="T2307" s="9">
        <f t="shared" ref="T2307:T2370" si="109">S2307 - (N2307 * O2307)</f>
        <v>592.21399999999994</v>
      </c>
      <c r="U2307" s="23">
        <f t="shared" ref="U2307:U2370" si="110">T2307 / S2307</f>
        <v>0.45916818245960084</v>
      </c>
    </row>
    <row r="2308" spans="1:21" x14ac:dyDescent="0.3">
      <c r="A2308" s="9">
        <v>2072</v>
      </c>
      <c r="B2308" s="9" t="str">
        <f>PROPER(TRIM('1. Raw Data'!B2308))</f>
        <v>Customer_2306</v>
      </c>
      <c r="C2308" s="9">
        <f>IF(OR('1. Raw Data'!C2308&lt;18, '1. Raw Data'!C2308&gt;100), MEDIAN('1. Raw Data'!$C$2:$C$5001), '1. Raw Data'!C2308)</f>
        <v>41</v>
      </c>
      <c r="D2308" s="9" t="s">
        <v>5022</v>
      </c>
      <c r="E2308" s="22">
        <v>43982</v>
      </c>
      <c r="F2308" s="9">
        <v>0</v>
      </c>
      <c r="G2308" s="9">
        <v>12267</v>
      </c>
      <c r="H2308" s="15">
        <v>43982</v>
      </c>
      <c r="I2308" s="9" t="s">
        <v>7455</v>
      </c>
      <c r="J2308" s="9">
        <v>128</v>
      </c>
      <c r="K2308" s="9" t="s">
        <v>7473</v>
      </c>
      <c r="L2308" s="9" t="str">
        <f>IF(OR('1. Raw Data'!L2308="Elec", '1. Raw Data'!L2308="elect"), "Electronics", '1. Raw Data'!L2308)</f>
        <v>Sports</v>
      </c>
      <c r="M2308" s="9">
        <v>703.69</v>
      </c>
      <c r="N2308" s="9">
        <f>IF(ISBLANK('1. Raw Data'!N2308), MEDIAN('1. Raw Data'!$N$2:$N$5001), '1. Raw Data'!N2308)</f>
        <v>289.42</v>
      </c>
      <c r="O2308" s="9">
        <v>3</v>
      </c>
      <c r="P2308" s="9">
        <f>IF(ISBLANK('1. Raw Data'!P2308), 0, '1. Raw Data'!P2308)</f>
        <v>0</v>
      </c>
      <c r="Q2308" s="9">
        <v>340</v>
      </c>
      <c r="R2308" s="9">
        <v>5</v>
      </c>
      <c r="S2308" s="9">
        <f t="shared" si="108"/>
        <v>2111.0700000000002</v>
      </c>
      <c r="T2308" s="9">
        <f t="shared" si="109"/>
        <v>1242.8100000000002</v>
      </c>
      <c r="U2308" s="23">
        <f t="shared" si="110"/>
        <v>0.58871093805510954</v>
      </c>
    </row>
    <row r="2309" spans="1:21" x14ac:dyDescent="0.3">
      <c r="A2309" s="9">
        <v>2177</v>
      </c>
      <c r="B2309" s="9" t="str">
        <f>PROPER(TRIM('1. Raw Data'!B2309))</f>
        <v>Customer_2307</v>
      </c>
      <c r="C2309" s="9">
        <f>IF(OR('1. Raw Data'!C2309&lt;18, '1. Raw Data'!C2309&gt;100), MEDIAN('1. Raw Data'!$C$2:$C$5001), '1. Raw Data'!C2309)</f>
        <v>53</v>
      </c>
      <c r="D2309" s="9" t="s">
        <v>5023</v>
      </c>
      <c r="E2309" s="22">
        <v>44087</v>
      </c>
      <c r="F2309" s="9">
        <v>0</v>
      </c>
      <c r="G2309" s="9">
        <v>13915</v>
      </c>
      <c r="H2309" s="15">
        <v>44087</v>
      </c>
      <c r="I2309" s="9" t="s">
        <v>7455</v>
      </c>
      <c r="J2309" s="9">
        <v>104</v>
      </c>
      <c r="K2309" s="9" t="s">
        <v>7499</v>
      </c>
      <c r="L2309" s="9" t="str">
        <f>IF(OR('1. Raw Data'!L2309="Elec", '1. Raw Data'!L2309="elect"), "Electronics", '1. Raw Data'!L2309)</f>
        <v>Home Appliances</v>
      </c>
      <c r="M2309" s="9">
        <v>238.22</v>
      </c>
      <c r="N2309" s="9">
        <f>IF(ISBLANK('1. Raw Data'!N2309), MEDIAN('1. Raw Data'!$N$2:$N$5001), '1. Raw Data'!N2309)</f>
        <v>131.62</v>
      </c>
      <c r="O2309" s="9">
        <v>1</v>
      </c>
      <c r="P2309" s="9">
        <f>IF(ISBLANK('1. Raw Data'!P2309), 0, '1. Raw Data'!P2309)</f>
        <v>0</v>
      </c>
      <c r="Q2309" s="9">
        <v>666</v>
      </c>
      <c r="R2309" s="9">
        <v>6</v>
      </c>
      <c r="S2309" s="9">
        <f t="shared" si="108"/>
        <v>238.22</v>
      </c>
      <c r="T2309" s="9">
        <f t="shared" si="109"/>
        <v>106.6</v>
      </c>
      <c r="U2309" s="23">
        <f t="shared" si="110"/>
        <v>0.44748551758878347</v>
      </c>
    </row>
    <row r="2310" spans="1:21" x14ac:dyDescent="0.3">
      <c r="A2310" s="9">
        <v>1858</v>
      </c>
      <c r="B2310" s="9" t="str">
        <f>PROPER(TRIM('1. Raw Data'!B2310))</f>
        <v>Customer_2308</v>
      </c>
      <c r="C2310" s="9">
        <f>IF(OR('1. Raw Data'!C2310&lt;18, '1. Raw Data'!C2310&gt;100), MEDIAN('1. Raw Data'!$C$2:$C$5001), '1. Raw Data'!C2310)</f>
        <v>19</v>
      </c>
      <c r="D2310" s="9" t="s">
        <v>5023</v>
      </c>
      <c r="E2310" s="22">
        <v>44480</v>
      </c>
      <c r="F2310" s="9">
        <v>0</v>
      </c>
      <c r="G2310" s="9">
        <v>11394</v>
      </c>
      <c r="H2310" s="15">
        <v>44510</v>
      </c>
      <c r="I2310" s="9" t="s">
        <v>7456</v>
      </c>
      <c r="J2310" s="9">
        <v>101</v>
      </c>
      <c r="K2310" s="9" t="s">
        <v>7478</v>
      </c>
      <c r="L2310" s="9" t="str">
        <f>IF(OR('1. Raw Data'!L2310="Elec", '1. Raw Data'!L2310="elect"), "Electronics", '1. Raw Data'!L2310)</f>
        <v>Home Appliances</v>
      </c>
      <c r="M2310" s="9">
        <v>209.18</v>
      </c>
      <c r="N2310" s="9">
        <f>IF(ISBLANK('1. Raw Data'!N2310), MEDIAN('1. Raw Data'!$N$2:$N$5001), '1. Raw Data'!N2310)</f>
        <v>114.34</v>
      </c>
      <c r="O2310" s="9">
        <v>4</v>
      </c>
      <c r="P2310" s="9">
        <f>IF(ISBLANK('1. Raw Data'!P2310), 0, '1. Raw Data'!P2310)</f>
        <v>0</v>
      </c>
      <c r="Q2310" s="9">
        <v>551</v>
      </c>
      <c r="R2310" s="9">
        <v>5</v>
      </c>
      <c r="S2310" s="9">
        <f t="shared" si="108"/>
        <v>836.72</v>
      </c>
      <c r="T2310" s="9">
        <f t="shared" si="109"/>
        <v>379.36</v>
      </c>
      <c r="U2310" s="23">
        <f t="shared" si="110"/>
        <v>0.45338942537527488</v>
      </c>
    </row>
    <row r="2311" spans="1:21" x14ac:dyDescent="0.3">
      <c r="A2311" s="9">
        <v>2316</v>
      </c>
      <c r="B2311" s="9" t="str">
        <f>PROPER(TRIM('1. Raw Data'!B2311))</f>
        <v>Customer_2309</v>
      </c>
      <c r="C2311" s="9">
        <f>IF(OR('1. Raw Data'!C2311&lt;18, '1. Raw Data'!C2311&gt;100), MEDIAN('1. Raw Data'!$C$2:$C$5001), '1. Raw Data'!C2311)</f>
        <v>50</v>
      </c>
      <c r="D2311" s="9" t="s">
        <v>5023</v>
      </c>
      <c r="E2311" s="22">
        <v>45146</v>
      </c>
      <c r="F2311" s="9">
        <v>0</v>
      </c>
      <c r="G2311" s="9">
        <v>11239</v>
      </c>
      <c r="H2311" s="15">
        <v>45146</v>
      </c>
      <c r="I2311" s="9" t="s">
        <v>7456</v>
      </c>
      <c r="J2311" s="9">
        <v>147</v>
      </c>
      <c r="K2311" s="9" t="s">
        <v>7474</v>
      </c>
      <c r="L2311" s="9" t="str">
        <f>IF(OR('1. Raw Data'!L2311="Elec", '1. Raw Data'!L2311="elect"), "Electronics", '1. Raw Data'!L2311)</f>
        <v>Clothing</v>
      </c>
      <c r="M2311" s="9">
        <v>988.9</v>
      </c>
      <c r="N2311" s="9">
        <f>IF(ISBLANK('1. Raw Data'!N2311), MEDIAN('1. Raw Data'!$N$2:$N$5001), '1. Raw Data'!N2311)</f>
        <v>621.91999999999996</v>
      </c>
      <c r="O2311" s="9">
        <v>5</v>
      </c>
      <c r="P2311" s="9">
        <f>IF(ISBLANK('1. Raw Data'!P2311), 0, '1. Raw Data'!P2311)</f>
        <v>0</v>
      </c>
      <c r="Q2311" s="9">
        <v>512</v>
      </c>
      <c r="R2311" s="9">
        <v>4</v>
      </c>
      <c r="S2311" s="9">
        <f t="shared" si="108"/>
        <v>4944.5</v>
      </c>
      <c r="T2311" s="9">
        <f t="shared" si="109"/>
        <v>1834.9</v>
      </c>
      <c r="U2311" s="23">
        <f t="shared" si="110"/>
        <v>0.37109920113257155</v>
      </c>
    </row>
    <row r="2312" spans="1:21" x14ac:dyDescent="0.3">
      <c r="A2312" s="9">
        <v>1049</v>
      </c>
      <c r="B2312" s="9" t="str">
        <f>PROPER(TRIM('1. Raw Data'!B2312))</f>
        <v>Customer_2310</v>
      </c>
      <c r="C2312" s="9">
        <f>IF(OR('1. Raw Data'!C2312&lt;18, '1. Raw Data'!C2312&gt;100), MEDIAN('1. Raw Data'!$C$2:$C$5001), '1. Raw Data'!C2312)</f>
        <v>47</v>
      </c>
      <c r="D2312" s="9" t="s">
        <v>5018</v>
      </c>
      <c r="E2312" s="22">
        <v>43982</v>
      </c>
      <c r="F2312" s="9">
        <v>0</v>
      </c>
      <c r="G2312" s="9">
        <v>10048</v>
      </c>
      <c r="H2312" s="15">
        <v>43982</v>
      </c>
      <c r="I2312" s="9" t="s">
        <v>7455</v>
      </c>
      <c r="J2312" s="9">
        <v>142</v>
      </c>
      <c r="K2312" s="9" t="s">
        <v>7500</v>
      </c>
      <c r="L2312" s="9" t="str">
        <f>IF(OR('1. Raw Data'!L2312="Elec", '1. Raw Data'!L2312="elect"), "Electronics", '1. Raw Data'!L2312)</f>
        <v>Sports</v>
      </c>
      <c r="M2312" s="9">
        <v>684.68</v>
      </c>
      <c r="N2312" s="9">
        <f>IF(ISBLANK('1. Raw Data'!N2312), MEDIAN('1. Raw Data'!$N$2:$N$5001), '1. Raw Data'!N2312)</f>
        <v>429.51499999999999</v>
      </c>
      <c r="O2312" s="9">
        <v>2</v>
      </c>
      <c r="P2312" s="9">
        <f>IF(ISBLANK('1. Raw Data'!P2312), 0, '1. Raw Data'!P2312)</f>
        <v>0</v>
      </c>
      <c r="Q2312" s="9">
        <v>1417</v>
      </c>
      <c r="R2312" s="9">
        <v>4</v>
      </c>
      <c r="S2312" s="9">
        <f t="shared" si="108"/>
        <v>1369.36</v>
      </c>
      <c r="T2312" s="9">
        <f t="shared" si="109"/>
        <v>510.32999999999993</v>
      </c>
      <c r="U2312" s="23">
        <f t="shared" si="110"/>
        <v>0.3726777472687971</v>
      </c>
    </row>
    <row r="2313" spans="1:21" x14ac:dyDescent="0.3">
      <c r="A2313" s="9">
        <v>1663</v>
      </c>
      <c r="B2313" s="9" t="str">
        <f>PROPER(TRIM('1. Raw Data'!B2313))</f>
        <v>Customer_2311</v>
      </c>
      <c r="C2313" s="9">
        <f>IF(OR('1. Raw Data'!C2313&lt;18, '1. Raw Data'!C2313&gt;100), MEDIAN('1. Raw Data'!$C$2:$C$5001), '1. Raw Data'!C2313)</f>
        <v>57</v>
      </c>
      <c r="D2313" s="9" t="s">
        <v>5021</v>
      </c>
      <c r="E2313" s="22">
        <v>44841</v>
      </c>
      <c r="F2313" s="9">
        <v>0</v>
      </c>
      <c r="G2313" s="9">
        <v>11820</v>
      </c>
      <c r="H2313" s="15">
        <v>44752</v>
      </c>
      <c r="I2313" s="9" t="s">
        <v>7455</v>
      </c>
      <c r="J2313" s="9">
        <v>116</v>
      </c>
      <c r="K2313" s="9" t="s">
        <v>7480</v>
      </c>
      <c r="L2313" s="9" t="str">
        <f>IF(OR('1. Raw Data'!L2313="Elec", '1. Raw Data'!L2313="elect"), "Electronics", '1. Raw Data'!L2313)</f>
        <v>Clothing</v>
      </c>
      <c r="M2313" s="9">
        <v>187</v>
      </c>
      <c r="N2313" s="9">
        <f>IF(ISBLANK('1. Raw Data'!N2313), MEDIAN('1. Raw Data'!$N$2:$N$5001), '1. Raw Data'!N2313)</f>
        <v>94.69</v>
      </c>
      <c r="O2313" s="9">
        <v>1</v>
      </c>
      <c r="P2313" s="9">
        <f>IF(ISBLANK('1. Raw Data'!P2313), 0, '1. Raw Data'!P2313)</f>
        <v>0</v>
      </c>
      <c r="Q2313" s="9">
        <v>521</v>
      </c>
      <c r="R2313" s="9">
        <v>6</v>
      </c>
      <c r="S2313" s="9">
        <f t="shared" si="108"/>
        <v>187</v>
      </c>
      <c r="T2313" s="9">
        <f t="shared" si="109"/>
        <v>92.31</v>
      </c>
      <c r="U2313" s="23">
        <f t="shared" si="110"/>
        <v>0.49363636363636365</v>
      </c>
    </row>
    <row r="2314" spans="1:21" x14ac:dyDescent="0.3">
      <c r="A2314" s="9">
        <v>1530</v>
      </c>
      <c r="B2314" s="9" t="str">
        <f>PROPER(TRIM('1. Raw Data'!B2314))</f>
        <v>Customer_2312</v>
      </c>
      <c r="C2314" s="9">
        <f>IF(OR('1. Raw Data'!C2314&lt;18, '1. Raw Data'!C2314&gt;100), MEDIAN('1. Raw Data'!$C$2:$C$5001), '1. Raw Data'!C2314)</f>
        <v>29</v>
      </c>
      <c r="D2314" s="9" t="s">
        <v>5022</v>
      </c>
      <c r="E2314" s="22">
        <v>44903</v>
      </c>
      <c r="F2314" s="9">
        <v>0</v>
      </c>
      <c r="G2314" s="9">
        <v>12510</v>
      </c>
      <c r="H2314" s="15">
        <v>44785</v>
      </c>
      <c r="I2314" s="9" t="s">
        <v>7455</v>
      </c>
      <c r="J2314" s="9">
        <v>145</v>
      </c>
      <c r="K2314" s="9" t="s">
        <v>7470</v>
      </c>
      <c r="L2314" s="9" t="str">
        <f>IF(OR('1. Raw Data'!L2314="Elec", '1. Raw Data'!L2314="elect"), "Electronics", '1. Raw Data'!L2314)</f>
        <v>Clothing</v>
      </c>
      <c r="M2314" s="9">
        <v>1123.53</v>
      </c>
      <c r="N2314" s="9">
        <f>IF(ISBLANK('1. Raw Data'!N2314), MEDIAN('1. Raw Data'!$N$2:$N$5001), '1. Raw Data'!N2314)</f>
        <v>600.91</v>
      </c>
      <c r="O2314" s="9">
        <v>2</v>
      </c>
      <c r="P2314" s="9">
        <f>IF(ISBLANK('1. Raw Data'!P2314), 0, '1. Raw Data'!P2314)</f>
        <v>0.1</v>
      </c>
      <c r="Q2314" s="9">
        <v>873</v>
      </c>
      <c r="R2314" s="9">
        <v>1</v>
      </c>
      <c r="S2314" s="9">
        <f t="shared" si="108"/>
        <v>2022.354</v>
      </c>
      <c r="T2314" s="9">
        <f t="shared" si="109"/>
        <v>820.53400000000011</v>
      </c>
      <c r="U2314" s="23">
        <f t="shared" si="110"/>
        <v>0.40573213196107116</v>
      </c>
    </row>
    <row r="2315" spans="1:21" x14ac:dyDescent="0.3">
      <c r="A2315" s="9">
        <v>2083</v>
      </c>
      <c r="B2315" s="9" t="str">
        <f>PROPER(TRIM('1. Raw Data'!B2315))</f>
        <v>Customer_2313</v>
      </c>
      <c r="C2315" s="9">
        <f>IF(OR('1. Raw Data'!C2315&lt;18, '1. Raw Data'!C2315&gt;100), MEDIAN('1. Raw Data'!$C$2:$C$5001), '1. Raw Data'!C2315)</f>
        <v>40</v>
      </c>
      <c r="D2315" s="9" t="s">
        <v>5021</v>
      </c>
      <c r="E2315" s="22">
        <v>45223</v>
      </c>
      <c r="F2315" s="9">
        <v>0</v>
      </c>
      <c r="G2315" s="9">
        <v>12165</v>
      </c>
      <c r="H2315" s="15">
        <v>45223</v>
      </c>
      <c r="I2315" s="9" t="s">
        <v>7455</v>
      </c>
      <c r="J2315" s="9">
        <v>147</v>
      </c>
      <c r="K2315" s="9" t="s">
        <v>7474</v>
      </c>
      <c r="L2315" s="9" t="str">
        <f>IF(OR('1. Raw Data'!L2315="Elec", '1. Raw Data'!L2315="elect"), "Electronics", '1. Raw Data'!L2315)</f>
        <v>Clothing</v>
      </c>
      <c r="M2315" s="9">
        <v>1209.02</v>
      </c>
      <c r="N2315" s="9">
        <f>IF(ISBLANK('1. Raw Data'!N2315), MEDIAN('1. Raw Data'!$N$2:$N$5001), '1. Raw Data'!N2315)</f>
        <v>429.51499999999999</v>
      </c>
      <c r="O2315" s="9">
        <v>4</v>
      </c>
      <c r="P2315" s="9">
        <f>IF(ISBLANK('1. Raw Data'!P2315), 0, '1. Raw Data'!P2315)</f>
        <v>0</v>
      </c>
      <c r="Q2315" s="9">
        <v>435</v>
      </c>
      <c r="R2315" s="9">
        <v>3</v>
      </c>
      <c r="S2315" s="9">
        <f t="shared" si="108"/>
        <v>4836.08</v>
      </c>
      <c r="T2315" s="9">
        <f t="shared" si="109"/>
        <v>3118.02</v>
      </c>
      <c r="U2315" s="23">
        <f t="shared" si="110"/>
        <v>0.64474119534829866</v>
      </c>
    </row>
    <row r="2316" spans="1:21" x14ac:dyDescent="0.3">
      <c r="A2316" s="9">
        <v>2190</v>
      </c>
      <c r="B2316" s="9" t="str">
        <f>PROPER(TRIM('1. Raw Data'!B2316))</f>
        <v>Customer_2314</v>
      </c>
      <c r="C2316" s="9">
        <f>IF(OR('1. Raw Data'!C2316&lt;18, '1. Raw Data'!C2316&gt;100), MEDIAN('1. Raw Data'!$C$2:$C$5001), '1. Raw Data'!C2316)</f>
        <v>43</v>
      </c>
      <c r="D2316" s="9" t="s">
        <v>5021</v>
      </c>
      <c r="E2316" s="22">
        <v>44890</v>
      </c>
      <c r="F2316" s="9">
        <v>0</v>
      </c>
      <c r="G2316" s="9">
        <v>12129</v>
      </c>
      <c r="H2316" s="15">
        <v>44890</v>
      </c>
      <c r="I2316" s="9" t="s">
        <v>7456</v>
      </c>
      <c r="J2316" s="9">
        <v>102</v>
      </c>
      <c r="K2316" s="9" t="s">
        <v>7494</v>
      </c>
      <c r="L2316" s="9" t="str">
        <f>IF(OR('1. Raw Data'!L2316="Elec", '1. Raw Data'!L2316="elect"), "Electronics", '1. Raw Data'!L2316)</f>
        <v>Clothing</v>
      </c>
      <c r="M2316" s="9">
        <v>1101.8499999999999</v>
      </c>
      <c r="N2316" s="9">
        <f>IF(ISBLANK('1. Raw Data'!N2316), MEDIAN('1. Raw Data'!$N$2:$N$5001), '1. Raw Data'!N2316)</f>
        <v>547.91</v>
      </c>
      <c r="O2316" s="9">
        <v>1</v>
      </c>
      <c r="P2316" s="9">
        <f>IF(ISBLANK('1. Raw Data'!P2316), 0, '1. Raw Data'!P2316)</f>
        <v>0.2</v>
      </c>
      <c r="Q2316" s="9">
        <v>515</v>
      </c>
      <c r="R2316" s="9">
        <v>3</v>
      </c>
      <c r="S2316" s="9">
        <f t="shared" si="108"/>
        <v>881.48</v>
      </c>
      <c r="T2316" s="9">
        <f t="shared" si="109"/>
        <v>333.57000000000005</v>
      </c>
      <c r="U2316" s="23">
        <f t="shared" si="110"/>
        <v>0.37842038389980492</v>
      </c>
    </row>
    <row r="2317" spans="1:21" x14ac:dyDescent="0.3">
      <c r="A2317" s="9">
        <v>2225</v>
      </c>
      <c r="B2317" s="9" t="str">
        <f>PROPER(TRIM('1. Raw Data'!B2317))</f>
        <v>Customer_2315</v>
      </c>
      <c r="C2317" s="9">
        <f>IF(OR('1. Raw Data'!C2317&lt;18, '1. Raw Data'!C2317&gt;100), MEDIAN('1. Raw Data'!$C$2:$C$5001), '1. Raw Data'!C2317)</f>
        <v>51</v>
      </c>
      <c r="D2317" s="9" t="s">
        <v>5022</v>
      </c>
      <c r="E2317" s="22">
        <v>44359</v>
      </c>
      <c r="F2317" s="9">
        <v>0</v>
      </c>
      <c r="G2317" s="9">
        <v>13334</v>
      </c>
      <c r="H2317" s="15">
        <v>44536</v>
      </c>
      <c r="I2317" s="9" t="s">
        <v>7456</v>
      </c>
      <c r="J2317" s="9">
        <v>136</v>
      </c>
      <c r="K2317" s="9" t="s">
        <v>7503</v>
      </c>
      <c r="L2317" s="9" t="str">
        <f>IF(OR('1. Raw Data'!L2317="Elec", '1. Raw Data'!L2317="elect"), "Electronics", '1. Raw Data'!L2317)</f>
        <v>Clothing</v>
      </c>
      <c r="M2317" s="9">
        <v>343.28</v>
      </c>
      <c r="N2317" s="9">
        <f>IF(ISBLANK('1. Raw Data'!N2317), MEDIAN('1. Raw Data'!$N$2:$N$5001), '1. Raw Data'!N2317)</f>
        <v>213.87</v>
      </c>
      <c r="O2317" s="9">
        <v>2</v>
      </c>
      <c r="P2317" s="9">
        <f>IF(ISBLANK('1. Raw Data'!P2317), 0, '1. Raw Data'!P2317)</f>
        <v>0</v>
      </c>
      <c r="Q2317" s="9">
        <v>570</v>
      </c>
      <c r="R2317" s="9">
        <v>3</v>
      </c>
      <c r="S2317" s="9">
        <f t="shared" si="108"/>
        <v>686.56</v>
      </c>
      <c r="T2317" s="9">
        <f t="shared" si="109"/>
        <v>258.81999999999994</v>
      </c>
      <c r="U2317" s="23">
        <f t="shared" si="110"/>
        <v>0.37698089023537629</v>
      </c>
    </row>
    <row r="2318" spans="1:21" x14ac:dyDescent="0.3">
      <c r="A2318" s="9">
        <v>1856</v>
      </c>
      <c r="B2318" s="9" t="str">
        <f>PROPER(TRIM('1. Raw Data'!B2318))</f>
        <v>Customer_2316</v>
      </c>
      <c r="C2318" s="9">
        <f>IF(OR('1. Raw Data'!C2318&lt;18, '1. Raw Data'!C2318&gt;100), MEDIAN('1. Raw Data'!$C$2:$C$5001), '1. Raw Data'!C2318)</f>
        <v>46</v>
      </c>
      <c r="D2318" s="9" t="s">
        <v>5019</v>
      </c>
      <c r="E2318" s="22">
        <v>44093</v>
      </c>
      <c r="F2318" s="9">
        <v>1</v>
      </c>
      <c r="G2318" s="9">
        <v>13660</v>
      </c>
      <c r="H2318" s="15">
        <v>44093</v>
      </c>
      <c r="I2318" s="9" t="s">
        <v>7457</v>
      </c>
      <c r="J2318" s="9">
        <v>101</v>
      </c>
      <c r="K2318" s="9" t="s">
        <v>7478</v>
      </c>
      <c r="L2318" s="9" t="str">
        <f>IF(OR('1. Raw Data'!L2318="Elec", '1. Raw Data'!L2318="elect"), "Electronics", '1. Raw Data'!L2318)</f>
        <v>Sports</v>
      </c>
      <c r="M2318" s="9">
        <v>1050.17</v>
      </c>
      <c r="N2318" s="9">
        <f>IF(ISBLANK('1. Raw Data'!N2318), MEDIAN('1. Raw Data'!$N$2:$N$5001), '1. Raw Data'!N2318)</f>
        <v>584.55999999999995</v>
      </c>
      <c r="O2318" s="9">
        <v>2</v>
      </c>
      <c r="P2318" s="9">
        <f>IF(ISBLANK('1. Raw Data'!P2318), 0, '1. Raw Data'!P2318)</f>
        <v>0.2</v>
      </c>
      <c r="Q2318" s="9">
        <v>1565</v>
      </c>
      <c r="R2318" s="9">
        <v>2</v>
      </c>
      <c r="S2318" s="9">
        <f t="shared" si="108"/>
        <v>1680.2720000000002</v>
      </c>
      <c r="T2318" s="9">
        <f t="shared" si="109"/>
        <v>511.15200000000027</v>
      </c>
      <c r="U2318" s="23">
        <f t="shared" si="110"/>
        <v>0.30420789015111854</v>
      </c>
    </row>
    <row r="2319" spans="1:21" x14ac:dyDescent="0.3">
      <c r="A2319" s="9">
        <v>1145</v>
      </c>
      <c r="B2319" s="9" t="str">
        <f>PROPER(TRIM('1. Raw Data'!B2319))</f>
        <v>Customer_2317</v>
      </c>
      <c r="C2319" s="9">
        <f>IF(OR('1. Raw Data'!C2319&lt;18, '1. Raw Data'!C2319&gt;100), MEDIAN('1. Raw Data'!$C$2:$C$5001), '1. Raw Data'!C2319)</f>
        <v>21</v>
      </c>
      <c r="D2319" s="9" t="s">
        <v>5022</v>
      </c>
      <c r="E2319" s="22">
        <v>44960</v>
      </c>
      <c r="F2319" s="9">
        <v>0</v>
      </c>
      <c r="G2319" s="9">
        <v>11746</v>
      </c>
      <c r="H2319" s="15">
        <v>44987</v>
      </c>
      <c r="I2319" s="9" t="s">
        <v>7457</v>
      </c>
      <c r="J2319" s="9">
        <v>139</v>
      </c>
      <c r="K2319" s="9" t="s">
        <v>7486</v>
      </c>
      <c r="L2319" s="9" t="str">
        <f>IF(OR('1. Raw Data'!L2319="Elec", '1. Raw Data'!L2319="elect"), "Electronics", '1. Raw Data'!L2319)</f>
        <v>Electronics</v>
      </c>
      <c r="M2319" s="9">
        <v>65.55</v>
      </c>
      <c r="N2319" s="9">
        <f>IF(ISBLANK('1. Raw Data'!N2319), MEDIAN('1. Raw Data'!$N$2:$N$5001), '1. Raw Data'!N2319)</f>
        <v>44.19</v>
      </c>
      <c r="O2319" s="9">
        <v>4</v>
      </c>
      <c r="P2319" s="9">
        <f>IF(ISBLANK('1. Raw Data'!P2319), 0, '1. Raw Data'!P2319)</f>
        <v>0</v>
      </c>
      <c r="Q2319" s="9">
        <v>698</v>
      </c>
      <c r="R2319" s="9">
        <v>3</v>
      </c>
      <c r="S2319" s="9">
        <f t="shared" si="108"/>
        <v>262.2</v>
      </c>
      <c r="T2319" s="9">
        <f t="shared" si="109"/>
        <v>85.44</v>
      </c>
      <c r="U2319" s="23">
        <f t="shared" si="110"/>
        <v>0.32585812356979404</v>
      </c>
    </row>
    <row r="2320" spans="1:21" x14ac:dyDescent="0.3">
      <c r="A2320" s="9">
        <v>1914</v>
      </c>
      <c r="B2320" s="9" t="str">
        <f>PROPER(TRIM('1. Raw Data'!B2320))</f>
        <v>Customer_2318</v>
      </c>
      <c r="C2320" s="9">
        <f>IF(OR('1. Raw Data'!C2320&lt;18, '1. Raw Data'!C2320&gt;100), MEDIAN('1. Raw Data'!$C$2:$C$5001), '1. Raw Data'!C2320)</f>
        <v>44</v>
      </c>
      <c r="D2320" s="9" t="s">
        <v>5019</v>
      </c>
      <c r="E2320" s="22">
        <v>44993</v>
      </c>
      <c r="F2320" s="9">
        <v>1</v>
      </c>
      <c r="G2320" s="9">
        <v>10495</v>
      </c>
      <c r="H2320" s="15">
        <v>45141</v>
      </c>
      <c r="I2320" s="9" t="s">
        <v>7455</v>
      </c>
      <c r="J2320" s="9">
        <v>123</v>
      </c>
      <c r="K2320" s="9" t="s">
        <v>7502</v>
      </c>
      <c r="L2320" s="9" t="str">
        <f>IF(OR('1. Raw Data'!L2320="Elec", '1. Raw Data'!L2320="elect"), "Electronics", '1. Raw Data'!L2320)</f>
        <v>Clothing</v>
      </c>
      <c r="M2320" s="9">
        <v>492.41</v>
      </c>
      <c r="N2320" s="9">
        <f>IF(ISBLANK('1. Raw Data'!N2320), MEDIAN('1. Raw Data'!$N$2:$N$5001), '1. Raw Data'!N2320)</f>
        <v>293.02999999999997</v>
      </c>
      <c r="O2320" s="9">
        <v>3</v>
      </c>
      <c r="P2320" s="9">
        <f>IF(ISBLANK('1. Raw Data'!P2320), 0, '1. Raw Data'!P2320)</f>
        <v>0.05</v>
      </c>
      <c r="Q2320" s="9">
        <v>514</v>
      </c>
      <c r="R2320" s="9">
        <v>4</v>
      </c>
      <c r="S2320" s="9">
        <f t="shared" si="108"/>
        <v>1403.3685</v>
      </c>
      <c r="T2320" s="9">
        <f t="shared" si="109"/>
        <v>524.27850000000012</v>
      </c>
      <c r="U2320" s="23">
        <f t="shared" si="110"/>
        <v>0.37358576881268185</v>
      </c>
    </row>
    <row r="2321" spans="1:21" x14ac:dyDescent="0.3">
      <c r="A2321" s="9">
        <v>1992</v>
      </c>
      <c r="B2321" s="9" t="str">
        <f>PROPER(TRIM('1. Raw Data'!B2321))</f>
        <v>Customer_2319</v>
      </c>
      <c r="C2321" s="9">
        <f>IF(OR('1. Raw Data'!C2321&lt;18, '1. Raw Data'!C2321&gt;100), MEDIAN('1. Raw Data'!$C$2:$C$5001), '1. Raw Data'!C2321)</f>
        <v>70</v>
      </c>
      <c r="D2321" s="9" t="s">
        <v>5020</v>
      </c>
      <c r="E2321" s="22">
        <v>45034</v>
      </c>
      <c r="F2321" s="9">
        <v>0</v>
      </c>
      <c r="G2321" s="9">
        <v>10633</v>
      </c>
      <c r="H2321" s="15">
        <v>45034</v>
      </c>
      <c r="I2321" s="9" t="s">
        <v>7456</v>
      </c>
      <c r="J2321" s="9">
        <v>126</v>
      </c>
      <c r="K2321" s="9" t="s">
        <v>7469</v>
      </c>
      <c r="L2321" s="9" t="str">
        <f>IF(OR('1. Raw Data'!L2321="Elec", '1. Raw Data'!L2321="elect"), "Electronics", '1. Raw Data'!L2321)</f>
        <v>Home Appliances</v>
      </c>
      <c r="M2321" s="9">
        <v>628.29</v>
      </c>
      <c r="N2321" s="9">
        <f>IF(ISBLANK('1. Raw Data'!N2321), MEDIAN('1. Raw Data'!$N$2:$N$5001), '1. Raw Data'!N2321)</f>
        <v>291.26</v>
      </c>
      <c r="O2321" s="9">
        <v>4</v>
      </c>
      <c r="P2321" s="9">
        <f>IF(ISBLANK('1. Raw Data'!P2321), 0, '1. Raw Data'!P2321)</f>
        <v>0</v>
      </c>
      <c r="Q2321" s="9">
        <v>385</v>
      </c>
      <c r="R2321" s="9">
        <v>6</v>
      </c>
      <c r="S2321" s="9">
        <f t="shared" si="108"/>
        <v>2513.16</v>
      </c>
      <c r="T2321" s="9">
        <f t="shared" si="109"/>
        <v>1348.12</v>
      </c>
      <c r="U2321" s="23">
        <f t="shared" si="110"/>
        <v>0.53642426268124588</v>
      </c>
    </row>
    <row r="2322" spans="1:21" x14ac:dyDescent="0.3">
      <c r="A2322" s="9">
        <v>2462</v>
      </c>
      <c r="B2322" s="9" t="str">
        <f>PROPER(TRIM('1. Raw Data'!B2322))</f>
        <v>Customer_2320</v>
      </c>
      <c r="C2322" s="9">
        <f>IF(OR('1. Raw Data'!C2322&lt;18, '1. Raw Data'!C2322&gt;100), MEDIAN('1. Raw Data'!$C$2:$C$5001), '1. Raw Data'!C2322)</f>
        <v>49</v>
      </c>
      <c r="D2322" s="9" t="s">
        <v>5019</v>
      </c>
      <c r="E2322" s="22">
        <v>44378</v>
      </c>
      <c r="F2322" s="9">
        <v>1</v>
      </c>
      <c r="G2322" s="9">
        <v>12884</v>
      </c>
      <c r="H2322" s="15">
        <v>44203</v>
      </c>
      <c r="I2322" s="9" t="s">
        <v>7455</v>
      </c>
      <c r="J2322" s="9">
        <v>111</v>
      </c>
      <c r="K2322" s="9" t="s">
        <v>7476</v>
      </c>
      <c r="L2322" s="9" t="str">
        <f>IF(OR('1. Raw Data'!L2322="Elec", '1. Raw Data'!L2322="elect"), "Electronics", '1. Raw Data'!L2322)</f>
        <v>Sports</v>
      </c>
      <c r="M2322" s="9">
        <v>1261.1099999999999</v>
      </c>
      <c r="N2322" s="9">
        <f>IF(ISBLANK('1. Raw Data'!N2322), MEDIAN('1. Raw Data'!$N$2:$N$5001), '1. Raw Data'!N2322)</f>
        <v>566.79999999999995</v>
      </c>
      <c r="O2322" s="9">
        <v>1</v>
      </c>
      <c r="P2322" s="9">
        <f>IF(ISBLANK('1. Raw Data'!P2322), 0, '1. Raw Data'!P2322)</f>
        <v>0</v>
      </c>
      <c r="Q2322" s="9">
        <v>930</v>
      </c>
      <c r="R2322" s="9">
        <v>3</v>
      </c>
      <c r="S2322" s="9">
        <f t="shared" si="108"/>
        <v>1261.1099999999999</v>
      </c>
      <c r="T2322" s="9">
        <f t="shared" si="109"/>
        <v>694.31</v>
      </c>
      <c r="U2322" s="23">
        <f t="shared" si="110"/>
        <v>0.55055467009222037</v>
      </c>
    </row>
    <row r="2323" spans="1:21" x14ac:dyDescent="0.3">
      <c r="A2323" s="9">
        <v>1241</v>
      </c>
      <c r="B2323" s="9" t="str">
        <f>PROPER(TRIM('1. Raw Data'!B2323))</f>
        <v>Customer_2321</v>
      </c>
      <c r="C2323" s="9">
        <f>IF(OR('1. Raw Data'!C2323&lt;18, '1. Raw Data'!C2323&gt;100), MEDIAN('1. Raw Data'!$C$2:$C$5001), '1. Raw Data'!C2323)</f>
        <v>64</v>
      </c>
      <c r="D2323" s="9" t="s">
        <v>5023</v>
      </c>
      <c r="E2323" s="22">
        <v>44095</v>
      </c>
      <c r="F2323" s="9">
        <v>0</v>
      </c>
      <c r="G2323" s="9">
        <v>10601</v>
      </c>
      <c r="H2323" s="15">
        <v>44095</v>
      </c>
      <c r="I2323" s="9" t="s">
        <v>7457</v>
      </c>
      <c r="J2323" s="9">
        <v>142</v>
      </c>
      <c r="K2323" s="9" t="s">
        <v>7500</v>
      </c>
      <c r="L2323" s="9" t="str">
        <f>IF(OR('1. Raw Data'!L2323="Elec", '1. Raw Data'!L2323="elect"), "Electronics", '1. Raw Data'!L2323)</f>
        <v>Clothing</v>
      </c>
      <c r="M2323" s="9">
        <v>616.07000000000005</v>
      </c>
      <c r="N2323" s="9">
        <f>IF(ISBLANK('1. Raw Data'!N2323), MEDIAN('1. Raw Data'!$N$2:$N$5001), '1. Raw Data'!N2323)</f>
        <v>315.25</v>
      </c>
      <c r="O2323" s="9">
        <v>1</v>
      </c>
      <c r="P2323" s="9">
        <f>IF(ISBLANK('1. Raw Data'!P2323), 0, '1. Raw Data'!P2323)</f>
        <v>0.1</v>
      </c>
      <c r="Q2323" s="9">
        <v>482</v>
      </c>
      <c r="R2323" s="9">
        <v>7</v>
      </c>
      <c r="S2323" s="9">
        <f t="shared" si="108"/>
        <v>554.46300000000008</v>
      </c>
      <c r="T2323" s="9">
        <f t="shared" si="109"/>
        <v>239.21300000000008</v>
      </c>
      <c r="U2323" s="23">
        <f t="shared" si="110"/>
        <v>0.43143185388384808</v>
      </c>
    </row>
    <row r="2324" spans="1:21" x14ac:dyDescent="0.3">
      <c r="A2324" s="9">
        <v>1580</v>
      </c>
      <c r="B2324" s="9" t="str">
        <f>PROPER(TRIM('1. Raw Data'!B2324))</f>
        <v>Customer_2322</v>
      </c>
      <c r="C2324" s="9">
        <f>IF(OR('1. Raw Data'!C2324&lt;18, '1. Raw Data'!C2324&gt;100), MEDIAN('1. Raw Data'!$C$2:$C$5001), '1. Raw Data'!C2324)</f>
        <v>55</v>
      </c>
      <c r="D2324" s="9" t="s">
        <v>5023</v>
      </c>
      <c r="E2324" s="22">
        <v>44717</v>
      </c>
      <c r="F2324" s="9">
        <v>0</v>
      </c>
      <c r="G2324" s="9">
        <v>12817</v>
      </c>
      <c r="H2324" s="15">
        <v>44687</v>
      </c>
      <c r="I2324" s="9" t="s">
        <v>7455</v>
      </c>
      <c r="J2324" s="9">
        <v>101</v>
      </c>
      <c r="K2324" s="9" t="s">
        <v>7478</v>
      </c>
      <c r="L2324" s="9" t="str">
        <f>IF(OR('1. Raw Data'!L2324="Elec", '1. Raw Data'!L2324="elect"), "Electronics", '1. Raw Data'!L2324)</f>
        <v>Home Appliances</v>
      </c>
      <c r="M2324" s="9">
        <v>66.34</v>
      </c>
      <c r="N2324" s="9">
        <f>IF(ISBLANK('1. Raw Data'!N2324), MEDIAN('1. Raw Data'!$N$2:$N$5001), '1. Raw Data'!N2324)</f>
        <v>33.44</v>
      </c>
      <c r="O2324" s="9">
        <v>5</v>
      </c>
      <c r="P2324" s="9">
        <f>IF(ISBLANK('1. Raw Data'!P2324), 0, '1. Raw Data'!P2324)</f>
        <v>0</v>
      </c>
      <c r="Q2324" s="9">
        <v>387</v>
      </c>
      <c r="R2324" s="9">
        <v>5</v>
      </c>
      <c r="S2324" s="9">
        <f t="shared" si="108"/>
        <v>331.70000000000005</v>
      </c>
      <c r="T2324" s="9">
        <f t="shared" si="109"/>
        <v>164.50000000000006</v>
      </c>
      <c r="U2324" s="23">
        <f t="shared" si="110"/>
        <v>0.49593005728067541</v>
      </c>
    </row>
    <row r="2325" spans="1:21" x14ac:dyDescent="0.3">
      <c r="A2325" s="9">
        <v>1686</v>
      </c>
      <c r="B2325" s="9" t="str">
        <f>PROPER(TRIM('1. Raw Data'!B2325))</f>
        <v>Customer_2323</v>
      </c>
      <c r="C2325" s="9">
        <f>IF(OR('1. Raw Data'!C2325&lt;18, '1. Raw Data'!C2325&gt;100), MEDIAN('1. Raw Data'!$C$2:$C$5001), '1. Raw Data'!C2325)</f>
        <v>40</v>
      </c>
      <c r="D2325" s="9" t="s">
        <v>5022</v>
      </c>
      <c r="E2325" s="22">
        <v>44860</v>
      </c>
      <c r="F2325" s="9">
        <v>0</v>
      </c>
      <c r="G2325" s="9">
        <v>12720</v>
      </c>
      <c r="H2325" s="15">
        <v>44860</v>
      </c>
      <c r="I2325" s="9" t="s">
        <v>7457</v>
      </c>
      <c r="J2325" s="9">
        <v>111</v>
      </c>
      <c r="K2325" s="9" t="s">
        <v>7476</v>
      </c>
      <c r="L2325" s="9" t="str">
        <f>IF(OR('1. Raw Data'!L2325="Elec", '1. Raw Data'!L2325="elect"), "Electronics", '1. Raw Data'!L2325)</f>
        <v>Clothing</v>
      </c>
      <c r="M2325" s="9">
        <v>560.9</v>
      </c>
      <c r="N2325" s="9">
        <f>IF(ISBLANK('1. Raw Data'!N2325), MEDIAN('1. Raw Data'!$N$2:$N$5001), '1. Raw Data'!N2325)</f>
        <v>292.87</v>
      </c>
      <c r="O2325" s="9">
        <v>2</v>
      </c>
      <c r="P2325" s="9">
        <f>IF(ISBLANK('1. Raw Data'!P2325), 0, '1. Raw Data'!P2325)</f>
        <v>0</v>
      </c>
      <c r="Q2325" s="9">
        <v>531</v>
      </c>
      <c r="R2325" s="9">
        <v>4</v>
      </c>
      <c r="S2325" s="9">
        <f t="shared" si="108"/>
        <v>1121.8</v>
      </c>
      <c r="T2325" s="9">
        <f t="shared" si="109"/>
        <v>536.05999999999995</v>
      </c>
      <c r="U2325" s="23">
        <f t="shared" si="110"/>
        <v>0.47785701551078619</v>
      </c>
    </row>
    <row r="2326" spans="1:21" x14ac:dyDescent="0.3">
      <c r="A2326" s="9">
        <v>1482</v>
      </c>
      <c r="B2326" s="9" t="str">
        <f>PROPER(TRIM('1. Raw Data'!B2326))</f>
        <v>Customer_2324</v>
      </c>
      <c r="C2326" s="9">
        <f>IF(OR('1. Raw Data'!C2326&lt;18, '1. Raw Data'!C2326&gt;100), MEDIAN('1. Raw Data'!$C$2:$C$5001), '1. Raw Data'!C2326)</f>
        <v>44</v>
      </c>
      <c r="D2326" s="9" t="s">
        <v>5023</v>
      </c>
      <c r="E2326" s="22">
        <v>43944</v>
      </c>
      <c r="F2326" s="9">
        <v>0</v>
      </c>
      <c r="G2326" s="9">
        <v>10175</v>
      </c>
      <c r="H2326" s="15">
        <v>43944</v>
      </c>
      <c r="I2326" s="9" t="s">
        <v>7457</v>
      </c>
      <c r="J2326" s="9">
        <v>124</v>
      </c>
      <c r="K2326" s="9" t="s">
        <v>7497</v>
      </c>
      <c r="L2326" s="9" t="str">
        <f>IF(OR('1. Raw Data'!L2326="Elec", '1. Raw Data'!L2326="elect"), "Electronics", '1. Raw Data'!L2326)</f>
        <v>Electronics</v>
      </c>
      <c r="M2326" s="9">
        <v>773.44</v>
      </c>
      <c r="N2326" s="9">
        <f>IF(ISBLANK('1. Raw Data'!N2326), MEDIAN('1. Raw Data'!$N$2:$N$5001), '1. Raw Data'!N2326)</f>
        <v>351.98</v>
      </c>
      <c r="O2326" s="9">
        <v>1</v>
      </c>
      <c r="P2326" s="9">
        <f>IF(ISBLANK('1. Raw Data'!P2326), 0, '1. Raw Data'!P2326)</f>
        <v>0</v>
      </c>
      <c r="Q2326" s="9">
        <v>1185</v>
      </c>
      <c r="R2326" s="9">
        <v>5</v>
      </c>
      <c r="S2326" s="9">
        <f t="shared" si="108"/>
        <v>773.44</v>
      </c>
      <c r="T2326" s="9">
        <f t="shared" si="109"/>
        <v>421.46000000000004</v>
      </c>
      <c r="U2326" s="23">
        <f t="shared" si="110"/>
        <v>0.54491621845262728</v>
      </c>
    </row>
    <row r="2327" spans="1:21" x14ac:dyDescent="0.3">
      <c r="A2327" s="9">
        <v>2131</v>
      </c>
      <c r="B2327" s="9" t="str">
        <f>PROPER(TRIM('1. Raw Data'!B2327))</f>
        <v>Customer_2325</v>
      </c>
      <c r="C2327" s="9">
        <f>IF(OR('1. Raw Data'!C2327&lt;18, '1. Raw Data'!C2327&gt;100), MEDIAN('1. Raw Data'!$C$2:$C$5001), '1. Raw Data'!C2327)</f>
        <v>47</v>
      </c>
      <c r="D2327" s="9" t="s">
        <v>5023</v>
      </c>
      <c r="E2327" s="22">
        <v>44085</v>
      </c>
      <c r="F2327" s="9">
        <v>0</v>
      </c>
      <c r="G2327" s="9">
        <v>12852</v>
      </c>
      <c r="H2327" s="15">
        <v>44144</v>
      </c>
      <c r="I2327" s="9" t="s">
        <v>7456</v>
      </c>
      <c r="J2327" s="9">
        <v>110</v>
      </c>
      <c r="K2327" s="9" t="s">
        <v>7493</v>
      </c>
      <c r="L2327" s="9" t="str">
        <f>IF(OR('1. Raw Data'!L2327="Elec", '1. Raw Data'!L2327="elect"), "Electronics", '1. Raw Data'!L2327)</f>
        <v>Sports</v>
      </c>
      <c r="M2327" s="9">
        <v>1426.06</v>
      </c>
      <c r="N2327" s="9">
        <f>IF(ISBLANK('1. Raw Data'!N2327), MEDIAN('1. Raw Data'!$N$2:$N$5001), '1. Raw Data'!N2327)</f>
        <v>988.93</v>
      </c>
      <c r="O2327" s="9">
        <v>3</v>
      </c>
      <c r="P2327" s="9">
        <f>IF(ISBLANK('1. Raw Data'!P2327), 0, '1. Raw Data'!P2327)</f>
        <v>0</v>
      </c>
      <c r="Q2327" s="9">
        <v>611</v>
      </c>
      <c r="R2327" s="9">
        <v>4</v>
      </c>
      <c r="S2327" s="9">
        <f t="shared" si="108"/>
        <v>4278.18</v>
      </c>
      <c r="T2327" s="9">
        <f t="shared" si="109"/>
        <v>1311.3900000000003</v>
      </c>
      <c r="U2327" s="23">
        <f t="shared" si="110"/>
        <v>0.30652987952821065</v>
      </c>
    </row>
    <row r="2328" spans="1:21" x14ac:dyDescent="0.3">
      <c r="A2328" s="9">
        <v>2249</v>
      </c>
      <c r="B2328" s="9" t="str">
        <f>PROPER(TRIM('1. Raw Data'!B2328))</f>
        <v>Customer_2326</v>
      </c>
      <c r="C2328" s="9">
        <f>IF(OR('1. Raw Data'!C2328&lt;18, '1. Raw Data'!C2328&gt;100), MEDIAN('1. Raw Data'!$C$2:$C$5001), '1. Raw Data'!C2328)</f>
        <v>43</v>
      </c>
      <c r="D2328" s="9" t="s">
        <v>5020</v>
      </c>
      <c r="E2328" s="22">
        <v>44892</v>
      </c>
      <c r="F2328" s="9">
        <v>0</v>
      </c>
      <c r="G2328" s="9">
        <v>13160</v>
      </c>
      <c r="H2328" s="15">
        <v>44892</v>
      </c>
      <c r="I2328" s="9" t="s">
        <v>7455</v>
      </c>
      <c r="J2328" s="9">
        <v>114</v>
      </c>
      <c r="K2328" s="9" t="s">
        <v>7463</v>
      </c>
      <c r="L2328" s="9" t="str">
        <f>IF(OR('1. Raw Data'!L2328="Elec", '1. Raw Data'!L2328="elect"), "Electronics", '1. Raw Data'!L2328)</f>
        <v>Electronics</v>
      </c>
      <c r="M2328" s="9">
        <v>1414.5</v>
      </c>
      <c r="N2328" s="9">
        <f>IF(ISBLANK('1. Raw Data'!N2328), MEDIAN('1. Raw Data'!$N$2:$N$5001), '1. Raw Data'!N2328)</f>
        <v>627.63</v>
      </c>
      <c r="O2328" s="9">
        <v>3</v>
      </c>
      <c r="P2328" s="9">
        <f>IF(ISBLANK('1. Raw Data'!P2328), 0, '1. Raw Data'!P2328)</f>
        <v>0</v>
      </c>
      <c r="Q2328" s="9">
        <v>328</v>
      </c>
      <c r="R2328" s="9">
        <v>6</v>
      </c>
      <c r="S2328" s="9">
        <f t="shared" si="108"/>
        <v>4243.5</v>
      </c>
      <c r="T2328" s="9">
        <f t="shared" si="109"/>
        <v>2360.61</v>
      </c>
      <c r="U2328" s="23">
        <f t="shared" si="110"/>
        <v>0.55628844114528109</v>
      </c>
    </row>
    <row r="2329" spans="1:21" x14ac:dyDescent="0.3">
      <c r="A2329" s="9">
        <v>1672</v>
      </c>
      <c r="B2329" s="9" t="str">
        <f>PROPER(TRIM('1. Raw Data'!B2329))</f>
        <v>Customer_2327</v>
      </c>
      <c r="C2329" s="9">
        <f>IF(OR('1. Raw Data'!C2329&lt;18, '1. Raw Data'!C2329&gt;100), MEDIAN('1. Raw Data'!$C$2:$C$5001), '1. Raw Data'!C2329)</f>
        <v>40</v>
      </c>
      <c r="D2329" s="9" t="s">
        <v>5023</v>
      </c>
      <c r="E2329" s="22">
        <v>44144</v>
      </c>
      <c r="F2329" s="9">
        <v>1</v>
      </c>
      <c r="G2329" s="9">
        <v>10638</v>
      </c>
      <c r="H2329" s="15">
        <v>44085</v>
      </c>
      <c r="I2329" s="9" t="s">
        <v>7456</v>
      </c>
      <c r="J2329" s="9">
        <v>114</v>
      </c>
      <c r="K2329" s="9" t="s">
        <v>7463</v>
      </c>
      <c r="L2329" s="9" t="str">
        <f>IF(OR('1. Raw Data'!L2329="Elec", '1. Raw Data'!L2329="elect"), "Electronics", '1. Raw Data'!L2329)</f>
        <v>Home Appliances</v>
      </c>
      <c r="M2329" s="9">
        <v>312.27</v>
      </c>
      <c r="N2329" s="9">
        <f>IF(ISBLANK('1. Raw Data'!N2329), MEDIAN('1. Raw Data'!$N$2:$N$5001), '1. Raw Data'!N2329)</f>
        <v>186.05</v>
      </c>
      <c r="O2329" s="9">
        <v>4</v>
      </c>
      <c r="P2329" s="9">
        <f>IF(ISBLANK('1. Raw Data'!P2329), 0, '1. Raw Data'!P2329)</f>
        <v>0</v>
      </c>
      <c r="Q2329" s="9">
        <v>1196</v>
      </c>
      <c r="R2329" s="9">
        <v>3</v>
      </c>
      <c r="S2329" s="9">
        <f t="shared" si="108"/>
        <v>1249.08</v>
      </c>
      <c r="T2329" s="9">
        <f t="shared" si="109"/>
        <v>504.87999999999988</v>
      </c>
      <c r="U2329" s="23">
        <f t="shared" si="110"/>
        <v>0.40420149229833152</v>
      </c>
    </row>
    <row r="2330" spans="1:21" x14ac:dyDescent="0.3">
      <c r="A2330" s="9">
        <v>1630</v>
      </c>
      <c r="B2330" s="9" t="str">
        <f>PROPER(TRIM('1. Raw Data'!B2330))</f>
        <v>Customer_2328</v>
      </c>
      <c r="C2330" s="9">
        <f>IF(OR('1. Raw Data'!C2330&lt;18, '1. Raw Data'!C2330&gt;100), MEDIAN('1. Raw Data'!$C$2:$C$5001), '1. Raw Data'!C2330)</f>
        <v>51</v>
      </c>
      <c r="D2330" s="9" t="s">
        <v>5018</v>
      </c>
      <c r="E2330" s="22">
        <v>44453</v>
      </c>
      <c r="F2330" s="9">
        <v>1</v>
      </c>
      <c r="G2330" s="9">
        <v>13430</v>
      </c>
      <c r="H2330" s="15">
        <v>44453</v>
      </c>
      <c r="I2330" s="9" t="s">
        <v>7457</v>
      </c>
      <c r="J2330" s="9">
        <v>107</v>
      </c>
      <c r="K2330" s="9" t="s">
        <v>7485</v>
      </c>
      <c r="L2330" s="9" t="str">
        <f>IF(OR('1. Raw Data'!L2330="Elec", '1. Raw Data'!L2330="elect"), "Electronics", '1. Raw Data'!L2330)</f>
        <v>Clothing</v>
      </c>
      <c r="M2330" s="9">
        <v>318.45999999999998</v>
      </c>
      <c r="N2330" s="9">
        <f>IF(ISBLANK('1. Raw Data'!N2330), MEDIAN('1. Raw Data'!$N$2:$N$5001), '1. Raw Data'!N2330)</f>
        <v>128.63</v>
      </c>
      <c r="O2330" s="9">
        <v>1</v>
      </c>
      <c r="P2330" s="9">
        <f>IF(ISBLANK('1. Raw Data'!P2330), 0, '1. Raw Data'!P2330)</f>
        <v>0</v>
      </c>
      <c r="Q2330" s="9">
        <v>755</v>
      </c>
      <c r="R2330" s="9">
        <v>2</v>
      </c>
      <c r="S2330" s="9">
        <f t="shared" si="108"/>
        <v>318.45999999999998</v>
      </c>
      <c r="T2330" s="9">
        <f t="shared" si="109"/>
        <v>189.82999999999998</v>
      </c>
      <c r="U2330" s="23">
        <f t="shared" si="110"/>
        <v>0.59608742071217735</v>
      </c>
    </row>
    <row r="2331" spans="1:21" x14ac:dyDescent="0.3">
      <c r="A2331" s="9">
        <v>1660</v>
      </c>
      <c r="B2331" s="9" t="str">
        <f>PROPER(TRIM('1. Raw Data'!B2331))</f>
        <v>Customer_2329</v>
      </c>
      <c r="C2331" s="9">
        <f>IF(OR('1. Raw Data'!C2331&lt;18, '1. Raw Data'!C2331&gt;100), MEDIAN('1. Raw Data'!$C$2:$C$5001), '1. Raw Data'!C2331)</f>
        <v>32</v>
      </c>
      <c r="D2331" s="9" t="s">
        <v>5018</v>
      </c>
      <c r="E2331" s="22">
        <v>43902</v>
      </c>
      <c r="F2331" s="9">
        <v>0</v>
      </c>
      <c r="G2331" s="9">
        <v>13357</v>
      </c>
      <c r="H2331" s="15">
        <v>44168</v>
      </c>
      <c r="I2331" s="9" t="s">
        <v>7457</v>
      </c>
      <c r="J2331" s="9">
        <v>123</v>
      </c>
      <c r="K2331" s="9" t="s">
        <v>7502</v>
      </c>
      <c r="L2331" s="9" t="str">
        <f>IF(OR('1. Raw Data'!L2331="Elec", '1. Raw Data'!L2331="elect"), "Electronics", '1. Raw Data'!L2331)</f>
        <v>Electronics</v>
      </c>
      <c r="M2331" s="9">
        <v>286.89999999999998</v>
      </c>
      <c r="N2331" s="9">
        <f>IF(ISBLANK('1. Raw Data'!N2331), MEDIAN('1. Raw Data'!$N$2:$N$5001), '1. Raw Data'!N2331)</f>
        <v>149.79</v>
      </c>
      <c r="O2331" s="9">
        <v>1</v>
      </c>
      <c r="P2331" s="9">
        <f>IF(ISBLANK('1. Raw Data'!P2331), 0, '1. Raw Data'!P2331)</f>
        <v>0</v>
      </c>
      <c r="Q2331" s="9">
        <v>441</v>
      </c>
      <c r="R2331" s="9">
        <v>8</v>
      </c>
      <c r="S2331" s="9">
        <f t="shared" si="108"/>
        <v>286.89999999999998</v>
      </c>
      <c r="T2331" s="9">
        <f t="shared" si="109"/>
        <v>137.10999999999999</v>
      </c>
      <c r="U2331" s="23">
        <f t="shared" si="110"/>
        <v>0.47790170791216452</v>
      </c>
    </row>
    <row r="2332" spans="1:21" x14ac:dyDescent="0.3">
      <c r="A2332" s="9">
        <v>1661</v>
      </c>
      <c r="B2332" s="9" t="str">
        <f>PROPER(TRIM('1. Raw Data'!B2332))</f>
        <v>Customer_2330</v>
      </c>
      <c r="C2332" s="9">
        <f>IF(OR('1. Raw Data'!C2332&lt;18, '1. Raw Data'!C2332&gt;100), MEDIAN('1. Raw Data'!$C$2:$C$5001), '1. Raw Data'!C2332)</f>
        <v>68</v>
      </c>
      <c r="D2332" s="9" t="s">
        <v>5018</v>
      </c>
      <c r="E2332" s="22">
        <v>44162</v>
      </c>
      <c r="F2332" s="9">
        <v>0</v>
      </c>
      <c r="G2332" s="9">
        <v>10296</v>
      </c>
      <c r="H2332" s="15">
        <v>44162</v>
      </c>
      <c r="I2332" s="9" t="s">
        <v>7455</v>
      </c>
      <c r="J2332" s="9">
        <v>143</v>
      </c>
      <c r="K2332" s="9" t="s">
        <v>7475</v>
      </c>
      <c r="L2332" s="9" t="str">
        <f>IF(OR('1. Raw Data'!L2332="Elec", '1. Raw Data'!L2332="elect"), "Electronics", '1. Raw Data'!L2332)</f>
        <v>Electronics</v>
      </c>
      <c r="M2332" s="9">
        <v>1193.94</v>
      </c>
      <c r="N2332" s="9">
        <f>IF(ISBLANK('1. Raw Data'!N2332), MEDIAN('1. Raw Data'!$N$2:$N$5001), '1. Raw Data'!N2332)</f>
        <v>588.32000000000005</v>
      </c>
      <c r="O2332" s="9">
        <v>5</v>
      </c>
      <c r="P2332" s="9">
        <f>IF(ISBLANK('1. Raw Data'!P2332), 0, '1. Raw Data'!P2332)</f>
        <v>0.1</v>
      </c>
      <c r="Q2332" s="9">
        <v>356</v>
      </c>
      <c r="R2332" s="9">
        <v>10</v>
      </c>
      <c r="S2332" s="9">
        <f t="shared" si="108"/>
        <v>5372.7300000000005</v>
      </c>
      <c r="T2332" s="9">
        <f t="shared" si="109"/>
        <v>2431.13</v>
      </c>
      <c r="U2332" s="23">
        <f t="shared" si="110"/>
        <v>0.45249435575582614</v>
      </c>
    </row>
    <row r="2333" spans="1:21" x14ac:dyDescent="0.3">
      <c r="A2333" s="9">
        <v>2455</v>
      </c>
      <c r="B2333" s="9" t="str">
        <f>PROPER(TRIM('1. Raw Data'!B2333))</f>
        <v>Customer_2331</v>
      </c>
      <c r="C2333" s="9">
        <f>IF(OR('1. Raw Data'!C2333&lt;18, '1. Raw Data'!C2333&gt;100), MEDIAN('1. Raw Data'!$C$2:$C$5001), '1. Raw Data'!C2333)</f>
        <v>26</v>
      </c>
      <c r="D2333" s="9" t="s">
        <v>5019</v>
      </c>
      <c r="E2333" s="22">
        <v>44491</v>
      </c>
      <c r="F2333" s="9">
        <v>1</v>
      </c>
      <c r="G2333" s="9">
        <v>11283</v>
      </c>
      <c r="H2333" s="15">
        <v>44491</v>
      </c>
      <c r="I2333" s="9" t="s">
        <v>7455</v>
      </c>
      <c r="J2333" s="9">
        <v>122</v>
      </c>
      <c r="K2333" s="9" t="s">
        <v>7465</v>
      </c>
      <c r="L2333" s="9" t="str">
        <f>IF(OR('1. Raw Data'!L2333="Elec", '1. Raw Data'!L2333="elect"), "Electronics", '1. Raw Data'!L2333)</f>
        <v>Clothing</v>
      </c>
      <c r="M2333" s="9">
        <v>58.73</v>
      </c>
      <c r="N2333" s="9">
        <f>IF(ISBLANK('1. Raw Data'!N2333), MEDIAN('1. Raw Data'!$N$2:$N$5001), '1. Raw Data'!N2333)</f>
        <v>429.51499999999999</v>
      </c>
      <c r="O2333" s="9">
        <v>5</v>
      </c>
      <c r="P2333" s="9">
        <f>IF(ISBLANK('1. Raw Data'!P2333), 0, '1. Raw Data'!P2333)</f>
        <v>0</v>
      </c>
      <c r="Q2333" s="9">
        <v>1167</v>
      </c>
      <c r="R2333" s="9">
        <v>2</v>
      </c>
      <c r="S2333" s="9">
        <f t="shared" si="108"/>
        <v>293.64999999999998</v>
      </c>
      <c r="T2333" s="9">
        <f t="shared" si="109"/>
        <v>-1853.9249999999997</v>
      </c>
      <c r="U2333" s="23">
        <f t="shared" si="110"/>
        <v>-6.3133832794142686</v>
      </c>
    </row>
    <row r="2334" spans="1:21" x14ac:dyDescent="0.3">
      <c r="A2334" s="9">
        <v>1804</v>
      </c>
      <c r="B2334" s="9" t="str">
        <f>PROPER(TRIM('1. Raw Data'!B2334))</f>
        <v>Customer_2332</v>
      </c>
      <c r="C2334" s="9">
        <f>IF(OR('1. Raw Data'!C2334&lt;18, '1. Raw Data'!C2334&gt;100), MEDIAN('1. Raw Data'!$C$2:$C$5001), '1. Raw Data'!C2334)</f>
        <v>52</v>
      </c>
      <c r="D2334" s="9" t="s">
        <v>5022</v>
      </c>
      <c r="E2334" s="22">
        <v>45283</v>
      </c>
      <c r="F2334" s="9">
        <v>0</v>
      </c>
      <c r="G2334" s="9">
        <v>11874</v>
      </c>
      <c r="H2334" s="15">
        <v>45283</v>
      </c>
      <c r="I2334" s="9" t="s">
        <v>7455</v>
      </c>
      <c r="J2334" s="9">
        <v>136</v>
      </c>
      <c r="K2334" s="9" t="s">
        <v>7503</v>
      </c>
      <c r="L2334" s="9" t="str">
        <f>IF(OR('1. Raw Data'!L2334="Elec", '1. Raw Data'!L2334="elect"), "Electronics", '1. Raw Data'!L2334)</f>
        <v>Sports</v>
      </c>
      <c r="M2334" s="9">
        <v>234.41</v>
      </c>
      <c r="N2334" s="9">
        <f>IF(ISBLANK('1. Raw Data'!N2334), MEDIAN('1. Raw Data'!$N$2:$N$5001), '1. Raw Data'!N2334)</f>
        <v>128.79</v>
      </c>
      <c r="O2334" s="9">
        <v>5</v>
      </c>
      <c r="P2334" s="9">
        <f>IF(ISBLANK('1. Raw Data'!P2334), 0, '1. Raw Data'!P2334)</f>
        <v>0</v>
      </c>
      <c r="Q2334" s="9">
        <v>375</v>
      </c>
      <c r="R2334" s="9">
        <v>6</v>
      </c>
      <c r="S2334" s="9">
        <f t="shared" si="108"/>
        <v>1172.05</v>
      </c>
      <c r="T2334" s="9">
        <f t="shared" si="109"/>
        <v>528.1</v>
      </c>
      <c r="U2334" s="23">
        <f t="shared" si="110"/>
        <v>0.45057804701164628</v>
      </c>
    </row>
    <row r="2335" spans="1:21" x14ac:dyDescent="0.3">
      <c r="A2335" s="9">
        <v>1418</v>
      </c>
      <c r="B2335" s="9" t="str">
        <f>PROPER(TRIM('1. Raw Data'!B2335))</f>
        <v>Customer_2333</v>
      </c>
      <c r="C2335" s="9">
        <f>IF(OR('1. Raw Data'!C2335&lt;18, '1. Raw Data'!C2335&gt;100), MEDIAN('1. Raw Data'!$C$2:$C$5001), '1. Raw Data'!C2335)</f>
        <v>60</v>
      </c>
      <c r="D2335" s="9" t="s">
        <v>5022</v>
      </c>
      <c r="E2335" s="22">
        <v>44351</v>
      </c>
      <c r="F2335" s="9">
        <v>0</v>
      </c>
      <c r="G2335" s="9">
        <v>10474</v>
      </c>
      <c r="H2335" s="15">
        <v>44292</v>
      </c>
      <c r="I2335" s="9" t="s">
        <v>7455</v>
      </c>
      <c r="J2335" s="9">
        <v>127</v>
      </c>
      <c r="K2335" s="9" t="s">
        <v>7489</v>
      </c>
      <c r="L2335" s="9" t="str">
        <f>IF(OR('1. Raw Data'!L2335="Elec", '1. Raw Data'!L2335="elect"), "Electronics", '1. Raw Data'!L2335)</f>
        <v>Home Appliances</v>
      </c>
      <c r="M2335" s="9">
        <v>830.04</v>
      </c>
      <c r="N2335" s="9">
        <f>IF(ISBLANK('1. Raw Data'!N2335), MEDIAN('1. Raw Data'!$N$2:$N$5001), '1. Raw Data'!N2335)</f>
        <v>481.52</v>
      </c>
      <c r="O2335" s="9">
        <v>1</v>
      </c>
      <c r="P2335" s="9">
        <f>IF(ISBLANK('1. Raw Data'!P2335), 0, '1. Raw Data'!P2335)</f>
        <v>0</v>
      </c>
      <c r="Q2335" s="9">
        <v>485</v>
      </c>
      <c r="R2335" s="9">
        <v>4</v>
      </c>
      <c r="S2335" s="9">
        <f t="shared" si="108"/>
        <v>830.04</v>
      </c>
      <c r="T2335" s="9">
        <f t="shared" si="109"/>
        <v>348.52</v>
      </c>
      <c r="U2335" s="23">
        <f t="shared" si="110"/>
        <v>0.41988337911425955</v>
      </c>
    </row>
    <row r="2336" spans="1:21" x14ac:dyDescent="0.3">
      <c r="A2336" s="9">
        <v>1987</v>
      </c>
      <c r="B2336" s="9" t="str">
        <f>PROPER(TRIM('1. Raw Data'!B2336))</f>
        <v>Customer_2334</v>
      </c>
      <c r="C2336" s="9">
        <f>IF(OR('1. Raw Data'!C2336&lt;18, '1. Raw Data'!C2336&gt;100), MEDIAN('1. Raw Data'!$C$2:$C$5001), '1. Raw Data'!C2336)</f>
        <v>37</v>
      </c>
      <c r="D2336" s="9" t="s">
        <v>5021</v>
      </c>
      <c r="E2336" s="22">
        <v>44539</v>
      </c>
      <c r="F2336" s="9">
        <v>0</v>
      </c>
      <c r="G2336" s="9">
        <v>13827</v>
      </c>
      <c r="H2336" s="15">
        <v>44451</v>
      </c>
      <c r="I2336" s="9" t="s">
        <v>7457</v>
      </c>
      <c r="J2336" s="9">
        <v>102</v>
      </c>
      <c r="K2336" s="9" t="s">
        <v>7494</v>
      </c>
      <c r="L2336" s="9" t="str">
        <f>IF(OR('1. Raw Data'!L2336="Elec", '1. Raw Data'!L2336="elect"), "Electronics", '1. Raw Data'!L2336)</f>
        <v>Sports</v>
      </c>
      <c r="M2336" s="9">
        <v>408.96</v>
      </c>
      <c r="N2336" s="9">
        <f>IF(ISBLANK('1. Raw Data'!N2336), MEDIAN('1. Raw Data'!$N$2:$N$5001), '1. Raw Data'!N2336)</f>
        <v>235.17</v>
      </c>
      <c r="O2336" s="9">
        <v>4</v>
      </c>
      <c r="P2336" s="9">
        <f>IF(ISBLANK('1. Raw Data'!P2336), 0, '1. Raw Data'!P2336)</f>
        <v>0</v>
      </c>
      <c r="Q2336" s="9">
        <v>558</v>
      </c>
      <c r="R2336" s="9">
        <v>6</v>
      </c>
      <c r="S2336" s="9">
        <f t="shared" si="108"/>
        <v>1635.84</v>
      </c>
      <c r="T2336" s="9">
        <f t="shared" si="109"/>
        <v>695.16</v>
      </c>
      <c r="U2336" s="23">
        <f t="shared" si="110"/>
        <v>0.42495598591549294</v>
      </c>
    </row>
    <row r="2337" spans="1:21" x14ac:dyDescent="0.3">
      <c r="A2337" s="9">
        <v>2478</v>
      </c>
      <c r="B2337" s="9" t="str">
        <f>PROPER(TRIM('1. Raw Data'!B2337))</f>
        <v>Customer_2335</v>
      </c>
      <c r="C2337" s="9">
        <f>IF(OR('1. Raw Data'!C2337&lt;18, '1. Raw Data'!C2337&gt;100), MEDIAN('1. Raw Data'!$C$2:$C$5001), '1. Raw Data'!C2337)</f>
        <v>23</v>
      </c>
      <c r="D2337" s="9" t="s">
        <v>5020</v>
      </c>
      <c r="E2337" s="22">
        <v>44893</v>
      </c>
      <c r="F2337" s="9">
        <v>0</v>
      </c>
      <c r="G2337" s="9">
        <v>11646</v>
      </c>
      <c r="H2337" s="15">
        <v>44893</v>
      </c>
      <c r="I2337" s="9" t="s">
        <v>7457</v>
      </c>
      <c r="J2337" s="9">
        <v>139</v>
      </c>
      <c r="K2337" s="9" t="s">
        <v>7486</v>
      </c>
      <c r="L2337" s="9" t="str">
        <f>IF(OR('1. Raw Data'!L2337="Elec", '1. Raw Data'!L2337="elect"), "Electronics", '1. Raw Data'!L2337)</f>
        <v>Home Appliances</v>
      </c>
      <c r="M2337" s="9">
        <v>183.92</v>
      </c>
      <c r="N2337" s="9">
        <f>IF(ISBLANK('1. Raw Data'!N2337), MEDIAN('1. Raw Data'!$N$2:$N$5001), '1. Raw Data'!N2337)</f>
        <v>108.37</v>
      </c>
      <c r="O2337" s="9">
        <v>4</v>
      </c>
      <c r="P2337" s="9">
        <f>IF(ISBLANK('1. Raw Data'!P2337), 0, '1. Raw Data'!P2337)</f>
        <v>0</v>
      </c>
      <c r="Q2337" s="9">
        <v>653</v>
      </c>
      <c r="R2337" s="9">
        <v>5</v>
      </c>
      <c r="S2337" s="9">
        <f t="shared" si="108"/>
        <v>735.68</v>
      </c>
      <c r="T2337" s="9">
        <f t="shared" si="109"/>
        <v>302.19999999999993</v>
      </c>
      <c r="U2337" s="23">
        <f t="shared" si="110"/>
        <v>0.41077642453240532</v>
      </c>
    </row>
    <row r="2338" spans="1:21" x14ac:dyDescent="0.3">
      <c r="A2338" s="9">
        <v>2183</v>
      </c>
      <c r="B2338" s="9" t="str">
        <f>PROPER(TRIM('1. Raw Data'!B2338))</f>
        <v>Customer_2336</v>
      </c>
      <c r="C2338" s="9">
        <f>IF(OR('1. Raw Data'!C2338&lt;18, '1. Raw Data'!C2338&gt;100), MEDIAN('1. Raw Data'!$C$2:$C$5001), '1. Raw Data'!C2338)</f>
        <v>57</v>
      </c>
      <c r="D2338" s="9" t="s">
        <v>5018</v>
      </c>
      <c r="E2338" s="22">
        <v>44412</v>
      </c>
      <c r="F2338" s="9">
        <v>0</v>
      </c>
      <c r="G2338" s="9">
        <v>11958</v>
      </c>
      <c r="H2338" s="15">
        <v>44294</v>
      </c>
      <c r="I2338" s="9" t="s">
        <v>7457</v>
      </c>
      <c r="J2338" s="9">
        <v>146</v>
      </c>
      <c r="K2338" s="9" t="s">
        <v>7505</v>
      </c>
      <c r="L2338" s="9" t="str">
        <f>IF(OR('1. Raw Data'!L2338="Elec", '1. Raw Data'!L2338="elect"), "Electronics", '1. Raw Data'!L2338)</f>
        <v>Home Appliances</v>
      </c>
      <c r="M2338" s="9">
        <v>571.82000000000005</v>
      </c>
      <c r="N2338" s="9">
        <f>IF(ISBLANK('1. Raw Data'!N2338), MEDIAN('1. Raw Data'!$N$2:$N$5001), '1. Raw Data'!N2338)</f>
        <v>373.61</v>
      </c>
      <c r="O2338" s="9">
        <v>4</v>
      </c>
      <c r="P2338" s="9">
        <f>IF(ISBLANK('1. Raw Data'!P2338), 0, '1. Raw Data'!P2338)</f>
        <v>0</v>
      </c>
      <c r="Q2338" s="9">
        <v>448</v>
      </c>
      <c r="R2338" s="9">
        <v>3</v>
      </c>
      <c r="S2338" s="9">
        <f t="shared" si="108"/>
        <v>2287.2800000000002</v>
      </c>
      <c r="T2338" s="9">
        <f t="shared" si="109"/>
        <v>792.84000000000015</v>
      </c>
      <c r="U2338" s="23">
        <f t="shared" si="110"/>
        <v>0.34663005840998917</v>
      </c>
    </row>
    <row r="2339" spans="1:21" x14ac:dyDescent="0.3">
      <c r="A2339" s="9">
        <v>1649</v>
      </c>
      <c r="B2339" s="9" t="str">
        <f>PROPER(TRIM('1. Raw Data'!B2339))</f>
        <v>Customer_2337</v>
      </c>
      <c r="C2339" s="9">
        <f>IF(OR('1. Raw Data'!C2339&lt;18, '1. Raw Data'!C2339&gt;100), MEDIAN('1. Raw Data'!$C$2:$C$5001), '1. Raw Data'!C2339)</f>
        <v>43</v>
      </c>
      <c r="D2339" s="9" t="s">
        <v>5018</v>
      </c>
      <c r="E2339" s="22">
        <v>44110</v>
      </c>
      <c r="F2339" s="9">
        <v>0</v>
      </c>
      <c r="G2339" s="9">
        <v>12583</v>
      </c>
      <c r="H2339" s="15">
        <v>43992</v>
      </c>
      <c r="I2339" s="9" t="s">
        <v>7456</v>
      </c>
      <c r="J2339" s="9">
        <v>119</v>
      </c>
      <c r="K2339" s="9" t="s">
        <v>7459</v>
      </c>
      <c r="L2339" s="9" t="str">
        <f>IF(OR('1. Raw Data'!L2339="Elec", '1. Raw Data'!L2339="elect"), "Electronics", '1. Raw Data'!L2339)</f>
        <v>Electronics</v>
      </c>
      <c r="M2339" s="9">
        <v>447.6</v>
      </c>
      <c r="N2339" s="9">
        <f>IF(ISBLANK('1. Raw Data'!N2339), MEDIAN('1. Raw Data'!$N$2:$N$5001), '1. Raw Data'!N2339)</f>
        <v>298.11</v>
      </c>
      <c r="O2339" s="9">
        <v>4</v>
      </c>
      <c r="P2339" s="9">
        <f>IF(ISBLANK('1. Raw Data'!P2339), 0, '1. Raw Data'!P2339)</f>
        <v>0.2</v>
      </c>
      <c r="Q2339" s="9">
        <v>647</v>
      </c>
      <c r="R2339" s="9">
        <v>3</v>
      </c>
      <c r="S2339" s="9">
        <f t="shared" si="108"/>
        <v>1432.3200000000002</v>
      </c>
      <c r="T2339" s="9">
        <f t="shared" si="109"/>
        <v>239.88000000000011</v>
      </c>
      <c r="U2339" s="23">
        <f t="shared" si="110"/>
        <v>0.16747654155495983</v>
      </c>
    </row>
    <row r="2340" spans="1:21" x14ac:dyDescent="0.3">
      <c r="A2340" s="9">
        <v>1968</v>
      </c>
      <c r="B2340" s="9" t="str">
        <f>PROPER(TRIM('1. Raw Data'!B2340))</f>
        <v>Customer_2338</v>
      </c>
      <c r="C2340" s="9">
        <f>IF(OR('1. Raw Data'!C2340&lt;18, '1. Raw Data'!C2340&gt;100), MEDIAN('1. Raw Data'!$C$2:$C$5001), '1. Raw Data'!C2340)</f>
        <v>52</v>
      </c>
      <c r="D2340" s="9" t="s">
        <v>5023</v>
      </c>
      <c r="E2340" s="22">
        <v>44344</v>
      </c>
      <c r="F2340" s="9">
        <v>1</v>
      </c>
      <c r="G2340" s="9">
        <v>13633</v>
      </c>
      <c r="H2340" s="15">
        <v>44344</v>
      </c>
      <c r="I2340" s="9" t="s">
        <v>7456</v>
      </c>
      <c r="J2340" s="9">
        <v>107</v>
      </c>
      <c r="K2340" s="9" t="s">
        <v>7485</v>
      </c>
      <c r="L2340" s="9" t="str">
        <f>IF(OR('1. Raw Data'!L2340="Elec", '1. Raw Data'!L2340="elect"), "Electronics", '1. Raw Data'!L2340)</f>
        <v>Clothing</v>
      </c>
      <c r="M2340" s="9">
        <v>791.1</v>
      </c>
      <c r="N2340" s="9">
        <f>IF(ISBLANK('1. Raw Data'!N2340), MEDIAN('1. Raw Data'!$N$2:$N$5001), '1. Raw Data'!N2340)</f>
        <v>491.41</v>
      </c>
      <c r="O2340" s="9">
        <v>3</v>
      </c>
      <c r="P2340" s="9">
        <f>IF(ISBLANK('1. Raw Data'!P2340), 0, '1. Raw Data'!P2340)</f>
        <v>0.05</v>
      </c>
      <c r="Q2340" s="9">
        <v>755</v>
      </c>
      <c r="R2340" s="9">
        <v>4</v>
      </c>
      <c r="S2340" s="9">
        <f t="shared" si="108"/>
        <v>2254.6350000000002</v>
      </c>
      <c r="T2340" s="9">
        <f t="shared" si="109"/>
        <v>780.4050000000002</v>
      </c>
      <c r="U2340" s="23">
        <f t="shared" si="110"/>
        <v>0.34613363138601155</v>
      </c>
    </row>
    <row r="2341" spans="1:21" x14ac:dyDescent="0.3">
      <c r="A2341" s="9">
        <v>1589</v>
      </c>
      <c r="B2341" s="9" t="str">
        <f>PROPER(TRIM('1. Raw Data'!B2341))</f>
        <v>Customer_2339</v>
      </c>
      <c r="C2341" s="9">
        <f>IF(OR('1. Raw Data'!C2341&lt;18, '1. Raw Data'!C2341&gt;100), MEDIAN('1. Raw Data'!$C$2:$C$5001), '1. Raw Data'!C2341)</f>
        <v>38</v>
      </c>
      <c r="D2341" s="9" t="s">
        <v>5018</v>
      </c>
      <c r="E2341" s="22">
        <v>44349</v>
      </c>
      <c r="F2341" s="9">
        <v>1</v>
      </c>
      <c r="G2341" s="9">
        <v>11060</v>
      </c>
      <c r="H2341" s="15">
        <v>44233</v>
      </c>
      <c r="I2341" s="9" t="s">
        <v>7456</v>
      </c>
      <c r="J2341" s="9">
        <v>112</v>
      </c>
      <c r="K2341" s="9" t="s">
        <v>7492</v>
      </c>
      <c r="L2341" s="9" t="str">
        <f>IF(OR('1. Raw Data'!L2341="Elec", '1. Raw Data'!L2341="elect"), "Electronics", '1. Raw Data'!L2341)</f>
        <v>Sports</v>
      </c>
      <c r="M2341" s="9">
        <v>1469.89</v>
      </c>
      <c r="N2341" s="9">
        <f>IF(ISBLANK('1. Raw Data'!N2341), MEDIAN('1. Raw Data'!$N$2:$N$5001), '1. Raw Data'!N2341)</f>
        <v>622.77</v>
      </c>
      <c r="O2341" s="9">
        <v>1</v>
      </c>
      <c r="P2341" s="9">
        <f>IF(ISBLANK('1. Raw Data'!P2341), 0, '1. Raw Data'!P2341)</f>
        <v>0</v>
      </c>
      <c r="Q2341" s="9">
        <v>1425</v>
      </c>
      <c r="R2341" s="9">
        <v>2</v>
      </c>
      <c r="S2341" s="9">
        <f t="shared" si="108"/>
        <v>1469.89</v>
      </c>
      <c r="T2341" s="9">
        <f t="shared" si="109"/>
        <v>847.12000000000012</v>
      </c>
      <c r="U2341" s="23">
        <f t="shared" si="110"/>
        <v>0.576315234473328</v>
      </c>
    </row>
    <row r="2342" spans="1:21" x14ac:dyDescent="0.3">
      <c r="A2342" s="9">
        <v>2100</v>
      </c>
      <c r="B2342" s="9" t="str">
        <f>PROPER(TRIM('1. Raw Data'!B2342))</f>
        <v>Customer_2340</v>
      </c>
      <c r="C2342" s="9">
        <f>IF(OR('1. Raw Data'!C2342&lt;18, '1. Raw Data'!C2342&gt;100), MEDIAN('1. Raw Data'!$C$2:$C$5001), '1. Raw Data'!C2342)</f>
        <v>65</v>
      </c>
      <c r="D2342" s="9" t="s">
        <v>5023</v>
      </c>
      <c r="E2342" s="22">
        <v>45131</v>
      </c>
      <c r="F2342" s="9">
        <v>0</v>
      </c>
      <c r="G2342" s="9">
        <v>13252</v>
      </c>
      <c r="H2342" s="15">
        <v>45131</v>
      </c>
      <c r="I2342" s="9" t="s">
        <v>7455</v>
      </c>
      <c r="J2342" s="9">
        <v>103</v>
      </c>
      <c r="K2342" s="9" t="s">
        <v>7472</v>
      </c>
      <c r="L2342" s="9" t="str">
        <f>IF(OR('1. Raw Data'!L2342="Elec", '1. Raw Data'!L2342="elect"), "Electronics", '1. Raw Data'!L2342)</f>
        <v>Electronics</v>
      </c>
      <c r="M2342" s="9">
        <v>230.24</v>
      </c>
      <c r="N2342" s="9">
        <f>IF(ISBLANK('1. Raw Data'!N2342), MEDIAN('1. Raw Data'!$N$2:$N$5001), '1. Raw Data'!N2342)</f>
        <v>158.49</v>
      </c>
      <c r="O2342" s="9">
        <v>2</v>
      </c>
      <c r="P2342" s="9">
        <f>IF(ISBLANK('1. Raw Data'!P2342), 0, '1. Raw Data'!P2342)</f>
        <v>0</v>
      </c>
      <c r="Q2342" s="9">
        <v>527</v>
      </c>
      <c r="R2342" s="9">
        <v>1</v>
      </c>
      <c r="S2342" s="9">
        <f t="shared" si="108"/>
        <v>460.48</v>
      </c>
      <c r="T2342" s="9">
        <f t="shared" si="109"/>
        <v>143.5</v>
      </c>
      <c r="U2342" s="23">
        <f t="shared" si="110"/>
        <v>0.31163134120917302</v>
      </c>
    </row>
    <row r="2343" spans="1:21" x14ac:dyDescent="0.3">
      <c r="A2343" s="9">
        <v>1508</v>
      </c>
      <c r="B2343" s="9" t="str">
        <f>PROPER(TRIM('1. Raw Data'!B2343))</f>
        <v>Customer_2341</v>
      </c>
      <c r="C2343" s="9">
        <f>IF(OR('1. Raw Data'!C2343&lt;18, '1. Raw Data'!C2343&gt;100), MEDIAN('1. Raw Data'!$C$2:$C$5001), '1. Raw Data'!C2343)</f>
        <v>40</v>
      </c>
      <c r="D2343" s="9" t="s">
        <v>5023</v>
      </c>
      <c r="E2343" s="22">
        <v>44959</v>
      </c>
      <c r="F2343" s="9">
        <v>0</v>
      </c>
      <c r="G2343" s="9">
        <v>11788</v>
      </c>
      <c r="H2343" s="15">
        <v>44959</v>
      </c>
      <c r="I2343" s="9" t="s">
        <v>7457</v>
      </c>
      <c r="J2343" s="9">
        <v>147</v>
      </c>
      <c r="K2343" s="9" t="s">
        <v>7474</v>
      </c>
      <c r="L2343" s="9" t="str">
        <f>IF(OR('1. Raw Data'!L2343="Elec", '1. Raw Data'!L2343="elect"), "Electronics", '1. Raw Data'!L2343)</f>
        <v>Electronics</v>
      </c>
      <c r="M2343" s="9">
        <v>590.45000000000005</v>
      </c>
      <c r="N2343" s="9">
        <f>IF(ISBLANK('1. Raw Data'!N2343), MEDIAN('1. Raw Data'!$N$2:$N$5001), '1. Raw Data'!N2343)</f>
        <v>404</v>
      </c>
      <c r="O2343" s="9">
        <v>1</v>
      </c>
      <c r="P2343" s="9">
        <f>IF(ISBLANK('1. Raw Data'!P2343), 0, '1. Raw Data'!P2343)</f>
        <v>0</v>
      </c>
      <c r="Q2343" s="9">
        <v>428</v>
      </c>
      <c r="R2343" s="9">
        <v>6</v>
      </c>
      <c r="S2343" s="9">
        <f t="shared" si="108"/>
        <v>590.45000000000005</v>
      </c>
      <c r="T2343" s="9">
        <f t="shared" si="109"/>
        <v>186.45000000000005</v>
      </c>
      <c r="U2343" s="23">
        <f t="shared" si="110"/>
        <v>0.31577610297230929</v>
      </c>
    </row>
    <row r="2344" spans="1:21" x14ac:dyDescent="0.3">
      <c r="A2344" s="9">
        <v>1440</v>
      </c>
      <c r="B2344" s="9" t="str">
        <f>PROPER(TRIM('1. Raw Data'!B2344))</f>
        <v>Customer_2342</v>
      </c>
      <c r="C2344" s="9">
        <f>IF(OR('1. Raw Data'!C2344&lt;18, '1. Raw Data'!C2344&gt;100), MEDIAN('1. Raw Data'!$C$2:$C$5001), '1. Raw Data'!C2344)</f>
        <v>45</v>
      </c>
      <c r="D2344" s="9" t="s">
        <v>5021</v>
      </c>
      <c r="E2344" s="22">
        <v>44393</v>
      </c>
      <c r="F2344" s="9">
        <v>0</v>
      </c>
      <c r="G2344" s="9">
        <v>10024</v>
      </c>
      <c r="H2344" s="15">
        <v>44393</v>
      </c>
      <c r="I2344" s="9" t="s">
        <v>7456</v>
      </c>
      <c r="J2344" s="9">
        <v>105</v>
      </c>
      <c r="K2344" s="9" t="s">
        <v>7461</v>
      </c>
      <c r="L2344" s="9" t="str">
        <f>IF(OR('1. Raw Data'!L2344="Elec", '1. Raw Data'!L2344="elect"), "Electronics", '1. Raw Data'!L2344)</f>
        <v>Electronics</v>
      </c>
      <c r="M2344" s="9">
        <v>1401.38</v>
      </c>
      <c r="N2344" s="9">
        <f>IF(ISBLANK('1. Raw Data'!N2344), MEDIAN('1. Raw Data'!$N$2:$N$5001), '1. Raw Data'!N2344)</f>
        <v>859.76</v>
      </c>
      <c r="O2344" s="9">
        <v>4</v>
      </c>
      <c r="P2344" s="9">
        <f>IF(ISBLANK('1. Raw Data'!P2344), 0, '1. Raw Data'!P2344)</f>
        <v>0.2</v>
      </c>
      <c r="Q2344" s="9">
        <v>1012</v>
      </c>
      <c r="R2344" s="9">
        <v>2</v>
      </c>
      <c r="S2344" s="9">
        <f t="shared" si="108"/>
        <v>4484.4160000000002</v>
      </c>
      <c r="T2344" s="9">
        <f t="shared" si="109"/>
        <v>1045.3760000000002</v>
      </c>
      <c r="U2344" s="23">
        <f t="shared" si="110"/>
        <v>0.23311307425537689</v>
      </c>
    </row>
    <row r="2345" spans="1:21" x14ac:dyDescent="0.3">
      <c r="A2345" s="9">
        <v>2277</v>
      </c>
      <c r="B2345" s="9" t="str">
        <f>PROPER(TRIM('1. Raw Data'!B2345))</f>
        <v>Customer_2343</v>
      </c>
      <c r="C2345" s="9">
        <f>IF(OR('1. Raw Data'!C2345&lt;18, '1. Raw Data'!C2345&gt;100), MEDIAN('1. Raw Data'!$C$2:$C$5001), '1. Raw Data'!C2345)</f>
        <v>60</v>
      </c>
      <c r="D2345" s="9" t="s">
        <v>5019</v>
      </c>
      <c r="E2345" s="22">
        <v>44087</v>
      </c>
      <c r="F2345" s="9">
        <v>0</v>
      </c>
      <c r="G2345" s="9">
        <v>10348</v>
      </c>
      <c r="H2345" s="15">
        <v>44087</v>
      </c>
      <c r="I2345" s="9" t="s">
        <v>7455</v>
      </c>
      <c r="J2345" s="9">
        <v>108</v>
      </c>
      <c r="K2345" s="9" t="s">
        <v>7496</v>
      </c>
      <c r="L2345" s="9" t="str">
        <f>IF(OR('1. Raw Data'!L2345="Elec", '1. Raw Data'!L2345="elect"), "Electronics", '1. Raw Data'!L2345)</f>
        <v>Sports</v>
      </c>
      <c r="M2345" s="9">
        <v>1321.47</v>
      </c>
      <c r="N2345" s="9">
        <f>IF(ISBLANK('1. Raw Data'!N2345), MEDIAN('1. Raw Data'!$N$2:$N$5001), '1. Raw Data'!N2345)</f>
        <v>733.72</v>
      </c>
      <c r="O2345" s="9">
        <v>3</v>
      </c>
      <c r="P2345" s="9">
        <f>IF(ISBLANK('1. Raw Data'!P2345), 0, '1. Raw Data'!P2345)</f>
        <v>0.2</v>
      </c>
      <c r="Q2345" s="9">
        <v>476</v>
      </c>
      <c r="R2345" s="9">
        <v>5</v>
      </c>
      <c r="S2345" s="9">
        <f t="shared" si="108"/>
        <v>3171.5280000000002</v>
      </c>
      <c r="T2345" s="9">
        <f t="shared" si="109"/>
        <v>970.36800000000039</v>
      </c>
      <c r="U2345" s="23">
        <f t="shared" si="110"/>
        <v>0.30596229956033821</v>
      </c>
    </row>
    <row r="2346" spans="1:21" x14ac:dyDescent="0.3">
      <c r="A2346" s="9">
        <v>1920</v>
      </c>
      <c r="B2346" s="9" t="str">
        <f>PROPER(TRIM('1. Raw Data'!B2346))</f>
        <v>Customer_2344</v>
      </c>
      <c r="C2346" s="9">
        <f>IF(OR('1. Raw Data'!C2346&lt;18, '1. Raw Data'!C2346&gt;100), MEDIAN('1. Raw Data'!$C$2:$C$5001), '1. Raw Data'!C2346)</f>
        <v>41</v>
      </c>
      <c r="D2346" s="9" t="s">
        <v>5023</v>
      </c>
      <c r="E2346" s="22">
        <v>45023</v>
      </c>
      <c r="F2346" s="9">
        <v>0</v>
      </c>
      <c r="G2346" s="9">
        <v>10636</v>
      </c>
      <c r="H2346" s="15">
        <v>45111</v>
      </c>
      <c r="I2346" s="9" t="s">
        <v>7455</v>
      </c>
      <c r="J2346" s="9">
        <v>114</v>
      </c>
      <c r="K2346" s="9" t="s">
        <v>7463</v>
      </c>
      <c r="L2346" s="9" t="str">
        <f>IF(OR('1. Raw Data'!L2346="Elec", '1. Raw Data'!L2346="elect"), "Electronics", '1. Raw Data'!L2346)</f>
        <v>Electronics</v>
      </c>
      <c r="M2346" s="9">
        <v>621.69000000000005</v>
      </c>
      <c r="N2346" s="9">
        <f>IF(ISBLANK('1. Raw Data'!N2346), MEDIAN('1. Raw Data'!$N$2:$N$5001), '1. Raw Data'!N2346)</f>
        <v>295.42</v>
      </c>
      <c r="O2346" s="9">
        <v>3</v>
      </c>
      <c r="P2346" s="9">
        <f>IF(ISBLANK('1. Raw Data'!P2346), 0, '1. Raw Data'!P2346)</f>
        <v>0</v>
      </c>
      <c r="Q2346" s="9">
        <v>547</v>
      </c>
      <c r="R2346" s="9">
        <v>7</v>
      </c>
      <c r="S2346" s="9">
        <f t="shared" si="108"/>
        <v>1865.0700000000002</v>
      </c>
      <c r="T2346" s="9">
        <f t="shared" si="109"/>
        <v>978.81000000000017</v>
      </c>
      <c r="U2346" s="23">
        <f t="shared" si="110"/>
        <v>0.52481140118065284</v>
      </c>
    </row>
    <row r="2347" spans="1:21" x14ac:dyDescent="0.3">
      <c r="A2347" s="9">
        <v>1769</v>
      </c>
      <c r="B2347" s="9" t="str">
        <f>PROPER(TRIM('1. Raw Data'!B2347))</f>
        <v>Customer_2345</v>
      </c>
      <c r="C2347" s="9">
        <f>IF(OR('1. Raw Data'!C2347&lt;18, '1. Raw Data'!C2347&gt;100), MEDIAN('1. Raw Data'!$C$2:$C$5001), '1. Raw Data'!C2347)</f>
        <v>44</v>
      </c>
      <c r="D2347" s="9" t="s">
        <v>5023</v>
      </c>
      <c r="E2347" s="22">
        <v>44539</v>
      </c>
      <c r="F2347" s="9">
        <v>0</v>
      </c>
      <c r="G2347" s="9">
        <v>13614</v>
      </c>
      <c r="H2347" s="15">
        <v>44451</v>
      </c>
      <c r="I2347" s="9" t="s">
        <v>7455</v>
      </c>
      <c r="J2347" s="9">
        <v>136</v>
      </c>
      <c r="K2347" s="9" t="s">
        <v>7503</v>
      </c>
      <c r="L2347" s="9" t="str">
        <f>IF(OR('1. Raw Data'!L2347="Elec", '1. Raw Data'!L2347="elect"), "Electronics", '1. Raw Data'!L2347)</f>
        <v>Clothing</v>
      </c>
      <c r="M2347" s="9">
        <v>1063.48</v>
      </c>
      <c r="N2347" s="9">
        <f>IF(ISBLANK('1. Raw Data'!N2347), MEDIAN('1. Raw Data'!$N$2:$N$5001), '1. Raw Data'!N2347)</f>
        <v>666.7</v>
      </c>
      <c r="O2347" s="9">
        <v>1</v>
      </c>
      <c r="P2347" s="9">
        <f>IF(ISBLANK('1. Raw Data'!P2347), 0, '1. Raw Data'!P2347)</f>
        <v>0</v>
      </c>
      <c r="Q2347" s="9">
        <v>654</v>
      </c>
      <c r="R2347" s="9">
        <v>7</v>
      </c>
      <c r="S2347" s="9">
        <f t="shared" si="108"/>
        <v>1063.48</v>
      </c>
      <c r="T2347" s="9">
        <f t="shared" si="109"/>
        <v>396.78</v>
      </c>
      <c r="U2347" s="23">
        <f t="shared" si="110"/>
        <v>0.37309587392334598</v>
      </c>
    </row>
    <row r="2348" spans="1:21" x14ac:dyDescent="0.3">
      <c r="A2348" s="9">
        <v>2343</v>
      </c>
      <c r="B2348" s="9" t="str">
        <f>PROPER(TRIM('1. Raw Data'!B2348))</f>
        <v>Customer_2346</v>
      </c>
      <c r="C2348" s="9">
        <f>IF(OR('1. Raw Data'!C2348&lt;18, '1. Raw Data'!C2348&gt;100), MEDIAN('1. Raw Data'!$C$2:$C$5001), '1. Raw Data'!C2348)</f>
        <v>33</v>
      </c>
      <c r="D2348" s="9" t="s">
        <v>5022</v>
      </c>
      <c r="E2348" s="22">
        <v>45266</v>
      </c>
      <c r="F2348" s="9">
        <v>0</v>
      </c>
      <c r="G2348" s="9">
        <v>13820</v>
      </c>
      <c r="H2348" s="15">
        <v>45089</v>
      </c>
      <c r="I2348" s="9" t="s">
        <v>7457</v>
      </c>
      <c r="J2348" s="9">
        <v>107</v>
      </c>
      <c r="K2348" s="9" t="s">
        <v>7485</v>
      </c>
      <c r="L2348" s="9" t="str">
        <f>IF(OR('1. Raw Data'!L2348="Elec", '1. Raw Data'!L2348="elect"), "Electronics", '1. Raw Data'!L2348)</f>
        <v>Electronics</v>
      </c>
      <c r="M2348" s="9">
        <v>177.39</v>
      </c>
      <c r="N2348" s="9">
        <f>IF(ISBLANK('1. Raw Data'!N2348), MEDIAN('1. Raw Data'!$N$2:$N$5001), '1. Raw Data'!N2348)</f>
        <v>117.67</v>
      </c>
      <c r="O2348" s="9">
        <v>2</v>
      </c>
      <c r="P2348" s="9">
        <f>IF(ISBLANK('1. Raw Data'!P2348), 0, '1. Raw Data'!P2348)</f>
        <v>0</v>
      </c>
      <c r="Q2348" s="9">
        <v>451</v>
      </c>
      <c r="R2348" s="9">
        <v>5</v>
      </c>
      <c r="S2348" s="9">
        <f t="shared" si="108"/>
        <v>354.78</v>
      </c>
      <c r="T2348" s="9">
        <f t="shared" si="109"/>
        <v>119.43999999999997</v>
      </c>
      <c r="U2348" s="23">
        <f t="shared" si="110"/>
        <v>0.33665933818140814</v>
      </c>
    </row>
    <row r="2349" spans="1:21" x14ac:dyDescent="0.3">
      <c r="A2349" s="9">
        <v>1262</v>
      </c>
      <c r="B2349" s="9" t="str">
        <f>PROPER(TRIM('1. Raw Data'!B2349))</f>
        <v>Customer_2347</v>
      </c>
      <c r="C2349" s="9">
        <f>IF(OR('1. Raw Data'!C2349&lt;18, '1. Raw Data'!C2349&gt;100), MEDIAN('1. Raw Data'!$C$2:$C$5001), '1. Raw Data'!C2349)</f>
        <v>40</v>
      </c>
      <c r="D2349" s="9" t="s">
        <v>5021</v>
      </c>
      <c r="E2349" s="22">
        <v>44923</v>
      </c>
      <c r="F2349" s="9">
        <v>1</v>
      </c>
      <c r="G2349" s="9">
        <v>10226</v>
      </c>
      <c r="H2349" s="15">
        <v>44923</v>
      </c>
      <c r="I2349" s="9" t="s">
        <v>7455</v>
      </c>
      <c r="J2349" s="9">
        <v>107</v>
      </c>
      <c r="K2349" s="9" t="s">
        <v>7485</v>
      </c>
      <c r="L2349" s="9" t="str">
        <f>IF(OR('1. Raw Data'!L2349="Elec", '1. Raw Data'!L2349="elect"), "Electronics", '1. Raw Data'!L2349)</f>
        <v>Electronics</v>
      </c>
      <c r="M2349" s="9">
        <v>1083.18</v>
      </c>
      <c r="N2349" s="9">
        <f>IF(ISBLANK('1. Raw Data'!N2349), MEDIAN('1. Raw Data'!$N$2:$N$5001), '1. Raw Data'!N2349)</f>
        <v>649.42999999999995</v>
      </c>
      <c r="O2349" s="9">
        <v>4</v>
      </c>
      <c r="P2349" s="9">
        <f>IF(ISBLANK('1. Raw Data'!P2349), 0, '1. Raw Data'!P2349)</f>
        <v>0</v>
      </c>
      <c r="Q2349" s="9">
        <v>735</v>
      </c>
      <c r="R2349" s="9">
        <v>3</v>
      </c>
      <c r="S2349" s="9">
        <f t="shared" si="108"/>
        <v>4332.72</v>
      </c>
      <c r="T2349" s="9">
        <f t="shared" si="109"/>
        <v>1735.0000000000005</v>
      </c>
      <c r="U2349" s="23">
        <f t="shared" si="110"/>
        <v>0.40044129322919558</v>
      </c>
    </row>
    <row r="2350" spans="1:21" x14ac:dyDescent="0.3">
      <c r="A2350" s="9">
        <v>2397</v>
      </c>
      <c r="B2350" s="9" t="str">
        <f>PROPER(TRIM('1. Raw Data'!B2350))</f>
        <v>Customer_2348</v>
      </c>
      <c r="C2350" s="9">
        <f>IF(OR('1. Raw Data'!C2350&lt;18, '1. Raw Data'!C2350&gt;100), MEDIAN('1. Raw Data'!$C$2:$C$5001), '1. Raw Data'!C2350)</f>
        <v>40</v>
      </c>
      <c r="D2350" s="9" t="s">
        <v>5023</v>
      </c>
      <c r="E2350" s="22">
        <v>44111</v>
      </c>
      <c r="F2350" s="9">
        <v>0</v>
      </c>
      <c r="G2350" s="9">
        <v>11371</v>
      </c>
      <c r="H2350" s="15">
        <v>44022</v>
      </c>
      <c r="I2350" s="9" t="s">
        <v>7456</v>
      </c>
      <c r="J2350" s="9">
        <v>146</v>
      </c>
      <c r="K2350" s="9" t="s">
        <v>7505</v>
      </c>
      <c r="L2350" s="9" t="str">
        <f>IF(OR('1. Raw Data'!L2350="Elec", '1. Raw Data'!L2350="elect"), "Electronics", '1. Raw Data'!L2350)</f>
        <v>Home Appliances</v>
      </c>
      <c r="M2350" s="9">
        <v>1460.64</v>
      </c>
      <c r="N2350" s="9">
        <f>IF(ISBLANK('1. Raw Data'!N2350), MEDIAN('1. Raw Data'!$N$2:$N$5001), '1. Raw Data'!N2350)</f>
        <v>859.91</v>
      </c>
      <c r="O2350" s="9">
        <v>3</v>
      </c>
      <c r="P2350" s="9">
        <f>IF(ISBLANK('1. Raw Data'!P2350), 0, '1. Raw Data'!P2350)</f>
        <v>0</v>
      </c>
      <c r="Q2350" s="9">
        <v>995</v>
      </c>
      <c r="R2350" s="9">
        <v>3</v>
      </c>
      <c r="S2350" s="9">
        <f t="shared" si="108"/>
        <v>4381.92</v>
      </c>
      <c r="T2350" s="9">
        <f t="shared" si="109"/>
        <v>1802.19</v>
      </c>
      <c r="U2350" s="23">
        <f t="shared" si="110"/>
        <v>0.41127861759228834</v>
      </c>
    </row>
    <row r="2351" spans="1:21" x14ac:dyDescent="0.3">
      <c r="A2351" s="9">
        <v>1636</v>
      </c>
      <c r="B2351" s="9" t="str">
        <f>PROPER(TRIM('1. Raw Data'!B2351))</f>
        <v>Customer_2349</v>
      </c>
      <c r="C2351" s="9">
        <f>IF(OR('1. Raw Data'!C2351&lt;18, '1. Raw Data'!C2351&gt;100), MEDIAN('1. Raw Data'!$C$2:$C$5001), '1. Raw Data'!C2351)</f>
        <v>29</v>
      </c>
      <c r="D2351" s="9" t="s">
        <v>5020</v>
      </c>
      <c r="E2351" s="22">
        <v>44860</v>
      </c>
      <c r="F2351" s="9">
        <v>1</v>
      </c>
      <c r="G2351" s="9">
        <v>10037</v>
      </c>
      <c r="H2351" s="15">
        <v>44860</v>
      </c>
      <c r="I2351" s="9" t="s">
        <v>7455</v>
      </c>
      <c r="J2351" s="9">
        <v>132</v>
      </c>
      <c r="K2351" s="9" t="s">
        <v>7506</v>
      </c>
      <c r="L2351" s="9" t="str">
        <f>IF(OR('1. Raw Data'!L2351="Elec", '1. Raw Data'!L2351="elect"), "Electronics", '1. Raw Data'!L2351)</f>
        <v>Electronics</v>
      </c>
      <c r="M2351" s="9">
        <v>829.36</v>
      </c>
      <c r="N2351" s="9">
        <f>IF(ISBLANK('1. Raw Data'!N2351), MEDIAN('1. Raw Data'!$N$2:$N$5001), '1. Raw Data'!N2351)</f>
        <v>379.77</v>
      </c>
      <c r="O2351" s="9">
        <v>4</v>
      </c>
      <c r="P2351" s="9">
        <f>IF(ISBLANK('1. Raw Data'!P2351), 0, '1. Raw Data'!P2351)</f>
        <v>0</v>
      </c>
      <c r="Q2351" s="9">
        <v>798</v>
      </c>
      <c r="R2351" s="9">
        <v>3</v>
      </c>
      <c r="S2351" s="9">
        <f t="shared" si="108"/>
        <v>3317.44</v>
      </c>
      <c r="T2351" s="9">
        <f t="shared" si="109"/>
        <v>1798.3600000000001</v>
      </c>
      <c r="U2351" s="23">
        <f t="shared" si="110"/>
        <v>0.54209269798398774</v>
      </c>
    </row>
    <row r="2352" spans="1:21" x14ac:dyDescent="0.3">
      <c r="A2352" s="9">
        <v>2190</v>
      </c>
      <c r="B2352" s="9" t="str">
        <f>PROPER(TRIM('1. Raw Data'!B2352))</f>
        <v>Customer_2350</v>
      </c>
      <c r="C2352" s="9">
        <f>IF(OR('1. Raw Data'!C2352&lt;18, '1. Raw Data'!C2352&gt;100), MEDIAN('1. Raw Data'!$C$2:$C$5001), '1. Raw Data'!C2352)</f>
        <v>28</v>
      </c>
      <c r="D2352" s="9" t="s">
        <v>5019</v>
      </c>
      <c r="E2352" s="22">
        <v>45054</v>
      </c>
      <c r="F2352" s="9">
        <v>0</v>
      </c>
      <c r="G2352" s="9">
        <v>11406</v>
      </c>
      <c r="H2352" s="15">
        <v>45143</v>
      </c>
      <c r="I2352" s="9" t="s">
        <v>7457</v>
      </c>
      <c r="J2352" s="9">
        <v>108</v>
      </c>
      <c r="K2352" s="9" t="s">
        <v>7496</v>
      </c>
      <c r="L2352" s="9" t="str">
        <f>IF(OR('1. Raw Data'!L2352="Elec", '1. Raw Data'!L2352="elect"), "Electronics", '1. Raw Data'!L2352)</f>
        <v>Sports</v>
      </c>
      <c r="M2352" s="9">
        <v>772.81</v>
      </c>
      <c r="N2352" s="9">
        <f>IF(ISBLANK('1. Raw Data'!N2352), MEDIAN('1. Raw Data'!$N$2:$N$5001), '1. Raw Data'!N2352)</f>
        <v>392.08</v>
      </c>
      <c r="O2352" s="9">
        <v>4</v>
      </c>
      <c r="P2352" s="9">
        <f>IF(ISBLANK('1. Raw Data'!P2352), 0, '1. Raw Data'!P2352)</f>
        <v>0</v>
      </c>
      <c r="Q2352" s="9">
        <v>515</v>
      </c>
      <c r="R2352" s="9">
        <v>3</v>
      </c>
      <c r="S2352" s="9">
        <f t="shared" si="108"/>
        <v>3091.24</v>
      </c>
      <c r="T2352" s="9">
        <f t="shared" si="109"/>
        <v>1522.9199999999998</v>
      </c>
      <c r="U2352" s="23">
        <f t="shared" si="110"/>
        <v>0.49265666852137002</v>
      </c>
    </row>
    <row r="2353" spans="1:21" x14ac:dyDescent="0.3">
      <c r="A2353" s="9">
        <v>1458</v>
      </c>
      <c r="B2353" s="9" t="str">
        <f>PROPER(TRIM('1. Raw Data'!B2353))</f>
        <v>Customer_2351</v>
      </c>
      <c r="C2353" s="9">
        <f>IF(OR('1. Raw Data'!C2353&lt;18, '1. Raw Data'!C2353&gt;100), MEDIAN('1. Raw Data'!$C$2:$C$5001), '1. Raw Data'!C2353)</f>
        <v>50</v>
      </c>
      <c r="D2353" s="9" t="s">
        <v>5020</v>
      </c>
      <c r="E2353" s="22">
        <v>44147</v>
      </c>
      <c r="F2353" s="9">
        <v>1</v>
      </c>
      <c r="G2353" s="9">
        <v>12617</v>
      </c>
      <c r="H2353" s="15">
        <v>44176</v>
      </c>
      <c r="I2353" s="9" t="s">
        <v>7457</v>
      </c>
      <c r="J2353" s="9">
        <v>112</v>
      </c>
      <c r="K2353" s="9" t="s">
        <v>7492</v>
      </c>
      <c r="L2353" s="9" t="str">
        <f>IF(OR('1. Raw Data'!L2353="Elec", '1. Raw Data'!L2353="elect"), "Electronics", '1. Raw Data'!L2353)</f>
        <v>Sports</v>
      </c>
      <c r="M2353" s="9">
        <v>321.61</v>
      </c>
      <c r="N2353" s="9">
        <f>IF(ISBLANK('1. Raw Data'!N2353), MEDIAN('1. Raw Data'!$N$2:$N$5001), '1. Raw Data'!N2353)</f>
        <v>198.41</v>
      </c>
      <c r="O2353" s="9">
        <v>4</v>
      </c>
      <c r="P2353" s="9">
        <f>IF(ISBLANK('1. Raw Data'!P2353), 0, '1. Raw Data'!P2353)</f>
        <v>0</v>
      </c>
      <c r="Q2353" s="9">
        <v>415</v>
      </c>
      <c r="R2353" s="9">
        <v>5</v>
      </c>
      <c r="S2353" s="9">
        <f t="shared" si="108"/>
        <v>1286.44</v>
      </c>
      <c r="T2353" s="9">
        <f t="shared" si="109"/>
        <v>492.80000000000007</v>
      </c>
      <c r="U2353" s="23">
        <f t="shared" si="110"/>
        <v>0.38307266565094372</v>
      </c>
    </row>
    <row r="2354" spans="1:21" x14ac:dyDescent="0.3">
      <c r="A2354" s="9">
        <v>1998</v>
      </c>
      <c r="B2354" s="9" t="str">
        <f>PROPER(TRIM('1. Raw Data'!B2354))</f>
        <v>Customer_2352</v>
      </c>
      <c r="C2354" s="9">
        <f>IF(OR('1. Raw Data'!C2354&lt;18, '1. Raw Data'!C2354&gt;100), MEDIAN('1. Raw Data'!$C$2:$C$5001), '1. Raw Data'!C2354)</f>
        <v>31</v>
      </c>
      <c r="D2354" s="9" t="s">
        <v>5018</v>
      </c>
      <c r="E2354" s="22">
        <v>45043</v>
      </c>
      <c r="F2354" s="9">
        <v>0</v>
      </c>
      <c r="G2354" s="9">
        <v>12283</v>
      </c>
      <c r="H2354" s="15">
        <v>45043</v>
      </c>
      <c r="I2354" s="9" t="s">
        <v>7455</v>
      </c>
      <c r="J2354" s="9">
        <v>110</v>
      </c>
      <c r="K2354" s="9" t="s">
        <v>7493</v>
      </c>
      <c r="L2354" s="9" t="str">
        <f>IF(OR('1. Raw Data'!L2354="Elec", '1. Raw Data'!L2354="elect"), "Electronics", '1. Raw Data'!L2354)</f>
        <v>Clothing</v>
      </c>
      <c r="M2354" s="9">
        <v>968.99</v>
      </c>
      <c r="N2354" s="9">
        <f>IF(ISBLANK('1. Raw Data'!N2354), MEDIAN('1. Raw Data'!$N$2:$N$5001), '1. Raw Data'!N2354)</f>
        <v>392.51</v>
      </c>
      <c r="O2354" s="9">
        <v>5</v>
      </c>
      <c r="P2354" s="9">
        <f>IF(ISBLANK('1. Raw Data'!P2354), 0, '1. Raw Data'!P2354)</f>
        <v>0</v>
      </c>
      <c r="Q2354" s="9">
        <v>615</v>
      </c>
      <c r="R2354" s="9">
        <v>4</v>
      </c>
      <c r="S2354" s="9">
        <f t="shared" si="108"/>
        <v>4844.95</v>
      </c>
      <c r="T2354" s="9">
        <f t="shared" si="109"/>
        <v>2882.3999999999996</v>
      </c>
      <c r="U2354" s="23">
        <f t="shared" si="110"/>
        <v>0.59492874023467734</v>
      </c>
    </row>
    <row r="2355" spans="1:21" x14ac:dyDescent="0.3">
      <c r="A2355" s="9">
        <v>2303</v>
      </c>
      <c r="B2355" s="9" t="str">
        <f>PROPER(TRIM('1. Raw Data'!B2355))</f>
        <v>Customer_2353</v>
      </c>
      <c r="C2355" s="9">
        <f>IF(OR('1. Raw Data'!C2355&lt;18, '1. Raw Data'!C2355&gt;100), MEDIAN('1. Raw Data'!$C$2:$C$5001), '1. Raw Data'!C2355)</f>
        <v>31</v>
      </c>
      <c r="D2355" s="9" t="s">
        <v>5019</v>
      </c>
      <c r="E2355" s="22">
        <v>45020</v>
      </c>
      <c r="F2355" s="9">
        <v>0</v>
      </c>
      <c r="G2355" s="9">
        <v>11204</v>
      </c>
      <c r="H2355" s="15">
        <v>45020</v>
      </c>
      <c r="I2355" s="9" t="s">
        <v>7457</v>
      </c>
      <c r="J2355" s="9">
        <v>114</v>
      </c>
      <c r="K2355" s="9" t="s">
        <v>7463</v>
      </c>
      <c r="L2355" s="9" t="str">
        <f>IF(OR('1. Raw Data'!L2355="Elec", '1. Raw Data'!L2355="elect"), "Electronics", '1. Raw Data'!L2355)</f>
        <v>Sports</v>
      </c>
      <c r="M2355" s="9">
        <v>906.13</v>
      </c>
      <c r="N2355" s="9">
        <f>IF(ISBLANK('1. Raw Data'!N2355), MEDIAN('1. Raw Data'!$N$2:$N$5001), '1. Raw Data'!N2355)</f>
        <v>536.77</v>
      </c>
      <c r="O2355" s="9">
        <v>4</v>
      </c>
      <c r="P2355" s="9">
        <f>IF(ISBLANK('1. Raw Data'!P2355), 0, '1. Raw Data'!P2355)</f>
        <v>0.05</v>
      </c>
      <c r="Q2355" s="9">
        <v>638</v>
      </c>
      <c r="R2355" s="9">
        <v>4</v>
      </c>
      <c r="S2355" s="9">
        <f t="shared" si="108"/>
        <v>3443.2939999999999</v>
      </c>
      <c r="T2355" s="9">
        <f t="shared" si="109"/>
        <v>1296.2139999999999</v>
      </c>
      <c r="U2355" s="23">
        <f t="shared" si="110"/>
        <v>0.37644592648783404</v>
      </c>
    </row>
    <row r="2356" spans="1:21" x14ac:dyDescent="0.3">
      <c r="A2356" s="9">
        <v>1699</v>
      </c>
      <c r="B2356" s="9" t="str">
        <f>PROPER(TRIM('1. Raw Data'!B2356))</f>
        <v>Customer_2354</v>
      </c>
      <c r="C2356" s="9">
        <f>IF(OR('1. Raw Data'!C2356&lt;18, '1. Raw Data'!C2356&gt;100), MEDIAN('1. Raw Data'!$C$2:$C$5001), '1. Raw Data'!C2356)</f>
        <v>34</v>
      </c>
      <c r="D2356" s="9" t="s">
        <v>5018</v>
      </c>
      <c r="E2356" s="22">
        <v>44146</v>
      </c>
      <c r="F2356" s="9">
        <v>0</v>
      </c>
      <c r="G2356" s="9">
        <v>12161</v>
      </c>
      <c r="H2356" s="15">
        <v>44146</v>
      </c>
      <c r="I2356" s="9" t="s">
        <v>7457</v>
      </c>
      <c r="J2356" s="9">
        <v>109</v>
      </c>
      <c r="K2356" s="9" t="s">
        <v>7466</v>
      </c>
      <c r="L2356" s="9" t="str">
        <f>IF(OR('1. Raw Data'!L2356="Elec", '1. Raw Data'!L2356="elect"), "Electronics", '1. Raw Data'!L2356)</f>
        <v>Sports</v>
      </c>
      <c r="M2356" s="9">
        <v>995.3</v>
      </c>
      <c r="N2356" s="9">
        <f>IF(ISBLANK('1. Raw Data'!N2356), MEDIAN('1. Raw Data'!$N$2:$N$5001), '1. Raw Data'!N2356)</f>
        <v>627.04</v>
      </c>
      <c r="O2356" s="9">
        <v>4</v>
      </c>
      <c r="P2356" s="9">
        <f>IF(ISBLANK('1. Raw Data'!P2356), 0, '1. Raw Data'!P2356)</f>
        <v>0</v>
      </c>
      <c r="Q2356" s="9">
        <v>433</v>
      </c>
      <c r="R2356" s="9">
        <v>9</v>
      </c>
      <c r="S2356" s="9">
        <f t="shared" si="108"/>
        <v>3981.2</v>
      </c>
      <c r="T2356" s="9">
        <f t="shared" si="109"/>
        <v>1473.04</v>
      </c>
      <c r="U2356" s="23">
        <f t="shared" si="110"/>
        <v>0.36999899527780572</v>
      </c>
    </row>
    <row r="2357" spans="1:21" x14ac:dyDescent="0.3">
      <c r="A2357" s="9">
        <v>1301</v>
      </c>
      <c r="B2357" s="9" t="str">
        <f>PROPER(TRIM('1. Raw Data'!B2357))</f>
        <v>Customer_2355</v>
      </c>
      <c r="C2357" s="9">
        <f>IF(OR('1. Raw Data'!C2357&lt;18, '1. Raw Data'!C2357&gt;100), MEDIAN('1. Raw Data'!$C$2:$C$5001), '1. Raw Data'!C2357)</f>
        <v>28</v>
      </c>
      <c r="D2357" s="9" t="s">
        <v>5022</v>
      </c>
      <c r="E2357" s="22">
        <v>44181</v>
      </c>
      <c r="F2357" s="9">
        <v>0</v>
      </c>
      <c r="G2357" s="9">
        <v>12353</v>
      </c>
      <c r="H2357" s="15">
        <v>44181</v>
      </c>
      <c r="I2357" s="9" t="s">
        <v>7456</v>
      </c>
      <c r="J2357" s="9">
        <v>138</v>
      </c>
      <c r="K2357" s="9" t="s">
        <v>7464</v>
      </c>
      <c r="L2357" s="9" t="str">
        <f>IF(OR('1. Raw Data'!L2357="Elec", '1. Raw Data'!L2357="elect"), "Electronics", '1. Raw Data'!L2357)</f>
        <v>Electronics</v>
      </c>
      <c r="M2357" s="9">
        <v>87.82</v>
      </c>
      <c r="N2357" s="9">
        <f>IF(ISBLANK('1. Raw Data'!N2357), MEDIAN('1. Raw Data'!$N$2:$N$5001), '1. Raw Data'!N2357)</f>
        <v>43.95</v>
      </c>
      <c r="O2357" s="9">
        <v>2</v>
      </c>
      <c r="P2357" s="9">
        <f>IF(ISBLANK('1. Raw Data'!P2357), 0, '1. Raw Data'!P2357)</f>
        <v>0</v>
      </c>
      <c r="Q2357" s="9">
        <v>434</v>
      </c>
      <c r="R2357" s="9">
        <v>6</v>
      </c>
      <c r="S2357" s="9">
        <f t="shared" si="108"/>
        <v>175.64</v>
      </c>
      <c r="T2357" s="9">
        <f t="shared" si="109"/>
        <v>87.739999999999981</v>
      </c>
      <c r="U2357" s="23">
        <f t="shared" si="110"/>
        <v>0.49954452288772483</v>
      </c>
    </row>
    <row r="2358" spans="1:21" x14ac:dyDescent="0.3">
      <c r="A2358" s="9">
        <v>2241</v>
      </c>
      <c r="B2358" s="9" t="str">
        <f>PROPER(TRIM('1. Raw Data'!B2358))</f>
        <v>Customer_2356</v>
      </c>
      <c r="C2358" s="9">
        <f>IF(OR('1. Raw Data'!C2358&lt;18, '1. Raw Data'!C2358&gt;100), MEDIAN('1. Raw Data'!$C$2:$C$5001), '1. Raw Data'!C2358)</f>
        <v>44</v>
      </c>
      <c r="D2358" s="9" t="s">
        <v>5023</v>
      </c>
      <c r="E2358" s="22">
        <v>45239</v>
      </c>
      <c r="F2358" s="9">
        <v>0</v>
      </c>
      <c r="G2358" s="9">
        <v>12179</v>
      </c>
      <c r="H2358" s="15">
        <v>45180</v>
      </c>
      <c r="I2358" s="9" t="s">
        <v>7456</v>
      </c>
      <c r="J2358" s="9">
        <v>130</v>
      </c>
      <c r="K2358" s="9" t="s">
        <v>7487</v>
      </c>
      <c r="L2358" s="9" t="str">
        <f>IF(OR('1. Raw Data'!L2358="Elec", '1. Raw Data'!L2358="elect"), "Electronics", '1. Raw Data'!L2358)</f>
        <v>Clothing</v>
      </c>
      <c r="M2358" s="9">
        <v>845.65</v>
      </c>
      <c r="N2358" s="9">
        <f>IF(ISBLANK('1. Raw Data'!N2358), MEDIAN('1. Raw Data'!$N$2:$N$5001), '1. Raw Data'!N2358)</f>
        <v>357.58</v>
      </c>
      <c r="O2358" s="9">
        <v>2</v>
      </c>
      <c r="P2358" s="9">
        <f>IF(ISBLANK('1. Raw Data'!P2358), 0, '1. Raw Data'!P2358)</f>
        <v>0.05</v>
      </c>
      <c r="Q2358" s="9">
        <v>478</v>
      </c>
      <c r="R2358" s="9">
        <v>5</v>
      </c>
      <c r="S2358" s="9">
        <f t="shared" si="108"/>
        <v>1606.7349999999999</v>
      </c>
      <c r="T2358" s="9">
        <f t="shared" si="109"/>
        <v>891.57499999999993</v>
      </c>
      <c r="U2358" s="23">
        <f t="shared" si="110"/>
        <v>0.55489859871105063</v>
      </c>
    </row>
    <row r="2359" spans="1:21" x14ac:dyDescent="0.3">
      <c r="A2359" s="9">
        <v>2125</v>
      </c>
      <c r="B2359" s="9" t="str">
        <f>PROPER(TRIM('1. Raw Data'!B2359))</f>
        <v>Customer_2357</v>
      </c>
      <c r="C2359" s="9">
        <f>IF(OR('1. Raw Data'!C2359&lt;18, '1. Raw Data'!C2359&gt;100), MEDIAN('1. Raw Data'!$C$2:$C$5001), '1. Raw Data'!C2359)</f>
        <v>45</v>
      </c>
      <c r="D2359" s="9" t="s">
        <v>5021</v>
      </c>
      <c r="E2359" s="22">
        <v>44964</v>
      </c>
      <c r="F2359" s="9">
        <v>0</v>
      </c>
      <c r="G2359" s="9">
        <v>10347</v>
      </c>
      <c r="H2359" s="15">
        <v>45109</v>
      </c>
      <c r="I2359" s="9" t="s">
        <v>7455</v>
      </c>
      <c r="J2359" s="9">
        <v>105</v>
      </c>
      <c r="K2359" s="9" t="s">
        <v>7461</v>
      </c>
      <c r="L2359" s="9" t="str">
        <f>IF(OR('1. Raw Data'!L2359="Elec", '1. Raw Data'!L2359="elect"), "Electronics", '1. Raw Data'!L2359)</f>
        <v>Sports</v>
      </c>
      <c r="M2359" s="9">
        <v>912.66</v>
      </c>
      <c r="N2359" s="9">
        <f>IF(ISBLANK('1. Raw Data'!N2359), MEDIAN('1. Raw Data'!$N$2:$N$5001), '1. Raw Data'!N2359)</f>
        <v>429.51499999999999</v>
      </c>
      <c r="O2359" s="9">
        <v>5</v>
      </c>
      <c r="P2359" s="9">
        <f>IF(ISBLANK('1. Raw Data'!P2359), 0, '1. Raw Data'!P2359)</f>
        <v>0</v>
      </c>
      <c r="Q2359" s="9">
        <v>549</v>
      </c>
      <c r="R2359" s="9">
        <v>7</v>
      </c>
      <c r="S2359" s="9">
        <f t="shared" si="108"/>
        <v>4563.3</v>
      </c>
      <c r="T2359" s="9">
        <f t="shared" si="109"/>
        <v>2415.7250000000004</v>
      </c>
      <c r="U2359" s="23">
        <f t="shared" si="110"/>
        <v>0.5293811496066444</v>
      </c>
    </row>
    <row r="2360" spans="1:21" x14ac:dyDescent="0.3">
      <c r="A2360" s="9">
        <v>1553</v>
      </c>
      <c r="B2360" s="9" t="str">
        <f>PROPER(TRIM('1. Raw Data'!B2360))</f>
        <v>Customer_2358</v>
      </c>
      <c r="C2360" s="9">
        <f>IF(OR('1. Raw Data'!C2360&lt;18, '1. Raw Data'!C2360&gt;100), MEDIAN('1. Raw Data'!$C$2:$C$5001), '1. Raw Data'!C2360)</f>
        <v>52</v>
      </c>
      <c r="D2360" s="9" t="s">
        <v>5020</v>
      </c>
      <c r="E2360" s="22">
        <v>45306</v>
      </c>
      <c r="F2360" s="9">
        <v>0</v>
      </c>
      <c r="G2360" s="9">
        <v>11203</v>
      </c>
      <c r="H2360" s="15">
        <v>45306</v>
      </c>
      <c r="I2360" s="9" t="s">
        <v>7457</v>
      </c>
      <c r="J2360" s="9">
        <v>101</v>
      </c>
      <c r="K2360" s="9" t="s">
        <v>7478</v>
      </c>
      <c r="L2360" s="9" t="str">
        <f>IF(OR('1. Raw Data'!L2360="Elec", '1. Raw Data'!L2360="elect"), "Electronics", '1. Raw Data'!L2360)</f>
        <v>Clothing</v>
      </c>
      <c r="M2360" s="9">
        <v>350.92</v>
      </c>
      <c r="N2360" s="9">
        <f>IF(ISBLANK('1. Raw Data'!N2360), MEDIAN('1. Raw Data'!$N$2:$N$5001), '1. Raw Data'!N2360)</f>
        <v>155.30000000000001</v>
      </c>
      <c r="O2360" s="9">
        <v>5</v>
      </c>
      <c r="P2360" s="9">
        <f>IF(ISBLANK('1. Raw Data'!P2360), 0, '1. Raw Data'!P2360)</f>
        <v>0</v>
      </c>
      <c r="Q2360" s="9">
        <v>352</v>
      </c>
      <c r="R2360" s="9">
        <v>5</v>
      </c>
      <c r="S2360" s="9">
        <f t="shared" si="108"/>
        <v>1754.6000000000001</v>
      </c>
      <c r="T2360" s="9">
        <f t="shared" si="109"/>
        <v>978.10000000000014</v>
      </c>
      <c r="U2360" s="23">
        <f t="shared" si="110"/>
        <v>0.55744899122307079</v>
      </c>
    </row>
    <row r="2361" spans="1:21" x14ac:dyDescent="0.3">
      <c r="A2361" s="9">
        <v>1287</v>
      </c>
      <c r="B2361" s="9" t="str">
        <f>PROPER(TRIM('1. Raw Data'!B2361))</f>
        <v>Customer_2359</v>
      </c>
      <c r="C2361" s="9">
        <f>IF(OR('1. Raw Data'!C2361&lt;18, '1. Raw Data'!C2361&gt;100), MEDIAN('1. Raw Data'!$C$2:$C$5001), '1. Raw Data'!C2361)</f>
        <v>49</v>
      </c>
      <c r="D2361" s="9" t="s">
        <v>5018</v>
      </c>
      <c r="E2361" s="22">
        <v>45070</v>
      </c>
      <c r="F2361" s="9">
        <v>1</v>
      </c>
      <c r="G2361" s="9">
        <v>12462</v>
      </c>
      <c r="H2361" s="15">
        <v>45070</v>
      </c>
      <c r="I2361" s="9" t="s">
        <v>7457</v>
      </c>
      <c r="J2361" s="9">
        <v>101</v>
      </c>
      <c r="K2361" s="9" t="s">
        <v>7478</v>
      </c>
      <c r="L2361" s="9" t="str">
        <f>IF(OR('1. Raw Data'!L2361="Elec", '1. Raw Data'!L2361="elect"), "Electronics", '1. Raw Data'!L2361)</f>
        <v>Clothing</v>
      </c>
      <c r="M2361" s="9">
        <v>352.08</v>
      </c>
      <c r="N2361" s="9">
        <f>IF(ISBLANK('1. Raw Data'!N2361), MEDIAN('1. Raw Data'!$N$2:$N$5001), '1. Raw Data'!N2361)</f>
        <v>180</v>
      </c>
      <c r="O2361" s="9">
        <v>4</v>
      </c>
      <c r="P2361" s="9">
        <f>IF(ISBLANK('1. Raw Data'!P2361), 0, '1. Raw Data'!P2361)</f>
        <v>0</v>
      </c>
      <c r="Q2361" s="9">
        <v>588</v>
      </c>
      <c r="R2361" s="9">
        <v>2</v>
      </c>
      <c r="S2361" s="9">
        <f t="shared" si="108"/>
        <v>1408.32</v>
      </c>
      <c r="T2361" s="9">
        <f t="shared" si="109"/>
        <v>688.31999999999994</v>
      </c>
      <c r="U2361" s="23">
        <f t="shared" si="110"/>
        <v>0.4887525562372188</v>
      </c>
    </row>
    <row r="2362" spans="1:21" x14ac:dyDescent="0.3">
      <c r="A2362" s="9">
        <v>2190</v>
      </c>
      <c r="B2362" s="9" t="str">
        <f>PROPER(TRIM('1. Raw Data'!B2362))</f>
        <v>Customer_2360</v>
      </c>
      <c r="C2362" s="9">
        <f>IF(OR('1. Raw Data'!C2362&lt;18, '1. Raw Data'!C2362&gt;100), MEDIAN('1. Raw Data'!$C$2:$C$5001), '1. Raw Data'!C2362)</f>
        <v>48</v>
      </c>
      <c r="D2362" s="9" t="s">
        <v>5023</v>
      </c>
      <c r="E2362" s="22">
        <v>44522</v>
      </c>
      <c r="F2362" s="9">
        <v>0</v>
      </c>
      <c r="G2362" s="9">
        <v>10982</v>
      </c>
      <c r="H2362" s="15">
        <v>44522</v>
      </c>
      <c r="I2362" s="9" t="s">
        <v>7457</v>
      </c>
      <c r="J2362" s="9">
        <v>120</v>
      </c>
      <c r="K2362" s="9" t="s">
        <v>7488</v>
      </c>
      <c r="L2362" s="9" t="str">
        <f>IF(OR('1. Raw Data'!L2362="Elec", '1. Raw Data'!L2362="elect"), "Electronics", '1. Raw Data'!L2362)</f>
        <v>Home Appliances</v>
      </c>
      <c r="M2362" s="9">
        <v>450.52</v>
      </c>
      <c r="N2362" s="9">
        <f>IF(ISBLANK('1. Raw Data'!N2362), MEDIAN('1. Raw Data'!$N$2:$N$5001), '1. Raw Data'!N2362)</f>
        <v>275.8</v>
      </c>
      <c r="O2362" s="9">
        <v>3</v>
      </c>
      <c r="P2362" s="9">
        <f>IF(ISBLANK('1. Raw Data'!P2362), 0, '1. Raw Data'!P2362)</f>
        <v>0</v>
      </c>
      <c r="Q2362" s="9">
        <v>515</v>
      </c>
      <c r="R2362" s="9">
        <v>3</v>
      </c>
      <c r="S2362" s="9">
        <f t="shared" si="108"/>
        <v>1351.56</v>
      </c>
      <c r="T2362" s="9">
        <f t="shared" si="109"/>
        <v>524.15999999999985</v>
      </c>
      <c r="U2362" s="23">
        <f t="shared" si="110"/>
        <v>0.38781852082038526</v>
      </c>
    </row>
    <row r="2363" spans="1:21" x14ac:dyDescent="0.3">
      <c r="A2363" s="9">
        <v>1620</v>
      </c>
      <c r="B2363" s="9" t="str">
        <f>PROPER(TRIM('1. Raw Data'!B2363))</f>
        <v>Customer_2361</v>
      </c>
      <c r="C2363" s="9">
        <f>IF(OR('1. Raw Data'!C2363&lt;18, '1. Raw Data'!C2363&gt;100), MEDIAN('1. Raw Data'!$C$2:$C$5001), '1. Raw Data'!C2363)</f>
        <v>35</v>
      </c>
      <c r="D2363" s="9" t="s">
        <v>5020</v>
      </c>
      <c r="E2363" s="22">
        <v>44985</v>
      </c>
      <c r="F2363" s="9">
        <v>0</v>
      </c>
      <c r="G2363" s="9">
        <v>13661</v>
      </c>
      <c r="H2363" s="15">
        <v>44985</v>
      </c>
      <c r="I2363" s="9" t="s">
        <v>7456</v>
      </c>
      <c r="J2363" s="9">
        <v>149</v>
      </c>
      <c r="K2363" s="9" t="s">
        <v>7467</v>
      </c>
      <c r="L2363" s="9" t="str">
        <f>IF(OR('1. Raw Data'!L2363="Elec", '1. Raw Data'!L2363="elect"), "Electronics", '1. Raw Data'!L2363)</f>
        <v>Home Appliances</v>
      </c>
      <c r="M2363" s="9">
        <v>1082</v>
      </c>
      <c r="N2363" s="9">
        <f>IF(ISBLANK('1. Raw Data'!N2363), MEDIAN('1. Raw Data'!$N$2:$N$5001), '1. Raw Data'!N2363)</f>
        <v>697.99</v>
      </c>
      <c r="O2363" s="9">
        <v>3</v>
      </c>
      <c r="P2363" s="9">
        <f>IF(ISBLANK('1. Raw Data'!P2363), 0, '1. Raw Data'!P2363)</f>
        <v>0</v>
      </c>
      <c r="Q2363" s="9">
        <v>433</v>
      </c>
      <c r="R2363" s="9">
        <v>3</v>
      </c>
      <c r="S2363" s="9">
        <f t="shared" si="108"/>
        <v>3246</v>
      </c>
      <c r="T2363" s="9">
        <f t="shared" si="109"/>
        <v>1152.0299999999997</v>
      </c>
      <c r="U2363" s="23">
        <f t="shared" si="110"/>
        <v>0.35490757855822541</v>
      </c>
    </row>
    <row r="2364" spans="1:21" x14ac:dyDescent="0.3">
      <c r="A2364" s="9">
        <v>2005</v>
      </c>
      <c r="B2364" s="9" t="str">
        <f>PROPER(TRIM('1. Raw Data'!B2364))</f>
        <v>Customer_2362</v>
      </c>
      <c r="C2364" s="9">
        <f>IF(OR('1. Raw Data'!C2364&lt;18, '1. Raw Data'!C2364&gt;100), MEDIAN('1. Raw Data'!$C$2:$C$5001), '1. Raw Data'!C2364)</f>
        <v>34</v>
      </c>
      <c r="D2364" s="9" t="s">
        <v>5020</v>
      </c>
      <c r="E2364" s="22">
        <v>43915</v>
      </c>
      <c r="F2364" s="9">
        <v>1</v>
      </c>
      <c r="G2364" s="9">
        <v>10731</v>
      </c>
      <c r="H2364" s="15">
        <v>43915</v>
      </c>
      <c r="I2364" s="9" t="s">
        <v>7457</v>
      </c>
      <c r="J2364" s="9">
        <v>111</v>
      </c>
      <c r="K2364" s="9" t="s">
        <v>7476</v>
      </c>
      <c r="L2364" s="9" t="str">
        <f>IF(OR('1. Raw Data'!L2364="Elec", '1. Raw Data'!L2364="elect"), "Electronics", '1. Raw Data'!L2364)</f>
        <v>Electronics</v>
      </c>
      <c r="M2364" s="9">
        <v>929.09</v>
      </c>
      <c r="N2364" s="9">
        <f>IF(ISBLANK('1. Raw Data'!N2364), MEDIAN('1. Raw Data'!$N$2:$N$5001), '1. Raw Data'!N2364)</f>
        <v>612.01</v>
      </c>
      <c r="O2364" s="9">
        <v>1</v>
      </c>
      <c r="P2364" s="9">
        <f>IF(ISBLANK('1. Raw Data'!P2364), 0, '1. Raw Data'!P2364)</f>
        <v>0.05</v>
      </c>
      <c r="Q2364" s="9">
        <v>1743</v>
      </c>
      <c r="R2364" s="9">
        <v>1</v>
      </c>
      <c r="S2364" s="9">
        <f t="shared" si="108"/>
        <v>882.63549999999998</v>
      </c>
      <c r="T2364" s="9">
        <f t="shared" si="109"/>
        <v>270.62549999999999</v>
      </c>
      <c r="U2364" s="23">
        <f t="shared" si="110"/>
        <v>0.30661071302933091</v>
      </c>
    </row>
    <row r="2365" spans="1:21" x14ac:dyDescent="0.3">
      <c r="A2365" s="9">
        <v>1035</v>
      </c>
      <c r="B2365" s="9" t="str">
        <f>PROPER(TRIM('1. Raw Data'!B2365))</f>
        <v>Customer_2363</v>
      </c>
      <c r="C2365" s="9">
        <f>IF(OR('1. Raw Data'!C2365&lt;18, '1. Raw Data'!C2365&gt;100), MEDIAN('1. Raw Data'!$C$2:$C$5001), '1. Raw Data'!C2365)</f>
        <v>26</v>
      </c>
      <c r="D2365" s="9" t="s">
        <v>5022</v>
      </c>
      <c r="E2365" s="22">
        <v>43889</v>
      </c>
      <c r="F2365" s="9">
        <v>1</v>
      </c>
      <c r="G2365" s="9">
        <v>12701</v>
      </c>
      <c r="H2365" s="15">
        <v>43889</v>
      </c>
      <c r="I2365" s="9" t="s">
        <v>7456</v>
      </c>
      <c r="J2365" s="9">
        <v>126</v>
      </c>
      <c r="K2365" s="9" t="s">
        <v>7469</v>
      </c>
      <c r="L2365" s="9" t="str">
        <f>IF(OR('1. Raw Data'!L2365="Elec", '1. Raw Data'!L2365="elect"), "Electronics", '1. Raw Data'!L2365)</f>
        <v>Sports</v>
      </c>
      <c r="M2365" s="9">
        <v>1276.3599999999999</v>
      </c>
      <c r="N2365" s="9">
        <f>IF(ISBLANK('1. Raw Data'!N2365), MEDIAN('1. Raw Data'!$N$2:$N$5001), '1. Raw Data'!N2365)</f>
        <v>713.64</v>
      </c>
      <c r="O2365" s="9">
        <v>3</v>
      </c>
      <c r="P2365" s="9">
        <f>IF(ISBLANK('1. Raw Data'!P2365), 0, '1. Raw Data'!P2365)</f>
        <v>0</v>
      </c>
      <c r="Q2365" s="9">
        <v>1244</v>
      </c>
      <c r="R2365" s="9">
        <v>3</v>
      </c>
      <c r="S2365" s="9">
        <f t="shared" si="108"/>
        <v>3829.08</v>
      </c>
      <c r="T2365" s="9">
        <f t="shared" si="109"/>
        <v>1688.1599999999999</v>
      </c>
      <c r="U2365" s="23">
        <f t="shared" si="110"/>
        <v>0.44087874894230467</v>
      </c>
    </row>
    <row r="2366" spans="1:21" x14ac:dyDescent="0.3">
      <c r="A2366" s="9">
        <v>1743</v>
      </c>
      <c r="B2366" s="9" t="str">
        <f>PROPER(TRIM('1. Raw Data'!B2366))</f>
        <v>Customer_2364</v>
      </c>
      <c r="C2366" s="9">
        <f>IF(OR('1. Raw Data'!C2366&lt;18, '1. Raw Data'!C2366&gt;100), MEDIAN('1. Raw Data'!$C$2:$C$5001), '1. Raw Data'!C2366)</f>
        <v>26</v>
      </c>
      <c r="D2366" s="9" t="s">
        <v>5022</v>
      </c>
      <c r="E2366" s="22">
        <v>43997</v>
      </c>
      <c r="F2366" s="9">
        <v>1</v>
      </c>
      <c r="G2366" s="9">
        <v>12432</v>
      </c>
      <c r="H2366" s="15">
        <v>43997</v>
      </c>
      <c r="I2366" s="9" t="s">
        <v>7457</v>
      </c>
      <c r="J2366" s="9">
        <v>144</v>
      </c>
      <c r="K2366" s="9" t="s">
        <v>7462</v>
      </c>
      <c r="L2366" s="9" t="str">
        <f>IF(OR('1. Raw Data'!L2366="Elec", '1. Raw Data'!L2366="elect"), "Electronics", '1. Raw Data'!L2366)</f>
        <v>Electronics</v>
      </c>
      <c r="M2366" s="9">
        <v>478.7</v>
      </c>
      <c r="N2366" s="9">
        <f>IF(ISBLANK('1. Raw Data'!N2366), MEDIAN('1. Raw Data'!$N$2:$N$5001), '1. Raw Data'!N2366)</f>
        <v>259.82</v>
      </c>
      <c r="O2366" s="9">
        <v>3</v>
      </c>
      <c r="P2366" s="9">
        <f>IF(ISBLANK('1. Raw Data'!P2366), 0, '1. Raw Data'!P2366)</f>
        <v>0</v>
      </c>
      <c r="Q2366" s="9">
        <v>969</v>
      </c>
      <c r="R2366" s="9">
        <v>5</v>
      </c>
      <c r="S2366" s="9">
        <f t="shared" si="108"/>
        <v>1436.1</v>
      </c>
      <c r="T2366" s="9">
        <f t="shared" si="109"/>
        <v>656.63999999999987</v>
      </c>
      <c r="U2366" s="23">
        <f t="shared" si="110"/>
        <v>0.45723835387507827</v>
      </c>
    </row>
    <row r="2367" spans="1:21" x14ac:dyDescent="0.3">
      <c r="A2367" s="9">
        <v>1352</v>
      </c>
      <c r="B2367" s="9" t="str">
        <f>PROPER(TRIM('1. Raw Data'!B2367))</f>
        <v>Customer_2365</v>
      </c>
      <c r="C2367" s="9">
        <f>IF(OR('1. Raw Data'!C2367&lt;18, '1. Raw Data'!C2367&gt;100), MEDIAN('1. Raw Data'!$C$2:$C$5001), '1. Raw Data'!C2367)</f>
        <v>42</v>
      </c>
      <c r="D2367" s="9" t="s">
        <v>5018</v>
      </c>
      <c r="E2367" s="22">
        <v>43924</v>
      </c>
      <c r="F2367" s="9">
        <v>1</v>
      </c>
      <c r="G2367" s="9">
        <v>12559</v>
      </c>
      <c r="H2367" s="15">
        <v>43894</v>
      </c>
      <c r="I2367" s="9" t="s">
        <v>7456</v>
      </c>
      <c r="J2367" s="9">
        <v>103</v>
      </c>
      <c r="K2367" s="9" t="s">
        <v>7472</v>
      </c>
      <c r="L2367" s="9" t="str">
        <f>IF(OR('1. Raw Data'!L2367="Elec", '1. Raw Data'!L2367="elect"), "Electronics", '1. Raw Data'!L2367)</f>
        <v>Electronics</v>
      </c>
      <c r="M2367" s="9">
        <v>1372.5</v>
      </c>
      <c r="N2367" s="9">
        <f>IF(ISBLANK('1. Raw Data'!N2367), MEDIAN('1. Raw Data'!$N$2:$N$5001), '1. Raw Data'!N2367)</f>
        <v>898.29</v>
      </c>
      <c r="O2367" s="9">
        <v>2</v>
      </c>
      <c r="P2367" s="9">
        <f>IF(ISBLANK('1. Raw Data'!P2367), 0, '1. Raw Data'!P2367)</f>
        <v>0.1</v>
      </c>
      <c r="Q2367" s="9">
        <v>447</v>
      </c>
      <c r="R2367" s="9">
        <v>4</v>
      </c>
      <c r="S2367" s="9">
        <f t="shared" si="108"/>
        <v>2470.5</v>
      </c>
      <c r="T2367" s="9">
        <f t="shared" si="109"/>
        <v>673.92000000000007</v>
      </c>
      <c r="U2367" s="23">
        <f t="shared" si="110"/>
        <v>0.27278688524590167</v>
      </c>
    </row>
    <row r="2368" spans="1:21" x14ac:dyDescent="0.3">
      <c r="A2368" s="9">
        <v>1072</v>
      </c>
      <c r="B2368" s="9" t="str">
        <f>PROPER(TRIM('1. Raw Data'!B2368))</f>
        <v>Customer_2366</v>
      </c>
      <c r="C2368" s="9">
        <f>IF(OR('1. Raw Data'!C2368&lt;18, '1. Raw Data'!C2368&gt;100), MEDIAN('1. Raw Data'!$C$2:$C$5001), '1. Raw Data'!C2368)</f>
        <v>29</v>
      </c>
      <c r="D2368" s="9" t="s">
        <v>5023</v>
      </c>
      <c r="E2368" s="22">
        <v>45085</v>
      </c>
      <c r="F2368" s="9">
        <v>0</v>
      </c>
      <c r="G2368" s="9">
        <v>11066</v>
      </c>
      <c r="H2368" s="15">
        <v>45144</v>
      </c>
      <c r="I2368" s="9" t="s">
        <v>7455</v>
      </c>
      <c r="J2368" s="9">
        <v>106</v>
      </c>
      <c r="K2368" s="9" t="s">
        <v>7477</v>
      </c>
      <c r="L2368" s="9" t="str">
        <f>IF(OR('1. Raw Data'!L2368="Elec", '1. Raw Data'!L2368="elect"), "Electronics", '1. Raw Data'!L2368)</f>
        <v>Clothing</v>
      </c>
      <c r="M2368" s="9">
        <v>1128.3699999999999</v>
      </c>
      <c r="N2368" s="9">
        <f>IF(ISBLANK('1. Raw Data'!N2368), MEDIAN('1. Raw Data'!$N$2:$N$5001), '1. Raw Data'!N2368)</f>
        <v>641.96</v>
      </c>
      <c r="O2368" s="9">
        <v>1</v>
      </c>
      <c r="P2368" s="9">
        <f>IF(ISBLANK('1. Raw Data'!P2368), 0, '1. Raw Data'!P2368)</f>
        <v>0</v>
      </c>
      <c r="Q2368" s="9">
        <v>514</v>
      </c>
      <c r="R2368" s="9">
        <v>7</v>
      </c>
      <c r="S2368" s="9">
        <f t="shared" si="108"/>
        <v>1128.3699999999999</v>
      </c>
      <c r="T2368" s="9">
        <f t="shared" si="109"/>
        <v>486.40999999999985</v>
      </c>
      <c r="U2368" s="23">
        <f t="shared" si="110"/>
        <v>0.43107314090236348</v>
      </c>
    </row>
    <row r="2369" spans="1:21" x14ac:dyDescent="0.3">
      <c r="A2369" s="9">
        <v>1647</v>
      </c>
      <c r="B2369" s="9" t="str">
        <f>PROPER(TRIM('1. Raw Data'!B2369))</f>
        <v>Customer_2367</v>
      </c>
      <c r="C2369" s="9">
        <f>IF(OR('1. Raw Data'!C2369&lt;18, '1. Raw Data'!C2369&gt;100), MEDIAN('1. Raw Data'!$C$2:$C$5001), '1. Raw Data'!C2369)</f>
        <v>62</v>
      </c>
      <c r="D2369" s="9" t="s">
        <v>5021</v>
      </c>
      <c r="E2369" s="22">
        <v>45012</v>
      </c>
      <c r="F2369" s="9">
        <v>0</v>
      </c>
      <c r="G2369" s="9">
        <v>11503</v>
      </c>
      <c r="H2369" s="15">
        <v>45012</v>
      </c>
      <c r="I2369" s="9" t="s">
        <v>7455</v>
      </c>
      <c r="J2369" s="9">
        <v>143</v>
      </c>
      <c r="K2369" s="9" t="s">
        <v>7475</v>
      </c>
      <c r="L2369" s="9" t="str">
        <f>IF(OR('1. Raw Data'!L2369="Elec", '1. Raw Data'!L2369="elect"), "Electronics", '1. Raw Data'!L2369)</f>
        <v>Clothing</v>
      </c>
      <c r="M2369" s="9">
        <v>622.77</v>
      </c>
      <c r="N2369" s="9">
        <f>IF(ISBLANK('1. Raw Data'!N2369), MEDIAN('1. Raw Data'!$N$2:$N$5001), '1. Raw Data'!N2369)</f>
        <v>357.22</v>
      </c>
      <c r="O2369" s="9">
        <v>1</v>
      </c>
      <c r="P2369" s="9">
        <f>IF(ISBLANK('1. Raw Data'!P2369), 0, '1. Raw Data'!P2369)</f>
        <v>0</v>
      </c>
      <c r="Q2369" s="9">
        <v>646</v>
      </c>
      <c r="R2369" s="9">
        <v>3</v>
      </c>
      <c r="S2369" s="9">
        <f t="shared" si="108"/>
        <v>622.77</v>
      </c>
      <c r="T2369" s="9">
        <f t="shared" si="109"/>
        <v>265.54999999999995</v>
      </c>
      <c r="U2369" s="23">
        <f t="shared" si="110"/>
        <v>0.42640140019589889</v>
      </c>
    </row>
    <row r="2370" spans="1:21" x14ac:dyDescent="0.3">
      <c r="A2370" s="9">
        <v>2376</v>
      </c>
      <c r="B2370" s="9" t="str">
        <f>PROPER(TRIM('1. Raw Data'!B2370))</f>
        <v>Customer_2368</v>
      </c>
      <c r="C2370" s="9">
        <f>IF(OR('1. Raw Data'!C2370&lt;18, '1. Raw Data'!C2370&gt;100), MEDIAN('1. Raw Data'!$C$2:$C$5001), '1. Raw Data'!C2370)</f>
        <v>39</v>
      </c>
      <c r="D2370" s="9" t="s">
        <v>5018</v>
      </c>
      <c r="E2370" s="22">
        <v>44373</v>
      </c>
      <c r="F2370" s="9">
        <v>1</v>
      </c>
      <c r="G2370" s="9">
        <v>11141</v>
      </c>
      <c r="H2370" s="15">
        <v>44373</v>
      </c>
      <c r="I2370" s="9" t="s">
        <v>7457</v>
      </c>
      <c r="J2370" s="9">
        <v>145</v>
      </c>
      <c r="K2370" s="9" t="s">
        <v>7470</v>
      </c>
      <c r="L2370" s="9" t="str">
        <f>IF(OR('1. Raw Data'!L2370="Elec", '1. Raw Data'!L2370="elect"), "Electronics", '1. Raw Data'!L2370)</f>
        <v>Clothing</v>
      </c>
      <c r="M2370" s="9">
        <v>188.13</v>
      </c>
      <c r="N2370" s="9">
        <f>IF(ISBLANK('1. Raw Data'!N2370), MEDIAN('1. Raw Data'!$N$2:$N$5001), '1. Raw Data'!N2370)</f>
        <v>429.51499999999999</v>
      </c>
      <c r="O2370" s="9">
        <v>2</v>
      </c>
      <c r="P2370" s="9">
        <f>IF(ISBLANK('1. Raw Data'!P2370), 0, '1. Raw Data'!P2370)</f>
        <v>0</v>
      </c>
      <c r="Q2370" s="9">
        <v>997</v>
      </c>
      <c r="R2370" s="9">
        <v>2</v>
      </c>
      <c r="S2370" s="9">
        <f t="shared" si="108"/>
        <v>376.26</v>
      </c>
      <c r="T2370" s="9">
        <f t="shared" si="109"/>
        <v>-482.77</v>
      </c>
      <c r="U2370" s="23">
        <f t="shared" si="110"/>
        <v>-1.2830755328762027</v>
      </c>
    </row>
    <row r="2371" spans="1:21" x14ac:dyDescent="0.3">
      <c r="A2371" s="9">
        <v>2093</v>
      </c>
      <c r="B2371" s="9" t="str">
        <f>PROPER(TRIM('1. Raw Data'!B2371))</f>
        <v>Customer_2369</v>
      </c>
      <c r="C2371" s="9">
        <f>IF(OR('1. Raw Data'!C2371&lt;18, '1. Raw Data'!C2371&gt;100), MEDIAN('1. Raw Data'!$C$2:$C$5001), '1. Raw Data'!C2371)</f>
        <v>62</v>
      </c>
      <c r="D2371" s="9" t="s">
        <v>5020</v>
      </c>
      <c r="E2371" s="22">
        <v>45164</v>
      </c>
      <c r="F2371" s="9">
        <v>0</v>
      </c>
      <c r="G2371" s="9">
        <v>11594</v>
      </c>
      <c r="H2371" s="15">
        <v>45164</v>
      </c>
      <c r="I2371" s="9" t="s">
        <v>7457</v>
      </c>
      <c r="J2371" s="9">
        <v>111</v>
      </c>
      <c r="K2371" s="9" t="s">
        <v>7476</v>
      </c>
      <c r="L2371" s="9" t="str">
        <f>IF(OR('1. Raw Data'!L2371="Elec", '1. Raw Data'!L2371="elect"), "Electronics", '1. Raw Data'!L2371)</f>
        <v>Electronics</v>
      </c>
      <c r="M2371" s="9">
        <v>422.63</v>
      </c>
      <c r="N2371" s="9">
        <f>IF(ISBLANK('1. Raw Data'!N2371), MEDIAN('1. Raw Data'!$N$2:$N$5001), '1. Raw Data'!N2371)</f>
        <v>216.32</v>
      </c>
      <c r="O2371" s="9">
        <v>3</v>
      </c>
      <c r="P2371" s="9">
        <f>IF(ISBLANK('1. Raw Data'!P2371), 0, '1. Raw Data'!P2371)</f>
        <v>0</v>
      </c>
      <c r="Q2371" s="9">
        <v>494</v>
      </c>
      <c r="R2371" s="9">
        <v>5</v>
      </c>
      <c r="S2371" s="9">
        <f t="shared" ref="S2371:S2434" si="111">M2371 * O2371 * (1 - P2371)</f>
        <v>1267.8899999999999</v>
      </c>
      <c r="T2371" s="9">
        <f t="shared" ref="T2371:T2434" si="112">S2371 - (N2371 * O2371)</f>
        <v>618.92999999999984</v>
      </c>
      <c r="U2371" s="23">
        <f t="shared" ref="U2371:U2434" si="113">T2371 / S2371</f>
        <v>0.4881574900030759</v>
      </c>
    </row>
    <row r="2372" spans="1:21" x14ac:dyDescent="0.3">
      <c r="A2372" s="9">
        <v>1424</v>
      </c>
      <c r="B2372" s="9" t="str">
        <f>PROPER(TRIM('1. Raw Data'!B2372))</f>
        <v>Customer_2370</v>
      </c>
      <c r="C2372" s="9">
        <f>IF(OR('1. Raw Data'!C2372&lt;18, '1. Raw Data'!C2372&gt;100), MEDIAN('1. Raw Data'!$C$2:$C$5001), '1. Raw Data'!C2372)</f>
        <v>48</v>
      </c>
      <c r="D2372" s="9" t="s">
        <v>5020</v>
      </c>
      <c r="E2372" s="22">
        <v>44262</v>
      </c>
      <c r="F2372" s="9">
        <v>0</v>
      </c>
      <c r="G2372" s="9">
        <v>12108</v>
      </c>
      <c r="H2372" s="15">
        <v>44380</v>
      </c>
      <c r="I2372" s="9" t="s">
        <v>7456</v>
      </c>
      <c r="J2372" s="9">
        <v>108</v>
      </c>
      <c r="K2372" s="9" t="s">
        <v>7496</v>
      </c>
      <c r="L2372" s="9" t="str">
        <f>IF(OR('1. Raw Data'!L2372="Elec", '1. Raw Data'!L2372="elect"), "Electronics", '1. Raw Data'!L2372)</f>
        <v>Sports</v>
      </c>
      <c r="M2372" s="9">
        <v>1437.31</v>
      </c>
      <c r="N2372" s="9">
        <f>IF(ISBLANK('1. Raw Data'!N2372), MEDIAN('1. Raw Data'!$N$2:$N$5001), '1. Raw Data'!N2372)</f>
        <v>782.13</v>
      </c>
      <c r="O2372" s="9">
        <v>3</v>
      </c>
      <c r="P2372" s="9">
        <f>IF(ISBLANK('1. Raw Data'!P2372), 0, '1. Raw Data'!P2372)</f>
        <v>0</v>
      </c>
      <c r="Q2372" s="9">
        <v>420</v>
      </c>
      <c r="R2372" s="9">
        <v>7</v>
      </c>
      <c r="S2372" s="9">
        <f t="shared" si="111"/>
        <v>4311.93</v>
      </c>
      <c r="T2372" s="9">
        <f t="shared" si="112"/>
        <v>1965.5400000000004</v>
      </c>
      <c r="U2372" s="23">
        <f t="shared" si="113"/>
        <v>0.45583764114909109</v>
      </c>
    </row>
    <row r="2373" spans="1:21" x14ac:dyDescent="0.3">
      <c r="A2373" s="9">
        <v>1998</v>
      </c>
      <c r="B2373" s="9" t="str">
        <f>PROPER(TRIM('1. Raw Data'!B2373))</f>
        <v>Customer_2371</v>
      </c>
      <c r="C2373" s="9">
        <f>IF(OR('1. Raw Data'!C2373&lt;18, '1. Raw Data'!C2373&gt;100), MEDIAN('1. Raw Data'!$C$2:$C$5001), '1. Raw Data'!C2373)</f>
        <v>28</v>
      </c>
      <c r="D2373" s="9" t="s">
        <v>5019</v>
      </c>
      <c r="E2373" s="22">
        <v>45002</v>
      </c>
      <c r="F2373" s="9">
        <v>0</v>
      </c>
      <c r="G2373" s="9">
        <v>12600</v>
      </c>
      <c r="H2373" s="15">
        <v>45002</v>
      </c>
      <c r="I2373" s="9" t="s">
        <v>7456</v>
      </c>
      <c r="J2373" s="9">
        <v>129</v>
      </c>
      <c r="K2373" s="9" t="s">
        <v>7471</v>
      </c>
      <c r="L2373" s="9" t="str">
        <f>IF(OR('1. Raw Data'!L2373="Elec", '1. Raw Data'!L2373="elect"), "Electronics", '1. Raw Data'!L2373)</f>
        <v>Electronics</v>
      </c>
      <c r="M2373" s="9">
        <v>500.03</v>
      </c>
      <c r="N2373" s="9">
        <f>IF(ISBLANK('1. Raw Data'!N2373), MEDIAN('1. Raw Data'!$N$2:$N$5001), '1. Raw Data'!N2373)</f>
        <v>254.74</v>
      </c>
      <c r="O2373" s="9">
        <v>1</v>
      </c>
      <c r="P2373" s="9">
        <f>IF(ISBLANK('1. Raw Data'!P2373), 0, '1. Raw Data'!P2373)</f>
        <v>0.1</v>
      </c>
      <c r="Q2373" s="9">
        <v>615</v>
      </c>
      <c r="R2373" s="9">
        <v>4</v>
      </c>
      <c r="S2373" s="9">
        <f t="shared" si="111"/>
        <v>450.02699999999999</v>
      </c>
      <c r="T2373" s="9">
        <f t="shared" si="112"/>
        <v>195.28699999999998</v>
      </c>
      <c r="U2373" s="23">
        <f t="shared" si="113"/>
        <v>0.4339450744066467</v>
      </c>
    </row>
    <row r="2374" spans="1:21" x14ac:dyDescent="0.3">
      <c r="A2374" s="9">
        <v>1707</v>
      </c>
      <c r="B2374" s="9" t="str">
        <f>PROPER(TRIM('1. Raw Data'!B2374))</f>
        <v>Customer_2372</v>
      </c>
      <c r="C2374" s="9">
        <f>IF(OR('1. Raw Data'!C2374&lt;18, '1. Raw Data'!C2374&gt;100), MEDIAN('1. Raw Data'!$C$2:$C$5001), '1. Raw Data'!C2374)</f>
        <v>39</v>
      </c>
      <c r="D2374" s="9" t="s">
        <v>5023</v>
      </c>
      <c r="E2374" s="22">
        <v>44684</v>
      </c>
      <c r="F2374" s="9">
        <v>1</v>
      </c>
      <c r="G2374" s="9">
        <v>11809</v>
      </c>
      <c r="H2374" s="15">
        <v>44625</v>
      </c>
      <c r="I2374" s="9" t="s">
        <v>7456</v>
      </c>
      <c r="J2374" s="9">
        <v>110</v>
      </c>
      <c r="K2374" s="9" t="s">
        <v>7493</v>
      </c>
      <c r="L2374" s="9" t="str">
        <f>IF(OR('1. Raw Data'!L2374="Elec", '1. Raw Data'!L2374="elect"), "Electronics", '1. Raw Data'!L2374)</f>
        <v>Electronics</v>
      </c>
      <c r="M2374" s="9">
        <v>528.36</v>
      </c>
      <c r="N2374" s="9">
        <f>IF(ISBLANK('1. Raw Data'!N2374), MEDIAN('1. Raw Data'!$N$2:$N$5001), '1. Raw Data'!N2374)</f>
        <v>265.8</v>
      </c>
      <c r="O2374" s="9">
        <v>3</v>
      </c>
      <c r="P2374" s="9">
        <f>IF(ISBLANK('1. Raw Data'!P2374), 0, '1. Raw Data'!P2374)</f>
        <v>0</v>
      </c>
      <c r="Q2374" s="9">
        <v>974</v>
      </c>
      <c r="R2374" s="9">
        <v>1</v>
      </c>
      <c r="S2374" s="9">
        <f t="shared" si="111"/>
        <v>1585.08</v>
      </c>
      <c r="T2374" s="9">
        <f t="shared" si="112"/>
        <v>787.67999999999984</v>
      </c>
      <c r="U2374" s="23">
        <f t="shared" si="113"/>
        <v>0.49693390869861448</v>
      </c>
    </row>
    <row r="2375" spans="1:21" x14ac:dyDescent="0.3">
      <c r="A2375" s="9">
        <v>1560</v>
      </c>
      <c r="B2375" s="9" t="str">
        <f>PROPER(TRIM('1. Raw Data'!B2375))</f>
        <v>Customer_2373</v>
      </c>
      <c r="C2375" s="9">
        <f>IF(OR('1. Raw Data'!C2375&lt;18, '1. Raw Data'!C2375&gt;100), MEDIAN('1. Raw Data'!$C$2:$C$5001), '1. Raw Data'!C2375)</f>
        <v>40</v>
      </c>
      <c r="D2375" s="9" t="s">
        <v>5019</v>
      </c>
      <c r="E2375" s="22">
        <v>45096</v>
      </c>
      <c r="F2375" s="9">
        <v>0</v>
      </c>
      <c r="G2375" s="9">
        <v>12235</v>
      </c>
      <c r="H2375" s="15">
        <v>45096</v>
      </c>
      <c r="I2375" s="9" t="s">
        <v>7457</v>
      </c>
      <c r="J2375" s="9">
        <v>134</v>
      </c>
      <c r="K2375" s="9" t="s">
        <v>7482</v>
      </c>
      <c r="L2375" s="9" t="str">
        <f>IF(OR('1. Raw Data'!L2375="Elec", '1. Raw Data'!L2375="elect"), "Electronics", '1. Raw Data'!L2375)</f>
        <v>Electronics</v>
      </c>
      <c r="M2375" s="9">
        <v>324.89999999999998</v>
      </c>
      <c r="N2375" s="9">
        <f>IF(ISBLANK('1. Raw Data'!N2375), MEDIAN('1. Raw Data'!$N$2:$N$5001), '1. Raw Data'!N2375)</f>
        <v>226.81</v>
      </c>
      <c r="O2375" s="9">
        <v>1</v>
      </c>
      <c r="P2375" s="9">
        <f>IF(ISBLANK('1. Raw Data'!P2375), 0, '1. Raw Data'!P2375)</f>
        <v>0</v>
      </c>
      <c r="Q2375" s="9">
        <v>386</v>
      </c>
      <c r="R2375" s="9">
        <v>6</v>
      </c>
      <c r="S2375" s="9">
        <f t="shared" si="111"/>
        <v>324.89999999999998</v>
      </c>
      <c r="T2375" s="9">
        <f t="shared" si="112"/>
        <v>98.089999999999975</v>
      </c>
      <c r="U2375" s="23">
        <f t="shared" si="113"/>
        <v>0.30190827947060628</v>
      </c>
    </row>
    <row r="2376" spans="1:21" x14ac:dyDescent="0.3">
      <c r="A2376" s="9">
        <v>1827</v>
      </c>
      <c r="B2376" s="9" t="str">
        <f>PROPER(TRIM('1. Raw Data'!B2376))</f>
        <v>Customer_2374</v>
      </c>
      <c r="C2376" s="9">
        <f>IF(OR('1. Raw Data'!C2376&lt;18, '1. Raw Data'!C2376&gt;100), MEDIAN('1. Raw Data'!$C$2:$C$5001), '1. Raw Data'!C2376)</f>
        <v>42</v>
      </c>
      <c r="D2376" s="9" t="s">
        <v>5022</v>
      </c>
      <c r="E2376" s="22">
        <v>44934</v>
      </c>
      <c r="F2376" s="9">
        <v>0</v>
      </c>
      <c r="G2376" s="9">
        <v>10452</v>
      </c>
      <c r="H2376" s="15">
        <v>45139</v>
      </c>
      <c r="I2376" s="9" t="s">
        <v>7456</v>
      </c>
      <c r="J2376" s="9">
        <v>124</v>
      </c>
      <c r="K2376" s="9" t="s">
        <v>7497</v>
      </c>
      <c r="L2376" s="9" t="str">
        <f>IF(OR('1. Raw Data'!L2376="Elec", '1. Raw Data'!L2376="elect"), "Electronics", '1. Raw Data'!L2376)</f>
        <v>Home Appliances</v>
      </c>
      <c r="M2376" s="9">
        <v>1219.93</v>
      </c>
      <c r="N2376" s="9">
        <f>IF(ISBLANK('1. Raw Data'!N2376), MEDIAN('1. Raw Data'!$N$2:$N$5001), '1. Raw Data'!N2376)</f>
        <v>611.02</v>
      </c>
      <c r="O2376" s="9">
        <v>3</v>
      </c>
      <c r="P2376" s="9">
        <f>IF(ISBLANK('1. Raw Data'!P2376), 0, '1. Raw Data'!P2376)</f>
        <v>0.2</v>
      </c>
      <c r="Q2376" s="9">
        <v>518</v>
      </c>
      <c r="R2376" s="9">
        <v>6</v>
      </c>
      <c r="S2376" s="9">
        <f t="shared" si="111"/>
        <v>2927.8320000000003</v>
      </c>
      <c r="T2376" s="9">
        <f t="shared" si="112"/>
        <v>1094.7720000000004</v>
      </c>
      <c r="U2376" s="23">
        <f t="shared" si="113"/>
        <v>0.37391899535219242</v>
      </c>
    </row>
    <row r="2377" spans="1:21" x14ac:dyDescent="0.3">
      <c r="A2377" s="9">
        <v>1955</v>
      </c>
      <c r="B2377" s="9" t="str">
        <f>PROPER(TRIM('1. Raw Data'!B2377))</f>
        <v>Customer_2375</v>
      </c>
      <c r="C2377" s="9">
        <f>IF(OR('1. Raw Data'!C2377&lt;18, '1. Raw Data'!C2377&gt;100), MEDIAN('1. Raw Data'!$C$2:$C$5001), '1. Raw Data'!C2377)</f>
        <v>29</v>
      </c>
      <c r="D2377" s="9" t="s">
        <v>5021</v>
      </c>
      <c r="E2377" s="22">
        <v>43893</v>
      </c>
      <c r="F2377" s="9">
        <v>0</v>
      </c>
      <c r="G2377" s="9">
        <v>12894</v>
      </c>
      <c r="H2377" s="15">
        <v>43893</v>
      </c>
      <c r="I2377" s="9" t="s">
        <v>7457</v>
      </c>
      <c r="J2377" s="9">
        <v>146</v>
      </c>
      <c r="K2377" s="9" t="s">
        <v>7505</v>
      </c>
      <c r="L2377" s="9" t="str">
        <f>IF(OR('1. Raw Data'!L2377="Elec", '1. Raw Data'!L2377="elect"), "Electronics", '1. Raw Data'!L2377)</f>
        <v>Home Appliances</v>
      </c>
      <c r="M2377" s="9">
        <v>449.68</v>
      </c>
      <c r="N2377" s="9">
        <f>IF(ISBLANK('1. Raw Data'!N2377), MEDIAN('1. Raw Data'!$N$2:$N$5001), '1. Raw Data'!N2377)</f>
        <v>214.46</v>
      </c>
      <c r="O2377" s="9">
        <v>4</v>
      </c>
      <c r="P2377" s="9">
        <f>IF(ISBLANK('1. Raw Data'!P2377), 0, '1. Raw Data'!P2377)</f>
        <v>0</v>
      </c>
      <c r="Q2377" s="9">
        <v>371</v>
      </c>
      <c r="R2377" s="9">
        <v>6</v>
      </c>
      <c r="S2377" s="9">
        <f t="shared" si="111"/>
        <v>1798.72</v>
      </c>
      <c r="T2377" s="9">
        <f t="shared" si="112"/>
        <v>940.88</v>
      </c>
      <c r="U2377" s="23">
        <f t="shared" si="113"/>
        <v>0.52308308130225933</v>
      </c>
    </row>
    <row r="2378" spans="1:21" x14ac:dyDescent="0.3">
      <c r="A2378" s="9">
        <v>1516</v>
      </c>
      <c r="B2378" s="9" t="str">
        <f>PROPER(TRIM('1. Raw Data'!B2378))</f>
        <v>Customer_2376</v>
      </c>
      <c r="C2378" s="9">
        <f>IF(OR('1. Raw Data'!C2378&lt;18, '1. Raw Data'!C2378&gt;100), MEDIAN('1. Raw Data'!$C$2:$C$5001), '1. Raw Data'!C2378)</f>
        <v>23</v>
      </c>
      <c r="D2378" s="9" t="s">
        <v>5018</v>
      </c>
      <c r="E2378" s="22">
        <v>44850</v>
      </c>
      <c r="F2378" s="9">
        <v>0</v>
      </c>
      <c r="G2378" s="9">
        <v>12234</v>
      </c>
      <c r="H2378" s="15">
        <v>44850</v>
      </c>
      <c r="I2378" s="9" t="s">
        <v>7456</v>
      </c>
      <c r="J2378" s="9">
        <v>148</v>
      </c>
      <c r="K2378" s="9" t="s">
        <v>7491</v>
      </c>
      <c r="L2378" s="9" t="str">
        <f>IF(OR('1. Raw Data'!L2378="Elec", '1. Raw Data'!L2378="elect"), "Electronics", '1. Raw Data'!L2378)</f>
        <v>Sports</v>
      </c>
      <c r="M2378" s="9">
        <v>528.87</v>
      </c>
      <c r="N2378" s="9">
        <f>IF(ISBLANK('1. Raw Data'!N2378), MEDIAN('1. Raw Data'!$N$2:$N$5001), '1. Raw Data'!N2378)</f>
        <v>267.7</v>
      </c>
      <c r="O2378" s="9">
        <v>2</v>
      </c>
      <c r="P2378" s="9">
        <f>IF(ISBLANK('1. Raw Data'!P2378), 0, '1. Raw Data'!P2378)</f>
        <v>0</v>
      </c>
      <c r="Q2378" s="9">
        <v>669</v>
      </c>
      <c r="R2378" s="9">
        <v>5</v>
      </c>
      <c r="S2378" s="9">
        <f t="shared" si="111"/>
        <v>1057.74</v>
      </c>
      <c r="T2378" s="9">
        <f t="shared" si="112"/>
        <v>522.34</v>
      </c>
      <c r="U2378" s="23">
        <f t="shared" si="113"/>
        <v>0.49382646018870424</v>
      </c>
    </row>
    <row r="2379" spans="1:21" x14ac:dyDescent="0.3">
      <c r="A2379" s="9">
        <v>1427</v>
      </c>
      <c r="B2379" s="9" t="str">
        <f>PROPER(TRIM('1. Raw Data'!B2379))</f>
        <v>Customer_2377</v>
      </c>
      <c r="C2379" s="9">
        <f>IF(OR('1. Raw Data'!C2379&lt;18, '1. Raw Data'!C2379&gt;100), MEDIAN('1. Raw Data'!$C$2:$C$5001), '1. Raw Data'!C2379)</f>
        <v>62</v>
      </c>
      <c r="D2379" s="9" t="s">
        <v>5020</v>
      </c>
      <c r="E2379" s="22">
        <v>45115</v>
      </c>
      <c r="F2379" s="9">
        <v>0</v>
      </c>
      <c r="G2379" s="9">
        <v>12985</v>
      </c>
      <c r="H2379" s="15">
        <v>45145</v>
      </c>
      <c r="I2379" s="9" t="s">
        <v>7457</v>
      </c>
      <c r="J2379" s="9">
        <v>117</v>
      </c>
      <c r="K2379" s="9" t="s">
        <v>7483</v>
      </c>
      <c r="L2379" s="9" t="str">
        <f>IF(OR('1. Raw Data'!L2379="Elec", '1. Raw Data'!L2379="elect"), "Electronics", '1. Raw Data'!L2379)</f>
        <v>Home Appliances</v>
      </c>
      <c r="M2379" s="9">
        <v>650.79999999999995</v>
      </c>
      <c r="N2379" s="9">
        <f>IF(ISBLANK('1. Raw Data'!N2379), MEDIAN('1. Raw Data'!$N$2:$N$5001), '1. Raw Data'!N2379)</f>
        <v>375.66</v>
      </c>
      <c r="O2379" s="9">
        <v>5</v>
      </c>
      <c r="P2379" s="9">
        <f>IF(ISBLANK('1. Raw Data'!P2379), 0, '1. Raw Data'!P2379)</f>
        <v>0.05</v>
      </c>
      <c r="Q2379" s="9">
        <v>441</v>
      </c>
      <c r="R2379" s="9">
        <v>4</v>
      </c>
      <c r="S2379" s="9">
        <f t="shared" si="111"/>
        <v>3091.2999999999997</v>
      </c>
      <c r="T2379" s="9">
        <f t="shared" si="112"/>
        <v>1212.9999999999995</v>
      </c>
      <c r="U2379" s="23">
        <f t="shared" si="113"/>
        <v>0.39239155048038032</v>
      </c>
    </row>
    <row r="2380" spans="1:21" x14ac:dyDescent="0.3">
      <c r="A2380" s="9">
        <v>1159</v>
      </c>
      <c r="B2380" s="9" t="str">
        <f>PROPER(TRIM('1. Raw Data'!B2380))</f>
        <v>Customer_2378</v>
      </c>
      <c r="C2380" s="9">
        <f>IF(OR('1. Raw Data'!C2380&lt;18, '1. Raw Data'!C2380&gt;100), MEDIAN('1. Raw Data'!$C$2:$C$5001), '1. Raw Data'!C2380)</f>
        <v>55</v>
      </c>
      <c r="D2380" s="9" t="s">
        <v>5023</v>
      </c>
      <c r="E2380" s="22">
        <v>44948</v>
      </c>
      <c r="F2380" s="9">
        <v>0</v>
      </c>
      <c r="G2380" s="9">
        <v>13535</v>
      </c>
      <c r="H2380" s="15">
        <v>44948</v>
      </c>
      <c r="I2380" s="9" t="s">
        <v>7456</v>
      </c>
      <c r="J2380" s="9">
        <v>132</v>
      </c>
      <c r="K2380" s="9" t="s">
        <v>7506</v>
      </c>
      <c r="L2380" s="9" t="str">
        <f>IF(OR('1. Raw Data'!L2380="Elec", '1. Raw Data'!L2380="elect"), "Electronics", '1. Raw Data'!L2380)</f>
        <v>Electronics</v>
      </c>
      <c r="M2380" s="9">
        <v>678.91</v>
      </c>
      <c r="N2380" s="9">
        <f>IF(ISBLANK('1. Raw Data'!N2380), MEDIAN('1. Raw Data'!$N$2:$N$5001), '1. Raw Data'!N2380)</f>
        <v>457.11</v>
      </c>
      <c r="O2380" s="9">
        <v>4</v>
      </c>
      <c r="P2380" s="9">
        <f>IF(ISBLANK('1. Raw Data'!P2380), 0, '1. Raw Data'!P2380)</f>
        <v>0.1</v>
      </c>
      <c r="Q2380" s="9">
        <v>546</v>
      </c>
      <c r="R2380" s="9">
        <v>6</v>
      </c>
      <c r="S2380" s="9">
        <f t="shared" si="111"/>
        <v>2444.076</v>
      </c>
      <c r="T2380" s="9">
        <f t="shared" si="112"/>
        <v>615.63599999999997</v>
      </c>
      <c r="U2380" s="23">
        <f t="shared" si="113"/>
        <v>0.25188905745975165</v>
      </c>
    </row>
    <row r="2381" spans="1:21" x14ac:dyDescent="0.3">
      <c r="A2381" s="9">
        <v>1148</v>
      </c>
      <c r="B2381" s="9" t="str">
        <f>PROPER(TRIM('1. Raw Data'!B2381))</f>
        <v>Customer_2379</v>
      </c>
      <c r="C2381" s="9">
        <f>IF(OR('1. Raw Data'!C2381&lt;18, '1. Raw Data'!C2381&gt;100), MEDIAN('1. Raw Data'!$C$2:$C$5001), '1. Raw Data'!C2381)</f>
        <v>55</v>
      </c>
      <c r="D2381" s="9" t="s">
        <v>5020</v>
      </c>
      <c r="E2381" s="22">
        <v>44424</v>
      </c>
      <c r="F2381" s="9">
        <v>0</v>
      </c>
      <c r="G2381" s="9">
        <v>11763</v>
      </c>
      <c r="H2381" s="15">
        <v>44424</v>
      </c>
      <c r="I2381" s="9" t="s">
        <v>7456</v>
      </c>
      <c r="J2381" s="9">
        <v>111</v>
      </c>
      <c r="K2381" s="9" t="s">
        <v>7476</v>
      </c>
      <c r="L2381" s="9" t="str">
        <f>IF(OR('1. Raw Data'!L2381="Elec", '1. Raw Data'!L2381="elect"), "Electronics", '1. Raw Data'!L2381)</f>
        <v>Home Appliances</v>
      </c>
      <c r="M2381" s="9">
        <v>646.44000000000005</v>
      </c>
      <c r="N2381" s="9">
        <f>IF(ISBLANK('1. Raw Data'!N2381), MEDIAN('1. Raw Data'!$N$2:$N$5001), '1. Raw Data'!N2381)</f>
        <v>411.37</v>
      </c>
      <c r="O2381" s="9">
        <v>3</v>
      </c>
      <c r="P2381" s="9">
        <f>IF(ISBLANK('1. Raw Data'!P2381), 0, '1. Raw Data'!P2381)</f>
        <v>0</v>
      </c>
      <c r="Q2381" s="9">
        <v>485</v>
      </c>
      <c r="R2381" s="9">
        <v>6</v>
      </c>
      <c r="S2381" s="9">
        <f t="shared" si="111"/>
        <v>1939.3200000000002</v>
      </c>
      <c r="T2381" s="9">
        <f t="shared" si="112"/>
        <v>705.21</v>
      </c>
      <c r="U2381" s="23">
        <f t="shared" si="113"/>
        <v>0.36363776993997893</v>
      </c>
    </row>
    <row r="2382" spans="1:21" x14ac:dyDescent="0.3">
      <c r="A2382" s="9">
        <v>1775</v>
      </c>
      <c r="B2382" s="9" t="str">
        <f>PROPER(TRIM('1. Raw Data'!B2382))</f>
        <v>Customer_2380</v>
      </c>
      <c r="C2382" s="9">
        <f>IF(OR('1. Raw Data'!C2382&lt;18, '1. Raw Data'!C2382&gt;100), MEDIAN('1. Raw Data'!$C$2:$C$5001), '1. Raw Data'!C2382)</f>
        <v>51</v>
      </c>
      <c r="D2382" s="9" t="s">
        <v>5022</v>
      </c>
      <c r="E2382" s="22">
        <v>45115</v>
      </c>
      <c r="F2382" s="9">
        <v>0</v>
      </c>
      <c r="G2382" s="9">
        <v>10163</v>
      </c>
      <c r="H2382" s="15">
        <v>45145</v>
      </c>
      <c r="I2382" s="9" t="s">
        <v>7456</v>
      </c>
      <c r="J2382" s="9">
        <v>134</v>
      </c>
      <c r="K2382" s="9" t="s">
        <v>7482</v>
      </c>
      <c r="L2382" s="9" t="str">
        <f>IF(OR('1. Raw Data'!L2382="Elec", '1. Raw Data'!L2382="elect"), "Electronics", '1. Raw Data'!L2382)</f>
        <v>Home Appliances</v>
      </c>
      <c r="M2382" s="9">
        <v>780.43</v>
      </c>
      <c r="N2382" s="9">
        <f>IF(ISBLANK('1. Raw Data'!N2382), MEDIAN('1. Raw Data'!$N$2:$N$5001), '1. Raw Data'!N2382)</f>
        <v>509.37</v>
      </c>
      <c r="O2382" s="9">
        <v>5</v>
      </c>
      <c r="P2382" s="9">
        <f>IF(ISBLANK('1. Raw Data'!P2382), 0, '1. Raw Data'!P2382)</f>
        <v>0.1</v>
      </c>
      <c r="Q2382" s="9">
        <v>454</v>
      </c>
      <c r="R2382" s="9">
        <v>7</v>
      </c>
      <c r="S2382" s="9">
        <f t="shared" si="111"/>
        <v>3511.9349999999999</v>
      </c>
      <c r="T2382" s="9">
        <f t="shared" si="112"/>
        <v>965.08500000000004</v>
      </c>
      <c r="U2382" s="23">
        <f t="shared" si="113"/>
        <v>0.27480149831930262</v>
      </c>
    </row>
    <row r="2383" spans="1:21" x14ac:dyDescent="0.3">
      <c r="A2383" s="9">
        <v>2253</v>
      </c>
      <c r="B2383" s="9" t="str">
        <f>PROPER(TRIM('1. Raw Data'!B2383))</f>
        <v>Customer_2381</v>
      </c>
      <c r="C2383" s="9">
        <f>IF(OR('1. Raw Data'!C2383&lt;18, '1. Raw Data'!C2383&gt;100), MEDIAN('1. Raw Data'!$C$2:$C$5001), '1. Raw Data'!C2383)</f>
        <v>21</v>
      </c>
      <c r="D2383" s="9" t="s">
        <v>5019</v>
      </c>
      <c r="E2383" s="22">
        <v>44478</v>
      </c>
      <c r="F2383" s="9">
        <v>1</v>
      </c>
      <c r="G2383" s="9">
        <v>11447</v>
      </c>
      <c r="H2383" s="15">
        <v>44449</v>
      </c>
      <c r="I2383" s="9" t="s">
        <v>7457</v>
      </c>
      <c r="J2383" s="9">
        <v>124</v>
      </c>
      <c r="K2383" s="9" t="s">
        <v>7497</v>
      </c>
      <c r="L2383" s="9" t="str">
        <f>IF(OR('1. Raw Data'!L2383="Elec", '1. Raw Data'!L2383="elect"), "Electronics", '1. Raw Data'!L2383)</f>
        <v>Electronics</v>
      </c>
      <c r="M2383" s="9">
        <v>1231.04</v>
      </c>
      <c r="N2383" s="9">
        <f>IF(ISBLANK('1. Raw Data'!N2383), MEDIAN('1. Raw Data'!$N$2:$N$5001), '1. Raw Data'!N2383)</f>
        <v>809.66</v>
      </c>
      <c r="O2383" s="9">
        <v>4</v>
      </c>
      <c r="P2383" s="9">
        <f>IF(ISBLANK('1. Raw Data'!P2383), 0, '1. Raw Data'!P2383)</f>
        <v>0</v>
      </c>
      <c r="Q2383" s="9">
        <v>1209</v>
      </c>
      <c r="R2383" s="9">
        <v>2</v>
      </c>
      <c r="S2383" s="9">
        <f t="shared" si="111"/>
        <v>4924.16</v>
      </c>
      <c r="T2383" s="9">
        <f t="shared" si="112"/>
        <v>1685.52</v>
      </c>
      <c r="U2383" s="23">
        <f t="shared" si="113"/>
        <v>0.34229594489212373</v>
      </c>
    </row>
    <row r="2384" spans="1:21" x14ac:dyDescent="0.3">
      <c r="A2384" s="9">
        <v>1066</v>
      </c>
      <c r="B2384" s="9" t="str">
        <f>PROPER(TRIM('1. Raw Data'!B2384))</f>
        <v>Customer_2382</v>
      </c>
      <c r="C2384" s="9">
        <f>IF(OR('1. Raw Data'!C2384&lt;18, '1. Raw Data'!C2384&gt;100), MEDIAN('1. Raw Data'!$C$2:$C$5001), '1. Raw Data'!C2384)</f>
        <v>33</v>
      </c>
      <c r="D2384" s="9" t="s">
        <v>5019</v>
      </c>
      <c r="E2384" s="22">
        <v>44820</v>
      </c>
      <c r="F2384" s="9">
        <v>0</v>
      </c>
      <c r="G2384" s="9">
        <v>13869</v>
      </c>
      <c r="H2384" s="15">
        <v>44820</v>
      </c>
      <c r="I2384" s="9" t="s">
        <v>7455</v>
      </c>
      <c r="J2384" s="9">
        <v>105</v>
      </c>
      <c r="K2384" s="9" t="s">
        <v>7461</v>
      </c>
      <c r="L2384" s="9" t="str">
        <f>IF(OR('1. Raw Data'!L2384="Elec", '1. Raw Data'!L2384="elect"), "Electronics", '1. Raw Data'!L2384)</f>
        <v>Sports</v>
      </c>
      <c r="M2384" s="9">
        <v>1237.96</v>
      </c>
      <c r="N2384" s="9">
        <f>IF(ISBLANK('1. Raw Data'!N2384), MEDIAN('1. Raw Data'!$N$2:$N$5001), '1. Raw Data'!N2384)</f>
        <v>837.06</v>
      </c>
      <c r="O2384" s="9">
        <v>2</v>
      </c>
      <c r="P2384" s="9">
        <f>IF(ISBLANK('1. Raw Data'!P2384), 0, '1. Raw Data'!P2384)</f>
        <v>0.1</v>
      </c>
      <c r="Q2384" s="9">
        <v>646</v>
      </c>
      <c r="R2384" s="9">
        <v>2</v>
      </c>
      <c r="S2384" s="9">
        <f t="shared" si="111"/>
        <v>2228.328</v>
      </c>
      <c r="T2384" s="9">
        <f t="shared" si="112"/>
        <v>554.20800000000008</v>
      </c>
      <c r="U2384" s="23">
        <f t="shared" si="113"/>
        <v>0.24871024373431563</v>
      </c>
    </row>
    <row r="2385" spans="1:21" x14ac:dyDescent="0.3">
      <c r="A2385" s="9">
        <v>2013</v>
      </c>
      <c r="B2385" s="9" t="str">
        <f>PROPER(TRIM('1. Raw Data'!B2385))</f>
        <v>Customer_2383</v>
      </c>
      <c r="C2385" s="9">
        <f>IF(OR('1. Raw Data'!C2385&lt;18, '1. Raw Data'!C2385&gt;100), MEDIAN('1. Raw Data'!$C$2:$C$5001), '1. Raw Data'!C2385)</f>
        <v>34</v>
      </c>
      <c r="D2385" s="9" t="s">
        <v>5018</v>
      </c>
      <c r="E2385" s="22">
        <v>44332</v>
      </c>
      <c r="F2385" s="9">
        <v>0</v>
      </c>
      <c r="G2385" s="9">
        <v>10101</v>
      </c>
      <c r="H2385" s="15">
        <v>44332</v>
      </c>
      <c r="I2385" s="9" t="s">
        <v>7455</v>
      </c>
      <c r="J2385" s="9">
        <v>129</v>
      </c>
      <c r="K2385" s="9" t="s">
        <v>7471</v>
      </c>
      <c r="L2385" s="9" t="str">
        <f>IF(OR('1. Raw Data'!L2385="Elec", '1. Raw Data'!L2385="elect"), "Electronics", '1. Raw Data'!L2385)</f>
        <v>Home Appliances</v>
      </c>
      <c r="M2385" s="9">
        <v>1207.55</v>
      </c>
      <c r="N2385" s="9">
        <f>IF(ISBLANK('1. Raw Data'!N2385), MEDIAN('1. Raw Data'!$N$2:$N$5001), '1. Raw Data'!N2385)</f>
        <v>568.17999999999995</v>
      </c>
      <c r="O2385" s="9">
        <v>5</v>
      </c>
      <c r="P2385" s="9">
        <f>IF(ISBLANK('1. Raw Data'!P2385), 0, '1. Raw Data'!P2385)</f>
        <v>0.2</v>
      </c>
      <c r="Q2385" s="9">
        <v>409</v>
      </c>
      <c r="R2385" s="9">
        <v>5</v>
      </c>
      <c r="S2385" s="9">
        <f t="shared" si="111"/>
        <v>4830.2</v>
      </c>
      <c r="T2385" s="9">
        <f t="shared" si="112"/>
        <v>1989.3000000000002</v>
      </c>
      <c r="U2385" s="23">
        <f t="shared" si="113"/>
        <v>0.41184630036023356</v>
      </c>
    </row>
    <row r="2386" spans="1:21" x14ac:dyDescent="0.3">
      <c r="A2386" s="9">
        <v>1380</v>
      </c>
      <c r="B2386" s="9" t="str">
        <f>PROPER(TRIM('1. Raw Data'!B2386))</f>
        <v>Customer_2384</v>
      </c>
      <c r="C2386" s="9">
        <f>IF(OR('1. Raw Data'!C2386&lt;18, '1. Raw Data'!C2386&gt;100), MEDIAN('1. Raw Data'!$C$2:$C$5001), '1. Raw Data'!C2386)</f>
        <v>40</v>
      </c>
      <c r="D2386" s="9" t="s">
        <v>5023</v>
      </c>
      <c r="E2386" s="22">
        <v>45233</v>
      </c>
      <c r="F2386" s="9">
        <v>1</v>
      </c>
      <c r="G2386" s="9">
        <v>13338</v>
      </c>
      <c r="H2386" s="15">
        <v>44996</v>
      </c>
      <c r="I2386" s="9" t="s">
        <v>7457</v>
      </c>
      <c r="J2386" s="9">
        <v>148</v>
      </c>
      <c r="K2386" s="9" t="s">
        <v>7491</v>
      </c>
      <c r="L2386" s="9" t="str">
        <f>IF(OR('1. Raw Data'!L2386="Elec", '1. Raw Data'!L2386="elect"), "Electronics", '1. Raw Data'!L2386)</f>
        <v>Electronics</v>
      </c>
      <c r="M2386" s="9">
        <v>196.63</v>
      </c>
      <c r="N2386" s="9">
        <f>IF(ISBLANK('1. Raw Data'!N2386), MEDIAN('1. Raw Data'!$N$2:$N$5001), '1. Raw Data'!N2386)</f>
        <v>105.69</v>
      </c>
      <c r="O2386" s="9">
        <v>5</v>
      </c>
      <c r="P2386" s="9">
        <f>IF(ISBLANK('1. Raw Data'!P2386), 0, '1. Raw Data'!P2386)</f>
        <v>0</v>
      </c>
      <c r="Q2386" s="9">
        <v>383</v>
      </c>
      <c r="R2386" s="9">
        <v>4</v>
      </c>
      <c r="S2386" s="9">
        <f t="shared" si="111"/>
        <v>983.15</v>
      </c>
      <c r="T2386" s="9">
        <f t="shared" si="112"/>
        <v>454.69999999999993</v>
      </c>
      <c r="U2386" s="23">
        <f t="shared" si="113"/>
        <v>0.46249300717082842</v>
      </c>
    </row>
    <row r="2387" spans="1:21" x14ac:dyDescent="0.3">
      <c r="A2387" s="9">
        <v>1057</v>
      </c>
      <c r="B2387" s="9" t="str">
        <f>PROPER(TRIM('1. Raw Data'!B2387))</f>
        <v>Customer_2385</v>
      </c>
      <c r="C2387" s="9">
        <f>IF(OR('1. Raw Data'!C2387&lt;18, '1. Raw Data'!C2387&gt;100), MEDIAN('1. Raw Data'!$C$2:$C$5001), '1. Raw Data'!C2387)</f>
        <v>31</v>
      </c>
      <c r="D2387" s="9" t="s">
        <v>5022</v>
      </c>
      <c r="E2387" s="22">
        <v>44662</v>
      </c>
      <c r="F2387" s="9">
        <v>1</v>
      </c>
      <c r="G2387" s="9">
        <v>13707</v>
      </c>
      <c r="H2387" s="15">
        <v>44869</v>
      </c>
      <c r="I2387" s="9" t="s">
        <v>7457</v>
      </c>
      <c r="J2387" s="9">
        <v>148</v>
      </c>
      <c r="K2387" s="9" t="s">
        <v>7491</v>
      </c>
      <c r="L2387" s="9" t="str">
        <f>IF(OR('1. Raw Data'!L2387="Elec", '1. Raw Data'!L2387="elect"), "Electronics", '1. Raw Data'!L2387)</f>
        <v>Electronics</v>
      </c>
      <c r="M2387" s="9">
        <v>1209.53</v>
      </c>
      <c r="N2387" s="9">
        <f>IF(ISBLANK('1. Raw Data'!N2387), MEDIAN('1. Raw Data'!$N$2:$N$5001), '1. Raw Data'!N2387)</f>
        <v>623.58000000000004</v>
      </c>
      <c r="O2387" s="9">
        <v>2</v>
      </c>
      <c r="P2387" s="9">
        <f>IF(ISBLANK('1. Raw Data'!P2387), 0, '1. Raw Data'!P2387)</f>
        <v>0</v>
      </c>
      <c r="Q2387" s="9">
        <v>993</v>
      </c>
      <c r="R2387" s="9">
        <v>3</v>
      </c>
      <c r="S2387" s="9">
        <f t="shared" si="111"/>
        <v>2419.06</v>
      </c>
      <c r="T2387" s="9">
        <f t="shared" si="112"/>
        <v>1171.8999999999999</v>
      </c>
      <c r="U2387" s="23">
        <f t="shared" si="113"/>
        <v>0.48444437095400689</v>
      </c>
    </row>
    <row r="2388" spans="1:21" x14ac:dyDescent="0.3">
      <c r="A2388" s="9">
        <v>2282</v>
      </c>
      <c r="B2388" s="9" t="str">
        <f>PROPER(TRIM('1. Raw Data'!B2388))</f>
        <v>Customer_2386</v>
      </c>
      <c r="C2388" s="9">
        <f>IF(OR('1. Raw Data'!C2388&lt;18, '1. Raw Data'!C2388&gt;100), MEDIAN('1. Raw Data'!$C$2:$C$5001), '1. Raw Data'!C2388)</f>
        <v>31</v>
      </c>
      <c r="D2388" s="9" t="s">
        <v>5023</v>
      </c>
      <c r="E2388" s="22">
        <v>44205</v>
      </c>
      <c r="F2388" s="9">
        <v>1</v>
      </c>
      <c r="G2388" s="9">
        <v>13224</v>
      </c>
      <c r="H2388" s="15">
        <v>44440</v>
      </c>
      <c r="I2388" s="9" t="s">
        <v>7455</v>
      </c>
      <c r="J2388" s="9">
        <v>134</v>
      </c>
      <c r="K2388" s="9" t="s">
        <v>7482</v>
      </c>
      <c r="L2388" s="9" t="str">
        <f>IF(OR('1. Raw Data'!L2388="Elec", '1. Raw Data'!L2388="elect"), "Electronics", '1. Raw Data'!L2388)</f>
        <v>Electronics</v>
      </c>
      <c r="M2388" s="9">
        <v>224.37</v>
      </c>
      <c r="N2388" s="9">
        <f>IF(ISBLANK('1. Raw Data'!N2388), MEDIAN('1. Raw Data'!$N$2:$N$5001), '1. Raw Data'!N2388)</f>
        <v>115.45</v>
      </c>
      <c r="O2388" s="9">
        <v>4</v>
      </c>
      <c r="P2388" s="9">
        <f>IF(ISBLANK('1. Raw Data'!P2388), 0, '1. Raw Data'!P2388)</f>
        <v>0</v>
      </c>
      <c r="Q2388" s="9">
        <v>601</v>
      </c>
      <c r="R2388" s="9">
        <v>3</v>
      </c>
      <c r="S2388" s="9">
        <f t="shared" si="111"/>
        <v>897.48</v>
      </c>
      <c r="T2388" s="9">
        <f t="shared" si="112"/>
        <v>435.68</v>
      </c>
      <c r="U2388" s="23">
        <f t="shared" si="113"/>
        <v>0.4854481436912243</v>
      </c>
    </row>
    <row r="2389" spans="1:21" x14ac:dyDescent="0.3">
      <c r="A2389" s="9">
        <v>1341</v>
      </c>
      <c r="B2389" s="9" t="str">
        <f>PROPER(TRIM('1. Raw Data'!B2389))</f>
        <v>Customer_2387</v>
      </c>
      <c r="C2389" s="9">
        <f>IF(OR('1. Raw Data'!C2389&lt;18, '1. Raw Data'!C2389&gt;100), MEDIAN('1. Raw Data'!$C$2:$C$5001), '1. Raw Data'!C2389)</f>
        <v>41</v>
      </c>
      <c r="D2389" s="9" t="s">
        <v>5018</v>
      </c>
      <c r="E2389" s="22">
        <v>44759</v>
      </c>
      <c r="F2389" s="9">
        <v>0</v>
      </c>
      <c r="G2389" s="9">
        <v>11452</v>
      </c>
      <c r="H2389" s="15">
        <v>44759</v>
      </c>
      <c r="I2389" s="9" t="s">
        <v>7455</v>
      </c>
      <c r="J2389" s="9">
        <v>116</v>
      </c>
      <c r="K2389" s="9" t="s">
        <v>7480</v>
      </c>
      <c r="L2389" s="9" t="str">
        <f>IF(OR('1. Raw Data'!L2389="Elec", '1. Raw Data'!L2389="elect"), "Electronics", '1. Raw Data'!L2389)</f>
        <v>Clothing</v>
      </c>
      <c r="M2389" s="9">
        <v>230.85</v>
      </c>
      <c r="N2389" s="9">
        <f>IF(ISBLANK('1. Raw Data'!N2389), MEDIAN('1. Raw Data'!$N$2:$N$5001), '1. Raw Data'!N2389)</f>
        <v>137.51</v>
      </c>
      <c r="O2389" s="9">
        <v>5</v>
      </c>
      <c r="P2389" s="9">
        <f>IF(ISBLANK('1. Raw Data'!P2389), 0, '1. Raw Data'!P2389)</f>
        <v>0.05</v>
      </c>
      <c r="Q2389" s="9">
        <v>806</v>
      </c>
      <c r="R2389" s="9">
        <v>5</v>
      </c>
      <c r="S2389" s="9">
        <f t="shared" si="111"/>
        <v>1096.5374999999999</v>
      </c>
      <c r="T2389" s="9">
        <f t="shared" si="112"/>
        <v>408.98749999999995</v>
      </c>
      <c r="U2389" s="23">
        <f t="shared" si="113"/>
        <v>0.37298086020769922</v>
      </c>
    </row>
    <row r="2390" spans="1:21" x14ac:dyDescent="0.3">
      <c r="A2390" s="9">
        <v>2153</v>
      </c>
      <c r="B2390" s="9" t="str">
        <f>PROPER(TRIM('1. Raw Data'!B2390))</f>
        <v>Customer_2388</v>
      </c>
      <c r="C2390" s="9">
        <f>IF(OR('1. Raw Data'!C2390&lt;18, '1. Raw Data'!C2390&gt;100), MEDIAN('1. Raw Data'!$C$2:$C$5001), '1. Raw Data'!C2390)</f>
        <v>77</v>
      </c>
      <c r="D2390" s="9" t="s">
        <v>5022</v>
      </c>
      <c r="E2390" s="22">
        <v>43980</v>
      </c>
      <c r="F2390" s="9">
        <v>0</v>
      </c>
      <c r="G2390" s="9">
        <v>10690</v>
      </c>
      <c r="H2390" s="15">
        <v>43980</v>
      </c>
      <c r="I2390" s="9" t="s">
        <v>7456</v>
      </c>
      <c r="J2390" s="9">
        <v>125</v>
      </c>
      <c r="K2390" s="9" t="s">
        <v>7479</v>
      </c>
      <c r="L2390" s="9" t="str">
        <f>IF(OR('1. Raw Data'!L2390="Elec", '1. Raw Data'!L2390="elect"), "Electronics", '1. Raw Data'!L2390)</f>
        <v>Electronics</v>
      </c>
      <c r="M2390" s="9">
        <v>1424.4</v>
      </c>
      <c r="N2390" s="9">
        <f>IF(ISBLANK('1. Raw Data'!N2390), MEDIAN('1. Raw Data'!$N$2:$N$5001), '1. Raw Data'!N2390)</f>
        <v>741.46</v>
      </c>
      <c r="O2390" s="9">
        <v>2</v>
      </c>
      <c r="P2390" s="9">
        <f>IF(ISBLANK('1. Raw Data'!P2390), 0, '1. Raw Data'!P2390)</f>
        <v>0.1</v>
      </c>
      <c r="Q2390" s="9">
        <v>367</v>
      </c>
      <c r="R2390" s="9">
        <v>5</v>
      </c>
      <c r="S2390" s="9">
        <f t="shared" si="111"/>
        <v>2563.92</v>
      </c>
      <c r="T2390" s="9">
        <f t="shared" si="112"/>
        <v>1081</v>
      </c>
      <c r="U2390" s="23">
        <f t="shared" si="113"/>
        <v>0.42162001934537741</v>
      </c>
    </row>
    <row r="2391" spans="1:21" x14ac:dyDescent="0.3">
      <c r="A2391" s="9">
        <v>1726</v>
      </c>
      <c r="B2391" s="9" t="str">
        <f>PROPER(TRIM('1. Raw Data'!B2391))</f>
        <v>Customer_2389</v>
      </c>
      <c r="C2391" s="9">
        <f>IF(OR('1. Raw Data'!C2391&lt;18, '1. Raw Data'!C2391&gt;100), MEDIAN('1. Raw Data'!$C$2:$C$5001), '1. Raw Data'!C2391)</f>
        <v>39</v>
      </c>
      <c r="D2391" s="9" t="s">
        <v>5022</v>
      </c>
      <c r="E2391" s="22">
        <v>45241</v>
      </c>
      <c r="F2391" s="9">
        <v>0</v>
      </c>
      <c r="G2391" s="9">
        <v>11450</v>
      </c>
      <c r="H2391" s="15">
        <v>45241</v>
      </c>
      <c r="I2391" s="9" t="s">
        <v>7456</v>
      </c>
      <c r="J2391" s="9">
        <v>137</v>
      </c>
      <c r="K2391" s="9" t="s">
        <v>7484</v>
      </c>
      <c r="L2391" s="9" t="str">
        <f>IF(OR('1. Raw Data'!L2391="Elec", '1. Raw Data'!L2391="elect"), "Electronics", '1. Raw Data'!L2391)</f>
        <v>Home Appliances</v>
      </c>
      <c r="M2391" s="9">
        <v>1238.1300000000001</v>
      </c>
      <c r="N2391" s="9">
        <f>IF(ISBLANK('1. Raw Data'!N2391), MEDIAN('1. Raw Data'!$N$2:$N$5001), '1. Raw Data'!N2391)</f>
        <v>724.18</v>
      </c>
      <c r="O2391" s="9">
        <v>4</v>
      </c>
      <c r="P2391" s="9">
        <f>IF(ISBLANK('1. Raw Data'!P2391), 0, '1. Raw Data'!P2391)</f>
        <v>0</v>
      </c>
      <c r="Q2391" s="9">
        <v>417</v>
      </c>
      <c r="R2391" s="9">
        <v>7</v>
      </c>
      <c r="S2391" s="9">
        <f t="shared" si="111"/>
        <v>4952.5200000000004</v>
      </c>
      <c r="T2391" s="9">
        <f t="shared" si="112"/>
        <v>2055.8000000000006</v>
      </c>
      <c r="U2391" s="23">
        <f t="shared" si="113"/>
        <v>0.41510180675696423</v>
      </c>
    </row>
    <row r="2392" spans="1:21" x14ac:dyDescent="0.3">
      <c r="A2392" s="9">
        <v>2195</v>
      </c>
      <c r="B2392" s="9" t="str">
        <f>PROPER(TRIM('1. Raw Data'!B2392))</f>
        <v>Customer_2390</v>
      </c>
      <c r="C2392" s="9">
        <f>IF(OR('1. Raw Data'!C2392&lt;18, '1. Raw Data'!C2392&gt;100), MEDIAN('1. Raw Data'!$C$2:$C$5001), '1. Raw Data'!C2392)</f>
        <v>41</v>
      </c>
      <c r="D2392" s="9" t="s">
        <v>5019</v>
      </c>
      <c r="E2392" s="22">
        <v>43866</v>
      </c>
      <c r="F2392" s="9">
        <v>1</v>
      </c>
      <c r="G2392" s="9">
        <v>12625</v>
      </c>
      <c r="H2392" s="15">
        <v>43953</v>
      </c>
      <c r="I2392" s="9" t="s">
        <v>7457</v>
      </c>
      <c r="J2392" s="9">
        <v>108</v>
      </c>
      <c r="K2392" s="9" t="s">
        <v>7496</v>
      </c>
      <c r="L2392" s="9" t="str">
        <f>IF(OR('1. Raw Data'!L2392="Elec", '1. Raw Data'!L2392="elect"), "Electronics", '1. Raw Data'!L2392)</f>
        <v>Home Appliances</v>
      </c>
      <c r="M2392" s="9">
        <v>851</v>
      </c>
      <c r="N2392" s="9">
        <f>IF(ISBLANK('1. Raw Data'!N2392), MEDIAN('1. Raw Data'!$N$2:$N$5001), '1. Raw Data'!N2392)</f>
        <v>438</v>
      </c>
      <c r="O2392" s="9">
        <v>3</v>
      </c>
      <c r="P2392" s="9">
        <f>IF(ISBLANK('1. Raw Data'!P2392), 0, '1. Raw Data'!P2392)</f>
        <v>0.05</v>
      </c>
      <c r="Q2392" s="9">
        <v>1604</v>
      </c>
      <c r="R2392" s="9">
        <v>5</v>
      </c>
      <c r="S2392" s="9">
        <f t="shared" si="111"/>
        <v>2425.35</v>
      </c>
      <c r="T2392" s="9">
        <f t="shared" si="112"/>
        <v>1111.3499999999999</v>
      </c>
      <c r="U2392" s="23">
        <f t="shared" si="113"/>
        <v>0.45822252458408064</v>
      </c>
    </row>
    <row r="2393" spans="1:21" x14ac:dyDescent="0.3">
      <c r="A2393" s="9">
        <v>1769</v>
      </c>
      <c r="B2393" s="9" t="str">
        <f>PROPER(TRIM('1. Raw Data'!B2393))</f>
        <v>Customer_2391</v>
      </c>
      <c r="C2393" s="9">
        <f>IF(OR('1. Raw Data'!C2393&lt;18, '1. Raw Data'!C2393&gt;100), MEDIAN('1. Raw Data'!$C$2:$C$5001), '1. Raw Data'!C2393)</f>
        <v>36</v>
      </c>
      <c r="D2393" s="9" t="s">
        <v>5019</v>
      </c>
      <c r="E2393" s="22">
        <v>44154</v>
      </c>
      <c r="F2393" s="9">
        <v>0</v>
      </c>
      <c r="G2393" s="9">
        <v>12658</v>
      </c>
      <c r="H2393" s="15">
        <v>44154</v>
      </c>
      <c r="I2393" s="9" t="s">
        <v>7455</v>
      </c>
      <c r="J2393" s="9">
        <v>129</v>
      </c>
      <c r="K2393" s="9" t="s">
        <v>7471</v>
      </c>
      <c r="L2393" s="9" t="str">
        <f>IF(OR('1. Raw Data'!L2393="Elec", '1. Raw Data'!L2393="elect"), "Electronics", '1. Raw Data'!L2393)</f>
        <v>Electronics</v>
      </c>
      <c r="M2393" s="9">
        <v>1318.71</v>
      </c>
      <c r="N2393" s="9">
        <f>IF(ISBLANK('1. Raw Data'!N2393), MEDIAN('1. Raw Data'!$N$2:$N$5001), '1. Raw Data'!N2393)</f>
        <v>650.57000000000005</v>
      </c>
      <c r="O2393" s="9">
        <v>1</v>
      </c>
      <c r="P2393" s="9">
        <f>IF(ISBLANK('1. Raw Data'!P2393), 0, '1. Raw Data'!P2393)</f>
        <v>0.05</v>
      </c>
      <c r="Q2393" s="9">
        <v>654</v>
      </c>
      <c r="R2393" s="9">
        <v>7</v>
      </c>
      <c r="S2393" s="9">
        <f t="shared" si="111"/>
        <v>1252.7745</v>
      </c>
      <c r="T2393" s="9">
        <f t="shared" si="112"/>
        <v>602.20449999999994</v>
      </c>
      <c r="U2393" s="23">
        <f t="shared" si="113"/>
        <v>0.48069664572514842</v>
      </c>
    </row>
    <row r="2394" spans="1:21" x14ac:dyDescent="0.3">
      <c r="A2394" s="9">
        <v>1613</v>
      </c>
      <c r="B2394" s="9" t="str">
        <f>PROPER(TRIM('1. Raw Data'!B2394))</f>
        <v>Customer_2392</v>
      </c>
      <c r="C2394" s="9">
        <f>IF(OR('1. Raw Data'!C2394&lt;18, '1. Raw Data'!C2394&gt;100), MEDIAN('1. Raw Data'!$C$2:$C$5001), '1. Raw Data'!C2394)</f>
        <v>40</v>
      </c>
      <c r="D2394" s="9" t="s">
        <v>5019</v>
      </c>
      <c r="E2394" s="22">
        <v>44731</v>
      </c>
      <c r="F2394" s="9">
        <v>0</v>
      </c>
      <c r="G2394" s="9">
        <v>11966</v>
      </c>
      <c r="H2394" s="15">
        <v>44731</v>
      </c>
      <c r="I2394" s="9" t="s">
        <v>7455</v>
      </c>
      <c r="J2394" s="9">
        <v>146</v>
      </c>
      <c r="K2394" s="9" t="s">
        <v>7505</v>
      </c>
      <c r="L2394" s="9" t="str">
        <f>IF(OR('1. Raw Data'!L2394="Elec", '1. Raw Data'!L2394="elect"), "Electronics", '1. Raw Data'!L2394)</f>
        <v>Clothing</v>
      </c>
      <c r="M2394" s="9">
        <v>1484.58</v>
      </c>
      <c r="N2394" s="9">
        <f>IF(ISBLANK('1. Raw Data'!N2394), MEDIAN('1. Raw Data'!$N$2:$N$5001), '1. Raw Data'!N2394)</f>
        <v>751.08</v>
      </c>
      <c r="O2394" s="9">
        <v>3</v>
      </c>
      <c r="P2394" s="9">
        <f>IF(ISBLANK('1. Raw Data'!P2394), 0, '1. Raw Data'!P2394)</f>
        <v>0.05</v>
      </c>
      <c r="Q2394" s="9">
        <v>390</v>
      </c>
      <c r="R2394" s="9">
        <v>3</v>
      </c>
      <c r="S2394" s="9">
        <f t="shared" si="111"/>
        <v>4231.0529999999999</v>
      </c>
      <c r="T2394" s="9">
        <f t="shared" si="112"/>
        <v>1977.8129999999996</v>
      </c>
      <c r="U2394" s="23">
        <f t="shared" si="113"/>
        <v>0.46745171946557978</v>
      </c>
    </row>
    <row r="2395" spans="1:21" x14ac:dyDescent="0.3">
      <c r="A2395" s="9">
        <v>2232</v>
      </c>
      <c r="B2395" s="9" t="str">
        <f>PROPER(TRIM('1. Raw Data'!B2395))</f>
        <v>Customer_2393</v>
      </c>
      <c r="C2395" s="9">
        <f>IF(OR('1. Raw Data'!C2395&lt;18, '1. Raw Data'!C2395&gt;100), MEDIAN('1. Raw Data'!$C$2:$C$5001), '1. Raw Data'!C2395)</f>
        <v>23</v>
      </c>
      <c r="D2395" s="9" t="s">
        <v>5020</v>
      </c>
      <c r="E2395" s="22">
        <v>44566</v>
      </c>
      <c r="F2395" s="9">
        <v>0</v>
      </c>
      <c r="G2395" s="9">
        <v>10535</v>
      </c>
      <c r="H2395" s="15">
        <v>44682</v>
      </c>
      <c r="I2395" s="9" t="s">
        <v>7457</v>
      </c>
      <c r="J2395" s="9">
        <v>125</v>
      </c>
      <c r="K2395" s="9" t="s">
        <v>7479</v>
      </c>
      <c r="L2395" s="9" t="str">
        <f>IF(OR('1. Raw Data'!L2395="Elec", '1. Raw Data'!L2395="elect"), "Electronics", '1. Raw Data'!L2395)</f>
        <v>Clothing</v>
      </c>
      <c r="M2395" s="9">
        <v>935.43</v>
      </c>
      <c r="N2395" s="9">
        <f>IF(ISBLANK('1. Raw Data'!N2395), MEDIAN('1. Raw Data'!$N$2:$N$5001), '1. Raw Data'!N2395)</f>
        <v>599.73</v>
      </c>
      <c r="O2395" s="9">
        <v>3</v>
      </c>
      <c r="P2395" s="9">
        <f>IF(ISBLANK('1. Raw Data'!P2395), 0, '1. Raw Data'!P2395)</f>
        <v>0.05</v>
      </c>
      <c r="Q2395" s="9">
        <v>976</v>
      </c>
      <c r="R2395" s="9">
        <v>2</v>
      </c>
      <c r="S2395" s="9">
        <f t="shared" si="111"/>
        <v>2665.9755</v>
      </c>
      <c r="T2395" s="9">
        <f t="shared" si="112"/>
        <v>866.78549999999996</v>
      </c>
      <c r="U2395" s="23">
        <f t="shared" si="113"/>
        <v>0.32512883182909968</v>
      </c>
    </row>
    <row r="2396" spans="1:21" x14ac:dyDescent="0.3">
      <c r="A2396" s="9">
        <v>1353</v>
      </c>
      <c r="B2396" s="9" t="str">
        <f>PROPER(TRIM('1. Raw Data'!B2396))</f>
        <v>Customer_2394</v>
      </c>
      <c r="C2396" s="9">
        <f>IF(OR('1. Raw Data'!C2396&lt;18, '1. Raw Data'!C2396&gt;100), MEDIAN('1. Raw Data'!$C$2:$C$5001), '1. Raw Data'!C2396)</f>
        <v>68</v>
      </c>
      <c r="D2396" s="9" t="s">
        <v>5021</v>
      </c>
      <c r="E2396" s="22">
        <v>44822</v>
      </c>
      <c r="F2396" s="9">
        <v>0</v>
      </c>
      <c r="G2396" s="9">
        <v>13404</v>
      </c>
      <c r="H2396" s="15">
        <v>44822</v>
      </c>
      <c r="I2396" s="9" t="s">
        <v>7455</v>
      </c>
      <c r="J2396" s="9">
        <v>142</v>
      </c>
      <c r="K2396" s="9" t="s">
        <v>7500</v>
      </c>
      <c r="L2396" s="9" t="str">
        <f>IF(OR('1. Raw Data'!L2396="Elec", '1. Raw Data'!L2396="elect"), "Electronics", '1. Raw Data'!L2396)</f>
        <v>Clothing</v>
      </c>
      <c r="M2396" s="9">
        <v>938.7</v>
      </c>
      <c r="N2396" s="9">
        <f>IF(ISBLANK('1. Raw Data'!N2396), MEDIAN('1. Raw Data'!$N$2:$N$5001), '1. Raw Data'!N2396)</f>
        <v>544.74</v>
      </c>
      <c r="O2396" s="9">
        <v>1</v>
      </c>
      <c r="P2396" s="9">
        <f>IF(ISBLANK('1. Raw Data'!P2396), 0, '1. Raw Data'!P2396)</f>
        <v>0</v>
      </c>
      <c r="Q2396" s="9">
        <v>836</v>
      </c>
      <c r="R2396" s="9">
        <v>3</v>
      </c>
      <c r="S2396" s="9">
        <f t="shared" si="111"/>
        <v>938.7</v>
      </c>
      <c r="T2396" s="9">
        <f t="shared" si="112"/>
        <v>393.96000000000004</v>
      </c>
      <c r="U2396" s="23">
        <f t="shared" si="113"/>
        <v>0.41968680089485461</v>
      </c>
    </row>
    <row r="2397" spans="1:21" x14ac:dyDescent="0.3">
      <c r="A2397" s="9">
        <v>2494</v>
      </c>
      <c r="B2397" s="9" t="str">
        <f>PROPER(TRIM('1. Raw Data'!B2397))</f>
        <v>Customer_2395</v>
      </c>
      <c r="C2397" s="9">
        <f>IF(OR('1. Raw Data'!C2397&lt;18, '1. Raw Data'!C2397&gt;100), MEDIAN('1. Raw Data'!$C$2:$C$5001), '1. Raw Data'!C2397)</f>
        <v>38</v>
      </c>
      <c r="D2397" s="9" t="s">
        <v>5019</v>
      </c>
      <c r="E2397" s="22">
        <v>44782</v>
      </c>
      <c r="F2397" s="9">
        <v>1</v>
      </c>
      <c r="G2397" s="9">
        <v>12808</v>
      </c>
      <c r="H2397" s="15">
        <v>44812</v>
      </c>
      <c r="I2397" s="9" t="s">
        <v>7456</v>
      </c>
      <c r="J2397" s="9">
        <v>123</v>
      </c>
      <c r="K2397" s="9" t="s">
        <v>7502</v>
      </c>
      <c r="L2397" s="9" t="str">
        <f>IF(OR('1. Raw Data'!L2397="Elec", '1. Raw Data'!L2397="elect"), "Electronics", '1. Raw Data'!L2397)</f>
        <v>Home Appliances</v>
      </c>
      <c r="M2397" s="9">
        <v>1143.92</v>
      </c>
      <c r="N2397" s="9">
        <f>IF(ISBLANK('1. Raw Data'!N2397), MEDIAN('1. Raw Data'!$N$2:$N$5001), '1. Raw Data'!N2397)</f>
        <v>791.82</v>
      </c>
      <c r="O2397" s="9">
        <v>3</v>
      </c>
      <c r="P2397" s="9">
        <f>IF(ISBLANK('1. Raw Data'!P2397), 0, '1. Raw Data'!P2397)</f>
        <v>0</v>
      </c>
      <c r="Q2397" s="9">
        <v>876</v>
      </c>
      <c r="R2397" s="9">
        <v>3</v>
      </c>
      <c r="S2397" s="9">
        <f t="shared" si="111"/>
        <v>3431.76</v>
      </c>
      <c r="T2397" s="9">
        <f t="shared" si="112"/>
        <v>1056.3000000000002</v>
      </c>
      <c r="U2397" s="23">
        <f t="shared" si="113"/>
        <v>0.30780124484229671</v>
      </c>
    </row>
    <row r="2398" spans="1:21" x14ac:dyDescent="0.3">
      <c r="A2398" s="9">
        <v>1115</v>
      </c>
      <c r="B2398" s="9" t="str">
        <f>PROPER(TRIM('1. Raw Data'!B2398))</f>
        <v>Customer_2396</v>
      </c>
      <c r="C2398" s="9">
        <f>IF(OR('1. Raw Data'!C2398&lt;18, '1. Raw Data'!C2398&gt;100), MEDIAN('1. Raw Data'!$C$2:$C$5001), '1. Raw Data'!C2398)</f>
        <v>34</v>
      </c>
      <c r="D2398" s="9" t="s">
        <v>5021</v>
      </c>
      <c r="E2398" s="22">
        <v>44248</v>
      </c>
      <c r="F2398" s="9">
        <v>0</v>
      </c>
      <c r="G2398" s="9">
        <v>12025</v>
      </c>
      <c r="H2398" s="15">
        <v>44248</v>
      </c>
      <c r="I2398" s="9" t="s">
        <v>7455</v>
      </c>
      <c r="J2398" s="9">
        <v>134</v>
      </c>
      <c r="K2398" s="9" t="s">
        <v>7482</v>
      </c>
      <c r="L2398" s="9" t="str">
        <f>IF(OR('1. Raw Data'!L2398="Elec", '1. Raw Data'!L2398="elect"), "Electronics", '1. Raw Data'!L2398)</f>
        <v>Clothing</v>
      </c>
      <c r="M2398" s="9">
        <v>386.6</v>
      </c>
      <c r="N2398" s="9">
        <f>IF(ISBLANK('1. Raw Data'!N2398), MEDIAN('1. Raw Data'!$N$2:$N$5001), '1. Raw Data'!N2398)</f>
        <v>251.21</v>
      </c>
      <c r="O2398" s="9">
        <v>3</v>
      </c>
      <c r="P2398" s="9">
        <f>IF(ISBLANK('1. Raw Data'!P2398), 0, '1. Raw Data'!P2398)</f>
        <v>0.1</v>
      </c>
      <c r="Q2398" s="9">
        <v>471</v>
      </c>
      <c r="R2398" s="9">
        <v>5</v>
      </c>
      <c r="S2398" s="9">
        <f t="shared" si="111"/>
        <v>1043.8200000000002</v>
      </c>
      <c r="T2398" s="9">
        <f t="shared" si="112"/>
        <v>290.19000000000017</v>
      </c>
      <c r="U2398" s="23">
        <f t="shared" si="113"/>
        <v>0.27800770247743878</v>
      </c>
    </row>
    <row r="2399" spans="1:21" x14ac:dyDescent="0.3">
      <c r="A2399" s="9">
        <v>2287</v>
      </c>
      <c r="B2399" s="9" t="str">
        <f>PROPER(TRIM('1. Raw Data'!B2399))</f>
        <v>Customer_2397</v>
      </c>
      <c r="C2399" s="9">
        <f>IF(OR('1. Raw Data'!C2399&lt;18, '1. Raw Data'!C2399&gt;100), MEDIAN('1. Raw Data'!$C$2:$C$5001), '1. Raw Data'!C2399)</f>
        <v>54</v>
      </c>
      <c r="D2399" s="9" t="s">
        <v>5021</v>
      </c>
      <c r="E2399" s="22">
        <v>44527</v>
      </c>
      <c r="F2399" s="9">
        <v>1</v>
      </c>
      <c r="G2399" s="9">
        <v>11700</v>
      </c>
      <c r="H2399" s="15">
        <v>44527</v>
      </c>
      <c r="I2399" s="9" t="s">
        <v>7455</v>
      </c>
      <c r="J2399" s="9">
        <v>103</v>
      </c>
      <c r="K2399" s="9" t="s">
        <v>7472</v>
      </c>
      <c r="L2399" s="9" t="str">
        <f>IF(OR('1. Raw Data'!L2399="Elec", '1. Raw Data'!L2399="elect"), "Electronics", '1. Raw Data'!L2399)</f>
        <v>Sports</v>
      </c>
      <c r="M2399" s="9">
        <v>292.33</v>
      </c>
      <c r="N2399" s="9">
        <f>IF(ISBLANK('1. Raw Data'!N2399), MEDIAN('1. Raw Data'!$N$2:$N$5001), '1. Raw Data'!N2399)</f>
        <v>159.53</v>
      </c>
      <c r="O2399" s="9">
        <v>2</v>
      </c>
      <c r="P2399" s="9">
        <f>IF(ISBLANK('1. Raw Data'!P2399), 0, '1. Raw Data'!P2399)</f>
        <v>0.2</v>
      </c>
      <c r="Q2399" s="9">
        <v>1131</v>
      </c>
      <c r="R2399" s="9">
        <v>5</v>
      </c>
      <c r="S2399" s="9">
        <f t="shared" si="111"/>
        <v>467.72800000000001</v>
      </c>
      <c r="T2399" s="9">
        <f t="shared" si="112"/>
        <v>148.66800000000001</v>
      </c>
      <c r="U2399" s="23">
        <f t="shared" si="113"/>
        <v>0.31785140081414842</v>
      </c>
    </row>
    <row r="2400" spans="1:21" x14ac:dyDescent="0.3">
      <c r="A2400" s="9">
        <v>1661</v>
      </c>
      <c r="B2400" s="9" t="str">
        <f>PROPER(TRIM('1. Raw Data'!B2400))</f>
        <v>Customer_2398</v>
      </c>
      <c r="C2400" s="9">
        <f>IF(OR('1. Raw Data'!C2400&lt;18, '1. Raw Data'!C2400&gt;100), MEDIAN('1. Raw Data'!$C$2:$C$5001), '1. Raw Data'!C2400)</f>
        <v>26</v>
      </c>
      <c r="D2400" s="9" t="s">
        <v>5023</v>
      </c>
      <c r="E2400" s="22">
        <v>45073</v>
      </c>
      <c r="F2400" s="9">
        <v>0</v>
      </c>
      <c r="G2400" s="9">
        <v>12943</v>
      </c>
      <c r="H2400" s="15">
        <v>45073</v>
      </c>
      <c r="I2400" s="9" t="s">
        <v>7456</v>
      </c>
      <c r="J2400" s="9">
        <v>130</v>
      </c>
      <c r="K2400" s="9" t="s">
        <v>7487</v>
      </c>
      <c r="L2400" s="9" t="str">
        <f>IF(OR('1. Raw Data'!L2400="Elec", '1. Raw Data'!L2400="elect"), "Electronics", '1. Raw Data'!L2400)</f>
        <v>Sports</v>
      </c>
      <c r="M2400" s="9">
        <v>1151.3900000000001</v>
      </c>
      <c r="N2400" s="9">
        <f>IF(ISBLANK('1. Raw Data'!N2400), MEDIAN('1. Raw Data'!$N$2:$N$5001), '1. Raw Data'!N2400)</f>
        <v>544.28</v>
      </c>
      <c r="O2400" s="9">
        <v>2</v>
      </c>
      <c r="P2400" s="9">
        <f>IF(ISBLANK('1. Raw Data'!P2400), 0, '1. Raw Data'!P2400)</f>
        <v>0</v>
      </c>
      <c r="Q2400" s="9">
        <v>356</v>
      </c>
      <c r="R2400" s="9">
        <v>10</v>
      </c>
      <c r="S2400" s="9">
        <f t="shared" si="111"/>
        <v>2302.7800000000002</v>
      </c>
      <c r="T2400" s="9">
        <f t="shared" si="112"/>
        <v>1214.2200000000003</v>
      </c>
      <c r="U2400" s="23">
        <f t="shared" si="113"/>
        <v>0.52728441275328086</v>
      </c>
    </row>
    <row r="2401" spans="1:21" x14ac:dyDescent="0.3">
      <c r="A2401" s="9">
        <v>2465</v>
      </c>
      <c r="B2401" s="9" t="str">
        <f>PROPER(TRIM('1. Raw Data'!B2401))</f>
        <v>Customer_2399</v>
      </c>
      <c r="C2401" s="9">
        <f>IF(OR('1. Raw Data'!C2401&lt;18, '1. Raw Data'!C2401&gt;100), MEDIAN('1. Raw Data'!$C$2:$C$5001), '1. Raw Data'!C2401)</f>
        <v>50</v>
      </c>
      <c r="D2401" s="9" t="s">
        <v>5018</v>
      </c>
      <c r="E2401" s="22">
        <v>44125</v>
      </c>
      <c r="F2401" s="9">
        <v>1</v>
      </c>
      <c r="G2401" s="9">
        <v>11463</v>
      </c>
      <c r="H2401" s="15">
        <v>44125</v>
      </c>
      <c r="I2401" s="9" t="s">
        <v>7455</v>
      </c>
      <c r="J2401" s="9">
        <v>134</v>
      </c>
      <c r="K2401" s="9" t="s">
        <v>7482</v>
      </c>
      <c r="L2401" s="9" t="str">
        <f>IF(OR('1. Raw Data'!L2401="Elec", '1. Raw Data'!L2401="elect"), "Electronics", '1. Raw Data'!L2401)</f>
        <v>Clothing</v>
      </c>
      <c r="M2401" s="9">
        <v>550.11</v>
      </c>
      <c r="N2401" s="9">
        <f>IF(ISBLANK('1. Raw Data'!N2401), MEDIAN('1. Raw Data'!$N$2:$N$5001), '1. Raw Data'!N2401)</f>
        <v>331.26</v>
      </c>
      <c r="O2401" s="9">
        <v>4</v>
      </c>
      <c r="P2401" s="9">
        <f>IF(ISBLANK('1. Raw Data'!P2401), 0, '1. Raw Data'!P2401)</f>
        <v>0</v>
      </c>
      <c r="Q2401" s="9">
        <v>1533</v>
      </c>
      <c r="R2401" s="9">
        <v>3</v>
      </c>
      <c r="S2401" s="9">
        <f t="shared" si="111"/>
        <v>2200.44</v>
      </c>
      <c r="T2401" s="9">
        <f t="shared" si="112"/>
        <v>875.40000000000009</v>
      </c>
      <c r="U2401" s="23">
        <f t="shared" si="113"/>
        <v>0.39782952500409013</v>
      </c>
    </row>
    <row r="2402" spans="1:21" x14ac:dyDescent="0.3">
      <c r="A2402" s="9">
        <v>1452</v>
      </c>
      <c r="B2402" s="9" t="str">
        <f>PROPER(TRIM('1. Raw Data'!B2402))</f>
        <v>Customer_2400</v>
      </c>
      <c r="C2402" s="9">
        <f>IF(OR('1. Raw Data'!C2402&lt;18, '1. Raw Data'!C2402&gt;100), MEDIAN('1. Raw Data'!$C$2:$C$5001), '1. Raw Data'!C2402)</f>
        <v>61</v>
      </c>
      <c r="D2402" s="9" t="s">
        <v>5020</v>
      </c>
      <c r="E2402" s="22">
        <v>44471</v>
      </c>
      <c r="F2402" s="9">
        <v>0</v>
      </c>
      <c r="G2402" s="9">
        <v>11629</v>
      </c>
      <c r="H2402" s="15">
        <v>44237</v>
      </c>
      <c r="I2402" s="9" t="s">
        <v>7456</v>
      </c>
      <c r="J2402" s="9">
        <v>132</v>
      </c>
      <c r="K2402" s="9" t="s">
        <v>7506</v>
      </c>
      <c r="L2402" s="9" t="str">
        <f>IF(OR('1. Raw Data'!L2402="Elec", '1. Raw Data'!L2402="elect"), "Electronics", '1. Raw Data'!L2402)</f>
        <v>Sports</v>
      </c>
      <c r="M2402" s="9">
        <v>245.85</v>
      </c>
      <c r="N2402" s="9">
        <f>IF(ISBLANK('1. Raw Data'!N2402), MEDIAN('1. Raw Data'!$N$2:$N$5001), '1. Raw Data'!N2402)</f>
        <v>151.93</v>
      </c>
      <c r="O2402" s="9">
        <v>5</v>
      </c>
      <c r="P2402" s="9">
        <f>IF(ISBLANK('1. Raw Data'!P2402), 0, '1. Raw Data'!P2402)</f>
        <v>0.1</v>
      </c>
      <c r="Q2402" s="9">
        <v>334</v>
      </c>
      <c r="R2402" s="9">
        <v>5</v>
      </c>
      <c r="S2402" s="9">
        <f t="shared" si="111"/>
        <v>1106.325</v>
      </c>
      <c r="T2402" s="9">
        <f t="shared" si="112"/>
        <v>346.67499999999995</v>
      </c>
      <c r="U2402" s="23">
        <f t="shared" si="113"/>
        <v>0.31335728651164885</v>
      </c>
    </row>
    <row r="2403" spans="1:21" x14ac:dyDescent="0.3">
      <c r="A2403" s="9">
        <v>1286</v>
      </c>
      <c r="B2403" s="9" t="str">
        <f>PROPER(TRIM('1. Raw Data'!B2403))</f>
        <v>Customer_2401</v>
      </c>
      <c r="C2403" s="9">
        <f>IF(OR('1. Raw Data'!C2403&lt;18, '1. Raw Data'!C2403&gt;100), MEDIAN('1. Raw Data'!$C$2:$C$5001), '1. Raw Data'!C2403)</f>
        <v>36</v>
      </c>
      <c r="D2403" s="9" t="s">
        <v>5021</v>
      </c>
      <c r="E2403" s="22">
        <v>45302</v>
      </c>
      <c r="F2403" s="9">
        <v>0</v>
      </c>
      <c r="G2403" s="9">
        <v>13018</v>
      </c>
      <c r="H2403" s="15">
        <v>45597</v>
      </c>
      <c r="I2403" s="9" t="s">
        <v>7456</v>
      </c>
      <c r="J2403" s="9">
        <v>129</v>
      </c>
      <c r="K2403" s="9" t="s">
        <v>7471</v>
      </c>
      <c r="L2403" s="9" t="str">
        <f>IF(OR('1. Raw Data'!L2403="Elec", '1. Raw Data'!L2403="elect"), "Electronics", '1. Raw Data'!L2403)</f>
        <v>Electronics</v>
      </c>
      <c r="M2403" s="9">
        <v>506.57</v>
      </c>
      <c r="N2403" s="9">
        <f>IF(ISBLANK('1. Raw Data'!N2403), MEDIAN('1. Raw Data'!$N$2:$N$5001), '1. Raw Data'!N2403)</f>
        <v>273.17</v>
      </c>
      <c r="O2403" s="9">
        <v>4</v>
      </c>
      <c r="P2403" s="9">
        <f>IF(ISBLANK('1. Raw Data'!P2403), 0, '1. Raw Data'!P2403)</f>
        <v>0.05</v>
      </c>
      <c r="Q2403" s="9">
        <v>356</v>
      </c>
      <c r="R2403" s="9">
        <v>4</v>
      </c>
      <c r="S2403" s="9">
        <f t="shared" si="111"/>
        <v>1924.9659999999999</v>
      </c>
      <c r="T2403" s="9">
        <f t="shared" si="112"/>
        <v>832.28599999999983</v>
      </c>
      <c r="U2403" s="23">
        <f t="shared" si="113"/>
        <v>0.43236400019532806</v>
      </c>
    </row>
    <row r="2404" spans="1:21" x14ac:dyDescent="0.3">
      <c r="A2404" s="9">
        <v>2326</v>
      </c>
      <c r="B2404" s="9" t="str">
        <f>PROPER(TRIM('1. Raw Data'!B2404))</f>
        <v>Customer_2402</v>
      </c>
      <c r="C2404" s="9">
        <f>IF(OR('1. Raw Data'!C2404&lt;18, '1. Raw Data'!C2404&gt;100), MEDIAN('1. Raw Data'!$C$2:$C$5001), '1. Raw Data'!C2404)</f>
        <v>70</v>
      </c>
      <c r="D2404" s="9" t="s">
        <v>5020</v>
      </c>
      <c r="E2404" s="22">
        <v>44484</v>
      </c>
      <c r="F2404" s="9">
        <v>0</v>
      </c>
      <c r="G2404" s="9">
        <v>11878</v>
      </c>
      <c r="H2404" s="15">
        <v>44484</v>
      </c>
      <c r="I2404" s="9" t="s">
        <v>7456</v>
      </c>
      <c r="J2404" s="9">
        <v>109</v>
      </c>
      <c r="K2404" s="9" t="s">
        <v>7466</v>
      </c>
      <c r="L2404" s="9" t="str">
        <f>IF(OR('1. Raw Data'!L2404="Elec", '1. Raw Data'!L2404="elect"), "Electronics", '1. Raw Data'!L2404)</f>
        <v>Clothing</v>
      </c>
      <c r="M2404" s="9">
        <v>570.02</v>
      </c>
      <c r="N2404" s="9">
        <f>IF(ISBLANK('1. Raw Data'!N2404), MEDIAN('1. Raw Data'!$N$2:$N$5001), '1. Raw Data'!N2404)</f>
        <v>267.33</v>
      </c>
      <c r="O2404" s="9">
        <v>2</v>
      </c>
      <c r="P2404" s="9">
        <f>IF(ISBLANK('1. Raw Data'!P2404), 0, '1. Raw Data'!P2404)</f>
        <v>0</v>
      </c>
      <c r="Q2404" s="9">
        <v>391</v>
      </c>
      <c r="R2404" s="9">
        <v>7</v>
      </c>
      <c r="S2404" s="9">
        <f t="shared" si="111"/>
        <v>1140.04</v>
      </c>
      <c r="T2404" s="9">
        <f t="shared" si="112"/>
        <v>605.38</v>
      </c>
      <c r="U2404" s="23">
        <f t="shared" si="113"/>
        <v>0.53101645556296273</v>
      </c>
    </row>
    <row r="2405" spans="1:21" x14ac:dyDescent="0.3">
      <c r="A2405" s="9">
        <v>2016</v>
      </c>
      <c r="B2405" s="9" t="str">
        <f>PROPER(TRIM('1. Raw Data'!B2405))</f>
        <v>Customer_2403</v>
      </c>
      <c r="C2405" s="9">
        <f>IF(OR('1. Raw Data'!C2405&lt;18, '1. Raw Data'!C2405&gt;100), MEDIAN('1. Raw Data'!$C$2:$C$5001), '1. Raw Data'!C2405)</f>
        <v>49</v>
      </c>
      <c r="D2405" s="9" t="s">
        <v>5023</v>
      </c>
      <c r="E2405" s="22">
        <v>44538</v>
      </c>
      <c r="F2405" s="9">
        <v>0</v>
      </c>
      <c r="G2405" s="9">
        <v>10123</v>
      </c>
      <c r="H2405" s="15">
        <v>44420</v>
      </c>
      <c r="I2405" s="9" t="s">
        <v>7455</v>
      </c>
      <c r="J2405" s="9">
        <v>102</v>
      </c>
      <c r="K2405" s="9" t="s">
        <v>7494</v>
      </c>
      <c r="L2405" s="9" t="str">
        <f>IF(OR('1. Raw Data'!L2405="Elec", '1. Raw Data'!L2405="elect"), "Electronics", '1. Raw Data'!L2405)</f>
        <v>Clothing</v>
      </c>
      <c r="M2405" s="9">
        <v>1449.58</v>
      </c>
      <c r="N2405" s="9">
        <f>IF(ISBLANK('1. Raw Data'!N2405), MEDIAN('1. Raw Data'!$N$2:$N$5001), '1. Raw Data'!N2405)</f>
        <v>822.16</v>
      </c>
      <c r="O2405" s="9">
        <v>2</v>
      </c>
      <c r="P2405" s="9">
        <f>IF(ISBLANK('1. Raw Data'!P2405), 0, '1. Raw Data'!P2405)</f>
        <v>0</v>
      </c>
      <c r="Q2405" s="9">
        <v>478</v>
      </c>
      <c r="R2405" s="9">
        <v>6</v>
      </c>
      <c r="S2405" s="9">
        <f t="shared" si="111"/>
        <v>2899.16</v>
      </c>
      <c r="T2405" s="9">
        <f t="shared" si="112"/>
        <v>1254.8399999999999</v>
      </c>
      <c r="U2405" s="23">
        <f t="shared" si="113"/>
        <v>0.43282881938216589</v>
      </c>
    </row>
    <row r="2406" spans="1:21" x14ac:dyDescent="0.3">
      <c r="A2406" s="9">
        <v>1310</v>
      </c>
      <c r="B2406" s="9" t="str">
        <f>PROPER(TRIM('1. Raw Data'!B2406))</f>
        <v>Customer_2404</v>
      </c>
      <c r="C2406" s="9">
        <f>IF(OR('1. Raw Data'!C2406&lt;18, '1. Raw Data'!C2406&gt;100), MEDIAN('1. Raw Data'!$C$2:$C$5001), '1. Raw Data'!C2406)</f>
        <v>49</v>
      </c>
      <c r="D2406" s="9" t="s">
        <v>5019</v>
      </c>
      <c r="E2406" s="22">
        <v>44647</v>
      </c>
      <c r="F2406" s="9">
        <v>0</v>
      </c>
      <c r="G2406" s="9">
        <v>13373</v>
      </c>
      <c r="H2406" s="15">
        <v>44647</v>
      </c>
      <c r="I2406" s="9" t="s">
        <v>7456</v>
      </c>
      <c r="J2406" s="9">
        <v>139</v>
      </c>
      <c r="K2406" s="9" t="s">
        <v>7486</v>
      </c>
      <c r="L2406" s="9" t="str">
        <f>IF(OR('1. Raw Data'!L2406="Elec", '1. Raw Data'!L2406="elect"), "Electronics", '1. Raw Data'!L2406)</f>
        <v>Clothing</v>
      </c>
      <c r="M2406" s="9">
        <v>1062.04</v>
      </c>
      <c r="N2406" s="9">
        <f>IF(ISBLANK('1. Raw Data'!N2406), MEDIAN('1. Raw Data'!$N$2:$N$5001), '1. Raw Data'!N2406)</f>
        <v>505.69</v>
      </c>
      <c r="O2406" s="9">
        <v>1</v>
      </c>
      <c r="P2406" s="9">
        <f>IF(ISBLANK('1. Raw Data'!P2406), 0, '1. Raw Data'!P2406)</f>
        <v>0.05</v>
      </c>
      <c r="Q2406" s="9">
        <v>450</v>
      </c>
      <c r="R2406" s="9">
        <v>5</v>
      </c>
      <c r="S2406" s="9">
        <f t="shared" si="111"/>
        <v>1008.9379999999999</v>
      </c>
      <c r="T2406" s="9">
        <f t="shared" si="112"/>
        <v>503.24799999999988</v>
      </c>
      <c r="U2406" s="23">
        <f t="shared" si="113"/>
        <v>0.4987898166190588</v>
      </c>
    </row>
    <row r="2407" spans="1:21" x14ac:dyDescent="0.3">
      <c r="A2407" s="9">
        <v>1207</v>
      </c>
      <c r="B2407" s="9" t="str">
        <f>PROPER(TRIM('1. Raw Data'!B2407))</f>
        <v>Customer_2405</v>
      </c>
      <c r="C2407" s="9">
        <f>IF(OR('1. Raw Data'!C2407&lt;18, '1. Raw Data'!C2407&gt;100), MEDIAN('1. Raw Data'!$C$2:$C$5001), '1. Raw Data'!C2407)</f>
        <v>60</v>
      </c>
      <c r="D2407" s="9" t="s">
        <v>5022</v>
      </c>
      <c r="E2407" s="22">
        <v>44098</v>
      </c>
      <c r="F2407" s="9">
        <v>0</v>
      </c>
      <c r="G2407" s="9">
        <v>12715</v>
      </c>
      <c r="H2407" s="15">
        <v>44098</v>
      </c>
      <c r="I2407" s="9" t="s">
        <v>7457</v>
      </c>
      <c r="J2407" s="9">
        <v>107</v>
      </c>
      <c r="K2407" s="9" t="s">
        <v>7485</v>
      </c>
      <c r="L2407" s="9" t="str">
        <f>IF(OR('1. Raw Data'!L2407="Elec", '1. Raw Data'!L2407="elect"), "Electronics", '1. Raw Data'!L2407)</f>
        <v>Electronics</v>
      </c>
      <c r="M2407" s="9">
        <v>819.74</v>
      </c>
      <c r="N2407" s="9">
        <f>IF(ISBLANK('1. Raw Data'!N2407), MEDIAN('1. Raw Data'!$N$2:$N$5001), '1. Raw Data'!N2407)</f>
        <v>559.05999999999995</v>
      </c>
      <c r="O2407" s="9">
        <v>1</v>
      </c>
      <c r="P2407" s="9">
        <f>IF(ISBLANK('1. Raw Data'!P2407), 0, '1. Raw Data'!P2407)</f>
        <v>0.05</v>
      </c>
      <c r="Q2407" s="9">
        <v>336</v>
      </c>
      <c r="R2407" s="9">
        <v>5</v>
      </c>
      <c r="S2407" s="9">
        <f t="shared" si="111"/>
        <v>778.75299999999993</v>
      </c>
      <c r="T2407" s="9">
        <f t="shared" si="112"/>
        <v>219.69299999999998</v>
      </c>
      <c r="U2407" s="23">
        <f t="shared" si="113"/>
        <v>0.28210870455715742</v>
      </c>
    </row>
    <row r="2408" spans="1:21" x14ac:dyDescent="0.3">
      <c r="A2408" s="9">
        <v>1617</v>
      </c>
      <c r="B2408" s="9" t="str">
        <f>PROPER(TRIM('1. Raw Data'!B2408))</f>
        <v>Customer_2406</v>
      </c>
      <c r="C2408" s="9">
        <f>IF(OR('1. Raw Data'!C2408&lt;18, '1. Raw Data'!C2408&gt;100), MEDIAN('1. Raw Data'!$C$2:$C$5001), '1. Raw Data'!C2408)</f>
        <v>40</v>
      </c>
      <c r="D2408" s="9" t="s">
        <v>5021</v>
      </c>
      <c r="E2408" s="22">
        <v>44589</v>
      </c>
      <c r="F2408" s="9">
        <v>0</v>
      </c>
      <c r="G2408" s="9">
        <v>12396</v>
      </c>
      <c r="H2408" s="15">
        <v>44589</v>
      </c>
      <c r="I2408" s="9" t="s">
        <v>7455</v>
      </c>
      <c r="J2408" s="9">
        <v>146</v>
      </c>
      <c r="K2408" s="9" t="s">
        <v>7505</v>
      </c>
      <c r="L2408" s="9" t="str">
        <f>IF(OR('1. Raw Data'!L2408="Elec", '1. Raw Data'!L2408="elect"), "Electronics", '1. Raw Data'!L2408)</f>
        <v>Electronics</v>
      </c>
      <c r="M2408" s="9">
        <v>1454.87</v>
      </c>
      <c r="N2408" s="9">
        <f>IF(ISBLANK('1. Raw Data'!N2408), MEDIAN('1. Raw Data'!$N$2:$N$5001), '1. Raw Data'!N2408)</f>
        <v>856.43</v>
      </c>
      <c r="O2408" s="9">
        <v>2</v>
      </c>
      <c r="P2408" s="9">
        <f>IF(ISBLANK('1. Raw Data'!P2408), 0, '1. Raw Data'!P2408)</f>
        <v>0.05</v>
      </c>
      <c r="Q2408" s="9">
        <v>1069</v>
      </c>
      <c r="R2408" s="9">
        <v>4</v>
      </c>
      <c r="S2408" s="9">
        <f t="shared" si="111"/>
        <v>2764.2529999999997</v>
      </c>
      <c r="T2408" s="9">
        <f t="shared" si="112"/>
        <v>1051.3929999999998</v>
      </c>
      <c r="U2408" s="23">
        <f t="shared" si="113"/>
        <v>0.38035339022875253</v>
      </c>
    </row>
    <row r="2409" spans="1:21" x14ac:dyDescent="0.3">
      <c r="A2409" s="9">
        <v>1445</v>
      </c>
      <c r="B2409" s="9" t="str">
        <f>PROPER(TRIM('1. Raw Data'!B2409))</f>
        <v>Customer_2407</v>
      </c>
      <c r="C2409" s="9">
        <f>IF(OR('1. Raw Data'!C2409&lt;18, '1. Raw Data'!C2409&gt;100), MEDIAN('1. Raw Data'!$C$2:$C$5001), '1. Raw Data'!C2409)</f>
        <v>43</v>
      </c>
      <c r="D2409" s="9" t="s">
        <v>5018</v>
      </c>
      <c r="E2409" s="22">
        <v>44885</v>
      </c>
      <c r="F2409" s="9">
        <v>0</v>
      </c>
      <c r="G2409" s="9">
        <v>10248</v>
      </c>
      <c r="H2409" s="15">
        <v>44885</v>
      </c>
      <c r="I2409" s="9" t="s">
        <v>7456</v>
      </c>
      <c r="J2409" s="9">
        <v>105</v>
      </c>
      <c r="K2409" s="9" t="s">
        <v>7461</v>
      </c>
      <c r="L2409" s="9" t="str">
        <f>IF(OR('1. Raw Data'!L2409="Elec", '1. Raw Data'!L2409="elect"), "Electronics", '1. Raw Data'!L2409)</f>
        <v>Clothing</v>
      </c>
      <c r="M2409" s="9">
        <v>1359.55</v>
      </c>
      <c r="N2409" s="9">
        <f>IF(ISBLANK('1. Raw Data'!N2409), MEDIAN('1. Raw Data'!$N$2:$N$5001), '1. Raw Data'!N2409)</f>
        <v>662.89</v>
      </c>
      <c r="O2409" s="9">
        <v>3</v>
      </c>
      <c r="P2409" s="9">
        <f>IF(ISBLANK('1. Raw Data'!P2409), 0, '1. Raw Data'!P2409)</f>
        <v>0.05</v>
      </c>
      <c r="Q2409" s="9">
        <v>616</v>
      </c>
      <c r="R2409" s="9">
        <v>3</v>
      </c>
      <c r="S2409" s="9">
        <f t="shared" si="111"/>
        <v>3874.7174999999993</v>
      </c>
      <c r="T2409" s="9">
        <f t="shared" si="112"/>
        <v>1886.0474999999992</v>
      </c>
      <c r="U2409" s="23">
        <f t="shared" si="113"/>
        <v>0.48675742167009584</v>
      </c>
    </row>
    <row r="2410" spans="1:21" x14ac:dyDescent="0.3">
      <c r="A2410" s="9">
        <v>1669</v>
      </c>
      <c r="B2410" s="9" t="str">
        <f>PROPER(TRIM('1. Raw Data'!B2410))</f>
        <v>Customer_2408</v>
      </c>
      <c r="C2410" s="9">
        <f>IF(OR('1. Raw Data'!C2410&lt;18, '1. Raw Data'!C2410&gt;100), MEDIAN('1. Raw Data'!$C$2:$C$5001), '1. Raw Data'!C2410)</f>
        <v>51</v>
      </c>
      <c r="D2410" s="9" t="s">
        <v>5022</v>
      </c>
      <c r="E2410" s="22">
        <v>44981</v>
      </c>
      <c r="F2410" s="9">
        <v>0</v>
      </c>
      <c r="G2410" s="9">
        <v>11971</v>
      </c>
      <c r="H2410" s="15">
        <v>44981</v>
      </c>
      <c r="I2410" s="9" t="s">
        <v>7457</v>
      </c>
      <c r="J2410" s="9">
        <v>108</v>
      </c>
      <c r="K2410" s="9" t="s">
        <v>7496</v>
      </c>
      <c r="L2410" s="9" t="str">
        <f>IF(OR('1. Raw Data'!L2410="Elec", '1. Raw Data'!L2410="elect"), "Electronics", '1. Raw Data'!L2410)</f>
        <v>Home Appliances</v>
      </c>
      <c r="M2410" s="9">
        <v>792.4</v>
      </c>
      <c r="N2410" s="9">
        <f>IF(ISBLANK('1. Raw Data'!N2410), MEDIAN('1. Raw Data'!$N$2:$N$5001), '1. Raw Data'!N2410)</f>
        <v>368.24</v>
      </c>
      <c r="O2410" s="9">
        <v>4</v>
      </c>
      <c r="P2410" s="9">
        <f>IF(ISBLANK('1. Raw Data'!P2410), 0, '1. Raw Data'!P2410)</f>
        <v>0</v>
      </c>
      <c r="Q2410" s="9">
        <v>431</v>
      </c>
      <c r="R2410" s="9">
        <v>4</v>
      </c>
      <c r="S2410" s="9">
        <f t="shared" si="111"/>
        <v>3169.6</v>
      </c>
      <c r="T2410" s="9">
        <f t="shared" si="112"/>
        <v>1696.6399999999999</v>
      </c>
      <c r="U2410" s="23">
        <f t="shared" si="113"/>
        <v>0.53528520949015646</v>
      </c>
    </row>
    <row r="2411" spans="1:21" x14ac:dyDescent="0.3">
      <c r="A2411" s="9">
        <v>1632</v>
      </c>
      <c r="B2411" s="9" t="str">
        <f>PROPER(TRIM('1. Raw Data'!B2411))</f>
        <v>Customer_2409</v>
      </c>
      <c r="C2411" s="9">
        <f>IF(OR('1. Raw Data'!C2411&lt;18, '1. Raw Data'!C2411&gt;100), MEDIAN('1. Raw Data'!$C$2:$C$5001), '1. Raw Data'!C2411)</f>
        <v>60</v>
      </c>
      <c r="D2411" s="9" t="s">
        <v>5023</v>
      </c>
      <c r="E2411" s="22">
        <v>44048</v>
      </c>
      <c r="F2411" s="9">
        <v>0</v>
      </c>
      <c r="G2411" s="9">
        <v>11294</v>
      </c>
      <c r="H2411" s="15">
        <v>43959</v>
      </c>
      <c r="I2411" s="9" t="s">
        <v>7457</v>
      </c>
      <c r="J2411" s="9">
        <v>132</v>
      </c>
      <c r="K2411" s="9" t="s">
        <v>7506</v>
      </c>
      <c r="L2411" s="9" t="str">
        <f>IF(OR('1. Raw Data'!L2411="Elec", '1. Raw Data'!L2411="elect"), "Electronics", '1. Raw Data'!L2411)</f>
        <v>Home Appliances</v>
      </c>
      <c r="M2411" s="9">
        <v>1363.24</v>
      </c>
      <c r="N2411" s="9">
        <f>IF(ISBLANK('1. Raw Data'!N2411), MEDIAN('1. Raw Data'!$N$2:$N$5001), '1. Raw Data'!N2411)</f>
        <v>838.42</v>
      </c>
      <c r="O2411" s="9">
        <v>2</v>
      </c>
      <c r="P2411" s="9">
        <f>IF(ISBLANK('1. Raw Data'!P2411), 0, '1. Raw Data'!P2411)</f>
        <v>0.2</v>
      </c>
      <c r="Q2411" s="9">
        <v>723</v>
      </c>
      <c r="R2411" s="9">
        <v>4</v>
      </c>
      <c r="S2411" s="9">
        <f t="shared" si="111"/>
        <v>2181.1840000000002</v>
      </c>
      <c r="T2411" s="9">
        <f t="shared" si="112"/>
        <v>504.34400000000028</v>
      </c>
      <c r="U2411" s="23">
        <f t="shared" si="113"/>
        <v>0.23122487603063302</v>
      </c>
    </row>
    <row r="2412" spans="1:21" x14ac:dyDescent="0.3">
      <c r="A2412" s="9">
        <v>1054</v>
      </c>
      <c r="B2412" s="9" t="str">
        <f>PROPER(TRIM('1. Raw Data'!B2412))</f>
        <v>Customer_2410</v>
      </c>
      <c r="C2412" s="9">
        <f>IF(OR('1. Raw Data'!C2412&lt;18, '1. Raw Data'!C2412&gt;100), MEDIAN('1. Raw Data'!$C$2:$C$5001), '1. Raw Data'!C2412)</f>
        <v>40</v>
      </c>
      <c r="D2412" s="9" t="s">
        <v>5020</v>
      </c>
      <c r="E2412" s="22">
        <v>44484</v>
      </c>
      <c r="F2412" s="9">
        <v>0</v>
      </c>
      <c r="G2412" s="9">
        <v>11452</v>
      </c>
      <c r="H2412" s="15">
        <v>44484</v>
      </c>
      <c r="I2412" s="9" t="s">
        <v>7456</v>
      </c>
      <c r="J2412" s="9">
        <v>118</v>
      </c>
      <c r="K2412" s="9" t="s">
        <v>7501</v>
      </c>
      <c r="L2412" s="9" t="str">
        <f>IF(OR('1. Raw Data'!L2412="Elec", '1. Raw Data'!L2412="elect"), "Electronics", '1. Raw Data'!L2412)</f>
        <v>Sports</v>
      </c>
      <c r="M2412" s="9">
        <v>636.24</v>
      </c>
      <c r="N2412" s="9">
        <f>IF(ISBLANK('1. Raw Data'!N2412), MEDIAN('1. Raw Data'!$N$2:$N$5001), '1. Raw Data'!N2412)</f>
        <v>429.51499999999999</v>
      </c>
      <c r="O2412" s="9">
        <v>2</v>
      </c>
      <c r="P2412" s="9">
        <f>IF(ISBLANK('1. Raw Data'!P2412), 0, '1. Raw Data'!P2412)</f>
        <v>0.05</v>
      </c>
      <c r="Q2412" s="9">
        <v>397</v>
      </c>
      <c r="R2412" s="9">
        <v>5</v>
      </c>
      <c r="S2412" s="9">
        <f t="shared" si="111"/>
        <v>1208.856</v>
      </c>
      <c r="T2412" s="9">
        <f t="shared" si="112"/>
        <v>349.82600000000002</v>
      </c>
      <c r="U2412" s="23">
        <f t="shared" si="113"/>
        <v>0.28938599800141623</v>
      </c>
    </row>
    <row r="2413" spans="1:21" x14ac:dyDescent="0.3">
      <c r="A2413" s="9">
        <v>1911</v>
      </c>
      <c r="B2413" s="9" t="str">
        <f>PROPER(TRIM('1. Raw Data'!B2413))</f>
        <v>Customer_2411</v>
      </c>
      <c r="C2413" s="9">
        <f>IF(OR('1. Raw Data'!C2413&lt;18, '1. Raw Data'!C2413&gt;100), MEDIAN('1. Raw Data'!$C$2:$C$5001), '1. Raw Data'!C2413)</f>
        <v>40</v>
      </c>
      <c r="D2413" s="9" t="s">
        <v>5019</v>
      </c>
      <c r="E2413" s="22">
        <v>44326</v>
      </c>
      <c r="F2413" s="9">
        <v>1</v>
      </c>
      <c r="G2413" s="9">
        <v>11593</v>
      </c>
      <c r="H2413" s="15">
        <v>44474</v>
      </c>
      <c r="I2413" s="9" t="s">
        <v>7457</v>
      </c>
      <c r="J2413" s="9">
        <v>138</v>
      </c>
      <c r="K2413" s="9" t="s">
        <v>7464</v>
      </c>
      <c r="L2413" s="9" t="str">
        <f>IF(OR('1. Raw Data'!L2413="Elec", '1. Raw Data'!L2413="elect"), "Electronics", '1. Raw Data'!L2413)</f>
        <v>Electronics</v>
      </c>
      <c r="M2413" s="9">
        <v>384.11</v>
      </c>
      <c r="N2413" s="9">
        <f>IF(ISBLANK('1. Raw Data'!N2413), MEDIAN('1. Raw Data'!$N$2:$N$5001), '1. Raw Data'!N2413)</f>
        <v>222.45</v>
      </c>
      <c r="O2413" s="9">
        <v>1</v>
      </c>
      <c r="P2413" s="9">
        <f>IF(ISBLANK('1. Raw Data'!P2413), 0, '1. Raw Data'!P2413)</f>
        <v>0</v>
      </c>
      <c r="Q2413" s="9">
        <v>1332</v>
      </c>
      <c r="R2413" s="9">
        <v>2</v>
      </c>
      <c r="S2413" s="9">
        <f t="shared" si="111"/>
        <v>384.11</v>
      </c>
      <c r="T2413" s="9">
        <f t="shared" si="112"/>
        <v>161.66000000000003</v>
      </c>
      <c r="U2413" s="23">
        <f t="shared" si="113"/>
        <v>0.42086902189476977</v>
      </c>
    </row>
    <row r="2414" spans="1:21" x14ac:dyDescent="0.3">
      <c r="A2414" s="9">
        <v>2035</v>
      </c>
      <c r="B2414" s="9" t="str">
        <f>PROPER(TRIM('1. Raw Data'!B2414))</f>
        <v>Customer_2412</v>
      </c>
      <c r="C2414" s="9">
        <f>IF(OR('1. Raw Data'!C2414&lt;18, '1. Raw Data'!C2414&gt;100), MEDIAN('1. Raw Data'!$C$2:$C$5001), '1. Raw Data'!C2414)</f>
        <v>39</v>
      </c>
      <c r="D2414" s="9" t="s">
        <v>5020</v>
      </c>
      <c r="E2414" s="22">
        <v>44786</v>
      </c>
      <c r="F2414" s="9">
        <v>0</v>
      </c>
      <c r="G2414" s="9">
        <v>12754</v>
      </c>
      <c r="H2414" s="15">
        <v>44786</v>
      </c>
      <c r="I2414" s="9" t="s">
        <v>7456</v>
      </c>
      <c r="J2414" s="9">
        <v>146</v>
      </c>
      <c r="K2414" s="9" t="s">
        <v>7505</v>
      </c>
      <c r="L2414" s="9" t="str">
        <f>IF(OR('1. Raw Data'!L2414="Elec", '1. Raw Data'!L2414="elect"), "Electronics", '1. Raw Data'!L2414)</f>
        <v>Sports</v>
      </c>
      <c r="M2414" s="9">
        <v>387.38</v>
      </c>
      <c r="N2414" s="9">
        <f>IF(ISBLANK('1. Raw Data'!N2414), MEDIAN('1. Raw Data'!$N$2:$N$5001), '1. Raw Data'!N2414)</f>
        <v>226.34</v>
      </c>
      <c r="O2414" s="9">
        <v>4</v>
      </c>
      <c r="P2414" s="9">
        <f>IF(ISBLANK('1. Raw Data'!P2414), 0, '1. Raw Data'!P2414)</f>
        <v>0.2</v>
      </c>
      <c r="Q2414" s="9">
        <v>548</v>
      </c>
      <c r="R2414" s="9">
        <v>8</v>
      </c>
      <c r="S2414" s="9">
        <f t="shared" si="111"/>
        <v>1239.616</v>
      </c>
      <c r="T2414" s="9">
        <f t="shared" si="112"/>
        <v>334.25599999999997</v>
      </c>
      <c r="U2414" s="23">
        <f t="shared" si="113"/>
        <v>0.26964479322628943</v>
      </c>
    </row>
    <row r="2415" spans="1:21" x14ac:dyDescent="0.3">
      <c r="A2415" s="9">
        <v>1656</v>
      </c>
      <c r="B2415" s="9" t="str">
        <f>PROPER(TRIM('1. Raw Data'!B2415))</f>
        <v>Customer_2413</v>
      </c>
      <c r="C2415" s="9">
        <f>IF(OR('1. Raw Data'!C2415&lt;18, '1. Raw Data'!C2415&gt;100), MEDIAN('1. Raw Data'!$C$2:$C$5001), '1. Raw Data'!C2415)</f>
        <v>40</v>
      </c>
      <c r="D2415" s="9" t="s">
        <v>5018</v>
      </c>
      <c r="E2415" s="22">
        <v>44021</v>
      </c>
      <c r="F2415" s="9">
        <v>1</v>
      </c>
      <c r="G2415" s="9">
        <v>10712</v>
      </c>
      <c r="H2415" s="15">
        <v>44081</v>
      </c>
      <c r="I2415" s="9" t="s">
        <v>7457</v>
      </c>
      <c r="J2415" s="9">
        <v>118</v>
      </c>
      <c r="K2415" s="9" t="s">
        <v>7501</v>
      </c>
      <c r="L2415" s="9" t="str">
        <f>IF(OR('1. Raw Data'!L2415="Elec", '1. Raw Data'!L2415="elect"), "Electronics", '1. Raw Data'!L2415)</f>
        <v>Sports</v>
      </c>
      <c r="M2415" s="9">
        <v>1010.36</v>
      </c>
      <c r="N2415" s="9">
        <f>IF(ISBLANK('1. Raw Data'!N2415), MEDIAN('1. Raw Data'!$N$2:$N$5001), '1. Raw Data'!N2415)</f>
        <v>587.17999999999995</v>
      </c>
      <c r="O2415" s="9">
        <v>4</v>
      </c>
      <c r="P2415" s="9">
        <f>IF(ISBLANK('1. Raw Data'!P2415), 0, '1. Raw Data'!P2415)</f>
        <v>0.2</v>
      </c>
      <c r="Q2415" s="9">
        <v>1285</v>
      </c>
      <c r="R2415" s="9">
        <v>4</v>
      </c>
      <c r="S2415" s="9">
        <f t="shared" si="111"/>
        <v>3233.152</v>
      </c>
      <c r="T2415" s="9">
        <f t="shared" si="112"/>
        <v>884.43200000000024</v>
      </c>
      <c r="U2415" s="23">
        <f t="shared" si="113"/>
        <v>0.2735510115206462</v>
      </c>
    </row>
    <row r="2416" spans="1:21" x14ac:dyDescent="0.3">
      <c r="A2416" s="9">
        <v>2423</v>
      </c>
      <c r="B2416" s="9" t="str">
        <f>PROPER(TRIM('1. Raw Data'!B2416))</f>
        <v>Customer_2414</v>
      </c>
      <c r="C2416" s="9">
        <f>IF(OR('1. Raw Data'!C2416&lt;18, '1. Raw Data'!C2416&gt;100), MEDIAN('1. Raw Data'!$C$2:$C$5001), '1. Raw Data'!C2416)</f>
        <v>35</v>
      </c>
      <c r="D2416" s="9" t="s">
        <v>5021</v>
      </c>
      <c r="E2416" s="22">
        <v>44203</v>
      </c>
      <c r="F2416" s="9">
        <v>0</v>
      </c>
      <c r="G2416" s="9">
        <v>13655</v>
      </c>
      <c r="H2416" s="15">
        <v>44378</v>
      </c>
      <c r="I2416" s="9" t="s">
        <v>7455</v>
      </c>
      <c r="J2416" s="9">
        <v>149</v>
      </c>
      <c r="K2416" s="9" t="s">
        <v>7467</v>
      </c>
      <c r="L2416" s="9" t="str">
        <f>IF(OR('1. Raw Data'!L2416="Elec", '1. Raw Data'!L2416="elect"), "Electronics", '1. Raw Data'!L2416)</f>
        <v>Clothing</v>
      </c>
      <c r="M2416" s="9">
        <v>776.55</v>
      </c>
      <c r="N2416" s="9">
        <f>IF(ISBLANK('1. Raw Data'!N2416), MEDIAN('1. Raw Data'!$N$2:$N$5001), '1. Raw Data'!N2416)</f>
        <v>429.51499999999999</v>
      </c>
      <c r="O2416" s="9">
        <v>5</v>
      </c>
      <c r="P2416" s="9">
        <f>IF(ISBLANK('1. Raw Data'!P2416), 0, '1. Raw Data'!P2416)</f>
        <v>0.1</v>
      </c>
      <c r="Q2416" s="9">
        <v>472</v>
      </c>
      <c r="R2416" s="9">
        <v>5</v>
      </c>
      <c r="S2416" s="9">
        <f t="shared" si="111"/>
        <v>3494.4749999999999</v>
      </c>
      <c r="T2416" s="9">
        <f t="shared" si="112"/>
        <v>1346.9</v>
      </c>
      <c r="U2416" s="23">
        <f t="shared" si="113"/>
        <v>0.38543701128209534</v>
      </c>
    </row>
    <row r="2417" spans="1:21" x14ac:dyDescent="0.3">
      <c r="A2417" s="9">
        <v>1979</v>
      </c>
      <c r="B2417" s="9" t="str">
        <f>PROPER(TRIM('1. Raw Data'!B2417))</f>
        <v>Customer_2415</v>
      </c>
      <c r="C2417" s="9">
        <f>IF(OR('1. Raw Data'!C2417&lt;18, '1. Raw Data'!C2417&gt;100), MEDIAN('1. Raw Data'!$C$2:$C$5001), '1. Raw Data'!C2417)</f>
        <v>44</v>
      </c>
      <c r="D2417" s="9" t="s">
        <v>5018</v>
      </c>
      <c r="E2417" s="22">
        <v>44751</v>
      </c>
      <c r="F2417" s="9">
        <v>0</v>
      </c>
      <c r="G2417" s="9">
        <v>13054</v>
      </c>
      <c r="H2417" s="15">
        <v>44811</v>
      </c>
      <c r="I2417" s="9" t="s">
        <v>7456</v>
      </c>
      <c r="J2417" s="9">
        <v>141</v>
      </c>
      <c r="K2417" s="9" t="s">
        <v>7490</v>
      </c>
      <c r="L2417" s="9" t="str">
        <f>IF(OR('1. Raw Data'!L2417="Elec", '1. Raw Data'!L2417="elect"), "Electronics", '1. Raw Data'!L2417)</f>
        <v>Home Appliances</v>
      </c>
      <c r="M2417" s="9">
        <v>1005.48</v>
      </c>
      <c r="N2417" s="9">
        <f>IF(ISBLANK('1. Raw Data'!N2417), MEDIAN('1. Raw Data'!$N$2:$N$5001), '1. Raw Data'!N2417)</f>
        <v>684.96</v>
      </c>
      <c r="O2417" s="9">
        <v>2</v>
      </c>
      <c r="P2417" s="9">
        <f>IF(ISBLANK('1. Raw Data'!P2417), 0, '1. Raw Data'!P2417)</f>
        <v>0</v>
      </c>
      <c r="Q2417" s="9">
        <v>474</v>
      </c>
      <c r="R2417" s="9">
        <v>4</v>
      </c>
      <c r="S2417" s="9">
        <f t="shared" si="111"/>
        <v>2010.96</v>
      </c>
      <c r="T2417" s="9">
        <f t="shared" si="112"/>
        <v>641.04</v>
      </c>
      <c r="U2417" s="23">
        <f t="shared" si="113"/>
        <v>0.31877312328440144</v>
      </c>
    </row>
    <row r="2418" spans="1:21" x14ac:dyDescent="0.3">
      <c r="A2418" s="9">
        <v>1514</v>
      </c>
      <c r="B2418" s="9" t="str">
        <f>PROPER(TRIM('1. Raw Data'!B2418))</f>
        <v>Customer_2416</v>
      </c>
      <c r="C2418" s="9">
        <f>IF(OR('1. Raw Data'!C2418&lt;18, '1. Raw Data'!C2418&gt;100), MEDIAN('1. Raw Data'!$C$2:$C$5001), '1. Raw Data'!C2418)</f>
        <v>35</v>
      </c>
      <c r="D2418" s="9" t="s">
        <v>5020</v>
      </c>
      <c r="E2418" s="22">
        <v>44338</v>
      </c>
      <c r="F2418" s="9">
        <v>0</v>
      </c>
      <c r="G2418" s="9">
        <v>10246</v>
      </c>
      <c r="H2418" s="15">
        <v>44338</v>
      </c>
      <c r="I2418" s="9" t="s">
        <v>7457</v>
      </c>
      <c r="J2418" s="9">
        <v>145</v>
      </c>
      <c r="K2418" s="9" t="s">
        <v>7470</v>
      </c>
      <c r="L2418" s="9" t="str">
        <f>IF(OR('1. Raw Data'!L2418="Elec", '1. Raw Data'!L2418="elect"), "Electronics", '1. Raw Data'!L2418)</f>
        <v>Sports</v>
      </c>
      <c r="M2418" s="9">
        <v>1044.81</v>
      </c>
      <c r="N2418" s="9">
        <f>IF(ISBLANK('1. Raw Data'!N2418), MEDIAN('1. Raw Data'!$N$2:$N$5001), '1. Raw Data'!N2418)</f>
        <v>568.15</v>
      </c>
      <c r="O2418" s="9">
        <v>5</v>
      </c>
      <c r="P2418" s="9">
        <f>IF(ISBLANK('1. Raw Data'!P2418), 0, '1. Raw Data'!P2418)</f>
        <v>0</v>
      </c>
      <c r="Q2418" s="9">
        <v>562</v>
      </c>
      <c r="R2418" s="9">
        <v>5</v>
      </c>
      <c r="S2418" s="9">
        <f t="shared" si="111"/>
        <v>5224.0499999999993</v>
      </c>
      <c r="T2418" s="9">
        <f t="shared" si="112"/>
        <v>2383.2999999999993</v>
      </c>
      <c r="U2418" s="23">
        <f t="shared" si="113"/>
        <v>0.45621691982274282</v>
      </c>
    </row>
    <row r="2419" spans="1:21" x14ac:dyDescent="0.3">
      <c r="A2419" s="9">
        <v>1236</v>
      </c>
      <c r="B2419" s="9" t="str">
        <f>PROPER(TRIM('1. Raw Data'!B2419))</f>
        <v>Customer_2417</v>
      </c>
      <c r="C2419" s="9">
        <f>IF(OR('1. Raw Data'!C2419&lt;18, '1. Raw Data'!C2419&gt;100), MEDIAN('1. Raw Data'!$C$2:$C$5001), '1. Raw Data'!C2419)</f>
        <v>37</v>
      </c>
      <c r="D2419" s="9" t="s">
        <v>5020</v>
      </c>
      <c r="E2419" s="22">
        <v>44119</v>
      </c>
      <c r="F2419" s="9">
        <v>1</v>
      </c>
      <c r="G2419" s="9">
        <v>10480</v>
      </c>
      <c r="H2419" s="15">
        <v>44119</v>
      </c>
      <c r="I2419" s="9" t="s">
        <v>7457</v>
      </c>
      <c r="J2419" s="9">
        <v>116</v>
      </c>
      <c r="K2419" s="9" t="s">
        <v>7480</v>
      </c>
      <c r="L2419" s="9" t="str">
        <f>IF(OR('1. Raw Data'!L2419="Elec", '1. Raw Data'!L2419="elect"), "Electronics", '1. Raw Data'!L2419)</f>
        <v>Clothing</v>
      </c>
      <c r="M2419" s="9">
        <v>82.37</v>
      </c>
      <c r="N2419" s="9">
        <f>IF(ISBLANK('1. Raw Data'!N2419), MEDIAN('1. Raw Data'!$N$2:$N$5001), '1. Raw Data'!N2419)</f>
        <v>33.450000000000003</v>
      </c>
      <c r="O2419" s="9">
        <v>1</v>
      </c>
      <c r="P2419" s="9">
        <f>IF(ISBLANK('1. Raw Data'!P2419), 0, '1. Raw Data'!P2419)</f>
        <v>0</v>
      </c>
      <c r="Q2419" s="9">
        <v>1539</v>
      </c>
      <c r="R2419" s="9">
        <v>2</v>
      </c>
      <c r="S2419" s="9">
        <f t="shared" si="111"/>
        <v>82.37</v>
      </c>
      <c r="T2419" s="9">
        <f t="shared" si="112"/>
        <v>48.92</v>
      </c>
      <c r="U2419" s="23">
        <f t="shared" si="113"/>
        <v>0.59390554813645746</v>
      </c>
    </row>
    <row r="2420" spans="1:21" x14ac:dyDescent="0.3">
      <c r="A2420" s="9">
        <v>2302</v>
      </c>
      <c r="B2420" s="9" t="str">
        <f>PROPER(TRIM('1. Raw Data'!B2420))</f>
        <v>Customer_2418</v>
      </c>
      <c r="C2420" s="9">
        <f>IF(OR('1. Raw Data'!C2420&lt;18, '1. Raw Data'!C2420&gt;100), MEDIAN('1. Raw Data'!$C$2:$C$5001), '1. Raw Data'!C2420)</f>
        <v>24</v>
      </c>
      <c r="D2420" s="9" t="s">
        <v>5022</v>
      </c>
      <c r="E2420" s="22">
        <v>44029</v>
      </c>
      <c r="F2420" s="9">
        <v>1</v>
      </c>
      <c r="G2420" s="9">
        <v>12145</v>
      </c>
      <c r="H2420" s="15">
        <v>44029</v>
      </c>
      <c r="I2420" s="9" t="s">
        <v>7456</v>
      </c>
      <c r="J2420" s="9">
        <v>121</v>
      </c>
      <c r="K2420" s="9" t="s">
        <v>7495</v>
      </c>
      <c r="L2420" s="9" t="str">
        <f>IF(OR('1. Raw Data'!L2420="Elec", '1. Raw Data'!L2420="elect"), "Electronics", '1. Raw Data'!L2420)</f>
        <v>Electronics</v>
      </c>
      <c r="M2420" s="9">
        <v>128.36000000000001</v>
      </c>
      <c r="N2420" s="9">
        <f>IF(ISBLANK('1. Raw Data'!N2420), MEDIAN('1. Raw Data'!$N$2:$N$5001), '1. Raw Data'!N2420)</f>
        <v>64.760000000000005</v>
      </c>
      <c r="O2420" s="9">
        <v>5</v>
      </c>
      <c r="P2420" s="9">
        <f>IF(ISBLANK('1. Raw Data'!P2420), 0, '1. Raw Data'!P2420)</f>
        <v>0</v>
      </c>
      <c r="Q2420" s="9">
        <v>358</v>
      </c>
      <c r="R2420" s="9">
        <v>3</v>
      </c>
      <c r="S2420" s="9">
        <f t="shared" si="111"/>
        <v>641.80000000000007</v>
      </c>
      <c r="T2420" s="9">
        <f t="shared" si="112"/>
        <v>318.00000000000006</v>
      </c>
      <c r="U2420" s="23">
        <f t="shared" si="113"/>
        <v>0.49548145839825497</v>
      </c>
    </row>
    <row r="2421" spans="1:21" x14ac:dyDescent="0.3">
      <c r="A2421" s="9">
        <v>1347</v>
      </c>
      <c r="B2421" s="9" t="str">
        <f>PROPER(TRIM('1. Raw Data'!B2421))</f>
        <v>Customer_2419</v>
      </c>
      <c r="C2421" s="9">
        <f>IF(OR('1. Raw Data'!C2421&lt;18, '1. Raw Data'!C2421&gt;100), MEDIAN('1. Raw Data'!$C$2:$C$5001), '1. Raw Data'!C2421)</f>
        <v>51</v>
      </c>
      <c r="D2421" s="9" t="s">
        <v>5018</v>
      </c>
      <c r="E2421" s="22">
        <v>43934</v>
      </c>
      <c r="F2421" s="9">
        <v>0</v>
      </c>
      <c r="G2421" s="9">
        <v>12376</v>
      </c>
      <c r="H2421" s="15">
        <v>43934</v>
      </c>
      <c r="I2421" s="9" t="s">
        <v>7455</v>
      </c>
      <c r="J2421" s="9">
        <v>110</v>
      </c>
      <c r="K2421" s="9" t="s">
        <v>7493</v>
      </c>
      <c r="L2421" s="9" t="str">
        <f>IF(OR('1. Raw Data'!L2421="Elec", '1. Raw Data'!L2421="elect"), "Electronics", '1. Raw Data'!L2421)</f>
        <v>Sports</v>
      </c>
      <c r="M2421" s="9">
        <v>822.38</v>
      </c>
      <c r="N2421" s="9">
        <f>IF(ISBLANK('1. Raw Data'!N2421), MEDIAN('1. Raw Data'!$N$2:$N$5001), '1. Raw Data'!N2421)</f>
        <v>361.09</v>
      </c>
      <c r="O2421" s="9">
        <v>3</v>
      </c>
      <c r="P2421" s="9">
        <f>IF(ISBLANK('1. Raw Data'!P2421), 0, '1. Raw Data'!P2421)</f>
        <v>0</v>
      </c>
      <c r="Q2421" s="9">
        <v>890</v>
      </c>
      <c r="R2421" s="9">
        <v>4</v>
      </c>
      <c r="S2421" s="9">
        <f t="shared" si="111"/>
        <v>2467.14</v>
      </c>
      <c r="T2421" s="9">
        <f t="shared" si="112"/>
        <v>1383.87</v>
      </c>
      <c r="U2421" s="23">
        <f t="shared" si="113"/>
        <v>0.56092074223594934</v>
      </c>
    </row>
    <row r="2422" spans="1:21" x14ac:dyDescent="0.3">
      <c r="A2422" s="9">
        <v>1626</v>
      </c>
      <c r="B2422" s="9" t="str">
        <f>PROPER(TRIM('1. Raw Data'!B2422))</f>
        <v>Customer_2420</v>
      </c>
      <c r="C2422" s="9">
        <f>IF(OR('1. Raw Data'!C2422&lt;18, '1. Raw Data'!C2422&gt;100), MEDIAN('1. Raw Data'!$C$2:$C$5001), '1. Raw Data'!C2422)</f>
        <v>24</v>
      </c>
      <c r="D2422" s="9" t="s">
        <v>5018</v>
      </c>
      <c r="E2422" s="22">
        <v>44425</v>
      </c>
      <c r="F2422" s="9">
        <v>1</v>
      </c>
      <c r="G2422" s="9">
        <v>13664</v>
      </c>
      <c r="H2422" s="15">
        <v>44425</v>
      </c>
      <c r="I2422" s="9" t="s">
        <v>7456</v>
      </c>
      <c r="J2422" s="9">
        <v>142</v>
      </c>
      <c r="K2422" s="9" t="s">
        <v>7500</v>
      </c>
      <c r="L2422" s="9" t="str">
        <f>IF(OR('1. Raw Data'!L2422="Elec", '1. Raw Data'!L2422="elect"), "Electronics", '1. Raw Data'!L2422)</f>
        <v>Home Appliances</v>
      </c>
      <c r="M2422" s="9">
        <v>327</v>
      </c>
      <c r="N2422" s="9">
        <f>IF(ISBLANK('1. Raw Data'!N2422), MEDIAN('1. Raw Data'!$N$2:$N$5001), '1. Raw Data'!N2422)</f>
        <v>166.45</v>
      </c>
      <c r="O2422" s="9">
        <v>2</v>
      </c>
      <c r="P2422" s="9">
        <f>IF(ISBLANK('1. Raw Data'!P2422), 0, '1. Raw Data'!P2422)</f>
        <v>0</v>
      </c>
      <c r="Q2422" s="9">
        <v>1233</v>
      </c>
      <c r="R2422" s="9">
        <v>2</v>
      </c>
      <c r="S2422" s="9">
        <f t="shared" si="111"/>
        <v>654</v>
      </c>
      <c r="T2422" s="9">
        <f t="shared" si="112"/>
        <v>321.10000000000002</v>
      </c>
      <c r="U2422" s="23">
        <f t="shared" si="113"/>
        <v>0.4909785932721713</v>
      </c>
    </row>
    <row r="2423" spans="1:21" x14ac:dyDescent="0.3">
      <c r="A2423" s="9">
        <v>2127</v>
      </c>
      <c r="B2423" s="9" t="str">
        <f>PROPER(TRIM('1. Raw Data'!B2423))</f>
        <v>Customer_2421</v>
      </c>
      <c r="C2423" s="9">
        <f>IF(OR('1. Raw Data'!C2423&lt;18, '1. Raw Data'!C2423&gt;100), MEDIAN('1. Raw Data'!$C$2:$C$5001), '1. Raw Data'!C2423)</f>
        <v>40</v>
      </c>
      <c r="D2423" s="9" t="s">
        <v>5018</v>
      </c>
      <c r="E2423" s="22">
        <v>44617</v>
      </c>
      <c r="F2423" s="9">
        <v>0</v>
      </c>
      <c r="G2423" s="9">
        <v>11448</v>
      </c>
      <c r="H2423" s="15">
        <v>44617</v>
      </c>
      <c r="I2423" s="9" t="s">
        <v>7457</v>
      </c>
      <c r="J2423" s="9">
        <v>104</v>
      </c>
      <c r="K2423" s="9" t="s">
        <v>7499</v>
      </c>
      <c r="L2423" s="9" t="str">
        <f>IF(OR('1. Raw Data'!L2423="Elec", '1. Raw Data'!L2423="elect"), "Electronics", '1. Raw Data'!L2423)</f>
        <v>Electronics</v>
      </c>
      <c r="M2423" s="9">
        <v>967.17</v>
      </c>
      <c r="N2423" s="9">
        <f>IF(ISBLANK('1. Raw Data'!N2423), MEDIAN('1. Raw Data'!$N$2:$N$5001), '1. Raw Data'!N2423)</f>
        <v>563.36</v>
      </c>
      <c r="O2423" s="9">
        <v>2</v>
      </c>
      <c r="P2423" s="9">
        <f>IF(ISBLANK('1. Raw Data'!P2423), 0, '1. Raw Data'!P2423)</f>
        <v>0</v>
      </c>
      <c r="Q2423" s="9">
        <v>674</v>
      </c>
      <c r="R2423" s="9">
        <v>6</v>
      </c>
      <c r="S2423" s="9">
        <f t="shared" si="111"/>
        <v>1934.34</v>
      </c>
      <c r="T2423" s="9">
        <f t="shared" si="112"/>
        <v>807.61999999999989</v>
      </c>
      <c r="U2423" s="23">
        <f t="shared" si="113"/>
        <v>0.41751708593111858</v>
      </c>
    </row>
    <row r="2424" spans="1:21" x14ac:dyDescent="0.3">
      <c r="A2424" s="9">
        <v>1629</v>
      </c>
      <c r="B2424" s="9" t="str">
        <f>PROPER(TRIM('1. Raw Data'!B2424))</f>
        <v>Customer_2422</v>
      </c>
      <c r="C2424" s="9">
        <f>IF(OR('1. Raw Data'!C2424&lt;18, '1. Raw Data'!C2424&gt;100), MEDIAN('1. Raw Data'!$C$2:$C$5001), '1. Raw Data'!C2424)</f>
        <v>36</v>
      </c>
      <c r="D2424" s="9" t="s">
        <v>5019</v>
      </c>
      <c r="E2424" s="22">
        <v>45091</v>
      </c>
      <c r="F2424" s="9">
        <v>0</v>
      </c>
      <c r="G2424" s="9">
        <v>13648</v>
      </c>
      <c r="H2424" s="15">
        <v>45091</v>
      </c>
      <c r="I2424" s="9" t="s">
        <v>7456</v>
      </c>
      <c r="J2424" s="9">
        <v>144</v>
      </c>
      <c r="K2424" s="9" t="s">
        <v>7462</v>
      </c>
      <c r="L2424" s="9" t="str">
        <f>IF(OR('1. Raw Data'!L2424="Elec", '1. Raw Data'!L2424="elect"), "Electronics", '1. Raw Data'!L2424)</f>
        <v>Clothing</v>
      </c>
      <c r="M2424" s="9">
        <v>850.67</v>
      </c>
      <c r="N2424" s="9">
        <f>IF(ISBLANK('1. Raw Data'!N2424), MEDIAN('1. Raw Data'!$N$2:$N$5001), '1. Raw Data'!N2424)</f>
        <v>346.05</v>
      </c>
      <c r="O2424" s="9">
        <v>4</v>
      </c>
      <c r="P2424" s="9">
        <f>IF(ISBLANK('1. Raw Data'!P2424), 0, '1. Raw Data'!P2424)</f>
        <v>0.2</v>
      </c>
      <c r="Q2424" s="9">
        <v>371</v>
      </c>
      <c r="R2424" s="9">
        <v>4</v>
      </c>
      <c r="S2424" s="9">
        <f t="shared" si="111"/>
        <v>2722.1440000000002</v>
      </c>
      <c r="T2424" s="9">
        <f t="shared" si="112"/>
        <v>1337.9440000000002</v>
      </c>
      <c r="U2424" s="23">
        <f t="shared" si="113"/>
        <v>0.49150375586302564</v>
      </c>
    </row>
    <row r="2425" spans="1:21" x14ac:dyDescent="0.3">
      <c r="A2425" s="9">
        <v>2271</v>
      </c>
      <c r="B2425" s="9" t="str">
        <f>PROPER(TRIM('1. Raw Data'!B2425))</f>
        <v>Customer_2423</v>
      </c>
      <c r="C2425" s="9">
        <f>IF(OR('1. Raw Data'!C2425&lt;18, '1. Raw Data'!C2425&gt;100), MEDIAN('1. Raw Data'!$C$2:$C$5001), '1. Raw Data'!C2425)</f>
        <v>53</v>
      </c>
      <c r="D2425" s="9" t="s">
        <v>5020</v>
      </c>
      <c r="E2425" s="22">
        <v>44717</v>
      </c>
      <c r="F2425" s="9">
        <v>0</v>
      </c>
      <c r="G2425" s="9">
        <v>13495</v>
      </c>
      <c r="H2425" s="15">
        <v>44687</v>
      </c>
      <c r="I2425" s="9" t="s">
        <v>7455</v>
      </c>
      <c r="J2425" s="9">
        <v>108</v>
      </c>
      <c r="K2425" s="9" t="s">
        <v>7496</v>
      </c>
      <c r="L2425" s="9" t="str">
        <f>IF(OR('1. Raw Data'!L2425="Elec", '1. Raw Data'!L2425="elect"), "Electronics", '1. Raw Data'!L2425)</f>
        <v>Electronics</v>
      </c>
      <c r="M2425" s="9">
        <v>899.35</v>
      </c>
      <c r="N2425" s="9">
        <f>IF(ISBLANK('1. Raw Data'!N2425), MEDIAN('1. Raw Data'!$N$2:$N$5001), '1. Raw Data'!N2425)</f>
        <v>594.52</v>
      </c>
      <c r="O2425" s="9">
        <v>5</v>
      </c>
      <c r="P2425" s="9">
        <f>IF(ISBLANK('1. Raw Data'!P2425), 0, '1. Raw Data'!P2425)</f>
        <v>0</v>
      </c>
      <c r="Q2425" s="9">
        <v>811</v>
      </c>
      <c r="R2425" s="9">
        <v>4</v>
      </c>
      <c r="S2425" s="9">
        <f t="shared" si="111"/>
        <v>4496.75</v>
      </c>
      <c r="T2425" s="9">
        <f t="shared" si="112"/>
        <v>1524.15</v>
      </c>
      <c r="U2425" s="23">
        <f t="shared" si="113"/>
        <v>0.33894479346194478</v>
      </c>
    </row>
    <row r="2426" spans="1:21" x14ac:dyDescent="0.3">
      <c r="A2426" s="9">
        <v>1363</v>
      </c>
      <c r="B2426" s="9" t="str">
        <f>PROPER(TRIM('1. Raw Data'!B2426))</f>
        <v>Customer_2424</v>
      </c>
      <c r="C2426" s="9">
        <f>IF(OR('1. Raw Data'!C2426&lt;18, '1. Raw Data'!C2426&gt;100), MEDIAN('1. Raw Data'!$C$2:$C$5001), '1. Raw Data'!C2426)</f>
        <v>41</v>
      </c>
      <c r="D2426" s="9" t="s">
        <v>5023</v>
      </c>
      <c r="E2426" s="22">
        <v>44339</v>
      </c>
      <c r="F2426" s="9">
        <v>1</v>
      </c>
      <c r="G2426" s="9">
        <v>11028</v>
      </c>
      <c r="H2426" s="15">
        <v>44339</v>
      </c>
      <c r="I2426" s="9" t="s">
        <v>7457</v>
      </c>
      <c r="J2426" s="9">
        <v>147</v>
      </c>
      <c r="K2426" s="9" t="s">
        <v>7474</v>
      </c>
      <c r="L2426" s="9" t="str">
        <f>IF(OR('1. Raw Data'!L2426="Elec", '1. Raw Data'!L2426="elect"), "Electronics", '1. Raw Data'!L2426)</f>
        <v>Sports</v>
      </c>
      <c r="M2426" s="9">
        <v>488.56</v>
      </c>
      <c r="N2426" s="9">
        <f>IF(ISBLANK('1. Raw Data'!N2426), MEDIAN('1. Raw Data'!$N$2:$N$5001), '1. Raw Data'!N2426)</f>
        <v>284.88</v>
      </c>
      <c r="O2426" s="9">
        <v>4</v>
      </c>
      <c r="P2426" s="9">
        <f>IF(ISBLANK('1. Raw Data'!P2426), 0, '1. Raw Data'!P2426)</f>
        <v>0</v>
      </c>
      <c r="Q2426" s="9">
        <v>422</v>
      </c>
      <c r="R2426" s="9">
        <v>3</v>
      </c>
      <c r="S2426" s="9">
        <f t="shared" si="111"/>
        <v>1954.24</v>
      </c>
      <c r="T2426" s="9">
        <f t="shared" si="112"/>
        <v>814.72</v>
      </c>
      <c r="U2426" s="23">
        <f t="shared" si="113"/>
        <v>0.41689864090388079</v>
      </c>
    </row>
    <row r="2427" spans="1:21" x14ac:dyDescent="0.3">
      <c r="A2427" s="9">
        <v>1320</v>
      </c>
      <c r="B2427" s="9" t="str">
        <f>PROPER(TRIM('1. Raw Data'!B2427))</f>
        <v>Customer_2425</v>
      </c>
      <c r="C2427" s="9">
        <f>IF(OR('1. Raw Data'!C2427&lt;18, '1. Raw Data'!C2427&gt;100), MEDIAN('1. Raw Data'!$C$2:$C$5001), '1. Raw Data'!C2427)</f>
        <v>22</v>
      </c>
      <c r="D2427" s="9" t="s">
        <v>5019</v>
      </c>
      <c r="E2427" s="22">
        <v>44158</v>
      </c>
      <c r="F2427" s="9">
        <v>1</v>
      </c>
      <c r="G2427" s="9">
        <v>12013</v>
      </c>
      <c r="H2427" s="15">
        <v>44158</v>
      </c>
      <c r="I2427" s="9" t="s">
        <v>7455</v>
      </c>
      <c r="J2427" s="9">
        <v>119</v>
      </c>
      <c r="K2427" s="9" t="s">
        <v>7459</v>
      </c>
      <c r="L2427" s="9" t="str">
        <f>IF(OR('1. Raw Data'!L2427="Elec", '1. Raw Data'!L2427="elect"), "Electronics", '1. Raw Data'!L2427)</f>
        <v>Electronics</v>
      </c>
      <c r="M2427" s="9">
        <v>977.77</v>
      </c>
      <c r="N2427" s="9">
        <f>IF(ISBLANK('1. Raw Data'!N2427), MEDIAN('1. Raw Data'!$N$2:$N$5001), '1. Raw Data'!N2427)</f>
        <v>477.75</v>
      </c>
      <c r="O2427" s="9">
        <v>5</v>
      </c>
      <c r="P2427" s="9">
        <f>IF(ISBLANK('1. Raw Data'!P2427), 0, '1. Raw Data'!P2427)</f>
        <v>0</v>
      </c>
      <c r="Q2427" s="9">
        <v>715</v>
      </c>
      <c r="R2427" s="9">
        <v>4</v>
      </c>
      <c r="S2427" s="9">
        <f t="shared" si="111"/>
        <v>4888.8500000000004</v>
      </c>
      <c r="T2427" s="9">
        <f t="shared" si="112"/>
        <v>2500.1000000000004</v>
      </c>
      <c r="U2427" s="23">
        <f t="shared" si="113"/>
        <v>0.51138815876944477</v>
      </c>
    </row>
    <row r="2428" spans="1:21" x14ac:dyDescent="0.3">
      <c r="A2428" s="9">
        <v>1285</v>
      </c>
      <c r="B2428" s="9" t="str">
        <f>PROPER(TRIM('1. Raw Data'!B2428))</f>
        <v>Customer_2426</v>
      </c>
      <c r="C2428" s="9">
        <f>IF(OR('1. Raw Data'!C2428&lt;18, '1. Raw Data'!C2428&gt;100), MEDIAN('1. Raw Data'!$C$2:$C$5001), '1. Raw Data'!C2428)</f>
        <v>41</v>
      </c>
      <c r="D2428" s="9" t="s">
        <v>5019</v>
      </c>
      <c r="E2428" s="22">
        <v>44207</v>
      </c>
      <c r="F2428" s="9">
        <v>1</v>
      </c>
      <c r="G2428" s="9">
        <v>10458</v>
      </c>
      <c r="H2428" s="15">
        <v>44501</v>
      </c>
      <c r="I2428" s="9" t="s">
        <v>7455</v>
      </c>
      <c r="J2428" s="9">
        <v>147</v>
      </c>
      <c r="K2428" s="9" t="s">
        <v>7474</v>
      </c>
      <c r="L2428" s="9" t="str">
        <f>IF(OR('1. Raw Data'!L2428="Elec", '1. Raw Data'!L2428="elect"), "Electronics", '1. Raw Data'!L2428)</f>
        <v>Electronics</v>
      </c>
      <c r="M2428" s="9">
        <v>1252.76</v>
      </c>
      <c r="N2428" s="9">
        <f>IF(ISBLANK('1. Raw Data'!N2428), MEDIAN('1. Raw Data'!$N$2:$N$5001), '1. Raw Data'!N2428)</f>
        <v>618.05999999999995</v>
      </c>
      <c r="O2428" s="9">
        <v>5</v>
      </c>
      <c r="P2428" s="9">
        <f>IF(ISBLANK('1. Raw Data'!P2428), 0, '1. Raw Data'!P2428)</f>
        <v>0</v>
      </c>
      <c r="Q2428" s="9">
        <v>1157</v>
      </c>
      <c r="R2428" s="9">
        <v>3</v>
      </c>
      <c r="S2428" s="9">
        <f t="shared" si="111"/>
        <v>6263.8</v>
      </c>
      <c r="T2428" s="9">
        <f t="shared" si="112"/>
        <v>3173.5000000000005</v>
      </c>
      <c r="U2428" s="23">
        <f t="shared" si="113"/>
        <v>0.50664133593026606</v>
      </c>
    </row>
    <row r="2429" spans="1:21" x14ac:dyDescent="0.3">
      <c r="A2429" s="9">
        <v>1148</v>
      </c>
      <c r="B2429" s="9" t="str">
        <f>PROPER(TRIM('1. Raw Data'!B2429))</f>
        <v>Customer_2427</v>
      </c>
      <c r="C2429" s="9">
        <f>IF(OR('1. Raw Data'!C2429&lt;18, '1. Raw Data'!C2429&gt;100), MEDIAN('1. Raw Data'!$C$2:$C$5001), '1. Raw Data'!C2429)</f>
        <v>46</v>
      </c>
      <c r="D2429" s="9" t="s">
        <v>5019</v>
      </c>
      <c r="E2429" s="22">
        <v>45014</v>
      </c>
      <c r="F2429" s="9">
        <v>0</v>
      </c>
      <c r="G2429" s="9">
        <v>12843</v>
      </c>
      <c r="H2429" s="15">
        <v>45014</v>
      </c>
      <c r="I2429" s="9" t="s">
        <v>7457</v>
      </c>
      <c r="J2429" s="9">
        <v>140</v>
      </c>
      <c r="K2429" s="9" t="s">
        <v>7468</v>
      </c>
      <c r="L2429" s="9" t="str">
        <f>IF(OR('1. Raw Data'!L2429="Elec", '1. Raw Data'!L2429="elect"), "Electronics", '1. Raw Data'!L2429)</f>
        <v>Electronics</v>
      </c>
      <c r="M2429" s="9">
        <v>1497.2</v>
      </c>
      <c r="N2429" s="9">
        <f>IF(ISBLANK('1. Raw Data'!N2429), MEDIAN('1. Raw Data'!$N$2:$N$5001), '1. Raw Data'!N2429)</f>
        <v>808.04</v>
      </c>
      <c r="O2429" s="9">
        <v>1</v>
      </c>
      <c r="P2429" s="9">
        <f>IF(ISBLANK('1. Raw Data'!P2429), 0, '1. Raw Data'!P2429)</f>
        <v>0.1</v>
      </c>
      <c r="Q2429" s="9">
        <v>485</v>
      </c>
      <c r="R2429" s="9">
        <v>6</v>
      </c>
      <c r="S2429" s="9">
        <f t="shared" si="111"/>
        <v>1347.48</v>
      </c>
      <c r="T2429" s="9">
        <f t="shared" si="112"/>
        <v>539.44000000000005</v>
      </c>
      <c r="U2429" s="23">
        <f t="shared" si="113"/>
        <v>0.40033247246712383</v>
      </c>
    </row>
    <row r="2430" spans="1:21" x14ac:dyDescent="0.3">
      <c r="A2430" s="9">
        <v>2107</v>
      </c>
      <c r="B2430" s="9" t="str">
        <f>PROPER(TRIM('1. Raw Data'!B2430))</f>
        <v>Customer_2428</v>
      </c>
      <c r="C2430" s="9">
        <f>IF(OR('1. Raw Data'!C2430&lt;18, '1. Raw Data'!C2430&gt;100), MEDIAN('1. Raw Data'!$C$2:$C$5001), '1. Raw Data'!C2430)</f>
        <v>41</v>
      </c>
      <c r="D2430" s="9" t="s">
        <v>5022</v>
      </c>
      <c r="E2430" s="22">
        <v>45307</v>
      </c>
      <c r="F2430" s="9">
        <v>0</v>
      </c>
      <c r="G2430" s="9">
        <v>13877</v>
      </c>
      <c r="H2430" s="15">
        <v>45307</v>
      </c>
      <c r="I2430" s="9" t="s">
        <v>7455</v>
      </c>
      <c r="J2430" s="9">
        <v>140</v>
      </c>
      <c r="K2430" s="9" t="s">
        <v>7468</v>
      </c>
      <c r="L2430" s="9" t="str">
        <f>IF(OR('1. Raw Data'!L2430="Elec", '1. Raw Data'!L2430="elect"), "Electronics", '1. Raw Data'!L2430)</f>
        <v>Home Appliances</v>
      </c>
      <c r="M2430" s="9">
        <v>1265.74</v>
      </c>
      <c r="N2430" s="9">
        <f>IF(ISBLANK('1. Raw Data'!N2430), MEDIAN('1. Raw Data'!$N$2:$N$5001), '1. Raw Data'!N2430)</f>
        <v>600.5</v>
      </c>
      <c r="O2430" s="9">
        <v>5</v>
      </c>
      <c r="P2430" s="9">
        <f>IF(ISBLANK('1. Raw Data'!P2430), 0, '1. Raw Data'!P2430)</f>
        <v>0</v>
      </c>
      <c r="Q2430" s="9">
        <v>351</v>
      </c>
      <c r="R2430" s="9">
        <v>10</v>
      </c>
      <c r="S2430" s="9">
        <f t="shared" si="111"/>
        <v>6328.7</v>
      </c>
      <c r="T2430" s="9">
        <f t="shared" si="112"/>
        <v>3326.2</v>
      </c>
      <c r="U2430" s="23">
        <f t="shared" si="113"/>
        <v>0.52557397253780391</v>
      </c>
    </row>
    <row r="2431" spans="1:21" x14ac:dyDescent="0.3">
      <c r="A2431" s="9">
        <v>1405</v>
      </c>
      <c r="B2431" s="9" t="str">
        <f>PROPER(TRIM('1. Raw Data'!B2431))</f>
        <v>Customer_2429</v>
      </c>
      <c r="C2431" s="9">
        <f>IF(OR('1. Raw Data'!C2431&lt;18, '1. Raw Data'!C2431&gt;100), MEDIAN('1. Raw Data'!$C$2:$C$5001), '1. Raw Data'!C2431)</f>
        <v>36</v>
      </c>
      <c r="D2431" s="9" t="s">
        <v>5023</v>
      </c>
      <c r="E2431" s="22">
        <v>44237</v>
      </c>
      <c r="F2431" s="9">
        <v>1</v>
      </c>
      <c r="G2431" s="9">
        <v>10592</v>
      </c>
      <c r="H2431" s="15">
        <v>44471</v>
      </c>
      <c r="I2431" s="9" t="s">
        <v>7457</v>
      </c>
      <c r="J2431" s="9">
        <v>109</v>
      </c>
      <c r="K2431" s="9" t="s">
        <v>7466</v>
      </c>
      <c r="L2431" s="9" t="str">
        <f>IF(OR('1. Raw Data'!L2431="Elec", '1. Raw Data'!L2431="elect"), "Electronics", '1. Raw Data'!L2431)</f>
        <v>Sports</v>
      </c>
      <c r="M2431" s="9">
        <v>858.37</v>
      </c>
      <c r="N2431" s="9">
        <f>IF(ISBLANK('1. Raw Data'!N2431), MEDIAN('1. Raw Data'!$N$2:$N$5001), '1. Raw Data'!N2431)</f>
        <v>429.51499999999999</v>
      </c>
      <c r="O2431" s="9">
        <v>4</v>
      </c>
      <c r="P2431" s="9">
        <f>IF(ISBLANK('1. Raw Data'!P2431), 0, '1. Raw Data'!P2431)</f>
        <v>0</v>
      </c>
      <c r="Q2431" s="9">
        <v>567</v>
      </c>
      <c r="R2431" s="9">
        <v>5</v>
      </c>
      <c r="S2431" s="9">
        <f t="shared" si="111"/>
        <v>3433.48</v>
      </c>
      <c r="T2431" s="9">
        <f t="shared" si="112"/>
        <v>1715.42</v>
      </c>
      <c r="U2431" s="23">
        <f t="shared" si="113"/>
        <v>0.49961555040367212</v>
      </c>
    </row>
    <row r="2432" spans="1:21" x14ac:dyDescent="0.3">
      <c r="A2432" s="9">
        <v>1977</v>
      </c>
      <c r="B2432" s="9" t="str">
        <f>PROPER(TRIM('1. Raw Data'!B2432))</f>
        <v>Customer_2430</v>
      </c>
      <c r="C2432" s="9">
        <f>IF(OR('1. Raw Data'!C2432&lt;18, '1. Raw Data'!C2432&gt;100), MEDIAN('1. Raw Data'!$C$2:$C$5001), '1. Raw Data'!C2432)</f>
        <v>47</v>
      </c>
      <c r="D2432" s="9" t="s">
        <v>5018</v>
      </c>
      <c r="E2432" s="22">
        <v>44219</v>
      </c>
      <c r="F2432" s="9">
        <v>1</v>
      </c>
      <c r="G2432" s="9">
        <v>10497</v>
      </c>
      <c r="H2432" s="15">
        <v>44219</v>
      </c>
      <c r="I2432" s="9" t="s">
        <v>7455</v>
      </c>
      <c r="J2432" s="9">
        <v>130</v>
      </c>
      <c r="K2432" s="9" t="s">
        <v>7487</v>
      </c>
      <c r="L2432" s="9" t="str">
        <f>IF(OR('1. Raw Data'!L2432="Elec", '1. Raw Data'!L2432="elect"), "Electronics", '1. Raw Data'!L2432)</f>
        <v>Clothing</v>
      </c>
      <c r="M2432" s="9">
        <v>330.47</v>
      </c>
      <c r="N2432" s="9">
        <f>IF(ISBLANK('1. Raw Data'!N2432), MEDIAN('1. Raw Data'!$N$2:$N$5001), '1. Raw Data'!N2432)</f>
        <v>134.82</v>
      </c>
      <c r="O2432" s="9">
        <v>5</v>
      </c>
      <c r="P2432" s="9">
        <f>IF(ISBLANK('1. Raw Data'!P2432), 0, '1. Raw Data'!P2432)</f>
        <v>0</v>
      </c>
      <c r="Q2432" s="9">
        <v>966</v>
      </c>
      <c r="R2432" s="9">
        <v>3</v>
      </c>
      <c r="S2432" s="9">
        <f t="shared" si="111"/>
        <v>1652.3500000000001</v>
      </c>
      <c r="T2432" s="9">
        <f t="shared" si="112"/>
        <v>978.25000000000023</v>
      </c>
      <c r="U2432" s="23">
        <f t="shared" si="113"/>
        <v>0.5920355856809999</v>
      </c>
    </row>
    <row r="2433" spans="1:21" x14ac:dyDescent="0.3">
      <c r="A2433" s="9">
        <v>1455</v>
      </c>
      <c r="B2433" s="9" t="str">
        <f>PROPER(TRIM('1. Raw Data'!B2433))</f>
        <v>Customer_2431</v>
      </c>
      <c r="C2433" s="9">
        <f>IF(OR('1. Raw Data'!C2433&lt;18, '1. Raw Data'!C2433&gt;100), MEDIAN('1. Raw Data'!$C$2:$C$5001), '1. Raw Data'!C2433)</f>
        <v>40</v>
      </c>
      <c r="D2433" s="9" t="s">
        <v>5022</v>
      </c>
      <c r="E2433" s="22">
        <v>44157</v>
      </c>
      <c r="F2433" s="9">
        <v>0</v>
      </c>
      <c r="G2433" s="9">
        <v>12134</v>
      </c>
      <c r="H2433" s="15">
        <v>44157</v>
      </c>
      <c r="I2433" s="9" t="s">
        <v>7455</v>
      </c>
      <c r="J2433" s="9">
        <v>117</v>
      </c>
      <c r="K2433" s="9" t="s">
        <v>7483</v>
      </c>
      <c r="L2433" s="9" t="str">
        <f>IF(OR('1. Raw Data'!L2433="Elec", '1. Raw Data'!L2433="elect"), "Electronics", '1. Raw Data'!L2433)</f>
        <v>Home Appliances</v>
      </c>
      <c r="M2433" s="9">
        <v>1038.0999999999999</v>
      </c>
      <c r="N2433" s="9">
        <f>IF(ISBLANK('1. Raw Data'!N2433), MEDIAN('1. Raw Data'!$N$2:$N$5001), '1. Raw Data'!N2433)</f>
        <v>526.65</v>
      </c>
      <c r="O2433" s="9">
        <v>5</v>
      </c>
      <c r="P2433" s="9">
        <f>IF(ISBLANK('1. Raw Data'!P2433), 0, '1. Raw Data'!P2433)</f>
        <v>0</v>
      </c>
      <c r="Q2433" s="9">
        <v>347</v>
      </c>
      <c r="R2433" s="9">
        <v>6</v>
      </c>
      <c r="S2433" s="9">
        <f t="shared" si="111"/>
        <v>5190.5</v>
      </c>
      <c r="T2433" s="9">
        <f t="shared" si="112"/>
        <v>2557.25</v>
      </c>
      <c r="U2433" s="23">
        <f t="shared" si="113"/>
        <v>0.49267893266544649</v>
      </c>
    </row>
    <row r="2434" spans="1:21" x14ac:dyDescent="0.3">
      <c r="A2434" s="9">
        <v>1799</v>
      </c>
      <c r="B2434" s="9" t="str">
        <f>PROPER(TRIM('1. Raw Data'!B2434))</f>
        <v>Customer_2432</v>
      </c>
      <c r="C2434" s="9">
        <f>IF(OR('1. Raw Data'!C2434&lt;18, '1. Raw Data'!C2434&gt;100), MEDIAN('1. Raw Data'!$C$2:$C$5001), '1. Raw Data'!C2434)</f>
        <v>26</v>
      </c>
      <c r="D2434" s="9" t="s">
        <v>5020</v>
      </c>
      <c r="E2434" s="22">
        <v>44851</v>
      </c>
      <c r="F2434" s="9">
        <v>1</v>
      </c>
      <c r="G2434" s="9">
        <v>12449</v>
      </c>
      <c r="H2434" s="15">
        <v>44851</v>
      </c>
      <c r="I2434" s="9" t="s">
        <v>7457</v>
      </c>
      <c r="J2434" s="9">
        <v>140</v>
      </c>
      <c r="K2434" s="9" t="s">
        <v>7468</v>
      </c>
      <c r="L2434" s="9" t="str">
        <f>IF(OR('1. Raw Data'!L2434="Elec", '1. Raw Data'!L2434="elect"), "Electronics", '1. Raw Data'!L2434)</f>
        <v>Sports</v>
      </c>
      <c r="M2434" s="9">
        <v>1409.6</v>
      </c>
      <c r="N2434" s="9">
        <f>IF(ISBLANK('1. Raw Data'!N2434), MEDIAN('1. Raw Data'!$N$2:$N$5001), '1. Raw Data'!N2434)</f>
        <v>616.37</v>
      </c>
      <c r="O2434" s="9">
        <v>2</v>
      </c>
      <c r="P2434" s="9">
        <f>IF(ISBLANK('1. Raw Data'!P2434), 0, '1. Raw Data'!P2434)</f>
        <v>0</v>
      </c>
      <c r="Q2434" s="9">
        <v>807</v>
      </c>
      <c r="R2434" s="9">
        <v>3</v>
      </c>
      <c r="S2434" s="9">
        <f t="shared" si="111"/>
        <v>2819.2</v>
      </c>
      <c r="T2434" s="9">
        <f t="shared" si="112"/>
        <v>1586.4599999999998</v>
      </c>
      <c r="U2434" s="23">
        <f t="shared" si="113"/>
        <v>0.56273410896708287</v>
      </c>
    </row>
    <row r="2435" spans="1:21" x14ac:dyDescent="0.3">
      <c r="A2435" s="9">
        <v>2184</v>
      </c>
      <c r="B2435" s="9" t="str">
        <f>PROPER(TRIM('1. Raw Data'!B2435))</f>
        <v>Customer_2433</v>
      </c>
      <c r="C2435" s="9">
        <f>IF(OR('1. Raw Data'!C2435&lt;18, '1. Raw Data'!C2435&gt;100), MEDIAN('1. Raw Data'!$C$2:$C$5001), '1. Raw Data'!C2435)</f>
        <v>20</v>
      </c>
      <c r="D2435" s="9" t="s">
        <v>5021</v>
      </c>
      <c r="E2435" s="22">
        <v>44885</v>
      </c>
      <c r="F2435" s="9">
        <v>0</v>
      </c>
      <c r="G2435" s="9">
        <v>11316</v>
      </c>
      <c r="H2435" s="15">
        <v>44885</v>
      </c>
      <c r="I2435" s="9" t="s">
        <v>7455</v>
      </c>
      <c r="J2435" s="9">
        <v>144</v>
      </c>
      <c r="K2435" s="9" t="s">
        <v>7462</v>
      </c>
      <c r="L2435" s="9" t="str">
        <f>IF(OR('1. Raw Data'!L2435="Elec", '1. Raw Data'!L2435="elect"), "Electronics", '1. Raw Data'!L2435)</f>
        <v>Clothing</v>
      </c>
      <c r="M2435" s="9">
        <v>357.21</v>
      </c>
      <c r="N2435" s="9">
        <f>IF(ISBLANK('1. Raw Data'!N2435), MEDIAN('1. Raw Data'!$N$2:$N$5001), '1. Raw Data'!N2435)</f>
        <v>145.28</v>
      </c>
      <c r="O2435" s="9">
        <v>2</v>
      </c>
      <c r="P2435" s="9">
        <f>IF(ISBLANK('1. Raw Data'!P2435), 0, '1. Raw Data'!P2435)</f>
        <v>0</v>
      </c>
      <c r="Q2435" s="9">
        <v>338</v>
      </c>
      <c r="R2435" s="9">
        <v>9</v>
      </c>
      <c r="S2435" s="9">
        <f t="shared" ref="S2435:S2498" si="114">M2435 * O2435 * (1 - P2435)</f>
        <v>714.42</v>
      </c>
      <c r="T2435" s="9">
        <f t="shared" ref="T2435:T2498" si="115">S2435 - (N2435 * O2435)</f>
        <v>423.85999999999996</v>
      </c>
      <c r="U2435" s="23">
        <f t="shared" ref="U2435:U2498" si="116">T2435 / S2435</f>
        <v>0.59329246101732869</v>
      </c>
    </row>
    <row r="2436" spans="1:21" x14ac:dyDescent="0.3">
      <c r="A2436" s="9">
        <v>2012</v>
      </c>
      <c r="B2436" s="9" t="str">
        <f>PROPER(TRIM('1. Raw Data'!B2436))</f>
        <v>Customer_2434</v>
      </c>
      <c r="C2436" s="9">
        <f>IF(OR('1. Raw Data'!C2436&lt;18, '1. Raw Data'!C2436&gt;100), MEDIAN('1. Raw Data'!$C$2:$C$5001), '1. Raw Data'!C2436)</f>
        <v>60</v>
      </c>
      <c r="D2436" s="9" t="s">
        <v>5022</v>
      </c>
      <c r="E2436" s="22">
        <v>44787</v>
      </c>
      <c r="F2436" s="9">
        <v>0</v>
      </c>
      <c r="G2436" s="9">
        <v>13994</v>
      </c>
      <c r="H2436" s="15">
        <v>44787</v>
      </c>
      <c r="I2436" s="9" t="s">
        <v>7455</v>
      </c>
      <c r="J2436" s="9">
        <v>115</v>
      </c>
      <c r="K2436" s="9" t="s">
        <v>7481</v>
      </c>
      <c r="L2436" s="9" t="str">
        <f>IF(OR('1. Raw Data'!L2436="Elec", '1. Raw Data'!L2436="elect"), "Electronics", '1. Raw Data'!L2436)</f>
        <v>Clothing</v>
      </c>
      <c r="M2436" s="9">
        <v>421.19</v>
      </c>
      <c r="N2436" s="9">
        <f>IF(ISBLANK('1. Raw Data'!N2436), MEDIAN('1. Raw Data'!$N$2:$N$5001), '1. Raw Data'!N2436)</f>
        <v>277.05</v>
      </c>
      <c r="O2436" s="9">
        <v>2</v>
      </c>
      <c r="P2436" s="9">
        <f>IF(ISBLANK('1. Raw Data'!P2436), 0, '1. Raw Data'!P2436)</f>
        <v>0</v>
      </c>
      <c r="Q2436" s="9">
        <v>682</v>
      </c>
      <c r="R2436" s="9">
        <v>5</v>
      </c>
      <c r="S2436" s="9">
        <f t="shared" si="114"/>
        <v>842.38</v>
      </c>
      <c r="T2436" s="9">
        <f t="shared" si="115"/>
        <v>288.27999999999997</v>
      </c>
      <c r="U2436" s="23">
        <f t="shared" si="116"/>
        <v>0.34222085044754147</v>
      </c>
    </row>
    <row r="2437" spans="1:21" x14ac:dyDescent="0.3">
      <c r="A2437" s="9">
        <v>1783</v>
      </c>
      <c r="B2437" s="9" t="str">
        <f>PROPER(TRIM('1. Raw Data'!B2437))</f>
        <v>Customer_2435</v>
      </c>
      <c r="C2437" s="9">
        <f>IF(OR('1. Raw Data'!C2437&lt;18, '1. Raw Data'!C2437&gt;100), MEDIAN('1. Raw Data'!$C$2:$C$5001), '1. Raw Data'!C2437)</f>
        <v>50</v>
      </c>
      <c r="D2437" s="9" t="s">
        <v>5021</v>
      </c>
      <c r="E2437" s="22">
        <v>44852</v>
      </c>
      <c r="F2437" s="9">
        <v>1</v>
      </c>
      <c r="G2437" s="9">
        <v>13352</v>
      </c>
      <c r="H2437" s="15">
        <v>44852</v>
      </c>
      <c r="I2437" s="9" t="s">
        <v>7455</v>
      </c>
      <c r="J2437" s="9">
        <v>104</v>
      </c>
      <c r="K2437" s="9" t="s">
        <v>7499</v>
      </c>
      <c r="L2437" s="9" t="str">
        <f>IF(OR('1. Raw Data'!L2437="Elec", '1. Raw Data'!L2437="elect"), "Electronics", '1. Raw Data'!L2437)</f>
        <v>Clothing</v>
      </c>
      <c r="M2437" s="9">
        <v>266.06</v>
      </c>
      <c r="N2437" s="9">
        <f>IF(ISBLANK('1. Raw Data'!N2437), MEDIAN('1. Raw Data'!$N$2:$N$5001), '1. Raw Data'!N2437)</f>
        <v>128.31</v>
      </c>
      <c r="O2437" s="9">
        <v>3</v>
      </c>
      <c r="P2437" s="9">
        <f>IF(ISBLANK('1. Raw Data'!P2437), 0, '1. Raw Data'!P2437)</f>
        <v>0</v>
      </c>
      <c r="Q2437" s="9">
        <v>806</v>
      </c>
      <c r="R2437" s="9">
        <v>3</v>
      </c>
      <c r="S2437" s="9">
        <f t="shared" si="114"/>
        <v>798.18000000000006</v>
      </c>
      <c r="T2437" s="9">
        <f t="shared" si="115"/>
        <v>413.25000000000006</v>
      </c>
      <c r="U2437" s="23">
        <f t="shared" si="116"/>
        <v>0.51774035931744722</v>
      </c>
    </row>
    <row r="2438" spans="1:21" x14ac:dyDescent="0.3">
      <c r="A2438" s="9">
        <v>1459</v>
      </c>
      <c r="B2438" s="9" t="str">
        <f>PROPER(TRIM('1. Raw Data'!B2438))</f>
        <v>Customer_2436</v>
      </c>
      <c r="C2438" s="9">
        <f>IF(OR('1. Raw Data'!C2438&lt;18, '1. Raw Data'!C2438&gt;100), MEDIAN('1. Raw Data'!$C$2:$C$5001), '1. Raw Data'!C2438)</f>
        <v>42</v>
      </c>
      <c r="D2438" s="9" t="s">
        <v>5020</v>
      </c>
      <c r="E2438" s="22">
        <v>44462</v>
      </c>
      <c r="F2438" s="9">
        <v>0</v>
      </c>
      <c r="G2438" s="9">
        <v>10196</v>
      </c>
      <c r="H2438" s="15">
        <v>44462</v>
      </c>
      <c r="I2438" s="9" t="s">
        <v>7456</v>
      </c>
      <c r="J2438" s="9">
        <v>106</v>
      </c>
      <c r="K2438" s="9" t="s">
        <v>7477</v>
      </c>
      <c r="L2438" s="9" t="str">
        <f>IF(OR('1. Raw Data'!L2438="Elec", '1. Raw Data'!L2438="elect"), "Electronics", '1. Raw Data'!L2438)</f>
        <v>Sports</v>
      </c>
      <c r="M2438" s="9">
        <v>1118.25</v>
      </c>
      <c r="N2438" s="9">
        <f>IF(ISBLANK('1. Raw Data'!N2438), MEDIAN('1. Raw Data'!$N$2:$N$5001), '1. Raw Data'!N2438)</f>
        <v>616.09</v>
      </c>
      <c r="O2438" s="9">
        <v>2</v>
      </c>
      <c r="P2438" s="9">
        <f>IF(ISBLANK('1. Raw Data'!P2438), 0, '1. Raw Data'!P2438)</f>
        <v>0.05</v>
      </c>
      <c r="Q2438" s="9">
        <v>338</v>
      </c>
      <c r="R2438" s="9">
        <v>6</v>
      </c>
      <c r="S2438" s="9">
        <f t="shared" si="114"/>
        <v>2124.6749999999997</v>
      </c>
      <c r="T2438" s="9">
        <f t="shared" si="115"/>
        <v>892.49499999999966</v>
      </c>
      <c r="U2438" s="23">
        <f t="shared" si="116"/>
        <v>0.42006189181874865</v>
      </c>
    </row>
    <row r="2439" spans="1:21" x14ac:dyDescent="0.3">
      <c r="A2439" s="9">
        <v>1737</v>
      </c>
      <c r="B2439" s="9" t="str">
        <f>PROPER(TRIM('1. Raw Data'!B2439))</f>
        <v>Customer_2437</v>
      </c>
      <c r="C2439" s="9">
        <f>IF(OR('1. Raw Data'!C2439&lt;18, '1. Raw Data'!C2439&gt;100), MEDIAN('1. Raw Data'!$C$2:$C$5001), '1. Raw Data'!C2439)</f>
        <v>18</v>
      </c>
      <c r="D2439" s="9" t="s">
        <v>5023</v>
      </c>
      <c r="E2439" s="22">
        <v>44849</v>
      </c>
      <c r="F2439" s="9">
        <v>0</v>
      </c>
      <c r="G2439" s="9">
        <v>12811</v>
      </c>
      <c r="H2439" s="15">
        <v>44849</v>
      </c>
      <c r="I2439" s="9" t="s">
        <v>7455</v>
      </c>
      <c r="J2439" s="9">
        <v>116</v>
      </c>
      <c r="K2439" s="9" t="s">
        <v>7480</v>
      </c>
      <c r="L2439" s="9" t="str">
        <f>IF(OR('1. Raw Data'!L2439="Elec", '1. Raw Data'!L2439="elect"), "Electronics", '1. Raw Data'!L2439)</f>
        <v>Clothing</v>
      </c>
      <c r="M2439" s="9">
        <v>639.51</v>
      </c>
      <c r="N2439" s="9">
        <f>IF(ISBLANK('1. Raw Data'!N2439), MEDIAN('1. Raw Data'!$N$2:$N$5001), '1. Raw Data'!N2439)</f>
        <v>290.22000000000003</v>
      </c>
      <c r="O2439" s="9">
        <v>3</v>
      </c>
      <c r="P2439" s="9">
        <f>IF(ISBLANK('1. Raw Data'!P2439), 0, '1. Raw Data'!P2439)</f>
        <v>0</v>
      </c>
      <c r="Q2439" s="9">
        <v>485</v>
      </c>
      <c r="R2439" s="9">
        <v>4</v>
      </c>
      <c r="S2439" s="9">
        <f t="shared" si="114"/>
        <v>1918.53</v>
      </c>
      <c r="T2439" s="9">
        <f t="shared" si="115"/>
        <v>1047.8699999999999</v>
      </c>
      <c r="U2439" s="23">
        <f t="shared" si="116"/>
        <v>0.54618379696955477</v>
      </c>
    </row>
    <row r="2440" spans="1:21" x14ac:dyDescent="0.3">
      <c r="A2440" s="9">
        <v>1508</v>
      </c>
      <c r="B2440" s="9" t="str">
        <f>PROPER(TRIM('1. Raw Data'!B2440))</f>
        <v>Customer_2438</v>
      </c>
      <c r="C2440" s="9">
        <f>IF(OR('1. Raw Data'!C2440&lt;18, '1. Raw Data'!C2440&gt;100), MEDIAN('1. Raw Data'!$C$2:$C$5001), '1. Raw Data'!C2440)</f>
        <v>51</v>
      </c>
      <c r="D2440" s="9" t="s">
        <v>5021</v>
      </c>
      <c r="E2440" s="22">
        <v>43878</v>
      </c>
      <c r="F2440" s="9">
        <v>0</v>
      </c>
      <c r="G2440" s="9">
        <v>13154</v>
      </c>
      <c r="H2440" s="15">
        <v>43878</v>
      </c>
      <c r="I2440" s="9" t="s">
        <v>7456</v>
      </c>
      <c r="J2440" s="9">
        <v>126</v>
      </c>
      <c r="K2440" s="9" t="s">
        <v>7469</v>
      </c>
      <c r="L2440" s="9" t="str">
        <f>IF(OR('1. Raw Data'!L2440="Elec", '1. Raw Data'!L2440="elect"), "Electronics", '1. Raw Data'!L2440)</f>
        <v>Clothing</v>
      </c>
      <c r="M2440" s="9">
        <v>140.91</v>
      </c>
      <c r="N2440" s="9">
        <f>IF(ISBLANK('1. Raw Data'!N2440), MEDIAN('1. Raw Data'!$N$2:$N$5001), '1. Raw Data'!N2440)</f>
        <v>58.34</v>
      </c>
      <c r="O2440" s="9">
        <v>3</v>
      </c>
      <c r="P2440" s="9">
        <f>IF(ISBLANK('1. Raw Data'!P2440), 0, '1. Raw Data'!P2440)</f>
        <v>0</v>
      </c>
      <c r="Q2440" s="9">
        <v>428</v>
      </c>
      <c r="R2440" s="9">
        <v>6</v>
      </c>
      <c r="S2440" s="9">
        <f t="shared" si="114"/>
        <v>422.73</v>
      </c>
      <c r="T2440" s="9">
        <f t="shared" si="115"/>
        <v>247.71</v>
      </c>
      <c r="U2440" s="23">
        <f t="shared" si="116"/>
        <v>0.58597686466538923</v>
      </c>
    </row>
    <row r="2441" spans="1:21" x14ac:dyDescent="0.3">
      <c r="A2441" s="9">
        <v>1480</v>
      </c>
      <c r="B2441" s="9" t="str">
        <f>PROPER(TRIM('1. Raw Data'!B2441))</f>
        <v>Customer_2439</v>
      </c>
      <c r="C2441" s="9">
        <f>IF(OR('1. Raw Data'!C2441&lt;18, '1. Raw Data'!C2441&gt;100), MEDIAN('1. Raw Data'!$C$2:$C$5001), '1. Raw Data'!C2441)</f>
        <v>60</v>
      </c>
      <c r="D2441" s="9" t="s">
        <v>5019</v>
      </c>
      <c r="E2441" s="22">
        <v>44015</v>
      </c>
      <c r="F2441" s="9">
        <v>0</v>
      </c>
      <c r="G2441" s="9">
        <v>10026</v>
      </c>
      <c r="H2441" s="15">
        <v>43897</v>
      </c>
      <c r="I2441" s="9" t="s">
        <v>7457</v>
      </c>
      <c r="J2441" s="9">
        <v>137</v>
      </c>
      <c r="K2441" s="9" t="s">
        <v>7484</v>
      </c>
      <c r="L2441" s="9" t="str">
        <f>IF(OR('1. Raw Data'!L2441="Elec", '1. Raw Data'!L2441="elect"), "Electronics", '1. Raw Data'!L2441)</f>
        <v>Home Appliances</v>
      </c>
      <c r="M2441" s="9">
        <v>1318.68</v>
      </c>
      <c r="N2441" s="9">
        <f>IF(ISBLANK('1. Raw Data'!N2441), MEDIAN('1. Raw Data'!$N$2:$N$5001), '1. Raw Data'!N2441)</f>
        <v>822.14</v>
      </c>
      <c r="O2441" s="9">
        <v>4</v>
      </c>
      <c r="P2441" s="9">
        <f>IF(ISBLANK('1. Raw Data'!P2441), 0, '1. Raw Data'!P2441)</f>
        <v>0</v>
      </c>
      <c r="Q2441" s="9">
        <v>744</v>
      </c>
      <c r="R2441" s="9">
        <v>3</v>
      </c>
      <c r="S2441" s="9">
        <f t="shared" si="114"/>
        <v>5274.72</v>
      </c>
      <c r="T2441" s="9">
        <f t="shared" si="115"/>
        <v>1986.1600000000003</v>
      </c>
      <c r="U2441" s="23">
        <f t="shared" si="116"/>
        <v>0.37654320987654327</v>
      </c>
    </row>
    <row r="2442" spans="1:21" x14ac:dyDescent="0.3">
      <c r="A2442" s="9">
        <v>1113</v>
      </c>
      <c r="B2442" s="9" t="str">
        <f>PROPER(TRIM('1. Raw Data'!B2442))</f>
        <v>Customer_2440</v>
      </c>
      <c r="C2442" s="9">
        <f>IF(OR('1. Raw Data'!C2442&lt;18, '1. Raw Data'!C2442&gt;100), MEDIAN('1. Raw Data'!$C$2:$C$5001), '1. Raw Data'!C2442)</f>
        <v>48</v>
      </c>
      <c r="D2442" s="9" t="s">
        <v>5022</v>
      </c>
      <c r="E2442" s="22">
        <v>44636</v>
      </c>
      <c r="F2442" s="9">
        <v>0</v>
      </c>
      <c r="G2442" s="9">
        <v>13916</v>
      </c>
      <c r="H2442" s="15">
        <v>44636</v>
      </c>
      <c r="I2442" s="9" t="s">
        <v>7457</v>
      </c>
      <c r="J2442" s="9">
        <v>123</v>
      </c>
      <c r="K2442" s="9" t="s">
        <v>7502</v>
      </c>
      <c r="L2442" s="9" t="str">
        <f>IF(OR('1. Raw Data'!L2442="Elec", '1. Raw Data'!L2442="elect"), "Electronics", '1. Raw Data'!L2442)</f>
        <v>Clothing</v>
      </c>
      <c r="M2442" s="9">
        <v>858.62</v>
      </c>
      <c r="N2442" s="9">
        <f>IF(ISBLANK('1. Raw Data'!N2442), MEDIAN('1. Raw Data'!$N$2:$N$5001), '1. Raw Data'!N2442)</f>
        <v>375.64</v>
      </c>
      <c r="O2442" s="9">
        <v>2</v>
      </c>
      <c r="P2442" s="9">
        <f>IF(ISBLANK('1. Raw Data'!P2442), 0, '1. Raw Data'!P2442)</f>
        <v>0</v>
      </c>
      <c r="Q2442" s="9">
        <v>423</v>
      </c>
      <c r="R2442" s="9">
        <v>5</v>
      </c>
      <c r="S2442" s="9">
        <f t="shared" si="114"/>
        <v>1717.24</v>
      </c>
      <c r="T2442" s="9">
        <f t="shared" si="115"/>
        <v>965.96</v>
      </c>
      <c r="U2442" s="23">
        <f t="shared" si="116"/>
        <v>0.56250727912231258</v>
      </c>
    </row>
    <row r="2443" spans="1:21" x14ac:dyDescent="0.3">
      <c r="A2443" s="9">
        <v>1748</v>
      </c>
      <c r="B2443" s="9" t="str">
        <f>PROPER(TRIM('1. Raw Data'!B2443))</f>
        <v>Customer_2441</v>
      </c>
      <c r="C2443" s="9">
        <f>IF(OR('1. Raw Data'!C2443&lt;18, '1. Raw Data'!C2443&gt;100), MEDIAN('1. Raw Data'!$C$2:$C$5001), '1. Raw Data'!C2443)</f>
        <v>39</v>
      </c>
      <c r="D2443" s="9" t="s">
        <v>5021</v>
      </c>
      <c r="E2443" s="22">
        <v>44572</v>
      </c>
      <c r="F2443" s="9">
        <v>0</v>
      </c>
      <c r="G2443" s="9">
        <v>11717</v>
      </c>
      <c r="H2443" s="15">
        <v>44866</v>
      </c>
      <c r="I2443" s="9" t="s">
        <v>7457</v>
      </c>
      <c r="J2443" s="9">
        <v>113</v>
      </c>
      <c r="K2443" s="9" t="s">
        <v>7460</v>
      </c>
      <c r="L2443" s="9" t="str">
        <f>IF(OR('1. Raw Data'!L2443="Elec", '1. Raw Data'!L2443="elect"), "Electronics", '1. Raw Data'!L2443)</f>
        <v>Electronics</v>
      </c>
      <c r="M2443" s="9">
        <v>530.09</v>
      </c>
      <c r="N2443" s="9">
        <f>IF(ISBLANK('1. Raw Data'!N2443), MEDIAN('1. Raw Data'!$N$2:$N$5001), '1. Raw Data'!N2443)</f>
        <v>216.13</v>
      </c>
      <c r="O2443" s="9">
        <v>5</v>
      </c>
      <c r="P2443" s="9">
        <f>IF(ISBLANK('1. Raw Data'!P2443), 0, '1. Raw Data'!P2443)</f>
        <v>0</v>
      </c>
      <c r="Q2443" s="9">
        <v>792</v>
      </c>
      <c r="R2443" s="9">
        <v>3</v>
      </c>
      <c r="S2443" s="9">
        <f t="shared" si="114"/>
        <v>2650.4500000000003</v>
      </c>
      <c r="T2443" s="9">
        <f t="shared" si="115"/>
        <v>1569.8000000000002</v>
      </c>
      <c r="U2443" s="23">
        <f t="shared" si="116"/>
        <v>0.59227678318776056</v>
      </c>
    </row>
    <row r="2444" spans="1:21" x14ac:dyDescent="0.3">
      <c r="A2444" s="9">
        <v>1360</v>
      </c>
      <c r="B2444" s="9" t="str">
        <f>PROPER(TRIM('1. Raw Data'!B2444))</f>
        <v>Customer_2442</v>
      </c>
      <c r="C2444" s="9">
        <f>IF(OR('1. Raw Data'!C2444&lt;18, '1. Raw Data'!C2444&gt;100), MEDIAN('1. Raw Data'!$C$2:$C$5001), '1. Raw Data'!C2444)</f>
        <v>49</v>
      </c>
      <c r="D2444" s="9" t="s">
        <v>5020</v>
      </c>
      <c r="E2444" s="22">
        <v>44767</v>
      </c>
      <c r="F2444" s="9">
        <v>1</v>
      </c>
      <c r="G2444" s="9">
        <v>12182</v>
      </c>
      <c r="H2444" s="15">
        <v>44767</v>
      </c>
      <c r="I2444" s="9" t="s">
        <v>7456</v>
      </c>
      <c r="J2444" s="9">
        <v>147</v>
      </c>
      <c r="K2444" s="9" t="s">
        <v>7474</v>
      </c>
      <c r="L2444" s="9" t="str">
        <f>IF(OR('1. Raw Data'!L2444="Elec", '1. Raw Data'!L2444="elect"), "Electronics", '1. Raw Data'!L2444)</f>
        <v>Home Appliances</v>
      </c>
      <c r="M2444" s="9">
        <v>548.78</v>
      </c>
      <c r="N2444" s="9">
        <f>IF(ISBLANK('1. Raw Data'!N2444), MEDIAN('1. Raw Data'!$N$2:$N$5001), '1. Raw Data'!N2444)</f>
        <v>316.19</v>
      </c>
      <c r="O2444" s="9">
        <v>1</v>
      </c>
      <c r="P2444" s="9">
        <f>IF(ISBLANK('1. Raw Data'!P2444), 0, '1. Raw Data'!P2444)</f>
        <v>0</v>
      </c>
      <c r="Q2444" s="9">
        <v>809</v>
      </c>
      <c r="R2444" s="9">
        <v>4</v>
      </c>
      <c r="S2444" s="9">
        <f t="shared" si="114"/>
        <v>548.78</v>
      </c>
      <c r="T2444" s="9">
        <f t="shared" si="115"/>
        <v>232.58999999999997</v>
      </c>
      <c r="U2444" s="23">
        <f t="shared" si="116"/>
        <v>0.42383104340537187</v>
      </c>
    </row>
    <row r="2445" spans="1:21" x14ac:dyDescent="0.3">
      <c r="A2445" s="9">
        <v>1340</v>
      </c>
      <c r="B2445" s="9" t="str">
        <f>PROPER(TRIM('1. Raw Data'!B2445))</f>
        <v>Customer_2443</v>
      </c>
      <c r="C2445" s="9">
        <f>IF(OR('1. Raw Data'!C2445&lt;18, '1. Raw Data'!C2445&gt;100), MEDIAN('1. Raw Data'!$C$2:$C$5001), '1. Raw Data'!C2445)</f>
        <v>44</v>
      </c>
      <c r="D2445" s="9" t="s">
        <v>5019</v>
      </c>
      <c r="E2445" s="22">
        <v>44324</v>
      </c>
      <c r="F2445" s="9">
        <v>0</v>
      </c>
      <c r="G2445" s="9">
        <v>11113</v>
      </c>
      <c r="H2445" s="15">
        <v>44413</v>
      </c>
      <c r="I2445" s="9" t="s">
        <v>7457</v>
      </c>
      <c r="J2445" s="9">
        <v>117</v>
      </c>
      <c r="K2445" s="9" t="s">
        <v>7483</v>
      </c>
      <c r="L2445" s="9" t="str">
        <f>IF(OR('1. Raw Data'!L2445="Elec", '1. Raw Data'!L2445="elect"), "Electronics", '1. Raw Data'!L2445)</f>
        <v>Home Appliances</v>
      </c>
      <c r="M2445" s="9">
        <v>470.86</v>
      </c>
      <c r="N2445" s="9">
        <f>IF(ISBLANK('1. Raw Data'!N2445), MEDIAN('1. Raw Data'!$N$2:$N$5001), '1. Raw Data'!N2445)</f>
        <v>190.25</v>
      </c>
      <c r="O2445" s="9">
        <v>5</v>
      </c>
      <c r="P2445" s="9">
        <f>IF(ISBLANK('1. Raw Data'!P2445), 0, '1. Raw Data'!P2445)</f>
        <v>0</v>
      </c>
      <c r="Q2445" s="9">
        <v>338</v>
      </c>
      <c r="R2445" s="9">
        <v>4</v>
      </c>
      <c r="S2445" s="9">
        <f t="shared" si="114"/>
        <v>2354.3000000000002</v>
      </c>
      <c r="T2445" s="9">
        <f t="shared" si="115"/>
        <v>1403.0500000000002</v>
      </c>
      <c r="U2445" s="23">
        <f t="shared" si="116"/>
        <v>0.59595208766937102</v>
      </c>
    </row>
    <row r="2446" spans="1:21" x14ac:dyDescent="0.3">
      <c r="A2446" s="9">
        <v>1769</v>
      </c>
      <c r="B2446" s="9" t="str">
        <f>PROPER(TRIM('1. Raw Data'!B2446))</f>
        <v>Customer_2444</v>
      </c>
      <c r="C2446" s="9">
        <f>IF(OR('1. Raw Data'!C2446&lt;18, '1. Raw Data'!C2446&gt;100), MEDIAN('1. Raw Data'!$C$2:$C$5001), '1. Raw Data'!C2446)</f>
        <v>53</v>
      </c>
      <c r="D2446" s="9" t="s">
        <v>5021</v>
      </c>
      <c r="E2446" s="22">
        <v>44271</v>
      </c>
      <c r="F2446" s="9">
        <v>0</v>
      </c>
      <c r="G2446" s="9">
        <v>12253</v>
      </c>
      <c r="H2446" s="15">
        <v>44271</v>
      </c>
      <c r="I2446" s="9" t="s">
        <v>7457</v>
      </c>
      <c r="J2446" s="9">
        <v>127</v>
      </c>
      <c r="K2446" s="9" t="s">
        <v>7489</v>
      </c>
      <c r="L2446" s="9" t="str">
        <f>IF(OR('1. Raw Data'!L2446="Elec", '1. Raw Data'!L2446="elect"), "Electronics", '1. Raw Data'!L2446)</f>
        <v>Sports</v>
      </c>
      <c r="M2446" s="9">
        <v>710.45</v>
      </c>
      <c r="N2446" s="9">
        <f>IF(ISBLANK('1. Raw Data'!N2446), MEDIAN('1. Raw Data'!$N$2:$N$5001), '1. Raw Data'!N2446)</f>
        <v>377.17</v>
      </c>
      <c r="O2446" s="9">
        <v>2</v>
      </c>
      <c r="P2446" s="9">
        <f>IF(ISBLANK('1. Raw Data'!P2446), 0, '1. Raw Data'!P2446)</f>
        <v>0</v>
      </c>
      <c r="Q2446" s="9">
        <v>654</v>
      </c>
      <c r="R2446" s="9">
        <v>7</v>
      </c>
      <c r="S2446" s="9">
        <f t="shared" si="114"/>
        <v>1420.9</v>
      </c>
      <c r="T2446" s="9">
        <f t="shared" si="115"/>
        <v>666.56000000000006</v>
      </c>
      <c r="U2446" s="23">
        <f t="shared" si="116"/>
        <v>0.46911112675065103</v>
      </c>
    </row>
    <row r="2447" spans="1:21" x14ac:dyDescent="0.3">
      <c r="A2447" s="9">
        <v>1760</v>
      </c>
      <c r="B2447" s="9" t="str">
        <f>PROPER(TRIM('1. Raw Data'!B2447))</f>
        <v>Customer_2445</v>
      </c>
      <c r="C2447" s="9">
        <f>IF(OR('1. Raw Data'!C2447&lt;18, '1. Raw Data'!C2447&gt;100), MEDIAN('1. Raw Data'!$C$2:$C$5001), '1. Raw Data'!C2447)</f>
        <v>53</v>
      </c>
      <c r="D2447" s="9" t="s">
        <v>5020</v>
      </c>
      <c r="E2447" s="22">
        <v>45025</v>
      </c>
      <c r="F2447" s="9">
        <v>0</v>
      </c>
      <c r="G2447" s="9">
        <v>13098</v>
      </c>
      <c r="H2447" s="15">
        <v>45173</v>
      </c>
      <c r="I2447" s="9" t="s">
        <v>7455</v>
      </c>
      <c r="J2447" s="9">
        <v>122</v>
      </c>
      <c r="K2447" s="9" t="s">
        <v>7465</v>
      </c>
      <c r="L2447" s="9" t="str">
        <f>IF(OR('1. Raw Data'!L2447="Elec", '1. Raw Data'!L2447="elect"), "Electronics", '1. Raw Data'!L2447)</f>
        <v>Clothing</v>
      </c>
      <c r="M2447" s="9">
        <v>538.71</v>
      </c>
      <c r="N2447" s="9">
        <f>IF(ISBLANK('1. Raw Data'!N2447), MEDIAN('1. Raw Data'!$N$2:$N$5001), '1. Raw Data'!N2447)</f>
        <v>262.16000000000003</v>
      </c>
      <c r="O2447" s="9">
        <v>5</v>
      </c>
      <c r="P2447" s="9">
        <f>IF(ISBLANK('1. Raw Data'!P2447), 0, '1. Raw Data'!P2447)</f>
        <v>0</v>
      </c>
      <c r="Q2447" s="9">
        <v>633</v>
      </c>
      <c r="R2447" s="9">
        <v>6</v>
      </c>
      <c r="S2447" s="9">
        <f t="shared" si="114"/>
        <v>2693.55</v>
      </c>
      <c r="T2447" s="9">
        <f t="shared" si="115"/>
        <v>1382.75</v>
      </c>
      <c r="U2447" s="23">
        <f t="shared" si="116"/>
        <v>0.51335598002635918</v>
      </c>
    </row>
    <row r="2448" spans="1:21" x14ac:dyDescent="0.3">
      <c r="A2448" s="9">
        <v>1968</v>
      </c>
      <c r="B2448" s="9" t="str">
        <f>PROPER(TRIM('1. Raw Data'!B2448))</f>
        <v>Customer_2446</v>
      </c>
      <c r="C2448" s="9">
        <f>IF(OR('1. Raw Data'!C2448&lt;18, '1. Raw Data'!C2448&gt;100), MEDIAN('1. Raw Data'!$C$2:$C$5001), '1. Raw Data'!C2448)</f>
        <v>36</v>
      </c>
      <c r="D2448" s="9" t="s">
        <v>5023</v>
      </c>
      <c r="E2448" s="22">
        <v>44553</v>
      </c>
      <c r="F2448" s="9">
        <v>1</v>
      </c>
      <c r="G2448" s="9">
        <v>13449</v>
      </c>
      <c r="H2448" s="15">
        <v>44553</v>
      </c>
      <c r="I2448" s="9" t="s">
        <v>7456</v>
      </c>
      <c r="J2448" s="9">
        <v>137</v>
      </c>
      <c r="K2448" s="9" t="s">
        <v>7484</v>
      </c>
      <c r="L2448" s="9" t="str">
        <f>IF(OR('1. Raw Data'!L2448="Elec", '1. Raw Data'!L2448="elect"), "Electronics", '1. Raw Data'!L2448)</f>
        <v>Electronics</v>
      </c>
      <c r="M2448" s="9">
        <v>844.52</v>
      </c>
      <c r="N2448" s="9">
        <f>IF(ISBLANK('1. Raw Data'!N2448), MEDIAN('1. Raw Data'!$N$2:$N$5001), '1. Raw Data'!N2448)</f>
        <v>418.73</v>
      </c>
      <c r="O2448" s="9">
        <v>2</v>
      </c>
      <c r="P2448" s="9">
        <f>IF(ISBLANK('1. Raw Data'!P2448), 0, '1. Raw Data'!P2448)</f>
        <v>0</v>
      </c>
      <c r="Q2448" s="9">
        <v>755</v>
      </c>
      <c r="R2448" s="9">
        <v>4</v>
      </c>
      <c r="S2448" s="9">
        <f t="shared" si="114"/>
        <v>1689.04</v>
      </c>
      <c r="T2448" s="9">
        <f t="shared" si="115"/>
        <v>851.57999999999993</v>
      </c>
      <c r="U2448" s="23">
        <f t="shared" si="116"/>
        <v>0.50417988916781131</v>
      </c>
    </row>
    <row r="2449" spans="1:21" x14ac:dyDescent="0.3">
      <c r="A2449" s="9">
        <v>1448</v>
      </c>
      <c r="B2449" s="9" t="str">
        <f>PROPER(TRIM('1. Raw Data'!B2449))</f>
        <v>Customer_2447</v>
      </c>
      <c r="C2449" s="9">
        <f>IF(OR('1. Raw Data'!C2449&lt;18, '1. Raw Data'!C2449&gt;100), MEDIAN('1. Raw Data'!$C$2:$C$5001), '1. Raw Data'!C2449)</f>
        <v>30</v>
      </c>
      <c r="D2449" s="9" t="s">
        <v>5020</v>
      </c>
      <c r="E2449" s="22">
        <v>44078</v>
      </c>
      <c r="F2449" s="9">
        <v>0</v>
      </c>
      <c r="G2449" s="9">
        <v>13642</v>
      </c>
      <c r="H2449" s="15">
        <v>43930</v>
      </c>
      <c r="I2449" s="9" t="s">
        <v>7456</v>
      </c>
      <c r="J2449" s="9">
        <v>119</v>
      </c>
      <c r="K2449" s="9" t="s">
        <v>7459</v>
      </c>
      <c r="L2449" s="9" t="str">
        <f>IF(OR('1. Raw Data'!L2449="Elec", '1. Raw Data'!L2449="elect"), "Electronics", '1. Raw Data'!L2449)</f>
        <v>Electronics</v>
      </c>
      <c r="M2449" s="9">
        <v>1171.5999999999999</v>
      </c>
      <c r="N2449" s="9">
        <f>IF(ISBLANK('1. Raw Data'!N2449), MEDIAN('1. Raw Data'!$N$2:$N$5001), '1. Raw Data'!N2449)</f>
        <v>470.01</v>
      </c>
      <c r="O2449" s="9">
        <v>2</v>
      </c>
      <c r="P2449" s="9">
        <f>IF(ISBLANK('1. Raw Data'!P2449), 0, '1. Raw Data'!P2449)</f>
        <v>0.2</v>
      </c>
      <c r="Q2449" s="9">
        <v>390</v>
      </c>
      <c r="R2449" s="9">
        <v>5</v>
      </c>
      <c r="S2449" s="9">
        <f t="shared" si="114"/>
        <v>1874.56</v>
      </c>
      <c r="T2449" s="9">
        <f t="shared" si="115"/>
        <v>934.54</v>
      </c>
      <c r="U2449" s="23">
        <f t="shared" si="116"/>
        <v>0.49853832365995221</v>
      </c>
    </row>
    <row r="2450" spans="1:21" x14ac:dyDescent="0.3">
      <c r="A2450" s="9">
        <v>1834</v>
      </c>
      <c r="B2450" s="9" t="str">
        <f>PROPER(TRIM('1. Raw Data'!B2450))</f>
        <v>Customer_2448</v>
      </c>
      <c r="C2450" s="9">
        <f>IF(OR('1. Raw Data'!C2450&lt;18, '1. Raw Data'!C2450&gt;100), MEDIAN('1. Raw Data'!$C$2:$C$5001), '1. Raw Data'!C2450)</f>
        <v>34</v>
      </c>
      <c r="D2450" s="9" t="s">
        <v>5023</v>
      </c>
      <c r="E2450" s="22">
        <v>43934</v>
      </c>
      <c r="F2450" s="9">
        <v>1</v>
      </c>
      <c r="G2450" s="9">
        <v>13655</v>
      </c>
      <c r="H2450" s="15">
        <v>43934</v>
      </c>
      <c r="I2450" s="9" t="s">
        <v>7456</v>
      </c>
      <c r="J2450" s="9">
        <v>139</v>
      </c>
      <c r="K2450" s="9" t="s">
        <v>7486</v>
      </c>
      <c r="L2450" s="9" t="str">
        <f>IF(OR('1. Raw Data'!L2450="Elec", '1. Raw Data'!L2450="elect"), "Electronics", '1. Raw Data'!L2450)</f>
        <v>Clothing</v>
      </c>
      <c r="M2450" s="9">
        <v>1027.97</v>
      </c>
      <c r="N2450" s="9">
        <f>IF(ISBLANK('1. Raw Data'!N2450), MEDIAN('1. Raw Data'!$N$2:$N$5001), '1. Raw Data'!N2450)</f>
        <v>708.58</v>
      </c>
      <c r="O2450" s="9">
        <v>5</v>
      </c>
      <c r="P2450" s="9">
        <f>IF(ISBLANK('1. Raw Data'!P2450), 0, '1. Raw Data'!P2450)</f>
        <v>0</v>
      </c>
      <c r="Q2450" s="9">
        <v>1724</v>
      </c>
      <c r="R2450" s="9">
        <v>1</v>
      </c>
      <c r="S2450" s="9">
        <f t="shared" si="114"/>
        <v>5139.8500000000004</v>
      </c>
      <c r="T2450" s="9">
        <f t="shared" si="115"/>
        <v>1596.9500000000003</v>
      </c>
      <c r="U2450" s="23">
        <f t="shared" si="116"/>
        <v>0.31069972859130135</v>
      </c>
    </row>
    <row r="2451" spans="1:21" x14ac:dyDescent="0.3">
      <c r="A2451" s="9">
        <v>2203</v>
      </c>
      <c r="B2451" s="9" t="str">
        <f>PROPER(TRIM('1. Raw Data'!B2451))</f>
        <v>Customer_2449</v>
      </c>
      <c r="C2451" s="9">
        <f>IF(OR('1. Raw Data'!C2451&lt;18, '1. Raw Data'!C2451&gt;100), MEDIAN('1. Raw Data'!$C$2:$C$5001), '1. Raw Data'!C2451)</f>
        <v>48</v>
      </c>
      <c r="D2451" s="9" t="s">
        <v>5019</v>
      </c>
      <c r="E2451" s="22">
        <v>44407</v>
      </c>
      <c r="F2451" s="9">
        <v>1</v>
      </c>
      <c r="G2451" s="9">
        <v>11438</v>
      </c>
      <c r="H2451" s="15">
        <v>44407</v>
      </c>
      <c r="I2451" s="9" t="s">
        <v>7457</v>
      </c>
      <c r="J2451" s="9">
        <v>135</v>
      </c>
      <c r="K2451" s="9" t="s">
        <v>7458</v>
      </c>
      <c r="L2451" s="9" t="str">
        <f>IF(OR('1. Raw Data'!L2451="Elec", '1. Raw Data'!L2451="elect"), "Electronics", '1. Raw Data'!L2451)</f>
        <v>Clothing</v>
      </c>
      <c r="M2451" s="9">
        <v>476.96</v>
      </c>
      <c r="N2451" s="9">
        <f>IF(ISBLANK('1. Raw Data'!N2451), MEDIAN('1. Raw Data'!$N$2:$N$5001), '1. Raw Data'!N2451)</f>
        <v>264.76</v>
      </c>
      <c r="O2451" s="9">
        <v>3</v>
      </c>
      <c r="P2451" s="9">
        <f>IF(ISBLANK('1. Raw Data'!P2451), 0, '1. Raw Data'!P2451)</f>
        <v>0</v>
      </c>
      <c r="Q2451" s="9">
        <v>1251</v>
      </c>
      <c r="R2451" s="9">
        <v>3</v>
      </c>
      <c r="S2451" s="9">
        <f t="shared" si="114"/>
        <v>1430.8799999999999</v>
      </c>
      <c r="T2451" s="9">
        <f t="shared" si="115"/>
        <v>636.59999999999991</v>
      </c>
      <c r="U2451" s="23">
        <f t="shared" si="116"/>
        <v>0.44490103991949009</v>
      </c>
    </row>
    <row r="2452" spans="1:21" x14ac:dyDescent="0.3">
      <c r="A2452" s="9">
        <v>2430</v>
      </c>
      <c r="B2452" s="9" t="str">
        <f>PROPER(TRIM('1. Raw Data'!B2452))</f>
        <v>Customer_2450</v>
      </c>
      <c r="C2452" s="9">
        <f>IF(OR('1. Raw Data'!C2452&lt;18, '1. Raw Data'!C2452&gt;100), MEDIAN('1. Raw Data'!$C$2:$C$5001), '1. Raw Data'!C2452)</f>
        <v>34</v>
      </c>
      <c r="D2452" s="9" t="s">
        <v>5020</v>
      </c>
      <c r="E2452" s="22">
        <v>44844</v>
      </c>
      <c r="F2452" s="9">
        <v>0</v>
      </c>
      <c r="G2452" s="9">
        <v>13298</v>
      </c>
      <c r="H2452" s="15">
        <v>44844</v>
      </c>
      <c r="I2452" s="9" t="s">
        <v>7456</v>
      </c>
      <c r="J2452" s="9">
        <v>113</v>
      </c>
      <c r="K2452" s="9" t="s">
        <v>7460</v>
      </c>
      <c r="L2452" s="9" t="str">
        <f>IF(OR('1. Raw Data'!L2452="Elec", '1. Raw Data'!L2452="elect"), "Electronics", '1. Raw Data'!L2452)</f>
        <v>Sports</v>
      </c>
      <c r="M2452" s="9">
        <v>816.67</v>
      </c>
      <c r="N2452" s="9">
        <f>IF(ISBLANK('1. Raw Data'!N2452), MEDIAN('1. Raw Data'!$N$2:$N$5001), '1. Raw Data'!N2452)</f>
        <v>466.93</v>
      </c>
      <c r="O2452" s="9">
        <v>4</v>
      </c>
      <c r="P2452" s="9">
        <f>IF(ISBLANK('1. Raw Data'!P2452), 0, '1. Raw Data'!P2452)</f>
        <v>0.2</v>
      </c>
      <c r="Q2452" s="9">
        <v>399</v>
      </c>
      <c r="R2452" s="9">
        <v>4</v>
      </c>
      <c r="S2452" s="9">
        <f t="shared" si="114"/>
        <v>2613.3440000000001</v>
      </c>
      <c r="T2452" s="9">
        <f t="shared" si="115"/>
        <v>745.62400000000002</v>
      </c>
      <c r="U2452" s="23">
        <f t="shared" si="116"/>
        <v>0.28531414157493235</v>
      </c>
    </row>
    <row r="2453" spans="1:21" x14ac:dyDescent="0.3">
      <c r="A2453" s="9">
        <v>2219</v>
      </c>
      <c r="B2453" s="9" t="str">
        <f>PROPER(TRIM('1. Raw Data'!B2453))</f>
        <v>Customer_2451</v>
      </c>
      <c r="C2453" s="9">
        <f>IF(OR('1. Raw Data'!C2453&lt;18, '1. Raw Data'!C2453&gt;100), MEDIAN('1. Raw Data'!$C$2:$C$5001), '1. Raw Data'!C2453)</f>
        <v>28</v>
      </c>
      <c r="D2453" s="9" t="s">
        <v>5018</v>
      </c>
      <c r="E2453" s="22">
        <v>45054</v>
      </c>
      <c r="F2453" s="9">
        <v>0</v>
      </c>
      <c r="G2453" s="9">
        <v>10602</v>
      </c>
      <c r="H2453" s="15">
        <v>45143</v>
      </c>
      <c r="I2453" s="9" t="s">
        <v>7457</v>
      </c>
      <c r="J2453" s="9">
        <v>114</v>
      </c>
      <c r="K2453" s="9" t="s">
        <v>7463</v>
      </c>
      <c r="L2453" s="9" t="str">
        <f>IF(OR('1. Raw Data'!L2453="Elec", '1. Raw Data'!L2453="elect"), "Electronics", '1. Raw Data'!L2453)</f>
        <v>Electronics</v>
      </c>
      <c r="M2453" s="9">
        <v>1268.18</v>
      </c>
      <c r="N2453" s="9">
        <f>IF(ISBLANK('1. Raw Data'!N2453), MEDIAN('1. Raw Data'!$N$2:$N$5001), '1. Raw Data'!N2453)</f>
        <v>760.7</v>
      </c>
      <c r="O2453" s="9">
        <v>4</v>
      </c>
      <c r="P2453" s="9">
        <f>IF(ISBLANK('1. Raw Data'!P2453), 0, '1. Raw Data'!P2453)</f>
        <v>0</v>
      </c>
      <c r="Q2453" s="9">
        <v>528</v>
      </c>
      <c r="R2453" s="9">
        <v>5</v>
      </c>
      <c r="S2453" s="9">
        <f t="shared" si="114"/>
        <v>5072.72</v>
      </c>
      <c r="T2453" s="9">
        <f t="shared" si="115"/>
        <v>2029.92</v>
      </c>
      <c r="U2453" s="23">
        <f t="shared" si="116"/>
        <v>0.40016401457206391</v>
      </c>
    </row>
    <row r="2454" spans="1:21" x14ac:dyDescent="0.3">
      <c r="A2454" s="9">
        <v>2489</v>
      </c>
      <c r="B2454" s="9" t="str">
        <f>PROPER(TRIM('1. Raw Data'!B2454))</f>
        <v>Customer_2452</v>
      </c>
      <c r="C2454" s="9">
        <f>IF(OR('1. Raw Data'!C2454&lt;18, '1. Raw Data'!C2454&gt;100), MEDIAN('1. Raw Data'!$C$2:$C$5001), '1. Raw Data'!C2454)</f>
        <v>39</v>
      </c>
      <c r="D2454" s="9" t="s">
        <v>5022</v>
      </c>
      <c r="E2454" s="22">
        <v>44935</v>
      </c>
      <c r="F2454" s="9">
        <v>1</v>
      </c>
      <c r="G2454" s="9">
        <v>11091</v>
      </c>
      <c r="H2454" s="15">
        <v>45170</v>
      </c>
      <c r="I2454" s="9" t="s">
        <v>7457</v>
      </c>
      <c r="J2454" s="9">
        <v>148</v>
      </c>
      <c r="K2454" s="9" t="s">
        <v>7491</v>
      </c>
      <c r="L2454" s="9" t="str">
        <f>IF(OR('1. Raw Data'!L2454="Elec", '1. Raw Data'!L2454="elect"), "Electronics", '1. Raw Data'!L2454)</f>
        <v>Home Appliances</v>
      </c>
      <c r="M2454" s="9">
        <v>148.9</v>
      </c>
      <c r="N2454" s="9">
        <f>IF(ISBLANK('1. Raw Data'!N2454), MEDIAN('1. Raw Data'!$N$2:$N$5001), '1. Raw Data'!N2454)</f>
        <v>95.19</v>
      </c>
      <c r="O2454" s="9">
        <v>4</v>
      </c>
      <c r="P2454" s="9">
        <f>IF(ISBLANK('1. Raw Data'!P2454), 0, '1. Raw Data'!P2454)</f>
        <v>0</v>
      </c>
      <c r="Q2454" s="9">
        <v>347</v>
      </c>
      <c r="R2454" s="9">
        <v>5</v>
      </c>
      <c r="S2454" s="9">
        <f t="shared" si="114"/>
        <v>595.6</v>
      </c>
      <c r="T2454" s="9">
        <f t="shared" si="115"/>
        <v>214.84000000000003</v>
      </c>
      <c r="U2454" s="23">
        <f t="shared" si="116"/>
        <v>0.36071188717259911</v>
      </c>
    </row>
    <row r="2455" spans="1:21" x14ac:dyDescent="0.3">
      <c r="A2455" s="9">
        <v>1310</v>
      </c>
      <c r="B2455" s="9" t="str">
        <f>PROPER(TRIM('1. Raw Data'!B2455))</f>
        <v>Customer_2453</v>
      </c>
      <c r="C2455" s="9">
        <f>IF(OR('1. Raw Data'!C2455&lt;18, '1. Raw Data'!C2455&gt;100), MEDIAN('1. Raw Data'!$C$2:$C$5001), '1. Raw Data'!C2455)</f>
        <v>56</v>
      </c>
      <c r="D2455" s="9" t="s">
        <v>5018</v>
      </c>
      <c r="E2455" s="22">
        <v>45208</v>
      </c>
      <c r="F2455" s="9">
        <v>0</v>
      </c>
      <c r="G2455" s="9">
        <v>10361</v>
      </c>
      <c r="H2455" s="15">
        <v>45179</v>
      </c>
      <c r="I2455" s="9" t="s">
        <v>7457</v>
      </c>
      <c r="J2455" s="9">
        <v>131</v>
      </c>
      <c r="K2455" s="9" t="s">
        <v>7504</v>
      </c>
      <c r="L2455" s="9" t="str">
        <f>IF(OR('1. Raw Data'!L2455="Elec", '1. Raw Data'!L2455="elect"), "Electronics", '1. Raw Data'!L2455)</f>
        <v>Sports</v>
      </c>
      <c r="M2455" s="9">
        <v>163.53</v>
      </c>
      <c r="N2455" s="9">
        <f>IF(ISBLANK('1. Raw Data'!N2455), MEDIAN('1. Raw Data'!$N$2:$N$5001), '1. Raw Data'!N2455)</f>
        <v>95.24</v>
      </c>
      <c r="O2455" s="9">
        <v>4</v>
      </c>
      <c r="P2455" s="9">
        <f>IF(ISBLANK('1. Raw Data'!P2455), 0, '1. Raw Data'!P2455)</f>
        <v>0</v>
      </c>
      <c r="Q2455" s="9">
        <v>450</v>
      </c>
      <c r="R2455" s="9">
        <v>5</v>
      </c>
      <c r="S2455" s="9">
        <f t="shared" si="114"/>
        <v>654.12</v>
      </c>
      <c r="T2455" s="9">
        <f t="shared" si="115"/>
        <v>273.16000000000003</v>
      </c>
      <c r="U2455" s="23">
        <f t="shared" si="116"/>
        <v>0.41759921726900268</v>
      </c>
    </row>
    <row r="2456" spans="1:21" x14ac:dyDescent="0.3">
      <c r="A2456" s="9">
        <v>1261</v>
      </c>
      <c r="B2456" s="9" t="str">
        <f>PROPER(TRIM('1. Raw Data'!B2456))</f>
        <v>Customer_2454</v>
      </c>
      <c r="C2456" s="9">
        <f>IF(OR('1. Raw Data'!C2456&lt;18, '1. Raw Data'!C2456&gt;100), MEDIAN('1. Raw Data'!$C$2:$C$5001), '1. Raw Data'!C2456)</f>
        <v>42</v>
      </c>
      <c r="D2456" s="9" t="s">
        <v>5018</v>
      </c>
      <c r="E2456" s="22">
        <v>44794</v>
      </c>
      <c r="F2456" s="9">
        <v>0</v>
      </c>
      <c r="G2456" s="9">
        <v>11283</v>
      </c>
      <c r="H2456" s="15">
        <v>44794</v>
      </c>
      <c r="I2456" s="9" t="s">
        <v>7457</v>
      </c>
      <c r="J2456" s="9">
        <v>145</v>
      </c>
      <c r="K2456" s="9" t="s">
        <v>7470</v>
      </c>
      <c r="L2456" s="9" t="str">
        <f>IF(OR('1. Raw Data'!L2456="Elec", '1. Raw Data'!L2456="elect"), "Electronics", '1. Raw Data'!L2456)</f>
        <v>Sports</v>
      </c>
      <c r="M2456" s="9">
        <v>856.45</v>
      </c>
      <c r="N2456" s="9">
        <f>IF(ISBLANK('1. Raw Data'!N2456), MEDIAN('1. Raw Data'!$N$2:$N$5001), '1. Raw Data'!N2456)</f>
        <v>538.41999999999996</v>
      </c>
      <c r="O2456" s="9">
        <v>1</v>
      </c>
      <c r="P2456" s="9">
        <f>IF(ISBLANK('1. Raw Data'!P2456), 0, '1. Raw Data'!P2456)</f>
        <v>0</v>
      </c>
      <c r="Q2456" s="9">
        <v>819</v>
      </c>
      <c r="R2456" s="9">
        <v>5</v>
      </c>
      <c r="S2456" s="9">
        <f t="shared" si="114"/>
        <v>856.45</v>
      </c>
      <c r="T2456" s="9">
        <f t="shared" si="115"/>
        <v>318.03000000000009</v>
      </c>
      <c r="U2456" s="23">
        <f t="shared" si="116"/>
        <v>0.37133516258976013</v>
      </c>
    </row>
    <row r="2457" spans="1:21" x14ac:dyDescent="0.3">
      <c r="A2457" s="9">
        <v>2442</v>
      </c>
      <c r="B2457" s="9" t="str">
        <f>PROPER(TRIM('1. Raw Data'!B2457))</f>
        <v>Customer_2455</v>
      </c>
      <c r="C2457" s="9">
        <f>IF(OR('1. Raw Data'!C2457&lt;18, '1. Raw Data'!C2457&gt;100), MEDIAN('1. Raw Data'!$C$2:$C$5001), '1. Raw Data'!C2457)</f>
        <v>35</v>
      </c>
      <c r="D2457" s="9" t="s">
        <v>5018</v>
      </c>
      <c r="E2457" s="22">
        <v>44416</v>
      </c>
      <c r="F2457" s="9">
        <v>0</v>
      </c>
      <c r="G2457" s="9">
        <v>12705</v>
      </c>
      <c r="H2457" s="15">
        <v>44416</v>
      </c>
      <c r="I2457" s="9" t="s">
        <v>7455</v>
      </c>
      <c r="J2457" s="9">
        <v>102</v>
      </c>
      <c r="K2457" s="9" t="s">
        <v>7494</v>
      </c>
      <c r="L2457" s="9" t="str">
        <f>IF(OR('1. Raw Data'!L2457="Elec", '1. Raw Data'!L2457="elect"), "Electronics", '1. Raw Data'!L2457)</f>
        <v>Home Appliances</v>
      </c>
      <c r="M2457" s="9">
        <v>976.72</v>
      </c>
      <c r="N2457" s="9">
        <f>IF(ISBLANK('1. Raw Data'!N2457), MEDIAN('1. Raw Data'!$N$2:$N$5001), '1. Raw Data'!N2457)</f>
        <v>522.16999999999996</v>
      </c>
      <c r="O2457" s="9">
        <v>2</v>
      </c>
      <c r="P2457" s="9">
        <f>IF(ISBLANK('1. Raw Data'!P2457), 0, '1. Raw Data'!P2457)</f>
        <v>0</v>
      </c>
      <c r="Q2457" s="9">
        <v>615</v>
      </c>
      <c r="R2457" s="9">
        <v>5</v>
      </c>
      <c r="S2457" s="9">
        <f t="shared" si="114"/>
        <v>1953.44</v>
      </c>
      <c r="T2457" s="9">
        <f t="shared" si="115"/>
        <v>909.10000000000014</v>
      </c>
      <c r="U2457" s="23">
        <f t="shared" si="116"/>
        <v>0.46538414284544194</v>
      </c>
    </row>
    <row r="2458" spans="1:21" x14ac:dyDescent="0.3">
      <c r="A2458" s="9">
        <v>1405</v>
      </c>
      <c r="B2458" s="9" t="str">
        <f>PROPER(TRIM('1. Raw Data'!B2458))</f>
        <v>Customer_2456</v>
      </c>
      <c r="C2458" s="9">
        <f>IF(OR('1. Raw Data'!C2458&lt;18, '1. Raw Data'!C2458&gt;100), MEDIAN('1. Raw Data'!$C$2:$C$5001), '1. Raw Data'!C2458)</f>
        <v>44</v>
      </c>
      <c r="D2458" s="9" t="s">
        <v>5022</v>
      </c>
      <c r="E2458" s="22">
        <v>45017</v>
      </c>
      <c r="F2458" s="9">
        <v>1</v>
      </c>
      <c r="G2458" s="9">
        <v>11086</v>
      </c>
      <c r="H2458" s="15">
        <v>44930</v>
      </c>
      <c r="I2458" s="9" t="s">
        <v>7456</v>
      </c>
      <c r="J2458" s="9">
        <v>146</v>
      </c>
      <c r="K2458" s="9" t="s">
        <v>7505</v>
      </c>
      <c r="L2458" s="9" t="str">
        <f>IF(OR('1. Raw Data'!L2458="Elec", '1. Raw Data'!L2458="elect"), "Electronics", '1. Raw Data'!L2458)</f>
        <v>Sports</v>
      </c>
      <c r="M2458" s="9">
        <v>356.55</v>
      </c>
      <c r="N2458" s="9">
        <f>IF(ISBLANK('1. Raw Data'!N2458), MEDIAN('1. Raw Data'!$N$2:$N$5001), '1. Raw Data'!N2458)</f>
        <v>182.33</v>
      </c>
      <c r="O2458" s="9">
        <v>1</v>
      </c>
      <c r="P2458" s="9">
        <f>IF(ISBLANK('1. Raw Data'!P2458), 0, '1. Raw Data'!P2458)</f>
        <v>0.2</v>
      </c>
      <c r="Q2458" s="9">
        <v>567</v>
      </c>
      <c r="R2458" s="9">
        <v>5</v>
      </c>
      <c r="S2458" s="9">
        <f t="shared" si="114"/>
        <v>285.24</v>
      </c>
      <c r="T2458" s="9">
        <f t="shared" si="115"/>
        <v>102.91</v>
      </c>
      <c r="U2458" s="23">
        <f t="shared" si="116"/>
        <v>0.36078390127611831</v>
      </c>
    </row>
    <row r="2459" spans="1:21" x14ac:dyDescent="0.3">
      <c r="A2459" s="9">
        <v>1142</v>
      </c>
      <c r="B2459" s="9" t="str">
        <f>PROPER(TRIM('1. Raw Data'!B2459))</f>
        <v>Customer_2457</v>
      </c>
      <c r="C2459" s="9">
        <f>IF(OR('1. Raw Data'!C2459&lt;18, '1. Raw Data'!C2459&gt;100), MEDIAN('1. Raw Data'!$C$2:$C$5001), '1. Raw Data'!C2459)</f>
        <v>41</v>
      </c>
      <c r="D2459" s="9" t="s">
        <v>5018</v>
      </c>
      <c r="E2459" s="22">
        <v>43847</v>
      </c>
      <c r="F2459" s="9">
        <v>0</v>
      </c>
      <c r="G2459" s="9">
        <v>13926</v>
      </c>
      <c r="H2459" s="15">
        <v>43847</v>
      </c>
      <c r="I2459" s="9" t="s">
        <v>7456</v>
      </c>
      <c r="J2459" s="9">
        <v>139</v>
      </c>
      <c r="K2459" s="9" t="s">
        <v>7486</v>
      </c>
      <c r="L2459" s="9" t="str">
        <f>IF(OR('1. Raw Data'!L2459="Elec", '1. Raw Data'!L2459="elect"), "Electronics", '1. Raw Data'!L2459)</f>
        <v>Clothing</v>
      </c>
      <c r="M2459" s="9">
        <v>1130.57</v>
      </c>
      <c r="N2459" s="9">
        <f>IF(ISBLANK('1. Raw Data'!N2459), MEDIAN('1. Raw Data'!$N$2:$N$5001), '1. Raw Data'!N2459)</f>
        <v>731.41</v>
      </c>
      <c r="O2459" s="9">
        <v>4</v>
      </c>
      <c r="P2459" s="9">
        <f>IF(ISBLANK('1. Raw Data'!P2459), 0, '1. Raw Data'!P2459)</f>
        <v>0</v>
      </c>
      <c r="Q2459" s="9">
        <v>368</v>
      </c>
      <c r="R2459" s="9">
        <v>5</v>
      </c>
      <c r="S2459" s="9">
        <f t="shared" si="114"/>
        <v>4522.28</v>
      </c>
      <c r="T2459" s="9">
        <f t="shared" si="115"/>
        <v>1596.6399999999999</v>
      </c>
      <c r="U2459" s="23">
        <f t="shared" si="116"/>
        <v>0.35306084541426008</v>
      </c>
    </row>
    <row r="2460" spans="1:21" x14ac:dyDescent="0.3">
      <c r="A2460" s="9">
        <v>1341</v>
      </c>
      <c r="B2460" s="9" t="str">
        <f>PROPER(TRIM('1. Raw Data'!B2460))</f>
        <v>Customer_2458</v>
      </c>
      <c r="C2460" s="9">
        <f>IF(OR('1. Raw Data'!C2460&lt;18, '1. Raw Data'!C2460&gt;100), MEDIAN('1. Raw Data'!$C$2:$C$5001), '1. Raw Data'!C2460)</f>
        <v>40</v>
      </c>
      <c r="D2460" s="9" t="s">
        <v>5023</v>
      </c>
      <c r="E2460" s="22">
        <v>44051</v>
      </c>
      <c r="F2460" s="9">
        <v>0</v>
      </c>
      <c r="G2460" s="9">
        <v>12015</v>
      </c>
      <c r="H2460" s="15">
        <v>44051</v>
      </c>
      <c r="I2460" s="9" t="s">
        <v>7457</v>
      </c>
      <c r="J2460" s="9">
        <v>137</v>
      </c>
      <c r="K2460" s="9" t="s">
        <v>7484</v>
      </c>
      <c r="L2460" s="9" t="str">
        <f>IF(OR('1. Raw Data'!L2460="Elec", '1. Raw Data'!L2460="elect"), "Electronics", '1. Raw Data'!L2460)</f>
        <v>Home Appliances</v>
      </c>
      <c r="M2460" s="9">
        <v>987.08</v>
      </c>
      <c r="N2460" s="9">
        <f>IF(ISBLANK('1. Raw Data'!N2460), MEDIAN('1. Raw Data'!$N$2:$N$5001), '1. Raw Data'!N2460)</f>
        <v>651.07000000000005</v>
      </c>
      <c r="O2460" s="9">
        <v>4</v>
      </c>
      <c r="P2460" s="9">
        <f>IF(ISBLANK('1. Raw Data'!P2460), 0, '1. Raw Data'!P2460)</f>
        <v>0</v>
      </c>
      <c r="Q2460" s="9">
        <v>806</v>
      </c>
      <c r="R2460" s="9">
        <v>5</v>
      </c>
      <c r="S2460" s="9">
        <f t="shared" si="114"/>
        <v>3948.32</v>
      </c>
      <c r="T2460" s="9">
        <f t="shared" si="115"/>
        <v>1344.04</v>
      </c>
      <c r="U2460" s="23">
        <f t="shared" si="116"/>
        <v>0.34040807229403897</v>
      </c>
    </row>
    <row r="2461" spans="1:21" x14ac:dyDescent="0.3">
      <c r="A2461" s="9">
        <v>2339</v>
      </c>
      <c r="B2461" s="9" t="str">
        <f>PROPER(TRIM('1. Raw Data'!B2461))</f>
        <v>Customer_2459</v>
      </c>
      <c r="C2461" s="9">
        <f>IF(OR('1. Raw Data'!C2461&lt;18, '1. Raw Data'!C2461&gt;100), MEDIAN('1. Raw Data'!$C$2:$C$5001), '1. Raw Data'!C2461)</f>
        <v>50</v>
      </c>
      <c r="D2461" s="9" t="s">
        <v>5020</v>
      </c>
      <c r="E2461" s="22">
        <v>44713</v>
      </c>
      <c r="F2461" s="9">
        <v>0</v>
      </c>
      <c r="G2461" s="9">
        <v>10971</v>
      </c>
      <c r="H2461" s="15">
        <v>44567</v>
      </c>
      <c r="I2461" s="9" t="s">
        <v>7457</v>
      </c>
      <c r="J2461" s="9">
        <v>114</v>
      </c>
      <c r="K2461" s="9" t="s">
        <v>7463</v>
      </c>
      <c r="L2461" s="9" t="str">
        <f>IF(OR('1. Raw Data'!L2461="Elec", '1. Raw Data'!L2461="elect"), "Electronics", '1. Raw Data'!L2461)</f>
        <v>Home Appliances</v>
      </c>
      <c r="M2461" s="9">
        <v>1388.77</v>
      </c>
      <c r="N2461" s="9">
        <f>IF(ISBLANK('1. Raw Data'!N2461), MEDIAN('1. Raw Data'!$N$2:$N$5001), '1. Raw Data'!N2461)</f>
        <v>612.91999999999996</v>
      </c>
      <c r="O2461" s="9">
        <v>5</v>
      </c>
      <c r="P2461" s="9">
        <f>IF(ISBLANK('1. Raw Data'!P2461), 0, '1. Raw Data'!P2461)</f>
        <v>0</v>
      </c>
      <c r="Q2461" s="9">
        <v>606</v>
      </c>
      <c r="R2461" s="9">
        <v>3</v>
      </c>
      <c r="S2461" s="9">
        <f t="shared" si="114"/>
        <v>6943.85</v>
      </c>
      <c r="T2461" s="9">
        <f t="shared" si="115"/>
        <v>3879.2500000000005</v>
      </c>
      <c r="U2461" s="23">
        <f t="shared" si="116"/>
        <v>0.55865982128070168</v>
      </c>
    </row>
    <row r="2462" spans="1:21" x14ac:dyDescent="0.3">
      <c r="A2462" s="9">
        <v>2124</v>
      </c>
      <c r="B2462" s="9" t="str">
        <f>PROPER(TRIM('1. Raw Data'!B2462))</f>
        <v>Customer_2460</v>
      </c>
      <c r="C2462" s="9">
        <f>IF(OR('1. Raw Data'!C2462&lt;18, '1. Raw Data'!C2462&gt;100), MEDIAN('1. Raw Data'!$C$2:$C$5001), '1. Raw Data'!C2462)</f>
        <v>46</v>
      </c>
      <c r="D2462" s="9" t="s">
        <v>5019</v>
      </c>
      <c r="E2462" s="22">
        <v>44105</v>
      </c>
      <c r="F2462" s="9">
        <v>0</v>
      </c>
      <c r="G2462" s="9">
        <v>11715</v>
      </c>
      <c r="H2462" s="15">
        <v>43840</v>
      </c>
      <c r="I2462" s="9" t="s">
        <v>7457</v>
      </c>
      <c r="J2462" s="9">
        <v>109</v>
      </c>
      <c r="K2462" s="9" t="s">
        <v>7466</v>
      </c>
      <c r="L2462" s="9" t="str">
        <f>IF(OR('1. Raw Data'!L2462="Elec", '1. Raw Data'!L2462="elect"), "Electronics", '1. Raw Data'!L2462)</f>
        <v>Electronics</v>
      </c>
      <c r="M2462" s="9">
        <v>294.98</v>
      </c>
      <c r="N2462" s="9">
        <f>IF(ISBLANK('1. Raw Data'!N2462), MEDIAN('1. Raw Data'!$N$2:$N$5001), '1. Raw Data'!N2462)</f>
        <v>166.01</v>
      </c>
      <c r="O2462" s="9">
        <v>4</v>
      </c>
      <c r="P2462" s="9">
        <f>IF(ISBLANK('1. Raw Data'!P2462), 0, '1. Raw Data'!P2462)</f>
        <v>0</v>
      </c>
      <c r="Q2462" s="9">
        <v>633</v>
      </c>
      <c r="R2462" s="9">
        <v>4</v>
      </c>
      <c r="S2462" s="9">
        <f t="shared" si="114"/>
        <v>1179.92</v>
      </c>
      <c r="T2462" s="9">
        <f t="shared" si="115"/>
        <v>515.88000000000011</v>
      </c>
      <c r="U2462" s="23">
        <f t="shared" si="116"/>
        <v>0.43721608244626758</v>
      </c>
    </row>
    <row r="2463" spans="1:21" x14ac:dyDescent="0.3">
      <c r="A2463" s="9">
        <v>1243</v>
      </c>
      <c r="B2463" s="9" t="str">
        <f>PROPER(TRIM('1. Raw Data'!B2463))</f>
        <v>Customer_2461</v>
      </c>
      <c r="C2463" s="9">
        <f>IF(OR('1. Raw Data'!C2463&lt;18, '1. Raw Data'!C2463&gt;100), MEDIAN('1. Raw Data'!$C$2:$C$5001), '1. Raw Data'!C2463)</f>
        <v>40</v>
      </c>
      <c r="D2463" s="9" t="s">
        <v>5018</v>
      </c>
      <c r="E2463" s="22">
        <v>44372</v>
      </c>
      <c r="F2463" s="9">
        <v>1</v>
      </c>
      <c r="G2463" s="9">
        <v>13027</v>
      </c>
      <c r="H2463" s="15">
        <v>44372</v>
      </c>
      <c r="I2463" s="9" t="s">
        <v>7455</v>
      </c>
      <c r="J2463" s="9">
        <v>110</v>
      </c>
      <c r="K2463" s="9" t="s">
        <v>7493</v>
      </c>
      <c r="L2463" s="9" t="str">
        <f>IF(OR('1. Raw Data'!L2463="Elec", '1. Raw Data'!L2463="elect"), "Electronics", '1. Raw Data'!L2463)</f>
        <v>Home Appliances</v>
      </c>
      <c r="M2463" s="9">
        <v>1139.49</v>
      </c>
      <c r="N2463" s="9">
        <f>IF(ISBLANK('1. Raw Data'!N2463), MEDIAN('1. Raw Data'!$N$2:$N$5001), '1. Raw Data'!N2463)</f>
        <v>689.5</v>
      </c>
      <c r="O2463" s="9">
        <v>2</v>
      </c>
      <c r="P2463" s="9">
        <f>IF(ISBLANK('1. Raw Data'!P2463), 0, '1. Raw Data'!P2463)</f>
        <v>0</v>
      </c>
      <c r="Q2463" s="9">
        <v>1286</v>
      </c>
      <c r="R2463" s="9">
        <v>2</v>
      </c>
      <c r="S2463" s="9">
        <f t="shared" si="114"/>
        <v>2278.98</v>
      </c>
      <c r="T2463" s="9">
        <f t="shared" si="115"/>
        <v>899.98</v>
      </c>
      <c r="U2463" s="23">
        <f t="shared" si="116"/>
        <v>0.39490473808458171</v>
      </c>
    </row>
    <row r="2464" spans="1:21" x14ac:dyDescent="0.3">
      <c r="A2464" s="9">
        <v>1489</v>
      </c>
      <c r="B2464" s="9" t="str">
        <f>PROPER(TRIM('1. Raw Data'!B2464))</f>
        <v>Customer_2462</v>
      </c>
      <c r="C2464" s="9">
        <f>IF(OR('1. Raw Data'!C2464&lt;18, '1. Raw Data'!C2464&gt;100), MEDIAN('1. Raw Data'!$C$2:$C$5001), '1. Raw Data'!C2464)</f>
        <v>55</v>
      </c>
      <c r="D2464" s="9" t="s">
        <v>5018</v>
      </c>
      <c r="E2464" s="22">
        <v>45320</v>
      </c>
      <c r="F2464" s="9">
        <v>0</v>
      </c>
      <c r="G2464" s="9">
        <v>11646</v>
      </c>
      <c r="H2464" s="15">
        <v>45320</v>
      </c>
      <c r="I2464" s="9" t="s">
        <v>7457</v>
      </c>
      <c r="J2464" s="9">
        <v>107</v>
      </c>
      <c r="K2464" s="9" t="s">
        <v>7485</v>
      </c>
      <c r="L2464" s="9" t="str">
        <f>IF(OR('1. Raw Data'!L2464="Elec", '1. Raw Data'!L2464="elect"), "Electronics", '1. Raw Data'!L2464)</f>
        <v>Sports</v>
      </c>
      <c r="M2464" s="9">
        <v>171.28</v>
      </c>
      <c r="N2464" s="9">
        <f>IF(ISBLANK('1. Raw Data'!N2464), MEDIAN('1. Raw Data'!$N$2:$N$5001), '1. Raw Data'!N2464)</f>
        <v>72.81</v>
      </c>
      <c r="O2464" s="9">
        <v>4</v>
      </c>
      <c r="P2464" s="9">
        <f>IF(ISBLANK('1. Raw Data'!P2464), 0, '1. Raw Data'!P2464)</f>
        <v>0</v>
      </c>
      <c r="Q2464" s="9">
        <v>338</v>
      </c>
      <c r="R2464" s="9">
        <v>6</v>
      </c>
      <c r="S2464" s="9">
        <f t="shared" si="114"/>
        <v>685.12</v>
      </c>
      <c r="T2464" s="9">
        <f t="shared" si="115"/>
        <v>393.88</v>
      </c>
      <c r="U2464" s="23">
        <f t="shared" si="116"/>
        <v>0.57490658570761322</v>
      </c>
    </row>
    <row r="2465" spans="1:21" x14ac:dyDescent="0.3">
      <c r="A2465" s="9">
        <v>1011</v>
      </c>
      <c r="B2465" s="9" t="str">
        <f>PROPER(TRIM('1. Raw Data'!B2465))</f>
        <v>Customer_2463</v>
      </c>
      <c r="C2465" s="9">
        <f>IF(OR('1. Raw Data'!C2465&lt;18, '1. Raw Data'!C2465&gt;100), MEDIAN('1. Raw Data'!$C$2:$C$5001), '1. Raw Data'!C2465)</f>
        <v>58</v>
      </c>
      <c r="D2465" s="9" t="s">
        <v>5019</v>
      </c>
      <c r="E2465" s="22">
        <v>44580</v>
      </c>
      <c r="F2465" s="9">
        <v>0</v>
      </c>
      <c r="G2465" s="9">
        <v>11726</v>
      </c>
      <c r="H2465" s="15">
        <v>44580</v>
      </c>
      <c r="I2465" s="9" t="s">
        <v>7456</v>
      </c>
      <c r="J2465" s="9">
        <v>128</v>
      </c>
      <c r="K2465" s="9" t="s">
        <v>7473</v>
      </c>
      <c r="L2465" s="9" t="str">
        <f>IF(OR('1. Raw Data'!L2465="Elec", '1. Raw Data'!L2465="elect"), "Electronics", '1. Raw Data'!L2465)</f>
        <v>Electronics</v>
      </c>
      <c r="M2465" s="9">
        <v>869.67</v>
      </c>
      <c r="N2465" s="9">
        <f>IF(ISBLANK('1. Raw Data'!N2465), MEDIAN('1. Raw Data'!$N$2:$N$5001), '1. Raw Data'!N2465)</f>
        <v>590.4</v>
      </c>
      <c r="O2465" s="9">
        <v>4</v>
      </c>
      <c r="P2465" s="9">
        <f>IF(ISBLANK('1. Raw Data'!P2465), 0, '1. Raw Data'!P2465)</f>
        <v>0</v>
      </c>
      <c r="Q2465" s="9">
        <v>588</v>
      </c>
      <c r="R2465" s="9">
        <v>5</v>
      </c>
      <c r="S2465" s="9">
        <f t="shared" si="114"/>
        <v>3478.68</v>
      </c>
      <c r="T2465" s="9">
        <f t="shared" si="115"/>
        <v>1117.08</v>
      </c>
      <c r="U2465" s="23">
        <f t="shared" si="116"/>
        <v>0.3211218048225189</v>
      </c>
    </row>
    <row r="2466" spans="1:21" x14ac:dyDescent="0.3">
      <c r="A2466" s="9">
        <v>2262</v>
      </c>
      <c r="B2466" s="9" t="str">
        <f>PROPER(TRIM('1. Raw Data'!B2466))</f>
        <v>Customer_2464</v>
      </c>
      <c r="C2466" s="9">
        <f>IF(OR('1. Raw Data'!C2466&lt;18, '1. Raw Data'!C2466&gt;100), MEDIAN('1. Raw Data'!$C$2:$C$5001), '1. Raw Data'!C2466)</f>
        <v>51</v>
      </c>
      <c r="D2466" s="9" t="s">
        <v>5019</v>
      </c>
      <c r="E2466" s="22">
        <v>44685</v>
      </c>
      <c r="F2466" s="9">
        <v>1</v>
      </c>
      <c r="G2466" s="9">
        <v>12988</v>
      </c>
      <c r="H2466" s="15">
        <v>44656</v>
      </c>
      <c r="I2466" s="9" t="s">
        <v>7456</v>
      </c>
      <c r="J2466" s="9">
        <v>146</v>
      </c>
      <c r="K2466" s="9" t="s">
        <v>7505</v>
      </c>
      <c r="L2466" s="9" t="str">
        <f>IF(OR('1. Raw Data'!L2466="Elec", '1. Raw Data'!L2466="elect"), "Electronics", '1. Raw Data'!L2466)</f>
        <v>Sports</v>
      </c>
      <c r="M2466" s="9">
        <v>850.25</v>
      </c>
      <c r="N2466" s="9">
        <f>IF(ISBLANK('1. Raw Data'!N2466), MEDIAN('1. Raw Data'!$N$2:$N$5001), '1. Raw Data'!N2466)</f>
        <v>472.77</v>
      </c>
      <c r="O2466" s="9">
        <v>1</v>
      </c>
      <c r="P2466" s="9">
        <f>IF(ISBLANK('1. Raw Data'!P2466), 0, '1. Raw Data'!P2466)</f>
        <v>0</v>
      </c>
      <c r="Q2466" s="9">
        <v>892</v>
      </c>
      <c r="R2466" s="9">
        <v>5</v>
      </c>
      <c r="S2466" s="9">
        <f t="shared" si="114"/>
        <v>850.25</v>
      </c>
      <c r="T2466" s="9">
        <f t="shared" si="115"/>
        <v>377.48</v>
      </c>
      <c r="U2466" s="23">
        <f t="shared" si="116"/>
        <v>0.44396354013525435</v>
      </c>
    </row>
    <row r="2467" spans="1:21" x14ac:dyDescent="0.3">
      <c r="A2467" s="9">
        <v>1560</v>
      </c>
      <c r="B2467" s="9" t="str">
        <f>PROPER(TRIM('1. Raw Data'!B2467))</f>
        <v>Customer_2465</v>
      </c>
      <c r="C2467" s="9">
        <f>IF(OR('1. Raw Data'!C2467&lt;18, '1. Raw Data'!C2467&gt;100), MEDIAN('1. Raw Data'!$C$2:$C$5001), '1. Raw Data'!C2467)</f>
        <v>27</v>
      </c>
      <c r="D2467" s="9" t="s">
        <v>5018</v>
      </c>
      <c r="E2467" s="22">
        <v>44580</v>
      </c>
      <c r="F2467" s="9">
        <v>0</v>
      </c>
      <c r="G2467" s="9">
        <v>10907</v>
      </c>
      <c r="H2467" s="15">
        <v>44580</v>
      </c>
      <c r="I2467" s="9" t="s">
        <v>7455</v>
      </c>
      <c r="J2467" s="9">
        <v>125</v>
      </c>
      <c r="K2467" s="9" t="s">
        <v>7479</v>
      </c>
      <c r="L2467" s="9" t="str">
        <f>IF(OR('1. Raw Data'!L2467="Elec", '1. Raw Data'!L2467="elect"), "Electronics", '1. Raw Data'!L2467)</f>
        <v>Clothing</v>
      </c>
      <c r="M2467" s="9">
        <v>613.16</v>
      </c>
      <c r="N2467" s="9">
        <f>IF(ISBLANK('1. Raw Data'!N2467), MEDIAN('1. Raw Data'!$N$2:$N$5001), '1. Raw Data'!N2467)</f>
        <v>363.99</v>
      </c>
      <c r="O2467" s="9">
        <v>2</v>
      </c>
      <c r="P2467" s="9">
        <f>IF(ISBLANK('1. Raw Data'!P2467), 0, '1. Raw Data'!P2467)</f>
        <v>0.1</v>
      </c>
      <c r="Q2467" s="9">
        <v>386</v>
      </c>
      <c r="R2467" s="9">
        <v>6</v>
      </c>
      <c r="S2467" s="9">
        <f t="shared" si="114"/>
        <v>1103.6879999999999</v>
      </c>
      <c r="T2467" s="9">
        <f t="shared" si="115"/>
        <v>375.70799999999986</v>
      </c>
      <c r="U2467" s="23">
        <f t="shared" si="116"/>
        <v>0.34041142061887047</v>
      </c>
    </row>
    <row r="2468" spans="1:21" x14ac:dyDescent="0.3">
      <c r="A2468" s="9">
        <v>1041</v>
      </c>
      <c r="B2468" s="9" t="str">
        <f>PROPER(TRIM('1. Raw Data'!B2468))</f>
        <v>Customer_2466</v>
      </c>
      <c r="C2468" s="9">
        <f>IF(OR('1. Raw Data'!C2468&lt;18, '1. Raw Data'!C2468&gt;100), MEDIAN('1. Raw Data'!$C$2:$C$5001), '1. Raw Data'!C2468)</f>
        <v>27</v>
      </c>
      <c r="D2468" s="9" t="s">
        <v>5023</v>
      </c>
      <c r="E2468" s="22">
        <v>43923</v>
      </c>
      <c r="F2468" s="9">
        <v>1</v>
      </c>
      <c r="G2468" s="9">
        <v>13463</v>
      </c>
      <c r="H2468" s="15">
        <v>43865</v>
      </c>
      <c r="I2468" s="9" t="s">
        <v>7457</v>
      </c>
      <c r="J2468" s="9">
        <v>146</v>
      </c>
      <c r="K2468" s="9" t="s">
        <v>7505</v>
      </c>
      <c r="L2468" s="9" t="str">
        <f>IF(OR('1. Raw Data'!L2468="Elec", '1. Raw Data'!L2468="elect"), "Electronics", '1. Raw Data'!L2468)</f>
        <v>Clothing</v>
      </c>
      <c r="M2468" s="9">
        <v>1274.6300000000001</v>
      </c>
      <c r="N2468" s="9">
        <f>IF(ISBLANK('1. Raw Data'!N2468), MEDIAN('1. Raw Data'!$N$2:$N$5001), '1. Raw Data'!N2468)</f>
        <v>578.01</v>
      </c>
      <c r="O2468" s="9">
        <v>3</v>
      </c>
      <c r="P2468" s="9">
        <f>IF(ISBLANK('1. Raw Data'!P2468), 0, '1. Raw Data'!P2468)</f>
        <v>0</v>
      </c>
      <c r="Q2468" s="9">
        <v>1073</v>
      </c>
      <c r="R2468" s="9">
        <v>3</v>
      </c>
      <c r="S2468" s="9">
        <f t="shared" si="114"/>
        <v>3823.8900000000003</v>
      </c>
      <c r="T2468" s="9">
        <f t="shared" si="115"/>
        <v>2089.8600000000006</v>
      </c>
      <c r="U2468" s="23">
        <f t="shared" si="116"/>
        <v>0.54652722750915961</v>
      </c>
    </row>
    <row r="2469" spans="1:21" x14ac:dyDescent="0.3">
      <c r="A2469" s="9">
        <v>1677</v>
      </c>
      <c r="B2469" s="9" t="str">
        <f>PROPER(TRIM('1. Raw Data'!B2469))</f>
        <v>Customer_2467</v>
      </c>
      <c r="C2469" s="9">
        <f>IF(OR('1. Raw Data'!C2469&lt;18, '1. Raw Data'!C2469&gt;100), MEDIAN('1. Raw Data'!$C$2:$C$5001), '1. Raw Data'!C2469)</f>
        <v>56</v>
      </c>
      <c r="D2469" s="9" t="s">
        <v>5019</v>
      </c>
      <c r="E2469" s="22">
        <v>44651</v>
      </c>
      <c r="F2469" s="9">
        <v>0</v>
      </c>
      <c r="G2469" s="9">
        <v>10245</v>
      </c>
      <c r="H2469" s="15">
        <v>44651</v>
      </c>
      <c r="I2469" s="9" t="s">
        <v>7456</v>
      </c>
      <c r="J2469" s="9">
        <v>128</v>
      </c>
      <c r="K2469" s="9" t="s">
        <v>7473</v>
      </c>
      <c r="L2469" s="9" t="str">
        <f>IF(OR('1. Raw Data'!L2469="Elec", '1. Raw Data'!L2469="elect"), "Electronics", '1. Raw Data'!L2469)</f>
        <v>Electronics</v>
      </c>
      <c r="M2469" s="9">
        <v>56.34</v>
      </c>
      <c r="N2469" s="9">
        <f>IF(ISBLANK('1. Raw Data'!N2469), MEDIAN('1. Raw Data'!$N$2:$N$5001), '1. Raw Data'!N2469)</f>
        <v>27.01</v>
      </c>
      <c r="O2469" s="9">
        <v>5</v>
      </c>
      <c r="P2469" s="9">
        <f>IF(ISBLANK('1. Raw Data'!P2469), 0, '1. Raw Data'!P2469)</f>
        <v>0</v>
      </c>
      <c r="Q2469" s="9">
        <v>740</v>
      </c>
      <c r="R2469" s="9">
        <v>2</v>
      </c>
      <c r="S2469" s="9">
        <f t="shared" si="114"/>
        <v>281.70000000000005</v>
      </c>
      <c r="T2469" s="9">
        <f t="shared" si="115"/>
        <v>146.65000000000003</v>
      </c>
      <c r="U2469" s="23">
        <f t="shared" si="116"/>
        <v>0.52058927937522192</v>
      </c>
    </row>
    <row r="2470" spans="1:21" x14ac:dyDescent="0.3">
      <c r="A2470" s="9">
        <v>1593</v>
      </c>
      <c r="B2470" s="9" t="str">
        <f>PROPER(TRIM('1. Raw Data'!B2470))</f>
        <v>Customer_2468</v>
      </c>
      <c r="C2470" s="9">
        <f>IF(OR('1. Raw Data'!C2470&lt;18, '1. Raw Data'!C2470&gt;100), MEDIAN('1. Raw Data'!$C$2:$C$5001), '1. Raw Data'!C2470)</f>
        <v>40</v>
      </c>
      <c r="D2470" s="9" t="s">
        <v>5020</v>
      </c>
      <c r="E2470" s="22">
        <v>43935</v>
      </c>
      <c r="F2470" s="9">
        <v>0</v>
      </c>
      <c r="G2470" s="9">
        <v>12325</v>
      </c>
      <c r="H2470" s="15">
        <v>43935</v>
      </c>
      <c r="I2470" s="9" t="s">
        <v>7455</v>
      </c>
      <c r="J2470" s="9">
        <v>102</v>
      </c>
      <c r="K2470" s="9" t="s">
        <v>7494</v>
      </c>
      <c r="L2470" s="9" t="str">
        <f>IF(OR('1. Raw Data'!L2470="Elec", '1. Raw Data'!L2470="elect"), "Electronics", '1. Raw Data'!L2470)</f>
        <v>Electronics</v>
      </c>
      <c r="M2470" s="9">
        <v>804.26</v>
      </c>
      <c r="N2470" s="9">
        <f>IF(ISBLANK('1. Raw Data'!N2470), MEDIAN('1. Raw Data'!$N$2:$N$5001), '1. Raw Data'!N2470)</f>
        <v>350.9</v>
      </c>
      <c r="O2470" s="9">
        <v>3</v>
      </c>
      <c r="P2470" s="9">
        <f>IF(ISBLANK('1. Raw Data'!P2470), 0, '1. Raw Data'!P2470)</f>
        <v>0</v>
      </c>
      <c r="Q2470" s="9">
        <v>506</v>
      </c>
      <c r="R2470" s="9">
        <v>5</v>
      </c>
      <c r="S2470" s="9">
        <f t="shared" si="114"/>
        <v>2412.7799999999997</v>
      </c>
      <c r="T2470" s="9">
        <f t="shared" si="115"/>
        <v>1360.08</v>
      </c>
      <c r="U2470" s="23">
        <f t="shared" si="116"/>
        <v>0.56369830651779274</v>
      </c>
    </row>
    <row r="2471" spans="1:21" x14ac:dyDescent="0.3">
      <c r="A2471" s="9">
        <v>2452</v>
      </c>
      <c r="B2471" s="9" t="str">
        <f>PROPER(TRIM('1. Raw Data'!B2471))</f>
        <v>Customer_2469</v>
      </c>
      <c r="C2471" s="9">
        <f>IF(OR('1. Raw Data'!C2471&lt;18, '1. Raw Data'!C2471&gt;100), MEDIAN('1. Raw Data'!$C$2:$C$5001), '1. Raw Data'!C2471)</f>
        <v>37</v>
      </c>
      <c r="D2471" s="9" t="s">
        <v>5020</v>
      </c>
      <c r="E2471" s="22">
        <v>44998</v>
      </c>
      <c r="F2471" s="9">
        <v>1</v>
      </c>
      <c r="G2471" s="9">
        <v>10346</v>
      </c>
      <c r="H2471" s="15">
        <v>44998</v>
      </c>
      <c r="I2471" s="9" t="s">
        <v>7456</v>
      </c>
      <c r="J2471" s="9">
        <v>117</v>
      </c>
      <c r="K2471" s="9" t="s">
        <v>7483</v>
      </c>
      <c r="L2471" s="9" t="str">
        <f>IF(OR('1. Raw Data'!L2471="Elec", '1. Raw Data'!L2471="elect"), "Electronics", '1. Raw Data'!L2471)</f>
        <v>Sports</v>
      </c>
      <c r="M2471" s="9">
        <v>364.87</v>
      </c>
      <c r="N2471" s="9">
        <f>IF(ISBLANK('1. Raw Data'!N2471), MEDIAN('1. Raw Data'!$N$2:$N$5001), '1. Raw Data'!N2471)</f>
        <v>174.85</v>
      </c>
      <c r="O2471" s="9">
        <v>1</v>
      </c>
      <c r="P2471" s="9">
        <f>IF(ISBLANK('1. Raw Data'!P2471), 0, '1. Raw Data'!P2471)</f>
        <v>0</v>
      </c>
      <c r="Q2471" s="9">
        <v>528</v>
      </c>
      <c r="R2471" s="9">
        <v>4</v>
      </c>
      <c r="S2471" s="9">
        <f t="shared" si="114"/>
        <v>364.87</v>
      </c>
      <c r="T2471" s="9">
        <f t="shared" si="115"/>
        <v>190.02</v>
      </c>
      <c r="U2471" s="23">
        <f t="shared" si="116"/>
        <v>0.52078822594348673</v>
      </c>
    </row>
    <row r="2472" spans="1:21" x14ac:dyDescent="0.3">
      <c r="A2472" s="9">
        <v>2181</v>
      </c>
      <c r="B2472" s="9" t="str">
        <f>PROPER(TRIM('1. Raw Data'!B2472))</f>
        <v>Customer_2470</v>
      </c>
      <c r="C2472" s="9">
        <f>IF(OR('1. Raw Data'!C2472&lt;18, '1. Raw Data'!C2472&gt;100), MEDIAN('1. Raw Data'!$C$2:$C$5001), '1. Raw Data'!C2472)</f>
        <v>46</v>
      </c>
      <c r="D2472" s="9" t="s">
        <v>5023</v>
      </c>
      <c r="E2472" s="22">
        <v>44981</v>
      </c>
      <c r="F2472" s="9">
        <v>1</v>
      </c>
      <c r="G2472" s="9">
        <v>11960</v>
      </c>
      <c r="H2472" s="15">
        <v>44981</v>
      </c>
      <c r="I2472" s="9" t="s">
        <v>7455</v>
      </c>
      <c r="J2472" s="9">
        <v>104</v>
      </c>
      <c r="K2472" s="9" t="s">
        <v>7499</v>
      </c>
      <c r="L2472" s="9" t="str">
        <f>IF(OR('1. Raw Data'!L2472="Elec", '1. Raw Data'!L2472="elect"), "Electronics", '1. Raw Data'!L2472)</f>
        <v>Clothing</v>
      </c>
      <c r="M2472" s="9">
        <v>1128.07</v>
      </c>
      <c r="N2472" s="9">
        <f>IF(ISBLANK('1. Raw Data'!N2472), MEDIAN('1. Raw Data'!$N$2:$N$5001), '1. Raw Data'!N2472)</f>
        <v>617.87</v>
      </c>
      <c r="O2472" s="9">
        <v>4</v>
      </c>
      <c r="P2472" s="9">
        <f>IF(ISBLANK('1. Raw Data'!P2472), 0, '1. Raw Data'!P2472)</f>
        <v>0</v>
      </c>
      <c r="Q2472" s="9">
        <v>677</v>
      </c>
      <c r="R2472" s="9">
        <v>2</v>
      </c>
      <c r="S2472" s="9">
        <f t="shared" si="114"/>
        <v>4512.28</v>
      </c>
      <c r="T2472" s="9">
        <f t="shared" si="115"/>
        <v>2040.7999999999997</v>
      </c>
      <c r="U2472" s="23">
        <f t="shared" si="116"/>
        <v>0.45227689771024843</v>
      </c>
    </row>
    <row r="2473" spans="1:21" x14ac:dyDescent="0.3">
      <c r="A2473" s="9">
        <v>2239</v>
      </c>
      <c r="B2473" s="9" t="str">
        <f>PROPER(TRIM('1. Raw Data'!B2473))</f>
        <v>Customer_2471</v>
      </c>
      <c r="C2473" s="9">
        <f>IF(OR('1. Raw Data'!C2473&lt;18, '1. Raw Data'!C2473&gt;100), MEDIAN('1. Raw Data'!$C$2:$C$5001), '1. Raw Data'!C2473)</f>
        <v>40</v>
      </c>
      <c r="D2473" s="9" t="s">
        <v>5022</v>
      </c>
      <c r="E2473" s="22">
        <v>44229</v>
      </c>
      <c r="F2473" s="9">
        <v>0</v>
      </c>
      <c r="G2473" s="9">
        <v>10371</v>
      </c>
      <c r="H2473" s="15">
        <v>44229</v>
      </c>
      <c r="I2473" s="9" t="s">
        <v>7457</v>
      </c>
      <c r="J2473" s="9">
        <v>113</v>
      </c>
      <c r="K2473" s="9" t="s">
        <v>7460</v>
      </c>
      <c r="L2473" s="9" t="str">
        <f>IF(OR('1. Raw Data'!L2473="Elec", '1. Raw Data'!L2473="elect"), "Electronics", '1. Raw Data'!L2473)</f>
        <v>Electronics</v>
      </c>
      <c r="M2473" s="9">
        <v>112.45</v>
      </c>
      <c r="N2473" s="9">
        <f>IF(ISBLANK('1. Raw Data'!N2473), MEDIAN('1. Raw Data'!$N$2:$N$5001), '1. Raw Data'!N2473)</f>
        <v>73.099999999999994</v>
      </c>
      <c r="O2473" s="9">
        <v>5</v>
      </c>
      <c r="P2473" s="9">
        <f>IF(ISBLANK('1. Raw Data'!P2473), 0, '1. Raw Data'!P2473)</f>
        <v>0.05</v>
      </c>
      <c r="Q2473" s="9">
        <v>541</v>
      </c>
      <c r="R2473" s="9">
        <v>4</v>
      </c>
      <c r="S2473" s="9">
        <f t="shared" si="114"/>
        <v>534.13749999999993</v>
      </c>
      <c r="T2473" s="9">
        <f t="shared" si="115"/>
        <v>168.63749999999993</v>
      </c>
      <c r="U2473" s="23">
        <f t="shared" si="116"/>
        <v>0.31571926704266212</v>
      </c>
    </row>
    <row r="2474" spans="1:21" x14ac:dyDescent="0.3">
      <c r="A2474" s="9">
        <v>2485</v>
      </c>
      <c r="B2474" s="9" t="str">
        <f>PROPER(TRIM('1. Raw Data'!B2474))</f>
        <v>Customer_2472</v>
      </c>
      <c r="C2474" s="9">
        <f>IF(OR('1. Raw Data'!C2474&lt;18, '1. Raw Data'!C2474&gt;100), MEDIAN('1. Raw Data'!$C$2:$C$5001), '1. Raw Data'!C2474)</f>
        <v>43</v>
      </c>
      <c r="D2474" s="9" t="s">
        <v>5021</v>
      </c>
      <c r="E2474" s="22">
        <v>44573</v>
      </c>
      <c r="F2474" s="9">
        <v>0</v>
      </c>
      <c r="G2474" s="9">
        <v>10808</v>
      </c>
      <c r="H2474" s="15">
        <v>44896</v>
      </c>
      <c r="I2474" s="9" t="s">
        <v>7456</v>
      </c>
      <c r="J2474" s="9">
        <v>118</v>
      </c>
      <c r="K2474" s="9" t="s">
        <v>7501</v>
      </c>
      <c r="L2474" s="9" t="str">
        <f>IF(OR('1. Raw Data'!L2474="Elec", '1. Raw Data'!L2474="elect"), "Electronics", '1. Raw Data'!L2474)</f>
        <v>Clothing</v>
      </c>
      <c r="M2474" s="9">
        <v>1255.75</v>
      </c>
      <c r="N2474" s="9">
        <f>IF(ISBLANK('1. Raw Data'!N2474), MEDIAN('1. Raw Data'!$N$2:$N$5001), '1. Raw Data'!N2474)</f>
        <v>703.37</v>
      </c>
      <c r="O2474" s="9">
        <v>2</v>
      </c>
      <c r="P2474" s="9">
        <f>IF(ISBLANK('1. Raw Data'!P2474), 0, '1. Raw Data'!P2474)</f>
        <v>0</v>
      </c>
      <c r="Q2474" s="9">
        <v>527</v>
      </c>
      <c r="R2474" s="9">
        <v>4</v>
      </c>
      <c r="S2474" s="9">
        <f t="shared" si="114"/>
        <v>2511.5</v>
      </c>
      <c r="T2474" s="9">
        <f t="shared" si="115"/>
        <v>1104.76</v>
      </c>
      <c r="U2474" s="23">
        <f t="shared" si="116"/>
        <v>0.43988054947242683</v>
      </c>
    </row>
    <row r="2475" spans="1:21" x14ac:dyDescent="0.3">
      <c r="A2475" s="9">
        <v>1133</v>
      </c>
      <c r="B2475" s="9" t="str">
        <f>PROPER(TRIM('1. Raw Data'!B2475))</f>
        <v>Customer_2473</v>
      </c>
      <c r="C2475" s="9">
        <f>IF(OR('1. Raw Data'!C2475&lt;18, '1. Raw Data'!C2475&gt;100), MEDIAN('1. Raw Data'!$C$2:$C$5001), '1. Raw Data'!C2475)</f>
        <v>54</v>
      </c>
      <c r="D2475" s="9" t="s">
        <v>5023</v>
      </c>
      <c r="E2475" s="22">
        <v>44964</v>
      </c>
      <c r="F2475" s="9">
        <v>1</v>
      </c>
      <c r="G2475" s="9">
        <v>12896</v>
      </c>
      <c r="H2475" s="15">
        <v>45109</v>
      </c>
      <c r="I2475" s="9" t="s">
        <v>7456</v>
      </c>
      <c r="J2475" s="9">
        <v>103</v>
      </c>
      <c r="K2475" s="9" t="s">
        <v>7472</v>
      </c>
      <c r="L2475" s="9" t="str">
        <f>IF(OR('1. Raw Data'!L2475="Elec", '1. Raw Data'!L2475="elect"), "Electronics", '1. Raw Data'!L2475)</f>
        <v>Clothing</v>
      </c>
      <c r="M2475" s="9">
        <v>1265.23</v>
      </c>
      <c r="N2475" s="9">
        <f>IF(ISBLANK('1. Raw Data'!N2475), MEDIAN('1. Raw Data'!$N$2:$N$5001), '1. Raw Data'!N2475)</f>
        <v>598.88</v>
      </c>
      <c r="O2475" s="9">
        <v>5</v>
      </c>
      <c r="P2475" s="9">
        <f>IF(ISBLANK('1. Raw Data'!P2475), 0, '1. Raw Data'!P2475)</f>
        <v>0</v>
      </c>
      <c r="Q2475" s="9">
        <v>694</v>
      </c>
      <c r="R2475" s="9">
        <v>2</v>
      </c>
      <c r="S2475" s="9">
        <f t="shared" si="114"/>
        <v>6326.15</v>
      </c>
      <c r="T2475" s="9">
        <f t="shared" si="115"/>
        <v>3331.7499999999995</v>
      </c>
      <c r="U2475" s="23">
        <f t="shared" si="116"/>
        <v>0.5266631363467511</v>
      </c>
    </row>
    <row r="2476" spans="1:21" x14ac:dyDescent="0.3">
      <c r="A2476" s="9">
        <v>2090</v>
      </c>
      <c r="B2476" s="9" t="str">
        <f>PROPER(TRIM('1. Raw Data'!B2476))</f>
        <v>Customer_2474</v>
      </c>
      <c r="C2476" s="9">
        <f>IF(OR('1. Raw Data'!C2476&lt;18, '1. Raw Data'!C2476&gt;100), MEDIAN('1. Raw Data'!$C$2:$C$5001), '1. Raw Data'!C2476)</f>
        <v>40</v>
      </c>
      <c r="D2476" s="9" t="s">
        <v>5018</v>
      </c>
      <c r="E2476" s="22">
        <v>44422</v>
      </c>
      <c r="F2476" s="9">
        <v>1</v>
      </c>
      <c r="G2476" s="9">
        <v>12170</v>
      </c>
      <c r="H2476" s="15">
        <v>44422</v>
      </c>
      <c r="I2476" s="9" t="s">
        <v>7457</v>
      </c>
      <c r="J2476" s="9">
        <v>137</v>
      </c>
      <c r="K2476" s="9" t="s">
        <v>7484</v>
      </c>
      <c r="L2476" s="9" t="str">
        <f>IF(OR('1. Raw Data'!L2476="Elec", '1. Raw Data'!L2476="elect"), "Electronics", '1. Raw Data'!L2476)</f>
        <v>Clothing</v>
      </c>
      <c r="M2476" s="9">
        <v>1257.6600000000001</v>
      </c>
      <c r="N2476" s="9">
        <f>IF(ISBLANK('1. Raw Data'!N2476), MEDIAN('1. Raw Data'!$N$2:$N$5001), '1. Raw Data'!N2476)</f>
        <v>429.51499999999999</v>
      </c>
      <c r="O2476" s="9">
        <v>1</v>
      </c>
      <c r="P2476" s="9">
        <f>IF(ISBLANK('1. Raw Data'!P2476), 0, '1. Raw Data'!P2476)</f>
        <v>0.2</v>
      </c>
      <c r="Q2476" s="9">
        <v>1236</v>
      </c>
      <c r="R2476" s="9">
        <v>1</v>
      </c>
      <c r="S2476" s="9">
        <f t="shared" si="114"/>
        <v>1006.1280000000002</v>
      </c>
      <c r="T2476" s="9">
        <f t="shared" si="115"/>
        <v>576.61300000000017</v>
      </c>
      <c r="U2476" s="23">
        <f t="shared" si="116"/>
        <v>0.5731010368462065</v>
      </c>
    </row>
    <row r="2477" spans="1:21" x14ac:dyDescent="0.3">
      <c r="A2477" s="9">
        <v>2030</v>
      </c>
      <c r="B2477" s="9" t="str">
        <f>PROPER(TRIM('1. Raw Data'!B2477))</f>
        <v>Customer_2475</v>
      </c>
      <c r="C2477" s="9">
        <f>IF(OR('1. Raw Data'!C2477&lt;18, '1. Raw Data'!C2477&gt;100), MEDIAN('1. Raw Data'!$C$2:$C$5001), '1. Raw Data'!C2477)</f>
        <v>64</v>
      </c>
      <c r="D2477" s="9" t="s">
        <v>5021</v>
      </c>
      <c r="E2477" s="22">
        <v>43981</v>
      </c>
      <c r="F2477" s="9">
        <v>0</v>
      </c>
      <c r="G2477" s="9">
        <v>13128</v>
      </c>
      <c r="H2477" s="15">
        <v>43981</v>
      </c>
      <c r="I2477" s="9" t="s">
        <v>7457</v>
      </c>
      <c r="J2477" s="9">
        <v>133</v>
      </c>
      <c r="K2477" s="9" t="s">
        <v>7498</v>
      </c>
      <c r="L2477" s="9" t="str">
        <f>IF(OR('1. Raw Data'!L2477="Elec", '1. Raw Data'!L2477="elect"), "Electronics", '1. Raw Data'!L2477)</f>
        <v>Sports</v>
      </c>
      <c r="M2477" s="9">
        <v>271.22000000000003</v>
      </c>
      <c r="N2477" s="9">
        <f>IF(ISBLANK('1. Raw Data'!N2477), MEDIAN('1. Raw Data'!$N$2:$N$5001), '1. Raw Data'!N2477)</f>
        <v>159.1</v>
      </c>
      <c r="O2477" s="9">
        <v>4</v>
      </c>
      <c r="P2477" s="9">
        <f>IF(ISBLANK('1. Raw Data'!P2477), 0, '1. Raw Data'!P2477)</f>
        <v>0</v>
      </c>
      <c r="Q2477" s="9">
        <v>441</v>
      </c>
      <c r="R2477" s="9">
        <v>5</v>
      </c>
      <c r="S2477" s="9">
        <f t="shared" si="114"/>
        <v>1084.8800000000001</v>
      </c>
      <c r="T2477" s="9">
        <f t="shared" si="115"/>
        <v>448.48000000000013</v>
      </c>
      <c r="U2477" s="23">
        <f t="shared" si="116"/>
        <v>0.41339134282132595</v>
      </c>
    </row>
    <row r="2478" spans="1:21" x14ac:dyDescent="0.3">
      <c r="A2478" s="9">
        <v>1947</v>
      </c>
      <c r="B2478" s="9" t="str">
        <f>PROPER(TRIM('1. Raw Data'!B2478))</f>
        <v>Customer_2476</v>
      </c>
      <c r="C2478" s="9">
        <f>IF(OR('1. Raw Data'!C2478&lt;18, '1. Raw Data'!C2478&gt;100), MEDIAN('1. Raw Data'!$C$2:$C$5001), '1. Raw Data'!C2478)</f>
        <v>24</v>
      </c>
      <c r="D2478" s="9" t="s">
        <v>5018</v>
      </c>
      <c r="E2478" s="22">
        <v>44595</v>
      </c>
      <c r="F2478" s="9">
        <v>1</v>
      </c>
      <c r="G2478" s="9">
        <v>10159</v>
      </c>
      <c r="H2478" s="15">
        <v>44622</v>
      </c>
      <c r="I2478" s="9" t="s">
        <v>7455</v>
      </c>
      <c r="J2478" s="9">
        <v>141</v>
      </c>
      <c r="K2478" s="9" t="s">
        <v>7490</v>
      </c>
      <c r="L2478" s="9" t="str">
        <f>IF(OR('1. Raw Data'!L2478="Elec", '1. Raw Data'!L2478="elect"), "Electronics", '1. Raw Data'!L2478)</f>
        <v>Sports</v>
      </c>
      <c r="M2478" s="9">
        <v>964.09</v>
      </c>
      <c r="N2478" s="9">
        <f>IF(ISBLANK('1. Raw Data'!N2478), MEDIAN('1. Raw Data'!$N$2:$N$5001), '1. Raw Data'!N2478)</f>
        <v>507.16</v>
      </c>
      <c r="O2478" s="9">
        <v>1</v>
      </c>
      <c r="P2478" s="9">
        <f>IF(ISBLANK('1. Raw Data'!P2478), 0, '1. Raw Data'!P2478)</f>
        <v>0.05</v>
      </c>
      <c r="Q2478" s="9">
        <v>450</v>
      </c>
      <c r="R2478" s="9">
        <v>4</v>
      </c>
      <c r="S2478" s="9">
        <f t="shared" si="114"/>
        <v>915.88549999999998</v>
      </c>
      <c r="T2478" s="9">
        <f t="shared" si="115"/>
        <v>408.72549999999995</v>
      </c>
      <c r="U2478" s="23">
        <f t="shared" si="116"/>
        <v>0.44626266056182784</v>
      </c>
    </row>
    <row r="2479" spans="1:21" x14ac:dyDescent="0.3">
      <c r="A2479" s="9">
        <v>1072</v>
      </c>
      <c r="B2479" s="9" t="str">
        <f>PROPER(TRIM('1. Raw Data'!B2479))</f>
        <v>Customer_2477</v>
      </c>
      <c r="C2479" s="9">
        <f>IF(OR('1. Raw Data'!C2479&lt;18, '1. Raw Data'!C2479&gt;100), MEDIAN('1. Raw Data'!$C$2:$C$5001), '1. Raw Data'!C2479)</f>
        <v>48</v>
      </c>
      <c r="D2479" s="9" t="s">
        <v>5020</v>
      </c>
      <c r="E2479" s="22">
        <v>44863</v>
      </c>
      <c r="F2479" s="9">
        <v>0</v>
      </c>
      <c r="G2479" s="9">
        <v>11150</v>
      </c>
      <c r="H2479" s="15">
        <v>44863</v>
      </c>
      <c r="I2479" s="9" t="s">
        <v>7457</v>
      </c>
      <c r="J2479" s="9">
        <v>124</v>
      </c>
      <c r="K2479" s="9" t="s">
        <v>7497</v>
      </c>
      <c r="L2479" s="9" t="str">
        <f>IF(OR('1. Raw Data'!L2479="Elec", '1. Raw Data'!L2479="elect"), "Electronics", '1. Raw Data'!L2479)</f>
        <v>Clothing</v>
      </c>
      <c r="M2479" s="9">
        <v>70.83</v>
      </c>
      <c r="N2479" s="9">
        <f>IF(ISBLANK('1. Raw Data'!N2479), MEDIAN('1. Raw Data'!$N$2:$N$5001), '1. Raw Data'!N2479)</f>
        <v>49.25</v>
      </c>
      <c r="O2479" s="9">
        <v>2</v>
      </c>
      <c r="P2479" s="9">
        <f>IF(ISBLANK('1. Raw Data'!P2479), 0, '1. Raw Data'!P2479)</f>
        <v>0</v>
      </c>
      <c r="Q2479" s="9">
        <v>514</v>
      </c>
      <c r="R2479" s="9">
        <v>7</v>
      </c>
      <c r="S2479" s="9">
        <f t="shared" si="114"/>
        <v>141.66</v>
      </c>
      <c r="T2479" s="9">
        <f t="shared" si="115"/>
        <v>43.16</v>
      </c>
      <c r="U2479" s="23">
        <f t="shared" si="116"/>
        <v>0.30467316108993364</v>
      </c>
    </row>
    <row r="2480" spans="1:21" x14ac:dyDescent="0.3">
      <c r="A2480" s="9">
        <v>1398</v>
      </c>
      <c r="B2480" s="9" t="str">
        <f>PROPER(TRIM('1. Raw Data'!B2480))</f>
        <v>Customer_2478</v>
      </c>
      <c r="C2480" s="9">
        <f>IF(OR('1. Raw Data'!C2480&lt;18, '1. Raw Data'!C2480&gt;100), MEDIAN('1. Raw Data'!$C$2:$C$5001), '1. Raw Data'!C2480)</f>
        <v>38</v>
      </c>
      <c r="D2480" s="9" t="s">
        <v>5019</v>
      </c>
      <c r="E2480" s="22">
        <v>44753</v>
      </c>
      <c r="F2480" s="9">
        <v>0</v>
      </c>
      <c r="G2480" s="9">
        <v>12784</v>
      </c>
      <c r="H2480" s="15">
        <v>44872</v>
      </c>
      <c r="I2480" s="9" t="s">
        <v>7456</v>
      </c>
      <c r="J2480" s="9">
        <v>108</v>
      </c>
      <c r="K2480" s="9" t="s">
        <v>7496</v>
      </c>
      <c r="L2480" s="9" t="str">
        <f>IF(OR('1. Raw Data'!L2480="Elec", '1. Raw Data'!L2480="elect"), "Electronics", '1. Raw Data'!L2480)</f>
        <v>Clothing</v>
      </c>
      <c r="M2480" s="9">
        <v>1279.55</v>
      </c>
      <c r="N2480" s="9">
        <f>IF(ISBLANK('1. Raw Data'!N2480), MEDIAN('1. Raw Data'!$N$2:$N$5001), '1. Raw Data'!N2480)</f>
        <v>811.14</v>
      </c>
      <c r="O2480" s="9">
        <v>3</v>
      </c>
      <c r="P2480" s="9">
        <f>IF(ISBLANK('1. Raw Data'!P2480), 0, '1. Raw Data'!P2480)</f>
        <v>0</v>
      </c>
      <c r="Q2480" s="9">
        <v>677</v>
      </c>
      <c r="R2480" s="9">
        <v>6</v>
      </c>
      <c r="S2480" s="9">
        <f t="shared" si="114"/>
        <v>3838.6499999999996</v>
      </c>
      <c r="T2480" s="9">
        <f t="shared" si="115"/>
        <v>1405.2299999999996</v>
      </c>
      <c r="U2480" s="23">
        <f t="shared" si="116"/>
        <v>0.36607401039427917</v>
      </c>
    </row>
    <row r="2481" spans="1:21" x14ac:dyDescent="0.3">
      <c r="A2481" s="9">
        <v>2428</v>
      </c>
      <c r="B2481" s="9" t="str">
        <f>PROPER(TRIM('1. Raw Data'!B2481))</f>
        <v>Customer_2479</v>
      </c>
      <c r="C2481" s="9">
        <f>IF(OR('1. Raw Data'!C2481&lt;18, '1. Raw Data'!C2481&gt;100), MEDIAN('1. Raw Data'!$C$2:$C$5001), '1. Raw Data'!C2481)</f>
        <v>41</v>
      </c>
      <c r="D2481" s="9" t="s">
        <v>5018</v>
      </c>
      <c r="E2481" s="22">
        <v>44957</v>
      </c>
      <c r="F2481" s="9">
        <v>1</v>
      </c>
      <c r="G2481" s="9">
        <v>13678</v>
      </c>
      <c r="H2481" s="15">
        <v>44957</v>
      </c>
      <c r="I2481" s="9" t="s">
        <v>7456</v>
      </c>
      <c r="J2481" s="9">
        <v>135</v>
      </c>
      <c r="K2481" s="9" t="s">
        <v>7458</v>
      </c>
      <c r="L2481" s="9" t="str">
        <f>IF(OR('1. Raw Data'!L2481="Elec", '1. Raw Data'!L2481="elect"), "Electronics", '1. Raw Data'!L2481)</f>
        <v>Clothing</v>
      </c>
      <c r="M2481" s="9">
        <v>1098.31</v>
      </c>
      <c r="N2481" s="9">
        <f>IF(ISBLANK('1. Raw Data'!N2481), MEDIAN('1. Raw Data'!$N$2:$N$5001), '1. Raw Data'!N2481)</f>
        <v>429.51499999999999</v>
      </c>
      <c r="O2481" s="9">
        <v>4</v>
      </c>
      <c r="P2481" s="9">
        <f>IF(ISBLANK('1. Raw Data'!P2481), 0, '1. Raw Data'!P2481)</f>
        <v>0.2</v>
      </c>
      <c r="Q2481" s="9">
        <v>636</v>
      </c>
      <c r="R2481" s="9">
        <v>4</v>
      </c>
      <c r="S2481" s="9">
        <f t="shared" si="114"/>
        <v>3514.5920000000001</v>
      </c>
      <c r="T2481" s="9">
        <f t="shared" si="115"/>
        <v>1796.5320000000002</v>
      </c>
      <c r="U2481" s="23">
        <f t="shared" si="116"/>
        <v>0.51116374247707841</v>
      </c>
    </row>
    <row r="2482" spans="1:21" x14ac:dyDescent="0.3">
      <c r="A2482" s="9">
        <v>1577</v>
      </c>
      <c r="B2482" s="9" t="str">
        <f>PROPER(TRIM('1. Raw Data'!B2482))</f>
        <v>Customer_2480</v>
      </c>
      <c r="C2482" s="9">
        <f>IF(OR('1. Raw Data'!C2482&lt;18, '1. Raw Data'!C2482&gt;100), MEDIAN('1. Raw Data'!$C$2:$C$5001), '1. Raw Data'!C2482)</f>
        <v>40</v>
      </c>
      <c r="D2482" s="9" t="s">
        <v>5020</v>
      </c>
      <c r="E2482" s="22">
        <v>44403</v>
      </c>
      <c r="F2482" s="9">
        <v>1</v>
      </c>
      <c r="G2482" s="9">
        <v>11334</v>
      </c>
      <c r="H2482" s="15">
        <v>44403</v>
      </c>
      <c r="I2482" s="9" t="s">
        <v>7457</v>
      </c>
      <c r="J2482" s="9">
        <v>102</v>
      </c>
      <c r="K2482" s="9" t="s">
        <v>7494</v>
      </c>
      <c r="L2482" s="9" t="str">
        <f>IF(OR('1. Raw Data'!L2482="Elec", '1. Raw Data'!L2482="elect"), "Electronics", '1. Raw Data'!L2482)</f>
        <v>Home Appliances</v>
      </c>
      <c r="M2482" s="9">
        <v>820.17</v>
      </c>
      <c r="N2482" s="9">
        <f>IF(ISBLANK('1. Raw Data'!N2482), MEDIAN('1. Raw Data'!$N$2:$N$5001), '1. Raw Data'!N2482)</f>
        <v>331.08</v>
      </c>
      <c r="O2482" s="9">
        <v>4</v>
      </c>
      <c r="P2482" s="9">
        <f>IF(ISBLANK('1. Raw Data'!P2482), 0, '1. Raw Data'!P2482)</f>
        <v>0.05</v>
      </c>
      <c r="Q2482" s="9">
        <v>776</v>
      </c>
      <c r="R2482" s="9">
        <v>4</v>
      </c>
      <c r="S2482" s="9">
        <f t="shared" si="114"/>
        <v>3116.6459999999997</v>
      </c>
      <c r="T2482" s="9">
        <f t="shared" si="115"/>
        <v>1792.3259999999998</v>
      </c>
      <c r="U2482" s="23">
        <f t="shared" si="116"/>
        <v>0.57508167433837531</v>
      </c>
    </row>
    <row r="2483" spans="1:21" x14ac:dyDescent="0.3">
      <c r="A2483" s="9">
        <v>1858</v>
      </c>
      <c r="B2483" s="9" t="str">
        <f>PROPER(TRIM('1. Raw Data'!B2483))</f>
        <v>Customer_2481</v>
      </c>
      <c r="C2483" s="9">
        <f>IF(OR('1. Raw Data'!C2483&lt;18, '1. Raw Data'!C2483&gt;100), MEDIAN('1. Raw Data'!$C$2:$C$5001), '1. Raw Data'!C2483)</f>
        <v>58</v>
      </c>
      <c r="D2483" s="9" t="s">
        <v>5023</v>
      </c>
      <c r="E2483" s="22">
        <v>45107</v>
      </c>
      <c r="F2483" s="9">
        <v>0</v>
      </c>
      <c r="G2483" s="9">
        <v>10517</v>
      </c>
      <c r="H2483" s="15">
        <v>45107</v>
      </c>
      <c r="I2483" s="9" t="s">
        <v>7457</v>
      </c>
      <c r="J2483" s="9">
        <v>133</v>
      </c>
      <c r="K2483" s="9" t="s">
        <v>7498</v>
      </c>
      <c r="L2483" s="9" t="str">
        <f>IF(OR('1. Raw Data'!L2483="Elec", '1. Raw Data'!L2483="elect"), "Electronics", '1. Raw Data'!L2483)</f>
        <v>Home Appliances</v>
      </c>
      <c r="M2483" s="9">
        <v>1109.3599999999999</v>
      </c>
      <c r="N2483" s="9">
        <f>IF(ISBLANK('1. Raw Data'!N2483), MEDIAN('1. Raw Data'!$N$2:$N$5001), '1. Raw Data'!N2483)</f>
        <v>702.6</v>
      </c>
      <c r="O2483" s="9">
        <v>1</v>
      </c>
      <c r="P2483" s="9">
        <f>IF(ISBLANK('1. Raw Data'!P2483), 0, '1. Raw Data'!P2483)</f>
        <v>0</v>
      </c>
      <c r="Q2483" s="9">
        <v>551</v>
      </c>
      <c r="R2483" s="9">
        <v>5</v>
      </c>
      <c r="S2483" s="9">
        <f t="shared" si="114"/>
        <v>1109.3599999999999</v>
      </c>
      <c r="T2483" s="9">
        <f t="shared" si="115"/>
        <v>406.75999999999988</v>
      </c>
      <c r="U2483" s="23">
        <f t="shared" si="116"/>
        <v>0.36666185908992566</v>
      </c>
    </row>
    <row r="2484" spans="1:21" x14ac:dyDescent="0.3">
      <c r="A2484" s="9">
        <v>1129</v>
      </c>
      <c r="B2484" s="9" t="str">
        <f>PROPER(TRIM('1. Raw Data'!B2484))</f>
        <v>Customer_2482</v>
      </c>
      <c r="C2484" s="9">
        <f>IF(OR('1. Raw Data'!C2484&lt;18, '1. Raw Data'!C2484&gt;100), MEDIAN('1. Raw Data'!$C$2:$C$5001), '1. Raw Data'!C2484)</f>
        <v>44</v>
      </c>
      <c r="D2484" s="9" t="s">
        <v>5018</v>
      </c>
      <c r="E2484" s="22">
        <v>45224</v>
      </c>
      <c r="F2484" s="9">
        <v>0</v>
      </c>
      <c r="G2484" s="9">
        <v>12982</v>
      </c>
      <c r="H2484" s="15">
        <v>45224</v>
      </c>
      <c r="I2484" s="9" t="s">
        <v>7457</v>
      </c>
      <c r="J2484" s="9">
        <v>112</v>
      </c>
      <c r="K2484" s="9" t="s">
        <v>7492</v>
      </c>
      <c r="L2484" s="9" t="str">
        <f>IF(OR('1. Raw Data'!L2484="Elec", '1. Raw Data'!L2484="elect"), "Electronics", '1. Raw Data'!L2484)</f>
        <v>Sports</v>
      </c>
      <c r="M2484" s="9">
        <v>186.77</v>
      </c>
      <c r="N2484" s="9">
        <f>IF(ISBLANK('1. Raw Data'!N2484), MEDIAN('1. Raw Data'!$N$2:$N$5001), '1. Raw Data'!N2484)</f>
        <v>85.61</v>
      </c>
      <c r="O2484" s="9">
        <v>1</v>
      </c>
      <c r="P2484" s="9">
        <f>IF(ISBLANK('1. Raw Data'!P2484), 0, '1. Raw Data'!P2484)</f>
        <v>0</v>
      </c>
      <c r="Q2484" s="9">
        <v>434</v>
      </c>
      <c r="R2484" s="9">
        <v>4</v>
      </c>
      <c r="S2484" s="9">
        <f t="shared" si="114"/>
        <v>186.77</v>
      </c>
      <c r="T2484" s="9">
        <f t="shared" si="115"/>
        <v>101.16000000000001</v>
      </c>
      <c r="U2484" s="23">
        <f t="shared" si="116"/>
        <v>0.54162874123253202</v>
      </c>
    </row>
    <row r="2485" spans="1:21" x14ac:dyDescent="0.3">
      <c r="A2485" s="9">
        <v>1930</v>
      </c>
      <c r="B2485" s="9" t="str">
        <f>PROPER(TRIM('1. Raw Data'!B2485))</f>
        <v>Customer_2483</v>
      </c>
      <c r="C2485" s="9">
        <f>IF(OR('1. Raw Data'!C2485&lt;18, '1. Raw Data'!C2485&gt;100), MEDIAN('1. Raw Data'!$C$2:$C$5001), '1. Raw Data'!C2485)</f>
        <v>64</v>
      </c>
      <c r="D2485" s="9" t="s">
        <v>5020</v>
      </c>
      <c r="E2485" s="22">
        <v>45082</v>
      </c>
      <c r="F2485" s="9">
        <v>0</v>
      </c>
      <c r="G2485" s="9">
        <v>11288</v>
      </c>
      <c r="H2485" s="15">
        <v>45052</v>
      </c>
      <c r="I2485" s="9" t="s">
        <v>7457</v>
      </c>
      <c r="J2485" s="9">
        <v>122</v>
      </c>
      <c r="K2485" s="9" t="s">
        <v>7465</v>
      </c>
      <c r="L2485" s="9" t="str">
        <f>IF(OR('1. Raw Data'!L2485="Elec", '1. Raw Data'!L2485="elect"), "Electronics", '1. Raw Data'!L2485)</f>
        <v>Clothing</v>
      </c>
      <c r="M2485" s="9">
        <v>816.55</v>
      </c>
      <c r="N2485" s="9">
        <f>IF(ISBLANK('1. Raw Data'!N2485), MEDIAN('1. Raw Data'!$N$2:$N$5001), '1. Raw Data'!N2485)</f>
        <v>470.12</v>
      </c>
      <c r="O2485" s="9">
        <v>1</v>
      </c>
      <c r="P2485" s="9">
        <f>IF(ISBLANK('1. Raw Data'!P2485), 0, '1. Raw Data'!P2485)</f>
        <v>0</v>
      </c>
      <c r="Q2485" s="9">
        <v>576</v>
      </c>
      <c r="R2485" s="9">
        <v>3</v>
      </c>
      <c r="S2485" s="9">
        <f t="shared" si="114"/>
        <v>816.55</v>
      </c>
      <c r="T2485" s="9">
        <f t="shared" si="115"/>
        <v>346.42999999999995</v>
      </c>
      <c r="U2485" s="23">
        <f t="shared" si="116"/>
        <v>0.42426060865837972</v>
      </c>
    </row>
    <row r="2486" spans="1:21" x14ac:dyDescent="0.3">
      <c r="A2486" s="9">
        <v>2489</v>
      </c>
      <c r="B2486" s="9" t="str">
        <f>PROPER(TRIM('1. Raw Data'!B2486))</f>
        <v>Customer_2484</v>
      </c>
      <c r="C2486" s="9">
        <f>IF(OR('1. Raw Data'!C2486&lt;18, '1. Raw Data'!C2486&gt;100), MEDIAN('1. Raw Data'!$C$2:$C$5001), '1. Raw Data'!C2486)</f>
        <v>21</v>
      </c>
      <c r="D2486" s="9" t="s">
        <v>5019</v>
      </c>
      <c r="E2486" s="22">
        <v>44074</v>
      </c>
      <c r="F2486" s="9">
        <v>1</v>
      </c>
      <c r="G2486" s="9">
        <v>10745</v>
      </c>
      <c r="H2486" s="15">
        <v>44074</v>
      </c>
      <c r="I2486" s="9" t="s">
        <v>7456</v>
      </c>
      <c r="J2486" s="9">
        <v>113</v>
      </c>
      <c r="K2486" s="9" t="s">
        <v>7460</v>
      </c>
      <c r="L2486" s="9" t="str">
        <f>IF(OR('1. Raw Data'!L2486="Elec", '1. Raw Data'!L2486="elect"), "Electronics", '1. Raw Data'!L2486)</f>
        <v>Home Appliances</v>
      </c>
      <c r="M2486" s="9">
        <v>472.35</v>
      </c>
      <c r="N2486" s="9">
        <f>IF(ISBLANK('1. Raw Data'!N2486), MEDIAN('1. Raw Data'!$N$2:$N$5001), '1. Raw Data'!N2486)</f>
        <v>252.34</v>
      </c>
      <c r="O2486" s="9">
        <v>4</v>
      </c>
      <c r="P2486" s="9">
        <f>IF(ISBLANK('1. Raw Data'!P2486), 0, '1. Raw Data'!P2486)</f>
        <v>0</v>
      </c>
      <c r="Q2486" s="9">
        <v>347</v>
      </c>
      <c r="R2486" s="9">
        <v>5</v>
      </c>
      <c r="S2486" s="9">
        <f t="shared" si="114"/>
        <v>1889.4</v>
      </c>
      <c r="T2486" s="9">
        <f t="shared" si="115"/>
        <v>880.04000000000008</v>
      </c>
      <c r="U2486" s="23">
        <f t="shared" si="116"/>
        <v>0.46577749550121733</v>
      </c>
    </row>
    <row r="2487" spans="1:21" x14ac:dyDescent="0.3">
      <c r="A2487" s="9">
        <v>2229</v>
      </c>
      <c r="B2487" s="9" t="str">
        <f>PROPER(TRIM('1. Raw Data'!B2487))</f>
        <v>Customer_2485</v>
      </c>
      <c r="C2487" s="9">
        <f>IF(OR('1. Raw Data'!C2487&lt;18, '1. Raw Data'!C2487&gt;100), MEDIAN('1. Raw Data'!$C$2:$C$5001), '1. Raw Data'!C2487)</f>
        <v>37</v>
      </c>
      <c r="D2487" s="9" t="s">
        <v>5018</v>
      </c>
      <c r="E2487" s="22">
        <v>44094</v>
      </c>
      <c r="F2487" s="9">
        <v>1</v>
      </c>
      <c r="G2487" s="9">
        <v>12335</v>
      </c>
      <c r="H2487" s="15">
        <v>44094</v>
      </c>
      <c r="I2487" s="9" t="s">
        <v>7455</v>
      </c>
      <c r="J2487" s="9">
        <v>110</v>
      </c>
      <c r="K2487" s="9" t="s">
        <v>7493</v>
      </c>
      <c r="L2487" s="9" t="str">
        <f>IF(OR('1. Raw Data'!L2487="Elec", '1. Raw Data'!L2487="elect"), "Electronics", '1. Raw Data'!L2487)</f>
        <v>Electronics</v>
      </c>
      <c r="M2487" s="9">
        <v>1460.3</v>
      </c>
      <c r="N2487" s="9">
        <f>IF(ISBLANK('1. Raw Data'!N2487), MEDIAN('1. Raw Data'!$N$2:$N$5001), '1. Raw Data'!N2487)</f>
        <v>834.53</v>
      </c>
      <c r="O2487" s="9">
        <v>1</v>
      </c>
      <c r="P2487" s="9">
        <f>IF(ISBLANK('1. Raw Data'!P2487), 0, '1. Raw Data'!P2487)</f>
        <v>0.2</v>
      </c>
      <c r="Q2487" s="9">
        <v>1053</v>
      </c>
      <c r="R2487" s="9">
        <v>3</v>
      </c>
      <c r="S2487" s="9">
        <f t="shared" si="114"/>
        <v>1168.24</v>
      </c>
      <c r="T2487" s="9">
        <f t="shared" si="115"/>
        <v>333.71000000000004</v>
      </c>
      <c r="U2487" s="23">
        <f t="shared" si="116"/>
        <v>0.28565192083818397</v>
      </c>
    </row>
    <row r="2488" spans="1:21" x14ac:dyDescent="0.3">
      <c r="A2488" s="9">
        <v>1265</v>
      </c>
      <c r="B2488" s="9" t="str">
        <f>PROPER(TRIM('1. Raw Data'!B2488))</f>
        <v>Customer_2486</v>
      </c>
      <c r="C2488" s="9">
        <f>IF(OR('1. Raw Data'!C2488&lt;18, '1. Raw Data'!C2488&gt;100), MEDIAN('1. Raw Data'!$C$2:$C$5001), '1. Raw Data'!C2488)</f>
        <v>43</v>
      </c>
      <c r="D2488" s="9" t="s">
        <v>5022</v>
      </c>
      <c r="E2488" s="22">
        <v>44029</v>
      </c>
      <c r="F2488" s="9">
        <v>1</v>
      </c>
      <c r="G2488" s="9">
        <v>10419</v>
      </c>
      <c r="H2488" s="15">
        <v>44029</v>
      </c>
      <c r="I2488" s="9" t="s">
        <v>7456</v>
      </c>
      <c r="J2488" s="9">
        <v>117</v>
      </c>
      <c r="K2488" s="9" t="s">
        <v>7483</v>
      </c>
      <c r="L2488" s="9" t="str">
        <f>IF(OR('1. Raw Data'!L2488="Elec", '1. Raw Data'!L2488="elect"), "Electronics", '1. Raw Data'!L2488)</f>
        <v>Electronics</v>
      </c>
      <c r="M2488" s="9">
        <v>1292.82</v>
      </c>
      <c r="N2488" s="9">
        <f>IF(ISBLANK('1. Raw Data'!N2488), MEDIAN('1. Raw Data'!$N$2:$N$5001), '1. Raw Data'!N2488)</f>
        <v>568.88</v>
      </c>
      <c r="O2488" s="9">
        <v>5</v>
      </c>
      <c r="P2488" s="9">
        <f>IF(ISBLANK('1. Raw Data'!P2488), 0, '1. Raw Data'!P2488)</f>
        <v>0</v>
      </c>
      <c r="Q2488" s="9">
        <v>980</v>
      </c>
      <c r="R2488" s="9">
        <v>3</v>
      </c>
      <c r="S2488" s="9">
        <f t="shared" si="114"/>
        <v>6464.0999999999995</v>
      </c>
      <c r="T2488" s="9">
        <f t="shared" si="115"/>
        <v>3619.6999999999994</v>
      </c>
      <c r="U2488" s="23">
        <f t="shared" si="116"/>
        <v>0.55996967868690151</v>
      </c>
    </row>
    <row r="2489" spans="1:21" x14ac:dyDescent="0.3">
      <c r="A2489" s="9">
        <v>1792</v>
      </c>
      <c r="B2489" s="9" t="str">
        <f>PROPER(TRIM('1. Raw Data'!B2489))</f>
        <v>Customer_2487</v>
      </c>
      <c r="C2489" s="9">
        <f>IF(OR('1. Raw Data'!C2489&lt;18, '1. Raw Data'!C2489&gt;100), MEDIAN('1. Raw Data'!$C$2:$C$5001), '1. Raw Data'!C2489)</f>
        <v>40</v>
      </c>
      <c r="D2489" s="9" t="s">
        <v>5020</v>
      </c>
      <c r="E2489" s="22">
        <v>44637</v>
      </c>
      <c r="F2489" s="9">
        <v>1</v>
      </c>
      <c r="G2489" s="9">
        <v>13967</v>
      </c>
      <c r="H2489" s="15">
        <v>44637</v>
      </c>
      <c r="I2489" s="9" t="s">
        <v>7456</v>
      </c>
      <c r="J2489" s="9">
        <v>143</v>
      </c>
      <c r="K2489" s="9" t="s">
        <v>7475</v>
      </c>
      <c r="L2489" s="9" t="str">
        <f>IF(OR('1. Raw Data'!L2489="Elec", '1. Raw Data'!L2489="elect"), "Electronics", '1. Raw Data'!L2489)</f>
        <v>Clothing</v>
      </c>
      <c r="M2489" s="9">
        <v>1113.25</v>
      </c>
      <c r="N2489" s="9">
        <f>IF(ISBLANK('1. Raw Data'!N2489), MEDIAN('1. Raw Data'!$N$2:$N$5001), '1. Raw Data'!N2489)</f>
        <v>597.89</v>
      </c>
      <c r="O2489" s="9">
        <v>5</v>
      </c>
      <c r="P2489" s="9">
        <f>IF(ISBLANK('1. Raw Data'!P2489), 0, '1. Raw Data'!P2489)</f>
        <v>0</v>
      </c>
      <c r="Q2489" s="9">
        <v>948</v>
      </c>
      <c r="R2489" s="9">
        <v>4</v>
      </c>
      <c r="S2489" s="9">
        <f t="shared" si="114"/>
        <v>5566.25</v>
      </c>
      <c r="T2489" s="9">
        <f t="shared" si="115"/>
        <v>2576.8000000000002</v>
      </c>
      <c r="U2489" s="23">
        <f t="shared" si="116"/>
        <v>0.46293285425555808</v>
      </c>
    </row>
    <row r="2490" spans="1:21" x14ac:dyDescent="0.3">
      <c r="A2490" s="9">
        <v>1252</v>
      </c>
      <c r="B2490" s="9" t="str">
        <f>PROPER(TRIM('1. Raw Data'!B2490))</f>
        <v>Customer_2488</v>
      </c>
      <c r="C2490" s="9">
        <f>IF(OR('1. Raw Data'!C2490&lt;18, '1. Raw Data'!C2490&gt;100), MEDIAN('1. Raw Data'!$C$2:$C$5001), '1. Raw Data'!C2490)</f>
        <v>50</v>
      </c>
      <c r="D2490" s="9" t="s">
        <v>5018</v>
      </c>
      <c r="E2490" s="22">
        <v>44595</v>
      </c>
      <c r="F2490" s="9">
        <v>0</v>
      </c>
      <c r="G2490" s="9">
        <v>11551</v>
      </c>
      <c r="H2490" s="15">
        <v>44622</v>
      </c>
      <c r="I2490" s="9" t="s">
        <v>7455</v>
      </c>
      <c r="J2490" s="9">
        <v>105</v>
      </c>
      <c r="K2490" s="9" t="s">
        <v>7461</v>
      </c>
      <c r="L2490" s="9" t="str">
        <f>IF(OR('1. Raw Data'!L2490="Elec", '1. Raw Data'!L2490="elect"), "Electronics", '1. Raw Data'!L2490)</f>
        <v>Home Appliances</v>
      </c>
      <c r="M2490" s="9">
        <v>1403.93</v>
      </c>
      <c r="N2490" s="9">
        <f>IF(ISBLANK('1. Raw Data'!N2490), MEDIAN('1. Raw Data'!$N$2:$N$5001), '1. Raw Data'!N2490)</f>
        <v>577.13</v>
      </c>
      <c r="O2490" s="9">
        <v>5</v>
      </c>
      <c r="P2490" s="9">
        <f>IF(ISBLANK('1. Raw Data'!P2490), 0, '1. Raw Data'!P2490)</f>
        <v>0.05</v>
      </c>
      <c r="Q2490" s="9">
        <v>621</v>
      </c>
      <c r="R2490" s="9">
        <v>4</v>
      </c>
      <c r="S2490" s="9">
        <f t="shared" si="114"/>
        <v>6668.6675000000005</v>
      </c>
      <c r="T2490" s="9">
        <f t="shared" si="115"/>
        <v>3783.0175000000004</v>
      </c>
      <c r="U2490" s="23">
        <f t="shared" si="116"/>
        <v>0.56728236937889021</v>
      </c>
    </row>
    <row r="2491" spans="1:21" x14ac:dyDescent="0.3">
      <c r="A2491" s="9">
        <v>1821</v>
      </c>
      <c r="B2491" s="9" t="str">
        <f>PROPER(TRIM('1. Raw Data'!B2491))</f>
        <v>Customer_2489</v>
      </c>
      <c r="C2491" s="9">
        <f>IF(OR('1. Raw Data'!C2491&lt;18, '1. Raw Data'!C2491&gt;100), MEDIAN('1. Raw Data'!$C$2:$C$5001), '1. Raw Data'!C2491)</f>
        <v>37</v>
      </c>
      <c r="D2491" s="9" t="s">
        <v>5019</v>
      </c>
      <c r="E2491" s="22">
        <v>44525</v>
      </c>
      <c r="F2491" s="9">
        <v>0</v>
      </c>
      <c r="G2491" s="9">
        <v>10139</v>
      </c>
      <c r="H2491" s="15">
        <v>44525</v>
      </c>
      <c r="I2491" s="9" t="s">
        <v>7457</v>
      </c>
      <c r="J2491" s="9">
        <v>109</v>
      </c>
      <c r="K2491" s="9" t="s">
        <v>7466</v>
      </c>
      <c r="L2491" s="9" t="str">
        <f>IF(OR('1. Raw Data'!L2491="Elec", '1. Raw Data'!L2491="elect"), "Electronics", '1. Raw Data'!L2491)</f>
        <v>Electronics</v>
      </c>
      <c r="M2491" s="9">
        <v>552.91999999999996</v>
      </c>
      <c r="N2491" s="9">
        <f>IF(ISBLANK('1. Raw Data'!N2491), MEDIAN('1. Raw Data'!$N$2:$N$5001), '1. Raw Data'!N2491)</f>
        <v>227.97</v>
      </c>
      <c r="O2491" s="9">
        <v>4</v>
      </c>
      <c r="P2491" s="9">
        <f>IF(ISBLANK('1. Raw Data'!P2491), 0, '1. Raw Data'!P2491)</f>
        <v>0.1</v>
      </c>
      <c r="Q2491" s="9">
        <v>673</v>
      </c>
      <c r="R2491" s="9">
        <v>7</v>
      </c>
      <c r="S2491" s="9">
        <f t="shared" si="114"/>
        <v>1990.5119999999999</v>
      </c>
      <c r="T2491" s="9">
        <f t="shared" si="115"/>
        <v>1078.6320000000001</v>
      </c>
      <c r="U2491" s="23">
        <f t="shared" si="116"/>
        <v>0.54188671055487236</v>
      </c>
    </row>
    <row r="2492" spans="1:21" x14ac:dyDescent="0.3">
      <c r="A2492" s="9">
        <v>2312</v>
      </c>
      <c r="B2492" s="9" t="str">
        <f>PROPER(TRIM('1. Raw Data'!B2492))</f>
        <v>Customer_2490</v>
      </c>
      <c r="C2492" s="9">
        <f>IF(OR('1. Raw Data'!C2492&lt;18, '1. Raw Data'!C2492&gt;100), MEDIAN('1. Raw Data'!$C$2:$C$5001), '1. Raw Data'!C2492)</f>
        <v>71</v>
      </c>
      <c r="D2492" s="9" t="s">
        <v>5018</v>
      </c>
      <c r="E2492" s="22">
        <v>44973</v>
      </c>
      <c r="F2492" s="9">
        <v>0</v>
      </c>
      <c r="G2492" s="9">
        <v>11832</v>
      </c>
      <c r="H2492" s="15">
        <v>44973</v>
      </c>
      <c r="I2492" s="9" t="s">
        <v>7455</v>
      </c>
      <c r="J2492" s="9">
        <v>113</v>
      </c>
      <c r="K2492" s="9" t="s">
        <v>7460</v>
      </c>
      <c r="L2492" s="9" t="str">
        <f>IF(OR('1. Raw Data'!L2492="Elec", '1. Raw Data'!L2492="elect"), "Electronics", '1. Raw Data'!L2492)</f>
        <v>Sports</v>
      </c>
      <c r="M2492" s="9">
        <v>1356.28</v>
      </c>
      <c r="N2492" s="9">
        <f>IF(ISBLANK('1. Raw Data'!N2492), MEDIAN('1. Raw Data'!$N$2:$N$5001), '1. Raw Data'!N2492)</f>
        <v>810.14</v>
      </c>
      <c r="O2492" s="9">
        <v>1</v>
      </c>
      <c r="P2492" s="9">
        <f>IF(ISBLANK('1. Raw Data'!P2492), 0, '1. Raw Data'!P2492)</f>
        <v>0</v>
      </c>
      <c r="Q2492" s="9">
        <v>622</v>
      </c>
      <c r="R2492" s="9">
        <v>7</v>
      </c>
      <c r="S2492" s="9">
        <f t="shared" si="114"/>
        <v>1356.28</v>
      </c>
      <c r="T2492" s="9">
        <f t="shared" si="115"/>
        <v>546.14</v>
      </c>
      <c r="U2492" s="23">
        <f t="shared" si="116"/>
        <v>0.40267496387176688</v>
      </c>
    </row>
    <row r="2493" spans="1:21" x14ac:dyDescent="0.3">
      <c r="A2493" s="9">
        <v>1163</v>
      </c>
      <c r="B2493" s="9" t="str">
        <f>PROPER(TRIM('1. Raw Data'!B2493))</f>
        <v>Customer_2491</v>
      </c>
      <c r="C2493" s="9">
        <f>IF(OR('1. Raw Data'!C2493&lt;18, '1. Raw Data'!C2493&gt;100), MEDIAN('1. Raw Data'!$C$2:$C$5001), '1. Raw Data'!C2493)</f>
        <v>40</v>
      </c>
      <c r="D2493" s="9" t="s">
        <v>5018</v>
      </c>
      <c r="E2493" s="22">
        <v>44579</v>
      </c>
      <c r="F2493" s="9">
        <v>0</v>
      </c>
      <c r="G2493" s="9">
        <v>10706</v>
      </c>
      <c r="H2493" s="15">
        <v>44579</v>
      </c>
      <c r="I2493" s="9" t="s">
        <v>7456</v>
      </c>
      <c r="J2493" s="9">
        <v>123</v>
      </c>
      <c r="K2493" s="9" t="s">
        <v>7502</v>
      </c>
      <c r="L2493" s="9" t="str">
        <f>IF(OR('1. Raw Data'!L2493="Elec", '1. Raw Data'!L2493="elect"), "Electronics", '1. Raw Data'!L2493)</f>
        <v>Electronics</v>
      </c>
      <c r="M2493" s="9">
        <v>521.6</v>
      </c>
      <c r="N2493" s="9">
        <f>IF(ISBLANK('1. Raw Data'!N2493), MEDIAN('1. Raw Data'!$N$2:$N$5001), '1. Raw Data'!N2493)</f>
        <v>357.56</v>
      </c>
      <c r="O2493" s="9">
        <v>2</v>
      </c>
      <c r="P2493" s="9">
        <f>IF(ISBLANK('1. Raw Data'!P2493), 0, '1. Raw Data'!P2493)</f>
        <v>0.05</v>
      </c>
      <c r="Q2493" s="9">
        <v>327</v>
      </c>
      <c r="R2493" s="9">
        <v>4</v>
      </c>
      <c r="S2493" s="9">
        <f t="shared" si="114"/>
        <v>991.04</v>
      </c>
      <c r="T2493" s="9">
        <f t="shared" si="115"/>
        <v>275.91999999999996</v>
      </c>
      <c r="U2493" s="23">
        <f t="shared" si="116"/>
        <v>0.27841459476913138</v>
      </c>
    </row>
    <row r="2494" spans="1:21" x14ac:dyDescent="0.3">
      <c r="A2494" s="9">
        <v>1094</v>
      </c>
      <c r="B2494" s="9" t="str">
        <f>PROPER(TRIM('1. Raw Data'!B2494))</f>
        <v>Customer_2492</v>
      </c>
      <c r="C2494" s="9">
        <f>IF(OR('1. Raw Data'!C2494&lt;18, '1. Raw Data'!C2494&gt;100), MEDIAN('1. Raw Data'!$C$2:$C$5001), '1. Raw Data'!C2494)</f>
        <v>40</v>
      </c>
      <c r="D2494" s="9" t="s">
        <v>5022</v>
      </c>
      <c r="E2494" s="22">
        <v>44126</v>
      </c>
      <c r="F2494" s="9">
        <v>0</v>
      </c>
      <c r="G2494" s="9">
        <v>10697</v>
      </c>
      <c r="H2494" s="15">
        <v>44126</v>
      </c>
      <c r="I2494" s="9" t="s">
        <v>7457</v>
      </c>
      <c r="J2494" s="9">
        <v>130</v>
      </c>
      <c r="K2494" s="9" t="s">
        <v>7487</v>
      </c>
      <c r="L2494" s="9" t="str">
        <f>IF(OR('1. Raw Data'!L2494="Elec", '1. Raw Data'!L2494="elect"), "Electronics", '1. Raw Data'!L2494)</f>
        <v>Sports</v>
      </c>
      <c r="M2494" s="9">
        <v>1112.56</v>
      </c>
      <c r="N2494" s="9">
        <f>IF(ISBLANK('1. Raw Data'!N2494), MEDIAN('1. Raw Data'!$N$2:$N$5001), '1. Raw Data'!N2494)</f>
        <v>704.49</v>
      </c>
      <c r="O2494" s="9">
        <v>1</v>
      </c>
      <c r="P2494" s="9">
        <f>IF(ISBLANK('1. Raw Data'!P2494), 0, '1. Raw Data'!P2494)</f>
        <v>0</v>
      </c>
      <c r="Q2494" s="9">
        <v>353</v>
      </c>
      <c r="R2494" s="9">
        <v>4</v>
      </c>
      <c r="S2494" s="9">
        <f t="shared" si="114"/>
        <v>1112.56</v>
      </c>
      <c r="T2494" s="9">
        <f t="shared" si="115"/>
        <v>408.06999999999994</v>
      </c>
      <c r="U2494" s="23">
        <f t="shared" si="116"/>
        <v>0.36678471273459406</v>
      </c>
    </row>
    <row r="2495" spans="1:21" x14ac:dyDescent="0.3">
      <c r="A2495" s="9">
        <v>1832</v>
      </c>
      <c r="B2495" s="9" t="str">
        <f>PROPER(TRIM('1. Raw Data'!B2495))</f>
        <v>Customer_2493</v>
      </c>
      <c r="C2495" s="9">
        <f>IF(OR('1. Raw Data'!C2495&lt;18, '1. Raw Data'!C2495&gt;100), MEDIAN('1. Raw Data'!$C$2:$C$5001), '1. Raw Data'!C2495)</f>
        <v>41</v>
      </c>
      <c r="D2495" s="9" t="s">
        <v>5020</v>
      </c>
      <c r="E2495" s="22">
        <v>44502</v>
      </c>
      <c r="F2495" s="9">
        <v>0</v>
      </c>
      <c r="G2495" s="9">
        <v>13034</v>
      </c>
      <c r="H2495" s="15">
        <v>44238</v>
      </c>
      <c r="I2495" s="9" t="s">
        <v>7457</v>
      </c>
      <c r="J2495" s="9">
        <v>143</v>
      </c>
      <c r="K2495" s="9" t="s">
        <v>7475</v>
      </c>
      <c r="L2495" s="9" t="str">
        <f>IF(OR('1. Raw Data'!L2495="Elec", '1. Raw Data'!L2495="elect"), "Electronics", '1. Raw Data'!L2495)</f>
        <v>Electronics</v>
      </c>
      <c r="M2495" s="9">
        <v>1117.8</v>
      </c>
      <c r="N2495" s="9">
        <f>IF(ISBLANK('1. Raw Data'!N2495), MEDIAN('1. Raw Data'!$N$2:$N$5001), '1. Raw Data'!N2495)</f>
        <v>604.45000000000005</v>
      </c>
      <c r="O2495" s="9">
        <v>4</v>
      </c>
      <c r="P2495" s="9">
        <f>IF(ISBLANK('1. Raw Data'!P2495), 0, '1. Raw Data'!P2495)</f>
        <v>0.05</v>
      </c>
      <c r="Q2495" s="9">
        <v>481</v>
      </c>
      <c r="R2495" s="9">
        <v>6</v>
      </c>
      <c r="S2495" s="9">
        <f t="shared" si="114"/>
        <v>4247.6399999999994</v>
      </c>
      <c r="T2495" s="9">
        <f t="shared" si="115"/>
        <v>1829.8399999999992</v>
      </c>
      <c r="U2495" s="23">
        <f t="shared" si="116"/>
        <v>0.43078980327899719</v>
      </c>
    </row>
    <row r="2496" spans="1:21" x14ac:dyDescent="0.3">
      <c r="A2496" s="9">
        <v>2133</v>
      </c>
      <c r="B2496" s="9" t="str">
        <f>PROPER(TRIM('1. Raw Data'!B2496))</f>
        <v>Customer_2494</v>
      </c>
      <c r="C2496" s="9">
        <f>IF(OR('1. Raw Data'!C2496&lt;18, '1. Raw Data'!C2496&gt;100), MEDIAN('1. Raw Data'!$C$2:$C$5001), '1. Raw Data'!C2496)</f>
        <v>58</v>
      </c>
      <c r="D2496" s="9" t="s">
        <v>5021</v>
      </c>
      <c r="E2496" s="22">
        <v>45064</v>
      </c>
      <c r="F2496" s="9">
        <v>1</v>
      </c>
      <c r="G2496" s="9">
        <v>10474</v>
      </c>
      <c r="H2496" s="15">
        <v>45064</v>
      </c>
      <c r="I2496" s="9" t="s">
        <v>7457</v>
      </c>
      <c r="J2496" s="9">
        <v>104</v>
      </c>
      <c r="K2496" s="9" t="s">
        <v>7499</v>
      </c>
      <c r="L2496" s="9" t="str">
        <f>IF(OR('1. Raw Data'!L2496="Elec", '1. Raw Data'!L2496="elect"), "Electronics", '1. Raw Data'!L2496)</f>
        <v>Electronics</v>
      </c>
      <c r="M2496" s="9">
        <v>76.61</v>
      </c>
      <c r="N2496" s="9">
        <f>IF(ISBLANK('1. Raw Data'!N2496), MEDIAN('1. Raw Data'!$N$2:$N$5001), '1. Raw Data'!N2496)</f>
        <v>31.93</v>
      </c>
      <c r="O2496" s="9">
        <v>5</v>
      </c>
      <c r="P2496" s="9">
        <f>IF(ISBLANK('1. Raw Data'!P2496), 0, '1. Raw Data'!P2496)</f>
        <v>0</v>
      </c>
      <c r="Q2496" s="9">
        <v>594</v>
      </c>
      <c r="R2496" s="9">
        <v>1</v>
      </c>
      <c r="S2496" s="9">
        <f t="shared" si="114"/>
        <v>383.05</v>
      </c>
      <c r="T2496" s="9">
        <f t="shared" si="115"/>
        <v>223.4</v>
      </c>
      <c r="U2496" s="23">
        <f t="shared" si="116"/>
        <v>0.58321367967628246</v>
      </c>
    </row>
    <row r="2497" spans="1:21" x14ac:dyDescent="0.3">
      <c r="A2497" s="9">
        <v>1335</v>
      </c>
      <c r="B2497" s="9" t="str">
        <f>PROPER(TRIM('1. Raw Data'!B2497))</f>
        <v>Customer_2495</v>
      </c>
      <c r="C2497" s="9">
        <f>IF(OR('1. Raw Data'!C2497&lt;18, '1. Raw Data'!C2497&gt;100), MEDIAN('1. Raw Data'!$C$2:$C$5001), '1. Raw Data'!C2497)</f>
        <v>26</v>
      </c>
      <c r="D2497" s="9" t="s">
        <v>5018</v>
      </c>
      <c r="E2497" s="22">
        <v>44784</v>
      </c>
      <c r="F2497" s="9">
        <v>0</v>
      </c>
      <c r="G2497" s="9">
        <v>13976</v>
      </c>
      <c r="H2497" s="15">
        <v>44873</v>
      </c>
      <c r="I2497" s="9" t="s">
        <v>7457</v>
      </c>
      <c r="J2497" s="9">
        <v>121</v>
      </c>
      <c r="K2497" s="9" t="s">
        <v>7495</v>
      </c>
      <c r="L2497" s="9" t="str">
        <f>IF(OR('1. Raw Data'!L2497="Elec", '1. Raw Data'!L2497="elect"), "Electronics", '1. Raw Data'!L2497)</f>
        <v>Home Appliances</v>
      </c>
      <c r="M2497" s="9">
        <v>573.54</v>
      </c>
      <c r="N2497" s="9">
        <f>IF(ISBLANK('1. Raw Data'!N2497), MEDIAN('1. Raw Data'!$N$2:$N$5001), '1. Raw Data'!N2497)</f>
        <v>237.16</v>
      </c>
      <c r="O2497" s="9">
        <v>4</v>
      </c>
      <c r="P2497" s="9">
        <f>IF(ISBLANK('1. Raw Data'!P2497), 0, '1. Raw Data'!P2497)</f>
        <v>0.2</v>
      </c>
      <c r="Q2497" s="9">
        <v>516</v>
      </c>
      <c r="R2497" s="9">
        <v>6</v>
      </c>
      <c r="S2497" s="9">
        <f t="shared" si="114"/>
        <v>1835.328</v>
      </c>
      <c r="T2497" s="9">
        <f t="shared" si="115"/>
        <v>886.68799999999999</v>
      </c>
      <c r="U2497" s="23">
        <f t="shared" si="116"/>
        <v>0.4831223628691983</v>
      </c>
    </row>
    <row r="2498" spans="1:21" x14ac:dyDescent="0.3">
      <c r="A2498" s="9">
        <v>1821</v>
      </c>
      <c r="B2498" s="9" t="str">
        <f>PROPER(TRIM('1. Raw Data'!B2498))</f>
        <v>Customer_2496</v>
      </c>
      <c r="C2498" s="9">
        <f>IF(OR('1. Raw Data'!C2498&lt;18, '1. Raw Data'!C2498&gt;100), MEDIAN('1. Raw Data'!$C$2:$C$5001), '1. Raw Data'!C2498)</f>
        <v>25</v>
      </c>
      <c r="D2498" s="9" t="s">
        <v>5021</v>
      </c>
      <c r="E2498" s="22">
        <v>44596</v>
      </c>
      <c r="F2498" s="9">
        <v>0</v>
      </c>
      <c r="G2498" s="9">
        <v>11660</v>
      </c>
      <c r="H2498" s="15">
        <v>44653</v>
      </c>
      <c r="I2498" s="9" t="s">
        <v>7457</v>
      </c>
      <c r="J2498" s="9">
        <v>143</v>
      </c>
      <c r="K2498" s="9" t="s">
        <v>7475</v>
      </c>
      <c r="L2498" s="9" t="str">
        <f>IF(OR('1. Raw Data'!L2498="Elec", '1. Raw Data'!L2498="elect"), "Electronics", '1. Raw Data'!L2498)</f>
        <v>Electronics</v>
      </c>
      <c r="M2498" s="9">
        <v>78.180000000000007</v>
      </c>
      <c r="N2498" s="9">
        <f>IF(ISBLANK('1. Raw Data'!N2498), MEDIAN('1. Raw Data'!$N$2:$N$5001), '1. Raw Data'!N2498)</f>
        <v>34.979999999999997</v>
      </c>
      <c r="O2498" s="9">
        <v>1</v>
      </c>
      <c r="P2498" s="9">
        <f>IF(ISBLANK('1. Raw Data'!P2498), 0, '1. Raw Data'!P2498)</f>
        <v>0</v>
      </c>
      <c r="Q2498" s="9">
        <v>673</v>
      </c>
      <c r="R2498" s="9">
        <v>7</v>
      </c>
      <c r="S2498" s="9">
        <f t="shared" si="114"/>
        <v>78.180000000000007</v>
      </c>
      <c r="T2498" s="9">
        <f t="shared" si="115"/>
        <v>43.20000000000001</v>
      </c>
      <c r="U2498" s="23">
        <f t="shared" si="116"/>
        <v>0.5525709900230239</v>
      </c>
    </row>
    <row r="2499" spans="1:21" x14ac:dyDescent="0.3">
      <c r="A2499" s="9">
        <v>1237</v>
      </c>
      <c r="B2499" s="9" t="str">
        <f>PROPER(TRIM('1. Raw Data'!B2499))</f>
        <v>Customer_2497</v>
      </c>
      <c r="C2499" s="9">
        <f>IF(OR('1. Raw Data'!C2499&lt;18, '1. Raw Data'!C2499&gt;100), MEDIAN('1. Raw Data'!$C$2:$C$5001), '1. Raw Data'!C2499)</f>
        <v>27</v>
      </c>
      <c r="D2499" s="9" t="s">
        <v>5023</v>
      </c>
      <c r="E2499" s="22">
        <v>44855</v>
      </c>
      <c r="F2499" s="9">
        <v>0</v>
      </c>
      <c r="G2499" s="9">
        <v>13600</v>
      </c>
      <c r="H2499" s="15">
        <v>44855</v>
      </c>
      <c r="I2499" s="9" t="s">
        <v>7457</v>
      </c>
      <c r="J2499" s="9">
        <v>109</v>
      </c>
      <c r="K2499" s="9" t="s">
        <v>7466</v>
      </c>
      <c r="L2499" s="9" t="str">
        <f>IF(OR('1. Raw Data'!L2499="Elec", '1. Raw Data'!L2499="elect"), "Electronics", '1. Raw Data'!L2499)</f>
        <v>Electronics</v>
      </c>
      <c r="M2499" s="9">
        <v>1495.78</v>
      </c>
      <c r="N2499" s="9">
        <f>IF(ISBLANK('1. Raw Data'!N2499), MEDIAN('1. Raw Data'!$N$2:$N$5001), '1. Raw Data'!N2499)</f>
        <v>1036.19</v>
      </c>
      <c r="O2499" s="9">
        <v>4</v>
      </c>
      <c r="P2499" s="9">
        <f>IF(ISBLANK('1. Raw Data'!P2499), 0, '1. Raw Data'!P2499)</f>
        <v>0</v>
      </c>
      <c r="Q2499" s="9">
        <v>803</v>
      </c>
      <c r="R2499" s="9">
        <v>3</v>
      </c>
      <c r="S2499" s="9">
        <f t="shared" ref="S2499:S2562" si="117">M2499 * O2499 * (1 - P2499)</f>
        <v>5983.12</v>
      </c>
      <c r="T2499" s="9">
        <f t="shared" ref="T2499:T2562" si="118">S2499 - (N2499 * O2499)</f>
        <v>1838.3599999999997</v>
      </c>
      <c r="U2499" s="23">
        <f t="shared" ref="U2499:U2562" si="119">T2499 / S2499</f>
        <v>0.30725775180842096</v>
      </c>
    </row>
    <row r="2500" spans="1:21" x14ac:dyDescent="0.3">
      <c r="A2500" s="9">
        <v>1380</v>
      </c>
      <c r="B2500" s="9" t="str">
        <f>PROPER(TRIM('1. Raw Data'!B2500))</f>
        <v>Customer_2498</v>
      </c>
      <c r="C2500" s="9">
        <f>IF(OR('1. Raw Data'!C2500&lt;18, '1. Raw Data'!C2500&gt;100), MEDIAN('1. Raw Data'!$C$2:$C$5001), '1. Raw Data'!C2500)</f>
        <v>23</v>
      </c>
      <c r="D2500" s="9" t="s">
        <v>5018</v>
      </c>
      <c r="E2500" s="22">
        <v>43913</v>
      </c>
      <c r="F2500" s="9">
        <v>1</v>
      </c>
      <c r="G2500" s="9">
        <v>11901</v>
      </c>
      <c r="H2500" s="15">
        <v>43913</v>
      </c>
      <c r="I2500" s="9" t="s">
        <v>7455</v>
      </c>
      <c r="J2500" s="9">
        <v>107</v>
      </c>
      <c r="K2500" s="9" t="s">
        <v>7485</v>
      </c>
      <c r="L2500" s="9" t="str">
        <f>IF(OR('1. Raw Data'!L2500="Elec", '1. Raw Data'!L2500="elect"), "Electronics", '1. Raw Data'!L2500)</f>
        <v>Sports</v>
      </c>
      <c r="M2500" s="9">
        <v>227.19</v>
      </c>
      <c r="N2500" s="9">
        <f>IF(ISBLANK('1. Raw Data'!N2500), MEDIAN('1. Raw Data'!$N$2:$N$5001), '1. Raw Data'!N2500)</f>
        <v>118.05</v>
      </c>
      <c r="O2500" s="9">
        <v>2</v>
      </c>
      <c r="P2500" s="9">
        <f>IF(ISBLANK('1. Raw Data'!P2500), 0, '1. Raw Data'!P2500)</f>
        <v>0</v>
      </c>
      <c r="Q2500" s="9">
        <v>383</v>
      </c>
      <c r="R2500" s="9">
        <v>4</v>
      </c>
      <c r="S2500" s="9">
        <f t="shared" si="117"/>
        <v>454.38</v>
      </c>
      <c r="T2500" s="9">
        <f t="shared" si="118"/>
        <v>218.28</v>
      </c>
      <c r="U2500" s="23">
        <f t="shared" si="119"/>
        <v>0.48039086227386768</v>
      </c>
    </row>
    <row r="2501" spans="1:21" x14ac:dyDescent="0.3">
      <c r="A2501" s="9">
        <v>2459</v>
      </c>
      <c r="B2501" s="9" t="str">
        <f>PROPER(TRIM('1. Raw Data'!B2501))</f>
        <v>Customer_2499</v>
      </c>
      <c r="C2501" s="9">
        <f>IF(OR('1. Raw Data'!C2501&lt;18, '1. Raw Data'!C2501&gt;100), MEDIAN('1. Raw Data'!$C$2:$C$5001), '1. Raw Data'!C2501)</f>
        <v>32</v>
      </c>
      <c r="D2501" s="9" t="s">
        <v>5021</v>
      </c>
      <c r="E2501" s="22">
        <v>43865</v>
      </c>
      <c r="F2501" s="9">
        <v>0</v>
      </c>
      <c r="G2501" s="9">
        <v>12436</v>
      </c>
      <c r="H2501" s="15">
        <v>43923</v>
      </c>
      <c r="I2501" s="9" t="s">
        <v>7457</v>
      </c>
      <c r="J2501" s="9">
        <v>116</v>
      </c>
      <c r="K2501" s="9" t="s">
        <v>7480</v>
      </c>
      <c r="L2501" s="9" t="str">
        <f>IF(OR('1. Raw Data'!L2501="Elec", '1. Raw Data'!L2501="elect"), "Electronics", '1. Raw Data'!L2501)</f>
        <v>Sports</v>
      </c>
      <c r="M2501" s="9">
        <v>837.08</v>
      </c>
      <c r="N2501" s="9">
        <f>IF(ISBLANK('1. Raw Data'!N2501), MEDIAN('1. Raw Data'!$N$2:$N$5001), '1. Raw Data'!N2501)</f>
        <v>546.63</v>
      </c>
      <c r="O2501" s="9">
        <v>4</v>
      </c>
      <c r="P2501" s="9">
        <f>IF(ISBLANK('1. Raw Data'!P2501), 0, '1. Raw Data'!P2501)</f>
        <v>0.05</v>
      </c>
      <c r="Q2501" s="9">
        <v>661</v>
      </c>
      <c r="R2501" s="9">
        <v>6</v>
      </c>
      <c r="S2501" s="9">
        <f t="shared" si="117"/>
        <v>3180.904</v>
      </c>
      <c r="T2501" s="9">
        <f t="shared" si="118"/>
        <v>994.38400000000001</v>
      </c>
      <c r="U2501" s="23">
        <f t="shared" si="119"/>
        <v>0.312610503177713</v>
      </c>
    </row>
    <row r="2502" spans="1:21" x14ac:dyDescent="0.3">
      <c r="A2502" s="9">
        <v>1898</v>
      </c>
      <c r="B2502" s="9" t="str">
        <f>PROPER(TRIM('1. Raw Data'!B2502))</f>
        <v>Customer_2500</v>
      </c>
      <c r="C2502" s="9">
        <f>IF(OR('1. Raw Data'!C2502&lt;18, '1. Raw Data'!C2502&gt;100), MEDIAN('1. Raw Data'!$C$2:$C$5001), '1. Raw Data'!C2502)</f>
        <v>53</v>
      </c>
      <c r="D2502" s="9" t="s">
        <v>5023</v>
      </c>
      <c r="E2502" s="22">
        <v>43910</v>
      </c>
      <c r="F2502" s="9">
        <v>0</v>
      </c>
      <c r="G2502" s="9">
        <v>10510</v>
      </c>
      <c r="H2502" s="15">
        <v>43910</v>
      </c>
      <c r="I2502" s="9" t="s">
        <v>7455</v>
      </c>
      <c r="J2502" s="9">
        <v>123</v>
      </c>
      <c r="K2502" s="9" t="s">
        <v>7502</v>
      </c>
      <c r="L2502" s="9" t="str">
        <f>IF(OR('1. Raw Data'!L2502="Elec", '1. Raw Data'!L2502="elect"), "Electronics", '1. Raw Data'!L2502)</f>
        <v>Electronics</v>
      </c>
      <c r="M2502" s="9">
        <v>1196.31</v>
      </c>
      <c r="N2502" s="9">
        <f>IF(ISBLANK('1. Raw Data'!N2502), MEDIAN('1. Raw Data'!$N$2:$N$5001), '1. Raw Data'!N2502)</f>
        <v>731.59</v>
      </c>
      <c r="O2502" s="9">
        <v>3</v>
      </c>
      <c r="P2502" s="9">
        <f>IF(ISBLANK('1. Raw Data'!P2502), 0, '1. Raw Data'!P2502)</f>
        <v>0.05</v>
      </c>
      <c r="Q2502" s="9">
        <v>599</v>
      </c>
      <c r="R2502" s="9">
        <v>7</v>
      </c>
      <c r="S2502" s="9">
        <f t="shared" si="117"/>
        <v>3409.4834999999998</v>
      </c>
      <c r="T2502" s="9">
        <f t="shared" si="118"/>
        <v>1214.7134999999998</v>
      </c>
      <c r="U2502" s="23">
        <f t="shared" si="119"/>
        <v>0.35627493137890237</v>
      </c>
    </row>
    <row r="2503" spans="1:21" x14ac:dyDescent="0.3">
      <c r="A2503" s="9">
        <v>1482</v>
      </c>
      <c r="B2503" s="9" t="str">
        <f>PROPER(TRIM('1. Raw Data'!B2503))</f>
        <v>Customer_2501</v>
      </c>
      <c r="C2503" s="9">
        <f>IF(OR('1. Raw Data'!C2503&lt;18, '1. Raw Data'!C2503&gt;100), MEDIAN('1. Raw Data'!$C$2:$C$5001), '1. Raw Data'!C2503)</f>
        <v>62</v>
      </c>
      <c r="D2503" s="9" t="s">
        <v>5022</v>
      </c>
      <c r="E2503" s="22">
        <v>44022</v>
      </c>
      <c r="F2503" s="9">
        <v>0</v>
      </c>
      <c r="G2503" s="9">
        <v>10537</v>
      </c>
      <c r="H2503" s="15">
        <v>44111</v>
      </c>
      <c r="I2503" s="9" t="s">
        <v>7455</v>
      </c>
      <c r="J2503" s="9">
        <v>123</v>
      </c>
      <c r="K2503" s="9" t="s">
        <v>7502</v>
      </c>
      <c r="L2503" s="9" t="str">
        <f>IF(OR('1. Raw Data'!L2503="Elec", '1. Raw Data'!L2503="elect"), "Electronics", '1. Raw Data'!L2503)</f>
        <v>Clothing</v>
      </c>
      <c r="M2503" s="9">
        <v>341.83</v>
      </c>
      <c r="N2503" s="9">
        <f>IF(ISBLANK('1. Raw Data'!N2503), MEDIAN('1. Raw Data'!$N$2:$N$5001), '1. Raw Data'!N2503)</f>
        <v>198.82</v>
      </c>
      <c r="O2503" s="9">
        <v>4</v>
      </c>
      <c r="P2503" s="9">
        <f>IF(ISBLANK('1. Raw Data'!P2503), 0, '1. Raw Data'!P2503)</f>
        <v>0</v>
      </c>
      <c r="Q2503" s="9">
        <v>1185</v>
      </c>
      <c r="R2503" s="9">
        <v>5</v>
      </c>
      <c r="S2503" s="9">
        <f t="shared" si="117"/>
        <v>1367.32</v>
      </c>
      <c r="T2503" s="9">
        <f t="shared" si="118"/>
        <v>572.04</v>
      </c>
      <c r="U2503" s="23">
        <f t="shared" si="119"/>
        <v>0.41836585437205626</v>
      </c>
    </row>
    <row r="2504" spans="1:21" x14ac:dyDescent="0.3">
      <c r="A2504" s="9">
        <v>1901</v>
      </c>
      <c r="B2504" s="9" t="str">
        <f>PROPER(TRIM('1. Raw Data'!B2504))</f>
        <v>Customer_2502</v>
      </c>
      <c r="C2504" s="9">
        <f>IF(OR('1. Raw Data'!C2504&lt;18, '1. Raw Data'!C2504&gt;100), MEDIAN('1. Raw Data'!$C$2:$C$5001), '1. Raw Data'!C2504)</f>
        <v>40</v>
      </c>
      <c r="D2504" s="9" t="s">
        <v>5020</v>
      </c>
      <c r="E2504" s="22">
        <v>45292</v>
      </c>
      <c r="F2504" s="9">
        <v>0</v>
      </c>
      <c r="G2504" s="9">
        <v>12260</v>
      </c>
      <c r="H2504" s="15">
        <v>45292</v>
      </c>
      <c r="I2504" s="9" t="s">
        <v>7455</v>
      </c>
      <c r="J2504" s="9">
        <v>131</v>
      </c>
      <c r="K2504" s="9" t="s">
        <v>7504</v>
      </c>
      <c r="L2504" s="9" t="str">
        <f>IF(OR('1. Raw Data'!L2504="Elec", '1. Raw Data'!L2504="elect"), "Electronics", '1. Raw Data'!L2504)</f>
        <v>Electronics</v>
      </c>
      <c r="M2504" s="9">
        <v>753.33</v>
      </c>
      <c r="N2504" s="9">
        <f>IF(ISBLANK('1. Raw Data'!N2504), MEDIAN('1. Raw Data'!$N$2:$N$5001), '1. Raw Data'!N2504)</f>
        <v>515.54</v>
      </c>
      <c r="O2504" s="9">
        <v>1</v>
      </c>
      <c r="P2504" s="9">
        <f>IF(ISBLANK('1. Raw Data'!P2504), 0, '1. Raw Data'!P2504)</f>
        <v>0</v>
      </c>
      <c r="Q2504" s="9">
        <v>366</v>
      </c>
      <c r="R2504" s="9">
        <v>5</v>
      </c>
      <c r="S2504" s="9">
        <f t="shared" si="117"/>
        <v>753.33</v>
      </c>
      <c r="T2504" s="9">
        <f t="shared" si="118"/>
        <v>237.79000000000008</v>
      </c>
      <c r="U2504" s="23">
        <f t="shared" si="119"/>
        <v>0.31565183916743</v>
      </c>
    </row>
    <row r="2505" spans="1:21" x14ac:dyDescent="0.3">
      <c r="A2505" s="9">
        <v>2048</v>
      </c>
      <c r="B2505" s="9" t="str">
        <f>PROPER(TRIM('1. Raw Data'!B2505))</f>
        <v>Customer_2503</v>
      </c>
      <c r="C2505" s="9">
        <f>IF(OR('1. Raw Data'!C2505&lt;18, '1. Raw Data'!C2505&gt;100), MEDIAN('1. Raw Data'!$C$2:$C$5001), '1. Raw Data'!C2505)</f>
        <v>34</v>
      </c>
      <c r="D2505" s="9" t="s">
        <v>5018</v>
      </c>
      <c r="E2505" s="22">
        <v>44513</v>
      </c>
      <c r="F2505" s="9">
        <v>1</v>
      </c>
      <c r="G2505" s="9">
        <v>12944</v>
      </c>
      <c r="H2505" s="15">
        <v>44513</v>
      </c>
      <c r="I2505" s="9" t="s">
        <v>7457</v>
      </c>
      <c r="J2505" s="9">
        <v>105</v>
      </c>
      <c r="K2505" s="9" t="s">
        <v>7461</v>
      </c>
      <c r="L2505" s="9" t="str">
        <f>IF(OR('1. Raw Data'!L2505="Elec", '1. Raw Data'!L2505="elect"), "Electronics", '1. Raw Data'!L2505)</f>
        <v>Electronics</v>
      </c>
      <c r="M2505" s="9">
        <v>930.77</v>
      </c>
      <c r="N2505" s="9">
        <f>IF(ISBLANK('1. Raw Data'!N2505), MEDIAN('1. Raw Data'!$N$2:$N$5001), '1. Raw Data'!N2505)</f>
        <v>436.65</v>
      </c>
      <c r="O2505" s="9">
        <v>3</v>
      </c>
      <c r="P2505" s="9">
        <f>IF(ISBLANK('1. Raw Data'!P2505), 0, '1. Raw Data'!P2505)</f>
        <v>0</v>
      </c>
      <c r="Q2505" s="9">
        <v>1145</v>
      </c>
      <c r="R2505" s="9">
        <v>3</v>
      </c>
      <c r="S2505" s="9">
        <f t="shared" si="117"/>
        <v>2792.31</v>
      </c>
      <c r="T2505" s="9">
        <f t="shared" si="118"/>
        <v>1482.3600000000001</v>
      </c>
      <c r="U2505" s="23">
        <f t="shared" si="119"/>
        <v>0.53087228853529878</v>
      </c>
    </row>
    <row r="2506" spans="1:21" x14ac:dyDescent="0.3">
      <c r="A2506" s="9">
        <v>2140</v>
      </c>
      <c r="B2506" s="9" t="str">
        <f>PROPER(TRIM('1. Raw Data'!B2506))</f>
        <v>Customer_2504</v>
      </c>
      <c r="C2506" s="9">
        <f>IF(OR('1. Raw Data'!C2506&lt;18, '1. Raw Data'!C2506&gt;100), MEDIAN('1. Raw Data'!$C$2:$C$5001), '1. Raw Data'!C2506)</f>
        <v>44</v>
      </c>
      <c r="D2506" s="9" t="s">
        <v>5020</v>
      </c>
      <c r="E2506" s="22">
        <v>44801</v>
      </c>
      <c r="F2506" s="9">
        <v>0</v>
      </c>
      <c r="G2506" s="9">
        <v>11536</v>
      </c>
      <c r="H2506" s="15">
        <v>44801</v>
      </c>
      <c r="I2506" s="9" t="s">
        <v>7457</v>
      </c>
      <c r="J2506" s="9">
        <v>106</v>
      </c>
      <c r="K2506" s="9" t="s">
        <v>7477</v>
      </c>
      <c r="L2506" s="9" t="str">
        <f>IF(OR('1. Raw Data'!L2506="Elec", '1. Raw Data'!L2506="elect"), "Electronics", '1. Raw Data'!L2506)</f>
        <v>Home Appliances</v>
      </c>
      <c r="M2506" s="9">
        <v>282.3</v>
      </c>
      <c r="N2506" s="9">
        <f>IF(ISBLANK('1. Raw Data'!N2506), MEDIAN('1. Raw Data'!$N$2:$N$5001), '1. Raw Data'!N2506)</f>
        <v>151.44</v>
      </c>
      <c r="O2506" s="9">
        <v>5</v>
      </c>
      <c r="P2506" s="9">
        <f>IF(ISBLANK('1. Raw Data'!P2506), 0, '1. Raw Data'!P2506)</f>
        <v>0</v>
      </c>
      <c r="Q2506" s="9">
        <v>429</v>
      </c>
      <c r="R2506" s="9">
        <v>6</v>
      </c>
      <c r="S2506" s="9">
        <f t="shared" si="117"/>
        <v>1411.5</v>
      </c>
      <c r="T2506" s="9">
        <f t="shared" si="118"/>
        <v>654.29999999999995</v>
      </c>
      <c r="U2506" s="23">
        <f t="shared" si="119"/>
        <v>0.46354941551540912</v>
      </c>
    </row>
    <row r="2507" spans="1:21" x14ac:dyDescent="0.3">
      <c r="A2507" s="9">
        <v>1481</v>
      </c>
      <c r="B2507" s="9" t="str">
        <f>PROPER(TRIM('1. Raw Data'!B2507))</f>
        <v>Customer_2505</v>
      </c>
      <c r="C2507" s="9">
        <f>IF(OR('1. Raw Data'!C2507&lt;18, '1. Raw Data'!C2507&gt;100), MEDIAN('1. Raw Data'!$C$2:$C$5001), '1. Raw Data'!C2507)</f>
        <v>43</v>
      </c>
      <c r="D2507" s="9" t="s">
        <v>5023</v>
      </c>
      <c r="E2507" s="22">
        <v>44894</v>
      </c>
      <c r="F2507" s="9">
        <v>0</v>
      </c>
      <c r="G2507" s="9">
        <v>13874</v>
      </c>
      <c r="H2507" s="15">
        <v>44894</v>
      </c>
      <c r="I2507" s="9" t="s">
        <v>7457</v>
      </c>
      <c r="J2507" s="9">
        <v>101</v>
      </c>
      <c r="K2507" s="9" t="s">
        <v>7478</v>
      </c>
      <c r="L2507" s="9" t="str">
        <f>IF(OR('1. Raw Data'!L2507="Elec", '1. Raw Data'!L2507="elect"), "Electronics", '1. Raw Data'!L2507)</f>
        <v>Electronics</v>
      </c>
      <c r="M2507" s="9">
        <v>1178.9100000000001</v>
      </c>
      <c r="N2507" s="9">
        <f>IF(ISBLANK('1. Raw Data'!N2507), MEDIAN('1. Raw Data'!$N$2:$N$5001), '1. Raw Data'!N2507)</f>
        <v>777.39</v>
      </c>
      <c r="O2507" s="9">
        <v>1</v>
      </c>
      <c r="P2507" s="9">
        <f>IF(ISBLANK('1. Raw Data'!P2507), 0, '1. Raw Data'!P2507)</f>
        <v>0</v>
      </c>
      <c r="Q2507" s="9">
        <v>764</v>
      </c>
      <c r="R2507" s="9">
        <v>3</v>
      </c>
      <c r="S2507" s="9">
        <f t="shared" si="117"/>
        <v>1178.9100000000001</v>
      </c>
      <c r="T2507" s="9">
        <f t="shared" si="118"/>
        <v>401.5200000000001</v>
      </c>
      <c r="U2507" s="23">
        <f t="shared" si="119"/>
        <v>0.34058579535333494</v>
      </c>
    </row>
    <row r="2508" spans="1:21" x14ac:dyDescent="0.3">
      <c r="A2508" s="9">
        <v>2415</v>
      </c>
      <c r="B2508" s="9" t="str">
        <f>PROPER(TRIM('1. Raw Data'!B2508))</f>
        <v>Customer_2506</v>
      </c>
      <c r="C2508" s="9">
        <f>IF(OR('1. Raw Data'!C2508&lt;18, '1. Raw Data'!C2508&gt;100), MEDIAN('1. Raw Data'!$C$2:$C$5001), '1. Raw Data'!C2508)</f>
        <v>68</v>
      </c>
      <c r="D2508" s="9" t="s">
        <v>5020</v>
      </c>
      <c r="E2508" s="22">
        <v>44766</v>
      </c>
      <c r="F2508" s="9">
        <v>0</v>
      </c>
      <c r="G2508" s="9">
        <v>11288</v>
      </c>
      <c r="H2508" s="15">
        <v>44766</v>
      </c>
      <c r="I2508" s="9" t="s">
        <v>7457</v>
      </c>
      <c r="J2508" s="9">
        <v>148</v>
      </c>
      <c r="K2508" s="9" t="s">
        <v>7491</v>
      </c>
      <c r="L2508" s="9" t="str">
        <f>IF(OR('1. Raw Data'!L2508="Elec", '1. Raw Data'!L2508="elect"), "Electronics", '1. Raw Data'!L2508)</f>
        <v>Electronics</v>
      </c>
      <c r="M2508" s="9">
        <v>484.04</v>
      </c>
      <c r="N2508" s="9">
        <f>IF(ISBLANK('1. Raw Data'!N2508), MEDIAN('1. Raw Data'!$N$2:$N$5001), '1. Raw Data'!N2508)</f>
        <v>273.74</v>
      </c>
      <c r="O2508" s="9">
        <v>2</v>
      </c>
      <c r="P2508" s="9">
        <f>IF(ISBLANK('1. Raw Data'!P2508), 0, '1. Raw Data'!P2508)</f>
        <v>0</v>
      </c>
      <c r="Q2508" s="9">
        <v>327</v>
      </c>
      <c r="R2508" s="9">
        <v>6</v>
      </c>
      <c r="S2508" s="9">
        <f t="shared" si="117"/>
        <v>968.08</v>
      </c>
      <c r="T2508" s="9">
        <f t="shared" si="118"/>
        <v>420.6</v>
      </c>
      <c r="U2508" s="23">
        <f t="shared" si="119"/>
        <v>0.4344682257664656</v>
      </c>
    </row>
    <row r="2509" spans="1:21" x14ac:dyDescent="0.3">
      <c r="A2509" s="9">
        <v>1916</v>
      </c>
      <c r="B2509" s="9" t="str">
        <f>PROPER(TRIM('1. Raw Data'!B2509))</f>
        <v>Customer_2507</v>
      </c>
      <c r="C2509" s="9">
        <f>IF(OR('1. Raw Data'!C2509&lt;18, '1. Raw Data'!C2509&gt;100), MEDIAN('1. Raw Data'!$C$2:$C$5001), '1. Raw Data'!C2509)</f>
        <v>40</v>
      </c>
      <c r="D2509" s="9" t="s">
        <v>5020</v>
      </c>
      <c r="E2509" s="22">
        <v>44136</v>
      </c>
      <c r="F2509" s="9">
        <v>0</v>
      </c>
      <c r="G2509" s="9">
        <v>11366</v>
      </c>
      <c r="H2509" s="15">
        <v>43841</v>
      </c>
      <c r="I2509" s="9" t="s">
        <v>7456</v>
      </c>
      <c r="J2509" s="9">
        <v>128</v>
      </c>
      <c r="K2509" s="9" t="s">
        <v>7473</v>
      </c>
      <c r="L2509" s="9" t="str">
        <f>IF(OR('1. Raw Data'!L2509="Elec", '1. Raw Data'!L2509="elect"), "Electronics", '1. Raw Data'!L2509)</f>
        <v>Sports</v>
      </c>
      <c r="M2509" s="9">
        <v>355.98</v>
      </c>
      <c r="N2509" s="9">
        <f>IF(ISBLANK('1. Raw Data'!N2509), MEDIAN('1. Raw Data'!$N$2:$N$5001), '1. Raw Data'!N2509)</f>
        <v>168.71</v>
      </c>
      <c r="O2509" s="9">
        <v>4</v>
      </c>
      <c r="P2509" s="9">
        <f>IF(ISBLANK('1. Raw Data'!P2509), 0, '1. Raw Data'!P2509)</f>
        <v>0</v>
      </c>
      <c r="Q2509" s="9">
        <v>1265</v>
      </c>
      <c r="R2509" s="9">
        <v>6</v>
      </c>
      <c r="S2509" s="9">
        <f t="shared" si="117"/>
        <v>1423.92</v>
      </c>
      <c r="T2509" s="9">
        <f t="shared" si="118"/>
        <v>749.08</v>
      </c>
      <c r="U2509" s="23">
        <f t="shared" si="119"/>
        <v>0.52606888027417276</v>
      </c>
    </row>
    <row r="2510" spans="1:21" x14ac:dyDescent="0.3">
      <c r="A2510" s="9">
        <v>1993</v>
      </c>
      <c r="B2510" s="9" t="str">
        <f>PROPER(TRIM('1. Raw Data'!B2510))</f>
        <v>Customer_2508</v>
      </c>
      <c r="C2510" s="9">
        <f>IF(OR('1. Raw Data'!C2510&lt;18, '1. Raw Data'!C2510&gt;100), MEDIAN('1. Raw Data'!$C$2:$C$5001), '1. Raw Data'!C2510)</f>
        <v>40</v>
      </c>
      <c r="D2510" s="9" t="s">
        <v>5019</v>
      </c>
      <c r="E2510" s="22">
        <v>45072</v>
      </c>
      <c r="F2510" s="9">
        <v>0</v>
      </c>
      <c r="G2510" s="9">
        <v>11061</v>
      </c>
      <c r="H2510" s="15">
        <v>45072</v>
      </c>
      <c r="I2510" s="9" t="s">
        <v>7456</v>
      </c>
      <c r="J2510" s="9">
        <v>118</v>
      </c>
      <c r="K2510" s="9" t="s">
        <v>7501</v>
      </c>
      <c r="L2510" s="9" t="str">
        <f>IF(OR('1. Raw Data'!L2510="Elec", '1. Raw Data'!L2510="elect"), "Electronics", '1. Raw Data'!L2510)</f>
        <v>Sports</v>
      </c>
      <c r="M2510" s="9">
        <v>859.52</v>
      </c>
      <c r="N2510" s="9">
        <f>IF(ISBLANK('1. Raw Data'!N2510), MEDIAN('1. Raw Data'!$N$2:$N$5001), '1. Raw Data'!N2510)</f>
        <v>397.68</v>
      </c>
      <c r="O2510" s="9">
        <v>4</v>
      </c>
      <c r="P2510" s="9">
        <f>IF(ISBLANK('1. Raw Data'!P2510), 0, '1. Raw Data'!P2510)</f>
        <v>0</v>
      </c>
      <c r="Q2510" s="9">
        <v>510</v>
      </c>
      <c r="R2510" s="9">
        <v>4</v>
      </c>
      <c r="S2510" s="9">
        <f t="shared" si="117"/>
        <v>3438.08</v>
      </c>
      <c r="T2510" s="9">
        <f t="shared" si="118"/>
        <v>1847.36</v>
      </c>
      <c r="U2510" s="23">
        <f t="shared" si="119"/>
        <v>0.53732315711094558</v>
      </c>
    </row>
    <row r="2511" spans="1:21" x14ac:dyDescent="0.3">
      <c r="A2511" s="9">
        <v>1963</v>
      </c>
      <c r="B2511" s="9" t="str">
        <f>PROPER(TRIM('1. Raw Data'!B2511))</f>
        <v>Customer_2509</v>
      </c>
      <c r="C2511" s="9">
        <f>IF(OR('1. Raw Data'!C2511&lt;18, '1. Raw Data'!C2511&gt;100), MEDIAN('1. Raw Data'!$C$2:$C$5001), '1. Raw Data'!C2511)</f>
        <v>70</v>
      </c>
      <c r="D2511" s="9" t="s">
        <v>5023</v>
      </c>
      <c r="E2511" s="22">
        <v>44886</v>
      </c>
      <c r="F2511" s="9">
        <v>0</v>
      </c>
      <c r="G2511" s="9">
        <v>10232</v>
      </c>
      <c r="H2511" s="15">
        <v>44886</v>
      </c>
      <c r="I2511" s="9" t="s">
        <v>7457</v>
      </c>
      <c r="J2511" s="9">
        <v>124</v>
      </c>
      <c r="K2511" s="9" t="s">
        <v>7497</v>
      </c>
      <c r="L2511" s="9" t="str">
        <f>IF(OR('1. Raw Data'!L2511="Elec", '1. Raw Data'!L2511="elect"), "Electronics", '1. Raw Data'!L2511)</f>
        <v>Sports</v>
      </c>
      <c r="M2511" s="9">
        <v>644.95000000000005</v>
      </c>
      <c r="N2511" s="9">
        <f>IF(ISBLANK('1. Raw Data'!N2511), MEDIAN('1. Raw Data'!$N$2:$N$5001), '1. Raw Data'!N2511)</f>
        <v>403.65</v>
      </c>
      <c r="O2511" s="9">
        <v>1</v>
      </c>
      <c r="P2511" s="9">
        <f>IF(ISBLANK('1. Raw Data'!P2511), 0, '1. Raw Data'!P2511)</f>
        <v>0.2</v>
      </c>
      <c r="Q2511" s="9">
        <v>772</v>
      </c>
      <c r="R2511" s="9">
        <v>4</v>
      </c>
      <c r="S2511" s="9">
        <f t="shared" si="117"/>
        <v>515.96</v>
      </c>
      <c r="T2511" s="9">
        <f t="shared" si="118"/>
        <v>112.31000000000006</v>
      </c>
      <c r="U2511" s="23">
        <f t="shared" si="119"/>
        <v>0.21767191255136067</v>
      </c>
    </row>
    <row r="2512" spans="1:21" x14ac:dyDescent="0.3">
      <c r="A2512" s="9">
        <v>1536</v>
      </c>
      <c r="B2512" s="9" t="str">
        <f>PROPER(TRIM('1. Raw Data'!B2512))</f>
        <v>Customer_2510</v>
      </c>
      <c r="C2512" s="9">
        <f>IF(OR('1. Raw Data'!C2512&lt;18, '1. Raw Data'!C2512&gt;100), MEDIAN('1. Raw Data'!$C$2:$C$5001), '1. Raw Data'!C2512)</f>
        <v>51</v>
      </c>
      <c r="D2512" s="9" t="s">
        <v>5020</v>
      </c>
      <c r="E2512" s="22">
        <v>44117</v>
      </c>
      <c r="F2512" s="9">
        <v>1</v>
      </c>
      <c r="G2512" s="9">
        <v>12307</v>
      </c>
      <c r="H2512" s="15">
        <v>44117</v>
      </c>
      <c r="I2512" s="9" t="s">
        <v>7456</v>
      </c>
      <c r="J2512" s="9">
        <v>113</v>
      </c>
      <c r="K2512" s="9" t="s">
        <v>7460</v>
      </c>
      <c r="L2512" s="9" t="str">
        <f>IF(OR('1. Raw Data'!L2512="Elec", '1. Raw Data'!L2512="elect"), "Electronics", '1. Raw Data'!L2512)</f>
        <v>Sports</v>
      </c>
      <c r="M2512" s="9">
        <v>1384.41</v>
      </c>
      <c r="N2512" s="9">
        <f>IF(ISBLANK('1. Raw Data'!N2512), MEDIAN('1. Raw Data'!$N$2:$N$5001), '1. Raw Data'!N2512)</f>
        <v>559.08000000000004</v>
      </c>
      <c r="O2512" s="9">
        <v>4</v>
      </c>
      <c r="P2512" s="9">
        <f>IF(ISBLANK('1. Raw Data'!P2512), 0, '1. Raw Data'!P2512)</f>
        <v>0</v>
      </c>
      <c r="Q2512" s="9">
        <v>750</v>
      </c>
      <c r="R2512" s="9">
        <v>5</v>
      </c>
      <c r="S2512" s="9">
        <f t="shared" si="117"/>
        <v>5537.64</v>
      </c>
      <c r="T2512" s="9">
        <f t="shared" si="118"/>
        <v>3301.32</v>
      </c>
      <c r="U2512" s="23">
        <f t="shared" si="119"/>
        <v>0.59616009708106699</v>
      </c>
    </row>
    <row r="2513" spans="1:21" x14ac:dyDescent="0.3">
      <c r="A2513" s="9">
        <v>2102</v>
      </c>
      <c r="B2513" s="9" t="str">
        <f>PROPER(TRIM('1. Raw Data'!B2513))</f>
        <v>Customer_2511</v>
      </c>
      <c r="C2513" s="9">
        <f>IF(OR('1. Raw Data'!C2513&lt;18, '1. Raw Data'!C2513&gt;100), MEDIAN('1. Raw Data'!$C$2:$C$5001), '1. Raw Data'!C2513)</f>
        <v>31</v>
      </c>
      <c r="D2513" s="9" t="s">
        <v>5021</v>
      </c>
      <c r="E2513" s="22">
        <v>44238</v>
      </c>
      <c r="F2513" s="9">
        <v>1</v>
      </c>
      <c r="G2513" s="9">
        <v>10307</v>
      </c>
      <c r="H2513" s="15">
        <v>44502</v>
      </c>
      <c r="I2513" s="9" t="s">
        <v>7457</v>
      </c>
      <c r="J2513" s="9">
        <v>133</v>
      </c>
      <c r="K2513" s="9" t="s">
        <v>7498</v>
      </c>
      <c r="L2513" s="9" t="str">
        <f>IF(OR('1. Raw Data'!L2513="Elec", '1. Raw Data'!L2513="elect"), "Electronics", '1. Raw Data'!L2513)</f>
        <v>Electronics</v>
      </c>
      <c r="M2513" s="9">
        <v>1326.09</v>
      </c>
      <c r="N2513" s="9">
        <f>IF(ISBLANK('1. Raw Data'!N2513), MEDIAN('1. Raw Data'!$N$2:$N$5001), '1. Raw Data'!N2513)</f>
        <v>894.13</v>
      </c>
      <c r="O2513" s="9">
        <v>4</v>
      </c>
      <c r="P2513" s="9">
        <f>IF(ISBLANK('1. Raw Data'!P2513), 0, '1. Raw Data'!P2513)</f>
        <v>0</v>
      </c>
      <c r="Q2513" s="9">
        <v>1156</v>
      </c>
      <c r="R2513" s="9">
        <v>3</v>
      </c>
      <c r="S2513" s="9">
        <f t="shared" si="117"/>
        <v>5304.36</v>
      </c>
      <c r="T2513" s="9">
        <f t="shared" si="118"/>
        <v>1727.8399999999997</v>
      </c>
      <c r="U2513" s="23">
        <f t="shared" si="119"/>
        <v>0.32573958026981575</v>
      </c>
    </row>
    <row r="2514" spans="1:21" x14ac:dyDescent="0.3">
      <c r="A2514" s="9">
        <v>2196</v>
      </c>
      <c r="B2514" s="9" t="str">
        <f>PROPER(TRIM('1. Raw Data'!B2514))</f>
        <v>Customer_2512</v>
      </c>
      <c r="C2514" s="9">
        <f>IF(OR('1. Raw Data'!C2514&lt;18, '1. Raw Data'!C2514&gt;100), MEDIAN('1. Raw Data'!$C$2:$C$5001), '1. Raw Data'!C2514)</f>
        <v>42</v>
      </c>
      <c r="D2514" s="9" t="s">
        <v>5023</v>
      </c>
      <c r="E2514" s="22">
        <v>45086</v>
      </c>
      <c r="F2514" s="9">
        <v>1</v>
      </c>
      <c r="G2514" s="9">
        <v>10402</v>
      </c>
      <c r="H2514" s="15">
        <v>45175</v>
      </c>
      <c r="I2514" s="9" t="s">
        <v>7457</v>
      </c>
      <c r="J2514" s="9">
        <v>110</v>
      </c>
      <c r="K2514" s="9" t="s">
        <v>7493</v>
      </c>
      <c r="L2514" s="9" t="str">
        <f>IF(OR('1. Raw Data'!L2514="Elec", '1. Raw Data'!L2514="elect"), "Electronics", '1. Raw Data'!L2514)</f>
        <v>Clothing</v>
      </c>
      <c r="M2514" s="9">
        <v>750.86</v>
      </c>
      <c r="N2514" s="9">
        <f>IF(ISBLANK('1. Raw Data'!N2514), MEDIAN('1. Raw Data'!$N$2:$N$5001), '1. Raw Data'!N2514)</f>
        <v>304.49</v>
      </c>
      <c r="O2514" s="9">
        <v>5</v>
      </c>
      <c r="P2514" s="9">
        <f>IF(ISBLANK('1. Raw Data'!P2514), 0, '1. Raw Data'!P2514)</f>
        <v>0</v>
      </c>
      <c r="Q2514" s="9">
        <v>572</v>
      </c>
      <c r="R2514" s="9">
        <v>4</v>
      </c>
      <c r="S2514" s="9">
        <f t="shared" si="117"/>
        <v>3754.3</v>
      </c>
      <c r="T2514" s="9">
        <f t="shared" si="118"/>
        <v>2231.8500000000004</v>
      </c>
      <c r="U2514" s="23">
        <f t="shared" si="119"/>
        <v>0.59447833151319829</v>
      </c>
    </row>
    <row r="2515" spans="1:21" x14ac:dyDescent="0.3">
      <c r="A2515" s="9">
        <v>2035</v>
      </c>
      <c r="B2515" s="9" t="str">
        <f>PROPER(TRIM('1. Raw Data'!B2515))</f>
        <v>Customer_2513</v>
      </c>
      <c r="C2515" s="9">
        <f>IF(OR('1. Raw Data'!C2515&lt;18, '1. Raw Data'!C2515&gt;100), MEDIAN('1. Raw Data'!$C$2:$C$5001), '1. Raw Data'!C2515)</f>
        <v>43</v>
      </c>
      <c r="D2515" s="9" t="s">
        <v>5019</v>
      </c>
      <c r="E2515" s="22">
        <v>44483</v>
      </c>
      <c r="F2515" s="9">
        <v>0</v>
      </c>
      <c r="G2515" s="9">
        <v>10996</v>
      </c>
      <c r="H2515" s="15">
        <v>44483</v>
      </c>
      <c r="I2515" s="9" t="s">
        <v>7457</v>
      </c>
      <c r="J2515" s="9">
        <v>107</v>
      </c>
      <c r="K2515" s="9" t="s">
        <v>7485</v>
      </c>
      <c r="L2515" s="9" t="str">
        <f>IF(OR('1. Raw Data'!L2515="Elec", '1. Raw Data'!L2515="elect"), "Electronics", '1. Raw Data'!L2515)</f>
        <v>Home Appliances</v>
      </c>
      <c r="M2515" s="9">
        <v>570.92999999999995</v>
      </c>
      <c r="N2515" s="9">
        <f>IF(ISBLANK('1. Raw Data'!N2515), MEDIAN('1. Raw Data'!$N$2:$N$5001), '1. Raw Data'!N2515)</f>
        <v>336.45</v>
      </c>
      <c r="O2515" s="9">
        <v>4</v>
      </c>
      <c r="P2515" s="9">
        <f>IF(ISBLANK('1. Raw Data'!P2515), 0, '1. Raw Data'!P2515)</f>
        <v>0</v>
      </c>
      <c r="Q2515" s="9">
        <v>548</v>
      </c>
      <c r="R2515" s="9">
        <v>8</v>
      </c>
      <c r="S2515" s="9">
        <f t="shared" si="117"/>
        <v>2283.7199999999998</v>
      </c>
      <c r="T2515" s="9">
        <f t="shared" si="118"/>
        <v>937.91999999999985</v>
      </c>
      <c r="U2515" s="23">
        <f t="shared" si="119"/>
        <v>0.41069833429667379</v>
      </c>
    </row>
    <row r="2516" spans="1:21" x14ac:dyDescent="0.3">
      <c r="A2516" s="9">
        <v>1127</v>
      </c>
      <c r="B2516" s="9" t="str">
        <f>PROPER(TRIM('1. Raw Data'!B2516))</f>
        <v>Customer_2514</v>
      </c>
      <c r="C2516" s="9">
        <f>IF(OR('1. Raw Data'!C2516&lt;18, '1. Raw Data'!C2516&gt;100), MEDIAN('1. Raw Data'!$C$2:$C$5001), '1. Raw Data'!C2516)</f>
        <v>31</v>
      </c>
      <c r="D2516" s="9" t="s">
        <v>5018</v>
      </c>
      <c r="E2516" s="22">
        <v>44163</v>
      </c>
      <c r="F2516" s="9">
        <v>1</v>
      </c>
      <c r="G2516" s="9">
        <v>11284</v>
      </c>
      <c r="H2516" s="15">
        <v>44163</v>
      </c>
      <c r="I2516" s="9" t="s">
        <v>7457</v>
      </c>
      <c r="J2516" s="9">
        <v>137</v>
      </c>
      <c r="K2516" s="9" t="s">
        <v>7484</v>
      </c>
      <c r="L2516" s="9" t="str">
        <f>IF(OR('1. Raw Data'!L2516="Elec", '1. Raw Data'!L2516="elect"), "Electronics", '1. Raw Data'!L2516)</f>
        <v>Home Appliances</v>
      </c>
      <c r="M2516" s="9">
        <v>522</v>
      </c>
      <c r="N2516" s="9">
        <f>IF(ISBLANK('1. Raw Data'!N2516), MEDIAN('1. Raw Data'!$N$2:$N$5001), '1. Raw Data'!N2516)</f>
        <v>303.5</v>
      </c>
      <c r="O2516" s="9">
        <v>4</v>
      </c>
      <c r="P2516" s="9">
        <f>IF(ISBLANK('1. Raw Data'!P2516), 0, '1. Raw Data'!P2516)</f>
        <v>0</v>
      </c>
      <c r="Q2516" s="9">
        <v>740</v>
      </c>
      <c r="R2516" s="9">
        <v>5</v>
      </c>
      <c r="S2516" s="9">
        <f t="shared" si="117"/>
        <v>2088</v>
      </c>
      <c r="T2516" s="9">
        <f t="shared" si="118"/>
        <v>874</v>
      </c>
      <c r="U2516" s="23">
        <f t="shared" si="119"/>
        <v>0.41858237547892718</v>
      </c>
    </row>
    <row r="2517" spans="1:21" x14ac:dyDescent="0.3">
      <c r="A2517" s="9">
        <v>1091</v>
      </c>
      <c r="B2517" s="9" t="str">
        <f>PROPER(TRIM('1. Raw Data'!B2517))</f>
        <v>Customer_2515</v>
      </c>
      <c r="C2517" s="9">
        <f>IF(OR('1. Raw Data'!C2517&lt;18, '1. Raw Data'!C2517&gt;100), MEDIAN('1. Raw Data'!$C$2:$C$5001), '1. Raw Data'!C2517)</f>
        <v>42</v>
      </c>
      <c r="D2517" s="9" t="s">
        <v>5022</v>
      </c>
      <c r="E2517" s="22">
        <v>44635</v>
      </c>
      <c r="F2517" s="9">
        <v>0</v>
      </c>
      <c r="G2517" s="9">
        <v>11499</v>
      </c>
      <c r="H2517" s="15">
        <v>44635</v>
      </c>
      <c r="I2517" s="9" t="s">
        <v>7457</v>
      </c>
      <c r="J2517" s="9">
        <v>132</v>
      </c>
      <c r="K2517" s="9" t="s">
        <v>7506</v>
      </c>
      <c r="L2517" s="9" t="str">
        <f>IF(OR('1. Raw Data'!L2517="Elec", '1. Raw Data'!L2517="elect"), "Electronics", '1. Raw Data'!L2517)</f>
        <v>Clothing</v>
      </c>
      <c r="M2517" s="9">
        <v>437.97</v>
      </c>
      <c r="N2517" s="9">
        <f>IF(ISBLANK('1. Raw Data'!N2517), MEDIAN('1. Raw Data'!$N$2:$N$5001), '1. Raw Data'!N2517)</f>
        <v>251.19</v>
      </c>
      <c r="O2517" s="9">
        <v>5</v>
      </c>
      <c r="P2517" s="9">
        <f>IF(ISBLANK('1. Raw Data'!P2517), 0, '1. Raw Data'!P2517)</f>
        <v>0</v>
      </c>
      <c r="Q2517" s="9">
        <v>551</v>
      </c>
      <c r="R2517" s="9">
        <v>6</v>
      </c>
      <c r="S2517" s="9">
        <f t="shared" si="117"/>
        <v>2189.8500000000004</v>
      </c>
      <c r="T2517" s="9">
        <f t="shared" si="118"/>
        <v>933.90000000000032</v>
      </c>
      <c r="U2517" s="23">
        <f t="shared" si="119"/>
        <v>0.42646756627166249</v>
      </c>
    </row>
    <row r="2518" spans="1:21" x14ac:dyDescent="0.3">
      <c r="A2518" s="9">
        <v>1542</v>
      </c>
      <c r="B2518" s="9" t="str">
        <f>PROPER(TRIM('1. Raw Data'!B2518))</f>
        <v>Customer_2516</v>
      </c>
      <c r="C2518" s="9">
        <f>IF(OR('1. Raw Data'!C2518&lt;18, '1. Raw Data'!C2518&gt;100), MEDIAN('1. Raw Data'!$C$2:$C$5001), '1. Raw Data'!C2518)</f>
        <v>45</v>
      </c>
      <c r="D2518" s="9" t="s">
        <v>5020</v>
      </c>
      <c r="E2518" s="22">
        <v>45093</v>
      </c>
      <c r="F2518" s="9">
        <v>1</v>
      </c>
      <c r="G2518" s="9">
        <v>10749</v>
      </c>
      <c r="H2518" s="15">
        <v>45093</v>
      </c>
      <c r="I2518" s="9" t="s">
        <v>7457</v>
      </c>
      <c r="J2518" s="9">
        <v>145</v>
      </c>
      <c r="K2518" s="9" t="s">
        <v>7470</v>
      </c>
      <c r="L2518" s="9" t="str">
        <f>IF(OR('1. Raw Data'!L2518="Elec", '1. Raw Data'!L2518="elect"), "Electronics", '1. Raw Data'!L2518)</f>
        <v>Clothing</v>
      </c>
      <c r="M2518" s="9">
        <v>839.59</v>
      </c>
      <c r="N2518" s="9">
        <f>IF(ISBLANK('1. Raw Data'!N2518), MEDIAN('1. Raw Data'!$N$2:$N$5001), '1. Raw Data'!N2518)</f>
        <v>455.31</v>
      </c>
      <c r="O2518" s="9">
        <v>4</v>
      </c>
      <c r="P2518" s="9">
        <f>IF(ISBLANK('1. Raw Data'!P2518), 0, '1. Raw Data'!P2518)</f>
        <v>0</v>
      </c>
      <c r="Q2518" s="9">
        <v>565</v>
      </c>
      <c r="R2518" s="9">
        <v>2</v>
      </c>
      <c r="S2518" s="9">
        <f t="shared" si="117"/>
        <v>3358.36</v>
      </c>
      <c r="T2518" s="9">
        <f t="shared" si="118"/>
        <v>1537.1200000000001</v>
      </c>
      <c r="U2518" s="23">
        <f t="shared" si="119"/>
        <v>0.4576995914672638</v>
      </c>
    </row>
    <row r="2519" spans="1:21" x14ac:dyDescent="0.3">
      <c r="A2519" s="9">
        <v>1845</v>
      </c>
      <c r="B2519" s="9" t="str">
        <f>PROPER(TRIM('1. Raw Data'!B2519))</f>
        <v>Customer_2517</v>
      </c>
      <c r="C2519" s="9">
        <f>IF(OR('1. Raw Data'!C2519&lt;18, '1. Raw Data'!C2519&gt;100), MEDIAN('1. Raw Data'!$C$2:$C$5001), '1. Raw Data'!C2519)</f>
        <v>70</v>
      </c>
      <c r="D2519" s="9" t="s">
        <v>5021</v>
      </c>
      <c r="E2519" s="22">
        <v>44295</v>
      </c>
      <c r="F2519" s="9">
        <v>1</v>
      </c>
      <c r="G2519" s="9">
        <v>11129</v>
      </c>
      <c r="H2519" s="15">
        <v>44443</v>
      </c>
      <c r="I2519" s="9" t="s">
        <v>7457</v>
      </c>
      <c r="J2519" s="9">
        <v>122</v>
      </c>
      <c r="K2519" s="9" t="s">
        <v>7465</v>
      </c>
      <c r="L2519" s="9" t="str">
        <f>IF(OR('1. Raw Data'!L2519="Elec", '1. Raw Data'!L2519="elect"), "Electronics", '1. Raw Data'!L2519)</f>
        <v>Home Appliances</v>
      </c>
      <c r="M2519" s="9">
        <v>1217.22</v>
      </c>
      <c r="N2519" s="9">
        <f>IF(ISBLANK('1. Raw Data'!N2519), MEDIAN('1. Raw Data'!$N$2:$N$5001), '1. Raw Data'!N2519)</f>
        <v>798.17</v>
      </c>
      <c r="O2519" s="9">
        <v>5</v>
      </c>
      <c r="P2519" s="9">
        <f>IF(ISBLANK('1. Raw Data'!P2519), 0, '1. Raw Data'!P2519)</f>
        <v>0</v>
      </c>
      <c r="Q2519" s="9">
        <v>811</v>
      </c>
      <c r="R2519" s="9">
        <v>3</v>
      </c>
      <c r="S2519" s="9">
        <f t="shared" si="117"/>
        <v>6086.1</v>
      </c>
      <c r="T2519" s="9">
        <f t="shared" si="118"/>
        <v>2095.2500000000005</v>
      </c>
      <c r="U2519" s="23">
        <f t="shared" si="119"/>
        <v>0.34426808629500011</v>
      </c>
    </row>
    <row r="2520" spans="1:21" x14ac:dyDescent="0.3">
      <c r="A2520" s="9">
        <v>1988</v>
      </c>
      <c r="B2520" s="9" t="str">
        <f>PROPER(TRIM('1. Raw Data'!B2520))</f>
        <v>Customer_2518</v>
      </c>
      <c r="C2520" s="9">
        <f>IF(OR('1. Raw Data'!C2520&lt;18, '1. Raw Data'!C2520&gt;100), MEDIAN('1. Raw Data'!$C$2:$C$5001), '1. Raw Data'!C2520)</f>
        <v>54</v>
      </c>
      <c r="D2520" s="9" t="s">
        <v>5019</v>
      </c>
      <c r="E2520" s="22">
        <v>45046</v>
      </c>
      <c r="F2520" s="9">
        <v>1</v>
      </c>
      <c r="G2520" s="9">
        <v>13318</v>
      </c>
      <c r="H2520" s="15">
        <v>45046</v>
      </c>
      <c r="I2520" s="9" t="s">
        <v>7455</v>
      </c>
      <c r="J2520" s="9">
        <v>116</v>
      </c>
      <c r="K2520" s="9" t="s">
        <v>7480</v>
      </c>
      <c r="L2520" s="9" t="str">
        <f>IF(OR('1. Raw Data'!L2520="Elec", '1. Raw Data'!L2520="elect"), "Electronics", '1. Raw Data'!L2520)</f>
        <v>Electronics</v>
      </c>
      <c r="M2520" s="9">
        <v>500.6</v>
      </c>
      <c r="N2520" s="9">
        <f>IF(ISBLANK('1. Raw Data'!N2520), MEDIAN('1. Raw Data'!$N$2:$N$5001), '1. Raw Data'!N2520)</f>
        <v>299.26</v>
      </c>
      <c r="O2520" s="9">
        <v>2</v>
      </c>
      <c r="P2520" s="9">
        <f>IF(ISBLANK('1. Raw Data'!P2520), 0, '1. Raw Data'!P2520)</f>
        <v>0</v>
      </c>
      <c r="Q2520" s="9">
        <v>612</v>
      </c>
      <c r="R2520" s="9">
        <v>3</v>
      </c>
      <c r="S2520" s="9">
        <f t="shared" si="117"/>
        <v>1001.2</v>
      </c>
      <c r="T2520" s="9">
        <f t="shared" si="118"/>
        <v>402.68000000000006</v>
      </c>
      <c r="U2520" s="23">
        <f t="shared" si="119"/>
        <v>0.40219736316420301</v>
      </c>
    </row>
    <row r="2521" spans="1:21" x14ac:dyDescent="0.3">
      <c r="A2521" s="9">
        <v>1446</v>
      </c>
      <c r="B2521" s="9" t="str">
        <f>PROPER(TRIM('1. Raw Data'!B2521))</f>
        <v>Customer_2519</v>
      </c>
      <c r="C2521" s="9">
        <f>IF(OR('1. Raw Data'!C2521&lt;18, '1. Raw Data'!C2521&gt;100), MEDIAN('1. Raw Data'!$C$2:$C$5001), '1. Raw Data'!C2521)</f>
        <v>66</v>
      </c>
      <c r="D2521" s="9" t="s">
        <v>5023</v>
      </c>
      <c r="E2521" s="22">
        <v>44519</v>
      </c>
      <c r="F2521" s="9">
        <v>0</v>
      </c>
      <c r="G2521" s="9">
        <v>10303</v>
      </c>
      <c r="H2521" s="15">
        <v>44519</v>
      </c>
      <c r="I2521" s="9" t="s">
        <v>7455</v>
      </c>
      <c r="J2521" s="9">
        <v>124</v>
      </c>
      <c r="K2521" s="9" t="s">
        <v>7497</v>
      </c>
      <c r="L2521" s="9" t="str">
        <f>IF(OR('1. Raw Data'!L2521="Elec", '1. Raw Data'!L2521="elect"), "Electronics", '1. Raw Data'!L2521)</f>
        <v>Home Appliances</v>
      </c>
      <c r="M2521" s="9">
        <v>325.64</v>
      </c>
      <c r="N2521" s="9">
        <f>IF(ISBLANK('1. Raw Data'!N2521), MEDIAN('1. Raw Data'!$N$2:$N$5001), '1. Raw Data'!N2521)</f>
        <v>206.64</v>
      </c>
      <c r="O2521" s="9">
        <v>4</v>
      </c>
      <c r="P2521" s="9">
        <f>IF(ISBLANK('1. Raw Data'!P2521), 0, '1. Raw Data'!P2521)</f>
        <v>0</v>
      </c>
      <c r="Q2521" s="9">
        <v>641</v>
      </c>
      <c r="R2521" s="9">
        <v>3</v>
      </c>
      <c r="S2521" s="9">
        <f t="shared" si="117"/>
        <v>1302.56</v>
      </c>
      <c r="T2521" s="9">
        <f t="shared" si="118"/>
        <v>476</v>
      </c>
      <c r="U2521" s="23">
        <f t="shared" si="119"/>
        <v>0.3654342218400688</v>
      </c>
    </row>
    <row r="2522" spans="1:21" x14ac:dyDescent="0.3">
      <c r="A2522" s="9">
        <v>1389</v>
      </c>
      <c r="B2522" s="9" t="str">
        <f>PROPER(TRIM('1. Raw Data'!B2522))</f>
        <v>Customer_2520</v>
      </c>
      <c r="C2522" s="9">
        <f>IF(OR('1. Raw Data'!C2522&lt;18, '1. Raw Data'!C2522&gt;100), MEDIAN('1. Raw Data'!$C$2:$C$5001), '1. Raw Data'!C2522)</f>
        <v>19</v>
      </c>
      <c r="D2522" s="9" t="s">
        <v>5022</v>
      </c>
      <c r="E2522" s="22">
        <v>44869</v>
      </c>
      <c r="F2522" s="9">
        <v>0</v>
      </c>
      <c r="G2522" s="9">
        <v>12390</v>
      </c>
      <c r="H2522" s="15">
        <v>44662</v>
      </c>
      <c r="I2522" s="9" t="s">
        <v>7456</v>
      </c>
      <c r="J2522" s="9">
        <v>114</v>
      </c>
      <c r="K2522" s="9" t="s">
        <v>7463</v>
      </c>
      <c r="L2522" s="9" t="str">
        <f>IF(OR('1. Raw Data'!L2522="Elec", '1. Raw Data'!L2522="elect"), "Electronics", '1. Raw Data'!L2522)</f>
        <v>Clothing</v>
      </c>
      <c r="M2522" s="9">
        <v>739.45</v>
      </c>
      <c r="N2522" s="9">
        <f>IF(ISBLANK('1. Raw Data'!N2522), MEDIAN('1. Raw Data'!$N$2:$N$5001), '1. Raw Data'!N2522)</f>
        <v>321.41000000000003</v>
      </c>
      <c r="O2522" s="9">
        <v>1</v>
      </c>
      <c r="P2522" s="9">
        <f>IF(ISBLANK('1. Raw Data'!P2522), 0, '1. Raw Data'!P2522)</f>
        <v>0</v>
      </c>
      <c r="Q2522" s="9">
        <v>789</v>
      </c>
      <c r="R2522" s="9">
        <v>5</v>
      </c>
      <c r="S2522" s="9">
        <f t="shared" si="117"/>
        <v>739.45</v>
      </c>
      <c r="T2522" s="9">
        <f t="shared" si="118"/>
        <v>418.04</v>
      </c>
      <c r="U2522" s="23">
        <f t="shared" si="119"/>
        <v>0.56533910338765303</v>
      </c>
    </row>
    <row r="2523" spans="1:21" x14ac:dyDescent="0.3">
      <c r="A2523" s="9">
        <v>1671</v>
      </c>
      <c r="B2523" s="9" t="str">
        <f>PROPER(TRIM('1. Raw Data'!B2523))</f>
        <v>Customer_2521</v>
      </c>
      <c r="C2523" s="9">
        <f>IF(OR('1. Raw Data'!C2523&lt;18, '1. Raw Data'!C2523&gt;100), MEDIAN('1. Raw Data'!$C$2:$C$5001), '1. Raw Data'!C2523)</f>
        <v>34</v>
      </c>
      <c r="D2523" s="9" t="s">
        <v>5022</v>
      </c>
      <c r="E2523" s="22">
        <v>44874</v>
      </c>
      <c r="F2523" s="9">
        <v>0</v>
      </c>
      <c r="G2523" s="9">
        <v>11470</v>
      </c>
      <c r="H2523" s="15">
        <v>44815</v>
      </c>
      <c r="I2523" s="9" t="s">
        <v>7456</v>
      </c>
      <c r="J2523" s="9">
        <v>111</v>
      </c>
      <c r="K2523" s="9" t="s">
        <v>7476</v>
      </c>
      <c r="L2523" s="9" t="str">
        <f>IF(OR('1. Raw Data'!L2523="Elec", '1. Raw Data'!L2523="elect"), "Electronics", '1. Raw Data'!L2523)</f>
        <v>Electronics</v>
      </c>
      <c r="M2523" s="9">
        <v>150.1</v>
      </c>
      <c r="N2523" s="9">
        <f>IF(ISBLANK('1. Raw Data'!N2523), MEDIAN('1. Raw Data'!$N$2:$N$5001), '1. Raw Data'!N2523)</f>
        <v>62.29</v>
      </c>
      <c r="O2523" s="9">
        <v>3</v>
      </c>
      <c r="P2523" s="9">
        <f>IF(ISBLANK('1. Raw Data'!P2523), 0, '1. Raw Data'!P2523)</f>
        <v>0</v>
      </c>
      <c r="Q2523" s="9">
        <v>716</v>
      </c>
      <c r="R2523" s="9">
        <v>8</v>
      </c>
      <c r="S2523" s="9">
        <f t="shared" si="117"/>
        <v>450.29999999999995</v>
      </c>
      <c r="T2523" s="9">
        <f t="shared" si="118"/>
        <v>263.42999999999995</v>
      </c>
      <c r="U2523" s="23">
        <f t="shared" si="119"/>
        <v>0.58500999333777481</v>
      </c>
    </row>
    <row r="2524" spans="1:21" x14ac:dyDescent="0.3">
      <c r="A2524" s="9">
        <v>1042</v>
      </c>
      <c r="B2524" s="9" t="str">
        <f>PROPER(TRIM('1. Raw Data'!B2524))</f>
        <v>Customer_2522</v>
      </c>
      <c r="C2524" s="9">
        <f>IF(OR('1. Raw Data'!C2524&lt;18, '1. Raw Data'!C2524&gt;100), MEDIAN('1. Raw Data'!$C$2:$C$5001), '1. Raw Data'!C2524)</f>
        <v>43</v>
      </c>
      <c r="D2524" s="9" t="s">
        <v>5020</v>
      </c>
      <c r="E2524" s="22">
        <v>44921</v>
      </c>
      <c r="F2524" s="9">
        <v>0</v>
      </c>
      <c r="G2524" s="9">
        <v>11061</v>
      </c>
      <c r="H2524" s="15">
        <v>44921</v>
      </c>
      <c r="I2524" s="9" t="s">
        <v>7455</v>
      </c>
      <c r="J2524" s="9">
        <v>119</v>
      </c>
      <c r="K2524" s="9" t="s">
        <v>7459</v>
      </c>
      <c r="L2524" s="9" t="str">
        <f>IF(OR('1. Raw Data'!L2524="Elec", '1. Raw Data'!L2524="elect"), "Electronics", '1. Raw Data'!L2524)</f>
        <v>Home Appliances</v>
      </c>
      <c r="M2524" s="9">
        <v>1066.8499999999999</v>
      </c>
      <c r="N2524" s="9">
        <f>IF(ISBLANK('1. Raw Data'!N2524), MEDIAN('1. Raw Data'!$N$2:$N$5001), '1. Raw Data'!N2524)</f>
        <v>435.87</v>
      </c>
      <c r="O2524" s="9">
        <v>2</v>
      </c>
      <c r="P2524" s="9">
        <f>IF(ISBLANK('1. Raw Data'!P2524), 0, '1. Raw Data'!P2524)</f>
        <v>0</v>
      </c>
      <c r="Q2524" s="9">
        <v>359</v>
      </c>
      <c r="R2524" s="9">
        <v>7</v>
      </c>
      <c r="S2524" s="9">
        <f t="shared" si="117"/>
        <v>2133.6999999999998</v>
      </c>
      <c r="T2524" s="9">
        <f t="shared" si="118"/>
        <v>1261.9599999999998</v>
      </c>
      <c r="U2524" s="23">
        <f t="shared" si="119"/>
        <v>0.59144209588976893</v>
      </c>
    </row>
    <row r="2525" spans="1:21" x14ac:dyDescent="0.3">
      <c r="A2525" s="9">
        <v>1253</v>
      </c>
      <c r="B2525" s="9" t="str">
        <f>PROPER(TRIM('1. Raw Data'!B2525))</f>
        <v>Customer_2523</v>
      </c>
      <c r="C2525" s="9">
        <f>IF(OR('1. Raw Data'!C2525&lt;18, '1. Raw Data'!C2525&gt;100), MEDIAN('1. Raw Data'!$C$2:$C$5001), '1. Raw Data'!C2525)</f>
        <v>40</v>
      </c>
      <c r="D2525" s="9" t="s">
        <v>5019</v>
      </c>
      <c r="E2525" s="22">
        <v>44834</v>
      </c>
      <c r="F2525" s="9">
        <v>0</v>
      </c>
      <c r="G2525" s="9">
        <v>13891</v>
      </c>
      <c r="H2525" s="15">
        <v>44834</v>
      </c>
      <c r="I2525" s="9" t="s">
        <v>7455</v>
      </c>
      <c r="J2525" s="9">
        <v>123</v>
      </c>
      <c r="K2525" s="9" t="s">
        <v>7502</v>
      </c>
      <c r="L2525" s="9" t="str">
        <f>IF(OR('1. Raw Data'!L2525="Elec", '1. Raw Data'!L2525="elect"), "Electronics", '1. Raw Data'!L2525)</f>
        <v>Electronics</v>
      </c>
      <c r="M2525" s="9">
        <v>801.62</v>
      </c>
      <c r="N2525" s="9">
        <f>IF(ISBLANK('1. Raw Data'!N2525), MEDIAN('1. Raw Data'!$N$2:$N$5001), '1. Raw Data'!N2525)</f>
        <v>356.05</v>
      </c>
      <c r="O2525" s="9">
        <v>4</v>
      </c>
      <c r="P2525" s="9">
        <f>IF(ISBLANK('1. Raw Data'!P2525), 0, '1. Raw Data'!P2525)</f>
        <v>0</v>
      </c>
      <c r="Q2525" s="9">
        <v>605</v>
      </c>
      <c r="R2525" s="9">
        <v>6</v>
      </c>
      <c r="S2525" s="9">
        <f t="shared" si="117"/>
        <v>3206.48</v>
      </c>
      <c r="T2525" s="9">
        <f t="shared" si="118"/>
        <v>1782.28</v>
      </c>
      <c r="U2525" s="23">
        <f t="shared" si="119"/>
        <v>0.55583693021631198</v>
      </c>
    </row>
    <row r="2526" spans="1:21" x14ac:dyDescent="0.3">
      <c r="A2526" s="9">
        <v>2153</v>
      </c>
      <c r="B2526" s="9" t="str">
        <f>PROPER(TRIM('1. Raw Data'!B2526))</f>
        <v>Customer_2524</v>
      </c>
      <c r="C2526" s="9">
        <f>IF(OR('1. Raw Data'!C2526&lt;18, '1. Raw Data'!C2526&gt;100), MEDIAN('1. Raw Data'!$C$2:$C$5001), '1. Raw Data'!C2526)</f>
        <v>57</v>
      </c>
      <c r="D2526" s="9" t="s">
        <v>5019</v>
      </c>
      <c r="E2526" s="22">
        <v>45282</v>
      </c>
      <c r="F2526" s="9">
        <v>0</v>
      </c>
      <c r="G2526" s="9">
        <v>10854</v>
      </c>
      <c r="H2526" s="15">
        <v>45282</v>
      </c>
      <c r="I2526" s="9" t="s">
        <v>7455</v>
      </c>
      <c r="J2526" s="9">
        <v>134</v>
      </c>
      <c r="K2526" s="9" t="s">
        <v>7482</v>
      </c>
      <c r="L2526" s="9" t="str">
        <f>IF(OR('1. Raw Data'!L2526="Elec", '1. Raw Data'!L2526="elect"), "Electronics", '1. Raw Data'!L2526)</f>
        <v>Electronics</v>
      </c>
      <c r="M2526" s="9">
        <v>769.74</v>
      </c>
      <c r="N2526" s="9">
        <f>IF(ISBLANK('1. Raw Data'!N2526), MEDIAN('1. Raw Data'!$N$2:$N$5001), '1. Raw Data'!N2526)</f>
        <v>461.92</v>
      </c>
      <c r="O2526" s="9">
        <v>1</v>
      </c>
      <c r="P2526" s="9">
        <f>IF(ISBLANK('1. Raw Data'!P2526), 0, '1. Raw Data'!P2526)</f>
        <v>0</v>
      </c>
      <c r="Q2526" s="9">
        <v>367</v>
      </c>
      <c r="R2526" s="9">
        <v>5</v>
      </c>
      <c r="S2526" s="9">
        <f t="shared" si="117"/>
        <v>769.74</v>
      </c>
      <c r="T2526" s="9">
        <f t="shared" si="118"/>
        <v>307.82</v>
      </c>
      <c r="U2526" s="23">
        <f t="shared" si="119"/>
        <v>0.39990126536233012</v>
      </c>
    </row>
    <row r="2527" spans="1:21" x14ac:dyDescent="0.3">
      <c r="A2527" s="9">
        <v>2083</v>
      </c>
      <c r="B2527" s="9" t="str">
        <f>PROPER(TRIM('1. Raw Data'!B2527))</f>
        <v>Customer_2525</v>
      </c>
      <c r="C2527" s="9">
        <f>IF(OR('1. Raw Data'!C2527&lt;18, '1. Raw Data'!C2527&gt;100), MEDIAN('1. Raw Data'!$C$2:$C$5001), '1. Raw Data'!C2527)</f>
        <v>49</v>
      </c>
      <c r="D2527" s="9" t="s">
        <v>5021</v>
      </c>
      <c r="E2527" s="22">
        <v>44983</v>
      </c>
      <c r="F2527" s="9">
        <v>0</v>
      </c>
      <c r="G2527" s="9">
        <v>11069</v>
      </c>
      <c r="H2527" s="15">
        <v>44983</v>
      </c>
      <c r="I2527" s="9" t="s">
        <v>7456</v>
      </c>
      <c r="J2527" s="9">
        <v>140</v>
      </c>
      <c r="K2527" s="9" t="s">
        <v>7468</v>
      </c>
      <c r="L2527" s="9" t="str">
        <f>IF(OR('1. Raw Data'!L2527="Elec", '1. Raw Data'!L2527="elect"), "Electronics", '1. Raw Data'!L2527)</f>
        <v>Clothing</v>
      </c>
      <c r="M2527" s="9">
        <v>485.65</v>
      </c>
      <c r="N2527" s="9">
        <f>IF(ISBLANK('1. Raw Data'!N2527), MEDIAN('1. Raw Data'!$N$2:$N$5001), '1. Raw Data'!N2527)</f>
        <v>266.24</v>
      </c>
      <c r="O2527" s="9">
        <v>3</v>
      </c>
      <c r="P2527" s="9">
        <f>IF(ISBLANK('1. Raw Data'!P2527), 0, '1. Raw Data'!P2527)</f>
        <v>0.05</v>
      </c>
      <c r="Q2527" s="9">
        <v>435</v>
      </c>
      <c r="R2527" s="9">
        <v>3</v>
      </c>
      <c r="S2527" s="9">
        <f t="shared" si="117"/>
        <v>1384.1024999999997</v>
      </c>
      <c r="T2527" s="9">
        <f t="shared" si="118"/>
        <v>585.38249999999971</v>
      </c>
      <c r="U2527" s="23">
        <f t="shared" si="119"/>
        <v>0.42293291139926403</v>
      </c>
    </row>
    <row r="2528" spans="1:21" x14ac:dyDescent="0.3">
      <c r="A2528" s="9">
        <v>1662</v>
      </c>
      <c r="B2528" s="9" t="str">
        <f>PROPER(TRIM('1. Raw Data'!B2528))</f>
        <v>Customer_2526</v>
      </c>
      <c r="C2528" s="9">
        <f>IF(OR('1. Raw Data'!C2528&lt;18, '1. Raw Data'!C2528&gt;100), MEDIAN('1. Raw Data'!$C$2:$C$5001), '1. Raw Data'!C2528)</f>
        <v>34</v>
      </c>
      <c r="D2528" s="9" t="s">
        <v>5018</v>
      </c>
      <c r="E2528" s="22">
        <v>44444</v>
      </c>
      <c r="F2528" s="9">
        <v>0</v>
      </c>
      <c r="G2528" s="9">
        <v>11745</v>
      </c>
      <c r="H2528" s="15">
        <v>44325</v>
      </c>
      <c r="I2528" s="9" t="s">
        <v>7457</v>
      </c>
      <c r="J2528" s="9">
        <v>113</v>
      </c>
      <c r="K2528" s="9" t="s">
        <v>7460</v>
      </c>
      <c r="L2528" s="9" t="str">
        <f>IF(OR('1. Raw Data'!L2528="Elec", '1. Raw Data'!L2528="elect"), "Electronics", '1. Raw Data'!L2528)</f>
        <v>Sports</v>
      </c>
      <c r="M2528" s="9">
        <v>1361.78</v>
      </c>
      <c r="N2528" s="9">
        <f>IF(ISBLANK('1. Raw Data'!N2528), MEDIAN('1. Raw Data'!$N$2:$N$5001), '1. Raw Data'!N2528)</f>
        <v>852.03</v>
      </c>
      <c r="O2528" s="9">
        <v>5</v>
      </c>
      <c r="P2528" s="9">
        <f>IF(ISBLANK('1. Raw Data'!P2528), 0, '1. Raw Data'!P2528)</f>
        <v>0.2</v>
      </c>
      <c r="Q2528" s="9">
        <v>440</v>
      </c>
      <c r="R2528" s="9">
        <v>3</v>
      </c>
      <c r="S2528" s="9">
        <f t="shared" si="117"/>
        <v>5447.12</v>
      </c>
      <c r="T2528" s="9">
        <f t="shared" si="118"/>
        <v>1186.9700000000003</v>
      </c>
      <c r="U2528" s="23">
        <f t="shared" si="119"/>
        <v>0.21790781183451077</v>
      </c>
    </row>
    <row r="2529" spans="1:21" x14ac:dyDescent="0.3">
      <c r="A2529" s="9">
        <v>1466</v>
      </c>
      <c r="B2529" s="9" t="str">
        <f>PROPER(TRIM('1. Raw Data'!B2529))</f>
        <v>Customer_2527</v>
      </c>
      <c r="C2529" s="9">
        <f>IF(OR('1. Raw Data'!C2529&lt;18, '1. Raw Data'!C2529&gt;100), MEDIAN('1. Raw Data'!$C$2:$C$5001), '1. Raw Data'!C2529)</f>
        <v>37</v>
      </c>
      <c r="D2529" s="9" t="s">
        <v>5018</v>
      </c>
      <c r="E2529" s="22">
        <v>44803</v>
      </c>
      <c r="F2529" s="9">
        <v>0</v>
      </c>
      <c r="G2529" s="9">
        <v>11628</v>
      </c>
      <c r="H2529" s="15">
        <v>44803</v>
      </c>
      <c r="I2529" s="9" t="s">
        <v>7456</v>
      </c>
      <c r="J2529" s="9">
        <v>139</v>
      </c>
      <c r="K2529" s="9" t="s">
        <v>7486</v>
      </c>
      <c r="L2529" s="9" t="str">
        <f>IF(OR('1. Raw Data'!L2529="Elec", '1. Raw Data'!L2529="elect"), "Electronics", '1. Raw Data'!L2529)</f>
        <v>Home Appliances</v>
      </c>
      <c r="M2529" s="9">
        <v>181.21</v>
      </c>
      <c r="N2529" s="9">
        <f>IF(ISBLANK('1. Raw Data'!N2529), MEDIAN('1. Raw Data'!$N$2:$N$5001), '1. Raw Data'!N2529)</f>
        <v>82.91</v>
      </c>
      <c r="O2529" s="9">
        <v>4</v>
      </c>
      <c r="P2529" s="9">
        <f>IF(ISBLANK('1. Raw Data'!P2529), 0, '1. Raw Data'!P2529)</f>
        <v>0</v>
      </c>
      <c r="Q2529" s="9">
        <v>442</v>
      </c>
      <c r="R2529" s="9">
        <v>4</v>
      </c>
      <c r="S2529" s="9">
        <f t="shared" si="117"/>
        <v>724.84</v>
      </c>
      <c r="T2529" s="9">
        <f t="shared" si="118"/>
        <v>393.20000000000005</v>
      </c>
      <c r="U2529" s="23">
        <f t="shared" si="119"/>
        <v>0.54246454389934329</v>
      </c>
    </row>
    <row r="2530" spans="1:21" x14ac:dyDescent="0.3">
      <c r="A2530" s="9">
        <v>1286</v>
      </c>
      <c r="B2530" s="9" t="str">
        <f>PROPER(TRIM('1. Raw Data'!B2530))</f>
        <v>Customer_2528</v>
      </c>
      <c r="C2530" s="9">
        <f>IF(OR('1. Raw Data'!C2530&lt;18, '1. Raw Data'!C2530&gt;100), MEDIAN('1. Raw Data'!$C$2:$C$5001), '1. Raw Data'!C2530)</f>
        <v>58</v>
      </c>
      <c r="D2530" s="9" t="s">
        <v>5018</v>
      </c>
      <c r="E2530" s="22">
        <v>43865</v>
      </c>
      <c r="F2530" s="9">
        <v>0</v>
      </c>
      <c r="G2530" s="9">
        <v>13291</v>
      </c>
      <c r="H2530" s="15">
        <v>43923</v>
      </c>
      <c r="I2530" s="9" t="s">
        <v>7457</v>
      </c>
      <c r="J2530" s="9">
        <v>144</v>
      </c>
      <c r="K2530" s="9" t="s">
        <v>7462</v>
      </c>
      <c r="L2530" s="9" t="str">
        <f>IF(OR('1. Raw Data'!L2530="Elec", '1. Raw Data'!L2530="elect"), "Electronics", '1. Raw Data'!L2530)</f>
        <v>Clothing</v>
      </c>
      <c r="M2530" s="9">
        <v>1311.24</v>
      </c>
      <c r="N2530" s="9">
        <f>IF(ISBLANK('1. Raw Data'!N2530), MEDIAN('1. Raw Data'!$N$2:$N$5001), '1. Raw Data'!N2530)</f>
        <v>668.85</v>
      </c>
      <c r="O2530" s="9">
        <v>5</v>
      </c>
      <c r="P2530" s="9">
        <f>IF(ISBLANK('1. Raw Data'!P2530), 0, '1. Raw Data'!P2530)</f>
        <v>0</v>
      </c>
      <c r="Q2530" s="9">
        <v>356</v>
      </c>
      <c r="R2530" s="9">
        <v>4</v>
      </c>
      <c r="S2530" s="9">
        <f t="shared" si="117"/>
        <v>6556.2</v>
      </c>
      <c r="T2530" s="9">
        <f t="shared" si="118"/>
        <v>3211.95</v>
      </c>
      <c r="U2530" s="23">
        <f t="shared" si="119"/>
        <v>0.48991031390134526</v>
      </c>
    </row>
    <row r="2531" spans="1:21" x14ac:dyDescent="0.3">
      <c r="A2531" s="9">
        <v>2010</v>
      </c>
      <c r="B2531" s="9" t="str">
        <f>PROPER(TRIM('1. Raw Data'!B2531))</f>
        <v>Customer_2529</v>
      </c>
      <c r="C2531" s="9">
        <f>IF(OR('1. Raw Data'!C2531&lt;18, '1. Raw Data'!C2531&gt;100), MEDIAN('1. Raw Data'!$C$2:$C$5001), '1. Raw Data'!C2531)</f>
        <v>40</v>
      </c>
      <c r="D2531" s="9" t="s">
        <v>5022</v>
      </c>
      <c r="E2531" s="22">
        <v>44585</v>
      </c>
      <c r="F2531" s="9">
        <v>1</v>
      </c>
      <c r="G2531" s="9">
        <v>12303</v>
      </c>
      <c r="H2531" s="15">
        <v>44585</v>
      </c>
      <c r="I2531" s="9" t="s">
        <v>7457</v>
      </c>
      <c r="J2531" s="9">
        <v>128</v>
      </c>
      <c r="K2531" s="9" t="s">
        <v>7473</v>
      </c>
      <c r="L2531" s="9" t="str">
        <f>IF(OR('1. Raw Data'!L2531="Elec", '1. Raw Data'!L2531="elect"), "Electronics", '1. Raw Data'!L2531)</f>
        <v>Home Appliances</v>
      </c>
      <c r="M2531" s="9">
        <v>596.22</v>
      </c>
      <c r="N2531" s="9">
        <f>IF(ISBLANK('1. Raw Data'!N2531), MEDIAN('1. Raw Data'!$N$2:$N$5001), '1. Raw Data'!N2531)</f>
        <v>397.41</v>
      </c>
      <c r="O2531" s="9">
        <v>2</v>
      </c>
      <c r="P2531" s="9">
        <f>IF(ISBLANK('1. Raw Data'!P2531), 0, '1. Raw Data'!P2531)</f>
        <v>0</v>
      </c>
      <c r="Q2531" s="9">
        <v>923</v>
      </c>
      <c r="R2531" s="9">
        <v>2</v>
      </c>
      <c r="S2531" s="9">
        <f t="shared" si="117"/>
        <v>1192.44</v>
      </c>
      <c r="T2531" s="9">
        <f t="shared" si="118"/>
        <v>397.62</v>
      </c>
      <c r="U2531" s="23">
        <f t="shared" si="119"/>
        <v>0.33345073965985711</v>
      </c>
    </row>
    <row r="2532" spans="1:21" x14ac:dyDescent="0.3">
      <c r="A2532" s="9">
        <v>2490</v>
      </c>
      <c r="B2532" s="9" t="str">
        <f>PROPER(TRIM('1. Raw Data'!B2532))</f>
        <v>Customer_2530</v>
      </c>
      <c r="C2532" s="9">
        <f>IF(OR('1. Raw Data'!C2532&lt;18, '1. Raw Data'!C2532&gt;100), MEDIAN('1. Raw Data'!$C$2:$C$5001), '1. Raw Data'!C2532)</f>
        <v>59</v>
      </c>
      <c r="D2532" s="9" t="s">
        <v>5022</v>
      </c>
      <c r="E2532" s="22">
        <v>44509</v>
      </c>
      <c r="F2532" s="9">
        <v>1</v>
      </c>
      <c r="G2532" s="9">
        <v>12184</v>
      </c>
      <c r="H2532" s="15">
        <v>44450</v>
      </c>
      <c r="I2532" s="9" t="s">
        <v>7456</v>
      </c>
      <c r="J2532" s="9">
        <v>140</v>
      </c>
      <c r="K2532" s="9" t="s">
        <v>7468</v>
      </c>
      <c r="L2532" s="9" t="str">
        <f>IF(OR('1. Raw Data'!L2532="Elec", '1. Raw Data'!L2532="elect"), "Electronics", '1. Raw Data'!L2532)</f>
        <v>Sports</v>
      </c>
      <c r="M2532" s="9">
        <v>1326.9</v>
      </c>
      <c r="N2532" s="9">
        <f>IF(ISBLANK('1. Raw Data'!N2532), MEDIAN('1. Raw Data'!$N$2:$N$5001), '1. Raw Data'!N2532)</f>
        <v>903.24</v>
      </c>
      <c r="O2532" s="9">
        <v>3</v>
      </c>
      <c r="P2532" s="9">
        <f>IF(ISBLANK('1. Raw Data'!P2532), 0, '1. Raw Data'!P2532)</f>
        <v>0</v>
      </c>
      <c r="Q2532" s="9">
        <v>1149</v>
      </c>
      <c r="R2532" s="9">
        <v>3</v>
      </c>
      <c r="S2532" s="9">
        <f t="shared" si="117"/>
        <v>3980.7000000000003</v>
      </c>
      <c r="T2532" s="9">
        <f t="shared" si="118"/>
        <v>1270.98</v>
      </c>
      <c r="U2532" s="23">
        <f t="shared" si="119"/>
        <v>0.31928555279222248</v>
      </c>
    </row>
    <row r="2533" spans="1:21" x14ac:dyDescent="0.3">
      <c r="A2533" s="9">
        <v>1777</v>
      </c>
      <c r="B2533" s="9" t="str">
        <f>PROPER(TRIM('1. Raw Data'!B2533))</f>
        <v>Customer_2531</v>
      </c>
      <c r="C2533" s="9">
        <f>IF(OR('1. Raw Data'!C2533&lt;18, '1. Raw Data'!C2533&gt;100), MEDIAN('1. Raw Data'!$C$2:$C$5001), '1. Raw Data'!C2533)</f>
        <v>36</v>
      </c>
      <c r="D2533" s="9" t="s">
        <v>5023</v>
      </c>
      <c r="E2533" s="22">
        <v>45240</v>
      </c>
      <c r="F2533" s="9">
        <v>0</v>
      </c>
      <c r="G2533" s="9">
        <v>11254</v>
      </c>
      <c r="H2533" s="15">
        <v>45210</v>
      </c>
      <c r="I2533" s="9" t="s">
        <v>7457</v>
      </c>
      <c r="J2533" s="9">
        <v>116</v>
      </c>
      <c r="K2533" s="9" t="s">
        <v>7480</v>
      </c>
      <c r="L2533" s="9" t="str">
        <f>IF(OR('1. Raw Data'!L2533="Elec", '1. Raw Data'!L2533="elect"), "Electronics", '1. Raw Data'!L2533)</f>
        <v>Sports</v>
      </c>
      <c r="M2533" s="9">
        <v>1106.7</v>
      </c>
      <c r="N2533" s="9">
        <f>IF(ISBLANK('1. Raw Data'!N2533), MEDIAN('1. Raw Data'!$N$2:$N$5001), '1. Raw Data'!N2533)</f>
        <v>748.7</v>
      </c>
      <c r="O2533" s="9">
        <v>3</v>
      </c>
      <c r="P2533" s="9">
        <f>IF(ISBLANK('1. Raw Data'!P2533), 0, '1. Raw Data'!P2533)</f>
        <v>0</v>
      </c>
      <c r="Q2533" s="9">
        <v>448</v>
      </c>
      <c r="R2533" s="9">
        <v>4</v>
      </c>
      <c r="S2533" s="9">
        <f t="shared" si="117"/>
        <v>3320.1000000000004</v>
      </c>
      <c r="T2533" s="9">
        <f t="shared" si="118"/>
        <v>1074</v>
      </c>
      <c r="U2533" s="23">
        <f t="shared" si="119"/>
        <v>0.32348423240263846</v>
      </c>
    </row>
    <row r="2534" spans="1:21" x14ac:dyDescent="0.3">
      <c r="A2534" s="9">
        <v>1344</v>
      </c>
      <c r="B2534" s="9" t="str">
        <f>PROPER(TRIM('1. Raw Data'!B2534))</f>
        <v>Customer_2532</v>
      </c>
      <c r="C2534" s="9">
        <f>IF(OR('1. Raw Data'!C2534&lt;18, '1. Raw Data'!C2534&gt;100), MEDIAN('1. Raw Data'!$C$2:$C$5001), '1. Raw Data'!C2534)</f>
        <v>51</v>
      </c>
      <c r="D2534" s="9" t="s">
        <v>5022</v>
      </c>
      <c r="E2534" s="22">
        <v>44055</v>
      </c>
      <c r="F2534" s="9">
        <v>1</v>
      </c>
      <c r="G2534" s="9">
        <v>10817</v>
      </c>
      <c r="H2534" s="15">
        <v>44173</v>
      </c>
      <c r="I2534" s="9" t="s">
        <v>7456</v>
      </c>
      <c r="J2534" s="9">
        <v>128</v>
      </c>
      <c r="K2534" s="9" t="s">
        <v>7473</v>
      </c>
      <c r="L2534" s="9" t="str">
        <f>IF(OR('1. Raw Data'!L2534="Elec", '1. Raw Data'!L2534="elect"), "Electronics", '1. Raw Data'!L2534)</f>
        <v>Sports</v>
      </c>
      <c r="M2534" s="9">
        <v>201.05</v>
      </c>
      <c r="N2534" s="9">
        <f>IF(ISBLANK('1. Raw Data'!N2534), MEDIAN('1. Raw Data'!$N$2:$N$5001), '1. Raw Data'!N2534)</f>
        <v>129.78</v>
      </c>
      <c r="O2534" s="9">
        <v>5</v>
      </c>
      <c r="P2534" s="9">
        <f>IF(ISBLANK('1. Raw Data'!P2534), 0, '1. Raw Data'!P2534)</f>
        <v>0</v>
      </c>
      <c r="Q2534" s="9">
        <v>1074</v>
      </c>
      <c r="R2534" s="9">
        <v>2</v>
      </c>
      <c r="S2534" s="9">
        <f t="shared" si="117"/>
        <v>1005.25</v>
      </c>
      <c r="T2534" s="9">
        <f t="shared" si="118"/>
        <v>356.35</v>
      </c>
      <c r="U2534" s="23">
        <f t="shared" si="119"/>
        <v>0.35448893310121865</v>
      </c>
    </row>
    <row r="2535" spans="1:21" x14ac:dyDescent="0.3">
      <c r="A2535" s="9">
        <v>1641</v>
      </c>
      <c r="B2535" s="9" t="str">
        <f>PROPER(TRIM('1. Raw Data'!B2535))</f>
        <v>Customer_2533</v>
      </c>
      <c r="C2535" s="9">
        <f>IF(OR('1. Raw Data'!C2535&lt;18, '1. Raw Data'!C2535&gt;100), MEDIAN('1. Raw Data'!$C$2:$C$5001), '1. Raw Data'!C2535)</f>
        <v>41</v>
      </c>
      <c r="D2535" s="9" t="s">
        <v>5022</v>
      </c>
      <c r="E2535" s="22">
        <v>44684</v>
      </c>
      <c r="F2535" s="9">
        <v>1</v>
      </c>
      <c r="G2535" s="9">
        <v>11737</v>
      </c>
      <c r="H2535" s="15">
        <v>44625</v>
      </c>
      <c r="I2535" s="9" t="s">
        <v>7455</v>
      </c>
      <c r="J2535" s="9">
        <v>104</v>
      </c>
      <c r="K2535" s="9" t="s">
        <v>7499</v>
      </c>
      <c r="L2535" s="9" t="str">
        <f>IF(OR('1. Raw Data'!L2535="Elec", '1. Raw Data'!L2535="elect"), "Electronics", '1. Raw Data'!L2535)</f>
        <v>Sports</v>
      </c>
      <c r="M2535" s="9">
        <v>1255.73</v>
      </c>
      <c r="N2535" s="9">
        <f>IF(ISBLANK('1. Raw Data'!N2535), MEDIAN('1. Raw Data'!$N$2:$N$5001), '1. Raw Data'!N2535)</f>
        <v>761.56</v>
      </c>
      <c r="O2535" s="9">
        <v>5</v>
      </c>
      <c r="P2535" s="9">
        <f>IF(ISBLANK('1. Raw Data'!P2535), 0, '1. Raw Data'!P2535)</f>
        <v>0.05</v>
      </c>
      <c r="Q2535" s="9">
        <v>961</v>
      </c>
      <c r="R2535" s="9">
        <v>2</v>
      </c>
      <c r="S2535" s="9">
        <f t="shared" si="117"/>
        <v>5964.7174999999997</v>
      </c>
      <c r="T2535" s="9">
        <f t="shared" si="118"/>
        <v>2156.9175</v>
      </c>
      <c r="U2535" s="23">
        <f t="shared" si="119"/>
        <v>0.36161268324945817</v>
      </c>
    </row>
    <row r="2536" spans="1:21" x14ac:dyDescent="0.3">
      <c r="A2536" s="9">
        <v>1381</v>
      </c>
      <c r="B2536" s="9" t="str">
        <f>PROPER(TRIM('1. Raw Data'!B2536))</f>
        <v>Customer_2534</v>
      </c>
      <c r="C2536" s="9">
        <f>IF(OR('1. Raw Data'!C2536&lt;18, '1. Raw Data'!C2536&gt;100), MEDIAN('1. Raw Data'!$C$2:$C$5001), '1. Raw Data'!C2536)</f>
        <v>73</v>
      </c>
      <c r="D2536" s="9" t="s">
        <v>5019</v>
      </c>
      <c r="E2536" s="22">
        <v>45203</v>
      </c>
      <c r="F2536" s="9">
        <v>0</v>
      </c>
      <c r="G2536" s="9">
        <v>13649</v>
      </c>
      <c r="H2536" s="15">
        <v>45026</v>
      </c>
      <c r="I2536" s="9" t="s">
        <v>7455</v>
      </c>
      <c r="J2536" s="9">
        <v>128</v>
      </c>
      <c r="K2536" s="9" t="s">
        <v>7473</v>
      </c>
      <c r="L2536" s="9" t="str">
        <f>IF(OR('1. Raw Data'!L2536="Elec", '1. Raw Data'!L2536="elect"), "Electronics", '1. Raw Data'!L2536)</f>
        <v>Home Appliances</v>
      </c>
      <c r="M2536" s="9">
        <v>1039.1600000000001</v>
      </c>
      <c r="N2536" s="9">
        <f>IF(ISBLANK('1. Raw Data'!N2536), MEDIAN('1. Raw Data'!$N$2:$N$5001), '1. Raw Data'!N2536)</f>
        <v>700.5</v>
      </c>
      <c r="O2536" s="9">
        <v>2</v>
      </c>
      <c r="P2536" s="9">
        <f>IF(ISBLANK('1. Raw Data'!P2536), 0, '1. Raw Data'!P2536)</f>
        <v>0</v>
      </c>
      <c r="Q2536" s="9">
        <v>632</v>
      </c>
      <c r="R2536" s="9">
        <v>2</v>
      </c>
      <c r="S2536" s="9">
        <f t="shared" si="117"/>
        <v>2078.3200000000002</v>
      </c>
      <c r="T2536" s="9">
        <f t="shared" si="118"/>
        <v>677.32000000000016</v>
      </c>
      <c r="U2536" s="23">
        <f t="shared" si="119"/>
        <v>0.32589784056353216</v>
      </c>
    </row>
    <row r="2537" spans="1:21" x14ac:dyDescent="0.3">
      <c r="A2537" s="9">
        <v>1689</v>
      </c>
      <c r="B2537" s="9" t="str">
        <f>PROPER(TRIM('1. Raw Data'!B2537))</f>
        <v>Customer_2535</v>
      </c>
      <c r="C2537" s="9">
        <f>IF(OR('1. Raw Data'!C2537&lt;18, '1. Raw Data'!C2537&gt;100), MEDIAN('1. Raw Data'!$C$2:$C$5001), '1. Raw Data'!C2537)</f>
        <v>26</v>
      </c>
      <c r="D2537" s="9" t="s">
        <v>5023</v>
      </c>
      <c r="E2537" s="22">
        <v>44461</v>
      </c>
      <c r="F2537" s="9">
        <v>0</v>
      </c>
      <c r="G2537" s="9">
        <v>10972</v>
      </c>
      <c r="H2537" s="15">
        <v>44461</v>
      </c>
      <c r="I2537" s="9" t="s">
        <v>7456</v>
      </c>
      <c r="J2537" s="9">
        <v>112</v>
      </c>
      <c r="K2537" s="9" t="s">
        <v>7492</v>
      </c>
      <c r="L2537" s="9" t="str">
        <f>IF(OR('1. Raw Data'!L2537="Elec", '1. Raw Data'!L2537="elect"), "Electronics", '1. Raw Data'!L2537)</f>
        <v>Electronics</v>
      </c>
      <c r="M2537" s="9">
        <v>96.84</v>
      </c>
      <c r="N2537" s="9">
        <f>IF(ISBLANK('1. Raw Data'!N2537), MEDIAN('1. Raw Data'!$N$2:$N$5001), '1. Raw Data'!N2537)</f>
        <v>59.48</v>
      </c>
      <c r="O2537" s="9">
        <v>1</v>
      </c>
      <c r="P2537" s="9">
        <f>IF(ISBLANK('1. Raw Data'!P2537), 0, '1. Raw Data'!P2537)</f>
        <v>0.2</v>
      </c>
      <c r="Q2537" s="9">
        <v>679</v>
      </c>
      <c r="R2537" s="9">
        <v>7</v>
      </c>
      <c r="S2537" s="9">
        <f t="shared" si="117"/>
        <v>77.472000000000008</v>
      </c>
      <c r="T2537" s="9">
        <f t="shared" si="118"/>
        <v>17.992000000000012</v>
      </c>
      <c r="U2537" s="23">
        <f t="shared" si="119"/>
        <v>0.23223874432052882</v>
      </c>
    </row>
    <row r="2538" spans="1:21" x14ac:dyDescent="0.3">
      <c r="A2538" s="9">
        <v>2276</v>
      </c>
      <c r="B2538" s="9" t="str">
        <f>PROPER(TRIM('1. Raw Data'!B2538))</f>
        <v>Customer_2536</v>
      </c>
      <c r="C2538" s="9">
        <f>IF(OR('1. Raw Data'!C2538&lt;18, '1. Raw Data'!C2538&gt;100), MEDIAN('1. Raw Data'!$C$2:$C$5001), '1. Raw Data'!C2538)</f>
        <v>31</v>
      </c>
      <c r="D2538" s="9" t="s">
        <v>5019</v>
      </c>
      <c r="E2538" s="22">
        <v>45316</v>
      </c>
      <c r="F2538" s="9">
        <v>0</v>
      </c>
      <c r="G2538" s="9">
        <v>10037</v>
      </c>
      <c r="H2538" s="15">
        <v>45316</v>
      </c>
      <c r="I2538" s="9" t="s">
        <v>7456</v>
      </c>
      <c r="J2538" s="9">
        <v>116</v>
      </c>
      <c r="K2538" s="9" t="s">
        <v>7480</v>
      </c>
      <c r="L2538" s="9" t="str">
        <f>IF(OR('1. Raw Data'!L2538="Elec", '1. Raw Data'!L2538="elect"), "Electronics", '1. Raw Data'!L2538)</f>
        <v>Electronics</v>
      </c>
      <c r="M2538" s="9">
        <v>243.87</v>
      </c>
      <c r="N2538" s="9">
        <f>IF(ISBLANK('1. Raw Data'!N2538), MEDIAN('1. Raw Data'!$N$2:$N$5001), '1. Raw Data'!N2538)</f>
        <v>167.34</v>
      </c>
      <c r="O2538" s="9">
        <v>4</v>
      </c>
      <c r="P2538" s="9">
        <f>IF(ISBLANK('1. Raw Data'!P2538), 0, '1. Raw Data'!P2538)</f>
        <v>0</v>
      </c>
      <c r="Q2538" s="9">
        <v>342</v>
      </c>
      <c r="R2538" s="9">
        <v>5</v>
      </c>
      <c r="S2538" s="9">
        <f t="shared" si="117"/>
        <v>975.48</v>
      </c>
      <c r="T2538" s="9">
        <f t="shared" si="118"/>
        <v>306.12</v>
      </c>
      <c r="U2538" s="23">
        <f t="shared" si="119"/>
        <v>0.31381473736006887</v>
      </c>
    </row>
    <row r="2539" spans="1:21" x14ac:dyDescent="0.3">
      <c r="A2539" s="9">
        <v>2079</v>
      </c>
      <c r="B2539" s="9" t="str">
        <f>PROPER(TRIM('1. Raw Data'!B2539))</f>
        <v>Customer_2537</v>
      </c>
      <c r="C2539" s="9">
        <f>IF(OR('1. Raw Data'!C2539&lt;18, '1. Raw Data'!C2539&gt;100), MEDIAN('1. Raw Data'!$C$2:$C$5001), '1. Raw Data'!C2539)</f>
        <v>40</v>
      </c>
      <c r="D2539" s="9" t="s">
        <v>5021</v>
      </c>
      <c r="E2539" s="22">
        <v>45240</v>
      </c>
      <c r="F2539" s="9">
        <v>1</v>
      </c>
      <c r="G2539" s="9">
        <v>11178</v>
      </c>
      <c r="H2539" s="15">
        <v>45210</v>
      </c>
      <c r="I2539" s="9" t="s">
        <v>7456</v>
      </c>
      <c r="J2539" s="9">
        <v>149</v>
      </c>
      <c r="K2539" s="9" t="s">
        <v>7467</v>
      </c>
      <c r="L2539" s="9" t="str">
        <f>IF(OR('1. Raw Data'!L2539="Elec", '1. Raw Data'!L2539="elect"), "Electronics", '1. Raw Data'!L2539)</f>
        <v>Sports</v>
      </c>
      <c r="M2539" s="9">
        <v>971.66</v>
      </c>
      <c r="N2539" s="9">
        <f>IF(ISBLANK('1. Raw Data'!N2539), MEDIAN('1. Raw Data'!$N$2:$N$5001), '1. Raw Data'!N2539)</f>
        <v>395.89</v>
      </c>
      <c r="O2539" s="9">
        <v>1</v>
      </c>
      <c r="P2539" s="9">
        <f>IF(ISBLANK('1. Raw Data'!P2539), 0, '1. Raw Data'!P2539)</f>
        <v>0</v>
      </c>
      <c r="Q2539" s="9">
        <v>418</v>
      </c>
      <c r="R2539" s="9">
        <v>2</v>
      </c>
      <c r="S2539" s="9">
        <f t="shared" si="117"/>
        <v>971.66</v>
      </c>
      <c r="T2539" s="9">
        <f t="shared" si="118"/>
        <v>575.77</v>
      </c>
      <c r="U2539" s="23">
        <f t="shared" si="119"/>
        <v>0.59256324228639645</v>
      </c>
    </row>
    <row r="2540" spans="1:21" x14ac:dyDescent="0.3">
      <c r="A2540" s="9">
        <v>2486</v>
      </c>
      <c r="B2540" s="9" t="str">
        <f>PROPER(TRIM('1. Raw Data'!B2540))</f>
        <v>Customer_2538</v>
      </c>
      <c r="C2540" s="9">
        <f>IF(OR('1. Raw Data'!C2540&lt;18, '1. Raw Data'!C2540&gt;100), MEDIAN('1. Raw Data'!$C$2:$C$5001), '1. Raw Data'!C2540)</f>
        <v>23</v>
      </c>
      <c r="D2540" s="9" t="s">
        <v>5021</v>
      </c>
      <c r="E2540" s="22">
        <v>45267</v>
      </c>
      <c r="F2540" s="9">
        <v>0</v>
      </c>
      <c r="G2540" s="9">
        <v>13574</v>
      </c>
      <c r="H2540" s="15">
        <v>45119</v>
      </c>
      <c r="I2540" s="9" t="s">
        <v>7456</v>
      </c>
      <c r="J2540" s="9">
        <v>136</v>
      </c>
      <c r="K2540" s="9" t="s">
        <v>7503</v>
      </c>
      <c r="L2540" s="9" t="str">
        <f>IF(OR('1. Raw Data'!L2540="Elec", '1. Raw Data'!L2540="elect"), "Electronics", '1. Raw Data'!L2540)</f>
        <v>Sports</v>
      </c>
      <c r="M2540" s="9">
        <v>1010.77</v>
      </c>
      <c r="N2540" s="9">
        <f>IF(ISBLANK('1. Raw Data'!N2540), MEDIAN('1. Raw Data'!$N$2:$N$5001), '1. Raw Data'!N2540)</f>
        <v>683.78</v>
      </c>
      <c r="O2540" s="9">
        <v>3</v>
      </c>
      <c r="P2540" s="9">
        <f>IF(ISBLANK('1. Raw Data'!P2540), 0, '1. Raw Data'!P2540)</f>
        <v>0</v>
      </c>
      <c r="Q2540" s="9">
        <v>345</v>
      </c>
      <c r="R2540" s="9">
        <v>4</v>
      </c>
      <c r="S2540" s="9">
        <f t="shared" si="117"/>
        <v>3032.31</v>
      </c>
      <c r="T2540" s="9">
        <f t="shared" si="118"/>
        <v>980.9699999999998</v>
      </c>
      <c r="U2540" s="23">
        <f t="shared" si="119"/>
        <v>0.32350584208078981</v>
      </c>
    </row>
    <row r="2541" spans="1:21" x14ac:dyDescent="0.3">
      <c r="A2541" s="9">
        <v>1456</v>
      </c>
      <c r="B2541" s="9" t="str">
        <f>PROPER(TRIM('1. Raw Data'!B2541))</f>
        <v>Customer_2539</v>
      </c>
      <c r="C2541" s="9">
        <f>IF(OR('1. Raw Data'!C2541&lt;18, '1. Raw Data'!C2541&gt;100), MEDIAN('1. Raw Data'!$C$2:$C$5001), '1. Raw Data'!C2541)</f>
        <v>50</v>
      </c>
      <c r="D2541" s="9" t="s">
        <v>5023</v>
      </c>
      <c r="E2541" s="22">
        <v>43885</v>
      </c>
      <c r="F2541" s="9">
        <v>0</v>
      </c>
      <c r="G2541" s="9">
        <v>10104</v>
      </c>
      <c r="H2541" s="15">
        <v>43885</v>
      </c>
      <c r="I2541" s="9" t="s">
        <v>7457</v>
      </c>
      <c r="J2541" s="9">
        <v>120</v>
      </c>
      <c r="K2541" s="9" t="s">
        <v>7488</v>
      </c>
      <c r="L2541" s="9" t="str">
        <f>IF(OR('1. Raw Data'!L2541="Elec", '1. Raw Data'!L2541="elect"), "Electronics", '1. Raw Data'!L2541)</f>
        <v>Electronics</v>
      </c>
      <c r="M2541" s="9">
        <v>1132.6400000000001</v>
      </c>
      <c r="N2541" s="9">
        <f>IF(ISBLANK('1. Raw Data'!N2541), MEDIAN('1. Raw Data'!$N$2:$N$5001), '1. Raw Data'!N2541)</f>
        <v>641.89</v>
      </c>
      <c r="O2541" s="9">
        <v>4</v>
      </c>
      <c r="P2541" s="9">
        <f>IF(ISBLANK('1. Raw Data'!P2541), 0, '1. Raw Data'!P2541)</f>
        <v>0</v>
      </c>
      <c r="Q2541" s="9">
        <v>400</v>
      </c>
      <c r="R2541" s="9">
        <v>6</v>
      </c>
      <c r="S2541" s="9">
        <f t="shared" si="117"/>
        <v>4530.5600000000004</v>
      </c>
      <c r="T2541" s="9">
        <f t="shared" si="118"/>
        <v>1963.0000000000005</v>
      </c>
      <c r="U2541" s="23">
        <f t="shared" si="119"/>
        <v>0.43327977115411787</v>
      </c>
    </row>
    <row r="2542" spans="1:21" x14ac:dyDescent="0.3">
      <c r="A2542" s="9">
        <v>1982</v>
      </c>
      <c r="B2542" s="9" t="str">
        <f>PROPER(TRIM('1. Raw Data'!B2542))</f>
        <v>Customer_2540</v>
      </c>
      <c r="C2542" s="9">
        <f>IF(OR('1. Raw Data'!C2542&lt;18, '1. Raw Data'!C2542&gt;100), MEDIAN('1. Raw Data'!$C$2:$C$5001), '1. Raw Data'!C2542)</f>
        <v>64</v>
      </c>
      <c r="D2542" s="9" t="s">
        <v>5023</v>
      </c>
      <c r="E2542" s="22">
        <v>45112</v>
      </c>
      <c r="F2542" s="9">
        <v>1</v>
      </c>
      <c r="G2542" s="9">
        <v>10254</v>
      </c>
      <c r="H2542" s="15">
        <v>45053</v>
      </c>
      <c r="I2542" s="9" t="s">
        <v>7455</v>
      </c>
      <c r="J2542" s="9">
        <v>126</v>
      </c>
      <c r="K2542" s="9" t="s">
        <v>7469</v>
      </c>
      <c r="L2542" s="9" t="str">
        <f>IF(OR('1. Raw Data'!L2542="Elec", '1. Raw Data'!L2542="elect"), "Electronics", '1. Raw Data'!L2542)</f>
        <v>Clothing</v>
      </c>
      <c r="M2542" s="9">
        <v>1094.3599999999999</v>
      </c>
      <c r="N2542" s="9">
        <f>IF(ISBLANK('1. Raw Data'!N2542), MEDIAN('1. Raw Data'!$N$2:$N$5001), '1. Raw Data'!N2542)</f>
        <v>429.51499999999999</v>
      </c>
      <c r="O2542" s="9">
        <v>2</v>
      </c>
      <c r="P2542" s="9">
        <f>IF(ISBLANK('1. Raw Data'!P2542), 0, '1. Raw Data'!P2542)</f>
        <v>0.2</v>
      </c>
      <c r="Q2542" s="9">
        <v>605</v>
      </c>
      <c r="R2542" s="9">
        <v>4</v>
      </c>
      <c r="S2542" s="9">
        <f t="shared" si="117"/>
        <v>1750.9759999999999</v>
      </c>
      <c r="T2542" s="9">
        <f t="shared" si="118"/>
        <v>891.94599999999991</v>
      </c>
      <c r="U2542" s="23">
        <f t="shared" si="119"/>
        <v>0.50939932928835119</v>
      </c>
    </row>
    <row r="2543" spans="1:21" x14ac:dyDescent="0.3">
      <c r="A2543" s="9">
        <v>1082</v>
      </c>
      <c r="B2543" s="9" t="str">
        <f>PROPER(TRIM('1. Raw Data'!B2543))</f>
        <v>Customer_2541</v>
      </c>
      <c r="C2543" s="9">
        <f>IF(OR('1. Raw Data'!C2543&lt;18, '1. Raw Data'!C2543&gt;100), MEDIAN('1. Raw Data'!$C$2:$C$5001), '1. Raw Data'!C2543)</f>
        <v>52</v>
      </c>
      <c r="D2543" s="9" t="s">
        <v>5022</v>
      </c>
      <c r="E2543" s="22">
        <v>44802</v>
      </c>
      <c r="F2543" s="9">
        <v>0</v>
      </c>
      <c r="G2543" s="9">
        <v>13475</v>
      </c>
      <c r="H2543" s="15">
        <v>44802</v>
      </c>
      <c r="I2543" s="9" t="s">
        <v>7456</v>
      </c>
      <c r="J2543" s="9">
        <v>126</v>
      </c>
      <c r="K2543" s="9" t="s">
        <v>7469</v>
      </c>
      <c r="L2543" s="9" t="str">
        <f>IF(OR('1. Raw Data'!L2543="Elec", '1. Raw Data'!L2543="elect"), "Electronics", '1. Raw Data'!L2543)</f>
        <v>Sports</v>
      </c>
      <c r="M2543" s="9">
        <v>1006.3</v>
      </c>
      <c r="N2543" s="9">
        <f>IF(ISBLANK('1. Raw Data'!N2543), MEDIAN('1. Raw Data'!$N$2:$N$5001), '1. Raw Data'!N2543)</f>
        <v>467.4</v>
      </c>
      <c r="O2543" s="9">
        <v>1</v>
      </c>
      <c r="P2543" s="9">
        <f>IF(ISBLANK('1. Raw Data'!P2543), 0, '1. Raw Data'!P2543)</f>
        <v>0</v>
      </c>
      <c r="Q2543" s="9">
        <v>520</v>
      </c>
      <c r="R2543" s="9">
        <v>5</v>
      </c>
      <c r="S2543" s="9">
        <f t="shared" si="117"/>
        <v>1006.3</v>
      </c>
      <c r="T2543" s="9">
        <f t="shared" si="118"/>
        <v>538.9</v>
      </c>
      <c r="U2543" s="23">
        <f t="shared" si="119"/>
        <v>0.53552618503428406</v>
      </c>
    </row>
    <row r="2544" spans="1:21" x14ac:dyDescent="0.3">
      <c r="A2544" s="9">
        <v>2122</v>
      </c>
      <c r="B2544" s="9" t="str">
        <f>PROPER(TRIM('1. Raw Data'!B2544))</f>
        <v>Customer_2542</v>
      </c>
      <c r="C2544" s="9">
        <f>IF(OR('1. Raw Data'!C2544&lt;18, '1. Raw Data'!C2544&gt;100), MEDIAN('1. Raw Data'!$C$2:$C$5001), '1. Raw Data'!C2544)</f>
        <v>39</v>
      </c>
      <c r="D2544" s="9" t="s">
        <v>5021</v>
      </c>
      <c r="E2544" s="22">
        <v>44374</v>
      </c>
      <c r="F2544" s="9">
        <v>0</v>
      </c>
      <c r="G2544" s="9">
        <v>12535</v>
      </c>
      <c r="H2544" s="15">
        <v>44374</v>
      </c>
      <c r="I2544" s="9" t="s">
        <v>7456</v>
      </c>
      <c r="J2544" s="9">
        <v>122</v>
      </c>
      <c r="K2544" s="9" t="s">
        <v>7465</v>
      </c>
      <c r="L2544" s="9" t="str">
        <f>IF(OR('1. Raw Data'!L2544="Elec", '1. Raw Data'!L2544="elect"), "Electronics", '1. Raw Data'!L2544)</f>
        <v>Electronics</v>
      </c>
      <c r="M2544" s="9">
        <v>1161.05</v>
      </c>
      <c r="N2544" s="9">
        <f>IF(ISBLANK('1. Raw Data'!N2544), MEDIAN('1. Raw Data'!$N$2:$N$5001), '1. Raw Data'!N2544)</f>
        <v>761.24</v>
      </c>
      <c r="O2544" s="9">
        <v>1</v>
      </c>
      <c r="P2544" s="9">
        <f>IF(ISBLANK('1. Raw Data'!P2544), 0, '1. Raw Data'!P2544)</f>
        <v>0</v>
      </c>
      <c r="Q2544" s="9">
        <v>541</v>
      </c>
      <c r="R2544" s="9">
        <v>9</v>
      </c>
      <c r="S2544" s="9">
        <f t="shared" si="117"/>
        <v>1161.05</v>
      </c>
      <c r="T2544" s="9">
        <f t="shared" si="118"/>
        <v>399.80999999999995</v>
      </c>
      <c r="U2544" s="23">
        <f t="shared" si="119"/>
        <v>0.34435209508634423</v>
      </c>
    </row>
    <row r="2545" spans="1:21" x14ac:dyDescent="0.3">
      <c r="A2545" s="9">
        <v>1148</v>
      </c>
      <c r="B2545" s="9" t="str">
        <f>PROPER(TRIM('1. Raw Data'!B2545))</f>
        <v>Customer_2543</v>
      </c>
      <c r="C2545" s="9">
        <f>IF(OR('1. Raw Data'!C2545&lt;18, '1. Raw Data'!C2545&gt;100), MEDIAN('1. Raw Data'!$C$2:$C$5001), '1. Raw Data'!C2545)</f>
        <v>26</v>
      </c>
      <c r="D2545" s="9" t="s">
        <v>5020</v>
      </c>
      <c r="E2545" s="22">
        <v>45025</v>
      </c>
      <c r="F2545" s="9">
        <v>0</v>
      </c>
      <c r="G2545" s="9">
        <v>11981</v>
      </c>
      <c r="H2545" s="15">
        <v>45173</v>
      </c>
      <c r="I2545" s="9" t="s">
        <v>7455</v>
      </c>
      <c r="J2545" s="9">
        <v>109</v>
      </c>
      <c r="K2545" s="9" t="s">
        <v>7466</v>
      </c>
      <c r="L2545" s="9" t="str">
        <f>IF(OR('1. Raw Data'!L2545="Elec", '1. Raw Data'!L2545="elect"), "Electronics", '1. Raw Data'!L2545)</f>
        <v>Clothing</v>
      </c>
      <c r="M2545" s="9">
        <v>883.87</v>
      </c>
      <c r="N2545" s="9">
        <f>IF(ISBLANK('1. Raw Data'!N2545), MEDIAN('1. Raw Data'!$N$2:$N$5001), '1. Raw Data'!N2545)</f>
        <v>487.75</v>
      </c>
      <c r="O2545" s="9">
        <v>4</v>
      </c>
      <c r="P2545" s="9">
        <f>IF(ISBLANK('1. Raw Data'!P2545), 0, '1. Raw Data'!P2545)</f>
        <v>0</v>
      </c>
      <c r="Q2545" s="9">
        <v>485</v>
      </c>
      <c r="R2545" s="9">
        <v>6</v>
      </c>
      <c r="S2545" s="9">
        <f t="shared" si="117"/>
        <v>3535.48</v>
      </c>
      <c r="T2545" s="9">
        <f t="shared" si="118"/>
        <v>1584.48</v>
      </c>
      <c r="U2545" s="23">
        <f t="shared" si="119"/>
        <v>0.44816545419575277</v>
      </c>
    </row>
    <row r="2546" spans="1:21" x14ac:dyDescent="0.3">
      <c r="A2546" s="9">
        <v>2352</v>
      </c>
      <c r="B2546" s="9" t="str">
        <f>PROPER(TRIM('1. Raw Data'!B2546))</f>
        <v>Customer_2544</v>
      </c>
      <c r="C2546" s="9">
        <f>IF(OR('1. Raw Data'!C2546&lt;18, '1. Raw Data'!C2546&gt;100), MEDIAN('1. Raw Data'!$C$2:$C$5001), '1. Raw Data'!C2546)</f>
        <v>53</v>
      </c>
      <c r="D2546" s="9" t="s">
        <v>5018</v>
      </c>
      <c r="E2546" s="22">
        <v>45015</v>
      </c>
      <c r="F2546" s="9">
        <v>1</v>
      </c>
      <c r="G2546" s="9">
        <v>12505</v>
      </c>
      <c r="H2546" s="15">
        <v>45015</v>
      </c>
      <c r="I2546" s="9" t="s">
        <v>7456</v>
      </c>
      <c r="J2546" s="9">
        <v>105</v>
      </c>
      <c r="K2546" s="9" t="s">
        <v>7461</v>
      </c>
      <c r="L2546" s="9" t="str">
        <f>IF(OR('1. Raw Data'!L2546="Elec", '1. Raw Data'!L2546="elect"), "Electronics", '1. Raw Data'!L2546)</f>
        <v>Electronics</v>
      </c>
      <c r="M2546" s="9">
        <v>428.15</v>
      </c>
      <c r="N2546" s="9">
        <f>IF(ISBLANK('1. Raw Data'!N2546), MEDIAN('1. Raw Data'!$N$2:$N$5001), '1. Raw Data'!N2546)</f>
        <v>297.5</v>
      </c>
      <c r="O2546" s="9">
        <v>2</v>
      </c>
      <c r="P2546" s="9">
        <f>IF(ISBLANK('1. Raw Data'!P2546), 0, '1. Raw Data'!P2546)</f>
        <v>0</v>
      </c>
      <c r="Q2546" s="9">
        <v>643</v>
      </c>
      <c r="R2546" s="9">
        <v>2</v>
      </c>
      <c r="S2546" s="9">
        <f t="shared" si="117"/>
        <v>856.3</v>
      </c>
      <c r="T2546" s="9">
        <f t="shared" si="118"/>
        <v>261.29999999999995</v>
      </c>
      <c r="U2546" s="23">
        <f t="shared" si="119"/>
        <v>0.30515006422982593</v>
      </c>
    </row>
    <row r="2547" spans="1:21" x14ac:dyDescent="0.3">
      <c r="A2547" s="9">
        <v>2179</v>
      </c>
      <c r="B2547" s="9" t="str">
        <f>PROPER(TRIM('1. Raw Data'!B2547))</f>
        <v>Customer_2545</v>
      </c>
      <c r="C2547" s="9">
        <f>IF(OR('1. Raw Data'!C2547&lt;18, '1. Raw Data'!C2547&gt;100), MEDIAN('1. Raw Data'!$C$2:$C$5001), '1. Raw Data'!C2547)</f>
        <v>25</v>
      </c>
      <c r="D2547" s="9" t="s">
        <v>5022</v>
      </c>
      <c r="E2547" s="22">
        <v>45013</v>
      </c>
      <c r="F2547" s="9">
        <v>0</v>
      </c>
      <c r="G2547" s="9">
        <v>12575</v>
      </c>
      <c r="H2547" s="15">
        <v>45013</v>
      </c>
      <c r="I2547" s="9" t="s">
        <v>7455</v>
      </c>
      <c r="J2547" s="9">
        <v>117</v>
      </c>
      <c r="K2547" s="9" t="s">
        <v>7483</v>
      </c>
      <c r="L2547" s="9" t="str">
        <f>IF(OR('1. Raw Data'!L2547="Elec", '1. Raw Data'!L2547="elect"), "Electronics", '1. Raw Data'!L2547)</f>
        <v>Clothing</v>
      </c>
      <c r="M2547" s="9">
        <v>1372.95</v>
      </c>
      <c r="N2547" s="9">
        <f>IF(ISBLANK('1. Raw Data'!N2547), MEDIAN('1. Raw Data'!$N$2:$N$5001), '1. Raw Data'!N2547)</f>
        <v>597.59</v>
      </c>
      <c r="O2547" s="9">
        <v>2</v>
      </c>
      <c r="P2547" s="9">
        <f>IF(ISBLANK('1. Raw Data'!P2547), 0, '1. Raw Data'!P2547)</f>
        <v>0</v>
      </c>
      <c r="Q2547" s="9">
        <v>500</v>
      </c>
      <c r="R2547" s="9">
        <v>5</v>
      </c>
      <c r="S2547" s="9">
        <f t="shared" si="117"/>
        <v>2745.9</v>
      </c>
      <c r="T2547" s="9">
        <f t="shared" si="118"/>
        <v>1550.72</v>
      </c>
      <c r="U2547" s="23">
        <f t="shared" si="119"/>
        <v>0.56474015805382571</v>
      </c>
    </row>
    <row r="2548" spans="1:21" x14ac:dyDescent="0.3">
      <c r="A2548" s="9">
        <v>1189</v>
      </c>
      <c r="B2548" s="9" t="str">
        <f>PROPER(TRIM('1. Raw Data'!B2548))</f>
        <v>Customer_2546</v>
      </c>
      <c r="C2548" s="9">
        <f>IF(OR('1. Raw Data'!C2548&lt;18, '1. Raw Data'!C2548&gt;100), MEDIAN('1. Raw Data'!$C$2:$C$5001), '1. Raw Data'!C2548)</f>
        <v>19</v>
      </c>
      <c r="D2548" s="9" t="s">
        <v>5018</v>
      </c>
      <c r="E2548" s="22">
        <v>44504</v>
      </c>
      <c r="F2548" s="9">
        <v>0</v>
      </c>
      <c r="G2548" s="9">
        <v>10590</v>
      </c>
      <c r="H2548" s="15">
        <v>44297</v>
      </c>
      <c r="I2548" s="9" t="s">
        <v>7455</v>
      </c>
      <c r="J2548" s="9">
        <v>149</v>
      </c>
      <c r="K2548" s="9" t="s">
        <v>7467</v>
      </c>
      <c r="L2548" s="9" t="str">
        <f>IF(OR('1. Raw Data'!L2548="Elec", '1. Raw Data'!L2548="elect"), "Electronics", '1. Raw Data'!L2548)</f>
        <v>Home Appliances</v>
      </c>
      <c r="M2548" s="9">
        <v>76.41</v>
      </c>
      <c r="N2548" s="9">
        <f>IF(ISBLANK('1. Raw Data'!N2548), MEDIAN('1. Raw Data'!$N$2:$N$5001), '1. Raw Data'!N2548)</f>
        <v>40.020000000000003</v>
      </c>
      <c r="O2548" s="9">
        <v>1</v>
      </c>
      <c r="P2548" s="9">
        <f>IF(ISBLANK('1. Raw Data'!P2548), 0, '1. Raw Data'!P2548)</f>
        <v>0</v>
      </c>
      <c r="Q2548" s="9">
        <v>580</v>
      </c>
      <c r="R2548" s="9">
        <v>6</v>
      </c>
      <c r="S2548" s="9">
        <f t="shared" si="117"/>
        <v>76.41</v>
      </c>
      <c r="T2548" s="9">
        <f t="shared" si="118"/>
        <v>36.389999999999993</v>
      </c>
      <c r="U2548" s="23">
        <f t="shared" si="119"/>
        <v>0.47624656458578712</v>
      </c>
    </row>
    <row r="2549" spans="1:21" x14ac:dyDescent="0.3">
      <c r="A2549" s="9">
        <v>1882</v>
      </c>
      <c r="B2549" s="9" t="str">
        <f>PROPER(TRIM('1. Raw Data'!B2549))</f>
        <v>Customer_2547</v>
      </c>
      <c r="C2549" s="9">
        <f>IF(OR('1. Raw Data'!C2549&lt;18, '1. Raw Data'!C2549&gt;100), MEDIAN('1. Raw Data'!$C$2:$C$5001), '1. Raw Data'!C2549)</f>
        <v>35</v>
      </c>
      <c r="D2549" s="9" t="s">
        <v>5021</v>
      </c>
      <c r="E2549" s="22">
        <v>45308</v>
      </c>
      <c r="F2549" s="9">
        <v>0</v>
      </c>
      <c r="G2549" s="9">
        <v>10524</v>
      </c>
      <c r="H2549" s="15">
        <v>45308</v>
      </c>
      <c r="I2549" s="9" t="s">
        <v>7456</v>
      </c>
      <c r="J2549" s="9">
        <v>134</v>
      </c>
      <c r="K2549" s="9" t="s">
        <v>7482</v>
      </c>
      <c r="L2549" s="9" t="str">
        <f>IF(OR('1. Raw Data'!L2549="Elec", '1. Raw Data'!L2549="elect"), "Electronics", '1. Raw Data'!L2549)</f>
        <v>Clothing</v>
      </c>
      <c r="M2549" s="9">
        <v>581.51</v>
      </c>
      <c r="N2549" s="9">
        <f>IF(ISBLANK('1. Raw Data'!N2549), MEDIAN('1. Raw Data'!$N$2:$N$5001), '1. Raw Data'!N2549)</f>
        <v>290.5</v>
      </c>
      <c r="O2549" s="9">
        <v>1</v>
      </c>
      <c r="P2549" s="9">
        <f>IF(ISBLANK('1. Raw Data'!P2549), 0, '1. Raw Data'!P2549)</f>
        <v>0</v>
      </c>
      <c r="Q2549" s="9">
        <v>350</v>
      </c>
      <c r="R2549" s="9">
        <v>7</v>
      </c>
      <c r="S2549" s="9">
        <f t="shared" si="117"/>
        <v>581.51</v>
      </c>
      <c r="T2549" s="9">
        <f t="shared" si="118"/>
        <v>291.01</v>
      </c>
      <c r="U2549" s="23">
        <f t="shared" si="119"/>
        <v>0.5004385135251328</v>
      </c>
    </row>
    <row r="2550" spans="1:21" x14ac:dyDescent="0.3">
      <c r="A2550" s="9">
        <v>1262</v>
      </c>
      <c r="B2550" s="9" t="str">
        <f>PROPER(TRIM('1. Raw Data'!B2550))</f>
        <v>Customer_2548</v>
      </c>
      <c r="C2550" s="9">
        <f>IF(OR('1. Raw Data'!C2550&lt;18, '1. Raw Data'!C2550&gt;100), MEDIAN('1. Raw Data'!$C$2:$C$5001), '1. Raw Data'!C2550)</f>
        <v>40</v>
      </c>
      <c r="D2550" s="9" t="s">
        <v>5018</v>
      </c>
      <c r="E2550" s="22">
        <v>43936</v>
      </c>
      <c r="F2550" s="9">
        <v>1</v>
      </c>
      <c r="G2550" s="9">
        <v>10369</v>
      </c>
      <c r="H2550" s="15">
        <v>43936</v>
      </c>
      <c r="I2550" s="9" t="s">
        <v>7457</v>
      </c>
      <c r="J2550" s="9">
        <v>102</v>
      </c>
      <c r="K2550" s="9" t="s">
        <v>7494</v>
      </c>
      <c r="L2550" s="9" t="str">
        <f>IF(OR('1. Raw Data'!L2550="Elec", '1. Raw Data'!L2550="elect"), "Electronics", '1. Raw Data'!L2550)</f>
        <v>Sports</v>
      </c>
      <c r="M2550" s="9">
        <v>1106.8599999999999</v>
      </c>
      <c r="N2550" s="9">
        <f>IF(ISBLANK('1. Raw Data'!N2550), MEDIAN('1. Raw Data'!$N$2:$N$5001), '1. Raw Data'!N2550)</f>
        <v>614.13</v>
      </c>
      <c r="O2550" s="9">
        <v>5</v>
      </c>
      <c r="P2550" s="9">
        <f>IF(ISBLANK('1. Raw Data'!P2550), 0, '1. Raw Data'!P2550)</f>
        <v>0.2</v>
      </c>
      <c r="Q2550" s="9">
        <v>735</v>
      </c>
      <c r="R2550" s="9">
        <v>3</v>
      </c>
      <c r="S2550" s="9">
        <f t="shared" si="117"/>
        <v>4427.4399999999996</v>
      </c>
      <c r="T2550" s="9">
        <f t="shared" si="118"/>
        <v>1356.7899999999995</v>
      </c>
      <c r="U2550" s="23">
        <f t="shared" si="119"/>
        <v>0.30645022857452603</v>
      </c>
    </row>
    <row r="2551" spans="1:21" x14ac:dyDescent="0.3">
      <c r="A2551" s="9">
        <v>2103</v>
      </c>
      <c r="B2551" s="9" t="str">
        <f>PROPER(TRIM('1. Raw Data'!B2551))</f>
        <v>Customer_2549</v>
      </c>
      <c r="C2551" s="9">
        <f>IF(OR('1. Raw Data'!C2551&lt;18, '1. Raw Data'!C2551&gt;100), MEDIAN('1. Raw Data'!$C$2:$C$5001), '1. Raw Data'!C2551)</f>
        <v>19</v>
      </c>
      <c r="D2551" s="9" t="s">
        <v>5020</v>
      </c>
      <c r="E2551" s="22">
        <v>45026</v>
      </c>
      <c r="F2551" s="9">
        <v>0</v>
      </c>
      <c r="G2551" s="9">
        <v>10101</v>
      </c>
      <c r="H2551" s="15">
        <v>45203</v>
      </c>
      <c r="I2551" s="9" t="s">
        <v>7456</v>
      </c>
      <c r="J2551" s="9">
        <v>107</v>
      </c>
      <c r="K2551" s="9" t="s">
        <v>7485</v>
      </c>
      <c r="L2551" s="9" t="str">
        <f>IF(OR('1. Raw Data'!L2551="Elec", '1. Raw Data'!L2551="elect"), "Electronics", '1. Raw Data'!L2551)</f>
        <v>Clothing</v>
      </c>
      <c r="M2551" s="9">
        <v>669.38</v>
      </c>
      <c r="N2551" s="9">
        <f>IF(ISBLANK('1. Raw Data'!N2551), MEDIAN('1. Raw Data'!$N$2:$N$5001), '1. Raw Data'!N2551)</f>
        <v>394.96</v>
      </c>
      <c r="O2551" s="9">
        <v>4</v>
      </c>
      <c r="P2551" s="9">
        <f>IF(ISBLANK('1. Raw Data'!P2551), 0, '1. Raw Data'!P2551)</f>
        <v>0</v>
      </c>
      <c r="Q2551" s="9">
        <v>632</v>
      </c>
      <c r="R2551" s="9">
        <v>1</v>
      </c>
      <c r="S2551" s="9">
        <f t="shared" si="117"/>
        <v>2677.52</v>
      </c>
      <c r="T2551" s="9">
        <f t="shared" si="118"/>
        <v>1097.68</v>
      </c>
      <c r="U2551" s="23">
        <f t="shared" si="119"/>
        <v>0.40996145687053692</v>
      </c>
    </row>
    <row r="2552" spans="1:21" x14ac:dyDescent="0.3">
      <c r="A2552" s="9">
        <v>1399</v>
      </c>
      <c r="B2552" s="9" t="str">
        <f>PROPER(TRIM('1. Raw Data'!B2552))</f>
        <v>Customer_2550</v>
      </c>
      <c r="C2552" s="9">
        <f>IF(OR('1. Raw Data'!C2552&lt;18, '1. Raw Data'!C2552&gt;100), MEDIAN('1. Raw Data'!$C$2:$C$5001), '1. Raw Data'!C2552)</f>
        <v>68</v>
      </c>
      <c r="D2552" s="9" t="s">
        <v>5020</v>
      </c>
      <c r="E2552" s="22">
        <v>44843</v>
      </c>
      <c r="F2552" s="9">
        <v>1</v>
      </c>
      <c r="G2552" s="9">
        <v>12963</v>
      </c>
      <c r="H2552" s="15">
        <v>44814</v>
      </c>
      <c r="I2552" s="9" t="s">
        <v>7457</v>
      </c>
      <c r="J2552" s="9">
        <v>136</v>
      </c>
      <c r="K2552" s="9" t="s">
        <v>7503</v>
      </c>
      <c r="L2552" s="9" t="str">
        <f>IF(OR('1. Raw Data'!L2552="Elec", '1. Raw Data'!L2552="elect"), "Electronics", '1. Raw Data'!L2552)</f>
        <v>Clothing</v>
      </c>
      <c r="M2552" s="9">
        <v>86.01</v>
      </c>
      <c r="N2552" s="9">
        <f>IF(ISBLANK('1. Raw Data'!N2552), MEDIAN('1. Raw Data'!$N$2:$N$5001), '1. Raw Data'!N2552)</f>
        <v>51.48</v>
      </c>
      <c r="O2552" s="9">
        <v>2</v>
      </c>
      <c r="P2552" s="9">
        <f>IF(ISBLANK('1. Raw Data'!P2552), 0, '1. Raw Data'!P2552)</f>
        <v>0</v>
      </c>
      <c r="Q2552" s="9">
        <v>844</v>
      </c>
      <c r="R2552" s="9">
        <v>2</v>
      </c>
      <c r="S2552" s="9">
        <f t="shared" si="117"/>
        <v>172.02</v>
      </c>
      <c r="T2552" s="9">
        <f t="shared" si="118"/>
        <v>69.060000000000016</v>
      </c>
      <c r="U2552" s="23">
        <f t="shared" si="119"/>
        <v>0.4014649459365191</v>
      </c>
    </row>
    <row r="2553" spans="1:21" x14ac:dyDescent="0.3">
      <c r="A2553" s="9">
        <v>1763</v>
      </c>
      <c r="B2553" s="9" t="str">
        <f>PROPER(TRIM('1. Raw Data'!B2553))</f>
        <v>Customer_2551</v>
      </c>
      <c r="C2553" s="9">
        <f>IF(OR('1. Raw Data'!C2553&lt;18, '1. Raw Data'!C2553&gt;100), MEDIAN('1. Raw Data'!$C$2:$C$5001), '1. Raw Data'!C2553)</f>
        <v>40</v>
      </c>
      <c r="D2553" s="9" t="s">
        <v>5019</v>
      </c>
      <c r="E2553" s="22">
        <v>44180</v>
      </c>
      <c r="F2553" s="9">
        <v>0</v>
      </c>
      <c r="G2553" s="9">
        <v>10663</v>
      </c>
      <c r="H2553" s="15">
        <v>44180</v>
      </c>
      <c r="I2553" s="9" t="s">
        <v>7456</v>
      </c>
      <c r="J2553" s="9">
        <v>113</v>
      </c>
      <c r="K2553" s="9" t="s">
        <v>7460</v>
      </c>
      <c r="L2553" s="9" t="str">
        <f>IF(OR('1. Raw Data'!L2553="Elec", '1. Raw Data'!L2553="elect"), "Electronics", '1. Raw Data'!L2553)</f>
        <v>Sports</v>
      </c>
      <c r="M2553" s="9">
        <v>145.66999999999999</v>
      </c>
      <c r="N2553" s="9">
        <f>IF(ISBLANK('1. Raw Data'!N2553), MEDIAN('1. Raw Data'!$N$2:$N$5001), '1. Raw Data'!N2553)</f>
        <v>58.32</v>
      </c>
      <c r="O2553" s="9">
        <v>3</v>
      </c>
      <c r="P2553" s="9">
        <f>IF(ISBLANK('1. Raw Data'!P2553), 0, '1. Raw Data'!P2553)</f>
        <v>0</v>
      </c>
      <c r="Q2553" s="9">
        <v>403</v>
      </c>
      <c r="R2553" s="9">
        <v>5</v>
      </c>
      <c r="S2553" s="9">
        <f t="shared" si="117"/>
        <v>437.01</v>
      </c>
      <c r="T2553" s="9">
        <f t="shared" si="118"/>
        <v>262.04999999999995</v>
      </c>
      <c r="U2553" s="23">
        <f t="shared" si="119"/>
        <v>0.59964302876364373</v>
      </c>
    </row>
    <row r="2554" spans="1:21" x14ac:dyDescent="0.3">
      <c r="A2554" s="9">
        <v>1608</v>
      </c>
      <c r="B2554" s="9" t="str">
        <f>PROPER(TRIM('1. Raw Data'!B2554))</f>
        <v>Customer_2552</v>
      </c>
      <c r="C2554" s="9">
        <f>IF(OR('1. Raw Data'!C2554&lt;18, '1. Raw Data'!C2554&gt;100), MEDIAN('1. Raw Data'!$C$2:$C$5001), '1. Raw Data'!C2554)</f>
        <v>22</v>
      </c>
      <c r="D2554" s="9" t="s">
        <v>5023</v>
      </c>
      <c r="E2554" s="22">
        <v>44816</v>
      </c>
      <c r="F2554" s="9">
        <v>0</v>
      </c>
      <c r="G2554" s="9">
        <v>10689</v>
      </c>
      <c r="H2554" s="15">
        <v>44904</v>
      </c>
      <c r="I2554" s="9" t="s">
        <v>7457</v>
      </c>
      <c r="J2554" s="9">
        <v>120</v>
      </c>
      <c r="K2554" s="9" t="s">
        <v>7488</v>
      </c>
      <c r="L2554" s="9" t="str">
        <f>IF(OR('1. Raw Data'!L2554="Elec", '1. Raw Data'!L2554="elect"), "Electronics", '1. Raw Data'!L2554)</f>
        <v>Home Appliances</v>
      </c>
      <c r="M2554" s="9">
        <v>990.52</v>
      </c>
      <c r="N2554" s="9">
        <f>IF(ISBLANK('1. Raw Data'!N2554), MEDIAN('1. Raw Data'!$N$2:$N$5001), '1. Raw Data'!N2554)</f>
        <v>422.64</v>
      </c>
      <c r="O2554" s="9">
        <v>4</v>
      </c>
      <c r="P2554" s="9">
        <f>IF(ISBLANK('1. Raw Data'!P2554), 0, '1. Raw Data'!P2554)</f>
        <v>0.1</v>
      </c>
      <c r="Q2554" s="9">
        <v>754</v>
      </c>
      <c r="R2554" s="9">
        <v>2</v>
      </c>
      <c r="S2554" s="9">
        <f t="shared" si="117"/>
        <v>3565.8719999999998</v>
      </c>
      <c r="T2554" s="9">
        <f t="shared" si="118"/>
        <v>1875.3119999999999</v>
      </c>
      <c r="U2554" s="23">
        <f t="shared" si="119"/>
        <v>0.52590558494528128</v>
      </c>
    </row>
    <row r="2555" spans="1:21" x14ac:dyDescent="0.3">
      <c r="A2555" s="9">
        <v>2283</v>
      </c>
      <c r="B2555" s="9" t="str">
        <f>PROPER(TRIM('1. Raw Data'!B2555))</f>
        <v>Customer_2553</v>
      </c>
      <c r="C2555" s="9">
        <f>IF(OR('1. Raw Data'!C2555&lt;18, '1. Raw Data'!C2555&gt;100), MEDIAN('1. Raw Data'!$C$2:$C$5001), '1. Raw Data'!C2555)</f>
        <v>41</v>
      </c>
      <c r="D2555" s="9" t="s">
        <v>5018</v>
      </c>
      <c r="E2555" s="22">
        <v>45267</v>
      </c>
      <c r="F2555" s="9">
        <v>0</v>
      </c>
      <c r="G2555" s="9">
        <v>11926</v>
      </c>
      <c r="H2555" s="15">
        <v>45119</v>
      </c>
      <c r="I2555" s="9" t="s">
        <v>7455</v>
      </c>
      <c r="J2555" s="9">
        <v>130</v>
      </c>
      <c r="K2555" s="9" t="s">
        <v>7487</v>
      </c>
      <c r="L2555" s="9" t="str">
        <f>IF(OR('1. Raw Data'!L2555="Elec", '1. Raw Data'!L2555="elect"), "Electronics", '1. Raw Data'!L2555)</f>
        <v>Clothing</v>
      </c>
      <c r="M2555" s="9">
        <v>1449.05</v>
      </c>
      <c r="N2555" s="9">
        <f>IF(ISBLANK('1. Raw Data'!N2555), MEDIAN('1. Raw Data'!$N$2:$N$5001), '1. Raw Data'!N2555)</f>
        <v>594.86</v>
      </c>
      <c r="O2555" s="9">
        <v>5</v>
      </c>
      <c r="P2555" s="9">
        <f>IF(ISBLANK('1. Raw Data'!P2555), 0, '1. Raw Data'!P2555)</f>
        <v>0</v>
      </c>
      <c r="Q2555" s="9">
        <v>327</v>
      </c>
      <c r="R2555" s="9">
        <v>6</v>
      </c>
      <c r="S2555" s="9">
        <f t="shared" si="117"/>
        <v>7245.25</v>
      </c>
      <c r="T2555" s="9">
        <f t="shared" si="118"/>
        <v>4270.95</v>
      </c>
      <c r="U2555" s="23">
        <f t="shared" si="119"/>
        <v>0.58948276456989057</v>
      </c>
    </row>
    <row r="2556" spans="1:21" x14ac:dyDescent="0.3">
      <c r="A2556" s="9">
        <v>1784</v>
      </c>
      <c r="B2556" s="9" t="str">
        <f>PROPER(TRIM('1. Raw Data'!B2556))</f>
        <v>Customer_2554</v>
      </c>
      <c r="C2556" s="9">
        <f>IF(OR('1. Raw Data'!C2556&lt;18, '1. Raw Data'!C2556&gt;100), MEDIAN('1. Raw Data'!$C$2:$C$5001), '1. Raw Data'!C2556)</f>
        <v>41</v>
      </c>
      <c r="D2556" s="9" t="s">
        <v>5020</v>
      </c>
      <c r="E2556" s="22">
        <v>45307</v>
      </c>
      <c r="F2556" s="9">
        <v>0</v>
      </c>
      <c r="G2556" s="9">
        <v>12646</v>
      </c>
      <c r="H2556" s="15">
        <v>45307</v>
      </c>
      <c r="I2556" s="9" t="s">
        <v>7455</v>
      </c>
      <c r="J2556" s="9">
        <v>130</v>
      </c>
      <c r="K2556" s="9" t="s">
        <v>7487</v>
      </c>
      <c r="L2556" s="9" t="str">
        <f>IF(OR('1. Raw Data'!L2556="Elec", '1. Raw Data'!L2556="elect"), "Electronics", '1. Raw Data'!L2556)</f>
        <v>Home Appliances</v>
      </c>
      <c r="M2556" s="9">
        <v>850.2</v>
      </c>
      <c r="N2556" s="9">
        <f>IF(ISBLANK('1. Raw Data'!N2556), MEDIAN('1. Raw Data'!$N$2:$N$5001), '1. Raw Data'!N2556)</f>
        <v>560.6</v>
      </c>
      <c r="O2556" s="9">
        <v>4</v>
      </c>
      <c r="P2556" s="9">
        <f>IF(ISBLANK('1. Raw Data'!P2556), 0, '1. Raw Data'!P2556)</f>
        <v>0.2</v>
      </c>
      <c r="Q2556" s="9">
        <v>351</v>
      </c>
      <c r="R2556" s="9">
        <v>5</v>
      </c>
      <c r="S2556" s="9">
        <f t="shared" si="117"/>
        <v>2720.6400000000003</v>
      </c>
      <c r="T2556" s="9">
        <f t="shared" si="118"/>
        <v>478.24000000000024</v>
      </c>
      <c r="U2556" s="23">
        <f t="shared" si="119"/>
        <v>0.17578216890143503</v>
      </c>
    </row>
    <row r="2557" spans="1:21" x14ac:dyDescent="0.3">
      <c r="A2557" s="9">
        <v>1100</v>
      </c>
      <c r="B2557" s="9" t="str">
        <f>PROPER(TRIM('1. Raw Data'!B2557))</f>
        <v>Customer_2555</v>
      </c>
      <c r="C2557" s="9">
        <f>IF(OR('1. Raw Data'!C2557&lt;18, '1. Raw Data'!C2557&gt;100), MEDIAN('1. Raw Data'!$C$2:$C$5001), '1. Raw Data'!C2557)</f>
        <v>36</v>
      </c>
      <c r="D2557" s="9" t="s">
        <v>5023</v>
      </c>
      <c r="E2557" s="22">
        <v>45100</v>
      </c>
      <c r="F2557" s="9">
        <v>0</v>
      </c>
      <c r="G2557" s="9">
        <v>12647</v>
      </c>
      <c r="H2557" s="15">
        <v>45100</v>
      </c>
      <c r="I2557" s="9" t="s">
        <v>7456</v>
      </c>
      <c r="J2557" s="9">
        <v>111</v>
      </c>
      <c r="K2557" s="9" t="s">
        <v>7476</v>
      </c>
      <c r="L2557" s="9" t="str">
        <f>IF(OR('1. Raw Data'!L2557="Elec", '1. Raw Data'!L2557="elect"), "Electronics", '1. Raw Data'!L2557)</f>
        <v>Electronics</v>
      </c>
      <c r="M2557" s="9">
        <v>784.8</v>
      </c>
      <c r="N2557" s="9">
        <f>IF(ISBLANK('1. Raw Data'!N2557), MEDIAN('1. Raw Data'!$N$2:$N$5001), '1. Raw Data'!N2557)</f>
        <v>387.68</v>
      </c>
      <c r="O2557" s="9">
        <v>1</v>
      </c>
      <c r="P2557" s="9">
        <f>IF(ISBLANK('1. Raw Data'!P2557), 0, '1. Raw Data'!P2557)</f>
        <v>0</v>
      </c>
      <c r="Q2557" s="9">
        <v>558</v>
      </c>
      <c r="R2557" s="9">
        <v>2</v>
      </c>
      <c r="S2557" s="9">
        <f t="shared" si="117"/>
        <v>784.8</v>
      </c>
      <c r="T2557" s="9">
        <f t="shared" si="118"/>
        <v>397.11999999999995</v>
      </c>
      <c r="U2557" s="23">
        <f t="shared" si="119"/>
        <v>0.5060142711518858</v>
      </c>
    </row>
    <row r="2558" spans="1:21" x14ac:dyDescent="0.3">
      <c r="A2558" s="9">
        <v>2382</v>
      </c>
      <c r="B2558" s="9" t="str">
        <f>PROPER(TRIM('1. Raw Data'!B2558))</f>
        <v>Customer_2556</v>
      </c>
      <c r="C2558" s="9">
        <f>IF(OR('1. Raw Data'!C2558&lt;18, '1. Raw Data'!C2558&gt;100), MEDIAN('1. Raw Data'!$C$2:$C$5001), '1. Raw Data'!C2558)</f>
        <v>40</v>
      </c>
      <c r="D2558" s="9" t="s">
        <v>5023</v>
      </c>
      <c r="E2558" s="22">
        <v>44609</v>
      </c>
      <c r="F2558" s="9">
        <v>1</v>
      </c>
      <c r="G2558" s="9">
        <v>12588</v>
      </c>
      <c r="H2558" s="15">
        <v>44609</v>
      </c>
      <c r="I2558" s="9" t="s">
        <v>7456</v>
      </c>
      <c r="J2558" s="9">
        <v>131</v>
      </c>
      <c r="K2558" s="9" t="s">
        <v>7504</v>
      </c>
      <c r="L2558" s="9" t="str">
        <f>IF(OR('1. Raw Data'!L2558="Elec", '1. Raw Data'!L2558="elect"), "Electronics", '1. Raw Data'!L2558)</f>
        <v>Electronics</v>
      </c>
      <c r="M2558" s="9">
        <v>511.57</v>
      </c>
      <c r="N2558" s="9">
        <f>IF(ISBLANK('1. Raw Data'!N2558), MEDIAN('1. Raw Data'!$N$2:$N$5001), '1. Raw Data'!N2558)</f>
        <v>260.95999999999998</v>
      </c>
      <c r="O2558" s="9">
        <v>4</v>
      </c>
      <c r="P2558" s="9">
        <f>IF(ISBLANK('1. Raw Data'!P2558), 0, '1. Raw Data'!P2558)</f>
        <v>0</v>
      </c>
      <c r="Q2558" s="9">
        <v>907</v>
      </c>
      <c r="R2558" s="9">
        <v>6</v>
      </c>
      <c r="S2558" s="9">
        <f t="shared" si="117"/>
        <v>2046.28</v>
      </c>
      <c r="T2558" s="9">
        <f t="shared" si="118"/>
        <v>1002.44</v>
      </c>
      <c r="U2558" s="23">
        <f t="shared" si="119"/>
        <v>0.48988408233477337</v>
      </c>
    </row>
    <row r="2559" spans="1:21" x14ac:dyDescent="0.3">
      <c r="A2559" s="9">
        <v>2403</v>
      </c>
      <c r="B2559" s="9" t="str">
        <f>PROPER(TRIM('1. Raw Data'!B2559))</f>
        <v>Customer_2557</v>
      </c>
      <c r="C2559" s="9">
        <f>IF(OR('1. Raw Data'!C2559&lt;18, '1. Raw Data'!C2559&gt;100), MEDIAN('1. Raw Data'!$C$2:$C$5001), '1. Raw Data'!C2559)</f>
        <v>52</v>
      </c>
      <c r="D2559" s="9" t="s">
        <v>5019</v>
      </c>
      <c r="E2559" s="22">
        <v>44133</v>
      </c>
      <c r="F2559" s="9">
        <v>0</v>
      </c>
      <c r="G2559" s="9">
        <v>11535</v>
      </c>
      <c r="H2559" s="15">
        <v>44133</v>
      </c>
      <c r="I2559" s="9" t="s">
        <v>7457</v>
      </c>
      <c r="J2559" s="9">
        <v>103</v>
      </c>
      <c r="K2559" s="9" t="s">
        <v>7472</v>
      </c>
      <c r="L2559" s="9" t="str">
        <f>IF(OR('1. Raw Data'!L2559="Elec", '1. Raw Data'!L2559="elect"), "Electronics", '1. Raw Data'!L2559)</f>
        <v>Sports</v>
      </c>
      <c r="M2559" s="9">
        <v>422.2</v>
      </c>
      <c r="N2559" s="9">
        <f>IF(ISBLANK('1. Raw Data'!N2559), MEDIAN('1. Raw Data'!$N$2:$N$5001), '1. Raw Data'!N2559)</f>
        <v>225.92</v>
      </c>
      <c r="O2559" s="9">
        <v>4</v>
      </c>
      <c r="P2559" s="9">
        <f>IF(ISBLANK('1. Raw Data'!P2559), 0, '1. Raw Data'!P2559)</f>
        <v>0</v>
      </c>
      <c r="Q2559" s="9">
        <v>626</v>
      </c>
      <c r="R2559" s="9">
        <v>7</v>
      </c>
      <c r="S2559" s="9">
        <f t="shared" si="117"/>
        <v>1688.8</v>
      </c>
      <c r="T2559" s="9">
        <f t="shared" si="118"/>
        <v>785.12</v>
      </c>
      <c r="U2559" s="23">
        <f t="shared" si="119"/>
        <v>0.46489815253434391</v>
      </c>
    </row>
    <row r="2560" spans="1:21" x14ac:dyDescent="0.3">
      <c r="A2560" s="9">
        <v>1819</v>
      </c>
      <c r="B2560" s="9" t="str">
        <f>PROPER(TRIM('1. Raw Data'!B2560))</f>
        <v>Customer_2558</v>
      </c>
      <c r="C2560" s="9">
        <f>IF(OR('1. Raw Data'!C2560&lt;18, '1. Raw Data'!C2560&gt;100), MEDIAN('1. Raw Data'!$C$2:$C$5001), '1. Raw Data'!C2560)</f>
        <v>33</v>
      </c>
      <c r="D2560" s="9" t="s">
        <v>5023</v>
      </c>
      <c r="E2560" s="22">
        <v>45225</v>
      </c>
      <c r="F2560" s="9">
        <v>0</v>
      </c>
      <c r="G2560" s="9">
        <v>12436</v>
      </c>
      <c r="H2560" s="15">
        <v>45225</v>
      </c>
      <c r="I2560" s="9" t="s">
        <v>7457</v>
      </c>
      <c r="J2560" s="9">
        <v>102</v>
      </c>
      <c r="K2560" s="9" t="s">
        <v>7494</v>
      </c>
      <c r="L2560" s="9" t="str">
        <f>IF(OR('1. Raw Data'!L2560="Elec", '1. Raw Data'!L2560="elect"), "Electronics", '1. Raw Data'!L2560)</f>
        <v>Home Appliances</v>
      </c>
      <c r="M2560" s="9">
        <v>80.430000000000007</v>
      </c>
      <c r="N2560" s="9">
        <f>IF(ISBLANK('1. Raw Data'!N2560), MEDIAN('1. Raw Data'!$N$2:$N$5001), '1. Raw Data'!N2560)</f>
        <v>429.51499999999999</v>
      </c>
      <c r="O2560" s="9">
        <v>4</v>
      </c>
      <c r="P2560" s="9">
        <f>IF(ISBLANK('1. Raw Data'!P2560), 0, '1. Raw Data'!P2560)</f>
        <v>0.2</v>
      </c>
      <c r="Q2560" s="9">
        <v>433</v>
      </c>
      <c r="R2560" s="9">
        <v>5</v>
      </c>
      <c r="S2560" s="9">
        <f t="shared" si="117"/>
        <v>257.37600000000003</v>
      </c>
      <c r="T2560" s="9">
        <f t="shared" si="118"/>
        <v>-1460.684</v>
      </c>
      <c r="U2560" s="23">
        <f t="shared" si="119"/>
        <v>-5.6752921795349982</v>
      </c>
    </row>
    <row r="2561" spans="1:21" x14ac:dyDescent="0.3">
      <c r="A2561" s="9">
        <v>2244</v>
      </c>
      <c r="B2561" s="9" t="str">
        <f>PROPER(TRIM('1. Raw Data'!B2561))</f>
        <v>Customer_2559</v>
      </c>
      <c r="C2561" s="9">
        <f>IF(OR('1. Raw Data'!C2561&lt;18, '1. Raw Data'!C2561&gt;100), MEDIAN('1. Raw Data'!$C$2:$C$5001), '1. Raw Data'!C2561)</f>
        <v>58</v>
      </c>
      <c r="D2561" s="9" t="s">
        <v>5023</v>
      </c>
      <c r="E2561" s="22">
        <v>44327</v>
      </c>
      <c r="F2561" s="9">
        <v>1</v>
      </c>
      <c r="G2561" s="9">
        <v>12410</v>
      </c>
      <c r="H2561" s="15">
        <v>44505</v>
      </c>
      <c r="I2561" s="9" t="s">
        <v>7457</v>
      </c>
      <c r="J2561" s="9">
        <v>148</v>
      </c>
      <c r="K2561" s="9" t="s">
        <v>7491</v>
      </c>
      <c r="L2561" s="9" t="str">
        <f>IF(OR('1. Raw Data'!L2561="Elec", '1. Raw Data'!L2561="elect"), "Electronics", '1. Raw Data'!L2561)</f>
        <v>Sports</v>
      </c>
      <c r="M2561" s="9">
        <v>445.78</v>
      </c>
      <c r="N2561" s="9">
        <f>IF(ISBLANK('1. Raw Data'!N2561), MEDIAN('1. Raw Data'!$N$2:$N$5001), '1. Raw Data'!N2561)</f>
        <v>180.21</v>
      </c>
      <c r="O2561" s="9">
        <v>3</v>
      </c>
      <c r="P2561" s="9">
        <f>IF(ISBLANK('1. Raw Data'!P2561), 0, '1. Raw Data'!P2561)</f>
        <v>0</v>
      </c>
      <c r="Q2561" s="9">
        <v>1043</v>
      </c>
      <c r="R2561" s="9">
        <v>3</v>
      </c>
      <c r="S2561" s="9">
        <f t="shared" si="117"/>
        <v>1337.34</v>
      </c>
      <c r="T2561" s="9">
        <f t="shared" si="118"/>
        <v>796.70999999999992</v>
      </c>
      <c r="U2561" s="23">
        <f t="shared" si="119"/>
        <v>0.59574229440531201</v>
      </c>
    </row>
    <row r="2562" spans="1:21" x14ac:dyDescent="0.3">
      <c r="A2562" s="9">
        <v>1819</v>
      </c>
      <c r="B2562" s="9" t="str">
        <f>PROPER(TRIM('1. Raw Data'!B2562))</f>
        <v>Customer_2560</v>
      </c>
      <c r="C2562" s="9">
        <f>IF(OR('1. Raw Data'!C2562&lt;18, '1. Raw Data'!C2562&gt;100), MEDIAN('1. Raw Data'!$C$2:$C$5001), '1. Raw Data'!C2562)</f>
        <v>30</v>
      </c>
      <c r="D2562" s="9" t="s">
        <v>5022</v>
      </c>
      <c r="E2562" s="22">
        <v>43954</v>
      </c>
      <c r="F2562" s="9">
        <v>0</v>
      </c>
      <c r="G2562" s="9">
        <v>12028</v>
      </c>
      <c r="H2562" s="15">
        <v>43895</v>
      </c>
      <c r="I2562" s="9" t="s">
        <v>7457</v>
      </c>
      <c r="J2562" s="9">
        <v>103</v>
      </c>
      <c r="K2562" s="9" t="s">
        <v>7472</v>
      </c>
      <c r="L2562" s="9" t="str">
        <f>IF(OR('1. Raw Data'!L2562="Elec", '1. Raw Data'!L2562="elect"), "Electronics", '1. Raw Data'!L2562)</f>
        <v>Sports</v>
      </c>
      <c r="M2562" s="9">
        <v>701.21</v>
      </c>
      <c r="N2562" s="9">
        <f>IF(ISBLANK('1. Raw Data'!N2562), MEDIAN('1. Raw Data'!$N$2:$N$5001), '1. Raw Data'!N2562)</f>
        <v>305.44</v>
      </c>
      <c r="O2562" s="9">
        <v>5</v>
      </c>
      <c r="P2562" s="9">
        <f>IF(ISBLANK('1. Raw Data'!P2562), 0, '1. Raw Data'!P2562)</f>
        <v>0</v>
      </c>
      <c r="Q2562" s="9">
        <v>433</v>
      </c>
      <c r="R2562" s="9">
        <v>5</v>
      </c>
      <c r="S2562" s="9">
        <f t="shared" si="117"/>
        <v>3506.05</v>
      </c>
      <c r="T2562" s="9">
        <f t="shared" si="118"/>
        <v>1978.8500000000001</v>
      </c>
      <c r="U2562" s="23">
        <f t="shared" si="119"/>
        <v>0.56441009112819274</v>
      </c>
    </row>
    <row r="2563" spans="1:21" x14ac:dyDescent="0.3">
      <c r="A2563" s="9">
        <v>1419</v>
      </c>
      <c r="B2563" s="9" t="str">
        <f>PROPER(TRIM('1. Raw Data'!B2563))</f>
        <v>Customer_2561</v>
      </c>
      <c r="C2563" s="9">
        <f>IF(OR('1. Raw Data'!C2563&lt;18, '1. Raw Data'!C2563&gt;100), MEDIAN('1. Raw Data'!$C$2:$C$5001), '1. Raw Data'!C2563)</f>
        <v>54</v>
      </c>
      <c r="D2563" s="9" t="s">
        <v>5021</v>
      </c>
      <c r="E2563" s="22">
        <v>45003</v>
      </c>
      <c r="F2563" s="9">
        <v>0</v>
      </c>
      <c r="G2563" s="9">
        <v>10930</v>
      </c>
      <c r="H2563" s="15">
        <v>45003</v>
      </c>
      <c r="I2563" s="9" t="s">
        <v>7457</v>
      </c>
      <c r="J2563" s="9">
        <v>115</v>
      </c>
      <c r="K2563" s="9" t="s">
        <v>7481</v>
      </c>
      <c r="L2563" s="9" t="str">
        <f>IF(OR('1. Raw Data'!L2563="Elec", '1. Raw Data'!L2563="elect"), "Electronics", '1. Raw Data'!L2563)</f>
        <v>Clothing</v>
      </c>
      <c r="M2563" s="9">
        <v>337.03</v>
      </c>
      <c r="N2563" s="9">
        <f>IF(ISBLANK('1. Raw Data'!N2563), MEDIAN('1. Raw Data'!$N$2:$N$5001), '1. Raw Data'!N2563)</f>
        <v>204.09</v>
      </c>
      <c r="O2563" s="9">
        <v>4</v>
      </c>
      <c r="P2563" s="9">
        <f>IF(ISBLANK('1. Raw Data'!P2563), 0, '1. Raw Data'!P2563)</f>
        <v>0</v>
      </c>
      <c r="Q2563" s="9">
        <v>401</v>
      </c>
      <c r="R2563" s="9">
        <v>8</v>
      </c>
      <c r="S2563" s="9">
        <f t="shared" ref="S2563:S2626" si="120">M2563 * O2563 * (1 - P2563)</f>
        <v>1348.12</v>
      </c>
      <c r="T2563" s="9">
        <f t="shared" ref="T2563:T2626" si="121">S2563 - (N2563 * O2563)</f>
        <v>531.75999999999988</v>
      </c>
      <c r="U2563" s="23">
        <f t="shared" ref="U2563:U2626" si="122">T2563 / S2563</f>
        <v>0.39444559831469</v>
      </c>
    </row>
    <row r="2564" spans="1:21" x14ac:dyDescent="0.3">
      <c r="A2564" s="9">
        <v>1123</v>
      </c>
      <c r="B2564" s="9" t="str">
        <f>PROPER(TRIM('1. Raw Data'!B2564))</f>
        <v>Customer_2562</v>
      </c>
      <c r="C2564" s="9">
        <f>IF(OR('1. Raw Data'!C2564&lt;18, '1. Raw Data'!C2564&gt;100), MEDIAN('1. Raw Data'!$C$2:$C$5001), '1. Raw Data'!C2564)</f>
        <v>59</v>
      </c>
      <c r="D2564" s="9" t="s">
        <v>5019</v>
      </c>
      <c r="E2564" s="22">
        <v>45265</v>
      </c>
      <c r="F2564" s="9">
        <v>0</v>
      </c>
      <c r="G2564" s="9">
        <v>11856</v>
      </c>
      <c r="H2564" s="15">
        <v>45058</v>
      </c>
      <c r="I2564" s="9" t="s">
        <v>7456</v>
      </c>
      <c r="J2564" s="9">
        <v>117</v>
      </c>
      <c r="K2564" s="9" t="s">
        <v>7483</v>
      </c>
      <c r="L2564" s="9" t="str">
        <f>IF(OR('1. Raw Data'!L2564="Elec", '1. Raw Data'!L2564="elect"), "Electronics", '1. Raw Data'!L2564)</f>
        <v>Electronics</v>
      </c>
      <c r="M2564" s="9">
        <v>176.65</v>
      </c>
      <c r="N2564" s="9">
        <f>IF(ISBLANK('1. Raw Data'!N2564), MEDIAN('1. Raw Data'!$N$2:$N$5001), '1. Raw Data'!N2564)</f>
        <v>121.74</v>
      </c>
      <c r="O2564" s="9">
        <v>4</v>
      </c>
      <c r="P2564" s="9">
        <f>IF(ISBLANK('1. Raw Data'!P2564), 0, '1. Raw Data'!P2564)</f>
        <v>0</v>
      </c>
      <c r="Q2564" s="9">
        <v>393</v>
      </c>
      <c r="R2564" s="9">
        <v>5</v>
      </c>
      <c r="S2564" s="9">
        <f t="shared" si="120"/>
        <v>706.6</v>
      </c>
      <c r="T2564" s="9">
        <f t="shared" si="121"/>
        <v>219.64000000000004</v>
      </c>
      <c r="U2564" s="23">
        <f t="shared" si="122"/>
        <v>0.31084064534390043</v>
      </c>
    </row>
    <row r="2565" spans="1:21" x14ac:dyDescent="0.3">
      <c r="A2565" s="9">
        <v>1421</v>
      </c>
      <c r="B2565" s="9" t="str">
        <f>PROPER(TRIM('1. Raw Data'!B2565))</f>
        <v>Customer_2563</v>
      </c>
      <c r="C2565" s="9">
        <f>IF(OR('1. Raw Data'!C2565&lt;18, '1. Raw Data'!C2565&gt;100), MEDIAN('1. Raw Data'!$C$2:$C$5001), '1. Raw Data'!C2565)</f>
        <v>32</v>
      </c>
      <c r="D2565" s="9" t="s">
        <v>5019</v>
      </c>
      <c r="E2565" s="22">
        <v>44056</v>
      </c>
      <c r="F2565" s="9">
        <v>0</v>
      </c>
      <c r="G2565" s="9">
        <v>12659</v>
      </c>
      <c r="H2565" s="15">
        <v>44056</v>
      </c>
      <c r="I2565" s="9" t="s">
        <v>7455</v>
      </c>
      <c r="J2565" s="9">
        <v>148</v>
      </c>
      <c r="K2565" s="9" t="s">
        <v>7491</v>
      </c>
      <c r="L2565" s="9" t="str">
        <f>IF(OR('1. Raw Data'!L2565="Elec", '1. Raw Data'!L2565="elect"), "Electronics", '1. Raw Data'!L2565)</f>
        <v>Sports</v>
      </c>
      <c r="M2565" s="9">
        <v>1090.71</v>
      </c>
      <c r="N2565" s="9">
        <f>IF(ISBLANK('1. Raw Data'!N2565), MEDIAN('1. Raw Data'!$N$2:$N$5001), '1. Raw Data'!N2565)</f>
        <v>646.61</v>
      </c>
      <c r="O2565" s="9">
        <v>3</v>
      </c>
      <c r="P2565" s="9">
        <f>IF(ISBLANK('1. Raw Data'!P2565), 0, '1. Raw Data'!P2565)</f>
        <v>0</v>
      </c>
      <c r="Q2565" s="9">
        <v>352</v>
      </c>
      <c r="R2565" s="9">
        <v>4</v>
      </c>
      <c r="S2565" s="9">
        <f t="shared" si="120"/>
        <v>3272.13</v>
      </c>
      <c r="T2565" s="9">
        <f t="shared" si="121"/>
        <v>1332.3000000000002</v>
      </c>
      <c r="U2565" s="23">
        <f t="shared" si="122"/>
        <v>0.40716597445700509</v>
      </c>
    </row>
    <row r="2566" spans="1:21" x14ac:dyDescent="0.3">
      <c r="A2566" s="9">
        <v>2254</v>
      </c>
      <c r="B2566" s="9" t="str">
        <f>PROPER(TRIM('1. Raw Data'!B2566))</f>
        <v>Customer_2564</v>
      </c>
      <c r="C2566" s="9">
        <f>IF(OR('1. Raw Data'!C2566&lt;18, '1. Raw Data'!C2566&gt;100), MEDIAN('1. Raw Data'!$C$2:$C$5001), '1. Raw Data'!C2566)</f>
        <v>53</v>
      </c>
      <c r="D2566" s="9" t="s">
        <v>5018</v>
      </c>
      <c r="E2566" s="22">
        <v>44221</v>
      </c>
      <c r="F2566" s="9">
        <v>0</v>
      </c>
      <c r="G2566" s="9">
        <v>13186</v>
      </c>
      <c r="H2566" s="15">
        <v>44221</v>
      </c>
      <c r="I2566" s="9" t="s">
        <v>7457</v>
      </c>
      <c r="J2566" s="9">
        <v>107</v>
      </c>
      <c r="K2566" s="9" t="s">
        <v>7485</v>
      </c>
      <c r="L2566" s="9" t="str">
        <f>IF(OR('1. Raw Data'!L2566="Elec", '1. Raw Data'!L2566="elect"), "Electronics", '1. Raw Data'!L2566)</f>
        <v>Clothing</v>
      </c>
      <c r="M2566" s="9">
        <v>1347.2</v>
      </c>
      <c r="N2566" s="9">
        <f>IF(ISBLANK('1. Raw Data'!N2566), MEDIAN('1. Raw Data'!$N$2:$N$5001), '1. Raw Data'!N2566)</f>
        <v>644.41999999999996</v>
      </c>
      <c r="O2566" s="9">
        <v>2</v>
      </c>
      <c r="P2566" s="9">
        <f>IF(ISBLANK('1. Raw Data'!P2566), 0, '1. Raw Data'!P2566)</f>
        <v>0.05</v>
      </c>
      <c r="Q2566" s="9">
        <v>788</v>
      </c>
      <c r="R2566" s="9">
        <v>5</v>
      </c>
      <c r="S2566" s="9">
        <f t="shared" si="120"/>
        <v>2559.6799999999998</v>
      </c>
      <c r="T2566" s="9">
        <f t="shared" si="121"/>
        <v>1270.8399999999999</v>
      </c>
      <c r="U2566" s="23">
        <f t="shared" si="122"/>
        <v>0.49648393549193648</v>
      </c>
    </row>
    <row r="2567" spans="1:21" x14ac:dyDescent="0.3">
      <c r="A2567" s="9">
        <v>2086</v>
      </c>
      <c r="B2567" s="9" t="str">
        <f>PROPER(TRIM('1. Raw Data'!B2567))</f>
        <v>Customer_2565</v>
      </c>
      <c r="C2567" s="9">
        <f>IF(OR('1. Raw Data'!C2567&lt;18, '1. Raw Data'!C2567&gt;100), MEDIAN('1. Raw Data'!$C$2:$C$5001), '1. Raw Data'!C2567)</f>
        <v>20</v>
      </c>
      <c r="D2567" s="9" t="s">
        <v>5023</v>
      </c>
      <c r="E2567" s="22">
        <v>43869</v>
      </c>
      <c r="F2567" s="9">
        <v>0</v>
      </c>
      <c r="G2567" s="9">
        <v>12769</v>
      </c>
      <c r="H2567" s="15">
        <v>44045</v>
      </c>
      <c r="I2567" s="9" t="s">
        <v>7455</v>
      </c>
      <c r="J2567" s="9">
        <v>148</v>
      </c>
      <c r="K2567" s="9" t="s">
        <v>7491</v>
      </c>
      <c r="L2567" s="9" t="str">
        <f>IF(OR('1. Raw Data'!L2567="Elec", '1. Raw Data'!L2567="elect"), "Electronics", '1. Raw Data'!L2567)</f>
        <v>Clothing</v>
      </c>
      <c r="M2567" s="9">
        <v>1408.32</v>
      </c>
      <c r="N2567" s="9">
        <f>IF(ISBLANK('1. Raw Data'!N2567), MEDIAN('1. Raw Data'!$N$2:$N$5001), '1. Raw Data'!N2567)</f>
        <v>782.97</v>
      </c>
      <c r="O2567" s="9">
        <v>4</v>
      </c>
      <c r="P2567" s="9">
        <f>IF(ISBLANK('1. Raw Data'!P2567), 0, '1. Raw Data'!P2567)</f>
        <v>0.2</v>
      </c>
      <c r="Q2567" s="9">
        <v>561</v>
      </c>
      <c r="R2567" s="9">
        <v>5</v>
      </c>
      <c r="S2567" s="9">
        <f t="shared" si="120"/>
        <v>4506.6239999999998</v>
      </c>
      <c r="T2567" s="9">
        <f t="shared" si="121"/>
        <v>1374.7439999999997</v>
      </c>
      <c r="U2567" s="23">
        <f t="shared" si="122"/>
        <v>0.30504963360599857</v>
      </c>
    </row>
    <row r="2568" spans="1:21" x14ac:dyDescent="0.3">
      <c r="A2568" s="9">
        <v>1767</v>
      </c>
      <c r="B2568" s="9" t="str">
        <f>PROPER(TRIM('1. Raw Data'!B2568))</f>
        <v>Customer_2566</v>
      </c>
      <c r="C2568" s="9">
        <f>IF(OR('1. Raw Data'!C2568&lt;18, '1. Raw Data'!C2568&gt;100), MEDIAN('1. Raw Data'!$C$2:$C$5001), '1. Raw Data'!C2568)</f>
        <v>43</v>
      </c>
      <c r="D2568" s="9" t="s">
        <v>5018</v>
      </c>
      <c r="E2568" s="22">
        <v>44734</v>
      </c>
      <c r="F2568" s="9">
        <v>0</v>
      </c>
      <c r="G2568" s="9">
        <v>11989</v>
      </c>
      <c r="H2568" s="15">
        <v>44734</v>
      </c>
      <c r="I2568" s="9" t="s">
        <v>7455</v>
      </c>
      <c r="J2568" s="9">
        <v>105</v>
      </c>
      <c r="K2568" s="9" t="s">
        <v>7461</v>
      </c>
      <c r="L2568" s="9" t="str">
        <f>IF(OR('1. Raw Data'!L2568="Elec", '1. Raw Data'!L2568="elect"), "Electronics", '1. Raw Data'!L2568)</f>
        <v>Home Appliances</v>
      </c>
      <c r="M2568" s="9">
        <v>946.1</v>
      </c>
      <c r="N2568" s="9">
        <f>IF(ISBLANK('1. Raw Data'!N2568), MEDIAN('1. Raw Data'!$N$2:$N$5001), '1. Raw Data'!N2568)</f>
        <v>655.16999999999996</v>
      </c>
      <c r="O2568" s="9">
        <v>4</v>
      </c>
      <c r="P2568" s="9">
        <f>IF(ISBLANK('1. Raw Data'!P2568), 0, '1. Raw Data'!P2568)</f>
        <v>0.2</v>
      </c>
      <c r="Q2568" s="9">
        <v>924</v>
      </c>
      <c r="R2568" s="9">
        <v>1</v>
      </c>
      <c r="S2568" s="9">
        <f t="shared" si="120"/>
        <v>3027.5200000000004</v>
      </c>
      <c r="T2568" s="9">
        <f t="shared" si="121"/>
        <v>406.8400000000006</v>
      </c>
      <c r="U2568" s="23">
        <f t="shared" si="122"/>
        <v>0.13438061515696034</v>
      </c>
    </row>
    <row r="2569" spans="1:21" x14ac:dyDescent="0.3">
      <c r="A2569" s="9">
        <v>1482</v>
      </c>
      <c r="B2569" s="9" t="str">
        <f>PROPER(TRIM('1. Raw Data'!B2569))</f>
        <v>Customer_2567</v>
      </c>
      <c r="C2569" s="9">
        <f>IF(OR('1. Raw Data'!C2569&lt;18, '1. Raw Data'!C2569&gt;100), MEDIAN('1. Raw Data'!$C$2:$C$5001), '1. Raw Data'!C2569)</f>
        <v>58</v>
      </c>
      <c r="D2569" s="9" t="s">
        <v>5022</v>
      </c>
      <c r="E2569" s="22">
        <v>44473</v>
      </c>
      <c r="F2569" s="9">
        <v>0</v>
      </c>
      <c r="G2569" s="9">
        <v>12390</v>
      </c>
      <c r="H2569" s="15">
        <v>44296</v>
      </c>
      <c r="I2569" s="9" t="s">
        <v>7456</v>
      </c>
      <c r="J2569" s="9">
        <v>134</v>
      </c>
      <c r="K2569" s="9" t="s">
        <v>7482</v>
      </c>
      <c r="L2569" s="9" t="str">
        <f>IF(OR('1. Raw Data'!L2569="Elec", '1. Raw Data'!L2569="elect"), "Electronics", '1. Raw Data'!L2569)</f>
        <v>Electronics</v>
      </c>
      <c r="M2569" s="9">
        <v>126.52</v>
      </c>
      <c r="N2569" s="9">
        <f>IF(ISBLANK('1. Raw Data'!N2569), MEDIAN('1. Raw Data'!$N$2:$N$5001), '1. Raw Data'!N2569)</f>
        <v>70.650000000000006</v>
      </c>
      <c r="O2569" s="9">
        <v>2</v>
      </c>
      <c r="P2569" s="9">
        <f>IF(ISBLANK('1. Raw Data'!P2569), 0, '1. Raw Data'!P2569)</f>
        <v>0</v>
      </c>
      <c r="Q2569" s="9">
        <v>1185</v>
      </c>
      <c r="R2569" s="9">
        <v>5</v>
      </c>
      <c r="S2569" s="9">
        <f t="shared" si="120"/>
        <v>253.04</v>
      </c>
      <c r="T2569" s="9">
        <f t="shared" si="121"/>
        <v>111.73999999999998</v>
      </c>
      <c r="U2569" s="23">
        <f t="shared" si="122"/>
        <v>0.44159026240910521</v>
      </c>
    </row>
    <row r="2570" spans="1:21" x14ac:dyDescent="0.3">
      <c r="A2570" s="9">
        <v>1518</v>
      </c>
      <c r="B2570" s="9" t="str">
        <f>PROPER(TRIM('1. Raw Data'!B2570))</f>
        <v>Customer_2568</v>
      </c>
      <c r="C2570" s="9">
        <f>IF(OR('1. Raw Data'!C2570&lt;18, '1. Raw Data'!C2570&gt;100), MEDIAN('1. Raw Data'!$C$2:$C$5001), '1. Raw Data'!C2570)</f>
        <v>47</v>
      </c>
      <c r="D2570" s="9" t="s">
        <v>5020</v>
      </c>
      <c r="E2570" s="22">
        <v>44688</v>
      </c>
      <c r="F2570" s="9">
        <v>1</v>
      </c>
      <c r="G2570" s="9">
        <v>13145</v>
      </c>
      <c r="H2570" s="15">
        <v>44747</v>
      </c>
      <c r="I2570" s="9" t="s">
        <v>7457</v>
      </c>
      <c r="J2570" s="9">
        <v>133</v>
      </c>
      <c r="K2570" s="9" t="s">
        <v>7498</v>
      </c>
      <c r="L2570" s="9" t="str">
        <f>IF(OR('1. Raw Data'!L2570="Elec", '1. Raw Data'!L2570="elect"), "Electronics", '1. Raw Data'!L2570)</f>
        <v>Home Appliances</v>
      </c>
      <c r="M2570" s="9">
        <v>1124.25</v>
      </c>
      <c r="N2570" s="9">
        <f>IF(ISBLANK('1. Raw Data'!N2570), MEDIAN('1. Raw Data'!$N$2:$N$5001), '1. Raw Data'!N2570)</f>
        <v>575.66999999999996</v>
      </c>
      <c r="O2570" s="9">
        <v>4</v>
      </c>
      <c r="P2570" s="9">
        <f>IF(ISBLANK('1. Raw Data'!P2570), 0, '1. Raw Data'!P2570)</f>
        <v>0</v>
      </c>
      <c r="Q2570" s="9">
        <v>932</v>
      </c>
      <c r="R2570" s="9">
        <v>3</v>
      </c>
      <c r="S2570" s="9">
        <f t="shared" si="120"/>
        <v>4497</v>
      </c>
      <c r="T2570" s="9">
        <f t="shared" si="121"/>
        <v>2194.3200000000002</v>
      </c>
      <c r="U2570" s="23">
        <f t="shared" si="122"/>
        <v>0.48795196797865248</v>
      </c>
    </row>
    <row r="2571" spans="1:21" x14ac:dyDescent="0.3">
      <c r="A2571" s="9">
        <v>1154</v>
      </c>
      <c r="B2571" s="9" t="str">
        <f>PROPER(TRIM('1. Raw Data'!B2571))</f>
        <v>Customer_2569</v>
      </c>
      <c r="C2571" s="9">
        <f>IF(OR('1. Raw Data'!C2571&lt;18, '1. Raw Data'!C2571&gt;100), MEDIAN('1. Raw Data'!$C$2:$C$5001), '1. Raw Data'!C2571)</f>
        <v>76</v>
      </c>
      <c r="D2571" s="9" t="s">
        <v>5023</v>
      </c>
      <c r="E2571" s="22">
        <v>43993</v>
      </c>
      <c r="F2571" s="9">
        <v>1</v>
      </c>
      <c r="G2571" s="9">
        <v>12182</v>
      </c>
      <c r="H2571" s="15">
        <v>44141</v>
      </c>
      <c r="I2571" s="9" t="s">
        <v>7457</v>
      </c>
      <c r="J2571" s="9">
        <v>145</v>
      </c>
      <c r="K2571" s="9" t="s">
        <v>7470</v>
      </c>
      <c r="L2571" s="9" t="str">
        <f>IF(OR('1. Raw Data'!L2571="Elec", '1. Raw Data'!L2571="elect"), "Electronics", '1. Raw Data'!L2571)</f>
        <v>Home Appliances</v>
      </c>
      <c r="M2571" s="9">
        <v>209.64</v>
      </c>
      <c r="N2571" s="9">
        <f>IF(ISBLANK('1. Raw Data'!N2571), MEDIAN('1. Raw Data'!$N$2:$N$5001), '1. Raw Data'!N2571)</f>
        <v>107.97</v>
      </c>
      <c r="O2571" s="9">
        <v>4</v>
      </c>
      <c r="P2571" s="9">
        <f>IF(ISBLANK('1. Raw Data'!P2571), 0, '1. Raw Data'!P2571)</f>
        <v>0</v>
      </c>
      <c r="Q2571" s="9">
        <v>1517</v>
      </c>
      <c r="R2571" s="9">
        <v>2</v>
      </c>
      <c r="S2571" s="9">
        <f t="shared" si="120"/>
        <v>838.56</v>
      </c>
      <c r="T2571" s="9">
        <f t="shared" si="121"/>
        <v>406.67999999999995</v>
      </c>
      <c r="U2571" s="23">
        <f t="shared" si="122"/>
        <v>0.48497424155695473</v>
      </c>
    </row>
    <row r="2572" spans="1:21" x14ac:dyDescent="0.3">
      <c r="A2572" s="9">
        <v>1091</v>
      </c>
      <c r="B2572" s="9" t="str">
        <f>PROPER(TRIM('1. Raw Data'!B2572))</f>
        <v>Customer_2570</v>
      </c>
      <c r="C2572" s="9">
        <f>IF(OR('1. Raw Data'!C2572&lt;18, '1. Raw Data'!C2572&gt;100), MEDIAN('1. Raw Data'!$C$2:$C$5001), '1. Raw Data'!C2572)</f>
        <v>48</v>
      </c>
      <c r="D2572" s="9" t="s">
        <v>5020</v>
      </c>
      <c r="E2572" s="22">
        <v>44676</v>
      </c>
      <c r="F2572" s="9">
        <v>0</v>
      </c>
      <c r="G2572" s="9">
        <v>12987</v>
      </c>
      <c r="H2572" s="15">
        <v>44676</v>
      </c>
      <c r="I2572" s="9" t="s">
        <v>7457</v>
      </c>
      <c r="J2572" s="9">
        <v>116</v>
      </c>
      <c r="K2572" s="9" t="s">
        <v>7480</v>
      </c>
      <c r="L2572" s="9" t="str">
        <f>IF(OR('1. Raw Data'!L2572="Elec", '1. Raw Data'!L2572="elect"), "Electronics", '1. Raw Data'!L2572)</f>
        <v>Sports</v>
      </c>
      <c r="M2572" s="9">
        <v>1021.13</v>
      </c>
      <c r="N2572" s="9">
        <f>IF(ISBLANK('1. Raw Data'!N2572), MEDIAN('1. Raw Data'!$N$2:$N$5001), '1. Raw Data'!N2572)</f>
        <v>704.69</v>
      </c>
      <c r="O2572" s="9">
        <v>4</v>
      </c>
      <c r="P2572" s="9">
        <f>IF(ISBLANK('1. Raw Data'!P2572), 0, '1. Raw Data'!P2572)</f>
        <v>0</v>
      </c>
      <c r="Q2572" s="9">
        <v>551</v>
      </c>
      <c r="R2572" s="9">
        <v>6</v>
      </c>
      <c r="S2572" s="9">
        <f t="shared" si="120"/>
        <v>4084.52</v>
      </c>
      <c r="T2572" s="9">
        <f t="shared" si="121"/>
        <v>1265.7599999999998</v>
      </c>
      <c r="U2572" s="23">
        <f t="shared" si="122"/>
        <v>0.30989198241164195</v>
      </c>
    </row>
    <row r="2573" spans="1:21" x14ac:dyDescent="0.3">
      <c r="A2573" s="9">
        <v>1981</v>
      </c>
      <c r="B2573" s="9" t="str">
        <f>PROPER(TRIM('1. Raw Data'!B2573))</f>
        <v>Customer_2571</v>
      </c>
      <c r="C2573" s="9">
        <f>IF(OR('1. Raw Data'!C2573&lt;18, '1. Raw Data'!C2573&gt;100), MEDIAN('1. Raw Data'!$C$2:$C$5001), '1. Raw Data'!C2573)</f>
        <v>40</v>
      </c>
      <c r="D2573" s="9" t="s">
        <v>5021</v>
      </c>
      <c r="E2573" s="22">
        <v>45245</v>
      </c>
      <c r="F2573" s="9">
        <v>0</v>
      </c>
      <c r="G2573" s="9">
        <v>13852</v>
      </c>
      <c r="H2573" s="15">
        <v>45245</v>
      </c>
      <c r="I2573" s="9" t="s">
        <v>7457</v>
      </c>
      <c r="J2573" s="9">
        <v>137</v>
      </c>
      <c r="K2573" s="9" t="s">
        <v>7484</v>
      </c>
      <c r="L2573" s="9" t="str">
        <f>IF(OR('1. Raw Data'!L2573="Elec", '1. Raw Data'!L2573="elect"), "Electronics", '1. Raw Data'!L2573)</f>
        <v>Home Appliances</v>
      </c>
      <c r="M2573" s="9">
        <v>1180.08</v>
      </c>
      <c r="N2573" s="9">
        <f>IF(ISBLANK('1. Raw Data'!N2573), MEDIAN('1. Raw Data'!$N$2:$N$5001), '1. Raw Data'!N2573)</f>
        <v>726.55</v>
      </c>
      <c r="O2573" s="9">
        <v>5</v>
      </c>
      <c r="P2573" s="9">
        <f>IF(ISBLANK('1. Raw Data'!P2573), 0, '1. Raw Data'!P2573)</f>
        <v>0.1</v>
      </c>
      <c r="Q2573" s="9">
        <v>413</v>
      </c>
      <c r="R2573" s="9">
        <v>4</v>
      </c>
      <c r="S2573" s="9">
        <f t="shared" si="120"/>
        <v>5310.36</v>
      </c>
      <c r="T2573" s="9">
        <f t="shared" si="121"/>
        <v>1677.6099999999997</v>
      </c>
      <c r="U2573" s="23">
        <f t="shared" si="122"/>
        <v>0.31591266882094621</v>
      </c>
    </row>
    <row r="2574" spans="1:21" x14ac:dyDescent="0.3">
      <c r="A2574" s="9">
        <v>1454</v>
      </c>
      <c r="B2574" s="9" t="str">
        <f>PROPER(TRIM('1. Raw Data'!B2574))</f>
        <v>Customer_2572</v>
      </c>
      <c r="C2574" s="9">
        <f>IF(OR('1. Raw Data'!C2574&lt;18, '1. Raw Data'!C2574&gt;100), MEDIAN('1. Raw Data'!$C$2:$C$5001), '1. Raw Data'!C2574)</f>
        <v>82</v>
      </c>
      <c r="D2574" s="9" t="s">
        <v>5022</v>
      </c>
      <c r="E2574" s="22">
        <v>44248</v>
      </c>
      <c r="F2574" s="9">
        <v>0</v>
      </c>
      <c r="G2574" s="9">
        <v>11885</v>
      </c>
      <c r="H2574" s="15">
        <v>44248</v>
      </c>
      <c r="I2574" s="9" t="s">
        <v>7456</v>
      </c>
      <c r="J2574" s="9">
        <v>103</v>
      </c>
      <c r="K2574" s="9" t="s">
        <v>7472</v>
      </c>
      <c r="L2574" s="9" t="str">
        <f>IF(OR('1. Raw Data'!L2574="Elec", '1. Raw Data'!L2574="elect"), "Electronics", '1. Raw Data'!L2574)</f>
        <v>Sports</v>
      </c>
      <c r="M2574" s="9">
        <v>1102.5</v>
      </c>
      <c r="N2574" s="9">
        <f>IF(ISBLANK('1. Raw Data'!N2574), MEDIAN('1. Raw Data'!$N$2:$N$5001), '1. Raw Data'!N2574)</f>
        <v>668.28</v>
      </c>
      <c r="O2574" s="9">
        <v>1</v>
      </c>
      <c r="P2574" s="9">
        <f>IF(ISBLANK('1. Raw Data'!P2574), 0, '1. Raw Data'!P2574)</f>
        <v>0</v>
      </c>
      <c r="Q2574" s="9">
        <v>561</v>
      </c>
      <c r="R2574" s="9">
        <v>7</v>
      </c>
      <c r="S2574" s="9">
        <f t="shared" si="120"/>
        <v>1102.5</v>
      </c>
      <c r="T2574" s="9">
        <f t="shared" si="121"/>
        <v>434.22</v>
      </c>
      <c r="U2574" s="23">
        <f t="shared" si="122"/>
        <v>0.39385034013605447</v>
      </c>
    </row>
    <row r="2575" spans="1:21" x14ac:dyDescent="0.3">
      <c r="A2575" s="9">
        <v>1597</v>
      </c>
      <c r="B2575" s="9" t="str">
        <f>PROPER(TRIM('1. Raw Data'!B2575))</f>
        <v>Customer_2573</v>
      </c>
      <c r="C2575" s="9">
        <f>IF(OR('1. Raw Data'!C2575&lt;18, '1. Raw Data'!C2575&gt;100), MEDIAN('1. Raw Data'!$C$2:$C$5001), '1. Raw Data'!C2575)</f>
        <v>64</v>
      </c>
      <c r="D2575" s="9" t="s">
        <v>5023</v>
      </c>
      <c r="E2575" s="22">
        <v>44671</v>
      </c>
      <c r="F2575" s="9">
        <v>0</v>
      </c>
      <c r="G2575" s="9">
        <v>10977</v>
      </c>
      <c r="H2575" s="15">
        <v>44671</v>
      </c>
      <c r="I2575" s="9" t="s">
        <v>7456</v>
      </c>
      <c r="J2575" s="9">
        <v>147</v>
      </c>
      <c r="K2575" s="9" t="s">
        <v>7474</v>
      </c>
      <c r="L2575" s="9" t="str">
        <f>IF(OR('1. Raw Data'!L2575="Elec", '1. Raw Data'!L2575="elect"), "Electronics", '1. Raw Data'!L2575)</f>
        <v>Home Appliances</v>
      </c>
      <c r="M2575" s="9">
        <v>1430.23</v>
      </c>
      <c r="N2575" s="9">
        <f>IF(ISBLANK('1. Raw Data'!N2575), MEDIAN('1. Raw Data'!$N$2:$N$5001), '1. Raw Data'!N2575)</f>
        <v>671.66</v>
      </c>
      <c r="O2575" s="9">
        <v>5</v>
      </c>
      <c r="P2575" s="9">
        <f>IF(ISBLANK('1. Raw Data'!P2575), 0, '1. Raw Data'!P2575)</f>
        <v>0.1</v>
      </c>
      <c r="Q2575" s="9">
        <v>397</v>
      </c>
      <c r="R2575" s="9">
        <v>7</v>
      </c>
      <c r="S2575" s="9">
        <f t="shared" si="120"/>
        <v>6436.0349999999999</v>
      </c>
      <c r="T2575" s="9">
        <f t="shared" si="121"/>
        <v>3077.7350000000001</v>
      </c>
      <c r="U2575" s="23">
        <f t="shared" si="122"/>
        <v>0.47820358341743019</v>
      </c>
    </row>
    <row r="2576" spans="1:21" x14ac:dyDescent="0.3">
      <c r="A2576" s="9">
        <v>1509</v>
      </c>
      <c r="B2576" s="9" t="str">
        <f>PROPER(TRIM('1. Raw Data'!B2576))</f>
        <v>Customer_2574</v>
      </c>
      <c r="C2576" s="9">
        <f>IF(OR('1. Raw Data'!C2576&lt;18, '1. Raw Data'!C2576&gt;100), MEDIAN('1. Raw Data'!$C$2:$C$5001), '1. Raw Data'!C2576)</f>
        <v>40</v>
      </c>
      <c r="D2576" s="9" t="s">
        <v>5018</v>
      </c>
      <c r="E2576" s="22">
        <v>44858</v>
      </c>
      <c r="F2576" s="9">
        <v>1</v>
      </c>
      <c r="G2576" s="9">
        <v>13661</v>
      </c>
      <c r="H2576" s="15">
        <v>44858</v>
      </c>
      <c r="I2576" s="9" t="s">
        <v>7457</v>
      </c>
      <c r="J2576" s="9">
        <v>148</v>
      </c>
      <c r="K2576" s="9" t="s">
        <v>7491</v>
      </c>
      <c r="L2576" s="9" t="str">
        <f>IF(OR('1. Raw Data'!L2576="Elec", '1. Raw Data'!L2576="elect"), "Electronics", '1. Raw Data'!L2576)</f>
        <v>Clothing</v>
      </c>
      <c r="M2576" s="9">
        <v>1120.31</v>
      </c>
      <c r="N2576" s="9">
        <f>IF(ISBLANK('1. Raw Data'!N2576), MEDIAN('1. Raw Data'!$N$2:$N$5001), '1. Raw Data'!N2576)</f>
        <v>636.16</v>
      </c>
      <c r="O2576" s="9">
        <v>2</v>
      </c>
      <c r="P2576" s="9">
        <f>IF(ISBLANK('1. Raw Data'!P2576), 0, '1. Raw Data'!P2576)</f>
        <v>0.1</v>
      </c>
      <c r="Q2576" s="9">
        <v>800</v>
      </c>
      <c r="R2576" s="9">
        <v>3</v>
      </c>
      <c r="S2576" s="9">
        <f t="shared" si="120"/>
        <v>2016.558</v>
      </c>
      <c r="T2576" s="9">
        <f t="shared" si="121"/>
        <v>744.23800000000006</v>
      </c>
      <c r="U2576" s="23">
        <f t="shared" si="122"/>
        <v>0.36906352309231871</v>
      </c>
    </row>
    <row r="2577" spans="1:21" x14ac:dyDescent="0.3">
      <c r="A2577" s="9">
        <v>2206</v>
      </c>
      <c r="B2577" s="9" t="str">
        <f>PROPER(TRIM('1. Raw Data'!B2577))</f>
        <v>Customer_2575</v>
      </c>
      <c r="C2577" s="9">
        <f>IF(OR('1. Raw Data'!C2577&lt;18, '1. Raw Data'!C2577&gt;100), MEDIAN('1. Raw Data'!$C$2:$C$5001), '1. Raw Data'!C2577)</f>
        <v>28</v>
      </c>
      <c r="D2577" s="9" t="s">
        <v>5018</v>
      </c>
      <c r="E2577" s="22">
        <v>45083</v>
      </c>
      <c r="F2577" s="9">
        <v>0</v>
      </c>
      <c r="G2577" s="9">
        <v>11994</v>
      </c>
      <c r="H2577" s="15">
        <v>45083</v>
      </c>
      <c r="I2577" s="9" t="s">
        <v>7457</v>
      </c>
      <c r="J2577" s="9">
        <v>143</v>
      </c>
      <c r="K2577" s="9" t="s">
        <v>7475</v>
      </c>
      <c r="L2577" s="9" t="str">
        <f>IF(OR('1. Raw Data'!L2577="Elec", '1. Raw Data'!L2577="elect"), "Electronics", '1. Raw Data'!L2577)</f>
        <v>Electronics</v>
      </c>
      <c r="M2577" s="9">
        <v>1055.1500000000001</v>
      </c>
      <c r="N2577" s="9">
        <f>IF(ISBLANK('1. Raw Data'!N2577), MEDIAN('1. Raw Data'!$N$2:$N$5001), '1. Raw Data'!N2577)</f>
        <v>534.99</v>
      </c>
      <c r="O2577" s="9">
        <v>5</v>
      </c>
      <c r="P2577" s="9">
        <f>IF(ISBLANK('1. Raw Data'!P2577), 0, '1. Raw Data'!P2577)</f>
        <v>0</v>
      </c>
      <c r="Q2577" s="9">
        <v>575</v>
      </c>
      <c r="R2577" s="9">
        <v>3</v>
      </c>
      <c r="S2577" s="9">
        <f t="shared" si="120"/>
        <v>5275.75</v>
      </c>
      <c r="T2577" s="9">
        <f t="shared" si="121"/>
        <v>2600.8000000000002</v>
      </c>
      <c r="U2577" s="23">
        <f t="shared" si="122"/>
        <v>0.49297256314268117</v>
      </c>
    </row>
    <row r="2578" spans="1:21" x14ac:dyDescent="0.3">
      <c r="A2578" s="9">
        <v>1385</v>
      </c>
      <c r="B2578" s="9" t="str">
        <f>PROPER(TRIM('1. Raw Data'!B2578))</f>
        <v>Customer_2576</v>
      </c>
      <c r="C2578" s="9">
        <f>IF(OR('1. Raw Data'!C2578&lt;18, '1. Raw Data'!C2578&gt;100), MEDIAN('1. Raw Data'!$C$2:$C$5001), '1. Raw Data'!C2578)</f>
        <v>24</v>
      </c>
      <c r="D2578" s="9" t="s">
        <v>5023</v>
      </c>
      <c r="E2578" s="22">
        <v>44796</v>
      </c>
      <c r="F2578" s="9">
        <v>0</v>
      </c>
      <c r="G2578" s="9">
        <v>10379</v>
      </c>
      <c r="H2578" s="15">
        <v>44796</v>
      </c>
      <c r="I2578" s="9" t="s">
        <v>7455</v>
      </c>
      <c r="J2578" s="9">
        <v>121</v>
      </c>
      <c r="K2578" s="9" t="s">
        <v>7495</v>
      </c>
      <c r="L2578" s="9" t="str">
        <f>IF(OR('1. Raw Data'!L2578="Elec", '1. Raw Data'!L2578="elect"), "Electronics", '1. Raw Data'!L2578)</f>
        <v>Electronics</v>
      </c>
      <c r="M2578" s="9">
        <v>429.53</v>
      </c>
      <c r="N2578" s="9">
        <f>IF(ISBLANK('1. Raw Data'!N2578), MEDIAN('1. Raw Data'!$N$2:$N$5001), '1. Raw Data'!N2578)</f>
        <v>202.76</v>
      </c>
      <c r="O2578" s="9">
        <v>5</v>
      </c>
      <c r="P2578" s="9">
        <f>IF(ISBLANK('1. Raw Data'!P2578), 0, '1. Raw Data'!P2578)</f>
        <v>0</v>
      </c>
      <c r="Q2578" s="9">
        <v>378</v>
      </c>
      <c r="R2578" s="9">
        <v>6</v>
      </c>
      <c r="S2578" s="9">
        <f t="shared" si="120"/>
        <v>2147.6499999999996</v>
      </c>
      <c r="T2578" s="9">
        <f t="shared" si="121"/>
        <v>1133.8499999999997</v>
      </c>
      <c r="U2578" s="23">
        <f t="shared" si="122"/>
        <v>0.5279491537261658</v>
      </c>
    </row>
    <row r="2579" spans="1:21" x14ac:dyDescent="0.3">
      <c r="A2579" s="9">
        <v>1404</v>
      </c>
      <c r="B2579" s="9" t="str">
        <f>PROPER(TRIM('1. Raw Data'!B2579))</f>
        <v>Customer_2577</v>
      </c>
      <c r="C2579" s="9">
        <f>IF(OR('1. Raw Data'!C2579&lt;18, '1. Raw Data'!C2579&gt;100), MEDIAN('1. Raw Data'!$C$2:$C$5001), '1. Raw Data'!C2579)</f>
        <v>49</v>
      </c>
      <c r="D2579" s="9" t="s">
        <v>5018</v>
      </c>
      <c r="E2579" s="22">
        <v>45320</v>
      </c>
      <c r="F2579" s="9">
        <v>0</v>
      </c>
      <c r="G2579" s="9">
        <v>11513</v>
      </c>
      <c r="H2579" s="15">
        <v>45320</v>
      </c>
      <c r="I2579" s="9" t="s">
        <v>7455</v>
      </c>
      <c r="J2579" s="9">
        <v>141</v>
      </c>
      <c r="K2579" s="9" t="s">
        <v>7490</v>
      </c>
      <c r="L2579" s="9" t="str">
        <f>IF(OR('1. Raw Data'!L2579="Elec", '1. Raw Data'!L2579="elect"), "Electronics", '1. Raw Data'!L2579)</f>
        <v>Electronics</v>
      </c>
      <c r="M2579" s="9">
        <v>1390.91</v>
      </c>
      <c r="N2579" s="9">
        <f>IF(ISBLANK('1. Raw Data'!N2579), MEDIAN('1. Raw Data'!$N$2:$N$5001), '1. Raw Data'!N2579)</f>
        <v>930.05</v>
      </c>
      <c r="O2579" s="9">
        <v>3</v>
      </c>
      <c r="P2579" s="9">
        <f>IF(ISBLANK('1. Raw Data'!P2579), 0, '1. Raw Data'!P2579)</f>
        <v>0</v>
      </c>
      <c r="Q2579" s="9">
        <v>338</v>
      </c>
      <c r="R2579" s="9">
        <v>5</v>
      </c>
      <c r="S2579" s="9">
        <f t="shared" si="120"/>
        <v>4172.7300000000005</v>
      </c>
      <c r="T2579" s="9">
        <f t="shared" si="121"/>
        <v>1382.5800000000008</v>
      </c>
      <c r="U2579" s="23">
        <f t="shared" si="122"/>
        <v>0.33133703834180517</v>
      </c>
    </row>
    <row r="2580" spans="1:21" x14ac:dyDescent="0.3">
      <c r="A2580" s="9">
        <v>1245</v>
      </c>
      <c r="B2580" s="9" t="str">
        <f>PROPER(TRIM('1. Raw Data'!B2580))</f>
        <v>Customer_2578</v>
      </c>
      <c r="C2580" s="9">
        <f>IF(OR('1. Raw Data'!C2580&lt;18, '1. Raw Data'!C2580&gt;100), MEDIAN('1. Raw Data'!$C$2:$C$5001), '1. Raw Data'!C2580)</f>
        <v>48</v>
      </c>
      <c r="D2580" s="9" t="s">
        <v>5023</v>
      </c>
      <c r="E2580" s="22">
        <v>43958</v>
      </c>
      <c r="F2580" s="9">
        <v>1</v>
      </c>
      <c r="G2580" s="9">
        <v>11148</v>
      </c>
      <c r="H2580" s="15">
        <v>44017</v>
      </c>
      <c r="I2580" s="9" t="s">
        <v>7457</v>
      </c>
      <c r="J2580" s="9">
        <v>108</v>
      </c>
      <c r="K2580" s="9" t="s">
        <v>7496</v>
      </c>
      <c r="L2580" s="9" t="str">
        <f>IF(OR('1. Raw Data'!L2580="Elec", '1. Raw Data'!L2580="elect"), "Electronics", '1. Raw Data'!L2580)</f>
        <v>Clothing</v>
      </c>
      <c r="M2580" s="9">
        <v>310.33999999999997</v>
      </c>
      <c r="N2580" s="9">
        <f>IF(ISBLANK('1. Raw Data'!N2580), MEDIAN('1. Raw Data'!$N$2:$N$5001), '1. Raw Data'!N2580)</f>
        <v>159.81</v>
      </c>
      <c r="O2580" s="9">
        <v>2</v>
      </c>
      <c r="P2580" s="9">
        <f>IF(ISBLANK('1. Raw Data'!P2580), 0, '1. Raw Data'!P2580)</f>
        <v>0</v>
      </c>
      <c r="Q2580" s="9">
        <v>1483</v>
      </c>
      <c r="R2580" s="9">
        <v>3</v>
      </c>
      <c r="S2580" s="9">
        <f t="shared" si="120"/>
        <v>620.67999999999995</v>
      </c>
      <c r="T2580" s="9">
        <f t="shared" si="121"/>
        <v>301.05999999999995</v>
      </c>
      <c r="U2580" s="23">
        <f t="shared" si="122"/>
        <v>0.48504865631243149</v>
      </c>
    </row>
    <row r="2581" spans="1:21" x14ac:dyDescent="0.3">
      <c r="A2581" s="9">
        <v>1741</v>
      </c>
      <c r="B2581" s="9" t="str">
        <f>PROPER(TRIM('1. Raw Data'!B2581))</f>
        <v>Customer_2579</v>
      </c>
      <c r="C2581" s="9">
        <f>IF(OR('1. Raw Data'!C2581&lt;18, '1. Raw Data'!C2581&gt;100), MEDIAN('1. Raw Data'!$C$2:$C$5001), '1. Raw Data'!C2581)</f>
        <v>48</v>
      </c>
      <c r="D2581" s="9" t="s">
        <v>5019</v>
      </c>
      <c r="E2581" s="22">
        <v>45276</v>
      </c>
      <c r="F2581" s="9">
        <v>0</v>
      </c>
      <c r="G2581" s="9">
        <v>12085</v>
      </c>
      <c r="H2581" s="15">
        <v>45276</v>
      </c>
      <c r="I2581" s="9" t="s">
        <v>7457</v>
      </c>
      <c r="J2581" s="9">
        <v>122</v>
      </c>
      <c r="K2581" s="9" t="s">
        <v>7465</v>
      </c>
      <c r="L2581" s="9" t="str">
        <f>IF(OR('1. Raw Data'!L2581="Elec", '1. Raw Data'!L2581="elect"), "Electronics", '1. Raw Data'!L2581)</f>
        <v>Clothing</v>
      </c>
      <c r="M2581" s="9">
        <v>1362.1</v>
      </c>
      <c r="N2581" s="9">
        <f>IF(ISBLANK('1. Raw Data'!N2581), MEDIAN('1. Raw Data'!$N$2:$N$5001), '1. Raw Data'!N2581)</f>
        <v>660.4</v>
      </c>
      <c r="O2581" s="9">
        <v>2</v>
      </c>
      <c r="P2581" s="9">
        <f>IF(ISBLANK('1. Raw Data'!P2581), 0, '1. Raw Data'!P2581)</f>
        <v>0</v>
      </c>
      <c r="Q2581" s="9">
        <v>382</v>
      </c>
      <c r="R2581" s="9">
        <v>2</v>
      </c>
      <c r="S2581" s="9">
        <f t="shared" si="120"/>
        <v>2724.2</v>
      </c>
      <c r="T2581" s="9">
        <f t="shared" si="121"/>
        <v>1403.3999999999999</v>
      </c>
      <c r="U2581" s="23">
        <f t="shared" si="122"/>
        <v>0.51516041406651492</v>
      </c>
    </row>
    <row r="2582" spans="1:21" x14ac:dyDescent="0.3">
      <c r="A2582" s="9">
        <v>1660</v>
      </c>
      <c r="B2582" s="9" t="str">
        <f>PROPER(TRIM('1. Raw Data'!B2582))</f>
        <v>Customer_2580</v>
      </c>
      <c r="C2582" s="9">
        <f>IF(OR('1. Raw Data'!C2582&lt;18, '1. Raw Data'!C2582&gt;100), MEDIAN('1. Raw Data'!$C$2:$C$5001), '1. Raw Data'!C2582)</f>
        <v>40</v>
      </c>
      <c r="D2582" s="9" t="s">
        <v>5018</v>
      </c>
      <c r="E2582" s="22">
        <v>44113</v>
      </c>
      <c r="F2582" s="9">
        <v>0</v>
      </c>
      <c r="G2582" s="9">
        <v>10780</v>
      </c>
      <c r="H2582" s="15">
        <v>44084</v>
      </c>
      <c r="I2582" s="9" t="s">
        <v>7455</v>
      </c>
      <c r="J2582" s="9">
        <v>105</v>
      </c>
      <c r="K2582" s="9" t="s">
        <v>7461</v>
      </c>
      <c r="L2582" s="9" t="str">
        <f>IF(OR('1. Raw Data'!L2582="Elec", '1. Raw Data'!L2582="elect"), "Electronics", '1. Raw Data'!L2582)</f>
        <v>Home Appliances</v>
      </c>
      <c r="M2582" s="9">
        <v>503.36</v>
      </c>
      <c r="N2582" s="9">
        <f>IF(ISBLANK('1. Raw Data'!N2582), MEDIAN('1. Raw Data'!$N$2:$N$5001), '1. Raw Data'!N2582)</f>
        <v>342.04</v>
      </c>
      <c r="O2582" s="9">
        <v>2</v>
      </c>
      <c r="P2582" s="9">
        <f>IF(ISBLANK('1. Raw Data'!P2582), 0, '1. Raw Data'!P2582)</f>
        <v>0.2</v>
      </c>
      <c r="Q2582" s="9">
        <v>441</v>
      </c>
      <c r="R2582" s="9">
        <v>8</v>
      </c>
      <c r="S2582" s="9">
        <f t="shared" si="120"/>
        <v>805.37600000000009</v>
      </c>
      <c r="T2582" s="9">
        <f t="shared" si="121"/>
        <v>121.29600000000005</v>
      </c>
      <c r="U2582" s="23">
        <f t="shared" si="122"/>
        <v>0.1506079148124603</v>
      </c>
    </row>
    <row r="2583" spans="1:21" x14ac:dyDescent="0.3">
      <c r="A2583" s="9">
        <v>1649</v>
      </c>
      <c r="B2583" s="9" t="str">
        <f>PROPER(TRIM('1. Raw Data'!B2583))</f>
        <v>Customer_2581</v>
      </c>
      <c r="C2583" s="9">
        <f>IF(OR('1. Raw Data'!C2583&lt;18, '1. Raw Data'!C2583&gt;100), MEDIAN('1. Raw Data'!$C$2:$C$5001), '1. Raw Data'!C2583)</f>
        <v>30</v>
      </c>
      <c r="D2583" s="9" t="s">
        <v>5023</v>
      </c>
      <c r="E2583" s="22">
        <v>44893</v>
      </c>
      <c r="F2583" s="9">
        <v>0</v>
      </c>
      <c r="G2583" s="9">
        <v>10309</v>
      </c>
      <c r="H2583" s="15">
        <v>44893</v>
      </c>
      <c r="I2583" s="9" t="s">
        <v>7455</v>
      </c>
      <c r="J2583" s="9">
        <v>117</v>
      </c>
      <c r="K2583" s="9" t="s">
        <v>7483</v>
      </c>
      <c r="L2583" s="9" t="str">
        <f>IF(OR('1. Raw Data'!L2583="Elec", '1. Raw Data'!L2583="elect"), "Electronics", '1. Raw Data'!L2583)</f>
        <v>Home Appliances</v>
      </c>
      <c r="M2583" s="9">
        <v>238.74</v>
      </c>
      <c r="N2583" s="9">
        <f>IF(ISBLANK('1. Raw Data'!N2583), MEDIAN('1. Raw Data'!$N$2:$N$5001), '1. Raw Data'!N2583)</f>
        <v>109.63</v>
      </c>
      <c r="O2583" s="9">
        <v>5</v>
      </c>
      <c r="P2583" s="9">
        <f>IF(ISBLANK('1. Raw Data'!P2583), 0, '1. Raw Data'!P2583)</f>
        <v>0</v>
      </c>
      <c r="Q2583" s="9">
        <v>647</v>
      </c>
      <c r="R2583" s="9">
        <v>3</v>
      </c>
      <c r="S2583" s="9">
        <f t="shared" si="120"/>
        <v>1193.7</v>
      </c>
      <c r="T2583" s="9">
        <f t="shared" si="121"/>
        <v>645.55000000000007</v>
      </c>
      <c r="U2583" s="23">
        <f t="shared" si="122"/>
        <v>0.54079752031498707</v>
      </c>
    </row>
    <row r="2584" spans="1:21" x14ac:dyDescent="0.3">
      <c r="A2584" s="9">
        <v>2494</v>
      </c>
      <c r="B2584" s="9" t="str">
        <f>PROPER(TRIM('1. Raw Data'!B2584))</f>
        <v>Customer_2582</v>
      </c>
      <c r="C2584" s="9">
        <f>IF(OR('1. Raw Data'!C2584&lt;18, '1. Raw Data'!C2584&gt;100), MEDIAN('1. Raw Data'!$C$2:$C$5001), '1. Raw Data'!C2584)</f>
        <v>37</v>
      </c>
      <c r="D2584" s="9" t="s">
        <v>5023</v>
      </c>
      <c r="E2584" s="22">
        <v>44255</v>
      </c>
      <c r="F2584" s="9">
        <v>1</v>
      </c>
      <c r="G2584" s="9">
        <v>12153</v>
      </c>
      <c r="H2584" s="15">
        <v>44255</v>
      </c>
      <c r="I2584" s="9" t="s">
        <v>7457</v>
      </c>
      <c r="J2584" s="9">
        <v>137</v>
      </c>
      <c r="K2584" s="9" t="s">
        <v>7484</v>
      </c>
      <c r="L2584" s="9" t="str">
        <f>IF(OR('1. Raw Data'!L2584="Elec", '1. Raw Data'!L2584="elect"), "Electronics", '1. Raw Data'!L2584)</f>
        <v>Home Appliances</v>
      </c>
      <c r="M2584" s="9">
        <v>1248.69</v>
      </c>
      <c r="N2584" s="9">
        <f>IF(ISBLANK('1. Raw Data'!N2584), MEDIAN('1. Raw Data'!$N$2:$N$5001), '1. Raw Data'!N2584)</f>
        <v>778.75</v>
      </c>
      <c r="O2584" s="9">
        <v>2</v>
      </c>
      <c r="P2584" s="9">
        <f>IF(ISBLANK('1. Raw Data'!P2584), 0, '1. Raw Data'!P2584)</f>
        <v>0</v>
      </c>
      <c r="Q2584" s="9">
        <v>876</v>
      </c>
      <c r="R2584" s="9">
        <v>3</v>
      </c>
      <c r="S2584" s="9">
        <f t="shared" si="120"/>
        <v>2497.38</v>
      </c>
      <c r="T2584" s="9">
        <f t="shared" si="121"/>
        <v>939.88000000000011</v>
      </c>
      <c r="U2584" s="23">
        <f t="shared" si="122"/>
        <v>0.37634641103876865</v>
      </c>
    </row>
    <row r="2585" spans="1:21" x14ac:dyDescent="0.3">
      <c r="A2585" s="9">
        <v>2446</v>
      </c>
      <c r="B2585" s="9" t="str">
        <f>PROPER(TRIM('1. Raw Data'!B2585))</f>
        <v>Customer_2583</v>
      </c>
      <c r="C2585" s="9">
        <f>IF(OR('1. Raw Data'!C2585&lt;18, '1. Raw Data'!C2585&gt;100), MEDIAN('1. Raw Data'!$C$2:$C$5001), '1. Raw Data'!C2585)</f>
        <v>40</v>
      </c>
      <c r="D2585" s="9" t="s">
        <v>5018</v>
      </c>
      <c r="E2585" s="22">
        <v>44979</v>
      </c>
      <c r="F2585" s="9">
        <v>0</v>
      </c>
      <c r="G2585" s="9">
        <v>10555</v>
      </c>
      <c r="H2585" s="15">
        <v>44979</v>
      </c>
      <c r="I2585" s="9" t="s">
        <v>7455</v>
      </c>
      <c r="J2585" s="9">
        <v>114</v>
      </c>
      <c r="K2585" s="9" t="s">
        <v>7463</v>
      </c>
      <c r="L2585" s="9" t="str">
        <f>IF(OR('1. Raw Data'!L2585="Elec", '1. Raw Data'!L2585="elect"), "Electronics", '1. Raw Data'!L2585)</f>
        <v>Home Appliances</v>
      </c>
      <c r="M2585" s="9">
        <v>53.62</v>
      </c>
      <c r="N2585" s="9">
        <f>IF(ISBLANK('1. Raw Data'!N2585), MEDIAN('1. Raw Data'!$N$2:$N$5001), '1. Raw Data'!N2585)</f>
        <v>31.95</v>
      </c>
      <c r="O2585" s="9">
        <v>3</v>
      </c>
      <c r="P2585" s="9">
        <f>IF(ISBLANK('1. Raw Data'!P2585), 0, '1. Raw Data'!P2585)</f>
        <v>0.05</v>
      </c>
      <c r="Q2585" s="9">
        <v>679</v>
      </c>
      <c r="R2585" s="9">
        <v>2</v>
      </c>
      <c r="S2585" s="9">
        <f t="shared" si="120"/>
        <v>152.81699999999998</v>
      </c>
      <c r="T2585" s="9">
        <f t="shared" si="121"/>
        <v>56.966999999999985</v>
      </c>
      <c r="U2585" s="23">
        <f t="shared" si="122"/>
        <v>0.37277920650189439</v>
      </c>
    </row>
    <row r="2586" spans="1:21" x14ac:dyDescent="0.3">
      <c r="A2586" s="9">
        <v>1900</v>
      </c>
      <c r="B2586" s="9" t="str">
        <f>PROPER(TRIM('1. Raw Data'!B2586))</f>
        <v>Customer_2584</v>
      </c>
      <c r="C2586" s="9">
        <f>IF(OR('1. Raw Data'!C2586&lt;18, '1. Raw Data'!C2586&gt;100), MEDIAN('1. Raw Data'!$C$2:$C$5001), '1. Raw Data'!C2586)</f>
        <v>26</v>
      </c>
      <c r="D2586" s="9" t="s">
        <v>5019</v>
      </c>
      <c r="E2586" s="22">
        <v>44496</v>
      </c>
      <c r="F2586" s="9">
        <v>1</v>
      </c>
      <c r="G2586" s="9">
        <v>13296</v>
      </c>
      <c r="H2586" s="15">
        <v>44496</v>
      </c>
      <c r="I2586" s="9" t="s">
        <v>7456</v>
      </c>
      <c r="J2586" s="9">
        <v>139</v>
      </c>
      <c r="K2586" s="9" t="s">
        <v>7486</v>
      </c>
      <c r="L2586" s="9" t="str">
        <f>IF(OR('1. Raw Data'!L2586="Elec", '1. Raw Data'!L2586="elect"), "Electronics", '1. Raw Data'!L2586)</f>
        <v>Electronics</v>
      </c>
      <c r="M2586" s="9">
        <v>1256.53</v>
      </c>
      <c r="N2586" s="9">
        <f>IF(ISBLANK('1. Raw Data'!N2586), MEDIAN('1. Raw Data'!$N$2:$N$5001), '1. Raw Data'!N2586)</f>
        <v>849.6</v>
      </c>
      <c r="O2586" s="9">
        <v>4</v>
      </c>
      <c r="P2586" s="9">
        <f>IF(ISBLANK('1. Raw Data'!P2586), 0, '1. Raw Data'!P2586)</f>
        <v>0.05</v>
      </c>
      <c r="Q2586" s="9">
        <v>1162</v>
      </c>
      <c r="R2586" s="9">
        <v>1</v>
      </c>
      <c r="S2586" s="9">
        <f t="shared" si="120"/>
        <v>4774.8139999999994</v>
      </c>
      <c r="T2586" s="9">
        <f t="shared" si="121"/>
        <v>1376.4139999999993</v>
      </c>
      <c r="U2586" s="23">
        <f t="shared" si="122"/>
        <v>0.28826546960782129</v>
      </c>
    </row>
    <row r="2587" spans="1:21" x14ac:dyDescent="0.3">
      <c r="A2587" s="9">
        <v>1064</v>
      </c>
      <c r="B2587" s="9" t="str">
        <f>PROPER(TRIM('1. Raw Data'!B2587))</f>
        <v>Customer_2585</v>
      </c>
      <c r="C2587" s="9">
        <f>IF(OR('1. Raw Data'!C2587&lt;18, '1. Raw Data'!C2587&gt;100), MEDIAN('1. Raw Data'!$C$2:$C$5001), '1. Raw Data'!C2587)</f>
        <v>60</v>
      </c>
      <c r="D2587" s="9" t="s">
        <v>5018</v>
      </c>
      <c r="E2587" s="22">
        <v>45187</v>
      </c>
      <c r="F2587" s="9">
        <v>0</v>
      </c>
      <c r="G2587" s="9">
        <v>13313</v>
      </c>
      <c r="H2587" s="15">
        <v>45187</v>
      </c>
      <c r="I2587" s="9" t="s">
        <v>7455</v>
      </c>
      <c r="J2587" s="9">
        <v>141</v>
      </c>
      <c r="K2587" s="9" t="s">
        <v>7490</v>
      </c>
      <c r="L2587" s="9" t="str">
        <f>IF(OR('1. Raw Data'!L2587="Elec", '1. Raw Data'!L2587="elect"), "Electronics", '1. Raw Data'!L2587)</f>
        <v>Home Appliances</v>
      </c>
      <c r="M2587" s="9">
        <v>430.35</v>
      </c>
      <c r="N2587" s="9">
        <f>IF(ISBLANK('1. Raw Data'!N2587), MEDIAN('1. Raw Data'!$N$2:$N$5001), '1. Raw Data'!N2587)</f>
        <v>279.56</v>
      </c>
      <c r="O2587" s="9">
        <v>5</v>
      </c>
      <c r="P2587" s="9">
        <f>IF(ISBLANK('1. Raw Data'!P2587), 0, '1. Raw Data'!P2587)</f>
        <v>0.05</v>
      </c>
      <c r="Q2587" s="9">
        <v>471</v>
      </c>
      <c r="R2587" s="9">
        <v>3</v>
      </c>
      <c r="S2587" s="9">
        <f t="shared" si="120"/>
        <v>2044.1624999999999</v>
      </c>
      <c r="T2587" s="9">
        <f t="shared" si="121"/>
        <v>646.36249999999995</v>
      </c>
      <c r="U2587" s="23">
        <f t="shared" si="122"/>
        <v>0.31619917692453509</v>
      </c>
    </row>
    <row r="2588" spans="1:21" x14ac:dyDescent="0.3">
      <c r="A2588" s="9">
        <v>2036</v>
      </c>
      <c r="B2588" s="9" t="str">
        <f>PROPER(TRIM('1. Raw Data'!B2588))</f>
        <v>Customer_2586</v>
      </c>
      <c r="C2588" s="9">
        <f>IF(OR('1. Raw Data'!C2588&lt;18, '1. Raw Data'!C2588&gt;100), MEDIAN('1. Raw Data'!$C$2:$C$5001), '1. Raw Data'!C2588)</f>
        <v>40</v>
      </c>
      <c r="D2588" s="9" t="s">
        <v>5023</v>
      </c>
      <c r="E2588" s="22">
        <v>44721</v>
      </c>
      <c r="F2588" s="9">
        <v>0</v>
      </c>
      <c r="G2588" s="9">
        <v>10396</v>
      </c>
      <c r="H2588" s="15">
        <v>44810</v>
      </c>
      <c r="I2588" s="9" t="s">
        <v>7457</v>
      </c>
      <c r="J2588" s="9">
        <v>128</v>
      </c>
      <c r="K2588" s="9" t="s">
        <v>7473</v>
      </c>
      <c r="L2588" s="9" t="str">
        <f>IF(OR('1. Raw Data'!L2588="Elec", '1. Raw Data'!L2588="elect"), "Electronics", '1. Raw Data'!L2588)</f>
        <v>Clothing</v>
      </c>
      <c r="M2588" s="9">
        <v>1332.85</v>
      </c>
      <c r="N2588" s="9">
        <f>IF(ISBLANK('1. Raw Data'!N2588), MEDIAN('1. Raw Data'!$N$2:$N$5001), '1. Raw Data'!N2588)</f>
        <v>815.16</v>
      </c>
      <c r="O2588" s="9">
        <v>4</v>
      </c>
      <c r="P2588" s="9">
        <f>IF(ISBLANK('1. Raw Data'!P2588), 0, '1. Raw Data'!P2588)</f>
        <v>0</v>
      </c>
      <c r="Q2588" s="9">
        <v>386</v>
      </c>
      <c r="R2588" s="9">
        <v>6</v>
      </c>
      <c r="S2588" s="9">
        <f t="shared" si="120"/>
        <v>5331.4</v>
      </c>
      <c r="T2588" s="9">
        <f t="shared" si="121"/>
        <v>2070.7599999999998</v>
      </c>
      <c r="U2588" s="23">
        <f t="shared" si="122"/>
        <v>0.3884082980080279</v>
      </c>
    </row>
    <row r="2589" spans="1:21" x14ac:dyDescent="0.3">
      <c r="A2589" s="9">
        <v>1212</v>
      </c>
      <c r="B2589" s="9" t="str">
        <f>PROPER(TRIM('1. Raw Data'!B2589))</f>
        <v>Customer_2587</v>
      </c>
      <c r="C2589" s="9">
        <f>IF(OR('1. Raw Data'!C2589&lt;18, '1. Raw Data'!C2589&gt;100), MEDIAN('1. Raw Data'!$C$2:$C$5001), '1. Raw Data'!C2589)</f>
        <v>61</v>
      </c>
      <c r="D2589" s="9" t="s">
        <v>5019</v>
      </c>
      <c r="E2589" s="22">
        <v>44907</v>
      </c>
      <c r="F2589" s="9">
        <v>0</v>
      </c>
      <c r="G2589" s="9">
        <v>12200</v>
      </c>
      <c r="H2589" s="15">
        <v>44907</v>
      </c>
      <c r="I2589" s="9" t="s">
        <v>7456</v>
      </c>
      <c r="J2589" s="9">
        <v>131</v>
      </c>
      <c r="K2589" s="9" t="s">
        <v>7504</v>
      </c>
      <c r="L2589" s="9" t="str">
        <f>IF(OR('1. Raw Data'!L2589="Elec", '1. Raw Data'!L2589="elect"), "Electronics", '1. Raw Data'!L2589)</f>
        <v>Clothing</v>
      </c>
      <c r="M2589" s="9">
        <v>1052.6400000000001</v>
      </c>
      <c r="N2589" s="9">
        <f>IF(ISBLANK('1. Raw Data'!N2589), MEDIAN('1. Raw Data'!$N$2:$N$5001), '1. Raw Data'!N2589)</f>
        <v>520.4</v>
      </c>
      <c r="O2589" s="9">
        <v>4</v>
      </c>
      <c r="P2589" s="9">
        <f>IF(ISBLANK('1. Raw Data'!P2589), 0, '1. Raw Data'!P2589)</f>
        <v>0</v>
      </c>
      <c r="Q2589" s="9">
        <v>712</v>
      </c>
      <c r="R2589" s="9">
        <v>4</v>
      </c>
      <c r="S2589" s="9">
        <f t="shared" si="120"/>
        <v>4210.5600000000004</v>
      </c>
      <c r="T2589" s="9">
        <f t="shared" si="121"/>
        <v>2128.9600000000005</v>
      </c>
      <c r="U2589" s="23">
        <f t="shared" si="122"/>
        <v>0.50562395500835999</v>
      </c>
    </row>
    <row r="2590" spans="1:21" x14ac:dyDescent="0.3">
      <c r="A2590" s="9">
        <v>1241</v>
      </c>
      <c r="B2590" s="9" t="str">
        <f>PROPER(TRIM('1. Raw Data'!B2590))</f>
        <v>Customer_2588</v>
      </c>
      <c r="C2590" s="9">
        <f>IF(OR('1. Raw Data'!C2590&lt;18, '1. Raw Data'!C2590&gt;100), MEDIAN('1. Raw Data'!$C$2:$C$5001), '1. Raw Data'!C2590)</f>
        <v>56</v>
      </c>
      <c r="D2590" s="9" t="s">
        <v>5020</v>
      </c>
      <c r="E2590" s="22">
        <v>44836</v>
      </c>
      <c r="F2590" s="9">
        <v>0</v>
      </c>
      <c r="G2590" s="9">
        <v>12583</v>
      </c>
      <c r="H2590" s="15">
        <v>44602</v>
      </c>
      <c r="I2590" s="9" t="s">
        <v>7456</v>
      </c>
      <c r="J2590" s="9">
        <v>117</v>
      </c>
      <c r="K2590" s="9" t="s">
        <v>7483</v>
      </c>
      <c r="L2590" s="9" t="str">
        <f>IF(OR('1. Raw Data'!L2590="Elec", '1. Raw Data'!L2590="elect"), "Electronics", '1. Raw Data'!L2590)</f>
        <v>Clothing</v>
      </c>
      <c r="M2590" s="9">
        <v>1015.97</v>
      </c>
      <c r="N2590" s="9">
        <f>IF(ISBLANK('1. Raw Data'!N2590), MEDIAN('1. Raw Data'!$N$2:$N$5001), '1. Raw Data'!N2590)</f>
        <v>557.42999999999995</v>
      </c>
      <c r="O2590" s="9">
        <v>5</v>
      </c>
      <c r="P2590" s="9">
        <f>IF(ISBLANK('1. Raw Data'!P2590), 0, '1. Raw Data'!P2590)</f>
        <v>0</v>
      </c>
      <c r="Q2590" s="9">
        <v>482</v>
      </c>
      <c r="R2590" s="9">
        <v>7</v>
      </c>
      <c r="S2590" s="9">
        <f t="shared" si="120"/>
        <v>5079.8500000000004</v>
      </c>
      <c r="T2590" s="9">
        <f t="shared" si="121"/>
        <v>2292.7000000000007</v>
      </c>
      <c r="U2590" s="23">
        <f t="shared" si="122"/>
        <v>0.45133222437670417</v>
      </c>
    </row>
    <row r="2591" spans="1:21" x14ac:dyDescent="0.3">
      <c r="A2591" s="9">
        <v>1492</v>
      </c>
      <c r="B2591" s="9" t="str">
        <f>PROPER(TRIM('1. Raw Data'!B2591))</f>
        <v>Customer_2589</v>
      </c>
      <c r="C2591" s="9">
        <f>IF(OR('1. Raw Data'!C2591&lt;18, '1. Raw Data'!C2591&gt;100), MEDIAN('1. Raw Data'!$C$2:$C$5001), '1. Raw Data'!C2591)</f>
        <v>35</v>
      </c>
      <c r="D2591" s="9" t="s">
        <v>5021</v>
      </c>
      <c r="E2591" s="22">
        <v>44473</v>
      </c>
      <c r="F2591" s="9">
        <v>0</v>
      </c>
      <c r="G2591" s="9">
        <v>13707</v>
      </c>
      <c r="H2591" s="15">
        <v>44296</v>
      </c>
      <c r="I2591" s="9" t="s">
        <v>7455</v>
      </c>
      <c r="J2591" s="9">
        <v>135</v>
      </c>
      <c r="K2591" s="9" t="s">
        <v>7458</v>
      </c>
      <c r="L2591" s="9" t="str">
        <f>IF(OR('1. Raw Data'!L2591="Elec", '1. Raw Data'!L2591="elect"), "Electronics", '1. Raw Data'!L2591)</f>
        <v>Sports</v>
      </c>
      <c r="M2591" s="9">
        <v>579.71</v>
      </c>
      <c r="N2591" s="9">
        <f>IF(ISBLANK('1. Raw Data'!N2591), MEDIAN('1. Raw Data'!$N$2:$N$5001), '1. Raw Data'!N2591)</f>
        <v>429.51499999999999</v>
      </c>
      <c r="O2591" s="9">
        <v>5</v>
      </c>
      <c r="P2591" s="9">
        <f>IF(ISBLANK('1. Raw Data'!P2591), 0, '1. Raw Data'!P2591)</f>
        <v>0</v>
      </c>
      <c r="Q2591" s="9">
        <v>425</v>
      </c>
      <c r="R2591" s="9">
        <v>4</v>
      </c>
      <c r="S2591" s="9">
        <f t="shared" si="120"/>
        <v>2898.55</v>
      </c>
      <c r="T2591" s="9">
        <f t="shared" si="121"/>
        <v>750.97500000000036</v>
      </c>
      <c r="U2591" s="23">
        <f t="shared" si="122"/>
        <v>0.25908643977161006</v>
      </c>
    </row>
    <row r="2592" spans="1:21" x14ac:dyDescent="0.3">
      <c r="A2592" s="9">
        <v>2236</v>
      </c>
      <c r="B2592" s="9" t="str">
        <f>PROPER(TRIM('1. Raw Data'!B2592))</f>
        <v>Customer_2590</v>
      </c>
      <c r="C2592" s="9">
        <f>IF(OR('1. Raw Data'!C2592&lt;18, '1. Raw Data'!C2592&gt;100), MEDIAN('1. Raw Data'!$C$2:$C$5001), '1. Raw Data'!C2592)</f>
        <v>30</v>
      </c>
      <c r="D2592" s="9" t="s">
        <v>5018</v>
      </c>
      <c r="E2592" s="22">
        <v>44185</v>
      </c>
      <c r="F2592" s="9">
        <v>0</v>
      </c>
      <c r="G2592" s="9">
        <v>13868</v>
      </c>
      <c r="H2592" s="15">
        <v>44185</v>
      </c>
      <c r="I2592" s="9" t="s">
        <v>7457</v>
      </c>
      <c r="J2592" s="9">
        <v>140</v>
      </c>
      <c r="K2592" s="9" t="s">
        <v>7468</v>
      </c>
      <c r="L2592" s="9" t="str">
        <f>IF(OR('1. Raw Data'!L2592="Elec", '1. Raw Data'!L2592="elect"), "Electronics", '1. Raw Data'!L2592)</f>
        <v>Sports</v>
      </c>
      <c r="M2592" s="9">
        <v>136.13</v>
      </c>
      <c r="N2592" s="9">
        <f>IF(ISBLANK('1. Raw Data'!N2592), MEDIAN('1. Raw Data'!$N$2:$N$5001), '1. Raw Data'!N2592)</f>
        <v>55.4</v>
      </c>
      <c r="O2592" s="9">
        <v>2</v>
      </c>
      <c r="P2592" s="9">
        <f>IF(ISBLANK('1. Raw Data'!P2592), 0, '1. Raw Data'!P2592)</f>
        <v>0</v>
      </c>
      <c r="Q2592" s="9">
        <v>589</v>
      </c>
      <c r="R2592" s="9">
        <v>4</v>
      </c>
      <c r="S2592" s="9">
        <f t="shared" si="120"/>
        <v>272.26</v>
      </c>
      <c r="T2592" s="9">
        <f t="shared" si="121"/>
        <v>161.45999999999998</v>
      </c>
      <c r="U2592" s="23">
        <f t="shared" si="122"/>
        <v>0.59303606846396817</v>
      </c>
    </row>
    <row r="2593" spans="1:21" x14ac:dyDescent="0.3">
      <c r="A2593" s="9">
        <v>1337</v>
      </c>
      <c r="B2593" s="9" t="str">
        <f>PROPER(TRIM('1. Raw Data'!B2593))</f>
        <v>Customer_2591</v>
      </c>
      <c r="C2593" s="9">
        <f>IF(OR('1. Raw Data'!C2593&lt;18, '1. Raw Data'!C2593&gt;100), MEDIAN('1. Raw Data'!$C$2:$C$5001), '1. Raw Data'!C2593)</f>
        <v>52</v>
      </c>
      <c r="D2593" s="9" t="s">
        <v>5022</v>
      </c>
      <c r="E2593" s="22">
        <v>44772</v>
      </c>
      <c r="F2593" s="9">
        <v>0</v>
      </c>
      <c r="G2593" s="9">
        <v>13043</v>
      </c>
      <c r="H2593" s="15">
        <v>44772</v>
      </c>
      <c r="I2593" s="9" t="s">
        <v>7455</v>
      </c>
      <c r="J2593" s="9">
        <v>122</v>
      </c>
      <c r="K2593" s="9" t="s">
        <v>7465</v>
      </c>
      <c r="L2593" s="9" t="str">
        <f>IF(OR('1. Raw Data'!L2593="Elec", '1. Raw Data'!L2593="elect"), "Electronics", '1. Raw Data'!L2593)</f>
        <v>Sports</v>
      </c>
      <c r="M2593" s="9">
        <v>1253.6099999999999</v>
      </c>
      <c r="N2593" s="9">
        <f>IF(ISBLANK('1. Raw Data'!N2593), MEDIAN('1. Raw Data'!$N$2:$N$5001), '1. Raw Data'!N2593)</f>
        <v>800.18</v>
      </c>
      <c r="O2593" s="9">
        <v>3</v>
      </c>
      <c r="P2593" s="9">
        <f>IF(ISBLANK('1. Raw Data'!P2593), 0, '1. Raw Data'!P2593)</f>
        <v>0</v>
      </c>
      <c r="Q2593" s="9">
        <v>352</v>
      </c>
      <c r="R2593" s="9">
        <v>8</v>
      </c>
      <c r="S2593" s="9">
        <f t="shared" si="120"/>
        <v>3760.83</v>
      </c>
      <c r="T2593" s="9">
        <f t="shared" si="121"/>
        <v>1360.29</v>
      </c>
      <c r="U2593" s="23">
        <f t="shared" si="122"/>
        <v>0.36169941209786138</v>
      </c>
    </row>
    <row r="2594" spans="1:21" x14ac:dyDescent="0.3">
      <c r="A2594" s="9">
        <v>1172</v>
      </c>
      <c r="B2594" s="9" t="str">
        <f>PROPER(TRIM('1. Raw Data'!B2594))</f>
        <v>Customer_2592</v>
      </c>
      <c r="C2594" s="9">
        <f>IF(OR('1. Raw Data'!C2594&lt;18, '1. Raw Data'!C2594&gt;100), MEDIAN('1. Raw Data'!$C$2:$C$5001), '1. Raw Data'!C2594)</f>
        <v>28</v>
      </c>
      <c r="D2594" s="9" t="s">
        <v>5023</v>
      </c>
      <c r="E2594" s="22">
        <v>44922</v>
      </c>
      <c r="F2594" s="9">
        <v>0</v>
      </c>
      <c r="G2594" s="9">
        <v>13013</v>
      </c>
      <c r="H2594" s="15">
        <v>44922</v>
      </c>
      <c r="I2594" s="9" t="s">
        <v>7455</v>
      </c>
      <c r="J2594" s="9">
        <v>145</v>
      </c>
      <c r="K2594" s="9" t="s">
        <v>7470</v>
      </c>
      <c r="L2594" s="9" t="str">
        <f>IF(OR('1. Raw Data'!L2594="Elec", '1. Raw Data'!L2594="elect"), "Electronics", '1. Raw Data'!L2594)</f>
        <v>Home Appliances</v>
      </c>
      <c r="M2594" s="9">
        <v>297.81</v>
      </c>
      <c r="N2594" s="9">
        <f>IF(ISBLANK('1. Raw Data'!N2594), MEDIAN('1. Raw Data'!$N$2:$N$5001), '1. Raw Data'!N2594)</f>
        <v>141.62</v>
      </c>
      <c r="O2594" s="9">
        <v>5</v>
      </c>
      <c r="P2594" s="9">
        <f>IF(ISBLANK('1. Raw Data'!P2594), 0, '1. Raw Data'!P2594)</f>
        <v>0.2</v>
      </c>
      <c r="Q2594" s="9">
        <v>544</v>
      </c>
      <c r="R2594" s="9">
        <v>5</v>
      </c>
      <c r="S2594" s="9">
        <f t="shared" si="120"/>
        <v>1191.24</v>
      </c>
      <c r="T2594" s="9">
        <f t="shared" si="121"/>
        <v>483.14</v>
      </c>
      <c r="U2594" s="23">
        <f t="shared" si="122"/>
        <v>0.40557738155199624</v>
      </c>
    </row>
    <row r="2595" spans="1:21" x14ac:dyDescent="0.3">
      <c r="A2595" s="9">
        <v>1671</v>
      </c>
      <c r="B2595" s="9" t="str">
        <f>PROPER(TRIM('1. Raw Data'!B2595))</f>
        <v>Customer_2593</v>
      </c>
      <c r="C2595" s="9">
        <f>IF(OR('1. Raw Data'!C2595&lt;18, '1. Raw Data'!C2595&gt;100), MEDIAN('1. Raw Data'!$C$2:$C$5001), '1. Raw Data'!C2595)</f>
        <v>28</v>
      </c>
      <c r="D2595" s="9" t="s">
        <v>5019</v>
      </c>
      <c r="E2595" s="22">
        <v>44239</v>
      </c>
      <c r="F2595" s="9">
        <v>0</v>
      </c>
      <c r="G2595" s="9">
        <v>13473</v>
      </c>
      <c r="H2595" s="15">
        <v>44532</v>
      </c>
      <c r="I2595" s="9" t="s">
        <v>7455</v>
      </c>
      <c r="J2595" s="9">
        <v>148</v>
      </c>
      <c r="K2595" s="9" t="s">
        <v>7491</v>
      </c>
      <c r="L2595" s="9" t="str">
        <f>IF(OR('1. Raw Data'!L2595="Elec", '1. Raw Data'!L2595="elect"), "Electronics", '1. Raw Data'!L2595)</f>
        <v>Electronics</v>
      </c>
      <c r="M2595" s="9">
        <v>589.78</v>
      </c>
      <c r="N2595" s="9">
        <f>IF(ISBLANK('1. Raw Data'!N2595), MEDIAN('1. Raw Data'!$N$2:$N$5001), '1. Raw Data'!N2595)</f>
        <v>268.64999999999998</v>
      </c>
      <c r="O2595" s="9">
        <v>4</v>
      </c>
      <c r="P2595" s="9">
        <f>IF(ISBLANK('1. Raw Data'!P2595), 0, '1. Raw Data'!P2595)</f>
        <v>0</v>
      </c>
      <c r="Q2595" s="9">
        <v>716</v>
      </c>
      <c r="R2595" s="9">
        <v>8</v>
      </c>
      <c r="S2595" s="9">
        <f t="shared" si="120"/>
        <v>2359.12</v>
      </c>
      <c r="T2595" s="9">
        <f t="shared" si="121"/>
        <v>1284.52</v>
      </c>
      <c r="U2595" s="23">
        <f t="shared" si="122"/>
        <v>0.54449116619756521</v>
      </c>
    </row>
    <row r="2596" spans="1:21" x14ac:dyDescent="0.3">
      <c r="A2596" s="9">
        <v>1163</v>
      </c>
      <c r="B2596" s="9" t="str">
        <f>PROPER(TRIM('1. Raw Data'!B2596))</f>
        <v>Customer_2594</v>
      </c>
      <c r="C2596" s="9">
        <f>IF(OR('1. Raw Data'!C2596&lt;18, '1. Raw Data'!C2596&gt;100), MEDIAN('1. Raw Data'!$C$2:$C$5001), '1. Raw Data'!C2596)</f>
        <v>39</v>
      </c>
      <c r="D2596" s="9" t="s">
        <v>5019</v>
      </c>
      <c r="E2596" s="22">
        <v>44949</v>
      </c>
      <c r="F2596" s="9">
        <v>0</v>
      </c>
      <c r="G2596" s="9">
        <v>11883</v>
      </c>
      <c r="H2596" s="15">
        <v>44949</v>
      </c>
      <c r="I2596" s="9" t="s">
        <v>7456</v>
      </c>
      <c r="J2596" s="9">
        <v>129</v>
      </c>
      <c r="K2596" s="9" t="s">
        <v>7471</v>
      </c>
      <c r="L2596" s="9" t="str">
        <f>IF(OR('1. Raw Data'!L2596="Elec", '1. Raw Data'!L2596="elect"), "Electronics", '1. Raw Data'!L2596)</f>
        <v>Electronics</v>
      </c>
      <c r="M2596" s="9">
        <v>920.51</v>
      </c>
      <c r="N2596" s="9">
        <f>IF(ISBLANK('1. Raw Data'!N2596), MEDIAN('1. Raw Data'!$N$2:$N$5001), '1. Raw Data'!N2596)</f>
        <v>432.33</v>
      </c>
      <c r="O2596" s="9">
        <v>5</v>
      </c>
      <c r="P2596" s="9">
        <f>IF(ISBLANK('1. Raw Data'!P2596), 0, '1. Raw Data'!P2596)</f>
        <v>0</v>
      </c>
      <c r="Q2596" s="9">
        <v>327</v>
      </c>
      <c r="R2596" s="9">
        <v>4</v>
      </c>
      <c r="S2596" s="9">
        <f t="shared" si="120"/>
        <v>4602.55</v>
      </c>
      <c r="T2596" s="9">
        <f t="shared" si="121"/>
        <v>2440.9</v>
      </c>
      <c r="U2596" s="23">
        <f t="shared" si="122"/>
        <v>0.53033644392782264</v>
      </c>
    </row>
    <row r="2597" spans="1:21" x14ac:dyDescent="0.3">
      <c r="A2597" s="9">
        <v>1464</v>
      </c>
      <c r="B2597" s="9" t="str">
        <f>PROPER(TRIM('1. Raw Data'!B2597))</f>
        <v>Customer_2595</v>
      </c>
      <c r="C2597" s="9">
        <f>IF(OR('1. Raw Data'!C2597&lt;18, '1. Raw Data'!C2597&gt;100), MEDIAN('1. Raw Data'!$C$2:$C$5001), '1. Raw Data'!C2597)</f>
        <v>40</v>
      </c>
      <c r="D2597" s="9" t="s">
        <v>5020</v>
      </c>
      <c r="E2597" s="22">
        <v>44556</v>
      </c>
      <c r="F2597" s="9">
        <v>1</v>
      </c>
      <c r="G2597" s="9">
        <v>13844</v>
      </c>
      <c r="H2597" s="15">
        <v>44556</v>
      </c>
      <c r="I2597" s="9" t="s">
        <v>7455</v>
      </c>
      <c r="J2597" s="9">
        <v>110</v>
      </c>
      <c r="K2597" s="9" t="s">
        <v>7493</v>
      </c>
      <c r="L2597" s="9" t="str">
        <f>IF(OR('1. Raw Data'!L2597="Elec", '1. Raw Data'!L2597="elect"), "Electronics", '1. Raw Data'!L2597)</f>
        <v>Home Appliances</v>
      </c>
      <c r="M2597" s="9">
        <v>749.27</v>
      </c>
      <c r="N2597" s="9">
        <f>IF(ISBLANK('1. Raw Data'!N2597), MEDIAN('1. Raw Data'!$N$2:$N$5001), '1. Raw Data'!N2597)</f>
        <v>313.14</v>
      </c>
      <c r="O2597" s="9">
        <v>3</v>
      </c>
      <c r="P2597" s="9">
        <f>IF(ISBLANK('1. Raw Data'!P2597), 0, '1. Raw Data'!P2597)</f>
        <v>0</v>
      </c>
      <c r="Q2597" s="9">
        <v>729</v>
      </c>
      <c r="R2597" s="9">
        <v>4</v>
      </c>
      <c r="S2597" s="9">
        <f t="shared" si="120"/>
        <v>2247.81</v>
      </c>
      <c r="T2597" s="9">
        <f t="shared" si="121"/>
        <v>1308.3899999999999</v>
      </c>
      <c r="U2597" s="23">
        <f t="shared" si="122"/>
        <v>0.58207321793212052</v>
      </c>
    </row>
    <row r="2598" spans="1:21" x14ac:dyDescent="0.3">
      <c r="A2598" s="9">
        <v>1994</v>
      </c>
      <c r="B2598" s="9" t="str">
        <f>PROPER(TRIM('1. Raw Data'!B2598))</f>
        <v>Customer_2596</v>
      </c>
      <c r="C2598" s="9">
        <f>IF(OR('1. Raw Data'!C2598&lt;18, '1. Raw Data'!C2598&gt;100), MEDIAN('1. Raw Data'!$C$2:$C$5001), '1. Raw Data'!C2598)</f>
        <v>18</v>
      </c>
      <c r="D2598" s="9" t="s">
        <v>5018</v>
      </c>
      <c r="E2598" s="22">
        <v>45215</v>
      </c>
      <c r="F2598" s="9">
        <v>0</v>
      </c>
      <c r="G2598" s="9">
        <v>11169</v>
      </c>
      <c r="H2598" s="15">
        <v>45215</v>
      </c>
      <c r="I2598" s="9" t="s">
        <v>7455</v>
      </c>
      <c r="J2598" s="9">
        <v>118</v>
      </c>
      <c r="K2598" s="9" t="s">
        <v>7501</v>
      </c>
      <c r="L2598" s="9" t="str">
        <f>IF(OR('1. Raw Data'!L2598="Elec", '1. Raw Data'!L2598="elect"), "Electronics", '1. Raw Data'!L2598)</f>
        <v>Home Appliances</v>
      </c>
      <c r="M2598" s="9">
        <v>338.06</v>
      </c>
      <c r="N2598" s="9">
        <f>IF(ISBLANK('1. Raw Data'!N2598), MEDIAN('1. Raw Data'!$N$2:$N$5001), '1. Raw Data'!N2598)</f>
        <v>235.83</v>
      </c>
      <c r="O2598" s="9">
        <v>1</v>
      </c>
      <c r="P2598" s="9">
        <f>IF(ISBLANK('1. Raw Data'!P2598), 0, '1. Raw Data'!P2598)</f>
        <v>0</v>
      </c>
      <c r="Q2598" s="9">
        <v>338</v>
      </c>
      <c r="R2598" s="9">
        <v>3</v>
      </c>
      <c r="S2598" s="9">
        <f t="shared" si="120"/>
        <v>338.06</v>
      </c>
      <c r="T2598" s="9">
        <f t="shared" si="121"/>
        <v>102.22999999999999</v>
      </c>
      <c r="U2598" s="23">
        <f t="shared" si="122"/>
        <v>0.3024019404839377</v>
      </c>
    </row>
    <row r="2599" spans="1:21" x14ac:dyDescent="0.3">
      <c r="A2599" s="9">
        <v>1496</v>
      </c>
      <c r="B2599" s="9" t="str">
        <f>PROPER(TRIM('1. Raw Data'!B2599))</f>
        <v>Customer_2597</v>
      </c>
      <c r="C2599" s="9">
        <f>IF(OR('1. Raw Data'!C2599&lt;18, '1. Raw Data'!C2599&gt;100), MEDIAN('1. Raw Data'!$C$2:$C$5001), '1. Raw Data'!C2599)</f>
        <v>35</v>
      </c>
      <c r="D2599" s="9" t="s">
        <v>5022</v>
      </c>
      <c r="E2599" s="22">
        <v>45307</v>
      </c>
      <c r="F2599" s="9">
        <v>0</v>
      </c>
      <c r="G2599" s="9">
        <v>13262</v>
      </c>
      <c r="H2599" s="15">
        <v>45307</v>
      </c>
      <c r="I2599" s="9" t="s">
        <v>7455</v>
      </c>
      <c r="J2599" s="9">
        <v>135</v>
      </c>
      <c r="K2599" s="9" t="s">
        <v>7458</v>
      </c>
      <c r="L2599" s="9" t="str">
        <f>IF(OR('1. Raw Data'!L2599="Elec", '1. Raw Data'!L2599="elect"), "Electronics", '1. Raw Data'!L2599)</f>
        <v>Sports</v>
      </c>
      <c r="M2599" s="9">
        <v>253.89</v>
      </c>
      <c r="N2599" s="9">
        <f>IF(ISBLANK('1. Raw Data'!N2599), MEDIAN('1. Raw Data'!$N$2:$N$5001), '1. Raw Data'!N2599)</f>
        <v>167.81</v>
      </c>
      <c r="O2599" s="9">
        <v>4</v>
      </c>
      <c r="P2599" s="9">
        <f>IF(ISBLANK('1. Raw Data'!P2599), 0, '1. Raw Data'!P2599)</f>
        <v>0</v>
      </c>
      <c r="Q2599" s="9">
        <v>351</v>
      </c>
      <c r="R2599" s="9">
        <v>5</v>
      </c>
      <c r="S2599" s="9">
        <f t="shared" si="120"/>
        <v>1015.56</v>
      </c>
      <c r="T2599" s="9">
        <f t="shared" si="121"/>
        <v>344.31999999999994</v>
      </c>
      <c r="U2599" s="23">
        <f t="shared" si="122"/>
        <v>0.33904446807672611</v>
      </c>
    </row>
    <row r="2600" spans="1:21" x14ac:dyDescent="0.3">
      <c r="A2600" s="9">
        <v>1699</v>
      </c>
      <c r="B2600" s="9" t="str">
        <f>PROPER(TRIM('1. Raw Data'!B2600))</f>
        <v>Customer_2598</v>
      </c>
      <c r="C2600" s="9">
        <f>IF(OR('1. Raw Data'!C2600&lt;18, '1. Raw Data'!C2600&gt;100), MEDIAN('1. Raw Data'!$C$2:$C$5001), '1. Raw Data'!C2600)</f>
        <v>47</v>
      </c>
      <c r="D2600" s="9" t="s">
        <v>5019</v>
      </c>
      <c r="E2600" s="22">
        <v>45225</v>
      </c>
      <c r="F2600" s="9">
        <v>0</v>
      </c>
      <c r="G2600" s="9">
        <v>12940</v>
      </c>
      <c r="H2600" s="15">
        <v>45225</v>
      </c>
      <c r="I2600" s="9" t="s">
        <v>7455</v>
      </c>
      <c r="J2600" s="9">
        <v>144</v>
      </c>
      <c r="K2600" s="9" t="s">
        <v>7462</v>
      </c>
      <c r="L2600" s="9" t="str">
        <f>IF(OR('1. Raw Data'!L2600="Elec", '1. Raw Data'!L2600="elect"), "Electronics", '1. Raw Data'!L2600)</f>
        <v>Clothing</v>
      </c>
      <c r="M2600" s="9">
        <v>228.71</v>
      </c>
      <c r="N2600" s="9">
        <f>IF(ISBLANK('1. Raw Data'!N2600), MEDIAN('1. Raw Data'!$N$2:$N$5001), '1. Raw Data'!N2600)</f>
        <v>127.24</v>
      </c>
      <c r="O2600" s="9">
        <v>1</v>
      </c>
      <c r="P2600" s="9">
        <f>IF(ISBLANK('1. Raw Data'!P2600), 0, '1. Raw Data'!P2600)</f>
        <v>0</v>
      </c>
      <c r="Q2600" s="9">
        <v>433</v>
      </c>
      <c r="R2600" s="9">
        <v>9</v>
      </c>
      <c r="S2600" s="9">
        <f t="shared" si="120"/>
        <v>228.71</v>
      </c>
      <c r="T2600" s="9">
        <f t="shared" si="121"/>
        <v>101.47000000000001</v>
      </c>
      <c r="U2600" s="23">
        <f t="shared" si="122"/>
        <v>0.4436622797429059</v>
      </c>
    </row>
    <row r="2601" spans="1:21" x14ac:dyDescent="0.3">
      <c r="A2601" s="9">
        <v>1394</v>
      </c>
      <c r="B2601" s="9" t="str">
        <f>PROPER(TRIM('1. Raw Data'!B2601))</f>
        <v>Customer_2599</v>
      </c>
      <c r="C2601" s="9">
        <f>IF(OR('1. Raw Data'!C2601&lt;18, '1. Raw Data'!C2601&gt;100), MEDIAN('1. Raw Data'!$C$2:$C$5001), '1. Raw Data'!C2601)</f>
        <v>27</v>
      </c>
      <c r="D2601" s="9" t="s">
        <v>5020</v>
      </c>
      <c r="E2601" s="22">
        <v>45148</v>
      </c>
      <c r="F2601" s="9">
        <v>0</v>
      </c>
      <c r="G2601" s="9">
        <v>13748</v>
      </c>
      <c r="H2601" s="15">
        <v>45207</v>
      </c>
      <c r="I2601" s="9" t="s">
        <v>7457</v>
      </c>
      <c r="J2601" s="9">
        <v>116</v>
      </c>
      <c r="K2601" s="9" t="s">
        <v>7480</v>
      </c>
      <c r="L2601" s="9" t="str">
        <f>IF(OR('1. Raw Data'!L2601="Elec", '1. Raw Data'!L2601="elect"), "Electronics", '1. Raw Data'!L2601)</f>
        <v>Clothing</v>
      </c>
      <c r="M2601" s="9">
        <v>1301.3599999999999</v>
      </c>
      <c r="N2601" s="9">
        <f>IF(ISBLANK('1. Raw Data'!N2601), MEDIAN('1. Raw Data'!$N$2:$N$5001), '1. Raw Data'!N2601)</f>
        <v>799.73</v>
      </c>
      <c r="O2601" s="9">
        <v>1</v>
      </c>
      <c r="P2601" s="9">
        <f>IF(ISBLANK('1. Raw Data'!P2601), 0, '1. Raw Data'!P2601)</f>
        <v>0.2</v>
      </c>
      <c r="Q2601" s="9">
        <v>510</v>
      </c>
      <c r="R2601" s="9">
        <v>5</v>
      </c>
      <c r="S2601" s="9">
        <f t="shared" si="120"/>
        <v>1041.088</v>
      </c>
      <c r="T2601" s="9">
        <f t="shared" si="121"/>
        <v>241.35799999999995</v>
      </c>
      <c r="U2601" s="23">
        <f t="shared" si="122"/>
        <v>0.23183246757238576</v>
      </c>
    </row>
    <row r="2602" spans="1:21" x14ac:dyDescent="0.3">
      <c r="A2602" s="9">
        <v>1702</v>
      </c>
      <c r="B2602" s="9" t="str">
        <f>PROPER(TRIM('1. Raw Data'!B2602))</f>
        <v>Customer_2600</v>
      </c>
      <c r="C2602" s="9">
        <f>IF(OR('1. Raw Data'!C2602&lt;18, '1. Raw Data'!C2602&gt;100), MEDIAN('1. Raw Data'!$C$2:$C$5001), '1. Raw Data'!C2602)</f>
        <v>37</v>
      </c>
      <c r="D2602" s="9" t="s">
        <v>5023</v>
      </c>
      <c r="E2602" s="22">
        <v>45250</v>
      </c>
      <c r="F2602" s="9">
        <v>1</v>
      </c>
      <c r="G2602" s="9">
        <v>12630</v>
      </c>
      <c r="H2602" s="15">
        <v>45250</v>
      </c>
      <c r="I2602" s="9" t="s">
        <v>7457</v>
      </c>
      <c r="J2602" s="9">
        <v>149</v>
      </c>
      <c r="K2602" s="9" t="s">
        <v>7467</v>
      </c>
      <c r="L2602" s="9" t="str">
        <f>IF(OR('1. Raw Data'!L2602="Elec", '1. Raw Data'!L2602="elect"), "Electronics", '1. Raw Data'!L2602)</f>
        <v>Sports</v>
      </c>
      <c r="M2602" s="9">
        <v>95.76</v>
      </c>
      <c r="N2602" s="9">
        <f>IF(ISBLANK('1. Raw Data'!N2602), MEDIAN('1. Raw Data'!$N$2:$N$5001), '1. Raw Data'!N2602)</f>
        <v>54.29</v>
      </c>
      <c r="O2602" s="9">
        <v>3</v>
      </c>
      <c r="P2602" s="9">
        <f>IF(ISBLANK('1. Raw Data'!P2602), 0, '1. Raw Data'!P2602)</f>
        <v>0</v>
      </c>
      <c r="Q2602" s="9">
        <v>387</v>
      </c>
      <c r="R2602" s="9">
        <v>5</v>
      </c>
      <c r="S2602" s="9">
        <f t="shared" si="120"/>
        <v>287.28000000000003</v>
      </c>
      <c r="T2602" s="9">
        <f t="shared" si="121"/>
        <v>124.41000000000003</v>
      </c>
      <c r="U2602" s="23">
        <f t="shared" si="122"/>
        <v>0.43306182121971598</v>
      </c>
    </row>
    <row r="2603" spans="1:21" x14ac:dyDescent="0.3">
      <c r="A2603" s="9">
        <v>1307</v>
      </c>
      <c r="B2603" s="9" t="str">
        <f>PROPER(TRIM('1. Raw Data'!B2603))</f>
        <v>Customer_2601</v>
      </c>
      <c r="C2603" s="9">
        <f>IF(OR('1. Raw Data'!C2603&lt;18, '1. Raw Data'!C2603&gt;100), MEDIAN('1. Raw Data'!$C$2:$C$5001), '1. Raw Data'!C2603)</f>
        <v>40</v>
      </c>
      <c r="D2603" s="9" t="s">
        <v>5020</v>
      </c>
      <c r="E2603" s="22">
        <v>44372</v>
      </c>
      <c r="F2603" s="9">
        <v>0</v>
      </c>
      <c r="G2603" s="9">
        <v>10200</v>
      </c>
      <c r="H2603" s="15">
        <v>44372</v>
      </c>
      <c r="I2603" s="9" t="s">
        <v>7457</v>
      </c>
      <c r="J2603" s="9">
        <v>107</v>
      </c>
      <c r="K2603" s="9" t="s">
        <v>7485</v>
      </c>
      <c r="L2603" s="9" t="str">
        <f>IF(OR('1. Raw Data'!L2603="Elec", '1. Raw Data'!L2603="elect"), "Electronics", '1. Raw Data'!L2603)</f>
        <v>Sports</v>
      </c>
      <c r="M2603" s="9">
        <v>1466.67</v>
      </c>
      <c r="N2603" s="9">
        <f>IF(ISBLANK('1. Raw Data'!N2603), MEDIAN('1. Raw Data'!$N$2:$N$5001), '1. Raw Data'!N2603)</f>
        <v>943.76</v>
      </c>
      <c r="O2603" s="9">
        <v>5</v>
      </c>
      <c r="P2603" s="9">
        <f>IF(ISBLANK('1. Raw Data'!P2603), 0, '1. Raw Data'!P2603)</f>
        <v>0</v>
      </c>
      <c r="Q2603" s="9">
        <v>1286</v>
      </c>
      <c r="R2603" s="9">
        <v>2</v>
      </c>
      <c r="S2603" s="9">
        <f t="shared" si="120"/>
        <v>7333.35</v>
      </c>
      <c r="T2603" s="9">
        <f t="shared" si="121"/>
        <v>2614.5500000000002</v>
      </c>
      <c r="U2603" s="23">
        <f t="shared" si="122"/>
        <v>0.35652873516196554</v>
      </c>
    </row>
    <row r="2604" spans="1:21" x14ac:dyDescent="0.3">
      <c r="A2604" s="9">
        <v>1182</v>
      </c>
      <c r="B2604" s="9" t="str">
        <f>PROPER(TRIM('1. Raw Data'!B2604))</f>
        <v>Customer_2602</v>
      </c>
      <c r="C2604" s="9">
        <f>IF(OR('1. Raw Data'!C2604&lt;18, '1. Raw Data'!C2604&gt;100), MEDIAN('1. Raw Data'!$C$2:$C$5001), '1. Raw Data'!C2604)</f>
        <v>53</v>
      </c>
      <c r="D2604" s="9" t="s">
        <v>5018</v>
      </c>
      <c r="E2604" s="22">
        <v>44991</v>
      </c>
      <c r="F2604" s="9">
        <v>0</v>
      </c>
      <c r="G2604" s="9">
        <v>11890</v>
      </c>
      <c r="H2604" s="15">
        <v>45080</v>
      </c>
      <c r="I2604" s="9" t="s">
        <v>7456</v>
      </c>
      <c r="J2604" s="9">
        <v>130</v>
      </c>
      <c r="K2604" s="9" t="s">
        <v>7487</v>
      </c>
      <c r="L2604" s="9" t="str">
        <f>IF(OR('1. Raw Data'!L2604="Elec", '1. Raw Data'!L2604="elect"), "Electronics", '1. Raw Data'!L2604)</f>
        <v>Electronics</v>
      </c>
      <c r="M2604" s="9">
        <v>337.87</v>
      </c>
      <c r="N2604" s="9">
        <f>IF(ISBLANK('1. Raw Data'!N2604), MEDIAN('1. Raw Data'!$N$2:$N$5001), '1. Raw Data'!N2604)</f>
        <v>220.77</v>
      </c>
      <c r="O2604" s="9">
        <v>1</v>
      </c>
      <c r="P2604" s="9">
        <f>IF(ISBLANK('1. Raw Data'!P2604), 0, '1. Raw Data'!P2604)</f>
        <v>0</v>
      </c>
      <c r="Q2604" s="9">
        <v>530</v>
      </c>
      <c r="R2604" s="9">
        <v>7</v>
      </c>
      <c r="S2604" s="9">
        <f t="shared" si="120"/>
        <v>337.87</v>
      </c>
      <c r="T2604" s="9">
        <f t="shared" si="121"/>
        <v>117.1</v>
      </c>
      <c r="U2604" s="23">
        <f t="shared" si="122"/>
        <v>0.3465830052978956</v>
      </c>
    </row>
    <row r="2605" spans="1:21" x14ac:dyDescent="0.3">
      <c r="A2605" s="9">
        <v>1628</v>
      </c>
      <c r="B2605" s="9" t="str">
        <f>PROPER(TRIM('1. Raw Data'!B2605))</f>
        <v>Customer_2603</v>
      </c>
      <c r="C2605" s="9">
        <f>IF(OR('1. Raw Data'!C2605&lt;18, '1. Raw Data'!C2605&gt;100), MEDIAN('1. Raw Data'!$C$2:$C$5001), '1. Raw Data'!C2605)</f>
        <v>43</v>
      </c>
      <c r="D2605" s="9" t="s">
        <v>5020</v>
      </c>
      <c r="E2605" s="22">
        <v>44822</v>
      </c>
      <c r="F2605" s="9">
        <v>0</v>
      </c>
      <c r="G2605" s="9">
        <v>10011</v>
      </c>
      <c r="H2605" s="15">
        <v>44822</v>
      </c>
      <c r="I2605" s="9" t="s">
        <v>7457</v>
      </c>
      <c r="J2605" s="9">
        <v>119</v>
      </c>
      <c r="K2605" s="9" t="s">
        <v>7459</v>
      </c>
      <c r="L2605" s="9" t="str">
        <f>IF(OR('1. Raw Data'!L2605="Elec", '1. Raw Data'!L2605="elect"), "Electronics", '1. Raw Data'!L2605)</f>
        <v>Sports</v>
      </c>
      <c r="M2605" s="9">
        <v>209.97</v>
      </c>
      <c r="N2605" s="9">
        <f>IF(ISBLANK('1. Raw Data'!N2605), MEDIAN('1. Raw Data'!$N$2:$N$5001), '1. Raw Data'!N2605)</f>
        <v>98.65</v>
      </c>
      <c r="O2605" s="9">
        <v>2</v>
      </c>
      <c r="P2605" s="9">
        <f>IF(ISBLANK('1. Raw Data'!P2605), 0, '1. Raw Data'!P2605)</f>
        <v>0</v>
      </c>
      <c r="Q2605" s="9">
        <v>344</v>
      </c>
      <c r="R2605" s="9">
        <v>6</v>
      </c>
      <c r="S2605" s="9">
        <f t="shared" si="120"/>
        <v>419.94</v>
      </c>
      <c r="T2605" s="9">
        <f t="shared" si="121"/>
        <v>222.64</v>
      </c>
      <c r="U2605" s="23">
        <f t="shared" si="122"/>
        <v>0.53017097680621039</v>
      </c>
    </row>
    <row r="2606" spans="1:21" x14ac:dyDescent="0.3">
      <c r="A2606" s="9">
        <v>1509</v>
      </c>
      <c r="B2606" s="9" t="str">
        <f>PROPER(TRIM('1. Raw Data'!B2606))</f>
        <v>Customer_2604</v>
      </c>
      <c r="C2606" s="9">
        <f>IF(OR('1. Raw Data'!C2606&lt;18, '1. Raw Data'!C2606&gt;100), MEDIAN('1. Raw Data'!$C$2:$C$5001), '1. Raw Data'!C2606)</f>
        <v>44</v>
      </c>
      <c r="D2606" s="9" t="s">
        <v>5019</v>
      </c>
      <c r="E2606" s="22">
        <v>44224</v>
      </c>
      <c r="F2606" s="9">
        <v>1</v>
      </c>
      <c r="G2606" s="9">
        <v>11075</v>
      </c>
      <c r="H2606" s="15">
        <v>44224</v>
      </c>
      <c r="I2606" s="9" t="s">
        <v>7455</v>
      </c>
      <c r="J2606" s="9">
        <v>123</v>
      </c>
      <c r="K2606" s="9" t="s">
        <v>7502</v>
      </c>
      <c r="L2606" s="9" t="str">
        <f>IF(OR('1. Raw Data'!L2606="Elec", '1. Raw Data'!L2606="elect"), "Electronics", '1. Raw Data'!L2606)</f>
        <v>Clothing</v>
      </c>
      <c r="M2606" s="9">
        <v>886.61</v>
      </c>
      <c r="N2606" s="9">
        <f>IF(ISBLANK('1. Raw Data'!N2606), MEDIAN('1. Raw Data'!$N$2:$N$5001), '1. Raw Data'!N2606)</f>
        <v>476.93</v>
      </c>
      <c r="O2606" s="9">
        <v>5</v>
      </c>
      <c r="P2606" s="9">
        <f>IF(ISBLANK('1. Raw Data'!P2606), 0, '1. Raw Data'!P2606)</f>
        <v>0.2</v>
      </c>
      <c r="Q2606" s="9">
        <v>800</v>
      </c>
      <c r="R2606" s="9">
        <v>3</v>
      </c>
      <c r="S2606" s="9">
        <f t="shared" si="120"/>
        <v>3546.4400000000005</v>
      </c>
      <c r="T2606" s="9">
        <f t="shared" si="121"/>
        <v>1161.7900000000004</v>
      </c>
      <c r="U2606" s="23">
        <f t="shared" si="122"/>
        <v>0.32759330483527149</v>
      </c>
    </row>
    <row r="2607" spans="1:21" x14ac:dyDescent="0.3">
      <c r="A2607" s="9">
        <v>1545</v>
      </c>
      <c r="B2607" s="9" t="str">
        <f>PROPER(TRIM('1. Raw Data'!B2607))</f>
        <v>Customer_2605</v>
      </c>
      <c r="C2607" s="9">
        <f>IF(OR('1. Raw Data'!C2607&lt;18, '1. Raw Data'!C2607&gt;100), MEDIAN('1. Raw Data'!$C$2:$C$5001), '1. Raw Data'!C2607)</f>
        <v>47</v>
      </c>
      <c r="D2607" s="9" t="s">
        <v>5019</v>
      </c>
      <c r="E2607" s="22">
        <v>44335</v>
      </c>
      <c r="F2607" s="9">
        <v>0</v>
      </c>
      <c r="G2607" s="9">
        <v>11976</v>
      </c>
      <c r="H2607" s="15">
        <v>44335</v>
      </c>
      <c r="I2607" s="9" t="s">
        <v>7455</v>
      </c>
      <c r="J2607" s="9">
        <v>108</v>
      </c>
      <c r="K2607" s="9" t="s">
        <v>7496</v>
      </c>
      <c r="L2607" s="9" t="str">
        <f>IF(OR('1. Raw Data'!L2607="Elec", '1. Raw Data'!L2607="elect"), "Electronics", '1. Raw Data'!L2607)</f>
        <v>Clothing</v>
      </c>
      <c r="M2607" s="9">
        <v>165.98</v>
      </c>
      <c r="N2607" s="9">
        <f>IF(ISBLANK('1. Raw Data'!N2607), MEDIAN('1. Raw Data'!$N$2:$N$5001), '1. Raw Data'!N2607)</f>
        <v>98</v>
      </c>
      <c r="O2607" s="9">
        <v>4</v>
      </c>
      <c r="P2607" s="9">
        <f>IF(ISBLANK('1. Raw Data'!P2607), 0, '1. Raw Data'!P2607)</f>
        <v>0</v>
      </c>
      <c r="Q2607" s="9">
        <v>696</v>
      </c>
      <c r="R2607" s="9">
        <v>6</v>
      </c>
      <c r="S2607" s="9">
        <f t="shared" si="120"/>
        <v>663.92</v>
      </c>
      <c r="T2607" s="9">
        <f t="shared" si="121"/>
        <v>271.91999999999996</v>
      </c>
      <c r="U2607" s="23">
        <f t="shared" si="122"/>
        <v>0.409567417761176</v>
      </c>
    </row>
    <row r="2608" spans="1:21" x14ac:dyDescent="0.3">
      <c r="A2608" s="9">
        <v>1623</v>
      </c>
      <c r="B2608" s="9" t="str">
        <f>PROPER(TRIM('1. Raw Data'!B2608))</f>
        <v>Customer_2606</v>
      </c>
      <c r="C2608" s="9">
        <f>IF(OR('1. Raw Data'!C2608&lt;18, '1. Raw Data'!C2608&gt;100), MEDIAN('1. Raw Data'!$C$2:$C$5001), '1. Raw Data'!C2608)</f>
        <v>41</v>
      </c>
      <c r="D2608" s="9" t="s">
        <v>5021</v>
      </c>
      <c r="E2608" s="22">
        <v>44402</v>
      </c>
      <c r="F2608" s="9">
        <v>0</v>
      </c>
      <c r="G2608" s="9">
        <v>12815</v>
      </c>
      <c r="H2608" s="15">
        <v>44402</v>
      </c>
      <c r="I2608" s="9" t="s">
        <v>7457</v>
      </c>
      <c r="J2608" s="9">
        <v>117</v>
      </c>
      <c r="K2608" s="9" t="s">
        <v>7483</v>
      </c>
      <c r="L2608" s="9" t="str">
        <f>IF(OR('1. Raw Data'!L2608="Elec", '1. Raw Data'!L2608="elect"), "Electronics", '1. Raw Data'!L2608)</f>
        <v>Home Appliances</v>
      </c>
      <c r="M2608" s="9">
        <v>923.56</v>
      </c>
      <c r="N2608" s="9">
        <f>IF(ISBLANK('1. Raw Data'!N2608), MEDIAN('1. Raw Data'!$N$2:$N$5001), '1. Raw Data'!N2608)</f>
        <v>429.51499999999999</v>
      </c>
      <c r="O2608" s="9">
        <v>5</v>
      </c>
      <c r="P2608" s="9">
        <f>IF(ISBLANK('1. Raw Data'!P2608), 0, '1. Raw Data'!P2608)</f>
        <v>0</v>
      </c>
      <c r="Q2608" s="9">
        <v>556</v>
      </c>
      <c r="R2608" s="9">
        <v>5</v>
      </c>
      <c r="S2608" s="9">
        <f t="shared" si="120"/>
        <v>4617.7999999999993</v>
      </c>
      <c r="T2608" s="9">
        <f t="shared" si="121"/>
        <v>2470.2249999999995</v>
      </c>
      <c r="U2608" s="23">
        <f t="shared" si="122"/>
        <v>0.53493546710554807</v>
      </c>
    </row>
    <row r="2609" spans="1:21" x14ac:dyDescent="0.3">
      <c r="A2609" s="9">
        <v>1593</v>
      </c>
      <c r="B2609" s="9" t="str">
        <f>PROPER(TRIM('1. Raw Data'!B2609))</f>
        <v>Customer_2607</v>
      </c>
      <c r="C2609" s="9">
        <f>IF(OR('1. Raw Data'!C2609&lt;18, '1. Raw Data'!C2609&gt;100), MEDIAN('1. Raw Data'!$C$2:$C$5001), '1. Raw Data'!C2609)</f>
        <v>40</v>
      </c>
      <c r="D2609" s="9" t="s">
        <v>5020</v>
      </c>
      <c r="E2609" s="22">
        <v>44973</v>
      </c>
      <c r="F2609" s="9">
        <v>0</v>
      </c>
      <c r="G2609" s="9">
        <v>11325</v>
      </c>
      <c r="H2609" s="15">
        <v>44973</v>
      </c>
      <c r="I2609" s="9" t="s">
        <v>7456</v>
      </c>
      <c r="J2609" s="9">
        <v>121</v>
      </c>
      <c r="K2609" s="9" t="s">
        <v>7495</v>
      </c>
      <c r="L2609" s="9" t="str">
        <f>IF(OR('1. Raw Data'!L2609="Elec", '1. Raw Data'!L2609="elect"), "Electronics", '1. Raw Data'!L2609)</f>
        <v>Electronics</v>
      </c>
      <c r="M2609" s="9">
        <v>1283.4100000000001</v>
      </c>
      <c r="N2609" s="9">
        <f>IF(ISBLANK('1. Raw Data'!N2609), MEDIAN('1. Raw Data'!$N$2:$N$5001), '1. Raw Data'!N2609)</f>
        <v>776.22</v>
      </c>
      <c r="O2609" s="9">
        <v>3</v>
      </c>
      <c r="P2609" s="9">
        <f>IF(ISBLANK('1. Raw Data'!P2609), 0, '1. Raw Data'!P2609)</f>
        <v>0</v>
      </c>
      <c r="Q2609" s="9">
        <v>506</v>
      </c>
      <c r="R2609" s="9">
        <v>5</v>
      </c>
      <c r="S2609" s="9">
        <f t="shared" si="120"/>
        <v>3850.2300000000005</v>
      </c>
      <c r="T2609" s="9">
        <f t="shared" si="121"/>
        <v>1521.5700000000006</v>
      </c>
      <c r="U2609" s="23">
        <f t="shared" si="122"/>
        <v>0.39518937829688106</v>
      </c>
    </row>
    <row r="2610" spans="1:21" x14ac:dyDescent="0.3">
      <c r="A2610" s="9">
        <v>1743</v>
      </c>
      <c r="B2610" s="9" t="str">
        <f>PROPER(TRIM('1. Raw Data'!B2610))</f>
        <v>Customer_2608</v>
      </c>
      <c r="C2610" s="9">
        <f>IF(OR('1. Raw Data'!C2610&lt;18, '1. Raw Data'!C2610&gt;100), MEDIAN('1. Raw Data'!$C$2:$C$5001), '1. Raw Data'!C2610)</f>
        <v>56</v>
      </c>
      <c r="D2610" s="9" t="s">
        <v>5023</v>
      </c>
      <c r="E2610" s="22">
        <v>44264</v>
      </c>
      <c r="F2610" s="9">
        <v>1</v>
      </c>
      <c r="G2610" s="9">
        <v>11895</v>
      </c>
      <c r="H2610" s="15">
        <v>44442</v>
      </c>
      <c r="I2610" s="9" t="s">
        <v>7456</v>
      </c>
      <c r="J2610" s="9">
        <v>126</v>
      </c>
      <c r="K2610" s="9" t="s">
        <v>7469</v>
      </c>
      <c r="L2610" s="9" t="str">
        <f>IF(OR('1. Raw Data'!L2610="Elec", '1. Raw Data'!L2610="elect"), "Electronics", '1. Raw Data'!L2610)</f>
        <v>Home Appliances</v>
      </c>
      <c r="M2610" s="9">
        <v>119.45</v>
      </c>
      <c r="N2610" s="9">
        <f>IF(ISBLANK('1. Raw Data'!N2610), MEDIAN('1. Raw Data'!$N$2:$N$5001), '1. Raw Data'!N2610)</f>
        <v>79.95</v>
      </c>
      <c r="O2610" s="9">
        <v>3</v>
      </c>
      <c r="P2610" s="9">
        <f>IF(ISBLANK('1. Raw Data'!P2610), 0, '1. Raw Data'!P2610)</f>
        <v>0.05</v>
      </c>
      <c r="Q2610" s="9">
        <v>969</v>
      </c>
      <c r="R2610" s="9">
        <v>5</v>
      </c>
      <c r="S2610" s="9">
        <f t="shared" si="120"/>
        <v>340.4325</v>
      </c>
      <c r="T2610" s="9">
        <f t="shared" si="121"/>
        <v>100.58249999999998</v>
      </c>
      <c r="U2610" s="23">
        <f t="shared" si="122"/>
        <v>0.29545504615452395</v>
      </c>
    </row>
    <row r="2611" spans="1:21" x14ac:dyDescent="0.3">
      <c r="A2611" s="9">
        <v>2250</v>
      </c>
      <c r="B2611" s="9" t="str">
        <f>PROPER(TRIM('1. Raw Data'!B2611))</f>
        <v>Customer_2609</v>
      </c>
      <c r="C2611" s="9">
        <f>IF(OR('1. Raw Data'!C2611&lt;18, '1. Raw Data'!C2611&gt;100), MEDIAN('1. Raw Data'!$C$2:$C$5001), '1. Raw Data'!C2611)</f>
        <v>42</v>
      </c>
      <c r="D2611" s="9" t="s">
        <v>5022</v>
      </c>
      <c r="E2611" s="22">
        <v>44320</v>
      </c>
      <c r="F2611" s="9">
        <v>0</v>
      </c>
      <c r="G2611" s="9">
        <v>13371</v>
      </c>
      <c r="H2611" s="15">
        <v>44291</v>
      </c>
      <c r="I2611" s="9" t="s">
        <v>7456</v>
      </c>
      <c r="J2611" s="9">
        <v>128</v>
      </c>
      <c r="K2611" s="9" t="s">
        <v>7473</v>
      </c>
      <c r="L2611" s="9" t="str">
        <f>IF(OR('1. Raw Data'!L2611="Elec", '1. Raw Data'!L2611="elect"), "Electronics", '1. Raw Data'!L2611)</f>
        <v>Electronics</v>
      </c>
      <c r="M2611" s="9">
        <v>1209.81</v>
      </c>
      <c r="N2611" s="9">
        <f>IF(ISBLANK('1. Raw Data'!N2611), MEDIAN('1. Raw Data'!$N$2:$N$5001), '1. Raw Data'!N2611)</f>
        <v>791.01</v>
      </c>
      <c r="O2611" s="9">
        <v>4</v>
      </c>
      <c r="P2611" s="9">
        <f>IF(ISBLANK('1. Raw Data'!P2611), 0, '1. Raw Data'!P2611)</f>
        <v>0</v>
      </c>
      <c r="Q2611" s="9">
        <v>625</v>
      </c>
      <c r="R2611" s="9">
        <v>5</v>
      </c>
      <c r="S2611" s="9">
        <f t="shared" si="120"/>
        <v>4839.24</v>
      </c>
      <c r="T2611" s="9">
        <f t="shared" si="121"/>
        <v>1675.1999999999998</v>
      </c>
      <c r="U2611" s="23">
        <f t="shared" si="122"/>
        <v>0.3461700597614501</v>
      </c>
    </row>
    <row r="2612" spans="1:21" x14ac:dyDescent="0.3">
      <c r="A2612" s="9">
        <v>2459</v>
      </c>
      <c r="B2612" s="9" t="str">
        <f>PROPER(TRIM('1. Raw Data'!B2612))</f>
        <v>Customer_2610</v>
      </c>
      <c r="C2612" s="9">
        <f>IF(OR('1. Raw Data'!C2612&lt;18, '1. Raw Data'!C2612&gt;100), MEDIAN('1. Raw Data'!$C$2:$C$5001), '1. Raw Data'!C2612)</f>
        <v>37</v>
      </c>
      <c r="D2612" s="9" t="s">
        <v>5022</v>
      </c>
      <c r="E2612" s="22">
        <v>44205</v>
      </c>
      <c r="F2612" s="9">
        <v>0</v>
      </c>
      <c r="G2612" s="9">
        <v>10919</v>
      </c>
      <c r="H2612" s="15">
        <v>44440</v>
      </c>
      <c r="I2612" s="9" t="s">
        <v>7455</v>
      </c>
      <c r="J2612" s="9">
        <v>139</v>
      </c>
      <c r="K2612" s="9" t="s">
        <v>7486</v>
      </c>
      <c r="L2612" s="9" t="str">
        <f>IF(OR('1. Raw Data'!L2612="Elec", '1. Raw Data'!L2612="elect"), "Electronics", '1. Raw Data'!L2612)</f>
        <v>Home Appliances</v>
      </c>
      <c r="M2612" s="9">
        <v>621.99</v>
      </c>
      <c r="N2612" s="9">
        <f>IF(ISBLANK('1. Raw Data'!N2612), MEDIAN('1. Raw Data'!$N$2:$N$5001), '1. Raw Data'!N2612)</f>
        <v>357.41</v>
      </c>
      <c r="O2612" s="9">
        <v>4</v>
      </c>
      <c r="P2612" s="9">
        <f>IF(ISBLANK('1. Raw Data'!P2612), 0, '1. Raw Data'!P2612)</f>
        <v>0</v>
      </c>
      <c r="Q2612" s="9">
        <v>661</v>
      </c>
      <c r="R2612" s="9">
        <v>6</v>
      </c>
      <c r="S2612" s="9">
        <f t="shared" si="120"/>
        <v>2487.96</v>
      </c>
      <c r="T2612" s="9">
        <f t="shared" si="121"/>
        <v>1058.32</v>
      </c>
      <c r="U2612" s="23">
        <f t="shared" si="122"/>
        <v>0.42537661377192554</v>
      </c>
    </row>
    <row r="2613" spans="1:21" x14ac:dyDescent="0.3">
      <c r="A2613" s="9">
        <v>2445</v>
      </c>
      <c r="B2613" s="9" t="str">
        <f>PROPER(TRIM('1. Raw Data'!B2613))</f>
        <v>Customer_2611</v>
      </c>
      <c r="C2613" s="9">
        <f>IF(OR('1. Raw Data'!C2613&lt;18, '1. Raw Data'!C2613&gt;100), MEDIAN('1. Raw Data'!$C$2:$C$5001), '1. Raw Data'!C2613)</f>
        <v>39</v>
      </c>
      <c r="D2613" s="9" t="s">
        <v>5018</v>
      </c>
      <c r="E2613" s="22">
        <v>44422</v>
      </c>
      <c r="F2613" s="9">
        <v>0</v>
      </c>
      <c r="G2613" s="9">
        <v>12568</v>
      </c>
      <c r="H2613" s="15">
        <v>44422</v>
      </c>
      <c r="I2613" s="9" t="s">
        <v>7457</v>
      </c>
      <c r="J2613" s="9">
        <v>133</v>
      </c>
      <c r="K2613" s="9" t="s">
        <v>7498</v>
      </c>
      <c r="L2613" s="9" t="str">
        <f>IF(OR('1. Raw Data'!L2613="Elec", '1. Raw Data'!L2613="elect"), "Electronics", '1. Raw Data'!L2613)</f>
        <v>Electronics</v>
      </c>
      <c r="M2613" s="9">
        <v>281.26</v>
      </c>
      <c r="N2613" s="9">
        <f>IF(ISBLANK('1. Raw Data'!N2613), MEDIAN('1. Raw Data'!$N$2:$N$5001), '1. Raw Data'!N2613)</f>
        <v>187.91</v>
      </c>
      <c r="O2613" s="9">
        <v>4</v>
      </c>
      <c r="P2613" s="9">
        <f>IF(ISBLANK('1. Raw Data'!P2613), 0, '1. Raw Data'!P2613)</f>
        <v>0</v>
      </c>
      <c r="Q2613" s="9">
        <v>495</v>
      </c>
      <c r="R2613" s="9">
        <v>4</v>
      </c>
      <c r="S2613" s="9">
        <f t="shared" si="120"/>
        <v>1125.04</v>
      </c>
      <c r="T2613" s="9">
        <f t="shared" si="121"/>
        <v>373.4</v>
      </c>
      <c r="U2613" s="23">
        <f t="shared" si="122"/>
        <v>0.33189931024674679</v>
      </c>
    </row>
    <row r="2614" spans="1:21" x14ac:dyDescent="0.3">
      <c r="A2614" s="9">
        <v>1553</v>
      </c>
      <c r="B2614" s="9" t="str">
        <f>PROPER(TRIM('1. Raw Data'!B2614))</f>
        <v>Customer_2612</v>
      </c>
      <c r="C2614" s="9">
        <f>IF(OR('1. Raw Data'!C2614&lt;18, '1. Raw Data'!C2614&gt;100), MEDIAN('1. Raw Data'!$C$2:$C$5001), '1. Raw Data'!C2614)</f>
        <v>39</v>
      </c>
      <c r="D2614" s="9" t="s">
        <v>5021</v>
      </c>
      <c r="E2614" s="22">
        <v>45274</v>
      </c>
      <c r="F2614" s="9">
        <v>0</v>
      </c>
      <c r="G2614" s="9">
        <v>13211</v>
      </c>
      <c r="H2614" s="15">
        <v>45274</v>
      </c>
      <c r="I2614" s="9" t="s">
        <v>7456</v>
      </c>
      <c r="J2614" s="9">
        <v>140</v>
      </c>
      <c r="K2614" s="9" t="s">
        <v>7468</v>
      </c>
      <c r="L2614" s="9" t="str">
        <f>IF(OR('1. Raw Data'!L2614="Elec", '1. Raw Data'!L2614="elect"), "Electronics", '1. Raw Data'!L2614)</f>
        <v>Sports</v>
      </c>
      <c r="M2614" s="9">
        <v>305.33999999999997</v>
      </c>
      <c r="N2614" s="9">
        <f>IF(ISBLANK('1. Raw Data'!N2614), MEDIAN('1. Raw Data'!$N$2:$N$5001), '1. Raw Data'!N2614)</f>
        <v>156.71</v>
      </c>
      <c r="O2614" s="9">
        <v>3</v>
      </c>
      <c r="P2614" s="9">
        <f>IF(ISBLANK('1. Raw Data'!P2614), 0, '1. Raw Data'!P2614)</f>
        <v>0.2</v>
      </c>
      <c r="Q2614" s="9">
        <v>352</v>
      </c>
      <c r="R2614" s="9">
        <v>5</v>
      </c>
      <c r="S2614" s="9">
        <f t="shared" si="120"/>
        <v>732.81600000000003</v>
      </c>
      <c r="T2614" s="9">
        <f t="shared" si="121"/>
        <v>262.68600000000004</v>
      </c>
      <c r="U2614" s="23">
        <f t="shared" si="122"/>
        <v>0.35846105980218773</v>
      </c>
    </row>
    <row r="2615" spans="1:21" x14ac:dyDescent="0.3">
      <c r="A2615" s="9">
        <v>1020</v>
      </c>
      <c r="B2615" s="9" t="str">
        <f>PROPER(TRIM('1. Raw Data'!B2615))</f>
        <v>Customer_2613</v>
      </c>
      <c r="C2615" s="9">
        <f>IF(OR('1. Raw Data'!C2615&lt;18, '1. Raw Data'!C2615&gt;100), MEDIAN('1. Raw Data'!$C$2:$C$5001), '1. Raw Data'!C2615)</f>
        <v>37</v>
      </c>
      <c r="D2615" s="9" t="s">
        <v>5020</v>
      </c>
      <c r="E2615" s="22">
        <v>44255</v>
      </c>
      <c r="F2615" s="9">
        <v>0</v>
      </c>
      <c r="G2615" s="9">
        <v>12147</v>
      </c>
      <c r="H2615" s="15">
        <v>44255</v>
      </c>
      <c r="I2615" s="9" t="s">
        <v>7455</v>
      </c>
      <c r="J2615" s="9">
        <v>119</v>
      </c>
      <c r="K2615" s="9" t="s">
        <v>7459</v>
      </c>
      <c r="L2615" s="9" t="str">
        <f>IF(OR('1. Raw Data'!L2615="Elec", '1. Raw Data'!L2615="elect"), "Electronics", '1. Raw Data'!L2615)</f>
        <v>Clothing</v>
      </c>
      <c r="M2615" s="9">
        <v>1382.21</v>
      </c>
      <c r="N2615" s="9">
        <f>IF(ISBLANK('1. Raw Data'!N2615), MEDIAN('1. Raw Data'!$N$2:$N$5001), '1. Raw Data'!N2615)</f>
        <v>710.16</v>
      </c>
      <c r="O2615" s="9">
        <v>5</v>
      </c>
      <c r="P2615" s="9">
        <f>IF(ISBLANK('1. Raw Data'!P2615), 0, '1. Raw Data'!P2615)</f>
        <v>0.1</v>
      </c>
      <c r="Q2615" s="9">
        <v>534</v>
      </c>
      <c r="R2615" s="9">
        <v>7</v>
      </c>
      <c r="S2615" s="9">
        <f t="shared" si="120"/>
        <v>6219.9450000000006</v>
      </c>
      <c r="T2615" s="9">
        <f t="shared" si="121"/>
        <v>2669.1450000000009</v>
      </c>
      <c r="U2615" s="23">
        <f t="shared" si="122"/>
        <v>0.42912678488314615</v>
      </c>
    </row>
    <row r="2616" spans="1:21" x14ac:dyDescent="0.3">
      <c r="A2616" s="9">
        <v>1553</v>
      </c>
      <c r="B2616" s="9" t="str">
        <f>PROPER(TRIM('1. Raw Data'!B2616))</f>
        <v>Customer_2614</v>
      </c>
      <c r="C2616" s="9">
        <f>IF(OR('1. Raw Data'!C2616&lt;18, '1. Raw Data'!C2616&gt;100), MEDIAN('1. Raw Data'!$C$2:$C$5001), '1. Raw Data'!C2616)</f>
        <v>46</v>
      </c>
      <c r="D2616" s="9" t="s">
        <v>5023</v>
      </c>
      <c r="E2616" s="22">
        <v>45244</v>
      </c>
      <c r="F2616" s="9">
        <v>0</v>
      </c>
      <c r="G2616" s="9">
        <v>13556</v>
      </c>
      <c r="H2616" s="15">
        <v>45244</v>
      </c>
      <c r="I2616" s="9" t="s">
        <v>7456</v>
      </c>
      <c r="J2616" s="9">
        <v>129</v>
      </c>
      <c r="K2616" s="9" t="s">
        <v>7471</v>
      </c>
      <c r="L2616" s="9" t="str">
        <f>IF(OR('1. Raw Data'!L2616="Elec", '1. Raw Data'!L2616="elect"), "Electronics", '1. Raw Data'!L2616)</f>
        <v>Sports</v>
      </c>
      <c r="M2616" s="9">
        <v>210.38</v>
      </c>
      <c r="N2616" s="9">
        <f>IF(ISBLANK('1. Raw Data'!N2616), MEDIAN('1. Raw Data'!$N$2:$N$5001), '1. Raw Data'!N2616)</f>
        <v>133.44</v>
      </c>
      <c r="O2616" s="9">
        <v>1</v>
      </c>
      <c r="P2616" s="9">
        <f>IF(ISBLANK('1. Raw Data'!P2616), 0, '1. Raw Data'!P2616)</f>
        <v>0</v>
      </c>
      <c r="Q2616" s="9">
        <v>352</v>
      </c>
      <c r="R2616" s="9">
        <v>5</v>
      </c>
      <c r="S2616" s="9">
        <f t="shared" si="120"/>
        <v>210.38</v>
      </c>
      <c r="T2616" s="9">
        <f t="shared" si="121"/>
        <v>76.94</v>
      </c>
      <c r="U2616" s="23">
        <f t="shared" si="122"/>
        <v>0.3657191748265044</v>
      </c>
    </row>
    <row r="2617" spans="1:21" x14ac:dyDescent="0.3">
      <c r="A2617" s="9">
        <v>1396</v>
      </c>
      <c r="B2617" s="9" t="str">
        <f>PROPER(TRIM('1. Raw Data'!B2617))</f>
        <v>Customer_2615</v>
      </c>
      <c r="C2617" s="9">
        <f>IF(OR('1. Raw Data'!C2617&lt;18, '1. Raw Data'!C2617&gt;100), MEDIAN('1. Raw Data'!$C$2:$C$5001), '1. Raw Data'!C2617)</f>
        <v>25</v>
      </c>
      <c r="D2617" s="9" t="s">
        <v>5021</v>
      </c>
      <c r="E2617" s="22">
        <v>45274</v>
      </c>
      <c r="F2617" s="9">
        <v>0</v>
      </c>
      <c r="G2617" s="9">
        <v>13208</v>
      </c>
      <c r="H2617" s="15">
        <v>45274</v>
      </c>
      <c r="I2617" s="9" t="s">
        <v>7456</v>
      </c>
      <c r="J2617" s="9">
        <v>120</v>
      </c>
      <c r="K2617" s="9" t="s">
        <v>7488</v>
      </c>
      <c r="L2617" s="9" t="str">
        <f>IF(OR('1. Raw Data'!L2617="Elec", '1. Raw Data'!L2617="elect"), "Electronics", '1. Raw Data'!L2617)</f>
        <v>Electronics</v>
      </c>
      <c r="M2617" s="9">
        <v>1306.8399999999999</v>
      </c>
      <c r="N2617" s="9">
        <f>IF(ISBLANK('1. Raw Data'!N2617), MEDIAN('1. Raw Data'!$N$2:$N$5001), '1. Raw Data'!N2617)</f>
        <v>575.48</v>
      </c>
      <c r="O2617" s="9">
        <v>1</v>
      </c>
      <c r="P2617" s="9">
        <f>IF(ISBLANK('1. Raw Data'!P2617), 0, '1. Raw Data'!P2617)</f>
        <v>0.1</v>
      </c>
      <c r="Q2617" s="9">
        <v>384</v>
      </c>
      <c r="R2617" s="9">
        <v>7</v>
      </c>
      <c r="S2617" s="9">
        <f t="shared" si="120"/>
        <v>1176.1559999999999</v>
      </c>
      <c r="T2617" s="9">
        <f t="shared" si="121"/>
        <v>600.67599999999993</v>
      </c>
      <c r="U2617" s="23">
        <f t="shared" si="122"/>
        <v>0.51071116416529772</v>
      </c>
    </row>
    <row r="2618" spans="1:21" x14ac:dyDescent="0.3">
      <c r="A2618" s="9">
        <v>1624</v>
      </c>
      <c r="B2618" s="9" t="str">
        <f>PROPER(TRIM('1. Raw Data'!B2618))</f>
        <v>Customer_2616</v>
      </c>
      <c r="C2618" s="9">
        <f>IF(OR('1. Raw Data'!C2618&lt;18, '1. Raw Data'!C2618&gt;100), MEDIAN('1. Raw Data'!$C$2:$C$5001), '1. Raw Data'!C2618)</f>
        <v>27</v>
      </c>
      <c r="D2618" s="9" t="s">
        <v>5019</v>
      </c>
      <c r="E2618" s="22">
        <v>44832</v>
      </c>
      <c r="F2618" s="9">
        <v>1</v>
      </c>
      <c r="G2618" s="9">
        <v>10870</v>
      </c>
      <c r="H2618" s="15">
        <v>44832</v>
      </c>
      <c r="I2618" s="9" t="s">
        <v>7457</v>
      </c>
      <c r="J2618" s="9">
        <v>120</v>
      </c>
      <c r="K2618" s="9" t="s">
        <v>7488</v>
      </c>
      <c r="L2618" s="9" t="str">
        <f>IF(OR('1. Raw Data'!L2618="Elec", '1. Raw Data'!L2618="elect"), "Electronics", '1. Raw Data'!L2618)</f>
        <v>Electronics</v>
      </c>
      <c r="M2618" s="9">
        <v>839.15</v>
      </c>
      <c r="N2618" s="9">
        <f>IF(ISBLANK('1. Raw Data'!N2618), MEDIAN('1. Raw Data'!$N$2:$N$5001), '1. Raw Data'!N2618)</f>
        <v>412.65</v>
      </c>
      <c r="O2618" s="9">
        <v>2</v>
      </c>
      <c r="P2618" s="9">
        <f>IF(ISBLANK('1. Raw Data'!P2618), 0, '1. Raw Data'!P2618)</f>
        <v>0</v>
      </c>
      <c r="Q2618" s="9">
        <v>826</v>
      </c>
      <c r="R2618" s="9">
        <v>2</v>
      </c>
      <c r="S2618" s="9">
        <f t="shared" si="120"/>
        <v>1678.3</v>
      </c>
      <c r="T2618" s="9">
        <f t="shared" si="121"/>
        <v>853</v>
      </c>
      <c r="U2618" s="23">
        <f t="shared" si="122"/>
        <v>0.50825239826014423</v>
      </c>
    </row>
    <row r="2619" spans="1:21" x14ac:dyDescent="0.3">
      <c r="A2619" s="9">
        <v>1104</v>
      </c>
      <c r="B2619" s="9" t="str">
        <f>PROPER(TRIM('1. Raw Data'!B2619))</f>
        <v>Customer_2617</v>
      </c>
      <c r="C2619" s="9">
        <f>IF(OR('1. Raw Data'!C2619&lt;18, '1. Raw Data'!C2619&gt;100), MEDIAN('1. Raw Data'!$C$2:$C$5001), '1. Raw Data'!C2619)</f>
        <v>48</v>
      </c>
      <c r="D2619" s="9" t="s">
        <v>5018</v>
      </c>
      <c r="E2619" s="22">
        <v>44480</v>
      </c>
      <c r="F2619" s="9">
        <v>0</v>
      </c>
      <c r="G2619" s="9">
        <v>10365</v>
      </c>
      <c r="H2619" s="15">
        <v>44510</v>
      </c>
      <c r="I2619" s="9" t="s">
        <v>7455</v>
      </c>
      <c r="J2619" s="9">
        <v>110</v>
      </c>
      <c r="K2619" s="9" t="s">
        <v>7493</v>
      </c>
      <c r="L2619" s="9" t="str">
        <f>IF(OR('1. Raw Data'!L2619="Elec", '1. Raw Data'!L2619="elect"), "Electronics", '1. Raw Data'!L2619)</f>
        <v>Home Appliances</v>
      </c>
      <c r="M2619" s="9">
        <v>106.63</v>
      </c>
      <c r="N2619" s="9">
        <f>IF(ISBLANK('1. Raw Data'!N2619), MEDIAN('1. Raw Data'!$N$2:$N$5001), '1. Raw Data'!N2619)</f>
        <v>62.12</v>
      </c>
      <c r="O2619" s="9">
        <v>3</v>
      </c>
      <c r="P2619" s="9">
        <f>IF(ISBLANK('1. Raw Data'!P2619), 0, '1. Raw Data'!P2619)</f>
        <v>0</v>
      </c>
      <c r="Q2619" s="9">
        <v>592</v>
      </c>
      <c r="R2619" s="9">
        <v>4</v>
      </c>
      <c r="S2619" s="9">
        <f t="shared" si="120"/>
        <v>319.89</v>
      </c>
      <c r="T2619" s="9">
        <f t="shared" si="121"/>
        <v>133.53</v>
      </c>
      <c r="U2619" s="23">
        <f t="shared" si="122"/>
        <v>0.41742473975429056</v>
      </c>
    </row>
    <row r="2620" spans="1:21" x14ac:dyDescent="0.3">
      <c r="A2620" s="9">
        <v>1191</v>
      </c>
      <c r="B2620" s="9" t="str">
        <f>PROPER(TRIM('1. Raw Data'!B2620))</f>
        <v>Customer_2618</v>
      </c>
      <c r="C2620" s="9">
        <f>IF(OR('1. Raw Data'!C2620&lt;18, '1. Raw Data'!C2620&gt;100), MEDIAN('1. Raw Data'!$C$2:$C$5001), '1. Raw Data'!C2620)</f>
        <v>37</v>
      </c>
      <c r="D2620" s="9" t="s">
        <v>5020</v>
      </c>
      <c r="E2620" s="22">
        <v>44813</v>
      </c>
      <c r="F2620" s="9">
        <v>0</v>
      </c>
      <c r="G2620" s="9">
        <v>13955</v>
      </c>
      <c r="H2620" s="15">
        <v>44813</v>
      </c>
      <c r="I2620" s="9" t="s">
        <v>7456</v>
      </c>
      <c r="J2620" s="9">
        <v>112</v>
      </c>
      <c r="K2620" s="9" t="s">
        <v>7492</v>
      </c>
      <c r="L2620" s="9" t="str">
        <f>IF(OR('1. Raw Data'!L2620="Elec", '1. Raw Data'!L2620="elect"), "Electronics", '1. Raw Data'!L2620)</f>
        <v>Electronics</v>
      </c>
      <c r="M2620" s="9">
        <v>723.49</v>
      </c>
      <c r="N2620" s="9">
        <f>IF(ISBLANK('1. Raw Data'!N2620), MEDIAN('1. Raw Data'!$N$2:$N$5001), '1. Raw Data'!N2620)</f>
        <v>380.57</v>
      </c>
      <c r="O2620" s="9">
        <v>4</v>
      </c>
      <c r="P2620" s="9">
        <f>IF(ISBLANK('1. Raw Data'!P2620), 0, '1. Raw Data'!P2620)</f>
        <v>0</v>
      </c>
      <c r="Q2620" s="9">
        <v>692</v>
      </c>
      <c r="R2620" s="9">
        <v>4</v>
      </c>
      <c r="S2620" s="9">
        <f t="shared" si="120"/>
        <v>2893.96</v>
      </c>
      <c r="T2620" s="9">
        <f t="shared" si="121"/>
        <v>1371.68</v>
      </c>
      <c r="U2620" s="23">
        <f t="shared" si="122"/>
        <v>0.47398028998327552</v>
      </c>
    </row>
    <row r="2621" spans="1:21" x14ac:dyDescent="0.3">
      <c r="A2621" s="9">
        <v>1016</v>
      </c>
      <c r="B2621" s="9" t="str">
        <f>PROPER(TRIM('1. Raw Data'!B2621))</f>
        <v>Customer_2619</v>
      </c>
      <c r="C2621" s="9">
        <f>IF(OR('1. Raw Data'!C2621&lt;18, '1. Raw Data'!C2621&gt;100), MEDIAN('1. Raw Data'!$C$2:$C$5001), '1. Raw Data'!C2621)</f>
        <v>54</v>
      </c>
      <c r="D2621" s="9" t="s">
        <v>5022</v>
      </c>
      <c r="E2621" s="22">
        <v>44545</v>
      </c>
      <c r="F2621" s="9">
        <v>1</v>
      </c>
      <c r="G2621" s="9">
        <v>13605</v>
      </c>
      <c r="H2621" s="15">
        <v>44545</v>
      </c>
      <c r="I2621" s="9" t="s">
        <v>7455</v>
      </c>
      <c r="J2621" s="9">
        <v>133</v>
      </c>
      <c r="K2621" s="9" t="s">
        <v>7498</v>
      </c>
      <c r="L2621" s="9" t="str">
        <f>IF(OR('1. Raw Data'!L2621="Elec", '1. Raw Data'!L2621="elect"), "Electronics", '1. Raw Data'!L2621)</f>
        <v>Sports</v>
      </c>
      <c r="M2621" s="9">
        <v>1235.3</v>
      </c>
      <c r="N2621" s="9">
        <f>IF(ISBLANK('1. Raw Data'!N2621), MEDIAN('1. Raw Data'!$N$2:$N$5001), '1. Raw Data'!N2621)</f>
        <v>842.74</v>
      </c>
      <c r="O2621" s="9">
        <v>5</v>
      </c>
      <c r="P2621" s="9">
        <f>IF(ISBLANK('1. Raw Data'!P2621), 0, '1. Raw Data'!P2621)</f>
        <v>0.05</v>
      </c>
      <c r="Q2621" s="9">
        <v>683</v>
      </c>
      <c r="R2621" s="9">
        <v>6</v>
      </c>
      <c r="S2621" s="9">
        <f t="shared" si="120"/>
        <v>5867.6749999999993</v>
      </c>
      <c r="T2621" s="9">
        <f t="shared" si="121"/>
        <v>1653.9749999999995</v>
      </c>
      <c r="U2621" s="23">
        <f t="shared" si="122"/>
        <v>0.28187910884634881</v>
      </c>
    </row>
    <row r="2622" spans="1:21" x14ac:dyDescent="0.3">
      <c r="A2622" s="9">
        <v>2143</v>
      </c>
      <c r="B2622" s="9" t="str">
        <f>PROPER(TRIM('1. Raw Data'!B2622))</f>
        <v>Customer_2620</v>
      </c>
      <c r="C2622" s="9">
        <f>IF(OR('1. Raw Data'!C2622&lt;18, '1. Raw Data'!C2622&gt;100), MEDIAN('1. Raw Data'!$C$2:$C$5001), '1. Raw Data'!C2622)</f>
        <v>46</v>
      </c>
      <c r="D2622" s="9" t="s">
        <v>5023</v>
      </c>
      <c r="E2622" s="22">
        <v>44978</v>
      </c>
      <c r="F2622" s="9">
        <v>0</v>
      </c>
      <c r="G2622" s="9">
        <v>13578</v>
      </c>
      <c r="H2622" s="15">
        <v>44978</v>
      </c>
      <c r="I2622" s="9" t="s">
        <v>7456</v>
      </c>
      <c r="J2622" s="9">
        <v>125</v>
      </c>
      <c r="K2622" s="9" t="s">
        <v>7479</v>
      </c>
      <c r="L2622" s="9" t="str">
        <f>IF(OR('1. Raw Data'!L2622="Elec", '1. Raw Data'!L2622="elect"), "Electronics", '1. Raw Data'!L2622)</f>
        <v>Electronics</v>
      </c>
      <c r="M2622" s="9">
        <v>1102.99</v>
      </c>
      <c r="N2622" s="9">
        <f>IF(ISBLANK('1. Raw Data'!N2622), MEDIAN('1. Raw Data'!$N$2:$N$5001), '1. Raw Data'!N2622)</f>
        <v>758.36</v>
      </c>
      <c r="O2622" s="9">
        <v>3</v>
      </c>
      <c r="P2622" s="9">
        <f>IF(ISBLANK('1. Raw Data'!P2622), 0, '1. Raw Data'!P2622)</f>
        <v>0</v>
      </c>
      <c r="Q2622" s="9">
        <v>370</v>
      </c>
      <c r="R2622" s="9">
        <v>7</v>
      </c>
      <c r="S2622" s="9">
        <f t="shared" si="120"/>
        <v>3308.9700000000003</v>
      </c>
      <c r="T2622" s="9">
        <f t="shared" si="121"/>
        <v>1033.8900000000003</v>
      </c>
      <c r="U2622" s="23">
        <f t="shared" si="122"/>
        <v>0.31245070218225013</v>
      </c>
    </row>
    <row r="2623" spans="1:21" x14ac:dyDescent="0.3">
      <c r="A2623" s="9">
        <v>1392</v>
      </c>
      <c r="B2623" s="9" t="str">
        <f>PROPER(TRIM('1. Raw Data'!B2623))</f>
        <v>Customer_2621</v>
      </c>
      <c r="C2623" s="9">
        <f>IF(OR('1. Raw Data'!C2623&lt;18, '1. Raw Data'!C2623&gt;100), MEDIAN('1. Raw Data'!$C$2:$C$5001), '1. Raw Data'!C2623)</f>
        <v>31</v>
      </c>
      <c r="D2623" s="9" t="s">
        <v>5019</v>
      </c>
      <c r="E2623" s="22">
        <v>45308</v>
      </c>
      <c r="F2623" s="9">
        <v>0</v>
      </c>
      <c r="G2623" s="9">
        <v>10656</v>
      </c>
      <c r="H2623" s="15">
        <v>45308</v>
      </c>
      <c r="I2623" s="9" t="s">
        <v>7457</v>
      </c>
      <c r="J2623" s="9">
        <v>125</v>
      </c>
      <c r="K2623" s="9" t="s">
        <v>7479</v>
      </c>
      <c r="L2623" s="9" t="str">
        <f>IF(OR('1. Raw Data'!L2623="Elec", '1. Raw Data'!L2623="elect"), "Electronics", '1. Raw Data'!L2623)</f>
        <v>Electronics</v>
      </c>
      <c r="M2623" s="9">
        <v>758.73</v>
      </c>
      <c r="N2623" s="9">
        <f>IF(ISBLANK('1. Raw Data'!N2623), MEDIAN('1. Raw Data'!$N$2:$N$5001), '1. Raw Data'!N2623)</f>
        <v>417.89</v>
      </c>
      <c r="O2623" s="9">
        <v>2</v>
      </c>
      <c r="P2623" s="9">
        <f>IF(ISBLANK('1. Raw Data'!P2623), 0, '1. Raw Data'!P2623)</f>
        <v>0.05</v>
      </c>
      <c r="Q2623" s="9">
        <v>350</v>
      </c>
      <c r="R2623" s="9">
        <v>4</v>
      </c>
      <c r="S2623" s="9">
        <f t="shared" si="120"/>
        <v>1441.587</v>
      </c>
      <c r="T2623" s="9">
        <f t="shared" si="121"/>
        <v>605.80700000000002</v>
      </c>
      <c r="U2623" s="23">
        <f t="shared" si="122"/>
        <v>0.42023617027623028</v>
      </c>
    </row>
    <row r="2624" spans="1:21" x14ac:dyDescent="0.3">
      <c r="A2624" s="9">
        <v>1424</v>
      </c>
      <c r="B2624" s="9" t="str">
        <f>PROPER(TRIM('1. Raw Data'!B2624))</f>
        <v>Customer_2622</v>
      </c>
      <c r="C2624" s="9">
        <f>IF(OR('1. Raw Data'!C2624&lt;18, '1. Raw Data'!C2624&gt;100), MEDIAN('1. Raw Data'!$C$2:$C$5001), '1. Raw Data'!C2624)</f>
        <v>48</v>
      </c>
      <c r="D2624" s="9" t="s">
        <v>5021</v>
      </c>
      <c r="E2624" s="22">
        <v>44391</v>
      </c>
      <c r="F2624" s="9">
        <v>0</v>
      </c>
      <c r="G2624" s="9">
        <v>10160</v>
      </c>
      <c r="H2624" s="15">
        <v>44391</v>
      </c>
      <c r="I2624" s="9" t="s">
        <v>7456</v>
      </c>
      <c r="J2624" s="9">
        <v>104</v>
      </c>
      <c r="K2624" s="9" t="s">
        <v>7499</v>
      </c>
      <c r="L2624" s="9" t="str">
        <f>IF(OR('1. Raw Data'!L2624="Elec", '1. Raw Data'!L2624="elect"), "Electronics", '1. Raw Data'!L2624)</f>
        <v>Home Appliances</v>
      </c>
      <c r="M2624" s="9">
        <v>1297.07</v>
      </c>
      <c r="N2624" s="9">
        <f>IF(ISBLANK('1. Raw Data'!N2624), MEDIAN('1. Raw Data'!$N$2:$N$5001), '1. Raw Data'!N2624)</f>
        <v>728.59</v>
      </c>
      <c r="O2624" s="9">
        <v>1</v>
      </c>
      <c r="P2624" s="9">
        <f>IF(ISBLANK('1. Raw Data'!P2624), 0, '1. Raw Data'!P2624)</f>
        <v>0</v>
      </c>
      <c r="Q2624" s="9">
        <v>420</v>
      </c>
      <c r="R2624" s="9">
        <v>7</v>
      </c>
      <c r="S2624" s="9">
        <f t="shared" si="120"/>
        <v>1297.07</v>
      </c>
      <c r="T2624" s="9">
        <f t="shared" si="121"/>
        <v>568.4799999999999</v>
      </c>
      <c r="U2624" s="23">
        <f t="shared" si="122"/>
        <v>0.43828012366333347</v>
      </c>
    </row>
    <row r="2625" spans="1:21" x14ac:dyDescent="0.3">
      <c r="A2625" s="9">
        <v>1128</v>
      </c>
      <c r="B2625" s="9" t="str">
        <f>PROPER(TRIM('1. Raw Data'!B2625))</f>
        <v>Customer_2623</v>
      </c>
      <c r="C2625" s="9">
        <f>IF(OR('1. Raw Data'!C2625&lt;18, '1. Raw Data'!C2625&gt;100), MEDIAN('1. Raw Data'!$C$2:$C$5001), '1. Raw Data'!C2625)</f>
        <v>57</v>
      </c>
      <c r="D2625" s="9" t="s">
        <v>5018</v>
      </c>
      <c r="E2625" s="22">
        <v>44420</v>
      </c>
      <c r="F2625" s="9">
        <v>0</v>
      </c>
      <c r="G2625" s="9">
        <v>12808</v>
      </c>
      <c r="H2625" s="15">
        <v>44538</v>
      </c>
      <c r="I2625" s="9" t="s">
        <v>7457</v>
      </c>
      <c r="J2625" s="9">
        <v>104</v>
      </c>
      <c r="K2625" s="9" t="s">
        <v>7499</v>
      </c>
      <c r="L2625" s="9" t="str">
        <f>IF(OR('1. Raw Data'!L2625="Elec", '1. Raw Data'!L2625="elect"), "Electronics", '1. Raw Data'!L2625)</f>
        <v>Electronics</v>
      </c>
      <c r="M2625" s="9">
        <v>224.53</v>
      </c>
      <c r="N2625" s="9">
        <f>IF(ISBLANK('1. Raw Data'!N2625), MEDIAN('1. Raw Data'!$N$2:$N$5001), '1. Raw Data'!N2625)</f>
        <v>138.62</v>
      </c>
      <c r="O2625" s="9">
        <v>5</v>
      </c>
      <c r="P2625" s="9">
        <f>IF(ISBLANK('1. Raw Data'!P2625), 0, '1. Raw Data'!P2625)</f>
        <v>0.05</v>
      </c>
      <c r="Q2625" s="9">
        <v>587</v>
      </c>
      <c r="R2625" s="9">
        <v>4</v>
      </c>
      <c r="S2625" s="9">
        <f t="shared" si="120"/>
        <v>1066.5174999999999</v>
      </c>
      <c r="T2625" s="9">
        <f t="shared" si="121"/>
        <v>373.4174999999999</v>
      </c>
      <c r="U2625" s="23">
        <f t="shared" si="122"/>
        <v>0.35012786944424251</v>
      </c>
    </row>
    <row r="2626" spans="1:21" x14ac:dyDescent="0.3">
      <c r="A2626" s="9">
        <v>2153</v>
      </c>
      <c r="B2626" s="9" t="str">
        <f>PROPER(TRIM('1. Raw Data'!B2626))</f>
        <v>Customer_2624</v>
      </c>
      <c r="C2626" s="9">
        <f>IF(OR('1. Raw Data'!C2626&lt;18, '1. Raw Data'!C2626&gt;100), MEDIAN('1. Raw Data'!$C$2:$C$5001), '1. Raw Data'!C2626)</f>
        <v>46</v>
      </c>
      <c r="D2626" s="9" t="s">
        <v>5021</v>
      </c>
      <c r="E2626" s="22">
        <v>43991</v>
      </c>
      <c r="F2626" s="9">
        <v>0</v>
      </c>
      <c r="G2626" s="9">
        <v>10174</v>
      </c>
      <c r="H2626" s="15">
        <v>44080</v>
      </c>
      <c r="I2626" s="9" t="s">
        <v>7456</v>
      </c>
      <c r="J2626" s="9">
        <v>109</v>
      </c>
      <c r="K2626" s="9" t="s">
        <v>7466</v>
      </c>
      <c r="L2626" s="9" t="str">
        <f>IF(OR('1. Raw Data'!L2626="Elec", '1. Raw Data'!L2626="elect"), "Electronics", '1. Raw Data'!L2626)</f>
        <v>Home Appliances</v>
      </c>
      <c r="M2626" s="9">
        <v>1369.41</v>
      </c>
      <c r="N2626" s="9">
        <f>IF(ISBLANK('1. Raw Data'!N2626), MEDIAN('1. Raw Data'!$N$2:$N$5001), '1. Raw Data'!N2626)</f>
        <v>735.62</v>
      </c>
      <c r="O2626" s="9">
        <v>1</v>
      </c>
      <c r="P2626" s="9">
        <f>IF(ISBLANK('1. Raw Data'!P2626), 0, '1. Raw Data'!P2626)</f>
        <v>0</v>
      </c>
      <c r="Q2626" s="9">
        <v>367</v>
      </c>
      <c r="R2626" s="9">
        <v>5</v>
      </c>
      <c r="S2626" s="9">
        <f t="shared" si="120"/>
        <v>1369.41</v>
      </c>
      <c r="T2626" s="9">
        <f t="shared" si="121"/>
        <v>633.79000000000008</v>
      </c>
      <c r="U2626" s="23">
        <f t="shared" si="122"/>
        <v>0.46281975449281082</v>
      </c>
    </row>
    <row r="2627" spans="1:21" x14ac:dyDescent="0.3">
      <c r="A2627" s="9">
        <v>1571</v>
      </c>
      <c r="B2627" s="9" t="str">
        <f>PROPER(TRIM('1. Raw Data'!B2627))</f>
        <v>Customer_2625</v>
      </c>
      <c r="C2627" s="9">
        <f>IF(OR('1. Raw Data'!C2627&lt;18, '1. Raw Data'!C2627&gt;100), MEDIAN('1. Raw Data'!$C$2:$C$5001), '1. Raw Data'!C2627)</f>
        <v>49</v>
      </c>
      <c r="D2627" s="9" t="s">
        <v>5022</v>
      </c>
      <c r="E2627" s="22">
        <v>45005</v>
      </c>
      <c r="F2627" s="9">
        <v>0</v>
      </c>
      <c r="G2627" s="9">
        <v>13159</v>
      </c>
      <c r="H2627" s="15">
        <v>45005</v>
      </c>
      <c r="I2627" s="9" t="s">
        <v>7457</v>
      </c>
      <c r="J2627" s="9">
        <v>115</v>
      </c>
      <c r="K2627" s="9" t="s">
        <v>7481</v>
      </c>
      <c r="L2627" s="9" t="str">
        <f>IF(OR('1. Raw Data'!L2627="Elec", '1. Raw Data'!L2627="elect"), "Electronics", '1. Raw Data'!L2627)</f>
        <v>Clothing</v>
      </c>
      <c r="M2627" s="9">
        <v>1277.3399999999999</v>
      </c>
      <c r="N2627" s="9">
        <f>IF(ISBLANK('1. Raw Data'!N2627), MEDIAN('1. Raw Data'!$N$2:$N$5001), '1. Raw Data'!N2627)</f>
        <v>583.78</v>
      </c>
      <c r="O2627" s="9">
        <v>5</v>
      </c>
      <c r="P2627" s="9">
        <f>IF(ISBLANK('1. Raw Data'!P2627), 0, '1. Raw Data'!P2627)</f>
        <v>0</v>
      </c>
      <c r="Q2627" s="9">
        <v>653</v>
      </c>
      <c r="R2627" s="9">
        <v>2</v>
      </c>
      <c r="S2627" s="9">
        <f t="shared" ref="S2627:S2690" si="123">M2627 * O2627 * (1 - P2627)</f>
        <v>6386.7</v>
      </c>
      <c r="T2627" s="9">
        <f t="shared" ref="T2627:T2690" si="124">S2627 - (N2627 * O2627)</f>
        <v>3467.8</v>
      </c>
      <c r="U2627" s="23">
        <f t="shared" ref="U2627:U2690" si="125">T2627 / S2627</f>
        <v>0.54297211392424882</v>
      </c>
    </row>
    <row r="2628" spans="1:21" x14ac:dyDescent="0.3">
      <c r="A2628" s="9">
        <v>1028</v>
      </c>
      <c r="B2628" s="9" t="str">
        <f>PROPER(TRIM('1. Raw Data'!B2628))</f>
        <v>Customer_2626</v>
      </c>
      <c r="C2628" s="9">
        <f>IF(OR('1. Raw Data'!C2628&lt;18, '1. Raw Data'!C2628&gt;100), MEDIAN('1. Raw Data'!$C$2:$C$5001), '1. Raw Data'!C2628)</f>
        <v>37</v>
      </c>
      <c r="D2628" s="9" t="s">
        <v>5021</v>
      </c>
      <c r="E2628" s="22">
        <v>45216</v>
      </c>
      <c r="F2628" s="9">
        <v>0</v>
      </c>
      <c r="G2628" s="9">
        <v>13470</v>
      </c>
      <c r="H2628" s="15">
        <v>45216</v>
      </c>
      <c r="I2628" s="9" t="s">
        <v>7456</v>
      </c>
      <c r="J2628" s="9">
        <v>126</v>
      </c>
      <c r="K2628" s="9" t="s">
        <v>7469</v>
      </c>
      <c r="L2628" s="9" t="str">
        <f>IF(OR('1. Raw Data'!L2628="Elec", '1. Raw Data'!L2628="elect"), "Electronics", '1. Raw Data'!L2628)</f>
        <v>Home Appliances</v>
      </c>
      <c r="M2628" s="9">
        <v>1077</v>
      </c>
      <c r="N2628" s="9">
        <f>IF(ISBLANK('1. Raw Data'!N2628), MEDIAN('1. Raw Data'!$N$2:$N$5001), '1. Raw Data'!N2628)</f>
        <v>672.15</v>
      </c>
      <c r="O2628" s="9">
        <v>4</v>
      </c>
      <c r="P2628" s="9">
        <f>IF(ISBLANK('1. Raw Data'!P2628), 0, '1. Raw Data'!P2628)</f>
        <v>0</v>
      </c>
      <c r="Q2628" s="9">
        <v>442</v>
      </c>
      <c r="R2628" s="9">
        <v>6</v>
      </c>
      <c r="S2628" s="9">
        <f t="shared" si="123"/>
        <v>4308</v>
      </c>
      <c r="T2628" s="9">
        <f t="shared" si="124"/>
        <v>1619.4</v>
      </c>
      <c r="U2628" s="23">
        <f t="shared" si="125"/>
        <v>0.37590529247910864</v>
      </c>
    </row>
    <row r="2629" spans="1:21" x14ac:dyDescent="0.3">
      <c r="A2629" s="9">
        <v>2120</v>
      </c>
      <c r="B2629" s="9" t="str">
        <f>PROPER(TRIM('1. Raw Data'!B2629))</f>
        <v>Customer_2627</v>
      </c>
      <c r="C2629" s="9">
        <f>IF(OR('1. Raw Data'!C2629&lt;18, '1. Raw Data'!C2629&gt;100), MEDIAN('1. Raw Data'!$C$2:$C$5001), '1. Raw Data'!C2629)</f>
        <v>54</v>
      </c>
      <c r="D2629" s="9" t="s">
        <v>5023</v>
      </c>
      <c r="E2629" s="22">
        <v>44943</v>
      </c>
      <c r="F2629" s="9">
        <v>1</v>
      </c>
      <c r="G2629" s="9">
        <v>11503</v>
      </c>
      <c r="H2629" s="15">
        <v>44943</v>
      </c>
      <c r="I2629" s="9" t="s">
        <v>7456</v>
      </c>
      <c r="J2629" s="9">
        <v>115</v>
      </c>
      <c r="K2629" s="9" t="s">
        <v>7481</v>
      </c>
      <c r="L2629" s="9" t="str">
        <f>IF(OR('1. Raw Data'!L2629="Elec", '1. Raw Data'!L2629="elect"), "Electronics", '1. Raw Data'!L2629)</f>
        <v>Electronics</v>
      </c>
      <c r="M2629" s="9">
        <v>1235.94</v>
      </c>
      <c r="N2629" s="9">
        <f>IF(ISBLANK('1. Raw Data'!N2629), MEDIAN('1. Raw Data'!$N$2:$N$5001), '1. Raw Data'!N2629)</f>
        <v>767.93</v>
      </c>
      <c r="O2629" s="9">
        <v>5</v>
      </c>
      <c r="P2629" s="9">
        <f>IF(ISBLANK('1. Raw Data'!P2629), 0, '1. Raw Data'!P2629)</f>
        <v>0</v>
      </c>
      <c r="Q2629" s="9">
        <v>518</v>
      </c>
      <c r="R2629" s="9">
        <v>4</v>
      </c>
      <c r="S2629" s="9">
        <f t="shared" si="123"/>
        <v>6179.7000000000007</v>
      </c>
      <c r="T2629" s="9">
        <f t="shared" si="124"/>
        <v>2340.0500000000011</v>
      </c>
      <c r="U2629" s="23">
        <f t="shared" si="125"/>
        <v>0.37866724921921791</v>
      </c>
    </row>
    <row r="2630" spans="1:21" x14ac:dyDescent="0.3">
      <c r="A2630" s="9">
        <v>2033</v>
      </c>
      <c r="B2630" s="9" t="str">
        <f>PROPER(TRIM('1. Raw Data'!B2630))</f>
        <v>Customer_2628</v>
      </c>
      <c r="C2630" s="9">
        <f>IF(OR('1. Raw Data'!C2630&lt;18, '1. Raw Data'!C2630&gt;100), MEDIAN('1. Raw Data'!$C$2:$C$5001), '1. Raw Data'!C2630)</f>
        <v>31</v>
      </c>
      <c r="D2630" s="9" t="s">
        <v>5019</v>
      </c>
      <c r="E2630" s="22">
        <v>44608</v>
      </c>
      <c r="F2630" s="9">
        <v>0</v>
      </c>
      <c r="G2630" s="9">
        <v>10544</v>
      </c>
      <c r="H2630" s="15">
        <v>44608</v>
      </c>
      <c r="I2630" s="9" t="s">
        <v>7456</v>
      </c>
      <c r="J2630" s="9">
        <v>126</v>
      </c>
      <c r="K2630" s="9" t="s">
        <v>7469</v>
      </c>
      <c r="L2630" s="9" t="str">
        <f>IF(OR('1. Raw Data'!L2630="Elec", '1. Raw Data'!L2630="elect"), "Electronics", '1. Raw Data'!L2630)</f>
        <v>Clothing</v>
      </c>
      <c r="M2630" s="9">
        <v>838.53</v>
      </c>
      <c r="N2630" s="9">
        <f>IF(ISBLANK('1. Raw Data'!N2630), MEDIAN('1. Raw Data'!$N$2:$N$5001), '1. Raw Data'!N2630)</f>
        <v>429.51499999999999</v>
      </c>
      <c r="O2630" s="9">
        <v>4</v>
      </c>
      <c r="P2630" s="9">
        <f>IF(ISBLANK('1. Raw Data'!P2630), 0, '1. Raw Data'!P2630)</f>
        <v>0</v>
      </c>
      <c r="Q2630" s="9">
        <v>968</v>
      </c>
      <c r="R2630" s="9">
        <v>4</v>
      </c>
      <c r="S2630" s="9">
        <f t="shared" si="123"/>
        <v>3354.12</v>
      </c>
      <c r="T2630" s="9">
        <f t="shared" si="124"/>
        <v>1636.06</v>
      </c>
      <c r="U2630" s="23">
        <f t="shared" si="125"/>
        <v>0.48777622744564891</v>
      </c>
    </row>
    <row r="2631" spans="1:21" x14ac:dyDescent="0.3">
      <c r="A2631" s="9">
        <v>1241</v>
      </c>
      <c r="B2631" s="9" t="str">
        <f>PROPER(TRIM('1. Raw Data'!B2631))</f>
        <v>Customer_2629</v>
      </c>
      <c r="C2631" s="9">
        <f>IF(OR('1. Raw Data'!C2631&lt;18, '1. Raw Data'!C2631&gt;100), MEDIAN('1. Raw Data'!$C$2:$C$5001), '1. Raw Data'!C2631)</f>
        <v>45</v>
      </c>
      <c r="D2631" s="9" t="s">
        <v>5020</v>
      </c>
      <c r="E2631" s="22">
        <v>44639</v>
      </c>
      <c r="F2631" s="9">
        <v>0</v>
      </c>
      <c r="G2631" s="9">
        <v>12524</v>
      </c>
      <c r="H2631" s="15">
        <v>44639</v>
      </c>
      <c r="I2631" s="9" t="s">
        <v>7455</v>
      </c>
      <c r="J2631" s="9">
        <v>128</v>
      </c>
      <c r="K2631" s="9" t="s">
        <v>7473</v>
      </c>
      <c r="L2631" s="9" t="str">
        <f>IF(OR('1. Raw Data'!L2631="Elec", '1. Raw Data'!L2631="elect"), "Electronics", '1. Raw Data'!L2631)</f>
        <v>Electronics</v>
      </c>
      <c r="M2631" s="9">
        <v>1028.99</v>
      </c>
      <c r="N2631" s="9">
        <f>IF(ISBLANK('1. Raw Data'!N2631), MEDIAN('1. Raw Data'!$N$2:$N$5001), '1. Raw Data'!N2631)</f>
        <v>668.71</v>
      </c>
      <c r="O2631" s="9">
        <v>3</v>
      </c>
      <c r="P2631" s="9">
        <f>IF(ISBLANK('1. Raw Data'!P2631), 0, '1. Raw Data'!P2631)</f>
        <v>0</v>
      </c>
      <c r="Q2631" s="9">
        <v>482</v>
      </c>
      <c r="R2631" s="9">
        <v>7</v>
      </c>
      <c r="S2631" s="9">
        <f t="shared" si="123"/>
        <v>3086.9700000000003</v>
      </c>
      <c r="T2631" s="9">
        <f t="shared" si="124"/>
        <v>1080.8400000000001</v>
      </c>
      <c r="U2631" s="23">
        <f t="shared" si="125"/>
        <v>0.35012973887015425</v>
      </c>
    </row>
    <row r="2632" spans="1:21" x14ac:dyDescent="0.3">
      <c r="A2632" s="9">
        <v>1231</v>
      </c>
      <c r="B2632" s="9" t="str">
        <f>PROPER(TRIM('1. Raw Data'!B2632))</f>
        <v>Customer_2630</v>
      </c>
      <c r="C2632" s="9">
        <f>IF(OR('1. Raw Data'!C2632&lt;18, '1. Raw Data'!C2632&gt;100), MEDIAN('1. Raw Data'!$C$2:$C$5001), '1. Raw Data'!C2632)</f>
        <v>78</v>
      </c>
      <c r="D2632" s="9" t="s">
        <v>5023</v>
      </c>
      <c r="E2632" s="22">
        <v>44537</v>
      </c>
      <c r="F2632" s="9">
        <v>0</v>
      </c>
      <c r="G2632" s="9">
        <v>13854</v>
      </c>
      <c r="H2632" s="15">
        <v>44389</v>
      </c>
      <c r="I2632" s="9" t="s">
        <v>7455</v>
      </c>
      <c r="J2632" s="9">
        <v>107</v>
      </c>
      <c r="K2632" s="9" t="s">
        <v>7485</v>
      </c>
      <c r="L2632" s="9" t="str">
        <f>IF(OR('1. Raw Data'!L2632="Elec", '1. Raw Data'!L2632="elect"), "Electronics", '1. Raw Data'!L2632)</f>
        <v>Home Appliances</v>
      </c>
      <c r="M2632" s="9">
        <v>862.87</v>
      </c>
      <c r="N2632" s="9">
        <f>IF(ISBLANK('1. Raw Data'!N2632), MEDIAN('1. Raw Data'!$N$2:$N$5001), '1. Raw Data'!N2632)</f>
        <v>504</v>
      </c>
      <c r="O2632" s="9">
        <v>1</v>
      </c>
      <c r="P2632" s="9">
        <f>IF(ISBLANK('1. Raw Data'!P2632), 0, '1. Raw Data'!P2632)</f>
        <v>0.2</v>
      </c>
      <c r="Q2632" s="9">
        <v>351</v>
      </c>
      <c r="R2632" s="9">
        <v>3</v>
      </c>
      <c r="S2632" s="9">
        <f t="shared" si="123"/>
        <v>690.29600000000005</v>
      </c>
      <c r="T2632" s="9">
        <f t="shared" si="124"/>
        <v>186.29600000000005</v>
      </c>
      <c r="U2632" s="23">
        <f t="shared" si="125"/>
        <v>0.26987842896380687</v>
      </c>
    </row>
    <row r="2633" spans="1:21" x14ac:dyDescent="0.3">
      <c r="A2633" s="9">
        <v>1788</v>
      </c>
      <c r="B2633" s="9" t="str">
        <f>PROPER(TRIM('1. Raw Data'!B2633))</f>
        <v>Customer_2631</v>
      </c>
      <c r="C2633" s="9">
        <f>IF(OR('1. Raw Data'!C2633&lt;18, '1. Raw Data'!C2633&gt;100), MEDIAN('1. Raw Data'!$C$2:$C$5001), '1. Raw Data'!C2633)</f>
        <v>48</v>
      </c>
      <c r="D2633" s="9" t="s">
        <v>5022</v>
      </c>
      <c r="E2633" s="22">
        <v>44130</v>
      </c>
      <c r="F2633" s="9">
        <v>0</v>
      </c>
      <c r="G2633" s="9">
        <v>12330</v>
      </c>
      <c r="H2633" s="15">
        <v>44130</v>
      </c>
      <c r="I2633" s="9" t="s">
        <v>7456</v>
      </c>
      <c r="J2633" s="9">
        <v>132</v>
      </c>
      <c r="K2633" s="9" t="s">
        <v>7506</v>
      </c>
      <c r="L2633" s="9" t="str">
        <f>IF(OR('1. Raw Data'!L2633="Elec", '1. Raw Data'!L2633="elect"), "Electronics", '1. Raw Data'!L2633)</f>
        <v>Sports</v>
      </c>
      <c r="M2633" s="9">
        <v>565.37</v>
      </c>
      <c r="N2633" s="9">
        <f>IF(ISBLANK('1. Raw Data'!N2633), MEDIAN('1. Raw Data'!$N$2:$N$5001), '1. Raw Data'!N2633)</f>
        <v>266.23</v>
      </c>
      <c r="O2633" s="9">
        <v>5</v>
      </c>
      <c r="P2633" s="9">
        <f>IF(ISBLANK('1. Raw Data'!P2633), 0, '1. Raw Data'!P2633)</f>
        <v>0</v>
      </c>
      <c r="Q2633" s="9">
        <v>914</v>
      </c>
      <c r="R2633" s="9">
        <v>2</v>
      </c>
      <c r="S2633" s="9">
        <f t="shared" si="123"/>
        <v>2826.85</v>
      </c>
      <c r="T2633" s="9">
        <f t="shared" si="124"/>
        <v>1495.6999999999998</v>
      </c>
      <c r="U2633" s="23">
        <f t="shared" si="125"/>
        <v>0.52910483400251163</v>
      </c>
    </row>
    <row r="2634" spans="1:21" x14ac:dyDescent="0.3">
      <c r="A2634" s="9">
        <v>2307</v>
      </c>
      <c r="B2634" s="9" t="str">
        <f>PROPER(TRIM('1. Raw Data'!B2634))</f>
        <v>Customer_2632</v>
      </c>
      <c r="C2634" s="9">
        <f>IF(OR('1. Raw Data'!C2634&lt;18, '1. Raw Data'!C2634&gt;100), MEDIAN('1. Raw Data'!$C$2:$C$5001), '1. Raw Data'!C2634)</f>
        <v>33</v>
      </c>
      <c r="D2634" s="9" t="s">
        <v>5018</v>
      </c>
      <c r="E2634" s="22">
        <v>44425</v>
      </c>
      <c r="F2634" s="9">
        <v>1</v>
      </c>
      <c r="G2634" s="9">
        <v>11761</v>
      </c>
      <c r="H2634" s="15">
        <v>44425</v>
      </c>
      <c r="I2634" s="9" t="s">
        <v>7455</v>
      </c>
      <c r="J2634" s="9">
        <v>112</v>
      </c>
      <c r="K2634" s="9" t="s">
        <v>7492</v>
      </c>
      <c r="L2634" s="9" t="str">
        <f>IF(OR('1. Raw Data'!L2634="Elec", '1. Raw Data'!L2634="elect"), "Electronics", '1. Raw Data'!L2634)</f>
        <v>Clothing</v>
      </c>
      <c r="M2634" s="9">
        <v>874.85</v>
      </c>
      <c r="N2634" s="9">
        <f>IF(ISBLANK('1. Raw Data'!N2634), MEDIAN('1. Raw Data'!$N$2:$N$5001), '1. Raw Data'!N2634)</f>
        <v>521.07000000000005</v>
      </c>
      <c r="O2634" s="9">
        <v>5</v>
      </c>
      <c r="P2634" s="9">
        <f>IF(ISBLANK('1. Raw Data'!P2634), 0, '1. Raw Data'!P2634)</f>
        <v>0</v>
      </c>
      <c r="Q2634" s="9">
        <v>1233</v>
      </c>
      <c r="R2634" s="9">
        <v>3</v>
      </c>
      <c r="S2634" s="9">
        <f t="shared" si="123"/>
        <v>4374.25</v>
      </c>
      <c r="T2634" s="9">
        <f t="shared" si="124"/>
        <v>1768.8999999999996</v>
      </c>
      <c r="U2634" s="23">
        <f t="shared" si="125"/>
        <v>0.40438932388409432</v>
      </c>
    </row>
    <row r="2635" spans="1:21" x14ac:dyDescent="0.3">
      <c r="A2635" s="9">
        <v>1714</v>
      </c>
      <c r="B2635" s="9" t="str">
        <f>PROPER(TRIM('1. Raw Data'!B2635))</f>
        <v>Customer_2633</v>
      </c>
      <c r="C2635" s="9">
        <f>IF(OR('1. Raw Data'!C2635&lt;18, '1. Raw Data'!C2635&gt;100), MEDIAN('1. Raw Data'!$C$2:$C$5001), '1. Raw Data'!C2635)</f>
        <v>33</v>
      </c>
      <c r="D2635" s="9" t="s">
        <v>5022</v>
      </c>
      <c r="E2635" s="22">
        <v>43917</v>
      </c>
      <c r="F2635" s="9">
        <v>0</v>
      </c>
      <c r="G2635" s="9">
        <v>10956</v>
      </c>
      <c r="H2635" s="15">
        <v>43917</v>
      </c>
      <c r="I2635" s="9" t="s">
        <v>7455</v>
      </c>
      <c r="J2635" s="9">
        <v>135</v>
      </c>
      <c r="K2635" s="9" t="s">
        <v>7458</v>
      </c>
      <c r="L2635" s="9" t="str">
        <f>IF(OR('1. Raw Data'!L2635="Elec", '1. Raw Data'!L2635="elect"), "Electronics", '1. Raw Data'!L2635)</f>
        <v>Sports</v>
      </c>
      <c r="M2635" s="9">
        <v>423.32</v>
      </c>
      <c r="N2635" s="9">
        <f>IF(ISBLANK('1. Raw Data'!N2635), MEDIAN('1. Raw Data'!$N$2:$N$5001), '1. Raw Data'!N2635)</f>
        <v>199</v>
      </c>
      <c r="O2635" s="9">
        <v>2</v>
      </c>
      <c r="P2635" s="9">
        <f>IF(ISBLANK('1. Raw Data'!P2635), 0, '1. Raw Data'!P2635)</f>
        <v>0</v>
      </c>
      <c r="Q2635" s="9">
        <v>420</v>
      </c>
      <c r="R2635" s="9">
        <v>4</v>
      </c>
      <c r="S2635" s="9">
        <f t="shared" si="123"/>
        <v>846.64</v>
      </c>
      <c r="T2635" s="9">
        <f t="shared" si="124"/>
        <v>448.64</v>
      </c>
      <c r="U2635" s="23">
        <f t="shared" si="125"/>
        <v>0.52990645374657463</v>
      </c>
    </row>
    <row r="2636" spans="1:21" x14ac:dyDescent="0.3">
      <c r="A2636" s="9">
        <v>1758</v>
      </c>
      <c r="B2636" s="9" t="str">
        <f>PROPER(TRIM('1. Raw Data'!B2636))</f>
        <v>Customer_2634</v>
      </c>
      <c r="C2636" s="9">
        <f>IF(OR('1. Raw Data'!C2636&lt;18, '1. Raw Data'!C2636&gt;100), MEDIAN('1. Raw Data'!$C$2:$C$5001), '1. Raw Data'!C2636)</f>
        <v>38</v>
      </c>
      <c r="D2636" s="9" t="s">
        <v>5022</v>
      </c>
      <c r="E2636" s="22">
        <v>44538</v>
      </c>
      <c r="F2636" s="9">
        <v>0</v>
      </c>
      <c r="G2636" s="9">
        <v>10451</v>
      </c>
      <c r="H2636" s="15">
        <v>44420</v>
      </c>
      <c r="I2636" s="9" t="s">
        <v>7456</v>
      </c>
      <c r="J2636" s="9">
        <v>132</v>
      </c>
      <c r="K2636" s="9" t="s">
        <v>7506</v>
      </c>
      <c r="L2636" s="9" t="str">
        <f>IF(OR('1. Raw Data'!L2636="Elec", '1. Raw Data'!L2636="elect"), "Electronics", '1. Raw Data'!L2636)</f>
        <v>Sports</v>
      </c>
      <c r="M2636" s="9">
        <v>688.4</v>
      </c>
      <c r="N2636" s="9">
        <f>IF(ISBLANK('1. Raw Data'!N2636), MEDIAN('1. Raw Data'!$N$2:$N$5001), '1. Raw Data'!N2636)</f>
        <v>330.14</v>
      </c>
      <c r="O2636" s="9">
        <v>1</v>
      </c>
      <c r="P2636" s="9">
        <f>IF(ISBLANK('1. Raw Data'!P2636), 0, '1. Raw Data'!P2636)</f>
        <v>0</v>
      </c>
      <c r="Q2636" s="9">
        <v>475</v>
      </c>
      <c r="R2636" s="9">
        <v>7</v>
      </c>
      <c r="S2636" s="9">
        <f t="shared" si="123"/>
        <v>688.4</v>
      </c>
      <c r="T2636" s="9">
        <f t="shared" si="124"/>
        <v>358.26</v>
      </c>
      <c r="U2636" s="23">
        <f t="shared" si="125"/>
        <v>0.52042417199302726</v>
      </c>
    </row>
    <row r="2637" spans="1:21" x14ac:dyDescent="0.3">
      <c r="A2637" s="9">
        <v>1801</v>
      </c>
      <c r="B2637" s="9" t="str">
        <f>PROPER(TRIM('1. Raw Data'!B2637))</f>
        <v>Customer_2635</v>
      </c>
      <c r="C2637" s="9">
        <f>IF(OR('1. Raw Data'!C2637&lt;18, '1. Raw Data'!C2637&gt;100), MEDIAN('1. Raw Data'!$C$2:$C$5001), '1. Raw Data'!C2637)</f>
        <v>52</v>
      </c>
      <c r="D2637" s="9" t="s">
        <v>5021</v>
      </c>
      <c r="E2637" s="22">
        <v>45293</v>
      </c>
      <c r="F2637" s="9">
        <v>0</v>
      </c>
      <c r="G2637" s="9">
        <v>13695</v>
      </c>
      <c r="H2637" s="15">
        <v>45323</v>
      </c>
      <c r="I2637" s="9" t="s">
        <v>7456</v>
      </c>
      <c r="J2637" s="9">
        <v>109</v>
      </c>
      <c r="K2637" s="9" t="s">
        <v>7466</v>
      </c>
      <c r="L2637" s="9" t="str">
        <f>IF(OR('1. Raw Data'!L2637="Elec", '1. Raw Data'!L2637="elect"), "Electronics", '1. Raw Data'!L2637)</f>
        <v>Clothing</v>
      </c>
      <c r="M2637" s="9">
        <v>457.12</v>
      </c>
      <c r="N2637" s="9">
        <f>IF(ISBLANK('1. Raw Data'!N2637), MEDIAN('1. Raw Data'!$N$2:$N$5001), '1. Raw Data'!N2637)</f>
        <v>299.14</v>
      </c>
      <c r="O2637" s="9">
        <v>3</v>
      </c>
      <c r="P2637" s="9">
        <f>IF(ISBLANK('1. Raw Data'!P2637), 0, '1. Raw Data'!P2637)</f>
        <v>0</v>
      </c>
      <c r="Q2637" s="9">
        <v>365</v>
      </c>
      <c r="R2637" s="9">
        <v>6</v>
      </c>
      <c r="S2637" s="9">
        <f t="shared" si="123"/>
        <v>1371.3600000000001</v>
      </c>
      <c r="T2637" s="9">
        <f t="shared" si="124"/>
        <v>473.94000000000017</v>
      </c>
      <c r="U2637" s="23">
        <f t="shared" si="125"/>
        <v>0.34559852992649642</v>
      </c>
    </row>
    <row r="2638" spans="1:21" x14ac:dyDescent="0.3">
      <c r="A2638" s="9">
        <v>1775</v>
      </c>
      <c r="B2638" s="9" t="str">
        <f>PROPER(TRIM('1. Raw Data'!B2638))</f>
        <v>Customer_2636</v>
      </c>
      <c r="C2638" s="9">
        <f>IF(OR('1. Raw Data'!C2638&lt;18, '1. Raw Data'!C2638&gt;100), MEDIAN('1. Raw Data'!$C$2:$C$5001), '1. Raw Data'!C2638)</f>
        <v>42</v>
      </c>
      <c r="D2638" s="9" t="s">
        <v>5018</v>
      </c>
      <c r="E2638" s="22">
        <v>43992</v>
      </c>
      <c r="F2638" s="9">
        <v>0</v>
      </c>
      <c r="G2638" s="9">
        <v>10081</v>
      </c>
      <c r="H2638" s="15">
        <v>44110</v>
      </c>
      <c r="I2638" s="9" t="s">
        <v>7456</v>
      </c>
      <c r="J2638" s="9">
        <v>114</v>
      </c>
      <c r="K2638" s="9" t="s">
        <v>7463</v>
      </c>
      <c r="L2638" s="9" t="str">
        <f>IF(OR('1. Raw Data'!L2638="Elec", '1. Raw Data'!L2638="elect"), "Electronics", '1. Raw Data'!L2638)</f>
        <v>Sports</v>
      </c>
      <c r="M2638" s="9">
        <v>228.19</v>
      </c>
      <c r="N2638" s="9">
        <f>IF(ISBLANK('1. Raw Data'!N2638), MEDIAN('1. Raw Data'!$N$2:$N$5001), '1. Raw Data'!N2638)</f>
        <v>154.91</v>
      </c>
      <c r="O2638" s="9">
        <v>4</v>
      </c>
      <c r="P2638" s="9">
        <f>IF(ISBLANK('1. Raw Data'!P2638), 0, '1. Raw Data'!P2638)</f>
        <v>0.05</v>
      </c>
      <c r="Q2638" s="9">
        <v>454</v>
      </c>
      <c r="R2638" s="9">
        <v>7</v>
      </c>
      <c r="S2638" s="9">
        <f t="shared" si="123"/>
        <v>867.12199999999996</v>
      </c>
      <c r="T2638" s="9">
        <f t="shared" si="124"/>
        <v>247.48199999999997</v>
      </c>
      <c r="U2638" s="23">
        <f t="shared" si="125"/>
        <v>0.28540620581648257</v>
      </c>
    </row>
    <row r="2639" spans="1:21" x14ac:dyDescent="0.3">
      <c r="A2639" s="9">
        <v>1725</v>
      </c>
      <c r="B2639" s="9" t="str">
        <f>PROPER(TRIM('1. Raw Data'!B2639))</f>
        <v>Customer_2637</v>
      </c>
      <c r="C2639" s="9">
        <f>IF(OR('1. Raw Data'!C2639&lt;18, '1. Raw Data'!C2639&gt;100), MEDIAN('1. Raw Data'!$C$2:$C$5001), '1. Raw Data'!C2639)</f>
        <v>30</v>
      </c>
      <c r="D2639" s="9" t="s">
        <v>5023</v>
      </c>
      <c r="E2639" s="22">
        <v>44481</v>
      </c>
      <c r="F2639" s="9">
        <v>0</v>
      </c>
      <c r="G2639" s="9">
        <v>11236</v>
      </c>
      <c r="H2639" s="15">
        <v>44540</v>
      </c>
      <c r="I2639" s="9" t="s">
        <v>7455</v>
      </c>
      <c r="J2639" s="9">
        <v>113</v>
      </c>
      <c r="K2639" s="9" t="s">
        <v>7460</v>
      </c>
      <c r="L2639" s="9" t="str">
        <f>IF(OR('1. Raw Data'!L2639="Elec", '1. Raw Data'!L2639="elect"), "Electronics", '1. Raw Data'!L2639)</f>
        <v>Sports</v>
      </c>
      <c r="M2639" s="9">
        <v>516.70000000000005</v>
      </c>
      <c r="N2639" s="9">
        <f>IF(ISBLANK('1. Raw Data'!N2639), MEDIAN('1. Raw Data'!$N$2:$N$5001), '1. Raw Data'!N2639)</f>
        <v>246.5</v>
      </c>
      <c r="O2639" s="9">
        <v>3</v>
      </c>
      <c r="P2639" s="9">
        <f>IF(ISBLANK('1. Raw Data'!P2639), 0, '1. Raw Data'!P2639)</f>
        <v>0</v>
      </c>
      <c r="Q2639" s="9">
        <v>504</v>
      </c>
      <c r="R2639" s="9">
        <v>9</v>
      </c>
      <c r="S2639" s="9">
        <f t="shared" si="123"/>
        <v>1550.1000000000001</v>
      </c>
      <c r="T2639" s="9">
        <f t="shared" si="124"/>
        <v>810.60000000000014</v>
      </c>
      <c r="U2639" s="23">
        <f t="shared" si="125"/>
        <v>0.52293400425778991</v>
      </c>
    </row>
    <row r="2640" spans="1:21" x14ac:dyDescent="0.3">
      <c r="A2640" s="9">
        <v>1199</v>
      </c>
      <c r="B2640" s="9" t="str">
        <f>PROPER(TRIM('1. Raw Data'!B2640))</f>
        <v>Customer_2638</v>
      </c>
      <c r="C2640" s="9">
        <f>IF(OR('1. Raw Data'!C2640&lt;18, '1. Raw Data'!C2640&gt;100), MEDIAN('1. Raw Data'!$C$2:$C$5001), '1. Raw Data'!C2640)</f>
        <v>30</v>
      </c>
      <c r="D2640" s="9" t="s">
        <v>5022</v>
      </c>
      <c r="E2640" s="22">
        <v>44736</v>
      </c>
      <c r="F2640" s="9">
        <v>1</v>
      </c>
      <c r="G2640" s="9">
        <v>10815</v>
      </c>
      <c r="H2640" s="15">
        <v>44736</v>
      </c>
      <c r="I2640" s="9" t="s">
        <v>7455</v>
      </c>
      <c r="J2640" s="9">
        <v>144</v>
      </c>
      <c r="K2640" s="9" t="s">
        <v>7462</v>
      </c>
      <c r="L2640" s="9" t="str">
        <f>IF(OR('1. Raw Data'!L2640="Elec", '1. Raw Data'!L2640="elect"), "Electronics", '1. Raw Data'!L2640)</f>
        <v>Sports</v>
      </c>
      <c r="M2640" s="9">
        <v>1285.3800000000001</v>
      </c>
      <c r="N2640" s="9">
        <f>IF(ISBLANK('1. Raw Data'!N2640), MEDIAN('1. Raw Data'!$N$2:$N$5001), '1. Raw Data'!N2640)</f>
        <v>872.02</v>
      </c>
      <c r="O2640" s="9">
        <v>2</v>
      </c>
      <c r="P2640" s="9">
        <f>IF(ISBLANK('1. Raw Data'!P2640), 0, '1. Raw Data'!P2640)</f>
        <v>0.05</v>
      </c>
      <c r="Q2640" s="9">
        <v>922</v>
      </c>
      <c r="R2640" s="9">
        <v>1</v>
      </c>
      <c r="S2640" s="9">
        <f t="shared" si="123"/>
        <v>2442.2220000000002</v>
      </c>
      <c r="T2640" s="9">
        <f t="shared" si="124"/>
        <v>698.18200000000024</v>
      </c>
      <c r="U2640" s="23">
        <f t="shared" si="125"/>
        <v>0.28587982583073945</v>
      </c>
    </row>
    <row r="2641" spans="1:21" x14ac:dyDescent="0.3">
      <c r="A2641" s="9">
        <v>1944</v>
      </c>
      <c r="B2641" s="9" t="str">
        <f>PROPER(TRIM('1. Raw Data'!B2641))</f>
        <v>Customer_2639</v>
      </c>
      <c r="C2641" s="9">
        <f>IF(OR('1. Raw Data'!C2641&lt;18, '1. Raw Data'!C2641&gt;100), MEDIAN('1. Raw Data'!$C$2:$C$5001), '1. Raw Data'!C2641)</f>
        <v>42</v>
      </c>
      <c r="D2641" s="9" t="s">
        <v>5023</v>
      </c>
      <c r="E2641" s="22">
        <v>45174</v>
      </c>
      <c r="F2641" s="9">
        <v>0</v>
      </c>
      <c r="G2641" s="9">
        <v>12567</v>
      </c>
      <c r="H2641" s="15">
        <v>45055</v>
      </c>
      <c r="I2641" s="9" t="s">
        <v>7455</v>
      </c>
      <c r="J2641" s="9">
        <v>133</v>
      </c>
      <c r="K2641" s="9" t="s">
        <v>7498</v>
      </c>
      <c r="L2641" s="9" t="str">
        <f>IF(OR('1. Raw Data'!L2641="Elec", '1. Raw Data'!L2641="elect"), "Electronics", '1. Raw Data'!L2641)</f>
        <v>Sports</v>
      </c>
      <c r="M2641" s="9">
        <v>602.57000000000005</v>
      </c>
      <c r="N2641" s="9">
        <f>IF(ISBLANK('1. Raw Data'!N2641), MEDIAN('1. Raw Data'!$N$2:$N$5001), '1. Raw Data'!N2641)</f>
        <v>284.2</v>
      </c>
      <c r="O2641" s="9">
        <v>3</v>
      </c>
      <c r="P2641" s="9">
        <f>IF(ISBLANK('1. Raw Data'!P2641), 0, '1. Raw Data'!P2641)</f>
        <v>0</v>
      </c>
      <c r="Q2641" s="9">
        <v>484</v>
      </c>
      <c r="R2641" s="9">
        <v>1</v>
      </c>
      <c r="S2641" s="9">
        <f t="shared" si="123"/>
        <v>1807.71</v>
      </c>
      <c r="T2641" s="9">
        <f t="shared" si="124"/>
        <v>955.11000000000013</v>
      </c>
      <c r="U2641" s="23">
        <f t="shared" si="125"/>
        <v>0.52835355228438197</v>
      </c>
    </row>
    <row r="2642" spans="1:21" x14ac:dyDescent="0.3">
      <c r="A2642" s="9">
        <v>1078</v>
      </c>
      <c r="B2642" s="9" t="str">
        <f>PROPER(TRIM('1. Raw Data'!B2642))</f>
        <v>Customer_2640</v>
      </c>
      <c r="C2642" s="9">
        <f>IF(OR('1. Raw Data'!C2642&lt;18, '1. Raw Data'!C2642&gt;100), MEDIAN('1. Raw Data'!$C$2:$C$5001), '1. Raw Data'!C2642)</f>
        <v>40</v>
      </c>
      <c r="D2642" s="9" t="s">
        <v>5020</v>
      </c>
      <c r="E2642" s="22">
        <v>44356</v>
      </c>
      <c r="F2642" s="9">
        <v>1</v>
      </c>
      <c r="G2642" s="9">
        <v>12181</v>
      </c>
      <c r="H2642" s="15">
        <v>44445</v>
      </c>
      <c r="I2642" s="9" t="s">
        <v>7456</v>
      </c>
      <c r="J2642" s="9">
        <v>132</v>
      </c>
      <c r="K2642" s="9" t="s">
        <v>7506</v>
      </c>
      <c r="L2642" s="9" t="str">
        <f>IF(OR('1. Raw Data'!L2642="Elec", '1. Raw Data'!L2642="elect"), "Electronics", '1. Raw Data'!L2642)</f>
        <v>Clothing</v>
      </c>
      <c r="M2642" s="9">
        <v>1134.6099999999999</v>
      </c>
      <c r="N2642" s="9">
        <f>IF(ISBLANK('1. Raw Data'!N2642), MEDIAN('1. Raw Data'!$N$2:$N$5001), '1. Raw Data'!N2642)</f>
        <v>429.51499999999999</v>
      </c>
      <c r="O2642" s="9">
        <v>4</v>
      </c>
      <c r="P2642" s="9">
        <f>IF(ISBLANK('1. Raw Data'!P2642), 0, '1. Raw Data'!P2642)</f>
        <v>0.2</v>
      </c>
      <c r="Q2642" s="9">
        <v>1187</v>
      </c>
      <c r="R2642" s="9">
        <v>3</v>
      </c>
      <c r="S2642" s="9">
        <f t="shared" si="123"/>
        <v>3630.752</v>
      </c>
      <c r="T2642" s="9">
        <f t="shared" si="124"/>
        <v>1912.692</v>
      </c>
      <c r="U2642" s="23">
        <f t="shared" si="125"/>
        <v>0.52680326279514544</v>
      </c>
    </row>
    <row r="2643" spans="1:21" x14ac:dyDescent="0.3">
      <c r="A2643" s="9">
        <v>1955</v>
      </c>
      <c r="B2643" s="9" t="str">
        <f>PROPER(TRIM('1. Raw Data'!B2643))</f>
        <v>Customer_2641</v>
      </c>
      <c r="C2643" s="9">
        <f>IF(OR('1. Raw Data'!C2643&lt;18, '1. Raw Data'!C2643&gt;100), MEDIAN('1. Raw Data'!$C$2:$C$5001), '1. Raw Data'!C2643)</f>
        <v>46</v>
      </c>
      <c r="D2643" s="9" t="s">
        <v>5021</v>
      </c>
      <c r="E2643" s="22">
        <v>44782</v>
      </c>
      <c r="F2643" s="9">
        <v>0</v>
      </c>
      <c r="G2643" s="9">
        <v>10446</v>
      </c>
      <c r="H2643" s="15">
        <v>44812</v>
      </c>
      <c r="I2643" s="9" t="s">
        <v>7455</v>
      </c>
      <c r="J2643" s="9">
        <v>119</v>
      </c>
      <c r="K2643" s="9" t="s">
        <v>7459</v>
      </c>
      <c r="L2643" s="9" t="str">
        <f>IF(OR('1. Raw Data'!L2643="Elec", '1. Raw Data'!L2643="elect"), "Electronics", '1. Raw Data'!L2643)</f>
        <v>Electronics</v>
      </c>
      <c r="M2643" s="9">
        <v>304.04000000000002</v>
      </c>
      <c r="N2643" s="9">
        <f>IF(ISBLANK('1. Raw Data'!N2643), MEDIAN('1. Raw Data'!$N$2:$N$5001), '1. Raw Data'!N2643)</f>
        <v>126.93</v>
      </c>
      <c r="O2643" s="9">
        <v>1</v>
      </c>
      <c r="P2643" s="9">
        <f>IF(ISBLANK('1. Raw Data'!P2643), 0, '1. Raw Data'!P2643)</f>
        <v>0</v>
      </c>
      <c r="Q2643" s="9">
        <v>371</v>
      </c>
      <c r="R2643" s="9">
        <v>6</v>
      </c>
      <c r="S2643" s="9">
        <f t="shared" si="123"/>
        <v>304.04000000000002</v>
      </c>
      <c r="T2643" s="9">
        <f t="shared" si="124"/>
        <v>177.11</v>
      </c>
      <c r="U2643" s="23">
        <f t="shared" si="125"/>
        <v>0.58252203657413504</v>
      </c>
    </row>
    <row r="2644" spans="1:21" x14ac:dyDescent="0.3">
      <c r="A2644" s="9">
        <v>1855</v>
      </c>
      <c r="B2644" s="9" t="str">
        <f>PROPER(TRIM('1. Raw Data'!B2644))</f>
        <v>Customer_2642</v>
      </c>
      <c r="C2644" s="9">
        <f>IF(OR('1. Raw Data'!C2644&lt;18, '1. Raw Data'!C2644&gt;100), MEDIAN('1. Raw Data'!$C$2:$C$5001), '1. Raw Data'!C2644)</f>
        <v>53</v>
      </c>
      <c r="D2644" s="9" t="s">
        <v>5023</v>
      </c>
      <c r="E2644" s="22">
        <v>44269</v>
      </c>
      <c r="F2644" s="9">
        <v>0</v>
      </c>
      <c r="G2644" s="9">
        <v>12165</v>
      </c>
      <c r="H2644" s="15">
        <v>44269</v>
      </c>
      <c r="I2644" s="9" t="s">
        <v>7455</v>
      </c>
      <c r="J2644" s="9">
        <v>130</v>
      </c>
      <c r="K2644" s="9" t="s">
        <v>7487</v>
      </c>
      <c r="L2644" s="9" t="str">
        <f>IF(OR('1. Raw Data'!L2644="Elec", '1. Raw Data'!L2644="elect"), "Electronics", '1. Raw Data'!L2644)</f>
        <v>Sports</v>
      </c>
      <c r="M2644" s="9">
        <v>665.41</v>
      </c>
      <c r="N2644" s="9">
        <f>IF(ISBLANK('1. Raw Data'!N2644), MEDIAN('1. Raw Data'!$N$2:$N$5001), '1. Raw Data'!N2644)</f>
        <v>429.51499999999999</v>
      </c>
      <c r="O2644" s="9">
        <v>2</v>
      </c>
      <c r="P2644" s="9">
        <f>IF(ISBLANK('1. Raw Data'!P2644), 0, '1. Raw Data'!P2644)</f>
        <v>0</v>
      </c>
      <c r="Q2644" s="9">
        <v>805</v>
      </c>
      <c r="R2644" s="9">
        <v>5</v>
      </c>
      <c r="S2644" s="9">
        <f t="shared" si="123"/>
        <v>1330.82</v>
      </c>
      <c r="T2644" s="9">
        <f t="shared" si="124"/>
        <v>471.78999999999996</v>
      </c>
      <c r="U2644" s="23">
        <f t="shared" si="125"/>
        <v>0.35451075276896948</v>
      </c>
    </row>
    <row r="2645" spans="1:21" x14ac:dyDescent="0.3">
      <c r="A2645" s="9">
        <v>2196</v>
      </c>
      <c r="B2645" s="9" t="str">
        <f>PROPER(TRIM('1. Raw Data'!B2645))</f>
        <v>Customer_2643</v>
      </c>
      <c r="C2645" s="9">
        <f>IF(OR('1. Raw Data'!C2645&lt;18, '1. Raw Data'!C2645&gt;100), MEDIAN('1. Raw Data'!$C$2:$C$5001), '1. Raw Data'!C2645)</f>
        <v>80</v>
      </c>
      <c r="D2645" s="9" t="s">
        <v>5018</v>
      </c>
      <c r="E2645" s="22">
        <v>44244</v>
      </c>
      <c r="F2645" s="9">
        <v>1</v>
      </c>
      <c r="G2645" s="9">
        <v>11619</v>
      </c>
      <c r="H2645" s="15">
        <v>44244</v>
      </c>
      <c r="I2645" s="9" t="s">
        <v>7457</v>
      </c>
      <c r="J2645" s="9">
        <v>116</v>
      </c>
      <c r="K2645" s="9" t="s">
        <v>7480</v>
      </c>
      <c r="L2645" s="9" t="str">
        <f>IF(OR('1. Raw Data'!L2645="Elec", '1. Raw Data'!L2645="elect"), "Electronics", '1. Raw Data'!L2645)</f>
        <v>Clothing</v>
      </c>
      <c r="M2645" s="9">
        <v>216.54</v>
      </c>
      <c r="N2645" s="9">
        <f>IF(ISBLANK('1. Raw Data'!N2645), MEDIAN('1. Raw Data'!$N$2:$N$5001), '1. Raw Data'!N2645)</f>
        <v>111.64</v>
      </c>
      <c r="O2645" s="9">
        <v>5</v>
      </c>
      <c r="P2645" s="9">
        <f>IF(ISBLANK('1. Raw Data'!P2645), 0, '1. Raw Data'!P2645)</f>
        <v>0</v>
      </c>
      <c r="Q2645" s="9">
        <v>572</v>
      </c>
      <c r="R2645" s="9">
        <v>4</v>
      </c>
      <c r="S2645" s="9">
        <f t="shared" si="123"/>
        <v>1082.7</v>
      </c>
      <c r="T2645" s="9">
        <f t="shared" si="124"/>
        <v>524.5</v>
      </c>
      <c r="U2645" s="23">
        <f t="shared" si="125"/>
        <v>0.48443705550937471</v>
      </c>
    </row>
    <row r="2646" spans="1:21" x14ac:dyDescent="0.3">
      <c r="A2646" s="9">
        <v>1466</v>
      </c>
      <c r="B2646" s="9" t="str">
        <f>PROPER(TRIM('1. Raw Data'!B2646))</f>
        <v>Customer_2644</v>
      </c>
      <c r="C2646" s="9">
        <f>IF(OR('1. Raw Data'!C2646&lt;18, '1. Raw Data'!C2646&gt;100), MEDIAN('1. Raw Data'!$C$2:$C$5001), '1. Raw Data'!C2646)</f>
        <v>18</v>
      </c>
      <c r="D2646" s="9" t="s">
        <v>5022</v>
      </c>
      <c r="E2646" s="22">
        <v>44934</v>
      </c>
      <c r="F2646" s="9">
        <v>0</v>
      </c>
      <c r="G2646" s="9">
        <v>11793</v>
      </c>
      <c r="H2646" s="15">
        <v>45139</v>
      </c>
      <c r="I2646" s="9" t="s">
        <v>7457</v>
      </c>
      <c r="J2646" s="9">
        <v>112</v>
      </c>
      <c r="K2646" s="9" t="s">
        <v>7492</v>
      </c>
      <c r="L2646" s="9" t="str">
        <f>IF(OR('1. Raw Data'!L2646="Elec", '1. Raw Data'!L2646="elect"), "Electronics", '1. Raw Data'!L2646)</f>
        <v>Clothing</v>
      </c>
      <c r="M2646" s="9">
        <v>251</v>
      </c>
      <c r="N2646" s="9">
        <f>IF(ISBLANK('1. Raw Data'!N2646), MEDIAN('1. Raw Data'!$N$2:$N$5001), '1. Raw Data'!N2646)</f>
        <v>170.24</v>
      </c>
      <c r="O2646" s="9">
        <v>5</v>
      </c>
      <c r="P2646" s="9">
        <f>IF(ISBLANK('1. Raw Data'!P2646), 0, '1. Raw Data'!P2646)</f>
        <v>0.2</v>
      </c>
      <c r="Q2646" s="9">
        <v>442</v>
      </c>
      <c r="R2646" s="9">
        <v>4</v>
      </c>
      <c r="S2646" s="9">
        <f t="shared" si="123"/>
        <v>1004</v>
      </c>
      <c r="T2646" s="9">
        <f t="shared" si="124"/>
        <v>152.79999999999995</v>
      </c>
      <c r="U2646" s="23">
        <f t="shared" si="125"/>
        <v>0.1521912350597609</v>
      </c>
    </row>
    <row r="2647" spans="1:21" x14ac:dyDescent="0.3">
      <c r="A2647" s="9">
        <v>1580</v>
      </c>
      <c r="B2647" s="9" t="str">
        <f>PROPER(TRIM('1. Raw Data'!B2647))</f>
        <v>Customer_2645</v>
      </c>
      <c r="C2647" s="9">
        <f>IF(OR('1. Raw Data'!C2647&lt;18, '1. Raw Data'!C2647&gt;100), MEDIAN('1. Raw Data'!$C$2:$C$5001), '1. Raw Data'!C2647)</f>
        <v>50</v>
      </c>
      <c r="D2647" s="9" t="s">
        <v>5020</v>
      </c>
      <c r="E2647" s="22">
        <v>44386</v>
      </c>
      <c r="F2647" s="9">
        <v>0</v>
      </c>
      <c r="G2647" s="9">
        <v>13314</v>
      </c>
      <c r="H2647" s="15">
        <v>44446</v>
      </c>
      <c r="I2647" s="9" t="s">
        <v>7456</v>
      </c>
      <c r="J2647" s="9">
        <v>110</v>
      </c>
      <c r="K2647" s="9" t="s">
        <v>7493</v>
      </c>
      <c r="L2647" s="9" t="str">
        <f>IF(OR('1. Raw Data'!L2647="Elec", '1. Raw Data'!L2647="elect"), "Electronics", '1. Raw Data'!L2647)</f>
        <v>Clothing</v>
      </c>
      <c r="M2647" s="9">
        <v>945.28</v>
      </c>
      <c r="N2647" s="9">
        <f>IF(ISBLANK('1. Raw Data'!N2647), MEDIAN('1. Raw Data'!$N$2:$N$5001), '1. Raw Data'!N2647)</f>
        <v>446.78</v>
      </c>
      <c r="O2647" s="9">
        <v>1</v>
      </c>
      <c r="P2647" s="9">
        <f>IF(ISBLANK('1. Raw Data'!P2647), 0, '1. Raw Data'!P2647)</f>
        <v>0</v>
      </c>
      <c r="Q2647" s="9">
        <v>387</v>
      </c>
      <c r="R2647" s="9">
        <v>5</v>
      </c>
      <c r="S2647" s="9">
        <f t="shared" si="123"/>
        <v>945.28</v>
      </c>
      <c r="T2647" s="9">
        <f t="shared" si="124"/>
        <v>498.5</v>
      </c>
      <c r="U2647" s="23">
        <f t="shared" si="125"/>
        <v>0.52735697359512523</v>
      </c>
    </row>
    <row r="2648" spans="1:21" x14ac:dyDescent="0.3">
      <c r="A2648" s="9">
        <v>2439</v>
      </c>
      <c r="B2648" s="9" t="str">
        <f>PROPER(TRIM('1. Raw Data'!B2648))</f>
        <v>Customer_2646</v>
      </c>
      <c r="C2648" s="9">
        <f>IF(OR('1. Raw Data'!C2648&lt;18, '1. Raw Data'!C2648&gt;100), MEDIAN('1. Raw Data'!$C$2:$C$5001), '1. Raw Data'!C2648)</f>
        <v>41</v>
      </c>
      <c r="D2648" s="9" t="s">
        <v>5018</v>
      </c>
      <c r="E2648" s="22">
        <v>44982</v>
      </c>
      <c r="F2648" s="9">
        <v>1</v>
      </c>
      <c r="G2648" s="9">
        <v>10748</v>
      </c>
      <c r="H2648" s="15">
        <v>44982</v>
      </c>
      <c r="I2648" s="9" t="s">
        <v>7456</v>
      </c>
      <c r="J2648" s="9">
        <v>102</v>
      </c>
      <c r="K2648" s="9" t="s">
        <v>7494</v>
      </c>
      <c r="L2648" s="9" t="str">
        <f>IF(OR('1. Raw Data'!L2648="Elec", '1. Raw Data'!L2648="elect"), "Electronics", '1. Raw Data'!L2648)</f>
        <v>Clothing</v>
      </c>
      <c r="M2648" s="9">
        <v>930.85</v>
      </c>
      <c r="N2648" s="9">
        <f>IF(ISBLANK('1. Raw Data'!N2648), MEDIAN('1. Raw Data'!$N$2:$N$5001), '1. Raw Data'!N2648)</f>
        <v>474.4</v>
      </c>
      <c r="O2648" s="9">
        <v>3</v>
      </c>
      <c r="P2648" s="9">
        <f>IF(ISBLANK('1. Raw Data'!P2648), 0, '1. Raw Data'!P2648)</f>
        <v>0</v>
      </c>
      <c r="Q2648" s="9">
        <v>452</v>
      </c>
      <c r="R2648" s="9">
        <v>5</v>
      </c>
      <c r="S2648" s="9">
        <f t="shared" si="123"/>
        <v>2792.55</v>
      </c>
      <c r="T2648" s="9">
        <f t="shared" si="124"/>
        <v>1369.3500000000004</v>
      </c>
      <c r="U2648" s="23">
        <f t="shared" si="125"/>
        <v>0.49035827469517118</v>
      </c>
    </row>
    <row r="2649" spans="1:21" x14ac:dyDescent="0.3">
      <c r="A2649" s="9">
        <v>1939</v>
      </c>
      <c r="B2649" s="9" t="str">
        <f>PROPER(TRIM('1. Raw Data'!B2649))</f>
        <v>Customer_2647</v>
      </c>
      <c r="C2649" s="9">
        <f>IF(OR('1. Raw Data'!C2649&lt;18, '1. Raw Data'!C2649&gt;100), MEDIAN('1. Raw Data'!$C$2:$C$5001), '1. Raw Data'!C2649)</f>
        <v>40</v>
      </c>
      <c r="D2649" s="9" t="s">
        <v>5021</v>
      </c>
      <c r="E2649" s="22">
        <v>45256</v>
      </c>
      <c r="F2649" s="9">
        <v>0</v>
      </c>
      <c r="G2649" s="9">
        <v>11173</v>
      </c>
      <c r="H2649" s="15">
        <v>45256</v>
      </c>
      <c r="I2649" s="9" t="s">
        <v>7455</v>
      </c>
      <c r="J2649" s="9">
        <v>118</v>
      </c>
      <c r="K2649" s="9" t="s">
        <v>7501</v>
      </c>
      <c r="L2649" s="9" t="str">
        <f>IF(OR('1. Raw Data'!L2649="Elec", '1. Raw Data'!L2649="elect"), "Electronics", '1. Raw Data'!L2649)</f>
        <v>Home Appliances</v>
      </c>
      <c r="M2649" s="9">
        <v>359.39</v>
      </c>
      <c r="N2649" s="9">
        <f>IF(ISBLANK('1. Raw Data'!N2649), MEDIAN('1. Raw Data'!$N$2:$N$5001), '1. Raw Data'!N2649)</f>
        <v>429.51499999999999</v>
      </c>
      <c r="O2649" s="9">
        <v>5</v>
      </c>
      <c r="P2649" s="9">
        <f>IF(ISBLANK('1. Raw Data'!P2649), 0, '1. Raw Data'!P2649)</f>
        <v>0</v>
      </c>
      <c r="Q2649" s="9">
        <v>364</v>
      </c>
      <c r="R2649" s="9">
        <v>5</v>
      </c>
      <c r="S2649" s="9">
        <f t="shared" si="123"/>
        <v>1796.9499999999998</v>
      </c>
      <c r="T2649" s="9">
        <f t="shared" si="124"/>
        <v>-350.625</v>
      </c>
      <c r="U2649" s="23">
        <f t="shared" si="125"/>
        <v>-0.19512229054787281</v>
      </c>
    </row>
    <row r="2650" spans="1:21" x14ac:dyDescent="0.3">
      <c r="A2650" s="9">
        <v>1448</v>
      </c>
      <c r="B2650" s="9" t="str">
        <f>PROPER(TRIM('1. Raw Data'!B2650))</f>
        <v>Customer_2648</v>
      </c>
      <c r="C2650" s="9">
        <f>IF(OR('1. Raw Data'!C2650&lt;18, '1. Raw Data'!C2650&gt;100), MEDIAN('1. Raw Data'!$C$2:$C$5001), '1. Raw Data'!C2650)</f>
        <v>40</v>
      </c>
      <c r="D2650" s="9" t="s">
        <v>5020</v>
      </c>
      <c r="E2650" s="22">
        <v>44476</v>
      </c>
      <c r="F2650" s="9">
        <v>0</v>
      </c>
      <c r="G2650" s="9">
        <v>11909</v>
      </c>
      <c r="H2650" s="15">
        <v>44387</v>
      </c>
      <c r="I2650" s="9" t="s">
        <v>7457</v>
      </c>
      <c r="J2650" s="9">
        <v>113</v>
      </c>
      <c r="K2650" s="9" t="s">
        <v>7460</v>
      </c>
      <c r="L2650" s="9" t="str">
        <f>IF(OR('1. Raw Data'!L2650="Elec", '1. Raw Data'!L2650="elect"), "Electronics", '1. Raw Data'!L2650)</f>
        <v>Electronics</v>
      </c>
      <c r="M2650" s="9">
        <v>737.91</v>
      </c>
      <c r="N2650" s="9">
        <f>IF(ISBLANK('1. Raw Data'!N2650), MEDIAN('1. Raw Data'!$N$2:$N$5001), '1. Raw Data'!N2650)</f>
        <v>362.04</v>
      </c>
      <c r="O2650" s="9">
        <v>2</v>
      </c>
      <c r="P2650" s="9">
        <f>IF(ISBLANK('1. Raw Data'!P2650), 0, '1. Raw Data'!P2650)</f>
        <v>0.2</v>
      </c>
      <c r="Q2650" s="9">
        <v>390</v>
      </c>
      <c r="R2650" s="9">
        <v>5</v>
      </c>
      <c r="S2650" s="9">
        <f t="shared" si="123"/>
        <v>1180.6559999999999</v>
      </c>
      <c r="T2650" s="9">
        <f t="shared" si="124"/>
        <v>456.57599999999991</v>
      </c>
      <c r="U2650" s="23">
        <f t="shared" si="125"/>
        <v>0.38671382688945799</v>
      </c>
    </row>
    <row r="2651" spans="1:21" x14ac:dyDescent="0.3">
      <c r="A2651" s="9">
        <v>1086</v>
      </c>
      <c r="B2651" s="9" t="str">
        <f>PROPER(TRIM('1. Raw Data'!B2651))</f>
        <v>Customer_2649</v>
      </c>
      <c r="C2651" s="9">
        <f>IF(OR('1. Raw Data'!C2651&lt;18, '1. Raw Data'!C2651&gt;100), MEDIAN('1. Raw Data'!$C$2:$C$5001), '1. Raw Data'!C2651)</f>
        <v>46</v>
      </c>
      <c r="D2651" s="9" t="s">
        <v>5020</v>
      </c>
      <c r="E2651" s="22">
        <v>44112</v>
      </c>
      <c r="F2651" s="9">
        <v>0</v>
      </c>
      <c r="G2651" s="9">
        <v>11556</v>
      </c>
      <c r="H2651" s="15">
        <v>44053</v>
      </c>
      <c r="I2651" s="9" t="s">
        <v>7457</v>
      </c>
      <c r="J2651" s="9">
        <v>129</v>
      </c>
      <c r="K2651" s="9" t="s">
        <v>7471</v>
      </c>
      <c r="L2651" s="9" t="str">
        <f>IF(OR('1. Raw Data'!L2651="Elec", '1. Raw Data'!L2651="elect"), "Electronics", '1. Raw Data'!L2651)</f>
        <v>Electronics</v>
      </c>
      <c r="M2651" s="9">
        <v>1301.79</v>
      </c>
      <c r="N2651" s="9">
        <f>IF(ISBLANK('1. Raw Data'!N2651), MEDIAN('1. Raw Data'!$N$2:$N$5001), '1. Raw Data'!N2651)</f>
        <v>787.99</v>
      </c>
      <c r="O2651" s="9">
        <v>4</v>
      </c>
      <c r="P2651" s="9">
        <f>IF(ISBLANK('1. Raw Data'!P2651), 0, '1. Raw Data'!P2651)</f>
        <v>0</v>
      </c>
      <c r="Q2651" s="9">
        <v>875</v>
      </c>
      <c r="R2651" s="9">
        <v>5</v>
      </c>
      <c r="S2651" s="9">
        <f t="shared" si="123"/>
        <v>5207.16</v>
      </c>
      <c r="T2651" s="9">
        <f t="shared" si="124"/>
        <v>2055.1999999999998</v>
      </c>
      <c r="U2651" s="23">
        <f t="shared" si="125"/>
        <v>0.39468731515835886</v>
      </c>
    </row>
    <row r="2652" spans="1:21" x14ac:dyDescent="0.3">
      <c r="A2652" s="9">
        <v>1100</v>
      </c>
      <c r="B2652" s="9" t="str">
        <f>PROPER(TRIM('1. Raw Data'!B2652))</f>
        <v>Customer_2650</v>
      </c>
      <c r="C2652" s="9">
        <f>IF(OR('1. Raw Data'!C2652&lt;18, '1. Raw Data'!C2652&gt;100), MEDIAN('1. Raw Data'!$C$2:$C$5001), '1. Raw Data'!C2652)</f>
        <v>51</v>
      </c>
      <c r="D2652" s="9" t="s">
        <v>5020</v>
      </c>
      <c r="E2652" s="22">
        <v>44054</v>
      </c>
      <c r="F2652" s="9">
        <v>0</v>
      </c>
      <c r="G2652" s="9">
        <v>10645</v>
      </c>
      <c r="H2652" s="15">
        <v>44143</v>
      </c>
      <c r="I2652" s="9" t="s">
        <v>7456</v>
      </c>
      <c r="J2652" s="9">
        <v>124</v>
      </c>
      <c r="K2652" s="9" t="s">
        <v>7497</v>
      </c>
      <c r="L2652" s="9" t="str">
        <f>IF(OR('1. Raw Data'!L2652="Elec", '1. Raw Data'!L2652="elect"), "Electronics", '1. Raw Data'!L2652)</f>
        <v>Sports</v>
      </c>
      <c r="M2652" s="9">
        <v>302.58999999999997</v>
      </c>
      <c r="N2652" s="9">
        <f>IF(ISBLANK('1. Raw Data'!N2652), MEDIAN('1. Raw Data'!$N$2:$N$5001), '1. Raw Data'!N2652)</f>
        <v>160.26</v>
      </c>
      <c r="O2652" s="9">
        <v>3</v>
      </c>
      <c r="P2652" s="9">
        <f>IF(ISBLANK('1. Raw Data'!P2652), 0, '1. Raw Data'!P2652)</f>
        <v>0</v>
      </c>
      <c r="Q2652" s="9">
        <v>558</v>
      </c>
      <c r="R2652" s="9">
        <v>2</v>
      </c>
      <c r="S2652" s="9">
        <f t="shared" si="123"/>
        <v>907.77</v>
      </c>
      <c r="T2652" s="9">
        <f t="shared" si="124"/>
        <v>426.99</v>
      </c>
      <c r="U2652" s="23">
        <f t="shared" si="125"/>
        <v>0.4703724511715523</v>
      </c>
    </row>
    <row r="2653" spans="1:21" x14ac:dyDescent="0.3">
      <c r="A2653" s="9">
        <v>2031</v>
      </c>
      <c r="B2653" s="9" t="str">
        <f>PROPER(TRIM('1. Raw Data'!B2653))</f>
        <v>Customer_2651</v>
      </c>
      <c r="C2653" s="9">
        <f>IF(OR('1. Raw Data'!C2653&lt;18, '1. Raw Data'!C2653&gt;100), MEDIAN('1. Raw Data'!$C$2:$C$5001), '1. Raw Data'!C2653)</f>
        <v>40</v>
      </c>
      <c r="D2653" s="9" t="s">
        <v>5022</v>
      </c>
      <c r="E2653" s="22">
        <v>45091</v>
      </c>
      <c r="F2653" s="9">
        <v>1</v>
      </c>
      <c r="G2653" s="9">
        <v>10378</v>
      </c>
      <c r="H2653" s="15">
        <v>45091</v>
      </c>
      <c r="I2653" s="9" t="s">
        <v>7455</v>
      </c>
      <c r="J2653" s="9">
        <v>138</v>
      </c>
      <c r="K2653" s="9" t="s">
        <v>7464</v>
      </c>
      <c r="L2653" s="9" t="str">
        <f>IF(OR('1. Raw Data'!L2653="Elec", '1. Raw Data'!L2653="elect"), "Electronics", '1. Raw Data'!L2653)</f>
        <v>Clothing</v>
      </c>
      <c r="M2653" s="9">
        <v>77.86</v>
      </c>
      <c r="N2653" s="9">
        <f>IF(ISBLANK('1. Raw Data'!N2653), MEDIAN('1. Raw Data'!$N$2:$N$5001), '1. Raw Data'!N2653)</f>
        <v>35.729999999999997</v>
      </c>
      <c r="O2653" s="9">
        <v>4</v>
      </c>
      <c r="P2653" s="9">
        <f>IF(ISBLANK('1. Raw Data'!P2653), 0, '1. Raw Data'!P2653)</f>
        <v>0.1</v>
      </c>
      <c r="Q2653" s="9">
        <v>344</v>
      </c>
      <c r="R2653" s="9">
        <v>5</v>
      </c>
      <c r="S2653" s="9">
        <f t="shared" si="123"/>
        <v>280.29599999999999</v>
      </c>
      <c r="T2653" s="9">
        <f t="shared" si="124"/>
        <v>137.376</v>
      </c>
      <c r="U2653" s="23">
        <f t="shared" si="125"/>
        <v>0.49011045466221426</v>
      </c>
    </row>
    <row r="2654" spans="1:21" x14ac:dyDescent="0.3">
      <c r="A2654" s="9">
        <v>1844</v>
      </c>
      <c r="B2654" s="9" t="str">
        <f>PROPER(TRIM('1. Raw Data'!B2654))</f>
        <v>Customer_2652</v>
      </c>
      <c r="C2654" s="9">
        <f>IF(OR('1. Raw Data'!C2654&lt;18, '1. Raw Data'!C2654&gt;100), MEDIAN('1. Raw Data'!$C$2:$C$5001), '1. Raw Data'!C2654)</f>
        <v>36</v>
      </c>
      <c r="D2654" s="9" t="s">
        <v>5019</v>
      </c>
      <c r="E2654" s="22">
        <v>45032</v>
      </c>
      <c r="F2654" s="9">
        <v>0</v>
      </c>
      <c r="G2654" s="9">
        <v>12655</v>
      </c>
      <c r="H2654" s="15">
        <v>45032</v>
      </c>
      <c r="I2654" s="9" t="s">
        <v>7456</v>
      </c>
      <c r="J2654" s="9">
        <v>112</v>
      </c>
      <c r="K2654" s="9" t="s">
        <v>7492</v>
      </c>
      <c r="L2654" s="9" t="str">
        <f>IF(OR('1. Raw Data'!L2654="Elec", '1. Raw Data'!L2654="elect"), "Electronics", '1. Raw Data'!L2654)</f>
        <v>Home Appliances</v>
      </c>
      <c r="M2654" s="9">
        <v>995.39</v>
      </c>
      <c r="N2654" s="9">
        <f>IF(ISBLANK('1. Raw Data'!N2654), MEDIAN('1. Raw Data'!$N$2:$N$5001), '1. Raw Data'!N2654)</f>
        <v>617.36</v>
      </c>
      <c r="O2654" s="9">
        <v>3</v>
      </c>
      <c r="P2654" s="9">
        <f>IF(ISBLANK('1. Raw Data'!P2654), 0, '1. Raw Data'!P2654)</f>
        <v>0.1</v>
      </c>
      <c r="Q2654" s="9">
        <v>626</v>
      </c>
      <c r="R2654" s="9">
        <v>3</v>
      </c>
      <c r="S2654" s="9">
        <f t="shared" si="123"/>
        <v>2687.5530000000003</v>
      </c>
      <c r="T2654" s="9">
        <f t="shared" si="124"/>
        <v>835.47300000000041</v>
      </c>
      <c r="U2654" s="23">
        <f t="shared" si="125"/>
        <v>0.31086754382146148</v>
      </c>
    </row>
    <row r="2655" spans="1:21" x14ac:dyDescent="0.3">
      <c r="A2655" s="9">
        <v>2223</v>
      </c>
      <c r="B2655" s="9" t="str">
        <f>PROPER(TRIM('1. Raw Data'!B2655))</f>
        <v>Customer_2653</v>
      </c>
      <c r="C2655" s="9">
        <f>IF(OR('1. Raw Data'!C2655&lt;18, '1. Raw Data'!C2655&gt;100), MEDIAN('1. Raw Data'!$C$2:$C$5001), '1. Raw Data'!C2655)</f>
        <v>23</v>
      </c>
      <c r="D2655" s="9" t="s">
        <v>5020</v>
      </c>
      <c r="E2655" s="22">
        <v>44321</v>
      </c>
      <c r="F2655" s="9">
        <v>1</v>
      </c>
      <c r="G2655" s="9">
        <v>13013</v>
      </c>
      <c r="H2655" s="15">
        <v>44321</v>
      </c>
      <c r="I2655" s="9" t="s">
        <v>7455</v>
      </c>
      <c r="J2655" s="9">
        <v>129</v>
      </c>
      <c r="K2655" s="9" t="s">
        <v>7471</v>
      </c>
      <c r="L2655" s="9" t="str">
        <f>IF(OR('1. Raw Data'!L2655="Elec", '1. Raw Data'!L2655="elect"), "Electronics", '1. Raw Data'!L2655)</f>
        <v>Clothing</v>
      </c>
      <c r="M2655" s="9">
        <v>127.57</v>
      </c>
      <c r="N2655" s="9">
        <f>IF(ISBLANK('1. Raw Data'!N2655), MEDIAN('1. Raw Data'!$N$2:$N$5001), '1. Raw Data'!N2655)</f>
        <v>52.06</v>
      </c>
      <c r="O2655" s="9">
        <v>2</v>
      </c>
      <c r="P2655" s="9">
        <f>IF(ISBLANK('1. Raw Data'!P2655), 0, '1. Raw Data'!P2655)</f>
        <v>0.05</v>
      </c>
      <c r="Q2655" s="9">
        <v>1337</v>
      </c>
      <c r="R2655" s="9">
        <v>2</v>
      </c>
      <c r="S2655" s="9">
        <f t="shared" si="123"/>
        <v>242.38299999999998</v>
      </c>
      <c r="T2655" s="9">
        <f t="shared" si="124"/>
        <v>138.26299999999998</v>
      </c>
      <c r="U2655" s="23">
        <f t="shared" si="125"/>
        <v>0.57043191973034413</v>
      </c>
    </row>
    <row r="2656" spans="1:21" x14ac:dyDescent="0.3">
      <c r="A2656" s="9">
        <v>1086</v>
      </c>
      <c r="B2656" s="9" t="str">
        <f>PROPER(TRIM('1. Raw Data'!B2656))</f>
        <v>Customer_2654</v>
      </c>
      <c r="C2656" s="9">
        <f>IF(OR('1. Raw Data'!C2656&lt;18, '1. Raw Data'!C2656&gt;100), MEDIAN('1. Raw Data'!$C$2:$C$5001), '1. Raw Data'!C2656)</f>
        <v>72</v>
      </c>
      <c r="D2656" s="9" t="s">
        <v>5018</v>
      </c>
      <c r="E2656" s="22">
        <v>44327</v>
      </c>
      <c r="F2656" s="9">
        <v>0</v>
      </c>
      <c r="G2656" s="9">
        <v>12572</v>
      </c>
      <c r="H2656" s="15">
        <v>44505</v>
      </c>
      <c r="I2656" s="9" t="s">
        <v>7457</v>
      </c>
      <c r="J2656" s="9">
        <v>122</v>
      </c>
      <c r="K2656" s="9" t="s">
        <v>7465</v>
      </c>
      <c r="L2656" s="9" t="str">
        <f>IF(OR('1. Raw Data'!L2656="Elec", '1. Raw Data'!L2656="elect"), "Electronics", '1. Raw Data'!L2656)</f>
        <v>Sports</v>
      </c>
      <c r="M2656" s="9">
        <v>1470.91</v>
      </c>
      <c r="N2656" s="9">
        <f>IF(ISBLANK('1. Raw Data'!N2656), MEDIAN('1. Raw Data'!$N$2:$N$5001), '1. Raw Data'!N2656)</f>
        <v>717.36</v>
      </c>
      <c r="O2656" s="9">
        <v>4</v>
      </c>
      <c r="P2656" s="9">
        <f>IF(ISBLANK('1. Raw Data'!P2656), 0, '1. Raw Data'!P2656)</f>
        <v>0.2</v>
      </c>
      <c r="Q2656" s="9">
        <v>875</v>
      </c>
      <c r="R2656" s="9">
        <v>5</v>
      </c>
      <c r="S2656" s="9">
        <f t="shared" si="123"/>
        <v>4706.9120000000003</v>
      </c>
      <c r="T2656" s="9">
        <f t="shared" si="124"/>
        <v>1837.4720000000002</v>
      </c>
      <c r="U2656" s="23">
        <f t="shared" si="125"/>
        <v>0.39037738542806838</v>
      </c>
    </row>
    <row r="2657" spans="1:21" x14ac:dyDescent="0.3">
      <c r="A2657" s="9">
        <v>1042</v>
      </c>
      <c r="B2657" s="9" t="str">
        <f>PROPER(TRIM('1. Raw Data'!B2657))</f>
        <v>Customer_2655</v>
      </c>
      <c r="C2657" s="9">
        <f>IF(OR('1. Raw Data'!C2657&lt;18, '1. Raw Data'!C2657&gt;100), MEDIAN('1. Raw Data'!$C$2:$C$5001), '1. Raw Data'!C2657)</f>
        <v>57</v>
      </c>
      <c r="D2657" s="9" t="s">
        <v>5018</v>
      </c>
      <c r="E2657" s="22">
        <v>43934</v>
      </c>
      <c r="F2657" s="9">
        <v>0</v>
      </c>
      <c r="G2657" s="9">
        <v>13584</v>
      </c>
      <c r="H2657" s="15">
        <v>43934</v>
      </c>
      <c r="I2657" s="9" t="s">
        <v>7455</v>
      </c>
      <c r="J2657" s="9">
        <v>136</v>
      </c>
      <c r="K2657" s="9" t="s">
        <v>7503</v>
      </c>
      <c r="L2657" s="9" t="str">
        <f>IF(OR('1. Raw Data'!L2657="Elec", '1. Raw Data'!L2657="elect"), "Electronics", '1. Raw Data'!L2657)</f>
        <v>Electronics</v>
      </c>
      <c r="M2657" s="9">
        <v>933.95</v>
      </c>
      <c r="N2657" s="9">
        <f>IF(ISBLANK('1. Raw Data'!N2657), MEDIAN('1. Raw Data'!$N$2:$N$5001), '1. Raw Data'!N2657)</f>
        <v>473.38</v>
      </c>
      <c r="O2657" s="9">
        <v>2</v>
      </c>
      <c r="P2657" s="9">
        <f>IF(ISBLANK('1. Raw Data'!P2657), 0, '1. Raw Data'!P2657)</f>
        <v>0</v>
      </c>
      <c r="Q2657" s="9">
        <v>359</v>
      </c>
      <c r="R2657" s="9">
        <v>7</v>
      </c>
      <c r="S2657" s="9">
        <f t="shared" si="123"/>
        <v>1867.9</v>
      </c>
      <c r="T2657" s="9">
        <f t="shared" si="124"/>
        <v>921.1400000000001</v>
      </c>
      <c r="U2657" s="23">
        <f t="shared" si="125"/>
        <v>0.49314203115798494</v>
      </c>
    </row>
    <row r="2658" spans="1:21" x14ac:dyDescent="0.3">
      <c r="A2658" s="9">
        <v>2408</v>
      </c>
      <c r="B2658" s="9" t="str">
        <f>PROPER(TRIM('1. Raw Data'!B2658))</f>
        <v>Customer_2656</v>
      </c>
      <c r="C2658" s="9">
        <f>IF(OR('1. Raw Data'!C2658&lt;18, '1. Raw Data'!C2658&gt;100), MEDIAN('1. Raw Data'!$C$2:$C$5001), '1. Raw Data'!C2658)</f>
        <v>29</v>
      </c>
      <c r="D2658" s="9" t="s">
        <v>5021</v>
      </c>
      <c r="E2658" s="22">
        <v>44995</v>
      </c>
      <c r="F2658" s="9">
        <v>0</v>
      </c>
      <c r="G2658" s="9">
        <v>13733</v>
      </c>
      <c r="H2658" s="15">
        <v>45202</v>
      </c>
      <c r="I2658" s="9" t="s">
        <v>7457</v>
      </c>
      <c r="J2658" s="9">
        <v>101</v>
      </c>
      <c r="K2658" s="9" t="s">
        <v>7478</v>
      </c>
      <c r="L2658" s="9" t="str">
        <f>IF(OR('1. Raw Data'!L2658="Elec", '1. Raw Data'!L2658="elect"), "Electronics", '1. Raw Data'!L2658)</f>
        <v>Sports</v>
      </c>
      <c r="M2658" s="9">
        <v>732.07</v>
      </c>
      <c r="N2658" s="9">
        <f>IF(ISBLANK('1. Raw Data'!N2658), MEDIAN('1. Raw Data'!$N$2:$N$5001), '1. Raw Data'!N2658)</f>
        <v>393.46</v>
      </c>
      <c r="O2658" s="9">
        <v>4</v>
      </c>
      <c r="P2658" s="9">
        <f>IF(ISBLANK('1. Raw Data'!P2658), 0, '1. Raw Data'!P2658)</f>
        <v>0</v>
      </c>
      <c r="Q2658" s="9">
        <v>456</v>
      </c>
      <c r="R2658" s="9">
        <v>5</v>
      </c>
      <c r="S2658" s="9">
        <f t="shared" si="123"/>
        <v>2928.28</v>
      </c>
      <c r="T2658" s="9">
        <f t="shared" si="124"/>
        <v>1354.4400000000003</v>
      </c>
      <c r="U2658" s="23">
        <f t="shared" si="125"/>
        <v>0.46253773546245586</v>
      </c>
    </row>
    <row r="2659" spans="1:21" x14ac:dyDescent="0.3">
      <c r="A2659" s="9">
        <v>2458</v>
      </c>
      <c r="B2659" s="9" t="str">
        <f>PROPER(TRIM('1. Raw Data'!B2659))</f>
        <v>Customer_2657</v>
      </c>
      <c r="C2659" s="9">
        <f>IF(OR('1. Raw Data'!C2659&lt;18, '1. Raw Data'!C2659&gt;100), MEDIAN('1. Raw Data'!$C$2:$C$5001), '1. Raw Data'!C2659)</f>
        <v>40</v>
      </c>
      <c r="D2659" s="9" t="s">
        <v>5023</v>
      </c>
      <c r="E2659" s="22">
        <v>44918</v>
      </c>
      <c r="F2659" s="9">
        <v>0</v>
      </c>
      <c r="G2659" s="9">
        <v>11140</v>
      </c>
      <c r="H2659" s="15">
        <v>44918</v>
      </c>
      <c r="I2659" s="9" t="s">
        <v>7457</v>
      </c>
      <c r="J2659" s="9">
        <v>143</v>
      </c>
      <c r="K2659" s="9" t="s">
        <v>7475</v>
      </c>
      <c r="L2659" s="9" t="str">
        <f>IF(OR('1. Raw Data'!L2659="Elec", '1. Raw Data'!L2659="elect"), "Electronics", '1. Raw Data'!L2659)</f>
        <v>Sports</v>
      </c>
      <c r="M2659" s="9">
        <v>673.49</v>
      </c>
      <c r="N2659" s="9">
        <f>IF(ISBLANK('1. Raw Data'!N2659), MEDIAN('1. Raw Data'!$N$2:$N$5001), '1. Raw Data'!N2659)</f>
        <v>406.76</v>
      </c>
      <c r="O2659" s="9">
        <v>3</v>
      </c>
      <c r="P2659" s="9">
        <f>IF(ISBLANK('1. Raw Data'!P2659), 0, '1. Raw Data'!P2659)</f>
        <v>0</v>
      </c>
      <c r="Q2659" s="9">
        <v>547</v>
      </c>
      <c r="R2659" s="9">
        <v>5</v>
      </c>
      <c r="S2659" s="9">
        <f t="shared" si="123"/>
        <v>2020.47</v>
      </c>
      <c r="T2659" s="9">
        <f t="shared" si="124"/>
        <v>800.19</v>
      </c>
      <c r="U2659" s="23">
        <f t="shared" si="125"/>
        <v>0.39604151509302293</v>
      </c>
    </row>
    <row r="2660" spans="1:21" x14ac:dyDescent="0.3">
      <c r="A2660" s="9">
        <v>1407</v>
      </c>
      <c r="B2660" s="9" t="str">
        <f>PROPER(TRIM('1. Raw Data'!B2660))</f>
        <v>Customer_2658</v>
      </c>
      <c r="C2660" s="9">
        <f>IF(OR('1. Raw Data'!C2660&lt;18, '1. Raw Data'!C2660&gt;100), MEDIAN('1. Raw Data'!$C$2:$C$5001), '1. Raw Data'!C2660)</f>
        <v>42</v>
      </c>
      <c r="D2660" s="9" t="s">
        <v>5023</v>
      </c>
      <c r="E2660" s="22">
        <v>44293</v>
      </c>
      <c r="F2660" s="9">
        <v>1</v>
      </c>
      <c r="G2660" s="9">
        <v>13735</v>
      </c>
      <c r="H2660" s="15">
        <v>44381</v>
      </c>
      <c r="I2660" s="9" t="s">
        <v>7457</v>
      </c>
      <c r="J2660" s="9">
        <v>140</v>
      </c>
      <c r="K2660" s="9" t="s">
        <v>7468</v>
      </c>
      <c r="L2660" s="9" t="str">
        <f>IF(OR('1. Raw Data'!L2660="Elec", '1. Raw Data'!L2660="elect"), "Electronics", '1. Raw Data'!L2660)</f>
        <v>Sports</v>
      </c>
      <c r="M2660" s="9">
        <v>880.95</v>
      </c>
      <c r="N2660" s="9">
        <f>IF(ISBLANK('1. Raw Data'!N2660), MEDIAN('1. Raw Data'!$N$2:$N$5001), '1. Raw Data'!N2660)</f>
        <v>473.79</v>
      </c>
      <c r="O2660" s="9">
        <v>2</v>
      </c>
      <c r="P2660" s="9">
        <f>IF(ISBLANK('1. Raw Data'!P2660), 0, '1. Raw Data'!P2660)</f>
        <v>0.05</v>
      </c>
      <c r="Q2660" s="9">
        <v>485</v>
      </c>
      <c r="R2660" s="9">
        <v>3</v>
      </c>
      <c r="S2660" s="9">
        <f t="shared" si="123"/>
        <v>1673.8050000000001</v>
      </c>
      <c r="T2660" s="9">
        <f t="shared" si="124"/>
        <v>726.22500000000002</v>
      </c>
      <c r="U2660" s="23">
        <f t="shared" si="125"/>
        <v>0.43387670606791112</v>
      </c>
    </row>
    <row r="2661" spans="1:21" x14ac:dyDescent="0.3">
      <c r="A2661" s="9">
        <v>1663</v>
      </c>
      <c r="B2661" s="9" t="str">
        <f>PROPER(TRIM('1. Raw Data'!B2661))</f>
        <v>Customer_2659</v>
      </c>
      <c r="C2661" s="9">
        <f>IF(OR('1. Raw Data'!C2661&lt;18, '1. Raw Data'!C2661&gt;100), MEDIAN('1. Raw Data'!$C$2:$C$5001), '1. Raw Data'!C2661)</f>
        <v>56</v>
      </c>
      <c r="D2661" s="9" t="s">
        <v>5019</v>
      </c>
      <c r="E2661" s="22">
        <v>45137</v>
      </c>
      <c r="F2661" s="9">
        <v>0</v>
      </c>
      <c r="G2661" s="9">
        <v>12623</v>
      </c>
      <c r="H2661" s="15">
        <v>45137</v>
      </c>
      <c r="I2661" s="9" t="s">
        <v>7456</v>
      </c>
      <c r="J2661" s="9">
        <v>134</v>
      </c>
      <c r="K2661" s="9" t="s">
        <v>7482</v>
      </c>
      <c r="L2661" s="9" t="str">
        <f>IF(OR('1. Raw Data'!L2661="Elec", '1. Raw Data'!L2661="elect"), "Electronics", '1. Raw Data'!L2661)</f>
        <v>Sports</v>
      </c>
      <c r="M2661" s="9">
        <v>181.41</v>
      </c>
      <c r="N2661" s="9">
        <f>IF(ISBLANK('1. Raw Data'!N2661), MEDIAN('1. Raw Data'!$N$2:$N$5001), '1. Raw Data'!N2661)</f>
        <v>104.91</v>
      </c>
      <c r="O2661" s="9">
        <v>3</v>
      </c>
      <c r="P2661" s="9">
        <f>IF(ISBLANK('1. Raw Data'!P2661), 0, '1. Raw Data'!P2661)</f>
        <v>0.05</v>
      </c>
      <c r="Q2661" s="9">
        <v>521</v>
      </c>
      <c r="R2661" s="9">
        <v>6</v>
      </c>
      <c r="S2661" s="9">
        <f t="shared" si="123"/>
        <v>517.01850000000002</v>
      </c>
      <c r="T2661" s="9">
        <f t="shared" si="124"/>
        <v>202.2885</v>
      </c>
      <c r="U2661" s="23">
        <f t="shared" si="125"/>
        <v>0.39125969380205927</v>
      </c>
    </row>
    <row r="2662" spans="1:21" x14ac:dyDescent="0.3">
      <c r="A2662" s="9">
        <v>2040</v>
      </c>
      <c r="B2662" s="9" t="str">
        <f>PROPER(TRIM('1. Raw Data'!B2662))</f>
        <v>Customer_2660</v>
      </c>
      <c r="C2662" s="9">
        <f>IF(OR('1. Raw Data'!C2662&lt;18, '1. Raw Data'!C2662&gt;100), MEDIAN('1. Raw Data'!$C$2:$C$5001), '1. Raw Data'!C2662)</f>
        <v>40</v>
      </c>
      <c r="D2662" s="9" t="s">
        <v>5022</v>
      </c>
      <c r="E2662" s="22">
        <v>44307</v>
      </c>
      <c r="F2662" s="9">
        <v>1</v>
      </c>
      <c r="G2662" s="9">
        <v>10936</v>
      </c>
      <c r="H2662" s="15">
        <v>44307</v>
      </c>
      <c r="I2662" s="9" t="s">
        <v>7456</v>
      </c>
      <c r="J2662" s="9">
        <v>134</v>
      </c>
      <c r="K2662" s="9" t="s">
        <v>7482</v>
      </c>
      <c r="L2662" s="9" t="str">
        <f>IF(OR('1. Raw Data'!L2662="Elec", '1. Raw Data'!L2662="elect"), "Electronics", '1. Raw Data'!L2662)</f>
        <v>Sports</v>
      </c>
      <c r="M2662" s="9">
        <v>1398.53</v>
      </c>
      <c r="N2662" s="9">
        <f>IF(ISBLANK('1. Raw Data'!N2662), MEDIAN('1. Raw Data'!$N$2:$N$5001), '1. Raw Data'!N2662)</f>
        <v>809.38</v>
      </c>
      <c r="O2662" s="9">
        <v>3</v>
      </c>
      <c r="P2662" s="9">
        <f>IF(ISBLANK('1. Raw Data'!P2662), 0, '1. Raw Data'!P2662)</f>
        <v>0.2</v>
      </c>
      <c r="Q2662" s="9">
        <v>935</v>
      </c>
      <c r="R2662" s="9">
        <v>5</v>
      </c>
      <c r="S2662" s="9">
        <f t="shared" si="123"/>
        <v>3356.4720000000002</v>
      </c>
      <c r="T2662" s="9">
        <f t="shared" si="124"/>
        <v>928.33200000000033</v>
      </c>
      <c r="U2662" s="23">
        <f t="shared" si="125"/>
        <v>0.27657969439339886</v>
      </c>
    </row>
    <row r="2663" spans="1:21" x14ac:dyDescent="0.3">
      <c r="A2663" s="9">
        <v>1147</v>
      </c>
      <c r="B2663" s="9" t="str">
        <f>PROPER(TRIM('1. Raw Data'!B2663))</f>
        <v>Customer_2661</v>
      </c>
      <c r="C2663" s="9">
        <f>IF(OR('1. Raw Data'!C2663&lt;18, '1. Raw Data'!C2663&gt;100), MEDIAN('1. Raw Data'!$C$2:$C$5001), '1. Raw Data'!C2663)</f>
        <v>26</v>
      </c>
      <c r="D2663" s="9" t="s">
        <v>5022</v>
      </c>
      <c r="E2663" s="22">
        <v>43938</v>
      </c>
      <c r="F2663" s="9">
        <v>0</v>
      </c>
      <c r="G2663" s="9">
        <v>12013</v>
      </c>
      <c r="H2663" s="15">
        <v>43938</v>
      </c>
      <c r="I2663" s="9" t="s">
        <v>7456</v>
      </c>
      <c r="J2663" s="9">
        <v>148</v>
      </c>
      <c r="K2663" s="9" t="s">
        <v>7491</v>
      </c>
      <c r="L2663" s="9" t="str">
        <f>IF(OR('1. Raw Data'!L2663="Elec", '1. Raw Data'!L2663="elect"), "Electronics", '1. Raw Data'!L2663)</f>
        <v>Sports</v>
      </c>
      <c r="M2663" s="9">
        <v>957.18</v>
      </c>
      <c r="N2663" s="9">
        <f>IF(ISBLANK('1. Raw Data'!N2663), MEDIAN('1. Raw Data'!$N$2:$N$5001), '1. Raw Data'!N2663)</f>
        <v>490.06</v>
      </c>
      <c r="O2663" s="9">
        <v>4</v>
      </c>
      <c r="P2663" s="9">
        <f>IF(ISBLANK('1. Raw Data'!P2663), 0, '1. Raw Data'!P2663)</f>
        <v>0</v>
      </c>
      <c r="Q2663" s="9">
        <v>1135</v>
      </c>
      <c r="R2663" s="9">
        <v>3</v>
      </c>
      <c r="S2663" s="9">
        <f t="shared" si="123"/>
        <v>3828.72</v>
      </c>
      <c r="T2663" s="9">
        <f t="shared" si="124"/>
        <v>1868.4799999999998</v>
      </c>
      <c r="U2663" s="23">
        <f t="shared" si="125"/>
        <v>0.48801688292693118</v>
      </c>
    </row>
    <row r="2664" spans="1:21" x14ac:dyDescent="0.3">
      <c r="A2664" s="9">
        <v>1276</v>
      </c>
      <c r="B2664" s="9" t="str">
        <f>PROPER(TRIM('1. Raw Data'!B2664))</f>
        <v>Customer_2662</v>
      </c>
      <c r="C2664" s="9">
        <f>IF(OR('1. Raw Data'!C2664&lt;18, '1. Raw Data'!C2664&gt;100), MEDIAN('1. Raw Data'!$C$2:$C$5001), '1. Raw Data'!C2664)</f>
        <v>23</v>
      </c>
      <c r="D2664" s="9" t="s">
        <v>5020</v>
      </c>
      <c r="E2664" s="22">
        <v>44036</v>
      </c>
      <c r="F2664" s="9">
        <v>0</v>
      </c>
      <c r="G2664" s="9">
        <v>10661</v>
      </c>
      <c r="H2664" s="15">
        <v>44036</v>
      </c>
      <c r="I2664" s="9" t="s">
        <v>7455</v>
      </c>
      <c r="J2664" s="9">
        <v>133</v>
      </c>
      <c r="K2664" s="9" t="s">
        <v>7498</v>
      </c>
      <c r="L2664" s="9" t="str">
        <f>IF(OR('1. Raw Data'!L2664="Elec", '1. Raw Data'!L2664="elect"), "Electronics", '1. Raw Data'!L2664)</f>
        <v>Sports</v>
      </c>
      <c r="M2664" s="9">
        <v>316.77</v>
      </c>
      <c r="N2664" s="9">
        <f>IF(ISBLANK('1. Raw Data'!N2664), MEDIAN('1. Raw Data'!$N$2:$N$5001), '1. Raw Data'!N2664)</f>
        <v>215.46</v>
      </c>
      <c r="O2664" s="9">
        <v>4</v>
      </c>
      <c r="P2664" s="9">
        <f>IF(ISBLANK('1. Raw Data'!P2664), 0, '1. Raw Data'!P2664)</f>
        <v>0</v>
      </c>
      <c r="Q2664" s="9">
        <v>391</v>
      </c>
      <c r="R2664" s="9">
        <v>8</v>
      </c>
      <c r="S2664" s="9">
        <f t="shared" si="123"/>
        <v>1267.08</v>
      </c>
      <c r="T2664" s="9">
        <f t="shared" si="124"/>
        <v>405.2399999999999</v>
      </c>
      <c r="U2664" s="23">
        <f t="shared" si="125"/>
        <v>0.31982195283644277</v>
      </c>
    </row>
    <row r="2665" spans="1:21" x14ac:dyDescent="0.3">
      <c r="A2665" s="9">
        <v>1231</v>
      </c>
      <c r="B2665" s="9" t="str">
        <f>PROPER(TRIM('1. Raw Data'!B2665))</f>
        <v>Customer_2663</v>
      </c>
      <c r="C2665" s="9">
        <f>IF(OR('1. Raw Data'!C2665&lt;18, '1. Raw Data'!C2665&gt;100), MEDIAN('1. Raw Data'!$C$2:$C$5001), '1. Raw Data'!C2665)</f>
        <v>53</v>
      </c>
      <c r="D2665" s="9" t="s">
        <v>5019</v>
      </c>
      <c r="E2665" s="22">
        <v>44677</v>
      </c>
      <c r="F2665" s="9">
        <v>0</v>
      </c>
      <c r="G2665" s="9">
        <v>11340</v>
      </c>
      <c r="H2665" s="15">
        <v>44677</v>
      </c>
      <c r="I2665" s="9" t="s">
        <v>7456</v>
      </c>
      <c r="J2665" s="9">
        <v>104</v>
      </c>
      <c r="K2665" s="9" t="s">
        <v>7499</v>
      </c>
      <c r="L2665" s="9" t="str">
        <f>IF(OR('1. Raw Data'!L2665="Elec", '1. Raw Data'!L2665="elect"), "Electronics", '1. Raw Data'!L2665)</f>
        <v>Electronics</v>
      </c>
      <c r="M2665" s="9">
        <v>865.74</v>
      </c>
      <c r="N2665" s="9">
        <f>IF(ISBLANK('1. Raw Data'!N2665), MEDIAN('1. Raw Data'!$N$2:$N$5001), '1. Raw Data'!N2665)</f>
        <v>594.54999999999995</v>
      </c>
      <c r="O2665" s="9">
        <v>2</v>
      </c>
      <c r="P2665" s="9">
        <f>IF(ISBLANK('1. Raw Data'!P2665), 0, '1. Raw Data'!P2665)</f>
        <v>0</v>
      </c>
      <c r="Q2665" s="9">
        <v>351</v>
      </c>
      <c r="R2665" s="9">
        <v>3</v>
      </c>
      <c r="S2665" s="9">
        <f t="shared" si="123"/>
        <v>1731.48</v>
      </c>
      <c r="T2665" s="9">
        <f t="shared" si="124"/>
        <v>542.38000000000011</v>
      </c>
      <c r="U2665" s="23">
        <f t="shared" si="125"/>
        <v>0.31324647122692734</v>
      </c>
    </row>
    <row r="2666" spans="1:21" x14ac:dyDescent="0.3">
      <c r="A2666" s="9">
        <v>1365</v>
      </c>
      <c r="B2666" s="9" t="str">
        <f>PROPER(TRIM('1. Raw Data'!B2666))</f>
        <v>Customer_2664</v>
      </c>
      <c r="C2666" s="9">
        <f>IF(OR('1. Raw Data'!C2666&lt;18, '1. Raw Data'!C2666&gt;100), MEDIAN('1. Raw Data'!$C$2:$C$5001), '1. Raw Data'!C2666)</f>
        <v>34</v>
      </c>
      <c r="D2666" s="9" t="s">
        <v>5021</v>
      </c>
      <c r="E2666" s="22">
        <v>44507</v>
      </c>
      <c r="F2666" s="9">
        <v>0</v>
      </c>
      <c r="G2666" s="9">
        <v>10875</v>
      </c>
      <c r="H2666" s="15">
        <v>44388</v>
      </c>
      <c r="I2666" s="9" t="s">
        <v>7457</v>
      </c>
      <c r="J2666" s="9">
        <v>138</v>
      </c>
      <c r="K2666" s="9" t="s">
        <v>7464</v>
      </c>
      <c r="L2666" s="9" t="str">
        <f>IF(OR('1. Raw Data'!L2666="Elec", '1. Raw Data'!L2666="elect"), "Electronics", '1. Raw Data'!L2666)</f>
        <v>Electronics</v>
      </c>
      <c r="M2666" s="9">
        <v>243.22</v>
      </c>
      <c r="N2666" s="9">
        <f>IF(ISBLANK('1. Raw Data'!N2666), MEDIAN('1. Raw Data'!$N$2:$N$5001), '1. Raw Data'!N2666)</f>
        <v>139.74</v>
      </c>
      <c r="O2666" s="9">
        <v>5</v>
      </c>
      <c r="P2666" s="9">
        <f>IF(ISBLANK('1. Raw Data'!P2666), 0, '1. Raw Data'!P2666)</f>
        <v>0</v>
      </c>
      <c r="Q2666" s="9">
        <v>477</v>
      </c>
      <c r="R2666" s="9">
        <v>3</v>
      </c>
      <c r="S2666" s="9">
        <f t="shared" si="123"/>
        <v>1216.0999999999999</v>
      </c>
      <c r="T2666" s="9">
        <f t="shared" si="124"/>
        <v>517.39999999999986</v>
      </c>
      <c r="U2666" s="23">
        <f t="shared" si="125"/>
        <v>0.42545843269467964</v>
      </c>
    </row>
    <row r="2667" spans="1:21" x14ac:dyDescent="0.3">
      <c r="A2667" s="9">
        <v>2251</v>
      </c>
      <c r="B2667" s="9" t="str">
        <f>PROPER(TRIM('1. Raw Data'!B2667))</f>
        <v>Customer_2665</v>
      </c>
      <c r="C2667" s="9">
        <f>IF(OR('1. Raw Data'!C2667&lt;18, '1. Raw Data'!C2667&gt;100), MEDIAN('1. Raw Data'!$C$2:$C$5001), '1. Raw Data'!C2667)</f>
        <v>35</v>
      </c>
      <c r="D2667" s="9" t="s">
        <v>5021</v>
      </c>
      <c r="E2667" s="22">
        <v>45536</v>
      </c>
      <c r="F2667" s="9">
        <v>0</v>
      </c>
      <c r="G2667" s="9">
        <v>10011</v>
      </c>
      <c r="H2667" s="15">
        <v>45300</v>
      </c>
      <c r="I2667" s="9" t="s">
        <v>7456</v>
      </c>
      <c r="J2667" s="9">
        <v>130</v>
      </c>
      <c r="K2667" s="9" t="s">
        <v>7487</v>
      </c>
      <c r="L2667" s="9" t="str">
        <f>IF(OR('1. Raw Data'!L2667="Elec", '1. Raw Data'!L2667="elect"), "Electronics", '1. Raw Data'!L2667)</f>
        <v>Clothing</v>
      </c>
      <c r="M2667" s="9">
        <v>75.45</v>
      </c>
      <c r="N2667" s="9">
        <f>IF(ISBLANK('1. Raw Data'!N2667), MEDIAN('1. Raw Data'!$N$2:$N$5001), '1. Raw Data'!N2667)</f>
        <v>31.8</v>
      </c>
      <c r="O2667" s="9">
        <v>1</v>
      </c>
      <c r="P2667" s="9">
        <f>IF(ISBLANK('1. Raw Data'!P2667), 0, '1. Raw Data'!P2667)</f>
        <v>0</v>
      </c>
      <c r="Q2667" s="9">
        <v>358</v>
      </c>
      <c r="R2667" s="9">
        <v>4</v>
      </c>
      <c r="S2667" s="9">
        <f t="shared" si="123"/>
        <v>75.45</v>
      </c>
      <c r="T2667" s="9">
        <f t="shared" si="124"/>
        <v>43.650000000000006</v>
      </c>
      <c r="U2667" s="23">
        <f t="shared" si="125"/>
        <v>0.57852882703777342</v>
      </c>
    </row>
    <row r="2668" spans="1:21" x14ac:dyDescent="0.3">
      <c r="A2668" s="9">
        <v>1435</v>
      </c>
      <c r="B2668" s="9" t="str">
        <f>PROPER(TRIM('1. Raw Data'!B2668))</f>
        <v>Customer_2666</v>
      </c>
      <c r="C2668" s="9">
        <f>IF(OR('1. Raw Data'!C2668&lt;18, '1. Raw Data'!C2668&gt;100), MEDIAN('1. Raw Data'!$C$2:$C$5001), '1. Raw Data'!C2668)</f>
        <v>42</v>
      </c>
      <c r="D2668" s="9" t="s">
        <v>5023</v>
      </c>
      <c r="E2668" s="22">
        <v>44798</v>
      </c>
      <c r="F2668" s="9">
        <v>1</v>
      </c>
      <c r="G2668" s="9">
        <v>11113</v>
      </c>
      <c r="H2668" s="15">
        <v>44798</v>
      </c>
      <c r="I2668" s="9" t="s">
        <v>7457</v>
      </c>
      <c r="J2668" s="9">
        <v>146</v>
      </c>
      <c r="K2668" s="9" t="s">
        <v>7505</v>
      </c>
      <c r="L2668" s="9" t="str">
        <f>IF(OR('1. Raw Data'!L2668="Elec", '1. Raw Data'!L2668="elect"), "Electronics", '1. Raw Data'!L2668)</f>
        <v>Clothing</v>
      </c>
      <c r="M2668" s="9">
        <v>964.25</v>
      </c>
      <c r="N2668" s="9">
        <f>IF(ISBLANK('1. Raw Data'!N2668), MEDIAN('1. Raw Data'!$N$2:$N$5001), '1. Raw Data'!N2668)</f>
        <v>527.77</v>
      </c>
      <c r="O2668" s="9">
        <v>4</v>
      </c>
      <c r="P2668" s="9">
        <f>IF(ISBLANK('1. Raw Data'!P2668), 0, '1. Raw Data'!P2668)</f>
        <v>0.1</v>
      </c>
      <c r="Q2668" s="9">
        <v>860</v>
      </c>
      <c r="R2668" s="9">
        <v>3</v>
      </c>
      <c r="S2668" s="9">
        <f t="shared" si="123"/>
        <v>3471.3</v>
      </c>
      <c r="T2668" s="9">
        <f t="shared" si="124"/>
        <v>1360.2200000000003</v>
      </c>
      <c r="U2668" s="23">
        <f t="shared" si="125"/>
        <v>0.39184743467865069</v>
      </c>
    </row>
    <row r="2669" spans="1:21" x14ac:dyDescent="0.3">
      <c r="A2669" s="9">
        <v>1398</v>
      </c>
      <c r="B2669" s="9" t="str">
        <f>PROPER(TRIM('1. Raw Data'!B2669))</f>
        <v>Customer_2667</v>
      </c>
      <c r="C2669" s="9">
        <f>IF(OR('1. Raw Data'!C2669&lt;18, '1. Raw Data'!C2669&gt;100), MEDIAN('1. Raw Data'!$C$2:$C$5001), '1. Raw Data'!C2669)</f>
        <v>26</v>
      </c>
      <c r="D2669" s="9" t="s">
        <v>5021</v>
      </c>
      <c r="E2669" s="22">
        <v>44036</v>
      </c>
      <c r="F2669" s="9">
        <v>0</v>
      </c>
      <c r="G2669" s="9">
        <v>10387</v>
      </c>
      <c r="H2669" s="15">
        <v>44036</v>
      </c>
      <c r="I2669" s="9" t="s">
        <v>7456</v>
      </c>
      <c r="J2669" s="9">
        <v>120</v>
      </c>
      <c r="K2669" s="9" t="s">
        <v>7488</v>
      </c>
      <c r="L2669" s="9" t="str">
        <f>IF(OR('1. Raw Data'!L2669="Elec", '1. Raw Data'!L2669="elect"), "Electronics", '1. Raw Data'!L2669)</f>
        <v>Home Appliances</v>
      </c>
      <c r="M2669" s="9">
        <v>990.3</v>
      </c>
      <c r="N2669" s="9">
        <f>IF(ISBLANK('1. Raw Data'!N2669), MEDIAN('1. Raw Data'!$N$2:$N$5001), '1. Raw Data'!N2669)</f>
        <v>450.91</v>
      </c>
      <c r="O2669" s="9">
        <v>3</v>
      </c>
      <c r="P2669" s="9">
        <f>IF(ISBLANK('1. Raw Data'!P2669), 0, '1. Raw Data'!P2669)</f>
        <v>0</v>
      </c>
      <c r="Q2669" s="9">
        <v>677</v>
      </c>
      <c r="R2669" s="9">
        <v>6</v>
      </c>
      <c r="S2669" s="9">
        <f t="shared" si="123"/>
        <v>2970.8999999999996</v>
      </c>
      <c r="T2669" s="9">
        <f t="shared" si="124"/>
        <v>1618.1699999999996</v>
      </c>
      <c r="U2669" s="23">
        <f t="shared" si="125"/>
        <v>0.54467333131374329</v>
      </c>
    </row>
    <row r="2670" spans="1:21" x14ac:dyDescent="0.3">
      <c r="A2670" s="9">
        <v>2234</v>
      </c>
      <c r="B2670" s="9" t="str">
        <f>PROPER(TRIM('1. Raw Data'!B2670))</f>
        <v>Customer_2668</v>
      </c>
      <c r="C2670" s="9">
        <f>IF(OR('1. Raw Data'!C2670&lt;18, '1. Raw Data'!C2670&gt;100), MEDIAN('1. Raw Data'!$C$2:$C$5001), '1. Raw Data'!C2670)</f>
        <v>18</v>
      </c>
      <c r="D2670" s="9" t="s">
        <v>5020</v>
      </c>
      <c r="E2670" s="22">
        <v>45226</v>
      </c>
      <c r="F2670" s="9">
        <v>1</v>
      </c>
      <c r="G2670" s="9">
        <v>12130</v>
      </c>
      <c r="H2670" s="15">
        <v>45226</v>
      </c>
      <c r="I2670" s="9" t="s">
        <v>7455</v>
      </c>
      <c r="J2670" s="9">
        <v>126</v>
      </c>
      <c r="K2670" s="9" t="s">
        <v>7469</v>
      </c>
      <c r="L2670" s="9" t="str">
        <f>IF(OR('1. Raw Data'!L2670="Elec", '1. Raw Data'!L2670="elect"), "Electronics", '1. Raw Data'!L2670)</f>
        <v>Home Appliances</v>
      </c>
      <c r="M2670" s="9">
        <v>896.36</v>
      </c>
      <c r="N2670" s="9">
        <f>IF(ISBLANK('1. Raw Data'!N2670), MEDIAN('1. Raw Data'!$N$2:$N$5001), '1. Raw Data'!N2670)</f>
        <v>488.48</v>
      </c>
      <c r="O2670" s="9">
        <v>1</v>
      </c>
      <c r="P2670" s="9">
        <f>IF(ISBLANK('1. Raw Data'!P2670), 0, '1. Raw Data'!P2670)</f>
        <v>0</v>
      </c>
      <c r="Q2670" s="9">
        <v>359</v>
      </c>
      <c r="R2670" s="9">
        <v>3</v>
      </c>
      <c r="S2670" s="9">
        <f t="shared" si="123"/>
        <v>896.36</v>
      </c>
      <c r="T2670" s="9">
        <f t="shared" si="124"/>
        <v>407.88</v>
      </c>
      <c r="U2670" s="23">
        <f t="shared" si="125"/>
        <v>0.45504038555937343</v>
      </c>
    </row>
    <row r="2671" spans="1:21" x14ac:dyDescent="0.3">
      <c r="A2671" s="9">
        <v>2414</v>
      </c>
      <c r="B2671" s="9" t="str">
        <f>PROPER(TRIM('1. Raw Data'!B2671))</f>
        <v>Customer_2669</v>
      </c>
      <c r="C2671" s="9">
        <f>IF(OR('1. Raw Data'!C2671&lt;18, '1. Raw Data'!C2671&gt;100), MEDIAN('1. Raw Data'!$C$2:$C$5001), '1. Raw Data'!C2671)</f>
        <v>60</v>
      </c>
      <c r="D2671" s="9" t="s">
        <v>5018</v>
      </c>
      <c r="E2671" s="22">
        <v>44112</v>
      </c>
      <c r="F2671" s="9">
        <v>0</v>
      </c>
      <c r="G2671" s="9">
        <v>13023</v>
      </c>
      <c r="H2671" s="15">
        <v>44053</v>
      </c>
      <c r="I2671" s="9" t="s">
        <v>7455</v>
      </c>
      <c r="J2671" s="9">
        <v>115</v>
      </c>
      <c r="K2671" s="9" t="s">
        <v>7481</v>
      </c>
      <c r="L2671" s="9" t="str">
        <f>IF(OR('1. Raw Data'!L2671="Elec", '1. Raw Data'!L2671="elect"), "Electronics", '1. Raw Data'!L2671)</f>
        <v>Electronics</v>
      </c>
      <c r="M2671" s="9">
        <v>316.05</v>
      </c>
      <c r="N2671" s="9">
        <f>IF(ISBLANK('1. Raw Data'!N2671), MEDIAN('1. Raw Data'!$N$2:$N$5001), '1. Raw Data'!N2671)</f>
        <v>144.29</v>
      </c>
      <c r="O2671" s="9">
        <v>2</v>
      </c>
      <c r="P2671" s="9">
        <f>IF(ISBLANK('1. Raw Data'!P2671), 0, '1. Raw Data'!P2671)</f>
        <v>0</v>
      </c>
      <c r="Q2671" s="9">
        <v>510</v>
      </c>
      <c r="R2671" s="9">
        <v>3</v>
      </c>
      <c r="S2671" s="9">
        <f t="shared" si="123"/>
        <v>632.1</v>
      </c>
      <c r="T2671" s="9">
        <f t="shared" si="124"/>
        <v>343.52000000000004</v>
      </c>
      <c r="U2671" s="23">
        <f t="shared" si="125"/>
        <v>0.54345831355798135</v>
      </c>
    </row>
    <row r="2672" spans="1:21" x14ac:dyDescent="0.3">
      <c r="A2672" s="9">
        <v>1498</v>
      </c>
      <c r="B2672" s="9" t="str">
        <f>PROPER(TRIM('1. Raw Data'!B2672))</f>
        <v>Customer_2670</v>
      </c>
      <c r="C2672" s="9">
        <f>IF(OR('1. Raw Data'!C2672&lt;18, '1. Raw Data'!C2672&gt;100), MEDIAN('1. Raw Data'!$C$2:$C$5001), '1. Raw Data'!C2672)</f>
        <v>61</v>
      </c>
      <c r="D2672" s="9" t="s">
        <v>5021</v>
      </c>
      <c r="E2672" s="22">
        <v>43841</v>
      </c>
      <c r="F2672" s="9">
        <v>0</v>
      </c>
      <c r="G2672" s="9">
        <v>13833</v>
      </c>
      <c r="H2672" s="15">
        <v>44136</v>
      </c>
      <c r="I2672" s="9" t="s">
        <v>7457</v>
      </c>
      <c r="J2672" s="9">
        <v>107</v>
      </c>
      <c r="K2672" s="9" t="s">
        <v>7485</v>
      </c>
      <c r="L2672" s="9" t="str">
        <f>IF(OR('1. Raw Data'!L2672="Elec", '1. Raw Data'!L2672="elect"), "Electronics", '1. Raw Data'!L2672)</f>
        <v>Electronics</v>
      </c>
      <c r="M2672" s="9">
        <v>924.97</v>
      </c>
      <c r="N2672" s="9">
        <f>IF(ISBLANK('1. Raw Data'!N2672), MEDIAN('1. Raw Data'!$N$2:$N$5001), '1. Raw Data'!N2672)</f>
        <v>565.29999999999995</v>
      </c>
      <c r="O2672" s="9">
        <v>1</v>
      </c>
      <c r="P2672" s="9">
        <f>IF(ISBLANK('1. Raw Data'!P2672), 0, '1. Raw Data'!P2672)</f>
        <v>0.05</v>
      </c>
      <c r="Q2672" s="9">
        <v>914</v>
      </c>
      <c r="R2672" s="9">
        <v>6</v>
      </c>
      <c r="S2672" s="9">
        <f t="shared" si="123"/>
        <v>878.72149999999999</v>
      </c>
      <c r="T2672" s="9">
        <f t="shared" si="124"/>
        <v>313.42150000000004</v>
      </c>
      <c r="U2672" s="23">
        <f t="shared" si="125"/>
        <v>0.35667899328740682</v>
      </c>
    </row>
    <row r="2673" spans="1:21" x14ac:dyDescent="0.3">
      <c r="A2673" s="9">
        <v>1539</v>
      </c>
      <c r="B2673" s="9" t="str">
        <f>PROPER(TRIM('1. Raw Data'!B2673))</f>
        <v>Customer_2671</v>
      </c>
      <c r="C2673" s="9">
        <f>IF(OR('1. Raw Data'!C2673&lt;18, '1. Raw Data'!C2673&gt;100), MEDIAN('1. Raw Data'!$C$2:$C$5001), '1. Raw Data'!C2673)</f>
        <v>42</v>
      </c>
      <c r="D2673" s="9" t="s">
        <v>5019</v>
      </c>
      <c r="E2673" s="22">
        <v>44958</v>
      </c>
      <c r="F2673" s="9">
        <v>0</v>
      </c>
      <c r="G2673" s="9">
        <v>11919</v>
      </c>
      <c r="H2673" s="15">
        <v>44928</v>
      </c>
      <c r="I2673" s="9" t="s">
        <v>7456</v>
      </c>
      <c r="J2673" s="9">
        <v>107</v>
      </c>
      <c r="K2673" s="9" t="s">
        <v>7485</v>
      </c>
      <c r="L2673" s="9" t="str">
        <f>IF(OR('1. Raw Data'!L2673="Elec", '1. Raw Data'!L2673="elect"), "Electronics", '1. Raw Data'!L2673)</f>
        <v>Home Appliances</v>
      </c>
      <c r="M2673" s="9">
        <v>131.94</v>
      </c>
      <c r="N2673" s="9">
        <f>IF(ISBLANK('1. Raw Data'!N2673), MEDIAN('1. Raw Data'!$N$2:$N$5001), '1. Raw Data'!N2673)</f>
        <v>55.96</v>
      </c>
      <c r="O2673" s="9">
        <v>1</v>
      </c>
      <c r="P2673" s="9">
        <f>IF(ISBLANK('1. Raw Data'!P2673), 0, '1. Raw Data'!P2673)</f>
        <v>0</v>
      </c>
      <c r="Q2673" s="9">
        <v>597</v>
      </c>
      <c r="R2673" s="9">
        <v>6</v>
      </c>
      <c r="S2673" s="9">
        <f t="shared" si="123"/>
        <v>131.94</v>
      </c>
      <c r="T2673" s="9">
        <f t="shared" si="124"/>
        <v>75.97999999999999</v>
      </c>
      <c r="U2673" s="23">
        <f t="shared" si="125"/>
        <v>0.5758678187054721</v>
      </c>
    </row>
    <row r="2674" spans="1:21" x14ac:dyDescent="0.3">
      <c r="A2674" s="9">
        <v>1562</v>
      </c>
      <c r="B2674" s="9" t="str">
        <f>PROPER(TRIM('1. Raw Data'!B2674))</f>
        <v>Customer_2672</v>
      </c>
      <c r="C2674" s="9">
        <f>IF(OR('1. Raw Data'!C2674&lt;18, '1. Raw Data'!C2674&gt;100), MEDIAN('1. Raw Data'!$C$2:$C$5001), '1. Raw Data'!C2674)</f>
        <v>43</v>
      </c>
      <c r="D2674" s="9" t="s">
        <v>5020</v>
      </c>
      <c r="E2674" s="22">
        <v>44154</v>
      </c>
      <c r="F2674" s="9">
        <v>1</v>
      </c>
      <c r="G2674" s="9">
        <v>10395</v>
      </c>
      <c r="H2674" s="15">
        <v>44154</v>
      </c>
      <c r="I2674" s="9" t="s">
        <v>7456</v>
      </c>
      <c r="J2674" s="9">
        <v>129</v>
      </c>
      <c r="K2674" s="9" t="s">
        <v>7471</v>
      </c>
      <c r="L2674" s="9" t="str">
        <f>IF(OR('1. Raw Data'!L2674="Elec", '1. Raw Data'!L2674="elect"), "Electronics", '1. Raw Data'!L2674)</f>
        <v>Electronics</v>
      </c>
      <c r="M2674" s="9">
        <v>933.4</v>
      </c>
      <c r="N2674" s="9">
        <f>IF(ISBLANK('1. Raw Data'!N2674), MEDIAN('1. Raw Data'!$N$2:$N$5001), '1. Raw Data'!N2674)</f>
        <v>640.29999999999995</v>
      </c>
      <c r="O2674" s="9">
        <v>5</v>
      </c>
      <c r="P2674" s="9">
        <f>IF(ISBLANK('1. Raw Data'!P2674), 0, '1. Raw Data'!P2674)</f>
        <v>0.05</v>
      </c>
      <c r="Q2674" s="9">
        <v>1049</v>
      </c>
      <c r="R2674" s="9">
        <v>6</v>
      </c>
      <c r="S2674" s="9">
        <f t="shared" si="123"/>
        <v>4433.6499999999996</v>
      </c>
      <c r="T2674" s="9">
        <f t="shared" si="124"/>
        <v>1232.1499999999996</v>
      </c>
      <c r="U2674" s="23">
        <f t="shared" si="125"/>
        <v>0.27790872080565671</v>
      </c>
    </row>
    <row r="2675" spans="1:21" x14ac:dyDescent="0.3">
      <c r="A2675" s="9">
        <v>1441</v>
      </c>
      <c r="B2675" s="9" t="str">
        <f>PROPER(TRIM('1. Raw Data'!B2675))</f>
        <v>Customer_2673</v>
      </c>
      <c r="C2675" s="9">
        <f>IF(OR('1. Raw Data'!C2675&lt;18, '1. Raw Data'!C2675&gt;100), MEDIAN('1. Raw Data'!$C$2:$C$5001), '1. Raw Data'!C2675)</f>
        <v>58</v>
      </c>
      <c r="D2675" s="9" t="s">
        <v>5021</v>
      </c>
      <c r="E2675" s="22">
        <v>44664</v>
      </c>
      <c r="F2675" s="9">
        <v>0</v>
      </c>
      <c r="G2675" s="9">
        <v>12592</v>
      </c>
      <c r="H2675" s="15">
        <v>44664</v>
      </c>
      <c r="I2675" s="9" t="s">
        <v>7457</v>
      </c>
      <c r="J2675" s="9">
        <v>123</v>
      </c>
      <c r="K2675" s="9" t="s">
        <v>7502</v>
      </c>
      <c r="L2675" s="9" t="str">
        <f>IF(OR('1. Raw Data'!L2675="Elec", '1. Raw Data'!L2675="elect"), "Electronics", '1. Raw Data'!L2675)</f>
        <v>Home Appliances</v>
      </c>
      <c r="M2675" s="9">
        <v>853.32</v>
      </c>
      <c r="N2675" s="9">
        <f>IF(ISBLANK('1. Raw Data'!N2675), MEDIAN('1. Raw Data'!$N$2:$N$5001), '1. Raw Data'!N2675)</f>
        <v>391.34</v>
      </c>
      <c r="O2675" s="9">
        <v>5</v>
      </c>
      <c r="P2675" s="9">
        <f>IF(ISBLANK('1. Raw Data'!P2675), 0, '1. Raw Data'!P2675)</f>
        <v>0</v>
      </c>
      <c r="Q2675" s="9">
        <v>686</v>
      </c>
      <c r="R2675" s="9">
        <v>5</v>
      </c>
      <c r="S2675" s="9">
        <f t="shared" si="123"/>
        <v>4266.6000000000004</v>
      </c>
      <c r="T2675" s="9">
        <f t="shared" si="124"/>
        <v>2309.9000000000005</v>
      </c>
      <c r="U2675" s="23">
        <f t="shared" si="125"/>
        <v>0.541391271738621</v>
      </c>
    </row>
    <row r="2676" spans="1:21" x14ac:dyDescent="0.3">
      <c r="A2676" s="9">
        <v>2284</v>
      </c>
      <c r="B2676" s="9" t="str">
        <f>PROPER(TRIM('1. Raw Data'!B2676))</f>
        <v>Customer_2674</v>
      </c>
      <c r="C2676" s="9">
        <f>IF(OR('1. Raw Data'!C2676&lt;18, '1. Raw Data'!C2676&gt;100), MEDIAN('1. Raw Data'!$C$2:$C$5001), '1. Raw Data'!C2676)</f>
        <v>42</v>
      </c>
      <c r="D2676" s="9" t="s">
        <v>5022</v>
      </c>
      <c r="E2676" s="22">
        <v>45168</v>
      </c>
      <c r="F2676" s="9">
        <v>0</v>
      </c>
      <c r="G2676" s="9">
        <v>12708</v>
      </c>
      <c r="H2676" s="15">
        <v>45168</v>
      </c>
      <c r="I2676" s="9" t="s">
        <v>7455</v>
      </c>
      <c r="J2676" s="9">
        <v>134</v>
      </c>
      <c r="K2676" s="9" t="s">
        <v>7482</v>
      </c>
      <c r="L2676" s="9" t="str">
        <f>IF(OR('1. Raw Data'!L2676="Elec", '1. Raw Data'!L2676="elect"), "Electronics", '1. Raw Data'!L2676)</f>
        <v>Clothing</v>
      </c>
      <c r="M2676" s="9">
        <v>1000.12</v>
      </c>
      <c r="N2676" s="9">
        <f>IF(ISBLANK('1. Raw Data'!N2676), MEDIAN('1. Raw Data'!$N$2:$N$5001), '1. Raw Data'!N2676)</f>
        <v>598.27</v>
      </c>
      <c r="O2676" s="9">
        <v>1</v>
      </c>
      <c r="P2676" s="9">
        <f>IF(ISBLANK('1. Raw Data'!P2676), 0, '1. Raw Data'!P2676)</f>
        <v>0</v>
      </c>
      <c r="Q2676" s="9">
        <v>490</v>
      </c>
      <c r="R2676" s="9">
        <v>4</v>
      </c>
      <c r="S2676" s="9">
        <f t="shared" si="123"/>
        <v>1000.12</v>
      </c>
      <c r="T2676" s="9">
        <f t="shared" si="124"/>
        <v>401.85</v>
      </c>
      <c r="U2676" s="23">
        <f t="shared" si="125"/>
        <v>0.40180178378594572</v>
      </c>
    </row>
    <row r="2677" spans="1:21" x14ac:dyDescent="0.3">
      <c r="A2677" s="9">
        <v>1772</v>
      </c>
      <c r="B2677" s="9" t="str">
        <f>PROPER(TRIM('1. Raw Data'!B2677))</f>
        <v>Customer_2675</v>
      </c>
      <c r="C2677" s="9">
        <f>IF(OR('1. Raw Data'!C2677&lt;18, '1. Raw Data'!C2677&gt;100), MEDIAN('1. Raw Data'!$C$2:$C$5001), '1. Raw Data'!C2677)</f>
        <v>33</v>
      </c>
      <c r="D2677" s="9" t="s">
        <v>5021</v>
      </c>
      <c r="E2677" s="22">
        <v>44805</v>
      </c>
      <c r="F2677" s="9">
        <v>1</v>
      </c>
      <c r="G2677" s="9">
        <v>10639</v>
      </c>
      <c r="H2677" s="15">
        <v>44570</v>
      </c>
      <c r="I2677" s="9" t="s">
        <v>7456</v>
      </c>
      <c r="J2677" s="9">
        <v>120</v>
      </c>
      <c r="K2677" s="9" t="s">
        <v>7488</v>
      </c>
      <c r="L2677" s="9" t="str">
        <f>IF(OR('1. Raw Data'!L2677="Elec", '1. Raw Data'!L2677="elect"), "Electronics", '1. Raw Data'!L2677)</f>
        <v>Electronics</v>
      </c>
      <c r="M2677" s="9">
        <v>1348.44</v>
      </c>
      <c r="N2677" s="9">
        <f>IF(ISBLANK('1. Raw Data'!N2677), MEDIAN('1. Raw Data'!$N$2:$N$5001), '1. Raw Data'!N2677)</f>
        <v>429.51499999999999</v>
      </c>
      <c r="O2677" s="9">
        <v>5</v>
      </c>
      <c r="P2677" s="9">
        <f>IF(ISBLANK('1. Raw Data'!P2677), 0, '1. Raw Data'!P2677)</f>
        <v>0</v>
      </c>
      <c r="Q2677" s="9">
        <v>853</v>
      </c>
      <c r="R2677" s="9">
        <v>1</v>
      </c>
      <c r="S2677" s="9">
        <f t="shared" si="123"/>
        <v>6742.2000000000007</v>
      </c>
      <c r="T2677" s="9">
        <f t="shared" si="124"/>
        <v>4594.6250000000009</v>
      </c>
      <c r="U2677" s="23">
        <f t="shared" si="125"/>
        <v>0.68147266470884882</v>
      </c>
    </row>
    <row r="2678" spans="1:21" x14ac:dyDescent="0.3">
      <c r="A2678" s="9">
        <v>1349</v>
      </c>
      <c r="B2678" s="9" t="str">
        <f>PROPER(TRIM('1. Raw Data'!B2678))</f>
        <v>Customer_2676</v>
      </c>
      <c r="C2678" s="9">
        <f>IF(OR('1. Raw Data'!C2678&lt;18, '1. Raw Data'!C2678&gt;100), MEDIAN('1. Raw Data'!$C$2:$C$5001), '1. Raw Data'!C2678)</f>
        <v>40</v>
      </c>
      <c r="D2678" s="9" t="s">
        <v>5022</v>
      </c>
      <c r="E2678" s="22">
        <v>44808</v>
      </c>
      <c r="F2678" s="9">
        <v>0</v>
      </c>
      <c r="G2678" s="9">
        <v>10099</v>
      </c>
      <c r="H2678" s="15">
        <v>44660</v>
      </c>
      <c r="I2678" s="9" t="s">
        <v>7456</v>
      </c>
      <c r="J2678" s="9">
        <v>115</v>
      </c>
      <c r="K2678" s="9" t="s">
        <v>7481</v>
      </c>
      <c r="L2678" s="9" t="str">
        <f>IF(OR('1. Raw Data'!L2678="Elec", '1. Raw Data'!L2678="elect"), "Electronics", '1. Raw Data'!L2678)</f>
        <v>Electronics</v>
      </c>
      <c r="M2678" s="9">
        <v>1283.02</v>
      </c>
      <c r="N2678" s="9">
        <f>IF(ISBLANK('1. Raw Data'!N2678), MEDIAN('1. Raw Data'!$N$2:$N$5001), '1. Raw Data'!N2678)</f>
        <v>608.62</v>
      </c>
      <c r="O2678" s="9">
        <v>5</v>
      </c>
      <c r="P2678" s="9">
        <f>IF(ISBLANK('1. Raw Data'!P2678), 0, '1. Raw Data'!P2678)</f>
        <v>0.05</v>
      </c>
      <c r="Q2678" s="9">
        <v>350</v>
      </c>
      <c r="R2678" s="9">
        <v>4</v>
      </c>
      <c r="S2678" s="9">
        <f t="shared" si="123"/>
        <v>6094.3450000000003</v>
      </c>
      <c r="T2678" s="9">
        <f t="shared" si="124"/>
        <v>3051.2450000000003</v>
      </c>
      <c r="U2678" s="23">
        <f t="shared" si="125"/>
        <v>0.50066824244443009</v>
      </c>
    </row>
    <row r="2679" spans="1:21" x14ac:dyDescent="0.3">
      <c r="A2679" s="9">
        <v>2375</v>
      </c>
      <c r="B2679" s="9" t="str">
        <f>PROPER(TRIM('1. Raw Data'!B2679))</f>
        <v>Customer_2677</v>
      </c>
      <c r="C2679" s="9">
        <f>IF(OR('1. Raw Data'!C2679&lt;18, '1. Raw Data'!C2679&gt;100), MEDIAN('1. Raw Data'!$C$2:$C$5001), '1. Raw Data'!C2679)</f>
        <v>60</v>
      </c>
      <c r="D2679" s="9" t="s">
        <v>5020</v>
      </c>
      <c r="E2679" s="22">
        <v>45163</v>
      </c>
      <c r="F2679" s="9">
        <v>0</v>
      </c>
      <c r="G2679" s="9">
        <v>10456</v>
      </c>
      <c r="H2679" s="15">
        <v>45163</v>
      </c>
      <c r="I2679" s="9" t="s">
        <v>7456</v>
      </c>
      <c r="J2679" s="9">
        <v>133</v>
      </c>
      <c r="K2679" s="9" t="s">
        <v>7498</v>
      </c>
      <c r="L2679" s="9" t="str">
        <f>IF(OR('1. Raw Data'!L2679="Elec", '1. Raw Data'!L2679="elect"), "Electronics", '1. Raw Data'!L2679)</f>
        <v>Home Appliances</v>
      </c>
      <c r="M2679" s="9">
        <v>1471.95</v>
      </c>
      <c r="N2679" s="9">
        <f>IF(ISBLANK('1. Raw Data'!N2679), MEDIAN('1. Raw Data'!$N$2:$N$5001), '1. Raw Data'!N2679)</f>
        <v>1001.35</v>
      </c>
      <c r="O2679" s="9">
        <v>1</v>
      </c>
      <c r="P2679" s="9">
        <f>IF(ISBLANK('1. Raw Data'!P2679), 0, '1. Raw Data'!P2679)</f>
        <v>0</v>
      </c>
      <c r="Q2679" s="9">
        <v>370</v>
      </c>
      <c r="R2679" s="9">
        <v>5</v>
      </c>
      <c r="S2679" s="9">
        <f t="shared" si="123"/>
        <v>1471.95</v>
      </c>
      <c r="T2679" s="9">
        <f t="shared" si="124"/>
        <v>470.6</v>
      </c>
      <c r="U2679" s="23">
        <f t="shared" si="125"/>
        <v>0.31971194673732123</v>
      </c>
    </row>
    <row r="2680" spans="1:21" x14ac:dyDescent="0.3">
      <c r="A2680" s="9">
        <v>1519</v>
      </c>
      <c r="B2680" s="9" t="str">
        <f>PROPER(TRIM('1. Raw Data'!B2680))</f>
        <v>Customer_2678</v>
      </c>
      <c r="C2680" s="9">
        <f>IF(OR('1. Raw Data'!C2680&lt;18, '1. Raw Data'!C2680&gt;100), MEDIAN('1. Raw Data'!$C$2:$C$5001), '1. Raw Data'!C2680)</f>
        <v>40</v>
      </c>
      <c r="D2680" s="9" t="s">
        <v>5021</v>
      </c>
      <c r="E2680" s="22">
        <v>44532</v>
      </c>
      <c r="F2680" s="9">
        <v>0</v>
      </c>
      <c r="G2680" s="9">
        <v>12022</v>
      </c>
      <c r="H2680" s="15">
        <v>44239</v>
      </c>
      <c r="I2680" s="9" t="s">
        <v>7455</v>
      </c>
      <c r="J2680" s="9">
        <v>117</v>
      </c>
      <c r="K2680" s="9" t="s">
        <v>7483</v>
      </c>
      <c r="L2680" s="9" t="str">
        <f>IF(OR('1. Raw Data'!L2680="Elec", '1. Raw Data'!L2680="elect"), "Electronics", '1. Raw Data'!L2680)</f>
        <v>Sports</v>
      </c>
      <c r="M2680" s="9">
        <v>1465.55</v>
      </c>
      <c r="N2680" s="9">
        <f>IF(ISBLANK('1. Raw Data'!N2680), MEDIAN('1. Raw Data'!$N$2:$N$5001), '1. Raw Data'!N2680)</f>
        <v>757.11</v>
      </c>
      <c r="O2680" s="9">
        <v>4</v>
      </c>
      <c r="P2680" s="9">
        <f>IF(ISBLANK('1. Raw Data'!P2680), 0, '1. Raw Data'!P2680)</f>
        <v>0.2</v>
      </c>
      <c r="Q2680" s="9">
        <v>611</v>
      </c>
      <c r="R2680" s="9">
        <v>6</v>
      </c>
      <c r="S2680" s="9">
        <f t="shared" si="123"/>
        <v>4689.76</v>
      </c>
      <c r="T2680" s="9">
        <f t="shared" si="124"/>
        <v>1661.3200000000002</v>
      </c>
      <c r="U2680" s="23">
        <f t="shared" si="125"/>
        <v>0.35424414042509639</v>
      </c>
    </row>
    <row r="2681" spans="1:21" x14ac:dyDescent="0.3">
      <c r="A2681" s="9">
        <v>2343</v>
      </c>
      <c r="B2681" s="9" t="str">
        <f>PROPER(TRIM('1. Raw Data'!B2681))</f>
        <v>Customer_2679</v>
      </c>
      <c r="C2681" s="9">
        <f>IF(OR('1. Raw Data'!C2681&lt;18, '1. Raw Data'!C2681&gt;100), MEDIAN('1. Raw Data'!$C$2:$C$5001), '1. Raw Data'!C2681)</f>
        <v>29</v>
      </c>
      <c r="D2681" s="9" t="s">
        <v>5022</v>
      </c>
      <c r="E2681" s="22">
        <v>44508</v>
      </c>
      <c r="F2681" s="9">
        <v>0</v>
      </c>
      <c r="G2681" s="9">
        <v>12921</v>
      </c>
      <c r="H2681" s="15">
        <v>44419</v>
      </c>
      <c r="I2681" s="9" t="s">
        <v>7456</v>
      </c>
      <c r="J2681" s="9">
        <v>120</v>
      </c>
      <c r="K2681" s="9" t="s">
        <v>7488</v>
      </c>
      <c r="L2681" s="9" t="str">
        <f>IF(OR('1. Raw Data'!L2681="Elec", '1. Raw Data'!L2681="elect"), "Electronics", '1. Raw Data'!L2681)</f>
        <v>Sports</v>
      </c>
      <c r="M2681" s="9">
        <v>1169.8599999999999</v>
      </c>
      <c r="N2681" s="9">
        <f>IF(ISBLANK('1. Raw Data'!N2681), MEDIAN('1. Raw Data'!$N$2:$N$5001), '1. Raw Data'!N2681)</f>
        <v>805.05</v>
      </c>
      <c r="O2681" s="9">
        <v>5</v>
      </c>
      <c r="P2681" s="9">
        <f>IF(ISBLANK('1. Raw Data'!P2681), 0, '1. Raw Data'!P2681)</f>
        <v>0</v>
      </c>
      <c r="Q2681" s="9">
        <v>451</v>
      </c>
      <c r="R2681" s="9">
        <v>5</v>
      </c>
      <c r="S2681" s="9">
        <f t="shared" si="123"/>
        <v>5849.2999999999993</v>
      </c>
      <c r="T2681" s="9">
        <f t="shared" si="124"/>
        <v>1824.0499999999993</v>
      </c>
      <c r="U2681" s="23">
        <f t="shared" si="125"/>
        <v>0.31184073307917176</v>
      </c>
    </row>
    <row r="2682" spans="1:21" x14ac:dyDescent="0.3">
      <c r="A2682" s="9">
        <v>1137</v>
      </c>
      <c r="B2682" s="9" t="str">
        <f>PROPER(TRIM('1. Raw Data'!B2682))</f>
        <v>Customer_2680</v>
      </c>
      <c r="C2682" s="9">
        <f>IF(OR('1. Raw Data'!C2682&lt;18, '1. Raw Data'!C2682&gt;100), MEDIAN('1. Raw Data'!$C$2:$C$5001), '1. Raw Data'!C2682)</f>
        <v>42</v>
      </c>
      <c r="D2682" s="9" t="s">
        <v>5018</v>
      </c>
      <c r="E2682" s="22">
        <v>44488</v>
      </c>
      <c r="F2682" s="9">
        <v>0</v>
      </c>
      <c r="G2682" s="9">
        <v>12375</v>
      </c>
      <c r="H2682" s="15">
        <v>44488</v>
      </c>
      <c r="I2682" s="9" t="s">
        <v>7455</v>
      </c>
      <c r="J2682" s="9">
        <v>113</v>
      </c>
      <c r="K2682" s="9" t="s">
        <v>7460</v>
      </c>
      <c r="L2682" s="9" t="str">
        <f>IF(OR('1. Raw Data'!L2682="Elec", '1. Raw Data'!L2682="elect"), "Electronics", '1. Raw Data'!L2682)</f>
        <v>Clothing</v>
      </c>
      <c r="M2682" s="9">
        <v>1436.81</v>
      </c>
      <c r="N2682" s="9">
        <f>IF(ISBLANK('1. Raw Data'!N2682), MEDIAN('1. Raw Data'!$N$2:$N$5001), '1. Raw Data'!N2682)</f>
        <v>993.42</v>
      </c>
      <c r="O2682" s="9">
        <v>1</v>
      </c>
      <c r="P2682" s="9">
        <f>IF(ISBLANK('1. Raw Data'!P2682), 0, '1. Raw Data'!P2682)</f>
        <v>0</v>
      </c>
      <c r="Q2682" s="9">
        <v>392</v>
      </c>
      <c r="R2682" s="9">
        <v>4</v>
      </c>
      <c r="S2682" s="9">
        <f t="shared" si="123"/>
        <v>1436.81</v>
      </c>
      <c r="T2682" s="9">
        <f t="shared" si="124"/>
        <v>443.39</v>
      </c>
      <c r="U2682" s="23">
        <f t="shared" si="125"/>
        <v>0.30859334219555823</v>
      </c>
    </row>
    <row r="2683" spans="1:21" x14ac:dyDescent="0.3">
      <c r="A2683" s="9">
        <v>1991</v>
      </c>
      <c r="B2683" s="9" t="str">
        <f>PROPER(TRIM('1. Raw Data'!B2683))</f>
        <v>Customer_2681</v>
      </c>
      <c r="C2683" s="9">
        <f>IF(OR('1. Raw Data'!C2683&lt;18, '1. Raw Data'!C2683&gt;100), MEDIAN('1. Raw Data'!$C$2:$C$5001), '1. Raw Data'!C2683)</f>
        <v>49</v>
      </c>
      <c r="D2683" s="9" t="s">
        <v>5023</v>
      </c>
      <c r="E2683" s="22">
        <v>44415</v>
      </c>
      <c r="F2683" s="9">
        <v>1</v>
      </c>
      <c r="G2683" s="9">
        <v>12771</v>
      </c>
      <c r="H2683" s="15">
        <v>44385</v>
      </c>
      <c r="I2683" s="9" t="s">
        <v>7456</v>
      </c>
      <c r="J2683" s="9">
        <v>144</v>
      </c>
      <c r="K2683" s="9" t="s">
        <v>7462</v>
      </c>
      <c r="L2683" s="9" t="str">
        <f>IF(OR('1. Raw Data'!L2683="Elec", '1. Raw Data'!L2683="elect"), "Electronics", '1. Raw Data'!L2683)</f>
        <v>Electronics</v>
      </c>
      <c r="M2683" s="9">
        <v>1307.56</v>
      </c>
      <c r="N2683" s="9">
        <f>IF(ISBLANK('1. Raw Data'!N2683), MEDIAN('1. Raw Data'!$N$2:$N$5001), '1. Raw Data'!N2683)</f>
        <v>596.79999999999995</v>
      </c>
      <c r="O2683" s="9">
        <v>4</v>
      </c>
      <c r="P2683" s="9">
        <f>IF(ISBLANK('1. Raw Data'!P2683), 0, '1. Raw Data'!P2683)</f>
        <v>0</v>
      </c>
      <c r="Q2683" s="9">
        <v>1243</v>
      </c>
      <c r="R2683" s="9">
        <v>3</v>
      </c>
      <c r="S2683" s="9">
        <f t="shared" si="123"/>
        <v>5230.24</v>
      </c>
      <c r="T2683" s="9">
        <f t="shared" si="124"/>
        <v>2843.04</v>
      </c>
      <c r="U2683" s="23">
        <f t="shared" si="125"/>
        <v>0.54357735017895925</v>
      </c>
    </row>
    <row r="2684" spans="1:21" x14ac:dyDescent="0.3">
      <c r="A2684" s="9">
        <v>1367</v>
      </c>
      <c r="B2684" s="9" t="str">
        <f>PROPER(TRIM('1. Raw Data'!B2684))</f>
        <v>Customer_2682</v>
      </c>
      <c r="C2684" s="9">
        <f>IF(OR('1. Raw Data'!C2684&lt;18, '1. Raw Data'!C2684&gt;100), MEDIAN('1. Raw Data'!$C$2:$C$5001), '1. Raw Data'!C2684)</f>
        <v>48</v>
      </c>
      <c r="D2684" s="9" t="s">
        <v>5020</v>
      </c>
      <c r="E2684" s="22">
        <v>45153</v>
      </c>
      <c r="F2684" s="9">
        <v>1</v>
      </c>
      <c r="G2684" s="9">
        <v>10073</v>
      </c>
      <c r="H2684" s="15">
        <v>45153</v>
      </c>
      <c r="I2684" s="9" t="s">
        <v>7455</v>
      </c>
      <c r="J2684" s="9">
        <v>124</v>
      </c>
      <c r="K2684" s="9" t="s">
        <v>7497</v>
      </c>
      <c r="L2684" s="9" t="str">
        <f>IF(OR('1. Raw Data'!L2684="Elec", '1. Raw Data'!L2684="elect"), "Electronics", '1. Raw Data'!L2684)</f>
        <v>Electronics</v>
      </c>
      <c r="M2684" s="9">
        <v>1104.99</v>
      </c>
      <c r="N2684" s="9">
        <f>IF(ISBLANK('1. Raw Data'!N2684), MEDIAN('1. Raw Data'!$N$2:$N$5001), '1. Raw Data'!N2684)</f>
        <v>429.51499999999999</v>
      </c>
      <c r="O2684" s="9">
        <v>5</v>
      </c>
      <c r="P2684" s="9">
        <f>IF(ISBLANK('1. Raw Data'!P2684), 0, '1. Raw Data'!P2684)</f>
        <v>0</v>
      </c>
      <c r="Q2684" s="9">
        <v>505</v>
      </c>
      <c r="R2684" s="9">
        <v>1</v>
      </c>
      <c r="S2684" s="9">
        <f t="shared" si="123"/>
        <v>5524.95</v>
      </c>
      <c r="T2684" s="9">
        <f t="shared" si="124"/>
        <v>3377.375</v>
      </c>
      <c r="U2684" s="23">
        <f t="shared" si="125"/>
        <v>0.61129512484275883</v>
      </c>
    </row>
    <row r="2685" spans="1:21" x14ac:dyDescent="0.3">
      <c r="A2685" s="9">
        <v>2243</v>
      </c>
      <c r="B2685" s="9" t="str">
        <f>PROPER(TRIM('1. Raw Data'!B2685))</f>
        <v>Customer_2683</v>
      </c>
      <c r="C2685" s="9">
        <f>IF(OR('1. Raw Data'!C2685&lt;18, '1. Raw Data'!C2685&gt;100), MEDIAN('1. Raw Data'!$C$2:$C$5001), '1. Raw Data'!C2685)</f>
        <v>48</v>
      </c>
      <c r="D2685" s="9" t="s">
        <v>5022</v>
      </c>
      <c r="E2685" s="22">
        <v>43952</v>
      </c>
      <c r="F2685" s="9">
        <v>0</v>
      </c>
      <c r="G2685" s="9">
        <v>13167</v>
      </c>
      <c r="H2685" s="15">
        <v>43835</v>
      </c>
      <c r="I2685" s="9" t="s">
        <v>7457</v>
      </c>
      <c r="J2685" s="9">
        <v>147</v>
      </c>
      <c r="K2685" s="9" t="s">
        <v>7474</v>
      </c>
      <c r="L2685" s="9" t="str">
        <f>IF(OR('1. Raw Data'!L2685="Elec", '1. Raw Data'!L2685="elect"), "Electronics", '1. Raw Data'!L2685)</f>
        <v>Home Appliances</v>
      </c>
      <c r="M2685" s="9">
        <v>159.31</v>
      </c>
      <c r="N2685" s="9">
        <f>IF(ISBLANK('1. Raw Data'!N2685), MEDIAN('1. Raw Data'!$N$2:$N$5001), '1. Raw Data'!N2685)</f>
        <v>72.97</v>
      </c>
      <c r="O2685" s="9">
        <v>1</v>
      </c>
      <c r="P2685" s="9">
        <f>IF(ISBLANK('1. Raw Data'!P2685), 0, '1. Raw Data'!P2685)</f>
        <v>0</v>
      </c>
      <c r="Q2685" s="9">
        <v>437</v>
      </c>
      <c r="R2685" s="9">
        <v>8</v>
      </c>
      <c r="S2685" s="9">
        <f t="shared" si="123"/>
        <v>159.31</v>
      </c>
      <c r="T2685" s="9">
        <f t="shared" si="124"/>
        <v>86.34</v>
      </c>
      <c r="U2685" s="23">
        <f t="shared" si="125"/>
        <v>0.54196221203941997</v>
      </c>
    </row>
    <row r="2686" spans="1:21" x14ac:dyDescent="0.3">
      <c r="A2686" s="9">
        <v>2360</v>
      </c>
      <c r="B2686" s="9" t="str">
        <f>PROPER(TRIM('1. Raw Data'!B2686))</f>
        <v>Customer_2684</v>
      </c>
      <c r="C2686" s="9">
        <f>IF(OR('1. Raw Data'!C2686&lt;18, '1. Raw Data'!C2686&gt;100), MEDIAN('1. Raw Data'!$C$2:$C$5001), '1. Raw Data'!C2686)</f>
        <v>27</v>
      </c>
      <c r="D2686" s="9" t="s">
        <v>5019</v>
      </c>
      <c r="E2686" s="22">
        <v>43868</v>
      </c>
      <c r="F2686" s="9">
        <v>1</v>
      </c>
      <c r="G2686" s="9">
        <v>12139</v>
      </c>
      <c r="H2686" s="15">
        <v>44014</v>
      </c>
      <c r="I2686" s="9" t="s">
        <v>7455</v>
      </c>
      <c r="J2686" s="9">
        <v>137</v>
      </c>
      <c r="K2686" s="9" t="s">
        <v>7484</v>
      </c>
      <c r="L2686" s="9" t="str">
        <f>IF(OR('1. Raw Data'!L2686="Elec", '1. Raw Data'!L2686="elect"), "Electronics", '1. Raw Data'!L2686)</f>
        <v>Sports</v>
      </c>
      <c r="M2686" s="9">
        <v>121.12</v>
      </c>
      <c r="N2686" s="9">
        <f>IF(ISBLANK('1. Raw Data'!N2686), MEDIAN('1. Raw Data'!$N$2:$N$5001), '1. Raw Data'!N2686)</f>
        <v>56.68</v>
      </c>
      <c r="O2686" s="9">
        <v>5</v>
      </c>
      <c r="P2686" s="9">
        <f>IF(ISBLANK('1. Raw Data'!P2686), 0, '1. Raw Data'!P2686)</f>
        <v>0</v>
      </c>
      <c r="Q2686" s="9">
        <v>823</v>
      </c>
      <c r="R2686" s="9">
        <v>2</v>
      </c>
      <c r="S2686" s="9">
        <f t="shared" si="123"/>
        <v>605.6</v>
      </c>
      <c r="T2686" s="9">
        <f t="shared" si="124"/>
        <v>322.20000000000005</v>
      </c>
      <c r="U2686" s="23">
        <f t="shared" si="125"/>
        <v>0.53203434610303835</v>
      </c>
    </row>
    <row r="2687" spans="1:21" x14ac:dyDescent="0.3">
      <c r="A2687" s="9">
        <v>2246</v>
      </c>
      <c r="B2687" s="9" t="str">
        <f>PROPER(TRIM('1. Raw Data'!B2687))</f>
        <v>Customer_2685</v>
      </c>
      <c r="C2687" s="9">
        <f>IF(OR('1. Raw Data'!C2687&lt;18, '1. Raw Data'!C2687&gt;100), MEDIAN('1. Raw Data'!$C$2:$C$5001), '1. Raw Data'!C2687)</f>
        <v>51</v>
      </c>
      <c r="D2687" s="9" t="s">
        <v>5021</v>
      </c>
      <c r="E2687" s="22">
        <v>45166</v>
      </c>
      <c r="F2687" s="9">
        <v>0</v>
      </c>
      <c r="G2687" s="9">
        <v>12377</v>
      </c>
      <c r="H2687" s="15">
        <v>45166</v>
      </c>
      <c r="I2687" s="9" t="s">
        <v>7457</v>
      </c>
      <c r="J2687" s="9">
        <v>107</v>
      </c>
      <c r="K2687" s="9" t="s">
        <v>7485</v>
      </c>
      <c r="L2687" s="9" t="str">
        <f>IF(OR('1. Raw Data'!L2687="Elec", '1. Raw Data'!L2687="elect"), "Electronics", '1. Raw Data'!L2687)</f>
        <v>Sports</v>
      </c>
      <c r="M2687" s="9">
        <v>1264.52</v>
      </c>
      <c r="N2687" s="9">
        <f>IF(ISBLANK('1. Raw Data'!N2687), MEDIAN('1. Raw Data'!$N$2:$N$5001), '1. Raw Data'!N2687)</f>
        <v>537.72</v>
      </c>
      <c r="O2687" s="9">
        <v>4</v>
      </c>
      <c r="P2687" s="9">
        <f>IF(ISBLANK('1. Raw Data'!P2687), 0, '1. Raw Data'!P2687)</f>
        <v>0.05</v>
      </c>
      <c r="Q2687" s="9">
        <v>492</v>
      </c>
      <c r="R2687" s="9">
        <v>8</v>
      </c>
      <c r="S2687" s="9">
        <f t="shared" si="123"/>
        <v>4805.1759999999995</v>
      </c>
      <c r="T2687" s="9">
        <f t="shared" si="124"/>
        <v>2654.2959999999994</v>
      </c>
      <c r="U2687" s="23">
        <f t="shared" si="125"/>
        <v>0.55238268067600427</v>
      </c>
    </row>
    <row r="2688" spans="1:21" x14ac:dyDescent="0.3">
      <c r="A2688" s="9">
        <v>1359</v>
      </c>
      <c r="B2688" s="9" t="str">
        <f>PROPER(TRIM('1. Raw Data'!B2688))</f>
        <v>Customer_2686</v>
      </c>
      <c r="C2688" s="9">
        <f>IF(OR('1. Raw Data'!C2688&lt;18, '1. Raw Data'!C2688&gt;100), MEDIAN('1. Raw Data'!$C$2:$C$5001), '1. Raw Data'!C2688)</f>
        <v>40</v>
      </c>
      <c r="D2688" s="9" t="s">
        <v>5022</v>
      </c>
      <c r="E2688" s="22">
        <v>45006</v>
      </c>
      <c r="F2688" s="9">
        <v>0</v>
      </c>
      <c r="G2688" s="9">
        <v>11863</v>
      </c>
      <c r="H2688" s="15">
        <v>45006</v>
      </c>
      <c r="I2688" s="9" t="s">
        <v>7456</v>
      </c>
      <c r="J2688" s="9">
        <v>108</v>
      </c>
      <c r="K2688" s="9" t="s">
        <v>7496</v>
      </c>
      <c r="L2688" s="9" t="str">
        <f>IF(OR('1. Raw Data'!L2688="Elec", '1. Raw Data'!L2688="elect"), "Electronics", '1. Raw Data'!L2688)</f>
        <v>Clothing</v>
      </c>
      <c r="M2688" s="9">
        <v>760</v>
      </c>
      <c r="N2688" s="9">
        <f>IF(ISBLANK('1. Raw Data'!N2688), MEDIAN('1. Raw Data'!$N$2:$N$5001), '1. Raw Data'!N2688)</f>
        <v>339.69</v>
      </c>
      <c r="O2688" s="9">
        <v>1</v>
      </c>
      <c r="P2688" s="9">
        <f>IF(ISBLANK('1. Raw Data'!P2688), 0, '1. Raw Data'!P2688)</f>
        <v>0</v>
      </c>
      <c r="Q2688" s="9">
        <v>459</v>
      </c>
      <c r="R2688" s="9">
        <v>4</v>
      </c>
      <c r="S2688" s="9">
        <f t="shared" si="123"/>
        <v>760</v>
      </c>
      <c r="T2688" s="9">
        <f t="shared" si="124"/>
        <v>420.31</v>
      </c>
      <c r="U2688" s="23">
        <f t="shared" si="125"/>
        <v>0.55303947368421058</v>
      </c>
    </row>
    <row r="2689" spans="1:21" x14ac:dyDescent="0.3">
      <c r="A2689" s="9">
        <v>1920</v>
      </c>
      <c r="B2689" s="9" t="str">
        <f>PROPER(TRIM('1. Raw Data'!B2689))</f>
        <v>Customer_2687</v>
      </c>
      <c r="C2689" s="9">
        <f>IF(OR('1. Raw Data'!C2689&lt;18, '1. Raw Data'!C2689&gt;100), MEDIAN('1. Raw Data'!$C$2:$C$5001), '1. Raw Data'!C2689)</f>
        <v>29</v>
      </c>
      <c r="D2689" s="9" t="s">
        <v>5022</v>
      </c>
      <c r="E2689" s="22">
        <v>44306</v>
      </c>
      <c r="F2689" s="9">
        <v>0</v>
      </c>
      <c r="G2689" s="9">
        <v>10174</v>
      </c>
      <c r="H2689" s="15">
        <v>44306</v>
      </c>
      <c r="I2689" s="9" t="s">
        <v>7456</v>
      </c>
      <c r="J2689" s="9">
        <v>123</v>
      </c>
      <c r="K2689" s="9" t="s">
        <v>7502</v>
      </c>
      <c r="L2689" s="9" t="str">
        <f>IF(OR('1. Raw Data'!L2689="Elec", '1. Raw Data'!L2689="elect"), "Electronics", '1. Raw Data'!L2689)</f>
        <v>Sports</v>
      </c>
      <c r="M2689" s="9">
        <v>1231.18</v>
      </c>
      <c r="N2689" s="9">
        <f>IF(ISBLANK('1. Raw Data'!N2689), MEDIAN('1. Raw Data'!$N$2:$N$5001), '1. Raw Data'!N2689)</f>
        <v>725.98</v>
      </c>
      <c r="O2689" s="9">
        <v>4</v>
      </c>
      <c r="P2689" s="9">
        <f>IF(ISBLANK('1. Raw Data'!P2689), 0, '1. Raw Data'!P2689)</f>
        <v>0</v>
      </c>
      <c r="Q2689" s="9">
        <v>547</v>
      </c>
      <c r="R2689" s="9">
        <v>7</v>
      </c>
      <c r="S2689" s="9">
        <f t="shared" si="123"/>
        <v>4924.72</v>
      </c>
      <c r="T2689" s="9">
        <f t="shared" si="124"/>
        <v>2020.8000000000002</v>
      </c>
      <c r="U2689" s="23">
        <f t="shared" si="125"/>
        <v>0.41033804967592069</v>
      </c>
    </row>
    <row r="2690" spans="1:21" x14ac:dyDescent="0.3">
      <c r="A2690" s="9">
        <v>1328</v>
      </c>
      <c r="B2690" s="9" t="str">
        <f>PROPER(TRIM('1. Raw Data'!B2690))</f>
        <v>Customer_2688</v>
      </c>
      <c r="C2690" s="9">
        <f>IF(OR('1. Raw Data'!C2690&lt;18, '1. Raw Data'!C2690&gt;100), MEDIAN('1. Raw Data'!$C$2:$C$5001), '1. Raw Data'!C2690)</f>
        <v>51</v>
      </c>
      <c r="D2690" s="9" t="s">
        <v>5022</v>
      </c>
      <c r="E2690" s="22">
        <v>44926</v>
      </c>
      <c r="F2690" s="9">
        <v>0</v>
      </c>
      <c r="G2690" s="9">
        <v>11760</v>
      </c>
      <c r="H2690" s="15">
        <v>44926</v>
      </c>
      <c r="I2690" s="9" t="s">
        <v>7456</v>
      </c>
      <c r="J2690" s="9">
        <v>114</v>
      </c>
      <c r="K2690" s="9" t="s">
        <v>7463</v>
      </c>
      <c r="L2690" s="9" t="str">
        <f>IF(OR('1. Raw Data'!L2690="Elec", '1. Raw Data'!L2690="elect"), "Electronics", '1. Raw Data'!L2690)</f>
        <v>Sports</v>
      </c>
      <c r="M2690" s="9">
        <v>503.73</v>
      </c>
      <c r="N2690" s="9">
        <f>IF(ISBLANK('1. Raw Data'!N2690), MEDIAN('1. Raw Data'!$N$2:$N$5001), '1. Raw Data'!N2690)</f>
        <v>269.38</v>
      </c>
      <c r="O2690" s="9">
        <v>3</v>
      </c>
      <c r="P2690" s="9">
        <f>IF(ISBLANK('1. Raw Data'!P2690), 0, '1. Raw Data'!P2690)</f>
        <v>0</v>
      </c>
      <c r="Q2690" s="9">
        <v>732</v>
      </c>
      <c r="R2690" s="9">
        <v>4</v>
      </c>
      <c r="S2690" s="9">
        <f t="shared" si="123"/>
        <v>1511.19</v>
      </c>
      <c r="T2690" s="9">
        <f t="shared" si="124"/>
        <v>703.05000000000007</v>
      </c>
      <c r="U2690" s="23">
        <f t="shared" si="125"/>
        <v>0.46522938875985154</v>
      </c>
    </row>
    <row r="2691" spans="1:21" x14ac:dyDescent="0.3">
      <c r="A2691" s="9">
        <v>1961</v>
      </c>
      <c r="B2691" s="9" t="str">
        <f>PROPER(TRIM('1. Raw Data'!B2691))</f>
        <v>Customer_2689</v>
      </c>
      <c r="C2691" s="9">
        <f>IF(OR('1. Raw Data'!C2691&lt;18, '1. Raw Data'!C2691&gt;100), MEDIAN('1. Raw Data'!$C$2:$C$5001), '1. Raw Data'!C2691)</f>
        <v>33</v>
      </c>
      <c r="D2691" s="9" t="s">
        <v>5023</v>
      </c>
      <c r="E2691" s="22">
        <v>45311</v>
      </c>
      <c r="F2691" s="9">
        <v>0</v>
      </c>
      <c r="G2691" s="9">
        <v>12362</v>
      </c>
      <c r="H2691" s="15">
        <v>45311</v>
      </c>
      <c r="I2691" s="9" t="s">
        <v>7457</v>
      </c>
      <c r="J2691" s="9">
        <v>104</v>
      </c>
      <c r="K2691" s="9" t="s">
        <v>7499</v>
      </c>
      <c r="L2691" s="9" t="str">
        <f>IF(OR('1. Raw Data'!L2691="Elec", '1. Raw Data'!L2691="elect"), "Electronics", '1. Raw Data'!L2691)</f>
        <v>Sports</v>
      </c>
      <c r="M2691" s="9">
        <v>626.59</v>
      </c>
      <c r="N2691" s="9">
        <f>IF(ISBLANK('1. Raw Data'!N2691), MEDIAN('1. Raw Data'!$N$2:$N$5001), '1. Raw Data'!N2691)</f>
        <v>399.32</v>
      </c>
      <c r="O2691" s="9">
        <v>2</v>
      </c>
      <c r="P2691" s="9">
        <f>IF(ISBLANK('1. Raw Data'!P2691), 0, '1. Raw Data'!P2691)</f>
        <v>0</v>
      </c>
      <c r="Q2691" s="9">
        <v>347</v>
      </c>
      <c r="R2691" s="9">
        <v>4</v>
      </c>
      <c r="S2691" s="9">
        <f t="shared" ref="S2691:S2754" si="126">M2691 * O2691 * (1 - P2691)</f>
        <v>1253.18</v>
      </c>
      <c r="T2691" s="9">
        <f t="shared" ref="T2691:T2754" si="127">S2691 - (N2691 * O2691)</f>
        <v>454.54000000000008</v>
      </c>
      <c r="U2691" s="23">
        <f t="shared" ref="U2691:U2754" si="128">T2691 / S2691</f>
        <v>0.36270926762316669</v>
      </c>
    </row>
    <row r="2692" spans="1:21" x14ac:dyDescent="0.3">
      <c r="A2692" s="9">
        <v>1462</v>
      </c>
      <c r="B2692" s="9" t="str">
        <f>PROPER(TRIM('1. Raw Data'!B2692))</f>
        <v>Customer_2690</v>
      </c>
      <c r="C2692" s="9">
        <f>IF(OR('1. Raw Data'!C2692&lt;18, '1. Raw Data'!C2692&gt;100), MEDIAN('1. Raw Data'!$C$2:$C$5001), '1. Raw Data'!C2692)</f>
        <v>40</v>
      </c>
      <c r="D2692" s="9" t="s">
        <v>5019</v>
      </c>
      <c r="E2692" s="22">
        <v>43907</v>
      </c>
      <c r="F2692" s="9">
        <v>0</v>
      </c>
      <c r="G2692" s="9">
        <v>13758</v>
      </c>
      <c r="H2692" s="15">
        <v>43907</v>
      </c>
      <c r="I2692" s="9" t="s">
        <v>7456</v>
      </c>
      <c r="J2692" s="9">
        <v>121</v>
      </c>
      <c r="K2692" s="9" t="s">
        <v>7495</v>
      </c>
      <c r="L2692" s="9" t="str">
        <f>IF(OR('1. Raw Data'!L2692="Elec", '1. Raw Data'!L2692="elect"), "Electronics", '1. Raw Data'!L2692)</f>
        <v>Home Appliances</v>
      </c>
      <c r="M2692" s="9">
        <v>1065.27</v>
      </c>
      <c r="N2692" s="9">
        <f>IF(ISBLANK('1. Raw Data'!N2692), MEDIAN('1. Raw Data'!$N$2:$N$5001), '1. Raw Data'!N2692)</f>
        <v>532.21</v>
      </c>
      <c r="O2692" s="9">
        <v>3</v>
      </c>
      <c r="P2692" s="9">
        <f>IF(ISBLANK('1. Raw Data'!P2692), 0, '1. Raw Data'!P2692)</f>
        <v>0</v>
      </c>
      <c r="Q2692" s="9">
        <v>489</v>
      </c>
      <c r="R2692" s="9">
        <v>2</v>
      </c>
      <c r="S2692" s="9">
        <f t="shared" si="126"/>
        <v>3195.81</v>
      </c>
      <c r="T2692" s="9">
        <f t="shared" si="127"/>
        <v>1599.1799999999998</v>
      </c>
      <c r="U2692" s="23">
        <f t="shared" si="128"/>
        <v>0.50039895988810346</v>
      </c>
    </row>
    <row r="2693" spans="1:21" x14ac:dyDescent="0.3">
      <c r="A2693" s="9">
        <v>1945</v>
      </c>
      <c r="B2693" s="9" t="str">
        <f>PROPER(TRIM('1. Raw Data'!B2693))</f>
        <v>Customer_2691</v>
      </c>
      <c r="C2693" s="9">
        <f>IF(OR('1. Raw Data'!C2693&lt;18, '1. Raw Data'!C2693&gt;100), MEDIAN('1. Raw Data'!$C$2:$C$5001), '1. Raw Data'!C2693)</f>
        <v>24</v>
      </c>
      <c r="D2693" s="9" t="s">
        <v>5019</v>
      </c>
      <c r="E2693" s="22">
        <v>44189</v>
      </c>
      <c r="F2693" s="9">
        <v>0</v>
      </c>
      <c r="G2693" s="9">
        <v>13639</v>
      </c>
      <c r="H2693" s="15">
        <v>44189</v>
      </c>
      <c r="I2693" s="9" t="s">
        <v>7455</v>
      </c>
      <c r="J2693" s="9">
        <v>146</v>
      </c>
      <c r="K2693" s="9" t="s">
        <v>7505</v>
      </c>
      <c r="L2693" s="9" t="str">
        <f>IF(OR('1. Raw Data'!L2693="Elec", '1. Raw Data'!L2693="elect"), "Electronics", '1. Raw Data'!L2693)</f>
        <v>Sports</v>
      </c>
      <c r="M2693" s="9">
        <v>1377.22</v>
      </c>
      <c r="N2693" s="9">
        <f>IF(ISBLANK('1. Raw Data'!N2693), MEDIAN('1. Raw Data'!$N$2:$N$5001), '1. Raw Data'!N2693)</f>
        <v>951.09</v>
      </c>
      <c r="O2693" s="9">
        <v>5</v>
      </c>
      <c r="P2693" s="9">
        <f>IF(ISBLANK('1. Raw Data'!P2693), 0, '1. Raw Data'!P2693)</f>
        <v>0.2</v>
      </c>
      <c r="Q2693" s="9">
        <v>430</v>
      </c>
      <c r="R2693" s="9">
        <v>5</v>
      </c>
      <c r="S2693" s="9">
        <f t="shared" si="126"/>
        <v>5508.880000000001</v>
      </c>
      <c r="T2693" s="9">
        <f t="shared" si="127"/>
        <v>753.4300000000012</v>
      </c>
      <c r="U2693" s="23">
        <f t="shared" si="128"/>
        <v>0.13676645706568324</v>
      </c>
    </row>
    <row r="2694" spans="1:21" x14ac:dyDescent="0.3">
      <c r="A2694" s="9">
        <v>1962</v>
      </c>
      <c r="B2694" s="9" t="str">
        <f>PROPER(TRIM('1. Raw Data'!B2694))</f>
        <v>Customer_2692</v>
      </c>
      <c r="C2694" s="9">
        <f>IF(OR('1. Raw Data'!C2694&lt;18, '1. Raw Data'!C2694&gt;100), MEDIAN('1. Raw Data'!$C$2:$C$5001), '1. Raw Data'!C2694)</f>
        <v>37</v>
      </c>
      <c r="D2694" s="9" t="s">
        <v>5018</v>
      </c>
      <c r="E2694" s="22">
        <v>44686</v>
      </c>
      <c r="F2694" s="9">
        <v>0</v>
      </c>
      <c r="G2694" s="9">
        <v>10496</v>
      </c>
      <c r="H2694" s="15">
        <v>44686</v>
      </c>
      <c r="I2694" s="9" t="s">
        <v>7455</v>
      </c>
      <c r="J2694" s="9">
        <v>110</v>
      </c>
      <c r="K2694" s="9" t="s">
        <v>7493</v>
      </c>
      <c r="L2694" s="9" t="str">
        <f>IF(OR('1. Raw Data'!L2694="Elec", '1. Raw Data'!L2694="elect"), "Electronics", '1. Raw Data'!L2694)</f>
        <v>Clothing</v>
      </c>
      <c r="M2694" s="9">
        <v>177.25</v>
      </c>
      <c r="N2694" s="9">
        <f>IF(ISBLANK('1. Raw Data'!N2694), MEDIAN('1. Raw Data'!$N$2:$N$5001), '1. Raw Data'!N2694)</f>
        <v>73.55</v>
      </c>
      <c r="O2694" s="9">
        <v>4</v>
      </c>
      <c r="P2694" s="9">
        <f>IF(ISBLANK('1. Raw Data'!P2694), 0, '1. Raw Data'!P2694)</f>
        <v>0</v>
      </c>
      <c r="Q2694" s="9">
        <v>581</v>
      </c>
      <c r="R2694" s="9">
        <v>4</v>
      </c>
      <c r="S2694" s="9">
        <f t="shared" si="126"/>
        <v>709</v>
      </c>
      <c r="T2694" s="9">
        <f t="shared" si="127"/>
        <v>414.8</v>
      </c>
      <c r="U2694" s="23">
        <f t="shared" si="128"/>
        <v>0.58504936530324403</v>
      </c>
    </row>
    <row r="2695" spans="1:21" x14ac:dyDescent="0.3">
      <c r="A2695" s="9">
        <v>2405</v>
      </c>
      <c r="B2695" s="9" t="str">
        <f>PROPER(TRIM('1. Raw Data'!B2695))</f>
        <v>Customer_2693</v>
      </c>
      <c r="C2695" s="9">
        <f>IF(OR('1. Raw Data'!C2695&lt;18, '1. Raw Data'!C2695&gt;100), MEDIAN('1. Raw Data'!$C$2:$C$5001), '1. Raw Data'!C2695)</f>
        <v>48</v>
      </c>
      <c r="D2695" s="9" t="s">
        <v>5023</v>
      </c>
      <c r="E2695" s="22">
        <v>44191</v>
      </c>
      <c r="F2695" s="9">
        <v>0</v>
      </c>
      <c r="G2695" s="9">
        <v>11292</v>
      </c>
      <c r="H2695" s="15">
        <v>44191</v>
      </c>
      <c r="I2695" s="9" t="s">
        <v>7457</v>
      </c>
      <c r="J2695" s="9">
        <v>122</v>
      </c>
      <c r="K2695" s="9" t="s">
        <v>7465</v>
      </c>
      <c r="L2695" s="9" t="str">
        <f>IF(OR('1. Raw Data'!L2695="Elec", '1. Raw Data'!L2695="elect"), "Electronics", '1. Raw Data'!L2695)</f>
        <v>Sports</v>
      </c>
      <c r="M2695" s="9">
        <v>1299.1400000000001</v>
      </c>
      <c r="N2695" s="9">
        <f>IF(ISBLANK('1. Raw Data'!N2695), MEDIAN('1. Raw Data'!$N$2:$N$5001), '1. Raw Data'!N2695)</f>
        <v>429.51499999999999</v>
      </c>
      <c r="O2695" s="9">
        <v>1</v>
      </c>
      <c r="P2695" s="9">
        <f>IF(ISBLANK('1. Raw Data'!P2695), 0, '1. Raw Data'!P2695)</f>
        <v>0.05</v>
      </c>
      <c r="Q2695" s="9">
        <v>692</v>
      </c>
      <c r="R2695" s="9">
        <v>6</v>
      </c>
      <c r="S2695" s="9">
        <f t="shared" si="126"/>
        <v>1234.183</v>
      </c>
      <c r="T2695" s="9">
        <f t="shared" si="127"/>
        <v>804.66800000000001</v>
      </c>
      <c r="U2695" s="23">
        <f t="shared" si="128"/>
        <v>0.65198434916053782</v>
      </c>
    </row>
    <row r="2696" spans="1:21" x14ac:dyDescent="0.3">
      <c r="A2696" s="9">
        <v>1835</v>
      </c>
      <c r="B2696" s="9" t="str">
        <f>PROPER(TRIM('1. Raw Data'!B2696))</f>
        <v>Customer_2694</v>
      </c>
      <c r="C2696" s="9">
        <f>IF(OR('1. Raw Data'!C2696&lt;18, '1. Raw Data'!C2696&gt;100), MEDIAN('1. Raw Data'!$C$2:$C$5001), '1. Raw Data'!C2696)</f>
        <v>27</v>
      </c>
      <c r="D2696" s="9" t="s">
        <v>5022</v>
      </c>
      <c r="E2696" s="22">
        <v>43905</v>
      </c>
      <c r="F2696" s="9">
        <v>0</v>
      </c>
      <c r="G2696" s="9">
        <v>10427</v>
      </c>
      <c r="H2696" s="15">
        <v>43905</v>
      </c>
      <c r="I2696" s="9" t="s">
        <v>7455</v>
      </c>
      <c r="J2696" s="9">
        <v>130</v>
      </c>
      <c r="K2696" s="9" t="s">
        <v>7487</v>
      </c>
      <c r="L2696" s="9" t="str">
        <f>IF(OR('1. Raw Data'!L2696="Elec", '1. Raw Data'!L2696="elect"), "Electronics", '1. Raw Data'!L2696)</f>
        <v>Clothing</v>
      </c>
      <c r="M2696" s="9">
        <v>1199.8699999999999</v>
      </c>
      <c r="N2696" s="9">
        <f>IF(ISBLANK('1. Raw Data'!N2696), MEDIAN('1. Raw Data'!$N$2:$N$5001), '1. Raw Data'!N2696)</f>
        <v>732.42</v>
      </c>
      <c r="O2696" s="9">
        <v>4</v>
      </c>
      <c r="P2696" s="9">
        <f>IF(ISBLANK('1. Raw Data'!P2696), 0, '1. Raw Data'!P2696)</f>
        <v>0</v>
      </c>
      <c r="Q2696" s="9">
        <v>559</v>
      </c>
      <c r="R2696" s="9">
        <v>5</v>
      </c>
      <c r="S2696" s="9">
        <f t="shared" si="126"/>
        <v>4799.4799999999996</v>
      </c>
      <c r="T2696" s="9">
        <f t="shared" si="127"/>
        <v>1869.7999999999997</v>
      </c>
      <c r="U2696" s="23">
        <f t="shared" si="128"/>
        <v>0.38958387158608848</v>
      </c>
    </row>
    <row r="2697" spans="1:21" x14ac:dyDescent="0.3">
      <c r="A2697" s="9">
        <v>1168</v>
      </c>
      <c r="B2697" s="9" t="str">
        <f>PROPER(TRIM('1. Raw Data'!B2697))</f>
        <v>Customer_2695</v>
      </c>
      <c r="C2697" s="9">
        <f>IF(OR('1. Raw Data'!C2697&lt;18, '1. Raw Data'!C2697&gt;100), MEDIAN('1. Raw Data'!$C$2:$C$5001), '1. Raw Data'!C2697)</f>
        <v>36</v>
      </c>
      <c r="D2697" s="9" t="s">
        <v>5020</v>
      </c>
      <c r="E2697" s="22">
        <v>44644</v>
      </c>
      <c r="F2697" s="9">
        <v>1</v>
      </c>
      <c r="G2697" s="9">
        <v>10034</v>
      </c>
      <c r="H2697" s="15">
        <v>44644</v>
      </c>
      <c r="I2697" s="9" t="s">
        <v>7457</v>
      </c>
      <c r="J2697" s="9">
        <v>130</v>
      </c>
      <c r="K2697" s="9" t="s">
        <v>7487</v>
      </c>
      <c r="L2697" s="9" t="str">
        <f>IF(OR('1. Raw Data'!L2697="Elec", '1. Raw Data'!L2697="elect"), "Electronics", '1. Raw Data'!L2697)</f>
        <v>Home Appliances</v>
      </c>
      <c r="M2697" s="9">
        <v>507.53</v>
      </c>
      <c r="N2697" s="9">
        <f>IF(ISBLANK('1. Raw Data'!N2697), MEDIAN('1. Raw Data'!$N$2:$N$5001), '1. Raw Data'!N2697)</f>
        <v>338.15</v>
      </c>
      <c r="O2697" s="9">
        <v>5</v>
      </c>
      <c r="P2697" s="9">
        <f>IF(ISBLANK('1. Raw Data'!P2697), 0, '1. Raw Data'!P2697)</f>
        <v>0</v>
      </c>
      <c r="Q2697" s="9">
        <v>1014</v>
      </c>
      <c r="R2697" s="9">
        <v>1</v>
      </c>
      <c r="S2697" s="9">
        <f t="shared" si="126"/>
        <v>2537.6499999999996</v>
      </c>
      <c r="T2697" s="9">
        <f t="shared" si="127"/>
        <v>846.89999999999964</v>
      </c>
      <c r="U2697" s="23">
        <f t="shared" si="128"/>
        <v>0.33373396646503645</v>
      </c>
    </row>
    <row r="2698" spans="1:21" x14ac:dyDescent="0.3">
      <c r="A2698" s="9">
        <v>1216</v>
      </c>
      <c r="B2698" s="9" t="str">
        <f>PROPER(TRIM('1. Raw Data'!B2698))</f>
        <v>Customer_2696</v>
      </c>
      <c r="C2698" s="9">
        <f>IF(OR('1. Raw Data'!C2698&lt;18, '1. Raw Data'!C2698&gt;100), MEDIAN('1. Raw Data'!$C$2:$C$5001), '1. Raw Data'!C2698)</f>
        <v>21</v>
      </c>
      <c r="D2698" s="9" t="s">
        <v>5023</v>
      </c>
      <c r="E2698" s="22">
        <v>44875</v>
      </c>
      <c r="F2698" s="9">
        <v>0</v>
      </c>
      <c r="G2698" s="9">
        <v>12166</v>
      </c>
      <c r="H2698" s="15">
        <v>44845</v>
      </c>
      <c r="I2698" s="9" t="s">
        <v>7457</v>
      </c>
      <c r="J2698" s="9">
        <v>116</v>
      </c>
      <c r="K2698" s="9" t="s">
        <v>7480</v>
      </c>
      <c r="L2698" s="9" t="str">
        <f>IF(OR('1. Raw Data'!L2698="Elec", '1. Raw Data'!L2698="elect"), "Electronics", '1. Raw Data'!L2698)</f>
        <v>Home Appliances</v>
      </c>
      <c r="M2698" s="9">
        <v>565.05999999999995</v>
      </c>
      <c r="N2698" s="9">
        <f>IF(ISBLANK('1. Raw Data'!N2698), MEDIAN('1. Raw Data'!$N$2:$N$5001), '1. Raw Data'!N2698)</f>
        <v>360.88</v>
      </c>
      <c r="O2698" s="9">
        <v>1</v>
      </c>
      <c r="P2698" s="9">
        <f>IF(ISBLANK('1. Raw Data'!P2698), 0, '1. Raw Data'!P2698)</f>
        <v>0</v>
      </c>
      <c r="Q2698" s="9">
        <v>517</v>
      </c>
      <c r="R2698" s="9">
        <v>5</v>
      </c>
      <c r="S2698" s="9">
        <f t="shared" si="126"/>
        <v>565.05999999999995</v>
      </c>
      <c r="T2698" s="9">
        <f t="shared" si="127"/>
        <v>204.17999999999995</v>
      </c>
      <c r="U2698" s="23">
        <f t="shared" si="128"/>
        <v>0.36134215835486494</v>
      </c>
    </row>
    <row r="2699" spans="1:21" x14ac:dyDescent="0.3">
      <c r="A2699" s="9">
        <v>1377</v>
      </c>
      <c r="B2699" s="9" t="str">
        <f>PROPER(TRIM('1. Raw Data'!B2699))</f>
        <v>Customer_2697</v>
      </c>
      <c r="C2699" s="9">
        <f>IF(OR('1. Raw Data'!C2699&lt;18, '1. Raw Data'!C2699&gt;100), MEDIAN('1. Raw Data'!$C$2:$C$5001), '1. Raw Data'!C2699)</f>
        <v>54</v>
      </c>
      <c r="D2699" s="9" t="s">
        <v>5023</v>
      </c>
      <c r="E2699" s="22">
        <v>44212</v>
      </c>
      <c r="F2699" s="9">
        <v>1</v>
      </c>
      <c r="G2699" s="9">
        <v>11394</v>
      </c>
      <c r="H2699" s="15">
        <v>44212</v>
      </c>
      <c r="I2699" s="9" t="s">
        <v>7456</v>
      </c>
      <c r="J2699" s="9">
        <v>111</v>
      </c>
      <c r="K2699" s="9" t="s">
        <v>7476</v>
      </c>
      <c r="L2699" s="9" t="str">
        <f>IF(OR('1. Raw Data'!L2699="Elec", '1. Raw Data'!L2699="elect"), "Electronics", '1. Raw Data'!L2699)</f>
        <v>Clothing</v>
      </c>
      <c r="M2699" s="9">
        <v>117.37</v>
      </c>
      <c r="N2699" s="9">
        <f>IF(ISBLANK('1. Raw Data'!N2699), MEDIAN('1. Raw Data'!$N$2:$N$5001), '1. Raw Data'!N2699)</f>
        <v>64.19</v>
      </c>
      <c r="O2699" s="9">
        <v>3</v>
      </c>
      <c r="P2699" s="9">
        <f>IF(ISBLANK('1. Raw Data'!P2699), 0, '1. Raw Data'!P2699)</f>
        <v>0</v>
      </c>
      <c r="Q2699" s="9">
        <v>847</v>
      </c>
      <c r="R2699" s="9">
        <v>3</v>
      </c>
      <c r="S2699" s="9">
        <f t="shared" si="126"/>
        <v>352.11</v>
      </c>
      <c r="T2699" s="9">
        <f t="shared" si="127"/>
        <v>159.54000000000002</v>
      </c>
      <c r="U2699" s="23">
        <f t="shared" si="128"/>
        <v>0.45309704353753094</v>
      </c>
    </row>
    <row r="2700" spans="1:21" x14ac:dyDescent="0.3">
      <c r="A2700" s="9">
        <v>1118</v>
      </c>
      <c r="B2700" s="9" t="str">
        <f>PROPER(TRIM('1. Raw Data'!B2700))</f>
        <v>Customer_2698</v>
      </c>
      <c r="C2700" s="9">
        <f>IF(OR('1. Raw Data'!C2700&lt;18, '1. Raw Data'!C2700&gt;100), MEDIAN('1. Raw Data'!$C$2:$C$5001), '1. Raw Data'!C2700)</f>
        <v>65</v>
      </c>
      <c r="D2700" s="9" t="s">
        <v>5019</v>
      </c>
      <c r="E2700" s="22">
        <v>44423</v>
      </c>
      <c r="F2700" s="9">
        <v>1</v>
      </c>
      <c r="G2700" s="9">
        <v>12972</v>
      </c>
      <c r="H2700" s="15">
        <v>44423</v>
      </c>
      <c r="I2700" s="9" t="s">
        <v>7457</v>
      </c>
      <c r="J2700" s="9">
        <v>122</v>
      </c>
      <c r="K2700" s="9" t="s">
        <v>7465</v>
      </c>
      <c r="L2700" s="9" t="str">
        <f>IF(OR('1. Raw Data'!L2700="Elec", '1. Raw Data'!L2700="elect"), "Electronics", '1. Raw Data'!L2700)</f>
        <v>Home Appliances</v>
      </c>
      <c r="M2700" s="9">
        <v>72.819999999999993</v>
      </c>
      <c r="N2700" s="9">
        <f>IF(ISBLANK('1. Raw Data'!N2700), MEDIAN('1. Raw Data'!$N$2:$N$5001), '1. Raw Data'!N2700)</f>
        <v>35.020000000000003</v>
      </c>
      <c r="O2700" s="9">
        <v>4</v>
      </c>
      <c r="P2700" s="9">
        <f>IF(ISBLANK('1. Raw Data'!P2700), 0, '1. Raw Data'!P2700)</f>
        <v>0</v>
      </c>
      <c r="Q2700" s="9">
        <v>693</v>
      </c>
      <c r="R2700" s="9">
        <v>3</v>
      </c>
      <c r="S2700" s="9">
        <f t="shared" si="126"/>
        <v>291.27999999999997</v>
      </c>
      <c r="T2700" s="9">
        <f t="shared" si="127"/>
        <v>151.19999999999996</v>
      </c>
      <c r="U2700" s="23">
        <f t="shared" si="128"/>
        <v>0.51908816259269419</v>
      </c>
    </row>
    <row r="2701" spans="1:21" x14ac:dyDescent="0.3">
      <c r="A2701" s="9">
        <v>1189</v>
      </c>
      <c r="B2701" s="9" t="str">
        <f>PROPER(TRIM('1. Raw Data'!B2701))</f>
        <v>Customer_2699</v>
      </c>
      <c r="C2701" s="9">
        <f>IF(OR('1. Raw Data'!C2701&lt;18, '1. Raw Data'!C2701&gt;100), MEDIAN('1. Raw Data'!$C$2:$C$5001), '1. Raw Data'!C2701)</f>
        <v>40</v>
      </c>
      <c r="D2701" s="9" t="s">
        <v>5018</v>
      </c>
      <c r="E2701" s="22">
        <v>43907</v>
      </c>
      <c r="F2701" s="9">
        <v>0</v>
      </c>
      <c r="G2701" s="9">
        <v>13639</v>
      </c>
      <c r="H2701" s="15">
        <v>43907</v>
      </c>
      <c r="I2701" s="9" t="s">
        <v>7455</v>
      </c>
      <c r="J2701" s="9">
        <v>129</v>
      </c>
      <c r="K2701" s="9" t="s">
        <v>7471</v>
      </c>
      <c r="L2701" s="9" t="str">
        <f>IF(OR('1. Raw Data'!L2701="Elec", '1. Raw Data'!L2701="elect"), "Electronics", '1. Raw Data'!L2701)</f>
        <v>Electronics</v>
      </c>
      <c r="M2701" s="9">
        <v>741.66</v>
      </c>
      <c r="N2701" s="9">
        <f>IF(ISBLANK('1. Raw Data'!N2701), MEDIAN('1. Raw Data'!$N$2:$N$5001), '1. Raw Data'!N2701)</f>
        <v>299.66000000000003</v>
      </c>
      <c r="O2701" s="9">
        <v>2</v>
      </c>
      <c r="P2701" s="9">
        <f>IF(ISBLANK('1. Raw Data'!P2701), 0, '1. Raw Data'!P2701)</f>
        <v>0</v>
      </c>
      <c r="Q2701" s="9">
        <v>580</v>
      </c>
      <c r="R2701" s="9">
        <v>6</v>
      </c>
      <c r="S2701" s="9">
        <f t="shared" si="126"/>
        <v>1483.32</v>
      </c>
      <c r="T2701" s="9">
        <f t="shared" si="127"/>
        <v>883.99999999999989</v>
      </c>
      <c r="U2701" s="23">
        <f t="shared" si="128"/>
        <v>0.59596041312730896</v>
      </c>
    </row>
    <row r="2702" spans="1:21" x14ac:dyDescent="0.3">
      <c r="A2702" s="9">
        <v>1766</v>
      </c>
      <c r="B2702" s="9" t="str">
        <f>PROPER(TRIM('1. Raw Data'!B2702))</f>
        <v>Customer_2700</v>
      </c>
      <c r="C2702" s="9">
        <f>IF(OR('1. Raw Data'!C2702&lt;18, '1. Raw Data'!C2702&gt;100), MEDIAN('1. Raw Data'!$C$2:$C$5001), '1. Raw Data'!C2702)</f>
        <v>54</v>
      </c>
      <c r="D2702" s="9" t="s">
        <v>5018</v>
      </c>
      <c r="E2702" s="22">
        <v>43849</v>
      </c>
      <c r="F2702" s="9">
        <v>1</v>
      </c>
      <c r="G2702" s="9">
        <v>13972</v>
      </c>
      <c r="H2702" s="15">
        <v>43849</v>
      </c>
      <c r="I2702" s="9" t="s">
        <v>7455</v>
      </c>
      <c r="J2702" s="9">
        <v>125</v>
      </c>
      <c r="K2702" s="9" t="s">
        <v>7479</v>
      </c>
      <c r="L2702" s="9" t="str">
        <f>IF(OR('1. Raw Data'!L2702="Elec", '1. Raw Data'!L2702="elect"), "Electronics", '1. Raw Data'!L2702)</f>
        <v>Electronics</v>
      </c>
      <c r="M2702" s="9">
        <v>188.53</v>
      </c>
      <c r="N2702" s="9">
        <f>IF(ISBLANK('1. Raw Data'!N2702), MEDIAN('1. Raw Data'!$N$2:$N$5001), '1. Raw Data'!N2702)</f>
        <v>104.23</v>
      </c>
      <c r="O2702" s="9">
        <v>5</v>
      </c>
      <c r="P2702" s="9">
        <f>IF(ISBLANK('1. Raw Data'!P2702), 0, '1. Raw Data'!P2702)</f>
        <v>0.1</v>
      </c>
      <c r="Q2702" s="9">
        <v>1174</v>
      </c>
      <c r="R2702" s="9">
        <v>5</v>
      </c>
      <c r="S2702" s="9">
        <f t="shared" si="126"/>
        <v>848.38499999999999</v>
      </c>
      <c r="T2702" s="9">
        <f t="shared" si="127"/>
        <v>327.23500000000001</v>
      </c>
      <c r="U2702" s="23">
        <f t="shared" si="128"/>
        <v>0.38571521184367946</v>
      </c>
    </row>
    <row r="2703" spans="1:21" x14ac:dyDescent="0.3">
      <c r="A2703" s="9">
        <v>1369</v>
      </c>
      <c r="B2703" s="9" t="str">
        <f>PROPER(TRIM('1. Raw Data'!B2703))</f>
        <v>Customer_2701</v>
      </c>
      <c r="C2703" s="9">
        <f>IF(OR('1. Raw Data'!C2703&lt;18, '1. Raw Data'!C2703&gt;100), MEDIAN('1. Raw Data'!$C$2:$C$5001), '1. Raw Data'!C2703)</f>
        <v>52</v>
      </c>
      <c r="D2703" s="9" t="s">
        <v>5023</v>
      </c>
      <c r="E2703" s="22">
        <v>44264</v>
      </c>
      <c r="F2703" s="9">
        <v>0</v>
      </c>
      <c r="G2703" s="9">
        <v>13522</v>
      </c>
      <c r="H2703" s="15">
        <v>44442</v>
      </c>
      <c r="I2703" s="9" t="s">
        <v>7456</v>
      </c>
      <c r="J2703" s="9">
        <v>114</v>
      </c>
      <c r="K2703" s="9" t="s">
        <v>7463</v>
      </c>
      <c r="L2703" s="9" t="str">
        <f>IF(OR('1. Raw Data'!L2703="Elec", '1. Raw Data'!L2703="elect"), "Electronics", '1. Raw Data'!L2703)</f>
        <v>Electronics</v>
      </c>
      <c r="M2703" s="9">
        <v>331.3</v>
      </c>
      <c r="N2703" s="9">
        <f>IF(ISBLANK('1. Raw Data'!N2703), MEDIAN('1. Raw Data'!$N$2:$N$5001), '1. Raw Data'!N2703)</f>
        <v>179.79</v>
      </c>
      <c r="O2703" s="9">
        <v>5</v>
      </c>
      <c r="P2703" s="9">
        <f>IF(ISBLANK('1. Raw Data'!P2703), 0, '1. Raw Data'!P2703)</f>
        <v>0.2</v>
      </c>
      <c r="Q2703" s="9">
        <v>382</v>
      </c>
      <c r="R2703" s="9">
        <v>3</v>
      </c>
      <c r="S2703" s="9">
        <f t="shared" si="126"/>
        <v>1325.2</v>
      </c>
      <c r="T2703" s="9">
        <f t="shared" si="127"/>
        <v>426.25000000000011</v>
      </c>
      <c r="U2703" s="23">
        <f t="shared" si="128"/>
        <v>0.32164956233021436</v>
      </c>
    </row>
    <row r="2704" spans="1:21" x14ac:dyDescent="0.3">
      <c r="A2704" s="9">
        <v>1148</v>
      </c>
      <c r="B2704" s="9" t="str">
        <f>PROPER(TRIM('1. Raw Data'!B2704))</f>
        <v>Customer_2702</v>
      </c>
      <c r="C2704" s="9">
        <f>IF(OR('1. Raw Data'!C2704&lt;18, '1. Raw Data'!C2704&gt;100), MEDIAN('1. Raw Data'!$C$2:$C$5001), '1. Raw Data'!C2704)</f>
        <v>40</v>
      </c>
      <c r="D2704" s="9" t="s">
        <v>5023</v>
      </c>
      <c r="E2704" s="22">
        <v>45172</v>
      </c>
      <c r="F2704" s="9">
        <v>0</v>
      </c>
      <c r="G2704" s="9">
        <v>13380</v>
      </c>
      <c r="H2704" s="15">
        <v>44994</v>
      </c>
      <c r="I2704" s="9" t="s">
        <v>7457</v>
      </c>
      <c r="J2704" s="9">
        <v>114</v>
      </c>
      <c r="K2704" s="9" t="s">
        <v>7463</v>
      </c>
      <c r="L2704" s="9" t="str">
        <f>IF(OR('1. Raw Data'!L2704="Elec", '1. Raw Data'!L2704="elect"), "Electronics", '1. Raw Data'!L2704)</f>
        <v>Electronics</v>
      </c>
      <c r="M2704" s="9">
        <v>1277.81</v>
      </c>
      <c r="N2704" s="9">
        <f>IF(ISBLANK('1. Raw Data'!N2704), MEDIAN('1. Raw Data'!$N$2:$N$5001), '1. Raw Data'!N2704)</f>
        <v>643.09</v>
      </c>
      <c r="O2704" s="9">
        <v>4</v>
      </c>
      <c r="P2704" s="9">
        <f>IF(ISBLANK('1. Raw Data'!P2704), 0, '1. Raw Data'!P2704)</f>
        <v>0</v>
      </c>
      <c r="Q2704" s="9">
        <v>485</v>
      </c>
      <c r="R2704" s="9">
        <v>6</v>
      </c>
      <c r="S2704" s="9">
        <f t="shared" si="126"/>
        <v>5111.24</v>
      </c>
      <c r="T2704" s="9">
        <f t="shared" si="127"/>
        <v>2538.8799999999997</v>
      </c>
      <c r="U2704" s="23">
        <f t="shared" si="128"/>
        <v>0.49672486519905146</v>
      </c>
    </row>
    <row r="2705" spans="1:21" x14ac:dyDescent="0.3">
      <c r="A2705" s="9">
        <v>1651</v>
      </c>
      <c r="B2705" s="9" t="str">
        <f>PROPER(TRIM('1. Raw Data'!B2705))</f>
        <v>Customer_2703</v>
      </c>
      <c r="C2705" s="9">
        <f>IF(OR('1. Raw Data'!C2705&lt;18, '1. Raw Data'!C2705&gt;100), MEDIAN('1. Raw Data'!$C$2:$C$5001), '1. Raw Data'!C2705)</f>
        <v>42</v>
      </c>
      <c r="D2705" s="9" t="s">
        <v>5021</v>
      </c>
      <c r="E2705" s="22">
        <v>45065</v>
      </c>
      <c r="F2705" s="9">
        <v>0</v>
      </c>
      <c r="G2705" s="9">
        <v>11380</v>
      </c>
      <c r="H2705" s="15">
        <v>45065</v>
      </c>
      <c r="I2705" s="9" t="s">
        <v>7456</v>
      </c>
      <c r="J2705" s="9">
        <v>102</v>
      </c>
      <c r="K2705" s="9" t="s">
        <v>7494</v>
      </c>
      <c r="L2705" s="9" t="str">
        <f>IF(OR('1. Raw Data'!L2705="Elec", '1. Raw Data'!L2705="elect"), "Electronics", '1. Raw Data'!L2705)</f>
        <v>Electronics</v>
      </c>
      <c r="M2705" s="9">
        <v>877.99</v>
      </c>
      <c r="N2705" s="9">
        <f>IF(ISBLANK('1. Raw Data'!N2705), MEDIAN('1. Raw Data'!$N$2:$N$5001), '1. Raw Data'!N2705)</f>
        <v>503.46</v>
      </c>
      <c r="O2705" s="9">
        <v>3</v>
      </c>
      <c r="P2705" s="9">
        <f>IF(ISBLANK('1. Raw Data'!P2705), 0, '1. Raw Data'!P2705)</f>
        <v>0.05</v>
      </c>
      <c r="Q2705" s="9">
        <v>593</v>
      </c>
      <c r="R2705" s="9">
        <v>1</v>
      </c>
      <c r="S2705" s="9">
        <f t="shared" si="126"/>
        <v>2502.2715000000003</v>
      </c>
      <c r="T2705" s="9">
        <f t="shared" si="127"/>
        <v>991.89150000000041</v>
      </c>
      <c r="U2705" s="23">
        <f t="shared" si="128"/>
        <v>0.39639643419988613</v>
      </c>
    </row>
    <row r="2706" spans="1:21" x14ac:dyDescent="0.3">
      <c r="A2706" s="9">
        <v>1769</v>
      </c>
      <c r="B2706" s="9" t="str">
        <f>PROPER(TRIM('1. Raw Data'!B2706))</f>
        <v>Customer_2704</v>
      </c>
      <c r="C2706" s="9">
        <f>IF(OR('1. Raw Data'!C2706&lt;18, '1. Raw Data'!C2706&gt;100), MEDIAN('1. Raw Data'!$C$2:$C$5001), '1. Raw Data'!C2706)</f>
        <v>32</v>
      </c>
      <c r="D2706" s="9" t="s">
        <v>5022</v>
      </c>
      <c r="E2706" s="22">
        <v>44050</v>
      </c>
      <c r="F2706" s="9">
        <v>0</v>
      </c>
      <c r="G2706" s="9">
        <v>13447</v>
      </c>
      <c r="H2706" s="15">
        <v>44020</v>
      </c>
      <c r="I2706" s="9" t="s">
        <v>7456</v>
      </c>
      <c r="J2706" s="9">
        <v>113</v>
      </c>
      <c r="K2706" s="9" t="s">
        <v>7460</v>
      </c>
      <c r="L2706" s="9" t="str">
        <f>IF(OR('1. Raw Data'!L2706="Elec", '1. Raw Data'!L2706="elect"), "Electronics", '1. Raw Data'!L2706)</f>
        <v>Home Appliances</v>
      </c>
      <c r="M2706" s="9">
        <v>968.77</v>
      </c>
      <c r="N2706" s="9">
        <f>IF(ISBLANK('1. Raw Data'!N2706), MEDIAN('1. Raw Data'!$N$2:$N$5001), '1. Raw Data'!N2706)</f>
        <v>599.32000000000005</v>
      </c>
      <c r="O2706" s="9">
        <v>3</v>
      </c>
      <c r="P2706" s="9">
        <f>IF(ISBLANK('1. Raw Data'!P2706), 0, '1. Raw Data'!P2706)</f>
        <v>0</v>
      </c>
      <c r="Q2706" s="9">
        <v>654</v>
      </c>
      <c r="R2706" s="9">
        <v>7</v>
      </c>
      <c r="S2706" s="9">
        <f t="shared" si="126"/>
        <v>2906.31</v>
      </c>
      <c r="T2706" s="9">
        <f t="shared" si="127"/>
        <v>1108.3499999999999</v>
      </c>
      <c r="U2706" s="23">
        <f t="shared" si="128"/>
        <v>0.38135986869948491</v>
      </c>
    </row>
    <row r="2707" spans="1:21" x14ac:dyDescent="0.3">
      <c r="A2707" s="9">
        <v>1373</v>
      </c>
      <c r="B2707" s="9" t="str">
        <f>PROPER(TRIM('1. Raw Data'!B2707))</f>
        <v>Customer_2705</v>
      </c>
      <c r="C2707" s="9">
        <f>IF(OR('1. Raw Data'!C2707&lt;18, '1. Raw Data'!C2707&gt;100), MEDIAN('1. Raw Data'!$C$2:$C$5001), '1. Raw Data'!C2707)</f>
        <v>53</v>
      </c>
      <c r="D2707" s="9" t="s">
        <v>5019</v>
      </c>
      <c r="E2707" s="22">
        <v>44517</v>
      </c>
      <c r="F2707" s="9">
        <v>1</v>
      </c>
      <c r="G2707" s="9">
        <v>12875</v>
      </c>
      <c r="H2707" s="15">
        <v>44517</v>
      </c>
      <c r="I2707" s="9" t="s">
        <v>7456</v>
      </c>
      <c r="J2707" s="9">
        <v>103</v>
      </c>
      <c r="K2707" s="9" t="s">
        <v>7472</v>
      </c>
      <c r="L2707" s="9" t="str">
        <f>IF(OR('1. Raw Data'!L2707="Elec", '1. Raw Data'!L2707="elect"), "Electronics", '1. Raw Data'!L2707)</f>
        <v>Clothing</v>
      </c>
      <c r="M2707" s="9">
        <v>321.85000000000002</v>
      </c>
      <c r="N2707" s="9">
        <f>IF(ISBLANK('1. Raw Data'!N2707), MEDIAN('1. Raw Data'!$N$2:$N$5001), '1. Raw Data'!N2707)</f>
        <v>196.41</v>
      </c>
      <c r="O2707" s="9">
        <v>2</v>
      </c>
      <c r="P2707" s="9">
        <f>IF(ISBLANK('1. Raw Data'!P2707), 0, '1. Raw Data'!P2707)</f>
        <v>0</v>
      </c>
      <c r="Q2707" s="9">
        <v>607</v>
      </c>
      <c r="R2707" s="9">
        <v>3</v>
      </c>
      <c r="S2707" s="9">
        <f t="shared" si="126"/>
        <v>643.70000000000005</v>
      </c>
      <c r="T2707" s="9">
        <f t="shared" si="127"/>
        <v>250.88000000000005</v>
      </c>
      <c r="U2707" s="23">
        <f t="shared" si="128"/>
        <v>0.38974677644865624</v>
      </c>
    </row>
    <row r="2708" spans="1:21" x14ac:dyDescent="0.3">
      <c r="A2708" s="9">
        <v>1780</v>
      </c>
      <c r="B2708" s="9" t="str">
        <f>PROPER(TRIM('1. Raw Data'!B2708))</f>
        <v>Customer_2706</v>
      </c>
      <c r="C2708" s="9">
        <f>IF(OR('1. Raw Data'!C2708&lt;18, '1. Raw Data'!C2708&gt;100), MEDIAN('1. Raw Data'!$C$2:$C$5001), '1. Raw Data'!C2708)</f>
        <v>40</v>
      </c>
      <c r="D2708" s="9" t="s">
        <v>5022</v>
      </c>
      <c r="E2708" s="22">
        <v>44413</v>
      </c>
      <c r="F2708" s="9">
        <v>0</v>
      </c>
      <c r="G2708" s="9">
        <v>13176</v>
      </c>
      <c r="H2708" s="15">
        <v>44324</v>
      </c>
      <c r="I2708" s="9" t="s">
        <v>7456</v>
      </c>
      <c r="J2708" s="9">
        <v>130</v>
      </c>
      <c r="K2708" s="9" t="s">
        <v>7487</v>
      </c>
      <c r="L2708" s="9" t="str">
        <f>IF(OR('1. Raw Data'!L2708="Elec", '1. Raw Data'!L2708="elect"), "Electronics", '1. Raw Data'!L2708)</f>
        <v>Home Appliances</v>
      </c>
      <c r="M2708" s="9">
        <v>1251.56</v>
      </c>
      <c r="N2708" s="9">
        <f>IF(ISBLANK('1. Raw Data'!N2708), MEDIAN('1. Raw Data'!$N$2:$N$5001), '1. Raw Data'!N2708)</f>
        <v>599.47</v>
      </c>
      <c r="O2708" s="9">
        <v>2</v>
      </c>
      <c r="P2708" s="9">
        <f>IF(ISBLANK('1. Raw Data'!P2708), 0, '1. Raw Data'!P2708)</f>
        <v>0.2</v>
      </c>
      <c r="Q2708" s="9">
        <v>438</v>
      </c>
      <c r="R2708" s="9">
        <v>6</v>
      </c>
      <c r="S2708" s="9">
        <f t="shared" si="126"/>
        <v>2002.4960000000001</v>
      </c>
      <c r="T2708" s="9">
        <f t="shared" si="127"/>
        <v>803.55600000000004</v>
      </c>
      <c r="U2708" s="23">
        <f t="shared" si="128"/>
        <v>0.40127720604685352</v>
      </c>
    </row>
    <row r="2709" spans="1:21" x14ac:dyDescent="0.3">
      <c r="A2709" s="9">
        <v>1159</v>
      </c>
      <c r="B2709" s="9" t="str">
        <f>PROPER(TRIM('1. Raw Data'!B2709))</f>
        <v>Customer_2707</v>
      </c>
      <c r="C2709" s="9">
        <f>IF(OR('1. Raw Data'!C2709&lt;18, '1. Raw Data'!C2709&gt;100), MEDIAN('1. Raw Data'!$C$2:$C$5001), '1. Raw Data'!C2709)</f>
        <v>42</v>
      </c>
      <c r="D2709" s="9" t="s">
        <v>5020</v>
      </c>
      <c r="E2709" s="22">
        <v>44761</v>
      </c>
      <c r="F2709" s="9">
        <v>0</v>
      </c>
      <c r="G2709" s="9">
        <v>12437</v>
      </c>
      <c r="H2709" s="15">
        <v>44761</v>
      </c>
      <c r="I2709" s="9" t="s">
        <v>7456</v>
      </c>
      <c r="J2709" s="9">
        <v>118</v>
      </c>
      <c r="K2709" s="9" t="s">
        <v>7501</v>
      </c>
      <c r="L2709" s="9" t="str">
        <f>IF(OR('1. Raw Data'!L2709="Elec", '1. Raw Data'!L2709="elect"), "Electronics", '1. Raw Data'!L2709)</f>
        <v>Sports</v>
      </c>
      <c r="M2709" s="9">
        <v>1308.57</v>
      </c>
      <c r="N2709" s="9">
        <f>IF(ISBLANK('1. Raw Data'!N2709), MEDIAN('1. Raw Data'!$N$2:$N$5001), '1. Raw Data'!N2709)</f>
        <v>429.51499999999999</v>
      </c>
      <c r="O2709" s="9">
        <v>4</v>
      </c>
      <c r="P2709" s="9">
        <f>IF(ISBLANK('1. Raw Data'!P2709), 0, '1. Raw Data'!P2709)</f>
        <v>0</v>
      </c>
      <c r="Q2709" s="9">
        <v>546</v>
      </c>
      <c r="R2709" s="9">
        <v>6</v>
      </c>
      <c r="S2709" s="9">
        <f t="shared" si="126"/>
        <v>5234.28</v>
      </c>
      <c r="T2709" s="9">
        <f t="shared" si="127"/>
        <v>3516.22</v>
      </c>
      <c r="U2709" s="23">
        <f t="shared" si="128"/>
        <v>0.67176765476818201</v>
      </c>
    </row>
    <row r="2710" spans="1:21" x14ac:dyDescent="0.3">
      <c r="A2710" s="9">
        <v>1350</v>
      </c>
      <c r="B2710" s="9" t="str">
        <f>PROPER(TRIM('1. Raw Data'!B2710))</f>
        <v>Customer_2708</v>
      </c>
      <c r="C2710" s="9">
        <f>IF(OR('1. Raw Data'!C2710&lt;18, '1. Raw Data'!C2710&gt;100), MEDIAN('1. Raw Data'!$C$2:$C$5001), '1. Raw Data'!C2710)</f>
        <v>36</v>
      </c>
      <c r="D2710" s="9" t="s">
        <v>5020</v>
      </c>
      <c r="E2710" s="22">
        <v>45085</v>
      </c>
      <c r="F2710" s="9">
        <v>1</v>
      </c>
      <c r="G2710" s="9">
        <v>10175</v>
      </c>
      <c r="H2710" s="15">
        <v>45144</v>
      </c>
      <c r="I2710" s="9" t="s">
        <v>7457</v>
      </c>
      <c r="J2710" s="9">
        <v>136</v>
      </c>
      <c r="K2710" s="9" t="s">
        <v>7503</v>
      </c>
      <c r="L2710" s="9" t="str">
        <f>IF(OR('1. Raw Data'!L2710="Elec", '1. Raw Data'!L2710="elect"), "Electronics", '1. Raw Data'!L2710)</f>
        <v>Electronics</v>
      </c>
      <c r="M2710" s="9">
        <v>808.83</v>
      </c>
      <c r="N2710" s="9">
        <f>IF(ISBLANK('1. Raw Data'!N2710), MEDIAN('1. Raw Data'!$N$2:$N$5001), '1. Raw Data'!N2710)</f>
        <v>359.63</v>
      </c>
      <c r="O2710" s="9">
        <v>1</v>
      </c>
      <c r="P2710" s="9">
        <f>IF(ISBLANK('1. Raw Data'!P2710), 0, '1. Raw Data'!P2710)</f>
        <v>0.05</v>
      </c>
      <c r="Q2710" s="9">
        <v>514</v>
      </c>
      <c r="R2710" s="9">
        <v>2</v>
      </c>
      <c r="S2710" s="9">
        <f t="shared" si="126"/>
        <v>768.38850000000002</v>
      </c>
      <c r="T2710" s="9">
        <f t="shared" si="127"/>
        <v>408.75850000000003</v>
      </c>
      <c r="U2710" s="23">
        <f t="shared" si="128"/>
        <v>0.53196852894076374</v>
      </c>
    </row>
    <row r="2711" spans="1:21" x14ac:dyDescent="0.3">
      <c r="A2711" s="9">
        <v>2311</v>
      </c>
      <c r="B2711" s="9" t="str">
        <f>PROPER(TRIM('1. Raw Data'!B2711))</f>
        <v>Customer_2709</v>
      </c>
      <c r="C2711" s="9">
        <f>IF(OR('1. Raw Data'!C2711&lt;18, '1. Raw Data'!C2711&gt;100), MEDIAN('1. Raw Data'!$C$2:$C$5001), '1. Raw Data'!C2711)</f>
        <v>56</v>
      </c>
      <c r="D2711" s="9" t="s">
        <v>5018</v>
      </c>
      <c r="E2711" s="22">
        <v>44943</v>
      </c>
      <c r="F2711" s="9">
        <v>0</v>
      </c>
      <c r="G2711" s="9">
        <v>12153</v>
      </c>
      <c r="H2711" s="15">
        <v>44943</v>
      </c>
      <c r="I2711" s="9" t="s">
        <v>7455</v>
      </c>
      <c r="J2711" s="9">
        <v>121</v>
      </c>
      <c r="K2711" s="9" t="s">
        <v>7495</v>
      </c>
      <c r="L2711" s="9" t="str">
        <f>IF(OR('1. Raw Data'!L2711="Elec", '1. Raw Data'!L2711="elect"), "Electronics", '1. Raw Data'!L2711)</f>
        <v>Electronics</v>
      </c>
      <c r="M2711" s="9">
        <v>1373.21</v>
      </c>
      <c r="N2711" s="9">
        <f>IF(ISBLANK('1. Raw Data'!N2711), MEDIAN('1. Raw Data'!$N$2:$N$5001), '1. Raw Data'!N2711)</f>
        <v>599.38</v>
      </c>
      <c r="O2711" s="9">
        <v>3</v>
      </c>
      <c r="P2711" s="9">
        <f>IF(ISBLANK('1. Raw Data'!P2711), 0, '1. Raw Data'!P2711)</f>
        <v>0</v>
      </c>
      <c r="Q2711" s="9">
        <v>474</v>
      </c>
      <c r="R2711" s="9">
        <v>6</v>
      </c>
      <c r="S2711" s="9">
        <f t="shared" si="126"/>
        <v>4119.63</v>
      </c>
      <c r="T2711" s="9">
        <f t="shared" si="127"/>
        <v>2321.4900000000002</v>
      </c>
      <c r="U2711" s="23">
        <f t="shared" si="128"/>
        <v>0.56351905389561685</v>
      </c>
    </row>
    <row r="2712" spans="1:21" x14ac:dyDescent="0.3">
      <c r="A2712" s="9">
        <v>2311</v>
      </c>
      <c r="B2712" s="9" t="str">
        <f>PROPER(TRIM('1. Raw Data'!B2712))</f>
        <v>Customer_2710</v>
      </c>
      <c r="C2712" s="9">
        <f>IF(OR('1. Raw Data'!C2712&lt;18, '1. Raw Data'!C2712&gt;100), MEDIAN('1. Raw Data'!$C$2:$C$5001), '1. Raw Data'!C2712)</f>
        <v>63</v>
      </c>
      <c r="D2712" s="9" t="s">
        <v>5019</v>
      </c>
      <c r="E2712" s="22">
        <v>44904</v>
      </c>
      <c r="F2712" s="9">
        <v>0</v>
      </c>
      <c r="G2712" s="9">
        <v>10591</v>
      </c>
      <c r="H2712" s="15">
        <v>44816</v>
      </c>
      <c r="I2712" s="9" t="s">
        <v>7457</v>
      </c>
      <c r="J2712" s="9">
        <v>119</v>
      </c>
      <c r="K2712" s="9" t="s">
        <v>7459</v>
      </c>
      <c r="L2712" s="9" t="str">
        <f>IF(OR('1. Raw Data'!L2712="Elec", '1. Raw Data'!L2712="elect"), "Electronics", '1. Raw Data'!L2712)</f>
        <v>Home Appliances</v>
      </c>
      <c r="M2712" s="9">
        <v>1275</v>
      </c>
      <c r="N2712" s="9">
        <f>IF(ISBLANK('1. Raw Data'!N2712), MEDIAN('1. Raw Data'!$N$2:$N$5001), '1. Raw Data'!N2712)</f>
        <v>810.59</v>
      </c>
      <c r="O2712" s="9">
        <v>1</v>
      </c>
      <c r="P2712" s="9">
        <f>IF(ISBLANK('1. Raw Data'!P2712), 0, '1. Raw Data'!P2712)</f>
        <v>0</v>
      </c>
      <c r="Q2712" s="9">
        <v>474</v>
      </c>
      <c r="R2712" s="9">
        <v>6</v>
      </c>
      <c r="S2712" s="9">
        <f t="shared" si="126"/>
        <v>1275</v>
      </c>
      <c r="T2712" s="9">
        <f t="shared" si="127"/>
        <v>464.40999999999997</v>
      </c>
      <c r="U2712" s="23">
        <f t="shared" si="128"/>
        <v>0.36424313725490193</v>
      </c>
    </row>
    <row r="2713" spans="1:21" x14ac:dyDescent="0.3">
      <c r="A2713" s="9">
        <v>1891</v>
      </c>
      <c r="B2713" s="9" t="str">
        <f>PROPER(TRIM('1. Raw Data'!B2713))</f>
        <v>Customer_2711</v>
      </c>
      <c r="C2713" s="9">
        <f>IF(OR('1. Raw Data'!C2713&lt;18, '1. Raw Data'!C2713&gt;100), MEDIAN('1. Raw Data'!$C$2:$C$5001), '1. Raw Data'!C2713)</f>
        <v>26</v>
      </c>
      <c r="D2713" s="9" t="s">
        <v>5022</v>
      </c>
      <c r="E2713" s="22">
        <v>44783</v>
      </c>
      <c r="F2713" s="9">
        <v>0</v>
      </c>
      <c r="G2713" s="9">
        <v>11186</v>
      </c>
      <c r="H2713" s="15">
        <v>44842</v>
      </c>
      <c r="I2713" s="9" t="s">
        <v>7457</v>
      </c>
      <c r="J2713" s="9">
        <v>116</v>
      </c>
      <c r="K2713" s="9" t="s">
        <v>7480</v>
      </c>
      <c r="L2713" s="9" t="str">
        <f>IF(OR('1. Raw Data'!L2713="Elec", '1. Raw Data'!L2713="elect"), "Electronics", '1. Raw Data'!L2713)</f>
        <v>Sports</v>
      </c>
      <c r="M2713" s="9">
        <v>1110.42</v>
      </c>
      <c r="N2713" s="9">
        <f>IF(ISBLANK('1. Raw Data'!N2713), MEDIAN('1. Raw Data'!$N$2:$N$5001), '1. Raw Data'!N2713)</f>
        <v>675.27</v>
      </c>
      <c r="O2713" s="9">
        <v>1</v>
      </c>
      <c r="P2713" s="9">
        <f>IF(ISBLANK('1. Raw Data'!P2713), 0, '1. Raw Data'!P2713)</f>
        <v>0</v>
      </c>
      <c r="Q2713" s="9">
        <v>431</v>
      </c>
      <c r="R2713" s="9">
        <v>5</v>
      </c>
      <c r="S2713" s="9">
        <f t="shared" si="126"/>
        <v>1110.42</v>
      </c>
      <c r="T2713" s="9">
        <f t="shared" si="127"/>
        <v>435.15000000000009</v>
      </c>
      <c r="U2713" s="23">
        <f t="shared" si="128"/>
        <v>0.39187874858161781</v>
      </c>
    </row>
    <row r="2714" spans="1:21" x14ac:dyDescent="0.3">
      <c r="A2714" s="9">
        <v>2249</v>
      </c>
      <c r="B2714" s="9" t="str">
        <f>PROPER(TRIM('1. Raw Data'!B2714))</f>
        <v>Customer_2712</v>
      </c>
      <c r="C2714" s="9">
        <f>IF(OR('1. Raw Data'!C2714&lt;18, '1. Raw Data'!C2714&gt;100), MEDIAN('1. Raw Data'!$C$2:$C$5001), '1. Raw Data'!C2714)</f>
        <v>26</v>
      </c>
      <c r="D2714" s="9" t="s">
        <v>5018</v>
      </c>
      <c r="E2714" s="22">
        <v>44105</v>
      </c>
      <c r="F2714" s="9">
        <v>0</v>
      </c>
      <c r="G2714" s="9">
        <v>10913</v>
      </c>
      <c r="H2714" s="15">
        <v>43840</v>
      </c>
      <c r="I2714" s="9" t="s">
        <v>7456</v>
      </c>
      <c r="J2714" s="9">
        <v>128</v>
      </c>
      <c r="K2714" s="9" t="s">
        <v>7473</v>
      </c>
      <c r="L2714" s="9" t="str">
        <f>IF(OR('1. Raw Data'!L2714="Elec", '1. Raw Data'!L2714="elect"), "Electronics", '1. Raw Data'!L2714)</f>
        <v>Home Appliances</v>
      </c>
      <c r="M2714" s="9">
        <v>1114.4100000000001</v>
      </c>
      <c r="N2714" s="9">
        <f>IF(ISBLANK('1. Raw Data'!N2714), MEDIAN('1. Raw Data'!$N$2:$N$5001), '1. Raw Data'!N2714)</f>
        <v>702.5</v>
      </c>
      <c r="O2714" s="9">
        <v>4</v>
      </c>
      <c r="P2714" s="9">
        <f>IF(ISBLANK('1. Raw Data'!P2714), 0, '1. Raw Data'!P2714)</f>
        <v>0.1</v>
      </c>
      <c r="Q2714" s="9">
        <v>328</v>
      </c>
      <c r="R2714" s="9">
        <v>6</v>
      </c>
      <c r="S2714" s="9">
        <f t="shared" si="126"/>
        <v>4011.8760000000002</v>
      </c>
      <c r="T2714" s="9">
        <f t="shared" si="127"/>
        <v>1201.8760000000002</v>
      </c>
      <c r="U2714" s="23">
        <f t="shared" si="128"/>
        <v>0.29957954832103489</v>
      </c>
    </row>
    <row r="2715" spans="1:21" x14ac:dyDescent="0.3">
      <c r="A2715" s="9">
        <v>1522</v>
      </c>
      <c r="B2715" s="9" t="str">
        <f>PROPER(TRIM('1. Raw Data'!B2715))</f>
        <v>Customer_2713</v>
      </c>
      <c r="C2715" s="9">
        <f>IF(OR('1. Raw Data'!C2715&lt;18, '1. Raw Data'!C2715&gt;100), MEDIAN('1. Raw Data'!$C$2:$C$5001), '1. Raw Data'!C2715)</f>
        <v>43</v>
      </c>
      <c r="D2715" s="9" t="s">
        <v>5020</v>
      </c>
      <c r="E2715" s="22">
        <v>44863</v>
      </c>
      <c r="F2715" s="9">
        <v>0</v>
      </c>
      <c r="G2715" s="9">
        <v>11290</v>
      </c>
      <c r="H2715" s="15">
        <v>44863</v>
      </c>
      <c r="I2715" s="9" t="s">
        <v>7455</v>
      </c>
      <c r="J2715" s="9">
        <v>104</v>
      </c>
      <c r="K2715" s="9" t="s">
        <v>7499</v>
      </c>
      <c r="L2715" s="9" t="str">
        <f>IF(OR('1. Raw Data'!L2715="Elec", '1. Raw Data'!L2715="elect"), "Electronics", '1. Raw Data'!L2715)</f>
        <v>Clothing</v>
      </c>
      <c r="M2715" s="9">
        <v>202.82</v>
      </c>
      <c r="N2715" s="9">
        <f>IF(ISBLANK('1. Raw Data'!N2715), MEDIAN('1. Raw Data'!$N$2:$N$5001), '1. Raw Data'!N2715)</f>
        <v>90.4</v>
      </c>
      <c r="O2715" s="9">
        <v>2</v>
      </c>
      <c r="P2715" s="9">
        <f>IF(ISBLANK('1. Raw Data'!P2715), 0, '1. Raw Data'!P2715)</f>
        <v>0</v>
      </c>
      <c r="Q2715" s="9">
        <v>332</v>
      </c>
      <c r="R2715" s="9">
        <v>2</v>
      </c>
      <c r="S2715" s="9">
        <f t="shared" si="126"/>
        <v>405.64</v>
      </c>
      <c r="T2715" s="9">
        <f t="shared" si="127"/>
        <v>224.83999999999997</v>
      </c>
      <c r="U2715" s="23">
        <f t="shared" si="128"/>
        <v>0.55428458731880481</v>
      </c>
    </row>
    <row r="2716" spans="1:21" x14ac:dyDescent="0.3">
      <c r="A2716" s="9">
        <v>1521</v>
      </c>
      <c r="B2716" s="9" t="str">
        <f>PROPER(TRIM('1. Raw Data'!B2716))</f>
        <v>Customer_2714</v>
      </c>
      <c r="C2716" s="9">
        <f>IF(OR('1. Raw Data'!C2716&lt;18, '1. Raw Data'!C2716&gt;100), MEDIAN('1. Raw Data'!$C$2:$C$5001), '1. Raw Data'!C2716)</f>
        <v>66</v>
      </c>
      <c r="D2716" s="9" t="s">
        <v>5023</v>
      </c>
      <c r="E2716" s="22">
        <v>44789</v>
      </c>
      <c r="F2716" s="9">
        <v>0</v>
      </c>
      <c r="G2716" s="9">
        <v>11586</v>
      </c>
      <c r="H2716" s="15">
        <v>44789</v>
      </c>
      <c r="I2716" s="9" t="s">
        <v>7457</v>
      </c>
      <c r="J2716" s="9">
        <v>115</v>
      </c>
      <c r="K2716" s="9" t="s">
        <v>7481</v>
      </c>
      <c r="L2716" s="9" t="str">
        <f>IF(OR('1. Raw Data'!L2716="Elec", '1. Raw Data'!L2716="elect"), "Electronics", '1. Raw Data'!L2716)</f>
        <v>Electronics</v>
      </c>
      <c r="M2716" s="9">
        <v>442.71</v>
      </c>
      <c r="N2716" s="9">
        <f>IF(ISBLANK('1. Raw Data'!N2716), MEDIAN('1. Raw Data'!$N$2:$N$5001), '1. Raw Data'!N2716)</f>
        <v>298.56</v>
      </c>
      <c r="O2716" s="9">
        <v>1</v>
      </c>
      <c r="P2716" s="9">
        <f>IF(ISBLANK('1. Raw Data'!P2716), 0, '1. Raw Data'!P2716)</f>
        <v>0</v>
      </c>
      <c r="Q2716" s="9">
        <v>869</v>
      </c>
      <c r="R2716" s="9">
        <v>2</v>
      </c>
      <c r="S2716" s="9">
        <f t="shared" si="126"/>
        <v>442.71</v>
      </c>
      <c r="T2716" s="9">
        <f t="shared" si="127"/>
        <v>144.14999999999998</v>
      </c>
      <c r="U2716" s="23">
        <f t="shared" si="128"/>
        <v>0.32560818594565288</v>
      </c>
    </row>
    <row r="2717" spans="1:21" x14ac:dyDescent="0.3">
      <c r="A2717" s="9">
        <v>1782</v>
      </c>
      <c r="B2717" s="9" t="str">
        <f>PROPER(TRIM('1. Raw Data'!B2717))</f>
        <v>Customer_2715</v>
      </c>
      <c r="C2717" s="9">
        <f>IF(OR('1. Raw Data'!C2717&lt;18, '1. Raw Data'!C2717&gt;100), MEDIAN('1. Raw Data'!$C$2:$C$5001), '1. Raw Data'!C2717)</f>
        <v>40</v>
      </c>
      <c r="D2717" s="9" t="s">
        <v>5019</v>
      </c>
      <c r="E2717" s="22">
        <v>44389</v>
      </c>
      <c r="F2717" s="9">
        <v>1</v>
      </c>
      <c r="G2717" s="9">
        <v>13960</v>
      </c>
      <c r="H2717" s="15">
        <v>44537</v>
      </c>
      <c r="I2717" s="9" t="s">
        <v>7457</v>
      </c>
      <c r="J2717" s="9">
        <v>101</v>
      </c>
      <c r="K2717" s="9" t="s">
        <v>7478</v>
      </c>
      <c r="L2717" s="9" t="str">
        <f>IF(OR('1. Raw Data'!L2717="Elec", '1. Raw Data'!L2717="elect"), "Electronics", '1. Raw Data'!L2717)</f>
        <v>Home Appliances</v>
      </c>
      <c r="M2717" s="9">
        <v>146.93</v>
      </c>
      <c r="N2717" s="9">
        <f>IF(ISBLANK('1. Raw Data'!N2717), MEDIAN('1. Raw Data'!$N$2:$N$5001), '1. Raw Data'!N2717)</f>
        <v>64.64</v>
      </c>
      <c r="O2717" s="9">
        <v>4</v>
      </c>
      <c r="P2717" s="9">
        <f>IF(ISBLANK('1. Raw Data'!P2717), 0, '1. Raw Data'!P2717)</f>
        <v>0</v>
      </c>
      <c r="Q2717" s="9">
        <v>918</v>
      </c>
      <c r="R2717" s="9">
        <v>2</v>
      </c>
      <c r="S2717" s="9">
        <f t="shared" si="126"/>
        <v>587.72</v>
      </c>
      <c r="T2717" s="9">
        <f t="shared" si="127"/>
        <v>329.16</v>
      </c>
      <c r="U2717" s="23">
        <f t="shared" si="128"/>
        <v>0.56006261485060915</v>
      </c>
    </row>
    <row r="2718" spans="1:21" x14ac:dyDescent="0.3">
      <c r="A2718" s="9">
        <v>1272</v>
      </c>
      <c r="B2718" s="9" t="str">
        <f>PROPER(TRIM('1. Raw Data'!B2718))</f>
        <v>Customer_2716</v>
      </c>
      <c r="C2718" s="9">
        <f>IF(OR('1. Raw Data'!C2718&lt;18, '1. Raw Data'!C2718&gt;100), MEDIAN('1. Raw Data'!$C$2:$C$5001), '1. Raw Data'!C2718)</f>
        <v>20</v>
      </c>
      <c r="D2718" s="9" t="s">
        <v>5019</v>
      </c>
      <c r="E2718" s="22">
        <v>44225</v>
      </c>
      <c r="F2718" s="9">
        <v>1</v>
      </c>
      <c r="G2718" s="9">
        <v>11302</v>
      </c>
      <c r="H2718" s="15">
        <v>44225</v>
      </c>
      <c r="I2718" s="9" t="s">
        <v>7455</v>
      </c>
      <c r="J2718" s="9">
        <v>148</v>
      </c>
      <c r="K2718" s="9" t="s">
        <v>7491</v>
      </c>
      <c r="L2718" s="9" t="str">
        <f>IF(OR('1. Raw Data'!L2718="Elec", '1. Raw Data'!L2718="elect"), "Electronics", '1. Raw Data'!L2718)</f>
        <v>Clothing</v>
      </c>
      <c r="M2718" s="9">
        <v>62.59</v>
      </c>
      <c r="N2718" s="9">
        <f>IF(ISBLANK('1. Raw Data'!N2718), MEDIAN('1. Raw Data'!$N$2:$N$5001), '1. Raw Data'!N2718)</f>
        <v>41.37</v>
      </c>
      <c r="O2718" s="9">
        <v>2</v>
      </c>
      <c r="P2718" s="9">
        <f>IF(ISBLANK('1. Raw Data'!P2718), 0, '1. Raw Data'!P2718)</f>
        <v>0</v>
      </c>
      <c r="Q2718" s="9">
        <v>814</v>
      </c>
      <c r="R2718" s="9">
        <v>4</v>
      </c>
      <c r="S2718" s="9">
        <f t="shared" si="126"/>
        <v>125.18</v>
      </c>
      <c r="T2718" s="9">
        <f t="shared" si="127"/>
        <v>42.440000000000012</v>
      </c>
      <c r="U2718" s="23">
        <f t="shared" si="128"/>
        <v>0.33903179421632856</v>
      </c>
    </row>
    <row r="2719" spans="1:21" x14ac:dyDescent="0.3">
      <c r="A2719" s="9">
        <v>1935</v>
      </c>
      <c r="B2719" s="9" t="str">
        <f>PROPER(TRIM('1. Raw Data'!B2719))</f>
        <v>Customer_2717</v>
      </c>
      <c r="C2719" s="9">
        <f>IF(OR('1. Raw Data'!C2719&lt;18, '1. Raw Data'!C2719&gt;100), MEDIAN('1. Raw Data'!$C$2:$C$5001), '1. Raw Data'!C2719)</f>
        <v>30</v>
      </c>
      <c r="D2719" s="9" t="s">
        <v>5022</v>
      </c>
      <c r="E2719" s="22">
        <v>44061</v>
      </c>
      <c r="F2719" s="9">
        <v>0</v>
      </c>
      <c r="G2719" s="9">
        <v>11326</v>
      </c>
      <c r="H2719" s="15">
        <v>44061</v>
      </c>
      <c r="I2719" s="9" t="s">
        <v>7457</v>
      </c>
      <c r="J2719" s="9">
        <v>147</v>
      </c>
      <c r="K2719" s="9" t="s">
        <v>7474</v>
      </c>
      <c r="L2719" s="9" t="str">
        <f>IF(OR('1. Raw Data'!L2719="Elec", '1. Raw Data'!L2719="elect"), "Electronics", '1. Raw Data'!L2719)</f>
        <v>Electronics</v>
      </c>
      <c r="M2719" s="9">
        <v>279.55</v>
      </c>
      <c r="N2719" s="9">
        <f>IF(ISBLANK('1. Raw Data'!N2719), MEDIAN('1. Raw Data'!$N$2:$N$5001), '1. Raw Data'!N2719)</f>
        <v>141.37</v>
      </c>
      <c r="O2719" s="9">
        <v>1</v>
      </c>
      <c r="P2719" s="9">
        <f>IF(ISBLANK('1. Raw Data'!P2719), 0, '1. Raw Data'!P2719)</f>
        <v>0</v>
      </c>
      <c r="Q2719" s="9">
        <v>468</v>
      </c>
      <c r="R2719" s="9">
        <v>9</v>
      </c>
      <c r="S2719" s="9">
        <f t="shared" si="126"/>
        <v>279.55</v>
      </c>
      <c r="T2719" s="9">
        <f t="shared" si="127"/>
        <v>138.18</v>
      </c>
      <c r="U2719" s="23">
        <f t="shared" si="128"/>
        <v>0.49429440171704525</v>
      </c>
    </row>
    <row r="2720" spans="1:21" x14ac:dyDescent="0.3">
      <c r="A2720" s="9">
        <v>2425</v>
      </c>
      <c r="B2720" s="9" t="str">
        <f>PROPER(TRIM('1. Raw Data'!B2720))</f>
        <v>Customer_2718</v>
      </c>
      <c r="C2720" s="9">
        <f>IF(OR('1. Raw Data'!C2720&lt;18, '1. Raw Data'!C2720&gt;100), MEDIAN('1. Raw Data'!$C$2:$C$5001), '1. Raw Data'!C2720)</f>
        <v>43</v>
      </c>
      <c r="D2720" s="9" t="s">
        <v>5021</v>
      </c>
      <c r="E2720" s="22">
        <v>44508</v>
      </c>
      <c r="F2720" s="9">
        <v>1</v>
      </c>
      <c r="G2720" s="9">
        <v>13658</v>
      </c>
      <c r="H2720" s="15">
        <v>44419</v>
      </c>
      <c r="I2720" s="9" t="s">
        <v>7455</v>
      </c>
      <c r="J2720" s="9">
        <v>116</v>
      </c>
      <c r="K2720" s="9" t="s">
        <v>7480</v>
      </c>
      <c r="L2720" s="9" t="str">
        <f>IF(OR('1. Raw Data'!L2720="Elec", '1. Raw Data'!L2720="elect"), "Electronics", '1. Raw Data'!L2720)</f>
        <v>Electronics</v>
      </c>
      <c r="M2720" s="9">
        <v>1326.71</v>
      </c>
      <c r="N2720" s="9">
        <f>IF(ISBLANK('1. Raw Data'!N2720), MEDIAN('1. Raw Data'!$N$2:$N$5001), '1. Raw Data'!N2720)</f>
        <v>572.65</v>
      </c>
      <c r="O2720" s="9">
        <v>1</v>
      </c>
      <c r="P2720" s="9">
        <f>IF(ISBLANK('1. Raw Data'!P2720), 0, '1. Raw Data'!P2720)</f>
        <v>0.05</v>
      </c>
      <c r="Q2720" s="9">
        <v>851</v>
      </c>
      <c r="R2720" s="9">
        <v>2</v>
      </c>
      <c r="S2720" s="9">
        <f t="shared" si="126"/>
        <v>1260.3744999999999</v>
      </c>
      <c r="T2720" s="9">
        <f t="shared" si="127"/>
        <v>687.72449999999992</v>
      </c>
      <c r="U2720" s="23">
        <f t="shared" si="128"/>
        <v>0.54565091566038504</v>
      </c>
    </row>
    <row r="2721" spans="1:21" x14ac:dyDescent="0.3">
      <c r="A2721" s="9">
        <v>1182</v>
      </c>
      <c r="B2721" s="9" t="str">
        <f>PROPER(TRIM('1. Raw Data'!B2721))</f>
        <v>Customer_2719</v>
      </c>
      <c r="C2721" s="9">
        <f>IF(OR('1. Raw Data'!C2721&lt;18, '1. Raw Data'!C2721&gt;100), MEDIAN('1. Raw Data'!$C$2:$C$5001), '1. Raw Data'!C2721)</f>
        <v>43</v>
      </c>
      <c r="D2721" s="9" t="s">
        <v>5022</v>
      </c>
      <c r="E2721" s="22">
        <v>44163</v>
      </c>
      <c r="F2721" s="9">
        <v>0</v>
      </c>
      <c r="G2721" s="9">
        <v>13002</v>
      </c>
      <c r="H2721" s="15">
        <v>44163</v>
      </c>
      <c r="I2721" s="9" t="s">
        <v>7457</v>
      </c>
      <c r="J2721" s="9">
        <v>120</v>
      </c>
      <c r="K2721" s="9" t="s">
        <v>7488</v>
      </c>
      <c r="L2721" s="9" t="str">
        <f>IF(OR('1. Raw Data'!L2721="Elec", '1. Raw Data'!L2721="elect"), "Electronics", '1. Raw Data'!L2721)</f>
        <v>Electronics</v>
      </c>
      <c r="M2721" s="9">
        <v>397.82</v>
      </c>
      <c r="N2721" s="9">
        <f>IF(ISBLANK('1. Raw Data'!N2721), MEDIAN('1. Raw Data'!$N$2:$N$5001), '1. Raw Data'!N2721)</f>
        <v>193.35</v>
      </c>
      <c r="O2721" s="9">
        <v>2</v>
      </c>
      <c r="P2721" s="9">
        <f>IF(ISBLANK('1. Raw Data'!P2721), 0, '1. Raw Data'!P2721)</f>
        <v>0.1</v>
      </c>
      <c r="Q2721" s="9">
        <v>530</v>
      </c>
      <c r="R2721" s="9">
        <v>7</v>
      </c>
      <c r="S2721" s="9">
        <f t="shared" si="126"/>
        <v>716.07600000000002</v>
      </c>
      <c r="T2721" s="9">
        <f t="shared" si="127"/>
        <v>329.37600000000003</v>
      </c>
      <c r="U2721" s="23">
        <f t="shared" si="128"/>
        <v>0.45997352236354805</v>
      </c>
    </row>
    <row r="2722" spans="1:21" x14ac:dyDescent="0.3">
      <c r="A2722" s="9">
        <v>1487</v>
      </c>
      <c r="B2722" s="9" t="str">
        <f>PROPER(TRIM('1. Raw Data'!B2722))</f>
        <v>Customer_2720</v>
      </c>
      <c r="C2722" s="9">
        <f>IF(OR('1. Raw Data'!C2722&lt;18, '1. Raw Data'!C2722&gt;100), MEDIAN('1. Raw Data'!$C$2:$C$5001), '1. Raw Data'!C2722)</f>
        <v>29</v>
      </c>
      <c r="D2722" s="9" t="s">
        <v>5023</v>
      </c>
      <c r="E2722" s="22">
        <v>45445</v>
      </c>
      <c r="F2722" s="9">
        <v>0</v>
      </c>
      <c r="G2722" s="9">
        <v>10952</v>
      </c>
      <c r="H2722" s="15">
        <v>45328</v>
      </c>
      <c r="I2722" s="9" t="s">
        <v>7456</v>
      </c>
      <c r="J2722" s="9">
        <v>133</v>
      </c>
      <c r="K2722" s="9" t="s">
        <v>7498</v>
      </c>
      <c r="L2722" s="9" t="str">
        <f>IF(OR('1. Raw Data'!L2722="Elec", '1. Raw Data'!L2722="elect"), "Electronics", '1. Raw Data'!L2722)</f>
        <v>Sports</v>
      </c>
      <c r="M2722" s="9">
        <v>1456.72</v>
      </c>
      <c r="N2722" s="9">
        <f>IF(ISBLANK('1. Raw Data'!N2722), MEDIAN('1. Raw Data'!$N$2:$N$5001), '1. Raw Data'!N2722)</f>
        <v>661.98</v>
      </c>
      <c r="O2722" s="9">
        <v>2</v>
      </c>
      <c r="P2722" s="9">
        <f>IF(ISBLANK('1. Raw Data'!P2722), 0, '1. Raw Data'!P2722)</f>
        <v>0.05</v>
      </c>
      <c r="Q2722" s="9">
        <v>330</v>
      </c>
      <c r="R2722" s="9">
        <v>5</v>
      </c>
      <c r="S2722" s="9">
        <f t="shared" si="126"/>
        <v>2767.768</v>
      </c>
      <c r="T2722" s="9">
        <f t="shared" si="127"/>
        <v>1443.808</v>
      </c>
      <c r="U2722" s="23">
        <f t="shared" si="128"/>
        <v>0.52165065858121051</v>
      </c>
    </row>
    <row r="2723" spans="1:21" x14ac:dyDescent="0.3">
      <c r="A2723" s="9">
        <v>1845</v>
      </c>
      <c r="B2723" s="9" t="str">
        <f>PROPER(TRIM('1. Raw Data'!B2723))</f>
        <v>Customer_2721</v>
      </c>
      <c r="C2723" s="9">
        <f>IF(OR('1. Raw Data'!C2723&lt;18, '1. Raw Data'!C2723&gt;100), MEDIAN('1. Raw Data'!$C$2:$C$5001), '1. Raw Data'!C2723)</f>
        <v>30</v>
      </c>
      <c r="D2723" s="9" t="s">
        <v>5023</v>
      </c>
      <c r="E2723" s="22">
        <v>44770</v>
      </c>
      <c r="F2723" s="9">
        <v>1</v>
      </c>
      <c r="G2723" s="9">
        <v>10860</v>
      </c>
      <c r="H2723" s="15">
        <v>44770</v>
      </c>
      <c r="I2723" s="9" t="s">
        <v>7455</v>
      </c>
      <c r="J2723" s="9">
        <v>117</v>
      </c>
      <c r="K2723" s="9" t="s">
        <v>7483</v>
      </c>
      <c r="L2723" s="9" t="str">
        <f>IF(OR('1. Raw Data'!L2723="Elec", '1. Raw Data'!L2723="elect"), "Electronics", '1. Raw Data'!L2723)</f>
        <v>Home Appliances</v>
      </c>
      <c r="M2723" s="9">
        <v>916.07</v>
      </c>
      <c r="N2723" s="9">
        <f>IF(ISBLANK('1. Raw Data'!N2723), MEDIAN('1. Raw Data'!$N$2:$N$5001), '1. Raw Data'!N2723)</f>
        <v>501.27</v>
      </c>
      <c r="O2723" s="9">
        <v>5</v>
      </c>
      <c r="P2723" s="9">
        <f>IF(ISBLANK('1. Raw Data'!P2723), 0, '1. Raw Data'!P2723)</f>
        <v>0.2</v>
      </c>
      <c r="Q2723" s="9">
        <v>811</v>
      </c>
      <c r="R2723" s="9">
        <v>3</v>
      </c>
      <c r="S2723" s="9">
        <f t="shared" si="126"/>
        <v>3664.2800000000007</v>
      </c>
      <c r="T2723" s="9">
        <f t="shared" si="127"/>
        <v>1157.9300000000007</v>
      </c>
      <c r="U2723" s="23">
        <f t="shared" si="128"/>
        <v>0.31600478129400605</v>
      </c>
    </row>
    <row r="2724" spans="1:21" x14ac:dyDescent="0.3">
      <c r="A2724" s="9">
        <v>1123</v>
      </c>
      <c r="B2724" s="9" t="str">
        <f>PROPER(TRIM('1. Raw Data'!B2724))</f>
        <v>Customer_2722</v>
      </c>
      <c r="C2724" s="9">
        <f>IF(OR('1. Raw Data'!C2724&lt;18, '1. Raw Data'!C2724&gt;100), MEDIAN('1. Raw Data'!$C$2:$C$5001), '1. Raw Data'!C2724)</f>
        <v>25</v>
      </c>
      <c r="D2724" s="9" t="s">
        <v>5018</v>
      </c>
      <c r="E2724" s="22">
        <v>45158</v>
      </c>
      <c r="F2724" s="9">
        <v>0</v>
      </c>
      <c r="G2724" s="9">
        <v>12174</v>
      </c>
      <c r="H2724" s="15">
        <v>45158</v>
      </c>
      <c r="I2724" s="9" t="s">
        <v>7457</v>
      </c>
      <c r="J2724" s="9">
        <v>105</v>
      </c>
      <c r="K2724" s="9" t="s">
        <v>7461</v>
      </c>
      <c r="L2724" s="9" t="str">
        <f>IF(OR('1. Raw Data'!L2724="Elec", '1. Raw Data'!L2724="elect"), "Electronics", '1. Raw Data'!L2724)</f>
        <v>Electronics</v>
      </c>
      <c r="M2724" s="9">
        <v>394.02</v>
      </c>
      <c r="N2724" s="9">
        <f>IF(ISBLANK('1. Raw Data'!N2724), MEDIAN('1. Raw Data'!$N$2:$N$5001), '1. Raw Data'!N2724)</f>
        <v>429.51499999999999</v>
      </c>
      <c r="O2724" s="9">
        <v>5</v>
      </c>
      <c r="P2724" s="9">
        <f>IF(ISBLANK('1. Raw Data'!P2724), 0, '1. Raw Data'!P2724)</f>
        <v>0.05</v>
      </c>
      <c r="Q2724" s="9">
        <v>393</v>
      </c>
      <c r="R2724" s="9">
        <v>5</v>
      </c>
      <c r="S2724" s="9">
        <f t="shared" si="126"/>
        <v>1871.5949999999998</v>
      </c>
      <c r="T2724" s="9">
        <f t="shared" si="127"/>
        <v>-275.98</v>
      </c>
      <c r="U2724" s="23">
        <f t="shared" si="128"/>
        <v>-0.14745711545499965</v>
      </c>
    </row>
    <row r="2725" spans="1:21" x14ac:dyDescent="0.3">
      <c r="A2725" s="9">
        <v>1984</v>
      </c>
      <c r="B2725" s="9" t="str">
        <f>PROPER(TRIM('1. Raw Data'!B2725))</f>
        <v>Customer_2723</v>
      </c>
      <c r="C2725" s="9">
        <f>IF(OR('1. Raw Data'!C2725&lt;18, '1. Raw Data'!C2725&gt;100), MEDIAN('1. Raw Data'!$C$2:$C$5001), '1. Raw Data'!C2725)</f>
        <v>57</v>
      </c>
      <c r="D2725" s="9" t="s">
        <v>5019</v>
      </c>
      <c r="E2725" s="22">
        <v>44357</v>
      </c>
      <c r="F2725" s="9">
        <v>0</v>
      </c>
      <c r="G2725" s="9">
        <v>11269</v>
      </c>
      <c r="H2725" s="15">
        <v>44475</v>
      </c>
      <c r="I2725" s="9" t="s">
        <v>7457</v>
      </c>
      <c r="J2725" s="9">
        <v>105</v>
      </c>
      <c r="K2725" s="9" t="s">
        <v>7461</v>
      </c>
      <c r="L2725" s="9" t="str">
        <f>IF(OR('1. Raw Data'!L2725="Elec", '1. Raw Data'!L2725="elect"), "Electronics", '1. Raw Data'!L2725)</f>
        <v>Electronics</v>
      </c>
      <c r="M2725" s="9">
        <v>770.84</v>
      </c>
      <c r="N2725" s="9">
        <f>IF(ISBLANK('1. Raw Data'!N2725), MEDIAN('1. Raw Data'!$N$2:$N$5001), '1. Raw Data'!N2725)</f>
        <v>384.16</v>
      </c>
      <c r="O2725" s="9">
        <v>4</v>
      </c>
      <c r="P2725" s="9">
        <f>IF(ISBLANK('1. Raw Data'!P2725), 0, '1. Raw Data'!P2725)</f>
        <v>0.2</v>
      </c>
      <c r="Q2725" s="9">
        <v>611</v>
      </c>
      <c r="R2725" s="9">
        <v>4</v>
      </c>
      <c r="S2725" s="9">
        <f t="shared" si="126"/>
        <v>2466.6880000000001</v>
      </c>
      <c r="T2725" s="9">
        <f t="shared" si="127"/>
        <v>930.048</v>
      </c>
      <c r="U2725" s="23">
        <f t="shared" si="128"/>
        <v>0.37704322557210312</v>
      </c>
    </row>
    <row r="2726" spans="1:21" x14ac:dyDescent="0.3">
      <c r="A2726" s="9">
        <v>1789</v>
      </c>
      <c r="B2726" s="9" t="str">
        <f>PROPER(TRIM('1. Raw Data'!B2726))</f>
        <v>Customer_2724</v>
      </c>
      <c r="C2726" s="9">
        <f>IF(OR('1. Raw Data'!C2726&lt;18, '1. Raw Data'!C2726&gt;100), MEDIAN('1. Raw Data'!$C$2:$C$5001), '1. Raw Data'!C2726)</f>
        <v>27</v>
      </c>
      <c r="D2726" s="9" t="s">
        <v>5018</v>
      </c>
      <c r="E2726" s="22">
        <v>45302</v>
      </c>
      <c r="F2726" s="9">
        <v>0</v>
      </c>
      <c r="G2726" s="9">
        <v>12871</v>
      </c>
      <c r="H2726" s="15">
        <v>45597</v>
      </c>
      <c r="I2726" s="9" t="s">
        <v>7455</v>
      </c>
      <c r="J2726" s="9">
        <v>139</v>
      </c>
      <c r="K2726" s="9" t="s">
        <v>7486</v>
      </c>
      <c r="L2726" s="9" t="str">
        <f>IF(OR('1. Raw Data'!L2726="Elec", '1. Raw Data'!L2726="elect"), "Electronics", '1. Raw Data'!L2726)</f>
        <v>Clothing</v>
      </c>
      <c r="M2726" s="9">
        <v>367.69</v>
      </c>
      <c r="N2726" s="9">
        <f>IF(ISBLANK('1. Raw Data'!N2726), MEDIAN('1. Raw Data'!$N$2:$N$5001), '1. Raw Data'!N2726)</f>
        <v>214.59</v>
      </c>
      <c r="O2726" s="9">
        <v>4</v>
      </c>
      <c r="P2726" s="9">
        <f>IF(ISBLANK('1. Raw Data'!P2726), 0, '1. Raw Data'!P2726)</f>
        <v>0</v>
      </c>
      <c r="Q2726" s="9">
        <v>356</v>
      </c>
      <c r="R2726" s="9">
        <v>3</v>
      </c>
      <c r="S2726" s="9">
        <f t="shared" si="126"/>
        <v>1470.76</v>
      </c>
      <c r="T2726" s="9">
        <f t="shared" si="127"/>
        <v>612.4</v>
      </c>
      <c r="U2726" s="23">
        <f t="shared" si="128"/>
        <v>0.41638336642280183</v>
      </c>
    </row>
    <row r="2727" spans="1:21" x14ac:dyDescent="0.3">
      <c r="A2727" s="9">
        <v>1413</v>
      </c>
      <c r="B2727" s="9" t="str">
        <f>PROPER(TRIM('1. Raw Data'!B2727))</f>
        <v>Customer_2725</v>
      </c>
      <c r="C2727" s="9">
        <f>IF(OR('1. Raw Data'!C2727&lt;18, '1. Raw Data'!C2727&gt;100), MEDIAN('1. Raw Data'!$C$2:$C$5001), '1. Raw Data'!C2727)</f>
        <v>33</v>
      </c>
      <c r="D2727" s="9" t="s">
        <v>5023</v>
      </c>
      <c r="E2727" s="22">
        <v>44212</v>
      </c>
      <c r="F2727" s="9">
        <v>0</v>
      </c>
      <c r="G2727" s="9">
        <v>10233</v>
      </c>
      <c r="H2727" s="15">
        <v>44212</v>
      </c>
      <c r="I2727" s="9" t="s">
        <v>7455</v>
      </c>
      <c r="J2727" s="9">
        <v>113</v>
      </c>
      <c r="K2727" s="9" t="s">
        <v>7460</v>
      </c>
      <c r="L2727" s="9" t="str">
        <f>IF(OR('1. Raw Data'!L2727="Elec", '1. Raw Data'!L2727="elect"), "Electronics", '1. Raw Data'!L2727)</f>
        <v>Home Appliances</v>
      </c>
      <c r="M2727" s="9">
        <v>1476.76</v>
      </c>
      <c r="N2727" s="9">
        <f>IF(ISBLANK('1. Raw Data'!N2727), MEDIAN('1. Raw Data'!$N$2:$N$5001), '1. Raw Data'!N2727)</f>
        <v>985.76</v>
      </c>
      <c r="O2727" s="9">
        <v>3</v>
      </c>
      <c r="P2727" s="9">
        <f>IF(ISBLANK('1. Raw Data'!P2727), 0, '1. Raw Data'!P2727)</f>
        <v>0</v>
      </c>
      <c r="Q2727" s="9">
        <v>948</v>
      </c>
      <c r="R2727" s="9">
        <v>7</v>
      </c>
      <c r="S2727" s="9">
        <f t="shared" si="126"/>
        <v>4430.28</v>
      </c>
      <c r="T2727" s="9">
        <f t="shared" si="127"/>
        <v>1473</v>
      </c>
      <c r="U2727" s="23">
        <f t="shared" si="128"/>
        <v>0.33248462851106481</v>
      </c>
    </row>
    <row r="2728" spans="1:21" x14ac:dyDescent="0.3">
      <c r="A2728" s="9">
        <v>2195</v>
      </c>
      <c r="B2728" s="9" t="str">
        <f>PROPER(TRIM('1. Raw Data'!B2728))</f>
        <v>Customer_2726</v>
      </c>
      <c r="C2728" s="9">
        <f>IF(OR('1. Raw Data'!C2728&lt;18, '1. Raw Data'!C2728&gt;100), MEDIAN('1. Raw Data'!$C$2:$C$5001), '1. Raw Data'!C2728)</f>
        <v>32</v>
      </c>
      <c r="D2728" s="9" t="s">
        <v>5021</v>
      </c>
      <c r="E2728" s="22">
        <v>43859</v>
      </c>
      <c r="F2728" s="9">
        <v>1</v>
      </c>
      <c r="G2728" s="9">
        <v>12714</v>
      </c>
      <c r="H2728" s="15">
        <v>43859</v>
      </c>
      <c r="I2728" s="9" t="s">
        <v>7455</v>
      </c>
      <c r="J2728" s="9">
        <v>144</v>
      </c>
      <c r="K2728" s="9" t="s">
        <v>7462</v>
      </c>
      <c r="L2728" s="9" t="str">
        <f>IF(OR('1. Raw Data'!L2728="Elec", '1. Raw Data'!L2728="elect"), "Electronics", '1. Raw Data'!L2728)</f>
        <v>Clothing</v>
      </c>
      <c r="M2728" s="9">
        <v>1278.53</v>
      </c>
      <c r="N2728" s="9">
        <f>IF(ISBLANK('1. Raw Data'!N2728), MEDIAN('1. Raw Data'!$N$2:$N$5001), '1. Raw Data'!N2728)</f>
        <v>753.08</v>
      </c>
      <c r="O2728" s="9">
        <v>5</v>
      </c>
      <c r="P2728" s="9">
        <f>IF(ISBLANK('1. Raw Data'!P2728), 0, '1. Raw Data'!P2728)</f>
        <v>0.2</v>
      </c>
      <c r="Q2728" s="9">
        <v>1604</v>
      </c>
      <c r="R2728" s="9">
        <v>5</v>
      </c>
      <c r="S2728" s="9">
        <f t="shared" si="126"/>
        <v>5114.12</v>
      </c>
      <c r="T2728" s="9">
        <f t="shared" si="127"/>
        <v>1348.7199999999998</v>
      </c>
      <c r="U2728" s="23">
        <f t="shared" si="128"/>
        <v>0.26372474638843041</v>
      </c>
    </row>
    <row r="2729" spans="1:21" x14ac:dyDescent="0.3">
      <c r="A2729" s="9">
        <v>2311</v>
      </c>
      <c r="B2729" s="9" t="str">
        <f>PROPER(TRIM('1. Raw Data'!B2729))</f>
        <v>Customer_2727</v>
      </c>
      <c r="C2729" s="9">
        <f>IF(OR('1. Raw Data'!C2729&lt;18, '1. Raw Data'!C2729&gt;100), MEDIAN('1. Raw Data'!$C$2:$C$5001), '1. Raw Data'!C2729)</f>
        <v>40</v>
      </c>
      <c r="D2729" s="9" t="s">
        <v>5019</v>
      </c>
      <c r="E2729" s="22">
        <v>44521</v>
      </c>
      <c r="F2729" s="9">
        <v>0</v>
      </c>
      <c r="G2729" s="9">
        <v>13656</v>
      </c>
      <c r="H2729" s="15">
        <v>44521</v>
      </c>
      <c r="I2729" s="9" t="s">
        <v>7455</v>
      </c>
      <c r="J2729" s="9">
        <v>136</v>
      </c>
      <c r="K2729" s="9" t="s">
        <v>7503</v>
      </c>
      <c r="L2729" s="9" t="str">
        <f>IF(OR('1. Raw Data'!L2729="Elec", '1. Raw Data'!L2729="elect"), "Electronics", '1. Raw Data'!L2729)</f>
        <v>Home Appliances</v>
      </c>
      <c r="M2729" s="9">
        <v>88.05</v>
      </c>
      <c r="N2729" s="9">
        <f>IF(ISBLANK('1. Raw Data'!N2729), MEDIAN('1. Raw Data'!$N$2:$N$5001), '1. Raw Data'!N2729)</f>
        <v>44.79</v>
      </c>
      <c r="O2729" s="9">
        <v>2</v>
      </c>
      <c r="P2729" s="9">
        <f>IF(ISBLANK('1. Raw Data'!P2729), 0, '1. Raw Data'!P2729)</f>
        <v>0</v>
      </c>
      <c r="Q2729" s="9">
        <v>474</v>
      </c>
      <c r="R2729" s="9">
        <v>6</v>
      </c>
      <c r="S2729" s="9">
        <f t="shared" si="126"/>
        <v>176.1</v>
      </c>
      <c r="T2729" s="9">
        <f t="shared" si="127"/>
        <v>86.52</v>
      </c>
      <c r="U2729" s="23">
        <f t="shared" si="128"/>
        <v>0.49131175468483818</v>
      </c>
    </row>
    <row r="2730" spans="1:21" x14ac:dyDescent="0.3">
      <c r="A2730" s="9">
        <v>2458</v>
      </c>
      <c r="B2730" s="9" t="str">
        <f>PROPER(TRIM('1. Raw Data'!B2730))</f>
        <v>Customer_2728</v>
      </c>
      <c r="C2730" s="9">
        <f>IF(OR('1. Raw Data'!C2730&lt;18, '1. Raw Data'!C2730&gt;100), MEDIAN('1. Raw Data'!$C$2:$C$5001), '1. Raw Data'!C2730)</f>
        <v>27</v>
      </c>
      <c r="D2730" s="9" t="s">
        <v>5023</v>
      </c>
      <c r="E2730" s="22">
        <v>44435</v>
      </c>
      <c r="F2730" s="9">
        <v>0</v>
      </c>
      <c r="G2730" s="9">
        <v>12978</v>
      </c>
      <c r="H2730" s="15">
        <v>44435</v>
      </c>
      <c r="I2730" s="9" t="s">
        <v>7455</v>
      </c>
      <c r="J2730" s="9">
        <v>130</v>
      </c>
      <c r="K2730" s="9" t="s">
        <v>7487</v>
      </c>
      <c r="L2730" s="9" t="str">
        <f>IF(OR('1. Raw Data'!L2730="Elec", '1. Raw Data'!L2730="elect"), "Electronics", '1. Raw Data'!L2730)</f>
        <v>Electronics</v>
      </c>
      <c r="M2730" s="9">
        <v>1424.28</v>
      </c>
      <c r="N2730" s="9">
        <f>IF(ISBLANK('1. Raw Data'!N2730), MEDIAN('1. Raw Data'!$N$2:$N$5001), '1. Raw Data'!N2730)</f>
        <v>993.08</v>
      </c>
      <c r="O2730" s="9">
        <v>5</v>
      </c>
      <c r="P2730" s="9">
        <f>IF(ISBLANK('1. Raw Data'!P2730), 0, '1. Raw Data'!P2730)</f>
        <v>0.1</v>
      </c>
      <c r="Q2730" s="9">
        <v>547</v>
      </c>
      <c r="R2730" s="9">
        <v>5</v>
      </c>
      <c r="S2730" s="9">
        <f t="shared" si="126"/>
        <v>6409.26</v>
      </c>
      <c r="T2730" s="9">
        <f t="shared" si="127"/>
        <v>1443.8599999999997</v>
      </c>
      <c r="U2730" s="23">
        <f t="shared" si="128"/>
        <v>0.22527717708440595</v>
      </c>
    </row>
    <row r="2731" spans="1:21" x14ac:dyDescent="0.3">
      <c r="A2731" s="9">
        <v>1685</v>
      </c>
      <c r="B2731" s="9" t="str">
        <f>PROPER(TRIM('1. Raw Data'!B2731))</f>
        <v>Customer_2729</v>
      </c>
      <c r="C2731" s="9">
        <f>IF(OR('1. Raw Data'!C2731&lt;18, '1. Raw Data'!C2731&gt;100), MEDIAN('1. Raw Data'!$C$2:$C$5001), '1. Raw Data'!C2731)</f>
        <v>58</v>
      </c>
      <c r="D2731" s="9" t="s">
        <v>5021</v>
      </c>
      <c r="E2731" s="22">
        <v>44993</v>
      </c>
      <c r="F2731" s="9">
        <v>0</v>
      </c>
      <c r="G2731" s="9">
        <v>11462</v>
      </c>
      <c r="H2731" s="15">
        <v>45141</v>
      </c>
      <c r="I2731" s="9" t="s">
        <v>7455</v>
      </c>
      <c r="J2731" s="9">
        <v>104</v>
      </c>
      <c r="K2731" s="9" t="s">
        <v>7499</v>
      </c>
      <c r="L2731" s="9" t="str">
        <f>IF(OR('1. Raw Data'!L2731="Elec", '1. Raw Data'!L2731="elect"), "Electronics", '1. Raw Data'!L2731)</f>
        <v>Sports</v>
      </c>
      <c r="M2731" s="9">
        <v>1095.54</v>
      </c>
      <c r="N2731" s="9">
        <f>IF(ISBLANK('1. Raw Data'!N2731), MEDIAN('1. Raw Data'!$N$2:$N$5001), '1. Raw Data'!N2731)</f>
        <v>499.81</v>
      </c>
      <c r="O2731" s="9">
        <v>4</v>
      </c>
      <c r="P2731" s="9">
        <f>IF(ISBLANK('1. Raw Data'!P2731), 0, '1. Raw Data'!P2731)</f>
        <v>0</v>
      </c>
      <c r="Q2731" s="9">
        <v>452</v>
      </c>
      <c r="R2731" s="9">
        <v>4</v>
      </c>
      <c r="S2731" s="9">
        <f t="shared" si="126"/>
        <v>4382.16</v>
      </c>
      <c r="T2731" s="9">
        <f t="shared" si="127"/>
        <v>2382.92</v>
      </c>
      <c r="U2731" s="23">
        <f t="shared" si="128"/>
        <v>0.54377749785493912</v>
      </c>
    </row>
    <row r="2732" spans="1:21" x14ac:dyDescent="0.3">
      <c r="A2732" s="9">
        <v>1112</v>
      </c>
      <c r="B2732" s="9" t="str">
        <f>PROPER(TRIM('1. Raw Data'!B2732))</f>
        <v>Customer_2730</v>
      </c>
      <c r="C2732" s="9">
        <f>IF(OR('1. Raw Data'!C2732&lt;18, '1. Raw Data'!C2732&gt;100), MEDIAN('1. Raw Data'!$C$2:$C$5001), '1. Raw Data'!C2732)</f>
        <v>21</v>
      </c>
      <c r="D2732" s="9" t="s">
        <v>5022</v>
      </c>
      <c r="E2732" s="22">
        <v>45212</v>
      </c>
      <c r="F2732" s="9">
        <v>0</v>
      </c>
      <c r="G2732" s="9">
        <v>12184</v>
      </c>
      <c r="H2732" s="15">
        <v>45212</v>
      </c>
      <c r="I2732" s="9" t="s">
        <v>7456</v>
      </c>
      <c r="J2732" s="9">
        <v>123</v>
      </c>
      <c r="K2732" s="9" t="s">
        <v>7502</v>
      </c>
      <c r="L2732" s="9" t="str">
        <f>IF(OR('1. Raw Data'!L2732="Elec", '1. Raw Data'!L2732="elect"), "Electronics", '1. Raw Data'!L2732)</f>
        <v>Clothing</v>
      </c>
      <c r="M2732" s="9">
        <v>169.45</v>
      </c>
      <c r="N2732" s="9">
        <f>IF(ISBLANK('1. Raw Data'!N2732), MEDIAN('1. Raw Data'!$N$2:$N$5001), '1. Raw Data'!N2732)</f>
        <v>94.38</v>
      </c>
      <c r="O2732" s="9">
        <v>4</v>
      </c>
      <c r="P2732" s="9">
        <f>IF(ISBLANK('1. Raw Data'!P2732), 0, '1. Raw Data'!P2732)</f>
        <v>0.1</v>
      </c>
      <c r="Q2732" s="9">
        <v>446</v>
      </c>
      <c r="R2732" s="9">
        <v>6</v>
      </c>
      <c r="S2732" s="9">
        <f t="shared" si="126"/>
        <v>610.02</v>
      </c>
      <c r="T2732" s="9">
        <f t="shared" si="127"/>
        <v>232.5</v>
      </c>
      <c r="U2732" s="23">
        <f t="shared" si="128"/>
        <v>0.38113504475263105</v>
      </c>
    </row>
    <row r="2733" spans="1:21" x14ac:dyDescent="0.3">
      <c r="A2733" s="9">
        <v>1887</v>
      </c>
      <c r="B2733" s="9" t="str">
        <f>PROPER(TRIM('1. Raw Data'!B2733))</f>
        <v>Customer_2731</v>
      </c>
      <c r="C2733" s="9">
        <f>IF(OR('1. Raw Data'!C2733&lt;18, '1. Raw Data'!C2733&gt;100), MEDIAN('1. Raw Data'!$C$2:$C$5001), '1. Raw Data'!C2733)</f>
        <v>25</v>
      </c>
      <c r="D2733" s="9" t="s">
        <v>5020</v>
      </c>
      <c r="E2733" s="22">
        <v>44226</v>
      </c>
      <c r="F2733" s="9">
        <v>1</v>
      </c>
      <c r="G2733" s="9">
        <v>11809</v>
      </c>
      <c r="H2733" s="15">
        <v>44226</v>
      </c>
      <c r="I2733" s="9" t="s">
        <v>7456</v>
      </c>
      <c r="J2733" s="9">
        <v>121</v>
      </c>
      <c r="K2733" s="9" t="s">
        <v>7495</v>
      </c>
      <c r="L2733" s="9" t="str">
        <f>IF(OR('1. Raw Data'!L2733="Elec", '1. Raw Data'!L2733="elect"), "Electronics", '1. Raw Data'!L2733)</f>
        <v>Sports</v>
      </c>
      <c r="M2733" s="9">
        <v>1022.42</v>
      </c>
      <c r="N2733" s="9">
        <f>IF(ISBLANK('1. Raw Data'!N2733), MEDIAN('1. Raw Data'!$N$2:$N$5001), '1. Raw Data'!N2733)</f>
        <v>653.34</v>
      </c>
      <c r="O2733" s="9">
        <v>4</v>
      </c>
      <c r="P2733" s="9">
        <f>IF(ISBLANK('1. Raw Data'!P2733), 0, '1. Raw Data'!P2733)</f>
        <v>0</v>
      </c>
      <c r="Q2733" s="9">
        <v>825</v>
      </c>
      <c r="R2733" s="9">
        <v>4</v>
      </c>
      <c r="S2733" s="9">
        <f t="shared" si="126"/>
        <v>4089.68</v>
      </c>
      <c r="T2733" s="9">
        <f t="shared" si="127"/>
        <v>1476.3199999999997</v>
      </c>
      <c r="U2733" s="23">
        <f t="shared" si="128"/>
        <v>0.36098667866434531</v>
      </c>
    </row>
    <row r="2734" spans="1:21" x14ac:dyDescent="0.3">
      <c r="A2734" s="9">
        <v>1121</v>
      </c>
      <c r="B2734" s="9" t="str">
        <f>PROPER(TRIM('1. Raw Data'!B2734))</f>
        <v>Customer_2732</v>
      </c>
      <c r="C2734" s="9">
        <f>IF(OR('1. Raw Data'!C2734&lt;18, '1. Raw Data'!C2734&gt;100), MEDIAN('1. Raw Data'!$C$2:$C$5001), '1. Raw Data'!C2734)</f>
        <v>20</v>
      </c>
      <c r="D2734" s="9" t="s">
        <v>5023</v>
      </c>
      <c r="E2734" s="22">
        <v>44190</v>
      </c>
      <c r="F2734" s="9">
        <v>0</v>
      </c>
      <c r="G2734" s="9">
        <v>12603</v>
      </c>
      <c r="H2734" s="15">
        <v>44190</v>
      </c>
      <c r="I2734" s="9" t="s">
        <v>7455</v>
      </c>
      <c r="J2734" s="9">
        <v>121</v>
      </c>
      <c r="K2734" s="9" t="s">
        <v>7495</v>
      </c>
      <c r="L2734" s="9" t="str">
        <f>IF(OR('1. Raw Data'!L2734="Elec", '1. Raw Data'!L2734="elect"), "Electronics", '1. Raw Data'!L2734)</f>
        <v>Sports</v>
      </c>
      <c r="M2734" s="9">
        <v>988.04</v>
      </c>
      <c r="N2734" s="9">
        <f>IF(ISBLANK('1. Raw Data'!N2734), MEDIAN('1. Raw Data'!$N$2:$N$5001), '1. Raw Data'!N2734)</f>
        <v>395.41</v>
      </c>
      <c r="O2734" s="9">
        <v>2</v>
      </c>
      <c r="P2734" s="9">
        <f>IF(ISBLANK('1. Raw Data'!P2734), 0, '1. Raw Data'!P2734)</f>
        <v>0</v>
      </c>
      <c r="Q2734" s="9">
        <v>448</v>
      </c>
      <c r="R2734" s="9">
        <v>5</v>
      </c>
      <c r="S2734" s="9">
        <f t="shared" si="126"/>
        <v>1976.08</v>
      </c>
      <c r="T2734" s="9">
        <f t="shared" si="127"/>
        <v>1185.2599999999998</v>
      </c>
      <c r="U2734" s="23">
        <f t="shared" si="128"/>
        <v>0.59980365167402117</v>
      </c>
    </row>
    <row r="2735" spans="1:21" x14ac:dyDescent="0.3">
      <c r="A2735" s="9">
        <v>2245</v>
      </c>
      <c r="B2735" s="9" t="str">
        <f>PROPER(TRIM('1. Raw Data'!B2735))</f>
        <v>Customer_2733</v>
      </c>
      <c r="C2735" s="9">
        <f>IF(OR('1. Raw Data'!C2735&lt;18, '1. Raw Data'!C2735&gt;100), MEDIAN('1. Raw Data'!$C$2:$C$5001), '1. Raw Data'!C2735)</f>
        <v>38</v>
      </c>
      <c r="D2735" s="9" t="s">
        <v>5020</v>
      </c>
      <c r="E2735" s="22">
        <v>45052</v>
      </c>
      <c r="F2735" s="9">
        <v>1</v>
      </c>
      <c r="G2735" s="9">
        <v>12806</v>
      </c>
      <c r="H2735" s="15">
        <v>45082</v>
      </c>
      <c r="I2735" s="9" t="s">
        <v>7457</v>
      </c>
      <c r="J2735" s="9">
        <v>106</v>
      </c>
      <c r="K2735" s="9" t="s">
        <v>7477</v>
      </c>
      <c r="L2735" s="9" t="str">
        <f>IF(OR('1. Raw Data'!L2735="Elec", '1. Raw Data'!L2735="elect"), "Electronics", '1. Raw Data'!L2735)</f>
        <v>Sports</v>
      </c>
      <c r="M2735" s="9">
        <v>367.24</v>
      </c>
      <c r="N2735" s="9">
        <f>IF(ISBLANK('1. Raw Data'!N2735), MEDIAN('1. Raw Data'!$N$2:$N$5001), '1. Raw Data'!N2735)</f>
        <v>224.24</v>
      </c>
      <c r="O2735" s="9">
        <v>1</v>
      </c>
      <c r="P2735" s="9">
        <f>IF(ISBLANK('1. Raw Data'!P2735), 0, '1. Raw Data'!P2735)</f>
        <v>0</v>
      </c>
      <c r="Q2735" s="9">
        <v>576</v>
      </c>
      <c r="R2735" s="9">
        <v>4</v>
      </c>
      <c r="S2735" s="9">
        <f t="shared" si="126"/>
        <v>367.24</v>
      </c>
      <c r="T2735" s="9">
        <f t="shared" si="127"/>
        <v>143</v>
      </c>
      <c r="U2735" s="23">
        <f t="shared" si="128"/>
        <v>0.38939113386341356</v>
      </c>
    </row>
    <row r="2736" spans="1:21" x14ac:dyDescent="0.3">
      <c r="A2736" s="9">
        <v>1038</v>
      </c>
      <c r="B2736" s="9" t="str">
        <f>PROPER(TRIM('1. Raw Data'!B2736))</f>
        <v>Customer_2734</v>
      </c>
      <c r="C2736" s="9">
        <f>IF(OR('1. Raw Data'!C2736&lt;18, '1. Raw Data'!C2736&gt;100), MEDIAN('1. Raw Data'!$C$2:$C$5001), '1. Raw Data'!C2736)</f>
        <v>68</v>
      </c>
      <c r="D2736" s="9" t="s">
        <v>5018</v>
      </c>
      <c r="E2736" s="22">
        <v>45139</v>
      </c>
      <c r="F2736" s="9">
        <v>0</v>
      </c>
      <c r="G2736" s="9">
        <v>11172</v>
      </c>
      <c r="H2736" s="15">
        <v>44934</v>
      </c>
      <c r="I2736" s="9" t="s">
        <v>7456</v>
      </c>
      <c r="J2736" s="9">
        <v>124</v>
      </c>
      <c r="K2736" s="9" t="s">
        <v>7497</v>
      </c>
      <c r="L2736" s="9" t="str">
        <f>IF(OR('1. Raw Data'!L2736="Elec", '1. Raw Data'!L2736="elect"), "Electronics", '1. Raw Data'!L2736)</f>
        <v>Home Appliances</v>
      </c>
      <c r="M2736" s="9">
        <v>1149.75</v>
      </c>
      <c r="N2736" s="9">
        <f>IF(ISBLANK('1. Raw Data'!N2736), MEDIAN('1. Raw Data'!$N$2:$N$5001), '1. Raw Data'!N2736)</f>
        <v>551.82000000000005</v>
      </c>
      <c r="O2736" s="9">
        <v>4</v>
      </c>
      <c r="P2736" s="9">
        <f>IF(ISBLANK('1. Raw Data'!P2736), 0, '1. Raw Data'!P2736)</f>
        <v>0</v>
      </c>
      <c r="Q2736" s="9">
        <v>461</v>
      </c>
      <c r="R2736" s="9">
        <v>5</v>
      </c>
      <c r="S2736" s="9">
        <f t="shared" si="126"/>
        <v>4599</v>
      </c>
      <c r="T2736" s="9">
        <f t="shared" si="127"/>
        <v>2391.7199999999998</v>
      </c>
      <c r="U2736" s="23">
        <f t="shared" si="128"/>
        <v>0.52005218525766461</v>
      </c>
    </row>
    <row r="2737" spans="1:21" x14ac:dyDescent="0.3">
      <c r="A2737" s="9">
        <v>1496</v>
      </c>
      <c r="B2737" s="9" t="str">
        <f>PROPER(TRIM('1. Raw Data'!B2737))</f>
        <v>Customer_2735</v>
      </c>
      <c r="C2737" s="9">
        <f>IF(OR('1. Raw Data'!C2737&lt;18, '1. Raw Data'!C2737&gt;100), MEDIAN('1. Raw Data'!$C$2:$C$5001), '1. Raw Data'!C2737)</f>
        <v>38</v>
      </c>
      <c r="D2737" s="9" t="s">
        <v>5020</v>
      </c>
      <c r="E2737" s="22">
        <v>44838</v>
      </c>
      <c r="F2737" s="9">
        <v>0</v>
      </c>
      <c r="G2737" s="9">
        <v>10055</v>
      </c>
      <c r="H2737" s="15">
        <v>44661</v>
      </c>
      <c r="I2737" s="9" t="s">
        <v>7456</v>
      </c>
      <c r="J2737" s="9">
        <v>147</v>
      </c>
      <c r="K2737" s="9" t="s">
        <v>7474</v>
      </c>
      <c r="L2737" s="9" t="str">
        <f>IF(OR('1. Raw Data'!L2737="Elec", '1. Raw Data'!L2737="elect"), "Electronics", '1. Raw Data'!L2737)</f>
        <v>Home Appliances</v>
      </c>
      <c r="M2737" s="9">
        <v>176.24</v>
      </c>
      <c r="N2737" s="9">
        <f>IF(ISBLANK('1. Raw Data'!N2737), MEDIAN('1. Raw Data'!$N$2:$N$5001), '1. Raw Data'!N2737)</f>
        <v>79.47</v>
      </c>
      <c r="O2737" s="9">
        <v>5</v>
      </c>
      <c r="P2737" s="9">
        <f>IF(ISBLANK('1. Raw Data'!P2737), 0, '1. Raw Data'!P2737)</f>
        <v>0.2</v>
      </c>
      <c r="Q2737" s="9">
        <v>351</v>
      </c>
      <c r="R2737" s="9">
        <v>5</v>
      </c>
      <c r="S2737" s="9">
        <f t="shared" si="126"/>
        <v>704.96</v>
      </c>
      <c r="T2737" s="9">
        <f t="shared" si="127"/>
        <v>307.61</v>
      </c>
      <c r="U2737" s="23">
        <f t="shared" si="128"/>
        <v>0.43635099863822058</v>
      </c>
    </row>
    <row r="2738" spans="1:21" x14ac:dyDescent="0.3">
      <c r="A2738" s="9">
        <v>1779</v>
      </c>
      <c r="B2738" s="9" t="str">
        <f>PROPER(TRIM('1. Raw Data'!B2738))</f>
        <v>Customer_2736</v>
      </c>
      <c r="C2738" s="9">
        <f>IF(OR('1. Raw Data'!C2738&lt;18, '1. Raw Data'!C2738&gt;100), MEDIAN('1. Raw Data'!$C$2:$C$5001), '1. Raw Data'!C2738)</f>
        <v>41</v>
      </c>
      <c r="D2738" s="9" t="s">
        <v>5023</v>
      </c>
      <c r="E2738" s="22">
        <v>44706</v>
      </c>
      <c r="F2738" s="9">
        <v>0</v>
      </c>
      <c r="G2738" s="9">
        <v>13759</v>
      </c>
      <c r="H2738" s="15">
        <v>44706</v>
      </c>
      <c r="I2738" s="9" t="s">
        <v>7457</v>
      </c>
      <c r="J2738" s="9">
        <v>131</v>
      </c>
      <c r="K2738" s="9" t="s">
        <v>7504</v>
      </c>
      <c r="L2738" s="9" t="str">
        <f>IF(OR('1. Raw Data'!L2738="Elec", '1. Raw Data'!L2738="elect"), "Electronics", '1. Raw Data'!L2738)</f>
        <v>Sports</v>
      </c>
      <c r="M2738" s="9">
        <v>759.7</v>
      </c>
      <c r="N2738" s="9">
        <f>IF(ISBLANK('1. Raw Data'!N2738), MEDIAN('1. Raw Data'!$N$2:$N$5001), '1. Raw Data'!N2738)</f>
        <v>366.37</v>
      </c>
      <c r="O2738" s="9">
        <v>1</v>
      </c>
      <c r="P2738" s="9">
        <f>IF(ISBLANK('1. Raw Data'!P2738), 0, '1. Raw Data'!P2738)</f>
        <v>0</v>
      </c>
      <c r="Q2738" s="9">
        <v>678</v>
      </c>
      <c r="R2738" s="9">
        <v>3</v>
      </c>
      <c r="S2738" s="9">
        <f t="shared" si="126"/>
        <v>759.7</v>
      </c>
      <c r="T2738" s="9">
        <f t="shared" si="127"/>
        <v>393.33000000000004</v>
      </c>
      <c r="U2738" s="23">
        <f t="shared" si="128"/>
        <v>0.51774384625510073</v>
      </c>
    </row>
    <row r="2739" spans="1:21" x14ac:dyDescent="0.3">
      <c r="A2739" s="9">
        <v>2256</v>
      </c>
      <c r="B2739" s="9" t="str">
        <f>PROPER(TRIM('1. Raw Data'!B2739))</f>
        <v>Customer_2737</v>
      </c>
      <c r="C2739" s="9">
        <f>IF(OR('1. Raw Data'!C2739&lt;18, '1. Raw Data'!C2739&gt;100), MEDIAN('1. Raw Data'!$C$2:$C$5001), '1. Raw Data'!C2739)</f>
        <v>28</v>
      </c>
      <c r="D2739" s="9" t="s">
        <v>5020</v>
      </c>
      <c r="E2739" s="22">
        <v>44886</v>
      </c>
      <c r="F2739" s="9">
        <v>0</v>
      </c>
      <c r="G2739" s="9">
        <v>12403</v>
      </c>
      <c r="H2739" s="15">
        <v>44886</v>
      </c>
      <c r="I2739" s="9" t="s">
        <v>7456</v>
      </c>
      <c r="J2739" s="9">
        <v>119</v>
      </c>
      <c r="K2739" s="9" t="s">
        <v>7459</v>
      </c>
      <c r="L2739" s="9" t="str">
        <f>IF(OR('1. Raw Data'!L2739="Elec", '1. Raw Data'!L2739="elect"), "Electronics", '1. Raw Data'!L2739)</f>
        <v>Electronics</v>
      </c>
      <c r="M2739" s="9">
        <v>64.39</v>
      </c>
      <c r="N2739" s="9">
        <f>IF(ISBLANK('1. Raw Data'!N2739), MEDIAN('1. Raw Data'!$N$2:$N$5001), '1. Raw Data'!N2739)</f>
        <v>44.43</v>
      </c>
      <c r="O2739" s="9">
        <v>5</v>
      </c>
      <c r="P2739" s="9">
        <f>IF(ISBLANK('1. Raw Data'!P2739), 0, '1. Raw Data'!P2739)</f>
        <v>0.2</v>
      </c>
      <c r="Q2739" s="9">
        <v>329</v>
      </c>
      <c r="R2739" s="9">
        <v>8</v>
      </c>
      <c r="S2739" s="9">
        <f t="shared" si="126"/>
        <v>257.56</v>
      </c>
      <c r="T2739" s="9">
        <f t="shared" si="127"/>
        <v>35.409999999999997</v>
      </c>
      <c r="U2739" s="23">
        <f t="shared" si="128"/>
        <v>0.13748252834291039</v>
      </c>
    </row>
    <row r="2740" spans="1:21" x14ac:dyDescent="0.3">
      <c r="A2740" s="9">
        <v>1942</v>
      </c>
      <c r="B2740" s="9" t="str">
        <f>PROPER(TRIM('1. Raw Data'!B2740))</f>
        <v>Customer_2738</v>
      </c>
      <c r="C2740" s="9">
        <f>IF(OR('1. Raw Data'!C2740&lt;18, '1. Raw Data'!C2740&gt;100), MEDIAN('1. Raw Data'!$C$2:$C$5001), '1. Raw Data'!C2740)</f>
        <v>39</v>
      </c>
      <c r="D2740" s="9" t="s">
        <v>5019</v>
      </c>
      <c r="E2740" s="22">
        <v>44238</v>
      </c>
      <c r="F2740" s="9">
        <v>0</v>
      </c>
      <c r="G2740" s="9">
        <v>13328</v>
      </c>
      <c r="H2740" s="15">
        <v>44502</v>
      </c>
      <c r="I2740" s="9" t="s">
        <v>7456</v>
      </c>
      <c r="J2740" s="9">
        <v>138</v>
      </c>
      <c r="K2740" s="9" t="s">
        <v>7464</v>
      </c>
      <c r="L2740" s="9" t="str">
        <f>IF(OR('1. Raw Data'!L2740="Elec", '1. Raw Data'!L2740="elect"), "Electronics", '1. Raw Data'!L2740)</f>
        <v>Electronics</v>
      </c>
      <c r="M2740" s="9">
        <v>1454.67</v>
      </c>
      <c r="N2740" s="9">
        <f>IF(ISBLANK('1. Raw Data'!N2740), MEDIAN('1. Raw Data'!$N$2:$N$5001), '1. Raw Data'!N2740)</f>
        <v>971.11</v>
      </c>
      <c r="O2740" s="9">
        <v>4</v>
      </c>
      <c r="P2740" s="9">
        <f>IF(ISBLANK('1. Raw Data'!P2740), 0, '1. Raw Data'!P2740)</f>
        <v>0</v>
      </c>
      <c r="Q2740" s="9">
        <v>523</v>
      </c>
      <c r="R2740" s="9">
        <v>5</v>
      </c>
      <c r="S2740" s="9">
        <f t="shared" si="126"/>
        <v>5818.68</v>
      </c>
      <c r="T2740" s="9">
        <f t="shared" si="127"/>
        <v>1934.2400000000002</v>
      </c>
      <c r="U2740" s="23">
        <f t="shared" si="128"/>
        <v>0.33241903661998945</v>
      </c>
    </row>
    <row r="2741" spans="1:21" x14ac:dyDescent="0.3">
      <c r="A2741" s="9">
        <v>1148</v>
      </c>
      <c r="B2741" s="9" t="str">
        <f>PROPER(TRIM('1. Raw Data'!B2741))</f>
        <v>Customer_2739</v>
      </c>
      <c r="C2741" s="9">
        <f>IF(OR('1. Raw Data'!C2741&lt;18, '1. Raw Data'!C2741&gt;100), MEDIAN('1. Raw Data'!$C$2:$C$5001), '1. Raw Data'!C2741)</f>
        <v>58</v>
      </c>
      <c r="D2741" s="9" t="s">
        <v>5023</v>
      </c>
      <c r="E2741" s="22">
        <v>44008</v>
      </c>
      <c r="F2741" s="9">
        <v>0</v>
      </c>
      <c r="G2741" s="9">
        <v>12970</v>
      </c>
      <c r="H2741" s="15">
        <v>44008</v>
      </c>
      <c r="I2741" s="9" t="s">
        <v>7455</v>
      </c>
      <c r="J2741" s="9">
        <v>112</v>
      </c>
      <c r="K2741" s="9" t="s">
        <v>7492</v>
      </c>
      <c r="L2741" s="9" t="str">
        <f>IF(OR('1. Raw Data'!L2741="Elec", '1. Raw Data'!L2741="elect"), "Electronics", '1. Raw Data'!L2741)</f>
        <v>Sports</v>
      </c>
      <c r="M2741" s="9">
        <v>1139.77</v>
      </c>
      <c r="N2741" s="9">
        <f>IF(ISBLANK('1. Raw Data'!N2741), MEDIAN('1. Raw Data'!$N$2:$N$5001), '1. Raw Data'!N2741)</f>
        <v>529</v>
      </c>
      <c r="O2741" s="9">
        <v>2</v>
      </c>
      <c r="P2741" s="9">
        <f>IF(ISBLANK('1. Raw Data'!P2741), 0, '1. Raw Data'!P2741)</f>
        <v>0.2</v>
      </c>
      <c r="Q2741" s="9">
        <v>485</v>
      </c>
      <c r="R2741" s="9">
        <v>6</v>
      </c>
      <c r="S2741" s="9">
        <f t="shared" si="126"/>
        <v>1823.6320000000001</v>
      </c>
      <c r="T2741" s="9">
        <f t="shared" si="127"/>
        <v>765.63200000000006</v>
      </c>
      <c r="U2741" s="23">
        <f t="shared" si="128"/>
        <v>0.41983909034278849</v>
      </c>
    </row>
    <row r="2742" spans="1:21" x14ac:dyDescent="0.3">
      <c r="A2742" s="9">
        <v>2420</v>
      </c>
      <c r="B2742" s="9" t="str">
        <f>PROPER(TRIM('1. Raw Data'!B2742))</f>
        <v>Customer_2740</v>
      </c>
      <c r="C2742" s="9">
        <f>IF(OR('1. Raw Data'!C2742&lt;18, '1. Raw Data'!C2742&gt;100), MEDIAN('1. Raw Data'!$C$2:$C$5001), '1. Raw Data'!C2742)</f>
        <v>42</v>
      </c>
      <c r="D2742" s="9" t="s">
        <v>5021</v>
      </c>
      <c r="E2742" s="22">
        <v>44651</v>
      </c>
      <c r="F2742" s="9">
        <v>0</v>
      </c>
      <c r="G2742" s="9">
        <v>10812</v>
      </c>
      <c r="H2742" s="15">
        <v>44651</v>
      </c>
      <c r="I2742" s="9" t="s">
        <v>7456</v>
      </c>
      <c r="J2742" s="9">
        <v>114</v>
      </c>
      <c r="K2742" s="9" t="s">
        <v>7463</v>
      </c>
      <c r="L2742" s="9" t="str">
        <f>IF(OR('1. Raw Data'!L2742="Elec", '1. Raw Data'!L2742="elect"), "Electronics", '1. Raw Data'!L2742)</f>
        <v>Clothing</v>
      </c>
      <c r="M2742" s="9">
        <v>280.33999999999997</v>
      </c>
      <c r="N2742" s="9">
        <f>IF(ISBLANK('1. Raw Data'!N2742), MEDIAN('1. Raw Data'!$N$2:$N$5001), '1. Raw Data'!N2742)</f>
        <v>121.98</v>
      </c>
      <c r="O2742" s="9">
        <v>1</v>
      </c>
      <c r="P2742" s="9">
        <f>IF(ISBLANK('1. Raw Data'!P2742), 0, '1. Raw Data'!P2742)</f>
        <v>0</v>
      </c>
      <c r="Q2742" s="9">
        <v>1007</v>
      </c>
      <c r="R2742" s="9">
        <v>2</v>
      </c>
      <c r="S2742" s="9">
        <f t="shared" si="126"/>
        <v>280.33999999999997</v>
      </c>
      <c r="T2742" s="9">
        <f t="shared" si="127"/>
        <v>158.35999999999996</v>
      </c>
      <c r="U2742" s="23">
        <f t="shared" si="128"/>
        <v>0.56488549618320605</v>
      </c>
    </row>
    <row r="2743" spans="1:21" x14ac:dyDescent="0.3">
      <c r="A2743" s="9">
        <v>2021</v>
      </c>
      <c r="B2743" s="9" t="str">
        <f>PROPER(TRIM('1. Raw Data'!B2743))</f>
        <v>Customer_2741</v>
      </c>
      <c r="C2743" s="9">
        <f>IF(OR('1. Raw Data'!C2743&lt;18, '1. Raw Data'!C2743&gt;100), MEDIAN('1. Raw Data'!$C$2:$C$5001), '1. Raw Data'!C2743)</f>
        <v>71</v>
      </c>
      <c r="D2743" s="9" t="s">
        <v>5020</v>
      </c>
      <c r="E2743" s="22">
        <v>44967</v>
      </c>
      <c r="F2743" s="9">
        <v>0</v>
      </c>
      <c r="G2743" s="9">
        <v>13134</v>
      </c>
      <c r="H2743" s="15">
        <v>45201</v>
      </c>
      <c r="I2743" s="9" t="s">
        <v>7456</v>
      </c>
      <c r="J2743" s="9">
        <v>112</v>
      </c>
      <c r="K2743" s="9" t="s">
        <v>7492</v>
      </c>
      <c r="L2743" s="9" t="str">
        <f>IF(OR('1. Raw Data'!L2743="Elec", '1. Raw Data'!L2743="elect"), "Electronics", '1. Raw Data'!L2743)</f>
        <v>Clothing</v>
      </c>
      <c r="M2743" s="9">
        <v>545.42999999999995</v>
      </c>
      <c r="N2743" s="9">
        <f>IF(ISBLANK('1. Raw Data'!N2743), MEDIAN('1. Raw Data'!$N$2:$N$5001), '1. Raw Data'!N2743)</f>
        <v>277.76</v>
      </c>
      <c r="O2743" s="9">
        <v>1</v>
      </c>
      <c r="P2743" s="9">
        <f>IF(ISBLANK('1. Raw Data'!P2743), 0, '1. Raw Data'!P2743)</f>
        <v>0</v>
      </c>
      <c r="Q2743" s="9">
        <v>457</v>
      </c>
      <c r="R2743" s="9">
        <v>4</v>
      </c>
      <c r="S2743" s="9">
        <f t="shared" si="126"/>
        <v>545.42999999999995</v>
      </c>
      <c r="T2743" s="9">
        <f t="shared" si="127"/>
        <v>267.66999999999996</v>
      </c>
      <c r="U2743" s="23">
        <f t="shared" si="128"/>
        <v>0.49075041710210288</v>
      </c>
    </row>
    <row r="2744" spans="1:21" x14ac:dyDescent="0.3">
      <c r="A2744" s="9">
        <v>1660</v>
      </c>
      <c r="B2744" s="9" t="str">
        <f>PROPER(TRIM('1. Raw Data'!B2744))</f>
        <v>Customer_2742</v>
      </c>
      <c r="C2744" s="9">
        <f>IF(OR('1. Raw Data'!C2744&lt;18, '1. Raw Data'!C2744&gt;100), MEDIAN('1. Raw Data'!$C$2:$C$5001), '1. Raw Data'!C2744)</f>
        <v>58</v>
      </c>
      <c r="D2744" s="9" t="s">
        <v>5019</v>
      </c>
      <c r="E2744" s="22">
        <v>44026</v>
      </c>
      <c r="F2744" s="9">
        <v>0</v>
      </c>
      <c r="G2744" s="9">
        <v>11849</v>
      </c>
      <c r="H2744" s="15">
        <v>44026</v>
      </c>
      <c r="I2744" s="9" t="s">
        <v>7456</v>
      </c>
      <c r="J2744" s="9">
        <v>115</v>
      </c>
      <c r="K2744" s="9" t="s">
        <v>7481</v>
      </c>
      <c r="L2744" s="9" t="str">
        <f>IF(OR('1. Raw Data'!L2744="Elec", '1. Raw Data'!L2744="elect"), "Electronics", '1. Raw Data'!L2744)</f>
        <v>Home Appliances</v>
      </c>
      <c r="M2744" s="9">
        <v>282.82</v>
      </c>
      <c r="N2744" s="9">
        <f>IF(ISBLANK('1. Raw Data'!N2744), MEDIAN('1. Raw Data'!$N$2:$N$5001), '1. Raw Data'!N2744)</f>
        <v>163.38999999999999</v>
      </c>
      <c r="O2744" s="9">
        <v>4</v>
      </c>
      <c r="P2744" s="9">
        <f>IF(ISBLANK('1. Raw Data'!P2744), 0, '1. Raw Data'!P2744)</f>
        <v>0</v>
      </c>
      <c r="Q2744" s="9">
        <v>441</v>
      </c>
      <c r="R2744" s="9">
        <v>8</v>
      </c>
      <c r="S2744" s="9">
        <f t="shared" si="126"/>
        <v>1131.28</v>
      </c>
      <c r="T2744" s="9">
        <f t="shared" si="127"/>
        <v>477.72</v>
      </c>
      <c r="U2744" s="23">
        <f t="shared" si="128"/>
        <v>0.42228272399405986</v>
      </c>
    </row>
    <row r="2745" spans="1:21" x14ac:dyDescent="0.3">
      <c r="A2745" s="9">
        <v>1301</v>
      </c>
      <c r="B2745" s="9" t="str">
        <f>PROPER(TRIM('1. Raw Data'!B2745))</f>
        <v>Customer_2743</v>
      </c>
      <c r="C2745" s="9">
        <f>IF(OR('1. Raw Data'!C2745&lt;18, '1. Raw Data'!C2745&gt;100), MEDIAN('1. Raw Data'!$C$2:$C$5001), '1. Raw Data'!C2745)</f>
        <v>38</v>
      </c>
      <c r="D2745" s="9" t="s">
        <v>5018</v>
      </c>
      <c r="E2745" s="22">
        <v>44209</v>
      </c>
      <c r="F2745" s="9">
        <v>0</v>
      </c>
      <c r="G2745" s="9">
        <v>11959</v>
      </c>
      <c r="H2745" s="15">
        <v>44209</v>
      </c>
      <c r="I2745" s="9" t="s">
        <v>7455</v>
      </c>
      <c r="J2745" s="9">
        <v>119</v>
      </c>
      <c r="K2745" s="9" t="s">
        <v>7459</v>
      </c>
      <c r="L2745" s="9" t="str">
        <f>IF(OR('1. Raw Data'!L2745="Elec", '1. Raw Data'!L2745="elect"), "Electronics", '1. Raw Data'!L2745)</f>
        <v>Clothing</v>
      </c>
      <c r="M2745" s="9">
        <v>1161.5999999999999</v>
      </c>
      <c r="N2745" s="9">
        <f>IF(ISBLANK('1. Raw Data'!N2745), MEDIAN('1. Raw Data'!$N$2:$N$5001), '1. Raw Data'!N2745)</f>
        <v>766.82</v>
      </c>
      <c r="O2745" s="9">
        <v>4</v>
      </c>
      <c r="P2745" s="9">
        <f>IF(ISBLANK('1. Raw Data'!P2745), 0, '1. Raw Data'!P2745)</f>
        <v>0.2</v>
      </c>
      <c r="Q2745" s="9">
        <v>434</v>
      </c>
      <c r="R2745" s="9">
        <v>6</v>
      </c>
      <c r="S2745" s="9">
        <f t="shared" si="126"/>
        <v>3717.12</v>
      </c>
      <c r="T2745" s="9">
        <f t="shared" si="127"/>
        <v>649.83999999999969</v>
      </c>
      <c r="U2745" s="23">
        <f t="shared" si="128"/>
        <v>0.17482351928374648</v>
      </c>
    </row>
    <row r="2746" spans="1:21" x14ac:dyDescent="0.3">
      <c r="A2746" s="9">
        <v>2383</v>
      </c>
      <c r="B2746" s="9" t="str">
        <f>PROPER(TRIM('1. Raw Data'!B2746))</f>
        <v>Customer_2744</v>
      </c>
      <c r="C2746" s="9">
        <f>IF(OR('1. Raw Data'!C2746&lt;18, '1. Raw Data'!C2746&gt;100), MEDIAN('1. Raw Data'!$C$2:$C$5001), '1. Raw Data'!C2746)</f>
        <v>38</v>
      </c>
      <c r="D2746" s="9" t="s">
        <v>5018</v>
      </c>
      <c r="E2746" s="22">
        <v>44118</v>
      </c>
      <c r="F2746" s="9">
        <v>0</v>
      </c>
      <c r="G2746" s="9">
        <v>11086</v>
      </c>
      <c r="H2746" s="15">
        <v>44118</v>
      </c>
      <c r="I2746" s="9" t="s">
        <v>7457</v>
      </c>
      <c r="J2746" s="9">
        <v>128</v>
      </c>
      <c r="K2746" s="9" t="s">
        <v>7473</v>
      </c>
      <c r="L2746" s="9" t="str">
        <f>IF(OR('1. Raw Data'!L2746="Elec", '1. Raw Data'!L2746="elect"), "Electronics", '1. Raw Data'!L2746)</f>
        <v>Electronics</v>
      </c>
      <c r="M2746" s="9">
        <v>135.4</v>
      </c>
      <c r="N2746" s="9">
        <f>IF(ISBLANK('1. Raw Data'!N2746), MEDIAN('1. Raw Data'!$N$2:$N$5001), '1. Raw Data'!N2746)</f>
        <v>93.4</v>
      </c>
      <c r="O2746" s="9">
        <v>4</v>
      </c>
      <c r="P2746" s="9">
        <f>IF(ISBLANK('1. Raw Data'!P2746), 0, '1. Raw Data'!P2746)</f>
        <v>0</v>
      </c>
      <c r="Q2746" s="9">
        <v>530</v>
      </c>
      <c r="R2746" s="9">
        <v>3</v>
      </c>
      <c r="S2746" s="9">
        <f t="shared" si="126"/>
        <v>541.6</v>
      </c>
      <c r="T2746" s="9">
        <f t="shared" si="127"/>
        <v>168</v>
      </c>
      <c r="U2746" s="23">
        <f t="shared" si="128"/>
        <v>0.31019202363367798</v>
      </c>
    </row>
    <row r="2747" spans="1:21" x14ac:dyDescent="0.3">
      <c r="A2747" s="9">
        <v>1237</v>
      </c>
      <c r="B2747" s="9" t="str">
        <f>PROPER(TRIM('1. Raw Data'!B2747))</f>
        <v>Customer_2745</v>
      </c>
      <c r="C2747" s="9">
        <f>IF(OR('1. Raw Data'!C2747&lt;18, '1. Raw Data'!C2747&gt;100), MEDIAN('1. Raw Data'!$C$2:$C$5001), '1. Raw Data'!C2747)</f>
        <v>64</v>
      </c>
      <c r="D2747" s="9" t="s">
        <v>5020</v>
      </c>
      <c r="E2747" s="22">
        <v>44808</v>
      </c>
      <c r="F2747" s="9">
        <v>0</v>
      </c>
      <c r="G2747" s="9">
        <v>10805</v>
      </c>
      <c r="H2747" s="15">
        <v>44660</v>
      </c>
      <c r="I2747" s="9" t="s">
        <v>7457</v>
      </c>
      <c r="J2747" s="9">
        <v>140</v>
      </c>
      <c r="K2747" s="9" t="s">
        <v>7468</v>
      </c>
      <c r="L2747" s="9" t="str">
        <f>IF(OR('1. Raw Data'!L2747="Elec", '1. Raw Data'!L2747="elect"), "Electronics", '1. Raw Data'!L2747)</f>
        <v>Sports</v>
      </c>
      <c r="M2747" s="9">
        <v>1268.5899999999999</v>
      </c>
      <c r="N2747" s="9">
        <f>IF(ISBLANK('1. Raw Data'!N2747), MEDIAN('1. Raw Data'!$N$2:$N$5001), '1. Raw Data'!N2747)</f>
        <v>793.31</v>
      </c>
      <c r="O2747" s="9">
        <v>3</v>
      </c>
      <c r="P2747" s="9">
        <f>IF(ISBLANK('1. Raw Data'!P2747), 0, '1. Raw Data'!P2747)</f>
        <v>0</v>
      </c>
      <c r="Q2747" s="9">
        <v>803</v>
      </c>
      <c r="R2747" s="9">
        <v>3</v>
      </c>
      <c r="S2747" s="9">
        <f t="shared" si="126"/>
        <v>3805.7699999999995</v>
      </c>
      <c r="T2747" s="9">
        <f t="shared" si="127"/>
        <v>1425.8399999999997</v>
      </c>
      <c r="U2747" s="23">
        <f t="shared" si="128"/>
        <v>0.37465217288485636</v>
      </c>
    </row>
    <row r="2748" spans="1:21" x14ac:dyDescent="0.3">
      <c r="A2748" s="9">
        <v>1646</v>
      </c>
      <c r="B2748" s="9" t="str">
        <f>PROPER(TRIM('1. Raw Data'!B2748))</f>
        <v>Customer_2746</v>
      </c>
      <c r="C2748" s="9">
        <f>IF(OR('1. Raw Data'!C2748&lt;18, '1. Raw Data'!C2748&gt;100), MEDIAN('1. Raw Data'!$C$2:$C$5001), '1. Raw Data'!C2748)</f>
        <v>42</v>
      </c>
      <c r="D2748" s="9" t="s">
        <v>5018</v>
      </c>
      <c r="E2748" s="22">
        <v>44493</v>
      </c>
      <c r="F2748" s="9">
        <v>0</v>
      </c>
      <c r="G2748" s="9">
        <v>13100</v>
      </c>
      <c r="H2748" s="15">
        <v>44493</v>
      </c>
      <c r="I2748" s="9" t="s">
        <v>7457</v>
      </c>
      <c r="J2748" s="9">
        <v>141</v>
      </c>
      <c r="K2748" s="9" t="s">
        <v>7490</v>
      </c>
      <c r="L2748" s="9" t="str">
        <f>IF(OR('1. Raw Data'!L2748="Elec", '1. Raw Data'!L2748="elect"), "Electronics", '1. Raw Data'!L2748)</f>
        <v>Clothing</v>
      </c>
      <c r="M2748" s="9">
        <v>1416.18</v>
      </c>
      <c r="N2748" s="9">
        <f>IF(ISBLANK('1. Raw Data'!N2748), MEDIAN('1. Raw Data'!$N$2:$N$5001), '1. Raw Data'!N2748)</f>
        <v>820.96</v>
      </c>
      <c r="O2748" s="9">
        <v>2</v>
      </c>
      <c r="P2748" s="9">
        <f>IF(ISBLANK('1. Raw Data'!P2748), 0, '1. Raw Data'!P2748)</f>
        <v>0</v>
      </c>
      <c r="Q2748" s="9">
        <v>591</v>
      </c>
      <c r="R2748" s="9">
        <v>3</v>
      </c>
      <c r="S2748" s="9">
        <f t="shared" si="126"/>
        <v>2832.36</v>
      </c>
      <c r="T2748" s="9">
        <f t="shared" si="127"/>
        <v>1190.44</v>
      </c>
      <c r="U2748" s="23">
        <f t="shared" si="128"/>
        <v>0.42029967941928287</v>
      </c>
    </row>
    <row r="2749" spans="1:21" x14ac:dyDescent="0.3">
      <c r="A2749" s="9">
        <v>1662</v>
      </c>
      <c r="B2749" s="9" t="str">
        <f>PROPER(TRIM('1. Raw Data'!B2749))</f>
        <v>Customer_2747</v>
      </c>
      <c r="C2749" s="9">
        <f>IF(OR('1. Raw Data'!C2749&lt;18, '1. Raw Data'!C2749&gt;100), MEDIAN('1. Raw Data'!$C$2:$C$5001), '1. Raw Data'!C2749)</f>
        <v>61</v>
      </c>
      <c r="D2749" s="9" t="s">
        <v>5021</v>
      </c>
      <c r="E2749" s="22">
        <v>44339</v>
      </c>
      <c r="F2749" s="9">
        <v>0</v>
      </c>
      <c r="G2749" s="9">
        <v>11575</v>
      </c>
      <c r="H2749" s="15">
        <v>44339</v>
      </c>
      <c r="I2749" s="9" t="s">
        <v>7457</v>
      </c>
      <c r="J2749" s="9">
        <v>105</v>
      </c>
      <c r="K2749" s="9" t="s">
        <v>7461</v>
      </c>
      <c r="L2749" s="9" t="str">
        <f>IF(OR('1. Raw Data'!L2749="Elec", '1. Raw Data'!L2749="elect"), "Electronics", '1. Raw Data'!L2749)</f>
        <v>Sports</v>
      </c>
      <c r="M2749" s="9">
        <v>1031.1099999999999</v>
      </c>
      <c r="N2749" s="9">
        <f>IF(ISBLANK('1. Raw Data'!N2749), MEDIAN('1. Raw Data'!$N$2:$N$5001), '1. Raw Data'!N2749)</f>
        <v>456.47</v>
      </c>
      <c r="O2749" s="9">
        <v>2</v>
      </c>
      <c r="P2749" s="9">
        <f>IF(ISBLANK('1. Raw Data'!P2749), 0, '1. Raw Data'!P2749)</f>
        <v>0</v>
      </c>
      <c r="Q2749" s="9">
        <v>440</v>
      </c>
      <c r="R2749" s="9">
        <v>3</v>
      </c>
      <c r="S2749" s="9">
        <f t="shared" si="126"/>
        <v>2062.2199999999998</v>
      </c>
      <c r="T2749" s="9">
        <f t="shared" si="127"/>
        <v>1149.2799999999997</v>
      </c>
      <c r="U2749" s="23">
        <f t="shared" si="128"/>
        <v>0.55730232467922913</v>
      </c>
    </row>
    <row r="2750" spans="1:21" x14ac:dyDescent="0.3">
      <c r="A2750" s="9">
        <v>1235</v>
      </c>
      <c r="B2750" s="9" t="str">
        <f>PROPER(TRIM('1. Raw Data'!B2750))</f>
        <v>Customer_2748</v>
      </c>
      <c r="C2750" s="9">
        <f>IF(OR('1. Raw Data'!C2750&lt;18, '1. Raw Data'!C2750&gt;100), MEDIAN('1. Raw Data'!$C$2:$C$5001), '1. Raw Data'!C2750)</f>
        <v>70</v>
      </c>
      <c r="D2750" s="9" t="s">
        <v>5023</v>
      </c>
      <c r="E2750" s="22">
        <v>43844</v>
      </c>
      <c r="F2750" s="9">
        <v>1</v>
      </c>
      <c r="G2750" s="9">
        <v>13730</v>
      </c>
      <c r="H2750" s="15">
        <v>43844</v>
      </c>
      <c r="I2750" s="9" t="s">
        <v>7456</v>
      </c>
      <c r="J2750" s="9">
        <v>105</v>
      </c>
      <c r="K2750" s="9" t="s">
        <v>7461</v>
      </c>
      <c r="L2750" s="9" t="str">
        <f>IF(OR('1. Raw Data'!L2750="Elec", '1. Raw Data'!L2750="elect"), "Electronics", '1. Raw Data'!L2750)</f>
        <v>Clothing</v>
      </c>
      <c r="M2750" s="9">
        <v>358.8</v>
      </c>
      <c r="N2750" s="9">
        <f>IF(ISBLANK('1. Raw Data'!N2750), MEDIAN('1. Raw Data'!$N$2:$N$5001), '1. Raw Data'!N2750)</f>
        <v>151.49</v>
      </c>
      <c r="O2750" s="9">
        <v>4</v>
      </c>
      <c r="P2750" s="9">
        <f>IF(ISBLANK('1. Raw Data'!P2750), 0, '1. Raw Data'!P2750)</f>
        <v>0.1</v>
      </c>
      <c r="Q2750" s="9">
        <v>791</v>
      </c>
      <c r="R2750" s="9">
        <v>3</v>
      </c>
      <c r="S2750" s="9">
        <f t="shared" si="126"/>
        <v>1291.68</v>
      </c>
      <c r="T2750" s="9">
        <f t="shared" si="127"/>
        <v>685.72</v>
      </c>
      <c r="U2750" s="23">
        <f t="shared" si="128"/>
        <v>0.53087452000495483</v>
      </c>
    </row>
    <row r="2751" spans="1:21" x14ac:dyDescent="0.3">
      <c r="A2751" s="9">
        <v>1202</v>
      </c>
      <c r="B2751" s="9" t="str">
        <f>PROPER(TRIM('1. Raw Data'!B2751))</f>
        <v>Customer_2749</v>
      </c>
      <c r="C2751" s="9">
        <f>IF(OR('1. Raw Data'!C2751&lt;18, '1. Raw Data'!C2751&gt;100), MEDIAN('1. Raw Data'!$C$2:$C$5001), '1. Raw Data'!C2751)</f>
        <v>36</v>
      </c>
      <c r="D2751" s="9" t="s">
        <v>5019</v>
      </c>
      <c r="E2751" s="22">
        <v>44365</v>
      </c>
      <c r="F2751" s="9">
        <v>0</v>
      </c>
      <c r="G2751" s="9">
        <v>10599</v>
      </c>
      <c r="H2751" s="15">
        <v>44365</v>
      </c>
      <c r="I2751" s="9" t="s">
        <v>7455</v>
      </c>
      <c r="J2751" s="9">
        <v>106</v>
      </c>
      <c r="K2751" s="9" t="s">
        <v>7477</v>
      </c>
      <c r="L2751" s="9" t="str">
        <f>IF(OR('1. Raw Data'!L2751="Elec", '1. Raw Data'!L2751="elect"), "Electronics", '1. Raw Data'!L2751)</f>
        <v>Home Appliances</v>
      </c>
      <c r="M2751" s="9">
        <v>572.13</v>
      </c>
      <c r="N2751" s="9">
        <f>IF(ISBLANK('1. Raw Data'!N2751), MEDIAN('1. Raw Data'!$N$2:$N$5001), '1. Raw Data'!N2751)</f>
        <v>331.15</v>
      </c>
      <c r="O2751" s="9">
        <v>3</v>
      </c>
      <c r="P2751" s="9">
        <f>IF(ISBLANK('1. Raw Data'!P2751), 0, '1. Raw Data'!P2751)</f>
        <v>0</v>
      </c>
      <c r="Q2751" s="9">
        <v>420</v>
      </c>
      <c r="R2751" s="9">
        <v>4</v>
      </c>
      <c r="S2751" s="9">
        <f t="shared" si="126"/>
        <v>1716.3899999999999</v>
      </c>
      <c r="T2751" s="9">
        <f t="shared" si="127"/>
        <v>722.93999999999994</v>
      </c>
      <c r="U2751" s="23">
        <f t="shared" si="128"/>
        <v>0.42119797948018806</v>
      </c>
    </row>
    <row r="2752" spans="1:21" x14ac:dyDescent="0.3">
      <c r="A2752" s="9">
        <v>1255</v>
      </c>
      <c r="B2752" s="9" t="str">
        <f>PROPER(TRIM('1. Raw Data'!B2752))</f>
        <v>Customer_2750</v>
      </c>
      <c r="C2752" s="9">
        <f>IF(OR('1. Raw Data'!C2752&lt;18, '1. Raw Data'!C2752&gt;100), MEDIAN('1. Raw Data'!$C$2:$C$5001), '1. Raw Data'!C2752)</f>
        <v>45</v>
      </c>
      <c r="D2752" s="9" t="s">
        <v>5022</v>
      </c>
      <c r="E2752" s="22">
        <v>44616</v>
      </c>
      <c r="F2752" s="9">
        <v>1</v>
      </c>
      <c r="G2752" s="9">
        <v>12615</v>
      </c>
      <c r="H2752" s="15">
        <v>44616</v>
      </c>
      <c r="I2752" s="9" t="s">
        <v>7455</v>
      </c>
      <c r="J2752" s="9">
        <v>123</v>
      </c>
      <c r="K2752" s="9" t="s">
        <v>7502</v>
      </c>
      <c r="L2752" s="9" t="str">
        <f>IF(OR('1. Raw Data'!L2752="Elec", '1. Raw Data'!L2752="elect"), "Electronics", '1. Raw Data'!L2752)</f>
        <v>Electronics</v>
      </c>
      <c r="M2752" s="9">
        <v>742</v>
      </c>
      <c r="N2752" s="9">
        <f>IF(ISBLANK('1. Raw Data'!N2752), MEDIAN('1. Raw Data'!$N$2:$N$5001), '1. Raw Data'!N2752)</f>
        <v>416.8</v>
      </c>
      <c r="O2752" s="9">
        <v>4</v>
      </c>
      <c r="P2752" s="9">
        <f>IF(ISBLANK('1. Raw Data'!P2752), 0, '1. Raw Data'!P2752)</f>
        <v>0</v>
      </c>
      <c r="Q2752" s="9">
        <v>667</v>
      </c>
      <c r="R2752" s="9">
        <v>3</v>
      </c>
      <c r="S2752" s="9">
        <f t="shared" si="126"/>
        <v>2968</v>
      </c>
      <c r="T2752" s="9">
        <f t="shared" si="127"/>
        <v>1300.8</v>
      </c>
      <c r="U2752" s="23">
        <f t="shared" si="128"/>
        <v>0.43827493261455525</v>
      </c>
    </row>
    <row r="2753" spans="1:21" x14ac:dyDescent="0.3">
      <c r="A2753" s="9">
        <v>1597</v>
      </c>
      <c r="B2753" s="9" t="str">
        <f>PROPER(TRIM('1. Raw Data'!B2753))</f>
        <v>Customer_2751</v>
      </c>
      <c r="C2753" s="9">
        <f>IF(OR('1. Raw Data'!C2753&lt;18, '1. Raw Data'!C2753&gt;100), MEDIAN('1. Raw Data'!$C$2:$C$5001), '1. Raw Data'!C2753)</f>
        <v>54</v>
      </c>
      <c r="D2753" s="9" t="s">
        <v>5020</v>
      </c>
      <c r="E2753" s="22">
        <v>44313</v>
      </c>
      <c r="F2753" s="9">
        <v>0</v>
      </c>
      <c r="G2753" s="9">
        <v>13371</v>
      </c>
      <c r="H2753" s="15">
        <v>44313</v>
      </c>
      <c r="I2753" s="9" t="s">
        <v>7456</v>
      </c>
      <c r="J2753" s="9">
        <v>103</v>
      </c>
      <c r="K2753" s="9" t="s">
        <v>7472</v>
      </c>
      <c r="L2753" s="9" t="str">
        <f>IF(OR('1. Raw Data'!L2753="Elec", '1. Raw Data'!L2753="elect"), "Electronics", '1. Raw Data'!L2753)</f>
        <v>Home Appliances</v>
      </c>
      <c r="M2753" s="9">
        <v>926.71</v>
      </c>
      <c r="N2753" s="9">
        <f>IF(ISBLANK('1. Raw Data'!N2753), MEDIAN('1. Raw Data'!$N$2:$N$5001), '1. Raw Data'!N2753)</f>
        <v>605.91</v>
      </c>
      <c r="O2753" s="9">
        <v>4</v>
      </c>
      <c r="P2753" s="9">
        <f>IF(ISBLANK('1. Raw Data'!P2753), 0, '1. Raw Data'!P2753)</f>
        <v>0.2</v>
      </c>
      <c r="Q2753" s="9">
        <v>397</v>
      </c>
      <c r="R2753" s="9">
        <v>7</v>
      </c>
      <c r="S2753" s="9">
        <f t="shared" si="126"/>
        <v>2965.4720000000002</v>
      </c>
      <c r="T2753" s="9">
        <f t="shared" si="127"/>
        <v>541.83200000000033</v>
      </c>
      <c r="U2753" s="23">
        <f t="shared" si="128"/>
        <v>0.18271357814202943</v>
      </c>
    </row>
    <row r="2754" spans="1:21" x14ac:dyDescent="0.3">
      <c r="A2754" s="9">
        <v>1661</v>
      </c>
      <c r="B2754" s="9" t="str">
        <f>PROPER(TRIM('1. Raw Data'!B2754))</f>
        <v>Customer_2752</v>
      </c>
      <c r="C2754" s="9">
        <f>IF(OR('1. Raw Data'!C2754&lt;18, '1. Raw Data'!C2754&gt;100), MEDIAN('1. Raw Data'!$C$2:$C$5001), '1. Raw Data'!C2754)</f>
        <v>51</v>
      </c>
      <c r="D2754" s="9" t="s">
        <v>5018</v>
      </c>
      <c r="E2754" s="22">
        <v>44745</v>
      </c>
      <c r="F2754" s="9">
        <v>0</v>
      </c>
      <c r="G2754" s="9">
        <v>12752</v>
      </c>
      <c r="H2754" s="15">
        <v>44627</v>
      </c>
      <c r="I2754" s="9" t="s">
        <v>7457</v>
      </c>
      <c r="J2754" s="9">
        <v>137</v>
      </c>
      <c r="K2754" s="9" t="s">
        <v>7484</v>
      </c>
      <c r="L2754" s="9" t="str">
        <f>IF(OR('1. Raw Data'!L2754="Elec", '1. Raw Data'!L2754="elect"), "Electronics", '1. Raw Data'!L2754)</f>
        <v>Sports</v>
      </c>
      <c r="M2754" s="9">
        <v>1019.56</v>
      </c>
      <c r="N2754" s="9">
        <f>IF(ISBLANK('1. Raw Data'!N2754), MEDIAN('1. Raw Data'!$N$2:$N$5001), '1. Raw Data'!N2754)</f>
        <v>506.5</v>
      </c>
      <c r="O2754" s="9">
        <v>2</v>
      </c>
      <c r="P2754" s="9">
        <f>IF(ISBLANK('1. Raw Data'!P2754), 0, '1. Raw Data'!P2754)</f>
        <v>0</v>
      </c>
      <c r="Q2754" s="9">
        <v>356</v>
      </c>
      <c r="R2754" s="9">
        <v>10</v>
      </c>
      <c r="S2754" s="9">
        <f t="shared" si="126"/>
        <v>2039.12</v>
      </c>
      <c r="T2754" s="9">
        <f t="shared" si="127"/>
        <v>1026.1199999999999</v>
      </c>
      <c r="U2754" s="23">
        <f t="shared" si="128"/>
        <v>0.50321707403193527</v>
      </c>
    </row>
    <row r="2755" spans="1:21" x14ac:dyDescent="0.3">
      <c r="A2755" s="9">
        <v>1234</v>
      </c>
      <c r="B2755" s="9" t="str">
        <f>PROPER(TRIM('1. Raw Data'!B2755))</f>
        <v>Customer_2753</v>
      </c>
      <c r="C2755" s="9">
        <f>IF(OR('1. Raw Data'!C2755&lt;18, '1. Raw Data'!C2755&gt;100), MEDIAN('1. Raw Data'!$C$2:$C$5001), '1. Raw Data'!C2755)</f>
        <v>51</v>
      </c>
      <c r="D2755" s="9" t="s">
        <v>5023</v>
      </c>
      <c r="E2755" s="22">
        <v>44377</v>
      </c>
      <c r="F2755" s="9">
        <v>1</v>
      </c>
      <c r="G2755" s="9">
        <v>10611</v>
      </c>
      <c r="H2755" s="15">
        <v>44377</v>
      </c>
      <c r="I2755" s="9" t="s">
        <v>7455</v>
      </c>
      <c r="J2755" s="9">
        <v>133</v>
      </c>
      <c r="K2755" s="9" t="s">
        <v>7498</v>
      </c>
      <c r="L2755" s="9" t="str">
        <f>IF(OR('1. Raw Data'!L2755="Elec", '1. Raw Data'!L2755="elect"), "Electronics", '1. Raw Data'!L2755)</f>
        <v>Electronics</v>
      </c>
      <c r="M2755" s="9">
        <v>853.61</v>
      </c>
      <c r="N2755" s="9">
        <f>IF(ISBLANK('1. Raw Data'!N2755), MEDIAN('1. Raw Data'!$N$2:$N$5001), '1. Raw Data'!N2755)</f>
        <v>429.51499999999999</v>
      </c>
      <c r="O2755" s="9">
        <v>3</v>
      </c>
      <c r="P2755" s="9">
        <f>IF(ISBLANK('1. Raw Data'!P2755), 0, '1. Raw Data'!P2755)</f>
        <v>0.1</v>
      </c>
      <c r="Q2755" s="9">
        <v>1041</v>
      </c>
      <c r="R2755" s="9">
        <v>6</v>
      </c>
      <c r="S2755" s="9">
        <f t="shared" ref="S2755:S2818" si="129">M2755 * O2755 * (1 - P2755)</f>
        <v>2304.7469999999998</v>
      </c>
      <c r="T2755" s="9">
        <f t="shared" ref="T2755:T2818" si="130">S2755 - (N2755 * O2755)</f>
        <v>1016.2019999999998</v>
      </c>
      <c r="U2755" s="23">
        <f t="shared" ref="U2755:U2818" si="131">T2755 / S2755</f>
        <v>0.44091694229344908</v>
      </c>
    </row>
    <row r="2756" spans="1:21" x14ac:dyDescent="0.3">
      <c r="A2756" s="9">
        <v>2368</v>
      </c>
      <c r="B2756" s="9" t="str">
        <f>PROPER(TRIM('1. Raw Data'!B2756))</f>
        <v>Customer_2754</v>
      </c>
      <c r="C2756" s="9">
        <f>IF(OR('1. Raw Data'!C2756&lt;18, '1. Raw Data'!C2756&gt;100), MEDIAN('1. Raw Data'!$C$2:$C$5001), '1. Raw Data'!C2756)</f>
        <v>19</v>
      </c>
      <c r="D2756" s="9" t="s">
        <v>5022</v>
      </c>
      <c r="E2756" s="22">
        <v>44506</v>
      </c>
      <c r="F2756" s="9">
        <v>0</v>
      </c>
      <c r="G2756" s="9">
        <v>11238</v>
      </c>
      <c r="H2756" s="15">
        <v>44358</v>
      </c>
      <c r="I2756" s="9" t="s">
        <v>7456</v>
      </c>
      <c r="J2756" s="9">
        <v>143</v>
      </c>
      <c r="K2756" s="9" t="s">
        <v>7475</v>
      </c>
      <c r="L2756" s="9" t="str">
        <f>IF(OR('1. Raw Data'!L2756="Elec", '1. Raw Data'!L2756="elect"), "Electronics", '1. Raw Data'!L2756)</f>
        <v>Electronics</v>
      </c>
      <c r="M2756" s="9">
        <v>559.41</v>
      </c>
      <c r="N2756" s="9">
        <f>IF(ISBLANK('1. Raw Data'!N2756), MEDIAN('1. Raw Data'!$N$2:$N$5001), '1. Raw Data'!N2756)</f>
        <v>294.87</v>
      </c>
      <c r="O2756" s="9">
        <v>2</v>
      </c>
      <c r="P2756" s="9">
        <f>IF(ISBLANK('1. Raw Data'!P2756), 0, '1. Raw Data'!P2756)</f>
        <v>0</v>
      </c>
      <c r="Q2756" s="9">
        <v>748</v>
      </c>
      <c r="R2756" s="9">
        <v>4</v>
      </c>
      <c r="S2756" s="9">
        <f t="shared" si="129"/>
        <v>1118.82</v>
      </c>
      <c r="T2756" s="9">
        <f t="shared" si="130"/>
        <v>529.07999999999993</v>
      </c>
      <c r="U2756" s="23">
        <f t="shared" si="131"/>
        <v>0.4728910816753365</v>
      </c>
    </row>
    <row r="2757" spans="1:21" x14ac:dyDescent="0.3">
      <c r="A2757" s="9">
        <v>1533</v>
      </c>
      <c r="B2757" s="9" t="str">
        <f>PROPER(TRIM('1. Raw Data'!B2757))</f>
        <v>Customer_2755</v>
      </c>
      <c r="C2757" s="9">
        <f>IF(OR('1. Raw Data'!C2757&lt;18, '1. Raw Data'!C2757&gt;100), MEDIAN('1. Raw Data'!$C$2:$C$5001), '1. Raw Data'!C2757)</f>
        <v>27</v>
      </c>
      <c r="D2757" s="9" t="s">
        <v>5021</v>
      </c>
      <c r="E2757" s="22">
        <v>44449</v>
      </c>
      <c r="F2757" s="9">
        <v>0</v>
      </c>
      <c r="G2757" s="9">
        <v>12188</v>
      </c>
      <c r="H2757" s="15">
        <v>44478</v>
      </c>
      <c r="I2757" s="9" t="s">
        <v>7456</v>
      </c>
      <c r="J2757" s="9">
        <v>121</v>
      </c>
      <c r="K2757" s="9" t="s">
        <v>7495</v>
      </c>
      <c r="L2757" s="9" t="str">
        <f>IF(OR('1. Raw Data'!L2757="Elec", '1. Raw Data'!L2757="elect"), "Electronics", '1. Raw Data'!L2757)</f>
        <v>Home Appliances</v>
      </c>
      <c r="M2757" s="9">
        <v>1341.83</v>
      </c>
      <c r="N2757" s="9">
        <f>IF(ISBLANK('1. Raw Data'!N2757), MEDIAN('1. Raw Data'!$N$2:$N$5001), '1. Raw Data'!N2757)</f>
        <v>926.88</v>
      </c>
      <c r="O2757" s="9">
        <v>4</v>
      </c>
      <c r="P2757" s="9">
        <f>IF(ISBLANK('1. Raw Data'!P2757), 0, '1. Raw Data'!P2757)</f>
        <v>0.2</v>
      </c>
      <c r="Q2757" s="9">
        <v>468</v>
      </c>
      <c r="R2757" s="9">
        <v>4</v>
      </c>
      <c r="S2757" s="9">
        <f t="shared" si="129"/>
        <v>4293.8559999999998</v>
      </c>
      <c r="T2757" s="9">
        <f t="shared" si="130"/>
        <v>586.33599999999979</v>
      </c>
      <c r="U2757" s="23">
        <f t="shared" si="131"/>
        <v>0.13655232033864195</v>
      </c>
    </row>
    <row r="2758" spans="1:21" x14ac:dyDescent="0.3">
      <c r="A2758" s="9">
        <v>1859</v>
      </c>
      <c r="B2758" s="9" t="str">
        <f>PROPER(TRIM('1. Raw Data'!B2758))</f>
        <v>Customer_2756</v>
      </c>
      <c r="C2758" s="9">
        <f>IF(OR('1. Raw Data'!C2758&lt;18, '1. Raw Data'!C2758&gt;100), MEDIAN('1. Raw Data'!$C$2:$C$5001), '1. Raw Data'!C2758)</f>
        <v>32</v>
      </c>
      <c r="D2758" s="9" t="s">
        <v>5018</v>
      </c>
      <c r="E2758" s="22">
        <v>45111</v>
      </c>
      <c r="F2758" s="9">
        <v>1</v>
      </c>
      <c r="G2758" s="9">
        <v>11949</v>
      </c>
      <c r="H2758" s="15">
        <v>45023</v>
      </c>
      <c r="I2758" s="9" t="s">
        <v>7456</v>
      </c>
      <c r="J2758" s="9">
        <v>120</v>
      </c>
      <c r="K2758" s="9" t="s">
        <v>7488</v>
      </c>
      <c r="L2758" s="9" t="str">
        <f>IF(OR('1. Raw Data'!L2758="Elec", '1. Raw Data'!L2758="elect"), "Electronics", '1. Raw Data'!L2758)</f>
        <v>Clothing</v>
      </c>
      <c r="M2758" s="9">
        <v>168.02</v>
      </c>
      <c r="N2758" s="9">
        <f>IF(ISBLANK('1. Raw Data'!N2758), MEDIAN('1. Raw Data'!$N$2:$N$5001), '1. Raw Data'!N2758)</f>
        <v>107.31</v>
      </c>
      <c r="O2758" s="9">
        <v>5</v>
      </c>
      <c r="P2758" s="9">
        <f>IF(ISBLANK('1. Raw Data'!P2758), 0, '1. Raw Data'!P2758)</f>
        <v>0</v>
      </c>
      <c r="Q2758" s="9">
        <v>635</v>
      </c>
      <c r="R2758" s="9">
        <v>3</v>
      </c>
      <c r="S2758" s="9">
        <f t="shared" si="129"/>
        <v>840.1</v>
      </c>
      <c r="T2758" s="9">
        <f t="shared" si="130"/>
        <v>303.55000000000007</v>
      </c>
      <c r="U2758" s="23">
        <f t="shared" si="131"/>
        <v>0.36132603261516494</v>
      </c>
    </row>
    <row r="2759" spans="1:21" x14ac:dyDescent="0.3">
      <c r="A2759" s="9">
        <v>2489</v>
      </c>
      <c r="B2759" s="9" t="str">
        <f>PROPER(TRIM('1. Raw Data'!B2759))</f>
        <v>Customer_2757</v>
      </c>
      <c r="C2759" s="9">
        <f>IF(OR('1. Raw Data'!C2759&lt;18, '1. Raw Data'!C2759&gt;100), MEDIAN('1. Raw Data'!$C$2:$C$5001), '1. Raw Data'!C2759)</f>
        <v>58</v>
      </c>
      <c r="D2759" s="9" t="s">
        <v>5018</v>
      </c>
      <c r="E2759" s="22">
        <v>45311</v>
      </c>
      <c r="F2759" s="9">
        <v>1</v>
      </c>
      <c r="G2759" s="9">
        <v>11530</v>
      </c>
      <c r="H2759" s="15">
        <v>45311</v>
      </c>
      <c r="I2759" s="9" t="s">
        <v>7456</v>
      </c>
      <c r="J2759" s="9">
        <v>101</v>
      </c>
      <c r="K2759" s="9" t="s">
        <v>7478</v>
      </c>
      <c r="L2759" s="9" t="str">
        <f>IF(OR('1. Raw Data'!L2759="Elec", '1. Raw Data'!L2759="elect"), "Electronics", '1. Raw Data'!L2759)</f>
        <v>Home Appliances</v>
      </c>
      <c r="M2759" s="9">
        <v>726.07</v>
      </c>
      <c r="N2759" s="9">
        <f>IF(ISBLANK('1. Raw Data'!N2759), MEDIAN('1. Raw Data'!$N$2:$N$5001), '1. Raw Data'!N2759)</f>
        <v>297.77999999999997</v>
      </c>
      <c r="O2759" s="9">
        <v>1</v>
      </c>
      <c r="P2759" s="9">
        <f>IF(ISBLANK('1. Raw Data'!P2759), 0, '1. Raw Data'!P2759)</f>
        <v>0.05</v>
      </c>
      <c r="Q2759" s="9">
        <v>347</v>
      </c>
      <c r="R2759" s="9">
        <v>5</v>
      </c>
      <c r="S2759" s="9">
        <f t="shared" si="129"/>
        <v>689.76650000000006</v>
      </c>
      <c r="T2759" s="9">
        <f t="shared" si="130"/>
        <v>391.98650000000009</v>
      </c>
      <c r="U2759" s="23">
        <f t="shared" si="131"/>
        <v>0.56828868899837848</v>
      </c>
    </row>
    <row r="2760" spans="1:21" x14ac:dyDescent="0.3">
      <c r="A2760" s="9">
        <v>1769</v>
      </c>
      <c r="B2760" s="9" t="str">
        <f>PROPER(TRIM('1. Raw Data'!B2760))</f>
        <v>Customer_2758</v>
      </c>
      <c r="C2760" s="9">
        <f>IF(OR('1. Raw Data'!C2760&lt;18, '1. Raw Data'!C2760&gt;100), MEDIAN('1. Raw Data'!$C$2:$C$5001), '1. Raw Data'!C2760)</f>
        <v>21</v>
      </c>
      <c r="D2760" s="9" t="s">
        <v>5019</v>
      </c>
      <c r="E2760" s="22">
        <v>45004</v>
      </c>
      <c r="F2760" s="9">
        <v>0</v>
      </c>
      <c r="G2760" s="9">
        <v>10560</v>
      </c>
      <c r="H2760" s="15">
        <v>45004</v>
      </c>
      <c r="I2760" s="9" t="s">
        <v>7455</v>
      </c>
      <c r="J2760" s="9">
        <v>139</v>
      </c>
      <c r="K2760" s="9" t="s">
        <v>7486</v>
      </c>
      <c r="L2760" s="9" t="str">
        <f>IF(OR('1. Raw Data'!L2760="Elec", '1. Raw Data'!L2760="elect"), "Electronics", '1. Raw Data'!L2760)</f>
        <v>Sports</v>
      </c>
      <c r="M2760" s="9">
        <v>1174.57</v>
      </c>
      <c r="N2760" s="9">
        <f>IF(ISBLANK('1. Raw Data'!N2760), MEDIAN('1. Raw Data'!$N$2:$N$5001), '1. Raw Data'!N2760)</f>
        <v>778.04</v>
      </c>
      <c r="O2760" s="9">
        <v>4</v>
      </c>
      <c r="P2760" s="9">
        <f>IF(ISBLANK('1. Raw Data'!P2760), 0, '1. Raw Data'!P2760)</f>
        <v>0</v>
      </c>
      <c r="Q2760" s="9">
        <v>654</v>
      </c>
      <c r="R2760" s="9">
        <v>7</v>
      </c>
      <c r="S2760" s="9">
        <f t="shared" si="129"/>
        <v>4698.28</v>
      </c>
      <c r="T2760" s="9">
        <f t="shared" si="130"/>
        <v>1586.12</v>
      </c>
      <c r="U2760" s="23">
        <f t="shared" si="131"/>
        <v>0.33759588615408193</v>
      </c>
    </row>
    <row r="2761" spans="1:21" x14ac:dyDescent="0.3">
      <c r="A2761" s="9">
        <v>1540</v>
      </c>
      <c r="B2761" s="9" t="str">
        <f>PROPER(TRIM('1. Raw Data'!B2761))</f>
        <v>Customer_2759</v>
      </c>
      <c r="C2761" s="9">
        <f>IF(OR('1. Raw Data'!C2761&lt;18, '1. Raw Data'!C2761&gt;100), MEDIAN('1. Raw Data'!$C$2:$C$5001), '1. Raw Data'!C2761)</f>
        <v>62</v>
      </c>
      <c r="D2761" s="9" t="s">
        <v>5021</v>
      </c>
      <c r="E2761" s="22">
        <v>43854</v>
      </c>
      <c r="F2761" s="9">
        <v>0</v>
      </c>
      <c r="G2761" s="9">
        <v>12546</v>
      </c>
      <c r="H2761" s="15">
        <v>43854</v>
      </c>
      <c r="I2761" s="9" t="s">
        <v>7456</v>
      </c>
      <c r="J2761" s="9">
        <v>147</v>
      </c>
      <c r="K2761" s="9" t="s">
        <v>7474</v>
      </c>
      <c r="L2761" s="9" t="str">
        <f>IF(OR('1. Raw Data'!L2761="Elec", '1. Raw Data'!L2761="elect"), "Electronics", '1. Raw Data'!L2761)</f>
        <v>Clothing</v>
      </c>
      <c r="M2761" s="9">
        <v>138.27000000000001</v>
      </c>
      <c r="N2761" s="9">
        <f>IF(ISBLANK('1. Raw Data'!N2761), MEDIAN('1. Raw Data'!$N$2:$N$5001), '1. Raw Data'!N2761)</f>
        <v>74.87</v>
      </c>
      <c r="O2761" s="9">
        <v>3</v>
      </c>
      <c r="P2761" s="9">
        <f>IF(ISBLANK('1. Raw Data'!P2761), 0, '1. Raw Data'!P2761)</f>
        <v>0</v>
      </c>
      <c r="Q2761" s="9">
        <v>502</v>
      </c>
      <c r="R2761" s="9">
        <v>4</v>
      </c>
      <c r="S2761" s="9">
        <f t="shared" si="129"/>
        <v>414.81000000000006</v>
      </c>
      <c r="T2761" s="9">
        <f t="shared" si="130"/>
        <v>190.20000000000005</v>
      </c>
      <c r="U2761" s="23">
        <f t="shared" si="131"/>
        <v>0.4585231792869025</v>
      </c>
    </row>
    <row r="2762" spans="1:21" x14ac:dyDescent="0.3">
      <c r="A2762" s="9">
        <v>1212</v>
      </c>
      <c r="B2762" s="9" t="str">
        <f>PROPER(TRIM('1. Raw Data'!B2762))</f>
        <v>Customer_2760</v>
      </c>
      <c r="C2762" s="9">
        <f>IF(OR('1. Raw Data'!C2762&lt;18, '1. Raw Data'!C2762&gt;100), MEDIAN('1. Raw Data'!$C$2:$C$5001), '1. Raw Data'!C2762)</f>
        <v>51</v>
      </c>
      <c r="D2762" s="9" t="s">
        <v>5021</v>
      </c>
      <c r="E2762" s="22">
        <v>44366</v>
      </c>
      <c r="F2762" s="9">
        <v>0</v>
      </c>
      <c r="G2762" s="9">
        <v>10626</v>
      </c>
      <c r="H2762" s="15">
        <v>44366</v>
      </c>
      <c r="I2762" s="9" t="s">
        <v>7455</v>
      </c>
      <c r="J2762" s="9">
        <v>117</v>
      </c>
      <c r="K2762" s="9" t="s">
        <v>7483</v>
      </c>
      <c r="L2762" s="9" t="str">
        <f>IF(OR('1. Raw Data'!L2762="Elec", '1. Raw Data'!L2762="elect"), "Electronics", '1. Raw Data'!L2762)</f>
        <v>Home Appliances</v>
      </c>
      <c r="M2762" s="9">
        <v>1072.74</v>
      </c>
      <c r="N2762" s="9">
        <f>IF(ISBLANK('1. Raw Data'!N2762), MEDIAN('1. Raw Data'!$N$2:$N$5001), '1. Raw Data'!N2762)</f>
        <v>546.49</v>
      </c>
      <c r="O2762" s="9">
        <v>5</v>
      </c>
      <c r="P2762" s="9">
        <f>IF(ISBLANK('1. Raw Data'!P2762), 0, '1. Raw Data'!P2762)</f>
        <v>0</v>
      </c>
      <c r="Q2762" s="9">
        <v>712</v>
      </c>
      <c r="R2762" s="9">
        <v>4</v>
      </c>
      <c r="S2762" s="9">
        <f t="shared" si="129"/>
        <v>5363.7</v>
      </c>
      <c r="T2762" s="9">
        <f t="shared" si="130"/>
        <v>2631.25</v>
      </c>
      <c r="U2762" s="23">
        <f t="shared" si="131"/>
        <v>0.49056621362119435</v>
      </c>
    </row>
    <row r="2763" spans="1:21" x14ac:dyDescent="0.3">
      <c r="A2763" s="9">
        <v>1462</v>
      </c>
      <c r="B2763" s="9" t="str">
        <f>PROPER(TRIM('1. Raw Data'!B2763))</f>
        <v>Customer_2761</v>
      </c>
      <c r="C2763" s="9">
        <f>IF(OR('1. Raw Data'!C2763&lt;18, '1. Raw Data'!C2763&gt;100), MEDIAN('1. Raw Data'!$C$2:$C$5001), '1. Raw Data'!C2763)</f>
        <v>57</v>
      </c>
      <c r="D2763" s="9" t="s">
        <v>5020</v>
      </c>
      <c r="E2763" s="22">
        <v>45169</v>
      </c>
      <c r="F2763" s="9">
        <v>0</v>
      </c>
      <c r="G2763" s="9">
        <v>12549</v>
      </c>
      <c r="H2763" s="15">
        <v>45169</v>
      </c>
      <c r="I2763" s="9" t="s">
        <v>7456</v>
      </c>
      <c r="J2763" s="9">
        <v>129</v>
      </c>
      <c r="K2763" s="9" t="s">
        <v>7471</v>
      </c>
      <c r="L2763" s="9" t="str">
        <f>IF(OR('1. Raw Data'!L2763="Elec", '1. Raw Data'!L2763="elect"), "Electronics", '1. Raw Data'!L2763)</f>
        <v>Home Appliances</v>
      </c>
      <c r="M2763" s="9">
        <v>1238.58</v>
      </c>
      <c r="N2763" s="9">
        <f>IF(ISBLANK('1. Raw Data'!N2763), MEDIAN('1. Raw Data'!$N$2:$N$5001), '1. Raw Data'!N2763)</f>
        <v>624.27</v>
      </c>
      <c r="O2763" s="9">
        <v>3</v>
      </c>
      <c r="P2763" s="9">
        <f>IF(ISBLANK('1. Raw Data'!P2763), 0, '1. Raw Data'!P2763)</f>
        <v>0</v>
      </c>
      <c r="Q2763" s="9">
        <v>489</v>
      </c>
      <c r="R2763" s="9">
        <v>2</v>
      </c>
      <c r="S2763" s="9">
        <f t="shared" si="129"/>
        <v>3715.74</v>
      </c>
      <c r="T2763" s="9">
        <f t="shared" si="130"/>
        <v>1842.9299999999998</v>
      </c>
      <c r="U2763" s="23">
        <f t="shared" si="131"/>
        <v>0.49597926657947</v>
      </c>
    </row>
    <row r="2764" spans="1:21" x14ac:dyDescent="0.3">
      <c r="A2764" s="9">
        <v>1435</v>
      </c>
      <c r="B2764" s="9" t="str">
        <f>PROPER(TRIM('1. Raw Data'!B2764))</f>
        <v>Customer_2762</v>
      </c>
      <c r="C2764" s="9">
        <f>IF(OR('1. Raw Data'!C2764&lt;18, '1. Raw Data'!C2764&gt;100), MEDIAN('1. Raw Data'!$C$2:$C$5001), '1. Raw Data'!C2764)</f>
        <v>26</v>
      </c>
      <c r="D2764" s="9" t="s">
        <v>5022</v>
      </c>
      <c r="E2764" s="22">
        <v>44713</v>
      </c>
      <c r="F2764" s="9">
        <v>1</v>
      </c>
      <c r="G2764" s="9">
        <v>12788</v>
      </c>
      <c r="H2764" s="15">
        <v>44567</v>
      </c>
      <c r="I2764" s="9" t="s">
        <v>7456</v>
      </c>
      <c r="J2764" s="9">
        <v>108</v>
      </c>
      <c r="K2764" s="9" t="s">
        <v>7496</v>
      </c>
      <c r="L2764" s="9" t="str">
        <f>IF(OR('1. Raw Data'!L2764="Elec", '1. Raw Data'!L2764="elect"), "Electronics", '1. Raw Data'!L2764)</f>
        <v>Clothing</v>
      </c>
      <c r="M2764" s="9">
        <v>1008.21</v>
      </c>
      <c r="N2764" s="9">
        <f>IF(ISBLANK('1. Raw Data'!N2764), MEDIAN('1. Raw Data'!$N$2:$N$5001), '1. Raw Data'!N2764)</f>
        <v>583.29</v>
      </c>
      <c r="O2764" s="9">
        <v>4</v>
      </c>
      <c r="P2764" s="9">
        <f>IF(ISBLANK('1. Raw Data'!P2764), 0, '1. Raw Data'!P2764)</f>
        <v>0</v>
      </c>
      <c r="Q2764" s="9">
        <v>860</v>
      </c>
      <c r="R2764" s="9">
        <v>3</v>
      </c>
      <c r="S2764" s="9">
        <f t="shared" si="129"/>
        <v>4032.84</v>
      </c>
      <c r="T2764" s="9">
        <f t="shared" si="130"/>
        <v>1699.6800000000003</v>
      </c>
      <c r="U2764" s="23">
        <f t="shared" si="131"/>
        <v>0.4214598149195109</v>
      </c>
    </row>
    <row r="2765" spans="1:21" x14ac:dyDescent="0.3">
      <c r="A2765" s="9">
        <v>1282</v>
      </c>
      <c r="B2765" s="9" t="str">
        <f>PROPER(TRIM('1. Raw Data'!B2765))</f>
        <v>Customer_2763</v>
      </c>
      <c r="C2765" s="9">
        <f>IF(OR('1. Raw Data'!C2765&lt;18, '1. Raw Data'!C2765&gt;100), MEDIAN('1. Raw Data'!$C$2:$C$5001), '1. Raw Data'!C2765)</f>
        <v>41</v>
      </c>
      <c r="D2765" s="9" t="s">
        <v>5019</v>
      </c>
      <c r="E2765" s="22">
        <v>45249</v>
      </c>
      <c r="F2765" s="9">
        <v>0</v>
      </c>
      <c r="G2765" s="9">
        <v>12811</v>
      </c>
      <c r="H2765" s="15">
        <v>45249</v>
      </c>
      <c r="I2765" s="9" t="s">
        <v>7455</v>
      </c>
      <c r="J2765" s="9">
        <v>126</v>
      </c>
      <c r="K2765" s="9" t="s">
        <v>7469</v>
      </c>
      <c r="L2765" s="9" t="str">
        <f>IF(OR('1. Raw Data'!L2765="Elec", '1. Raw Data'!L2765="elect"), "Electronics", '1. Raw Data'!L2765)</f>
        <v>Clothing</v>
      </c>
      <c r="M2765" s="9">
        <v>68.760000000000005</v>
      </c>
      <c r="N2765" s="9">
        <f>IF(ISBLANK('1. Raw Data'!N2765), MEDIAN('1. Raw Data'!$N$2:$N$5001), '1. Raw Data'!N2765)</f>
        <v>429.51499999999999</v>
      </c>
      <c r="O2765" s="9">
        <v>4</v>
      </c>
      <c r="P2765" s="9">
        <f>IF(ISBLANK('1. Raw Data'!P2765), 0, '1. Raw Data'!P2765)</f>
        <v>0</v>
      </c>
      <c r="Q2765" s="9">
        <v>404</v>
      </c>
      <c r="R2765" s="9">
        <v>5</v>
      </c>
      <c r="S2765" s="9">
        <f t="shared" si="129"/>
        <v>275.04000000000002</v>
      </c>
      <c r="T2765" s="9">
        <f t="shared" si="130"/>
        <v>-1443.02</v>
      </c>
      <c r="U2765" s="23">
        <f t="shared" si="131"/>
        <v>-5.2465823152995927</v>
      </c>
    </row>
    <row r="2766" spans="1:21" x14ac:dyDescent="0.3">
      <c r="A2766" s="9">
        <v>2486</v>
      </c>
      <c r="B2766" s="9" t="str">
        <f>PROPER(TRIM('1. Raw Data'!B2766))</f>
        <v>Customer_2764</v>
      </c>
      <c r="C2766" s="9">
        <f>IF(OR('1. Raw Data'!C2766&lt;18, '1. Raw Data'!C2766&gt;100), MEDIAN('1. Raw Data'!$C$2:$C$5001), '1. Raw Data'!C2766)</f>
        <v>44</v>
      </c>
      <c r="D2766" s="9" t="s">
        <v>5020</v>
      </c>
      <c r="E2766" s="22">
        <v>44314</v>
      </c>
      <c r="F2766" s="9">
        <v>0</v>
      </c>
      <c r="G2766" s="9">
        <v>11610</v>
      </c>
      <c r="H2766" s="15">
        <v>44314</v>
      </c>
      <c r="I2766" s="9" t="s">
        <v>7456</v>
      </c>
      <c r="J2766" s="9">
        <v>128</v>
      </c>
      <c r="K2766" s="9" t="s">
        <v>7473</v>
      </c>
      <c r="L2766" s="9" t="str">
        <f>IF(OR('1. Raw Data'!L2766="Elec", '1. Raw Data'!L2766="elect"), "Electronics", '1. Raw Data'!L2766)</f>
        <v>Clothing</v>
      </c>
      <c r="M2766" s="9">
        <v>311.2</v>
      </c>
      <c r="N2766" s="9">
        <f>IF(ISBLANK('1. Raw Data'!N2766), MEDIAN('1. Raw Data'!$N$2:$N$5001), '1. Raw Data'!N2766)</f>
        <v>185.78</v>
      </c>
      <c r="O2766" s="9">
        <v>1</v>
      </c>
      <c r="P2766" s="9">
        <f>IF(ISBLANK('1. Raw Data'!P2766), 0, '1. Raw Data'!P2766)</f>
        <v>0.2</v>
      </c>
      <c r="Q2766" s="9">
        <v>345</v>
      </c>
      <c r="R2766" s="9">
        <v>4</v>
      </c>
      <c r="S2766" s="9">
        <f t="shared" si="129"/>
        <v>248.96</v>
      </c>
      <c r="T2766" s="9">
        <f t="shared" si="130"/>
        <v>63.180000000000007</v>
      </c>
      <c r="U2766" s="23">
        <f t="shared" si="131"/>
        <v>0.25377570694087404</v>
      </c>
    </row>
    <row r="2767" spans="1:21" x14ac:dyDescent="0.3">
      <c r="A2767" s="9">
        <v>2430</v>
      </c>
      <c r="B2767" s="9" t="str">
        <f>PROPER(TRIM('1. Raw Data'!B2767))</f>
        <v>Customer_2765</v>
      </c>
      <c r="C2767" s="9">
        <f>IF(OR('1. Raw Data'!C2767&lt;18, '1. Raw Data'!C2767&gt;100), MEDIAN('1. Raw Data'!$C$2:$C$5001), '1. Raw Data'!C2767)</f>
        <v>43</v>
      </c>
      <c r="D2767" s="9" t="s">
        <v>5019</v>
      </c>
      <c r="E2767" s="22">
        <v>43958</v>
      </c>
      <c r="F2767" s="9">
        <v>0</v>
      </c>
      <c r="G2767" s="9">
        <v>13262</v>
      </c>
      <c r="H2767" s="15">
        <v>44017</v>
      </c>
      <c r="I2767" s="9" t="s">
        <v>7457</v>
      </c>
      <c r="J2767" s="9">
        <v>134</v>
      </c>
      <c r="K2767" s="9" t="s">
        <v>7482</v>
      </c>
      <c r="L2767" s="9" t="str">
        <f>IF(OR('1. Raw Data'!L2767="Elec", '1. Raw Data'!L2767="elect"), "Electronics", '1. Raw Data'!L2767)</f>
        <v>Home Appliances</v>
      </c>
      <c r="M2767" s="9">
        <v>546.05999999999995</v>
      </c>
      <c r="N2767" s="9">
        <f>IF(ISBLANK('1. Raw Data'!N2767), MEDIAN('1. Raw Data'!$N$2:$N$5001), '1. Raw Data'!N2767)</f>
        <v>312.39999999999998</v>
      </c>
      <c r="O2767" s="9">
        <v>3</v>
      </c>
      <c r="P2767" s="9">
        <f>IF(ISBLANK('1. Raw Data'!P2767), 0, '1. Raw Data'!P2767)</f>
        <v>0</v>
      </c>
      <c r="Q2767" s="9">
        <v>399</v>
      </c>
      <c r="R2767" s="9">
        <v>4</v>
      </c>
      <c r="S2767" s="9">
        <f t="shared" si="129"/>
        <v>1638.1799999999998</v>
      </c>
      <c r="T2767" s="9">
        <f t="shared" si="130"/>
        <v>700.9799999999999</v>
      </c>
      <c r="U2767" s="23">
        <f t="shared" si="131"/>
        <v>0.427901695784346</v>
      </c>
    </row>
    <row r="2768" spans="1:21" x14ac:dyDescent="0.3">
      <c r="A2768" s="9">
        <v>1087</v>
      </c>
      <c r="B2768" s="9" t="str">
        <f>PROPER(TRIM('1. Raw Data'!B2768))</f>
        <v>Customer_2766</v>
      </c>
      <c r="C2768" s="9">
        <f>IF(OR('1. Raw Data'!C2768&lt;18, '1. Raw Data'!C2768&gt;100), MEDIAN('1. Raw Data'!$C$2:$C$5001), '1. Raw Data'!C2768)</f>
        <v>44</v>
      </c>
      <c r="D2768" s="9" t="s">
        <v>5021</v>
      </c>
      <c r="E2768" s="22">
        <v>45198</v>
      </c>
      <c r="F2768" s="9">
        <v>0</v>
      </c>
      <c r="G2768" s="9">
        <v>13782</v>
      </c>
      <c r="H2768" s="15">
        <v>45198</v>
      </c>
      <c r="I2768" s="9" t="s">
        <v>7455</v>
      </c>
      <c r="J2768" s="9">
        <v>126</v>
      </c>
      <c r="K2768" s="9" t="s">
        <v>7469</v>
      </c>
      <c r="L2768" s="9" t="str">
        <f>IF(OR('1. Raw Data'!L2768="Elec", '1. Raw Data'!L2768="elect"), "Electronics", '1. Raw Data'!L2768)</f>
        <v>Clothing</v>
      </c>
      <c r="M2768" s="9">
        <v>388.85</v>
      </c>
      <c r="N2768" s="9">
        <f>IF(ISBLANK('1. Raw Data'!N2768), MEDIAN('1. Raw Data'!$N$2:$N$5001), '1. Raw Data'!N2768)</f>
        <v>172.33</v>
      </c>
      <c r="O2768" s="9">
        <v>5</v>
      </c>
      <c r="P2768" s="9">
        <f>IF(ISBLANK('1. Raw Data'!P2768), 0, '1. Raw Data'!P2768)</f>
        <v>0</v>
      </c>
      <c r="Q2768" s="9">
        <v>460</v>
      </c>
      <c r="R2768" s="9">
        <v>3</v>
      </c>
      <c r="S2768" s="9">
        <f t="shared" si="129"/>
        <v>1944.25</v>
      </c>
      <c r="T2768" s="9">
        <f t="shared" si="130"/>
        <v>1082.5999999999999</v>
      </c>
      <c r="U2768" s="23">
        <f t="shared" si="131"/>
        <v>0.55682139642535677</v>
      </c>
    </row>
    <row r="2769" spans="1:21" x14ac:dyDescent="0.3">
      <c r="A2769" s="9">
        <v>2067</v>
      </c>
      <c r="B2769" s="9" t="str">
        <f>PROPER(TRIM('1. Raw Data'!B2769))</f>
        <v>Customer_2767</v>
      </c>
      <c r="C2769" s="9">
        <f>IF(OR('1. Raw Data'!C2769&lt;18, '1. Raw Data'!C2769&gt;100), MEDIAN('1. Raw Data'!$C$2:$C$5001), '1. Raw Data'!C2769)</f>
        <v>35</v>
      </c>
      <c r="D2769" s="9" t="s">
        <v>5019</v>
      </c>
      <c r="E2769" s="22">
        <v>44073</v>
      </c>
      <c r="F2769" s="9">
        <v>1</v>
      </c>
      <c r="G2769" s="9">
        <v>10674</v>
      </c>
      <c r="H2769" s="15">
        <v>44073</v>
      </c>
      <c r="I2769" s="9" t="s">
        <v>7455</v>
      </c>
      <c r="J2769" s="9">
        <v>113</v>
      </c>
      <c r="K2769" s="9" t="s">
        <v>7460</v>
      </c>
      <c r="L2769" s="9" t="str">
        <f>IF(OR('1. Raw Data'!L2769="Elec", '1. Raw Data'!L2769="elect"), "Electronics", '1. Raw Data'!L2769)</f>
        <v>Clothing</v>
      </c>
      <c r="M2769" s="9">
        <v>1445.85</v>
      </c>
      <c r="N2769" s="9">
        <f>IF(ISBLANK('1. Raw Data'!N2769), MEDIAN('1. Raw Data'!$N$2:$N$5001), '1. Raw Data'!N2769)</f>
        <v>689.92</v>
      </c>
      <c r="O2769" s="9">
        <v>1</v>
      </c>
      <c r="P2769" s="9">
        <f>IF(ISBLANK('1. Raw Data'!P2769), 0, '1. Raw Data'!P2769)</f>
        <v>0</v>
      </c>
      <c r="Q2769" s="9">
        <v>1223</v>
      </c>
      <c r="R2769" s="9">
        <v>5</v>
      </c>
      <c r="S2769" s="9">
        <f t="shared" si="129"/>
        <v>1445.85</v>
      </c>
      <c r="T2769" s="9">
        <f t="shared" si="130"/>
        <v>755.93</v>
      </c>
      <c r="U2769" s="23">
        <f t="shared" si="131"/>
        <v>0.52282740256596461</v>
      </c>
    </row>
    <row r="2770" spans="1:21" x14ac:dyDescent="0.3">
      <c r="A2770" s="9">
        <v>1460</v>
      </c>
      <c r="B2770" s="9" t="str">
        <f>PROPER(TRIM('1. Raw Data'!B2770))</f>
        <v>Customer_2768</v>
      </c>
      <c r="C2770" s="9">
        <f>IF(OR('1. Raw Data'!C2770&lt;18, '1. Raw Data'!C2770&gt;100), MEDIAN('1. Raw Data'!$C$2:$C$5001), '1. Raw Data'!C2770)</f>
        <v>42</v>
      </c>
      <c r="D2770" s="9" t="s">
        <v>5019</v>
      </c>
      <c r="E2770" s="22">
        <v>44873</v>
      </c>
      <c r="F2770" s="9">
        <v>0</v>
      </c>
      <c r="G2770" s="9">
        <v>13722</v>
      </c>
      <c r="H2770" s="15">
        <v>44784</v>
      </c>
      <c r="I2770" s="9" t="s">
        <v>7456</v>
      </c>
      <c r="J2770" s="9">
        <v>144</v>
      </c>
      <c r="K2770" s="9" t="s">
        <v>7462</v>
      </c>
      <c r="L2770" s="9" t="str">
        <f>IF(OR('1. Raw Data'!L2770="Elec", '1. Raw Data'!L2770="elect"), "Electronics", '1. Raw Data'!L2770)</f>
        <v>Clothing</v>
      </c>
      <c r="M2770" s="9">
        <v>994.81</v>
      </c>
      <c r="N2770" s="9">
        <f>IF(ISBLANK('1. Raw Data'!N2770), MEDIAN('1. Raw Data'!$N$2:$N$5001), '1. Raw Data'!N2770)</f>
        <v>648.91999999999996</v>
      </c>
      <c r="O2770" s="9">
        <v>3</v>
      </c>
      <c r="P2770" s="9">
        <f>IF(ISBLANK('1. Raw Data'!P2770), 0, '1. Raw Data'!P2770)</f>
        <v>0</v>
      </c>
      <c r="Q2770" s="9">
        <v>447</v>
      </c>
      <c r="R2770" s="9">
        <v>3</v>
      </c>
      <c r="S2770" s="9">
        <f t="shared" si="129"/>
        <v>2984.43</v>
      </c>
      <c r="T2770" s="9">
        <f t="shared" si="130"/>
        <v>1037.67</v>
      </c>
      <c r="U2770" s="23">
        <f t="shared" si="131"/>
        <v>0.34769453463475442</v>
      </c>
    </row>
    <row r="2771" spans="1:21" x14ac:dyDescent="0.3">
      <c r="A2771" s="9">
        <v>1277</v>
      </c>
      <c r="B2771" s="9" t="str">
        <f>PROPER(TRIM('1. Raw Data'!B2771))</f>
        <v>Customer_2769</v>
      </c>
      <c r="C2771" s="9">
        <f>IF(OR('1. Raw Data'!C2771&lt;18, '1. Raw Data'!C2771&gt;100), MEDIAN('1. Raw Data'!$C$2:$C$5001), '1. Raw Data'!C2771)</f>
        <v>55</v>
      </c>
      <c r="D2771" s="9" t="s">
        <v>5019</v>
      </c>
      <c r="E2771" s="22">
        <v>44459</v>
      </c>
      <c r="F2771" s="9">
        <v>0</v>
      </c>
      <c r="G2771" s="9">
        <v>10048</v>
      </c>
      <c r="H2771" s="15">
        <v>44459</v>
      </c>
      <c r="I2771" s="9" t="s">
        <v>7455</v>
      </c>
      <c r="J2771" s="9">
        <v>137</v>
      </c>
      <c r="K2771" s="9" t="s">
        <v>7484</v>
      </c>
      <c r="L2771" s="9" t="str">
        <f>IF(OR('1. Raw Data'!L2771="Elec", '1. Raw Data'!L2771="elect"), "Electronics", '1. Raw Data'!L2771)</f>
        <v>Electronics</v>
      </c>
      <c r="M2771" s="9">
        <v>480.61</v>
      </c>
      <c r="N2771" s="9">
        <f>IF(ISBLANK('1. Raw Data'!N2771), MEDIAN('1. Raw Data'!$N$2:$N$5001), '1. Raw Data'!N2771)</f>
        <v>287.87</v>
      </c>
      <c r="O2771" s="9">
        <v>4</v>
      </c>
      <c r="P2771" s="9">
        <f>IF(ISBLANK('1. Raw Data'!P2771), 0, '1. Raw Data'!P2771)</f>
        <v>0</v>
      </c>
      <c r="Q2771" s="9">
        <v>562</v>
      </c>
      <c r="R2771" s="9">
        <v>3</v>
      </c>
      <c r="S2771" s="9">
        <f t="shared" si="129"/>
        <v>1922.44</v>
      </c>
      <c r="T2771" s="9">
        <f t="shared" si="130"/>
        <v>770.96</v>
      </c>
      <c r="U2771" s="23">
        <f t="shared" si="131"/>
        <v>0.40103202180562203</v>
      </c>
    </row>
    <row r="2772" spans="1:21" x14ac:dyDescent="0.3">
      <c r="A2772" s="9">
        <v>1420</v>
      </c>
      <c r="B2772" s="9" t="str">
        <f>PROPER(TRIM('1. Raw Data'!B2772))</f>
        <v>Customer_2770</v>
      </c>
      <c r="C2772" s="9">
        <f>IF(OR('1. Raw Data'!C2772&lt;18, '1. Raw Data'!C2772&gt;100), MEDIAN('1. Raw Data'!$C$2:$C$5001), '1. Raw Data'!C2772)</f>
        <v>22</v>
      </c>
      <c r="D2772" s="9" t="s">
        <v>5023</v>
      </c>
      <c r="E2772" s="22">
        <v>44158</v>
      </c>
      <c r="F2772" s="9">
        <v>0</v>
      </c>
      <c r="G2772" s="9">
        <v>11386</v>
      </c>
      <c r="H2772" s="15">
        <v>44158</v>
      </c>
      <c r="I2772" s="9" t="s">
        <v>7455</v>
      </c>
      <c r="J2772" s="9">
        <v>113</v>
      </c>
      <c r="K2772" s="9" t="s">
        <v>7460</v>
      </c>
      <c r="L2772" s="9" t="str">
        <f>IF(OR('1. Raw Data'!L2772="Elec", '1. Raw Data'!L2772="elect"), "Electronics", '1. Raw Data'!L2772)</f>
        <v>Sports</v>
      </c>
      <c r="M2772" s="9">
        <v>1398.06</v>
      </c>
      <c r="N2772" s="9">
        <f>IF(ISBLANK('1. Raw Data'!N2772), MEDIAN('1. Raw Data'!$N$2:$N$5001), '1. Raw Data'!N2772)</f>
        <v>747.29</v>
      </c>
      <c r="O2772" s="9">
        <v>1</v>
      </c>
      <c r="P2772" s="9">
        <f>IF(ISBLANK('1. Raw Data'!P2772), 0, '1. Raw Data'!P2772)</f>
        <v>0.2</v>
      </c>
      <c r="Q2772" s="9">
        <v>516</v>
      </c>
      <c r="R2772" s="9">
        <v>4</v>
      </c>
      <c r="S2772" s="9">
        <f t="shared" si="129"/>
        <v>1118.4480000000001</v>
      </c>
      <c r="T2772" s="9">
        <f t="shared" si="130"/>
        <v>371.15800000000013</v>
      </c>
      <c r="U2772" s="23">
        <f t="shared" si="131"/>
        <v>0.33185092199190314</v>
      </c>
    </row>
    <row r="2773" spans="1:21" x14ac:dyDescent="0.3">
      <c r="A2773" s="9">
        <v>2376</v>
      </c>
      <c r="B2773" s="9" t="str">
        <f>PROPER(TRIM('1. Raw Data'!B2773))</f>
        <v>Customer_2771</v>
      </c>
      <c r="C2773" s="9">
        <f>IF(OR('1. Raw Data'!C2773&lt;18, '1. Raw Data'!C2773&gt;100), MEDIAN('1. Raw Data'!$C$2:$C$5001), '1. Raw Data'!C2773)</f>
        <v>63</v>
      </c>
      <c r="D2773" s="9" t="s">
        <v>5023</v>
      </c>
      <c r="E2773" s="22">
        <v>44838</v>
      </c>
      <c r="F2773" s="9">
        <v>1</v>
      </c>
      <c r="G2773" s="9">
        <v>11902</v>
      </c>
      <c r="H2773" s="15">
        <v>44661</v>
      </c>
      <c r="I2773" s="9" t="s">
        <v>7457</v>
      </c>
      <c r="J2773" s="9">
        <v>138</v>
      </c>
      <c r="K2773" s="9" t="s">
        <v>7464</v>
      </c>
      <c r="L2773" s="9" t="str">
        <f>IF(OR('1. Raw Data'!L2773="Elec", '1. Raw Data'!L2773="elect"), "Electronics", '1. Raw Data'!L2773)</f>
        <v>Clothing</v>
      </c>
      <c r="M2773" s="9">
        <v>1123.8599999999999</v>
      </c>
      <c r="N2773" s="9">
        <f>IF(ISBLANK('1. Raw Data'!N2773), MEDIAN('1. Raw Data'!$N$2:$N$5001), '1. Raw Data'!N2773)</f>
        <v>511.11</v>
      </c>
      <c r="O2773" s="9">
        <v>4</v>
      </c>
      <c r="P2773" s="9">
        <f>IF(ISBLANK('1. Raw Data'!P2773), 0, '1. Raw Data'!P2773)</f>
        <v>0.1</v>
      </c>
      <c r="Q2773" s="9">
        <v>997</v>
      </c>
      <c r="R2773" s="9">
        <v>2</v>
      </c>
      <c r="S2773" s="9">
        <f t="shared" si="129"/>
        <v>4045.8959999999997</v>
      </c>
      <c r="T2773" s="9">
        <f t="shared" si="130"/>
        <v>2001.4559999999997</v>
      </c>
      <c r="U2773" s="23">
        <f t="shared" si="131"/>
        <v>0.49468795045646252</v>
      </c>
    </row>
    <row r="2774" spans="1:21" x14ac:dyDescent="0.3">
      <c r="A2774" s="9">
        <v>1695</v>
      </c>
      <c r="B2774" s="9" t="str">
        <f>PROPER(TRIM('1. Raw Data'!B2774))</f>
        <v>Customer_2772</v>
      </c>
      <c r="C2774" s="9">
        <f>IF(OR('1. Raw Data'!C2774&lt;18, '1. Raw Data'!C2774&gt;100), MEDIAN('1. Raw Data'!$C$2:$C$5001), '1. Raw Data'!C2774)</f>
        <v>54</v>
      </c>
      <c r="D2774" s="9" t="s">
        <v>5022</v>
      </c>
      <c r="E2774" s="22">
        <v>45236</v>
      </c>
      <c r="F2774" s="9">
        <v>0</v>
      </c>
      <c r="G2774" s="9">
        <v>10626</v>
      </c>
      <c r="H2774" s="15">
        <v>45088</v>
      </c>
      <c r="I2774" s="9" t="s">
        <v>7455</v>
      </c>
      <c r="J2774" s="9">
        <v>125</v>
      </c>
      <c r="K2774" s="9" t="s">
        <v>7479</v>
      </c>
      <c r="L2774" s="9" t="str">
        <f>IF(OR('1. Raw Data'!L2774="Elec", '1. Raw Data'!L2774="elect"), "Electronics", '1. Raw Data'!L2774)</f>
        <v>Sports</v>
      </c>
      <c r="M2774" s="9">
        <v>462.68</v>
      </c>
      <c r="N2774" s="9">
        <f>IF(ISBLANK('1. Raw Data'!N2774), MEDIAN('1. Raw Data'!$N$2:$N$5001), '1. Raw Data'!N2774)</f>
        <v>186.14</v>
      </c>
      <c r="O2774" s="9">
        <v>2</v>
      </c>
      <c r="P2774" s="9">
        <f>IF(ISBLANK('1. Raw Data'!P2774), 0, '1. Raw Data'!P2774)</f>
        <v>0</v>
      </c>
      <c r="Q2774" s="9">
        <v>422</v>
      </c>
      <c r="R2774" s="9">
        <v>3</v>
      </c>
      <c r="S2774" s="9">
        <f t="shared" si="129"/>
        <v>925.36</v>
      </c>
      <c r="T2774" s="9">
        <f t="shared" si="130"/>
        <v>553.08000000000004</v>
      </c>
      <c r="U2774" s="23">
        <f t="shared" si="131"/>
        <v>0.59769170917264636</v>
      </c>
    </row>
    <row r="2775" spans="1:21" x14ac:dyDescent="0.3">
      <c r="A2775" s="9">
        <v>1514</v>
      </c>
      <c r="B2775" s="9" t="str">
        <f>PROPER(TRIM('1. Raw Data'!B2775))</f>
        <v>Customer_2773</v>
      </c>
      <c r="C2775" s="9">
        <f>IF(OR('1. Raw Data'!C2775&lt;18, '1. Raw Data'!C2775&gt;100), MEDIAN('1. Raw Data'!$C$2:$C$5001), '1. Raw Data'!C2775)</f>
        <v>25</v>
      </c>
      <c r="D2775" s="9" t="s">
        <v>5022</v>
      </c>
      <c r="E2775" s="22">
        <v>44860</v>
      </c>
      <c r="F2775" s="9">
        <v>0</v>
      </c>
      <c r="G2775" s="9">
        <v>12727</v>
      </c>
      <c r="H2775" s="15">
        <v>44860</v>
      </c>
      <c r="I2775" s="9" t="s">
        <v>7457</v>
      </c>
      <c r="J2775" s="9">
        <v>147</v>
      </c>
      <c r="K2775" s="9" t="s">
        <v>7474</v>
      </c>
      <c r="L2775" s="9" t="str">
        <f>IF(OR('1. Raw Data'!L2775="Elec", '1. Raw Data'!L2775="elect"), "Electronics", '1. Raw Data'!L2775)</f>
        <v>Clothing</v>
      </c>
      <c r="M2775" s="9">
        <v>599.38</v>
      </c>
      <c r="N2775" s="9">
        <f>IF(ISBLANK('1. Raw Data'!N2775), MEDIAN('1. Raw Data'!$N$2:$N$5001), '1. Raw Data'!N2775)</f>
        <v>295.83</v>
      </c>
      <c r="O2775" s="9">
        <v>2</v>
      </c>
      <c r="P2775" s="9">
        <f>IF(ISBLANK('1. Raw Data'!P2775), 0, '1. Raw Data'!P2775)</f>
        <v>0</v>
      </c>
      <c r="Q2775" s="9">
        <v>562</v>
      </c>
      <c r="R2775" s="9">
        <v>5</v>
      </c>
      <c r="S2775" s="9">
        <f t="shared" si="129"/>
        <v>1198.76</v>
      </c>
      <c r="T2775" s="9">
        <f t="shared" si="130"/>
        <v>607.1</v>
      </c>
      <c r="U2775" s="23">
        <f t="shared" si="131"/>
        <v>0.50643998798758716</v>
      </c>
    </row>
    <row r="2776" spans="1:21" x14ac:dyDescent="0.3">
      <c r="A2776" s="9">
        <v>1702</v>
      </c>
      <c r="B2776" s="9" t="str">
        <f>PROPER(TRIM('1. Raw Data'!B2776))</f>
        <v>Customer_2774</v>
      </c>
      <c r="C2776" s="9">
        <f>IF(OR('1. Raw Data'!C2776&lt;18, '1. Raw Data'!C2776&gt;100), MEDIAN('1. Raw Data'!$C$2:$C$5001), '1. Raw Data'!C2776)</f>
        <v>45</v>
      </c>
      <c r="D2776" s="9" t="s">
        <v>5021</v>
      </c>
      <c r="E2776" s="22">
        <v>45242</v>
      </c>
      <c r="F2776" s="9">
        <v>1</v>
      </c>
      <c r="G2776" s="9">
        <v>13567</v>
      </c>
      <c r="H2776" s="15">
        <v>45271</v>
      </c>
      <c r="I2776" s="9" t="s">
        <v>7455</v>
      </c>
      <c r="J2776" s="9">
        <v>123</v>
      </c>
      <c r="K2776" s="9" t="s">
        <v>7502</v>
      </c>
      <c r="L2776" s="9" t="str">
        <f>IF(OR('1. Raw Data'!L2776="Elec", '1. Raw Data'!L2776="elect"), "Electronics", '1. Raw Data'!L2776)</f>
        <v>Clothing</v>
      </c>
      <c r="M2776" s="9">
        <v>339.17</v>
      </c>
      <c r="N2776" s="9">
        <f>IF(ISBLANK('1. Raw Data'!N2776), MEDIAN('1. Raw Data'!$N$2:$N$5001), '1. Raw Data'!N2776)</f>
        <v>141.25</v>
      </c>
      <c r="O2776" s="9">
        <v>1</v>
      </c>
      <c r="P2776" s="9">
        <f>IF(ISBLANK('1. Raw Data'!P2776), 0, '1. Raw Data'!P2776)</f>
        <v>0</v>
      </c>
      <c r="Q2776" s="9">
        <v>387</v>
      </c>
      <c r="R2776" s="9">
        <v>5</v>
      </c>
      <c r="S2776" s="9">
        <f t="shared" si="129"/>
        <v>339.17</v>
      </c>
      <c r="T2776" s="9">
        <f t="shared" si="130"/>
        <v>197.92000000000002</v>
      </c>
      <c r="U2776" s="23">
        <f t="shared" si="131"/>
        <v>0.583542176489666</v>
      </c>
    </row>
    <row r="2777" spans="1:21" x14ac:dyDescent="0.3">
      <c r="A2777" s="9">
        <v>1018</v>
      </c>
      <c r="B2777" s="9" t="str">
        <f>PROPER(TRIM('1. Raw Data'!B2777))</f>
        <v>Customer_2775</v>
      </c>
      <c r="C2777" s="9">
        <f>IF(OR('1. Raw Data'!C2777&lt;18, '1. Raw Data'!C2777&gt;100), MEDIAN('1. Raw Data'!$C$2:$C$5001), '1. Raw Data'!C2777)</f>
        <v>53</v>
      </c>
      <c r="D2777" s="9" t="s">
        <v>5019</v>
      </c>
      <c r="E2777" s="22">
        <v>44467</v>
      </c>
      <c r="F2777" s="9">
        <v>0</v>
      </c>
      <c r="G2777" s="9">
        <v>10276</v>
      </c>
      <c r="H2777" s="15">
        <v>44467</v>
      </c>
      <c r="I2777" s="9" t="s">
        <v>7457</v>
      </c>
      <c r="J2777" s="9">
        <v>122</v>
      </c>
      <c r="K2777" s="9" t="s">
        <v>7465</v>
      </c>
      <c r="L2777" s="9" t="str">
        <f>IF(OR('1. Raw Data'!L2777="Elec", '1. Raw Data'!L2777="elect"), "Electronics", '1. Raw Data'!L2777)</f>
        <v>Electronics</v>
      </c>
      <c r="M2777" s="9">
        <v>1458.06</v>
      </c>
      <c r="N2777" s="9">
        <f>IF(ISBLANK('1. Raw Data'!N2777), MEDIAN('1. Raw Data'!$N$2:$N$5001), '1. Raw Data'!N2777)</f>
        <v>794.18</v>
      </c>
      <c r="O2777" s="9">
        <v>1</v>
      </c>
      <c r="P2777" s="9">
        <f>IF(ISBLANK('1. Raw Data'!P2777), 0, '1. Raw Data'!P2777)</f>
        <v>0</v>
      </c>
      <c r="Q2777" s="9">
        <v>355</v>
      </c>
      <c r="R2777" s="9">
        <v>8</v>
      </c>
      <c r="S2777" s="9">
        <f t="shared" si="129"/>
        <v>1458.06</v>
      </c>
      <c r="T2777" s="9">
        <f t="shared" si="130"/>
        <v>663.88</v>
      </c>
      <c r="U2777" s="23">
        <f t="shared" si="131"/>
        <v>0.45531733947848513</v>
      </c>
    </row>
    <row r="2778" spans="1:21" x14ac:dyDescent="0.3">
      <c r="A2778" s="9">
        <v>1022</v>
      </c>
      <c r="B2778" s="9" t="str">
        <f>PROPER(TRIM('1. Raw Data'!B2778))</f>
        <v>Customer_2776</v>
      </c>
      <c r="C2778" s="9">
        <f>IF(OR('1. Raw Data'!C2778&lt;18, '1. Raw Data'!C2778&gt;100), MEDIAN('1. Raw Data'!$C$2:$C$5001), '1. Raw Data'!C2778)</f>
        <v>21</v>
      </c>
      <c r="D2778" s="9" t="s">
        <v>5021</v>
      </c>
      <c r="E2778" s="22">
        <v>45244</v>
      </c>
      <c r="F2778" s="9">
        <v>0</v>
      </c>
      <c r="G2778" s="9">
        <v>12094</v>
      </c>
      <c r="H2778" s="15">
        <v>45244</v>
      </c>
      <c r="I2778" s="9" t="s">
        <v>7455</v>
      </c>
      <c r="J2778" s="9">
        <v>121</v>
      </c>
      <c r="K2778" s="9" t="s">
        <v>7495</v>
      </c>
      <c r="L2778" s="9" t="str">
        <f>IF(OR('1. Raw Data'!L2778="Elec", '1. Raw Data'!L2778="elect"), "Electronics", '1. Raw Data'!L2778)</f>
        <v>Electronics</v>
      </c>
      <c r="M2778" s="9">
        <v>800.08</v>
      </c>
      <c r="N2778" s="9">
        <f>IF(ISBLANK('1. Raw Data'!N2778), MEDIAN('1. Raw Data'!$N$2:$N$5001), '1. Raw Data'!N2778)</f>
        <v>517.28</v>
      </c>
      <c r="O2778" s="9">
        <v>3</v>
      </c>
      <c r="P2778" s="9">
        <f>IF(ISBLANK('1. Raw Data'!P2778), 0, '1. Raw Data'!P2778)</f>
        <v>0</v>
      </c>
      <c r="Q2778" s="9">
        <v>414</v>
      </c>
      <c r="R2778" s="9">
        <v>5</v>
      </c>
      <c r="S2778" s="9">
        <f t="shared" si="129"/>
        <v>2400.2400000000002</v>
      </c>
      <c r="T2778" s="9">
        <f t="shared" si="130"/>
        <v>848.40000000000032</v>
      </c>
      <c r="U2778" s="23">
        <f t="shared" si="131"/>
        <v>0.35346465353464662</v>
      </c>
    </row>
    <row r="2779" spans="1:21" x14ac:dyDescent="0.3">
      <c r="A2779" s="9">
        <v>1412</v>
      </c>
      <c r="B2779" s="9" t="str">
        <f>PROPER(TRIM('1. Raw Data'!B2779))</f>
        <v>Customer_2777</v>
      </c>
      <c r="C2779" s="9">
        <f>IF(OR('1. Raw Data'!C2779&lt;18, '1. Raw Data'!C2779&gt;100), MEDIAN('1. Raw Data'!$C$2:$C$5001), '1. Raw Data'!C2779)</f>
        <v>40</v>
      </c>
      <c r="D2779" s="9" t="s">
        <v>5023</v>
      </c>
      <c r="E2779" s="22">
        <v>44071</v>
      </c>
      <c r="F2779" s="9">
        <v>0</v>
      </c>
      <c r="G2779" s="9">
        <v>13842</v>
      </c>
      <c r="H2779" s="15">
        <v>44071</v>
      </c>
      <c r="I2779" s="9" t="s">
        <v>7455</v>
      </c>
      <c r="J2779" s="9">
        <v>130</v>
      </c>
      <c r="K2779" s="9" t="s">
        <v>7487</v>
      </c>
      <c r="L2779" s="9" t="str">
        <f>IF(OR('1. Raw Data'!L2779="Elec", '1. Raw Data'!L2779="elect"), "Electronics", '1. Raw Data'!L2779)</f>
        <v>Clothing</v>
      </c>
      <c r="M2779" s="9">
        <v>1349.28</v>
      </c>
      <c r="N2779" s="9">
        <f>IF(ISBLANK('1. Raw Data'!N2779), MEDIAN('1. Raw Data'!$N$2:$N$5001), '1. Raw Data'!N2779)</f>
        <v>655.24</v>
      </c>
      <c r="O2779" s="9">
        <v>5</v>
      </c>
      <c r="P2779" s="9">
        <f>IF(ISBLANK('1. Raw Data'!P2779), 0, '1. Raw Data'!P2779)</f>
        <v>0.05</v>
      </c>
      <c r="Q2779" s="9">
        <v>721</v>
      </c>
      <c r="R2779" s="9">
        <v>3</v>
      </c>
      <c r="S2779" s="9">
        <f t="shared" si="129"/>
        <v>6409.079999999999</v>
      </c>
      <c r="T2779" s="9">
        <f t="shared" si="130"/>
        <v>3132.8799999999992</v>
      </c>
      <c r="U2779" s="23">
        <f t="shared" si="131"/>
        <v>0.48881898806068885</v>
      </c>
    </row>
    <row r="2780" spans="1:21" x14ac:dyDescent="0.3">
      <c r="A2780" s="9">
        <v>2053</v>
      </c>
      <c r="B2780" s="9" t="str">
        <f>PROPER(TRIM('1. Raw Data'!B2780))</f>
        <v>Customer_2778</v>
      </c>
      <c r="C2780" s="9">
        <f>IF(OR('1. Raw Data'!C2780&lt;18, '1. Raw Data'!C2780&gt;100), MEDIAN('1. Raw Data'!$C$2:$C$5001), '1. Raw Data'!C2780)</f>
        <v>38</v>
      </c>
      <c r="D2780" s="9" t="s">
        <v>5019</v>
      </c>
      <c r="E2780" s="22">
        <v>45139</v>
      </c>
      <c r="F2780" s="9">
        <v>0</v>
      </c>
      <c r="G2780" s="9">
        <v>12973</v>
      </c>
      <c r="H2780" s="15">
        <v>44934</v>
      </c>
      <c r="I2780" s="9" t="s">
        <v>7457</v>
      </c>
      <c r="J2780" s="9">
        <v>111</v>
      </c>
      <c r="K2780" s="9" t="s">
        <v>7476</v>
      </c>
      <c r="L2780" s="9" t="str">
        <f>IF(OR('1. Raw Data'!L2780="Elec", '1. Raw Data'!L2780="elect"), "Electronics", '1. Raw Data'!L2780)</f>
        <v>Clothing</v>
      </c>
      <c r="M2780" s="9">
        <v>552.41999999999996</v>
      </c>
      <c r="N2780" s="9">
        <f>IF(ISBLANK('1. Raw Data'!N2780), MEDIAN('1. Raw Data'!$N$2:$N$5001), '1. Raw Data'!N2780)</f>
        <v>361.46</v>
      </c>
      <c r="O2780" s="9">
        <v>5</v>
      </c>
      <c r="P2780" s="9">
        <f>IF(ISBLANK('1. Raw Data'!P2780), 0, '1. Raw Data'!P2780)</f>
        <v>0</v>
      </c>
      <c r="Q2780" s="9">
        <v>519</v>
      </c>
      <c r="R2780" s="9">
        <v>3</v>
      </c>
      <c r="S2780" s="9">
        <f t="shared" si="129"/>
        <v>2762.1</v>
      </c>
      <c r="T2780" s="9">
        <f t="shared" si="130"/>
        <v>954.8</v>
      </c>
      <c r="U2780" s="23">
        <f t="shared" si="131"/>
        <v>0.34567901234567899</v>
      </c>
    </row>
    <row r="2781" spans="1:21" x14ac:dyDescent="0.3">
      <c r="A2781" s="9">
        <v>1107</v>
      </c>
      <c r="B2781" s="9" t="str">
        <f>PROPER(TRIM('1. Raw Data'!B2781))</f>
        <v>Customer_2779</v>
      </c>
      <c r="C2781" s="9">
        <f>IF(OR('1. Raw Data'!C2781&lt;18, '1. Raw Data'!C2781&gt;100), MEDIAN('1. Raw Data'!$C$2:$C$5001), '1. Raw Data'!C2781)</f>
        <v>30</v>
      </c>
      <c r="D2781" s="9" t="s">
        <v>5020</v>
      </c>
      <c r="E2781" s="22">
        <v>44435</v>
      </c>
      <c r="F2781" s="9">
        <v>0</v>
      </c>
      <c r="G2781" s="9">
        <v>10215</v>
      </c>
      <c r="H2781" s="15">
        <v>44435</v>
      </c>
      <c r="I2781" s="9" t="s">
        <v>7457</v>
      </c>
      <c r="J2781" s="9">
        <v>104</v>
      </c>
      <c r="K2781" s="9" t="s">
        <v>7499</v>
      </c>
      <c r="L2781" s="9" t="str">
        <f>IF(OR('1. Raw Data'!L2781="Elec", '1. Raw Data'!L2781="elect"), "Electronics", '1. Raw Data'!L2781)</f>
        <v>Clothing</v>
      </c>
      <c r="M2781" s="9">
        <v>1298.22</v>
      </c>
      <c r="N2781" s="9">
        <f>IF(ISBLANK('1. Raw Data'!N2781), MEDIAN('1. Raw Data'!$N$2:$N$5001), '1. Raw Data'!N2781)</f>
        <v>793.69</v>
      </c>
      <c r="O2781" s="9">
        <v>2</v>
      </c>
      <c r="P2781" s="9">
        <f>IF(ISBLANK('1. Raw Data'!P2781), 0, '1. Raw Data'!P2781)</f>
        <v>0.2</v>
      </c>
      <c r="Q2781" s="9">
        <v>513</v>
      </c>
      <c r="R2781" s="9">
        <v>2</v>
      </c>
      <c r="S2781" s="9">
        <f t="shared" si="129"/>
        <v>2077.152</v>
      </c>
      <c r="T2781" s="9">
        <f t="shared" si="130"/>
        <v>489.77199999999993</v>
      </c>
      <c r="U2781" s="23">
        <f t="shared" si="131"/>
        <v>0.23579015883286342</v>
      </c>
    </row>
    <row r="2782" spans="1:21" x14ac:dyDescent="0.3">
      <c r="A2782" s="9">
        <v>2390</v>
      </c>
      <c r="B2782" s="9" t="str">
        <f>PROPER(TRIM('1. Raw Data'!B2782))</f>
        <v>Customer_2780</v>
      </c>
      <c r="C2782" s="9">
        <f>IF(OR('1. Raw Data'!C2782&lt;18, '1. Raw Data'!C2782&gt;100), MEDIAN('1. Raw Data'!$C$2:$C$5001), '1. Raw Data'!C2782)</f>
        <v>41</v>
      </c>
      <c r="D2782" s="9" t="s">
        <v>5023</v>
      </c>
      <c r="E2782" s="22">
        <v>44583</v>
      </c>
      <c r="F2782" s="9">
        <v>0</v>
      </c>
      <c r="G2782" s="9">
        <v>10229</v>
      </c>
      <c r="H2782" s="15">
        <v>44583</v>
      </c>
      <c r="I2782" s="9" t="s">
        <v>7457</v>
      </c>
      <c r="J2782" s="9">
        <v>133</v>
      </c>
      <c r="K2782" s="9" t="s">
        <v>7498</v>
      </c>
      <c r="L2782" s="9" t="str">
        <f>IF(OR('1. Raw Data'!L2782="Elec", '1. Raw Data'!L2782="elect"), "Electronics", '1. Raw Data'!L2782)</f>
        <v>Sports</v>
      </c>
      <c r="M2782" s="9">
        <v>128.13999999999999</v>
      </c>
      <c r="N2782" s="9">
        <f>IF(ISBLANK('1. Raw Data'!N2782), MEDIAN('1. Raw Data'!$N$2:$N$5001), '1. Raw Data'!N2782)</f>
        <v>429.51499999999999</v>
      </c>
      <c r="O2782" s="9">
        <v>2</v>
      </c>
      <c r="P2782" s="9">
        <f>IF(ISBLANK('1. Raw Data'!P2782), 0, '1. Raw Data'!P2782)</f>
        <v>0</v>
      </c>
      <c r="Q2782" s="9">
        <v>385</v>
      </c>
      <c r="R2782" s="9">
        <v>5</v>
      </c>
      <c r="S2782" s="9">
        <f t="shared" si="129"/>
        <v>256.27999999999997</v>
      </c>
      <c r="T2782" s="9">
        <f t="shared" si="130"/>
        <v>-602.75</v>
      </c>
      <c r="U2782" s="23">
        <f t="shared" si="131"/>
        <v>-2.351919775245825</v>
      </c>
    </row>
    <row r="2783" spans="1:21" x14ac:dyDescent="0.3">
      <c r="A2783" s="9">
        <v>2304</v>
      </c>
      <c r="B2783" s="9" t="str">
        <f>PROPER(TRIM('1. Raw Data'!B2783))</f>
        <v>Customer_2781</v>
      </c>
      <c r="C2783" s="9">
        <f>IF(OR('1. Raw Data'!C2783&lt;18, '1. Raw Data'!C2783&gt;100), MEDIAN('1. Raw Data'!$C$2:$C$5001), '1. Raw Data'!C2783)</f>
        <v>30</v>
      </c>
      <c r="D2783" s="9" t="s">
        <v>5023</v>
      </c>
      <c r="E2783" s="22">
        <v>45089</v>
      </c>
      <c r="F2783" s="9">
        <v>0</v>
      </c>
      <c r="G2783" s="9">
        <v>13710</v>
      </c>
      <c r="H2783" s="15">
        <v>45266</v>
      </c>
      <c r="I2783" s="9" t="s">
        <v>7455</v>
      </c>
      <c r="J2783" s="9">
        <v>147</v>
      </c>
      <c r="K2783" s="9" t="s">
        <v>7474</v>
      </c>
      <c r="L2783" s="9" t="str">
        <f>IF(OR('1. Raw Data'!L2783="Elec", '1. Raw Data'!L2783="elect"), "Electronics", '1. Raw Data'!L2783)</f>
        <v>Clothing</v>
      </c>
      <c r="M2783" s="9">
        <v>1474.03</v>
      </c>
      <c r="N2783" s="9">
        <f>IF(ISBLANK('1. Raw Data'!N2783), MEDIAN('1. Raw Data'!$N$2:$N$5001), '1. Raw Data'!N2783)</f>
        <v>874.64</v>
      </c>
      <c r="O2783" s="9">
        <v>2</v>
      </c>
      <c r="P2783" s="9">
        <f>IF(ISBLANK('1. Raw Data'!P2783), 0, '1. Raw Data'!P2783)</f>
        <v>0</v>
      </c>
      <c r="Q2783" s="9">
        <v>569</v>
      </c>
      <c r="R2783" s="9">
        <v>3</v>
      </c>
      <c r="S2783" s="9">
        <f t="shared" si="129"/>
        <v>2948.06</v>
      </c>
      <c r="T2783" s="9">
        <f t="shared" si="130"/>
        <v>1198.78</v>
      </c>
      <c r="U2783" s="23">
        <f t="shared" si="131"/>
        <v>0.40663351492167732</v>
      </c>
    </row>
    <row r="2784" spans="1:21" x14ac:dyDescent="0.3">
      <c r="A2784" s="9">
        <v>2151</v>
      </c>
      <c r="B2784" s="9" t="str">
        <f>PROPER(TRIM('1. Raw Data'!B2784))</f>
        <v>Customer_2782</v>
      </c>
      <c r="C2784" s="9">
        <f>IF(OR('1. Raw Data'!C2784&lt;18, '1. Raw Data'!C2784&gt;100), MEDIAN('1. Raw Data'!$C$2:$C$5001), '1. Raw Data'!C2784)</f>
        <v>60</v>
      </c>
      <c r="D2784" s="9" t="s">
        <v>5023</v>
      </c>
      <c r="E2784" s="22">
        <v>44283</v>
      </c>
      <c r="F2784" s="9">
        <v>0</v>
      </c>
      <c r="G2784" s="9">
        <v>12370</v>
      </c>
      <c r="H2784" s="15">
        <v>44283</v>
      </c>
      <c r="I2784" s="9" t="s">
        <v>7456</v>
      </c>
      <c r="J2784" s="9">
        <v>112</v>
      </c>
      <c r="K2784" s="9" t="s">
        <v>7492</v>
      </c>
      <c r="L2784" s="9" t="str">
        <f>IF(OR('1. Raw Data'!L2784="Elec", '1. Raw Data'!L2784="elect"), "Electronics", '1. Raw Data'!L2784)</f>
        <v>Sports</v>
      </c>
      <c r="M2784" s="9">
        <v>1372.45</v>
      </c>
      <c r="N2784" s="9">
        <f>IF(ISBLANK('1. Raw Data'!N2784), MEDIAN('1. Raw Data'!$N$2:$N$5001), '1. Raw Data'!N2784)</f>
        <v>611.42999999999995</v>
      </c>
      <c r="O2784" s="9">
        <v>4</v>
      </c>
      <c r="P2784" s="9">
        <f>IF(ISBLANK('1. Raw Data'!P2784), 0, '1. Raw Data'!P2784)</f>
        <v>0.2</v>
      </c>
      <c r="Q2784" s="9">
        <v>530</v>
      </c>
      <c r="R2784" s="9">
        <v>3</v>
      </c>
      <c r="S2784" s="9">
        <f t="shared" si="129"/>
        <v>4391.84</v>
      </c>
      <c r="T2784" s="9">
        <f t="shared" si="130"/>
        <v>1946.1200000000003</v>
      </c>
      <c r="U2784" s="23">
        <f t="shared" si="131"/>
        <v>0.44312178950052833</v>
      </c>
    </row>
    <row r="2785" spans="1:21" x14ac:dyDescent="0.3">
      <c r="A2785" s="9">
        <v>2252</v>
      </c>
      <c r="B2785" s="9" t="str">
        <f>PROPER(TRIM('1. Raw Data'!B2785))</f>
        <v>Customer_2783</v>
      </c>
      <c r="C2785" s="9">
        <f>IF(OR('1. Raw Data'!C2785&lt;18, '1. Raw Data'!C2785&gt;100), MEDIAN('1. Raw Data'!$C$2:$C$5001), '1. Raw Data'!C2785)</f>
        <v>30</v>
      </c>
      <c r="D2785" s="9" t="s">
        <v>5019</v>
      </c>
      <c r="E2785" s="22">
        <v>44279</v>
      </c>
      <c r="F2785" s="9">
        <v>0</v>
      </c>
      <c r="G2785" s="9">
        <v>13901</v>
      </c>
      <c r="H2785" s="15">
        <v>44279</v>
      </c>
      <c r="I2785" s="9" t="s">
        <v>7456</v>
      </c>
      <c r="J2785" s="9">
        <v>109</v>
      </c>
      <c r="K2785" s="9" t="s">
        <v>7466</v>
      </c>
      <c r="L2785" s="9" t="str">
        <f>IF(OR('1. Raw Data'!L2785="Elec", '1. Raw Data'!L2785="elect"), "Electronics", '1. Raw Data'!L2785)</f>
        <v>Electronics</v>
      </c>
      <c r="M2785" s="9">
        <v>576.64</v>
      </c>
      <c r="N2785" s="9">
        <f>IF(ISBLANK('1. Raw Data'!N2785), MEDIAN('1. Raw Data'!$N$2:$N$5001), '1. Raw Data'!N2785)</f>
        <v>343.93</v>
      </c>
      <c r="O2785" s="9">
        <v>5</v>
      </c>
      <c r="P2785" s="9">
        <f>IF(ISBLANK('1. Raw Data'!P2785), 0, '1. Raw Data'!P2785)</f>
        <v>0</v>
      </c>
      <c r="Q2785" s="9">
        <v>581</v>
      </c>
      <c r="R2785" s="9">
        <v>7</v>
      </c>
      <c r="S2785" s="9">
        <f t="shared" si="129"/>
        <v>2883.2</v>
      </c>
      <c r="T2785" s="9">
        <f t="shared" si="130"/>
        <v>1163.5499999999997</v>
      </c>
      <c r="U2785" s="23">
        <f t="shared" si="131"/>
        <v>0.40356201442841283</v>
      </c>
    </row>
    <row r="2786" spans="1:21" x14ac:dyDescent="0.3">
      <c r="A2786" s="9">
        <v>2134</v>
      </c>
      <c r="B2786" s="9" t="str">
        <f>PROPER(TRIM('1. Raw Data'!B2786))</f>
        <v>Customer_2784</v>
      </c>
      <c r="C2786" s="9">
        <f>IF(OR('1. Raw Data'!C2786&lt;18, '1. Raw Data'!C2786&gt;100), MEDIAN('1. Raw Data'!$C$2:$C$5001), '1. Raw Data'!C2786)</f>
        <v>51</v>
      </c>
      <c r="D2786" s="9" t="s">
        <v>5022</v>
      </c>
      <c r="E2786" s="22">
        <v>44104</v>
      </c>
      <c r="F2786" s="9">
        <v>0</v>
      </c>
      <c r="G2786" s="9">
        <v>13492</v>
      </c>
      <c r="H2786" s="15">
        <v>44104</v>
      </c>
      <c r="I2786" s="9" t="s">
        <v>7455</v>
      </c>
      <c r="J2786" s="9">
        <v>132</v>
      </c>
      <c r="K2786" s="9" t="s">
        <v>7506</v>
      </c>
      <c r="L2786" s="9" t="str">
        <f>IF(OR('1. Raw Data'!L2786="Elec", '1. Raw Data'!L2786="elect"), "Electronics", '1. Raw Data'!L2786)</f>
        <v>Sports</v>
      </c>
      <c r="M2786" s="9">
        <v>1173.3499999999999</v>
      </c>
      <c r="N2786" s="9">
        <f>IF(ISBLANK('1. Raw Data'!N2786), MEDIAN('1. Raw Data'!$N$2:$N$5001), '1. Raw Data'!N2786)</f>
        <v>519.58000000000004</v>
      </c>
      <c r="O2786" s="9">
        <v>1</v>
      </c>
      <c r="P2786" s="9">
        <f>IF(ISBLANK('1. Raw Data'!P2786), 0, '1. Raw Data'!P2786)</f>
        <v>0</v>
      </c>
      <c r="Q2786" s="9">
        <v>631</v>
      </c>
      <c r="R2786" s="9">
        <v>4</v>
      </c>
      <c r="S2786" s="9">
        <f t="shared" si="129"/>
        <v>1173.3499999999999</v>
      </c>
      <c r="T2786" s="9">
        <f t="shared" si="130"/>
        <v>653.76999999999987</v>
      </c>
      <c r="U2786" s="23">
        <f t="shared" si="131"/>
        <v>0.5571824263859888</v>
      </c>
    </row>
    <row r="2787" spans="1:21" x14ac:dyDescent="0.3">
      <c r="A2787" s="9">
        <v>1135</v>
      </c>
      <c r="B2787" s="9" t="str">
        <f>PROPER(TRIM('1. Raw Data'!B2787))</f>
        <v>Customer_2785</v>
      </c>
      <c r="C2787" s="9">
        <f>IF(OR('1. Raw Data'!C2787&lt;18, '1. Raw Data'!C2787&gt;100), MEDIAN('1. Raw Data'!$C$2:$C$5001), '1. Raw Data'!C2787)</f>
        <v>40</v>
      </c>
      <c r="D2787" s="9" t="s">
        <v>5018</v>
      </c>
      <c r="E2787" s="22">
        <v>44810</v>
      </c>
      <c r="F2787" s="9">
        <v>1</v>
      </c>
      <c r="G2787" s="9">
        <v>12272</v>
      </c>
      <c r="H2787" s="15">
        <v>44721</v>
      </c>
      <c r="I2787" s="9" t="s">
        <v>7455</v>
      </c>
      <c r="J2787" s="9">
        <v>111</v>
      </c>
      <c r="K2787" s="9" t="s">
        <v>7476</v>
      </c>
      <c r="L2787" s="9" t="str">
        <f>IF(OR('1. Raw Data'!L2787="Elec", '1. Raw Data'!L2787="elect"), "Electronics", '1. Raw Data'!L2787)</f>
        <v>Clothing</v>
      </c>
      <c r="M2787" s="9">
        <v>1140.77</v>
      </c>
      <c r="N2787" s="9">
        <f>IF(ISBLANK('1. Raw Data'!N2787), MEDIAN('1. Raw Data'!$N$2:$N$5001), '1. Raw Data'!N2787)</f>
        <v>590.64</v>
      </c>
      <c r="O2787" s="9">
        <v>2</v>
      </c>
      <c r="P2787" s="9">
        <f>IF(ISBLANK('1. Raw Data'!P2787), 0, '1. Raw Data'!P2787)</f>
        <v>0</v>
      </c>
      <c r="Q2787" s="9">
        <v>848</v>
      </c>
      <c r="R2787" s="9">
        <v>1</v>
      </c>
      <c r="S2787" s="9">
        <f t="shared" si="129"/>
        <v>2281.54</v>
      </c>
      <c r="T2787" s="9">
        <f t="shared" si="130"/>
        <v>1100.26</v>
      </c>
      <c r="U2787" s="23">
        <f t="shared" si="131"/>
        <v>0.48224444892484902</v>
      </c>
    </row>
    <row r="2788" spans="1:21" x14ac:dyDescent="0.3">
      <c r="A2788" s="9">
        <v>1361</v>
      </c>
      <c r="B2788" s="9" t="str">
        <f>PROPER(TRIM('1. Raw Data'!B2788))</f>
        <v>Customer_2786</v>
      </c>
      <c r="C2788" s="9">
        <f>IF(OR('1. Raw Data'!C2788&lt;18, '1. Raw Data'!C2788&gt;100), MEDIAN('1. Raw Data'!$C$2:$C$5001), '1. Raw Data'!C2788)</f>
        <v>37</v>
      </c>
      <c r="D2788" s="9" t="s">
        <v>5020</v>
      </c>
      <c r="E2788" s="22">
        <v>44085</v>
      </c>
      <c r="F2788" s="9">
        <v>0</v>
      </c>
      <c r="G2788" s="9">
        <v>11685</v>
      </c>
      <c r="H2788" s="15">
        <v>44144</v>
      </c>
      <c r="I2788" s="9" t="s">
        <v>7457</v>
      </c>
      <c r="J2788" s="9">
        <v>137</v>
      </c>
      <c r="K2788" s="9" t="s">
        <v>7484</v>
      </c>
      <c r="L2788" s="9" t="str">
        <f>IF(OR('1. Raw Data'!L2788="Elec", '1. Raw Data'!L2788="elect"), "Electronics", '1. Raw Data'!L2788)</f>
        <v>Electronics</v>
      </c>
      <c r="M2788" s="9">
        <v>1356.82</v>
      </c>
      <c r="N2788" s="9">
        <f>IF(ISBLANK('1. Raw Data'!N2788), MEDIAN('1. Raw Data'!$N$2:$N$5001), '1. Raw Data'!N2788)</f>
        <v>773.36</v>
      </c>
      <c r="O2788" s="9">
        <v>3</v>
      </c>
      <c r="P2788" s="9">
        <f>IF(ISBLANK('1. Raw Data'!P2788), 0, '1. Raw Data'!P2788)</f>
        <v>0</v>
      </c>
      <c r="Q2788" s="9">
        <v>820</v>
      </c>
      <c r="R2788" s="9">
        <v>4</v>
      </c>
      <c r="S2788" s="9">
        <f t="shared" si="129"/>
        <v>4070.46</v>
      </c>
      <c r="T2788" s="9">
        <f t="shared" si="130"/>
        <v>1750.38</v>
      </c>
      <c r="U2788" s="23">
        <f t="shared" si="131"/>
        <v>0.43002019427779664</v>
      </c>
    </row>
    <row r="2789" spans="1:21" x14ac:dyDescent="0.3">
      <c r="A2789" s="9">
        <v>2209</v>
      </c>
      <c r="B2789" s="9" t="str">
        <f>PROPER(TRIM('1. Raw Data'!B2789))</f>
        <v>Customer_2787</v>
      </c>
      <c r="C2789" s="9">
        <f>IF(OR('1. Raw Data'!C2789&lt;18, '1. Raw Data'!C2789&gt;100), MEDIAN('1. Raw Data'!$C$2:$C$5001), '1. Raw Data'!C2789)</f>
        <v>40</v>
      </c>
      <c r="D2789" s="9" t="s">
        <v>5020</v>
      </c>
      <c r="E2789" s="22">
        <v>44762</v>
      </c>
      <c r="F2789" s="9">
        <v>0</v>
      </c>
      <c r="G2789" s="9">
        <v>11310</v>
      </c>
      <c r="H2789" s="15">
        <v>44762</v>
      </c>
      <c r="I2789" s="9" t="s">
        <v>7457</v>
      </c>
      <c r="J2789" s="9">
        <v>124</v>
      </c>
      <c r="K2789" s="9" t="s">
        <v>7497</v>
      </c>
      <c r="L2789" s="9" t="str">
        <f>IF(OR('1. Raw Data'!L2789="Elec", '1. Raw Data'!L2789="elect"), "Electronics", '1. Raw Data'!L2789)</f>
        <v>Home Appliances</v>
      </c>
      <c r="M2789" s="9">
        <v>495.52</v>
      </c>
      <c r="N2789" s="9">
        <f>IF(ISBLANK('1. Raw Data'!N2789), MEDIAN('1. Raw Data'!$N$2:$N$5001), '1. Raw Data'!N2789)</f>
        <v>205.7</v>
      </c>
      <c r="O2789" s="9">
        <v>1</v>
      </c>
      <c r="P2789" s="9">
        <f>IF(ISBLANK('1. Raw Data'!P2789), 0, '1. Raw Data'!P2789)</f>
        <v>0</v>
      </c>
      <c r="Q2789" s="9">
        <v>576</v>
      </c>
      <c r="R2789" s="9">
        <v>2</v>
      </c>
      <c r="S2789" s="9">
        <f t="shared" si="129"/>
        <v>495.52</v>
      </c>
      <c r="T2789" s="9">
        <f t="shared" si="130"/>
        <v>289.82</v>
      </c>
      <c r="U2789" s="23">
        <f t="shared" si="131"/>
        <v>0.5848805295447207</v>
      </c>
    </row>
    <row r="2790" spans="1:21" x14ac:dyDescent="0.3">
      <c r="A2790" s="9">
        <v>1128</v>
      </c>
      <c r="B2790" s="9" t="str">
        <f>PROPER(TRIM('1. Raw Data'!B2790))</f>
        <v>Customer_2788</v>
      </c>
      <c r="C2790" s="9">
        <f>IF(OR('1. Raw Data'!C2790&lt;18, '1. Raw Data'!C2790&gt;100), MEDIAN('1. Raw Data'!$C$2:$C$5001), '1. Raw Data'!C2790)</f>
        <v>37</v>
      </c>
      <c r="D2790" s="9" t="s">
        <v>5021</v>
      </c>
      <c r="E2790" s="22">
        <v>45071</v>
      </c>
      <c r="F2790" s="9">
        <v>0</v>
      </c>
      <c r="G2790" s="9">
        <v>10045</v>
      </c>
      <c r="H2790" s="15">
        <v>45071</v>
      </c>
      <c r="I2790" s="9" t="s">
        <v>7457</v>
      </c>
      <c r="J2790" s="9">
        <v>107</v>
      </c>
      <c r="K2790" s="9" t="s">
        <v>7485</v>
      </c>
      <c r="L2790" s="9" t="str">
        <f>IF(OR('1. Raw Data'!L2790="Elec", '1. Raw Data'!L2790="elect"), "Electronics", '1. Raw Data'!L2790)</f>
        <v>Electronics</v>
      </c>
      <c r="M2790" s="9">
        <v>725</v>
      </c>
      <c r="N2790" s="9">
        <f>IF(ISBLANK('1. Raw Data'!N2790), MEDIAN('1. Raw Data'!$N$2:$N$5001), '1. Raw Data'!N2790)</f>
        <v>323.33999999999997</v>
      </c>
      <c r="O2790" s="9">
        <v>1</v>
      </c>
      <c r="P2790" s="9">
        <f>IF(ISBLANK('1. Raw Data'!P2790), 0, '1. Raw Data'!P2790)</f>
        <v>0</v>
      </c>
      <c r="Q2790" s="9">
        <v>587</v>
      </c>
      <c r="R2790" s="9">
        <v>4</v>
      </c>
      <c r="S2790" s="9">
        <f t="shared" si="129"/>
        <v>725</v>
      </c>
      <c r="T2790" s="9">
        <f t="shared" si="130"/>
        <v>401.66</v>
      </c>
      <c r="U2790" s="23">
        <f t="shared" si="131"/>
        <v>0.55401379310344834</v>
      </c>
    </row>
    <row r="2791" spans="1:21" x14ac:dyDescent="0.3">
      <c r="A2791" s="9">
        <v>2284</v>
      </c>
      <c r="B2791" s="9" t="str">
        <f>PROPER(TRIM('1. Raw Data'!B2791))</f>
        <v>Customer_2789</v>
      </c>
      <c r="C2791" s="9">
        <f>IF(OR('1. Raw Data'!C2791&lt;18, '1. Raw Data'!C2791&gt;100), MEDIAN('1. Raw Data'!$C$2:$C$5001), '1. Raw Data'!C2791)</f>
        <v>34</v>
      </c>
      <c r="D2791" s="9" t="s">
        <v>5019</v>
      </c>
      <c r="E2791" s="22">
        <v>44596</v>
      </c>
      <c r="F2791" s="9">
        <v>0</v>
      </c>
      <c r="G2791" s="9">
        <v>11836</v>
      </c>
      <c r="H2791" s="15">
        <v>44653</v>
      </c>
      <c r="I2791" s="9" t="s">
        <v>7456</v>
      </c>
      <c r="J2791" s="9">
        <v>108</v>
      </c>
      <c r="K2791" s="9" t="s">
        <v>7496</v>
      </c>
      <c r="L2791" s="9" t="str">
        <f>IF(OR('1. Raw Data'!L2791="Elec", '1. Raw Data'!L2791="elect"), "Electronics", '1. Raw Data'!L2791)</f>
        <v>Home Appliances</v>
      </c>
      <c r="M2791" s="9">
        <v>1304.25</v>
      </c>
      <c r="N2791" s="9">
        <f>IF(ISBLANK('1. Raw Data'!N2791), MEDIAN('1. Raw Data'!$N$2:$N$5001), '1. Raw Data'!N2791)</f>
        <v>647.07000000000005</v>
      </c>
      <c r="O2791" s="9">
        <v>1</v>
      </c>
      <c r="P2791" s="9">
        <f>IF(ISBLANK('1. Raw Data'!P2791), 0, '1. Raw Data'!P2791)</f>
        <v>0</v>
      </c>
      <c r="Q2791" s="9">
        <v>490</v>
      </c>
      <c r="R2791" s="9">
        <v>4</v>
      </c>
      <c r="S2791" s="9">
        <f t="shared" si="129"/>
        <v>1304.25</v>
      </c>
      <c r="T2791" s="9">
        <f t="shared" si="130"/>
        <v>657.18</v>
      </c>
      <c r="U2791" s="23">
        <f t="shared" si="131"/>
        <v>0.50387579068430133</v>
      </c>
    </row>
    <row r="2792" spans="1:21" x14ac:dyDescent="0.3">
      <c r="A2792" s="9">
        <v>1514</v>
      </c>
      <c r="B2792" s="9" t="str">
        <f>PROPER(TRIM('1. Raw Data'!B2792))</f>
        <v>Customer_2790</v>
      </c>
      <c r="C2792" s="9">
        <f>IF(OR('1. Raw Data'!C2792&lt;18, '1. Raw Data'!C2792&gt;100), MEDIAN('1. Raw Data'!$C$2:$C$5001), '1. Raw Data'!C2792)</f>
        <v>29</v>
      </c>
      <c r="D2792" s="9" t="s">
        <v>5022</v>
      </c>
      <c r="E2792" s="22">
        <v>44566</v>
      </c>
      <c r="F2792" s="9">
        <v>0</v>
      </c>
      <c r="G2792" s="9">
        <v>11037</v>
      </c>
      <c r="H2792" s="15">
        <v>44682</v>
      </c>
      <c r="I2792" s="9" t="s">
        <v>7455</v>
      </c>
      <c r="J2792" s="9">
        <v>133</v>
      </c>
      <c r="K2792" s="9" t="s">
        <v>7498</v>
      </c>
      <c r="L2792" s="9" t="str">
        <f>IF(OR('1. Raw Data'!L2792="Elec", '1. Raw Data'!L2792="elect"), "Electronics", '1. Raw Data'!L2792)</f>
        <v>Sports</v>
      </c>
      <c r="M2792" s="9">
        <v>1178.94</v>
      </c>
      <c r="N2792" s="9">
        <f>IF(ISBLANK('1. Raw Data'!N2792), MEDIAN('1. Raw Data'!$N$2:$N$5001), '1. Raw Data'!N2792)</f>
        <v>635.09</v>
      </c>
      <c r="O2792" s="9">
        <v>5</v>
      </c>
      <c r="P2792" s="9">
        <f>IF(ISBLANK('1. Raw Data'!P2792), 0, '1. Raw Data'!P2792)</f>
        <v>0.1</v>
      </c>
      <c r="Q2792" s="9">
        <v>562</v>
      </c>
      <c r="R2792" s="9">
        <v>5</v>
      </c>
      <c r="S2792" s="9">
        <f t="shared" si="129"/>
        <v>5305.2300000000005</v>
      </c>
      <c r="T2792" s="9">
        <f t="shared" si="130"/>
        <v>2129.7800000000002</v>
      </c>
      <c r="U2792" s="23">
        <f t="shared" si="131"/>
        <v>0.40144913604122723</v>
      </c>
    </row>
    <row r="2793" spans="1:21" x14ac:dyDescent="0.3">
      <c r="A2793" s="9">
        <v>1448</v>
      </c>
      <c r="B2793" s="9" t="str">
        <f>PROPER(TRIM('1. Raw Data'!B2793))</f>
        <v>Customer_2791</v>
      </c>
      <c r="C2793" s="9">
        <f>IF(OR('1. Raw Data'!C2793&lt;18, '1. Raw Data'!C2793&gt;100), MEDIAN('1. Raw Data'!$C$2:$C$5001), '1. Raw Data'!C2793)</f>
        <v>51</v>
      </c>
      <c r="D2793" s="9" t="s">
        <v>5023</v>
      </c>
      <c r="E2793" s="22">
        <v>45268</v>
      </c>
      <c r="F2793" s="9">
        <v>0</v>
      </c>
      <c r="G2793" s="9">
        <v>10632</v>
      </c>
      <c r="H2793" s="15">
        <v>45150</v>
      </c>
      <c r="I2793" s="9" t="s">
        <v>7455</v>
      </c>
      <c r="J2793" s="9">
        <v>125</v>
      </c>
      <c r="K2793" s="9" t="s">
        <v>7479</v>
      </c>
      <c r="L2793" s="9" t="str">
        <f>IF(OR('1. Raw Data'!L2793="Elec", '1. Raw Data'!L2793="elect"), "Electronics", '1. Raw Data'!L2793)</f>
        <v>Electronics</v>
      </c>
      <c r="M2793" s="9">
        <v>620.53</v>
      </c>
      <c r="N2793" s="9">
        <f>IF(ISBLANK('1. Raw Data'!N2793), MEDIAN('1. Raw Data'!$N$2:$N$5001), '1. Raw Data'!N2793)</f>
        <v>408.03</v>
      </c>
      <c r="O2793" s="9">
        <v>2</v>
      </c>
      <c r="P2793" s="9">
        <f>IF(ISBLANK('1. Raw Data'!P2793), 0, '1. Raw Data'!P2793)</f>
        <v>0</v>
      </c>
      <c r="Q2793" s="9">
        <v>390</v>
      </c>
      <c r="R2793" s="9">
        <v>5</v>
      </c>
      <c r="S2793" s="9">
        <f t="shared" si="129"/>
        <v>1241.06</v>
      </c>
      <c r="T2793" s="9">
        <f t="shared" si="130"/>
        <v>425</v>
      </c>
      <c r="U2793" s="23">
        <f t="shared" si="131"/>
        <v>0.34244919665447282</v>
      </c>
    </row>
    <row r="2794" spans="1:21" x14ac:dyDescent="0.3">
      <c r="A2794" s="9">
        <v>2127</v>
      </c>
      <c r="B2794" s="9" t="str">
        <f>PROPER(TRIM('1. Raw Data'!B2794))</f>
        <v>Customer_2792</v>
      </c>
      <c r="C2794" s="9">
        <f>IF(OR('1. Raw Data'!C2794&lt;18, '1. Raw Data'!C2794&gt;100), MEDIAN('1. Raw Data'!$C$2:$C$5001), '1. Raw Data'!C2794)</f>
        <v>54</v>
      </c>
      <c r="D2794" s="9" t="s">
        <v>5018</v>
      </c>
      <c r="E2794" s="22">
        <v>44955</v>
      </c>
      <c r="F2794" s="9">
        <v>0</v>
      </c>
      <c r="G2794" s="9">
        <v>13979</v>
      </c>
      <c r="H2794" s="15">
        <v>44955</v>
      </c>
      <c r="I2794" s="9" t="s">
        <v>7456</v>
      </c>
      <c r="J2794" s="9">
        <v>101</v>
      </c>
      <c r="K2794" s="9" t="s">
        <v>7478</v>
      </c>
      <c r="L2794" s="9" t="str">
        <f>IF(OR('1. Raw Data'!L2794="Elec", '1. Raw Data'!L2794="elect"), "Electronics", '1. Raw Data'!L2794)</f>
        <v>Electronics</v>
      </c>
      <c r="M2794" s="9">
        <v>1276.3</v>
      </c>
      <c r="N2794" s="9">
        <f>IF(ISBLANK('1. Raw Data'!N2794), MEDIAN('1. Raw Data'!$N$2:$N$5001), '1. Raw Data'!N2794)</f>
        <v>582.22</v>
      </c>
      <c r="O2794" s="9">
        <v>3</v>
      </c>
      <c r="P2794" s="9">
        <f>IF(ISBLANK('1. Raw Data'!P2794), 0, '1. Raw Data'!P2794)</f>
        <v>0</v>
      </c>
      <c r="Q2794" s="9">
        <v>674</v>
      </c>
      <c r="R2794" s="9">
        <v>6</v>
      </c>
      <c r="S2794" s="9">
        <f t="shared" si="129"/>
        <v>3828.8999999999996</v>
      </c>
      <c r="T2794" s="9">
        <f t="shared" si="130"/>
        <v>2082.2399999999998</v>
      </c>
      <c r="U2794" s="23">
        <f t="shared" si="131"/>
        <v>0.54382198542662386</v>
      </c>
    </row>
    <row r="2795" spans="1:21" x14ac:dyDescent="0.3">
      <c r="A2795" s="9">
        <v>2247</v>
      </c>
      <c r="B2795" s="9" t="str">
        <f>PROPER(TRIM('1. Raw Data'!B2795))</f>
        <v>Customer_2793</v>
      </c>
      <c r="C2795" s="9">
        <f>IF(OR('1. Raw Data'!C2795&lt;18, '1. Raw Data'!C2795&gt;100), MEDIAN('1. Raw Data'!$C$2:$C$5001), '1. Raw Data'!C2795)</f>
        <v>38</v>
      </c>
      <c r="D2795" s="9" t="s">
        <v>5019</v>
      </c>
      <c r="E2795" s="22">
        <v>44795</v>
      </c>
      <c r="F2795" s="9">
        <v>0</v>
      </c>
      <c r="G2795" s="9">
        <v>12422</v>
      </c>
      <c r="H2795" s="15">
        <v>44795</v>
      </c>
      <c r="I2795" s="9" t="s">
        <v>7457</v>
      </c>
      <c r="J2795" s="9">
        <v>103</v>
      </c>
      <c r="K2795" s="9" t="s">
        <v>7472</v>
      </c>
      <c r="L2795" s="9" t="str">
        <f>IF(OR('1. Raw Data'!L2795="Elec", '1. Raw Data'!L2795="elect"), "Electronics", '1. Raw Data'!L2795)</f>
        <v>Electronics</v>
      </c>
      <c r="M2795" s="9">
        <v>118.08</v>
      </c>
      <c r="N2795" s="9">
        <f>IF(ISBLANK('1. Raw Data'!N2795), MEDIAN('1. Raw Data'!$N$2:$N$5001), '1. Raw Data'!N2795)</f>
        <v>59.54</v>
      </c>
      <c r="O2795" s="9">
        <v>4</v>
      </c>
      <c r="P2795" s="9">
        <f>IF(ISBLANK('1. Raw Data'!P2795), 0, '1. Raw Data'!P2795)</f>
        <v>0</v>
      </c>
      <c r="Q2795" s="9">
        <v>516</v>
      </c>
      <c r="R2795" s="9">
        <v>3</v>
      </c>
      <c r="S2795" s="9">
        <f t="shared" si="129"/>
        <v>472.32</v>
      </c>
      <c r="T2795" s="9">
        <f t="shared" si="130"/>
        <v>234.16</v>
      </c>
      <c r="U2795" s="23">
        <f t="shared" si="131"/>
        <v>0.49576558265582654</v>
      </c>
    </row>
    <row r="2796" spans="1:21" x14ac:dyDescent="0.3">
      <c r="A2796" s="9">
        <v>1873</v>
      </c>
      <c r="B2796" s="9" t="str">
        <f>PROPER(TRIM('1. Raw Data'!B2796))</f>
        <v>Customer_2794</v>
      </c>
      <c r="C2796" s="9">
        <f>IF(OR('1. Raw Data'!C2796&lt;18, '1. Raw Data'!C2796&gt;100), MEDIAN('1. Raw Data'!$C$2:$C$5001), '1. Raw Data'!C2796)</f>
        <v>23</v>
      </c>
      <c r="D2796" s="9" t="s">
        <v>5019</v>
      </c>
      <c r="E2796" s="22">
        <v>44931</v>
      </c>
      <c r="F2796" s="9">
        <v>1</v>
      </c>
      <c r="G2796" s="9">
        <v>12750</v>
      </c>
      <c r="H2796" s="15">
        <v>45047</v>
      </c>
      <c r="I2796" s="9" t="s">
        <v>7457</v>
      </c>
      <c r="J2796" s="9">
        <v>140</v>
      </c>
      <c r="K2796" s="9" t="s">
        <v>7468</v>
      </c>
      <c r="L2796" s="9" t="str">
        <f>IF(OR('1. Raw Data'!L2796="Elec", '1. Raw Data'!L2796="elect"), "Electronics", '1. Raw Data'!L2796)</f>
        <v>Sports</v>
      </c>
      <c r="M2796" s="9">
        <v>1183.97</v>
      </c>
      <c r="N2796" s="9">
        <f>IF(ISBLANK('1. Raw Data'!N2796), MEDIAN('1. Raw Data'!$N$2:$N$5001), '1. Raw Data'!N2796)</f>
        <v>642.58000000000004</v>
      </c>
      <c r="O2796" s="9">
        <v>3</v>
      </c>
      <c r="P2796" s="9">
        <f>IF(ISBLANK('1. Raw Data'!P2796), 0, '1. Raw Data'!P2796)</f>
        <v>0</v>
      </c>
      <c r="Q2796" s="9">
        <v>727</v>
      </c>
      <c r="R2796" s="9">
        <v>3</v>
      </c>
      <c r="S2796" s="9">
        <f t="shared" si="129"/>
        <v>3551.91</v>
      </c>
      <c r="T2796" s="9">
        <f t="shared" si="130"/>
        <v>1624.1699999999996</v>
      </c>
      <c r="U2796" s="23">
        <f t="shared" si="131"/>
        <v>0.45726665371588798</v>
      </c>
    </row>
    <row r="2797" spans="1:21" x14ac:dyDescent="0.3">
      <c r="A2797" s="9">
        <v>1472</v>
      </c>
      <c r="B2797" s="9" t="str">
        <f>PROPER(TRIM('1. Raw Data'!B2797))</f>
        <v>Customer_2795</v>
      </c>
      <c r="C2797" s="9">
        <f>IF(OR('1. Raw Data'!C2797&lt;18, '1. Raw Data'!C2797&gt;100), MEDIAN('1. Raw Data'!$C$2:$C$5001), '1. Raw Data'!C2797)</f>
        <v>66</v>
      </c>
      <c r="D2797" s="9" t="s">
        <v>5022</v>
      </c>
      <c r="E2797" s="22">
        <v>45191</v>
      </c>
      <c r="F2797" s="9">
        <v>0</v>
      </c>
      <c r="G2797" s="9">
        <v>10986</v>
      </c>
      <c r="H2797" s="15">
        <v>45191</v>
      </c>
      <c r="I2797" s="9" t="s">
        <v>7457</v>
      </c>
      <c r="J2797" s="9">
        <v>128</v>
      </c>
      <c r="K2797" s="9" t="s">
        <v>7473</v>
      </c>
      <c r="L2797" s="9" t="str">
        <f>IF(OR('1. Raw Data'!L2797="Elec", '1. Raw Data'!L2797="elect"), "Electronics", '1. Raw Data'!L2797)</f>
        <v>Clothing</v>
      </c>
      <c r="M2797" s="9">
        <v>349.81</v>
      </c>
      <c r="N2797" s="9">
        <f>IF(ISBLANK('1. Raw Data'!N2797), MEDIAN('1. Raw Data'!$N$2:$N$5001), '1. Raw Data'!N2797)</f>
        <v>170.96</v>
      </c>
      <c r="O2797" s="9">
        <v>3</v>
      </c>
      <c r="P2797" s="9">
        <f>IF(ISBLANK('1. Raw Data'!P2797), 0, '1. Raw Data'!P2797)</f>
        <v>0</v>
      </c>
      <c r="Q2797" s="9">
        <v>467</v>
      </c>
      <c r="R2797" s="9">
        <v>2</v>
      </c>
      <c r="S2797" s="9">
        <f t="shared" si="129"/>
        <v>1049.43</v>
      </c>
      <c r="T2797" s="9">
        <f t="shared" si="130"/>
        <v>536.55000000000007</v>
      </c>
      <c r="U2797" s="23">
        <f t="shared" si="131"/>
        <v>0.51127755067036396</v>
      </c>
    </row>
    <row r="2798" spans="1:21" x14ac:dyDescent="0.3">
      <c r="A2798" s="9">
        <v>2033</v>
      </c>
      <c r="B2798" s="9" t="str">
        <f>PROPER(TRIM('1. Raw Data'!B2798))</f>
        <v>Customer_2796</v>
      </c>
      <c r="C2798" s="9">
        <f>IF(OR('1. Raw Data'!C2798&lt;18, '1. Raw Data'!C2798&gt;100), MEDIAN('1. Raw Data'!$C$2:$C$5001), '1. Raw Data'!C2798)</f>
        <v>26</v>
      </c>
      <c r="D2798" s="9" t="s">
        <v>5018</v>
      </c>
      <c r="E2798" s="22">
        <v>44278</v>
      </c>
      <c r="F2798" s="9">
        <v>0</v>
      </c>
      <c r="G2798" s="9">
        <v>10332</v>
      </c>
      <c r="H2798" s="15">
        <v>44278</v>
      </c>
      <c r="I2798" s="9" t="s">
        <v>7457</v>
      </c>
      <c r="J2798" s="9">
        <v>143</v>
      </c>
      <c r="K2798" s="9" t="s">
        <v>7475</v>
      </c>
      <c r="L2798" s="9" t="str">
        <f>IF(OR('1. Raw Data'!L2798="Elec", '1. Raw Data'!L2798="elect"), "Electronics", '1. Raw Data'!L2798)</f>
        <v>Sports</v>
      </c>
      <c r="M2798" s="9">
        <v>464.88</v>
      </c>
      <c r="N2798" s="9">
        <f>IF(ISBLANK('1. Raw Data'!N2798), MEDIAN('1. Raw Data'!$N$2:$N$5001), '1. Raw Data'!N2798)</f>
        <v>273.22000000000003</v>
      </c>
      <c r="O2798" s="9">
        <v>3</v>
      </c>
      <c r="P2798" s="9">
        <f>IF(ISBLANK('1. Raw Data'!P2798), 0, '1. Raw Data'!P2798)</f>
        <v>0</v>
      </c>
      <c r="Q2798" s="9">
        <v>968</v>
      </c>
      <c r="R2798" s="9">
        <v>4</v>
      </c>
      <c r="S2798" s="9">
        <f t="shared" si="129"/>
        <v>1394.6399999999999</v>
      </c>
      <c r="T2798" s="9">
        <f t="shared" si="130"/>
        <v>574.97999999999979</v>
      </c>
      <c r="U2798" s="23">
        <f t="shared" si="131"/>
        <v>0.41227843744622256</v>
      </c>
    </row>
    <row r="2799" spans="1:21" x14ac:dyDescent="0.3">
      <c r="A2799" s="9">
        <v>2428</v>
      </c>
      <c r="B2799" s="9" t="str">
        <f>PROPER(TRIM('1. Raw Data'!B2799))</f>
        <v>Customer_2797</v>
      </c>
      <c r="C2799" s="9">
        <f>IF(OR('1. Raw Data'!C2799&lt;18, '1. Raw Data'!C2799&gt;100), MEDIAN('1. Raw Data'!$C$2:$C$5001), '1. Raw Data'!C2799)</f>
        <v>18</v>
      </c>
      <c r="D2799" s="9" t="s">
        <v>5023</v>
      </c>
      <c r="E2799" s="22">
        <v>44337</v>
      </c>
      <c r="F2799" s="9">
        <v>1</v>
      </c>
      <c r="G2799" s="9">
        <v>11879</v>
      </c>
      <c r="H2799" s="15">
        <v>44337</v>
      </c>
      <c r="I2799" s="9" t="s">
        <v>7456</v>
      </c>
      <c r="J2799" s="9">
        <v>133</v>
      </c>
      <c r="K2799" s="9" t="s">
        <v>7498</v>
      </c>
      <c r="L2799" s="9" t="str">
        <f>IF(OR('1. Raw Data'!L2799="Elec", '1. Raw Data'!L2799="elect"), "Electronics", '1. Raw Data'!L2799)</f>
        <v>Electronics</v>
      </c>
      <c r="M2799" s="9">
        <v>765.16</v>
      </c>
      <c r="N2799" s="9">
        <f>IF(ISBLANK('1. Raw Data'!N2799), MEDIAN('1. Raw Data'!$N$2:$N$5001), '1. Raw Data'!N2799)</f>
        <v>364.97</v>
      </c>
      <c r="O2799" s="9">
        <v>4</v>
      </c>
      <c r="P2799" s="9">
        <f>IF(ISBLANK('1. Raw Data'!P2799), 0, '1. Raw Data'!P2799)</f>
        <v>0</v>
      </c>
      <c r="Q2799" s="9">
        <v>636</v>
      </c>
      <c r="R2799" s="9">
        <v>4</v>
      </c>
      <c r="S2799" s="9">
        <f t="shared" si="129"/>
        <v>3060.64</v>
      </c>
      <c r="T2799" s="9">
        <f t="shared" si="130"/>
        <v>1600.7599999999998</v>
      </c>
      <c r="U2799" s="23">
        <f t="shared" si="131"/>
        <v>0.52301479429138997</v>
      </c>
    </row>
    <row r="2800" spans="1:21" x14ac:dyDescent="0.3">
      <c r="A2800" s="9">
        <v>1301</v>
      </c>
      <c r="B2800" s="9" t="str">
        <f>PROPER(TRIM('1. Raw Data'!B2800))</f>
        <v>Customer_2798</v>
      </c>
      <c r="C2800" s="9">
        <f>IF(OR('1. Raw Data'!C2800&lt;18, '1. Raw Data'!C2800&gt;100), MEDIAN('1. Raw Data'!$C$2:$C$5001), '1. Raw Data'!C2800)</f>
        <v>40</v>
      </c>
      <c r="D2800" s="9" t="s">
        <v>5019</v>
      </c>
      <c r="E2800" s="22">
        <v>45224</v>
      </c>
      <c r="F2800" s="9">
        <v>0</v>
      </c>
      <c r="G2800" s="9">
        <v>12213</v>
      </c>
      <c r="H2800" s="15">
        <v>45224</v>
      </c>
      <c r="I2800" s="9" t="s">
        <v>7457</v>
      </c>
      <c r="J2800" s="9">
        <v>146</v>
      </c>
      <c r="K2800" s="9" t="s">
        <v>7505</v>
      </c>
      <c r="L2800" s="9" t="str">
        <f>IF(OR('1. Raw Data'!L2800="Elec", '1. Raw Data'!L2800="elect"), "Electronics", '1. Raw Data'!L2800)</f>
        <v>Clothing</v>
      </c>
      <c r="M2800" s="9">
        <v>702.12</v>
      </c>
      <c r="N2800" s="9">
        <f>IF(ISBLANK('1. Raw Data'!N2800), MEDIAN('1. Raw Data'!$N$2:$N$5001), '1. Raw Data'!N2800)</f>
        <v>429.51499999999999</v>
      </c>
      <c r="O2800" s="9">
        <v>3</v>
      </c>
      <c r="P2800" s="9">
        <f>IF(ISBLANK('1. Raw Data'!P2800), 0, '1. Raw Data'!P2800)</f>
        <v>0</v>
      </c>
      <c r="Q2800" s="9">
        <v>434</v>
      </c>
      <c r="R2800" s="9">
        <v>6</v>
      </c>
      <c r="S2800" s="9">
        <f t="shared" si="129"/>
        <v>2106.36</v>
      </c>
      <c r="T2800" s="9">
        <f t="shared" si="130"/>
        <v>817.81500000000005</v>
      </c>
      <c r="U2800" s="23">
        <f t="shared" si="131"/>
        <v>0.38825984162251465</v>
      </c>
    </row>
    <row r="2801" spans="1:21" x14ac:dyDescent="0.3">
      <c r="A2801" s="9">
        <v>1230</v>
      </c>
      <c r="B2801" s="9" t="str">
        <f>PROPER(TRIM('1. Raw Data'!B2801))</f>
        <v>Customer_2799</v>
      </c>
      <c r="C2801" s="9">
        <f>IF(OR('1. Raw Data'!C2801&lt;18, '1. Raw Data'!C2801&gt;100), MEDIAN('1. Raw Data'!$C$2:$C$5001), '1. Raw Data'!C2801)</f>
        <v>41</v>
      </c>
      <c r="D2801" s="9" t="s">
        <v>5020</v>
      </c>
      <c r="E2801" s="22">
        <v>45051</v>
      </c>
      <c r="F2801" s="9">
        <v>0</v>
      </c>
      <c r="G2801" s="9">
        <v>10506</v>
      </c>
      <c r="H2801" s="15">
        <v>45051</v>
      </c>
      <c r="I2801" s="9" t="s">
        <v>7457</v>
      </c>
      <c r="J2801" s="9">
        <v>101</v>
      </c>
      <c r="K2801" s="9" t="s">
        <v>7478</v>
      </c>
      <c r="L2801" s="9" t="str">
        <f>IF(OR('1. Raw Data'!L2801="Elec", '1. Raw Data'!L2801="elect"), "Electronics", '1. Raw Data'!L2801)</f>
        <v>Electronics</v>
      </c>
      <c r="M2801" s="9">
        <v>804.83</v>
      </c>
      <c r="N2801" s="9">
        <f>IF(ISBLANK('1. Raw Data'!N2801), MEDIAN('1. Raw Data'!$N$2:$N$5001), '1. Raw Data'!N2801)</f>
        <v>443.9</v>
      </c>
      <c r="O2801" s="9">
        <v>3</v>
      </c>
      <c r="P2801" s="9">
        <f>IF(ISBLANK('1. Raw Data'!P2801), 0, '1. Raw Data'!P2801)</f>
        <v>0.1</v>
      </c>
      <c r="Q2801" s="9">
        <v>511</v>
      </c>
      <c r="R2801" s="9">
        <v>4</v>
      </c>
      <c r="S2801" s="9">
        <f t="shared" si="129"/>
        <v>2173.0410000000002</v>
      </c>
      <c r="T2801" s="9">
        <f t="shared" si="130"/>
        <v>841.34100000000035</v>
      </c>
      <c r="U2801" s="23">
        <f t="shared" si="131"/>
        <v>0.38717217024437195</v>
      </c>
    </row>
    <row r="2802" spans="1:21" x14ac:dyDescent="0.3">
      <c r="A2802" s="9">
        <v>1922</v>
      </c>
      <c r="B2802" s="9" t="str">
        <f>PROPER(TRIM('1. Raw Data'!B2802))</f>
        <v>Customer_2800</v>
      </c>
      <c r="C2802" s="9">
        <f>IF(OR('1. Raw Data'!C2802&lt;18, '1. Raw Data'!C2802&gt;100), MEDIAN('1. Raw Data'!$C$2:$C$5001), '1. Raw Data'!C2802)</f>
        <v>36</v>
      </c>
      <c r="D2802" s="9" t="s">
        <v>5020</v>
      </c>
      <c r="E2802" s="22">
        <v>43998</v>
      </c>
      <c r="F2802" s="9">
        <v>0</v>
      </c>
      <c r="G2802" s="9">
        <v>10116</v>
      </c>
      <c r="H2802" s="15">
        <v>43998</v>
      </c>
      <c r="I2802" s="9" t="s">
        <v>7456</v>
      </c>
      <c r="J2802" s="9">
        <v>138</v>
      </c>
      <c r="K2802" s="9" t="s">
        <v>7464</v>
      </c>
      <c r="L2802" s="9" t="str">
        <f>IF(OR('1. Raw Data'!L2802="Elec", '1. Raw Data'!L2802="elect"), "Electronics", '1. Raw Data'!L2802)</f>
        <v>Electronics</v>
      </c>
      <c r="M2802" s="9">
        <v>839.92</v>
      </c>
      <c r="N2802" s="9">
        <f>IF(ISBLANK('1. Raw Data'!N2802), MEDIAN('1. Raw Data'!$N$2:$N$5001), '1. Raw Data'!N2802)</f>
        <v>357.71</v>
      </c>
      <c r="O2802" s="9">
        <v>2</v>
      </c>
      <c r="P2802" s="9">
        <f>IF(ISBLANK('1. Raw Data'!P2802), 0, '1. Raw Data'!P2802)</f>
        <v>0.1</v>
      </c>
      <c r="Q2802" s="9">
        <v>407</v>
      </c>
      <c r="R2802" s="9">
        <v>3</v>
      </c>
      <c r="S2802" s="9">
        <f t="shared" si="129"/>
        <v>1511.856</v>
      </c>
      <c r="T2802" s="9">
        <f t="shared" si="130"/>
        <v>796.43600000000004</v>
      </c>
      <c r="U2802" s="23">
        <f t="shared" si="131"/>
        <v>0.52679355705834419</v>
      </c>
    </row>
    <row r="2803" spans="1:21" x14ac:dyDescent="0.3">
      <c r="A2803" s="9">
        <v>2089</v>
      </c>
      <c r="B2803" s="9" t="str">
        <f>PROPER(TRIM('1. Raw Data'!B2803))</f>
        <v>Customer_2801</v>
      </c>
      <c r="C2803" s="9">
        <f>IF(OR('1. Raw Data'!C2803&lt;18, '1. Raw Data'!C2803&gt;100), MEDIAN('1. Raw Data'!$C$2:$C$5001), '1. Raw Data'!C2803)</f>
        <v>55</v>
      </c>
      <c r="D2803" s="9" t="s">
        <v>5018</v>
      </c>
      <c r="E2803" s="22">
        <v>44907</v>
      </c>
      <c r="F2803" s="9">
        <v>0</v>
      </c>
      <c r="G2803" s="9">
        <v>10942</v>
      </c>
      <c r="H2803" s="15">
        <v>44907</v>
      </c>
      <c r="I2803" s="9" t="s">
        <v>7457</v>
      </c>
      <c r="J2803" s="9">
        <v>127</v>
      </c>
      <c r="K2803" s="9" t="s">
        <v>7489</v>
      </c>
      <c r="L2803" s="9" t="str">
        <f>IF(OR('1. Raw Data'!L2803="Elec", '1. Raw Data'!L2803="elect"), "Electronics", '1. Raw Data'!L2803)</f>
        <v>Home Appliances</v>
      </c>
      <c r="M2803" s="9">
        <v>530.72</v>
      </c>
      <c r="N2803" s="9">
        <f>IF(ISBLANK('1. Raw Data'!N2803), MEDIAN('1. Raw Data'!$N$2:$N$5001), '1. Raw Data'!N2803)</f>
        <v>312.12</v>
      </c>
      <c r="O2803" s="9">
        <v>2</v>
      </c>
      <c r="P2803" s="9">
        <f>IF(ISBLANK('1. Raw Data'!P2803), 0, '1. Raw Data'!P2803)</f>
        <v>0</v>
      </c>
      <c r="Q2803" s="9">
        <v>751</v>
      </c>
      <c r="R2803" s="9">
        <v>4</v>
      </c>
      <c r="S2803" s="9">
        <f t="shared" si="129"/>
        <v>1061.44</v>
      </c>
      <c r="T2803" s="9">
        <f t="shared" si="130"/>
        <v>437.20000000000005</v>
      </c>
      <c r="U2803" s="23">
        <f t="shared" si="131"/>
        <v>0.41189327705758216</v>
      </c>
    </row>
    <row r="2804" spans="1:21" x14ac:dyDescent="0.3">
      <c r="A2804" s="9">
        <v>1936</v>
      </c>
      <c r="B2804" s="9" t="str">
        <f>PROPER(TRIM('1. Raw Data'!B2804))</f>
        <v>Customer_2802</v>
      </c>
      <c r="C2804" s="9">
        <f>IF(OR('1. Raw Data'!C2804&lt;18, '1. Raw Data'!C2804&gt;100), MEDIAN('1. Raw Data'!$C$2:$C$5001), '1. Raw Data'!C2804)</f>
        <v>49</v>
      </c>
      <c r="D2804" s="9" t="s">
        <v>5023</v>
      </c>
      <c r="E2804" s="22">
        <v>44627</v>
      </c>
      <c r="F2804" s="9">
        <v>0</v>
      </c>
      <c r="G2804" s="9">
        <v>10635</v>
      </c>
      <c r="H2804" s="15">
        <v>44745</v>
      </c>
      <c r="I2804" s="9" t="s">
        <v>7456</v>
      </c>
      <c r="J2804" s="9">
        <v>138</v>
      </c>
      <c r="K2804" s="9" t="s">
        <v>7464</v>
      </c>
      <c r="L2804" s="9" t="str">
        <f>IF(OR('1. Raw Data'!L2804="Elec", '1. Raw Data'!L2804="elect"), "Electronics", '1. Raw Data'!L2804)</f>
        <v>Electronics</v>
      </c>
      <c r="M2804" s="9">
        <v>304.08</v>
      </c>
      <c r="N2804" s="9">
        <f>IF(ISBLANK('1. Raw Data'!N2804), MEDIAN('1. Raw Data'!$N$2:$N$5001), '1. Raw Data'!N2804)</f>
        <v>173.56</v>
      </c>
      <c r="O2804" s="9">
        <v>2</v>
      </c>
      <c r="P2804" s="9">
        <f>IF(ISBLANK('1. Raw Data'!P2804), 0, '1. Raw Data'!P2804)</f>
        <v>0</v>
      </c>
      <c r="Q2804" s="9">
        <v>840</v>
      </c>
      <c r="R2804" s="9">
        <v>3</v>
      </c>
      <c r="S2804" s="9">
        <f t="shared" si="129"/>
        <v>608.16</v>
      </c>
      <c r="T2804" s="9">
        <f t="shared" si="130"/>
        <v>261.03999999999996</v>
      </c>
      <c r="U2804" s="23">
        <f t="shared" si="131"/>
        <v>0.42922915022362534</v>
      </c>
    </row>
    <row r="2805" spans="1:21" x14ac:dyDescent="0.3">
      <c r="A2805" s="9">
        <v>1111</v>
      </c>
      <c r="B2805" s="9" t="str">
        <f>PROPER(TRIM('1. Raw Data'!B2805))</f>
        <v>Customer_2803</v>
      </c>
      <c r="C2805" s="9">
        <f>IF(OR('1. Raw Data'!C2805&lt;18, '1. Raw Data'!C2805&gt;100), MEDIAN('1. Raw Data'!$C$2:$C$5001), '1. Raw Data'!C2805)</f>
        <v>44</v>
      </c>
      <c r="D2805" s="9" t="s">
        <v>5018</v>
      </c>
      <c r="E2805" s="22">
        <v>44912</v>
      </c>
      <c r="F2805" s="9">
        <v>0</v>
      </c>
      <c r="G2805" s="9">
        <v>11589</v>
      </c>
      <c r="H2805" s="15">
        <v>44912</v>
      </c>
      <c r="I2805" s="9" t="s">
        <v>7457</v>
      </c>
      <c r="J2805" s="9">
        <v>135</v>
      </c>
      <c r="K2805" s="9" t="s">
        <v>7458</v>
      </c>
      <c r="L2805" s="9" t="str">
        <f>IF(OR('1. Raw Data'!L2805="Elec", '1. Raw Data'!L2805="elect"), "Electronics", '1. Raw Data'!L2805)</f>
        <v>Sports</v>
      </c>
      <c r="M2805" s="9">
        <v>1164.3</v>
      </c>
      <c r="N2805" s="9">
        <f>IF(ISBLANK('1. Raw Data'!N2805), MEDIAN('1. Raw Data'!$N$2:$N$5001), '1. Raw Data'!N2805)</f>
        <v>583.99</v>
      </c>
      <c r="O2805" s="9">
        <v>1</v>
      </c>
      <c r="P2805" s="9">
        <f>IF(ISBLANK('1. Raw Data'!P2805), 0, '1. Raw Data'!P2805)</f>
        <v>0</v>
      </c>
      <c r="Q2805" s="9">
        <v>635</v>
      </c>
      <c r="R2805" s="9">
        <v>2</v>
      </c>
      <c r="S2805" s="9">
        <f t="shared" si="129"/>
        <v>1164.3</v>
      </c>
      <c r="T2805" s="9">
        <f t="shared" si="130"/>
        <v>580.30999999999995</v>
      </c>
      <c r="U2805" s="23">
        <f t="shared" si="131"/>
        <v>0.49841965129262217</v>
      </c>
    </row>
    <row r="2806" spans="1:21" x14ac:dyDescent="0.3">
      <c r="A2806" s="9">
        <v>2036</v>
      </c>
      <c r="B2806" s="9" t="str">
        <f>PROPER(TRIM('1. Raw Data'!B2806))</f>
        <v>Customer_2804</v>
      </c>
      <c r="C2806" s="9">
        <f>IF(OR('1. Raw Data'!C2806&lt;18, '1. Raw Data'!C2806&gt;100), MEDIAN('1. Raw Data'!$C$2:$C$5001), '1. Raw Data'!C2806)</f>
        <v>35</v>
      </c>
      <c r="D2806" s="9" t="s">
        <v>5019</v>
      </c>
      <c r="E2806" s="22">
        <v>45272</v>
      </c>
      <c r="F2806" s="9">
        <v>0</v>
      </c>
      <c r="G2806" s="9">
        <v>11462</v>
      </c>
      <c r="H2806" s="15">
        <v>45272</v>
      </c>
      <c r="I2806" s="9" t="s">
        <v>7455</v>
      </c>
      <c r="J2806" s="9">
        <v>110</v>
      </c>
      <c r="K2806" s="9" t="s">
        <v>7493</v>
      </c>
      <c r="L2806" s="9" t="str">
        <f>IF(OR('1. Raw Data'!L2806="Elec", '1. Raw Data'!L2806="elect"), "Electronics", '1. Raw Data'!L2806)</f>
        <v>Sports</v>
      </c>
      <c r="M2806" s="9">
        <v>629.97</v>
      </c>
      <c r="N2806" s="9">
        <f>IF(ISBLANK('1. Raw Data'!N2806), MEDIAN('1. Raw Data'!$N$2:$N$5001), '1. Raw Data'!N2806)</f>
        <v>254.1</v>
      </c>
      <c r="O2806" s="9">
        <v>3</v>
      </c>
      <c r="P2806" s="9">
        <f>IF(ISBLANK('1. Raw Data'!P2806), 0, '1. Raw Data'!P2806)</f>
        <v>0</v>
      </c>
      <c r="Q2806" s="9">
        <v>386</v>
      </c>
      <c r="R2806" s="9">
        <v>6</v>
      </c>
      <c r="S2806" s="9">
        <f t="shared" si="129"/>
        <v>1889.91</v>
      </c>
      <c r="T2806" s="9">
        <f t="shared" si="130"/>
        <v>1127.6100000000001</v>
      </c>
      <c r="U2806" s="23">
        <f t="shared" si="131"/>
        <v>0.59664745940282871</v>
      </c>
    </row>
    <row r="2807" spans="1:21" x14ac:dyDescent="0.3">
      <c r="A2807" s="9">
        <v>2416</v>
      </c>
      <c r="B2807" s="9" t="str">
        <f>PROPER(TRIM('1. Raw Data'!B2807))</f>
        <v>Customer_2805</v>
      </c>
      <c r="C2807" s="9">
        <f>IF(OR('1. Raw Data'!C2807&lt;18, '1. Raw Data'!C2807&gt;100), MEDIAN('1. Raw Data'!$C$2:$C$5001), '1. Raw Data'!C2807)</f>
        <v>56</v>
      </c>
      <c r="D2807" s="9" t="s">
        <v>5020</v>
      </c>
      <c r="E2807" s="22">
        <v>44571</v>
      </c>
      <c r="F2807" s="9">
        <v>1</v>
      </c>
      <c r="G2807" s="9">
        <v>13375</v>
      </c>
      <c r="H2807" s="15">
        <v>44835</v>
      </c>
      <c r="I2807" s="9" t="s">
        <v>7457</v>
      </c>
      <c r="J2807" s="9">
        <v>112</v>
      </c>
      <c r="K2807" s="9" t="s">
        <v>7492</v>
      </c>
      <c r="L2807" s="9" t="str">
        <f>IF(OR('1. Raw Data'!L2807="Elec", '1. Raw Data'!L2807="elect"), "Electronics", '1. Raw Data'!L2807)</f>
        <v>Sports</v>
      </c>
      <c r="M2807" s="9">
        <v>783.47</v>
      </c>
      <c r="N2807" s="9">
        <f>IF(ISBLANK('1. Raw Data'!N2807), MEDIAN('1. Raw Data'!$N$2:$N$5001), '1. Raw Data'!N2807)</f>
        <v>360.56</v>
      </c>
      <c r="O2807" s="9">
        <v>5</v>
      </c>
      <c r="P2807" s="9">
        <f>IF(ISBLANK('1. Raw Data'!P2807), 0, '1. Raw Data'!P2807)</f>
        <v>0</v>
      </c>
      <c r="Q2807" s="9">
        <v>876</v>
      </c>
      <c r="R2807" s="9">
        <v>4</v>
      </c>
      <c r="S2807" s="9">
        <f t="shared" si="129"/>
        <v>3917.3500000000004</v>
      </c>
      <c r="T2807" s="9">
        <f t="shared" si="130"/>
        <v>2114.5500000000002</v>
      </c>
      <c r="U2807" s="23">
        <f t="shared" si="131"/>
        <v>0.53979093009304757</v>
      </c>
    </row>
    <row r="2808" spans="1:21" x14ac:dyDescent="0.3">
      <c r="A2808" s="9">
        <v>1499</v>
      </c>
      <c r="B2808" s="9" t="str">
        <f>PROPER(TRIM('1. Raw Data'!B2808))</f>
        <v>Customer_2806</v>
      </c>
      <c r="C2808" s="9">
        <f>IF(OR('1. Raw Data'!C2808&lt;18, '1. Raw Data'!C2808&gt;100), MEDIAN('1. Raw Data'!$C$2:$C$5001), '1. Raw Data'!C2808)</f>
        <v>68</v>
      </c>
      <c r="D2808" s="9" t="s">
        <v>5021</v>
      </c>
      <c r="E2808" s="22">
        <v>44049</v>
      </c>
      <c r="F2808" s="9">
        <v>0</v>
      </c>
      <c r="G2808" s="9">
        <v>12504</v>
      </c>
      <c r="H2808" s="15">
        <v>43990</v>
      </c>
      <c r="I2808" s="9" t="s">
        <v>7455</v>
      </c>
      <c r="J2808" s="9">
        <v>110</v>
      </c>
      <c r="K2808" s="9" t="s">
        <v>7493</v>
      </c>
      <c r="L2808" s="9" t="str">
        <f>IF(OR('1. Raw Data'!L2808="Elec", '1. Raw Data'!L2808="elect"), "Electronics", '1. Raw Data'!L2808)</f>
        <v>Clothing</v>
      </c>
      <c r="M2808" s="9">
        <v>984.81</v>
      </c>
      <c r="N2808" s="9">
        <f>IF(ISBLANK('1. Raw Data'!N2808), MEDIAN('1. Raw Data'!$N$2:$N$5001), '1. Raw Data'!N2808)</f>
        <v>513.79</v>
      </c>
      <c r="O2808" s="9">
        <v>5</v>
      </c>
      <c r="P2808" s="9">
        <f>IF(ISBLANK('1. Raw Data'!P2808), 0, '1. Raw Data'!P2808)</f>
        <v>0.2</v>
      </c>
      <c r="Q2808" s="9">
        <v>608</v>
      </c>
      <c r="R2808" s="9">
        <v>5</v>
      </c>
      <c r="S2808" s="9">
        <f t="shared" si="129"/>
        <v>3939.24</v>
      </c>
      <c r="T2808" s="9">
        <f t="shared" si="130"/>
        <v>1370.29</v>
      </c>
      <c r="U2808" s="23">
        <f t="shared" si="131"/>
        <v>0.34785643931316701</v>
      </c>
    </row>
    <row r="2809" spans="1:21" x14ac:dyDescent="0.3">
      <c r="A2809" s="9">
        <v>1931</v>
      </c>
      <c r="B2809" s="9" t="str">
        <f>PROPER(TRIM('1. Raw Data'!B2809))</f>
        <v>Customer_2807</v>
      </c>
      <c r="C2809" s="9">
        <f>IF(OR('1. Raw Data'!C2809&lt;18, '1. Raw Data'!C2809&gt;100), MEDIAN('1. Raw Data'!$C$2:$C$5001), '1. Raw Data'!C2809)</f>
        <v>55</v>
      </c>
      <c r="D2809" s="9" t="s">
        <v>5018</v>
      </c>
      <c r="E2809" s="22">
        <v>44929</v>
      </c>
      <c r="F2809" s="9">
        <v>0</v>
      </c>
      <c r="G2809" s="9">
        <v>11991</v>
      </c>
      <c r="H2809" s="15">
        <v>44986</v>
      </c>
      <c r="I2809" s="9" t="s">
        <v>7456</v>
      </c>
      <c r="J2809" s="9">
        <v>134</v>
      </c>
      <c r="K2809" s="9" t="s">
        <v>7482</v>
      </c>
      <c r="L2809" s="9" t="str">
        <f>IF(OR('1. Raw Data'!L2809="Elec", '1. Raw Data'!L2809="elect"), "Electronics", '1. Raw Data'!L2809)</f>
        <v>Home Appliances</v>
      </c>
      <c r="M2809" s="9">
        <v>1368.97</v>
      </c>
      <c r="N2809" s="9">
        <f>IF(ISBLANK('1. Raw Data'!N2809), MEDIAN('1. Raw Data'!$N$2:$N$5001), '1. Raw Data'!N2809)</f>
        <v>629.69000000000005</v>
      </c>
      <c r="O2809" s="9">
        <v>5</v>
      </c>
      <c r="P2809" s="9">
        <f>IF(ISBLANK('1. Raw Data'!P2809), 0, '1. Raw Data'!P2809)</f>
        <v>0</v>
      </c>
      <c r="Q2809" s="9">
        <v>672</v>
      </c>
      <c r="R2809" s="9">
        <v>3</v>
      </c>
      <c r="S2809" s="9">
        <f t="shared" si="129"/>
        <v>6844.85</v>
      </c>
      <c r="T2809" s="9">
        <f t="shared" si="130"/>
        <v>3696.4</v>
      </c>
      <c r="U2809" s="23">
        <f t="shared" si="131"/>
        <v>0.54002644323834703</v>
      </c>
    </row>
    <row r="2810" spans="1:21" x14ac:dyDescent="0.3">
      <c r="A2810" s="9">
        <v>1597</v>
      </c>
      <c r="B2810" s="9" t="str">
        <f>PROPER(TRIM('1. Raw Data'!B2810))</f>
        <v>Customer_2808</v>
      </c>
      <c r="C2810" s="9">
        <f>IF(OR('1. Raw Data'!C2810&lt;18, '1. Raw Data'!C2810&gt;100), MEDIAN('1. Raw Data'!$C$2:$C$5001), '1. Raw Data'!C2810)</f>
        <v>33</v>
      </c>
      <c r="D2810" s="9" t="s">
        <v>5021</v>
      </c>
      <c r="E2810" s="22">
        <v>44060</v>
      </c>
      <c r="F2810" s="9">
        <v>0</v>
      </c>
      <c r="G2810" s="9">
        <v>10868</v>
      </c>
      <c r="H2810" s="15">
        <v>44060</v>
      </c>
      <c r="I2810" s="9" t="s">
        <v>7457</v>
      </c>
      <c r="J2810" s="9">
        <v>124</v>
      </c>
      <c r="K2810" s="9" t="s">
        <v>7497</v>
      </c>
      <c r="L2810" s="9" t="str">
        <f>IF(OR('1. Raw Data'!L2810="Elec", '1. Raw Data'!L2810="elect"), "Electronics", '1. Raw Data'!L2810)</f>
        <v>Home Appliances</v>
      </c>
      <c r="M2810" s="9">
        <v>1075.95</v>
      </c>
      <c r="N2810" s="9">
        <f>IF(ISBLANK('1. Raw Data'!N2810), MEDIAN('1. Raw Data'!$N$2:$N$5001), '1. Raw Data'!N2810)</f>
        <v>616.79</v>
      </c>
      <c r="O2810" s="9">
        <v>4</v>
      </c>
      <c r="P2810" s="9">
        <f>IF(ISBLANK('1. Raw Data'!P2810), 0, '1. Raw Data'!P2810)</f>
        <v>0.2</v>
      </c>
      <c r="Q2810" s="9">
        <v>397</v>
      </c>
      <c r="R2810" s="9">
        <v>7</v>
      </c>
      <c r="S2810" s="9">
        <f t="shared" si="129"/>
        <v>3443.0400000000004</v>
      </c>
      <c r="T2810" s="9">
        <f t="shared" si="130"/>
        <v>975.88000000000056</v>
      </c>
      <c r="U2810" s="23">
        <f t="shared" si="131"/>
        <v>0.28343556856731272</v>
      </c>
    </row>
    <row r="2811" spans="1:21" x14ac:dyDescent="0.3">
      <c r="A2811" s="9">
        <v>1233</v>
      </c>
      <c r="B2811" s="9" t="str">
        <f>PROPER(TRIM('1. Raw Data'!B2811))</f>
        <v>Customer_2809</v>
      </c>
      <c r="C2811" s="9">
        <f>IF(OR('1. Raw Data'!C2811&lt;18, '1. Raw Data'!C2811&gt;100), MEDIAN('1. Raw Data'!$C$2:$C$5001), '1. Raw Data'!C2811)</f>
        <v>51</v>
      </c>
      <c r="D2811" s="9" t="s">
        <v>5021</v>
      </c>
      <c r="E2811" s="22">
        <v>43957</v>
      </c>
      <c r="F2811" s="9">
        <v>1</v>
      </c>
      <c r="G2811" s="9">
        <v>11294</v>
      </c>
      <c r="H2811" s="15">
        <v>43987</v>
      </c>
      <c r="I2811" s="9" t="s">
        <v>7457</v>
      </c>
      <c r="J2811" s="9">
        <v>128</v>
      </c>
      <c r="K2811" s="9" t="s">
        <v>7473</v>
      </c>
      <c r="L2811" s="9" t="str">
        <f>IF(OR('1. Raw Data'!L2811="Elec", '1. Raw Data'!L2811="elect"), "Electronics", '1. Raw Data'!L2811)</f>
        <v>Electronics</v>
      </c>
      <c r="M2811" s="9">
        <v>115.92</v>
      </c>
      <c r="N2811" s="9">
        <f>IF(ISBLANK('1. Raw Data'!N2811), MEDIAN('1. Raw Data'!$N$2:$N$5001), '1. Raw Data'!N2811)</f>
        <v>71.14</v>
      </c>
      <c r="O2811" s="9">
        <v>2</v>
      </c>
      <c r="P2811" s="9">
        <f>IF(ISBLANK('1. Raw Data'!P2811), 0, '1. Raw Data'!P2811)</f>
        <v>0</v>
      </c>
      <c r="Q2811" s="9">
        <v>1701</v>
      </c>
      <c r="R2811" s="9">
        <v>1</v>
      </c>
      <c r="S2811" s="9">
        <f t="shared" si="129"/>
        <v>231.84</v>
      </c>
      <c r="T2811" s="9">
        <f t="shared" si="130"/>
        <v>89.56</v>
      </c>
      <c r="U2811" s="23">
        <f t="shared" si="131"/>
        <v>0.3863008971704624</v>
      </c>
    </row>
    <row r="2812" spans="1:21" x14ac:dyDescent="0.3">
      <c r="A2812" s="9">
        <v>1601</v>
      </c>
      <c r="B2812" s="9" t="str">
        <f>PROPER(TRIM('1. Raw Data'!B2812))</f>
        <v>Customer_2810</v>
      </c>
      <c r="C2812" s="9">
        <f>IF(OR('1. Raw Data'!C2812&lt;18, '1. Raw Data'!C2812&gt;100), MEDIAN('1. Raw Data'!$C$2:$C$5001), '1. Raw Data'!C2812)</f>
        <v>33</v>
      </c>
      <c r="D2812" s="9" t="s">
        <v>5022</v>
      </c>
      <c r="E2812" s="22">
        <v>44952</v>
      </c>
      <c r="F2812" s="9">
        <v>0</v>
      </c>
      <c r="G2812" s="9">
        <v>11734</v>
      </c>
      <c r="H2812" s="15">
        <v>44952</v>
      </c>
      <c r="I2812" s="9" t="s">
        <v>7457</v>
      </c>
      <c r="J2812" s="9">
        <v>122</v>
      </c>
      <c r="K2812" s="9" t="s">
        <v>7465</v>
      </c>
      <c r="L2812" s="9" t="str">
        <f>IF(OR('1. Raw Data'!L2812="Elec", '1. Raw Data'!L2812="elect"), "Electronics", '1. Raw Data'!L2812)</f>
        <v>Electronics</v>
      </c>
      <c r="M2812" s="9">
        <v>1265.9100000000001</v>
      </c>
      <c r="N2812" s="9">
        <f>IF(ISBLANK('1. Raw Data'!N2812), MEDIAN('1. Raw Data'!$N$2:$N$5001), '1. Raw Data'!N2812)</f>
        <v>831.46</v>
      </c>
      <c r="O2812" s="9">
        <v>2</v>
      </c>
      <c r="P2812" s="9">
        <f>IF(ISBLANK('1. Raw Data'!P2812), 0, '1. Raw Data'!P2812)</f>
        <v>0</v>
      </c>
      <c r="Q2812" s="9">
        <v>706</v>
      </c>
      <c r="R2812" s="9">
        <v>4</v>
      </c>
      <c r="S2812" s="9">
        <f t="shared" si="129"/>
        <v>2531.8200000000002</v>
      </c>
      <c r="T2812" s="9">
        <f t="shared" si="130"/>
        <v>868.90000000000009</v>
      </c>
      <c r="U2812" s="23">
        <f t="shared" si="131"/>
        <v>0.3431918540812538</v>
      </c>
    </row>
    <row r="2813" spans="1:21" x14ac:dyDescent="0.3">
      <c r="A2813" s="9">
        <v>1313</v>
      </c>
      <c r="B2813" s="9" t="str">
        <f>PROPER(TRIM('1. Raw Data'!B2813))</f>
        <v>Customer_2811</v>
      </c>
      <c r="C2813" s="9">
        <f>IF(OR('1. Raw Data'!C2813&lt;18, '1. Raw Data'!C2813&gt;100), MEDIAN('1. Raw Data'!$C$2:$C$5001), '1. Raw Data'!C2813)</f>
        <v>23</v>
      </c>
      <c r="D2813" s="9" t="s">
        <v>5020</v>
      </c>
      <c r="E2813" s="22">
        <v>44866</v>
      </c>
      <c r="F2813" s="9">
        <v>0</v>
      </c>
      <c r="G2813" s="9">
        <v>12263</v>
      </c>
      <c r="H2813" s="15">
        <v>44572</v>
      </c>
      <c r="I2813" s="9" t="s">
        <v>7455</v>
      </c>
      <c r="J2813" s="9">
        <v>145</v>
      </c>
      <c r="K2813" s="9" t="s">
        <v>7470</v>
      </c>
      <c r="L2813" s="9" t="str">
        <f>IF(OR('1. Raw Data'!L2813="Elec", '1. Raw Data'!L2813="elect"), "Electronics", '1. Raw Data'!L2813)</f>
        <v>Home Appliances</v>
      </c>
      <c r="M2813" s="9">
        <v>1484.56</v>
      </c>
      <c r="N2813" s="9">
        <f>IF(ISBLANK('1. Raw Data'!N2813), MEDIAN('1. Raw Data'!$N$2:$N$5001), '1. Raw Data'!N2813)</f>
        <v>881.97</v>
      </c>
      <c r="O2813" s="9">
        <v>2</v>
      </c>
      <c r="P2813" s="9">
        <f>IF(ISBLANK('1. Raw Data'!P2813), 0, '1. Raw Data'!P2813)</f>
        <v>0</v>
      </c>
      <c r="Q2813" s="9">
        <v>742</v>
      </c>
      <c r="R2813" s="9">
        <v>5</v>
      </c>
      <c r="S2813" s="9">
        <f t="shared" si="129"/>
        <v>2969.12</v>
      </c>
      <c r="T2813" s="9">
        <f t="shared" si="130"/>
        <v>1205.1799999999998</v>
      </c>
      <c r="U2813" s="23">
        <f t="shared" si="131"/>
        <v>0.40590477986743545</v>
      </c>
    </row>
    <row r="2814" spans="1:21" x14ac:dyDescent="0.3">
      <c r="A2814" s="9">
        <v>1565</v>
      </c>
      <c r="B2814" s="9" t="str">
        <f>PROPER(TRIM('1. Raw Data'!B2814))</f>
        <v>Customer_2812</v>
      </c>
      <c r="C2814" s="9">
        <f>IF(OR('1. Raw Data'!C2814&lt;18, '1. Raw Data'!C2814&gt;100), MEDIAN('1. Raw Data'!$C$2:$C$5001), '1. Raw Data'!C2814)</f>
        <v>26</v>
      </c>
      <c r="D2814" s="9" t="s">
        <v>5018</v>
      </c>
      <c r="E2814" s="22">
        <v>44245</v>
      </c>
      <c r="F2814" s="9">
        <v>1</v>
      </c>
      <c r="G2814" s="9">
        <v>10112</v>
      </c>
      <c r="H2814" s="15">
        <v>44245</v>
      </c>
      <c r="I2814" s="9" t="s">
        <v>7457</v>
      </c>
      <c r="J2814" s="9">
        <v>116</v>
      </c>
      <c r="K2814" s="9" t="s">
        <v>7480</v>
      </c>
      <c r="L2814" s="9" t="str">
        <f>IF(OR('1. Raw Data'!L2814="Elec", '1. Raw Data'!L2814="elect"), "Electronics", '1. Raw Data'!L2814)</f>
        <v>Clothing</v>
      </c>
      <c r="M2814" s="9">
        <v>735.1</v>
      </c>
      <c r="N2814" s="9">
        <f>IF(ISBLANK('1. Raw Data'!N2814), MEDIAN('1. Raw Data'!$N$2:$N$5001), '1. Raw Data'!N2814)</f>
        <v>445.99</v>
      </c>
      <c r="O2814" s="9">
        <v>4</v>
      </c>
      <c r="P2814" s="9">
        <f>IF(ISBLANK('1. Raw Data'!P2814), 0, '1. Raw Data'!P2814)</f>
        <v>0.05</v>
      </c>
      <c r="Q2814" s="9">
        <v>914</v>
      </c>
      <c r="R2814" s="9">
        <v>4</v>
      </c>
      <c r="S2814" s="9">
        <f t="shared" si="129"/>
        <v>2793.38</v>
      </c>
      <c r="T2814" s="9">
        <f t="shared" si="130"/>
        <v>1009.4200000000001</v>
      </c>
      <c r="U2814" s="23">
        <f t="shared" si="131"/>
        <v>0.36136150470039879</v>
      </c>
    </row>
    <row r="2815" spans="1:21" x14ac:dyDescent="0.3">
      <c r="A2815" s="9">
        <v>2035</v>
      </c>
      <c r="B2815" s="9" t="str">
        <f>PROPER(TRIM('1. Raw Data'!B2815))</f>
        <v>Customer_2813</v>
      </c>
      <c r="C2815" s="9">
        <f>IF(OR('1. Raw Data'!C2815&lt;18, '1. Raw Data'!C2815&gt;100), MEDIAN('1. Raw Data'!$C$2:$C$5001), '1. Raw Data'!C2815)</f>
        <v>34</v>
      </c>
      <c r="D2815" s="9" t="s">
        <v>5021</v>
      </c>
      <c r="E2815" s="22">
        <v>45003</v>
      </c>
      <c r="F2815" s="9">
        <v>0</v>
      </c>
      <c r="G2815" s="9">
        <v>13087</v>
      </c>
      <c r="H2815" s="15">
        <v>45003</v>
      </c>
      <c r="I2815" s="9" t="s">
        <v>7456</v>
      </c>
      <c r="J2815" s="9">
        <v>113</v>
      </c>
      <c r="K2815" s="9" t="s">
        <v>7460</v>
      </c>
      <c r="L2815" s="9" t="str">
        <f>IF(OR('1. Raw Data'!L2815="Elec", '1. Raw Data'!L2815="elect"), "Electronics", '1. Raw Data'!L2815)</f>
        <v>Sports</v>
      </c>
      <c r="M2815" s="9">
        <v>1455.91</v>
      </c>
      <c r="N2815" s="9">
        <f>IF(ISBLANK('1. Raw Data'!N2815), MEDIAN('1. Raw Data'!$N$2:$N$5001), '1. Raw Data'!N2815)</f>
        <v>848.11</v>
      </c>
      <c r="O2815" s="9">
        <v>3</v>
      </c>
      <c r="P2815" s="9">
        <f>IF(ISBLANK('1. Raw Data'!P2815), 0, '1. Raw Data'!P2815)</f>
        <v>0</v>
      </c>
      <c r="Q2815" s="9">
        <v>548</v>
      </c>
      <c r="R2815" s="9">
        <v>8</v>
      </c>
      <c r="S2815" s="9">
        <f t="shared" si="129"/>
        <v>4367.7300000000005</v>
      </c>
      <c r="T2815" s="9">
        <f t="shared" si="130"/>
        <v>1823.4000000000005</v>
      </c>
      <c r="U2815" s="23">
        <f t="shared" si="131"/>
        <v>0.4174708601493225</v>
      </c>
    </row>
    <row r="2816" spans="1:21" x14ac:dyDescent="0.3">
      <c r="A2816" s="9">
        <v>1208</v>
      </c>
      <c r="B2816" s="9" t="str">
        <f>PROPER(TRIM('1. Raw Data'!B2816))</f>
        <v>Customer_2814</v>
      </c>
      <c r="C2816" s="9">
        <f>IF(OR('1. Raw Data'!C2816&lt;18, '1. Raw Data'!C2816&gt;100), MEDIAN('1. Raw Data'!$C$2:$C$5001), '1. Raw Data'!C2816)</f>
        <v>41</v>
      </c>
      <c r="D2816" s="9" t="s">
        <v>5019</v>
      </c>
      <c r="E2816" s="22">
        <v>44930</v>
      </c>
      <c r="F2816" s="9">
        <v>1</v>
      </c>
      <c r="G2816" s="9">
        <v>12263</v>
      </c>
      <c r="H2816" s="15">
        <v>45017</v>
      </c>
      <c r="I2816" s="9" t="s">
        <v>7457</v>
      </c>
      <c r="J2816" s="9">
        <v>136</v>
      </c>
      <c r="K2816" s="9" t="s">
        <v>7503</v>
      </c>
      <c r="L2816" s="9" t="str">
        <f>IF(OR('1. Raw Data'!L2816="Elec", '1. Raw Data'!L2816="elect"), "Electronics", '1. Raw Data'!L2816)</f>
        <v>Electronics</v>
      </c>
      <c r="M2816" s="9">
        <v>843.63</v>
      </c>
      <c r="N2816" s="9">
        <f>IF(ISBLANK('1. Raw Data'!N2816), MEDIAN('1. Raw Data'!$N$2:$N$5001), '1. Raw Data'!N2816)</f>
        <v>586.87</v>
      </c>
      <c r="O2816" s="9">
        <v>1</v>
      </c>
      <c r="P2816" s="9">
        <f>IF(ISBLANK('1. Raw Data'!P2816), 0, '1. Raw Data'!P2816)</f>
        <v>0</v>
      </c>
      <c r="Q2816" s="9">
        <v>728</v>
      </c>
      <c r="R2816" s="9">
        <v>2</v>
      </c>
      <c r="S2816" s="9">
        <f t="shared" si="129"/>
        <v>843.63</v>
      </c>
      <c r="T2816" s="9">
        <f t="shared" si="130"/>
        <v>256.76</v>
      </c>
      <c r="U2816" s="23">
        <f t="shared" si="131"/>
        <v>0.30435143368538342</v>
      </c>
    </row>
    <row r="2817" spans="1:21" x14ac:dyDescent="0.3">
      <c r="A2817" s="9">
        <v>2037</v>
      </c>
      <c r="B2817" s="9" t="str">
        <f>PROPER(TRIM('1. Raw Data'!B2817))</f>
        <v>Customer_2815</v>
      </c>
      <c r="C2817" s="9">
        <f>IF(OR('1. Raw Data'!C2817&lt;18, '1. Raw Data'!C2817&gt;100), MEDIAN('1. Raw Data'!$C$2:$C$5001), '1. Raw Data'!C2817)</f>
        <v>70</v>
      </c>
      <c r="D2817" s="9" t="s">
        <v>5022</v>
      </c>
      <c r="E2817" s="22">
        <v>44137</v>
      </c>
      <c r="F2817" s="9">
        <v>1</v>
      </c>
      <c r="G2817" s="9">
        <v>10426</v>
      </c>
      <c r="H2817" s="15">
        <v>43872</v>
      </c>
      <c r="I2817" s="9" t="s">
        <v>7456</v>
      </c>
      <c r="J2817" s="9">
        <v>136</v>
      </c>
      <c r="K2817" s="9" t="s">
        <v>7503</v>
      </c>
      <c r="L2817" s="9" t="str">
        <f>IF(OR('1. Raw Data'!L2817="Elec", '1. Raw Data'!L2817="elect"), "Electronics", '1. Raw Data'!L2817)</f>
        <v>Home Appliances</v>
      </c>
      <c r="M2817" s="9">
        <v>716.44</v>
      </c>
      <c r="N2817" s="9">
        <f>IF(ISBLANK('1. Raw Data'!N2817), MEDIAN('1. Raw Data'!$N$2:$N$5001), '1. Raw Data'!N2817)</f>
        <v>342.67</v>
      </c>
      <c r="O2817" s="9">
        <v>2</v>
      </c>
      <c r="P2817" s="9">
        <f>IF(ISBLANK('1. Raw Data'!P2817), 0, '1. Raw Data'!P2817)</f>
        <v>0</v>
      </c>
      <c r="Q2817" s="9">
        <v>1202</v>
      </c>
      <c r="R2817" s="9">
        <v>2</v>
      </c>
      <c r="S2817" s="9">
        <f t="shared" si="129"/>
        <v>1432.88</v>
      </c>
      <c r="T2817" s="9">
        <f t="shared" si="130"/>
        <v>747.54000000000008</v>
      </c>
      <c r="U2817" s="23">
        <f t="shared" si="131"/>
        <v>0.52170453911004411</v>
      </c>
    </row>
    <row r="2818" spans="1:21" x14ac:dyDescent="0.3">
      <c r="A2818" s="9">
        <v>2441</v>
      </c>
      <c r="B2818" s="9" t="str">
        <f>PROPER(TRIM('1. Raw Data'!B2818))</f>
        <v>Customer_2816</v>
      </c>
      <c r="C2818" s="9">
        <f>IF(OR('1. Raw Data'!C2818&lt;18, '1. Raw Data'!C2818&gt;100), MEDIAN('1. Raw Data'!$C$2:$C$5001), '1. Raw Data'!C2818)</f>
        <v>26</v>
      </c>
      <c r="D2818" s="9" t="s">
        <v>5023</v>
      </c>
      <c r="E2818" s="22">
        <v>43873</v>
      </c>
      <c r="F2818" s="9">
        <v>0</v>
      </c>
      <c r="G2818" s="9">
        <v>11158</v>
      </c>
      <c r="H2818" s="15">
        <v>44167</v>
      </c>
      <c r="I2818" s="9" t="s">
        <v>7455</v>
      </c>
      <c r="J2818" s="9">
        <v>143</v>
      </c>
      <c r="K2818" s="9" t="s">
        <v>7475</v>
      </c>
      <c r="L2818" s="9" t="str">
        <f>IF(OR('1. Raw Data'!L2818="Elec", '1. Raw Data'!L2818="elect"), "Electronics", '1. Raw Data'!L2818)</f>
        <v>Clothing</v>
      </c>
      <c r="M2818" s="9">
        <v>530.54</v>
      </c>
      <c r="N2818" s="9">
        <f>IF(ISBLANK('1. Raw Data'!N2818), MEDIAN('1. Raw Data'!$N$2:$N$5001), '1. Raw Data'!N2818)</f>
        <v>254.59</v>
      </c>
      <c r="O2818" s="9">
        <v>3</v>
      </c>
      <c r="P2818" s="9">
        <f>IF(ISBLANK('1. Raw Data'!P2818), 0, '1. Raw Data'!P2818)</f>
        <v>0.1</v>
      </c>
      <c r="Q2818" s="9">
        <v>393</v>
      </c>
      <c r="R2818" s="9">
        <v>4</v>
      </c>
      <c r="S2818" s="9">
        <f t="shared" si="129"/>
        <v>1432.4579999999999</v>
      </c>
      <c r="T2818" s="9">
        <f t="shared" si="130"/>
        <v>668.68799999999987</v>
      </c>
      <c r="U2818" s="23">
        <f t="shared" si="131"/>
        <v>0.46681159238176612</v>
      </c>
    </row>
    <row r="2819" spans="1:21" x14ac:dyDescent="0.3">
      <c r="A2819" s="9">
        <v>2460</v>
      </c>
      <c r="B2819" s="9" t="str">
        <f>PROPER(TRIM('1. Raw Data'!B2819))</f>
        <v>Customer_2817</v>
      </c>
      <c r="C2819" s="9">
        <f>IF(OR('1. Raw Data'!C2819&lt;18, '1. Raw Data'!C2819&gt;100), MEDIAN('1. Raw Data'!$C$2:$C$5001), '1. Raw Data'!C2819)</f>
        <v>59</v>
      </c>
      <c r="D2819" s="9" t="s">
        <v>5022</v>
      </c>
      <c r="E2819" s="22">
        <v>44238</v>
      </c>
      <c r="F2819" s="9">
        <v>0</v>
      </c>
      <c r="G2819" s="9">
        <v>11066</v>
      </c>
      <c r="H2819" s="15">
        <v>44502</v>
      </c>
      <c r="I2819" s="9" t="s">
        <v>7456</v>
      </c>
      <c r="J2819" s="9">
        <v>123</v>
      </c>
      <c r="K2819" s="9" t="s">
        <v>7502</v>
      </c>
      <c r="L2819" s="9" t="str">
        <f>IF(OR('1. Raw Data'!L2819="Elec", '1. Raw Data'!L2819="elect"), "Electronics", '1. Raw Data'!L2819)</f>
        <v>Sports</v>
      </c>
      <c r="M2819" s="9">
        <v>1003.45</v>
      </c>
      <c r="N2819" s="9">
        <f>IF(ISBLANK('1. Raw Data'!N2819), MEDIAN('1. Raw Data'!$N$2:$N$5001), '1. Raw Data'!N2819)</f>
        <v>439.41</v>
      </c>
      <c r="O2819" s="9">
        <v>5</v>
      </c>
      <c r="P2819" s="9">
        <f>IF(ISBLANK('1. Raw Data'!P2819), 0, '1. Raw Data'!P2819)</f>
        <v>0.05</v>
      </c>
      <c r="Q2819" s="9">
        <v>949</v>
      </c>
      <c r="R2819" s="9">
        <v>6</v>
      </c>
      <c r="S2819" s="9">
        <f t="shared" ref="S2819:S2882" si="132">M2819 * O2819 * (1 - P2819)</f>
        <v>4766.3874999999998</v>
      </c>
      <c r="T2819" s="9">
        <f t="shared" ref="T2819:T2882" si="133">S2819 - (N2819 * O2819)</f>
        <v>2569.3374999999996</v>
      </c>
      <c r="U2819" s="23">
        <f t="shared" ref="U2819:U2882" si="134">T2819 / S2819</f>
        <v>0.53905342358337416</v>
      </c>
    </row>
    <row r="2820" spans="1:21" x14ac:dyDescent="0.3">
      <c r="A2820" s="9">
        <v>2400</v>
      </c>
      <c r="B2820" s="9" t="str">
        <f>PROPER(TRIM('1. Raw Data'!B2820))</f>
        <v>Customer_2818</v>
      </c>
      <c r="C2820" s="9">
        <f>IF(OR('1. Raw Data'!C2820&lt;18, '1. Raw Data'!C2820&gt;100), MEDIAN('1. Raw Data'!$C$2:$C$5001), '1. Raw Data'!C2820)</f>
        <v>35</v>
      </c>
      <c r="D2820" s="9" t="s">
        <v>5023</v>
      </c>
      <c r="E2820" s="22">
        <v>44573</v>
      </c>
      <c r="F2820" s="9">
        <v>1</v>
      </c>
      <c r="G2820" s="9">
        <v>12811</v>
      </c>
      <c r="H2820" s="15">
        <v>44896</v>
      </c>
      <c r="I2820" s="9" t="s">
        <v>7455</v>
      </c>
      <c r="J2820" s="9">
        <v>114</v>
      </c>
      <c r="K2820" s="9" t="s">
        <v>7463</v>
      </c>
      <c r="L2820" s="9" t="str">
        <f>IF(OR('1. Raw Data'!L2820="Elec", '1. Raw Data'!L2820="elect"), "Electronics", '1. Raw Data'!L2820)</f>
        <v>Electronics</v>
      </c>
      <c r="M2820" s="9">
        <v>383.24</v>
      </c>
      <c r="N2820" s="9">
        <f>IF(ISBLANK('1. Raw Data'!N2820), MEDIAN('1. Raw Data'!$N$2:$N$5001), '1. Raw Data'!N2820)</f>
        <v>209.14</v>
      </c>
      <c r="O2820" s="9">
        <v>1</v>
      </c>
      <c r="P2820" s="9">
        <f>IF(ISBLANK('1. Raw Data'!P2820), 0, '1. Raw Data'!P2820)</f>
        <v>0</v>
      </c>
      <c r="Q2820" s="9">
        <v>762</v>
      </c>
      <c r="R2820" s="9">
        <v>5</v>
      </c>
      <c r="S2820" s="9">
        <f t="shared" si="132"/>
        <v>383.24</v>
      </c>
      <c r="T2820" s="9">
        <f t="shared" si="133"/>
        <v>174.10000000000002</v>
      </c>
      <c r="U2820" s="23">
        <f t="shared" si="134"/>
        <v>0.45428452144870063</v>
      </c>
    </row>
    <row r="2821" spans="1:21" x14ac:dyDescent="0.3">
      <c r="A2821" s="9">
        <v>2043</v>
      </c>
      <c r="B2821" s="9" t="str">
        <f>PROPER(TRIM('1. Raw Data'!B2821))</f>
        <v>Customer_2819</v>
      </c>
      <c r="C2821" s="9">
        <f>IF(OR('1. Raw Data'!C2821&lt;18, '1. Raw Data'!C2821&gt;100), MEDIAN('1. Raw Data'!$C$2:$C$5001), '1. Raw Data'!C2821)</f>
        <v>40</v>
      </c>
      <c r="D2821" s="9" t="s">
        <v>5020</v>
      </c>
      <c r="E2821" s="22">
        <v>44735</v>
      </c>
      <c r="F2821" s="9">
        <v>0</v>
      </c>
      <c r="G2821" s="9">
        <v>10283</v>
      </c>
      <c r="H2821" s="15">
        <v>44735</v>
      </c>
      <c r="I2821" s="9" t="s">
        <v>7455</v>
      </c>
      <c r="J2821" s="9">
        <v>132</v>
      </c>
      <c r="K2821" s="9" t="s">
        <v>7506</v>
      </c>
      <c r="L2821" s="9" t="str">
        <f>IF(OR('1. Raw Data'!L2821="Elec", '1. Raw Data'!L2821="elect"), "Electronics", '1. Raw Data'!L2821)</f>
        <v>Sports</v>
      </c>
      <c r="M2821" s="9">
        <v>202.15</v>
      </c>
      <c r="N2821" s="9">
        <f>IF(ISBLANK('1. Raw Data'!N2821), MEDIAN('1. Raw Data'!$N$2:$N$5001), '1. Raw Data'!N2821)</f>
        <v>86.69</v>
      </c>
      <c r="O2821" s="9">
        <v>5</v>
      </c>
      <c r="P2821" s="9">
        <f>IF(ISBLANK('1. Raw Data'!P2821), 0, '1. Raw Data'!P2821)</f>
        <v>0</v>
      </c>
      <c r="Q2821" s="9">
        <v>750</v>
      </c>
      <c r="R2821" s="9">
        <v>6</v>
      </c>
      <c r="S2821" s="9">
        <f t="shared" si="132"/>
        <v>1010.75</v>
      </c>
      <c r="T2821" s="9">
        <f t="shared" si="133"/>
        <v>577.29999999999995</v>
      </c>
      <c r="U2821" s="23">
        <f t="shared" si="134"/>
        <v>0.57116002968092994</v>
      </c>
    </row>
    <row r="2822" spans="1:21" x14ac:dyDescent="0.3">
      <c r="A2822" s="9">
        <v>1586</v>
      </c>
      <c r="B2822" s="9" t="str">
        <f>PROPER(TRIM('1. Raw Data'!B2822))</f>
        <v>Customer_2820</v>
      </c>
      <c r="C2822" s="9">
        <f>IF(OR('1. Raw Data'!C2822&lt;18, '1. Raw Data'!C2822&gt;100), MEDIAN('1. Raw Data'!$C$2:$C$5001), '1. Raw Data'!C2822)</f>
        <v>32</v>
      </c>
      <c r="D2822" s="9" t="s">
        <v>5018</v>
      </c>
      <c r="E2822" s="22">
        <v>44069</v>
      </c>
      <c r="F2822" s="9">
        <v>1</v>
      </c>
      <c r="G2822" s="9">
        <v>10833</v>
      </c>
      <c r="H2822" s="15">
        <v>44069</v>
      </c>
      <c r="I2822" s="9" t="s">
        <v>7455</v>
      </c>
      <c r="J2822" s="9">
        <v>103</v>
      </c>
      <c r="K2822" s="9" t="s">
        <v>7472</v>
      </c>
      <c r="L2822" s="9" t="str">
        <f>IF(OR('1. Raw Data'!L2822="Elec", '1. Raw Data'!L2822="elect"), "Electronics", '1. Raw Data'!L2822)</f>
        <v>Sports</v>
      </c>
      <c r="M2822" s="9">
        <v>89.49</v>
      </c>
      <c r="N2822" s="9">
        <f>IF(ISBLANK('1. Raw Data'!N2822), MEDIAN('1. Raw Data'!$N$2:$N$5001), '1. Raw Data'!N2822)</f>
        <v>429.51499999999999</v>
      </c>
      <c r="O2822" s="9">
        <v>3</v>
      </c>
      <c r="P2822" s="9">
        <f>IF(ISBLANK('1. Raw Data'!P2822), 0, '1. Raw Data'!P2822)</f>
        <v>0.2</v>
      </c>
      <c r="Q2822" s="9">
        <v>909</v>
      </c>
      <c r="R2822" s="9">
        <v>2</v>
      </c>
      <c r="S2822" s="9">
        <f t="shared" si="132"/>
        <v>214.77599999999998</v>
      </c>
      <c r="T2822" s="9">
        <f t="shared" si="133"/>
        <v>-1073.769</v>
      </c>
      <c r="U2822" s="23">
        <f t="shared" si="134"/>
        <v>-4.9994831824784898</v>
      </c>
    </row>
    <row r="2823" spans="1:21" x14ac:dyDescent="0.3">
      <c r="A2823" s="9">
        <v>2014</v>
      </c>
      <c r="B2823" s="9" t="str">
        <f>PROPER(TRIM('1. Raw Data'!B2823))</f>
        <v>Customer_2821</v>
      </c>
      <c r="C2823" s="9">
        <f>IF(OR('1. Raw Data'!C2823&lt;18, '1. Raw Data'!C2823&gt;100), MEDIAN('1. Raw Data'!$C$2:$C$5001), '1. Raw Data'!C2823)</f>
        <v>57</v>
      </c>
      <c r="D2823" s="9" t="s">
        <v>5018</v>
      </c>
      <c r="E2823" s="22">
        <v>45224</v>
      </c>
      <c r="F2823" s="9">
        <v>0</v>
      </c>
      <c r="G2823" s="9">
        <v>13169</v>
      </c>
      <c r="H2823" s="15">
        <v>45224</v>
      </c>
      <c r="I2823" s="9" t="s">
        <v>7456</v>
      </c>
      <c r="J2823" s="9">
        <v>127</v>
      </c>
      <c r="K2823" s="9" t="s">
        <v>7489</v>
      </c>
      <c r="L2823" s="9" t="str">
        <f>IF(OR('1. Raw Data'!L2823="Elec", '1. Raw Data'!L2823="elect"), "Electronics", '1. Raw Data'!L2823)</f>
        <v>Home Appliances</v>
      </c>
      <c r="M2823" s="9">
        <v>473.95</v>
      </c>
      <c r="N2823" s="9">
        <f>IF(ISBLANK('1. Raw Data'!N2823), MEDIAN('1. Raw Data'!$N$2:$N$5001), '1. Raw Data'!N2823)</f>
        <v>258.20999999999998</v>
      </c>
      <c r="O2823" s="9">
        <v>3</v>
      </c>
      <c r="P2823" s="9">
        <f>IF(ISBLANK('1. Raw Data'!P2823), 0, '1. Raw Data'!P2823)</f>
        <v>0.1</v>
      </c>
      <c r="Q2823" s="9">
        <v>434</v>
      </c>
      <c r="R2823" s="9">
        <v>8</v>
      </c>
      <c r="S2823" s="9">
        <f t="shared" si="132"/>
        <v>1279.665</v>
      </c>
      <c r="T2823" s="9">
        <f t="shared" si="133"/>
        <v>505.03500000000008</v>
      </c>
      <c r="U2823" s="23">
        <f t="shared" si="134"/>
        <v>0.39466188416499637</v>
      </c>
    </row>
    <row r="2824" spans="1:21" x14ac:dyDescent="0.3">
      <c r="A2824" s="9">
        <v>2093</v>
      </c>
      <c r="B2824" s="9" t="str">
        <f>PROPER(TRIM('1. Raw Data'!B2824))</f>
        <v>Customer_2822</v>
      </c>
      <c r="C2824" s="9">
        <f>IF(OR('1. Raw Data'!C2824&lt;18, '1. Raw Data'!C2824&gt;100), MEDIAN('1. Raw Data'!$C$2:$C$5001), '1. Raw Data'!C2824)</f>
        <v>45</v>
      </c>
      <c r="D2824" s="9" t="s">
        <v>5023</v>
      </c>
      <c r="E2824" s="22">
        <v>44251</v>
      </c>
      <c r="F2824" s="9">
        <v>0</v>
      </c>
      <c r="G2824" s="9">
        <v>13131</v>
      </c>
      <c r="H2824" s="15">
        <v>44251</v>
      </c>
      <c r="I2824" s="9" t="s">
        <v>7456</v>
      </c>
      <c r="J2824" s="9">
        <v>119</v>
      </c>
      <c r="K2824" s="9" t="s">
        <v>7459</v>
      </c>
      <c r="L2824" s="9" t="str">
        <f>IF(OR('1. Raw Data'!L2824="Elec", '1. Raw Data'!L2824="elect"), "Electronics", '1. Raw Data'!L2824)</f>
        <v>Home Appliances</v>
      </c>
      <c r="M2824" s="9">
        <v>623.87</v>
      </c>
      <c r="N2824" s="9">
        <f>IF(ISBLANK('1. Raw Data'!N2824), MEDIAN('1. Raw Data'!$N$2:$N$5001), '1. Raw Data'!N2824)</f>
        <v>428.77</v>
      </c>
      <c r="O2824" s="9">
        <v>5</v>
      </c>
      <c r="P2824" s="9">
        <f>IF(ISBLANK('1. Raw Data'!P2824), 0, '1. Raw Data'!P2824)</f>
        <v>0</v>
      </c>
      <c r="Q2824" s="9">
        <v>494</v>
      </c>
      <c r="R2824" s="9">
        <v>5</v>
      </c>
      <c r="S2824" s="9">
        <f t="shared" si="132"/>
        <v>3119.35</v>
      </c>
      <c r="T2824" s="9">
        <f t="shared" si="133"/>
        <v>975.5</v>
      </c>
      <c r="U2824" s="23">
        <f t="shared" si="134"/>
        <v>0.31272540753682659</v>
      </c>
    </row>
    <row r="2825" spans="1:21" x14ac:dyDescent="0.3">
      <c r="A2825" s="9">
        <v>2234</v>
      </c>
      <c r="B2825" s="9" t="str">
        <f>PROPER(TRIM('1. Raw Data'!B2825))</f>
        <v>Customer_2823</v>
      </c>
      <c r="C2825" s="9">
        <f>IF(OR('1. Raw Data'!C2825&lt;18, '1. Raw Data'!C2825&gt;100), MEDIAN('1. Raw Data'!$C$2:$C$5001), '1. Raw Data'!C2825)</f>
        <v>46</v>
      </c>
      <c r="D2825" s="9" t="s">
        <v>5019</v>
      </c>
      <c r="E2825" s="22">
        <v>45299</v>
      </c>
      <c r="F2825" s="9">
        <v>1</v>
      </c>
      <c r="G2825" s="9">
        <v>10229</v>
      </c>
      <c r="H2825" s="15">
        <v>45505</v>
      </c>
      <c r="I2825" s="9" t="s">
        <v>7456</v>
      </c>
      <c r="J2825" s="9">
        <v>122</v>
      </c>
      <c r="K2825" s="9" t="s">
        <v>7465</v>
      </c>
      <c r="L2825" s="9" t="str">
        <f>IF(OR('1. Raw Data'!L2825="Elec", '1. Raw Data'!L2825="elect"), "Electronics", '1. Raw Data'!L2825)</f>
        <v>Sports</v>
      </c>
      <c r="M2825" s="9">
        <v>850.51</v>
      </c>
      <c r="N2825" s="9">
        <f>IF(ISBLANK('1. Raw Data'!N2825), MEDIAN('1. Raw Data'!$N$2:$N$5001), '1. Raw Data'!N2825)</f>
        <v>586.12</v>
      </c>
      <c r="O2825" s="9">
        <v>1</v>
      </c>
      <c r="P2825" s="9">
        <f>IF(ISBLANK('1. Raw Data'!P2825), 0, '1. Raw Data'!P2825)</f>
        <v>0.1</v>
      </c>
      <c r="Q2825" s="9">
        <v>359</v>
      </c>
      <c r="R2825" s="9">
        <v>3</v>
      </c>
      <c r="S2825" s="9">
        <f t="shared" si="132"/>
        <v>765.45900000000006</v>
      </c>
      <c r="T2825" s="9">
        <f t="shared" si="133"/>
        <v>179.33900000000006</v>
      </c>
      <c r="U2825" s="23">
        <f t="shared" si="134"/>
        <v>0.23428949166447849</v>
      </c>
    </row>
    <row r="2826" spans="1:21" x14ac:dyDescent="0.3">
      <c r="A2826" s="9">
        <v>2124</v>
      </c>
      <c r="B2826" s="9" t="str">
        <f>PROPER(TRIM('1. Raw Data'!B2826))</f>
        <v>Customer_2824</v>
      </c>
      <c r="C2826" s="9">
        <f>IF(OR('1. Raw Data'!C2826&lt;18, '1. Raw Data'!C2826&gt;100), MEDIAN('1. Raw Data'!$C$2:$C$5001), '1. Raw Data'!C2826)</f>
        <v>59</v>
      </c>
      <c r="D2826" s="9" t="s">
        <v>5023</v>
      </c>
      <c r="E2826" s="22">
        <v>45025</v>
      </c>
      <c r="F2826" s="9">
        <v>0</v>
      </c>
      <c r="G2826" s="9">
        <v>11919</v>
      </c>
      <c r="H2826" s="15">
        <v>45173</v>
      </c>
      <c r="I2826" s="9" t="s">
        <v>7457</v>
      </c>
      <c r="J2826" s="9">
        <v>101</v>
      </c>
      <c r="K2826" s="9" t="s">
        <v>7478</v>
      </c>
      <c r="L2826" s="9" t="str">
        <f>IF(OR('1. Raw Data'!L2826="Elec", '1. Raw Data'!L2826="elect"), "Electronics", '1. Raw Data'!L2826)</f>
        <v>Sports</v>
      </c>
      <c r="M2826" s="9">
        <v>474.49</v>
      </c>
      <c r="N2826" s="9">
        <f>IF(ISBLANK('1. Raw Data'!N2826), MEDIAN('1. Raw Data'!$N$2:$N$5001), '1. Raw Data'!N2826)</f>
        <v>295.67</v>
      </c>
      <c r="O2826" s="9">
        <v>5</v>
      </c>
      <c r="P2826" s="9">
        <f>IF(ISBLANK('1. Raw Data'!P2826), 0, '1. Raw Data'!P2826)</f>
        <v>0</v>
      </c>
      <c r="Q2826" s="9">
        <v>633</v>
      </c>
      <c r="R2826" s="9">
        <v>4</v>
      </c>
      <c r="S2826" s="9">
        <f t="shared" si="132"/>
        <v>2372.4499999999998</v>
      </c>
      <c r="T2826" s="9">
        <f t="shared" si="133"/>
        <v>894.09999999999968</v>
      </c>
      <c r="U2826" s="23">
        <f t="shared" si="134"/>
        <v>0.37686779489557198</v>
      </c>
    </row>
    <row r="2827" spans="1:21" x14ac:dyDescent="0.3">
      <c r="A2827" s="9">
        <v>1697</v>
      </c>
      <c r="B2827" s="9" t="str">
        <f>PROPER(TRIM('1. Raw Data'!B2827))</f>
        <v>Customer_2825</v>
      </c>
      <c r="C2827" s="9">
        <f>IF(OR('1. Raw Data'!C2827&lt;18, '1. Raw Data'!C2827&gt;100), MEDIAN('1. Raw Data'!$C$2:$C$5001), '1. Raw Data'!C2827)</f>
        <v>24</v>
      </c>
      <c r="D2827" s="9" t="s">
        <v>5023</v>
      </c>
      <c r="E2827" s="22">
        <v>44832</v>
      </c>
      <c r="F2827" s="9">
        <v>0</v>
      </c>
      <c r="G2827" s="9">
        <v>11666</v>
      </c>
      <c r="H2827" s="15">
        <v>44832</v>
      </c>
      <c r="I2827" s="9" t="s">
        <v>7456</v>
      </c>
      <c r="J2827" s="9">
        <v>105</v>
      </c>
      <c r="K2827" s="9" t="s">
        <v>7461</v>
      </c>
      <c r="L2827" s="9" t="str">
        <f>IF(OR('1. Raw Data'!L2827="Elec", '1. Raw Data'!L2827="elect"), "Electronics", '1. Raw Data'!L2827)</f>
        <v>Electronics</v>
      </c>
      <c r="M2827" s="9">
        <v>1476.89</v>
      </c>
      <c r="N2827" s="9">
        <f>IF(ISBLANK('1. Raw Data'!N2827), MEDIAN('1. Raw Data'!$N$2:$N$5001), '1. Raw Data'!N2827)</f>
        <v>763.22</v>
      </c>
      <c r="O2827" s="9">
        <v>5</v>
      </c>
      <c r="P2827" s="9">
        <f>IF(ISBLANK('1. Raw Data'!P2827), 0, '1. Raw Data'!P2827)</f>
        <v>0</v>
      </c>
      <c r="Q2827" s="9">
        <v>393</v>
      </c>
      <c r="R2827" s="9">
        <v>5</v>
      </c>
      <c r="S2827" s="9">
        <f t="shared" si="132"/>
        <v>7384.4500000000007</v>
      </c>
      <c r="T2827" s="9">
        <f t="shared" si="133"/>
        <v>3568.3500000000004</v>
      </c>
      <c r="U2827" s="23">
        <f t="shared" si="134"/>
        <v>0.48322488472398079</v>
      </c>
    </row>
    <row r="2828" spans="1:21" x14ac:dyDescent="0.3">
      <c r="A2828" s="9">
        <v>1131</v>
      </c>
      <c r="B2828" s="9" t="str">
        <f>PROPER(TRIM('1. Raw Data'!B2828))</f>
        <v>Customer_2826</v>
      </c>
      <c r="C2828" s="9">
        <f>IF(OR('1. Raw Data'!C2828&lt;18, '1. Raw Data'!C2828&gt;100), MEDIAN('1. Raw Data'!$C$2:$C$5001), '1. Raw Data'!C2828)</f>
        <v>24</v>
      </c>
      <c r="D2828" s="9" t="s">
        <v>5018</v>
      </c>
      <c r="E2828" s="22">
        <v>44017</v>
      </c>
      <c r="F2828" s="9">
        <v>0</v>
      </c>
      <c r="G2828" s="9">
        <v>10384</v>
      </c>
      <c r="H2828" s="15">
        <v>43958</v>
      </c>
      <c r="I2828" s="9" t="s">
        <v>7455</v>
      </c>
      <c r="J2828" s="9">
        <v>149</v>
      </c>
      <c r="K2828" s="9" t="s">
        <v>7467</v>
      </c>
      <c r="L2828" s="9" t="str">
        <f>IF(OR('1. Raw Data'!L2828="Elec", '1. Raw Data'!L2828="elect"), "Electronics", '1. Raw Data'!L2828)</f>
        <v>Clothing</v>
      </c>
      <c r="M2828" s="9">
        <v>473.03</v>
      </c>
      <c r="N2828" s="9">
        <f>IF(ISBLANK('1. Raw Data'!N2828), MEDIAN('1. Raw Data'!$N$2:$N$5001), '1. Raw Data'!N2828)</f>
        <v>311.99</v>
      </c>
      <c r="O2828" s="9">
        <v>5</v>
      </c>
      <c r="P2828" s="9">
        <f>IF(ISBLANK('1. Raw Data'!P2828), 0, '1. Raw Data'!P2828)</f>
        <v>0</v>
      </c>
      <c r="Q2828" s="9">
        <v>565</v>
      </c>
      <c r="R2828" s="9">
        <v>4</v>
      </c>
      <c r="S2828" s="9">
        <f t="shared" si="132"/>
        <v>2365.1499999999996</v>
      </c>
      <c r="T2828" s="9">
        <f t="shared" si="133"/>
        <v>805.19999999999959</v>
      </c>
      <c r="U2828" s="23">
        <f t="shared" si="134"/>
        <v>0.34044352366657493</v>
      </c>
    </row>
    <row r="2829" spans="1:21" x14ac:dyDescent="0.3">
      <c r="A2829" s="9">
        <v>2404</v>
      </c>
      <c r="B2829" s="9" t="str">
        <f>PROPER(TRIM('1. Raw Data'!B2829))</f>
        <v>Customer_2827</v>
      </c>
      <c r="C2829" s="9">
        <f>IF(OR('1. Raw Data'!C2829&lt;18, '1. Raw Data'!C2829&gt;100), MEDIAN('1. Raw Data'!$C$2:$C$5001), '1. Raw Data'!C2829)</f>
        <v>40</v>
      </c>
      <c r="D2829" s="9" t="s">
        <v>5021</v>
      </c>
      <c r="E2829" s="22">
        <v>44876</v>
      </c>
      <c r="F2829" s="9">
        <v>0</v>
      </c>
      <c r="G2829" s="9">
        <v>10158</v>
      </c>
      <c r="H2829" s="15">
        <v>44876</v>
      </c>
      <c r="I2829" s="9" t="s">
        <v>7456</v>
      </c>
      <c r="J2829" s="9">
        <v>133</v>
      </c>
      <c r="K2829" s="9" t="s">
        <v>7498</v>
      </c>
      <c r="L2829" s="9" t="str">
        <f>IF(OR('1. Raw Data'!L2829="Elec", '1. Raw Data'!L2829="elect"), "Electronics", '1. Raw Data'!L2829)</f>
        <v>Clothing</v>
      </c>
      <c r="M2829" s="9">
        <v>689.41</v>
      </c>
      <c r="N2829" s="9">
        <f>IF(ISBLANK('1. Raw Data'!N2829), MEDIAN('1. Raw Data'!$N$2:$N$5001), '1. Raw Data'!N2829)</f>
        <v>456.83</v>
      </c>
      <c r="O2829" s="9">
        <v>1</v>
      </c>
      <c r="P2829" s="9">
        <f>IF(ISBLANK('1. Raw Data'!P2829), 0, '1. Raw Data'!P2829)</f>
        <v>0</v>
      </c>
      <c r="Q2829" s="9">
        <v>782</v>
      </c>
      <c r="R2829" s="9">
        <v>4</v>
      </c>
      <c r="S2829" s="9">
        <f t="shared" si="132"/>
        <v>689.41</v>
      </c>
      <c r="T2829" s="9">
        <f t="shared" si="133"/>
        <v>232.57999999999998</v>
      </c>
      <c r="U2829" s="23">
        <f t="shared" si="134"/>
        <v>0.33736093181125887</v>
      </c>
    </row>
    <row r="2830" spans="1:21" x14ac:dyDescent="0.3">
      <c r="A2830" s="9">
        <v>2155</v>
      </c>
      <c r="B2830" s="9" t="str">
        <f>PROPER(TRIM('1. Raw Data'!B2830))</f>
        <v>Customer_2828</v>
      </c>
      <c r="C2830" s="9">
        <f>IF(OR('1. Raw Data'!C2830&lt;18, '1. Raw Data'!C2830&gt;100), MEDIAN('1. Raw Data'!$C$2:$C$5001), '1. Raw Data'!C2830)</f>
        <v>53</v>
      </c>
      <c r="D2830" s="9" t="s">
        <v>5019</v>
      </c>
      <c r="E2830" s="22">
        <v>44743</v>
      </c>
      <c r="F2830" s="9">
        <v>1</v>
      </c>
      <c r="G2830" s="9">
        <v>10823</v>
      </c>
      <c r="H2830" s="15">
        <v>44568</v>
      </c>
      <c r="I2830" s="9" t="s">
        <v>7455</v>
      </c>
      <c r="J2830" s="9">
        <v>119</v>
      </c>
      <c r="K2830" s="9" t="s">
        <v>7459</v>
      </c>
      <c r="L2830" s="9" t="str">
        <f>IF(OR('1. Raw Data'!L2830="Elec", '1. Raw Data'!L2830="elect"), "Electronics", '1. Raw Data'!L2830)</f>
        <v>Sports</v>
      </c>
      <c r="M2830" s="9">
        <v>199.75</v>
      </c>
      <c r="N2830" s="9">
        <f>IF(ISBLANK('1. Raw Data'!N2830), MEDIAN('1. Raw Data'!$N$2:$N$5001), '1. Raw Data'!N2830)</f>
        <v>134.44</v>
      </c>
      <c r="O2830" s="9">
        <v>4</v>
      </c>
      <c r="P2830" s="9">
        <f>IF(ISBLANK('1. Raw Data'!P2830), 0, '1. Raw Data'!P2830)</f>
        <v>0.1</v>
      </c>
      <c r="Q2830" s="9">
        <v>794</v>
      </c>
      <c r="R2830" s="9">
        <v>2</v>
      </c>
      <c r="S2830" s="9">
        <f t="shared" si="132"/>
        <v>719.1</v>
      </c>
      <c r="T2830" s="9">
        <f t="shared" si="133"/>
        <v>181.34000000000003</v>
      </c>
      <c r="U2830" s="23">
        <f t="shared" si="134"/>
        <v>0.25217633152551805</v>
      </c>
    </row>
    <row r="2831" spans="1:21" x14ac:dyDescent="0.3">
      <c r="A2831" s="9">
        <v>2043</v>
      </c>
      <c r="B2831" s="9" t="str">
        <f>PROPER(TRIM('1. Raw Data'!B2831))</f>
        <v>Customer_2829</v>
      </c>
      <c r="C2831" s="9">
        <f>IF(OR('1. Raw Data'!C2831&lt;18, '1. Raw Data'!C2831&gt;100), MEDIAN('1. Raw Data'!$C$2:$C$5001), '1. Raw Data'!C2831)</f>
        <v>48</v>
      </c>
      <c r="D2831" s="9" t="s">
        <v>5018</v>
      </c>
      <c r="E2831" s="22">
        <v>43944</v>
      </c>
      <c r="F2831" s="9">
        <v>0</v>
      </c>
      <c r="G2831" s="9">
        <v>12518</v>
      </c>
      <c r="H2831" s="15">
        <v>43944</v>
      </c>
      <c r="I2831" s="9" t="s">
        <v>7456</v>
      </c>
      <c r="J2831" s="9">
        <v>136</v>
      </c>
      <c r="K2831" s="9" t="s">
        <v>7503</v>
      </c>
      <c r="L2831" s="9" t="str">
        <f>IF(OR('1. Raw Data'!L2831="Elec", '1. Raw Data'!L2831="elect"), "Electronics", '1. Raw Data'!L2831)</f>
        <v>Home Appliances</v>
      </c>
      <c r="M2831" s="9">
        <v>427.91</v>
      </c>
      <c r="N2831" s="9">
        <f>IF(ISBLANK('1. Raw Data'!N2831), MEDIAN('1. Raw Data'!$N$2:$N$5001), '1. Raw Data'!N2831)</f>
        <v>253.33</v>
      </c>
      <c r="O2831" s="9">
        <v>1</v>
      </c>
      <c r="P2831" s="9">
        <f>IF(ISBLANK('1. Raw Data'!P2831), 0, '1. Raw Data'!P2831)</f>
        <v>0</v>
      </c>
      <c r="Q2831" s="9">
        <v>750</v>
      </c>
      <c r="R2831" s="9">
        <v>6</v>
      </c>
      <c r="S2831" s="9">
        <f t="shared" si="132"/>
        <v>427.91</v>
      </c>
      <c r="T2831" s="9">
        <f t="shared" si="133"/>
        <v>174.58</v>
      </c>
      <c r="U2831" s="23">
        <f t="shared" si="134"/>
        <v>0.40798298707672176</v>
      </c>
    </row>
    <row r="2832" spans="1:21" x14ac:dyDescent="0.3">
      <c r="A2832" s="9">
        <v>1535</v>
      </c>
      <c r="B2832" s="9" t="str">
        <f>PROPER(TRIM('1. Raw Data'!B2832))</f>
        <v>Customer_2830</v>
      </c>
      <c r="C2832" s="9">
        <f>IF(OR('1. Raw Data'!C2832&lt;18, '1. Raw Data'!C2832&gt;100), MEDIAN('1. Raw Data'!$C$2:$C$5001), '1. Raw Data'!C2832)</f>
        <v>50</v>
      </c>
      <c r="D2832" s="9" t="s">
        <v>5022</v>
      </c>
      <c r="E2832" s="22">
        <v>44759</v>
      </c>
      <c r="F2832" s="9">
        <v>0</v>
      </c>
      <c r="G2832" s="9">
        <v>13667</v>
      </c>
      <c r="H2832" s="15">
        <v>44759</v>
      </c>
      <c r="I2832" s="9" t="s">
        <v>7456</v>
      </c>
      <c r="J2832" s="9">
        <v>106</v>
      </c>
      <c r="K2832" s="9" t="s">
        <v>7477</v>
      </c>
      <c r="L2832" s="9" t="str">
        <f>IF(OR('1. Raw Data'!L2832="Elec", '1. Raw Data'!L2832="elect"), "Electronics", '1. Raw Data'!L2832)</f>
        <v>Clothing</v>
      </c>
      <c r="M2832" s="9">
        <v>120.08</v>
      </c>
      <c r="N2832" s="9">
        <f>IF(ISBLANK('1. Raw Data'!N2832), MEDIAN('1. Raw Data'!$N$2:$N$5001), '1. Raw Data'!N2832)</f>
        <v>55.3</v>
      </c>
      <c r="O2832" s="9">
        <v>5</v>
      </c>
      <c r="P2832" s="9">
        <f>IF(ISBLANK('1. Raw Data'!P2832), 0, '1. Raw Data'!P2832)</f>
        <v>0</v>
      </c>
      <c r="Q2832" s="9">
        <v>861</v>
      </c>
      <c r="R2832" s="9">
        <v>3</v>
      </c>
      <c r="S2832" s="9">
        <f t="shared" si="132"/>
        <v>600.4</v>
      </c>
      <c r="T2832" s="9">
        <f t="shared" si="133"/>
        <v>323.89999999999998</v>
      </c>
      <c r="U2832" s="23">
        <f t="shared" si="134"/>
        <v>0.53947368421052633</v>
      </c>
    </row>
    <row r="2833" spans="1:21" x14ac:dyDescent="0.3">
      <c r="A2833" s="9">
        <v>2013</v>
      </c>
      <c r="B2833" s="9" t="str">
        <f>PROPER(TRIM('1. Raw Data'!B2833))</f>
        <v>Customer_2831</v>
      </c>
      <c r="C2833" s="9">
        <f>IF(OR('1. Raw Data'!C2833&lt;18, '1. Raw Data'!C2833&gt;100), MEDIAN('1. Raw Data'!$C$2:$C$5001), '1. Raw Data'!C2833)</f>
        <v>22</v>
      </c>
      <c r="D2833" s="9" t="s">
        <v>5023</v>
      </c>
      <c r="E2833" s="22">
        <v>44101</v>
      </c>
      <c r="F2833" s="9">
        <v>0</v>
      </c>
      <c r="G2833" s="9">
        <v>10207</v>
      </c>
      <c r="H2833" s="15">
        <v>44101</v>
      </c>
      <c r="I2833" s="9" t="s">
        <v>7455</v>
      </c>
      <c r="J2833" s="9">
        <v>115</v>
      </c>
      <c r="K2833" s="9" t="s">
        <v>7481</v>
      </c>
      <c r="L2833" s="9" t="str">
        <f>IF(OR('1. Raw Data'!L2833="Elec", '1. Raw Data'!L2833="elect"), "Electronics", '1. Raw Data'!L2833)</f>
        <v>Sports</v>
      </c>
      <c r="M2833" s="9">
        <v>861.29</v>
      </c>
      <c r="N2833" s="9">
        <f>IF(ISBLANK('1. Raw Data'!N2833), MEDIAN('1. Raw Data'!$N$2:$N$5001), '1. Raw Data'!N2833)</f>
        <v>368.05</v>
      </c>
      <c r="O2833" s="9">
        <v>2</v>
      </c>
      <c r="P2833" s="9">
        <f>IF(ISBLANK('1. Raw Data'!P2833), 0, '1. Raw Data'!P2833)</f>
        <v>0.1</v>
      </c>
      <c r="Q2833" s="9">
        <v>409</v>
      </c>
      <c r="R2833" s="9">
        <v>5</v>
      </c>
      <c r="S2833" s="9">
        <f t="shared" si="132"/>
        <v>1550.3219999999999</v>
      </c>
      <c r="T2833" s="9">
        <f t="shared" si="133"/>
        <v>814.22199999999987</v>
      </c>
      <c r="U2833" s="23">
        <f t="shared" si="134"/>
        <v>0.52519541101784006</v>
      </c>
    </row>
    <row r="2834" spans="1:21" x14ac:dyDescent="0.3">
      <c r="A2834" s="9">
        <v>1226</v>
      </c>
      <c r="B2834" s="9" t="str">
        <f>PROPER(TRIM('1. Raw Data'!B2834))</f>
        <v>Customer_2832</v>
      </c>
      <c r="C2834" s="9">
        <f>IF(OR('1. Raw Data'!C2834&lt;18, '1. Raw Data'!C2834&gt;100), MEDIAN('1. Raw Data'!$C$2:$C$5001), '1. Raw Data'!C2834)</f>
        <v>40</v>
      </c>
      <c r="D2834" s="9" t="s">
        <v>5021</v>
      </c>
      <c r="E2834" s="22">
        <v>44882</v>
      </c>
      <c r="F2834" s="9">
        <v>0</v>
      </c>
      <c r="G2834" s="9">
        <v>10173</v>
      </c>
      <c r="H2834" s="15">
        <v>44882</v>
      </c>
      <c r="I2834" s="9" t="s">
        <v>7456</v>
      </c>
      <c r="J2834" s="9">
        <v>136</v>
      </c>
      <c r="K2834" s="9" t="s">
        <v>7503</v>
      </c>
      <c r="L2834" s="9" t="str">
        <f>IF(OR('1. Raw Data'!L2834="Elec", '1. Raw Data'!L2834="elect"), "Electronics", '1. Raw Data'!L2834)</f>
        <v>Home Appliances</v>
      </c>
      <c r="M2834" s="9">
        <v>1139.04</v>
      </c>
      <c r="N2834" s="9">
        <f>IF(ISBLANK('1. Raw Data'!N2834), MEDIAN('1. Raw Data'!$N$2:$N$5001), '1. Raw Data'!N2834)</f>
        <v>768.21</v>
      </c>
      <c r="O2834" s="9">
        <v>2</v>
      </c>
      <c r="P2834" s="9">
        <f>IF(ISBLANK('1. Raw Data'!P2834), 0, '1. Raw Data'!P2834)</f>
        <v>0.1</v>
      </c>
      <c r="Q2834" s="9">
        <v>776</v>
      </c>
      <c r="R2834" s="9">
        <v>6</v>
      </c>
      <c r="S2834" s="9">
        <f t="shared" si="132"/>
        <v>2050.2719999999999</v>
      </c>
      <c r="T2834" s="9">
        <f t="shared" si="133"/>
        <v>513.85199999999986</v>
      </c>
      <c r="U2834" s="23">
        <f t="shared" si="134"/>
        <v>0.25062625836962116</v>
      </c>
    </row>
    <row r="2835" spans="1:21" x14ac:dyDescent="0.3">
      <c r="A2835" s="9">
        <v>2177</v>
      </c>
      <c r="B2835" s="9" t="str">
        <f>PROPER(TRIM('1. Raw Data'!B2835))</f>
        <v>Customer_2833</v>
      </c>
      <c r="C2835" s="9">
        <f>IF(OR('1. Raw Data'!C2835&lt;18, '1. Raw Data'!C2835&gt;100), MEDIAN('1. Raw Data'!$C$2:$C$5001), '1. Raw Data'!C2835)</f>
        <v>20</v>
      </c>
      <c r="D2835" s="9" t="s">
        <v>5019</v>
      </c>
      <c r="E2835" s="22">
        <v>44681</v>
      </c>
      <c r="F2835" s="9">
        <v>0</v>
      </c>
      <c r="G2835" s="9">
        <v>11823</v>
      </c>
      <c r="H2835" s="15">
        <v>44681</v>
      </c>
      <c r="I2835" s="9" t="s">
        <v>7457</v>
      </c>
      <c r="J2835" s="9">
        <v>133</v>
      </c>
      <c r="K2835" s="9" t="s">
        <v>7498</v>
      </c>
      <c r="L2835" s="9" t="str">
        <f>IF(OR('1. Raw Data'!L2835="Elec", '1. Raw Data'!L2835="elect"), "Electronics", '1. Raw Data'!L2835)</f>
        <v>Electronics</v>
      </c>
      <c r="M2835" s="9">
        <v>333.78</v>
      </c>
      <c r="N2835" s="9">
        <f>IF(ISBLANK('1. Raw Data'!N2835), MEDIAN('1. Raw Data'!$N$2:$N$5001), '1. Raw Data'!N2835)</f>
        <v>139.07</v>
      </c>
      <c r="O2835" s="9">
        <v>3</v>
      </c>
      <c r="P2835" s="9">
        <f>IF(ISBLANK('1. Raw Data'!P2835), 0, '1. Raw Data'!P2835)</f>
        <v>0</v>
      </c>
      <c r="Q2835" s="9">
        <v>666</v>
      </c>
      <c r="R2835" s="9">
        <v>6</v>
      </c>
      <c r="S2835" s="9">
        <f t="shared" si="132"/>
        <v>1001.3399999999999</v>
      </c>
      <c r="T2835" s="9">
        <f t="shared" si="133"/>
        <v>584.12999999999988</v>
      </c>
      <c r="U2835" s="23">
        <f t="shared" si="134"/>
        <v>0.58334831326023118</v>
      </c>
    </row>
    <row r="2836" spans="1:21" x14ac:dyDescent="0.3">
      <c r="A2836" s="9">
        <v>2492</v>
      </c>
      <c r="B2836" s="9" t="str">
        <f>PROPER(TRIM('1. Raw Data'!B2836))</f>
        <v>Customer_2834</v>
      </c>
      <c r="C2836" s="9">
        <f>IF(OR('1. Raw Data'!C2836&lt;18, '1. Raw Data'!C2836&gt;100), MEDIAN('1. Raw Data'!$C$2:$C$5001), '1. Raw Data'!C2836)</f>
        <v>26</v>
      </c>
      <c r="D2836" s="9" t="s">
        <v>5020</v>
      </c>
      <c r="E2836" s="22">
        <v>44766</v>
      </c>
      <c r="F2836" s="9">
        <v>1</v>
      </c>
      <c r="G2836" s="9">
        <v>11104</v>
      </c>
      <c r="H2836" s="15">
        <v>44766</v>
      </c>
      <c r="I2836" s="9" t="s">
        <v>7457</v>
      </c>
      <c r="J2836" s="9">
        <v>124</v>
      </c>
      <c r="K2836" s="9" t="s">
        <v>7497</v>
      </c>
      <c r="L2836" s="9" t="str">
        <f>IF(OR('1. Raw Data'!L2836="Elec", '1. Raw Data'!L2836="elect"), "Electronics", '1. Raw Data'!L2836)</f>
        <v>Clothing</v>
      </c>
      <c r="M2836" s="9">
        <v>583.47</v>
      </c>
      <c r="N2836" s="9">
        <f>IF(ISBLANK('1. Raw Data'!N2836), MEDIAN('1. Raw Data'!$N$2:$N$5001), '1. Raw Data'!N2836)</f>
        <v>285.18</v>
      </c>
      <c r="O2836" s="9">
        <v>4</v>
      </c>
      <c r="P2836" s="9">
        <f>IF(ISBLANK('1. Raw Data'!P2836), 0, '1. Raw Data'!P2836)</f>
        <v>0</v>
      </c>
      <c r="Q2836" s="9">
        <v>892</v>
      </c>
      <c r="R2836" s="9">
        <v>4</v>
      </c>
      <c r="S2836" s="9">
        <f t="shared" si="132"/>
        <v>2333.88</v>
      </c>
      <c r="T2836" s="9">
        <f t="shared" si="133"/>
        <v>1193.1600000000001</v>
      </c>
      <c r="U2836" s="23">
        <f t="shared" si="134"/>
        <v>0.51123451077176207</v>
      </c>
    </row>
    <row r="2837" spans="1:21" x14ac:dyDescent="0.3">
      <c r="A2837" s="9">
        <v>1821</v>
      </c>
      <c r="B2837" s="9" t="str">
        <f>PROPER(TRIM('1. Raw Data'!B2837))</f>
        <v>Customer_2835</v>
      </c>
      <c r="C2837" s="9">
        <f>IF(OR('1. Raw Data'!C2837&lt;18, '1. Raw Data'!C2837&gt;100), MEDIAN('1. Raw Data'!$C$2:$C$5001), '1. Raw Data'!C2837)</f>
        <v>63</v>
      </c>
      <c r="D2837" s="9" t="s">
        <v>5019</v>
      </c>
      <c r="E2837" s="22">
        <v>44985</v>
      </c>
      <c r="F2837" s="9">
        <v>0</v>
      </c>
      <c r="G2837" s="9">
        <v>11041</v>
      </c>
      <c r="H2837" s="15">
        <v>44985</v>
      </c>
      <c r="I2837" s="9" t="s">
        <v>7455</v>
      </c>
      <c r="J2837" s="9">
        <v>127</v>
      </c>
      <c r="K2837" s="9" t="s">
        <v>7489</v>
      </c>
      <c r="L2837" s="9" t="str">
        <f>IF(OR('1. Raw Data'!L2837="Elec", '1. Raw Data'!L2837="elect"), "Electronics", '1. Raw Data'!L2837)</f>
        <v>Electronics</v>
      </c>
      <c r="M2837" s="9">
        <v>74.09</v>
      </c>
      <c r="N2837" s="9">
        <f>IF(ISBLANK('1. Raw Data'!N2837), MEDIAN('1. Raw Data'!$N$2:$N$5001), '1. Raw Data'!N2837)</f>
        <v>40.46</v>
      </c>
      <c r="O2837" s="9">
        <v>3</v>
      </c>
      <c r="P2837" s="9">
        <f>IF(ISBLANK('1. Raw Data'!P2837), 0, '1. Raw Data'!P2837)</f>
        <v>0.05</v>
      </c>
      <c r="Q2837" s="9">
        <v>673</v>
      </c>
      <c r="R2837" s="9">
        <v>7</v>
      </c>
      <c r="S2837" s="9">
        <f t="shared" si="132"/>
        <v>211.15649999999999</v>
      </c>
      <c r="T2837" s="9">
        <f t="shared" si="133"/>
        <v>89.776499999999999</v>
      </c>
      <c r="U2837" s="23">
        <f t="shared" si="134"/>
        <v>0.42516569463881054</v>
      </c>
    </row>
    <row r="2838" spans="1:21" x14ac:dyDescent="0.3">
      <c r="A2838" s="9">
        <v>1870</v>
      </c>
      <c r="B2838" s="9" t="str">
        <f>PROPER(TRIM('1. Raw Data'!B2838))</f>
        <v>Customer_2836</v>
      </c>
      <c r="C2838" s="9">
        <f>IF(OR('1. Raw Data'!C2838&lt;18, '1. Raw Data'!C2838&gt;100), MEDIAN('1. Raw Data'!$C$2:$C$5001), '1. Raw Data'!C2838)</f>
        <v>55</v>
      </c>
      <c r="D2838" s="9" t="s">
        <v>5019</v>
      </c>
      <c r="E2838" s="22">
        <v>43949</v>
      </c>
      <c r="F2838" s="9">
        <v>0</v>
      </c>
      <c r="G2838" s="9">
        <v>11016</v>
      </c>
      <c r="H2838" s="15">
        <v>43949</v>
      </c>
      <c r="I2838" s="9" t="s">
        <v>7455</v>
      </c>
      <c r="J2838" s="9">
        <v>149</v>
      </c>
      <c r="K2838" s="9" t="s">
        <v>7467</v>
      </c>
      <c r="L2838" s="9" t="str">
        <f>IF(OR('1. Raw Data'!L2838="Elec", '1. Raw Data'!L2838="elect"), "Electronics", '1. Raw Data'!L2838)</f>
        <v>Home Appliances</v>
      </c>
      <c r="M2838" s="9">
        <v>1267.31</v>
      </c>
      <c r="N2838" s="9">
        <f>IF(ISBLANK('1. Raw Data'!N2838), MEDIAN('1. Raw Data'!$N$2:$N$5001), '1. Raw Data'!N2838)</f>
        <v>515.28</v>
      </c>
      <c r="O2838" s="9">
        <v>3</v>
      </c>
      <c r="P2838" s="9">
        <f>IF(ISBLANK('1. Raw Data'!P2838), 0, '1. Raw Data'!P2838)</f>
        <v>0.05</v>
      </c>
      <c r="Q2838" s="9">
        <v>694</v>
      </c>
      <c r="R2838" s="9">
        <v>4</v>
      </c>
      <c r="S2838" s="9">
        <f t="shared" si="132"/>
        <v>3611.8334999999997</v>
      </c>
      <c r="T2838" s="9">
        <f t="shared" si="133"/>
        <v>2065.9934999999996</v>
      </c>
      <c r="U2838" s="23">
        <f t="shared" si="134"/>
        <v>0.5720068491529301</v>
      </c>
    </row>
    <row r="2839" spans="1:21" x14ac:dyDescent="0.3">
      <c r="A2839" s="9">
        <v>1404</v>
      </c>
      <c r="B2839" s="9" t="str">
        <f>PROPER(TRIM('1. Raw Data'!B2839))</f>
        <v>Customer_2837</v>
      </c>
      <c r="C2839" s="9">
        <f>IF(OR('1. Raw Data'!C2839&lt;18, '1. Raw Data'!C2839&gt;100), MEDIAN('1. Raw Data'!$C$2:$C$5001), '1. Raw Data'!C2839)</f>
        <v>33</v>
      </c>
      <c r="D2839" s="9" t="s">
        <v>5023</v>
      </c>
      <c r="E2839" s="22">
        <v>44975</v>
      </c>
      <c r="F2839" s="9">
        <v>0</v>
      </c>
      <c r="G2839" s="9">
        <v>10707</v>
      </c>
      <c r="H2839" s="15">
        <v>44975</v>
      </c>
      <c r="I2839" s="9" t="s">
        <v>7455</v>
      </c>
      <c r="J2839" s="9">
        <v>111</v>
      </c>
      <c r="K2839" s="9" t="s">
        <v>7476</v>
      </c>
      <c r="L2839" s="9" t="str">
        <f>IF(OR('1. Raw Data'!L2839="Elec", '1. Raw Data'!L2839="elect"), "Electronics", '1. Raw Data'!L2839)</f>
        <v>Sports</v>
      </c>
      <c r="M2839" s="9">
        <v>1180.95</v>
      </c>
      <c r="N2839" s="9">
        <f>IF(ISBLANK('1. Raw Data'!N2839), MEDIAN('1. Raw Data'!$N$2:$N$5001), '1. Raw Data'!N2839)</f>
        <v>793.69</v>
      </c>
      <c r="O2839" s="9">
        <v>2</v>
      </c>
      <c r="P2839" s="9">
        <f>IF(ISBLANK('1. Raw Data'!P2839), 0, '1. Raw Data'!P2839)</f>
        <v>0.05</v>
      </c>
      <c r="Q2839" s="9">
        <v>338</v>
      </c>
      <c r="R2839" s="9">
        <v>5</v>
      </c>
      <c r="S2839" s="9">
        <f t="shared" si="132"/>
        <v>2243.8049999999998</v>
      </c>
      <c r="T2839" s="9">
        <f t="shared" si="133"/>
        <v>656.42499999999973</v>
      </c>
      <c r="U2839" s="23">
        <f t="shared" si="134"/>
        <v>0.29254993192367418</v>
      </c>
    </row>
    <row r="2840" spans="1:21" x14ac:dyDescent="0.3">
      <c r="A2840" s="9">
        <v>1201</v>
      </c>
      <c r="B2840" s="9" t="str">
        <f>PROPER(TRIM('1. Raw Data'!B2840))</f>
        <v>Customer_2838</v>
      </c>
      <c r="C2840" s="9">
        <f>IF(OR('1. Raw Data'!C2840&lt;18, '1. Raw Data'!C2840&gt;100), MEDIAN('1. Raw Data'!$C$2:$C$5001), '1. Raw Data'!C2840)</f>
        <v>44</v>
      </c>
      <c r="D2840" s="9" t="s">
        <v>5023</v>
      </c>
      <c r="E2840" s="22">
        <v>44777</v>
      </c>
      <c r="F2840" s="9">
        <v>0</v>
      </c>
      <c r="G2840" s="9">
        <v>13362</v>
      </c>
      <c r="H2840" s="15">
        <v>44659</v>
      </c>
      <c r="I2840" s="9" t="s">
        <v>7457</v>
      </c>
      <c r="J2840" s="9">
        <v>149</v>
      </c>
      <c r="K2840" s="9" t="s">
        <v>7467</v>
      </c>
      <c r="L2840" s="9" t="str">
        <f>IF(OR('1. Raw Data'!L2840="Elec", '1. Raw Data'!L2840="elect"), "Electronics", '1. Raw Data'!L2840)</f>
        <v>Electronics</v>
      </c>
      <c r="M2840" s="9">
        <v>141.72</v>
      </c>
      <c r="N2840" s="9">
        <f>IF(ISBLANK('1. Raw Data'!N2840), MEDIAN('1. Raw Data'!$N$2:$N$5001), '1. Raw Data'!N2840)</f>
        <v>68.900000000000006</v>
      </c>
      <c r="O2840" s="9">
        <v>1</v>
      </c>
      <c r="P2840" s="9">
        <f>IF(ISBLANK('1. Raw Data'!P2840), 0, '1. Raw Data'!P2840)</f>
        <v>0</v>
      </c>
      <c r="Q2840" s="9">
        <v>765</v>
      </c>
      <c r="R2840" s="9">
        <v>5</v>
      </c>
      <c r="S2840" s="9">
        <f t="shared" si="132"/>
        <v>141.72</v>
      </c>
      <c r="T2840" s="9">
        <f t="shared" si="133"/>
        <v>72.819999999999993</v>
      </c>
      <c r="U2840" s="23">
        <f t="shared" si="134"/>
        <v>0.51383008749647185</v>
      </c>
    </row>
    <row r="2841" spans="1:21" x14ac:dyDescent="0.3">
      <c r="A2841" s="9">
        <v>1037</v>
      </c>
      <c r="B2841" s="9" t="str">
        <f>PROPER(TRIM('1. Raw Data'!B2841))</f>
        <v>Customer_2839</v>
      </c>
      <c r="C2841" s="9">
        <f>IF(OR('1. Raw Data'!C2841&lt;18, '1. Raw Data'!C2841&gt;100), MEDIAN('1. Raw Data'!$C$2:$C$5001), '1. Raw Data'!C2841)</f>
        <v>29</v>
      </c>
      <c r="D2841" s="9" t="s">
        <v>5020</v>
      </c>
      <c r="E2841" s="22">
        <v>45179</v>
      </c>
      <c r="F2841" s="9">
        <v>0</v>
      </c>
      <c r="G2841" s="9">
        <v>11383</v>
      </c>
      <c r="H2841" s="15">
        <v>45208</v>
      </c>
      <c r="I2841" s="9" t="s">
        <v>7455</v>
      </c>
      <c r="J2841" s="9">
        <v>123</v>
      </c>
      <c r="K2841" s="9" t="s">
        <v>7502</v>
      </c>
      <c r="L2841" s="9" t="str">
        <f>IF(OR('1. Raw Data'!L2841="Elec", '1. Raw Data'!L2841="elect"), "Electronics", '1. Raw Data'!L2841)</f>
        <v>Sports</v>
      </c>
      <c r="M2841" s="9">
        <v>579.05999999999995</v>
      </c>
      <c r="N2841" s="9">
        <f>IF(ISBLANK('1. Raw Data'!N2841), MEDIAN('1. Raw Data'!$N$2:$N$5001), '1. Raw Data'!N2841)</f>
        <v>236.58</v>
      </c>
      <c r="O2841" s="9">
        <v>3</v>
      </c>
      <c r="P2841" s="9">
        <f>IF(ISBLANK('1. Raw Data'!P2841), 0, '1. Raw Data'!P2841)</f>
        <v>0</v>
      </c>
      <c r="Q2841" s="9">
        <v>450</v>
      </c>
      <c r="R2841" s="9">
        <v>3</v>
      </c>
      <c r="S2841" s="9">
        <f t="shared" si="132"/>
        <v>1737.1799999999998</v>
      </c>
      <c r="T2841" s="9">
        <f t="shared" si="133"/>
        <v>1027.4399999999998</v>
      </c>
      <c r="U2841" s="23">
        <f t="shared" si="134"/>
        <v>0.59144130141954199</v>
      </c>
    </row>
    <row r="2842" spans="1:21" x14ac:dyDescent="0.3">
      <c r="A2842" s="9">
        <v>1941</v>
      </c>
      <c r="B2842" s="9" t="str">
        <f>PROPER(TRIM('1. Raw Data'!B2842))</f>
        <v>Customer_2840</v>
      </c>
      <c r="C2842" s="9">
        <f>IF(OR('1. Raw Data'!C2842&lt;18, '1. Raw Data'!C2842&gt;100), MEDIAN('1. Raw Data'!$C$2:$C$5001), '1. Raw Data'!C2842)</f>
        <v>45</v>
      </c>
      <c r="D2842" s="9" t="s">
        <v>5020</v>
      </c>
      <c r="E2842" s="22">
        <v>44462</v>
      </c>
      <c r="F2842" s="9">
        <v>0</v>
      </c>
      <c r="G2842" s="9">
        <v>11891</v>
      </c>
      <c r="H2842" s="15">
        <v>44462</v>
      </c>
      <c r="I2842" s="9" t="s">
        <v>7455</v>
      </c>
      <c r="J2842" s="9">
        <v>133</v>
      </c>
      <c r="K2842" s="9" t="s">
        <v>7498</v>
      </c>
      <c r="L2842" s="9" t="str">
        <f>IF(OR('1. Raw Data'!L2842="Elec", '1. Raw Data'!L2842="elect"), "Electronics", '1. Raw Data'!L2842)</f>
        <v>Clothing</v>
      </c>
      <c r="M2842" s="9">
        <v>1435.17</v>
      </c>
      <c r="N2842" s="9">
        <f>IF(ISBLANK('1. Raw Data'!N2842), MEDIAN('1. Raw Data'!$N$2:$N$5001), '1. Raw Data'!N2842)</f>
        <v>1001.86</v>
      </c>
      <c r="O2842" s="9">
        <v>3</v>
      </c>
      <c r="P2842" s="9">
        <f>IF(ISBLANK('1. Raw Data'!P2842), 0, '1. Raw Data'!P2842)</f>
        <v>0.1</v>
      </c>
      <c r="Q2842" s="9">
        <v>475</v>
      </c>
      <c r="R2842" s="9">
        <v>5</v>
      </c>
      <c r="S2842" s="9">
        <f t="shared" si="132"/>
        <v>3874.9590000000003</v>
      </c>
      <c r="T2842" s="9">
        <f t="shared" si="133"/>
        <v>869.37900000000036</v>
      </c>
      <c r="U2842" s="23">
        <f t="shared" si="134"/>
        <v>0.22435824482271949</v>
      </c>
    </row>
    <row r="2843" spans="1:21" x14ac:dyDescent="0.3">
      <c r="A2843" s="9">
        <v>1187</v>
      </c>
      <c r="B2843" s="9" t="str">
        <f>PROPER(TRIM('1. Raw Data'!B2843))</f>
        <v>Customer_2841</v>
      </c>
      <c r="C2843" s="9">
        <f>IF(OR('1. Raw Data'!C2843&lt;18, '1. Raw Data'!C2843&gt;100), MEDIAN('1. Raw Data'!$C$2:$C$5001), '1. Raw Data'!C2843)</f>
        <v>22</v>
      </c>
      <c r="D2843" s="9" t="s">
        <v>5020</v>
      </c>
      <c r="E2843" s="22">
        <v>45312</v>
      </c>
      <c r="F2843" s="9">
        <v>0</v>
      </c>
      <c r="G2843" s="9">
        <v>11302</v>
      </c>
      <c r="H2843" s="15">
        <v>45312</v>
      </c>
      <c r="I2843" s="9" t="s">
        <v>7457</v>
      </c>
      <c r="J2843" s="9">
        <v>141</v>
      </c>
      <c r="K2843" s="9" t="s">
        <v>7490</v>
      </c>
      <c r="L2843" s="9" t="str">
        <f>IF(OR('1. Raw Data'!L2843="Elec", '1. Raw Data'!L2843="elect"), "Electronics", '1. Raw Data'!L2843)</f>
        <v>Electronics</v>
      </c>
      <c r="M2843" s="9">
        <v>618.44000000000005</v>
      </c>
      <c r="N2843" s="9">
        <f>IF(ISBLANK('1. Raw Data'!N2843), MEDIAN('1. Raw Data'!$N$2:$N$5001), '1. Raw Data'!N2843)</f>
        <v>305.14999999999998</v>
      </c>
      <c r="O2843" s="9">
        <v>4</v>
      </c>
      <c r="P2843" s="9">
        <f>IF(ISBLANK('1. Raw Data'!P2843), 0, '1. Raw Data'!P2843)</f>
        <v>0.1</v>
      </c>
      <c r="Q2843" s="9">
        <v>346</v>
      </c>
      <c r="R2843" s="9">
        <v>6</v>
      </c>
      <c r="S2843" s="9">
        <f t="shared" si="132"/>
        <v>2226.3840000000005</v>
      </c>
      <c r="T2843" s="9">
        <f t="shared" si="133"/>
        <v>1005.7840000000006</v>
      </c>
      <c r="U2843" s="23">
        <f t="shared" si="134"/>
        <v>0.45175674995867754</v>
      </c>
    </row>
    <row r="2844" spans="1:21" x14ac:dyDescent="0.3">
      <c r="A2844" s="9">
        <v>2080</v>
      </c>
      <c r="B2844" s="9" t="str">
        <f>PROPER(TRIM('1. Raw Data'!B2844))</f>
        <v>Customer_2842</v>
      </c>
      <c r="C2844" s="9">
        <f>IF(OR('1. Raw Data'!C2844&lt;18, '1. Raw Data'!C2844&gt;100), MEDIAN('1. Raw Data'!$C$2:$C$5001), '1. Raw Data'!C2844)</f>
        <v>51</v>
      </c>
      <c r="D2844" s="9" t="s">
        <v>5018</v>
      </c>
      <c r="E2844" s="22">
        <v>43875</v>
      </c>
      <c r="F2844" s="9">
        <v>0</v>
      </c>
      <c r="G2844" s="9">
        <v>13022</v>
      </c>
      <c r="H2844" s="15">
        <v>43875</v>
      </c>
      <c r="I2844" s="9" t="s">
        <v>7455</v>
      </c>
      <c r="J2844" s="9">
        <v>146</v>
      </c>
      <c r="K2844" s="9" t="s">
        <v>7505</v>
      </c>
      <c r="L2844" s="9" t="str">
        <f>IF(OR('1. Raw Data'!L2844="Elec", '1. Raw Data'!L2844="elect"), "Electronics", '1. Raw Data'!L2844)</f>
        <v>Clothing</v>
      </c>
      <c r="M2844" s="9">
        <v>813</v>
      </c>
      <c r="N2844" s="9">
        <f>IF(ISBLANK('1. Raw Data'!N2844), MEDIAN('1. Raw Data'!$N$2:$N$5001), '1. Raw Data'!N2844)</f>
        <v>539.04</v>
      </c>
      <c r="O2844" s="9">
        <v>2</v>
      </c>
      <c r="P2844" s="9">
        <f>IF(ISBLANK('1. Raw Data'!P2844), 0, '1. Raw Data'!P2844)</f>
        <v>0</v>
      </c>
      <c r="Q2844" s="9">
        <v>847</v>
      </c>
      <c r="R2844" s="9">
        <v>2</v>
      </c>
      <c r="S2844" s="9">
        <f t="shared" si="132"/>
        <v>1626</v>
      </c>
      <c r="T2844" s="9">
        <f t="shared" si="133"/>
        <v>547.92000000000007</v>
      </c>
      <c r="U2844" s="23">
        <f t="shared" si="134"/>
        <v>0.33697416974169747</v>
      </c>
    </row>
    <row r="2845" spans="1:21" x14ac:dyDescent="0.3">
      <c r="A2845" s="9">
        <v>1940</v>
      </c>
      <c r="B2845" s="9" t="str">
        <f>PROPER(TRIM('1. Raw Data'!B2845))</f>
        <v>Customer_2843</v>
      </c>
      <c r="C2845" s="9">
        <f>IF(OR('1. Raw Data'!C2845&lt;18, '1. Raw Data'!C2845&gt;100), MEDIAN('1. Raw Data'!$C$2:$C$5001), '1. Raw Data'!C2845)</f>
        <v>27</v>
      </c>
      <c r="D2845" s="9" t="s">
        <v>5018</v>
      </c>
      <c r="E2845" s="22">
        <v>44641</v>
      </c>
      <c r="F2845" s="9">
        <v>0</v>
      </c>
      <c r="G2845" s="9">
        <v>12444</v>
      </c>
      <c r="H2845" s="15">
        <v>44641</v>
      </c>
      <c r="I2845" s="9" t="s">
        <v>7456</v>
      </c>
      <c r="J2845" s="9">
        <v>147</v>
      </c>
      <c r="K2845" s="9" t="s">
        <v>7474</v>
      </c>
      <c r="L2845" s="9" t="str">
        <f>IF(OR('1. Raw Data'!L2845="Elec", '1. Raw Data'!L2845="elect"), "Electronics", '1. Raw Data'!L2845)</f>
        <v>Clothing</v>
      </c>
      <c r="M2845" s="9">
        <v>565.1</v>
      </c>
      <c r="N2845" s="9">
        <f>IF(ISBLANK('1. Raw Data'!N2845), MEDIAN('1. Raw Data'!$N$2:$N$5001), '1. Raw Data'!N2845)</f>
        <v>302.92</v>
      </c>
      <c r="O2845" s="9">
        <v>1</v>
      </c>
      <c r="P2845" s="9">
        <f>IF(ISBLANK('1. Raw Data'!P2845), 0, '1. Raw Data'!P2845)</f>
        <v>0</v>
      </c>
      <c r="Q2845" s="9">
        <v>566</v>
      </c>
      <c r="R2845" s="9">
        <v>2</v>
      </c>
      <c r="S2845" s="9">
        <f t="shared" si="132"/>
        <v>565.1</v>
      </c>
      <c r="T2845" s="9">
        <f t="shared" si="133"/>
        <v>262.18</v>
      </c>
      <c r="U2845" s="23">
        <f t="shared" si="134"/>
        <v>0.46395328260484869</v>
      </c>
    </row>
    <row r="2846" spans="1:21" x14ac:dyDescent="0.3">
      <c r="A2846" s="9">
        <v>2043</v>
      </c>
      <c r="B2846" s="9" t="str">
        <f>PROPER(TRIM('1. Raw Data'!B2846))</f>
        <v>Customer_2844</v>
      </c>
      <c r="C2846" s="9">
        <f>IF(OR('1. Raw Data'!C2846&lt;18, '1. Raw Data'!C2846&gt;100), MEDIAN('1. Raw Data'!$C$2:$C$5001), '1. Raw Data'!C2846)</f>
        <v>52</v>
      </c>
      <c r="D2846" s="9" t="s">
        <v>5023</v>
      </c>
      <c r="E2846" s="22">
        <v>44322</v>
      </c>
      <c r="F2846" s="9">
        <v>0</v>
      </c>
      <c r="G2846" s="9">
        <v>13021</v>
      </c>
      <c r="H2846" s="15">
        <v>44352</v>
      </c>
      <c r="I2846" s="9" t="s">
        <v>7456</v>
      </c>
      <c r="J2846" s="9">
        <v>129</v>
      </c>
      <c r="K2846" s="9" t="s">
        <v>7471</v>
      </c>
      <c r="L2846" s="9" t="str">
        <f>IF(OR('1. Raw Data'!L2846="Elec", '1. Raw Data'!L2846="elect"), "Electronics", '1. Raw Data'!L2846)</f>
        <v>Clothing</v>
      </c>
      <c r="M2846" s="9">
        <v>914.39</v>
      </c>
      <c r="N2846" s="9">
        <f>IF(ISBLANK('1. Raw Data'!N2846), MEDIAN('1. Raw Data'!$N$2:$N$5001), '1. Raw Data'!N2846)</f>
        <v>547.66</v>
      </c>
      <c r="O2846" s="9">
        <v>4</v>
      </c>
      <c r="P2846" s="9">
        <f>IF(ISBLANK('1. Raw Data'!P2846), 0, '1. Raw Data'!P2846)</f>
        <v>0.1</v>
      </c>
      <c r="Q2846" s="9">
        <v>750</v>
      </c>
      <c r="R2846" s="9">
        <v>6</v>
      </c>
      <c r="S2846" s="9">
        <f t="shared" si="132"/>
        <v>3291.8040000000001</v>
      </c>
      <c r="T2846" s="9">
        <f t="shared" si="133"/>
        <v>1101.1640000000002</v>
      </c>
      <c r="U2846" s="23">
        <f t="shared" si="134"/>
        <v>0.33451687889072379</v>
      </c>
    </row>
    <row r="2847" spans="1:21" x14ac:dyDescent="0.3">
      <c r="A2847" s="9">
        <v>1272</v>
      </c>
      <c r="B2847" s="9" t="str">
        <f>PROPER(TRIM('1. Raw Data'!B2847))</f>
        <v>Customer_2845</v>
      </c>
      <c r="C2847" s="9">
        <f>IF(OR('1. Raw Data'!C2847&lt;18, '1. Raw Data'!C2847&gt;100), MEDIAN('1. Raw Data'!$C$2:$C$5001), '1. Raw Data'!C2847)</f>
        <v>33</v>
      </c>
      <c r="D2847" s="9" t="s">
        <v>5023</v>
      </c>
      <c r="E2847" s="22">
        <v>44013</v>
      </c>
      <c r="F2847" s="9">
        <v>1</v>
      </c>
      <c r="G2847" s="9">
        <v>12813</v>
      </c>
      <c r="H2847" s="15">
        <v>43837</v>
      </c>
      <c r="I2847" s="9" t="s">
        <v>7456</v>
      </c>
      <c r="J2847" s="9">
        <v>131</v>
      </c>
      <c r="K2847" s="9" t="s">
        <v>7504</v>
      </c>
      <c r="L2847" s="9" t="str">
        <f>IF(OR('1. Raw Data'!L2847="Elec", '1. Raw Data'!L2847="elect"), "Electronics", '1. Raw Data'!L2847)</f>
        <v>Clothing</v>
      </c>
      <c r="M2847" s="9">
        <v>1468.33</v>
      </c>
      <c r="N2847" s="9">
        <f>IF(ISBLANK('1. Raw Data'!N2847), MEDIAN('1. Raw Data'!$N$2:$N$5001), '1. Raw Data'!N2847)</f>
        <v>693.53</v>
      </c>
      <c r="O2847" s="9">
        <v>1</v>
      </c>
      <c r="P2847" s="9">
        <f>IF(ISBLANK('1. Raw Data'!P2847), 0, '1. Raw Data'!P2847)</f>
        <v>0</v>
      </c>
      <c r="Q2847" s="9">
        <v>814</v>
      </c>
      <c r="R2847" s="9">
        <v>4</v>
      </c>
      <c r="S2847" s="9">
        <f t="shared" si="132"/>
        <v>1468.33</v>
      </c>
      <c r="T2847" s="9">
        <f t="shared" si="133"/>
        <v>774.8</v>
      </c>
      <c r="U2847" s="23">
        <f t="shared" si="134"/>
        <v>0.52767429664993559</v>
      </c>
    </row>
    <row r="2848" spans="1:21" x14ac:dyDescent="0.3">
      <c r="A2848" s="9">
        <v>2142</v>
      </c>
      <c r="B2848" s="9" t="str">
        <f>PROPER(TRIM('1. Raw Data'!B2848))</f>
        <v>Customer_2846</v>
      </c>
      <c r="C2848" s="9">
        <f>IF(OR('1. Raw Data'!C2848&lt;18, '1. Raw Data'!C2848&gt;100), MEDIAN('1. Raw Data'!$C$2:$C$5001), '1. Raw Data'!C2848)</f>
        <v>28</v>
      </c>
      <c r="D2848" s="9" t="s">
        <v>5020</v>
      </c>
      <c r="E2848" s="22">
        <v>44277</v>
      </c>
      <c r="F2848" s="9">
        <v>0</v>
      </c>
      <c r="G2848" s="9">
        <v>13213</v>
      </c>
      <c r="H2848" s="15">
        <v>44277</v>
      </c>
      <c r="I2848" s="9" t="s">
        <v>7456</v>
      </c>
      <c r="J2848" s="9">
        <v>101</v>
      </c>
      <c r="K2848" s="9" t="s">
        <v>7478</v>
      </c>
      <c r="L2848" s="9" t="str">
        <f>IF(OR('1. Raw Data'!L2848="Elec", '1. Raw Data'!L2848="elect"), "Electronics", '1. Raw Data'!L2848)</f>
        <v>Clothing</v>
      </c>
      <c r="M2848" s="9">
        <v>1496.38</v>
      </c>
      <c r="N2848" s="9">
        <f>IF(ISBLANK('1. Raw Data'!N2848), MEDIAN('1. Raw Data'!$N$2:$N$5001), '1. Raw Data'!N2848)</f>
        <v>824.3</v>
      </c>
      <c r="O2848" s="9">
        <v>1</v>
      </c>
      <c r="P2848" s="9">
        <f>IF(ISBLANK('1. Raw Data'!P2848), 0, '1. Raw Data'!P2848)</f>
        <v>0</v>
      </c>
      <c r="Q2848" s="9">
        <v>504</v>
      </c>
      <c r="R2848" s="9">
        <v>4</v>
      </c>
      <c r="S2848" s="9">
        <f t="shared" si="132"/>
        <v>1496.38</v>
      </c>
      <c r="T2848" s="9">
        <f t="shared" si="133"/>
        <v>672.08000000000015</v>
      </c>
      <c r="U2848" s="23">
        <f t="shared" si="134"/>
        <v>0.44913725123297565</v>
      </c>
    </row>
    <row r="2849" spans="1:21" x14ac:dyDescent="0.3">
      <c r="A2849" s="9">
        <v>1582</v>
      </c>
      <c r="B2849" s="9" t="str">
        <f>PROPER(TRIM('1. Raw Data'!B2849))</f>
        <v>Customer_2847</v>
      </c>
      <c r="C2849" s="9">
        <f>IF(OR('1. Raw Data'!C2849&lt;18, '1. Raw Data'!C2849&gt;100), MEDIAN('1. Raw Data'!$C$2:$C$5001), '1. Raw Data'!C2849)</f>
        <v>64</v>
      </c>
      <c r="D2849" s="9" t="s">
        <v>5018</v>
      </c>
      <c r="E2849" s="22">
        <v>45015</v>
      </c>
      <c r="F2849" s="9">
        <v>0</v>
      </c>
      <c r="G2849" s="9">
        <v>10676</v>
      </c>
      <c r="H2849" s="15">
        <v>45015</v>
      </c>
      <c r="I2849" s="9" t="s">
        <v>7457</v>
      </c>
      <c r="J2849" s="9">
        <v>134</v>
      </c>
      <c r="K2849" s="9" t="s">
        <v>7482</v>
      </c>
      <c r="L2849" s="9" t="str">
        <f>IF(OR('1. Raw Data'!L2849="Elec", '1. Raw Data'!L2849="elect"), "Electronics", '1. Raw Data'!L2849)</f>
        <v>Home Appliances</v>
      </c>
      <c r="M2849" s="9">
        <v>1173.3399999999999</v>
      </c>
      <c r="N2849" s="9">
        <f>IF(ISBLANK('1. Raw Data'!N2849), MEDIAN('1. Raw Data'!$N$2:$N$5001), '1. Raw Data'!N2849)</f>
        <v>560.03</v>
      </c>
      <c r="O2849" s="9">
        <v>3</v>
      </c>
      <c r="P2849" s="9">
        <f>IF(ISBLANK('1. Raw Data'!P2849), 0, '1. Raw Data'!P2849)</f>
        <v>0</v>
      </c>
      <c r="Q2849" s="9">
        <v>643</v>
      </c>
      <c r="R2849" s="9">
        <v>2</v>
      </c>
      <c r="S2849" s="9">
        <f t="shared" si="132"/>
        <v>3520.0199999999995</v>
      </c>
      <c r="T2849" s="9">
        <f t="shared" si="133"/>
        <v>1839.9299999999996</v>
      </c>
      <c r="U2849" s="23">
        <f t="shared" si="134"/>
        <v>0.52270441645217924</v>
      </c>
    </row>
    <row r="2850" spans="1:21" x14ac:dyDescent="0.3">
      <c r="A2850" s="9">
        <v>1515</v>
      </c>
      <c r="B2850" s="9" t="str">
        <f>PROPER(TRIM('1. Raw Data'!B2850))</f>
        <v>Customer_2848</v>
      </c>
      <c r="C2850" s="9">
        <f>IF(OR('1. Raw Data'!C2850&lt;18, '1. Raw Data'!C2850&gt;100), MEDIAN('1. Raw Data'!$C$2:$C$5001), '1. Raw Data'!C2850)</f>
        <v>42</v>
      </c>
      <c r="D2850" s="9" t="s">
        <v>5021</v>
      </c>
      <c r="E2850" s="22">
        <v>43980</v>
      </c>
      <c r="F2850" s="9">
        <v>0</v>
      </c>
      <c r="G2850" s="9">
        <v>12564</v>
      </c>
      <c r="H2850" s="15">
        <v>43980</v>
      </c>
      <c r="I2850" s="9" t="s">
        <v>7456</v>
      </c>
      <c r="J2850" s="9">
        <v>118</v>
      </c>
      <c r="K2850" s="9" t="s">
        <v>7501</v>
      </c>
      <c r="L2850" s="9" t="str">
        <f>IF(OR('1. Raw Data'!L2850="Elec", '1. Raw Data'!L2850="elect"), "Electronics", '1. Raw Data'!L2850)</f>
        <v>Electronics</v>
      </c>
      <c r="M2850" s="9">
        <v>636.25</v>
      </c>
      <c r="N2850" s="9">
        <f>IF(ISBLANK('1. Raw Data'!N2850), MEDIAN('1. Raw Data'!$N$2:$N$5001), '1. Raw Data'!N2850)</f>
        <v>436.04</v>
      </c>
      <c r="O2850" s="9">
        <v>4</v>
      </c>
      <c r="P2850" s="9">
        <f>IF(ISBLANK('1. Raw Data'!P2850), 0, '1. Raw Data'!P2850)</f>
        <v>0</v>
      </c>
      <c r="Q2850" s="9">
        <v>514</v>
      </c>
      <c r="R2850" s="9">
        <v>7</v>
      </c>
      <c r="S2850" s="9">
        <f t="shared" si="132"/>
        <v>2545</v>
      </c>
      <c r="T2850" s="9">
        <f t="shared" si="133"/>
        <v>800.83999999999992</v>
      </c>
      <c r="U2850" s="23">
        <f t="shared" si="134"/>
        <v>0.31467190569744596</v>
      </c>
    </row>
    <row r="2851" spans="1:21" x14ac:dyDescent="0.3">
      <c r="A2851" s="9">
        <v>2244</v>
      </c>
      <c r="B2851" s="9" t="str">
        <f>PROPER(TRIM('1. Raw Data'!B2851))</f>
        <v>Customer_2849</v>
      </c>
      <c r="C2851" s="9">
        <f>IF(OR('1. Raw Data'!C2851&lt;18, '1. Raw Data'!C2851&gt;100), MEDIAN('1. Raw Data'!$C$2:$C$5001), '1. Raw Data'!C2851)</f>
        <v>35</v>
      </c>
      <c r="D2851" s="9" t="s">
        <v>5018</v>
      </c>
      <c r="E2851" s="22">
        <v>43865</v>
      </c>
      <c r="F2851" s="9">
        <v>1</v>
      </c>
      <c r="G2851" s="9">
        <v>13322</v>
      </c>
      <c r="H2851" s="15">
        <v>43923</v>
      </c>
      <c r="I2851" s="9" t="s">
        <v>7456</v>
      </c>
      <c r="J2851" s="9">
        <v>118</v>
      </c>
      <c r="K2851" s="9" t="s">
        <v>7501</v>
      </c>
      <c r="L2851" s="9" t="str">
        <f>IF(OR('1. Raw Data'!L2851="Elec", '1. Raw Data'!L2851="elect"), "Electronics", '1. Raw Data'!L2851)</f>
        <v>Sports</v>
      </c>
      <c r="M2851" s="9">
        <v>766.93</v>
      </c>
      <c r="N2851" s="9">
        <f>IF(ISBLANK('1. Raw Data'!N2851), MEDIAN('1. Raw Data'!$N$2:$N$5001), '1. Raw Data'!N2851)</f>
        <v>320.79000000000002</v>
      </c>
      <c r="O2851" s="9">
        <v>3</v>
      </c>
      <c r="P2851" s="9">
        <f>IF(ISBLANK('1. Raw Data'!P2851), 0, '1. Raw Data'!P2851)</f>
        <v>0</v>
      </c>
      <c r="Q2851" s="9">
        <v>1043</v>
      </c>
      <c r="R2851" s="9">
        <v>3</v>
      </c>
      <c r="S2851" s="9">
        <f t="shared" si="132"/>
        <v>2300.79</v>
      </c>
      <c r="T2851" s="9">
        <f t="shared" si="133"/>
        <v>1338.4199999999998</v>
      </c>
      <c r="U2851" s="23">
        <f t="shared" si="134"/>
        <v>0.58172193029350783</v>
      </c>
    </row>
    <row r="2852" spans="1:21" x14ac:dyDescent="0.3">
      <c r="A2852" s="9">
        <v>1525</v>
      </c>
      <c r="B2852" s="9" t="str">
        <f>PROPER(TRIM('1. Raw Data'!B2852))</f>
        <v>Customer_2850</v>
      </c>
      <c r="C2852" s="9">
        <f>IF(OR('1. Raw Data'!C2852&lt;18, '1. Raw Data'!C2852&gt;100), MEDIAN('1. Raw Data'!$C$2:$C$5001), '1. Raw Data'!C2852)</f>
        <v>51</v>
      </c>
      <c r="D2852" s="9" t="s">
        <v>5023</v>
      </c>
      <c r="E2852" s="22">
        <v>44698</v>
      </c>
      <c r="F2852" s="9">
        <v>0</v>
      </c>
      <c r="G2852" s="9">
        <v>10661</v>
      </c>
      <c r="H2852" s="15">
        <v>44698</v>
      </c>
      <c r="I2852" s="9" t="s">
        <v>7457</v>
      </c>
      <c r="J2852" s="9">
        <v>106</v>
      </c>
      <c r="K2852" s="9" t="s">
        <v>7477</v>
      </c>
      <c r="L2852" s="9" t="str">
        <f>IF(OR('1. Raw Data'!L2852="Elec", '1. Raw Data'!L2852="elect"), "Electronics", '1. Raw Data'!L2852)</f>
        <v>Sports</v>
      </c>
      <c r="M2852" s="9">
        <v>567.26</v>
      </c>
      <c r="N2852" s="9">
        <f>IF(ISBLANK('1. Raw Data'!N2852), MEDIAN('1. Raw Data'!$N$2:$N$5001), '1. Raw Data'!N2852)</f>
        <v>273.64999999999998</v>
      </c>
      <c r="O2852" s="9">
        <v>5</v>
      </c>
      <c r="P2852" s="9">
        <f>IF(ISBLANK('1. Raw Data'!P2852), 0, '1. Raw Data'!P2852)</f>
        <v>0</v>
      </c>
      <c r="Q2852" s="9">
        <v>377</v>
      </c>
      <c r="R2852" s="9">
        <v>5</v>
      </c>
      <c r="S2852" s="9">
        <f t="shared" si="132"/>
        <v>2836.3</v>
      </c>
      <c r="T2852" s="9">
        <f t="shared" si="133"/>
        <v>1468.0500000000002</v>
      </c>
      <c r="U2852" s="23">
        <f t="shared" si="134"/>
        <v>0.51759334344039776</v>
      </c>
    </row>
    <row r="2853" spans="1:21" x14ac:dyDescent="0.3">
      <c r="A2853" s="9">
        <v>1335</v>
      </c>
      <c r="B2853" s="9" t="str">
        <f>PROPER(TRIM('1. Raw Data'!B2853))</f>
        <v>Customer_2851</v>
      </c>
      <c r="C2853" s="9">
        <f>IF(OR('1. Raw Data'!C2853&lt;18, '1. Raw Data'!C2853&gt;100), MEDIAN('1. Raw Data'!$C$2:$C$5001), '1. Raw Data'!C2853)</f>
        <v>19</v>
      </c>
      <c r="D2853" s="9" t="s">
        <v>5018</v>
      </c>
      <c r="E2853" s="22">
        <v>44536</v>
      </c>
      <c r="F2853" s="9">
        <v>0</v>
      </c>
      <c r="G2853" s="9">
        <v>11563</v>
      </c>
      <c r="H2853" s="15">
        <v>44359</v>
      </c>
      <c r="I2853" s="9" t="s">
        <v>7457</v>
      </c>
      <c r="J2853" s="9">
        <v>140</v>
      </c>
      <c r="K2853" s="9" t="s">
        <v>7468</v>
      </c>
      <c r="L2853" s="9" t="str">
        <f>IF(OR('1. Raw Data'!L2853="Elec", '1. Raw Data'!L2853="elect"), "Electronics", '1. Raw Data'!L2853)</f>
        <v>Home Appliances</v>
      </c>
      <c r="M2853" s="9">
        <v>1479.08</v>
      </c>
      <c r="N2853" s="9">
        <f>IF(ISBLANK('1. Raw Data'!N2853), MEDIAN('1. Raw Data'!$N$2:$N$5001), '1. Raw Data'!N2853)</f>
        <v>987.93</v>
      </c>
      <c r="O2853" s="9">
        <v>1</v>
      </c>
      <c r="P2853" s="9">
        <f>IF(ISBLANK('1. Raw Data'!P2853), 0, '1. Raw Data'!P2853)</f>
        <v>0</v>
      </c>
      <c r="Q2853" s="9">
        <v>516</v>
      </c>
      <c r="R2853" s="9">
        <v>6</v>
      </c>
      <c r="S2853" s="9">
        <f t="shared" si="132"/>
        <v>1479.08</v>
      </c>
      <c r="T2853" s="9">
        <f t="shared" si="133"/>
        <v>491.15</v>
      </c>
      <c r="U2853" s="23">
        <f t="shared" si="134"/>
        <v>0.33206452659761476</v>
      </c>
    </row>
    <row r="2854" spans="1:21" x14ac:dyDescent="0.3">
      <c r="A2854" s="9">
        <v>1697</v>
      </c>
      <c r="B2854" s="9" t="str">
        <f>PROPER(TRIM('1. Raw Data'!B2854))</f>
        <v>Customer_2852</v>
      </c>
      <c r="C2854" s="9">
        <f>IF(OR('1. Raw Data'!C2854&lt;18, '1. Raw Data'!C2854&gt;100), MEDIAN('1. Raw Data'!$C$2:$C$5001), '1. Raw Data'!C2854)</f>
        <v>56</v>
      </c>
      <c r="D2854" s="9" t="s">
        <v>5023</v>
      </c>
      <c r="E2854" s="22">
        <v>45265</v>
      </c>
      <c r="F2854" s="9">
        <v>0</v>
      </c>
      <c r="G2854" s="9">
        <v>11260</v>
      </c>
      <c r="H2854" s="15">
        <v>45058</v>
      </c>
      <c r="I2854" s="9" t="s">
        <v>7457</v>
      </c>
      <c r="J2854" s="9">
        <v>101</v>
      </c>
      <c r="K2854" s="9" t="s">
        <v>7478</v>
      </c>
      <c r="L2854" s="9" t="str">
        <f>IF(OR('1. Raw Data'!L2854="Elec", '1. Raw Data'!L2854="elect"), "Electronics", '1. Raw Data'!L2854)</f>
        <v>Sports</v>
      </c>
      <c r="M2854" s="9">
        <v>1076.25</v>
      </c>
      <c r="N2854" s="9">
        <f>IF(ISBLANK('1. Raw Data'!N2854), MEDIAN('1. Raw Data'!$N$2:$N$5001), '1. Raw Data'!N2854)</f>
        <v>585.49</v>
      </c>
      <c r="O2854" s="9">
        <v>4</v>
      </c>
      <c r="P2854" s="9">
        <f>IF(ISBLANK('1. Raw Data'!P2854), 0, '1. Raw Data'!P2854)</f>
        <v>0.2</v>
      </c>
      <c r="Q2854" s="9">
        <v>393</v>
      </c>
      <c r="R2854" s="9">
        <v>5</v>
      </c>
      <c r="S2854" s="9">
        <f t="shared" si="132"/>
        <v>3444</v>
      </c>
      <c r="T2854" s="9">
        <f t="shared" si="133"/>
        <v>1102.04</v>
      </c>
      <c r="U2854" s="23">
        <f t="shared" si="134"/>
        <v>0.31998838559814169</v>
      </c>
    </row>
    <row r="2855" spans="1:21" x14ac:dyDescent="0.3">
      <c r="A2855" s="9">
        <v>2078</v>
      </c>
      <c r="B2855" s="9" t="str">
        <f>PROPER(TRIM('1. Raw Data'!B2855))</f>
        <v>Customer_2853</v>
      </c>
      <c r="C2855" s="9">
        <f>IF(OR('1. Raw Data'!C2855&lt;18, '1. Raw Data'!C2855&gt;100), MEDIAN('1. Raw Data'!$C$2:$C$5001), '1. Raw Data'!C2855)</f>
        <v>37</v>
      </c>
      <c r="D2855" s="9" t="s">
        <v>5020</v>
      </c>
      <c r="E2855" s="22">
        <v>44109</v>
      </c>
      <c r="F2855" s="9">
        <v>1</v>
      </c>
      <c r="G2855" s="9">
        <v>13203</v>
      </c>
      <c r="H2855" s="15">
        <v>43961</v>
      </c>
      <c r="I2855" s="9" t="s">
        <v>7456</v>
      </c>
      <c r="J2855" s="9">
        <v>147</v>
      </c>
      <c r="K2855" s="9" t="s">
        <v>7474</v>
      </c>
      <c r="L2855" s="9" t="str">
        <f>IF(OR('1. Raw Data'!L2855="Elec", '1. Raw Data'!L2855="elect"), "Electronics", '1. Raw Data'!L2855)</f>
        <v>Sports</v>
      </c>
      <c r="M2855" s="9">
        <v>700.95</v>
      </c>
      <c r="N2855" s="9">
        <f>IF(ISBLANK('1. Raw Data'!N2855), MEDIAN('1. Raw Data'!$N$2:$N$5001), '1. Raw Data'!N2855)</f>
        <v>406.57</v>
      </c>
      <c r="O2855" s="9">
        <v>2</v>
      </c>
      <c r="P2855" s="9">
        <f>IF(ISBLANK('1. Raw Data'!P2855), 0, '1. Raw Data'!P2855)</f>
        <v>0.2</v>
      </c>
      <c r="Q2855" s="9">
        <v>1697</v>
      </c>
      <c r="R2855" s="9">
        <v>1</v>
      </c>
      <c r="S2855" s="9">
        <f t="shared" si="132"/>
        <v>1121.5200000000002</v>
      </c>
      <c r="T2855" s="9">
        <f t="shared" si="133"/>
        <v>308.38000000000022</v>
      </c>
      <c r="U2855" s="23">
        <f t="shared" si="134"/>
        <v>0.27496611741208377</v>
      </c>
    </row>
    <row r="2856" spans="1:21" x14ac:dyDescent="0.3">
      <c r="A2856" s="9">
        <v>1499</v>
      </c>
      <c r="B2856" s="9" t="str">
        <f>PROPER(TRIM('1. Raw Data'!B2856))</f>
        <v>Customer_2854</v>
      </c>
      <c r="C2856" s="9">
        <f>IF(OR('1. Raw Data'!C2856&lt;18, '1. Raw Data'!C2856&gt;100), MEDIAN('1. Raw Data'!$C$2:$C$5001), '1. Raw Data'!C2856)</f>
        <v>49</v>
      </c>
      <c r="D2856" s="9" t="s">
        <v>5020</v>
      </c>
      <c r="E2856" s="22">
        <v>44939</v>
      </c>
      <c r="F2856" s="9">
        <v>0</v>
      </c>
      <c r="G2856" s="9">
        <v>12353</v>
      </c>
      <c r="H2856" s="15">
        <v>44939</v>
      </c>
      <c r="I2856" s="9" t="s">
        <v>7455</v>
      </c>
      <c r="J2856" s="9">
        <v>142</v>
      </c>
      <c r="K2856" s="9" t="s">
        <v>7500</v>
      </c>
      <c r="L2856" s="9" t="str">
        <f>IF(OR('1. Raw Data'!L2856="Elec", '1. Raw Data'!L2856="elect"), "Electronics", '1. Raw Data'!L2856)</f>
        <v>Sports</v>
      </c>
      <c r="M2856" s="9">
        <v>67.569999999999993</v>
      </c>
      <c r="N2856" s="9">
        <f>IF(ISBLANK('1. Raw Data'!N2856), MEDIAN('1. Raw Data'!$N$2:$N$5001), '1. Raw Data'!N2856)</f>
        <v>40.24</v>
      </c>
      <c r="O2856" s="9">
        <v>3</v>
      </c>
      <c r="P2856" s="9">
        <f>IF(ISBLANK('1. Raw Data'!P2856), 0, '1. Raw Data'!P2856)</f>
        <v>0.2</v>
      </c>
      <c r="Q2856" s="9">
        <v>608</v>
      </c>
      <c r="R2856" s="9">
        <v>5</v>
      </c>
      <c r="S2856" s="9">
        <f t="shared" si="132"/>
        <v>162.16800000000001</v>
      </c>
      <c r="T2856" s="9">
        <f t="shared" si="133"/>
        <v>41.448000000000008</v>
      </c>
      <c r="U2856" s="23">
        <f t="shared" si="134"/>
        <v>0.25558679887524055</v>
      </c>
    </row>
    <row r="2857" spans="1:21" x14ac:dyDescent="0.3">
      <c r="A2857" s="9">
        <v>1899</v>
      </c>
      <c r="B2857" s="9" t="str">
        <f>PROPER(TRIM('1. Raw Data'!B2857))</f>
        <v>Customer_2855</v>
      </c>
      <c r="C2857" s="9">
        <f>IF(OR('1. Raw Data'!C2857&lt;18, '1. Raw Data'!C2857&gt;100), MEDIAN('1. Raw Data'!$C$2:$C$5001), '1. Raw Data'!C2857)</f>
        <v>40</v>
      </c>
      <c r="D2857" s="9" t="s">
        <v>5020</v>
      </c>
      <c r="E2857" s="22">
        <v>43895</v>
      </c>
      <c r="F2857" s="9">
        <v>0</v>
      </c>
      <c r="G2857" s="9">
        <v>10357</v>
      </c>
      <c r="H2857" s="15">
        <v>43954</v>
      </c>
      <c r="I2857" s="9" t="s">
        <v>7455</v>
      </c>
      <c r="J2857" s="9">
        <v>130</v>
      </c>
      <c r="K2857" s="9" t="s">
        <v>7487</v>
      </c>
      <c r="L2857" s="9" t="str">
        <f>IF(OR('1. Raw Data'!L2857="Elec", '1. Raw Data'!L2857="elect"), "Electronics", '1. Raw Data'!L2857)</f>
        <v>Electronics</v>
      </c>
      <c r="M2857" s="9">
        <v>804.7</v>
      </c>
      <c r="N2857" s="9">
        <f>IF(ISBLANK('1. Raw Data'!N2857), MEDIAN('1. Raw Data'!$N$2:$N$5001), '1. Raw Data'!N2857)</f>
        <v>339</v>
      </c>
      <c r="O2857" s="9">
        <v>5</v>
      </c>
      <c r="P2857" s="9">
        <f>IF(ISBLANK('1. Raw Data'!P2857), 0, '1. Raw Data'!P2857)</f>
        <v>0.1</v>
      </c>
      <c r="Q2857" s="9">
        <v>788</v>
      </c>
      <c r="R2857" s="9">
        <v>5</v>
      </c>
      <c r="S2857" s="9">
        <f t="shared" si="132"/>
        <v>3621.15</v>
      </c>
      <c r="T2857" s="9">
        <f t="shared" si="133"/>
        <v>1926.15</v>
      </c>
      <c r="U2857" s="23">
        <f t="shared" si="134"/>
        <v>0.53191665631084051</v>
      </c>
    </row>
    <row r="2858" spans="1:21" x14ac:dyDescent="0.3">
      <c r="A2858" s="9">
        <v>1765</v>
      </c>
      <c r="B2858" s="9" t="str">
        <f>PROPER(TRIM('1. Raw Data'!B2858))</f>
        <v>Customer_2856</v>
      </c>
      <c r="C2858" s="9">
        <f>IF(OR('1. Raw Data'!C2858&lt;18, '1. Raw Data'!C2858&gt;100), MEDIAN('1. Raw Data'!$C$2:$C$5001), '1. Raw Data'!C2858)</f>
        <v>34</v>
      </c>
      <c r="D2858" s="9" t="s">
        <v>5021</v>
      </c>
      <c r="E2858" s="22">
        <v>43972</v>
      </c>
      <c r="F2858" s="9">
        <v>1</v>
      </c>
      <c r="G2858" s="9">
        <v>11308</v>
      </c>
      <c r="H2858" s="15">
        <v>43972</v>
      </c>
      <c r="I2858" s="9" t="s">
        <v>7456</v>
      </c>
      <c r="J2858" s="9">
        <v>104</v>
      </c>
      <c r="K2858" s="9" t="s">
        <v>7499</v>
      </c>
      <c r="L2858" s="9" t="str">
        <f>IF(OR('1. Raw Data'!L2858="Elec", '1. Raw Data'!L2858="elect"), "Electronics", '1. Raw Data'!L2858)</f>
        <v>Sports</v>
      </c>
      <c r="M2858" s="9">
        <v>1476.7</v>
      </c>
      <c r="N2858" s="9">
        <f>IF(ISBLANK('1. Raw Data'!N2858), MEDIAN('1. Raw Data'!$N$2:$N$5001), '1. Raw Data'!N2858)</f>
        <v>598.54</v>
      </c>
      <c r="O2858" s="9">
        <v>5</v>
      </c>
      <c r="P2858" s="9">
        <f>IF(ISBLANK('1. Raw Data'!P2858), 0, '1. Raw Data'!P2858)</f>
        <v>0</v>
      </c>
      <c r="Q2858" s="9">
        <v>1686</v>
      </c>
      <c r="R2858" s="9">
        <v>1</v>
      </c>
      <c r="S2858" s="9">
        <f t="shared" si="132"/>
        <v>7383.5</v>
      </c>
      <c r="T2858" s="9">
        <f t="shared" si="133"/>
        <v>4390.8</v>
      </c>
      <c r="U2858" s="23">
        <f t="shared" si="134"/>
        <v>0.59467732105370086</v>
      </c>
    </row>
    <row r="2859" spans="1:21" x14ac:dyDescent="0.3">
      <c r="A2859" s="9">
        <v>1535</v>
      </c>
      <c r="B2859" s="9" t="str">
        <f>PROPER(TRIM('1. Raw Data'!B2859))</f>
        <v>Customer_2857</v>
      </c>
      <c r="C2859" s="9">
        <f>IF(OR('1. Raw Data'!C2859&lt;18, '1. Raw Data'!C2859&gt;100), MEDIAN('1. Raw Data'!$C$2:$C$5001), '1. Raw Data'!C2859)</f>
        <v>40</v>
      </c>
      <c r="D2859" s="9" t="s">
        <v>5021</v>
      </c>
      <c r="E2859" s="22">
        <v>44797</v>
      </c>
      <c r="F2859" s="9">
        <v>0</v>
      </c>
      <c r="G2859" s="9">
        <v>11316</v>
      </c>
      <c r="H2859" s="15">
        <v>44797</v>
      </c>
      <c r="I2859" s="9" t="s">
        <v>7455</v>
      </c>
      <c r="J2859" s="9">
        <v>132</v>
      </c>
      <c r="K2859" s="9" t="s">
        <v>7506</v>
      </c>
      <c r="L2859" s="9" t="str">
        <f>IF(OR('1. Raw Data'!L2859="Elec", '1. Raw Data'!L2859="elect"), "Electronics", '1. Raw Data'!L2859)</f>
        <v>Electronics</v>
      </c>
      <c r="M2859" s="9">
        <v>808.44</v>
      </c>
      <c r="N2859" s="9">
        <f>IF(ISBLANK('1. Raw Data'!N2859), MEDIAN('1. Raw Data'!$N$2:$N$5001), '1. Raw Data'!N2859)</f>
        <v>550.83000000000004</v>
      </c>
      <c r="O2859" s="9">
        <v>5</v>
      </c>
      <c r="P2859" s="9">
        <f>IF(ISBLANK('1. Raw Data'!P2859), 0, '1. Raw Data'!P2859)</f>
        <v>0</v>
      </c>
      <c r="Q2859" s="9">
        <v>861</v>
      </c>
      <c r="R2859" s="9">
        <v>3</v>
      </c>
      <c r="S2859" s="9">
        <f t="shared" si="132"/>
        <v>4042.2000000000003</v>
      </c>
      <c r="T2859" s="9">
        <f t="shared" si="133"/>
        <v>1288.0500000000002</v>
      </c>
      <c r="U2859" s="23">
        <f t="shared" si="134"/>
        <v>0.31865073474840439</v>
      </c>
    </row>
    <row r="2860" spans="1:21" x14ac:dyDescent="0.3">
      <c r="A2860" s="9">
        <v>1161</v>
      </c>
      <c r="B2860" s="9" t="str">
        <f>PROPER(TRIM('1. Raw Data'!B2860))</f>
        <v>Customer_2858</v>
      </c>
      <c r="C2860" s="9">
        <f>IF(OR('1. Raw Data'!C2860&lt;18, '1. Raw Data'!C2860&gt;100), MEDIAN('1. Raw Data'!$C$2:$C$5001), '1. Raw Data'!C2860)</f>
        <v>55</v>
      </c>
      <c r="D2860" s="9" t="s">
        <v>5023</v>
      </c>
      <c r="E2860" s="22">
        <v>43954</v>
      </c>
      <c r="F2860" s="9">
        <v>0</v>
      </c>
      <c r="G2860" s="9">
        <v>13234</v>
      </c>
      <c r="H2860" s="15">
        <v>43895</v>
      </c>
      <c r="I2860" s="9" t="s">
        <v>7455</v>
      </c>
      <c r="J2860" s="9">
        <v>110</v>
      </c>
      <c r="K2860" s="9" t="s">
        <v>7493</v>
      </c>
      <c r="L2860" s="9" t="str">
        <f>IF(OR('1. Raw Data'!L2860="Elec", '1. Raw Data'!L2860="elect"), "Electronics", '1. Raw Data'!L2860)</f>
        <v>Sports</v>
      </c>
      <c r="M2860" s="9">
        <v>314.52</v>
      </c>
      <c r="N2860" s="9">
        <f>IF(ISBLANK('1. Raw Data'!N2860), MEDIAN('1. Raw Data'!$N$2:$N$5001), '1. Raw Data'!N2860)</f>
        <v>151.43</v>
      </c>
      <c r="O2860" s="9">
        <v>3</v>
      </c>
      <c r="P2860" s="9">
        <f>IF(ISBLANK('1. Raw Data'!P2860), 0, '1. Raw Data'!P2860)</f>
        <v>0</v>
      </c>
      <c r="Q2860" s="9">
        <v>455</v>
      </c>
      <c r="R2860" s="9">
        <v>6</v>
      </c>
      <c r="S2860" s="9">
        <f t="shared" si="132"/>
        <v>943.56</v>
      </c>
      <c r="T2860" s="9">
        <f t="shared" si="133"/>
        <v>489.26999999999992</v>
      </c>
      <c r="U2860" s="23">
        <f t="shared" si="134"/>
        <v>0.51853618211878416</v>
      </c>
    </row>
    <row r="2861" spans="1:21" x14ac:dyDescent="0.3">
      <c r="A2861" s="9">
        <v>1593</v>
      </c>
      <c r="B2861" s="9" t="str">
        <f>PROPER(TRIM('1. Raw Data'!B2861))</f>
        <v>Customer_2859</v>
      </c>
      <c r="C2861" s="9">
        <f>IF(OR('1. Raw Data'!C2861&lt;18, '1. Raw Data'!C2861&gt;100), MEDIAN('1. Raw Data'!$C$2:$C$5001), '1. Raw Data'!C2861)</f>
        <v>50</v>
      </c>
      <c r="D2861" s="9" t="s">
        <v>5019</v>
      </c>
      <c r="E2861" s="22">
        <v>44418</v>
      </c>
      <c r="F2861" s="9">
        <v>0</v>
      </c>
      <c r="G2861" s="9">
        <v>13987</v>
      </c>
      <c r="H2861" s="15">
        <v>44477</v>
      </c>
      <c r="I2861" s="9" t="s">
        <v>7457</v>
      </c>
      <c r="J2861" s="9">
        <v>143</v>
      </c>
      <c r="K2861" s="9" t="s">
        <v>7475</v>
      </c>
      <c r="L2861" s="9" t="str">
        <f>IF(OR('1. Raw Data'!L2861="Elec", '1. Raw Data'!L2861="elect"), "Electronics", '1. Raw Data'!L2861)</f>
        <v>Sports</v>
      </c>
      <c r="M2861" s="9">
        <v>82.04</v>
      </c>
      <c r="N2861" s="9">
        <f>IF(ISBLANK('1. Raw Data'!N2861), MEDIAN('1. Raw Data'!$N$2:$N$5001), '1. Raw Data'!N2861)</f>
        <v>42.18</v>
      </c>
      <c r="O2861" s="9">
        <v>2</v>
      </c>
      <c r="P2861" s="9">
        <f>IF(ISBLANK('1. Raw Data'!P2861), 0, '1. Raw Data'!P2861)</f>
        <v>0</v>
      </c>
      <c r="Q2861" s="9">
        <v>506</v>
      </c>
      <c r="R2861" s="9">
        <v>5</v>
      </c>
      <c r="S2861" s="9">
        <f t="shared" si="132"/>
        <v>164.08</v>
      </c>
      <c r="T2861" s="9">
        <f t="shared" si="133"/>
        <v>79.720000000000013</v>
      </c>
      <c r="U2861" s="23">
        <f t="shared" si="134"/>
        <v>0.48586055582642618</v>
      </c>
    </row>
    <row r="2862" spans="1:21" x14ac:dyDescent="0.3">
      <c r="A2862" s="9">
        <v>1158</v>
      </c>
      <c r="B2862" s="9" t="str">
        <f>PROPER(TRIM('1. Raw Data'!B2862))</f>
        <v>Customer_2860</v>
      </c>
      <c r="C2862" s="9">
        <f>IF(OR('1. Raw Data'!C2862&lt;18, '1. Raw Data'!C2862&gt;100), MEDIAN('1. Raw Data'!$C$2:$C$5001), '1. Raw Data'!C2862)</f>
        <v>34</v>
      </c>
      <c r="D2862" s="9" t="s">
        <v>5022</v>
      </c>
      <c r="E2862" s="22">
        <v>44668</v>
      </c>
      <c r="F2862" s="9">
        <v>0</v>
      </c>
      <c r="G2862" s="9">
        <v>10418</v>
      </c>
      <c r="H2862" s="15">
        <v>44668</v>
      </c>
      <c r="I2862" s="9" t="s">
        <v>7456</v>
      </c>
      <c r="J2862" s="9">
        <v>105</v>
      </c>
      <c r="K2862" s="9" t="s">
        <v>7461</v>
      </c>
      <c r="L2862" s="9" t="str">
        <f>IF(OR('1. Raw Data'!L2862="Elec", '1. Raw Data'!L2862="elect"), "Electronics", '1. Raw Data'!L2862)</f>
        <v>Electronics</v>
      </c>
      <c r="M2862" s="9">
        <v>564.32000000000005</v>
      </c>
      <c r="N2862" s="9">
        <f>IF(ISBLANK('1. Raw Data'!N2862), MEDIAN('1. Raw Data'!$N$2:$N$5001), '1. Raw Data'!N2862)</f>
        <v>341.2</v>
      </c>
      <c r="O2862" s="9">
        <v>4</v>
      </c>
      <c r="P2862" s="9">
        <f>IF(ISBLANK('1. Raw Data'!P2862), 0, '1. Raw Data'!P2862)</f>
        <v>0</v>
      </c>
      <c r="Q2862" s="9">
        <v>393</v>
      </c>
      <c r="R2862" s="9">
        <v>4</v>
      </c>
      <c r="S2862" s="9">
        <f t="shared" si="132"/>
        <v>2257.2800000000002</v>
      </c>
      <c r="T2862" s="9">
        <f t="shared" si="133"/>
        <v>892.48000000000025</v>
      </c>
      <c r="U2862" s="23">
        <f t="shared" si="134"/>
        <v>0.3953785086475759</v>
      </c>
    </row>
    <row r="2863" spans="1:21" x14ac:dyDescent="0.3">
      <c r="A2863" s="9">
        <v>2211</v>
      </c>
      <c r="B2863" s="9" t="str">
        <f>PROPER(TRIM('1. Raw Data'!B2863))</f>
        <v>Customer_2861</v>
      </c>
      <c r="C2863" s="9">
        <f>IF(OR('1. Raw Data'!C2863&lt;18, '1. Raw Data'!C2863&gt;100), MEDIAN('1. Raw Data'!$C$2:$C$5001), '1. Raw Data'!C2863)</f>
        <v>44</v>
      </c>
      <c r="D2863" s="9" t="s">
        <v>5021</v>
      </c>
      <c r="E2863" s="22">
        <v>44256</v>
      </c>
      <c r="F2863" s="9">
        <v>0</v>
      </c>
      <c r="G2863" s="9">
        <v>13810</v>
      </c>
      <c r="H2863" s="15">
        <v>44199</v>
      </c>
      <c r="I2863" s="9" t="s">
        <v>7456</v>
      </c>
      <c r="J2863" s="9">
        <v>109</v>
      </c>
      <c r="K2863" s="9" t="s">
        <v>7466</v>
      </c>
      <c r="L2863" s="9" t="str">
        <f>IF(OR('1. Raw Data'!L2863="Elec", '1. Raw Data'!L2863="elect"), "Electronics", '1. Raw Data'!L2863)</f>
        <v>Home Appliances</v>
      </c>
      <c r="M2863" s="9">
        <v>1381.43</v>
      </c>
      <c r="N2863" s="9">
        <f>IF(ISBLANK('1. Raw Data'!N2863), MEDIAN('1. Raw Data'!$N$2:$N$5001), '1. Raw Data'!N2863)</f>
        <v>650.5</v>
      </c>
      <c r="O2863" s="9">
        <v>1</v>
      </c>
      <c r="P2863" s="9">
        <f>IF(ISBLANK('1. Raw Data'!P2863), 0, '1. Raw Data'!P2863)</f>
        <v>0</v>
      </c>
      <c r="Q2863" s="9">
        <v>372</v>
      </c>
      <c r="R2863" s="9">
        <v>5</v>
      </c>
      <c r="S2863" s="9">
        <f t="shared" si="132"/>
        <v>1381.43</v>
      </c>
      <c r="T2863" s="9">
        <f t="shared" si="133"/>
        <v>730.93000000000006</v>
      </c>
      <c r="U2863" s="23">
        <f t="shared" si="134"/>
        <v>0.52911113845797475</v>
      </c>
    </row>
    <row r="2864" spans="1:21" x14ac:dyDescent="0.3">
      <c r="A2864" s="9">
        <v>1059</v>
      </c>
      <c r="B2864" s="9" t="str">
        <f>PROPER(TRIM('1. Raw Data'!B2864))</f>
        <v>Customer_2862</v>
      </c>
      <c r="C2864" s="9">
        <f>IF(OR('1. Raw Data'!C2864&lt;18, '1. Raw Data'!C2864&gt;100), MEDIAN('1. Raw Data'!$C$2:$C$5001), '1. Raw Data'!C2864)</f>
        <v>58</v>
      </c>
      <c r="D2864" s="9" t="s">
        <v>5023</v>
      </c>
      <c r="E2864" s="22">
        <v>44108</v>
      </c>
      <c r="F2864" s="9">
        <v>1</v>
      </c>
      <c r="G2864" s="9">
        <v>11491</v>
      </c>
      <c r="H2864" s="15">
        <v>43931</v>
      </c>
      <c r="I2864" s="9" t="s">
        <v>7455</v>
      </c>
      <c r="J2864" s="9">
        <v>105</v>
      </c>
      <c r="K2864" s="9" t="s">
        <v>7461</v>
      </c>
      <c r="L2864" s="9" t="str">
        <f>IF(OR('1. Raw Data'!L2864="Elec", '1. Raw Data'!L2864="elect"), "Electronics", '1. Raw Data'!L2864)</f>
        <v>Sports</v>
      </c>
      <c r="M2864" s="9">
        <v>1495</v>
      </c>
      <c r="N2864" s="9">
        <f>IF(ISBLANK('1. Raw Data'!N2864), MEDIAN('1. Raw Data'!$N$2:$N$5001), '1. Raw Data'!N2864)</f>
        <v>926.78</v>
      </c>
      <c r="O2864" s="9">
        <v>2</v>
      </c>
      <c r="P2864" s="9">
        <f>IF(ISBLANK('1. Raw Data'!P2864), 0, '1. Raw Data'!P2864)</f>
        <v>0.2</v>
      </c>
      <c r="Q2864" s="9">
        <v>1550</v>
      </c>
      <c r="R2864" s="9">
        <v>1</v>
      </c>
      <c r="S2864" s="9">
        <f t="shared" si="132"/>
        <v>2392</v>
      </c>
      <c r="T2864" s="9">
        <f t="shared" si="133"/>
        <v>538.44000000000005</v>
      </c>
      <c r="U2864" s="23">
        <f t="shared" si="134"/>
        <v>0.22510033444816055</v>
      </c>
    </row>
    <row r="2865" spans="1:21" x14ac:dyDescent="0.3">
      <c r="A2865" s="9">
        <v>1914</v>
      </c>
      <c r="B2865" s="9" t="str">
        <f>PROPER(TRIM('1. Raw Data'!B2865))</f>
        <v>Customer_2863</v>
      </c>
      <c r="C2865" s="9">
        <f>IF(OR('1. Raw Data'!C2865&lt;18, '1. Raw Data'!C2865&gt;100), MEDIAN('1. Raw Data'!$C$2:$C$5001), '1. Raw Data'!C2865)</f>
        <v>37</v>
      </c>
      <c r="D2865" s="9" t="s">
        <v>5018</v>
      </c>
      <c r="E2865" s="22">
        <v>45085</v>
      </c>
      <c r="F2865" s="9">
        <v>1</v>
      </c>
      <c r="G2865" s="9">
        <v>10641</v>
      </c>
      <c r="H2865" s="15">
        <v>45144</v>
      </c>
      <c r="I2865" s="9" t="s">
        <v>7456</v>
      </c>
      <c r="J2865" s="9">
        <v>111</v>
      </c>
      <c r="K2865" s="9" t="s">
        <v>7476</v>
      </c>
      <c r="L2865" s="9" t="str">
        <f>IF(OR('1. Raw Data'!L2865="Elec", '1. Raw Data'!L2865="elect"), "Electronics", '1. Raw Data'!L2865)</f>
        <v>Clothing</v>
      </c>
      <c r="M2865" s="9">
        <v>1420.78</v>
      </c>
      <c r="N2865" s="9">
        <f>IF(ISBLANK('1. Raw Data'!N2865), MEDIAN('1. Raw Data'!$N$2:$N$5001), '1. Raw Data'!N2865)</f>
        <v>763.63</v>
      </c>
      <c r="O2865" s="9">
        <v>3</v>
      </c>
      <c r="P2865" s="9">
        <f>IF(ISBLANK('1. Raw Data'!P2865), 0, '1. Raw Data'!P2865)</f>
        <v>0</v>
      </c>
      <c r="Q2865" s="9">
        <v>514</v>
      </c>
      <c r="R2865" s="9">
        <v>4</v>
      </c>
      <c r="S2865" s="9">
        <f t="shared" si="132"/>
        <v>4262.34</v>
      </c>
      <c r="T2865" s="9">
        <f t="shared" si="133"/>
        <v>1971.4500000000003</v>
      </c>
      <c r="U2865" s="23">
        <f t="shared" si="134"/>
        <v>0.46252762567040645</v>
      </c>
    </row>
    <row r="2866" spans="1:21" x14ac:dyDescent="0.3">
      <c r="A2866" s="9">
        <v>2342</v>
      </c>
      <c r="B2866" s="9" t="str">
        <f>PROPER(TRIM('1. Raw Data'!B2866))</f>
        <v>Customer_2864</v>
      </c>
      <c r="C2866" s="9">
        <f>IF(OR('1. Raw Data'!C2866&lt;18, '1. Raw Data'!C2866&gt;100), MEDIAN('1. Raw Data'!$C$2:$C$5001), '1. Raw Data'!C2866)</f>
        <v>35</v>
      </c>
      <c r="D2866" s="9" t="s">
        <v>5020</v>
      </c>
      <c r="E2866" s="22">
        <v>45324</v>
      </c>
      <c r="F2866" s="9">
        <v>0</v>
      </c>
      <c r="G2866" s="9">
        <v>13955</v>
      </c>
      <c r="H2866" s="15">
        <v>45324</v>
      </c>
      <c r="I2866" s="9" t="s">
        <v>7457</v>
      </c>
      <c r="J2866" s="9">
        <v>135</v>
      </c>
      <c r="K2866" s="9" t="s">
        <v>7458</v>
      </c>
      <c r="L2866" s="9" t="str">
        <f>IF(OR('1. Raw Data'!L2866="Elec", '1. Raw Data'!L2866="elect"), "Electronics", '1. Raw Data'!L2866)</f>
        <v>Clothing</v>
      </c>
      <c r="M2866" s="9">
        <v>1107.6600000000001</v>
      </c>
      <c r="N2866" s="9">
        <f>IF(ISBLANK('1. Raw Data'!N2866), MEDIAN('1. Raw Data'!$N$2:$N$5001), '1. Raw Data'!N2866)</f>
        <v>727.71</v>
      </c>
      <c r="O2866" s="9">
        <v>4</v>
      </c>
      <c r="P2866" s="9">
        <f>IF(ISBLANK('1. Raw Data'!P2866), 0, '1. Raw Data'!P2866)</f>
        <v>0</v>
      </c>
      <c r="Q2866" s="9">
        <v>334</v>
      </c>
      <c r="R2866" s="9">
        <v>4</v>
      </c>
      <c r="S2866" s="9">
        <f t="shared" si="132"/>
        <v>4430.6400000000003</v>
      </c>
      <c r="T2866" s="9">
        <f t="shared" si="133"/>
        <v>1519.8000000000002</v>
      </c>
      <c r="U2866" s="23">
        <f t="shared" si="134"/>
        <v>0.34302042142895833</v>
      </c>
    </row>
    <row r="2867" spans="1:21" x14ac:dyDescent="0.3">
      <c r="A2867" s="9">
        <v>1210</v>
      </c>
      <c r="B2867" s="9" t="str">
        <f>PROPER(TRIM('1. Raw Data'!B2867))</f>
        <v>Customer_2865</v>
      </c>
      <c r="C2867" s="9">
        <f>IF(OR('1. Raw Data'!C2867&lt;18, '1. Raw Data'!C2867&gt;100), MEDIAN('1. Raw Data'!$C$2:$C$5001), '1. Raw Data'!C2867)</f>
        <v>40</v>
      </c>
      <c r="D2867" s="9" t="s">
        <v>5020</v>
      </c>
      <c r="E2867" s="22">
        <v>45153</v>
      </c>
      <c r="F2867" s="9">
        <v>0</v>
      </c>
      <c r="G2867" s="9">
        <v>11593</v>
      </c>
      <c r="H2867" s="15">
        <v>45153</v>
      </c>
      <c r="I2867" s="9" t="s">
        <v>7455</v>
      </c>
      <c r="J2867" s="9">
        <v>127</v>
      </c>
      <c r="K2867" s="9" t="s">
        <v>7489</v>
      </c>
      <c r="L2867" s="9" t="str">
        <f>IF(OR('1. Raw Data'!L2867="Elec", '1. Raw Data'!L2867="elect"), "Electronics", '1. Raw Data'!L2867)</f>
        <v>Home Appliances</v>
      </c>
      <c r="M2867" s="9">
        <v>859.31</v>
      </c>
      <c r="N2867" s="9">
        <f>IF(ISBLANK('1. Raw Data'!N2867), MEDIAN('1. Raw Data'!$N$2:$N$5001), '1. Raw Data'!N2867)</f>
        <v>415.53</v>
      </c>
      <c r="O2867" s="9">
        <v>1</v>
      </c>
      <c r="P2867" s="9">
        <f>IF(ISBLANK('1. Raw Data'!P2867), 0, '1. Raw Data'!P2867)</f>
        <v>0</v>
      </c>
      <c r="Q2867" s="9">
        <v>505</v>
      </c>
      <c r="R2867" s="9">
        <v>3</v>
      </c>
      <c r="S2867" s="9">
        <f t="shared" si="132"/>
        <v>859.31</v>
      </c>
      <c r="T2867" s="9">
        <f t="shared" si="133"/>
        <v>443.78</v>
      </c>
      <c r="U2867" s="23">
        <f t="shared" si="134"/>
        <v>0.51643760691717777</v>
      </c>
    </row>
    <row r="2868" spans="1:21" x14ac:dyDescent="0.3">
      <c r="A2868" s="9">
        <v>1405</v>
      </c>
      <c r="B2868" s="9" t="str">
        <f>PROPER(TRIM('1. Raw Data'!B2868))</f>
        <v>Customer_2866</v>
      </c>
      <c r="C2868" s="9">
        <f>IF(OR('1. Raw Data'!C2868&lt;18, '1. Raw Data'!C2868&gt;100), MEDIAN('1. Raw Data'!$C$2:$C$5001), '1. Raw Data'!C2868)</f>
        <v>35</v>
      </c>
      <c r="D2868" s="9" t="s">
        <v>5020</v>
      </c>
      <c r="E2868" s="22">
        <v>44691</v>
      </c>
      <c r="F2868" s="9">
        <v>1</v>
      </c>
      <c r="G2868" s="9">
        <v>10506</v>
      </c>
      <c r="H2868" s="15">
        <v>44839</v>
      </c>
      <c r="I2868" s="9" t="s">
        <v>7457</v>
      </c>
      <c r="J2868" s="9">
        <v>104</v>
      </c>
      <c r="K2868" s="9" t="s">
        <v>7499</v>
      </c>
      <c r="L2868" s="9" t="str">
        <f>IF(OR('1. Raw Data'!L2868="Elec", '1. Raw Data'!L2868="elect"), "Electronics", '1. Raw Data'!L2868)</f>
        <v>Clothing</v>
      </c>
      <c r="M2868" s="9">
        <v>906.49</v>
      </c>
      <c r="N2868" s="9">
        <f>IF(ISBLANK('1. Raw Data'!N2868), MEDIAN('1. Raw Data'!$N$2:$N$5001), '1. Raw Data'!N2868)</f>
        <v>418.02</v>
      </c>
      <c r="O2868" s="9">
        <v>4</v>
      </c>
      <c r="P2868" s="9">
        <f>IF(ISBLANK('1. Raw Data'!P2868), 0, '1. Raw Data'!P2868)</f>
        <v>0</v>
      </c>
      <c r="Q2868" s="9">
        <v>567</v>
      </c>
      <c r="R2868" s="9">
        <v>5</v>
      </c>
      <c r="S2868" s="9">
        <f t="shared" si="132"/>
        <v>3625.96</v>
      </c>
      <c r="T2868" s="9">
        <f t="shared" si="133"/>
        <v>1953.88</v>
      </c>
      <c r="U2868" s="23">
        <f t="shared" si="134"/>
        <v>0.53885867466822579</v>
      </c>
    </row>
    <row r="2869" spans="1:21" x14ac:dyDescent="0.3">
      <c r="A2869" s="9">
        <v>1663</v>
      </c>
      <c r="B2869" s="9" t="str">
        <f>PROPER(TRIM('1. Raw Data'!B2869))</f>
        <v>Customer_2867</v>
      </c>
      <c r="C2869" s="9">
        <f>IF(OR('1. Raw Data'!C2869&lt;18, '1. Raw Data'!C2869&gt;100), MEDIAN('1. Raw Data'!$C$2:$C$5001), '1. Raw Data'!C2869)</f>
        <v>40</v>
      </c>
      <c r="D2869" s="9" t="s">
        <v>5023</v>
      </c>
      <c r="E2869" s="22">
        <v>44683</v>
      </c>
      <c r="F2869" s="9">
        <v>0</v>
      </c>
      <c r="G2869" s="9">
        <v>11681</v>
      </c>
      <c r="H2869" s="15">
        <v>44597</v>
      </c>
      <c r="I2869" s="9" t="s">
        <v>7455</v>
      </c>
      <c r="J2869" s="9">
        <v>110</v>
      </c>
      <c r="K2869" s="9" t="s">
        <v>7493</v>
      </c>
      <c r="L2869" s="9" t="str">
        <f>IF(OR('1. Raw Data'!L2869="Elec", '1. Raw Data'!L2869="elect"), "Electronics", '1. Raw Data'!L2869)</f>
        <v>Electronics</v>
      </c>
      <c r="M2869" s="9">
        <v>831.54</v>
      </c>
      <c r="N2869" s="9">
        <f>IF(ISBLANK('1. Raw Data'!N2869), MEDIAN('1. Raw Data'!$N$2:$N$5001), '1. Raw Data'!N2869)</f>
        <v>540.09</v>
      </c>
      <c r="O2869" s="9">
        <v>1</v>
      </c>
      <c r="P2869" s="9">
        <f>IF(ISBLANK('1. Raw Data'!P2869), 0, '1. Raw Data'!P2869)</f>
        <v>0.2</v>
      </c>
      <c r="Q2869" s="9">
        <v>521</v>
      </c>
      <c r="R2869" s="9">
        <v>6</v>
      </c>
      <c r="S2869" s="9">
        <f t="shared" si="132"/>
        <v>665.23199999999997</v>
      </c>
      <c r="T2869" s="9">
        <f t="shared" si="133"/>
        <v>125.14199999999994</v>
      </c>
      <c r="U2869" s="23">
        <f t="shared" si="134"/>
        <v>0.1881178295692329</v>
      </c>
    </row>
    <row r="2870" spans="1:21" x14ac:dyDescent="0.3">
      <c r="A2870" s="9">
        <v>2132</v>
      </c>
      <c r="B2870" s="9" t="str">
        <f>PROPER(TRIM('1. Raw Data'!B2870))</f>
        <v>Customer_2868</v>
      </c>
      <c r="C2870" s="9">
        <f>IF(OR('1. Raw Data'!C2870&lt;18, '1. Raw Data'!C2870&gt;100), MEDIAN('1. Raw Data'!$C$2:$C$5001), '1. Raw Data'!C2870)</f>
        <v>38</v>
      </c>
      <c r="D2870" s="9" t="s">
        <v>5020</v>
      </c>
      <c r="E2870" s="22">
        <v>44614</v>
      </c>
      <c r="F2870" s="9">
        <v>0</v>
      </c>
      <c r="G2870" s="9">
        <v>11501</v>
      </c>
      <c r="H2870" s="15">
        <v>44614</v>
      </c>
      <c r="I2870" s="9" t="s">
        <v>7456</v>
      </c>
      <c r="J2870" s="9">
        <v>139</v>
      </c>
      <c r="K2870" s="9" t="s">
        <v>7486</v>
      </c>
      <c r="L2870" s="9" t="str">
        <f>IF(OR('1. Raw Data'!L2870="Elec", '1. Raw Data'!L2870="elect"), "Electronics", '1. Raw Data'!L2870)</f>
        <v>Sports</v>
      </c>
      <c r="M2870" s="9">
        <v>1075.22</v>
      </c>
      <c r="N2870" s="9">
        <f>IF(ISBLANK('1. Raw Data'!N2870), MEDIAN('1. Raw Data'!$N$2:$N$5001), '1. Raw Data'!N2870)</f>
        <v>535.35</v>
      </c>
      <c r="O2870" s="9">
        <v>1</v>
      </c>
      <c r="P2870" s="9">
        <f>IF(ISBLANK('1. Raw Data'!P2870), 0, '1. Raw Data'!P2870)</f>
        <v>0</v>
      </c>
      <c r="Q2870" s="9">
        <v>999</v>
      </c>
      <c r="R2870" s="9">
        <v>7</v>
      </c>
      <c r="S2870" s="9">
        <f t="shared" si="132"/>
        <v>1075.22</v>
      </c>
      <c r="T2870" s="9">
        <f t="shared" si="133"/>
        <v>539.87</v>
      </c>
      <c r="U2870" s="23">
        <f t="shared" si="134"/>
        <v>0.50210189542605232</v>
      </c>
    </row>
    <row r="2871" spans="1:21" x14ac:dyDescent="0.3">
      <c r="A2871" s="9">
        <v>2099</v>
      </c>
      <c r="B2871" s="9" t="str">
        <f>PROPER(TRIM('1. Raw Data'!B2871))</f>
        <v>Customer_2869</v>
      </c>
      <c r="C2871" s="9">
        <f>IF(OR('1. Raw Data'!C2871&lt;18, '1. Raw Data'!C2871&gt;100), MEDIAN('1. Raw Data'!$C$2:$C$5001), '1. Raw Data'!C2871)</f>
        <v>54</v>
      </c>
      <c r="D2871" s="9" t="s">
        <v>5021</v>
      </c>
      <c r="E2871" s="22">
        <v>44749</v>
      </c>
      <c r="F2871" s="9">
        <v>0</v>
      </c>
      <c r="G2871" s="9">
        <v>11385</v>
      </c>
      <c r="H2871" s="15">
        <v>44749</v>
      </c>
      <c r="I2871" s="9" t="s">
        <v>7457</v>
      </c>
      <c r="J2871" s="9">
        <v>133</v>
      </c>
      <c r="K2871" s="9" t="s">
        <v>7498</v>
      </c>
      <c r="L2871" s="9" t="str">
        <f>IF(OR('1. Raw Data'!L2871="Elec", '1. Raw Data'!L2871="elect"), "Electronics", '1. Raw Data'!L2871)</f>
        <v>Sports</v>
      </c>
      <c r="M2871" s="9">
        <v>657.37</v>
      </c>
      <c r="N2871" s="9">
        <f>IF(ISBLANK('1. Raw Data'!N2871), MEDIAN('1. Raw Data'!$N$2:$N$5001), '1. Raw Data'!N2871)</f>
        <v>344.17</v>
      </c>
      <c r="O2871" s="9">
        <v>5</v>
      </c>
      <c r="P2871" s="9">
        <f>IF(ISBLANK('1. Raw Data'!P2871), 0, '1. Raw Data'!P2871)</f>
        <v>0</v>
      </c>
      <c r="Q2871" s="9">
        <v>909</v>
      </c>
      <c r="R2871" s="9">
        <v>4</v>
      </c>
      <c r="S2871" s="9">
        <f t="shared" si="132"/>
        <v>3286.85</v>
      </c>
      <c r="T2871" s="9">
        <f t="shared" si="133"/>
        <v>1565.9999999999998</v>
      </c>
      <c r="U2871" s="23">
        <f t="shared" si="134"/>
        <v>0.47644401174376677</v>
      </c>
    </row>
    <row r="2872" spans="1:21" x14ac:dyDescent="0.3">
      <c r="A2872" s="9">
        <v>1541</v>
      </c>
      <c r="B2872" s="9" t="str">
        <f>PROPER(TRIM('1. Raw Data'!B2872))</f>
        <v>Customer_2870</v>
      </c>
      <c r="C2872" s="9">
        <f>IF(OR('1. Raw Data'!C2872&lt;18, '1. Raw Data'!C2872&gt;100), MEDIAN('1. Raw Data'!$C$2:$C$5001), '1. Raw Data'!C2872)</f>
        <v>40</v>
      </c>
      <c r="D2872" s="9" t="s">
        <v>5018</v>
      </c>
      <c r="E2872" s="22">
        <v>44604</v>
      </c>
      <c r="F2872" s="9">
        <v>0</v>
      </c>
      <c r="G2872" s="9">
        <v>10311</v>
      </c>
      <c r="H2872" s="15">
        <v>44897</v>
      </c>
      <c r="I2872" s="9" t="s">
        <v>7457</v>
      </c>
      <c r="J2872" s="9">
        <v>138</v>
      </c>
      <c r="K2872" s="9" t="s">
        <v>7464</v>
      </c>
      <c r="L2872" s="9" t="str">
        <f>IF(OR('1. Raw Data'!L2872="Elec", '1. Raw Data'!L2872="elect"), "Electronics", '1. Raw Data'!L2872)</f>
        <v>Sports</v>
      </c>
      <c r="M2872" s="9">
        <v>1020.35</v>
      </c>
      <c r="N2872" s="9">
        <f>IF(ISBLANK('1. Raw Data'!N2872), MEDIAN('1. Raw Data'!$N$2:$N$5001), '1. Raw Data'!N2872)</f>
        <v>651.1</v>
      </c>
      <c r="O2872" s="9">
        <v>3</v>
      </c>
      <c r="P2872" s="9">
        <f>IF(ISBLANK('1. Raw Data'!P2872), 0, '1. Raw Data'!P2872)</f>
        <v>0.2</v>
      </c>
      <c r="Q2872" s="9">
        <v>563</v>
      </c>
      <c r="R2872" s="9">
        <v>5</v>
      </c>
      <c r="S2872" s="9">
        <f t="shared" si="132"/>
        <v>2448.84</v>
      </c>
      <c r="T2872" s="9">
        <f t="shared" si="133"/>
        <v>495.53999999999996</v>
      </c>
      <c r="U2872" s="23">
        <f t="shared" si="134"/>
        <v>0.20235703435095798</v>
      </c>
    </row>
    <row r="2873" spans="1:21" x14ac:dyDescent="0.3">
      <c r="A2873" s="9">
        <v>2337</v>
      </c>
      <c r="B2873" s="9" t="str">
        <f>PROPER(TRIM('1. Raw Data'!B2873))</f>
        <v>Customer_2871</v>
      </c>
      <c r="C2873" s="9">
        <f>IF(OR('1. Raw Data'!C2873&lt;18, '1. Raw Data'!C2873&gt;100), MEDIAN('1. Raw Data'!$C$2:$C$5001), '1. Raw Data'!C2873)</f>
        <v>58</v>
      </c>
      <c r="D2873" s="9" t="s">
        <v>5020</v>
      </c>
      <c r="E2873" s="22">
        <v>44775</v>
      </c>
      <c r="F2873" s="9">
        <v>0</v>
      </c>
      <c r="G2873" s="9">
        <v>11657</v>
      </c>
      <c r="H2873" s="15">
        <v>44600</v>
      </c>
      <c r="I2873" s="9" t="s">
        <v>7457</v>
      </c>
      <c r="J2873" s="9">
        <v>108</v>
      </c>
      <c r="K2873" s="9" t="s">
        <v>7496</v>
      </c>
      <c r="L2873" s="9" t="str">
        <f>IF(OR('1. Raw Data'!L2873="Elec", '1. Raw Data'!L2873="elect"), "Electronics", '1. Raw Data'!L2873)</f>
        <v>Sports</v>
      </c>
      <c r="M2873" s="9">
        <v>226.34</v>
      </c>
      <c r="N2873" s="9">
        <f>IF(ISBLANK('1. Raw Data'!N2873), MEDIAN('1. Raw Data'!$N$2:$N$5001), '1. Raw Data'!N2873)</f>
        <v>133.69</v>
      </c>
      <c r="O2873" s="9">
        <v>2</v>
      </c>
      <c r="P2873" s="9">
        <f>IF(ISBLANK('1. Raw Data'!P2873), 0, '1. Raw Data'!P2873)</f>
        <v>0</v>
      </c>
      <c r="Q2873" s="9">
        <v>388</v>
      </c>
      <c r="R2873" s="9">
        <v>7</v>
      </c>
      <c r="S2873" s="9">
        <f t="shared" si="132"/>
        <v>452.68</v>
      </c>
      <c r="T2873" s="9">
        <f t="shared" si="133"/>
        <v>185.3</v>
      </c>
      <c r="U2873" s="23">
        <f t="shared" si="134"/>
        <v>0.40933993107714062</v>
      </c>
    </row>
    <row r="2874" spans="1:21" x14ac:dyDescent="0.3">
      <c r="A2874" s="9">
        <v>1997</v>
      </c>
      <c r="B2874" s="9" t="str">
        <f>PROPER(TRIM('1. Raw Data'!B2874))</f>
        <v>Customer_2872</v>
      </c>
      <c r="C2874" s="9">
        <f>IF(OR('1. Raw Data'!C2874&lt;18, '1. Raw Data'!C2874&gt;100), MEDIAN('1. Raw Data'!$C$2:$C$5001), '1. Raw Data'!C2874)</f>
        <v>35</v>
      </c>
      <c r="D2874" s="9" t="s">
        <v>5023</v>
      </c>
      <c r="E2874" s="22">
        <v>43995</v>
      </c>
      <c r="F2874" s="9">
        <v>1</v>
      </c>
      <c r="G2874" s="9">
        <v>12751</v>
      </c>
      <c r="H2874" s="15">
        <v>43995</v>
      </c>
      <c r="I2874" s="9" t="s">
        <v>7455</v>
      </c>
      <c r="J2874" s="9">
        <v>149</v>
      </c>
      <c r="K2874" s="9" t="s">
        <v>7467</v>
      </c>
      <c r="L2874" s="9" t="str">
        <f>IF(OR('1. Raw Data'!L2874="Elec", '1. Raw Data'!L2874="elect"), "Electronics", '1. Raw Data'!L2874)</f>
        <v>Clothing</v>
      </c>
      <c r="M2874" s="9">
        <v>435.26</v>
      </c>
      <c r="N2874" s="9">
        <f>IF(ISBLANK('1. Raw Data'!N2874), MEDIAN('1. Raw Data'!$N$2:$N$5001), '1. Raw Data'!N2874)</f>
        <v>231.78</v>
      </c>
      <c r="O2874" s="9">
        <v>5</v>
      </c>
      <c r="P2874" s="9">
        <f>IF(ISBLANK('1. Raw Data'!P2874), 0, '1. Raw Data'!P2874)</f>
        <v>0</v>
      </c>
      <c r="Q2874" s="9">
        <v>1023</v>
      </c>
      <c r="R2874" s="9">
        <v>3</v>
      </c>
      <c r="S2874" s="9">
        <f t="shared" si="132"/>
        <v>2176.3000000000002</v>
      </c>
      <c r="T2874" s="9">
        <f t="shared" si="133"/>
        <v>1017.4000000000001</v>
      </c>
      <c r="U2874" s="23">
        <f t="shared" si="134"/>
        <v>0.4674906952166521</v>
      </c>
    </row>
    <row r="2875" spans="1:21" x14ac:dyDescent="0.3">
      <c r="A2875" s="9">
        <v>2140</v>
      </c>
      <c r="B2875" s="9" t="str">
        <f>PROPER(TRIM('1. Raw Data'!B2875))</f>
        <v>Customer_2873</v>
      </c>
      <c r="C2875" s="9">
        <f>IF(OR('1. Raw Data'!C2875&lt;18, '1. Raw Data'!C2875&gt;100), MEDIAN('1. Raw Data'!$C$2:$C$5001), '1. Raw Data'!C2875)</f>
        <v>39</v>
      </c>
      <c r="D2875" s="9" t="s">
        <v>5018</v>
      </c>
      <c r="E2875" s="22">
        <v>45229</v>
      </c>
      <c r="F2875" s="9">
        <v>0</v>
      </c>
      <c r="G2875" s="9">
        <v>10244</v>
      </c>
      <c r="H2875" s="15">
        <v>45229</v>
      </c>
      <c r="I2875" s="9" t="s">
        <v>7455</v>
      </c>
      <c r="J2875" s="9">
        <v>124</v>
      </c>
      <c r="K2875" s="9" t="s">
        <v>7497</v>
      </c>
      <c r="L2875" s="9" t="str">
        <f>IF(OR('1. Raw Data'!L2875="Elec", '1. Raw Data'!L2875="elect"), "Electronics", '1. Raw Data'!L2875)</f>
        <v>Clothing</v>
      </c>
      <c r="M2875" s="9">
        <v>1262.2</v>
      </c>
      <c r="N2875" s="9">
        <f>IF(ISBLANK('1. Raw Data'!N2875), MEDIAN('1. Raw Data'!$N$2:$N$5001), '1. Raw Data'!N2875)</f>
        <v>599.5</v>
      </c>
      <c r="O2875" s="9">
        <v>5</v>
      </c>
      <c r="P2875" s="9">
        <f>IF(ISBLANK('1. Raw Data'!P2875), 0, '1. Raw Data'!P2875)</f>
        <v>0</v>
      </c>
      <c r="Q2875" s="9">
        <v>429</v>
      </c>
      <c r="R2875" s="9">
        <v>6</v>
      </c>
      <c r="S2875" s="9">
        <f t="shared" si="132"/>
        <v>6311</v>
      </c>
      <c r="T2875" s="9">
        <f t="shared" si="133"/>
        <v>3313.5</v>
      </c>
      <c r="U2875" s="23">
        <f t="shared" si="134"/>
        <v>0.52503565203612734</v>
      </c>
    </row>
    <row r="2876" spans="1:21" x14ac:dyDescent="0.3">
      <c r="A2876" s="9">
        <v>1926</v>
      </c>
      <c r="B2876" s="9" t="str">
        <f>PROPER(TRIM('1. Raw Data'!B2876))</f>
        <v>Customer_2874</v>
      </c>
      <c r="C2876" s="9">
        <f>IF(OR('1. Raw Data'!C2876&lt;18, '1. Raw Data'!C2876&gt;100), MEDIAN('1. Raw Data'!$C$2:$C$5001), '1. Raw Data'!C2876)</f>
        <v>32</v>
      </c>
      <c r="D2876" s="9" t="s">
        <v>5020</v>
      </c>
      <c r="E2876" s="22">
        <v>45186</v>
      </c>
      <c r="F2876" s="9">
        <v>1</v>
      </c>
      <c r="G2876" s="9">
        <v>10476</v>
      </c>
      <c r="H2876" s="15">
        <v>45186</v>
      </c>
      <c r="I2876" s="9" t="s">
        <v>7457</v>
      </c>
      <c r="J2876" s="9">
        <v>139</v>
      </c>
      <c r="K2876" s="9" t="s">
        <v>7486</v>
      </c>
      <c r="L2876" s="9" t="str">
        <f>IF(OR('1. Raw Data'!L2876="Elec", '1. Raw Data'!L2876="elect"), "Electronics", '1. Raw Data'!L2876)</f>
        <v>Clothing</v>
      </c>
      <c r="M2876" s="9">
        <v>1360.44</v>
      </c>
      <c r="N2876" s="9">
        <f>IF(ISBLANK('1. Raw Data'!N2876), MEDIAN('1. Raw Data'!$N$2:$N$5001), '1. Raw Data'!N2876)</f>
        <v>856.07</v>
      </c>
      <c r="O2876" s="9">
        <v>4</v>
      </c>
      <c r="P2876" s="9">
        <f>IF(ISBLANK('1. Raw Data'!P2876), 0, '1. Raw Data'!P2876)</f>
        <v>0.05</v>
      </c>
      <c r="Q2876" s="9">
        <v>472</v>
      </c>
      <c r="R2876" s="9">
        <v>1</v>
      </c>
      <c r="S2876" s="9">
        <f t="shared" si="132"/>
        <v>5169.6719999999996</v>
      </c>
      <c r="T2876" s="9">
        <f t="shared" si="133"/>
        <v>1745.3919999999994</v>
      </c>
      <c r="U2876" s="23">
        <f t="shared" si="134"/>
        <v>0.33762141969548543</v>
      </c>
    </row>
    <row r="2877" spans="1:21" x14ac:dyDescent="0.3">
      <c r="A2877" s="9">
        <v>1867</v>
      </c>
      <c r="B2877" s="9" t="str">
        <f>PROPER(TRIM('1. Raw Data'!B2877))</f>
        <v>Customer_2875</v>
      </c>
      <c r="C2877" s="9">
        <f>IF(OR('1. Raw Data'!C2877&lt;18, '1. Raw Data'!C2877&gt;100), MEDIAN('1. Raw Data'!$C$2:$C$5001), '1. Raw Data'!C2877)</f>
        <v>40</v>
      </c>
      <c r="D2877" s="9" t="s">
        <v>5019</v>
      </c>
      <c r="E2877" s="22">
        <v>45170</v>
      </c>
      <c r="F2877" s="9">
        <v>1</v>
      </c>
      <c r="G2877" s="9">
        <v>10614</v>
      </c>
      <c r="H2877" s="15">
        <v>44935</v>
      </c>
      <c r="I2877" s="9" t="s">
        <v>7457</v>
      </c>
      <c r="J2877" s="9">
        <v>133</v>
      </c>
      <c r="K2877" s="9" t="s">
        <v>7498</v>
      </c>
      <c r="L2877" s="9" t="str">
        <f>IF(OR('1. Raw Data'!L2877="Elec", '1. Raw Data'!L2877="elect"), "Electronics", '1. Raw Data'!L2877)</f>
        <v>Electronics</v>
      </c>
      <c r="M2877" s="9">
        <v>831.56</v>
      </c>
      <c r="N2877" s="9">
        <f>IF(ISBLANK('1. Raw Data'!N2877), MEDIAN('1. Raw Data'!$N$2:$N$5001), '1. Raw Data'!N2877)</f>
        <v>377.64</v>
      </c>
      <c r="O2877" s="9">
        <v>1</v>
      </c>
      <c r="P2877" s="9">
        <f>IF(ISBLANK('1. Raw Data'!P2877), 0, '1. Raw Data'!P2877)</f>
        <v>0</v>
      </c>
      <c r="Q2877" s="9">
        <v>723</v>
      </c>
      <c r="R2877" s="9">
        <v>4</v>
      </c>
      <c r="S2877" s="9">
        <f t="shared" si="132"/>
        <v>831.56</v>
      </c>
      <c r="T2877" s="9">
        <f t="shared" si="133"/>
        <v>453.91999999999996</v>
      </c>
      <c r="U2877" s="23">
        <f t="shared" si="134"/>
        <v>0.54586560200105827</v>
      </c>
    </row>
    <row r="2878" spans="1:21" x14ac:dyDescent="0.3">
      <c r="A2878" s="9">
        <v>1018</v>
      </c>
      <c r="B2878" s="9" t="str">
        <f>PROPER(TRIM('1. Raw Data'!B2878))</f>
        <v>Customer_2876</v>
      </c>
      <c r="C2878" s="9">
        <f>IF(OR('1. Raw Data'!C2878&lt;18, '1. Raw Data'!C2878&gt;100), MEDIAN('1. Raw Data'!$C$2:$C$5001), '1. Raw Data'!C2878)</f>
        <v>28</v>
      </c>
      <c r="D2878" s="9" t="s">
        <v>5020</v>
      </c>
      <c r="E2878" s="22">
        <v>44103</v>
      </c>
      <c r="F2878" s="9">
        <v>0</v>
      </c>
      <c r="G2878" s="9">
        <v>13962</v>
      </c>
      <c r="H2878" s="15">
        <v>44103</v>
      </c>
      <c r="I2878" s="9" t="s">
        <v>7455</v>
      </c>
      <c r="J2878" s="9">
        <v>141</v>
      </c>
      <c r="K2878" s="9" t="s">
        <v>7490</v>
      </c>
      <c r="L2878" s="9" t="str">
        <f>IF(OR('1. Raw Data'!L2878="Elec", '1. Raw Data'!L2878="elect"), "Electronics", '1. Raw Data'!L2878)</f>
        <v>Clothing</v>
      </c>
      <c r="M2878" s="9">
        <v>95.87</v>
      </c>
      <c r="N2878" s="9">
        <f>IF(ISBLANK('1. Raw Data'!N2878), MEDIAN('1. Raw Data'!$N$2:$N$5001), '1. Raw Data'!N2878)</f>
        <v>65.05</v>
      </c>
      <c r="O2878" s="9">
        <v>1</v>
      </c>
      <c r="P2878" s="9">
        <f>IF(ISBLANK('1. Raw Data'!P2878), 0, '1. Raw Data'!P2878)</f>
        <v>0.1</v>
      </c>
      <c r="Q2878" s="9">
        <v>355</v>
      </c>
      <c r="R2878" s="9">
        <v>8</v>
      </c>
      <c r="S2878" s="9">
        <f t="shared" si="132"/>
        <v>86.283000000000001</v>
      </c>
      <c r="T2878" s="9">
        <f t="shared" si="133"/>
        <v>21.233000000000004</v>
      </c>
      <c r="U2878" s="23">
        <f t="shared" si="134"/>
        <v>0.24608555567145329</v>
      </c>
    </row>
    <row r="2879" spans="1:21" x14ac:dyDescent="0.3">
      <c r="A2879" s="9">
        <v>1431</v>
      </c>
      <c r="B2879" s="9" t="str">
        <f>PROPER(TRIM('1. Raw Data'!B2879))</f>
        <v>Customer_2877</v>
      </c>
      <c r="C2879" s="9">
        <f>IF(OR('1. Raw Data'!C2879&lt;18, '1. Raw Data'!C2879&gt;100), MEDIAN('1. Raw Data'!$C$2:$C$5001), '1. Raw Data'!C2879)</f>
        <v>71</v>
      </c>
      <c r="D2879" s="9" t="s">
        <v>5022</v>
      </c>
      <c r="E2879" s="22">
        <v>45169</v>
      </c>
      <c r="F2879" s="9">
        <v>1</v>
      </c>
      <c r="G2879" s="9">
        <v>12483</v>
      </c>
      <c r="H2879" s="15">
        <v>45169</v>
      </c>
      <c r="I2879" s="9" t="s">
        <v>7456</v>
      </c>
      <c r="J2879" s="9">
        <v>143</v>
      </c>
      <c r="K2879" s="9" t="s">
        <v>7475</v>
      </c>
      <c r="L2879" s="9" t="str">
        <f>IF(OR('1. Raw Data'!L2879="Elec", '1. Raw Data'!L2879="elect"), "Electronics", '1. Raw Data'!L2879)</f>
        <v>Clothing</v>
      </c>
      <c r="M2879" s="9">
        <v>1394.11</v>
      </c>
      <c r="N2879" s="9">
        <f>IF(ISBLANK('1. Raw Data'!N2879), MEDIAN('1. Raw Data'!$N$2:$N$5001), '1. Raw Data'!N2879)</f>
        <v>620.51</v>
      </c>
      <c r="O2879" s="9">
        <v>4</v>
      </c>
      <c r="P2879" s="9">
        <f>IF(ISBLANK('1. Raw Data'!P2879), 0, '1. Raw Data'!P2879)</f>
        <v>0.2</v>
      </c>
      <c r="Q2879" s="9">
        <v>421</v>
      </c>
      <c r="R2879" s="9">
        <v>4</v>
      </c>
      <c r="S2879" s="9">
        <f t="shared" si="132"/>
        <v>4461.152</v>
      </c>
      <c r="T2879" s="9">
        <f t="shared" si="133"/>
        <v>1979.1120000000001</v>
      </c>
      <c r="U2879" s="23">
        <f t="shared" si="134"/>
        <v>0.44363249671833643</v>
      </c>
    </row>
    <row r="2880" spans="1:21" x14ac:dyDescent="0.3">
      <c r="A2880" s="9">
        <v>1739</v>
      </c>
      <c r="B2880" s="9" t="str">
        <f>PROPER(TRIM('1. Raw Data'!B2880))</f>
        <v>Customer_2878</v>
      </c>
      <c r="C2880" s="9">
        <f>IF(OR('1. Raw Data'!C2880&lt;18, '1. Raw Data'!C2880&gt;100), MEDIAN('1. Raw Data'!$C$2:$C$5001), '1. Raw Data'!C2880)</f>
        <v>23</v>
      </c>
      <c r="D2880" s="9" t="s">
        <v>5021</v>
      </c>
      <c r="E2880" s="22">
        <v>44543</v>
      </c>
      <c r="F2880" s="9">
        <v>1</v>
      </c>
      <c r="G2880" s="9">
        <v>10249</v>
      </c>
      <c r="H2880" s="15">
        <v>44543</v>
      </c>
      <c r="I2880" s="9" t="s">
        <v>7456</v>
      </c>
      <c r="J2880" s="9">
        <v>119</v>
      </c>
      <c r="K2880" s="9" t="s">
        <v>7459</v>
      </c>
      <c r="L2880" s="9" t="str">
        <f>IF(OR('1. Raw Data'!L2880="Elec", '1. Raw Data'!L2880="elect"), "Electronics", '1. Raw Data'!L2880)</f>
        <v>Sports</v>
      </c>
      <c r="M2880" s="9">
        <v>1067.99</v>
      </c>
      <c r="N2880" s="9">
        <f>IF(ISBLANK('1. Raw Data'!N2880), MEDIAN('1. Raw Data'!$N$2:$N$5001), '1. Raw Data'!N2880)</f>
        <v>685.09</v>
      </c>
      <c r="O2880" s="9">
        <v>3</v>
      </c>
      <c r="P2880" s="9">
        <f>IF(ISBLANK('1. Raw Data'!P2880), 0, '1. Raw Data'!P2880)</f>
        <v>0</v>
      </c>
      <c r="Q2880" s="9">
        <v>1115</v>
      </c>
      <c r="R2880" s="9">
        <v>4</v>
      </c>
      <c r="S2880" s="9">
        <f t="shared" si="132"/>
        <v>3203.9700000000003</v>
      </c>
      <c r="T2880" s="9">
        <f t="shared" si="133"/>
        <v>1148.7000000000003</v>
      </c>
      <c r="U2880" s="23">
        <f t="shared" si="134"/>
        <v>0.35852395621681854</v>
      </c>
    </row>
    <row r="2881" spans="1:21" x14ac:dyDescent="0.3">
      <c r="A2881" s="9">
        <v>2373</v>
      </c>
      <c r="B2881" s="9" t="str">
        <f>PROPER(TRIM('1. Raw Data'!B2881))</f>
        <v>Customer_2879</v>
      </c>
      <c r="C2881" s="9">
        <f>IF(OR('1. Raw Data'!C2881&lt;18, '1. Raw Data'!C2881&gt;100), MEDIAN('1. Raw Data'!$C$2:$C$5001), '1. Raw Data'!C2881)</f>
        <v>40</v>
      </c>
      <c r="D2881" s="9" t="s">
        <v>5018</v>
      </c>
      <c r="E2881" s="22">
        <v>44073</v>
      </c>
      <c r="F2881" s="9">
        <v>0</v>
      </c>
      <c r="G2881" s="9">
        <v>13093</v>
      </c>
      <c r="H2881" s="15">
        <v>44073</v>
      </c>
      <c r="I2881" s="9" t="s">
        <v>7457</v>
      </c>
      <c r="J2881" s="9">
        <v>102</v>
      </c>
      <c r="K2881" s="9" t="s">
        <v>7494</v>
      </c>
      <c r="L2881" s="9" t="str">
        <f>IF(OR('1. Raw Data'!L2881="Elec", '1. Raw Data'!L2881="elect"), "Electronics", '1. Raw Data'!L2881)</f>
        <v>Clothing</v>
      </c>
      <c r="M2881" s="9">
        <v>650.34</v>
      </c>
      <c r="N2881" s="9">
        <f>IF(ISBLANK('1. Raw Data'!N2881), MEDIAN('1. Raw Data'!$N$2:$N$5001), '1. Raw Data'!N2881)</f>
        <v>342.91</v>
      </c>
      <c r="O2881" s="9">
        <v>1</v>
      </c>
      <c r="P2881" s="9">
        <f>IF(ISBLANK('1. Raw Data'!P2881), 0, '1. Raw Data'!P2881)</f>
        <v>0</v>
      </c>
      <c r="Q2881" s="9">
        <v>579</v>
      </c>
      <c r="R2881" s="9">
        <v>4</v>
      </c>
      <c r="S2881" s="9">
        <f t="shared" si="132"/>
        <v>650.34</v>
      </c>
      <c r="T2881" s="9">
        <f t="shared" si="133"/>
        <v>307.43</v>
      </c>
      <c r="U2881" s="23">
        <f t="shared" si="134"/>
        <v>0.47272196082049389</v>
      </c>
    </row>
    <row r="2882" spans="1:21" x14ac:dyDescent="0.3">
      <c r="A2882" s="9">
        <v>1182</v>
      </c>
      <c r="B2882" s="9" t="str">
        <f>PROPER(TRIM('1. Raw Data'!B2882))</f>
        <v>Customer_2880</v>
      </c>
      <c r="C2882" s="9">
        <f>IF(OR('1. Raw Data'!C2882&lt;18, '1. Raw Data'!C2882&gt;100), MEDIAN('1. Raw Data'!$C$2:$C$5001), '1. Raw Data'!C2882)</f>
        <v>42</v>
      </c>
      <c r="D2882" s="9" t="s">
        <v>5021</v>
      </c>
      <c r="E2882" s="22">
        <v>44196</v>
      </c>
      <c r="F2882" s="9">
        <v>0</v>
      </c>
      <c r="G2882" s="9">
        <v>12524</v>
      </c>
      <c r="H2882" s="15">
        <v>44196</v>
      </c>
      <c r="I2882" s="9" t="s">
        <v>7456</v>
      </c>
      <c r="J2882" s="9">
        <v>111</v>
      </c>
      <c r="K2882" s="9" t="s">
        <v>7476</v>
      </c>
      <c r="L2882" s="9" t="str">
        <f>IF(OR('1. Raw Data'!L2882="Elec", '1. Raw Data'!L2882="elect"), "Electronics", '1. Raw Data'!L2882)</f>
        <v>Home Appliances</v>
      </c>
      <c r="M2882" s="9">
        <v>917.65</v>
      </c>
      <c r="N2882" s="9">
        <f>IF(ISBLANK('1. Raw Data'!N2882), MEDIAN('1. Raw Data'!$N$2:$N$5001), '1. Raw Data'!N2882)</f>
        <v>418.27</v>
      </c>
      <c r="O2882" s="9">
        <v>5</v>
      </c>
      <c r="P2882" s="9">
        <f>IF(ISBLANK('1. Raw Data'!P2882), 0, '1. Raw Data'!P2882)</f>
        <v>0.1</v>
      </c>
      <c r="Q2882" s="9">
        <v>530</v>
      </c>
      <c r="R2882" s="9">
        <v>7</v>
      </c>
      <c r="S2882" s="9">
        <f t="shared" si="132"/>
        <v>4129.4250000000002</v>
      </c>
      <c r="T2882" s="9">
        <f t="shared" si="133"/>
        <v>2038.0750000000003</v>
      </c>
      <c r="U2882" s="23">
        <f t="shared" si="134"/>
        <v>0.49354934403700279</v>
      </c>
    </row>
    <row r="2883" spans="1:21" x14ac:dyDescent="0.3">
      <c r="A2883" s="9">
        <v>1112</v>
      </c>
      <c r="B2883" s="9" t="str">
        <f>PROPER(TRIM('1. Raw Data'!B2883))</f>
        <v>Customer_2881</v>
      </c>
      <c r="C2883" s="9">
        <f>IF(OR('1. Raw Data'!C2883&lt;18, '1. Raw Data'!C2883&gt;100), MEDIAN('1. Raw Data'!$C$2:$C$5001), '1. Raw Data'!C2883)</f>
        <v>38</v>
      </c>
      <c r="D2883" s="9" t="s">
        <v>5019</v>
      </c>
      <c r="E2883" s="22">
        <v>44931</v>
      </c>
      <c r="F2883" s="9">
        <v>0</v>
      </c>
      <c r="G2883" s="9">
        <v>11595</v>
      </c>
      <c r="H2883" s="15">
        <v>45047</v>
      </c>
      <c r="I2883" s="9" t="s">
        <v>7455</v>
      </c>
      <c r="J2883" s="9">
        <v>135</v>
      </c>
      <c r="K2883" s="9" t="s">
        <v>7458</v>
      </c>
      <c r="L2883" s="9" t="str">
        <f>IF(OR('1. Raw Data'!L2883="Elec", '1. Raw Data'!L2883="elect"), "Electronics", '1. Raw Data'!L2883)</f>
        <v>Home Appliances</v>
      </c>
      <c r="M2883" s="9">
        <v>673.17</v>
      </c>
      <c r="N2883" s="9">
        <f>IF(ISBLANK('1. Raw Data'!N2883), MEDIAN('1. Raw Data'!$N$2:$N$5001), '1. Raw Data'!N2883)</f>
        <v>350.53</v>
      </c>
      <c r="O2883" s="9">
        <v>5</v>
      </c>
      <c r="P2883" s="9">
        <f>IF(ISBLANK('1. Raw Data'!P2883), 0, '1. Raw Data'!P2883)</f>
        <v>0</v>
      </c>
      <c r="Q2883" s="9">
        <v>446</v>
      </c>
      <c r="R2883" s="9">
        <v>6</v>
      </c>
      <c r="S2883" s="9">
        <f t="shared" ref="S2883:S2946" si="135">M2883 * O2883 * (1 - P2883)</f>
        <v>3365.85</v>
      </c>
      <c r="T2883" s="9">
        <f t="shared" ref="T2883:T2946" si="136">S2883 - (N2883 * O2883)</f>
        <v>1613.2</v>
      </c>
      <c r="U2883" s="23">
        <f t="shared" ref="U2883:U2946" si="137">T2883 / S2883</f>
        <v>0.47928457893251336</v>
      </c>
    </row>
    <row r="2884" spans="1:21" x14ac:dyDescent="0.3">
      <c r="A2884" s="9">
        <v>2206</v>
      </c>
      <c r="B2884" s="9" t="str">
        <f>PROPER(TRIM('1. Raw Data'!B2884))</f>
        <v>Customer_2882</v>
      </c>
      <c r="C2884" s="9">
        <f>IF(OR('1. Raw Data'!C2884&lt;18, '1. Raw Data'!C2884&gt;100), MEDIAN('1. Raw Data'!$C$2:$C$5001), '1. Raw Data'!C2884)</f>
        <v>35</v>
      </c>
      <c r="D2884" s="9" t="s">
        <v>5019</v>
      </c>
      <c r="E2884" s="22">
        <v>44635</v>
      </c>
      <c r="F2884" s="9">
        <v>0</v>
      </c>
      <c r="G2884" s="9">
        <v>11773</v>
      </c>
      <c r="H2884" s="15">
        <v>44635</v>
      </c>
      <c r="I2884" s="9" t="s">
        <v>7456</v>
      </c>
      <c r="J2884" s="9">
        <v>117</v>
      </c>
      <c r="K2884" s="9" t="s">
        <v>7483</v>
      </c>
      <c r="L2884" s="9" t="str">
        <f>IF(OR('1. Raw Data'!L2884="Elec", '1. Raw Data'!L2884="elect"), "Electronics", '1. Raw Data'!L2884)</f>
        <v>Sports</v>
      </c>
      <c r="M2884" s="9">
        <v>724.74</v>
      </c>
      <c r="N2884" s="9">
        <f>IF(ISBLANK('1. Raw Data'!N2884), MEDIAN('1. Raw Data'!$N$2:$N$5001), '1. Raw Data'!N2884)</f>
        <v>338.07</v>
      </c>
      <c r="O2884" s="9">
        <v>1</v>
      </c>
      <c r="P2884" s="9">
        <f>IF(ISBLANK('1. Raw Data'!P2884), 0, '1. Raw Data'!P2884)</f>
        <v>0.2</v>
      </c>
      <c r="Q2884" s="9">
        <v>575</v>
      </c>
      <c r="R2884" s="9">
        <v>3</v>
      </c>
      <c r="S2884" s="9">
        <f t="shared" si="135"/>
        <v>579.79200000000003</v>
      </c>
      <c r="T2884" s="9">
        <f t="shared" si="136"/>
        <v>241.72200000000004</v>
      </c>
      <c r="U2884" s="23">
        <f t="shared" si="137"/>
        <v>0.41691158208460971</v>
      </c>
    </row>
    <row r="2885" spans="1:21" x14ac:dyDescent="0.3">
      <c r="A2885" s="9">
        <v>1480</v>
      </c>
      <c r="B2885" s="9" t="str">
        <f>PROPER(TRIM('1. Raw Data'!B2885))</f>
        <v>Customer_2883</v>
      </c>
      <c r="C2885" s="9">
        <f>IF(OR('1. Raw Data'!C2885&lt;18, '1. Raw Data'!C2885&gt;100), MEDIAN('1. Raw Data'!$C$2:$C$5001), '1. Raw Data'!C2885)</f>
        <v>40</v>
      </c>
      <c r="D2885" s="9" t="s">
        <v>5022</v>
      </c>
      <c r="E2885" s="22">
        <v>44914</v>
      </c>
      <c r="F2885" s="9">
        <v>0</v>
      </c>
      <c r="G2885" s="9">
        <v>11929</v>
      </c>
      <c r="H2885" s="15">
        <v>44914</v>
      </c>
      <c r="I2885" s="9" t="s">
        <v>7455</v>
      </c>
      <c r="J2885" s="9">
        <v>142</v>
      </c>
      <c r="K2885" s="9" t="s">
        <v>7500</v>
      </c>
      <c r="L2885" s="9" t="str">
        <f>IF(OR('1. Raw Data'!L2885="Elec", '1. Raw Data'!L2885="elect"), "Electronics", '1. Raw Data'!L2885)</f>
        <v>Clothing</v>
      </c>
      <c r="M2885" s="9">
        <v>1335.87</v>
      </c>
      <c r="N2885" s="9">
        <f>IF(ISBLANK('1. Raw Data'!N2885), MEDIAN('1. Raw Data'!$N$2:$N$5001), '1. Raw Data'!N2885)</f>
        <v>588.85</v>
      </c>
      <c r="O2885" s="9">
        <v>1</v>
      </c>
      <c r="P2885" s="9">
        <f>IF(ISBLANK('1. Raw Data'!P2885), 0, '1. Raw Data'!P2885)</f>
        <v>0</v>
      </c>
      <c r="Q2885" s="9">
        <v>744</v>
      </c>
      <c r="R2885" s="9">
        <v>3</v>
      </c>
      <c r="S2885" s="9">
        <f t="shared" si="135"/>
        <v>1335.87</v>
      </c>
      <c r="T2885" s="9">
        <f t="shared" si="136"/>
        <v>747.01999999999987</v>
      </c>
      <c r="U2885" s="23">
        <f t="shared" si="137"/>
        <v>0.55920111986944832</v>
      </c>
    </row>
    <row r="2886" spans="1:21" x14ac:dyDescent="0.3">
      <c r="A2886" s="9">
        <v>2169</v>
      </c>
      <c r="B2886" s="9" t="str">
        <f>PROPER(TRIM('1. Raw Data'!B2886))</f>
        <v>Customer_2884</v>
      </c>
      <c r="C2886" s="9">
        <f>IF(OR('1. Raw Data'!C2886&lt;18, '1. Raw Data'!C2886&gt;100), MEDIAN('1. Raw Data'!$C$2:$C$5001), '1. Raw Data'!C2886)</f>
        <v>49</v>
      </c>
      <c r="D2886" s="9" t="s">
        <v>5021</v>
      </c>
      <c r="E2886" s="22">
        <v>44091</v>
      </c>
      <c r="F2886" s="9">
        <v>1</v>
      </c>
      <c r="G2886" s="9">
        <v>11875</v>
      </c>
      <c r="H2886" s="15">
        <v>44091</v>
      </c>
      <c r="I2886" s="9" t="s">
        <v>7457</v>
      </c>
      <c r="J2886" s="9">
        <v>103</v>
      </c>
      <c r="K2886" s="9" t="s">
        <v>7472</v>
      </c>
      <c r="L2886" s="9" t="str">
        <f>IF(OR('1. Raw Data'!L2886="Elec", '1. Raw Data'!L2886="elect"), "Electronics", '1. Raw Data'!L2886)</f>
        <v>Home Appliances</v>
      </c>
      <c r="M2886" s="9">
        <v>283.57</v>
      </c>
      <c r="N2886" s="9">
        <f>IF(ISBLANK('1. Raw Data'!N2886), MEDIAN('1. Raw Data'!$N$2:$N$5001), '1. Raw Data'!N2886)</f>
        <v>133.77000000000001</v>
      </c>
      <c r="O2886" s="9">
        <v>3</v>
      </c>
      <c r="P2886" s="9">
        <f>IF(ISBLANK('1. Raw Data'!P2886), 0, '1. Raw Data'!P2886)</f>
        <v>0</v>
      </c>
      <c r="Q2886" s="9">
        <v>1567</v>
      </c>
      <c r="R2886" s="9">
        <v>3</v>
      </c>
      <c r="S2886" s="9">
        <f t="shared" si="135"/>
        <v>850.71</v>
      </c>
      <c r="T2886" s="9">
        <f t="shared" si="136"/>
        <v>449.4</v>
      </c>
      <c r="U2886" s="23">
        <f t="shared" si="137"/>
        <v>0.52826462601826707</v>
      </c>
    </row>
    <row r="2887" spans="1:21" x14ac:dyDescent="0.3">
      <c r="A2887" s="9">
        <v>1830</v>
      </c>
      <c r="B2887" s="9" t="str">
        <f>PROPER(TRIM('1. Raw Data'!B2887))</f>
        <v>Customer_2885</v>
      </c>
      <c r="C2887" s="9">
        <f>IF(OR('1. Raw Data'!C2887&lt;18, '1. Raw Data'!C2887&gt;100), MEDIAN('1. Raw Data'!$C$2:$C$5001), '1. Raw Data'!C2887)</f>
        <v>40</v>
      </c>
      <c r="D2887" s="9" t="s">
        <v>5018</v>
      </c>
      <c r="E2887" s="22">
        <v>45321</v>
      </c>
      <c r="F2887" s="9">
        <v>0</v>
      </c>
      <c r="G2887" s="9">
        <v>10510</v>
      </c>
      <c r="H2887" s="15">
        <v>45321</v>
      </c>
      <c r="I2887" s="9" t="s">
        <v>7456</v>
      </c>
      <c r="J2887" s="9">
        <v>122</v>
      </c>
      <c r="K2887" s="9" t="s">
        <v>7465</v>
      </c>
      <c r="L2887" s="9" t="str">
        <f>IF(OR('1. Raw Data'!L2887="Elec", '1. Raw Data'!L2887="elect"), "Electronics", '1. Raw Data'!L2887)</f>
        <v>Home Appliances</v>
      </c>
      <c r="M2887" s="9">
        <v>200.32</v>
      </c>
      <c r="N2887" s="9">
        <f>IF(ISBLANK('1. Raw Data'!N2887), MEDIAN('1. Raw Data'!$N$2:$N$5001), '1. Raw Data'!N2887)</f>
        <v>132.26</v>
      </c>
      <c r="O2887" s="9">
        <v>1</v>
      </c>
      <c r="P2887" s="9">
        <f>IF(ISBLANK('1. Raw Data'!P2887), 0, '1. Raw Data'!P2887)</f>
        <v>0</v>
      </c>
      <c r="Q2887" s="9">
        <v>337</v>
      </c>
      <c r="R2887" s="9">
        <v>5</v>
      </c>
      <c r="S2887" s="9">
        <f t="shared" si="135"/>
        <v>200.32</v>
      </c>
      <c r="T2887" s="9">
        <f t="shared" si="136"/>
        <v>68.06</v>
      </c>
      <c r="U2887" s="23">
        <f t="shared" si="137"/>
        <v>0.33975638977635786</v>
      </c>
    </row>
    <row r="2888" spans="1:21" x14ac:dyDescent="0.3">
      <c r="A2888" s="9">
        <v>2136</v>
      </c>
      <c r="B2888" s="9" t="str">
        <f>PROPER(TRIM('1. Raw Data'!B2888))</f>
        <v>Customer_2886</v>
      </c>
      <c r="C2888" s="9">
        <f>IF(OR('1. Raw Data'!C2888&lt;18, '1. Raw Data'!C2888&gt;100), MEDIAN('1. Raw Data'!$C$2:$C$5001), '1. Raw Data'!C2888)</f>
        <v>42</v>
      </c>
      <c r="D2888" s="9" t="s">
        <v>5019</v>
      </c>
      <c r="E2888" s="22">
        <v>44200</v>
      </c>
      <c r="F2888" s="9">
        <v>0</v>
      </c>
      <c r="G2888" s="9">
        <v>13967</v>
      </c>
      <c r="H2888" s="15">
        <v>44287</v>
      </c>
      <c r="I2888" s="9" t="s">
        <v>7456</v>
      </c>
      <c r="J2888" s="9">
        <v>135</v>
      </c>
      <c r="K2888" s="9" t="s">
        <v>7458</v>
      </c>
      <c r="L2888" s="9" t="str">
        <f>IF(OR('1. Raw Data'!L2888="Elec", '1. Raw Data'!L2888="elect"), "Electronics", '1. Raw Data'!L2888)</f>
        <v>Electronics</v>
      </c>
      <c r="M2888" s="9">
        <v>53.96</v>
      </c>
      <c r="N2888" s="9">
        <f>IF(ISBLANK('1. Raw Data'!N2888), MEDIAN('1. Raw Data'!$N$2:$N$5001), '1. Raw Data'!N2888)</f>
        <v>23.3</v>
      </c>
      <c r="O2888" s="9">
        <v>3</v>
      </c>
      <c r="P2888" s="9">
        <f>IF(ISBLANK('1. Raw Data'!P2888), 0, '1. Raw Data'!P2888)</f>
        <v>0</v>
      </c>
      <c r="Q2888" s="9">
        <v>428</v>
      </c>
      <c r="R2888" s="9">
        <v>7</v>
      </c>
      <c r="S2888" s="9">
        <f t="shared" si="135"/>
        <v>161.88</v>
      </c>
      <c r="T2888" s="9">
        <f t="shared" si="136"/>
        <v>91.97999999999999</v>
      </c>
      <c r="U2888" s="23">
        <f t="shared" si="137"/>
        <v>0.56819866567828015</v>
      </c>
    </row>
    <row r="2889" spans="1:21" x14ac:dyDescent="0.3">
      <c r="A2889" s="9">
        <v>1762</v>
      </c>
      <c r="B2889" s="9" t="str">
        <f>PROPER(TRIM('1. Raw Data'!B2889))</f>
        <v>Customer_2887</v>
      </c>
      <c r="C2889" s="9">
        <f>IF(OR('1. Raw Data'!C2889&lt;18, '1. Raw Data'!C2889&gt;100), MEDIAN('1. Raw Data'!$C$2:$C$5001), '1. Raw Data'!C2889)</f>
        <v>55</v>
      </c>
      <c r="D2889" s="9" t="s">
        <v>5019</v>
      </c>
      <c r="E2889" s="22">
        <v>44044</v>
      </c>
      <c r="F2889" s="9">
        <v>1</v>
      </c>
      <c r="G2889" s="9">
        <v>13407</v>
      </c>
      <c r="H2889" s="15">
        <v>43838</v>
      </c>
      <c r="I2889" s="9" t="s">
        <v>7455</v>
      </c>
      <c r="J2889" s="9">
        <v>121</v>
      </c>
      <c r="K2889" s="9" t="s">
        <v>7495</v>
      </c>
      <c r="L2889" s="9" t="str">
        <f>IF(OR('1. Raw Data'!L2889="Elec", '1. Raw Data'!L2889="elect"), "Electronics", '1. Raw Data'!L2889)</f>
        <v>Sports</v>
      </c>
      <c r="M2889" s="9">
        <v>505.3</v>
      </c>
      <c r="N2889" s="9">
        <f>IF(ISBLANK('1. Raw Data'!N2889), MEDIAN('1. Raw Data'!$N$2:$N$5001), '1. Raw Data'!N2889)</f>
        <v>349.55</v>
      </c>
      <c r="O2889" s="9">
        <v>5</v>
      </c>
      <c r="P2889" s="9">
        <f>IF(ISBLANK('1. Raw Data'!P2889), 0, '1. Raw Data'!P2889)</f>
        <v>0</v>
      </c>
      <c r="Q2889" s="9">
        <v>783</v>
      </c>
      <c r="R2889" s="9">
        <v>7</v>
      </c>
      <c r="S2889" s="9">
        <f t="shared" si="135"/>
        <v>2526.5</v>
      </c>
      <c r="T2889" s="9">
        <f t="shared" si="136"/>
        <v>778.75</v>
      </c>
      <c r="U2889" s="23">
        <f t="shared" si="137"/>
        <v>0.30823273302988324</v>
      </c>
    </row>
    <row r="2890" spans="1:21" x14ac:dyDescent="0.3">
      <c r="A2890" s="9">
        <v>1475</v>
      </c>
      <c r="B2890" s="9" t="str">
        <f>PROPER(TRIM('1. Raw Data'!B2890))</f>
        <v>Customer_2888</v>
      </c>
      <c r="C2890" s="9">
        <f>IF(OR('1. Raw Data'!C2890&lt;18, '1. Raw Data'!C2890&gt;100), MEDIAN('1. Raw Data'!$C$2:$C$5001), '1. Raw Data'!C2890)</f>
        <v>25</v>
      </c>
      <c r="D2890" s="9" t="s">
        <v>5020</v>
      </c>
      <c r="E2890" s="22">
        <v>43877</v>
      </c>
      <c r="F2890" s="9">
        <v>0</v>
      </c>
      <c r="G2890" s="9">
        <v>11669</v>
      </c>
      <c r="H2890" s="15">
        <v>43877</v>
      </c>
      <c r="I2890" s="9" t="s">
        <v>7455</v>
      </c>
      <c r="J2890" s="9">
        <v>125</v>
      </c>
      <c r="K2890" s="9" t="s">
        <v>7479</v>
      </c>
      <c r="L2890" s="9" t="str">
        <f>IF(OR('1. Raw Data'!L2890="Elec", '1. Raw Data'!L2890="elect"), "Electronics", '1. Raw Data'!L2890)</f>
        <v>Home Appliances</v>
      </c>
      <c r="M2890" s="9">
        <v>263.75</v>
      </c>
      <c r="N2890" s="9">
        <f>IF(ISBLANK('1. Raw Data'!N2890), MEDIAN('1. Raw Data'!$N$2:$N$5001), '1. Raw Data'!N2890)</f>
        <v>105.9</v>
      </c>
      <c r="O2890" s="9">
        <v>3</v>
      </c>
      <c r="P2890" s="9">
        <f>IF(ISBLANK('1. Raw Data'!P2890), 0, '1. Raw Data'!P2890)</f>
        <v>0.05</v>
      </c>
      <c r="Q2890" s="9">
        <v>366</v>
      </c>
      <c r="R2890" s="9">
        <v>7</v>
      </c>
      <c r="S2890" s="9">
        <f t="shared" si="135"/>
        <v>751.6875</v>
      </c>
      <c r="T2890" s="9">
        <f t="shared" si="136"/>
        <v>433.98749999999995</v>
      </c>
      <c r="U2890" s="23">
        <f t="shared" si="137"/>
        <v>0.57735096033923661</v>
      </c>
    </row>
    <row r="2891" spans="1:21" x14ac:dyDescent="0.3">
      <c r="A2891" s="9">
        <v>1762</v>
      </c>
      <c r="B2891" s="9" t="str">
        <f>PROPER(TRIM('1. Raw Data'!B2891))</f>
        <v>Customer_2889</v>
      </c>
      <c r="C2891" s="9">
        <f>IF(OR('1. Raw Data'!C2891&lt;18, '1. Raw Data'!C2891&gt;100), MEDIAN('1. Raw Data'!$C$2:$C$5001), '1. Raw Data'!C2891)</f>
        <v>40</v>
      </c>
      <c r="D2891" s="9" t="s">
        <v>5022</v>
      </c>
      <c r="E2891" s="22">
        <v>44442</v>
      </c>
      <c r="F2891" s="9">
        <v>1</v>
      </c>
      <c r="G2891" s="9">
        <v>11872</v>
      </c>
      <c r="H2891" s="15">
        <v>44264</v>
      </c>
      <c r="I2891" s="9" t="s">
        <v>7457</v>
      </c>
      <c r="J2891" s="9">
        <v>139</v>
      </c>
      <c r="K2891" s="9" t="s">
        <v>7486</v>
      </c>
      <c r="L2891" s="9" t="str">
        <f>IF(OR('1. Raw Data'!L2891="Elec", '1. Raw Data'!L2891="elect"), "Electronics", '1. Raw Data'!L2891)</f>
        <v>Home Appliances</v>
      </c>
      <c r="M2891" s="9">
        <v>368.98</v>
      </c>
      <c r="N2891" s="9">
        <f>IF(ISBLANK('1. Raw Data'!N2891), MEDIAN('1. Raw Data'!$N$2:$N$5001), '1. Raw Data'!N2891)</f>
        <v>220.46</v>
      </c>
      <c r="O2891" s="9">
        <v>1</v>
      </c>
      <c r="P2891" s="9">
        <f>IF(ISBLANK('1. Raw Data'!P2891), 0, '1. Raw Data'!P2891)</f>
        <v>0</v>
      </c>
      <c r="Q2891" s="9">
        <v>783</v>
      </c>
      <c r="R2891" s="9">
        <v>7</v>
      </c>
      <c r="S2891" s="9">
        <f t="shared" si="135"/>
        <v>368.98</v>
      </c>
      <c r="T2891" s="9">
        <f t="shared" si="136"/>
        <v>148.52000000000001</v>
      </c>
      <c r="U2891" s="23">
        <f t="shared" si="137"/>
        <v>0.40251504146566208</v>
      </c>
    </row>
    <row r="2892" spans="1:21" x14ac:dyDescent="0.3">
      <c r="A2892" s="9">
        <v>2326</v>
      </c>
      <c r="B2892" s="9" t="str">
        <f>PROPER(TRIM('1. Raw Data'!B2892))</f>
        <v>Customer_2890</v>
      </c>
      <c r="C2892" s="9">
        <f>IF(OR('1. Raw Data'!C2892&lt;18, '1. Raw Data'!C2892&gt;100), MEDIAN('1. Raw Data'!$C$2:$C$5001), '1. Raw Data'!C2892)</f>
        <v>50</v>
      </c>
      <c r="D2892" s="9" t="s">
        <v>5023</v>
      </c>
      <c r="E2892" s="22">
        <v>44779</v>
      </c>
      <c r="F2892" s="9">
        <v>0</v>
      </c>
      <c r="G2892" s="9">
        <v>10773</v>
      </c>
      <c r="H2892" s="15">
        <v>44720</v>
      </c>
      <c r="I2892" s="9" t="s">
        <v>7457</v>
      </c>
      <c r="J2892" s="9">
        <v>102</v>
      </c>
      <c r="K2892" s="9" t="s">
        <v>7494</v>
      </c>
      <c r="L2892" s="9" t="str">
        <f>IF(OR('1. Raw Data'!L2892="Elec", '1. Raw Data'!L2892="elect"), "Electronics", '1. Raw Data'!L2892)</f>
        <v>Sports</v>
      </c>
      <c r="M2892" s="9">
        <v>66.3</v>
      </c>
      <c r="N2892" s="9">
        <f>IF(ISBLANK('1. Raw Data'!N2892), MEDIAN('1. Raw Data'!$N$2:$N$5001), '1. Raw Data'!N2892)</f>
        <v>43.56</v>
      </c>
      <c r="O2892" s="9">
        <v>2</v>
      </c>
      <c r="P2892" s="9">
        <f>IF(ISBLANK('1. Raw Data'!P2892), 0, '1. Raw Data'!P2892)</f>
        <v>0.05</v>
      </c>
      <c r="Q2892" s="9">
        <v>391</v>
      </c>
      <c r="R2892" s="9">
        <v>7</v>
      </c>
      <c r="S2892" s="9">
        <f t="shared" si="135"/>
        <v>125.96999999999998</v>
      </c>
      <c r="T2892" s="9">
        <f t="shared" si="136"/>
        <v>38.84999999999998</v>
      </c>
      <c r="U2892" s="23">
        <f t="shared" si="137"/>
        <v>0.30840676351512253</v>
      </c>
    </row>
    <row r="2893" spans="1:21" x14ac:dyDescent="0.3">
      <c r="A2893" s="9">
        <v>1970</v>
      </c>
      <c r="B2893" s="9" t="str">
        <f>PROPER(TRIM('1. Raw Data'!B2893))</f>
        <v>Customer_2891</v>
      </c>
      <c r="C2893" s="9">
        <f>IF(OR('1. Raw Data'!C2893&lt;18, '1. Raw Data'!C2893&gt;100), MEDIAN('1. Raw Data'!$C$2:$C$5001), '1. Raw Data'!C2893)</f>
        <v>77</v>
      </c>
      <c r="D2893" s="9" t="s">
        <v>5019</v>
      </c>
      <c r="E2893" s="22">
        <v>45210</v>
      </c>
      <c r="F2893" s="9">
        <v>0</v>
      </c>
      <c r="G2893" s="9">
        <v>11365</v>
      </c>
      <c r="H2893" s="15">
        <v>45240</v>
      </c>
      <c r="I2893" s="9" t="s">
        <v>7455</v>
      </c>
      <c r="J2893" s="9">
        <v>101</v>
      </c>
      <c r="K2893" s="9" t="s">
        <v>7478</v>
      </c>
      <c r="L2893" s="9" t="str">
        <f>IF(OR('1. Raw Data'!L2893="Elec", '1. Raw Data'!L2893="elect"), "Electronics", '1. Raw Data'!L2893)</f>
        <v>Clothing</v>
      </c>
      <c r="M2893" s="9">
        <v>379.43</v>
      </c>
      <c r="N2893" s="9">
        <f>IF(ISBLANK('1. Raw Data'!N2893), MEDIAN('1. Raw Data'!$N$2:$N$5001), '1. Raw Data'!N2893)</f>
        <v>258.08</v>
      </c>
      <c r="O2893" s="9">
        <v>1</v>
      </c>
      <c r="P2893" s="9">
        <f>IF(ISBLANK('1. Raw Data'!P2893), 0, '1. Raw Data'!P2893)</f>
        <v>0</v>
      </c>
      <c r="Q2893" s="9">
        <v>448</v>
      </c>
      <c r="R2893" s="9">
        <v>4</v>
      </c>
      <c r="S2893" s="9">
        <f t="shared" si="135"/>
        <v>379.43</v>
      </c>
      <c r="T2893" s="9">
        <f t="shared" si="136"/>
        <v>121.35000000000002</v>
      </c>
      <c r="U2893" s="23">
        <f t="shared" si="137"/>
        <v>0.31982183802018821</v>
      </c>
    </row>
    <row r="2894" spans="1:21" x14ac:dyDescent="0.3">
      <c r="A2894" s="9">
        <v>2019</v>
      </c>
      <c r="B2894" s="9" t="str">
        <f>PROPER(TRIM('1. Raw Data'!B2894))</f>
        <v>Customer_2892</v>
      </c>
      <c r="C2894" s="9">
        <f>IF(OR('1. Raw Data'!C2894&lt;18, '1. Raw Data'!C2894&gt;100), MEDIAN('1. Raw Data'!$C$2:$C$5001), '1. Raw Data'!C2894)</f>
        <v>39</v>
      </c>
      <c r="D2894" s="9" t="s">
        <v>5018</v>
      </c>
      <c r="E2894" s="22">
        <v>45627</v>
      </c>
      <c r="F2894" s="9">
        <v>1</v>
      </c>
      <c r="G2894" s="9">
        <v>13409</v>
      </c>
      <c r="H2894" s="15">
        <v>45303</v>
      </c>
      <c r="I2894" s="9" t="s">
        <v>7455</v>
      </c>
      <c r="J2894" s="9">
        <v>107</v>
      </c>
      <c r="K2894" s="9" t="s">
        <v>7485</v>
      </c>
      <c r="L2894" s="9" t="str">
        <f>IF(OR('1. Raw Data'!L2894="Elec", '1. Raw Data'!L2894="elect"), "Electronics", '1. Raw Data'!L2894)</f>
        <v>Sports</v>
      </c>
      <c r="M2894" s="9">
        <v>532.42999999999995</v>
      </c>
      <c r="N2894" s="9">
        <f>IF(ISBLANK('1. Raw Data'!N2894), MEDIAN('1. Raw Data'!$N$2:$N$5001), '1. Raw Data'!N2894)</f>
        <v>235.97</v>
      </c>
      <c r="O2894" s="9">
        <v>2</v>
      </c>
      <c r="P2894" s="9">
        <f>IF(ISBLANK('1. Raw Data'!P2894), 0, '1. Raw Data'!P2894)</f>
        <v>0</v>
      </c>
      <c r="Q2894" s="9">
        <v>355</v>
      </c>
      <c r="R2894" s="9">
        <v>5</v>
      </c>
      <c r="S2894" s="9">
        <f t="shared" si="135"/>
        <v>1064.8599999999999</v>
      </c>
      <c r="T2894" s="9">
        <f t="shared" si="136"/>
        <v>592.91999999999985</v>
      </c>
      <c r="U2894" s="23">
        <f t="shared" si="137"/>
        <v>0.55680558946715986</v>
      </c>
    </row>
    <row r="2895" spans="1:21" x14ac:dyDescent="0.3">
      <c r="A2895" s="9">
        <v>2141</v>
      </c>
      <c r="B2895" s="9" t="str">
        <f>PROPER(TRIM('1. Raw Data'!B2895))</f>
        <v>Customer_2893</v>
      </c>
      <c r="C2895" s="9">
        <f>IF(OR('1. Raw Data'!C2895&lt;18, '1. Raw Data'!C2895&gt;100), MEDIAN('1. Raw Data'!$C$2:$C$5001), '1. Raw Data'!C2895)</f>
        <v>43</v>
      </c>
      <c r="D2895" s="9" t="s">
        <v>5018</v>
      </c>
      <c r="E2895" s="22">
        <v>44946</v>
      </c>
      <c r="F2895" s="9">
        <v>1</v>
      </c>
      <c r="G2895" s="9">
        <v>13551</v>
      </c>
      <c r="H2895" s="15">
        <v>44946</v>
      </c>
      <c r="I2895" s="9" t="s">
        <v>7457</v>
      </c>
      <c r="J2895" s="9">
        <v>120</v>
      </c>
      <c r="K2895" s="9" t="s">
        <v>7488</v>
      </c>
      <c r="L2895" s="9" t="str">
        <f>IF(OR('1. Raw Data'!L2895="Elec", '1. Raw Data'!L2895="elect"), "Electronics", '1. Raw Data'!L2895)</f>
        <v>Electronics</v>
      </c>
      <c r="M2895" s="9">
        <v>95.77</v>
      </c>
      <c r="N2895" s="9">
        <f>IF(ISBLANK('1. Raw Data'!N2895), MEDIAN('1. Raw Data'!$N$2:$N$5001), '1. Raw Data'!N2895)</f>
        <v>58.37</v>
      </c>
      <c r="O2895" s="9">
        <v>5</v>
      </c>
      <c r="P2895" s="9">
        <f>IF(ISBLANK('1. Raw Data'!P2895), 0, '1. Raw Data'!P2895)</f>
        <v>0.05</v>
      </c>
      <c r="Q2895" s="9">
        <v>681</v>
      </c>
      <c r="R2895" s="9">
        <v>7</v>
      </c>
      <c r="S2895" s="9">
        <f t="shared" si="135"/>
        <v>454.90749999999997</v>
      </c>
      <c r="T2895" s="9">
        <f t="shared" si="136"/>
        <v>163.0575</v>
      </c>
      <c r="U2895" s="23">
        <f t="shared" si="137"/>
        <v>0.35844100174211246</v>
      </c>
    </row>
    <row r="2896" spans="1:21" x14ac:dyDescent="0.3">
      <c r="A2896" s="9">
        <v>1160</v>
      </c>
      <c r="B2896" s="9" t="str">
        <f>PROPER(TRIM('1. Raw Data'!B2896))</f>
        <v>Customer_2894</v>
      </c>
      <c r="C2896" s="9">
        <f>IF(OR('1. Raw Data'!C2896&lt;18, '1. Raw Data'!C2896&gt;100), MEDIAN('1. Raw Data'!$C$2:$C$5001), '1. Raw Data'!C2896)</f>
        <v>35</v>
      </c>
      <c r="D2896" s="9" t="s">
        <v>5020</v>
      </c>
      <c r="E2896" s="22">
        <v>44699</v>
      </c>
      <c r="F2896" s="9">
        <v>0</v>
      </c>
      <c r="G2896" s="9">
        <v>10923</v>
      </c>
      <c r="H2896" s="15">
        <v>44699</v>
      </c>
      <c r="I2896" s="9" t="s">
        <v>7455</v>
      </c>
      <c r="J2896" s="9">
        <v>143</v>
      </c>
      <c r="K2896" s="9" t="s">
        <v>7475</v>
      </c>
      <c r="L2896" s="9" t="str">
        <f>IF(OR('1. Raw Data'!L2896="Elec", '1. Raw Data'!L2896="elect"), "Electronics", '1. Raw Data'!L2896)</f>
        <v>Electronics</v>
      </c>
      <c r="M2896" s="9">
        <v>931.46</v>
      </c>
      <c r="N2896" s="9">
        <f>IF(ISBLANK('1. Raw Data'!N2896), MEDIAN('1. Raw Data'!$N$2:$N$5001), '1. Raw Data'!N2896)</f>
        <v>402.58</v>
      </c>
      <c r="O2896" s="9">
        <v>4</v>
      </c>
      <c r="P2896" s="9">
        <f>IF(ISBLANK('1. Raw Data'!P2896), 0, '1. Raw Data'!P2896)</f>
        <v>0.2</v>
      </c>
      <c r="Q2896" s="9">
        <v>959</v>
      </c>
      <c r="R2896" s="9">
        <v>4</v>
      </c>
      <c r="S2896" s="9">
        <f t="shared" si="135"/>
        <v>2980.6720000000005</v>
      </c>
      <c r="T2896" s="9">
        <f t="shared" si="136"/>
        <v>1370.3520000000005</v>
      </c>
      <c r="U2896" s="23">
        <f t="shared" si="137"/>
        <v>0.45974599016597612</v>
      </c>
    </row>
    <row r="2897" spans="1:21" x14ac:dyDescent="0.3">
      <c r="A2897" s="9">
        <v>1400</v>
      </c>
      <c r="B2897" s="9" t="str">
        <f>PROPER(TRIM('1. Raw Data'!B2897))</f>
        <v>Customer_2895</v>
      </c>
      <c r="C2897" s="9">
        <f>IF(OR('1. Raw Data'!C2897&lt;18, '1. Raw Data'!C2897&gt;100), MEDIAN('1. Raw Data'!$C$2:$C$5001), '1. Raw Data'!C2897)</f>
        <v>63</v>
      </c>
      <c r="D2897" s="9" t="s">
        <v>5018</v>
      </c>
      <c r="E2897" s="22">
        <v>44920</v>
      </c>
      <c r="F2897" s="9">
        <v>0</v>
      </c>
      <c r="G2897" s="9">
        <v>13113</v>
      </c>
      <c r="H2897" s="15">
        <v>44920</v>
      </c>
      <c r="I2897" s="9" t="s">
        <v>7456</v>
      </c>
      <c r="J2897" s="9">
        <v>106</v>
      </c>
      <c r="K2897" s="9" t="s">
        <v>7477</v>
      </c>
      <c r="L2897" s="9" t="str">
        <f>IF(OR('1. Raw Data'!L2897="Elec", '1. Raw Data'!L2897="elect"), "Electronics", '1. Raw Data'!L2897)</f>
        <v>Electronics</v>
      </c>
      <c r="M2897" s="9">
        <v>874.76</v>
      </c>
      <c r="N2897" s="9">
        <f>IF(ISBLANK('1. Raw Data'!N2897), MEDIAN('1. Raw Data'!$N$2:$N$5001), '1. Raw Data'!N2897)</f>
        <v>442.44</v>
      </c>
      <c r="O2897" s="9">
        <v>5</v>
      </c>
      <c r="P2897" s="9">
        <f>IF(ISBLANK('1. Raw Data'!P2897), 0, '1. Raw Data'!P2897)</f>
        <v>0.1</v>
      </c>
      <c r="Q2897" s="9">
        <v>438</v>
      </c>
      <c r="R2897" s="9">
        <v>9</v>
      </c>
      <c r="S2897" s="9">
        <f t="shared" si="135"/>
        <v>3936.42</v>
      </c>
      <c r="T2897" s="9">
        <f t="shared" si="136"/>
        <v>1724.2200000000003</v>
      </c>
      <c r="U2897" s="23">
        <f t="shared" si="137"/>
        <v>0.43801728474095758</v>
      </c>
    </row>
    <row r="2898" spans="1:21" x14ac:dyDescent="0.3">
      <c r="A2898" s="9">
        <v>1197</v>
      </c>
      <c r="B2898" s="9" t="str">
        <f>PROPER(TRIM('1. Raw Data'!B2898))</f>
        <v>Customer_2896</v>
      </c>
      <c r="C2898" s="9">
        <f>IF(OR('1. Raw Data'!C2898&lt;18, '1. Raw Data'!C2898&gt;100), MEDIAN('1. Raw Data'!$C$2:$C$5001), '1. Raw Data'!C2898)</f>
        <v>38</v>
      </c>
      <c r="D2898" s="9" t="s">
        <v>5020</v>
      </c>
      <c r="E2898" s="22">
        <v>44607</v>
      </c>
      <c r="F2898" s="9">
        <v>0</v>
      </c>
      <c r="G2898" s="9">
        <v>10073</v>
      </c>
      <c r="H2898" s="15">
        <v>44607</v>
      </c>
      <c r="I2898" s="9" t="s">
        <v>7457</v>
      </c>
      <c r="J2898" s="9">
        <v>136</v>
      </c>
      <c r="K2898" s="9" t="s">
        <v>7503</v>
      </c>
      <c r="L2898" s="9" t="str">
        <f>IF(OR('1. Raw Data'!L2898="Elec", '1. Raw Data'!L2898="elect"), "Electronics", '1. Raw Data'!L2898)</f>
        <v>Home Appliances</v>
      </c>
      <c r="M2898" s="9">
        <v>190.7</v>
      </c>
      <c r="N2898" s="9">
        <f>IF(ISBLANK('1. Raw Data'!N2898), MEDIAN('1. Raw Data'!$N$2:$N$5001), '1. Raw Data'!N2898)</f>
        <v>429.51499999999999</v>
      </c>
      <c r="O2898" s="9">
        <v>5</v>
      </c>
      <c r="P2898" s="9">
        <f>IF(ISBLANK('1. Raw Data'!P2898), 0, '1. Raw Data'!P2898)</f>
        <v>0.1</v>
      </c>
      <c r="Q2898" s="9">
        <v>623</v>
      </c>
      <c r="R2898" s="9">
        <v>6</v>
      </c>
      <c r="S2898" s="9">
        <f t="shared" si="135"/>
        <v>858.15</v>
      </c>
      <c r="T2898" s="9">
        <f t="shared" si="136"/>
        <v>-1289.4249999999997</v>
      </c>
      <c r="U2898" s="23">
        <f t="shared" si="137"/>
        <v>-1.5025636543727783</v>
      </c>
    </row>
    <row r="2899" spans="1:21" x14ac:dyDescent="0.3">
      <c r="A2899" s="9">
        <v>2283</v>
      </c>
      <c r="B2899" s="9" t="str">
        <f>PROPER(TRIM('1. Raw Data'!B2899))</f>
        <v>Customer_2897</v>
      </c>
      <c r="C2899" s="9">
        <f>IF(OR('1. Raw Data'!C2899&lt;18, '1. Raw Data'!C2899&gt;100), MEDIAN('1. Raw Data'!$C$2:$C$5001), '1. Raw Data'!C2899)</f>
        <v>37</v>
      </c>
      <c r="D2899" s="9" t="s">
        <v>5019</v>
      </c>
      <c r="E2899" s="22">
        <v>44301</v>
      </c>
      <c r="F2899" s="9">
        <v>0</v>
      </c>
      <c r="G2899" s="9">
        <v>10808</v>
      </c>
      <c r="H2899" s="15">
        <v>44301</v>
      </c>
      <c r="I2899" s="9" t="s">
        <v>7456</v>
      </c>
      <c r="J2899" s="9">
        <v>121</v>
      </c>
      <c r="K2899" s="9" t="s">
        <v>7495</v>
      </c>
      <c r="L2899" s="9" t="str">
        <f>IF(OR('1. Raw Data'!L2899="Elec", '1. Raw Data'!L2899="elect"), "Electronics", '1. Raw Data'!L2899)</f>
        <v>Clothing</v>
      </c>
      <c r="M2899" s="9">
        <v>912.76</v>
      </c>
      <c r="N2899" s="9">
        <f>IF(ISBLANK('1. Raw Data'!N2899), MEDIAN('1. Raw Data'!$N$2:$N$5001), '1. Raw Data'!N2899)</f>
        <v>459.84</v>
      </c>
      <c r="O2899" s="9">
        <v>5</v>
      </c>
      <c r="P2899" s="9">
        <f>IF(ISBLANK('1. Raw Data'!P2899), 0, '1. Raw Data'!P2899)</f>
        <v>0</v>
      </c>
      <c r="Q2899" s="9">
        <v>327</v>
      </c>
      <c r="R2899" s="9">
        <v>6</v>
      </c>
      <c r="S2899" s="9">
        <f t="shared" si="135"/>
        <v>4563.8</v>
      </c>
      <c r="T2899" s="9">
        <f t="shared" si="136"/>
        <v>2264.6000000000004</v>
      </c>
      <c r="U2899" s="23">
        <f t="shared" si="137"/>
        <v>0.49620929926815377</v>
      </c>
    </row>
    <row r="2900" spans="1:21" x14ac:dyDescent="0.3">
      <c r="A2900" s="9">
        <v>1659</v>
      </c>
      <c r="B2900" s="9" t="str">
        <f>PROPER(TRIM('1. Raw Data'!B2900))</f>
        <v>Customer_2898</v>
      </c>
      <c r="C2900" s="9">
        <f>IF(OR('1. Raw Data'!C2900&lt;18, '1. Raw Data'!C2900&gt;100), MEDIAN('1. Raw Data'!$C$2:$C$5001), '1. Raw Data'!C2900)</f>
        <v>53</v>
      </c>
      <c r="D2900" s="9" t="s">
        <v>5019</v>
      </c>
      <c r="E2900" s="22">
        <v>44337</v>
      </c>
      <c r="F2900" s="9">
        <v>0</v>
      </c>
      <c r="G2900" s="9">
        <v>12878</v>
      </c>
      <c r="H2900" s="15">
        <v>44337</v>
      </c>
      <c r="I2900" s="9" t="s">
        <v>7455</v>
      </c>
      <c r="J2900" s="9">
        <v>146</v>
      </c>
      <c r="K2900" s="9" t="s">
        <v>7505</v>
      </c>
      <c r="L2900" s="9" t="str">
        <f>IF(OR('1. Raw Data'!L2900="Elec", '1. Raw Data'!L2900="elect"), "Electronics", '1. Raw Data'!L2900)</f>
        <v>Electronics</v>
      </c>
      <c r="M2900" s="9">
        <v>1498.05</v>
      </c>
      <c r="N2900" s="9">
        <f>IF(ISBLANK('1. Raw Data'!N2900), MEDIAN('1. Raw Data'!$N$2:$N$5001), '1. Raw Data'!N2900)</f>
        <v>740.06</v>
      </c>
      <c r="O2900" s="9">
        <v>3</v>
      </c>
      <c r="P2900" s="9">
        <f>IF(ISBLANK('1. Raw Data'!P2900), 0, '1. Raw Data'!P2900)</f>
        <v>0.1</v>
      </c>
      <c r="Q2900" s="9">
        <v>1016</v>
      </c>
      <c r="R2900" s="9">
        <v>3</v>
      </c>
      <c r="S2900" s="9">
        <f t="shared" si="135"/>
        <v>4044.7349999999997</v>
      </c>
      <c r="T2900" s="9">
        <f t="shared" si="136"/>
        <v>1824.5549999999998</v>
      </c>
      <c r="U2900" s="23">
        <f t="shared" si="137"/>
        <v>0.45109382938560871</v>
      </c>
    </row>
    <row r="2901" spans="1:21" x14ac:dyDescent="0.3">
      <c r="A2901" s="9">
        <v>2070</v>
      </c>
      <c r="B2901" s="9" t="str">
        <f>PROPER(TRIM('1. Raw Data'!B2901))</f>
        <v>Customer_2899</v>
      </c>
      <c r="C2901" s="9">
        <f>IF(OR('1. Raw Data'!C2901&lt;18, '1. Raw Data'!C2901&gt;100), MEDIAN('1. Raw Data'!$C$2:$C$5001), '1. Raw Data'!C2901)</f>
        <v>32</v>
      </c>
      <c r="D2901" s="9" t="s">
        <v>5019</v>
      </c>
      <c r="E2901" s="22">
        <v>44569</v>
      </c>
      <c r="F2901" s="9">
        <v>0</v>
      </c>
      <c r="G2901" s="9">
        <v>11045</v>
      </c>
      <c r="H2901" s="15">
        <v>44774</v>
      </c>
      <c r="I2901" s="9" t="s">
        <v>7457</v>
      </c>
      <c r="J2901" s="9">
        <v>135</v>
      </c>
      <c r="K2901" s="9" t="s">
        <v>7458</v>
      </c>
      <c r="L2901" s="9" t="str">
        <f>IF(OR('1. Raw Data'!L2901="Elec", '1. Raw Data'!L2901="elect"), "Electronics", '1. Raw Data'!L2901)</f>
        <v>Sports</v>
      </c>
      <c r="M2901" s="9">
        <v>1419.48</v>
      </c>
      <c r="N2901" s="9">
        <f>IF(ISBLANK('1. Raw Data'!N2901), MEDIAN('1. Raw Data'!$N$2:$N$5001), '1. Raw Data'!N2901)</f>
        <v>617.21</v>
      </c>
      <c r="O2901" s="9">
        <v>5</v>
      </c>
      <c r="P2901" s="9">
        <f>IF(ISBLANK('1. Raw Data'!P2901), 0, '1. Raw Data'!P2901)</f>
        <v>0</v>
      </c>
      <c r="Q2901" s="9">
        <v>367</v>
      </c>
      <c r="R2901" s="9">
        <v>6</v>
      </c>
      <c r="S2901" s="9">
        <f t="shared" si="135"/>
        <v>7097.4</v>
      </c>
      <c r="T2901" s="9">
        <f t="shared" si="136"/>
        <v>4011.3499999999995</v>
      </c>
      <c r="U2901" s="23">
        <f t="shared" si="137"/>
        <v>0.56518584270296157</v>
      </c>
    </row>
    <row r="2902" spans="1:21" x14ac:dyDescent="0.3">
      <c r="A2902" s="9">
        <v>1398</v>
      </c>
      <c r="B2902" s="9" t="str">
        <f>PROPER(TRIM('1. Raw Data'!B2902))</f>
        <v>Customer_2900</v>
      </c>
      <c r="C2902" s="9">
        <f>IF(OR('1. Raw Data'!C2902&lt;18, '1. Raw Data'!C2902&gt;100), MEDIAN('1. Raw Data'!$C$2:$C$5001), '1. Raw Data'!C2902)</f>
        <v>20</v>
      </c>
      <c r="D2902" s="9" t="s">
        <v>5019</v>
      </c>
      <c r="E2902" s="22">
        <v>44539</v>
      </c>
      <c r="F2902" s="9">
        <v>0</v>
      </c>
      <c r="G2902" s="9">
        <v>12267</v>
      </c>
      <c r="H2902" s="15">
        <v>44451</v>
      </c>
      <c r="I2902" s="9" t="s">
        <v>7457</v>
      </c>
      <c r="J2902" s="9">
        <v>136</v>
      </c>
      <c r="K2902" s="9" t="s">
        <v>7503</v>
      </c>
      <c r="L2902" s="9" t="str">
        <f>IF(OR('1. Raw Data'!L2902="Elec", '1. Raw Data'!L2902="elect"), "Electronics", '1. Raw Data'!L2902)</f>
        <v>Electronics</v>
      </c>
      <c r="M2902" s="9">
        <v>53.87</v>
      </c>
      <c r="N2902" s="9">
        <f>IF(ISBLANK('1. Raw Data'!N2902), MEDIAN('1. Raw Data'!$N$2:$N$5001), '1. Raw Data'!N2902)</f>
        <v>22.62</v>
      </c>
      <c r="O2902" s="9">
        <v>4</v>
      </c>
      <c r="P2902" s="9">
        <f>IF(ISBLANK('1. Raw Data'!P2902), 0, '1. Raw Data'!P2902)</f>
        <v>0</v>
      </c>
      <c r="Q2902" s="9">
        <v>677</v>
      </c>
      <c r="R2902" s="9">
        <v>6</v>
      </c>
      <c r="S2902" s="9">
        <f t="shared" si="135"/>
        <v>215.48</v>
      </c>
      <c r="T2902" s="9">
        <f t="shared" si="136"/>
        <v>124.99999999999999</v>
      </c>
      <c r="U2902" s="23">
        <f t="shared" si="137"/>
        <v>0.58010024132170035</v>
      </c>
    </row>
    <row r="2903" spans="1:21" x14ac:dyDescent="0.3">
      <c r="A2903" s="9">
        <v>1077</v>
      </c>
      <c r="B2903" s="9" t="str">
        <f>PROPER(TRIM('1. Raw Data'!B2903))</f>
        <v>Customer_2901</v>
      </c>
      <c r="C2903" s="9">
        <f>IF(OR('1. Raw Data'!C2903&lt;18, '1. Raw Data'!C2903&gt;100), MEDIAN('1. Raw Data'!$C$2:$C$5001), '1. Raw Data'!C2903)</f>
        <v>53</v>
      </c>
      <c r="D2903" s="9" t="s">
        <v>5023</v>
      </c>
      <c r="E2903" s="22">
        <v>44148</v>
      </c>
      <c r="F2903" s="9">
        <v>0</v>
      </c>
      <c r="G2903" s="9">
        <v>12126</v>
      </c>
      <c r="H2903" s="15">
        <v>44148</v>
      </c>
      <c r="I2903" s="9" t="s">
        <v>7457</v>
      </c>
      <c r="J2903" s="9">
        <v>108</v>
      </c>
      <c r="K2903" s="9" t="s">
        <v>7496</v>
      </c>
      <c r="L2903" s="9" t="str">
        <f>IF(OR('1. Raw Data'!L2903="Elec", '1. Raw Data'!L2903="elect"), "Electronics", '1. Raw Data'!L2903)</f>
        <v>Home Appliances</v>
      </c>
      <c r="M2903" s="9">
        <v>1203.3</v>
      </c>
      <c r="N2903" s="9">
        <f>IF(ISBLANK('1. Raw Data'!N2903), MEDIAN('1. Raw Data'!$N$2:$N$5001), '1. Raw Data'!N2903)</f>
        <v>522.92999999999995</v>
      </c>
      <c r="O2903" s="9">
        <v>1</v>
      </c>
      <c r="P2903" s="9">
        <f>IF(ISBLANK('1. Raw Data'!P2903), 0, '1. Raw Data'!P2903)</f>
        <v>0</v>
      </c>
      <c r="Q2903" s="9">
        <v>527</v>
      </c>
      <c r="R2903" s="9">
        <v>4</v>
      </c>
      <c r="S2903" s="9">
        <f t="shared" si="135"/>
        <v>1203.3</v>
      </c>
      <c r="T2903" s="9">
        <f t="shared" si="136"/>
        <v>680.37</v>
      </c>
      <c r="U2903" s="23">
        <f t="shared" si="137"/>
        <v>0.56542009473946653</v>
      </c>
    </row>
    <row r="2904" spans="1:21" x14ac:dyDescent="0.3">
      <c r="A2904" s="9">
        <v>1123</v>
      </c>
      <c r="B2904" s="9" t="str">
        <f>PROPER(TRIM('1. Raw Data'!B2904))</f>
        <v>Customer_2902</v>
      </c>
      <c r="C2904" s="9">
        <f>IF(OR('1. Raw Data'!C2904&lt;18, '1. Raw Data'!C2904&gt;100), MEDIAN('1. Raw Data'!$C$2:$C$5001), '1. Raw Data'!C2904)</f>
        <v>31</v>
      </c>
      <c r="D2904" s="9" t="s">
        <v>5022</v>
      </c>
      <c r="E2904" s="22">
        <v>44395</v>
      </c>
      <c r="F2904" s="9">
        <v>0</v>
      </c>
      <c r="G2904" s="9">
        <v>10234</v>
      </c>
      <c r="H2904" s="15">
        <v>44395</v>
      </c>
      <c r="I2904" s="9" t="s">
        <v>7455</v>
      </c>
      <c r="J2904" s="9">
        <v>104</v>
      </c>
      <c r="K2904" s="9" t="s">
        <v>7499</v>
      </c>
      <c r="L2904" s="9" t="str">
        <f>IF(OR('1. Raw Data'!L2904="Elec", '1. Raw Data'!L2904="elect"), "Electronics", '1. Raw Data'!L2904)</f>
        <v>Electronics</v>
      </c>
      <c r="M2904" s="9">
        <v>562.73</v>
      </c>
      <c r="N2904" s="9">
        <f>IF(ISBLANK('1. Raw Data'!N2904), MEDIAN('1. Raw Data'!$N$2:$N$5001), '1. Raw Data'!N2904)</f>
        <v>372.89</v>
      </c>
      <c r="O2904" s="9">
        <v>2</v>
      </c>
      <c r="P2904" s="9">
        <f>IF(ISBLANK('1. Raw Data'!P2904), 0, '1. Raw Data'!P2904)</f>
        <v>0.1</v>
      </c>
      <c r="Q2904" s="9">
        <v>393</v>
      </c>
      <c r="R2904" s="9">
        <v>5</v>
      </c>
      <c r="S2904" s="9">
        <f t="shared" si="135"/>
        <v>1012.9140000000001</v>
      </c>
      <c r="T2904" s="9">
        <f t="shared" si="136"/>
        <v>267.13400000000013</v>
      </c>
      <c r="U2904" s="23">
        <f t="shared" si="137"/>
        <v>0.26372821384638784</v>
      </c>
    </row>
    <row r="2905" spans="1:21" x14ac:dyDescent="0.3">
      <c r="A2905" s="9">
        <v>1074</v>
      </c>
      <c r="B2905" s="9" t="str">
        <f>PROPER(TRIM('1. Raw Data'!B2905))</f>
        <v>Customer_2903</v>
      </c>
      <c r="C2905" s="9">
        <f>IF(OR('1. Raw Data'!C2905&lt;18, '1. Raw Data'!C2905&gt;100), MEDIAN('1. Raw Data'!$C$2:$C$5001), '1. Raw Data'!C2905)</f>
        <v>25</v>
      </c>
      <c r="D2905" s="9" t="s">
        <v>5022</v>
      </c>
      <c r="E2905" s="22">
        <v>44217</v>
      </c>
      <c r="F2905" s="9">
        <v>0</v>
      </c>
      <c r="G2905" s="9">
        <v>12204</v>
      </c>
      <c r="H2905" s="15">
        <v>44217</v>
      </c>
      <c r="I2905" s="9" t="s">
        <v>7457</v>
      </c>
      <c r="J2905" s="9">
        <v>143</v>
      </c>
      <c r="K2905" s="9" t="s">
        <v>7475</v>
      </c>
      <c r="L2905" s="9" t="str">
        <f>IF(OR('1. Raw Data'!L2905="Elec", '1. Raw Data'!L2905="elect"), "Electronics", '1. Raw Data'!L2905)</f>
        <v>Clothing</v>
      </c>
      <c r="M2905" s="9">
        <v>142.29</v>
      </c>
      <c r="N2905" s="9">
        <f>IF(ISBLANK('1. Raw Data'!N2905), MEDIAN('1. Raw Data'!$N$2:$N$5001), '1. Raw Data'!N2905)</f>
        <v>57.39</v>
      </c>
      <c r="O2905" s="9">
        <v>5</v>
      </c>
      <c r="P2905" s="9">
        <f>IF(ISBLANK('1. Raw Data'!P2905), 0, '1. Raw Data'!P2905)</f>
        <v>0</v>
      </c>
      <c r="Q2905" s="9">
        <v>519</v>
      </c>
      <c r="R2905" s="9">
        <v>6</v>
      </c>
      <c r="S2905" s="9">
        <f t="shared" si="135"/>
        <v>711.44999999999993</v>
      </c>
      <c r="T2905" s="9">
        <f t="shared" si="136"/>
        <v>424.49999999999994</v>
      </c>
      <c r="U2905" s="23">
        <f t="shared" si="137"/>
        <v>0.59666877503689641</v>
      </c>
    </row>
    <row r="2906" spans="1:21" x14ac:dyDescent="0.3">
      <c r="A2906" s="9">
        <v>1136</v>
      </c>
      <c r="B2906" s="9" t="str">
        <f>PROPER(TRIM('1. Raw Data'!B2906))</f>
        <v>Customer_2904</v>
      </c>
      <c r="C2906" s="9">
        <f>IF(OR('1. Raw Data'!C2906&lt;18, '1. Raw Data'!C2906&gt;100), MEDIAN('1. Raw Data'!$C$2:$C$5001), '1. Raw Data'!C2906)</f>
        <v>71</v>
      </c>
      <c r="D2906" s="9" t="s">
        <v>5023</v>
      </c>
      <c r="E2906" s="22">
        <v>45315</v>
      </c>
      <c r="F2906" s="9">
        <v>0</v>
      </c>
      <c r="G2906" s="9">
        <v>12374</v>
      </c>
      <c r="H2906" s="15">
        <v>45315</v>
      </c>
      <c r="I2906" s="9" t="s">
        <v>7457</v>
      </c>
      <c r="J2906" s="9">
        <v>116</v>
      </c>
      <c r="K2906" s="9" t="s">
        <v>7480</v>
      </c>
      <c r="L2906" s="9" t="str">
        <f>IF(OR('1. Raw Data'!L2906="Elec", '1. Raw Data'!L2906="elect"), "Electronics", '1. Raw Data'!L2906)</f>
        <v>Electronics</v>
      </c>
      <c r="M2906" s="9">
        <v>479.18</v>
      </c>
      <c r="N2906" s="9">
        <f>IF(ISBLANK('1. Raw Data'!N2906), MEDIAN('1. Raw Data'!$N$2:$N$5001), '1. Raw Data'!N2906)</f>
        <v>291.27</v>
      </c>
      <c r="O2906" s="9">
        <v>2</v>
      </c>
      <c r="P2906" s="9">
        <f>IF(ISBLANK('1. Raw Data'!P2906), 0, '1. Raw Data'!P2906)</f>
        <v>0</v>
      </c>
      <c r="Q2906" s="9">
        <v>343</v>
      </c>
      <c r="R2906" s="9">
        <v>6</v>
      </c>
      <c r="S2906" s="9">
        <f t="shared" si="135"/>
        <v>958.36</v>
      </c>
      <c r="T2906" s="9">
        <f t="shared" si="136"/>
        <v>375.82000000000005</v>
      </c>
      <c r="U2906" s="23">
        <f t="shared" si="137"/>
        <v>0.39214908802537674</v>
      </c>
    </row>
    <row r="2907" spans="1:21" x14ac:dyDescent="0.3">
      <c r="A2907" s="9">
        <v>1601</v>
      </c>
      <c r="B2907" s="9" t="str">
        <f>PROPER(TRIM('1. Raw Data'!B2907))</f>
        <v>Customer_2905</v>
      </c>
      <c r="C2907" s="9">
        <f>IF(OR('1. Raw Data'!C2907&lt;18, '1. Raw Data'!C2907&gt;100), MEDIAN('1. Raw Data'!$C$2:$C$5001), '1. Raw Data'!C2907)</f>
        <v>37</v>
      </c>
      <c r="D2907" s="9" t="s">
        <v>5019</v>
      </c>
      <c r="E2907" s="22">
        <v>44062</v>
      </c>
      <c r="F2907" s="9">
        <v>0</v>
      </c>
      <c r="G2907" s="9">
        <v>13185</v>
      </c>
      <c r="H2907" s="15">
        <v>44062</v>
      </c>
      <c r="I2907" s="9" t="s">
        <v>7457</v>
      </c>
      <c r="J2907" s="9">
        <v>103</v>
      </c>
      <c r="K2907" s="9" t="s">
        <v>7472</v>
      </c>
      <c r="L2907" s="9" t="str">
        <f>IF(OR('1. Raw Data'!L2907="Elec", '1. Raw Data'!L2907="elect"), "Electronics", '1. Raw Data'!L2907)</f>
        <v>Clothing</v>
      </c>
      <c r="M2907" s="9">
        <v>516.52</v>
      </c>
      <c r="N2907" s="9">
        <f>IF(ISBLANK('1. Raw Data'!N2907), MEDIAN('1. Raw Data'!$N$2:$N$5001), '1. Raw Data'!N2907)</f>
        <v>325.70999999999998</v>
      </c>
      <c r="O2907" s="9">
        <v>5</v>
      </c>
      <c r="P2907" s="9">
        <f>IF(ISBLANK('1. Raw Data'!P2907), 0, '1. Raw Data'!P2907)</f>
        <v>0</v>
      </c>
      <c r="Q2907" s="9">
        <v>706</v>
      </c>
      <c r="R2907" s="9">
        <v>4</v>
      </c>
      <c r="S2907" s="9">
        <f t="shared" si="135"/>
        <v>2582.6</v>
      </c>
      <c r="T2907" s="9">
        <f t="shared" si="136"/>
        <v>954.05</v>
      </c>
      <c r="U2907" s="23">
        <f t="shared" si="137"/>
        <v>0.36941454348331138</v>
      </c>
    </row>
    <row r="2908" spans="1:21" x14ac:dyDescent="0.3">
      <c r="A2908" s="9">
        <v>2423</v>
      </c>
      <c r="B2908" s="9" t="str">
        <f>PROPER(TRIM('1. Raw Data'!B2908))</f>
        <v>Customer_2906</v>
      </c>
      <c r="C2908" s="9">
        <f>IF(OR('1. Raw Data'!C2908&lt;18, '1. Raw Data'!C2908&gt;100), MEDIAN('1. Raw Data'!$C$2:$C$5001), '1. Raw Data'!C2908)</f>
        <v>47</v>
      </c>
      <c r="D2908" s="9" t="s">
        <v>5018</v>
      </c>
      <c r="E2908" s="22">
        <v>43985</v>
      </c>
      <c r="F2908" s="9">
        <v>0</v>
      </c>
      <c r="G2908" s="9">
        <v>13873</v>
      </c>
      <c r="H2908" s="15">
        <v>43896</v>
      </c>
      <c r="I2908" s="9" t="s">
        <v>7457</v>
      </c>
      <c r="J2908" s="9">
        <v>107</v>
      </c>
      <c r="K2908" s="9" t="s">
        <v>7485</v>
      </c>
      <c r="L2908" s="9" t="str">
        <f>IF(OR('1. Raw Data'!L2908="Elec", '1. Raw Data'!L2908="elect"), "Electronics", '1. Raw Data'!L2908)</f>
        <v>Clothing</v>
      </c>
      <c r="M2908" s="9">
        <v>808.7</v>
      </c>
      <c r="N2908" s="9">
        <f>IF(ISBLANK('1. Raw Data'!N2908), MEDIAN('1. Raw Data'!$N$2:$N$5001), '1. Raw Data'!N2908)</f>
        <v>461.26</v>
      </c>
      <c r="O2908" s="9">
        <v>3</v>
      </c>
      <c r="P2908" s="9">
        <f>IF(ISBLANK('1. Raw Data'!P2908), 0, '1. Raw Data'!P2908)</f>
        <v>0</v>
      </c>
      <c r="Q2908" s="9">
        <v>472</v>
      </c>
      <c r="R2908" s="9">
        <v>5</v>
      </c>
      <c r="S2908" s="9">
        <f t="shared" si="135"/>
        <v>2426.1000000000004</v>
      </c>
      <c r="T2908" s="9">
        <f t="shared" si="136"/>
        <v>1042.3200000000004</v>
      </c>
      <c r="U2908" s="23">
        <f t="shared" si="137"/>
        <v>0.42962779770001247</v>
      </c>
    </row>
    <row r="2909" spans="1:21" x14ac:dyDescent="0.3">
      <c r="A2909" s="9">
        <v>1836</v>
      </c>
      <c r="B2909" s="9" t="str">
        <f>PROPER(TRIM('1. Raw Data'!B2909))</f>
        <v>Customer_2907</v>
      </c>
      <c r="C2909" s="9">
        <f>IF(OR('1. Raw Data'!C2909&lt;18, '1. Raw Data'!C2909&gt;100), MEDIAN('1. Raw Data'!$C$2:$C$5001), '1. Raw Data'!C2909)</f>
        <v>40</v>
      </c>
      <c r="D2909" s="9" t="s">
        <v>5020</v>
      </c>
      <c r="E2909" s="22">
        <v>45183</v>
      </c>
      <c r="F2909" s="9">
        <v>0</v>
      </c>
      <c r="G2909" s="9">
        <v>13679</v>
      </c>
      <c r="H2909" s="15">
        <v>45183</v>
      </c>
      <c r="I2909" s="9" t="s">
        <v>7455</v>
      </c>
      <c r="J2909" s="9">
        <v>102</v>
      </c>
      <c r="K2909" s="9" t="s">
        <v>7494</v>
      </c>
      <c r="L2909" s="9" t="str">
        <f>IF(OR('1. Raw Data'!L2909="Elec", '1. Raw Data'!L2909="elect"), "Electronics", '1. Raw Data'!L2909)</f>
        <v>Sports</v>
      </c>
      <c r="M2909" s="9">
        <v>1008.57</v>
      </c>
      <c r="N2909" s="9">
        <f>IF(ISBLANK('1. Raw Data'!N2909), MEDIAN('1. Raw Data'!$N$2:$N$5001), '1. Raw Data'!N2909)</f>
        <v>624.54</v>
      </c>
      <c r="O2909" s="9">
        <v>2</v>
      </c>
      <c r="P2909" s="9">
        <f>IF(ISBLANK('1. Raw Data'!P2909), 0, '1. Raw Data'!P2909)</f>
        <v>0.1</v>
      </c>
      <c r="Q2909" s="9">
        <v>475</v>
      </c>
      <c r="R2909" s="9">
        <v>6</v>
      </c>
      <c r="S2909" s="9">
        <f t="shared" si="135"/>
        <v>1815.4260000000002</v>
      </c>
      <c r="T2909" s="9">
        <f t="shared" si="136"/>
        <v>566.34600000000023</v>
      </c>
      <c r="U2909" s="23">
        <f t="shared" si="137"/>
        <v>0.31196314253514063</v>
      </c>
    </row>
    <row r="2910" spans="1:21" x14ac:dyDescent="0.3">
      <c r="A2910" s="9">
        <v>1499</v>
      </c>
      <c r="B2910" s="9" t="str">
        <f>PROPER(TRIM('1. Raw Data'!B2910))</f>
        <v>Customer_2908</v>
      </c>
      <c r="C2910" s="9">
        <f>IF(OR('1. Raw Data'!C2910&lt;18, '1. Raw Data'!C2910&gt;100), MEDIAN('1. Raw Data'!$C$2:$C$5001), '1. Raw Data'!C2910)</f>
        <v>26</v>
      </c>
      <c r="D2910" s="9" t="s">
        <v>5022</v>
      </c>
      <c r="E2910" s="22">
        <v>44689</v>
      </c>
      <c r="F2910" s="9">
        <v>0</v>
      </c>
      <c r="G2910" s="9">
        <v>10641</v>
      </c>
      <c r="H2910" s="15">
        <v>44778</v>
      </c>
      <c r="I2910" s="9" t="s">
        <v>7457</v>
      </c>
      <c r="J2910" s="9">
        <v>101</v>
      </c>
      <c r="K2910" s="9" t="s">
        <v>7478</v>
      </c>
      <c r="L2910" s="9" t="str">
        <f>IF(OR('1. Raw Data'!L2910="Elec", '1. Raw Data'!L2910="elect"), "Electronics", '1. Raw Data'!L2910)</f>
        <v>Clothing</v>
      </c>
      <c r="M2910" s="9">
        <v>1136.1300000000001</v>
      </c>
      <c r="N2910" s="9">
        <f>IF(ISBLANK('1. Raw Data'!N2910), MEDIAN('1. Raw Data'!$N$2:$N$5001), '1. Raw Data'!N2910)</f>
        <v>429.51499999999999</v>
      </c>
      <c r="O2910" s="9">
        <v>5</v>
      </c>
      <c r="P2910" s="9">
        <f>IF(ISBLANK('1. Raw Data'!P2910), 0, '1. Raw Data'!P2910)</f>
        <v>0</v>
      </c>
      <c r="Q2910" s="9">
        <v>608</v>
      </c>
      <c r="R2910" s="9">
        <v>5</v>
      </c>
      <c r="S2910" s="9">
        <f t="shared" si="135"/>
        <v>5680.6500000000005</v>
      </c>
      <c r="T2910" s="9">
        <f t="shared" si="136"/>
        <v>3533.0750000000007</v>
      </c>
      <c r="U2910" s="23">
        <f t="shared" si="137"/>
        <v>0.62194907272935318</v>
      </c>
    </row>
    <row r="2911" spans="1:21" x14ac:dyDescent="0.3">
      <c r="A2911" s="9">
        <v>1137</v>
      </c>
      <c r="B2911" s="9" t="str">
        <f>PROPER(TRIM('1. Raw Data'!B2911))</f>
        <v>Customer_2909</v>
      </c>
      <c r="C2911" s="9">
        <f>IF(OR('1. Raw Data'!C2911&lt;18, '1. Raw Data'!C2911&gt;100), MEDIAN('1. Raw Data'!$C$2:$C$5001), '1. Raw Data'!C2911)</f>
        <v>50</v>
      </c>
      <c r="D2911" s="9" t="s">
        <v>5021</v>
      </c>
      <c r="E2911" s="22">
        <v>45090</v>
      </c>
      <c r="F2911" s="9">
        <v>0</v>
      </c>
      <c r="G2911" s="9">
        <v>13993</v>
      </c>
      <c r="H2911" s="15">
        <v>45090</v>
      </c>
      <c r="I2911" s="9" t="s">
        <v>7457</v>
      </c>
      <c r="J2911" s="9">
        <v>101</v>
      </c>
      <c r="K2911" s="9" t="s">
        <v>7478</v>
      </c>
      <c r="L2911" s="9" t="str">
        <f>IF(OR('1. Raw Data'!L2911="Elec", '1. Raw Data'!L2911="elect"), "Electronics", '1. Raw Data'!L2911)</f>
        <v>Home Appliances</v>
      </c>
      <c r="M2911" s="9">
        <v>406.56</v>
      </c>
      <c r="N2911" s="9">
        <f>IF(ISBLANK('1. Raw Data'!N2911), MEDIAN('1. Raw Data'!$N$2:$N$5001), '1. Raw Data'!N2911)</f>
        <v>218.19</v>
      </c>
      <c r="O2911" s="9">
        <v>5</v>
      </c>
      <c r="P2911" s="9">
        <f>IF(ISBLANK('1. Raw Data'!P2911), 0, '1. Raw Data'!P2911)</f>
        <v>0</v>
      </c>
      <c r="Q2911" s="9">
        <v>392</v>
      </c>
      <c r="R2911" s="9">
        <v>4</v>
      </c>
      <c r="S2911" s="9">
        <f t="shared" si="135"/>
        <v>2032.8</v>
      </c>
      <c r="T2911" s="9">
        <f t="shared" si="136"/>
        <v>941.84999999999991</v>
      </c>
      <c r="U2911" s="23">
        <f t="shared" si="137"/>
        <v>0.46332644628099168</v>
      </c>
    </row>
    <row r="2912" spans="1:21" x14ac:dyDescent="0.3">
      <c r="A2912" s="9">
        <v>1049</v>
      </c>
      <c r="B2912" s="9" t="str">
        <f>PROPER(TRIM('1. Raw Data'!B2912))</f>
        <v>Customer_2910</v>
      </c>
      <c r="C2912" s="9">
        <f>IF(OR('1. Raw Data'!C2912&lt;18, '1. Raw Data'!C2912&gt;100), MEDIAN('1. Raw Data'!$C$2:$C$5001), '1. Raw Data'!C2912)</f>
        <v>44</v>
      </c>
      <c r="D2912" s="9" t="s">
        <v>5020</v>
      </c>
      <c r="E2912" s="22">
        <v>43863</v>
      </c>
      <c r="F2912" s="9">
        <v>0</v>
      </c>
      <c r="G2912" s="9">
        <v>10620</v>
      </c>
      <c r="H2912" s="15">
        <v>43863</v>
      </c>
      <c r="I2912" s="9" t="s">
        <v>7455</v>
      </c>
      <c r="J2912" s="9">
        <v>138</v>
      </c>
      <c r="K2912" s="9" t="s">
        <v>7464</v>
      </c>
      <c r="L2912" s="9" t="str">
        <f>IF(OR('1. Raw Data'!L2912="Elec", '1. Raw Data'!L2912="elect"), "Electronics", '1. Raw Data'!L2912)</f>
        <v>Home Appliances</v>
      </c>
      <c r="M2912" s="9">
        <v>516.57000000000005</v>
      </c>
      <c r="N2912" s="9">
        <f>IF(ISBLANK('1. Raw Data'!N2912), MEDIAN('1. Raw Data'!$N$2:$N$5001), '1. Raw Data'!N2912)</f>
        <v>265.94</v>
      </c>
      <c r="O2912" s="9">
        <v>4</v>
      </c>
      <c r="P2912" s="9">
        <f>IF(ISBLANK('1. Raw Data'!P2912), 0, '1. Raw Data'!P2912)</f>
        <v>0</v>
      </c>
      <c r="Q2912" s="9">
        <v>1417</v>
      </c>
      <c r="R2912" s="9">
        <v>4</v>
      </c>
      <c r="S2912" s="9">
        <f t="shared" si="135"/>
        <v>2066.2800000000002</v>
      </c>
      <c r="T2912" s="9">
        <f t="shared" si="136"/>
        <v>1002.5200000000002</v>
      </c>
      <c r="U2912" s="23">
        <f t="shared" si="137"/>
        <v>0.48518109839905538</v>
      </c>
    </row>
    <row r="2913" spans="1:21" x14ac:dyDescent="0.3">
      <c r="A2913" s="9">
        <v>1972</v>
      </c>
      <c r="B2913" s="9" t="str">
        <f>PROPER(TRIM('1. Raw Data'!B2913))</f>
        <v>Customer_2911</v>
      </c>
      <c r="C2913" s="9">
        <f>IF(OR('1. Raw Data'!C2913&lt;18, '1. Raw Data'!C2913&gt;100), MEDIAN('1. Raw Data'!$C$2:$C$5001), '1. Raw Data'!C2913)</f>
        <v>30</v>
      </c>
      <c r="D2913" s="9" t="s">
        <v>5021</v>
      </c>
      <c r="E2913" s="22">
        <v>44323</v>
      </c>
      <c r="F2913" s="9">
        <v>1</v>
      </c>
      <c r="G2913" s="9">
        <v>13658</v>
      </c>
      <c r="H2913" s="15">
        <v>44382</v>
      </c>
      <c r="I2913" s="9" t="s">
        <v>7457</v>
      </c>
      <c r="J2913" s="9">
        <v>107</v>
      </c>
      <c r="K2913" s="9" t="s">
        <v>7485</v>
      </c>
      <c r="L2913" s="9" t="str">
        <f>IF(OR('1. Raw Data'!L2913="Elec", '1. Raw Data'!L2913="elect"), "Electronics", '1. Raw Data'!L2913)</f>
        <v>Clothing</v>
      </c>
      <c r="M2913" s="9">
        <v>497.15</v>
      </c>
      <c r="N2913" s="9">
        <f>IF(ISBLANK('1. Raw Data'!N2913), MEDIAN('1. Raw Data'!$N$2:$N$5001), '1. Raw Data'!N2913)</f>
        <v>339.25</v>
      </c>
      <c r="O2913" s="9">
        <v>4</v>
      </c>
      <c r="P2913" s="9">
        <f>IF(ISBLANK('1. Raw Data'!P2913), 0, '1. Raw Data'!P2913)</f>
        <v>0</v>
      </c>
      <c r="Q2913" s="9">
        <v>1335</v>
      </c>
      <c r="R2913" s="9">
        <v>5</v>
      </c>
      <c r="S2913" s="9">
        <f t="shared" si="135"/>
        <v>1988.6</v>
      </c>
      <c r="T2913" s="9">
        <f t="shared" si="136"/>
        <v>631.59999999999991</v>
      </c>
      <c r="U2913" s="23">
        <f t="shared" si="137"/>
        <v>0.31761037916121893</v>
      </c>
    </row>
    <row r="2914" spans="1:21" x14ac:dyDescent="0.3">
      <c r="A2914" s="9">
        <v>1253</v>
      </c>
      <c r="B2914" s="9" t="str">
        <f>PROPER(TRIM('1. Raw Data'!B2914))</f>
        <v>Customer_2912</v>
      </c>
      <c r="C2914" s="9">
        <f>IF(OR('1. Raw Data'!C2914&lt;18, '1. Raw Data'!C2914&gt;100), MEDIAN('1. Raw Data'!$C$2:$C$5001), '1. Raw Data'!C2914)</f>
        <v>46</v>
      </c>
      <c r="D2914" s="9" t="s">
        <v>5021</v>
      </c>
      <c r="E2914" s="22">
        <v>44253</v>
      </c>
      <c r="F2914" s="9">
        <v>0</v>
      </c>
      <c r="G2914" s="9">
        <v>10984</v>
      </c>
      <c r="H2914" s="15">
        <v>44253</v>
      </c>
      <c r="I2914" s="9" t="s">
        <v>7456</v>
      </c>
      <c r="J2914" s="9">
        <v>124</v>
      </c>
      <c r="K2914" s="9" t="s">
        <v>7497</v>
      </c>
      <c r="L2914" s="9" t="str">
        <f>IF(OR('1. Raw Data'!L2914="Elec", '1. Raw Data'!L2914="elect"), "Electronics", '1. Raw Data'!L2914)</f>
        <v>Clothing</v>
      </c>
      <c r="M2914" s="9">
        <v>575.97</v>
      </c>
      <c r="N2914" s="9">
        <f>IF(ISBLANK('1. Raw Data'!N2914), MEDIAN('1. Raw Data'!$N$2:$N$5001), '1. Raw Data'!N2914)</f>
        <v>398.33</v>
      </c>
      <c r="O2914" s="9">
        <v>4</v>
      </c>
      <c r="P2914" s="9">
        <f>IF(ISBLANK('1. Raw Data'!P2914), 0, '1. Raw Data'!P2914)</f>
        <v>0</v>
      </c>
      <c r="Q2914" s="9">
        <v>605</v>
      </c>
      <c r="R2914" s="9">
        <v>6</v>
      </c>
      <c r="S2914" s="9">
        <f t="shared" si="135"/>
        <v>2303.88</v>
      </c>
      <c r="T2914" s="9">
        <f t="shared" si="136"/>
        <v>710.56000000000017</v>
      </c>
      <c r="U2914" s="23">
        <f t="shared" si="137"/>
        <v>0.30841884125909341</v>
      </c>
    </row>
    <row r="2915" spans="1:21" x14ac:dyDescent="0.3">
      <c r="A2915" s="9">
        <v>1709</v>
      </c>
      <c r="B2915" s="9" t="str">
        <f>PROPER(TRIM('1. Raw Data'!B2915))</f>
        <v>Customer_2913</v>
      </c>
      <c r="C2915" s="9">
        <f>IF(OR('1. Raw Data'!C2915&lt;18, '1. Raw Data'!C2915&gt;100), MEDIAN('1. Raw Data'!$C$2:$C$5001), '1. Raw Data'!C2915)</f>
        <v>32</v>
      </c>
      <c r="D2915" s="9" t="s">
        <v>5019</v>
      </c>
      <c r="E2915" s="22">
        <v>43968</v>
      </c>
      <c r="F2915" s="9">
        <v>0</v>
      </c>
      <c r="G2915" s="9">
        <v>11298</v>
      </c>
      <c r="H2915" s="15">
        <v>43968</v>
      </c>
      <c r="I2915" s="9" t="s">
        <v>7457</v>
      </c>
      <c r="J2915" s="9">
        <v>105</v>
      </c>
      <c r="K2915" s="9" t="s">
        <v>7461</v>
      </c>
      <c r="L2915" s="9" t="str">
        <f>IF(OR('1. Raw Data'!L2915="Elec", '1. Raw Data'!L2915="elect"), "Electronics", '1. Raw Data'!L2915)</f>
        <v>Electronics</v>
      </c>
      <c r="M2915" s="9">
        <v>1499.5</v>
      </c>
      <c r="N2915" s="9">
        <f>IF(ISBLANK('1. Raw Data'!N2915), MEDIAN('1. Raw Data'!$N$2:$N$5001), '1. Raw Data'!N2915)</f>
        <v>892.77</v>
      </c>
      <c r="O2915" s="9">
        <v>3</v>
      </c>
      <c r="P2915" s="9">
        <f>IF(ISBLANK('1. Raw Data'!P2915), 0, '1. Raw Data'!P2915)</f>
        <v>0</v>
      </c>
      <c r="Q2915" s="9">
        <v>677</v>
      </c>
      <c r="R2915" s="9">
        <v>5</v>
      </c>
      <c r="S2915" s="9">
        <f t="shared" si="135"/>
        <v>4498.5</v>
      </c>
      <c r="T2915" s="9">
        <f t="shared" si="136"/>
        <v>1820.19</v>
      </c>
      <c r="U2915" s="23">
        <f t="shared" si="137"/>
        <v>0.40462154051350452</v>
      </c>
    </row>
    <row r="2916" spans="1:21" x14ac:dyDescent="0.3">
      <c r="A2916" s="9">
        <v>1562</v>
      </c>
      <c r="B2916" s="9" t="str">
        <f>PROPER(TRIM('1. Raw Data'!B2916))</f>
        <v>Customer_2914</v>
      </c>
      <c r="C2916" s="9">
        <f>IF(OR('1. Raw Data'!C2916&lt;18, '1. Raw Data'!C2916&gt;100), MEDIAN('1. Raw Data'!$C$2:$C$5001), '1. Raw Data'!C2916)</f>
        <v>23</v>
      </c>
      <c r="D2916" s="9" t="s">
        <v>5021</v>
      </c>
      <c r="E2916" s="22">
        <v>44037</v>
      </c>
      <c r="F2916" s="9">
        <v>1</v>
      </c>
      <c r="G2916" s="9">
        <v>13452</v>
      </c>
      <c r="H2916" s="15">
        <v>44037</v>
      </c>
      <c r="I2916" s="9" t="s">
        <v>7457</v>
      </c>
      <c r="J2916" s="9">
        <v>121</v>
      </c>
      <c r="K2916" s="9" t="s">
        <v>7495</v>
      </c>
      <c r="L2916" s="9" t="str">
        <f>IF(OR('1. Raw Data'!L2916="Elec", '1. Raw Data'!L2916="elect"), "Electronics", '1. Raw Data'!L2916)</f>
        <v>Electronics</v>
      </c>
      <c r="M2916" s="9">
        <v>1178.02</v>
      </c>
      <c r="N2916" s="9">
        <f>IF(ISBLANK('1. Raw Data'!N2916), MEDIAN('1. Raw Data'!$N$2:$N$5001), '1. Raw Data'!N2916)</f>
        <v>540.92999999999995</v>
      </c>
      <c r="O2916" s="9">
        <v>2</v>
      </c>
      <c r="P2916" s="9">
        <f>IF(ISBLANK('1. Raw Data'!P2916), 0, '1. Raw Data'!P2916)</f>
        <v>0</v>
      </c>
      <c r="Q2916" s="9">
        <v>1049</v>
      </c>
      <c r="R2916" s="9">
        <v>6</v>
      </c>
      <c r="S2916" s="9">
        <f t="shared" si="135"/>
        <v>2356.04</v>
      </c>
      <c r="T2916" s="9">
        <f t="shared" si="136"/>
        <v>1274.18</v>
      </c>
      <c r="U2916" s="23">
        <f t="shared" si="137"/>
        <v>0.54081424763586361</v>
      </c>
    </row>
    <row r="2917" spans="1:21" x14ac:dyDescent="0.3">
      <c r="A2917" s="9">
        <v>1756</v>
      </c>
      <c r="B2917" s="9" t="str">
        <f>PROPER(TRIM('1. Raw Data'!B2917))</f>
        <v>Customer_2915</v>
      </c>
      <c r="C2917" s="9">
        <f>IF(OR('1. Raw Data'!C2917&lt;18, '1. Raw Data'!C2917&gt;100), MEDIAN('1. Raw Data'!$C$2:$C$5001), '1. Raw Data'!C2917)</f>
        <v>21</v>
      </c>
      <c r="D2917" s="9" t="s">
        <v>5019</v>
      </c>
      <c r="E2917" s="22">
        <v>45047</v>
      </c>
      <c r="F2917" s="9">
        <v>0</v>
      </c>
      <c r="G2917" s="9">
        <v>13091</v>
      </c>
      <c r="H2917" s="15">
        <v>44931</v>
      </c>
      <c r="I2917" s="9" t="s">
        <v>7456</v>
      </c>
      <c r="J2917" s="9">
        <v>128</v>
      </c>
      <c r="K2917" s="9" t="s">
        <v>7473</v>
      </c>
      <c r="L2917" s="9" t="str">
        <f>IF(OR('1. Raw Data'!L2917="Elec", '1. Raw Data'!L2917="elect"), "Electronics", '1. Raw Data'!L2917)</f>
        <v>Sports</v>
      </c>
      <c r="M2917" s="9">
        <v>1463.74</v>
      </c>
      <c r="N2917" s="9">
        <f>IF(ISBLANK('1. Raw Data'!N2917), MEDIAN('1. Raw Data'!$N$2:$N$5001), '1. Raw Data'!N2917)</f>
        <v>782.18</v>
      </c>
      <c r="O2917" s="9">
        <v>3</v>
      </c>
      <c r="P2917" s="9">
        <f>IF(ISBLANK('1. Raw Data'!P2917), 0, '1. Raw Data'!P2917)</f>
        <v>0</v>
      </c>
      <c r="Q2917" s="9">
        <v>611</v>
      </c>
      <c r="R2917" s="9">
        <v>2</v>
      </c>
      <c r="S2917" s="9">
        <f t="shared" si="135"/>
        <v>4391.22</v>
      </c>
      <c r="T2917" s="9">
        <f t="shared" si="136"/>
        <v>2044.6800000000003</v>
      </c>
      <c r="U2917" s="23">
        <f t="shared" si="137"/>
        <v>0.46562914178747594</v>
      </c>
    </row>
    <row r="2918" spans="1:21" x14ac:dyDescent="0.3">
      <c r="A2918" s="9">
        <v>2449</v>
      </c>
      <c r="B2918" s="9" t="str">
        <f>PROPER(TRIM('1. Raw Data'!B2918))</f>
        <v>Customer_2916</v>
      </c>
      <c r="C2918" s="9">
        <f>IF(OR('1. Raw Data'!C2918&lt;18, '1. Raw Data'!C2918&gt;100), MEDIAN('1. Raw Data'!$C$2:$C$5001), '1. Raw Data'!C2918)</f>
        <v>44</v>
      </c>
      <c r="D2918" s="9" t="s">
        <v>5023</v>
      </c>
      <c r="E2918" s="22">
        <v>43899</v>
      </c>
      <c r="F2918" s="9">
        <v>1</v>
      </c>
      <c r="G2918" s="9">
        <v>13744</v>
      </c>
      <c r="H2918" s="15">
        <v>44077</v>
      </c>
      <c r="I2918" s="9" t="s">
        <v>7455</v>
      </c>
      <c r="J2918" s="9">
        <v>118</v>
      </c>
      <c r="K2918" s="9" t="s">
        <v>7501</v>
      </c>
      <c r="L2918" s="9" t="str">
        <f>IF(OR('1. Raw Data'!L2918="Elec", '1. Raw Data'!L2918="elect"), "Electronics", '1. Raw Data'!L2918)</f>
        <v>Electronics</v>
      </c>
      <c r="M2918" s="9">
        <v>1055.01</v>
      </c>
      <c r="N2918" s="9">
        <f>IF(ISBLANK('1. Raw Data'!N2918), MEDIAN('1. Raw Data'!$N$2:$N$5001), '1. Raw Data'!N2918)</f>
        <v>579.16</v>
      </c>
      <c r="O2918" s="9">
        <v>1</v>
      </c>
      <c r="P2918" s="9">
        <f>IF(ISBLANK('1. Raw Data'!P2918), 0, '1. Raw Data'!P2918)</f>
        <v>0.1</v>
      </c>
      <c r="Q2918" s="9">
        <v>879</v>
      </c>
      <c r="R2918" s="9">
        <v>5</v>
      </c>
      <c r="S2918" s="9">
        <f t="shared" si="135"/>
        <v>949.50900000000001</v>
      </c>
      <c r="T2918" s="9">
        <f t="shared" si="136"/>
        <v>370.34900000000005</v>
      </c>
      <c r="U2918" s="23">
        <f t="shared" si="137"/>
        <v>0.39004264309237724</v>
      </c>
    </row>
    <row r="2919" spans="1:21" x14ac:dyDescent="0.3">
      <c r="A2919" s="9">
        <v>1546</v>
      </c>
      <c r="B2919" s="9" t="str">
        <f>PROPER(TRIM('1. Raw Data'!B2919))</f>
        <v>Customer_2917</v>
      </c>
      <c r="C2919" s="9">
        <f>IF(OR('1. Raw Data'!C2919&lt;18, '1. Raw Data'!C2919&gt;100), MEDIAN('1. Raw Data'!$C$2:$C$5001), '1. Raw Data'!C2919)</f>
        <v>34</v>
      </c>
      <c r="D2919" s="9" t="s">
        <v>5018</v>
      </c>
      <c r="E2919" s="22">
        <v>44745</v>
      </c>
      <c r="F2919" s="9">
        <v>1</v>
      </c>
      <c r="G2919" s="9">
        <v>13280</v>
      </c>
      <c r="H2919" s="15">
        <v>44627</v>
      </c>
      <c r="I2919" s="9" t="s">
        <v>7457</v>
      </c>
      <c r="J2919" s="9">
        <v>124</v>
      </c>
      <c r="K2919" s="9" t="s">
        <v>7497</v>
      </c>
      <c r="L2919" s="9" t="str">
        <f>IF(OR('1. Raw Data'!L2919="Elec", '1. Raw Data'!L2919="elect"), "Electronics", '1. Raw Data'!L2919)</f>
        <v>Home Appliances</v>
      </c>
      <c r="M2919" s="9">
        <v>639.09</v>
      </c>
      <c r="N2919" s="9">
        <f>IF(ISBLANK('1. Raw Data'!N2919), MEDIAN('1. Raw Data'!$N$2:$N$5001), '1. Raw Data'!N2919)</f>
        <v>400.96</v>
      </c>
      <c r="O2919" s="9">
        <v>5</v>
      </c>
      <c r="P2919" s="9">
        <f>IF(ISBLANK('1. Raw Data'!P2919), 0, '1. Raw Data'!P2919)</f>
        <v>0.2</v>
      </c>
      <c r="Q2919" s="9">
        <v>740</v>
      </c>
      <c r="R2919" s="9">
        <v>4</v>
      </c>
      <c r="S2919" s="9">
        <f t="shared" si="135"/>
        <v>2556.3600000000006</v>
      </c>
      <c r="T2919" s="9">
        <f t="shared" si="136"/>
        <v>551.56000000000063</v>
      </c>
      <c r="U2919" s="23">
        <f t="shared" si="137"/>
        <v>0.21575990862006936</v>
      </c>
    </row>
    <row r="2920" spans="1:21" x14ac:dyDescent="0.3">
      <c r="A2920" s="9">
        <v>2325</v>
      </c>
      <c r="B2920" s="9" t="str">
        <f>PROPER(TRIM('1. Raw Data'!B2920))</f>
        <v>Customer_2918</v>
      </c>
      <c r="C2920" s="9">
        <f>IF(OR('1. Raw Data'!C2920&lt;18, '1. Raw Data'!C2920&gt;100), MEDIAN('1. Raw Data'!$C$2:$C$5001), '1. Raw Data'!C2920)</f>
        <v>62</v>
      </c>
      <c r="D2920" s="9" t="s">
        <v>5021</v>
      </c>
      <c r="E2920" s="22">
        <v>45174</v>
      </c>
      <c r="F2920" s="9">
        <v>0</v>
      </c>
      <c r="G2920" s="9">
        <v>13955</v>
      </c>
      <c r="H2920" s="15">
        <v>45055</v>
      </c>
      <c r="I2920" s="9" t="s">
        <v>7456</v>
      </c>
      <c r="J2920" s="9">
        <v>132</v>
      </c>
      <c r="K2920" s="9" t="s">
        <v>7506</v>
      </c>
      <c r="L2920" s="9" t="str">
        <f>IF(OR('1. Raw Data'!L2920="Elec", '1. Raw Data'!L2920="elect"), "Electronics", '1. Raw Data'!L2920)</f>
        <v>Electronics</v>
      </c>
      <c r="M2920" s="9">
        <v>615.13</v>
      </c>
      <c r="N2920" s="9">
        <f>IF(ISBLANK('1. Raw Data'!N2920), MEDIAN('1. Raw Data'!$N$2:$N$5001), '1. Raw Data'!N2920)</f>
        <v>369.28</v>
      </c>
      <c r="O2920" s="9">
        <v>5</v>
      </c>
      <c r="P2920" s="9">
        <f>IF(ISBLANK('1. Raw Data'!P2920), 0, '1. Raw Data'!P2920)</f>
        <v>0</v>
      </c>
      <c r="Q2920" s="9">
        <v>603</v>
      </c>
      <c r="R2920" s="9">
        <v>5</v>
      </c>
      <c r="S2920" s="9">
        <f t="shared" si="135"/>
        <v>3075.65</v>
      </c>
      <c r="T2920" s="9">
        <f t="shared" si="136"/>
        <v>1229.2500000000002</v>
      </c>
      <c r="U2920" s="23">
        <f t="shared" si="137"/>
        <v>0.39967161413034652</v>
      </c>
    </row>
    <row r="2921" spans="1:21" x14ac:dyDescent="0.3">
      <c r="A2921" s="9">
        <v>1921</v>
      </c>
      <c r="B2921" s="9" t="str">
        <f>PROPER(TRIM('1. Raw Data'!B2921))</f>
        <v>Customer_2919</v>
      </c>
      <c r="C2921" s="9">
        <f>IF(OR('1. Raw Data'!C2921&lt;18, '1. Raw Data'!C2921&gt;100), MEDIAN('1. Raw Data'!$C$2:$C$5001), '1. Raw Data'!C2921)</f>
        <v>39</v>
      </c>
      <c r="D2921" s="9" t="s">
        <v>5018</v>
      </c>
      <c r="E2921" s="22">
        <v>45148</v>
      </c>
      <c r="F2921" s="9">
        <v>0</v>
      </c>
      <c r="G2921" s="9">
        <v>12653</v>
      </c>
      <c r="H2921" s="15">
        <v>45207</v>
      </c>
      <c r="I2921" s="9" t="s">
        <v>7455</v>
      </c>
      <c r="J2921" s="9">
        <v>145</v>
      </c>
      <c r="K2921" s="9" t="s">
        <v>7470</v>
      </c>
      <c r="L2921" s="9" t="str">
        <f>IF(OR('1. Raw Data'!L2921="Elec", '1. Raw Data'!L2921="elect"), "Electronics", '1. Raw Data'!L2921)</f>
        <v>Sports</v>
      </c>
      <c r="M2921" s="9">
        <v>758.44</v>
      </c>
      <c r="N2921" s="9">
        <f>IF(ISBLANK('1. Raw Data'!N2921), MEDIAN('1. Raw Data'!$N$2:$N$5001), '1. Raw Data'!N2921)</f>
        <v>420.51</v>
      </c>
      <c r="O2921" s="9">
        <v>5</v>
      </c>
      <c r="P2921" s="9">
        <f>IF(ISBLANK('1. Raw Data'!P2921), 0, '1. Raw Data'!P2921)</f>
        <v>0</v>
      </c>
      <c r="Q2921" s="9">
        <v>392</v>
      </c>
      <c r="R2921" s="9">
        <v>2</v>
      </c>
      <c r="S2921" s="9">
        <f t="shared" si="135"/>
        <v>3792.2000000000003</v>
      </c>
      <c r="T2921" s="9">
        <f t="shared" si="136"/>
        <v>1689.65</v>
      </c>
      <c r="U2921" s="23">
        <f t="shared" si="137"/>
        <v>0.44555930594377935</v>
      </c>
    </row>
    <row r="2922" spans="1:21" x14ac:dyDescent="0.3">
      <c r="A2922" s="9">
        <v>1580</v>
      </c>
      <c r="B2922" s="9" t="str">
        <f>PROPER(TRIM('1. Raw Data'!B2922))</f>
        <v>Customer_2920</v>
      </c>
      <c r="C2922" s="9">
        <f>IF(OR('1. Raw Data'!C2922&lt;18, '1. Raw Data'!C2922&gt;100), MEDIAN('1. Raw Data'!$C$2:$C$5001), '1. Raw Data'!C2922)</f>
        <v>28</v>
      </c>
      <c r="D2922" s="9" t="s">
        <v>5019</v>
      </c>
      <c r="E2922" s="22">
        <v>45271</v>
      </c>
      <c r="F2922" s="9">
        <v>0</v>
      </c>
      <c r="G2922" s="9">
        <v>11617</v>
      </c>
      <c r="H2922" s="15">
        <v>45242</v>
      </c>
      <c r="I2922" s="9" t="s">
        <v>7455</v>
      </c>
      <c r="J2922" s="9">
        <v>133</v>
      </c>
      <c r="K2922" s="9" t="s">
        <v>7498</v>
      </c>
      <c r="L2922" s="9" t="str">
        <f>IF(OR('1. Raw Data'!L2922="Elec", '1. Raw Data'!L2922="elect"), "Electronics", '1. Raw Data'!L2922)</f>
        <v>Sports</v>
      </c>
      <c r="M2922" s="9">
        <v>654.46</v>
      </c>
      <c r="N2922" s="9">
        <f>IF(ISBLANK('1. Raw Data'!N2922), MEDIAN('1. Raw Data'!$N$2:$N$5001), '1. Raw Data'!N2922)</f>
        <v>395.37</v>
      </c>
      <c r="O2922" s="9">
        <v>4</v>
      </c>
      <c r="P2922" s="9">
        <f>IF(ISBLANK('1. Raw Data'!P2922), 0, '1. Raw Data'!P2922)</f>
        <v>0.05</v>
      </c>
      <c r="Q2922" s="9">
        <v>387</v>
      </c>
      <c r="R2922" s="9">
        <v>5</v>
      </c>
      <c r="S2922" s="9">
        <f t="shared" si="135"/>
        <v>2486.9479999999999</v>
      </c>
      <c r="T2922" s="9">
        <f t="shared" si="136"/>
        <v>905.46799999999985</v>
      </c>
      <c r="U2922" s="23">
        <f t="shared" si="137"/>
        <v>0.36408803079115443</v>
      </c>
    </row>
    <row r="2923" spans="1:21" x14ac:dyDescent="0.3">
      <c r="A2923" s="9">
        <v>2372</v>
      </c>
      <c r="B2923" s="9" t="str">
        <f>PROPER(TRIM('1. Raw Data'!B2923))</f>
        <v>Customer_2921</v>
      </c>
      <c r="C2923" s="9">
        <f>IF(OR('1. Raw Data'!C2923&lt;18, '1. Raw Data'!C2923&gt;100), MEDIAN('1. Raw Data'!$C$2:$C$5001), '1. Raw Data'!C2923)</f>
        <v>42</v>
      </c>
      <c r="D2923" s="9" t="s">
        <v>5021</v>
      </c>
      <c r="E2923" s="22">
        <v>43930</v>
      </c>
      <c r="F2923" s="9">
        <v>0</v>
      </c>
      <c r="G2923" s="9">
        <v>12911</v>
      </c>
      <c r="H2923" s="15">
        <v>44078</v>
      </c>
      <c r="I2923" s="9" t="s">
        <v>7456</v>
      </c>
      <c r="J2923" s="9">
        <v>110</v>
      </c>
      <c r="K2923" s="9" t="s">
        <v>7493</v>
      </c>
      <c r="L2923" s="9" t="str">
        <f>IF(OR('1. Raw Data'!L2923="Elec", '1. Raw Data'!L2923="elect"), "Electronics", '1. Raw Data'!L2923)</f>
        <v>Clothing</v>
      </c>
      <c r="M2923" s="9">
        <v>1251.07</v>
      </c>
      <c r="N2923" s="9">
        <f>IF(ISBLANK('1. Raw Data'!N2923), MEDIAN('1. Raw Data'!$N$2:$N$5001), '1. Raw Data'!N2923)</f>
        <v>509.46</v>
      </c>
      <c r="O2923" s="9">
        <v>5</v>
      </c>
      <c r="P2923" s="9">
        <f>IF(ISBLANK('1. Raw Data'!P2923), 0, '1. Raw Data'!P2923)</f>
        <v>0</v>
      </c>
      <c r="Q2923" s="9">
        <v>369</v>
      </c>
      <c r="R2923" s="9">
        <v>7</v>
      </c>
      <c r="S2923" s="9">
        <f t="shared" si="135"/>
        <v>6255.3499999999995</v>
      </c>
      <c r="T2923" s="9">
        <f t="shared" si="136"/>
        <v>3708.0499999999997</v>
      </c>
      <c r="U2923" s="23">
        <f t="shared" si="137"/>
        <v>0.59278057982367094</v>
      </c>
    </row>
    <row r="2924" spans="1:21" x14ac:dyDescent="0.3">
      <c r="A2924" s="9">
        <v>1048</v>
      </c>
      <c r="B2924" s="9" t="str">
        <f>PROPER(TRIM('1. Raw Data'!B2924))</f>
        <v>Customer_2922</v>
      </c>
      <c r="C2924" s="9">
        <f>IF(OR('1. Raw Data'!C2924&lt;18, '1. Raw Data'!C2924&gt;100), MEDIAN('1. Raw Data'!$C$2:$C$5001), '1. Raw Data'!C2924)</f>
        <v>20</v>
      </c>
      <c r="D2924" s="9" t="s">
        <v>5020</v>
      </c>
      <c r="E2924" s="22">
        <v>44332</v>
      </c>
      <c r="F2924" s="9">
        <v>0</v>
      </c>
      <c r="G2924" s="9">
        <v>13687</v>
      </c>
      <c r="H2924" s="15">
        <v>44332</v>
      </c>
      <c r="I2924" s="9" t="s">
        <v>7455</v>
      </c>
      <c r="J2924" s="9">
        <v>109</v>
      </c>
      <c r="K2924" s="9" t="s">
        <v>7466</v>
      </c>
      <c r="L2924" s="9" t="str">
        <f>IF(OR('1. Raw Data'!L2924="Elec", '1. Raw Data'!L2924="elect"), "Electronics", '1. Raw Data'!L2924)</f>
        <v>Sports</v>
      </c>
      <c r="M2924" s="9">
        <v>724.25</v>
      </c>
      <c r="N2924" s="9">
        <f>IF(ISBLANK('1. Raw Data'!N2924), MEDIAN('1. Raw Data'!$N$2:$N$5001), '1. Raw Data'!N2924)</f>
        <v>458.44</v>
      </c>
      <c r="O2924" s="9">
        <v>4</v>
      </c>
      <c r="P2924" s="9">
        <f>IF(ISBLANK('1. Raw Data'!P2924), 0, '1. Raw Data'!P2924)</f>
        <v>0</v>
      </c>
      <c r="Q2924" s="9">
        <v>1080</v>
      </c>
      <c r="R2924" s="9">
        <v>4</v>
      </c>
      <c r="S2924" s="9">
        <f t="shared" si="135"/>
        <v>2897</v>
      </c>
      <c r="T2924" s="9">
        <f t="shared" si="136"/>
        <v>1063.24</v>
      </c>
      <c r="U2924" s="23">
        <f t="shared" si="137"/>
        <v>0.36701415257162584</v>
      </c>
    </row>
    <row r="2925" spans="1:21" x14ac:dyDescent="0.3">
      <c r="A2925" s="9">
        <v>1916</v>
      </c>
      <c r="B2925" s="9" t="str">
        <f>PROPER(TRIM('1. Raw Data'!B2925))</f>
        <v>Customer_2923</v>
      </c>
      <c r="C2925" s="9">
        <f>IF(OR('1. Raw Data'!C2925&lt;18, '1. Raw Data'!C2925&gt;100), MEDIAN('1. Raw Data'!$C$2:$C$5001), '1. Raw Data'!C2925)</f>
        <v>38</v>
      </c>
      <c r="D2925" s="9" t="s">
        <v>5023</v>
      </c>
      <c r="E2925" s="22">
        <v>43921</v>
      </c>
      <c r="F2925" s="9">
        <v>0</v>
      </c>
      <c r="G2925" s="9">
        <v>12796</v>
      </c>
      <c r="H2925" s="15">
        <v>43921</v>
      </c>
      <c r="I2925" s="9" t="s">
        <v>7455</v>
      </c>
      <c r="J2925" s="9">
        <v>149</v>
      </c>
      <c r="K2925" s="9" t="s">
        <v>7467</v>
      </c>
      <c r="L2925" s="9" t="str">
        <f>IF(OR('1. Raw Data'!L2925="Elec", '1. Raw Data'!L2925="elect"), "Electronics", '1. Raw Data'!L2925)</f>
        <v>Clothing</v>
      </c>
      <c r="M2925" s="9">
        <v>478.64</v>
      </c>
      <c r="N2925" s="9">
        <f>IF(ISBLANK('1. Raw Data'!N2925), MEDIAN('1. Raw Data'!$N$2:$N$5001), '1. Raw Data'!N2925)</f>
        <v>221.84</v>
      </c>
      <c r="O2925" s="9">
        <v>1</v>
      </c>
      <c r="P2925" s="9">
        <f>IF(ISBLANK('1. Raw Data'!P2925), 0, '1. Raw Data'!P2925)</f>
        <v>0</v>
      </c>
      <c r="Q2925" s="9">
        <v>1265</v>
      </c>
      <c r="R2925" s="9">
        <v>6</v>
      </c>
      <c r="S2925" s="9">
        <f t="shared" si="135"/>
        <v>478.64</v>
      </c>
      <c r="T2925" s="9">
        <f t="shared" si="136"/>
        <v>256.79999999999995</v>
      </c>
      <c r="U2925" s="23">
        <f t="shared" si="137"/>
        <v>0.53652014039779372</v>
      </c>
    </row>
    <row r="2926" spans="1:21" x14ac:dyDescent="0.3">
      <c r="A2926" s="9">
        <v>2097</v>
      </c>
      <c r="B2926" s="9" t="str">
        <f>PROPER(TRIM('1. Raw Data'!B2926))</f>
        <v>Customer_2924</v>
      </c>
      <c r="C2926" s="9">
        <f>IF(OR('1. Raw Data'!C2926&lt;18, '1. Raw Data'!C2926&gt;100), MEDIAN('1. Raw Data'!$C$2:$C$5001), '1. Raw Data'!C2926)</f>
        <v>44</v>
      </c>
      <c r="D2926" s="9" t="s">
        <v>5022</v>
      </c>
      <c r="E2926" s="22">
        <v>44624</v>
      </c>
      <c r="F2926" s="9">
        <v>0</v>
      </c>
      <c r="G2926" s="9">
        <v>11795</v>
      </c>
      <c r="H2926" s="15">
        <v>44654</v>
      </c>
      <c r="I2926" s="9" t="s">
        <v>7456</v>
      </c>
      <c r="J2926" s="9">
        <v>133</v>
      </c>
      <c r="K2926" s="9" t="s">
        <v>7498</v>
      </c>
      <c r="L2926" s="9" t="str">
        <f>IF(OR('1. Raw Data'!L2926="Elec", '1. Raw Data'!L2926="elect"), "Electronics", '1. Raw Data'!L2926)</f>
        <v>Home Appliances</v>
      </c>
      <c r="M2926" s="9">
        <v>1173.55</v>
      </c>
      <c r="N2926" s="9">
        <f>IF(ISBLANK('1. Raw Data'!N2926), MEDIAN('1. Raw Data'!$N$2:$N$5001), '1. Raw Data'!N2926)</f>
        <v>700.52</v>
      </c>
      <c r="O2926" s="9">
        <v>3</v>
      </c>
      <c r="P2926" s="9">
        <f>IF(ISBLANK('1. Raw Data'!P2926), 0, '1. Raw Data'!P2926)</f>
        <v>0.2</v>
      </c>
      <c r="Q2926" s="9">
        <v>484</v>
      </c>
      <c r="R2926" s="9">
        <v>3</v>
      </c>
      <c r="S2926" s="9">
        <f t="shared" si="135"/>
        <v>2816.52</v>
      </c>
      <c r="T2926" s="9">
        <f t="shared" si="136"/>
        <v>714.96</v>
      </c>
      <c r="U2926" s="23">
        <f t="shared" si="137"/>
        <v>0.25384517063610412</v>
      </c>
    </row>
    <row r="2927" spans="1:21" x14ac:dyDescent="0.3">
      <c r="A2927" s="9">
        <v>1703</v>
      </c>
      <c r="B2927" s="9" t="str">
        <f>PROPER(TRIM('1. Raw Data'!B2927))</f>
        <v>Customer_2925</v>
      </c>
      <c r="C2927" s="9">
        <f>IF(OR('1. Raw Data'!C2927&lt;18, '1. Raw Data'!C2927&gt;100), MEDIAN('1. Raw Data'!$C$2:$C$5001), '1. Raw Data'!C2927)</f>
        <v>42</v>
      </c>
      <c r="D2927" s="9" t="s">
        <v>5023</v>
      </c>
      <c r="E2927" s="22">
        <v>44729</v>
      </c>
      <c r="F2927" s="9">
        <v>0</v>
      </c>
      <c r="G2927" s="9">
        <v>13231</v>
      </c>
      <c r="H2927" s="15">
        <v>44729</v>
      </c>
      <c r="I2927" s="9" t="s">
        <v>7455</v>
      </c>
      <c r="J2927" s="9">
        <v>133</v>
      </c>
      <c r="K2927" s="9" t="s">
        <v>7498</v>
      </c>
      <c r="L2927" s="9" t="str">
        <f>IF(OR('1. Raw Data'!L2927="Elec", '1. Raw Data'!L2927="elect"), "Electronics", '1. Raw Data'!L2927)</f>
        <v>Home Appliances</v>
      </c>
      <c r="M2927" s="9">
        <v>1288.9100000000001</v>
      </c>
      <c r="N2927" s="9">
        <f>IF(ISBLANK('1. Raw Data'!N2927), MEDIAN('1. Raw Data'!$N$2:$N$5001), '1. Raw Data'!N2927)</f>
        <v>559.63</v>
      </c>
      <c r="O2927" s="9">
        <v>3</v>
      </c>
      <c r="P2927" s="9">
        <f>IF(ISBLANK('1. Raw Data'!P2927), 0, '1. Raw Data'!P2927)</f>
        <v>0</v>
      </c>
      <c r="Q2927" s="9">
        <v>681</v>
      </c>
      <c r="R2927" s="9">
        <v>6</v>
      </c>
      <c r="S2927" s="9">
        <f t="shared" si="135"/>
        <v>3866.7300000000005</v>
      </c>
      <c r="T2927" s="9">
        <f t="shared" si="136"/>
        <v>2187.8400000000006</v>
      </c>
      <c r="U2927" s="23">
        <f t="shared" si="137"/>
        <v>0.56581142205429402</v>
      </c>
    </row>
    <row r="2928" spans="1:21" x14ac:dyDescent="0.3">
      <c r="A2928" s="9">
        <v>1260</v>
      </c>
      <c r="B2928" s="9" t="str">
        <f>PROPER(TRIM('1. Raw Data'!B2928))</f>
        <v>Customer_2926</v>
      </c>
      <c r="C2928" s="9">
        <f>IF(OR('1. Raw Data'!C2928&lt;18, '1. Raw Data'!C2928&gt;100), MEDIAN('1. Raw Data'!$C$2:$C$5001), '1. Raw Data'!C2928)</f>
        <v>59</v>
      </c>
      <c r="D2928" s="9" t="s">
        <v>5021</v>
      </c>
      <c r="E2928" s="22">
        <v>44310</v>
      </c>
      <c r="F2928" s="9">
        <v>1</v>
      </c>
      <c r="G2928" s="9">
        <v>12962</v>
      </c>
      <c r="H2928" s="15">
        <v>44310</v>
      </c>
      <c r="I2928" s="9" t="s">
        <v>7456</v>
      </c>
      <c r="J2928" s="9">
        <v>107</v>
      </c>
      <c r="K2928" s="9" t="s">
        <v>7485</v>
      </c>
      <c r="L2928" s="9" t="str">
        <f>IF(OR('1. Raw Data'!L2928="Elec", '1. Raw Data'!L2928="elect"), "Electronics", '1. Raw Data'!L2928)</f>
        <v>Electronics</v>
      </c>
      <c r="M2928" s="9">
        <v>659.62</v>
      </c>
      <c r="N2928" s="9">
        <f>IF(ISBLANK('1. Raw Data'!N2928), MEDIAN('1. Raw Data'!$N$2:$N$5001), '1. Raw Data'!N2928)</f>
        <v>429.51499999999999</v>
      </c>
      <c r="O2928" s="9">
        <v>3</v>
      </c>
      <c r="P2928" s="9">
        <f>IF(ISBLANK('1. Raw Data'!P2928), 0, '1. Raw Data'!P2928)</f>
        <v>0</v>
      </c>
      <c r="Q2928" s="9">
        <v>747</v>
      </c>
      <c r="R2928" s="9">
        <v>5</v>
      </c>
      <c r="S2928" s="9">
        <f t="shared" si="135"/>
        <v>1978.8600000000001</v>
      </c>
      <c r="T2928" s="9">
        <f t="shared" si="136"/>
        <v>690.31500000000005</v>
      </c>
      <c r="U2928" s="23">
        <f t="shared" si="137"/>
        <v>0.34884478942421393</v>
      </c>
    </row>
    <row r="2929" spans="1:21" x14ac:dyDescent="0.3">
      <c r="A2929" s="9">
        <v>1355</v>
      </c>
      <c r="B2929" s="9" t="str">
        <f>PROPER(TRIM('1. Raw Data'!B2929))</f>
        <v>Customer_2927</v>
      </c>
      <c r="C2929" s="9">
        <f>IF(OR('1. Raw Data'!C2929&lt;18, '1. Raw Data'!C2929&gt;100), MEDIAN('1. Raw Data'!$C$2:$C$5001), '1. Raw Data'!C2929)</f>
        <v>78</v>
      </c>
      <c r="D2929" s="9" t="s">
        <v>5023</v>
      </c>
      <c r="E2929" s="22">
        <v>44936</v>
      </c>
      <c r="F2929" s="9">
        <v>0</v>
      </c>
      <c r="G2929" s="9">
        <v>12946</v>
      </c>
      <c r="H2929" s="15">
        <v>45200</v>
      </c>
      <c r="I2929" s="9" t="s">
        <v>7455</v>
      </c>
      <c r="J2929" s="9">
        <v>104</v>
      </c>
      <c r="K2929" s="9" t="s">
        <v>7499</v>
      </c>
      <c r="L2929" s="9" t="str">
        <f>IF(OR('1. Raw Data'!L2929="Elec", '1. Raw Data'!L2929="elect"), "Electronics", '1. Raw Data'!L2929)</f>
        <v>Sports</v>
      </c>
      <c r="M2929" s="9">
        <v>1018.32</v>
      </c>
      <c r="N2929" s="9">
        <f>IF(ISBLANK('1. Raw Data'!N2929), MEDIAN('1. Raw Data'!$N$2:$N$5001), '1. Raw Data'!N2929)</f>
        <v>418.22</v>
      </c>
      <c r="O2929" s="9">
        <v>4</v>
      </c>
      <c r="P2929" s="9">
        <f>IF(ISBLANK('1. Raw Data'!P2929), 0, '1. Raw Data'!P2929)</f>
        <v>0</v>
      </c>
      <c r="Q2929" s="9">
        <v>722</v>
      </c>
      <c r="R2929" s="9">
        <v>5</v>
      </c>
      <c r="S2929" s="9">
        <f t="shared" si="135"/>
        <v>4073.28</v>
      </c>
      <c r="T2929" s="9">
        <f t="shared" si="136"/>
        <v>2400.4</v>
      </c>
      <c r="U2929" s="23">
        <f t="shared" si="137"/>
        <v>0.58930395160656768</v>
      </c>
    </row>
    <row r="2930" spans="1:21" x14ac:dyDescent="0.3">
      <c r="A2930" s="9">
        <v>2283</v>
      </c>
      <c r="B2930" s="9" t="str">
        <f>PROPER(TRIM('1. Raw Data'!B2930))</f>
        <v>Customer_2928</v>
      </c>
      <c r="C2930" s="9">
        <f>IF(OR('1. Raw Data'!C2930&lt;18, '1. Raw Data'!C2930&gt;100), MEDIAN('1. Raw Data'!$C$2:$C$5001), '1. Raw Data'!C2930)</f>
        <v>50</v>
      </c>
      <c r="D2930" s="9" t="s">
        <v>5022</v>
      </c>
      <c r="E2930" s="22">
        <v>44275</v>
      </c>
      <c r="F2930" s="9">
        <v>0</v>
      </c>
      <c r="G2930" s="9">
        <v>13045</v>
      </c>
      <c r="H2930" s="15">
        <v>44275</v>
      </c>
      <c r="I2930" s="9" t="s">
        <v>7456</v>
      </c>
      <c r="J2930" s="9">
        <v>128</v>
      </c>
      <c r="K2930" s="9" t="s">
        <v>7473</v>
      </c>
      <c r="L2930" s="9" t="str">
        <f>IF(OR('1. Raw Data'!L2930="Elec", '1. Raw Data'!L2930="elect"), "Electronics", '1. Raw Data'!L2930)</f>
        <v>Home Appliances</v>
      </c>
      <c r="M2930" s="9">
        <v>135.27000000000001</v>
      </c>
      <c r="N2930" s="9">
        <f>IF(ISBLANK('1. Raw Data'!N2930), MEDIAN('1. Raw Data'!$N$2:$N$5001), '1. Raw Data'!N2930)</f>
        <v>91.05</v>
      </c>
      <c r="O2930" s="9">
        <v>2</v>
      </c>
      <c r="P2930" s="9">
        <f>IF(ISBLANK('1. Raw Data'!P2930), 0, '1. Raw Data'!P2930)</f>
        <v>0</v>
      </c>
      <c r="Q2930" s="9">
        <v>327</v>
      </c>
      <c r="R2930" s="9">
        <v>6</v>
      </c>
      <c r="S2930" s="9">
        <f t="shared" si="135"/>
        <v>270.54000000000002</v>
      </c>
      <c r="T2930" s="9">
        <f t="shared" si="136"/>
        <v>88.440000000000026</v>
      </c>
      <c r="U2930" s="23">
        <f t="shared" si="137"/>
        <v>0.32690175205145272</v>
      </c>
    </row>
    <row r="2931" spans="1:21" x14ac:dyDescent="0.3">
      <c r="A2931" s="9">
        <v>1637</v>
      </c>
      <c r="B2931" s="9" t="str">
        <f>PROPER(TRIM('1. Raw Data'!B2931))</f>
        <v>Customer_2929</v>
      </c>
      <c r="C2931" s="9">
        <f>IF(OR('1. Raw Data'!C2931&lt;18, '1. Raw Data'!C2931&gt;100), MEDIAN('1. Raw Data'!$C$2:$C$5001), '1. Raw Data'!C2931)</f>
        <v>57</v>
      </c>
      <c r="D2931" s="9" t="s">
        <v>5020</v>
      </c>
      <c r="E2931" s="22">
        <v>43946</v>
      </c>
      <c r="F2931" s="9">
        <v>1</v>
      </c>
      <c r="G2931" s="9">
        <v>10859</v>
      </c>
      <c r="H2931" s="15">
        <v>43946</v>
      </c>
      <c r="I2931" s="9" t="s">
        <v>7455</v>
      </c>
      <c r="J2931" s="9">
        <v>123</v>
      </c>
      <c r="K2931" s="9" t="s">
        <v>7502</v>
      </c>
      <c r="L2931" s="9" t="str">
        <f>IF(OR('1. Raw Data'!L2931="Elec", '1. Raw Data'!L2931="elect"), "Electronics", '1. Raw Data'!L2931)</f>
        <v>Clothing</v>
      </c>
      <c r="M2931" s="9">
        <v>817.72</v>
      </c>
      <c r="N2931" s="9">
        <f>IF(ISBLANK('1. Raw Data'!N2931), MEDIAN('1. Raw Data'!$N$2:$N$5001), '1. Raw Data'!N2931)</f>
        <v>475.4</v>
      </c>
      <c r="O2931" s="9">
        <v>2</v>
      </c>
      <c r="P2931" s="9">
        <f>IF(ISBLANK('1. Raw Data'!P2931), 0, '1. Raw Data'!P2931)</f>
        <v>0</v>
      </c>
      <c r="Q2931" s="9">
        <v>1063</v>
      </c>
      <c r="R2931" s="9">
        <v>3</v>
      </c>
      <c r="S2931" s="9">
        <f t="shared" si="135"/>
        <v>1635.44</v>
      </c>
      <c r="T2931" s="9">
        <f t="shared" si="136"/>
        <v>684.6400000000001</v>
      </c>
      <c r="U2931" s="23">
        <f t="shared" si="137"/>
        <v>0.41862740302303975</v>
      </c>
    </row>
    <row r="2932" spans="1:21" x14ac:dyDescent="0.3">
      <c r="A2932" s="9">
        <v>1742</v>
      </c>
      <c r="B2932" s="9" t="str">
        <f>PROPER(TRIM('1. Raw Data'!B2932))</f>
        <v>Customer_2930</v>
      </c>
      <c r="C2932" s="9">
        <f>IF(OR('1. Raw Data'!C2932&lt;18, '1. Raw Data'!C2932&gt;100), MEDIAN('1. Raw Data'!$C$2:$C$5001), '1. Raw Data'!C2932)</f>
        <v>78</v>
      </c>
      <c r="D2932" s="9" t="s">
        <v>5018</v>
      </c>
      <c r="E2932" s="22">
        <v>44117</v>
      </c>
      <c r="F2932" s="9">
        <v>1</v>
      </c>
      <c r="G2932" s="9">
        <v>12620</v>
      </c>
      <c r="H2932" s="15">
        <v>44117</v>
      </c>
      <c r="I2932" s="9" t="s">
        <v>7456</v>
      </c>
      <c r="J2932" s="9">
        <v>132</v>
      </c>
      <c r="K2932" s="9" t="s">
        <v>7506</v>
      </c>
      <c r="L2932" s="9" t="str">
        <f>IF(OR('1. Raw Data'!L2932="Elec", '1. Raw Data'!L2932="elect"), "Electronics", '1. Raw Data'!L2932)</f>
        <v>Sports</v>
      </c>
      <c r="M2932" s="9">
        <v>115.22</v>
      </c>
      <c r="N2932" s="9">
        <f>IF(ISBLANK('1. Raw Data'!N2932), MEDIAN('1. Raw Data'!$N$2:$N$5001), '1. Raw Data'!N2932)</f>
        <v>58.6</v>
      </c>
      <c r="O2932" s="9">
        <v>1</v>
      </c>
      <c r="P2932" s="9">
        <f>IF(ISBLANK('1. Raw Data'!P2932), 0, '1. Raw Data'!P2932)</f>
        <v>0</v>
      </c>
      <c r="Q2932" s="9">
        <v>1313</v>
      </c>
      <c r="R2932" s="9">
        <v>2</v>
      </c>
      <c r="S2932" s="9">
        <f t="shared" si="135"/>
        <v>115.22</v>
      </c>
      <c r="T2932" s="9">
        <f t="shared" si="136"/>
        <v>56.62</v>
      </c>
      <c r="U2932" s="23">
        <f t="shared" si="137"/>
        <v>0.49140774171150842</v>
      </c>
    </row>
    <row r="2933" spans="1:21" x14ac:dyDescent="0.3">
      <c r="A2933" s="9">
        <v>2318</v>
      </c>
      <c r="B2933" s="9" t="str">
        <f>PROPER(TRIM('1. Raw Data'!B2933))</f>
        <v>Customer_2931</v>
      </c>
      <c r="C2933" s="9">
        <f>IF(OR('1. Raw Data'!C2933&lt;18, '1. Raw Data'!C2933&gt;100), MEDIAN('1. Raw Data'!$C$2:$C$5001), '1. Raw Data'!C2933)</f>
        <v>24</v>
      </c>
      <c r="D2933" s="9" t="s">
        <v>5020</v>
      </c>
      <c r="E2933" s="22">
        <v>44862</v>
      </c>
      <c r="F2933" s="9">
        <v>1</v>
      </c>
      <c r="G2933" s="9">
        <v>12085</v>
      </c>
      <c r="H2933" s="15">
        <v>44862</v>
      </c>
      <c r="I2933" s="9" t="s">
        <v>7457</v>
      </c>
      <c r="J2933" s="9">
        <v>144</v>
      </c>
      <c r="K2933" s="9" t="s">
        <v>7462</v>
      </c>
      <c r="L2933" s="9" t="str">
        <f>IF(OR('1. Raw Data'!L2933="Elec", '1. Raw Data'!L2933="elect"), "Electronics", '1. Raw Data'!L2933)</f>
        <v>Sports</v>
      </c>
      <c r="M2933" s="9">
        <v>92.33</v>
      </c>
      <c r="N2933" s="9">
        <f>IF(ISBLANK('1. Raw Data'!N2933), MEDIAN('1. Raw Data'!$N$2:$N$5001), '1. Raw Data'!N2933)</f>
        <v>58.75</v>
      </c>
      <c r="O2933" s="9">
        <v>2</v>
      </c>
      <c r="P2933" s="9">
        <f>IF(ISBLANK('1. Raw Data'!P2933), 0, '1. Raw Data'!P2933)</f>
        <v>0.1</v>
      </c>
      <c r="Q2933" s="9">
        <v>796</v>
      </c>
      <c r="R2933" s="9">
        <v>3</v>
      </c>
      <c r="S2933" s="9">
        <f t="shared" si="135"/>
        <v>166.19399999999999</v>
      </c>
      <c r="T2933" s="9">
        <f t="shared" si="136"/>
        <v>48.693999999999988</v>
      </c>
      <c r="U2933" s="23">
        <f t="shared" si="137"/>
        <v>0.2929949336317797</v>
      </c>
    </row>
    <row r="2934" spans="1:21" x14ac:dyDescent="0.3">
      <c r="A2934" s="9">
        <v>2009</v>
      </c>
      <c r="B2934" s="9" t="str">
        <f>PROPER(TRIM('1. Raw Data'!B2934))</f>
        <v>Customer_2932</v>
      </c>
      <c r="C2934" s="9">
        <f>IF(OR('1. Raw Data'!C2934&lt;18, '1. Raw Data'!C2934&gt;100), MEDIAN('1. Raw Data'!$C$2:$C$5001), '1. Raw Data'!C2934)</f>
        <v>41</v>
      </c>
      <c r="D2934" s="9" t="s">
        <v>5023</v>
      </c>
      <c r="E2934" s="22">
        <v>44423</v>
      </c>
      <c r="F2934" s="9">
        <v>0</v>
      </c>
      <c r="G2934" s="9">
        <v>12165</v>
      </c>
      <c r="H2934" s="15">
        <v>44423</v>
      </c>
      <c r="I2934" s="9" t="s">
        <v>7455</v>
      </c>
      <c r="J2934" s="9">
        <v>116</v>
      </c>
      <c r="K2934" s="9" t="s">
        <v>7480</v>
      </c>
      <c r="L2934" s="9" t="str">
        <f>IF(OR('1. Raw Data'!L2934="Elec", '1. Raw Data'!L2934="elect"), "Electronics", '1. Raw Data'!L2934)</f>
        <v>Clothing</v>
      </c>
      <c r="M2934" s="9">
        <v>938.74</v>
      </c>
      <c r="N2934" s="9">
        <f>IF(ISBLANK('1. Raw Data'!N2934), MEDIAN('1. Raw Data'!$N$2:$N$5001), '1. Raw Data'!N2934)</f>
        <v>551.80999999999995</v>
      </c>
      <c r="O2934" s="9">
        <v>1</v>
      </c>
      <c r="P2934" s="9">
        <f>IF(ISBLANK('1. Raw Data'!P2934), 0, '1. Raw Data'!P2934)</f>
        <v>0</v>
      </c>
      <c r="Q2934" s="9">
        <v>764</v>
      </c>
      <c r="R2934" s="9">
        <v>3</v>
      </c>
      <c r="S2934" s="9">
        <f t="shared" si="135"/>
        <v>938.74</v>
      </c>
      <c r="T2934" s="9">
        <f t="shared" si="136"/>
        <v>386.93000000000006</v>
      </c>
      <c r="U2934" s="23">
        <f t="shared" si="137"/>
        <v>0.41218015637982836</v>
      </c>
    </row>
    <row r="2935" spans="1:21" x14ac:dyDescent="0.3">
      <c r="A2935" s="9">
        <v>1930</v>
      </c>
      <c r="B2935" s="9" t="str">
        <f>PROPER(TRIM('1. Raw Data'!B2935))</f>
        <v>Customer_2933</v>
      </c>
      <c r="C2935" s="9">
        <f>IF(OR('1. Raw Data'!C2935&lt;18, '1. Raw Data'!C2935&gt;100), MEDIAN('1. Raw Data'!$C$2:$C$5001), '1. Raw Data'!C2935)</f>
        <v>32</v>
      </c>
      <c r="D2935" s="9" t="s">
        <v>5022</v>
      </c>
      <c r="E2935" s="22">
        <v>44310</v>
      </c>
      <c r="F2935" s="9">
        <v>0</v>
      </c>
      <c r="G2935" s="9">
        <v>12437</v>
      </c>
      <c r="H2935" s="15">
        <v>44310</v>
      </c>
      <c r="I2935" s="9" t="s">
        <v>7456</v>
      </c>
      <c r="J2935" s="9">
        <v>146</v>
      </c>
      <c r="K2935" s="9" t="s">
        <v>7505</v>
      </c>
      <c r="L2935" s="9" t="str">
        <f>IF(OR('1. Raw Data'!L2935="Elec", '1. Raw Data'!L2935="elect"), "Electronics", '1. Raw Data'!L2935)</f>
        <v>Sports</v>
      </c>
      <c r="M2935" s="9">
        <v>489.84</v>
      </c>
      <c r="N2935" s="9">
        <f>IF(ISBLANK('1. Raw Data'!N2935), MEDIAN('1. Raw Data'!$N$2:$N$5001), '1. Raw Data'!N2935)</f>
        <v>287.06</v>
      </c>
      <c r="O2935" s="9">
        <v>5</v>
      </c>
      <c r="P2935" s="9">
        <f>IF(ISBLANK('1. Raw Data'!P2935), 0, '1. Raw Data'!P2935)</f>
        <v>0</v>
      </c>
      <c r="Q2935" s="9">
        <v>576</v>
      </c>
      <c r="R2935" s="9">
        <v>3</v>
      </c>
      <c r="S2935" s="9">
        <f t="shared" si="135"/>
        <v>2449.1999999999998</v>
      </c>
      <c r="T2935" s="9">
        <f t="shared" si="136"/>
        <v>1013.8999999999999</v>
      </c>
      <c r="U2935" s="23">
        <f t="shared" si="137"/>
        <v>0.41397190919483912</v>
      </c>
    </row>
    <row r="2936" spans="1:21" x14ac:dyDescent="0.3">
      <c r="A2936" s="9">
        <v>1640</v>
      </c>
      <c r="B2936" s="9" t="str">
        <f>PROPER(TRIM('1. Raw Data'!B2936))</f>
        <v>Customer_2934</v>
      </c>
      <c r="C2936" s="9">
        <f>IF(OR('1. Raw Data'!C2936&lt;18, '1. Raw Data'!C2936&gt;100), MEDIAN('1. Raw Data'!$C$2:$C$5001), '1. Raw Data'!C2936)</f>
        <v>52</v>
      </c>
      <c r="D2936" s="9" t="s">
        <v>5018</v>
      </c>
      <c r="E2936" s="22">
        <v>45475</v>
      </c>
      <c r="F2936" s="9">
        <v>0</v>
      </c>
      <c r="G2936" s="9">
        <v>13895</v>
      </c>
      <c r="H2936" s="15">
        <v>45329</v>
      </c>
      <c r="I2936" s="9" t="s">
        <v>7455</v>
      </c>
      <c r="J2936" s="9">
        <v>110</v>
      </c>
      <c r="K2936" s="9" t="s">
        <v>7493</v>
      </c>
      <c r="L2936" s="9" t="str">
        <f>IF(OR('1. Raw Data'!L2936="Elec", '1. Raw Data'!L2936="elect"), "Electronics", '1. Raw Data'!L2936)</f>
        <v>Sports</v>
      </c>
      <c r="M2936" s="9">
        <v>1126.68</v>
      </c>
      <c r="N2936" s="9">
        <f>IF(ISBLANK('1. Raw Data'!N2936), MEDIAN('1. Raw Data'!$N$2:$N$5001), '1. Raw Data'!N2936)</f>
        <v>615.29</v>
      </c>
      <c r="O2936" s="9">
        <v>3</v>
      </c>
      <c r="P2936" s="9">
        <f>IF(ISBLANK('1. Raw Data'!P2936), 0, '1. Raw Data'!P2936)</f>
        <v>0</v>
      </c>
      <c r="Q2936" s="9">
        <v>329</v>
      </c>
      <c r="R2936" s="9">
        <v>2</v>
      </c>
      <c r="S2936" s="9">
        <f t="shared" si="135"/>
        <v>3380.04</v>
      </c>
      <c r="T2936" s="9">
        <f t="shared" si="136"/>
        <v>1534.17</v>
      </c>
      <c r="U2936" s="23">
        <f t="shared" si="137"/>
        <v>0.45389107821209218</v>
      </c>
    </row>
    <row r="2937" spans="1:21" x14ac:dyDescent="0.3">
      <c r="A2937" s="9">
        <v>1791</v>
      </c>
      <c r="B2937" s="9" t="str">
        <f>PROPER(TRIM('1. Raw Data'!B2937))</f>
        <v>Customer_2935</v>
      </c>
      <c r="C2937" s="9">
        <f>IF(OR('1. Raw Data'!C2937&lt;18, '1. Raw Data'!C2937&gt;100), MEDIAN('1. Raw Data'!$C$2:$C$5001), '1. Raw Data'!C2937)</f>
        <v>44</v>
      </c>
      <c r="D2937" s="9" t="s">
        <v>5022</v>
      </c>
      <c r="E2937" s="22">
        <v>45010</v>
      </c>
      <c r="F2937" s="9">
        <v>1</v>
      </c>
      <c r="G2937" s="9">
        <v>12727</v>
      </c>
      <c r="H2937" s="15">
        <v>45010</v>
      </c>
      <c r="I2937" s="9" t="s">
        <v>7455</v>
      </c>
      <c r="J2937" s="9">
        <v>114</v>
      </c>
      <c r="K2937" s="9" t="s">
        <v>7463</v>
      </c>
      <c r="L2937" s="9" t="str">
        <f>IF(OR('1. Raw Data'!L2937="Elec", '1. Raw Data'!L2937="elect"), "Electronics", '1. Raw Data'!L2937)</f>
        <v>Home Appliances</v>
      </c>
      <c r="M2937" s="9">
        <v>1349.32</v>
      </c>
      <c r="N2937" s="9">
        <f>IF(ISBLANK('1. Raw Data'!N2937), MEDIAN('1. Raw Data'!$N$2:$N$5001), '1. Raw Data'!N2937)</f>
        <v>542.94000000000005</v>
      </c>
      <c r="O2937" s="9">
        <v>4</v>
      </c>
      <c r="P2937" s="9">
        <f>IF(ISBLANK('1. Raw Data'!P2937), 0, '1. Raw Data'!P2937)</f>
        <v>0</v>
      </c>
      <c r="Q2937" s="9">
        <v>648</v>
      </c>
      <c r="R2937" s="9">
        <v>4</v>
      </c>
      <c r="S2937" s="9">
        <f t="shared" si="135"/>
        <v>5397.28</v>
      </c>
      <c r="T2937" s="9">
        <f t="shared" si="136"/>
        <v>3225.5199999999995</v>
      </c>
      <c r="U2937" s="23">
        <f t="shared" si="137"/>
        <v>0.59761954169507603</v>
      </c>
    </row>
    <row r="2938" spans="1:21" x14ac:dyDescent="0.3">
      <c r="A2938" s="9">
        <v>2336</v>
      </c>
      <c r="B2938" s="9" t="str">
        <f>PROPER(TRIM('1. Raw Data'!B2938))</f>
        <v>Customer_2936</v>
      </c>
      <c r="C2938" s="9">
        <f>IF(OR('1. Raw Data'!C2938&lt;18, '1. Raw Data'!C2938&gt;100), MEDIAN('1. Raw Data'!$C$2:$C$5001), '1. Raw Data'!C2938)</f>
        <v>27</v>
      </c>
      <c r="D2938" s="9" t="s">
        <v>5020</v>
      </c>
      <c r="E2938" s="22">
        <v>44484</v>
      </c>
      <c r="F2938" s="9">
        <v>1</v>
      </c>
      <c r="G2938" s="9">
        <v>10376</v>
      </c>
      <c r="H2938" s="15">
        <v>44484</v>
      </c>
      <c r="I2938" s="9" t="s">
        <v>7457</v>
      </c>
      <c r="J2938" s="9">
        <v>139</v>
      </c>
      <c r="K2938" s="9" t="s">
        <v>7486</v>
      </c>
      <c r="L2938" s="9" t="str">
        <f>IF(OR('1. Raw Data'!L2938="Elec", '1. Raw Data'!L2938="elect"), "Electronics", '1. Raw Data'!L2938)</f>
        <v>Clothing</v>
      </c>
      <c r="M2938" s="9">
        <v>252.12</v>
      </c>
      <c r="N2938" s="9">
        <f>IF(ISBLANK('1. Raw Data'!N2938), MEDIAN('1. Raw Data'!$N$2:$N$5001), '1. Raw Data'!N2938)</f>
        <v>120.4</v>
      </c>
      <c r="O2938" s="9">
        <v>1</v>
      </c>
      <c r="P2938" s="9">
        <f>IF(ISBLANK('1. Raw Data'!P2938), 0, '1. Raw Data'!P2938)</f>
        <v>0.2</v>
      </c>
      <c r="Q2938" s="9">
        <v>625</v>
      </c>
      <c r="R2938" s="9">
        <v>5</v>
      </c>
      <c r="S2938" s="9">
        <f t="shared" si="135"/>
        <v>201.69600000000003</v>
      </c>
      <c r="T2938" s="9">
        <f t="shared" si="136"/>
        <v>81.296000000000021</v>
      </c>
      <c r="U2938" s="23">
        <f t="shared" si="137"/>
        <v>0.40306203395208634</v>
      </c>
    </row>
    <row r="2939" spans="1:21" x14ac:dyDescent="0.3">
      <c r="A2939" s="9">
        <v>1611</v>
      </c>
      <c r="B2939" s="9" t="str">
        <f>PROPER(TRIM('1. Raw Data'!B2939))</f>
        <v>Customer_2937</v>
      </c>
      <c r="C2939" s="9">
        <f>IF(OR('1. Raw Data'!C2939&lt;18, '1. Raw Data'!C2939&gt;100), MEDIAN('1. Raw Data'!$C$2:$C$5001), '1. Raw Data'!C2939)</f>
        <v>40</v>
      </c>
      <c r="D2939" s="9" t="s">
        <v>5019</v>
      </c>
      <c r="E2939" s="22">
        <v>45013</v>
      </c>
      <c r="F2939" s="9">
        <v>1</v>
      </c>
      <c r="G2939" s="9">
        <v>12896</v>
      </c>
      <c r="H2939" s="15">
        <v>45013</v>
      </c>
      <c r="I2939" s="9" t="s">
        <v>7455</v>
      </c>
      <c r="J2939" s="9">
        <v>136</v>
      </c>
      <c r="K2939" s="9" t="s">
        <v>7503</v>
      </c>
      <c r="L2939" s="9" t="str">
        <f>IF(OR('1. Raw Data'!L2939="Elec", '1. Raw Data'!L2939="elect"), "Electronics", '1. Raw Data'!L2939)</f>
        <v>Home Appliances</v>
      </c>
      <c r="M2939" s="9">
        <v>1100.56</v>
      </c>
      <c r="N2939" s="9">
        <f>IF(ISBLANK('1. Raw Data'!N2939), MEDIAN('1. Raw Data'!$N$2:$N$5001), '1. Raw Data'!N2939)</f>
        <v>476.24</v>
      </c>
      <c r="O2939" s="9">
        <v>4</v>
      </c>
      <c r="P2939" s="9">
        <f>IF(ISBLANK('1. Raw Data'!P2939), 0, '1. Raw Data'!P2939)</f>
        <v>0</v>
      </c>
      <c r="Q2939" s="9">
        <v>588</v>
      </c>
      <c r="R2939" s="9">
        <v>3</v>
      </c>
      <c r="S2939" s="9">
        <f t="shared" si="135"/>
        <v>4402.24</v>
      </c>
      <c r="T2939" s="9">
        <f t="shared" si="136"/>
        <v>2497.2799999999997</v>
      </c>
      <c r="U2939" s="23">
        <f t="shared" si="137"/>
        <v>0.56727484189866972</v>
      </c>
    </row>
    <row r="2940" spans="1:21" x14ac:dyDescent="0.3">
      <c r="A2940" s="9">
        <v>1808</v>
      </c>
      <c r="B2940" s="9" t="str">
        <f>PROPER(TRIM('1. Raw Data'!B2940))</f>
        <v>Customer_2938</v>
      </c>
      <c r="C2940" s="9">
        <f>IF(OR('1. Raw Data'!C2940&lt;18, '1. Raw Data'!C2940&gt;100), MEDIAN('1. Raw Data'!$C$2:$C$5001), '1. Raw Data'!C2940)</f>
        <v>55</v>
      </c>
      <c r="D2940" s="9" t="s">
        <v>5019</v>
      </c>
      <c r="E2940" s="22">
        <v>45055</v>
      </c>
      <c r="F2940" s="9">
        <v>0</v>
      </c>
      <c r="G2940" s="9">
        <v>11897</v>
      </c>
      <c r="H2940" s="15">
        <v>45174</v>
      </c>
      <c r="I2940" s="9" t="s">
        <v>7455</v>
      </c>
      <c r="J2940" s="9">
        <v>134</v>
      </c>
      <c r="K2940" s="9" t="s">
        <v>7482</v>
      </c>
      <c r="L2940" s="9" t="str">
        <f>IF(OR('1. Raw Data'!L2940="Elec", '1. Raw Data'!L2940="elect"), "Electronics", '1. Raw Data'!L2940)</f>
        <v>Clothing</v>
      </c>
      <c r="M2940" s="9">
        <v>796.05</v>
      </c>
      <c r="N2940" s="9">
        <f>IF(ISBLANK('1. Raw Data'!N2940), MEDIAN('1. Raw Data'!$N$2:$N$5001), '1. Raw Data'!N2940)</f>
        <v>476.61</v>
      </c>
      <c r="O2940" s="9">
        <v>4</v>
      </c>
      <c r="P2940" s="9">
        <f>IF(ISBLANK('1. Raw Data'!P2940), 0, '1. Raw Data'!P2940)</f>
        <v>0</v>
      </c>
      <c r="Q2940" s="9">
        <v>603</v>
      </c>
      <c r="R2940" s="9">
        <v>2</v>
      </c>
      <c r="S2940" s="9">
        <f t="shared" si="135"/>
        <v>3184.2</v>
      </c>
      <c r="T2940" s="9">
        <f t="shared" si="136"/>
        <v>1277.7599999999998</v>
      </c>
      <c r="U2940" s="23">
        <f t="shared" si="137"/>
        <v>0.40128132654983978</v>
      </c>
    </row>
    <row r="2941" spans="1:21" x14ac:dyDescent="0.3">
      <c r="A2941" s="9">
        <v>2205</v>
      </c>
      <c r="B2941" s="9" t="str">
        <f>PROPER(TRIM('1. Raw Data'!B2941))</f>
        <v>Customer_2939</v>
      </c>
      <c r="C2941" s="9">
        <f>IF(OR('1. Raw Data'!C2941&lt;18, '1. Raw Data'!C2941&gt;100), MEDIAN('1. Raw Data'!$C$2:$C$5001), '1. Raw Data'!C2941)</f>
        <v>20</v>
      </c>
      <c r="D2941" s="9" t="s">
        <v>5018</v>
      </c>
      <c r="E2941" s="22">
        <v>45208</v>
      </c>
      <c r="F2941" s="9">
        <v>0</v>
      </c>
      <c r="G2941" s="9">
        <v>10375</v>
      </c>
      <c r="H2941" s="15">
        <v>45179</v>
      </c>
      <c r="I2941" s="9" t="s">
        <v>7457</v>
      </c>
      <c r="J2941" s="9">
        <v>124</v>
      </c>
      <c r="K2941" s="9" t="s">
        <v>7497</v>
      </c>
      <c r="L2941" s="9" t="str">
        <f>IF(OR('1. Raw Data'!L2941="Elec", '1. Raw Data'!L2941="elect"), "Electronics", '1. Raw Data'!L2941)</f>
        <v>Electronics</v>
      </c>
      <c r="M2941" s="9">
        <v>212.57</v>
      </c>
      <c r="N2941" s="9">
        <f>IF(ISBLANK('1. Raw Data'!N2941), MEDIAN('1. Raw Data'!$N$2:$N$5001), '1. Raw Data'!N2941)</f>
        <v>100.88</v>
      </c>
      <c r="O2941" s="9">
        <v>3</v>
      </c>
      <c r="P2941" s="9">
        <f>IF(ISBLANK('1. Raw Data'!P2941), 0, '1. Raw Data'!P2941)</f>
        <v>0</v>
      </c>
      <c r="Q2941" s="9">
        <v>409</v>
      </c>
      <c r="R2941" s="9">
        <v>7</v>
      </c>
      <c r="S2941" s="9">
        <f t="shared" si="135"/>
        <v>637.71</v>
      </c>
      <c r="T2941" s="9">
        <f t="shared" si="136"/>
        <v>335.07000000000005</v>
      </c>
      <c r="U2941" s="23">
        <f t="shared" si="137"/>
        <v>0.52542691819165455</v>
      </c>
    </row>
    <row r="2942" spans="1:21" x14ac:dyDescent="0.3">
      <c r="A2942" s="9">
        <v>1685</v>
      </c>
      <c r="B2942" s="9" t="str">
        <f>PROPER(TRIM('1. Raw Data'!B2942))</f>
        <v>Customer_2940</v>
      </c>
      <c r="C2942" s="9">
        <f>IF(OR('1. Raw Data'!C2942&lt;18, '1. Raw Data'!C2942&gt;100), MEDIAN('1. Raw Data'!$C$2:$C$5001), '1. Raw Data'!C2942)</f>
        <v>28</v>
      </c>
      <c r="D2942" s="9" t="s">
        <v>5018</v>
      </c>
      <c r="E2942" s="22">
        <v>44487</v>
      </c>
      <c r="F2942" s="9">
        <v>0</v>
      </c>
      <c r="G2942" s="9">
        <v>11604</v>
      </c>
      <c r="H2942" s="15">
        <v>44487</v>
      </c>
      <c r="I2942" s="9" t="s">
        <v>7456</v>
      </c>
      <c r="J2942" s="9">
        <v>118</v>
      </c>
      <c r="K2942" s="9" t="s">
        <v>7501</v>
      </c>
      <c r="L2942" s="9" t="str">
        <f>IF(OR('1. Raw Data'!L2942="Elec", '1. Raw Data'!L2942="elect"), "Electronics", '1. Raw Data'!L2942)</f>
        <v>Sports</v>
      </c>
      <c r="M2942" s="9">
        <v>994.81</v>
      </c>
      <c r="N2942" s="9">
        <f>IF(ISBLANK('1. Raw Data'!N2942), MEDIAN('1. Raw Data'!$N$2:$N$5001), '1. Raw Data'!N2942)</f>
        <v>532.27</v>
      </c>
      <c r="O2942" s="9">
        <v>5</v>
      </c>
      <c r="P2942" s="9">
        <f>IF(ISBLANK('1. Raw Data'!P2942), 0, '1. Raw Data'!P2942)</f>
        <v>0</v>
      </c>
      <c r="Q2942" s="9">
        <v>452</v>
      </c>
      <c r="R2942" s="9">
        <v>4</v>
      </c>
      <c r="S2942" s="9">
        <f t="shared" si="135"/>
        <v>4974.0499999999993</v>
      </c>
      <c r="T2942" s="9">
        <f t="shared" si="136"/>
        <v>2312.6999999999994</v>
      </c>
      <c r="U2942" s="23">
        <f t="shared" si="137"/>
        <v>0.46495310662337525</v>
      </c>
    </row>
    <row r="2943" spans="1:21" x14ac:dyDescent="0.3">
      <c r="A2943" s="9">
        <v>2387</v>
      </c>
      <c r="B2943" s="9" t="str">
        <f>PROPER(TRIM('1. Raw Data'!B2943))</f>
        <v>Customer_2941</v>
      </c>
      <c r="C2943" s="9">
        <f>IF(OR('1. Raw Data'!C2943&lt;18, '1. Raw Data'!C2943&gt;100), MEDIAN('1. Raw Data'!$C$2:$C$5001), '1. Raw Data'!C2943)</f>
        <v>25</v>
      </c>
      <c r="D2943" s="9" t="s">
        <v>5018</v>
      </c>
      <c r="E2943" s="22">
        <v>44316</v>
      </c>
      <c r="F2943" s="9">
        <v>1</v>
      </c>
      <c r="G2943" s="9">
        <v>10594</v>
      </c>
      <c r="H2943" s="15">
        <v>44316</v>
      </c>
      <c r="I2943" s="9" t="s">
        <v>7456</v>
      </c>
      <c r="J2943" s="9">
        <v>116</v>
      </c>
      <c r="K2943" s="9" t="s">
        <v>7480</v>
      </c>
      <c r="L2943" s="9" t="str">
        <f>IF(OR('1. Raw Data'!L2943="Elec", '1. Raw Data'!L2943="elect"), "Electronics", '1. Raw Data'!L2943)</f>
        <v>Sports</v>
      </c>
      <c r="M2943" s="9">
        <v>933.73</v>
      </c>
      <c r="N2943" s="9">
        <f>IF(ISBLANK('1. Raw Data'!N2943), MEDIAN('1. Raw Data'!$N$2:$N$5001), '1. Raw Data'!N2943)</f>
        <v>472.49</v>
      </c>
      <c r="O2943" s="9">
        <v>5</v>
      </c>
      <c r="P2943" s="9">
        <f>IF(ISBLANK('1. Raw Data'!P2943), 0, '1. Raw Data'!P2943)</f>
        <v>0.2</v>
      </c>
      <c r="Q2943" s="9">
        <v>887</v>
      </c>
      <c r="R2943" s="9">
        <v>6</v>
      </c>
      <c r="S2943" s="9">
        <f t="shared" si="135"/>
        <v>3734.92</v>
      </c>
      <c r="T2943" s="9">
        <f t="shared" si="136"/>
        <v>1372.4700000000003</v>
      </c>
      <c r="U2943" s="23">
        <f t="shared" si="137"/>
        <v>0.3674697182268965</v>
      </c>
    </row>
    <row r="2944" spans="1:21" x14ac:dyDescent="0.3">
      <c r="A2944" s="9">
        <v>1187</v>
      </c>
      <c r="B2944" s="9" t="str">
        <f>PROPER(TRIM('1. Raw Data'!B2944))</f>
        <v>Customer_2942</v>
      </c>
      <c r="C2944" s="9">
        <f>IF(OR('1. Raw Data'!C2944&lt;18, '1. Raw Data'!C2944&gt;100), MEDIAN('1. Raw Data'!$C$2:$C$5001), '1. Raw Data'!C2944)</f>
        <v>44</v>
      </c>
      <c r="D2944" s="9" t="s">
        <v>5019</v>
      </c>
      <c r="E2944" s="22">
        <v>44449</v>
      </c>
      <c r="F2944" s="9">
        <v>0</v>
      </c>
      <c r="G2944" s="9">
        <v>12794</v>
      </c>
      <c r="H2944" s="15">
        <v>44478</v>
      </c>
      <c r="I2944" s="9" t="s">
        <v>7456</v>
      </c>
      <c r="J2944" s="9">
        <v>141</v>
      </c>
      <c r="K2944" s="9" t="s">
        <v>7490</v>
      </c>
      <c r="L2944" s="9" t="str">
        <f>IF(OR('1. Raw Data'!L2944="Elec", '1. Raw Data'!L2944="elect"), "Electronics", '1. Raw Data'!L2944)</f>
        <v>Home Appliances</v>
      </c>
      <c r="M2944" s="9">
        <v>797.68</v>
      </c>
      <c r="N2944" s="9">
        <f>IF(ISBLANK('1. Raw Data'!N2944), MEDIAN('1. Raw Data'!$N$2:$N$5001), '1. Raw Data'!N2944)</f>
        <v>353.34</v>
      </c>
      <c r="O2944" s="9">
        <v>2</v>
      </c>
      <c r="P2944" s="9">
        <f>IF(ISBLANK('1. Raw Data'!P2944), 0, '1. Raw Data'!P2944)</f>
        <v>0</v>
      </c>
      <c r="Q2944" s="9">
        <v>346</v>
      </c>
      <c r="R2944" s="9">
        <v>6</v>
      </c>
      <c r="S2944" s="9">
        <f t="shared" si="135"/>
        <v>1595.36</v>
      </c>
      <c r="T2944" s="9">
        <f t="shared" si="136"/>
        <v>888.68</v>
      </c>
      <c r="U2944" s="23">
        <f t="shared" si="137"/>
        <v>0.55704041720990871</v>
      </c>
    </row>
    <row r="2945" spans="1:21" x14ac:dyDescent="0.3">
      <c r="A2945" s="9">
        <v>1984</v>
      </c>
      <c r="B2945" s="9" t="str">
        <f>PROPER(TRIM('1. Raw Data'!B2945))</f>
        <v>Customer_2943</v>
      </c>
      <c r="C2945" s="9">
        <f>IF(OR('1. Raw Data'!C2945&lt;18, '1. Raw Data'!C2945&gt;100), MEDIAN('1. Raw Data'!$C$2:$C$5001), '1. Raw Data'!C2945)</f>
        <v>58</v>
      </c>
      <c r="D2945" s="9" t="s">
        <v>5020</v>
      </c>
      <c r="E2945" s="22">
        <v>44124</v>
      </c>
      <c r="F2945" s="9">
        <v>0</v>
      </c>
      <c r="G2945" s="9">
        <v>11065</v>
      </c>
      <c r="H2945" s="15">
        <v>44124</v>
      </c>
      <c r="I2945" s="9" t="s">
        <v>7456</v>
      </c>
      <c r="J2945" s="9">
        <v>137</v>
      </c>
      <c r="K2945" s="9" t="s">
        <v>7484</v>
      </c>
      <c r="L2945" s="9" t="str">
        <f>IF(OR('1. Raw Data'!L2945="Elec", '1. Raw Data'!L2945="elect"), "Electronics", '1. Raw Data'!L2945)</f>
        <v>Sports</v>
      </c>
      <c r="M2945" s="9">
        <v>1393.38</v>
      </c>
      <c r="N2945" s="9">
        <f>IF(ISBLANK('1. Raw Data'!N2945), MEDIAN('1. Raw Data'!$N$2:$N$5001), '1. Raw Data'!N2945)</f>
        <v>429.51499999999999</v>
      </c>
      <c r="O2945" s="9">
        <v>5</v>
      </c>
      <c r="P2945" s="9">
        <f>IF(ISBLANK('1. Raw Data'!P2945), 0, '1. Raw Data'!P2945)</f>
        <v>0</v>
      </c>
      <c r="Q2945" s="9">
        <v>611</v>
      </c>
      <c r="R2945" s="9">
        <v>4</v>
      </c>
      <c r="S2945" s="9">
        <f t="shared" si="135"/>
        <v>6966.9000000000005</v>
      </c>
      <c r="T2945" s="9">
        <f t="shared" si="136"/>
        <v>4819.3250000000007</v>
      </c>
      <c r="U2945" s="23">
        <f t="shared" si="137"/>
        <v>0.6917459702306622</v>
      </c>
    </row>
    <row r="2946" spans="1:21" x14ac:dyDescent="0.3">
      <c r="A2946" s="9">
        <v>1547</v>
      </c>
      <c r="B2946" s="9" t="str">
        <f>PROPER(TRIM('1. Raw Data'!B2946))</f>
        <v>Customer_2944</v>
      </c>
      <c r="C2946" s="9">
        <f>IF(OR('1. Raw Data'!C2946&lt;18, '1. Raw Data'!C2946&gt;100), MEDIAN('1. Raw Data'!$C$2:$C$5001), '1. Raw Data'!C2946)</f>
        <v>40</v>
      </c>
      <c r="D2946" s="9" t="s">
        <v>5018</v>
      </c>
      <c r="E2946" s="22">
        <v>45183</v>
      </c>
      <c r="F2946" s="9">
        <v>0</v>
      </c>
      <c r="G2946" s="9">
        <v>13682</v>
      </c>
      <c r="H2946" s="15">
        <v>45183</v>
      </c>
      <c r="I2946" s="9" t="s">
        <v>7456</v>
      </c>
      <c r="J2946" s="9">
        <v>141</v>
      </c>
      <c r="K2946" s="9" t="s">
        <v>7490</v>
      </c>
      <c r="L2946" s="9" t="str">
        <f>IF(OR('1. Raw Data'!L2946="Elec", '1. Raw Data'!L2946="elect"), "Electronics", '1. Raw Data'!L2946)</f>
        <v>Sports</v>
      </c>
      <c r="M2946" s="9">
        <v>805.57</v>
      </c>
      <c r="N2946" s="9">
        <f>IF(ISBLANK('1. Raw Data'!N2946), MEDIAN('1. Raw Data'!$N$2:$N$5001), '1. Raw Data'!N2946)</f>
        <v>547.80999999999995</v>
      </c>
      <c r="O2946" s="9">
        <v>3</v>
      </c>
      <c r="P2946" s="9">
        <f>IF(ISBLANK('1. Raw Data'!P2946), 0, '1. Raw Data'!P2946)</f>
        <v>0</v>
      </c>
      <c r="Q2946" s="9">
        <v>475</v>
      </c>
      <c r="R2946" s="9">
        <v>2</v>
      </c>
      <c r="S2946" s="9">
        <f t="shared" si="135"/>
        <v>2416.71</v>
      </c>
      <c r="T2946" s="9">
        <f t="shared" si="136"/>
        <v>773.2800000000002</v>
      </c>
      <c r="U2946" s="23">
        <f t="shared" si="137"/>
        <v>0.31997219360204582</v>
      </c>
    </row>
    <row r="2947" spans="1:21" x14ac:dyDescent="0.3">
      <c r="A2947" s="9">
        <v>1724</v>
      </c>
      <c r="B2947" s="9" t="str">
        <f>PROPER(TRIM('1. Raw Data'!B2947))</f>
        <v>Customer_2945</v>
      </c>
      <c r="C2947" s="9">
        <f>IF(OR('1. Raw Data'!C2947&lt;18, '1. Raw Data'!C2947&gt;100), MEDIAN('1. Raw Data'!$C$2:$C$5001), '1. Raw Data'!C2947)</f>
        <v>41</v>
      </c>
      <c r="D2947" s="9" t="s">
        <v>5019</v>
      </c>
      <c r="E2947" s="22">
        <v>44898</v>
      </c>
      <c r="F2947" s="9">
        <v>0</v>
      </c>
      <c r="G2947" s="9">
        <v>13541</v>
      </c>
      <c r="H2947" s="15">
        <v>44632</v>
      </c>
      <c r="I2947" s="9" t="s">
        <v>7456</v>
      </c>
      <c r="J2947" s="9">
        <v>125</v>
      </c>
      <c r="K2947" s="9" t="s">
        <v>7479</v>
      </c>
      <c r="L2947" s="9" t="str">
        <f>IF(OR('1. Raw Data'!L2947="Elec", '1. Raw Data'!L2947="elect"), "Electronics", '1. Raw Data'!L2947)</f>
        <v>Home Appliances</v>
      </c>
      <c r="M2947" s="9">
        <v>1486.25</v>
      </c>
      <c r="N2947" s="9">
        <f>IF(ISBLANK('1. Raw Data'!N2947), MEDIAN('1. Raw Data'!$N$2:$N$5001), '1. Raw Data'!N2947)</f>
        <v>632.22</v>
      </c>
      <c r="O2947" s="9">
        <v>4</v>
      </c>
      <c r="P2947" s="9">
        <f>IF(ISBLANK('1. Raw Data'!P2947), 0, '1. Raw Data'!P2947)</f>
        <v>0.05</v>
      </c>
      <c r="Q2947" s="9">
        <v>760</v>
      </c>
      <c r="R2947" s="9">
        <v>4</v>
      </c>
      <c r="S2947" s="9">
        <f t="shared" ref="S2947:S3010" si="138">M2947 * O2947 * (1 - P2947)</f>
        <v>5647.75</v>
      </c>
      <c r="T2947" s="9">
        <f t="shared" ref="T2947:T3010" si="139">S2947 - (N2947 * O2947)</f>
        <v>3118.87</v>
      </c>
      <c r="U2947" s="23">
        <f t="shared" ref="U2947:U3010" si="140">T2947 / S2947</f>
        <v>0.55223230490018149</v>
      </c>
    </row>
    <row r="2948" spans="1:21" x14ac:dyDescent="0.3">
      <c r="A2948" s="9">
        <v>1925</v>
      </c>
      <c r="B2948" s="9" t="str">
        <f>PROPER(TRIM('1. Raw Data'!B2948))</f>
        <v>Customer_2946</v>
      </c>
      <c r="C2948" s="9">
        <f>IF(OR('1. Raw Data'!C2948&lt;18, '1. Raw Data'!C2948&gt;100), MEDIAN('1. Raw Data'!$C$2:$C$5001), '1. Raw Data'!C2948)</f>
        <v>26</v>
      </c>
      <c r="D2948" s="9" t="s">
        <v>5018</v>
      </c>
      <c r="E2948" s="22">
        <v>44283</v>
      </c>
      <c r="F2948" s="9">
        <v>1</v>
      </c>
      <c r="G2948" s="9">
        <v>12007</v>
      </c>
      <c r="H2948" s="15">
        <v>44283</v>
      </c>
      <c r="I2948" s="9" t="s">
        <v>7457</v>
      </c>
      <c r="J2948" s="9">
        <v>108</v>
      </c>
      <c r="K2948" s="9" t="s">
        <v>7496</v>
      </c>
      <c r="L2948" s="9" t="str">
        <f>IF(OR('1. Raw Data'!L2948="Elec", '1. Raw Data'!L2948="elect"), "Electronics", '1. Raw Data'!L2948)</f>
        <v>Home Appliances</v>
      </c>
      <c r="M2948" s="9">
        <v>788.38</v>
      </c>
      <c r="N2948" s="9">
        <f>IF(ISBLANK('1. Raw Data'!N2948), MEDIAN('1. Raw Data'!$N$2:$N$5001), '1. Raw Data'!N2948)</f>
        <v>511.04</v>
      </c>
      <c r="O2948" s="9">
        <v>1</v>
      </c>
      <c r="P2948" s="9">
        <f>IF(ISBLANK('1. Raw Data'!P2948), 0, '1. Raw Data'!P2948)</f>
        <v>0</v>
      </c>
      <c r="Q2948" s="9">
        <v>1133</v>
      </c>
      <c r="R2948" s="9">
        <v>3</v>
      </c>
      <c r="S2948" s="9">
        <f t="shared" si="138"/>
        <v>788.38</v>
      </c>
      <c r="T2948" s="9">
        <f t="shared" si="139"/>
        <v>277.33999999999997</v>
      </c>
      <c r="U2948" s="23">
        <f t="shared" si="140"/>
        <v>0.35178467236611782</v>
      </c>
    </row>
    <row r="2949" spans="1:21" x14ac:dyDescent="0.3">
      <c r="A2949" s="9">
        <v>2431</v>
      </c>
      <c r="B2949" s="9" t="str">
        <f>PROPER(TRIM('1. Raw Data'!B2949))</f>
        <v>Customer_2947</v>
      </c>
      <c r="C2949" s="9">
        <f>IF(OR('1. Raw Data'!C2949&lt;18, '1. Raw Data'!C2949&gt;100), MEDIAN('1. Raw Data'!$C$2:$C$5001), '1. Raw Data'!C2949)</f>
        <v>55</v>
      </c>
      <c r="D2949" s="9" t="s">
        <v>5018</v>
      </c>
      <c r="E2949" s="22">
        <v>44677</v>
      </c>
      <c r="F2949" s="9">
        <v>0</v>
      </c>
      <c r="G2949" s="9">
        <v>12505</v>
      </c>
      <c r="H2949" s="15">
        <v>44677</v>
      </c>
      <c r="I2949" s="9" t="s">
        <v>7456</v>
      </c>
      <c r="J2949" s="9">
        <v>124</v>
      </c>
      <c r="K2949" s="9" t="s">
        <v>7497</v>
      </c>
      <c r="L2949" s="9" t="str">
        <f>IF(OR('1. Raw Data'!L2949="Elec", '1. Raw Data'!L2949="elect"), "Electronics", '1. Raw Data'!L2949)</f>
        <v>Clothing</v>
      </c>
      <c r="M2949" s="9">
        <v>217.99</v>
      </c>
      <c r="N2949" s="9">
        <f>IF(ISBLANK('1. Raw Data'!N2949), MEDIAN('1. Raw Data'!$N$2:$N$5001), '1. Raw Data'!N2949)</f>
        <v>119.13</v>
      </c>
      <c r="O2949" s="9">
        <v>1</v>
      </c>
      <c r="P2949" s="9">
        <f>IF(ISBLANK('1. Raw Data'!P2949), 0, '1. Raw Data'!P2949)</f>
        <v>0</v>
      </c>
      <c r="Q2949" s="9">
        <v>458</v>
      </c>
      <c r="R2949" s="9">
        <v>3</v>
      </c>
      <c r="S2949" s="9">
        <f t="shared" si="138"/>
        <v>217.99</v>
      </c>
      <c r="T2949" s="9">
        <f t="shared" si="139"/>
        <v>98.860000000000014</v>
      </c>
      <c r="U2949" s="23">
        <f t="shared" si="140"/>
        <v>0.45350704160741323</v>
      </c>
    </row>
    <row r="2950" spans="1:21" x14ac:dyDescent="0.3">
      <c r="A2950" s="9">
        <v>1875</v>
      </c>
      <c r="B2950" s="9" t="str">
        <f>PROPER(TRIM('1. Raw Data'!B2950))</f>
        <v>Customer_2948</v>
      </c>
      <c r="C2950" s="9">
        <f>IF(OR('1. Raw Data'!C2950&lt;18, '1. Raw Data'!C2950&gt;100), MEDIAN('1. Raw Data'!$C$2:$C$5001), '1. Raw Data'!C2950)</f>
        <v>36</v>
      </c>
      <c r="D2950" s="9" t="s">
        <v>5022</v>
      </c>
      <c r="E2950" s="22">
        <v>44386</v>
      </c>
      <c r="F2950" s="9">
        <v>1</v>
      </c>
      <c r="G2950" s="9">
        <v>13201</v>
      </c>
      <c r="H2950" s="15">
        <v>44446</v>
      </c>
      <c r="I2950" s="9" t="s">
        <v>7457</v>
      </c>
      <c r="J2950" s="9">
        <v>120</v>
      </c>
      <c r="K2950" s="9" t="s">
        <v>7488</v>
      </c>
      <c r="L2950" s="9" t="str">
        <f>IF(OR('1. Raw Data'!L2950="Elec", '1. Raw Data'!L2950="elect"), "Electronics", '1. Raw Data'!L2950)</f>
        <v>Electronics</v>
      </c>
      <c r="M2950" s="9">
        <v>732.18</v>
      </c>
      <c r="N2950" s="9">
        <f>IF(ISBLANK('1. Raw Data'!N2950), MEDIAN('1. Raw Data'!$N$2:$N$5001), '1. Raw Data'!N2950)</f>
        <v>462.83</v>
      </c>
      <c r="O2950" s="9">
        <v>5</v>
      </c>
      <c r="P2950" s="9">
        <f>IF(ISBLANK('1. Raw Data'!P2950), 0, '1. Raw Data'!P2950)</f>
        <v>0</v>
      </c>
      <c r="Q2950" s="9">
        <v>855</v>
      </c>
      <c r="R2950" s="9">
        <v>3</v>
      </c>
      <c r="S2950" s="9">
        <f t="shared" si="138"/>
        <v>3660.8999999999996</v>
      </c>
      <c r="T2950" s="9">
        <f t="shared" si="139"/>
        <v>1346.7499999999995</v>
      </c>
      <c r="U2950" s="23">
        <f t="shared" si="140"/>
        <v>0.36787402004971448</v>
      </c>
    </row>
    <row r="2951" spans="1:21" x14ac:dyDescent="0.3">
      <c r="A2951" s="9">
        <v>1617</v>
      </c>
      <c r="B2951" s="9" t="str">
        <f>PROPER(TRIM('1. Raw Data'!B2951))</f>
        <v>Customer_2949</v>
      </c>
      <c r="C2951" s="9">
        <f>IF(OR('1. Raw Data'!C2951&lt;18, '1. Raw Data'!C2951&gt;100), MEDIAN('1. Raw Data'!$C$2:$C$5001), '1. Raw Data'!C2951)</f>
        <v>41</v>
      </c>
      <c r="D2951" s="9" t="s">
        <v>5018</v>
      </c>
      <c r="E2951" s="22">
        <v>44394</v>
      </c>
      <c r="F2951" s="9">
        <v>0</v>
      </c>
      <c r="G2951" s="9">
        <v>11051</v>
      </c>
      <c r="H2951" s="15">
        <v>44394</v>
      </c>
      <c r="I2951" s="9" t="s">
        <v>7455</v>
      </c>
      <c r="J2951" s="9">
        <v>148</v>
      </c>
      <c r="K2951" s="9" t="s">
        <v>7491</v>
      </c>
      <c r="L2951" s="9" t="str">
        <f>IF(OR('1. Raw Data'!L2951="Elec", '1. Raw Data'!L2951="elect"), "Electronics", '1. Raw Data'!L2951)</f>
        <v>Home Appliances</v>
      </c>
      <c r="M2951" s="9">
        <v>314.38</v>
      </c>
      <c r="N2951" s="9">
        <f>IF(ISBLANK('1. Raw Data'!N2951), MEDIAN('1. Raw Data'!$N$2:$N$5001), '1. Raw Data'!N2951)</f>
        <v>140.01</v>
      </c>
      <c r="O2951" s="9">
        <v>2</v>
      </c>
      <c r="P2951" s="9">
        <f>IF(ISBLANK('1. Raw Data'!P2951), 0, '1. Raw Data'!P2951)</f>
        <v>0.2</v>
      </c>
      <c r="Q2951" s="9">
        <v>1069</v>
      </c>
      <c r="R2951" s="9">
        <v>4</v>
      </c>
      <c r="S2951" s="9">
        <f t="shared" si="138"/>
        <v>503.00800000000004</v>
      </c>
      <c r="T2951" s="9">
        <f t="shared" si="139"/>
        <v>222.98800000000006</v>
      </c>
      <c r="U2951" s="23">
        <f t="shared" si="140"/>
        <v>0.4433090527387239</v>
      </c>
    </row>
    <row r="2952" spans="1:21" x14ac:dyDescent="0.3">
      <c r="A2952" s="9">
        <v>1413</v>
      </c>
      <c r="B2952" s="9" t="str">
        <f>PROPER(TRIM('1. Raw Data'!B2952))</f>
        <v>Customer_2950</v>
      </c>
      <c r="C2952" s="9">
        <f>IF(OR('1. Raw Data'!C2952&lt;18, '1. Raw Data'!C2952&gt;100), MEDIAN('1. Raw Data'!$C$2:$C$5001), '1. Raw Data'!C2952)</f>
        <v>39</v>
      </c>
      <c r="D2952" s="9" t="s">
        <v>5019</v>
      </c>
      <c r="E2952" s="22">
        <v>43955</v>
      </c>
      <c r="F2952" s="9">
        <v>0</v>
      </c>
      <c r="G2952" s="9">
        <v>13816</v>
      </c>
      <c r="H2952" s="15">
        <v>43926</v>
      </c>
      <c r="I2952" s="9" t="s">
        <v>7457</v>
      </c>
      <c r="J2952" s="9">
        <v>130</v>
      </c>
      <c r="K2952" s="9" t="s">
        <v>7487</v>
      </c>
      <c r="L2952" s="9" t="str">
        <f>IF(OR('1. Raw Data'!L2952="Elec", '1. Raw Data'!L2952="elect"), "Electronics", '1. Raw Data'!L2952)</f>
        <v>Clothing</v>
      </c>
      <c r="M2952" s="9">
        <v>915.84</v>
      </c>
      <c r="N2952" s="9">
        <f>IF(ISBLANK('1. Raw Data'!N2952), MEDIAN('1. Raw Data'!$N$2:$N$5001), '1. Raw Data'!N2952)</f>
        <v>402.68</v>
      </c>
      <c r="O2952" s="9">
        <v>1</v>
      </c>
      <c r="P2952" s="9">
        <f>IF(ISBLANK('1. Raw Data'!P2952), 0, '1. Raw Data'!P2952)</f>
        <v>0</v>
      </c>
      <c r="Q2952" s="9">
        <v>948</v>
      </c>
      <c r="R2952" s="9">
        <v>7</v>
      </c>
      <c r="S2952" s="9">
        <f t="shared" si="138"/>
        <v>915.84</v>
      </c>
      <c r="T2952" s="9">
        <f t="shared" si="139"/>
        <v>513.16000000000008</v>
      </c>
      <c r="U2952" s="23">
        <f t="shared" si="140"/>
        <v>0.56031621243885399</v>
      </c>
    </row>
    <row r="2953" spans="1:21" x14ac:dyDescent="0.3">
      <c r="A2953" s="9">
        <v>2365</v>
      </c>
      <c r="B2953" s="9" t="str">
        <f>PROPER(TRIM('1. Raw Data'!B2953))</f>
        <v>Customer_2951</v>
      </c>
      <c r="C2953" s="9">
        <f>IF(OR('1. Raw Data'!C2953&lt;18, '1. Raw Data'!C2953&gt;100), MEDIAN('1. Raw Data'!$C$2:$C$5001), '1. Raw Data'!C2953)</f>
        <v>56</v>
      </c>
      <c r="D2953" s="9" t="s">
        <v>5020</v>
      </c>
      <c r="E2953" s="22">
        <v>44971</v>
      </c>
      <c r="F2953" s="9">
        <v>1</v>
      </c>
      <c r="G2953" s="9">
        <v>12788</v>
      </c>
      <c r="H2953" s="15">
        <v>44971</v>
      </c>
      <c r="I2953" s="9" t="s">
        <v>7457</v>
      </c>
      <c r="J2953" s="9">
        <v>120</v>
      </c>
      <c r="K2953" s="9" t="s">
        <v>7488</v>
      </c>
      <c r="L2953" s="9" t="str">
        <f>IF(OR('1. Raw Data'!L2953="Elec", '1. Raw Data'!L2953="elect"), "Electronics", '1. Raw Data'!L2953)</f>
        <v>Home Appliances</v>
      </c>
      <c r="M2953" s="9">
        <v>1055.04</v>
      </c>
      <c r="N2953" s="9">
        <f>IF(ISBLANK('1. Raw Data'!N2953), MEDIAN('1. Raw Data'!$N$2:$N$5001), '1. Raw Data'!N2953)</f>
        <v>703.95</v>
      </c>
      <c r="O2953" s="9">
        <v>2</v>
      </c>
      <c r="P2953" s="9">
        <f>IF(ISBLANK('1. Raw Data'!P2953), 0, '1. Raw Data'!P2953)</f>
        <v>0</v>
      </c>
      <c r="Q2953" s="9">
        <v>640</v>
      </c>
      <c r="R2953" s="9">
        <v>4</v>
      </c>
      <c r="S2953" s="9">
        <f t="shared" si="138"/>
        <v>2110.08</v>
      </c>
      <c r="T2953" s="9">
        <f t="shared" si="139"/>
        <v>702.17999999999984</v>
      </c>
      <c r="U2953" s="23">
        <f t="shared" si="140"/>
        <v>0.33277411282984526</v>
      </c>
    </row>
    <row r="2954" spans="1:21" x14ac:dyDescent="0.3">
      <c r="A2954" s="9">
        <v>2243</v>
      </c>
      <c r="B2954" s="9" t="str">
        <f>PROPER(TRIM('1. Raw Data'!B2954))</f>
        <v>Customer_2952</v>
      </c>
      <c r="C2954" s="9">
        <f>IF(OR('1. Raw Data'!C2954&lt;18, '1. Raw Data'!C2954&gt;100), MEDIAN('1. Raw Data'!$C$2:$C$5001), '1. Raw Data'!C2954)</f>
        <v>70</v>
      </c>
      <c r="D2954" s="9" t="s">
        <v>5019</v>
      </c>
      <c r="E2954" s="22">
        <v>45042</v>
      </c>
      <c r="F2954" s="9">
        <v>0</v>
      </c>
      <c r="G2954" s="9">
        <v>10628</v>
      </c>
      <c r="H2954" s="15">
        <v>45042</v>
      </c>
      <c r="I2954" s="9" t="s">
        <v>7457</v>
      </c>
      <c r="J2954" s="9">
        <v>118</v>
      </c>
      <c r="K2954" s="9" t="s">
        <v>7501</v>
      </c>
      <c r="L2954" s="9" t="str">
        <f>IF(OR('1. Raw Data'!L2954="Elec", '1. Raw Data'!L2954="elect"), "Electronics", '1. Raw Data'!L2954)</f>
        <v>Clothing</v>
      </c>
      <c r="M2954" s="9">
        <v>729.23</v>
      </c>
      <c r="N2954" s="9">
        <f>IF(ISBLANK('1. Raw Data'!N2954), MEDIAN('1. Raw Data'!$N$2:$N$5001), '1. Raw Data'!N2954)</f>
        <v>488.11</v>
      </c>
      <c r="O2954" s="9">
        <v>1</v>
      </c>
      <c r="P2954" s="9">
        <f>IF(ISBLANK('1. Raw Data'!P2954), 0, '1. Raw Data'!P2954)</f>
        <v>0</v>
      </c>
      <c r="Q2954" s="9">
        <v>437</v>
      </c>
      <c r="R2954" s="9">
        <v>8</v>
      </c>
      <c r="S2954" s="9">
        <f t="shared" si="138"/>
        <v>729.23</v>
      </c>
      <c r="T2954" s="9">
        <f t="shared" si="139"/>
        <v>241.12</v>
      </c>
      <c r="U2954" s="23">
        <f t="shared" si="140"/>
        <v>0.33065013781660108</v>
      </c>
    </row>
    <row r="2955" spans="1:21" x14ac:dyDescent="0.3">
      <c r="A2955" s="9">
        <v>1902</v>
      </c>
      <c r="B2955" s="9" t="str">
        <f>PROPER(TRIM('1. Raw Data'!B2955))</f>
        <v>Customer_2953</v>
      </c>
      <c r="C2955" s="9">
        <f>IF(OR('1. Raw Data'!C2955&lt;18, '1. Raw Data'!C2955&gt;100), MEDIAN('1. Raw Data'!$C$2:$C$5001), '1. Raw Data'!C2955)</f>
        <v>22</v>
      </c>
      <c r="D2955" s="9" t="s">
        <v>5019</v>
      </c>
      <c r="E2955" s="22">
        <v>44189</v>
      </c>
      <c r="F2955" s="9">
        <v>0</v>
      </c>
      <c r="G2955" s="9">
        <v>13984</v>
      </c>
      <c r="H2955" s="15">
        <v>44189</v>
      </c>
      <c r="I2955" s="9" t="s">
        <v>7457</v>
      </c>
      <c r="J2955" s="9">
        <v>104</v>
      </c>
      <c r="K2955" s="9" t="s">
        <v>7499</v>
      </c>
      <c r="L2955" s="9" t="str">
        <f>IF(OR('1. Raw Data'!L2955="Elec", '1. Raw Data'!L2955="elect"), "Electronics", '1. Raw Data'!L2955)</f>
        <v>Electronics</v>
      </c>
      <c r="M2955" s="9">
        <v>191.67</v>
      </c>
      <c r="N2955" s="9">
        <f>IF(ISBLANK('1. Raw Data'!N2955), MEDIAN('1. Raw Data'!$N$2:$N$5001), '1. Raw Data'!N2955)</f>
        <v>103.46</v>
      </c>
      <c r="O2955" s="9">
        <v>2</v>
      </c>
      <c r="P2955" s="9">
        <f>IF(ISBLANK('1. Raw Data'!P2955), 0, '1. Raw Data'!P2955)</f>
        <v>0</v>
      </c>
      <c r="Q2955" s="9">
        <v>416</v>
      </c>
      <c r="R2955" s="9">
        <v>5</v>
      </c>
      <c r="S2955" s="9">
        <f t="shared" si="138"/>
        <v>383.34</v>
      </c>
      <c r="T2955" s="9">
        <f t="shared" si="139"/>
        <v>176.42</v>
      </c>
      <c r="U2955" s="23">
        <f t="shared" si="140"/>
        <v>0.46021808316377105</v>
      </c>
    </row>
    <row r="2956" spans="1:21" x14ac:dyDescent="0.3">
      <c r="A2956" s="9">
        <v>1162</v>
      </c>
      <c r="B2956" s="9" t="str">
        <f>PROPER(TRIM('1. Raw Data'!B2956))</f>
        <v>Customer_2954</v>
      </c>
      <c r="C2956" s="9">
        <f>IF(OR('1. Raw Data'!C2956&lt;18, '1. Raw Data'!C2956&gt;100), MEDIAN('1. Raw Data'!$C$2:$C$5001), '1. Raw Data'!C2956)</f>
        <v>25</v>
      </c>
      <c r="D2956" s="9" t="s">
        <v>5018</v>
      </c>
      <c r="E2956" s="22">
        <v>45113</v>
      </c>
      <c r="F2956" s="9">
        <v>1</v>
      </c>
      <c r="G2956" s="9">
        <v>12373</v>
      </c>
      <c r="H2956" s="15">
        <v>45084</v>
      </c>
      <c r="I2956" s="9" t="s">
        <v>7456</v>
      </c>
      <c r="J2956" s="9">
        <v>148</v>
      </c>
      <c r="K2956" s="9" t="s">
        <v>7491</v>
      </c>
      <c r="L2956" s="9" t="str">
        <f>IF(OR('1. Raw Data'!L2956="Elec", '1. Raw Data'!L2956="elect"), "Electronics", '1. Raw Data'!L2956)</f>
        <v>Clothing</v>
      </c>
      <c r="M2956" s="9">
        <v>729.53</v>
      </c>
      <c r="N2956" s="9">
        <f>IF(ISBLANK('1. Raw Data'!N2956), MEDIAN('1. Raw Data'!$N$2:$N$5001), '1. Raw Data'!N2956)</f>
        <v>482.25</v>
      </c>
      <c r="O2956" s="9">
        <v>2</v>
      </c>
      <c r="P2956" s="9">
        <f>IF(ISBLANK('1. Raw Data'!P2956), 0, '1. Raw Data'!P2956)</f>
        <v>0</v>
      </c>
      <c r="Q2956" s="9">
        <v>372</v>
      </c>
      <c r="R2956" s="9">
        <v>2</v>
      </c>
      <c r="S2956" s="9">
        <f t="shared" si="138"/>
        <v>1459.06</v>
      </c>
      <c r="T2956" s="9">
        <f t="shared" si="139"/>
        <v>494.55999999999995</v>
      </c>
      <c r="U2956" s="23">
        <f t="shared" si="140"/>
        <v>0.33895795923402738</v>
      </c>
    </row>
    <row r="2957" spans="1:21" x14ac:dyDescent="0.3">
      <c r="A2957" s="9">
        <v>2243</v>
      </c>
      <c r="B2957" s="9" t="str">
        <f>PROPER(TRIM('1. Raw Data'!B2957))</f>
        <v>Customer_2955</v>
      </c>
      <c r="C2957" s="9">
        <f>IF(OR('1. Raw Data'!C2957&lt;18, '1. Raw Data'!C2957&gt;100), MEDIAN('1. Raw Data'!$C$2:$C$5001), '1. Raw Data'!C2957)</f>
        <v>44</v>
      </c>
      <c r="D2957" s="9" t="s">
        <v>5022</v>
      </c>
      <c r="E2957" s="22">
        <v>45221</v>
      </c>
      <c r="F2957" s="9">
        <v>0</v>
      </c>
      <c r="G2957" s="9">
        <v>11532</v>
      </c>
      <c r="H2957" s="15">
        <v>45221</v>
      </c>
      <c r="I2957" s="9" t="s">
        <v>7455</v>
      </c>
      <c r="J2957" s="9">
        <v>136</v>
      </c>
      <c r="K2957" s="9" t="s">
        <v>7503</v>
      </c>
      <c r="L2957" s="9" t="str">
        <f>IF(OR('1. Raw Data'!L2957="Elec", '1. Raw Data'!L2957="elect"), "Electronics", '1. Raw Data'!L2957)</f>
        <v>Clothing</v>
      </c>
      <c r="M2957" s="9">
        <v>168.11</v>
      </c>
      <c r="N2957" s="9">
        <f>IF(ISBLANK('1. Raw Data'!N2957), MEDIAN('1. Raw Data'!$N$2:$N$5001), '1. Raw Data'!N2957)</f>
        <v>100.91</v>
      </c>
      <c r="O2957" s="9">
        <v>4</v>
      </c>
      <c r="P2957" s="9">
        <f>IF(ISBLANK('1. Raw Data'!P2957), 0, '1. Raw Data'!P2957)</f>
        <v>0</v>
      </c>
      <c r="Q2957" s="9">
        <v>437</v>
      </c>
      <c r="R2957" s="9">
        <v>8</v>
      </c>
      <c r="S2957" s="9">
        <f t="shared" si="138"/>
        <v>672.44</v>
      </c>
      <c r="T2957" s="9">
        <f t="shared" si="139"/>
        <v>268.80000000000007</v>
      </c>
      <c r="U2957" s="23">
        <f t="shared" si="140"/>
        <v>0.39973826661114753</v>
      </c>
    </row>
    <row r="2958" spans="1:21" x14ac:dyDescent="0.3">
      <c r="A2958" s="9">
        <v>1269</v>
      </c>
      <c r="B2958" s="9" t="str">
        <f>PROPER(TRIM('1. Raw Data'!B2958))</f>
        <v>Customer_2956</v>
      </c>
      <c r="C2958" s="9">
        <f>IF(OR('1. Raw Data'!C2958&lt;18, '1. Raw Data'!C2958&gt;100), MEDIAN('1. Raw Data'!$C$2:$C$5001), '1. Raw Data'!C2958)</f>
        <v>27</v>
      </c>
      <c r="D2958" s="9" t="s">
        <v>5021</v>
      </c>
      <c r="E2958" s="22">
        <v>44705</v>
      </c>
      <c r="F2958" s="9">
        <v>0</v>
      </c>
      <c r="G2958" s="9">
        <v>12666</v>
      </c>
      <c r="H2958" s="15">
        <v>44705</v>
      </c>
      <c r="I2958" s="9" t="s">
        <v>7455</v>
      </c>
      <c r="J2958" s="9">
        <v>106</v>
      </c>
      <c r="K2958" s="9" t="s">
        <v>7477</v>
      </c>
      <c r="L2958" s="9" t="str">
        <f>IF(OR('1. Raw Data'!L2958="Elec", '1. Raw Data'!L2958="elect"), "Electronics", '1. Raw Data'!L2958)</f>
        <v>Sports</v>
      </c>
      <c r="M2958" s="9">
        <v>1039.08</v>
      </c>
      <c r="N2958" s="9">
        <f>IF(ISBLANK('1. Raw Data'!N2958), MEDIAN('1. Raw Data'!$N$2:$N$5001), '1. Raw Data'!N2958)</f>
        <v>473.3</v>
      </c>
      <c r="O2958" s="9">
        <v>3</v>
      </c>
      <c r="P2958" s="9">
        <f>IF(ISBLANK('1. Raw Data'!P2958), 0, '1. Raw Data'!P2958)</f>
        <v>0</v>
      </c>
      <c r="Q2958" s="9">
        <v>428</v>
      </c>
      <c r="R2958" s="9">
        <v>5</v>
      </c>
      <c r="S2958" s="9">
        <f t="shared" si="138"/>
        <v>3117.24</v>
      </c>
      <c r="T2958" s="9">
        <f t="shared" si="139"/>
        <v>1697.3399999999997</v>
      </c>
      <c r="U2958" s="23">
        <f t="shared" si="140"/>
        <v>0.54450090464641787</v>
      </c>
    </row>
    <row r="2959" spans="1:21" x14ac:dyDescent="0.3">
      <c r="A2959" s="9">
        <v>1631</v>
      </c>
      <c r="B2959" s="9" t="str">
        <f>PROPER(TRIM('1. Raw Data'!B2959))</f>
        <v>Customer_2957</v>
      </c>
      <c r="C2959" s="9">
        <f>IF(OR('1. Raw Data'!C2959&lt;18, '1. Raw Data'!C2959&gt;100), MEDIAN('1. Raw Data'!$C$2:$C$5001), '1. Raw Data'!C2959)</f>
        <v>54</v>
      </c>
      <c r="D2959" s="9" t="s">
        <v>5021</v>
      </c>
      <c r="E2959" s="22">
        <v>44969</v>
      </c>
      <c r="F2959" s="9">
        <v>0</v>
      </c>
      <c r="G2959" s="9">
        <v>13962</v>
      </c>
      <c r="H2959" s="15">
        <v>45262</v>
      </c>
      <c r="I2959" s="9" t="s">
        <v>7455</v>
      </c>
      <c r="J2959" s="9">
        <v>103</v>
      </c>
      <c r="K2959" s="9" t="s">
        <v>7472</v>
      </c>
      <c r="L2959" s="9" t="str">
        <f>IF(OR('1. Raw Data'!L2959="Elec", '1. Raw Data'!L2959="elect"), "Electronics", '1. Raw Data'!L2959)</f>
        <v>Home Appliances</v>
      </c>
      <c r="M2959" s="9">
        <v>1196.03</v>
      </c>
      <c r="N2959" s="9">
        <f>IF(ISBLANK('1. Raw Data'!N2959), MEDIAN('1. Raw Data'!$N$2:$N$5001), '1. Raw Data'!N2959)</f>
        <v>429.51499999999999</v>
      </c>
      <c r="O2959" s="9">
        <v>1</v>
      </c>
      <c r="P2959" s="9">
        <f>IF(ISBLANK('1. Raw Data'!P2959), 0, '1. Raw Data'!P2959)</f>
        <v>0</v>
      </c>
      <c r="Q2959" s="9">
        <v>566</v>
      </c>
      <c r="R2959" s="9">
        <v>5</v>
      </c>
      <c r="S2959" s="9">
        <f t="shared" si="138"/>
        <v>1196.03</v>
      </c>
      <c r="T2959" s="9">
        <f t="shared" si="139"/>
        <v>766.51499999999999</v>
      </c>
      <c r="U2959" s="23">
        <f t="shared" si="140"/>
        <v>0.64088275377707915</v>
      </c>
    </row>
    <row r="2960" spans="1:21" x14ac:dyDescent="0.3">
      <c r="A2960" s="9">
        <v>1905</v>
      </c>
      <c r="B2960" s="9" t="str">
        <f>PROPER(TRIM('1. Raw Data'!B2960))</f>
        <v>Customer_2958</v>
      </c>
      <c r="C2960" s="9">
        <f>IF(OR('1. Raw Data'!C2960&lt;18, '1. Raw Data'!C2960&gt;100), MEDIAN('1. Raw Data'!$C$2:$C$5001), '1. Raw Data'!C2960)</f>
        <v>56</v>
      </c>
      <c r="D2960" s="9" t="s">
        <v>5021</v>
      </c>
      <c r="E2960" s="22">
        <v>44905</v>
      </c>
      <c r="F2960" s="9">
        <v>0</v>
      </c>
      <c r="G2960" s="9">
        <v>12372</v>
      </c>
      <c r="H2960" s="15">
        <v>44846</v>
      </c>
      <c r="I2960" s="9" t="s">
        <v>7457</v>
      </c>
      <c r="J2960" s="9">
        <v>118</v>
      </c>
      <c r="K2960" s="9" t="s">
        <v>7501</v>
      </c>
      <c r="L2960" s="9" t="str">
        <f>IF(OR('1. Raw Data'!L2960="Elec", '1. Raw Data'!L2960="elect"), "Electronics", '1. Raw Data'!L2960)</f>
        <v>Clothing</v>
      </c>
      <c r="M2960" s="9">
        <v>1445.45</v>
      </c>
      <c r="N2960" s="9">
        <f>IF(ISBLANK('1. Raw Data'!N2960), MEDIAN('1. Raw Data'!$N$2:$N$5001), '1. Raw Data'!N2960)</f>
        <v>637.17999999999995</v>
      </c>
      <c r="O2960" s="9">
        <v>5</v>
      </c>
      <c r="P2960" s="9">
        <f>IF(ISBLANK('1. Raw Data'!P2960), 0, '1. Raw Data'!P2960)</f>
        <v>0</v>
      </c>
      <c r="Q2960" s="9">
        <v>526</v>
      </c>
      <c r="R2960" s="9">
        <v>4</v>
      </c>
      <c r="S2960" s="9">
        <f t="shared" si="138"/>
        <v>7227.25</v>
      </c>
      <c r="T2960" s="9">
        <f t="shared" si="139"/>
        <v>4041.3500000000004</v>
      </c>
      <c r="U2960" s="23">
        <f t="shared" si="140"/>
        <v>0.55918226157943896</v>
      </c>
    </row>
    <row r="2961" spans="1:21" x14ac:dyDescent="0.3">
      <c r="A2961" s="9">
        <v>2423</v>
      </c>
      <c r="B2961" s="9" t="str">
        <f>PROPER(TRIM('1. Raw Data'!B2961))</f>
        <v>Customer_2959</v>
      </c>
      <c r="C2961" s="9">
        <f>IF(OR('1. Raw Data'!C2961&lt;18, '1. Raw Data'!C2961&gt;100), MEDIAN('1. Raw Data'!$C$2:$C$5001), '1. Raw Data'!C2961)</f>
        <v>31</v>
      </c>
      <c r="D2961" s="9" t="s">
        <v>5019</v>
      </c>
      <c r="E2961" s="22">
        <v>43986</v>
      </c>
      <c r="F2961" s="9">
        <v>0</v>
      </c>
      <c r="G2961" s="9">
        <v>11830</v>
      </c>
      <c r="H2961" s="15">
        <v>43927</v>
      </c>
      <c r="I2961" s="9" t="s">
        <v>7457</v>
      </c>
      <c r="J2961" s="9">
        <v>147</v>
      </c>
      <c r="K2961" s="9" t="s">
        <v>7474</v>
      </c>
      <c r="L2961" s="9" t="str">
        <f>IF(OR('1. Raw Data'!L2961="Elec", '1. Raw Data'!L2961="elect"), "Electronics", '1. Raw Data'!L2961)</f>
        <v>Home Appliances</v>
      </c>
      <c r="M2961" s="9">
        <v>265.76</v>
      </c>
      <c r="N2961" s="9">
        <f>IF(ISBLANK('1. Raw Data'!N2961), MEDIAN('1. Raw Data'!$N$2:$N$5001), '1. Raw Data'!N2961)</f>
        <v>168.01</v>
      </c>
      <c r="O2961" s="9">
        <v>3</v>
      </c>
      <c r="P2961" s="9">
        <f>IF(ISBLANK('1. Raw Data'!P2961), 0, '1. Raw Data'!P2961)</f>
        <v>0</v>
      </c>
      <c r="Q2961" s="9">
        <v>472</v>
      </c>
      <c r="R2961" s="9">
        <v>5</v>
      </c>
      <c r="S2961" s="9">
        <f t="shared" si="138"/>
        <v>797.28</v>
      </c>
      <c r="T2961" s="9">
        <f t="shared" si="139"/>
        <v>293.25</v>
      </c>
      <c r="U2961" s="23">
        <f t="shared" si="140"/>
        <v>0.36781306441902467</v>
      </c>
    </row>
    <row r="2962" spans="1:21" x14ac:dyDescent="0.3">
      <c r="A2962" s="9">
        <v>2205</v>
      </c>
      <c r="B2962" s="9" t="str">
        <f>PROPER(TRIM('1. Raw Data'!B2962))</f>
        <v>Customer_2960</v>
      </c>
      <c r="C2962" s="9">
        <f>IF(OR('1. Raw Data'!C2962&lt;18, '1. Raw Data'!C2962&gt;100), MEDIAN('1. Raw Data'!$C$2:$C$5001), '1. Raw Data'!C2962)</f>
        <v>28</v>
      </c>
      <c r="D2962" s="9" t="s">
        <v>5018</v>
      </c>
      <c r="E2962" s="22">
        <v>44359</v>
      </c>
      <c r="F2962" s="9">
        <v>0</v>
      </c>
      <c r="G2962" s="9">
        <v>13974</v>
      </c>
      <c r="H2962" s="15">
        <v>44536</v>
      </c>
      <c r="I2962" s="9" t="s">
        <v>7456</v>
      </c>
      <c r="J2962" s="9">
        <v>140</v>
      </c>
      <c r="K2962" s="9" t="s">
        <v>7468</v>
      </c>
      <c r="L2962" s="9" t="str">
        <f>IF(OR('1. Raw Data'!L2962="Elec", '1. Raw Data'!L2962="elect"), "Electronics", '1. Raw Data'!L2962)</f>
        <v>Clothing</v>
      </c>
      <c r="M2962" s="9">
        <v>822.01</v>
      </c>
      <c r="N2962" s="9">
        <f>IF(ISBLANK('1. Raw Data'!N2962), MEDIAN('1. Raw Data'!$N$2:$N$5001), '1. Raw Data'!N2962)</f>
        <v>571.77</v>
      </c>
      <c r="O2962" s="9">
        <v>4</v>
      </c>
      <c r="P2962" s="9">
        <f>IF(ISBLANK('1. Raw Data'!P2962), 0, '1. Raw Data'!P2962)</f>
        <v>0</v>
      </c>
      <c r="Q2962" s="9">
        <v>409</v>
      </c>
      <c r="R2962" s="9">
        <v>7</v>
      </c>
      <c r="S2962" s="9">
        <f t="shared" si="138"/>
        <v>3288.04</v>
      </c>
      <c r="T2962" s="9">
        <f t="shared" si="139"/>
        <v>1000.96</v>
      </c>
      <c r="U2962" s="23">
        <f t="shared" si="140"/>
        <v>0.30442452038296375</v>
      </c>
    </row>
    <row r="2963" spans="1:21" x14ac:dyDescent="0.3">
      <c r="A2963" s="9">
        <v>1204</v>
      </c>
      <c r="B2963" s="9" t="str">
        <f>PROPER(TRIM('1. Raw Data'!B2963))</f>
        <v>Customer_2961</v>
      </c>
      <c r="C2963" s="9">
        <f>IF(OR('1. Raw Data'!C2963&lt;18, '1. Raw Data'!C2963&gt;100), MEDIAN('1. Raw Data'!$C$2:$C$5001), '1. Raw Data'!C2963)</f>
        <v>35</v>
      </c>
      <c r="D2963" s="9" t="s">
        <v>5021</v>
      </c>
      <c r="E2963" s="22">
        <v>45148</v>
      </c>
      <c r="F2963" s="9">
        <v>0</v>
      </c>
      <c r="G2963" s="9">
        <v>11183</v>
      </c>
      <c r="H2963" s="15">
        <v>45207</v>
      </c>
      <c r="I2963" s="9" t="s">
        <v>7456</v>
      </c>
      <c r="J2963" s="9">
        <v>118</v>
      </c>
      <c r="K2963" s="9" t="s">
        <v>7501</v>
      </c>
      <c r="L2963" s="9" t="str">
        <f>IF(OR('1. Raw Data'!L2963="Elec", '1. Raw Data'!L2963="elect"), "Electronics", '1. Raw Data'!L2963)</f>
        <v>Sports</v>
      </c>
      <c r="M2963" s="9">
        <v>872.93</v>
      </c>
      <c r="N2963" s="9">
        <f>IF(ISBLANK('1. Raw Data'!N2963), MEDIAN('1. Raw Data'!$N$2:$N$5001), '1. Raw Data'!N2963)</f>
        <v>492.26</v>
      </c>
      <c r="O2963" s="9">
        <v>4</v>
      </c>
      <c r="P2963" s="9">
        <f>IF(ISBLANK('1. Raw Data'!P2963), 0, '1. Raw Data'!P2963)</f>
        <v>0.1</v>
      </c>
      <c r="Q2963" s="9">
        <v>510</v>
      </c>
      <c r="R2963" s="9">
        <v>3</v>
      </c>
      <c r="S2963" s="9">
        <f t="shared" si="138"/>
        <v>3142.5479999999998</v>
      </c>
      <c r="T2963" s="9">
        <f t="shared" si="139"/>
        <v>1173.5079999999998</v>
      </c>
      <c r="U2963" s="23">
        <f t="shared" si="140"/>
        <v>0.37342564059482941</v>
      </c>
    </row>
    <row r="2964" spans="1:21" x14ac:dyDescent="0.3">
      <c r="A2964" s="9">
        <v>1581</v>
      </c>
      <c r="B2964" s="9" t="str">
        <f>PROPER(TRIM('1. Raw Data'!B2964))</f>
        <v>Customer_2962</v>
      </c>
      <c r="C2964" s="9">
        <f>IF(OR('1. Raw Data'!C2964&lt;18, '1. Raw Data'!C2964&gt;100), MEDIAN('1. Raw Data'!$C$2:$C$5001), '1. Raw Data'!C2964)</f>
        <v>41</v>
      </c>
      <c r="D2964" s="9" t="s">
        <v>5023</v>
      </c>
      <c r="E2964" s="22">
        <v>45087</v>
      </c>
      <c r="F2964" s="9">
        <v>0</v>
      </c>
      <c r="G2964" s="9">
        <v>12563</v>
      </c>
      <c r="H2964" s="15">
        <v>45205</v>
      </c>
      <c r="I2964" s="9" t="s">
        <v>7455</v>
      </c>
      <c r="J2964" s="9">
        <v>123</v>
      </c>
      <c r="K2964" s="9" t="s">
        <v>7502</v>
      </c>
      <c r="L2964" s="9" t="str">
        <f>IF(OR('1. Raw Data'!L2964="Elec", '1. Raw Data'!L2964="elect"), "Electronics", '1. Raw Data'!L2964)</f>
        <v>Sports</v>
      </c>
      <c r="M2964" s="9">
        <v>1387.59</v>
      </c>
      <c r="N2964" s="9">
        <f>IF(ISBLANK('1. Raw Data'!N2964), MEDIAN('1. Raw Data'!$N$2:$N$5001), '1. Raw Data'!N2964)</f>
        <v>828.06</v>
      </c>
      <c r="O2964" s="9">
        <v>4</v>
      </c>
      <c r="P2964" s="9">
        <f>IF(ISBLANK('1. Raw Data'!P2964), 0, '1. Raw Data'!P2964)</f>
        <v>0</v>
      </c>
      <c r="Q2964" s="9">
        <v>453</v>
      </c>
      <c r="R2964" s="9">
        <v>3</v>
      </c>
      <c r="S2964" s="9">
        <f t="shared" si="138"/>
        <v>5550.36</v>
      </c>
      <c r="T2964" s="9">
        <f t="shared" si="139"/>
        <v>2238.12</v>
      </c>
      <c r="U2964" s="23">
        <f t="shared" si="140"/>
        <v>0.40323870884050766</v>
      </c>
    </row>
    <row r="2965" spans="1:21" x14ac:dyDescent="0.3">
      <c r="A2965" s="9">
        <v>1840</v>
      </c>
      <c r="B2965" s="9" t="str">
        <f>PROPER(TRIM('1. Raw Data'!B2965))</f>
        <v>Customer_2963</v>
      </c>
      <c r="C2965" s="9">
        <f>IF(OR('1. Raw Data'!C2965&lt;18, '1. Raw Data'!C2965&gt;100), MEDIAN('1. Raw Data'!$C$2:$C$5001), '1. Raw Data'!C2965)</f>
        <v>44</v>
      </c>
      <c r="D2965" s="9" t="s">
        <v>5023</v>
      </c>
      <c r="E2965" s="22">
        <v>44611</v>
      </c>
      <c r="F2965" s="9">
        <v>1</v>
      </c>
      <c r="G2965" s="9">
        <v>13732</v>
      </c>
      <c r="H2965" s="15">
        <v>44611</v>
      </c>
      <c r="I2965" s="9" t="s">
        <v>7457</v>
      </c>
      <c r="J2965" s="9">
        <v>135</v>
      </c>
      <c r="K2965" s="9" t="s">
        <v>7458</v>
      </c>
      <c r="L2965" s="9" t="str">
        <f>IF(OR('1. Raw Data'!L2965="Elec", '1. Raw Data'!L2965="elect"), "Electronics", '1. Raw Data'!L2965)</f>
        <v>Electronics</v>
      </c>
      <c r="M2965" s="9">
        <v>959.55</v>
      </c>
      <c r="N2965" s="9">
        <f>IF(ISBLANK('1. Raw Data'!N2965), MEDIAN('1. Raw Data'!$N$2:$N$5001), '1. Raw Data'!N2965)</f>
        <v>598.59</v>
      </c>
      <c r="O2965" s="9">
        <v>5</v>
      </c>
      <c r="P2965" s="9">
        <f>IF(ISBLANK('1. Raw Data'!P2965), 0, '1. Raw Data'!P2965)</f>
        <v>0</v>
      </c>
      <c r="Q2965" s="9">
        <v>1047</v>
      </c>
      <c r="R2965" s="9">
        <v>2</v>
      </c>
      <c r="S2965" s="9">
        <f t="shared" si="138"/>
        <v>4797.75</v>
      </c>
      <c r="T2965" s="9">
        <f t="shared" si="139"/>
        <v>1804.7999999999997</v>
      </c>
      <c r="U2965" s="23">
        <f t="shared" si="140"/>
        <v>0.37617633265593242</v>
      </c>
    </row>
    <row r="2966" spans="1:21" x14ac:dyDescent="0.3">
      <c r="A2966" s="9">
        <v>2251</v>
      </c>
      <c r="B2966" s="9" t="str">
        <f>PROPER(TRIM('1. Raw Data'!B2966))</f>
        <v>Customer_2964</v>
      </c>
      <c r="C2966" s="9">
        <f>IF(OR('1. Raw Data'!C2966&lt;18, '1. Raw Data'!C2966&gt;100), MEDIAN('1. Raw Data'!$C$2:$C$5001), '1. Raw Data'!C2966)</f>
        <v>40</v>
      </c>
      <c r="D2966" s="9" t="s">
        <v>5023</v>
      </c>
      <c r="E2966" s="22">
        <v>44905</v>
      </c>
      <c r="F2966" s="9">
        <v>0</v>
      </c>
      <c r="G2966" s="9">
        <v>10745</v>
      </c>
      <c r="H2966" s="15">
        <v>44846</v>
      </c>
      <c r="I2966" s="9" t="s">
        <v>7457</v>
      </c>
      <c r="J2966" s="9">
        <v>106</v>
      </c>
      <c r="K2966" s="9" t="s">
        <v>7477</v>
      </c>
      <c r="L2966" s="9" t="str">
        <f>IF(OR('1. Raw Data'!L2966="Elec", '1. Raw Data'!L2966="elect"), "Electronics", '1. Raw Data'!L2966)</f>
        <v>Clothing</v>
      </c>
      <c r="M2966" s="9">
        <v>260.99</v>
      </c>
      <c r="N2966" s="9">
        <f>IF(ISBLANK('1. Raw Data'!N2966), MEDIAN('1. Raw Data'!$N$2:$N$5001), '1. Raw Data'!N2966)</f>
        <v>121.95</v>
      </c>
      <c r="O2966" s="9">
        <v>1</v>
      </c>
      <c r="P2966" s="9">
        <f>IF(ISBLANK('1. Raw Data'!P2966), 0, '1. Raw Data'!P2966)</f>
        <v>0.1</v>
      </c>
      <c r="Q2966" s="9">
        <v>358</v>
      </c>
      <c r="R2966" s="9">
        <v>4</v>
      </c>
      <c r="S2966" s="9">
        <f t="shared" si="138"/>
        <v>234.89100000000002</v>
      </c>
      <c r="T2966" s="9">
        <f t="shared" si="139"/>
        <v>112.94100000000002</v>
      </c>
      <c r="U2966" s="23">
        <f t="shared" si="140"/>
        <v>0.48082302003908201</v>
      </c>
    </row>
    <row r="2967" spans="1:21" x14ac:dyDescent="0.3">
      <c r="A2967" s="9">
        <v>1595</v>
      </c>
      <c r="B2967" s="9" t="str">
        <f>PROPER(TRIM('1. Raw Data'!B2967))</f>
        <v>Customer_2965</v>
      </c>
      <c r="C2967" s="9">
        <f>IF(OR('1. Raw Data'!C2967&lt;18, '1. Raw Data'!C2967&gt;100), MEDIAN('1. Raw Data'!$C$2:$C$5001), '1. Raw Data'!C2967)</f>
        <v>25</v>
      </c>
      <c r="D2967" s="9" t="s">
        <v>5020</v>
      </c>
      <c r="E2967" s="22">
        <v>44483</v>
      </c>
      <c r="F2967" s="9">
        <v>1</v>
      </c>
      <c r="G2967" s="9">
        <v>11277</v>
      </c>
      <c r="H2967" s="15">
        <v>44483</v>
      </c>
      <c r="I2967" s="9" t="s">
        <v>7457</v>
      </c>
      <c r="J2967" s="9">
        <v>126</v>
      </c>
      <c r="K2967" s="9" t="s">
        <v>7469</v>
      </c>
      <c r="L2967" s="9" t="str">
        <f>IF(OR('1. Raw Data'!L2967="Elec", '1. Raw Data'!L2967="elect"), "Electronics", '1. Raw Data'!L2967)</f>
        <v>Sports</v>
      </c>
      <c r="M2967" s="9">
        <v>682.71</v>
      </c>
      <c r="N2967" s="9">
        <f>IF(ISBLANK('1. Raw Data'!N2967), MEDIAN('1. Raw Data'!$N$2:$N$5001), '1. Raw Data'!N2967)</f>
        <v>341.9</v>
      </c>
      <c r="O2967" s="9">
        <v>1</v>
      </c>
      <c r="P2967" s="9">
        <f>IF(ISBLANK('1. Raw Data'!P2967), 0, '1. Raw Data'!P2967)</f>
        <v>0</v>
      </c>
      <c r="Q2967" s="9">
        <v>839</v>
      </c>
      <c r="R2967" s="9">
        <v>4</v>
      </c>
      <c r="S2967" s="9">
        <f t="shared" si="138"/>
        <v>682.71</v>
      </c>
      <c r="T2967" s="9">
        <f t="shared" si="139"/>
        <v>340.81000000000006</v>
      </c>
      <c r="U2967" s="23">
        <f t="shared" si="140"/>
        <v>0.49920171082890252</v>
      </c>
    </row>
    <row r="2968" spans="1:21" x14ac:dyDescent="0.3">
      <c r="A2968" s="9">
        <v>1249</v>
      </c>
      <c r="B2968" s="9" t="str">
        <f>PROPER(TRIM('1. Raw Data'!B2968))</f>
        <v>Customer_2966</v>
      </c>
      <c r="C2968" s="9">
        <f>IF(OR('1. Raw Data'!C2968&lt;18, '1. Raw Data'!C2968&gt;100), MEDIAN('1. Raw Data'!$C$2:$C$5001), '1. Raw Data'!C2968)</f>
        <v>33</v>
      </c>
      <c r="D2968" s="9" t="s">
        <v>5018</v>
      </c>
      <c r="E2968" s="22">
        <v>45257</v>
      </c>
      <c r="F2968" s="9">
        <v>0</v>
      </c>
      <c r="G2968" s="9">
        <v>11951</v>
      </c>
      <c r="H2968" s="15">
        <v>45257</v>
      </c>
      <c r="I2968" s="9" t="s">
        <v>7455</v>
      </c>
      <c r="J2968" s="9">
        <v>121</v>
      </c>
      <c r="K2968" s="9" t="s">
        <v>7495</v>
      </c>
      <c r="L2968" s="9" t="str">
        <f>IF(OR('1. Raw Data'!L2968="Elec", '1. Raw Data'!L2968="elect"), "Electronics", '1. Raw Data'!L2968)</f>
        <v>Home Appliances</v>
      </c>
      <c r="M2968" s="9">
        <v>999.41</v>
      </c>
      <c r="N2968" s="9">
        <f>IF(ISBLANK('1. Raw Data'!N2968), MEDIAN('1. Raw Data'!$N$2:$N$5001), '1. Raw Data'!N2968)</f>
        <v>523.39</v>
      </c>
      <c r="O2968" s="9">
        <v>2</v>
      </c>
      <c r="P2968" s="9">
        <f>IF(ISBLANK('1. Raw Data'!P2968), 0, '1. Raw Data'!P2968)</f>
        <v>0</v>
      </c>
      <c r="Q2968" s="9">
        <v>401</v>
      </c>
      <c r="R2968" s="9">
        <v>4</v>
      </c>
      <c r="S2968" s="9">
        <f t="shared" si="138"/>
        <v>1998.82</v>
      </c>
      <c r="T2968" s="9">
        <f t="shared" si="139"/>
        <v>952.04</v>
      </c>
      <c r="U2968" s="23">
        <f t="shared" si="140"/>
        <v>0.47630101760038424</v>
      </c>
    </row>
    <row r="2969" spans="1:21" x14ac:dyDescent="0.3">
      <c r="A2969" s="9">
        <v>1874</v>
      </c>
      <c r="B2969" s="9" t="str">
        <f>PROPER(TRIM('1. Raw Data'!B2969))</f>
        <v>Customer_2967</v>
      </c>
      <c r="C2969" s="9">
        <f>IF(OR('1. Raw Data'!C2969&lt;18, '1. Raw Data'!C2969&gt;100), MEDIAN('1. Raw Data'!$C$2:$C$5001), '1. Raw Data'!C2969)</f>
        <v>40</v>
      </c>
      <c r="D2969" s="9" t="s">
        <v>5019</v>
      </c>
      <c r="E2969" s="22">
        <v>44683</v>
      </c>
      <c r="F2969" s="9">
        <v>0</v>
      </c>
      <c r="G2969" s="9">
        <v>12295</v>
      </c>
      <c r="H2969" s="15">
        <v>44597</v>
      </c>
      <c r="I2969" s="9" t="s">
        <v>7455</v>
      </c>
      <c r="J2969" s="9">
        <v>124</v>
      </c>
      <c r="K2969" s="9" t="s">
        <v>7497</v>
      </c>
      <c r="L2969" s="9" t="str">
        <f>IF(OR('1. Raw Data'!L2969="Elec", '1. Raw Data'!L2969="elect"), "Electronics", '1. Raw Data'!L2969)</f>
        <v>Clothing</v>
      </c>
      <c r="M2969" s="9">
        <v>1065.4100000000001</v>
      </c>
      <c r="N2969" s="9">
        <f>IF(ISBLANK('1. Raw Data'!N2969), MEDIAN('1. Raw Data'!$N$2:$N$5001), '1. Raw Data'!N2969)</f>
        <v>616.21</v>
      </c>
      <c r="O2969" s="9">
        <v>2</v>
      </c>
      <c r="P2969" s="9">
        <f>IF(ISBLANK('1. Raw Data'!P2969), 0, '1. Raw Data'!P2969)</f>
        <v>0</v>
      </c>
      <c r="Q2969" s="9">
        <v>634</v>
      </c>
      <c r="R2969" s="9">
        <v>2</v>
      </c>
      <c r="S2969" s="9">
        <f t="shared" si="138"/>
        <v>2130.8200000000002</v>
      </c>
      <c r="T2969" s="9">
        <f t="shared" si="139"/>
        <v>898.40000000000009</v>
      </c>
      <c r="U2969" s="23">
        <f t="shared" si="140"/>
        <v>0.42162172309251839</v>
      </c>
    </row>
    <row r="2970" spans="1:21" x14ac:dyDescent="0.3">
      <c r="A2970" s="9">
        <v>2464</v>
      </c>
      <c r="B2970" s="9" t="str">
        <f>PROPER(TRIM('1. Raw Data'!B2970))</f>
        <v>Customer_2968</v>
      </c>
      <c r="C2970" s="9">
        <f>IF(OR('1. Raw Data'!C2970&lt;18, '1. Raw Data'!C2970&gt;100), MEDIAN('1. Raw Data'!$C$2:$C$5001), '1. Raw Data'!C2970)</f>
        <v>40</v>
      </c>
      <c r="D2970" s="9" t="s">
        <v>5019</v>
      </c>
      <c r="E2970" s="22">
        <v>44667</v>
      </c>
      <c r="F2970" s="9">
        <v>0</v>
      </c>
      <c r="G2970" s="9">
        <v>13921</v>
      </c>
      <c r="H2970" s="15">
        <v>44667</v>
      </c>
      <c r="I2970" s="9" t="s">
        <v>7457</v>
      </c>
      <c r="J2970" s="9">
        <v>115</v>
      </c>
      <c r="K2970" s="9" t="s">
        <v>7481</v>
      </c>
      <c r="L2970" s="9" t="str">
        <f>IF(OR('1. Raw Data'!L2970="Elec", '1. Raw Data'!L2970="elect"), "Electronics", '1. Raw Data'!L2970)</f>
        <v>Clothing</v>
      </c>
      <c r="M2970" s="9">
        <v>1301.46</v>
      </c>
      <c r="N2970" s="9">
        <f>IF(ISBLANK('1. Raw Data'!N2970), MEDIAN('1. Raw Data'!$N$2:$N$5001), '1. Raw Data'!N2970)</f>
        <v>852.65</v>
      </c>
      <c r="O2970" s="9">
        <v>2</v>
      </c>
      <c r="P2970" s="9">
        <f>IF(ISBLANK('1. Raw Data'!P2970), 0, '1. Raw Data'!P2970)</f>
        <v>0</v>
      </c>
      <c r="Q2970" s="9">
        <v>388</v>
      </c>
      <c r="R2970" s="9">
        <v>6</v>
      </c>
      <c r="S2970" s="9">
        <f t="shared" si="138"/>
        <v>2602.92</v>
      </c>
      <c r="T2970" s="9">
        <f t="shared" si="139"/>
        <v>897.62000000000012</v>
      </c>
      <c r="U2970" s="23">
        <f t="shared" si="140"/>
        <v>0.34485116715073844</v>
      </c>
    </row>
    <row r="2971" spans="1:21" x14ac:dyDescent="0.3">
      <c r="A2971" s="9">
        <v>1195</v>
      </c>
      <c r="B2971" s="9" t="str">
        <f>PROPER(TRIM('1. Raw Data'!B2971))</f>
        <v>Customer_2969</v>
      </c>
      <c r="C2971" s="9">
        <f>IF(OR('1. Raw Data'!C2971&lt;18, '1. Raw Data'!C2971&gt;100), MEDIAN('1. Raw Data'!$C$2:$C$5001), '1. Raw Data'!C2971)</f>
        <v>40</v>
      </c>
      <c r="D2971" s="9" t="s">
        <v>5018</v>
      </c>
      <c r="E2971" s="22">
        <v>43841</v>
      </c>
      <c r="F2971" s="9">
        <v>0</v>
      </c>
      <c r="G2971" s="9">
        <v>13424</v>
      </c>
      <c r="H2971" s="15">
        <v>44136</v>
      </c>
      <c r="I2971" s="9" t="s">
        <v>7457</v>
      </c>
      <c r="J2971" s="9">
        <v>127</v>
      </c>
      <c r="K2971" s="9" t="s">
        <v>7489</v>
      </c>
      <c r="L2971" s="9" t="str">
        <f>IF(OR('1. Raw Data'!L2971="Elec", '1. Raw Data'!L2971="elect"), "Electronics", '1. Raw Data'!L2971)</f>
        <v>Electronics</v>
      </c>
      <c r="M2971" s="9">
        <v>311.74</v>
      </c>
      <c r="N2971" s="9">
        <f>IF(ISBLANK('1. Raw Data'!N2971), MEDIAN('1. Raw Data'!$N$2:$N$5001), '1. Raw Data'!N2971)</f>
        <v>148.47</v>
      </c>
      <c r="O2971" s="9">
        <v>5</v>
      </c>
      <c r="P2971" s="9">
        <f>IF(ISBLANK('1. Raw Data'!P2971), 0, '1. Raw Data'!P2971)</f>
        <v>0</v>
      </c>
      <c r="Q2971" s="9">
        <v>413</v>
      </c>
      <c r="R2971" s="9">
        <v>4</v>
      </c>
      <c r="S2971" s="9">
        <f t="shared" si="138"/>
        <v>1558.7</v>
      </c>
      <c r="T2971" s="9">
        <f t="shared" si="139"/>
        <v>816.35</v>
      </c>
      <c r="U2971" s="23">
        <f t="shared" si="140"/>
        <v>0.52373773015974856</v>
      </c>
    </row>
    <row r="2972" spans="1:21" x14ac:dyDescent="0.3">
      <c r="A2972" s="9">
        <v>1689</v>
      </c>
      <c r="B2972" s="9" t="str">
        <f>PROPER(TRIM('1. Raw Data'!B2972))</f>
        <v>Customer_2970</v>
      </c>
      <c r="C2972" s="9">
        <f>IF(OR('1. Raw Data'!C2972&lt;18, '1. Raw Data'!C2972&gt;100), MEDIAN('1. Raw Data'!$C$2:$C$5001), '1. Raw Data'!C2972)</f>
        <v>20</v>
      </c>
      <c r="D2972" s="9" t="s">
        <v>5022</v>
      </c>
      <c r="E2972" s="22">
        <v>44445</v>
      </c>
      <c r="F2972" s="9">
        <v>0</v>
      </c>
      <c r="G2972" s="9">
        <v>12445</v>
      </c>
      <c r="H2972" s="15">
        <v>44356</v>
      </c>
      <c r="I2972" s="9" t="s">
        <v>7455</v>
      </c>
      <c r="J2972" s="9">
        <v>132</v>
      </c>
      <c r="K2972" s="9" t="s">
        <v>7506</v>
      </c>
      <c r="L2972" s="9" t="str">
        <f>IF(OR('1. Raw Data'!L2972="Elec", '1. Raw Data'!L2972="elect"), "Electronics", '1. Raw Data'!L2972)</f>
        <v>Home Appliances</v>
      </c>
      <c r="M2972" s="9">
        <v>1429.74</v>
      </c>
      <c r="N2972" s="9">
        <f>IF(ISBLANK('1. Raw Data'!N2972), MEDIAN('1. Raw Data'!$N$2:$N$5001), '1. Raw Data'!N2972)</f>
        <v>773.87</v>
      </c>
      <c r="O2972" s="9">
        <v>3</v>
      </c>
      <c r="P2972" s="9">
        <f>IF(ISBLANK('1. Raw Data'!P2972), 0, '1. Raw Data'!P2972)</f>
        <v>0</v>
      </c>
      <c r="Q2972" s="9">
        <v>679</v>
      </c>
      <c r="R2972" s="9">
        <v>7</v>
      </c>
      <c r="S2972" s="9">
        <f t="shared" si="138"/>
        <v>4289.22</v>
      </c>
      <c r="T2972" s="9">
        <f t="shared" si="139"/>
        <v>1967.6100000000001</v>
      </c>
      <c r="U2972" s="23">
        <f t="shared" si="140"/>
        <v>0.4587337557877656</v>
      </c>
    </row>
    <row r="2973" spans="1:21" x14ac:dyDescent="0.3">
      <c r="A2973" s="9">
        <v>2093</v>
      </c>
      <c r="B2973" s="9" t="str">
        <f>PROPER(TRIM('1. Raw Data'!B2973))</f>
        <v>Customer_2971</v>
      </c>
      <c r="C2973" s="9">
        <f>IF(OR('1. Raw Data'!C2973&lt;18, '1. Raw Data'!C2973&gt;100), MEDIAN('1. Raw Data'!$C$2:$C$5001), '1. Raw Data'!C2973)</f>
        <v>38</v>
      </c>
      <c r="D2973" s="9" t="s">
        <v>5022</v>
      </c>
      <c r="E2973" s="22">
        <v>44601</v>
      </c>
      <c r="F2973" s="9">
        <v>0</v>
      </c>
      <c r="G2973" s="9">
        <v>12629</v>
      </c>
      <c r="H2973" s="15">
        <v>44806</v>
      </c>
      <c r="I2973" s="9" t="s">
        <v>7455</v>
      </c>
      <c r="J2973" s="9">
        <v>112</v>
      </c>
      <c r="K2973" s="9" t="s">
        <v>7492</v>
      </c>
      <c r="L2973" s="9" t="str">
        <f>IF(OR('1. Raw Data'!L2973="Elec", '1. Raw Data'!L2973="elect"), "Electronics", '1. Raw Data'!L2973)</f>
        <v>Electronics</v>
      </c>
      <c r="M2973" s="9">
        <v>135.75</v>
      </c>
      <c r="N2973" s="9">
        <f>IF(ISBLANK('1. Raw Data'!N2973), MEDIAN('1. Raw Data'!$N$2:$N$5001), '1. Raw Data'!N2973)</f>
        <v>84.91</v>
      </c>
      <c r="O2973" s="9">
        <v>1</v>
      </c>
      <c r="P2973" s="9">
        <f>IF(ISBLANK('1. Raw Data'!P2973), 0, '1. Raw Data'!P2973)</f>
        <v>0</v>
      </c>
      <c r="Q2973" s="9">
        <v>494</v>
      </c>
      <c r="R2973" s="9">
        <v>5</v>
      </c>
      <c r="S2973" s="9">
        <f t="shared" si="138"/>
        <v>135.75</v>
      </c>
      <c r="T2973" s="9">
        <f t="shared" si="139"/>
        <v>50.84</v>
      </c>
      <c r="U2973" s="23">
        <f t="shared" si="140"/>
        <v>0.37451197053406998</v>
      </c>
    </row>
    <row r="2974" spans="1:21" x14ac:dyDescent="0.3">
      <c r="A2974" s="9">
        <v>1638</v>
      </c>
      <c r="B2974" s="9" t="str">
        <f>PROPER(TRIM('1. Raw Data'!B2974))</f>
        <v>Customer_2972</v>
      </c>
      <c r="C2974" s="9">
        <f>IF(OR('1. Raw Data'!C2974&lt;18, '1. Raw Data'!C2974&gt;100), MEDIAN('1. Raw Data'!$C$2:$C$5001), '1. Raw Data'!C2974)</f>
        <v>33</v>
      </c>
      <c r="D2974" s="9" t="s">
        <v>5020</v>
      </c>
      <c r="E2974" s="22">
        <v>44501</v>
      </c>
      <c r="F2974" s="9">
        <v>0</v>
      </c>
      <c r="G2974" s="9">
        <v>12250</v>
      </c>
      <c r="H2974" s="15">
        <v>44207</v>
      </c>
      <c r="I2974" s="9" t="s">
        <v>7456</v>
      </c>
      <c r="J2974" s="9">
        <v>105</v>
      </c>
      <c r="K2974" s="9" t="s">
        <v>7461</v>
      </c>
      <c r="L2974" s="9" t="str">
        <f>IF(OR('1. Raw Data'!L2974="Elec", '1. Raw Data'!L2974="elect"), "Electronics", '1. Raw Data'!L2974)</f>
        <v>Clothing</v>
      </c>
      <c r="M2974" s="9">
        <v>1476.46</v>
      </c>
      <c r="N2974" s="9">
        <f>IF(ISBLANK('1. Raw Data'!N2974), MEDIAN('1. Raw Data'!$N$2:$N$5001), '1. Raw Data'!N2974)</f>
        <v>629.29</v>
      </c>
      <c r="O2974" s="9">
        <v>2</v>
      </c>
      <c r="P2974" s="9">
        <f>IF(ISBLANK('1. Raw Data'!P2974), 0, '1. Raw Data'!P2974)</f>
        <v>0.05</v>
      </c>
      <c r="Q2974" s="9">
        <v>753</v>
      </c>
      <c r="R2974" s="9">
        <v>4</v>
      </c>
      <c r="S2974" s="9">
        <f t="shared" si="138"/>
        <v>2805.2739999999999</v>
      </c>
      <c r="T2974" s="9">
        <f t="shared" si="139"/>
        <v>1546.694</v>
      </c>
      <c r="U2974" s="23">
        <f t="shared" si="140"/>
        <v>0.55135220302900889</v>
      </c>
    </row>
    <row r="2975" spans="1:21" x14ac:dyDescent="0.3">
      <c r="A2975" s="9">
        <v>2422</v>
      </c>
      <c r="B2975" s="9" t="str">
        <f>PROPER(TRIM('1. Raw Data'!B2975))</f>
        <v>Customer_2973</v>
      </c>
      <c r="C2975" s="9">
        <f>IF(OR('1. Raw Data'!C2975&lt;18, '1. Raw Data'!C2975&gt;100), MEDIAN('1. Raw Data'!$C$2:$C$5001), '1. Raw Data'!C2975)</f>
        <v>30</v>
      </c>
      <c r="D2975" s="9" t="s">
        <v>5018</v>
      </c>
      <c r="E2975" s="22">
        <v>44932</v>
      </c>
      <c r="F2975" s="9">
        <v>0</v>
      </c>
      <c r="G2975" s="9">
        <v>11325</v>
      </c>
      <c r="H2975" s="15">
        <v>45078</v>
      </c>
      <c r="I2975" s="9" t="s">
        <v>7456</v>
      </c>
      <c r="J2975" s="9">
        <v>107</v>
      </c>
      <c r="K2975" s="9" t="s">
        <v>7485</v>
      </c>
      <c r="L2975" s="9" t="str">
        <f>IF(OR('1. Raw Data'!L2975="Elec", '1. Raw Data'!L2975="elect"), "Electronics", '1. Raw Data'!L2975)</f>
        <v>Electronics</v>
      </c>
      <c r="M2975" s="9">
        <v>1293.76</v>
      </c>
      <c r="N2975" s="9">
        <f>IF(ISBLANK('1. Raw Data'!N2975), MEDIAN('1. Raw Data'!$N$2:$N$5001), '1. Raw Data'!N2975)</f>
        <v>716.57</v>
      </c>
      <c r="O2975" s="9">
        <v>5</v>
      </c>
      <c r="P2975" s="9">
        <f>IF(ISBLANK('1. Raw Data'!P2975), 0, '1. Raw Data'!P2975)</f>
        <v>0</v>
      </c>
      <c r="Q2975" s="9">
        <v>726</v>
      </c>
      <c r="R2975" s="9">
        <v>2</v>
      </c>
      <c r="S2975" s="9">
        <f t="shared" si="138"/>
        <v>6468.8</v>
      </c>
      <c r="T2975" s="9">
        <f t="shared" si="139"/>
        <v>2885.95</v>
      </c>
      <c r="U2975" s="23">
        <f t="shared" si="140"/>
        <v>0.44613374969082359</v>
      </c>
    </row>
    <row r="2976" spans="1:21" x14ac:dyDescent="0.3">
      <c r="A2976" s="9">
        <v>1671</v>
      </c>
      <c r="B2976" s="9" t="str">
        <f>PROPER(TRIM('1. Raw Data'!B2976))</f>
        <v>Customer_2974</v>
      </c>
      <c r="C2976" s="9">
        <f>IF(OR('1. Raw Data'!C2976&lt;18, '1. Raw Data'!C2976&gt;100), MEDIAN('1. Raw Data'!$C$2:$C$5001), '1. Raw Data'!C2976)</f>
        <v>51</v>
      </c>
      <c r="D2976" s="9" t="s">
        <v>5022</v>
      </c>
      <c r="E2976" s="22">
        <v>44800</v>
      </c>
      <c r="F2976" s="9">
        <v>0</v>
      </c>
      <c r="G2976" s="9">
        <v>11171</v>
      </c>
      <c r="H2976" s="15">
        <v>44800</v>
      </c>
      <c r="I2976" s="9" t="s">
        <v>7456</v>
      </c>
      <c r="J2976" s="9">
        <v>122</v>
      </c>
      <c r="K2976" s="9" t="s">
        <v>7465</v>
      </c>
      <c r="L2976" s="9" t="str">
        <f>IF(OR('1. Raw Data'!L2976="Elec", '1. Raw Data'!L2976="elect"), "Electronics", '1. Raw Data'!L2976)</f>
        <v>Clothing</v>
      </c>
      <c r="M2976" s="9">
        <v>1007.4</v>
      </c>
      <c r="N2976" s="9">
        <f>IF(ISBLANK('1. Raw Data'!N2976), MEDIAN('1. Raw Data'!$N$2:$N$5001), '1. Raw Data'!N2976)</f>
        <v>446.59</v>
      </c>
      <c r="O2976" s="9">
        <v>5</v>
      </c>
      <c r="P2976" s="9">
        <f>IF(ISBLANK('1. Raw Data'!P2976), 0, '1. Raw Data'!P2976)</f>
        <v>0.05</v>
      </c>
      <c r="Q2976" s="9">
        <v>716</v>
      </c>
      <c r="R2976" s="9">
        <v>8</v>
      </c>
      <c r="S2976" s="9">
        <f t="shared" si="138"/>
        <v>4785.1499999999996</v>
      </c>
      <c r="T2976" s="9">
        <f t="shared" si="139"/>
        <v>2552.1999999999998</v>
      </c>
      <c r="U2976" s="23">
        <f t="shared" si="140"/>
        <v>0.53335841091710812</v>
      </c>
    </row>
    <row r="2977" spans="1:21" x14ac:dyDescent="0.3">
      <c r="A2977" s="9">
        <v>2226</v>
      </c>
      <c r="B2977" s="9" t="str">
        <f>PROPER(TRIM('1. Raw Data'!B2977))</f>
        <v>Customer_2975</v>
      </c>
      <c r="C2977" s="9">
        <f>IF(OR('1. Raw Data'!C2977&lt;18, '1. Raw Data'!C2977&gt;100), MEDIAN('1. Raw Data'!$C$2:$C$5001), '1. Raw Data'!C2977)</f>
        <v>51</v>
      </c>
      <c r="D2977" s="9" t="s">
        <v>5020</v>
      </c>
      <c r="E2977" s="22">
        <v>44324</v>
      </c>
      <c r="F2977" s="9">
        <v>1</v>
      </c>
      <c r="G2977" s="9">
        <v>10220</v>
      </c>
      <c r="H2977" s="15">
        <v>44413</v>
      </c>
      <c r="I2977" s="9" t="s">
        <v>7457</v>
      </c>
      <c r="J2977" s="9">
        <v>127</v>
      </c>
      <c r="K2977" s="9" t="s">
        <v>7489</v>
      </c>
      <c r="L2977" s="9" t="str">
        <f>IF(OR('1. Raw Data'!L2977="Elec", '1. Raw Data'!L2977="elect"), "Electronics", '1. Raw Data'!L2977)</f>
        <v>Clothing</v>
      </c>
      <c r="M2977" s="9">
        <v>1115.74</v>
      </c>
      <c r="N2977" s="9">
        <f>IF(ISBLANK('1. Raw Data'!N2977), MEDIAN('1. Raw Data'!$N$2:$N$5001), '1. Raw Data'!N2977)</f>
        <v>429.51499999999999</v>
      </c>
      <c r="O2977" s="9">
        <v>2</v>
      </c>
      <c r="P2977" s="9">
        <f>IF(ISBLANK('1. Raw Data'!P2977), 0, '1. Raw Data'!P2977)</f>
        <v>0.2</v>
      </c>
      <c r="Q2977" s="9">
        <v>1334</v>
      </c>
      <c r="R2977" s="9">
        <v>2</v>
      </c>
      <c r="S2977" s="9">
        <f t="shared" si="138"/>
        <v>1785.1840000000002</v>
      </c>
      <c r="T2977" s="9">
        <f t="shared" si="139"/>
        <v>926.15400000000022</v>
      </c>
      <c r="U2977" s="23">
        <f t="shared" si="140"/>
        <v>0.51880030293796053</v>
      </c>
    </row>
    <row r="2978" spans="1:21" x14ac:dyDescent="0.3">
      <c r="A2978" s="9">
        <v>2171</v>
      </c>
      <c r="B2978" s="9" t="str">
        <f>PROPER(TRIM('1. Raw Data'!B2978))</f>
        <v>Customer_2976</v>
      </c>
      <c r="C2978" s="9">
        <f>IF(OR('1. Raw Data'!C2978&lt;18, '1. Raw Data'!C2978&gt;100), MEDIAN('1. Raw Data'!$C$2:$C$5001), '1. Raw Data'!C2978)</f>
        <v>42</v>
      </c>
      <c r="D2978" s="9" t="s">
        <v>5021</v>
      </c>
      <c r="E2978" s="22">
        <v>44351</v>
      </c>
      <c r="F2978" s="9">
        <v>1</v>
      </c>
      <c r="G2978" s="9">
        <v>13769</v>
      </c>
      <c r="H2978" s="15">
        <v>44292</v>
      </c>
      <c r="I2978" s="9" t="s">
        <v>7457</v>
      </c>
      <c r="J2978" s="9">
        <v>115</v>
      </c>
      <c r="K2978" s="9" t="s">
        <v>7481</v>
      </c>
      <c r="L2978" s="9" t="str">
        <f>IF(OR('1. Raw Data'!L2978="Elec", '1. Raw Data'!L2978="elect"), "Electronics", '1. Raw Data'!L2978)</f>
        <v>Electronics</v>
      </c>
      <c r="M2978" s="9">
        <v>155.4</v>
      </c>
      <c r="N2978" s="9">
        <f>IF(ISBLANK('1. Raw Data'!N2978), MEDIAN('1. Raw Data'!$N$2:$N$5001), '1. Raw Data'!N2978)</f>
        <v>97.96</v>
      </c>
      <c r="O2978" s="9">
        <v>4</v>
      </c>
      <c r="P2978" s="9">
        <f>IF(ISBLANK('1. Raw Data'!P2978), 0, '1. Raw Data'!P2978)</f>
        <v>0</v>
      </c>
      <c r="Q2978" s="9">
        <v>1069</v>
      </c>
      <c r="R2978" s="9">
        <v>4</v>
      </c>
      <c r="S2978" s="9">
        <f t="shared" si="138"/>
        <v>621.6</v>
      </c>
      <c r="T2978" s="9">
        <f t="shared" si="139"/>
        <v>229.76000000000005</v>
      </c>
      <c r="U2978" s="23">
        <f t="shared" si="140"/>
        <v>0.36962676962676971</v>
      </c>
    </row>
    <row r="2979" spans="1:21" x14ac:dyDescent="0.3">
      <c r="A2979" s="9">
        <v>2495</v>
      </c>
      <c r="B2979" s="9" t="str">
        <f>PROPER(TRIM('1. Raw Data'!B2979))</f>
        <v>Customer_2977</v>
      </c>
      <c r="C2979" s="9">
        <f>IF(OR('1. Raw Data'!C2979&lt;18, '1. Raw Data'!C2979&gt;100), MEDIAN('1. Raw Data'!$C$2:$C$5001), '1. Raw Data'!C2979)</f>
        <v>41</v>
      </c>
      <c r="D2979" s="9" t="s">
        <v>5021</v>
      </c>
      <c r="E2979" s="22">
        <v>44446</v>
      </c>
      <c r="F2979" s="9">
        <v>1</v>
      </c>
      <c r="G2979" s="9">
        <v>12914</v>
      </c>
      <c r="H2979" s="15">
        <v>44386</v>
      </c>
      <c r="I2979" s="9" t="s">
        <v>7457</v>
      </c>
      <c r="J2979" s="9">
        <v>139</v>
      </c>
      <c r="K2979" s="9" t="s">
        <v>7486</v>
      </c>
      <c r="L2979" s="9" t="str">
        <f>IF(OR('1. Raw Data'!L2979="Elec", '1. Raw Data'!L2979="elect"), "Electronics", '1. Raw Data'!L2979)</f>
        <v>Electronics</v>
      </c>
      <c r="M2979" s="9">
        <v>110.15</v>
      </c>
      <c r="N2979" s="9">
        <f>IF(ISBLANK('1. Raw Data'!N2979), MEDIAN('1. Raw Data'!$N$2:$N$5001), '1. Raw Data'!N2979)</f>
        <v>51.89</v>
      </c>
      <c r="O2979" s="9">
        <v>4</v>
      </c>
      <c r="P2979" s="9">
        <f>IF(ISBLANK('1. Raw Data'!P2979), 0, '1. Raw Data'!P2979)</f>
        <v>0.05</v>
      </c>
      <c r="Q2979" s="9">
        <v>1212</v>
      </c>
      <c r="R2979" s="9">
        <v>3</v>
      </c>
      <c r="S2979" s="9">
        <f t="shared" si="138"/>
        <v>418.57</v>
      </c>
      <c r="T2979" s="9">
        <f t="shared" si="139"/>
        <v>211.01</v>
      </c>
      <c r="U2979" s="23">
        <f t="shared" si="140"/>
        <v>0.50412117447499816</v>
      </c>
    </row>
    <row r="2980" spans="1:21" x14ac:dyDescent="0.3">
      <c r="A2980" s="9">
        <v>1943</v>
      </c>
      <c r="B2980" s="9" t="str">
        <f>PROPER(TRIM('1. Raw Data'!B2980))</f>
        <v>Customer_2978</v>
      </c>
      <c r="C2980" s="9">
        <f>IF(OR('1. Raw Data'!C2980&lt;18, '1. Raw Data'!C2980&gt;100), MEDIAN('1. Raw Data'!$C$2:$C$5001), '1. Raw Data'!C2980)</f>
        <v>27</v>
      </c>
      <c r="D2980" s="9" t="s">
        <v>5020</v>
      </c>
      <c r="E2980" s="22">
        <v>45280</v>
      </c>
      <c r="F2980" s="9">
        <v>0</v>
      </c>
      <c r="G2980" s="9">
        <v>11871</v>
      </c>
      <c r="H2980" s="15">
        <v>45280</v>
      </c>
      <c r="I2980" s="9" t="s">
        <v>7455</v>
      </c>
      <c r="J2980" s="9">
        <v>145</v>
      </c>
      <c r="K2980" s="9" t="s">
        <v>7470</v>
      </c>
      <c r="L2980" s="9" t="str">
        <f>IF(OR('1. Raw Data'!L2980="Elec", '1. Raw Data'!L2980="elect"), "Electronics", '1. Raw Data'!L2980)</f>
        <v>Clothing</v>
      </c>
      <c r="M2980" s="9">
        <v>197.56</v>
      </c>
      <c r="N2980" s="9">
        <f>IF(ISBLANK('1. Raw Data'!N2980), MEDIAN('1. Raw Data'!$N$2:$N$5001), '1. Raw Data'!N2980)</f>
        <v>129.37</v>
      </c>
      <c r="O2980" s="9">
        <v>4</v>
      </c>
      <c r="P2980" s="9">
        <f>IF(ISBLANK('1. Raw Data'!P2980), 0, '1. Raw Data'!P2980)</f>
        <v>0</v>
      </c>
      <c r="Q2980" s="9">
        <v>378</v>
      </c>
      <c r="R2980" s="9">
        <v>5</v>
      </c>
      <c r="S2980" s="9">
        <f t="shared" si="138"/>
        <v>790.24</v>
      </c>
      <c r="T2980" s="9">
        <f t="shared" si="139"/>
        <v>272.76</v>
      </c>
      <c r="U2980" s="23">
        <f t="shared" si="140"/>
        <v>0.34516096375784572</v>
      </c>
    </row>
    <row r="2981" spans="1:21" x14ac:dyDescent="0.3">
      <c r="A2981" s="9">
        <v>1198</v>
      </c>
      <c r="B2981" s="9" t="str">
        <f>PROPER(TRIM('1. Raw Data'!B2981))</f>
        <v>Customer_2979</v>
      </c>
      <c r="C2981" s="9">
        <f>IF(OR('1. Raw Data'!C2981&lt;18, '1. Raw Data'!C2981&gt;100), MEDIAN('1. Raw Data'!$C$2:$C$5001), '1. Raw Data'!C2981)</f>
        <v>28</v>
      </c>
      <c r="D2981" s="9" t="s">
        <v>5018</v>
      </c>
      <c r="E2981" s="22">
        <v>44126</v>
      </c>
      <c r="F2981" s="9">
        <v>1</v>
      </c>
      <c r="G2981" s="9">
        <v>13631</v>
      </c>
      <c r="H2981" s="15">
        <v>44126</v>
      </c>
      <c r="I2981" s="9" t="s">
        <v>7456</v>
      </c>
      <c r="J2981" s="9">
        <v>135</v>
      </c>
      <c r="K2981" s="9" t="s">
        <v>7458</v>
      </c>
      <c r="L2981" s="9" t="str">
        <f>IF(OR('1. Raw Data'!L2981="Elec", '1. Raw Data'!L2981="elect"), "Electronics", '1. Raw Data'!L2981)</f>
        <v>Electronics</v>
      </c>
      <c r="M2981" s="9">
        <v>176.67</v>
      </c>
      <c r="N2981" s="9">
        <f>IF(ISBLANK('1. Raw Data'!N2981), MEDIAN('1. Raw Data'!$N$2:$N$5001), '1. Raw Data'!N2981)</f>
        <v>88.41</v>
      </c>
      <c r="O2981" s="9">
        <v>2</v>
      </c>
      <c r="P2981" s="9">
        <f>IF(ISBLANK('1. Raw Data'!P2981), 0, '1. Raw Data'!P2981)</f>
        <v>0</v>
      </c>
      <c r="Q2981" s="9">
        <v>689</v>
      </c>
      <c r="R2981" s="9">
        <v>3</v>
      </c>
      <c r="S2981" s="9">
        <f t="shared" si="138"/>
        <v>353.34</v>
      </c>
      <c r="T2981" s="9">
        <f t="shared" si="139"/>
        <v>176.51999999999998</v>
      </c>
      <c r="U2981" s="23">
        <f t="shared" si="140"/>
        <v>0.49957547970793004</v>
      </c>
    </row>
    <row r="2982" spans="1:21" x14ac:dyDescent="0.3">
      <c r="A2982" s="9">
        <v>2449</v>
      </c>
      <c r="B2982" s="9" t="str">
        <f>PROPER(TRIM('1. Raw Data'!B2982))</f>
        <v>Customer_2980</v>
      </c>
      <c r="C2982" s="9">
        <f>IF(OR('1. Raw Data'!C2982&lt;18, '1. Raw Data'!C2982&gt;100), MEDIAN('1. Raw Data'!$C$2:$C$5001), '1. Raw Data'!C2982)</f>
        <v>40</v>
      </c>
      <c r="D2982" s="9" t="s">
        <v>5021</v>
      </c>
      <c r="E2982" s="22">
        <v>44779</v>
      </c>
      <c r="F2982" s="9">
        <v>1</v>
      </c>
      <c r="G2982" s="9">
        <v>12310</v>
      </c>
      <c r="H2982" s="15">
        <v>44720</v>
      </c>
      <c r="I2982" s="9" t="s">
        <v>7455</v>
      </c>
      <c r="J2982" s="9">
        <v>126</v>
      </c>
      <c r="K2982" s="9" t="s">
        <v>7469</v>
      </c>
      <c r="L2982" s="9" t="str">
        <f>IF(OR('1. Raw Data'!L2982="Elec", '1. Raw Data'!L2982="elect"), "Electronics", '1. Raw Data'!L2982)</f>
        <v>Electronics</v>
      </c>
      <c r="M2982" s="9">
        <v>843.7</v>
      </c>
      <c r="N2982" s="9">
        <f>IF(ISBLANK('1. Raw Data'!N2982), MEDIAN('1. Raw Data'!$N$2:$N$5001), '1. Raw Data'!N2982)</f>
        <v>385.77</v>
      </c>
      <c r="O2982" s="9">
        <v>5</v>
      </c>
      <c r="P2982" s="9">
        <f>IF(ISBLANK('1. Raw Data'!P2982), 0, '1. Raw Data'!P2982)</f>
        <v>0.2</v>
      </c>
      <c r="Q2982" s="9">
        <v>879</v>
      </c>
      <c r="R2982" s="9">
        <v>5</v>
      </c>
      <c r="S2982" s="9">
        <f t="shared" si="138"/>
        <v>3374.8</v>
      </c>
      <c r="T2982" s="9">
        <f t="shared" si="139"/>
        <v>1445.9500000000003</v>
      </c>
      <c r="U2982" s="23">
        <f t="shared" si="140"/>
        <v>0.42845501955671456</v>
      </c>
    </row>
    <row r="2983" spans="1:21" x14ac:dyDescent="0.3">
      <c r="A2983" s="9">
        <v>1491</v>
      </c>
      <c r="B2983" s="9" t="str">
        <f>PROPER(TRIM('1. Raw Data'!B2983))</f>
        <v>Customer_2981</v>
      </c>
      <c r="C2983" s="9">
        <f>IF(OR('1. Raw Data'!C2983&lt;18, '1. Raw Data'!C2983&gt;100), MEDIAN('1. Raw Data'!$C$2:$C$5001), '1. Raw Data'!C2983)</f>
        <v>36</v>
      </c>
      <c r="D2983" s="9" t="s">
        <v>5018</v>
      </c>
      <c r="E2983" s="22">
        <v>43949</v>
      </c>
      <c r="F2983" s="9">
        <v>1</v>
      </c>
      <c r="G2983" s="9">
        <v>12343</v>
      </c>
      <c r="H2983" s="15">
        <v>43949</v>
      </c>
      <c r="I2983" s="9" t="s">
        <v>7455</v>
      </c>
      <c r="J2983" s="9">
        <v>123</v>
      </c>
      <c r="K2983" s="9" t="s">
        <v>7502</v>
      </c>
      <c r="L2983" s="9" t="str">
        <f>IF(OR('1. Raw Data'!L2983="Elec", '1. Raw Data'!L2983="elect"), "Electronics", '1. Raw Data'!L2983)</f>
        <v>Clothing</v>
      </c>
      <c r="M2983" s="9">
        <v>362.39</v>
      </c>
      <c r="N2983" s="9">
        <f>IF(ISBLANK('1. Raw Data'!N2983), MEDIAN('1. Raw Data'!$N$2:$N$5001), '1. Raw Data'!N2983)</f>
        <v>195.54</v>
      </c>
      <c r="O2983" s="9">
        <v>5</v>
      </c>
      <c r="P2983" s="9">
        <f>IF(ISBLANK('1. Raw Data'!P2983), 0, '1. Raw Data'!P2983)</f>
        <v>0</v>
      </c>
      <c r="Q2983" s="9">
        <v>1670</v>
      </c>
      <c r="R2983" s="9">
        <v>3</v>
      </c>
      <c r="S2983" s="9">
        <f t="shared" si="138"/>
        <v>1811.9499999999998</v>
      </c>
      <c r="T2983" s="9">
        <f t="shared" si="139"/>
        <v>834.24999999999989</v>
      </c>
      <c r="U2983" s="23">
        <f t="shared" si="140"/>
        <v>0.46041557438119152</v>
      </c>
    </row>
    <row r="2984" spans="1:21" x14ac:dyDescent="0.3">
      <c r="A2984" s="9">
        <v>1895</v>
      </c>
      <c r="B2984" s="9" t="str">
        <f>PROPER(TRIM('1. Raw Data'!B2984))</f>
        <v>Customer_2982</v>
      </c>
      <c r="C2984" s="9">
        <f>IF(OR('1. Raw Data'!C2984&lt;18, '1. Raw Data'!C2984&gt;100), MEDIAN('1. Raw Data'!$C$2:$C$5001), '1. Raw Data'!C2984)</f>
        <v>51</v>
      </c>
      <c r="D2984" s="9" t="s">
        <v>5022</v>
      </c>
      <c r="E2984" s="22">
        <v>44982</v>
      </c>
      <c r="F2984" s="9">
        <v>0</v>
      </c>
      <c r="G2984" s="9">
        <v>13386</v>
      </c>
      <c r="H2984" s="15">
        <v>44982</v>
      </c>
      <c r="I2984" s="9" t="s">
        <v>7455</v>
      </c>
      <c r="J2984" s="9">
        <v>113</v>
      </c>
      <c r="K2984" s="9" t="s">
        <v>7460</v>
      </c>
      <c r="L2984" s="9" t="str">
        <f>IF(OR('1. Raw Data'!L2984="Elec", '1. Raw Data'!L2984="elect"), "Electronics", '1. Raw Data'!L2984)</f>
        <v>Home Appliances</v>
      </c>
      <c r="M2984" s="9">
        <v>1297.3</v>
      </c>
      <c r="N2984" s="9">
        <f>IF(ISBLANK('1. Raw Data'!N2984), MEDIAN('1. Raw Data'!$N$2:$N$5001), '1. Raw Data'!N2984)</f>
        <v>429.51499999999999</v>
      </c>
      <c r="O2984" s="9">
        <v>1</v>
      </c>
      <c r="P2984" s="9">
        <f>IF(ISBLANK('1. Raw Data'!P2984), 0, '1. Raw Data'!P2984)</f>
        <v>0</v>
      </c>
      <c r="Q2984" s="9">
        <v>507</v>
      </c>
      <c r="R2984" s="9">
        <v>3</v>
      </c>
      <c r="S2984" s="9">
        <f t="shared" si="138"/>
        <v>1297.3</v>
      </c>
      <c r="T2984" s="9">
        <f t="shared" si="139"/>
        <v>867.78499999999997</v>
      </c>
      <c r="U2984" s="23">
        <f t="shared" si="140"/>
        <v>0.66891621059122797</v>
      </c>
    </row>
    <row r="2985" spans="1:21" x14ac:dyDescent="0.3">
      <c r="A2985" s="9">
        <v>1141</v>
      </c>
      <c r="B2985" s="9" t="str">
        <f>PROPER(TRIM('1. Raw Data'!B2985))</f>
        <v>Customer_2983</v>
      </c>
      <c r="C2985" s="9">
        <f>IF(OR('1. Raw Data'!C2985&lt;18, '1. Raw Data'!C2985&gt;100), MEDIAN('1. Raw Data'!$C$2:$C$5001), '1. Raw Data'!C2985)</f>
        <v>60</v>
      </c>
      <c r="D2985" s="9" t="s">
        <v>5021</v>
      </c>
      <c r="E2985" s="22">
        <v>44676</v>
      </c>
      <c r="F2985" s="9">
        <v>0</v>
      </c>
      <c r="G2985" s="9">
        <v>13067</v>
      </c>
      <c r="H2985" s="15">
        <v>44676</v>
      </c>
      <c r="I2985" s="9" t="s">
        <v>7457</v>
      </c>
      <c r="J2985" s="9">
        <v>126</v>
      </c>
      <c r="K2985" s="9" t="s">
        <v>7469</v>
      </c>
      <c r="L2985" s="9" t="str">
        <f>IF(OR('1. Raw Data'!L2985="Elec", '1. Raw Data'!L2985="elect"), "Electronics", '1. Raw Data'!L2985)</f>
        <v>Electronics</v>
      </c>
      <c r="M2985" s="9">
        <v>696.34</v>
      </c>
      <c r="N2985" s="9">
        <f>IF(ISBLANK('1. Raw Data'!N2985), MEDIAN('1. Raw Data'!$N$2:$N$5001), '1. Raw Data'!N2985)</f>
        <v>429.51499999999999</v>
      </c>
      <c r="O2985" s="9">
        <v>4</v>
      </c>
      <c r="P2985" s="9">
        <f>IF(ISBLANK('1. Raw Data'!P2985), 0, '1. Raw Data'!P2985)</f>
        <v>0</v>
      </c>
      <c r="Q2985" s="9">
        <v>822</v>
      </c>
      <c r="R2985" s="9">
        <v>3</v>
      </c>
      <c r="S2985" s="9">
        <f t="shared" si="138"/>
        <v>2785.36</v>
      </c>
      <c r="T2985" s="9">
        <f t="shared" si="139"/>
        <v>1067.3000000000002</v>
      </c>
      <c r="U2985" s="23">
        <f t="shared" si="140"/>
        <v>0.38318206623201312</v>
      </c>
    </row>
    <row r="2986" spans="1:21" x14ac:dyDescent="0.3">
      <c r="A2986" s="9">
        <v>2336</v>
      </c>
      <c r="B2986" s="9" t="str">
        <f>PROPER(TRIM('1. Raw Data'!B2986))</f>
        <v>Customer_2984</v>
      </c>
      <c r="C2986" s="9">
        <f>IF(OR('1. Raw Data'!C2986&lt;18, '1. Raw Data'!C2986&gt;100), MEDIAN('1. Raw Data'!$C$2:$C$5001), '1. Raw Data'!C2986)</f>
        <v>36</v>
      </c>
      <c r="D2986" s="9" t="s">
        <v>5022</v>
      </c>
      <c r="E2986" s="22">
        <v>44684</v>
      </c>
      <c r="F2986" s="9">
        <v>1</v>
      </c>
      <c r="G2986" s="9">
        <v>12339</v>
      </c>
      <c r="H2986" s="15">
        <v>44625</v>
      </c>
      <c r="I2986" s="9" t="s">
        <v>7457</v>
      </c>
      <c r="J2986" s="9">
        <v>103</v>
      </c>
      <c r="K2986" s="9" t="s">
        <v>7472</v>
      </c>
      <c r="L2986" s="9" t="str">
        <f>IF(OR('1. Raw Data'!L2986="Elec", '1. Raw Data'!L2986="elect"), "Electronics", '1. Raw Data'!L2986)</f>
        <v>Electronics</v>
      </c>
      <c r="M2986" s="9">
        <v>1058.49</v>
      </c>
      <c r="N2986" s="9">
        <f>IF(ISBLANK('1. Raw Data'!N2986), MEDIAN('1. Raw Data'!$N$2:$N$5001), '1. Raw Data'!N2986)</f>
        <v>527.41999999999996</v>
      </c>
      <c r="O2986" s="9">
        <v>2</v>
      </c>
      <c r="P2986" s="9">
        <f>IF(ISBLANK('1. Raw Data'!P2986), 0, '1. Raw Data'!P2986)</f>
        <v>0</v>
      </c>
      <c r="Q2986" s="9">
        <v>625</v>
      </c>
      <c r="R2986" s="9">
        <v>5</v>
      </c>
      <c r="S2986" s="9">
        <f t="shared" si="138"/>
        <v>2116.98</v>
      </c>
      <c r="T2986" s="9">
        <f t="shared" si="139"/>
        <v>1062.1400000000001</v>
      </c>
      <c r="U2986" s="23">
        <f t="shared" si="140"/>
        <v>0.50172415421969041</v>
      </c>
    </row>
    <row r="2987" spans="1:21" x14ac:dyDescent="0.3">
      <c r="A2987" s="9">
        <v>1164</v>
      </c>
      <c r="B2987" s="9" t="str">
        <f>PROPER(TRIM('1. Raw Data'!B2987))</f>
        <v>Customer_2985</v>
      </c>
      <c r="C2987" s="9">
        <f>IF(OR('1. Raw Data'!C2987&lt;18, '1. Raw Data'!C2987&gt;100), MEDIAN('1. Raw Data'!$C$2:$C$5001), '1. Raw Data'!C2987)</f>
        <v>47</v>
      </c>
      <c r="D2987" s="9" t="s">
        <v>5018</v>
      </c>
      <c r="E2987" s="22">
        <v>44972</v>
      </c>
      <c r="F2987" s="9">
        <v>0</v>
      </c>
      <c r="G2987" s="9">
        <v>10683</v>
      </c>
      <c r="H2987" s="15">
        <v>44972</v>
      </c>
      <c r="I2987" s="9" t="s">
        <v>7455</v>
      </c>
      <c r="J2987" s="9">
        <v>129</v>
      </c>
      <c r="K2987" s="9" t="s">
        <v>7471</v>
      </c>
      <c r="L2987" s="9" t="str">
        <f>IF(OR('1. Raw Data'!L2987="Elec", '1. Raw Data'!L2987="elect"), "Electronics", '1. Raw Data'!L2987)</f>
        <v>Sports</v>
      </c>
      <c r="M2987" s="9">
        <v>996.67</v>
      </c>
      <c r="N2987" s="9">
        <f>IF(ISBLANK('1. Raw Data'!N2987), MEDIAN('1. Raw Data'!$N$2:$N$5001), '1. Raw Data'!N2987)</f>
        <v>593.96</v>
      </c>
      <c r="O2987" s="9">
        <v>1</v>
      </c>
      <c r="P2987" s="9">
        <f>IF(ISBLANK('1. Raw Data'!P2987), 0, '1. Raw Data'!P2987)</f>
        <v>0</v>
      </c>
      <c r="Q2987" s="9">
        <v>479</v>
      </c>
      <c r="R2987" s="9">
        <v>4</v>
      </c>
      <c r="S2987" s="9">
        <f t="shared" si="138"/>
        <v>996.67</v>
      </c>
      <c r="T2987" s="9">
        <f t="shared" si="139"/>
        <v>402.70999999999992</v>
      </c>
      <c r="U2987" s="23">
        <f t="shared" si="140"/>
        <v>0.40405550483108749</v>
      </c>
    </row>
    <row r="2988" spans="1:21" x14ac:dyDescent="0.3">
      <c r="A2988" s="9">
        <v>1313</v>
      </c>
      <c r="B2988" s="9" t="str">
        <f>PROPER(TRIM('1. Raw Data'!B2988))</f>
        <v>Customer_2986</v>
      </c>
      <c r="C2988" s="9">
        <f>IF(OR('1. Raw Data'!C2988&lt;18, '1. Raw Data'!C2988&gt;100), MEDIAN('1. Raw Data'!$C$2:$C$5001), '1. Raw Data'!C2988)</f>
        <v>40</v>
      </c>
      <c r="D2988" s="9" t="s">
        <v>5018</v>
      </c>
      <c r="E2988" s="22">
        <v>44916</v>
      </c>
      <c r="F2988" s="9">
        <v>0</v>
      </c>
      <c r="G2988" s="9">
        <v>10875</v>
      </c>
      <c r="H2988" s="15">
        <v>44916</v>
      </c>
      <c r="I2988" s="9" t="s">
        <v>7456</v>
      </c>
      <c r="J2988" s="9">
        <v>102</v>
      </c>
      <c r="K2988" s="9" t="s">
        <v>7494</v>
      </c>
      <c r="L2988" s="9" t="str">
        <f>IF(OR('1. Raw Data'!L2988="Elec", '1. Raw Data'!L2988="elect"), "Electronics", '1. Raw Data'!L2988)</f>
        <v>Home Appliances</v>
      </c>
      <c r="M2988" s="9">
        <v>513.79</v>
      </c>
      <c r="N2988" s="9">
        <f>IF(ISBLANK('1. Raw Data'!N2988), MEDIAN('1. Raw Data'!$N$2:$N$5001), '1. Raw Data'!N2988)</f>
        <v>429.51499999999999</v>
      </c>
      <c r="O2988" s="9">
        <v>5</v>
      </c>
      <c r="P2988" s="9">
        <f>IF(ISBLANK('1. Raw Data'!P2988), 0, '1. Raw Data'!P2988)</f>
        <v>0</v>
      </c>
      <c r="Q2988" s="9">
        <v>742</v>
      </c>
      <c r="R2988" s="9">
        <v>5</v>
      </c>
      <c r="S2988" s="9">
        <f t="shared" si="138"/>
        <v>2568.9499999999998</v>
      </c>
      <c r="T2988" s="9">
        <f t="shared" si="139"/>
        <v>421.375</v>
      </c>
      <c r="U2988" s="23">
        <f t="shared" si="140"/>
        <v>0.1640261585472664</v>
      </c>
    </row>
    <row r="2989" spans="1:21" x14ac:dyDescent="0.3">
      <c r="A2989" s="9">
        <v>1020</v>
      </c>
      <c r="B2989" s="9" t="str">
        <f>PROPER(TRIM('1. Raw Data'!B2989))</f>
        <v>Customer_2987</v>
      </c>
      <c r="C2989" s="9">
        <f>IF(OR('1. Raw Data'!C2989&lt;18, '1. Raw Data'!C2989&gt;100), MEDIAN('1. Raw Data'!$C$2:$C$5001), '1. Raw Data'!C2989)</f>
        <v>33</v>
      </c>
      <c r="D2989" s="9" t="s">
        <v>5023</v>
      </c>
      <c r="E2989" s="22">
        <v>43840</v>
      </c>
      <c r="F2989" s="9">
        <v>0</v>
      </c>
      <c r="G2989" s="9">
        <v>11054</v>
      </c>
      <c r="H2989" s="15">
        <v>44105</v>
      </c>
      <c r="I2989" s="9" t="s">
        <v>7457</v>
      </c>
      <c r="J2989" s="9">
        <v>128</v>
      </c>
      <c r="K2989" s="9" t="s">
        <v>7473</v>
      </c>
      <c r="L2989" s="9" t="str">
        <f>IF(OR('1. Raw Data'!L2989="Elec", '1. Raw Data'!L2989="elect"), "Electronics", '1. Raw Data'!L2989)</f>
        <v>Electronics</v>
      </c>
      <c r="M2989" s="9">
        <v>402.59</v>
      </c>
      <c r="N2989" s="9">
        <f>IF(ISBLANK('1. Raw Data'!N2989), MEDIAN('1. Raw Data'!$N$2:$N$5001), '1. Raw Data'!N2989)</f>
        <v>169.59</v>
      </c>
      <c r="O2989" s="9">
        <v>1</v>
      </c>
      <c r="P2989" s="9">
        <f>IF(ISBLANK('1. Raw Data'!P2989), 0, '1. Raw Data'!P2989)</f>
        <v>0</v>
      </c>
      <c r="Q2989" s="9">
        <v>534</v>
      </c>
      <c r="R2989" s="9">
        <v>7</v>
      </c>
      <c r="S2989" s="9">
        <f t="shared" si="138"/>
        <v>402.59</v>
      </c>
      <c r="T2989" s="9">
        <f t="shared" si="139"/>
        <v>232.99999999999997</v>
      </c>
      <c r="U2989" s="23">
        <f t="shared" si="140"/>
        <v>0.57875257706351368</v>
      </c>
    </row>
    <row r="2990" spans="1:21" x14ac:dyDescent="0.3">
      <c r="A2990" s="9">
        <v>2105</v>
      </c>
      <c r="B2990" s="9" t="str">
        <f>PROPER(TRIM('1. Raw Data'!B2990))</f>
        <v>Customer_2988</v>
      </c>
      <c r="C2990" s="9">
        <f>IF(OR('1. Raw Data'!C2990&lt;18, '1. Raw Data'!C2990&gt;100), MEDIAN('1. Raw Data'!$C$2:$C$5001), '1. Raw Data'!C2990)</f>
        <v>33</v>
      </c>
      <c r="D2990" s="9" t="s">
        <v>5020</v>
      </c>
      <c r="E2990" s="22">
        <v>44715</v>
      </c>
      <c r="F2990" s="9">
        <v>1</v>
      </c>
      <c r="G2990" s="9">
        <v>13753</v>
      </c>
      <c r="H2990" s="15">
        <v>44626</v>
      </c>
      <c r="I2990" s="9" t="s">
        <v>7457</v>
      </c>
      <c r="J2990" s="9">
        <v>123</v>
      </c>
      <c r="K2990" s="9" t="s">
        <v>7502</v>
      </c>
      <c r="L2990" s="9" t="str">
        <f>IF(OR('1. Raw Data'!L2990="Elec", '1. Raw Data'!L2990="elect"), "Electronics", '1. Raw Data'!L2990)</f>
        <v>Clothing</v>
      </c>
      <c r="M2990" s="9">
        <v>546.55999999999995</v>
      </c>
      <c r="N2990" s="9">
        <f>IF(ISBLANK('1. Raw Data'!N2990), MEDIAN('1. Raw Data'!$N$2:$N$5001), '1. Raw Data'!N2990)</f>
        <v>273.06</v>
      </c>
      <c r="O2990" s="9">
        <v>4</v>
      </c>
      <c r="P2990" s="9">
        <f>IF(ISBLANK('1. Raw Data'!P2990), 0, '1. Raw Data'!P2990)</f>
        <v>0</v>
      </c>
      <c r="Q2990" s="9">
        <v>846</v>
      </c>
      <c r="R2990" s="9">
        <v>3</v>
      </c>
      <c r="S2990" s="9">
        <f t="shared" si="138"/>
        <v>2186.2399999999998</v>
      </c>
      <c r="T2990" s="9">
        <f t="shared" si="139"/>
        <v>1093.9999999999998</v>
      </c>
      <c r="U2990" s="23">
        <f t="shared" si="140"/>
        <v>0.50040251756440279</v>
      </c>
    </row>
    <row r="2991" spans="1:21" x14ac:dyDescent="0.3">
      <c r="A2991" s="9">
        <v>2154</v>
      </c>
      <c r="B2991" s="9" t="str">
        <f>PROPER(TRIM('1. Raw Data'!B2991))</f>
        <v>Customer_2989</v>
      </c>
      <c r="C2991" s="9">
        <f>IF(OR('1. Raw Data'!C2991&lt;18, '1. Raw Data'!C2991&gt;100), MEDIAN('1. Raw Data'!$C$2:$C$5001), '1. Raw Data'!C2991)</f>
        <v>62</v>
      </c>
      <c r="D2991" s="9" t="s">
        <v>5019</v>
      </c>
      <c r="E2991" s="22">
        <v>44535</v>
      </c>
      <c r="F2991" s="9">
        <v>1</v>
      </c>
      <c r="G2991" s="9">
        <v>13115</v>
      </c>
      <c r="H2991" s="15">
        <v>44328</v>
      </c>
      <c r="I2991" s="9" t="s">
        <v>7455</v>
      </c>
      <c r="J2991" s="9">
        <v>136</v>
      </c>
      <c r="K2991" s="9" t="s">
        <v>7503</v>
      </c>
      <c r="L2991" s="9" t="str">
        <f>IF(OR('1. Raw Data'!L2991="Elec", '1. Raw Data'!L2991="elect"), "Electronics", '1. Raw Data'!L2991)</f>
        <v>Sports</v>
      </c>
      <c r="M2991" s="9">
        <v>1205.1500000000001</v>
      </c>
      <c r="N2991" s="9">
        <f>IF(ISBLANK('1. Raw Data'!N2991), MEDIAN('1. Raw Data'!$N$2:$N$5001), '1. Raw Data'!N2991)</f>
        <v>778.87</v>
      </c>
      <c r="O2991" s="9">
        <v>3</v>
      </c>
      <c r="P2991" s="9">
        <f>IF(ISBLANK('1. Raw Data'!P2991), 0, '1. Raw Data'!P2991)</f>
        <v>0</v>
      </c>
      <c r="Q2991" s="9">
        <v>1123</v>
      </c>
      <c r="R2991" s="9">
        <v>4</v>
      </c>
      <c r="S2991" s="9">
        <f t="shared" si="138"/>
        <v>3615.4500000000003</v>
      </c>
      <c r="T2991" s="9">
        <f t="shared" si="139"/>
        <v>1278.8400000000001</v>
      </c>
      <c r="U2991" s="23">
        <f t="shared" si="140"/>
        <v>0.35371530514873667</v>
      </c>
    </row>
    <row r="2992" spans="1:21" x14ac:dyDescent="0.3">
      <c r="A2992" s="9">
        <v>1983</v>
      </c>
      <c r="B2992" s="9" t="str">
        <f>PROPER(TRIM('1. Raw Data'!B2992))</f>
        <v>Customer_2990</v>
      </c>
      <c r="C2992" s="9">
        <f>IF(OR('1. Raw Data'!C2992&lt;18, '1. Raw Data'!C2992&gt;100), MEDIAN('1. Raw Data'!$C$2:$C$5001), '1. Raw Data'!C2992)</f>
        <v>45</v>
      </c>
      <c r="D2992" s="9" t="s">
        <v>5020</v>
      </c>
      <c r="E2992" s="22">
        <v>44353</v>
      </c>
      <c r="F2992" s="9">
        <v>0</v>
      </c>
      <c r="G2992" s="9">
        <v>11962</v>
      </c>
      <c r="H2992" s="15">
        <v>44353</v>
      </c>
      <c r="I2992" s="9" t="s">
        <v>7457</v>
      </c>
      <c r="J2992" s="9">
        <v>149</v>
      </c>
      <c r="K2992" s="9" t="s">
        <v>7467</v>
      </c>
      <c r="L2992" s="9" t="str">
        <f>IF(OR('1. Raw Data'!L2992="Elec", '1. Raw Data'!L2992="elect"), "Electronics", '1. Raw Data'!L2992)</f>
        <v>Sports</v>
      </c>
      <c r="M2992" s="9">
        <v>900.1</v>
      </c>
      <c r="N2992" s="9">
        <f>IF(ISBLANK('1. Raw Data'!N2992), MEDIAN('1. Raw Data'!$N$2:$N$5001), '1. Raw Data'!N2992)</f>
        <v>621.44000000000005</v>
      </c>
      <c r="O2992" s="9">
        <v>4</v>
      </c>
      <c r="P2992" s="9">
        <f>IF(ISBLANK('1. Raw Data'!P2992), 0, '1. Raw Data'!P2992)</f>
        <v>0</v>
      </c>
      <c r="Q2992" s="9">
        <v>355</v>
      </c>
      <c r="R2992" s="9">
        <v>5</v>
      </c>
      <c r="S2992" s="9">
        <f t="shared" si="138"/>
        <v>3600.4</v>
      </c>
      <c r="T2992" s="9">
        <f t="shared" si="139"/>
        <v>1114.6399999999999</v>
      </c>
      <c r="U2992" s="23">
        <f t="shared" si="140"/>
        <v>0.30958782357515829</v>
      </c>
    </row>
    <row r="2993" spans="1:21" x14ac:dyDescent="0.3">
      <c r="A2993" s="9">
        <v>1304</v>
      </c>
      <c r="B2993" s="9" t="str">
        <f>PROPER(TRIM('1. Raw Data'!B2993))</f>
        <v>Customer_2991</v>
      </c>
      <c r="C2993" s="9">
        <f>IF(OR('1. Raw Data'!C2993&lt;18, '1. Raw Data'!C2993&gt;100), MEDIAN('1. Raw Data'!$C$2:$C$5001), '1. Raw Data'!C2993)</f>
        <v>47</v>
      </c>
      <c r="D2993" s="9" t="s">
        <v>5018</v>
      </c>
      <c r="E2993" s="22">
        <v>44247</v>
      </c>
      <c r="F2993" s="9">
        <v>0</v>
      </c>
      <c r="G2993" s="9">
        <v>12602</v>
      </c>
      <c r="H2993" s="15">
        <v>44247</v>
      </c>
      <c r="I2993" s="9" t="s">
        <v>7456</v>
      </c>
      <c r="J2993" s="9">
        <v>106</v>
      </c>
      <c r="K2993" s="9" t="s">
        <v>7477</v>
      </c>
      <c r="L2993" s="9" t="str">
        <f>IF(OR('1. Raw Data'!L2993="Elec", '1. Raw Data'!L2993="elect"), "Electronics", '1. Raw Data'!L2993)</f>
        <v>Sports</v>
      </c>
      <c r="M2993" s="9">
        <v>417.63</v>
      </c>
      <c r="N2993" s="9">
        <f>IF(ISBLANK('1. Raw Data'!N2993), MEDIAN('1. Raw Data'!$N$2:$N$5001), '1. Raw Data'!N2993)</f>
        <v>172.04</v>
      </c>
      <c r="O2993" s="9">
        <v>4</v>
      </c>
      <c r="P2993" s="9">
        <f>IF(ISBLANK('1. Raw Data'!P2993), 0, '1. Raw Data'!P2993)</f>
        <v>0</v>
      </c>
      <c r="Q2993" s="9">
        <v>522</v>
      </c>
      <c r="R2993" s="9">
        <v>6</v>
      </c>
      <c r="S2993" s="9">
        <f t="shared" si="138"/>
        <v>1670.52</v>
      </c>
      <c r="T2993" s="9">
        <f t="shared" si="139"/>
        <v>982.36</v>
      </c>
      <c r="U2993" s="23">
        <f t="shared" si="140"/>
        <v>0.58805641357182192</v>
      </c>
    </row>
    <row r="2994" spans="1:21" x14ac:dyDescent="0.3">
      <c r="A2994" s="9">
        <v>1370</v>
      </c>
      <c r="B2994" s="9" t="str">
        <f>PROPER(TRIM('1. Raw Data'!B2994))</f>
        <v>Customer_2992</v>
      </c>
      <c r="C2994" s="9">
        <f>IF(OR('1. Raw Data'!C2994&lt;18, '1. Raw Data'!C2994&gt;100), MEDIAN('1. Raw Data'!$C$2:$C$5001), '1. Raw Data'!C2994)</f>
        <v>46</v>
      </c>
      <c r="D2994" s="9" t="s">
        <v>5018</v>
      </c>
      <c r="E2994" s="22">
        <v>44507</v>
      </c>
      <c r="F2994" s="9">
        <v>0</v>
      </c>
      <c r="G2994" s="9">
        <v>13205</v>
      </c>
      <c r="H2994" s="15">
        <v>44388</v>
      </c>
      <c r="I2994" s="9" t="s">
        <v>7455</v>
      </c>
      <c r="J2994" s="9">
        <v>111</v>
      </c>
      <c r="K2994" s="9" t="s">
        <v>7476</v>
      </c>
      <c r="L2994" s="9" t="str">
        <f>IF(OR('1. Raw Data'!L2994="Elec", '1. Raw Data'!L2994="elect"), "Electronics", '1. Raw Data'!L2994)</f>
        <v>Electronics</v>
      </c>
      <c r="M2994" s="9">
        <v>1235.8800000000001</v>
      </c>
      <c r="N2994" s="9">
        <f>IF(ISBLANK('1. Raw Data'!N2994), MEDIAN('1. Raw Data'!$N$2:$N$5001), '1. Raw Data'!N2994)</f>
        <v>705.42</v>
      </c>
      <c r="O2994" s="9">
        <v>2</v>
      </c>
      <c r="P2994" s="9">
        <f>IF(ISBLANK('1. Raw Data'!P2994), 0, '1. Raw Data'!P2994)</f>
        <v>0</v>
      </c>
      <c r="Q2994" s="9">
        <v>1001</v>
      </c>
      <c r="R2994" s="9">
        <v>3</v>
      </c>
      <c r="S2994" s="9">
        <f t="shared" si="138"/>
        <v>2471.7600000000002</v>
      </c>
      <c r="T2994" s="9">
        <f t="shared" si="139"/>
        <v>1060.9200000000003</v>
      </c>
      <c r="U2994" s="23">
        <f t="shared" si="140"/>
        <v>0.42921642877949323</v>
      </c>
    </row>
    <row r="2995" spans="1:21" x14ac:dyDescent="0.3">
      <c r="A2995" s="9">
        <v>1852</v>
      </c>
      <c r="B2995" s="9" t="str">
        <f>PROPER(TRIM('1. Raw Data'!B2995))</f>
        <v>Customer_2993</v>
      </c>
      <c r="C2995" s="9">
        <f>IF(OR('1. Raw Data'!C2995&lt;18, '1. Raw Data'!C2995&gt;100), MEDIAN('1. Raw Data'!$C$2:$C$5001), '1. Raw Data'!C2995)</f>
        <v>40</v>
      </c>
      <c r="D2995" s="9" t="s">
        <v>5020</v>
      </c>
      <c r="E2995" s="22">
        <v>45155</v>
      </c>
      <c r="F2995" s="9">
        <v>1</v>
      </c>
      <c r="G2995" s="9">
        <v>10348</v>
      </c>
      <c r="H2995" s="15">
        <v>45155</v>
      </c>
      <c r="I2995" s="9" t="s">
        <v>7457</v>
      </c>
      <c r="J2995" s="9">
        <v>138</v>
      </c>
      <c r="K2995" s="9" t="s">
        <v>7464</v>
      </c>
      <c r="L2995" s="9" t="str">
        <f>IF(OR('1. Raw Data'!L2995="Elec", '1. Raw Data'!L2995="elect"), "Electronics", '1. Raw Data'!L2995)</f>
        <v>Clothing</v>
      </c>
      <c r="M2995" s="9">
        <v>129.4</v>
      </c>
      <c r="N2995" s="9">
        <f>IF(ISBLANK('1. Raw Data'!N2995), MEDIAN('1. Raw Data'!$N$2:$N$5001), '1. Raw Data'!N2995)</f>
        <v>55.85</v>
      </c>
      <c r="O2995" s="9">
        <v>3</v>
      </c>
      <c r="P2995" s="9">
        <f>IF(ISBLANK('1. Raw Data'!P2995), 0, '1. Raw Data'!P2995)</f>
        <v>0</v>
      </c>
      <c r="Q2995" s="9">
        <v>379</v>
      </c>
      <c r="R2995" s="9">
        <v>5</v>
      </c>
      <c r="S2995" s="9">
        <f t="shared" si="138"/>
        <v>388.20000000000005</v>
      </c>
      <c r="T2995" s="9">
        <f t="shared" si="139"/>
        <v>220.65000000000003</v>
      </c>
      <c r="U2995" s="23">
        <f t="shared" si="140"/>
        <v>0.56839258114374036</v>
      </c>
    </row>
    <row r="2996" spans="1:21" x14ac:dyDescent="0.3">
      <c r="A2996" s="9">
        <v>1383</v>
      </c>
      <c r="B2996" s="9" t="str">
        <f>PROPER(TRIM('1. Raw Data'!B2996))</f>
        <v>Customer_2994</v>
      </c>
      <c r="C2996" s="9">
        <f>IF(OR('1. Raw Data'!C2996&lt;18, '1. Raw Data'!C2996&gt;100), MEDIAN('1. Raw Data'!$C$2:$C$5001), '1. Raw Data'!C2996)</f>
        <v>62</v>
      </c>
      <c r="D2996" s="9" t="s">
        <v>5018</v>
      </c>
      <c r="E2996" s="22">
        <v>44110</v>
      </c>
      <c r="F2996" s="9">
        <v>1</v>
      </c>
      <c r="G2996" s="9">
        <v>10218</v>
      </c>
      <c r="H2996" s="15">
        <v>43992</v>
      </c>
      <c r="I2996" s="9" t="s">
        <v>7455</v>
      </c>
      <c r="J2996" s="9">
        <v>134</v>
      </c>
      <c r="K2996" s="9" t="s">
        <v>7482</v>
      </c>
      <c r="L2996" s="9" t="str">
        <f>IF(OR('1. Raw Data'!L2996="Elec", '1. Raw Data'!L2996="elect"), "Electronics", '1. Raw Data'!L2996)</f>
        <v>Sports</v>
      </c>
      <c r="M2996" s="9">
        <v>1063.82</v>
      </c>
      <c r="N2996" s="9">
        <f>IF(ISBLANK('1. Raw Data'!N2996), MEDIAN('1. Raw Data'!$N$2:$N$5001), '1. Raw Data'!N2996)</f>
        <v>642.66999999999996</v>
      </c>
      <c r="O2996" s="9">
        <v>3</v>
      </c>
      <c r="P2996" s="9">
        <f>IF(ISBLANK('1. Raw Data'!P2996), 0, '1. Raw Data'!P2996)</f>
        <v>0.05</v>
      </c>
      <c r="Q2996" s="9">
        <v>485</v>
      </c>
      <c r="R2996" s="9">
        <v>5</v>
      </c>
      <c r="S2996" s="9">
        <f t="shared" si="138"/>
        <v>3031.8869999999997</v>
      </c>
      <c r="T2996" s="9">
        <f t="shared" si="139"/>
        <v>1103.877</v>
      </c>
      <c r="U2996" s="23">
        <f t="shared" si="140"/>
        <v>0.36408909698811337</v>
      </c>
    </row>
    <row r="2997" spans="1:21" x14ac:dyDescent="0.3">
      <c r="A2997" s="9">
        <v>1444</v>
      </c>
      <c r="B2997" s="9" t="str">
        <f>PROPER(TRIM('1. Raw Data'!B2997))</f>
        <v>Customer_2995</v>
      </c>
      <c r="C2997" s="9">
        <f>IF(OR('1. Raw Data'!C2997&lt;18, '1. Raw Data'!C2997&gt;100), MEDIAN('1. Raw Data'!$C$2:$C$5001), '1. Raw Data'!C2997)</f>
        <v>40</v>
      </c>
      <c r="D2997" s="9" t="s">
        <v>5022</v>
      </c>
      <c r="E2997" s="22">
        <v>44752</v>
      </c>
      <c r="F2997" s="9">
        <v>0</v>
      </c>
      <c r="G2997" s="9">
        <v>11022</v>
      </c>
      <c r="H2997" s="15">
        <v>44841</v>
      </c>
      <c r="I2997" s="9" t="s">
        <v>7455</v>
      </c>
      <c r="J2997" s="9">
        <v>117</v>
      </c>
      <c r="K2997" s="9" t="s">
        <v>7483</v>
      </c>
      <c r="L2997" s="9" t="str">
        <f>IF(OR('1. Raw Data'!L2997="Elec", '1. Raw Data'!L2997="elect"), "Electronics", '1. Raw Data'!L2997)</f>
        <v>Home Appliances</v>
      </c>
      <c r="M2997" s="9">
        <v>686.7</v>
      </c>
      <c r="N2997" s="9">
        <f>IF(ISBLANK('1. Raw Data'!N2997), MEDIAN('1. Raw Data'!$N$2:$N$5001), '1. Raw Data'!N2997)</f>
        <v>276.31</v>
      </c>
      <c r="O2997" s="9">
        <v>3</v>
      </c>
      <c r="P2997" s="9">
        <f>IF(ISBLANK('1. Raw Data'!P2997), 0, '1. Raw Data'!P2997)</f>
        <v>0</v>
      </c>
      <c r="Q2997" s="9">
        <v>688</v>
      </c>
      <c r="R2997" s="9">
        <v>7</v>
      </c>
      <c r="S2997" s="9">
        <f t="shared" si="138"/>
        <v>2060.1000000000004</v>
      </c>
      <c r="T2997" s="9">
        <f t="shared" si="139"/>
        <v>1231.1700000000003</v>
      </c>
      <c r="U2997" s="23">
        <f t="shared" si="140"/>
        <v>0.59762632881898936</v>
      </c>
    </row>
    <row r="2998" spans="1:21" x14ac:dyDescent="0.3">
      <c r="A2998" s="9">
        <v>1424</v>
      </c>
      <c r="B2998" s="9" t="str">
        <f>PROPER(TRIM('1. Raw Data'!B2998))</f>
        <v>Customer_2996</v>
      </c>
      <c r="C2998" s="9">
        <f>IF(OR('1. Raw Data'!C2998&lt;18, '1. Raw Data'!C2998&gt;100), MEDIAN('1. Raw Data'!$C$2:$C$5001), '1. Raw Data'!C2998)</f>
        <v>42</v>
      </c>
      <c r="D2998" s="9" t="s">
        <v>5021</v>
      </c>
      <c r="E2998" s="22">
        <v>44590</v>
      </c>
      <c r="F2998" s="9">
        <v>0</v>
      </c>
      <c r="G2998" s="9">
        <v>10449</v>
      </c>
      <c r="H2998" s="15">
        <v>44590</v>
      </c>
      <c r="I2998" s="9" t="s">
        <v>7456</v>
      </c>
      <c r="J2998" s="9">
        <v>103</v>
      </c>
      <c r="K2998" s="9" t="s">
        <v>7472</v>
      </c>
      <c r="L2998" s="9" t="str">
        <f>IF(OR('1. Raw Data'!L2998="Elec", '1. Raw Data'!L2998="elect"), "Electronics", '1. Raw Data'!L2998)</f>
        <v>Sports</v>
      </c>
      <c r="M2998" s="9">
        <v>1110.3699999999999</v>
      </c>
      <c r="N2998" s="9">
        <f>IF(ISBLANK('1. Raw Data'!N2998), MEDIAN('1. Raw Data'!$N$2:$N$5001), '1. Raw Data'!N2998)</f>
        <v>449.06</v>
      </c>
      <c r="O2998" s="9">
        <v>5</v>
      </c>
      <c r="P2998" s="9">
        <f>IF(ISBLANK('1. Raw Data'!P2998), 0, '1. Raw Data'!P2998)</f>
        <v>0</v>
      </c>
      <c r="Q2998" s="9">
        <v>420</v>
      </c>
      <c r="R2998" s="9">
        <v>7</v>
      </c>
      <c r="S2998" s="9">
        <f t="shared" si="138"/>
        <v>5551.8499999999995</v>
      </c>
      <c r="T2998" s="9">
        <f t="shared" si="139"/>
        <v>3306.5499999999993</v>
      </c>
      <c r="U2998" s="23">
        <f t="shared" si="140"/>
        <v>0.59557624935832187</v>
      </c>
    </row>
    <row r="2999" spans="1:21" x14ac:dyDescent="0.3">
      <c r="A2999" s="9">
        <v>1160</v>
      </c>
      <c r="B2999" s="9" t="str">
        <f>PROPER(TRIM('1. Raw Data'!B2999))</f>
        <v>Customer_2997</v>
      </c>
      <c r="C2999" s="9">
        <f>IF(OR('1. Raw Data'!C2999&lt;18, '1. Raw Data'!C2999&gt;100), MEDIAN('1. Raw Data'!$C$2:$C$5001), '1. Raw Data'!C2999)</f>
        <v>56</v>
      </c>
      <c r="D2999" s="9" t="s">
        <v>5018</v>
      </c>
      <c r="E2999" s="22">
        <v>44020</v>
      </c>
      <c r="F2999" s="9">
        <v>0</v>
      </c>
      <c r="G2999" s="9">
        <v>10503</v>
      </c>
      <c r="H2999" s="15">
        <v>44050</v>
      </c>
      <c r="I2999" s="9" t="s">
        <v>7456</v>
      </c>
      <c r="J2999" s="9">
        <v>144</v>
      </c>
      <c r="K2999" s="9" t="s">
        <v>7462</v>
      </c>
      <c r="L2999" s="9" t="str">
        <f>IF(OR('1. Raw Data'!L2999="Elec", '1. Raw Data'!L2999="elect"), "Electronics", '1. Raw Data'!L2999)</f>
        <v>Sports</v>
      </c>
      <c r="M2999" s="9">
        <v>1394.82</v>
      </c>
      <c r="N2999" s="9">
        <f>IF(ISBLANK('1. Raw Data'!N2999), MEDIAN('1. Raw Data'!$N$2:$N$5001), '1. Raw Data'!N2999)</f>
        <v>883.01</v>
      </c>
      <c r="O2999" s="9">
        <v>1</v>
      </c>
      <c r="P2999" s="9">
        <f>IF(ISBLANK('1. Raw Data'!P2999), 0, '1. Raw Data'!P2999)</f>
        <v>0.05</v>
      </c>
      <c r="Q2999" s="9">
        <v>959</v>
      </c>
      <c r="R2999" s="9">
        <v>4</v>
      </c>
      <c r="S2999" s="9">
        <f t="shared" si="138"/>
        <v>1325.079</v>
      </c>
      <c r="T2999" s="9">
        <f t="shared" si="139"/>
        <v>442.06899999999996</v>
      </c>
      <c r="U2999" s="23">
        <f t="shared" si="140"/>
        <v>0.33361708999991696</v>
      </c>
    </row>
    <row r="3000" spans="1:21" x14ac:dyDescent="0.3">
      <c r="A3000" s="9">
        <v>2201</v>
      </c>
      <c r="B3000" s="9" t="str">
        <f>PROPER(TRIM('1. Raw Data'!B3000))</f>
        <v>Customer_2998</v>
      </c>
      <c r="C3000" s="9">
        <f>IF(OR('1. Raw Data'!C3000&lt;18, '1. Raw Data'!C3000&gt;100), MEDIAN('1. Raw Data'!$C$2:$C$5001), '1. Raw Data'!C3000)</f>
        <v>40</v>
      </c>
      <c r="D3000" s="9" t="s">
        <v>5020</v>
      </c>
      <c r="E3000" s="22">
        <v>44927</v>
      </c>
      <c r="F3000" s="9">
        <v>0</v>
      </c>
      <c r="G3000" s="9">
        <v>10085</v>
      </c>
      <c r="H3000" s="15">
        <v>44927</v>
      </c>
      <c r="I3000" s="9" t="s">
        <v>7457</v>
      </c>
      <c r="J3000" s="9">
        <v>146</v>
      </c>
      <c r="K3000" s="9" t="s">
        <v>7505</v>
      </c>
      <c r="L3000" s="9" t="str">
        <f>IF(OR('1. Raw Data'!L3000="Elec", '1. Raw Data'!L3000="elect"), "Electronics", '1. Raw Data'!L3000)</f>
        <v>Home Appliances</v>
      </c>
      <c r="M3000" s="9">
        <v>1137.55</v>
      </c>
      <c r="N3000" s="9">
        <f>IF(ISBLANK('1. Raw Data'!N3000), MEDIAN('1. Raw Data'!$N$2:$N$5001), '1. Raw Data'!N3000)</f>
        <v>480.42</v>
      </c>
      <c r="O3000" s="9">
        <v>5</v>
      </c>
      <c r="P3000" s="9">
        <f>IF(ISBLANK('1. Raw Data'!P3000), 0, '1. Raw Data'!P3000)</f>
        <v>0</v>
      </c>
      <c r="Q3000" s="9">
        <v>341</v>
      </c>
      <c r="R3000" s="9">
        <v>7</v>
      </c>
      <c r="S3000" s="9">
        <f t="shared" si="138"/>
        <v>5687.75</v>
      </c>
      <c r="T3000" s="9">
        <f t="shared" si="139"/>
        <v>3285.65</v>
      </c>
      <c r="U3000" s="23">
        <f t="shared" si="140"/>
        <v>0.57767131115115822</v>
      </c>
    </row>
    <row r="3001" spans="1:21" x14ac:dyDescent="0.3">
      <c r="A3001" s="9">
        <v>1628</v>
      </c>
      <c r="B3001" s="9" t="str">
        <f>PROPER(TRIM('1. Raw Data'!B3001))</f>
        <v>Customer_2999</v>
      </c>
      <c r="C3001" s="9">
        <f>IF(OR('1. Raw Data'!C3001&lt;18, '1. Raw Data'!C3001&gt;100), MEDIAN('1. Raw Data'!$C$2:$C$5001), '1. Raw Data'!C3001)</f>
        <v>52</v>
      </c>
      <c r="D3001" s="9" t="s">
        <v>5020</v>
      </c>
      <c r="E3001" s="22">
        <v>45314</v>
      </c>
      <c r="F3001" s="9">
        <v>0</v>
      </c>
      <c r="G3001" s="9">
        <v>13322</v>
      </c>
      <c r="H3001" s="15">
        <v>45314</v>
      </c>
      <c r="I3001" s="9" t="s">
        <v>7455</v>
      </c>
      <c r="J3001" s="9">
        <v>134</v>
      </c>
      <c r="K3001" s="9" t="s">
        <v>7482</v>
      </c>
      <c r="L3001" s="9" t="str">
        <f>IF(OR('1. Raw Data'!L3001="Elec", '1. Raw Data'!L3001="elect"), "Electronics", '1. Raw Data'!L3001)</f>
        <v>Sports</v>
      </c>
      <c r="M3001" s="9">
        <v>690.85</v>
      </c>
      <c r="N3001" s="9">
        <f>IF(ISBLANK('1. Raw Data'!N3001), MEDIAN('1. Raw Data'!$N$2:$N$5001), '1. Raw Data'!N3001)</f>
        <v>339.59</v>
      </c>
      <c r="O3001" s="9">
        <v>3</v>
      </c>
      <c r="P3001" s="9">
        <f>IF(ISBLANK('1. Raw Data'!P3001), 0, '1. Raw Data'!P3001)</f>
        <v>0</v>
      </c>
      <c r="Q3001" s="9">
        <v>344</v>
      </c>
      <c r="R3001" s="9">
        <v>6</v>
      </c>
      <c r="S3001" s="9">
        <f t="shared" si="138"/>
        <v>2072.5500000000002</v>
      </c>
      <c r="T3001" s="9">
        <f t="shared" si="139"/>
        <v>1053.7800000000002</v>
      </c>
      <c r="U3001" s="23">
        <f t="shared" si="140"/>
        <v>0.50844611710212062</v>
      </c>
    </row>
    <row r="3002" spans="1:21" x14ac:dyDescent="0.3">
      <c r="A3002" s="9">
        <v>1894</v>
      </c>
      <c r="B3002" s="9" t="str">
        <f>PROPER(TRIM('1. Raw Data'!B3002))</f>
        <v>Customer_3000</v>
      </c>
      <c r="C3002" s="9">
        <f>IF(OR('1. Raw Data'!C3002&lt;18, '1. Raw Data'!C3002&gt;100), MEDIAN('1. Raw Data'!$C$2:$C$5001), '1. Raw Data'!C3002)</f>
        <v>28</v>
      </c>
      <c r="D3002" s="9" t="s">
        <v>5020</v>
      </c>
      <c r="E3002" s="22">
        <v>44221</v>
      </c>
      <c r="F3002" s="9">
        <v>0</v>
      </c>
      <c r="G3002" s="9">
        <v>11288</v>
      </c>
      <c r="H3002" s="15">
        <v>44221</v>
      </c>
      <c r="I3002" s="9" t="s">
        <v>7457</v>
      </c>
      <c r="J3002" s="9">
        <v>122</v>
      </c>
      <c r="K3002" s="9" t="s">
        <v>7465</v>
      </c>
      <c r="L3002" s="9" t="str">
        <f>IF(OR('1. Raw Data'!L3002="Elec", '1. Raw Data'!L3002="elect"), "Electronics", '1. Raw Data'!L3002)</f>
        <v>Sports</v>
      </c>
      <c r="M3002" s="9">
        <v>268.91000000000003</v>
      </c>
      <c r="N3002" s="9">
        <f>IF(ISBLANK('1. Raw Data'!N3002), MEDIAN('1. Raw Data'!$N$2:$N$5001), '1. Raw Data'!N3002)</f>
        <v>429.51499999999999</v>
      </c>
      <c r="O3002" s="9">
        <v>2</v>
      </c>
      <c r="P3002" s="9">
        <f>IF(ISBLANK('1. Raw Data'!P3002), 0, '1. Raw Data'!P3002)</f>
        <v>0</v>
      </c>
      <c r="Q3002" s="9">
        <v>742</v>
      </c>
      <c r="R3002" s="9">
        <v>6</v>
      </c>
      <c r="S3002" s="9">
        <f t="shared" si="138"/>
        <v>537.82000000000005</v>
      </c>
      <c r="T3002" s="9">
        <f t="shared" si="139"/>
        <v>-321.20999999999992</v>
      </c>
      <c r="U3002" s="23">
        <f t="shared" si="140"/>
        <v>-0.59724443122234183</v>
      </c>
    </row>
    <row r="3003" spans="1:21" x14ac:dyDescent="0.3">
      <c r="A3003" s="9">
        <v>1489</v>
      </c>
      <c r="B3003" s="9" t="str">
        <f>PROPER(TRIM('1. Raw Data'!B3003))</f>
        <v>Customer_3001</v>
      </c>
      <c r="C3003" s="9">
        <f>IF(OR('1. Raw Data'!C3003&lt;18, '1. Raw Data'!C3003&gt;100), MEDIAN('1. Raw Data'!$C$2:$C$5001), '1. Raw Data'!C3003)</f>
        <v>41</v>
      </c>
      <c r="D3003" s="9" t="s">
        <v>5023</v>
      </c>
      <c r="E3003" s="22">
        <v>43936</v>
      </c>
      <c r="F3003" s="9">
        <v>0</v>
      </c>
      <c r="G3003" s="9">
        <v>10522</v>
      </c>
      <c r="H3003" s="15">
        <v>43936</v>
      </c>
      <c r="I3003" s="9" t="s">
        <v>7457</v>
      </c>
      <c r="J3003" s="9">
        <v>129</v>
      </c>
      <c r="K3003" s="9" t="s">
        <v>7471</v>
      </c>
      <c r="L3003" s="9" t="str">
        <f>IF(OR('1. Raw Data'!L3003="Elec", '1. Raw Data'!L3003="elect"), "Electronics", '1. Raw Data'!L3003)</f>
        <v>Home Appliances</v>
      </c>
      <c r="M3003" s="9">
        <v>1219.21</v>
      </c>
      <c r="N3003" s="9">
        <f>IF(ISBLANK('1. Raw Data'!N3003), MEDIAN('1. Raw Data'!$N$2:$N$5001), '1. Raw Data'!N3003)</f>
        <v>429.51499999999999</v>
      </c>
      <c r="O3003" s="9">
        <v>4</v>
      </c>
      <c r="P3003" s="9">
        <f>IF(ISBLANK('1. Raw Data'!P3003), 0, '1. Raw Data'!P3003)</f>
        <v>0</v>
      </c>
      <c r="Q3003" s="9">
        <v>338</v>
      </c>
      <c r="R3003" s="9">
        <v>6</v>
      </c>
      <c r="S3003" s="9">
        <f t="shared" si="138"/>
        <v>4876.84</v>
      </c>
      <c r="T3003" s="9">
        <f t="shared" si="139"/>
        <v>3158.78</v>
      </c>
      <c r="U3003" s="23">
        <f t="shared" si="140"/>
        <v>0.64771040263777369</v>
      </c>
    </row>
    <row r="3004" spans="1:21" x14ac:dyDescent="0.3">
      <c r="A3004" s="9">
        <v>2016</v>
      </c>
      <c r="B3004" s="9" t="str">
        <f>PROPER(TRIM('1. Raw Data'!B3004))</f>
        <v>Customer_3002</v>
      </c>
      <c r="C3004" s="9">
        <f>IF(OR('1. Raw Data'!C3004&lt;18, '1. Raw Data'!C3004&gt;100), MEDIAN('1. Raw Data'!$C$2:$C$5001), '1. Raw Data'!C3004)</f>
        <v>28</v>
      </c>
      <c r="D3004" s="9" t="s">
        <v>5022</v>
      </c>
      <c r="E3004" s="22">
        <v>44262</v>
      </c>
      <c r="F3004" s="9">
        <v>0</v>
      </c>
      <c r="G3004" s="9">
        <v>13151</v>
      </c>
      <c r="H3004" s="15">
        <v>44380</v>
      </c>
      <c r="I3004" s="9" t="s">
        <v>7457</v>
      </c>
      <c r="J3004" s="9">
        <v>129</v>
      </c>
      <c r="K3004" s="9" t="s">
        <v>7471</v>
      </c>
      <c r="L3004" s="9" t="str">
        <f>IF(OR('1. Raw Data'!L3004="Elec", '1. Raw Data'!L3004="elect"), "Electronics", '1. Raw Data'!L3004)</f>
        <v>Electronics</v>
      </c>
      <c r="M3004" s="9">
        <v>718.02</v>
      </c>
      <c r="N3004" s="9">
        <f>IF(ISBLANK('1. Raw Data'!N3004), MEDIAN('1. Raw Data'!$N$2:$N$5001), '1. Raw Data'!N3004)</f>
        <v>321.98</v>
      </c>
      <c r="O3004" s="9">
        <v>4</v>
      </c>
      <c r="P3004" s="9">
        <f>IF(ISBLANK('1. Raw Data'!P3004), 0, '1. Raw Data'!P3004)</f>
        <v>0</v>
      </c>
      <c r="Q3004" s="9">
        <v>478</v>
      </c>
      <c r="R3004" s="9">
        <v>6</v>
      </c>
      <c r="S3004" s="9">
        <f t="shared" si="138"/>
        <v>2872.08</v>
      </c>
      <c r="T3004" s="9">
        <f t="shared" si="139"/>
        <v>1584.1599999999999</v>
      </c>
      <c r="U3004" s="23">
        <f t="shared" si="140"/>
        <v>0.55157237959945404</v>
      </c>
    </row>
    <row r="3005" spans="1:21" x14ac:dyDescent="0.3">
      <c r="A3005" s="9">
        <v>1326</v>
      </c>
      <c r="B3005" s="9" t="str">
        <f>PROPER(TRIM('1. Raw Data'!B3005))</f>
        <v>Customer_3003</v>
      </c>
      <c r="C3005" s="9">
        <f>IF(OR('1. Raw Data'!C3005&lt;18, '1. Raw Data'!C3005&gt;100), MEDIAN('1. Raw Data'!$C$2:$C$5001), '1. Raw Data'!C3005)</f>
        <v>54</v>
      </c>
      <c r="D3005" s="9" t="s">
        <v>5022</v>
      </c>
      <c r="E3005" s="22">
        <v>44867</v>
      </c>
      <c r="F3005" s="9">
        <v>1</v>
      </c>
      <c r="G3005" s="9">
        <v>13692</v>
      </c>
      <c r="H3005" s="15">
        <v>44603</v>
      </c>
      <c r="I3005" s="9" t="s">
        <v>7456</v>
      </c>
      <c r="J3005" s="9">
        <v>105</v>
      </c>
      <c r="K3005" s="9" t="s">
        <v>7461</v>
      </c>
      <c r="L3005" s="9" t="str">
        <f>IF(OR('1. Raw Data'!L3005="Elec", '1. Raw Data'!L3005="elect"), "Electronics", '1. Raw Data'!L3005)</f>
        <v>Home Appliances</v>
      </c>
      <c r="M3005" s="9">
        <v>159.19999999999999</v>
      </c>
      <c r="N3005" s="9">
        <f>IF(ISBLANK('1. Raw Data'!N3005), MEDIAN('1. Raw Data'!$N$2:$N$5001), '1. Raw Data'!N3005)</f>
        <v>90.47</v>
      </c>
      <c r="O3005" s="9">
        <v>5</v>
      </c>
      <c r="P3005" s="9">
        <f>IF(ISBLANK('1. Raw Data'!P3005), 0, '1. Raw Data'!P3005)</f>
        <v>0.2</v>
      </c>
      <c r="Q3005" s="9">
        <v>1055</v>
      </c>
      <c r="R3005" s="9">
        <v>4</v>
      </c>
      <c r="S3005" s="9">
        <f t="shared" si="138"/>
        <v>636.80000000000007</v>
      </c>
      <c r="T3005" s="9">
        <f t="shared" si="139"/>
        <v>184.45000000000005</v>
      </c>
      <c r="U3005" s="23">
        <f t="shared" si="140"/>
        <v>0.28965138190954776</v>
      </c>
    </row>
    <row r="3006" spans="1:21" x14ac:dyDescent="0.3">
      <c r="A3006" s="9">
        <v>1597</v>
      </c>
      <c r="B3006" s="9" t="str">
        <f>PROPER(TRIM('1. Raw Data'!B3006))</f>
        <v>Customer_3004</v>
      </c>
      <c r="C3006" s="9">
        <f>IF(OR('1. Raw Data'!C3006&lt;18, '1. Raw Data'!C3006&gt;100), MEDIAN('1. Raw Data'!$C$2:$C$5001), '1. Raw Data'!C3006)</f>
        <v>35</v>
      </c>
      <c r="D3006" s="9" t="s">
        <v>5023</v>
      </c>
      <c r="E3006" s="22">
        <v>45210</v>
      </c>
      <c r="F3006" s="9">
        <v>0</v>
      </c>
      <c r="G3006" s="9">
        <v>12508</v>
      </c>
      <c r="H3006" s="15">
        <v>45240</v>
      </c>
      <c r="I3006" s="9" t="s">
        <v>7455</v>
      </c>
      <c r="J3006" s="9">
        <v>110</v>
      </c>
      <c r="K3006" s="9" t="s">
        <v>7493</v>
      </c>
      <c r="L3006" s="9" t="str">
        <f>IF(OR('1. Raw Data'!L3006="Elec", '1. Raw Data'!L3006="elect"), "Electronics", '1. Raw Data'!L3006)</f>
        <v>Electronics</v>
      </c>
      <c r="M3006" s="9">
        <v>1092.6300000000001</v>
      </c>
      <c r="N3006" s="9">
        <f>IF(ISBLANK('1. Raw Data'!N3006), MEDIAN('1. Raw Data'!$N$2:$N$5001), '1. Raw Data'!N3006)</f>
        <v>620.33000000000004</v>
      </c>
      <c r="O3006" s="9">
        <v>5</v>
      </c>
      <c r="P3006" s="9">
        <f>IF(ISBLANK('1. Raw Data'!P3006), 0, '1. Raw Data'!P3006)</f>
        <v>0</v>
      </c>
      <c r="Q3006" s="9">
        <v>397</v>
      </c>
      <c r="R3006" s="9">
        <v>7</v>
      </c>
      <c r="S3006" s="9">
        <f t="shared" si="138"/>
        <v>5463.1500000000005</v>
      </c>
      <c r="T3006" s="9">
        <f t="shared" si="139"/>
        <v>2361.5000000000005</v>
      </c>
      <c r="U3006" s="23">
        <f t="shared" si="140"/>
        <v>0.43225977686865641</v>
      </c>
    </row>
    <row r="3007" spans="1:21" x14ac:dyDescent="0.3">
      <c r="A3007" s="9">
        <v>2014</v>
      </c>
      <c r="B3007" s="9" t="str">
        <f>PROPER(TRIM('1. Raw Data'!B3007))</f>
        <v>Customer_3005</v>
      </c>
      <c r="C3007" s="9">
        <f>IF(OR('1. Raw Data'!C3007&lt;18, '1. Raw Data'!C3007&gt;100), MEDIAN('1. Raw Data'!$C$2:$C$5001), '1. Raw Data'!C3007)</f>
        <v>52</v>
      </c>
      <c r="D3007" s="9" t="s">
        <v>5022</v>
      </c>
      <c r="E3007" s="22">
        <v>45069</v>
      </c>
      <c r="F3007" s="9">
        <v>0</v>
      </c>
      <c r="G3007" s="9">
        <v>13061</v>
      </c>
      <c r="H3007" s="15">
        <v>45069</v>
      </c>
      <c r="I3007" s="9" t="s">
        <v>7455</v>
      </c>
      <c r="J3007" s="9">
        <v>110</v>
      </c>
      <c r="K3007" s="9" t="s">
        <v>7493</v>
      </c>
      <c r="L3007" s="9" t="str">
        <f>IF(OR('1. Raw Data'!L3007="Elec", '1. Raw Data'!L3007="elect"), "Electronics", '1. Raw Data'!L3007)</f>
        <v>Electronics</v>
      </c>
      <c r="M3007" s="9">
        <v>473.19</v>
      </c>
      <c r="N3007" s="9">
        <f>IF(ISBLANK('1. Raw Data'!N3007), MEDIAN('1. Raw Data'!$N$2:$N$5001), '1. Raw Data'!N3007)</f>
        <v>253.49</v>
      </c>
      <c r="O3007" s="9">
        <v>2</v>
      </c>
      <c r="P3007" s="9">
        <f>IF(ISBLANK('1. Raw Data'!P3007), 0, '1. Raw Data'!P3007)</f>
        <v>0</v>
      </c>
      <c r="Q3007" s="9">
        <v>434</v>
      </c>
      <c r="R3007" s="9">
        <v>8</v>
      </c>
      <c r="S3007" s="9">
        <f t="shared" si="138"/>
        <v>946.38</v>
      </c>
      <c r="T3007" s="9">
        <f t="shared" si="139"/>
        <v>439.4</v>
      </c>
      <c r="U3007" s="23">
        <f t="shared" si="140"/>
        <v>0.46429552611001923</v>
      </c>
    </row>
    <row r="3008" spans="1:21" x14ac:dyDescent="0.3">
      <c r="A3008" s="9">
        <v>1288</v>
      </c>
      <c r="B3008" s="9" t="str">
        <f>PROPER(TRIM('1. Raw Data'!B3008))</f>
        <v>Customer_3006</v>
      </c>
      <c r="C3008" s="9">
        <f>IF(OR('1. Raw Data'!C3008&lt;18, '1. Raw Data'!C3008&gt;100), MEDIAN('1. Raw Data'!$C$2:$C$5001), '1. Raw Data'!C3008)</f>
        <v>46</v>
      </c>
      <c r="D3008" s="9" t="s">
        <v>5023</v>
      </c>
      <c r="E3008" s="22">
        <v>45065</v>
      </c>
      <c r="F3008" s="9">
        <v>0</v>
      </c>
      <c r="G3008" s="9">
        <v>10629</v>
      </c>
      <c r="H3008" s="15">
        <v>45065</v>
      </c>
      <c r="I3008" s="9" t="s">
        <v>7456</v>
      </c>
      <c r="J3008" s="9">
        <v>109</v>
      </c>
      <c r="K3008" s="9" t="s">
        <v>7466</v>
      </c>
      <c r="L3008" s="9" t="str">
        <f>IF(OR('1. Raw Data'!L3008="Elec", '1. Raw Data'!L3008="elect"), "Electronics", '1. Raw Data'!L3008)</f>
        <v>Electronics</v>
      </c>
      <c r="M3008" s="9">
        <v>120.89</v>
      </c>
      <c r="N3008" s="9">
        <f>IF(ISBLANK('1. Raw Data'!N3008), MEDIAN('1. Raw Data'!$N$2:$N$5001), '1. Raw Data'!N3008)</f>
        <v>81.89</v>
      </c>
      <c r="O3008" s="9">
        <v>4</v>
      </c>
      <c r="P3008" s="9">
        <f>IF(ISBLANK('1. Raw Data'!P3008), 0, '1. Raw Data'!P3008)</f>
        <v>0.1</v>
      </c>
      <c r="Q3008" s="9">
        <v>593</v>
      </c>
      <c r="R3008" s="9">
        <v>6</v>
      </c>
      <c r="S3008" s="9">
        <f t="shared" si="138"/>
        <v>435.20400000000001</v>
      </c>
      <c r="T3008" s="9">
        <f t="shared" si="139"/>
        <v>107.64400000000001</v>
      </c>
      <c r="U3008" s="23">
        <f t="shared" si="140"/>
        <v>0.24734147664083972</v>
      </c>
    </row>
    <row r="3009" spans="1:21" x14ac:dyDescent="0.3">
      <c r="A3009" s="9">
        <v>1592</v>
      </c>
      <c r="B3009" s="9" t="str">
        <f>PROPER(TRIM('1. Raw Data'!B3009))</f>
        <v>Customer_3007</v>
      </c>
      <c r="C3009" s="9">
        <f>IF(OR('1. Raw Data'!C3009&lt;18, '1. Raw Data'!C3009&gt;100), MEDIAN('1. Raw Data'!$C$2:$C$5001), '1. Raw Data'!C3009)</f>
        <v>28</v>
      </c>
      <c r="D3009" s="9" t="s">
        <v>5022</v>
      </c>
      <c r="E3009" s="22">
        <v>43911</v>
      </c>
      <c r="F3009" s="9">
        <v>0</v>
      </c>
      <c r="G3009" s="9">
        <v>12299</v>
      </c>
      <c r="H3009" s="15">
        <v>43911</v>
      </c>
      <c r="I3009" s="9" t="s">
        <v>7456</v>
      </c>
      <c r="J3009" s="9">
        <v>121</v>
      </c>
      <c r="K3009" s="9" t="s">
        <v>7495</v>
      </c>
      <c r="L3009" s="9" t="str">
        <f>IF(OR('1. Raw Data'!L3009="Elec", '1. Raw Data'!L3009="elect"), "Electronics", '1. Raw Data'!L3009)</f>
        <v>Home Appliances</v>
      </c>
      <c r="M3009" s="9">
        <v>1358.99</v>
      </c>
      <c r="N3009" s="9">
        <f>IF(ISBLANK('1. Raw Data'!N3009), MEDIAN('1. Raw Data'!$N$2:$N$5001), '1. Raw Data'!N3009)</f>
        <v>851.01</v>
      </c>
      <c r="O3009" s="9">
        <v>5</v>
      </c>
      <c r="P3009" s="9">
        <f>IF(ISBLANK('1. Raw Data'!P3009), 0, '1. Raw Data'!P3009)</f>
        <v>0</v>
      </c>
      <c r="Q3009" s="9">
        <v>569</v>
      </c>
      <c r="R3009" s="9">
        <v>6</v>
      </c>
      <c r="S3009" s="9">
        <f t="shared" si="138"/>
        <v>6794.95</v>
      </c>
      <c r="T3009" s="9">
        <f t="shared" si="139"/>
        <v>2539.8999999999996</v>
      </c>
      <c r="U3009" s="23">
        <f t="shared" si="140"/>
        <v>0.37379230163577359</v>
      </c>
    </row>
    <row r="3010" spans="1:21" x14ac:dyDescent="0.3">
      <c r="A3010" s="9">
        <v>1572</v>
      </c>
      <c r="B3010" s="9" t="str">
        <f>PROPER(TRIM('1. Raw Data'!B3010))</f>
        <v>Customer_3008</v>
      </c>
      <c r="C3010" s="9">
        <f>IF(OR('1. Raw Data'!C3010&lt;18, '1. Raw Data'!C3010&gt;100), MEDIAN('1. Raw Data'!$C$2:$C$5001), '1. Raw Data'!C3010)</f>
        <v>47</v>
      </c>
      <c r="D3010" s="9" t="s">
        <v>5023</v>
      </c>
      <c r="E3010" s="22">
        <v>43980</v>
      </c>
      <c r="F3010" s="9">
        <v>1</v>
      </c>
      <c r="G3010" s="9">
        <v>10017</v>
      </c>
      <c r="H3010" s="15">
        <v>43980</v>
      </c>
      <c r="I3010" s="9" t="s">
        <v>7457</v>
      </c>
      <c r="J3010" s="9">
        <v>113</v>
      </c>
      <c r="K3010" s="9" t="s">
        <v>7460</v>
      </c>
      <c r="L3010" s="9" t="str">
        <f>IF(OR('1. Raw Data'!L3010="Elec", '1. Raw Data'!L3010="elect"), "Electronics", '1. Raw Data'!L3010)</f>
        <v>Home Appliances</v>
      </c>
      <c r="M3010" s="9">
        <v>750.5</v>
      </c>
      <c r="N3010" s="9">
        <f>IF(ISBLANK('1. Raw Data'!N3010), MEDIAN('1. Raw Data'!$N$2:$N$5001), '1. Raw Data'!N3010)</f>
        <v>472.33</v>
      </c>
      <c r="O3010" s="9">
        <v>1</v>
      </c>
      <c r="P3010" s="9">
        <f>IF(ISBLANK('1. Raw Data'!P3010), 0, '1. Raw Data'!P3010)</f>
        <v>0</v>
      </c>
      <c r="Q3010" s="9">
        <v>1304</v>
      </c>
      <c r="R3010" s="9">
        <v>4</v>
      </c>
      <c r="S3010" s="9">
        <f t="shared" si="138"/>
        <v>750.5</v>
      </c>
      <c r="T3010" s="9">
        <f t="shared" si="139"/>
        <v>278.17</v>
      </c>
      <c r="U3010" s="23">
        <f t="shared" si="140"/>
        <v>0.37064623584277151</v>
      </c>
    </row>
    <row r="3011" spans="1:21" x14ac:dyDescent="0.3">
      <c r="A3011" s="9">
        <v>2377</v>
      </c>
      <c r="B3011" s="9" t="str">
        <f>PROPER(TRIM('1. Raw Data'!B3011))</f>
        <v>Customer_3009</v>
      </c>
      <c r="C3011" s="9">
        <f>IF(OR('1. Raw Data'!C3011&lt;18, '1. Raw Data'!C3011&gt;100), MEDIAN('1. Raw Data'!$C$2:$C$5001), '1. Raw Data'!C3011)</f>
        <v>30</v>
      </c>
      <c r="D3011" s="9" t="s">
        <v>5023</v>
      </c>
      <c r="E3011" s="22">
        <v>44216</v>
      </c>
      <c r="F3011" s="9">
        <v>0</v>
      </c>
      <c r="G3011" s="9">
        <v>13327</v>
      </c>
      <c r="H3011" s="15">
        <v>44216</v>
      </c>
      <c r="I3011" s="9" t="s">
        <v>7457</v>
      </c>
      <c r="J3011" s="9">
        <v>110</v>
      </c>
      <c r="K3011" s="9" t="s">
        <v>7493</v>
      </c>
      <c r="L3011" s="9" t="str">
        <f>IF(OR('1. Raw Data'!L3011="Elec", '1. Raw Data'!L3011="elect"), "Electronics", '1. Raw Data'!L3011)</f>
        <v>Electronics</v>
      </c>
      <c r="M3011" s="9">
        <v>457.39</v>
      </c>
      <c r="N3011" s="9">
        <f>IF(ISBLANK('1. Raw Data'!N3011), MEDIAN('1. Raw Data'!$N$2:$N$5001), '1. Raw Data'!N3011)</f>
        <v>219.95</v>
      </c>
      <c r="O3011" s="9">
        <v>5</v>
      </c>
      <c r="P3011" s="9">
        <f>IF(ISBLANK('1. Raw Data'!P3011), 0, '1. Raw Data'!P3011)</f>
        <v>0</v>
      </c>
      <c r="Q3011" s="9">
        <v>407</v>
      </c>
      <c r="R3011" s="9">
        <v>6</v>
      </c>
      <c r="S3011" s="9">
        <f t="shared" ref="S3011:S3074" si="141">M3011 * O3011 * (1 - P3011)</f>
        <v>2286.9499999999998</v>
      </c>
      <c r="T3011" s="9">
        <f t="shared" ref="T3011:T3074" si="142">S3011 - (N3011 * O3011)</f>
        <v>1187.1999999999998</v>
      </c>
      <c r="U3011" s="23">
        <f t="shared" ref="U3011:U3074" si="143">T3011 / S3011</f>
        <v>0.51911935110081109</v>
      </c>
    </row>
    <row r="3012" spans="1:21" x14ac:dyDescent="0.3">
      <c r="A3012" s="9">
        <v>1027</v>
      </c>
      <c r="B3012" s="9" t="str">
        <f>PROPER(TRIM('1. Raw Data'!B3012))</f>
        <v>Customer_3010</v>
      </c>
      <c r="C3012" s="9">
        <f>IF(OR('1. Raw Data'!C3012&lt;18, '1. Raw Data'!C3012&gt;100), MEDIAN('1. Raw Data'!$C$2:$C$5001), '1. Raw Data'!C3012)</f>
        <v>40</v>
      </c>
      <c r="D3012" s="9" t="s">
        <v>5022</v>
      </c>
      <c r="E3012" s="22">
        <v>45034</v>
      </c>
      <c r="F3012" s="9">
        <v>0</v>
      </c>
      <c r="G3012" s="9">
        <v>11268</v>
      </c>
      <c r="H3012" s="15">
        <v>45034</v>
      </c>
      <c r="I3012" s="9" t="s">
        <v>7456</v>
      </c>
      <c r="J3012" s="9">
        <v>138</v>
      </c>
      <c r="K3012" s="9" t="s">
        <v>7464</v>
      </c>
      <c r="L3012" s="9" t="str">
        <f>IF(OR('1. Raw Data'!L3012="Elec", '1. Raw Data'!L3012="elect"), "Electronics", '1. Raw Data'!L3012)</f>
        <v>Home Appliances</v>
      </c>
      <c r="M3012" s="9">
        <v>1088.76</v>
      </c>
      <c r="N3012" s="9">
        <f>IF(ISBLANK('1. Raw Data'!N3012), MEDIAN('1. Raw Data'!$N$2:$N$5001), '1. Raw Data'!N3012)</f>
        <v>577.36</v>
      </c>
      <c r="O3012" s="9">
        <v>5</v>
      </c>
      <c r="P3012" s="9">
        <f>IF(ISBLANK('1. Raw Data'!P3012), 0, '1. Raw Data'!P3012)</f>
        <v>0</v>
      </c>
      <c r="Q3012" s="9">
        <v>624</v>
      </c>
      <c r="R3012" s="9">
        <v>4</v>
      </c>
      <c r="S3012" s="9">
        <f t="shared" si="141"/>
        <v>5443.8</v>
      </c>
      <c r="T3012" s="9">
        <f t="shared" si="142"/>
        <v>2557</v>
      </c>
      <c r="U3012" s="23">
        <f t="shared" si="143"/>
        <v>0.46970865939233625</v>
      </c>
    </row>
    <row r="3013" spans="1:21" x14ac:dyDescent="0.3">
      <c r="A3013" s="9">
        <v>1953</v>
      </c>
      <c r="B3013" s="9" t="str">
        <f>PROPER(TRIM('1. Raw Data'!B3013))</f>
        <v>Customer_3011</v>
      </c>
      <c r="C3013" s="9">
        <f>IF(OR('1. Raw Data'!C3013&lt;18, '1. Raw Data'!C3013&gt;100), MEDIAN('1. Raw Data'!$C$2:$C$5001), '1. Raw Data'!C3013)</f>
        <v>35</v>
      </c>
      <c r="D3013" s="9" t="s">
        <v>5023</v>
      </c>
      <c r="E3013" s="22">
        <v>45314</v>
      </c>
      <c r="F3013" s="9">
        <v>0</v>
      </c>
      <c r="G3013" s="9">
        <v>11176</v>
      </c>
      <c r="H3013" s="15">
        <v>45314</v>
      </c>
      <c r="I3013" s="9" t="s">
        <v>7456</v>
      </c>
      <c r="J3013" s="9">
        <v>111</v>
      </c>
      <c r="K3013" s="9" t="s">
        <v>7476</v>
      </c>
      <c r="L3013" s="9" t="str">
        <f>IF(OR('1. Raw Data'!L3013="Elec", '1. Raw Data'!L3013="elect"), "Electronics", '1. Raw Data'!L3013)</f>
        <v>Electronics</v>
      </c>
      <c r="M3013" s="9">
        <v>1334.56</v>
      </c>
      <c r="N3013" s="9">
        <f>IF(ISBLANK('1. Raw Data'!N3013), MEDIAN('1. Raw Data'!$N$2:$N$5001), '1. Raw Data'!N3013)</f>
        <v>728.97</v>
      </c>
      <c r="O3013" s="9">
        <v>3</v>
      </c>
      <c r="P3013" s="9">
        <f>IF(ISBLANK('1. Raw Data'!P3013), 0, '1. Raw Data'!P3013)</f>
        <v>0.1</v>
      </c>
      <c r="Q3013" s="9">
        <v>344</v>
      </c>
      <c r="R3013" s="9">
        <v>2</v>
      </c>
      <c r="S3013" s="9">
        <f t="shared" si="141"/>
        <v>3603.3119999999999</v>
      </c>
      <c r="T3013" s="9">
        <f t="shared" si="142"/>
        <v>1416.402</v>
      </c>
      <c r="U3013" s="23">
        <f t="shared" si="143"/>
        <v>0.39308336330575872</v>
      </c>
    </row>
    <row r="3014" spans="1:21" x14ac:dyDescent="0.3">
      <c r="A3014" s="9">
        <v>1042</v>
      </c>
      <c r="B3014" s="9" t="str">
        <f>PROPER(TRIM('1. Raw Data'!B3014))</f>
        <v>Customer_3012</v>
      </c>
      <c r="C3014" s="9">
        <f>IF(OR('1. Raw Data'!C3014&lt;18, '1. Raw Data'!C3014&gt;100), MEDIAN('1. Raw Data'!$C$2:$C$5001), '1. Raw Data'!C3014)</f>
        <v>53</v>
      </c>
      <c r="D3014" s="9" t="s">
        <v>5022</v>
      </c>
      <c r="E3014" s="22">
        <v>45117</v>
      </c>
      <c r="F3014" s="9">
        <v>0</v>
      </c>
      <c r="G3014" s="9">
        <v>11632</v>
      </c>
      <c r="H3014" s="15">
        <v>45206</v>
      </c>
      <c r="I3014" s="9" t="s">
        <v>7455</v>
      </c>
      <c r="J3014" s="9">
        <v>104</v>
      </c>
      <c r="K3014" s="9" t="s">
        <v>7499</v>
      </c>
      <c r="L3014" s="9" t="str">
        <f>IF(OR('1. Raw Data'!L3014="Elec", '1. Raw Data'!L3014="elect"), "Electronics", '1. Raw Data'!L3014)</f>
        <v>Home Appliances</v>
      </c>
      <c r="M3014" s="9">
        <v>50.45</v>
      </c>
      <c r="N3014" s="9">
        <f>IF(ISBLANK('1. Raw Data'!N3014), MEDIAN('1. Raw Data'!$N$2:$N$5001), '1. Raw Data'!N3014)</f>
        <v>24.7</v>
      </c>
      <c r="O3014" s="9">
        <v>1</v>
      </c>
      <c r="P3014" s="9">
        <f>IF(ISBLANK('1. Raw Data'!P3014), 0, '1. Raw Data'!P3014)</f>
        <v>0</v>
      </c>
      <c r="Q3014" s="9">
        <v>359</v>
      </c>
      <c r="R3014" s="9">
        <v>7</v>
      </c>
      <c r="S3014" s="9">
        <f t="shared" si="141"/>
        <v>50.45</v>
      </c>
      <c r="T3014" s="9">
        <f t="shared" si="142"/>
        <v>25.750000000000004</v>
      </c>
      <c r="U3014" s="23">
        <f t="shared" si="143"/>
        <v>0.51040634291377607</v>
      </c>
    </row>
    <row r="3015" spans="1:21" x14ac:dyDescent="0.3">
      <c r="A3015" s="9">
        <v>1422</v>
      </c>
      <c r="B3015" s="9" t="str">
        <f>PROPER(TRIM('1. Raw Data'!B3015))</f>
        <v>Customer_3013</v>
      </c>
      <c r="C3015" s="9">
        <f>IF(OR('1. Raw Data'!C3015&lt;18, '1. Raw Data'!C3015&gt;100), MEDIAN('1. Raw Data'!$C$2:$C$5001), '1. Raw Data'!C3015)</f>
        <v>48</v>
      </c>
      <c r="D3015" s="9" t="s">
        <v>5023</v>
      </c>
      <c r="E3015" s="22">
        <v>44975</v>
      </c>
      <c r="F3015" s="9">
        <v>1</v>
      </c>
      <c r="G3015" s="9">
        <v>10499</v>
      </c>
      <c r="H3015" s="15">
        <v>44975</v>
      </c>
      <c r="I3015" s="9" t="s">
        <v>7455</v>
      </c>
      <c r="J3015" s="9">
        <v>146</v>
      </c>
      <c r="K3015" s="9" t="s">
        <v>7505</v>
      </c>
      <c r="L3015" s="9" t="str">
        <f>IF(OR('1. Raw Data'!L3015="Elec", '1. Raw Data'!L3015="elect"), "Electronics", '1. Raw Data'!L3015)</f>
        <v>Clothing</v>
      </c>
      <c r="M3015" s="9">
        <v>1047.3900000000001</v>
      </c>
      <c r="N3015" s="9">
        <f>IF(ISBLANK('1. Raw Data'!N3015), MEDIAN('1. Raw Data'!$N$2:$N$5001), '1. Raw Data'!N3015)</f>
        <v>448.75</v>
      </c>
      <c r="O3015" s="9">
        <v>1</v>
      </c>
      <c r="P3015" s="9">
        <f>IF(ISBLANK('1. Raw Data'!P3015), 0, '1. Raw Data'!P3015)</f>
        <v>0.1</v>
      </c>
      <c r="Q3015" s="9">
        <v>683</v>
      </c>
      <c r="R3015" s="9">
        <v>1</v>
      </c>
      <c r="S3015" s="9">
        <f t="shared" si="141"/>
        <v>942.65100000000007</v>
      </c>
      <c r="T3015" s="9">
        <f t="shared" si="142"/>
        <v>493.90100000000007</v>
      </c>
      <c r="U3015" s="23">
        <f t="shared" si="143"/>
        <v>0.52394894823216653</v>
      </c>
    </row>
    <row r="3016" spans="1:21" x14ac:dyDescent="0.3">
      <c r="A3016" s="9">
        <v>1176</v>
      </c>
      <c r="B3016" s="9" t="str">
        <f>PROPER(TRIM('1. Raw Data'!B3016))</f>
        <v>Customer_3014</v>
      </c>
      <c r="C3016" s="9">
        <f>IF(OR('1. Raw Data'!C3016&lt;18, '1. Raw Data'!C3016&gt;100), MEDIAN('1. Raw Data'!$C$2:$C$5001), '1. Raw Data'!C3016)</f>
        <v>39</v>
      </c>
      <c r="D3016" s="9" t="s">
        <v>5020</v>
      </c>
      <c r="E3016" s="22">
        <v>44275</v>
      </c>
      <c r="F3016" s="9">
        <v>1</v>
      </c>
      <c r="G3016" s="9">
        <v>10457</v>
      </c>
      <c r="H3016" s="15">
        <v>44275</v>
      </c>
      <c r="I3016" s="9" t="s">
        <v>7455</v>
      </c>
      <c r="J3016" s="9">
        <v>131</v>
      </c>
      <c r="K3016" s="9" t="s">
        <v>7504</v>
      </c>
      <c r="L3016" s="9" t="str">
        <f>IF(OR('1. Raw Data'!L3016="Elec", '1. Raw Data'!L3016="elect"), "Electronics", '1. Raw Data'!L3016)</f>
        <v>Home Appliances</v>
      </c>
      <c r="M3016" s="9">
        <v>1162.17</v>
      </c>
      <c r="N3016" s="9">
        <f>IF(ISBLANK('1. Raw Data'!N3016), MEDIAN('1. Raw Data'!$N$2:$N$5001), '1. Raw Data'!N3016)</f>
        <v>508.92</v>
      </c>
      <c r="O3016" s="9">
        <v>2</v>
      </c>
      <c r="P3016" s="9">
        <f>IF(ISBLANK('1. Raw Data'!P3016), 0, '1. Raw Data'!P3016)</f>
        <v>0</v>
      </c>
      <c r="Q3016" s="9">
        <v>496</v>
      </c>
      <c r="R3016" s="9">
        <v>5</v>
      </c>
      <c r="S3016" s="9">
        <f t="shared" si="141"/>
        <v>2324.34</v>
      </c>
      <c r="T3016" s="9">
        <f t="shared" si="142"/>
        <v>1306.5</v>
      </c>
      <c r="U3016" s="23">
        <f t="shared" si="143"/>
        <v>0.56209504633573393</v>
      </c>
    </row>
    <row r="3017" spans="1:21" x14ac:dyDescent="0.3">
      <c r="A3017" s="9">
        <v>1528</v>
      </c>
      <c r="B3017" s="9" t="str">
        <f>PROPER(TRIM('1. Raw Data'!B3017))</f>
        <v>Customer_3015</v>
      </c>
      <c r="C3017" s="9">
        <f>IF(OR('1. Raw Data'!C3017&lt;18, '1. Raw Data'!C3017&gt;100), MEDIAN('1. Raw Data'!$C$2:$C$5001), '1. Raw Data'!C3017)</f>
        <v>29</v>
      </c>
      <c r="D3017" s="9" t="s">
        <v>5019</v>
      </c>
      <c r="E3017" s="22">
        <v>44782</v>
      </c>
      <c r="F3017" s="9">
        <v>1</v>
      </c>
      <c r="G3017" s="9">
        <v>13769</v>
      </c>
      <c r="H3017" s="15">
        <v>44812</v>
      </c>
      <c r="I3017" s="9" t="s">
        <v>7456</v>
      </c>
      <c r="J3017" s="9">
        <v>149</v>
      </c>
      <c r="K3017" s="9" t="s">
        <v>7467</v>
      </c>
      <c r="L3017" s="9" t="str">
        <f>IF(OR('1. Raw Data'!L3017="Elec", '1. Raw Data'!L3017="elect"), "Electronics", '1. Raw Data'!L3017)</f>
        <v>Home Appliances</v>
      </c>
      <c r="M3017" s="9">
        <v>354.39</v>
      </c>
      <c r="N3017" s="9">
        <f>IF(ISBLANK('1. Raw Data'!N3017), MEDIAN('1. Raw Data'!$N$2:$N$5001), '1. Raw Data'!N3017)</f>
        <v>160.96</v>
      </c>
      <c r="O3017" s="9">
        <v>3</v>
      </c>
      <c r="P3017" s="9">
        <f>IF(ISBLANK('1. Raw Data'!P3017), 0, '1. Raw Data'!P3017)</f>
        <v>0.1</v>
      </c>
      <c r="Q3017" s="9">
        <v>846</v>
      </c>
      <c r="R3017" s="9">
        <v>2</v>
      </c>
      <c r="S3017" s="9">
        <f t="shared" si="141"/>
        <v>956.85300000000007</v>
      </c>
      <c r="T3017" s="9">
        <f t="shared" si="142"/>
        <v>473.97300000000007</v>
      </c>
      <c r="U3017" s="23">
        <f t="shared" si="143"/>
        <v>0.49534568005743834</v>
      </c>
    </row>
    <row r="3018" spans="1:21" x14ac:dyDescent="0.3">
      <c r="A3018" s="9">
        <v>1965</v>
      </c>
      <c r="B3018" s="9" t="str">
        <f>PROPER(TRIM('1. Raw Data'!B3018))</f>
        <v>Customer_3016</v>
      </c>
      <c r="C3018" s="9">
        <f>IF(OR('1. Raw Data'!C3018&lt;18, '1. Raw Data'!C3018&gt;100), MEDIAN('1. Raw Data'!$C$2:$C$5001), '1. Raw Data'!C3018)</f>
        <v>20</v>
      </c>
      <c r="D3018" s="9" t="s">
        <v>5022</v>
      </c>
      <c r="E3018" s="22">
        <v>44258</v>
      </c>
      <c r="F3018" s="9">
        <v>0</v>
      </c>
      <c r="G3018" s="9">
        <v>13613</v>
      </c>
      <c r="H3018" s="15">
        <v>44258</v>
      </c>
      <c r="I3018" s="9" t="s">
        <v>7457</v>
      </c>
      <c r="J3018" s="9">
        <v>134</v>
      </c>
      <c r="K3018" s="9" t="s">
        <v>7482</v>
      </c>
      <c r="L3018" s="9" t="str">
        <f>IF(OR('1. Raw Data'!L3018="Elec", '1. Raw Data'!L3018="elect"), "Electronics", '1. Raw Data'!L3018)</f>
        <v>Home Appliances</v>
      </c>
      <c r="M3018" s="9">
        <v>759.95</v>
      </c>
      <c r="N3018" s="9">
        <f>IF(ISBLANK('1. Raw Data'!N3018), MEDIAN('1. Raw Data'!$N$2:$N$5001), '1. Raw Data'!N3018)</f>
        <v>350.41</v>
      </c>
      <c r="O3018" s="9">
        <v>1</v>
      </c>
      <c r="P3018" s="9">
        <f>IF(ISBLANK('1. Raw Data'!P3018), 0, '1. Raw Data'!P3018)</f>
        <v>0</v>
      </c>
      <c r="Q3018" s="9">
        <v>838</v>
      </c>
      <c r="R3018" s="9">
        <v>2</v>
      </c>
      <c r="S3018" s="9">
        <f t="shared" si="141"/>
        <v>759.95</v>
      </c>
      <c r="T3018" s="9">
        <f t="shared" si="142"/>
        <v>409.54</v>
      </c>
      <c r="U3018" s="23">
        <f t="shared" si="143"/>
        <v>0.53890387525495098</v>
      </c>
    </row>
    <row r="3019" spans="1:21" x14ac:dyDescent="0.3">
      <c r="A3019" s="9">
        <v>1197</v>
      </c>
      <c r="B3019" s="9" t="str">
        <f>PROPER(TRIM('1. Raw Data'!B3019))</f>
        <v>Customer_3017</v>
      </c>
      <c r="C3019" s="9">
        <f>IF(OR('1. Raw Data'!C3019&lt;18, '1. Raw Data'!C3019&gt;100), MEDIAN('1. Raw Data'!$C$2:$C$5001), '1. Raw Data'!C3019)</f>
        <v>42</v>
      </c>
      <c r="D3019" s="9" t="s">
        <v>5023</v>
      </c>
      <c r="E3019" s="22">
        <v>44512</v>
      </c>
      <c r="F3019" s="9">
        <v>0</v>
      </c>
      <c r="G3019" s="9">
        <v>10114</v>
      </c>
      <c r="H3019" s="15">
        <v>44541</v>
      </c>
      <c r="I3019" s="9" t="s">
        <v>7455</v>
      </c>
      <c r="J3019" s="9">
        <v>142</v>
      </c>
      <c r="K3019" s="9" t="s">
        <v>7500</v>
      </c>
      <c r="L3019" s="9" t="str">
        <f>IF(OR('1. Raw Data'!L3019="Elec", '1. Raw Data'!L3019="elect"), "Electronics", '1. Raw Data'!L3019)</f>
        <v>Electronics</v>
      </c>
      <c r="M3019" s="9">
        <v>179.46</v>
      </c>
      <c r="N3019" s="9">
        <f>IF(ISBLANK('1. Raw Data'!N3019), MEDIAN('1. Raw Data'!$N$2:$N$5001), '1. Raw Data'!N3019)</f>
        <v>84.83</v>
      </c>
      <c r="O3019" s="9">
        <v>3</v>
      </c>
      <c r="P3019" s="9">
        <f>IF(ISBLANK('1. Raw Data'!P3019), 0, '1. Raw Data'!P3019)</f>
        <v>0.1</v>
      </c>
      <c r="Q3019" s="9">
        <v>623</v>
      </c>
      <c r="R3019" s="9">
        <v>6</v>
      </c>
      <c r="S3019" s="9">
        <f t="shared" si="141"/>
        <v>484.54200000000003</v>
      </c>
      <c r="T3019" s="9">
        <f t="shared" si="142"/>
        <v>230.05200000000002</v>
      </c>
      <c r="U3019" s="23">
        <f t="shared" si="143"/>
        <v>0.47478237180677835</v>
      </c>
    </row>
    <row r="3020" spans="1:21" x14ac:dyDescent="0.3">
      <c r="A3020" s="9">
        <v>1609</v>
      </c>
      <c r="B3020" s="9" t="str">
        <f>PROPER(TRIM('1. Raw Data'!B3020))</f>
        <v>Customer_3018</v>
      </c>
      <c r="C3020" s="9">
        <f>IF(OR('1. Raw Data'!C3020&lt;18, '1. Raw Data'!C3020&gt;100), MEDIAN('1. Raw Data'!$C$2:$C$5001), '1. Raw Data'!C3020)</f>
        <v>30</v>
      </c>
      <c r="D3020" s="9" t="s">
        <v>5020</v>
      </c>
      <c r="E3020" s="22">
        <v>44451</v>
      </c>
      <c r="F3020" s="9">
        <v>0</v>
      </c>
      <c r="G3020" s="9">
        <v>10752</v>
      </c>
      <c r="H3020" s="15">
        <v>44539</v>
      </c>
      <c r="I3020" s="9" t="s">
        <v>7456</v>
      </c>
      <c r="J3020" s="9">
        <v>135</v>
      </c>
      <c r="K3020" s="9" t="s">
        <v>7458</v>
      </c>
      <c r="L3020" s="9" t="str">
        <f>IF(OR('1. Raw Data'!L3020="Elec", '1. Raw Data'!L3020="elect"), "Electronics", '1. Raw Data'!L3020)</f>
        <v>Electronics</v>
      </c>
      <c r="M3020" s="9">
        <v>1132.79</v>
      </c>
      <c r="N3020" s="9">
        <f>IF(ISBLANK('1. Raw Data'!N3020), MEDIAN('1. Raw Data'!$N$2:$N$5001), '1. Raw Data'!N3020)</f>
        <v>429.51499999999999</v>
      </c>
      <c r="O3020" s="9">
        <v>3</v>
      </c>
      <c r="P3020" s="9">
        <f>IF(ISBLANK('1. Raw Data'!P3020), 0, '1. Raw Data'!P3020)</f>
        <v>0</v>
      </c>
      <c r="Q3020" s="9">
        <v>351</v>
      </c>
      <c r="R3020" s="9">
        <v>5</v>
      </c>
      <c r="S3020" s="9">
        <f t="shared" si="141"/>
        <v>3398.37</v>
      </c>
      <c r="T3020" s="9">
        <f t="shared" si="142"/>
        <v>2109.8249999999998</v>
      </c>
      <c r="U3020" s="23">
        <f t="shared" si="143"/>
        <v>0.62083440002118662</v>
      </c>
    </row>
    <row r="3021" spans="1:21" x14ac:dyDescent="0.3">
      <c r="A3021" s="9">
        <v>1841</v>
      </c>
      <c r="B3021" s="9" t="str">
        <f>PROPER(TRIM('1. Raw Data'!B3021))</f>
        <v>Customer_3019</v>
      </c>
      <c r="C3021" s="9">
        <f>IF(OR('1. Raw Data'!C3021&lt;18, '1. Raw Data'!C3021&gt;100), MEDIAN('1. Raw Data'!$C$2:$C$5001), '1. Raw Data'!C3021)</f>
        <v>40</v>
      </c>
      <c r="D3021" s="9" t="s">
        <v>5019</v>
      </c>
      <c r="E3021" s="22">
        <v>43832</v>
      </c>
      <c r="F3021" s="9">
        <v>0</v>
      </c>
      <c r="G3021" s="9">
        <v>10768</v>
      </c>
      <c r="H3021" s="15">
        <v>43862</v>
      </c>
      <c r="I3021" s="9" t="s">
        <v>7456</v>
      </c>
      <c r="J3021" s="9">
        <v>139</v>
      </c>
      <c r="K3021" s="9" t="s">
        <v>7486</v>
      </c>
      <c r="L3021" s="9" t="str">
        <f>IF(OR('1. Raw Data'!L3021="Elec", '1. Raw Data'!L3021="elect"), "Electronics", '1. Raw Data'!L3021)</f>
        <v>Clothing</v>
      </c>
      <c r="M3021" s="9">
        <v>1278.81</v>
      </c>
      <c r="N3021" s="9">
        <f>IF(ISBLANK('1. Raw Data'!N3021), MEDIAN('1. Raw Data'!$N$2:$N$5001), '1. Raw Data'!N3021)</f>
        <v>686.36</v>
      </c>
      <c r="O3021" s="9">
        <v>4</v>
      </c>
      <c r="P3021" s="9">
        <f>IF(ISBLANK('1. Raw Data'!P3021), 0, '1. Raw Data'!P3021)</f>
        <v>0.05</v>
      </c>
      <c r="Q3021" s="9">
        <v>403</v>
      </c>
      <c r="R3021" s="9">
        <v>4</v>
      </c>
      <c r="S3021" s="9">
        <f t="shared" si="141"/>
        <v>4859.4779999999992</v>
      </c>
      <c r="T3021" s="9">
        <f t="shared" si="142"/>
        <v>2114.0379999999991</v>
      </c>
      <c r="U3021" s="23">
        <f t="shared" si="143"/>
        <v>0.43503396866906269</v>
      </c>
    </row>
    <row r="3022" spans="1:21" x14ac:dyDescent="0.3">
      <c r="A3022" s="9">
        <v>1852</v>
      </c>
      <c r="B3022" s="9" t="str">
        <f>PROPER(TRIM('1. Raw Data'!B3022))</f>
        <v>Customer_3020</v>
      </c>
      <c r="C3022" s="9">
        <f>IF(OR('1. Raw Data'!C3022&lt;18, '1. Raw Data'!C3022&gt;100), MEDIAN('1. Raw Data'!$C$2:$C$5001), '1. Raw Data'!C3022)</f>
        <v>20</v>
      </c>
      <c r="D3022" s="9" t="s">
        <v>5023</v>
      </c>
      <c r="E3022" s="22">
        <v>44264</v>
      </c>
      <c r="F3022" s="9">
        <v>1</v>
      </c>
      <c r="G3022" s="9">
        <v>12494</v>
      </c>
      <c r="H3022" s="15">
        <v>44442</v>
      </c>
      <c r="I3022" s="9" t="s">
        <v>7457</v>
      </c>
      <c r="J3022" s="9">
        <v>139</v>
      </c>
      <c r="K3022" s="9" t="s">
        <v>7486</v>
      </c>
      <c r="L3022" s="9" t="str">
        <f>IF(OR('1. Raw Data'!L3022="Elec", '1. Raw Data'!L3022="elect"), "Electronics", '1. Raw Data'!L3022)</f>
        <v>Clothing</v>
      </c>
      <c r="M3022" s="9">
        <v>206.87</v>
      </c>
      <c r="N3022" s="9">
        <f>IF(ISBLANK('1. Raw Data'!N3022), MEDIAN('1. Raw Data'!$N$2:$N$5001), '1. Raw Data'!N3022)</f>
        <v>114.37</v>
      </c>
      <c r="O3022" s="9">
        <v>1</v>
      </c>
      <c r="P3022" s="9">
        <f>IF(ISBLANK('1. Raw Data'!P3022), 0, '1. Raw Data'!P3022)</f>
        <v>0</v>
      </c>
      <c r="Q3022" s="9">
        <v>379</v>
      </c>
      <c r="R3022" s="9">
        <v>5</v>
      </c>
      <c r="S3022" s="9">
        <f t="shared" si="141"/>
        <v>206.87</v>
      </c>
      <c r="T3022" s="9">
        <f t="shared" si="142"/>
        <v>92.5</v>
      </c>
      <c r="U3022" s="23">
        <f t="shared" si="143"/>
        <v>0.44714071639193698</v>
      </c>
    </row>
    <row r="3023" spans="1:21" x14ac:dyDescent="0.3">
      <c r="A3023" s="9">
        <v>1021</v>
      </c>
      <c r="B3023" s="9" t="str">
        <f>PROPER(TRIM('1. Raw Data'!B3023))</f>
        <v>Customer_3021</v>
      </c>
      <c r="C3023" s="9">
        <f>IF(OR('1. Raw Data'!C3023&lt;18, '1. Raw Data'!C3023&gt;100), MEDIAN('1. Raw Data'!$C$2:$C$5001), '1. Raw Data'!C3023)</f>
        <v>64</v>
      </c>
      <c r="D3023" s="9" t="s">
        <v>5019</v>
      </c>
      <c r="E3023" s="22">
        <v>44220</v>
      </c>
      <c r="F3023" s="9">
        <v>0</v>
      </c>
      <c r="G3023" s="9">
        <v>12400</v>
      </c>
      <c r="H3023" s="15">
        <v>44220</v>
      </c>
      <c r="I3023" s="9" t="s">
        <v>7455</v>
      </c>
      <c r="J3023" s="9">
        <v>133</v>
      </c>
      <c r="K3023" s="9" t="s">
        <v>7498</v>
      </c>
      <c r="L3023" s="9" t="str">
        <f>IF(OR('1. Raw Data'!L3023="Elec", '1. Raw Data'!L3023="elect"), "Electronics", '1. Raw Data'!L3023)</f>
        <v>Sports</v>
      </c>
      <c r="M3023" s="9">
        <v>1233.8699999999999</v>
      </c>
      <c r="N3023" s="9">
        <f>IF(ISBLANK('1. Raw Data'!N3023), MEDIAN('1. Raw Data'!$N$2:$N$5001), '1. Raw Data'!N3023)</f>
        <v>429.51499999999999</v>
      </c>
      <c r="O3023" s="9">
        <v>4</v>
      </c>
      <c r="P3023" s="9">
        <f>IF(ISBLANK('1. Raw Data'!P3023), 0, '1. Raw Data'!P3023)</f>
        <v>0</v>
      </c>
      <c r="Q3023" s="9">
        <v>908</v>
      </c>
      <c r="R3023" s="9">
        <v>6</v>
      </c>
      <c r="S3023" s="9">
        <f t="shared" si="141"/>
        <v>4935.4799999999996</v>
      </c>
      <c r="T3023" s="9">
        <f t="shared" si="142"/>
        <v>3217.4199999999996</v>
      </c>
      <c r="U3023" s="23">
        <f t="shared" si="143"/>
        <v>0.65189606684658841</v>
      </c>
    </row>
    <row r="3024" spans="1:21" x14ac:dyDescent="0.3">
      <c r="A3024" s="9">
        <v>2135</v>
      </c>
      <c r="B3024" s="9" t="str">
        <f>PROPER(TRIM('1. Raw Data'!B3024))</f>
        <v>Customer_3022</v>
      </c>
      <c r="C3024" s="9">
        <f>IF(OR('1. Raw Data'!C3024&lt;18, '1. Raw Data'!C3024&gt;100), MEDIAN('1. Raw Data'!$C$2:$C$5001), '1. Raw Data'!C3024)</f>
        <v>30</v>
      </c>
      <c r="D3024" s="9" t="s">
        <v>5022</v>
      </c>
      <c r="E3024" s="22">
        <v>44071</v>
      </c>
      <c r="F3024" s="9">
        <v>0</v>
      </c>
      <c r="G3024" s="9">
        <v>12672</v>
      </c>
      <c r="H3024" s="15">
        <v>44071</v>
      </c>
      <c r="I3024" s="9" t="s">
        <v>7455</v>
      </c>
      <c r="J3024" s="9">
        <v>108</v>
      </c>
      <c r="K3024" s="9" t="s">
        <v>7496</v>
      </c>
      <c r="L3024" s="9" t="str">
        <f>IF(OR('1. Raw Data'!L3024="Elec", '1. Raw Data'!L3024="elect"), "Electronics", '1. Raw Data'!L3024)</f>
        <v>Clothing</v>
      </c>
      <c r="M3024" s="9">
        <v>1168.78</v>
      </c>
      <c r="N3024" s="9">
        <f>IF(ISBLANK('1. Raw Data'!N3024), MEDIAN('1. Raw Data'!$N$2:$N$5001), '1. Raw Data'!N3024)</f>
        <v>785.64</v>
      </c>
      <c r="O3024" s="9">
        <v>5</v>
      </c>
      <c r="P3024" s="9">
        <f>IF(ISBLANK('1. Raw Data'!P3024), 0, '1. Raw Data'!P3024)</f>
        <v>0</v>
      </c>
      <c r="Q3024" s="9">
        <v>511</v>
      </c>
      <c r="R3024" s="9">
        <v>3</v>
      </c>
      <c r="S3024" s="9">
        <f t="shared" si="141"/>
        <v>5843.9</v>
      </c>
      <c r="T3024" s="9">
        <f t="shared" si="142"/>
        <v>1915.6999999999998</v>
      </c>
      <c r="U3024" s="23">
        <f t="shared" si="143"/>
        <v>0.32781190643234825</v>
      </c>
    </row>
    <row r="3025" spans="1:21" x14ac:dyDescent="0.3">
      <c r="A3025" s="9">
        <v>2080</v>
      </c>
      <c r="B3025" s="9" t="str">
        <f>PROPER(TRIM('1. Raw Data'!B3025))</f>
        <v>Customer_3023</v>
      </c>
      <c r="C3025" s="9">
        <f>IF(OR('1. Raw Data'!C3025&lt;18, '1. Raw Data'!C3025&gt;100), MEDIAN('1. Raw Data'!$C$2:$C$5001), '1. Raw Data'!C3025)</f>
        <v>56</v>
      </c>
      <c r="D3025" s="9" t="s">
        <v>5019</v>
      </c>
      <c r="E3025" s="22">
        <v>44811</v>
      </c>
      <c r="F3025" s="9">
        <v>0</v>
      </c>
      <c r="G3025" s="9">
        <v>11870</v>
      </c>
      <c r="H3025" s="15">
        <v>44751</v>
      </c>
      <c r="I3025" s="9" t="s">
        <v>7456</v>
      </c>
      <c r="J3025" s="9">
        <v>132</v>
      </c>
      <c r="K3025" s="9" t="s">
        <v>7506</v>
      </c>
      <c r="L3025" s="9" t="str">
        <f>IF(OR('1. Raw Data'!L3025="Elec", '1. Raw Data'!L3025="elect"), "Electronics", '1. Raw Data'!L3025)</f>
        <v>Electronics</v>
      </c>
      <c r="M3025" s="9">
        <v>553.02</v>
      </c>
      <c r="N3025" s="9">
        <f>IF(ISBLANK('1. Raw Data'!N3025), MEDIAN('1. Raw Data'!$N$2:$N$5001), '1. Raw Data'!N3025)</f>
        <v>312.98</v>
      </c>
      <c r="O3025" s="9">
        <v>5</v>
      </c>
      <c r="P3025" s="9">
        <f>IF(ISBLANK('1. Raw Data'!P3025), 0, '1. Raw Data'!P3025)</f>
        <v>0</v>
      </c>
      <c r="Q3025" s="9">
        <v>847</v>
      </c>
      <c r="R3025" s="9">
        <v>2</v>
      </c>
      <c r="S3025" s="9">
        <f t="shared" si="141"/>
        <v>2765.1</v>
      </c>
      <c r="T3025" s="9">
        <f t="shared" si="142"/>
        <v>1200.1999999999998</v>
      </c>
      <c r="U3025" s="23">
        <f t="shared" si="143"/>
        <v>0.43405301797403345</v>
      </c>
    </row>
    <row r="3026" spans="1:21" x14ac:dyDescent="0.3">
      <c r="A3026" s="9">
        <v>2089</v>
      </c>
      <c r="B3026" s="9" t="str">
        <f>PROPER(TRIM('1. Raw Data'!B3026))</f>
        <v>Customer_3024</v>
      </c>
      <c r="C3026" s="9">
        <f>IF(OR('1. Raw Data'!C3026&lt;18, '1. Raw Data'!C3026&gt;100), MEDIAN('1. Raw Data'!$C$2:$C$5001), '1. Raw Data'!C3026)</f>
        <v>34</v>
      </c>
      <c r="D3026" s="9" t="s">
        <v>5021</v>
      </c>
      <c r="E3026" s="22">
        <v>44327</v>
      </c>
      <c r="F3026" s="9">
        <v>0</v>
      </c>
      <c r="G3026" s="9">
        <v>12588</v>
      </c>
      <c r="H3026" s="15">
        <v>44505</v>
      </c>
      <c r="I3026" s="9" t="s">
        <v>7455</v>
      </c>
      <c r="J3026" s="9">
        <v>133</v>
      </c>
      <c r="K3026" s="9" t="s">
        <v>7498</v>
      </c>
      <c r="L3026" s="9" t="str">
        <f>IF(OR('1. Raw Data'!L3026="Elec", '1. Raw Data'!L3026="elect"), "Electronics", '1. Raw Data'!L3026)</f>
        <v>Clothing</v>
      </c>
      <c r="M3026" s="9">
        <v>1050.92</v>
      </c>
      <c r="N3026" s="9">
        <f>IF(ISBLANK('1. Raw Data'!N3026), MEDIAN('1. Raw Data'!$N$2:$N$5001), '1. Raw Data'!N3026)</f>
        <v>668.64</v>
      </c>
      <c r="O3026" s="9">
        <v>4</v>
      </c>
      <c r="P3026" s="9">
        <f>IF(ISBLANK('1. Raw Data'!P3026), 0, '1. Raw Data'!P3026)</f>
        <v>0</v>
      </c>
      <c r="Q3026" s="9">
        <v>751</v>
      </c>
      <c r="R3026" s="9">
        <v>4</v>
      </c>
      <c r="S3026" s="9">
        <f t="shared" si="141"/>
        <v>4203.68</v>
      </c>
      <c r="T3026" s="9">
        <f t="shared" si="142"/>
        <v>1529.1200000000003</v>
      </c>
      <c r="U3026" s="23">
        <f t="shared" si="143"/>
        <v>0.36375746964564387</v>
      </c>
    </row>
    <row r="3027" spans="1:21" x14ac:dyDescent="0.3">
      <c r="A3027" s="9">
        <v>1841</v>
      </c>
      <c r="B3027" s="9" t="str">
        <f>PROPER(TRIM('1. Raw Data'!B3027))</f>
        <v>Customer_3025</v>
      </c>
      <c r="C3027" s="9">
        <f>IF(OR('1. Raw Data'!C3027&lt;18, '1. Raw Data'!C3027&gt;100), MEDIAN('1. Raw Data'!$C$2:$C$5001), '1. Raw Data'!C3027)</f>
        <v>58</v>
      </c>
      <c r="D3027" s="9" t="s">
        <v>5018</v>
      </c>
      <c r="E3027" s="22">
        <v>45255</v>
      </c>
      <c r="F3027" s="9">
        <v>0</v>
      </c>
      <c r="G3027" s="9">
        <v>10321</v>
      </c>
      <c r="H3027" s="15">
        <v>45255</v>
      </c>
      <c r="I3027" s="9" t="s">
        <v>7457</v>
      </c>
      <c r="J3027" s="9">
        <v>108</v>
      </c>
      <c r="K3027" s="9" t="s">
        <v>7496</v>
      </c>
      <c r="L3027" s="9" t="str">
        <f>IF(OR('1. Raw Data'!L3027="Elec", '1. Raw Data'!L3027="elect"), "Electronics", '1. Raw Data'!L3027)</f>
        <v>Clothing</v>
      </c>
      <c r="M3027" s="9">
        <v>50.07</v>
      </c>
      <c r="N3027" s="9">
        <f>IF(ISBLANK('1. Raw Data'!N3027), MEDIAN('1. Raw Data'!$N$2:$N$5001), '1. Raw Data'!N3027)</f>
        <v>429.51499999999999</v>
      </c>
      <c r="O3027" s="9">
        <v>5</v>
      </c>
      <c r="P3027" s="9">
        <f>IF(ISBLANK('1. Raw Data'!P3027), 0, '1. Raw Data'!P3027)</f>
        <v>0</v>
      </c>
      <c r="Q3027" s="9">
        <v>403</v>
      </c>
      <c r="R3027" s="9">
        <v>4</v>
      </c>
      <c r="S3027" s="9">
        <f t="shared" si="141"/>
        <v>250.35</v>
      </c>
      <c r="T3027" s="9">
        <f t="shared" si="142"/>
        <v>-1897.2249999999999</v>
      </c>
      <c r="U3027" s="23">
        <f t="shared" si="143"/>
        <v>-7.578290393449171</v>
      </c>
    </row>
    <row r="3028" spans="1:21" x14ac:dyDescent="0.3">
      <c r="A3028" s="9">
        <v>1097</v>
      </c>
      <c r="B3028" s="9" t="str">
        <f>PROPER(TRIM('1. Raw Data'!B3028))</f>
        <v>Customer_3026</v>
      </c>
      <c r="C3028" s="9">
        <f>IF(OR('1. Raw Data'!C3028&lt;18, '1. Raw Data'!C3028&gt;100), MEDIAN('1. Raw Data'!$C$2:$C$5001), '1. Raw Data'!C3028)</f>
        <v>57</v>
      </c>
      <c r="D3028" s="9" t="s">
        <v>5021</v>
      </c>
      <c r="E3028" s="22">
        <v>45068</v>
      </c>
      <c r="F3028" s="9">
        <v>0</v>
      </c>
      <c r="G3028" s="9">
        <v>13530</v>
      </c>
      <c r="H3028" s="15">
        <v>45068</v>
      </c>
      <c r="I3028" s="9" t="s">
        <v>7455</v>
      </c>
      <c r="J3028" s="9">
        <v>146</v>
      </c>
      <c r="K3028" s="9" t="s">
        <v>7505</v>
      </c>
      <c r="L3028" s="9" t="str">
        <f>IF(OR('1. Raw Data'!L3028="Elec", '1. Raw Data'!L3028="elect"), "Electronics", '1. Raw Data'!L3028)</f>
        <v>Home Appliances</v>
      </c>
      <c r="M3028" s="9">
        <v>1401.11</v>
      </c>
      <c r="N3028" s="9">
        <f>IF(ISBLANK('1. Raw Data'!N3028), MEDIAN('1. Raw Data'!$N$2:$N$5001), '1. Raw Data'!N3028)</f>
        <v>629.02</v>
      </c>
      <c r="O3028" s="9">
        <v>4</v>
      </c>
      <c r="P3028" s="9">
        <f>IF(ISBLANK('1. Raw Data'!P3028), 0, '1. Raw Data'!P3028)</f>
        <v>0</v>
      </c>
      <c r="Q3028" s="9">
        <v>590</v>
      </c>
      <c r="R3028" s="9">
        <v>4</v>
      </c>
      <c r="S3028" s="9">
        <f t="shared" si="141"/>
        <v>5604.44</v>
      </c>
      <c r="T3028" s="9">
        <f t="shared" si="142"/>
        <v>3088.3599999999997</v>
      </c>
      <c r="U3028" s="23">
        <f t="shared" si="143"/>
        <v>0.55105594849797657</v>
      </c>
    </row>
    <row r="3029" spans="1:21" x14ac:dyDescent="0.3">
      <c r="A3029" s="9">
        <v>2167</v>
      </c>
      <c r="B3029" s="9" t="str">
        <f>PROPER(TRIM('1. Raw Data'!B3029))</f>
        <v>Customer_3027</v>
      </c>
      <c r="C3029" s="9">
        <f>IF(OR('1. Raw Data'!C3029&lt;18, '1. Raw Data'!C3029&gt;100), MEDIAN('1. Raw Data'!$C$2:$C$5001), '1. Raw Data'!C3029)</f>
        <v>27</v>
      </c>
      <c r="D3029" s="9" t="s">
        <v>5022</v>
      </c>
      <c r="E3029" s="22">
        <v>45272</v>
      </c>
      <c r="F3029" s="9">
        <v>0</v>
      </c>
      <c r="G3029" s="9">
        <v>11972</v>
      </c>
      <c r="H3029" s="15">
        <v>45272</v>
      </c>
      <c r="I3029" s="9" t="s">
        <v>7457</v>
      </c>
      <c r="J3029" s="9">
        <v>114</v>
      </c>
      <c r="K3029" s="9" t="s">
        <v>7463</v>
      </c>
      <c r="L3029" s="9" t="str">
        <f>IF(OR('1. Raw Data'!L3029="Elec", '1. Raw Data'!L3029="elect"), "Electronics", '1. Raw Data'!L3029)</f>
        <v>Clothing</v>
      </c>
      <c r="M3029" s="9">
        <v>848.06</v>
      </c>
      <c r="N3029" s="9">
        <f>IF(ISBLANK('1. Raw Data'!N3029), MEDIAN('1. Raw Data'!$N$2:$N$5001), '1. Raw Data'!N3029)</f>
        <v>448.08</v>
      </c>
      <c r="O3029" s="9">
        <v>2</v>
      </c>
      <c r="P3029" s="9">
        <f>IF(ISBLANK('1. Raw Data'!P3029), 0, '1. Raw Data'!P3029)</f>
        <v>0.05</v>
      </c>
      <c r="Q3029" s="9">
        <v>367</v>
      </c>
      <c r="R3029" s="9">
        <v>5</v>
      </c>
      <c r="S3029" s="9">
        <f t="shared" si="141"/>
        <v>1611.3139999999999</v>
      </c>
      <c r="T3029" s="9">
        <f t="shared" si="142"/>
        <v>715.15399999999988</v>
      </c>
      <c r="U3029" s="23">
        <f t="shared" si="143"/>
        <v>0.44383279733186698</v>
      </c>
    </row>
    <row r="3030" spans="1:21" x14ac:dyDescent="0.3">
      <c r="A3030" s="9">
        <v>1434</v>
      </c>
      <c r="B3030" s="9" t="str">
        <f>PROPER(TRIM('1. Raw Data'!B3030))</f>
        <v>Customer_3028</v>
      </c>
      <c r="C3030" s="9">
        <f>IF(OR('1. Raw Data'!C3030&lt;18, '1. Raw Data'!C3030&gt;100), MEDIAN('1. Raw Data'!$C$2:$C$5001), '1. Raw Data'!C3030)</f>
        <v>40</v>
      </c>
      <c r="D3030" s="9" t="s">
        <v>5022</v>
      </c>
      <c r="E3030" s="22">
        <v>44249</v>
      </c>
      <c r="F3030" s="9">
        <v>0</v>
      </c>
      <c r="G3030" s="9">
        <v>10225</v>
      </c>
      <c r="H3030" s="15">
        <v>44249</v>
      </c>
      <c r="I3030" s="9" t="s">
        <v>7456</v>
      </c>
      <c r="J3030" s="9">
        <v>134</v>
      </c>
      <c r="K3030" s="9" t="s">
        <v>7482</v>
      </c>
      <c r="L3030" s="9" t="str">
        <f>IF(OR('1. Raw Data'!L3030="Elec", '1. Raw Data'!L3030="elect"), "Electronics", '1. Raw Data'!L3030)</f>
        <v>Sports</v>
      </c>
      <c r="M3030" s="9">
        <v>949.49</v>
      </c>
      <c r="N3030" s="9">
        <f>IF(ISBLANK('1. Raw Data'!N3030), MEDIAN('1. Raw Data'!$N$2:$N$5001), '1. Raw Data'!N3030)</f>
        <v>503.19</v>
      </c>
      <c r="O3030" s="9">
        <v>3</v>
      </c>
      <c r="P3030" s="9">
        <f>IF(ISBLANK('1. Raw Data'!P3030), 0, '1. Raw Data'!P3030)</f>
        <v>0</v>
      </c>
      <c r="Q3030" s="9">
        <v>792</v>
      </c>
      <c r="R3030" s="9">
        <v>6</v>
      </c>
      <c r="S3030" s="9">
        <f t="shared" si="141"/>
        <v>2848.4700000000003</v>
      </c>
      <c r="T3030" s="9">
        <f t="shared" si="142"/>
        <v>1338.9000000000003</v>
      </c>
      <c r="U3030" s="23">
        <f t="shared" si="143"/>
        <v>0.47004181192008349</v>
      </c>
    </row>
    <row r="3031" spans="1:21" x14ac:dyDescent="0.3">
      <c r="A3031" s="9">
        <v>1636</v>
      </c>
      <c r="B3031" s="9" t="str">
        <f>PROPER(TRIM('1. Raw Data'!B3031))</f>
        <v>Customer_3029</v>
      </c>
      <c r="C3031" s="9">
        <f>IF(OR('1. Raw Data'!C3031&lt;18, '1. Raw Data'!C3031&gt;100), MEDIAN('1. Raw Data'!$C$2:$C$5001), '1. Raw Data'!C3031)</f>
        <v>40</v>
      </c>
      <c r="D3031" s="9" t="s">
        <v>5019</v>
      </c>
      <c r="E3031" s="22">
        <v>44643</v>
      </c>
      <c r="F3031" s="9">
        <v>1</v>
      </c>
      <c r="G3031" s="9">
        <v>13827</v>
      </c>
      <c r="H3031" s="15">
        <v>44643</v>
      </c>
      <c r="I3031" s="9" t="s">
        <v>7457</v>
      </c>
      <c r="J3031" s="9">
        <v>108</v>
      </c>
      <c r="K3031" s="9" t="s">
        <v>7496</v>
      </c>
      <c r="L3031" s="9" t="str">
        <f>IF(OR('1. Raw Data'!L3031="Elec", '1. Raw Data'!L3031="elect"), "Electronics", '1. Raw Data'!L3031)</f>
        <v>Home Appliances</v>
      </c>
      <c r="M3031" s="9">
        <v>1013.76</v>
      </c>
      <c r="N3031" s="9">
        <f>IF(ISBLANK('1. Raw Data'!N3031), MEDIAN('1. Raw Data'!$N$2:$N$5001), '1. Raw Data'!N3031)</f>
        <v>513.30999999999995</v>
      </c>
      <c r="O3031" s="9">
        <v>2</v>
      </c>
      <c r="P3031" s="9">
        <f>IF(ISBLANK('1. Raw Data'!P3031), 0, '1. Raw Data'!P3031)</f>
        <v>0</v>
      </c>
      <c r="Q3031" s="9">
        <v>798</v>
      </c>
      <c r="R3031" s="9">
        <v>3</v>
      </c>
      <c r="S3031" s="9">
        <f t="shared" si="141"/>
        <v>2027.52</v>
      </c>
      <c r="T3031" s="9">
        <f t="shared" si="142"/>
        <v>1000.9000000000001</v>
      </c>
      <c r="U3031" s="23">
        <f t="shared" si="143"/>
        <v>0.49365727588383845</v>
      </c>
    </row>
    <row r="3032" spans="1:21" x14ac:dyDescent="0.3">
      <c r="A3032" s="9">
        <v>2109</v>
      </c>
      <c r="B3032" s="9" t="str">
        <f>PROPER(TRIM('1. Raw Data'!B3032))</f>
        <v>Customer_3030</v>
      </c>
      <c r="C3032" s="9">
        <f>IF(OR('1. Raw Data'!C3032&lt;18, '1. Raw Data'!C3032&gt;100), MEDIAN('1. Raw Data'!$C$2:$C$5001), '1. Raw Data'!C3032)</f>
        <v>27</v>
      </c>
      <c r="D3032" s="9" t="s">
        <v>5020</v>
      </c>
      <c r="E3032" s="22">
        <v>44321</v>
      </c>
      <c r="F3032" s="9">
        <v>0</v>
      </c>
      <c r="G3032" s="9">
        <v>10360</v>
      </c>
      <c r="H3032" s="15">
        <v>44321</v>
      </c>
      <c r="I3032" s="9" t="s">
        <v>7457</v>
      </c>
      <c r="J3032" s="9">
        <v>142</v>
      </c>
      <c r="K3032" s="9" t="s">
        <v>7500</v>
      </c>
      <c r="L3032" s="9" t="str">
        <f>IF(OR('1. Raw Data'!L3032="Elec", '1. Raw Data'!L3032="elect"), "Electronics", '1. Raw Data'!L3032)</f>
        <v>Electronics</v>
      </c>
      <c r="M3032" s="9">
        <v>863.99</v>
      </c>
      <c r="N3032" s="9">
        <f>IF(ISBLANK('1. Raw Data'!N3032), MEDIAN('1. Raw Data'!$N$2:$N$5001), '1. Raw Data'!N3032)</f>
        <v>347.9</v>
      </c>
      <c r="O3032" s="9">
        <v>1</v>
      </c>
      <c r="P3032" s="9">
        <f>IF(ISBLANK('1. Raw Data'!P3032), 0, '1. Raw Data'!P3032)</f>
        <v>0</v>
      </c>
      <c r="Q3032" s="9">
        <v>622</v>
      </c>
      <c r="R3032" s="9">
        <v>5</v>
      </c>
      <c r="S3032" s="9">
        <f t="shared" si="141"/>
        <v>863.99</v>
      </c>
      <c r="T3032" s="9">
        <f t="shared" si="142"/>
        <v>516.09</v>
      </c>
      <c r="U3032" s="23">
        <f t="shared" si="143"/>
        <v>0.59733330246877858</v>
      </c>
    </row>
    <row r="3033" spans="1:21" x14ac:dyDescent="0.3">
      <c r="A3033" s="9">
        <v>1587</v>
      </c>
      <c r="B3033" s="9" t="str">
        <f>PROPER(TRIM('1. Raw Data'!B3033))</f>
        <v>Customer_3031</v>
      </c>
      <c r="C3033" s="9">
        <f>IF(OR('1. Raw Data'!C3033&lt;18, '1. Raw Data'!C3033&gt;100), MEDIAN('1. Raw Data'!$C$2:$C$5001), '1. Raw Data'!C3033)</f>
        <v>68</v>
      </c>
      <c r="D3033" s="9" t="s">
        <v>5023</v>
      </c>
      <c r="E3033" s="22">
        <v>45018</v>
      </c>
      <c r="F3033" s="9">
        <v>0</v>
      </c>
      <c r="G3033" s="9">
        <v>11554</v>
      </c>
      <c r="H3033" s="15">
        <v>44961</v>
      </c>
      <c r="I3033" s="9" t="s">
        <v>7457</v>
      </c>
      <c r="J3033" s="9">
        <v>107</v>
      </c>
      <c r="K3033" s="9" t="s">
        <v>7485</v>
      </c>
      <c r="L3033" s="9" t="str">
        <f>IF(OR('1. Raw Data'!L3033="Elec", '1. Raw Data'!L3033="elect"), "Electronics", '1. Raw Data'!L3033)</f>
        <v>Sports</v>
      </c>
      <c r="M3033" s="9">
        <v>1292.31</v>
      </c>
      <c r="N3033" s="9">
        <f>IF(ISBLANK('1. Raw Data'!N3033), MEDIAN('1. Raw Data'!$N$2:$N$5001), '1. Raw Data'!N3033)</f>
        <v>833.27</v>
      </c>
      <c r="O3033" s="9">
        <v>2</v>
      </c>
      <c r="P3033" s="9">
        <f>IF(ISBLANK('1. Raw Data'!P3033), 0, '1. Raw Data'!P3033)</f>
        <v>0</v>
      </c>
      <c r="Q3033" s="9">
        <v>427</v>
      </c>
      <c r="R3033" s="9">
        <v>8</v>
      </c>
      <c r="S3033" s="9">
        <f t="shared" si="141"/>
        <v>2584.62</v>
      </c>
      <c r="T3033" s="9">
        <f t="shared" si="142"/>
        <v>918.07999999999993</v>
      </c>
      <c r="U3033" s="23">
        <f t="shared" si="143"/>
        <v>0.35520888950793539</v>
      </c>
    </row>
    <row r="3034" spans="1:21" x14ac:dyDescent="0.3">
      <c r="A3034" s="9">
        <v>1343</v>
      </c>
      <c r="B3034" s="9" t="str">
        <f>PROPER(TRIM('1. Raw Data'!B3034))</f>
        <v>Customer_3032</v>
      </c>
      <c r="C3034" s="9">
        <f>IF(OR('1. Raw Data'!C3034&lt;18, '1. Raw Data'!C3034&gt;100), MEDIAN('1. Raw Data'!$C$2:$C$5001), '1. Raw Data'!C3034)</f>
        <v>33</v>
      </c>
      <c r="D3034" s="9" t="s">
        <v>5018</v>
      </c>
      <c r="E3034" s="22">
        <v>44489</v>
      </c>
      <c r="F3034" s="9">
        <v>0</v>
      </c>
      <c r="G3034" s="9">
        <v>10833</v>
      </c>
      <c r="H3034" s="15">
        <v>44489</v>
      </c>
      <c r="I3034" s="9" t="s">
        <v>7457</v>
      </c>
      <c r="J3034" s="9">
        <v>113</v>
      </c>
      <c r="K3034" s="9" t="s">
        <v>7460</v>
      </c>
      <c r="L3034" s="9" t="str">
        <f>IF(OR('1. Raw Data'!L3034="Elec", '1. Raw Data'!L3034="elect"), "Electronics", '1. Raw Data'!L3034)</f>
        <v>Electronics</v>
      </c>
      <c r="M3034" s="9">
        <v>934.07</v>
      </c>
      <c r="N3034" s="9">
        <f>IF(ISBLANK('1. Raw Data'!N3034), MEDIAN('1. Raw Data'!$N$2:$N$5001), '1. Raw Data'!N3034)</f>
        <v>404.89</v>
      </c>
      <c r="O3034" s="9">
        <v>2</v>
      </c>
      <c r="P3034" s="9">
        <f>IF(ISBLANK('1. Raw Data'!P3034), 0, '1. Raw Data'!P3034)</f>
        <v>0.2</v>
      </c>
      <c r="Q3034" s="9">
        <v>595</v>
      </c>
      <c r="R3034" s="9">
        <v>2</v>
      </c>
      <c r="S3034" s="9">
        <f t="shared" si="141"/>
        <v>1494.5120000000002</v>
      </c>
      <c r="T3034" s="9">
        <f t="shared" si="142"/>
        <v>684.7320000000002</v>
      </c>
      <c r="U3034" s="23">
        <f t="shared" si="143"/>
        <v>0.45816427034376445</v>
      </c>
    </row>
    <row r="3035" spans="1:21" x14ac:dyDescent="0.3">
      <c r="A3035" s="9">
        <v>2317</v>
      </c>
      <c r="B3035" s="9" t="str">
        <f>PROPER(TRIM('1. Raw Data'!B3035))</f>
        <v>Customer_3033</v>
      </c>
      <c r="C3035" s="9">
        <f>IF(OR('1. Raw Data'!C3035&lt;18, '1. Raw Data'!C3035&gt;100), MEDIAN('1. Raw Data'!$C$2:$C$5001), '1. Raw Data'!C3035)</f>
        <v>42</v>
      </c>
      <c r="D3035" s="9" t="s">
        <v>5023</v>
      </c>
      <c r="E3035" s="22">
        <v>44410</v>
      </c>
      <c r="F3035" s="9">
        <v>1</v>
      </c>
      <c r="G3035" s="9">
        <v>10111</v>
      </c>
      <c r="H3035" s="15">
        <v>44235</v>
      </c>
      <c r="I3035" s="9" t="s">
        <v>7456</v>
      </c>
      <c r="J3035" s="9">
        <v>121</v>
      </c>
      <c r="K3035" s="9" t="s">
        <v>7495</v>
      </c>
      <c r="L3035" s="9" t="str">
        <f>IF(OR('1. Raw Data'!L3035="Elec", '1. Raw Data'!L3035="elect"), "Electronics", '1. Raw Data'!L3035)</f>
        <v>Sports</v>
      </c>
      <c r="M3035" s="9">
        <v>1366.25</v>
      </c>
      <c r="N3035" s="9">
        <f>IF(ISBLANK('1. Raw Data'!N3035), MEDIAN('1. Raw Data'!$N$2:$N$5001), '1. Raw Data'!N3035)</f>
        <v>954.52</v>
      </c>
      <c r="O3035" s="9">
        <v>5</v>
      </c>
      <c r="P3035" s="9">
        <f>IF(ISBLANK('1. Raw Data'!P3035), 0, '1. Raw Data'!P3035)</f>
        <v>0</v>
      </c>
      <c r="Q3035" s="9">
        <v>799</v>
      </c>
      <c r="R3035" s="9">
        <v>4</v>
      </c>
      <c r="S3035" s="9">
        <f t="shared" si="141"/>
        <v>6831.25</v>
      </c>
      <c r="T3035" s="9">
        <f t="shared" si="142"/>
        <v>2058.6499999999996</v>
      </c>
      <c r="U3035" s="23">
        <f t="shared" si="143"/>
        <v>0.30135773101555346</v>
      </c>
    </row>
    <row r="3036" spans="1:21" x14ac:dyDescent="0.3">
      <c r="A3036" s="9">
        <v>1570</v>
      </c>
      <c r="B3036" s="9" t="str">
        <f>PROPER(TRIM('1. Raw Data'!B3036))</f>
        <v>Customer_3034</v>
      </c>
      <c r="C3036" s="9">
        <f>IF(OR('1. Raw Data'!C3036&lt;18, '1. Raw Data'!C3036&gt;100), MEDIAN('1. Raw Data'!$C$2:$C$5001), '1. Raw Data'!C3036)</f>
        <v>59</v>
      </c>
      <c r="D3036" s="9" t="s">
        <v>5020</v>
      </c>
      <c r="E3036" s="22">
        <v>44610</v>
      </c>
      <c r="F3036" s="9">
        <v>0</v>
      </c>
      <c r="G3036" s="9">
        <v>10211</v>
      </c>
      <c r="H3036" s="15">
        <v>44610</v>
      </c>
      <c r="I3036" s="9" t="s">
        <v>7457</v>
      </c>
      <c r="J3036" s="9">
        <v>147</v>
      </c>
      <c r="K3036" s="9" t="s">
        <v>7474</v>
      </c>
      <c r="L3036" s="9" t="str">
        <f>IF(OR('1. Raw Data'!L3036="Elec", '1. Raw Data'!L3036="elect"), "Electronics", '1. Raw Data'!L3036)</f>
        <v>Home Appliances</v>
      </c>
      <c r="M3036" s="9">
        <v>894.38</v>
      </c>
      <c r="N3036" s="9">
        <f>IF(ISBLANK('1. Raw Data'!N3036), MEDIAN('1. Raw Data'!$N$2:$N$5001), '1. Raw Data'!N3036)</f>
        <v>565.15</v>
      </c>
      <c r="O3036" s="9">
        <v>4</v>
      </c>
      <c r="P3036" s="9">
        <f>IF(ISBLANK('1. Raw Data'!P3036), 0, '1. Raw Data'!P3036)</f>
        <v>0</v>
      </c>
      <c r="Q3036" s="9">
        <v>803</v>
      </c>
      <c r="R3036" s="9">
        <v>3</v>
      </c>
      <c r="S3036" s="9">
        <f t="shared" si="141"/>
        <v>3577.52</v>
      </c>
      <c r="T3036" s="9">
        <f t="shared" si="142"/>
        <v>1316.92</v>
      </c>
      <c r="U3036" s="23">
        <f t="shared" si="143"/>
        <v>0.36810975200697693</v>
      </c>
    </row>
    <row r="3037" spans="1:21" x14ac:dyDescent="0.3">
      <c r="A3037" s="9">
        <v>1610</v>
      </c>
      <c r="B3037" s="9" t="str">
        <f>PROPER(TRIM('1. Raw Data'!B3037))</f>
        <v>Customer_3035</v>
      </c>
      <c r="C3037" s="9">
        <f>IF(OR('1. Raw Data'!C3037&lt;18, '1. Raw Data'!C3037&gt;100), MEDIAN('1. Raw Data'!$C$2:$C$5001), '1. Raw Data'!C3037)</f>
        <v>41</v>
      </c>
      <c r="D3037" s="9" t="s">
        <v>5022</v>
      </c>
      <c r="E3037" s="22">
        <v>44785</v>
      </c>
      <c r="F3037" s="9">
        <v>1</v>
      </c>
      <c r="G3037" s="9">
        <v>11256</v>
      </c>
      <c r="H3037" s="15">
        <v>44903</v>
      </c>
      <c r="I3037" s="9" t="s">
        <v>7456</v>
      </c>
      <c r="J3037" s="9">
        <v>132</v>
      </c>
      <c r="K3037" s="9" t="s">
        <v>7506</v>
      </c>
      <c r="L3037" s="9" t="str">
        <f>IF(OR('1. Raw Data'!L3037="Elec", '1. Raw Data'!L3037="elect"), "Electronics", '1. Raw Data'!L3037)</f>
        <v>Sports</v>
      </c>
      <c r="M3037" s="9">
        <v>298.13</v>
      </c>
      <c r="N3037" s="9">
        <f>IF(ISBLANK('1. Raw Data'!N3037), MEDIAN('1. Raw Data'!$N$2:$N$5001), '1. Raw Data'!N3037)</f>
        <v>171.13</v>
      </c>
      <c r="O3037" s="9">
        <v>1</v>
      </c>
      <c r="P3037" s="9">
        <f>IF(ISBLANK('1. Raw Data'!P3037), 0, '1. Raw Data'!P3037)</f>
        <v>0</v>
      </c>
      <c r="Q3037" s="9">
        <v>873</v>
      </c>
      <c r="R3037" s="9">
        <v>2</v>
      </c>
      <c r="S3037" s="9">
        <f t="shared" si="141"/>
        <v>298.13</v>
      </c>
      <c r="T3037" s="9">
        <f t="shared" si="142"/>
        <v>127</v>
      </c>
      <c r="U3037" s="23">
        <f t="shared" si="143"/>
        <v>0.42598866266393853</v>
      </c>
    </row>
    <row r="3038" spans="1:21" x14ac:dyDescent="0.3">
      <c r="A3038" s="9">
        <v>1242</v>
      </c>
      <c r="B3038" s="9" t="str">
        <f>PROPER(TRIM('1. Raw Data'!B3038))</f>
        <v>Customer_3036</v>
      </c>
      <c r="C3038" s="9">
        <f>IF(OR('1. Raw Data'!C3038&lt;18, '1. Raw Data'!C3038&gt;100), MEDIAN('1. Raw Data'!$C$2:$C$5001), '1. Raw Data'!C3038)</f>
        <v>41</v>
      </c>
      <c r="D3038" s="9" t="s">
        <v>5018</v>
      </c>
      <c r="E3038" s="22">
        <v>44923</v>
      </c>
      <c r="F3038" s="9">
        <v>0</v>
      </c>
      <c r="G3038" s="9">
        <v>10947</v>
      </c>
      <c r="H3038" s="15">
        <v>44923</v>
      </c>
      <c r="I3038" s="9" t="s">
        <v>7455</v>
      </c>
      <c r="J3038" s="9">
        <v>111</v>
      </c>
      <c r="K3038" s="9" t="s">
        <v>7476</v>
      </c>
      <c r="L3038" s="9" t="str">
        <f>IF(OR('1. Raw Data'!L3038="Elec", '1. Raw Data'!L3038="elect"), "Electronics", '1. Raw Data'!L3038)</f>
        <v>Sports</v>
      </c>
      <c r="M3038" s="9">
        <v>1374.67</v>
      </c>
      <c r="N3038" s="9">
        <f>IF(ISBLANK('1. Raw Data'!N3038), MEDIAN('1. Raw Data'!$N$2:$N$5001), '1. Raw Data'!N3038)</f>
        <v>613.63</v>
      </c>
      <c r="O3038" s="9">
        <v>5</v>
      </c>
      <c r="P3038" s="9">
        <f>IF(ISBLANK('1. Raw Data'!P3038), 0, '1. Raw Data'!P3038)</f>
        <v>0</v>
      </c>
      <c r="Q3038" s="9">
        <v>735</v>
      </c>
      <c r="R3038" s="9">
        <v>2</v>
      </c>
      <c r="S3038" s="9">
        <f t="shared" si="141"/>
        <v>6873.35</v>
      </c>
      <c r="T3038" s="9">
        <f t="shared" si="142"/>
        <v>3805.2000000000003</v>
      </c>
      <c r="U3038" s="23">
        <f t="shared" si="143"/>
        <v>0.55361650432467424</v>
      </c>
    </row>
    <row r="3039" spans="1:21" x14ac:dyDescent="0.3">
      <c r="A3039" s="9">
        <v>1560</v>
      </c>
      <c r="B3039" s="9" t="str">
        <f>PROPER(TRIM('1. Raw Data'!B3039))</f>
        <v>Customer_3037</v>
      </c>
      <c r="C3039" s="9">
        <f>IF(OR('1. Raw Data'!C3039&lt;18, '1. Raw Data'!C3039&gt;100), MEDIAN('1. Raw Data'!$C$2:$C$5001), '1. Raw Data'!C3039)</f>
        <v>49</v>
      </c>
      <c r="D3039" s="9" t="s">
        <v>5021</v>
      </c>
      <c r="E3039" s="22">
        <v>45159</v>
      </c>
      <c r="F3039" s="9">
        <v>0</v>
      </c>
      <c r="G3039" s="9">
        <v>10158</v>
      </c>
      <c r="H3039" s="15">
        <v>45159</v>
      </c>
      <c r="I3039" s="9" t="s">
        <v>7455</v>
      </c>
      <c r="J3039" s="9">
        <v>114</v>
      </c>
      <c r="K3039" s="9" t="s">
        <v>7463</v>
      </c>
      <c r="L3039" s="9" t="str">
        <f>IF(OR('1. Raw Data'!L3039="Elec", '1. Raw Data'!L3039="elect"), "Electronics", '1. Raw Data'!L3039)</f>
        <v>Clothing</v>
      </c>
      <c r="M3039" s="9">
        <v>1038.3599999999999</v>
      </c>
      <c r="N3039" s="9">
        <f>IF(ISBLANK('1. Raw Data'!N3039), MEDIAN('1. Raw Data'!$N$2:$N$5001), '1. Raw Data'!N3039)</f>
        <v>575.89</v>
      </c>
      <c r="O3039" s="9">
        <v>1</v>
      </c>
      <c r="P3039" s="9">
        <f>IF(ISBLANK('1. Raw Data'!P3039), 0, '1. Raw Data'!P3039)</f>
        <v>0</v>
      </c>
      <c r="Q3039" s="9">
        <v>386</v>
      </c>
      <c r="R3039" s="9">
        <v>6</v>
      </c>
      <c r="S3039" s="9">
        <f t="shared" si="141"/>
        <v>1038.3599999999999</v>
      </c>
      <c r="T3039" s="9">
        <f t="shared" si="142"/>
        <v>462.46999999999991</v>
      </c>
      <c r="U3039" s="23">
        <f t="shared" si="143"/>
        <v>0.44538503023999382</v>
      </c>
    </row>
    <row r="3040" spans="1:21" x14ac:dyDescent="0.3">
      <c r="A3040" s="9">
        <v>1959</v>
      </c>
      <c r="B3040" s="9" t="str">
        <f>PROPER(TRIM('1. Raw Data'!B3040))</f>
        <v>Customer_3038</v>
      </c>
      <c r="C3040" s="9">
        <f>IF(OR('1. Raw Data'!C3040&lt;18, '1. Raw Data'!C3040&gt;100), MEDIAN('1. Raw Data'!$C$2:$C$5001), '1. Raw Data'!C3040)</f>
        <v>44</v>
      </c>
      <c r="D3040" s="9" t="s">
        <v>5022</v>
      </c>
      <c r="E3040" s="22">
        <v>44566</v>
      </c>
      <c r="F3040" s="9">
        <v>0</v>
      </c>
      <c r="G3040" s="9">
        <v>12619</v>
      </c>
      <c r="H3040" s="15">
        <v>44682</v>
      </c>
      <c r="I3040" s="9" t="s">
        <v>7455</v>
      </c>
      <c r="J3040" s="9">
        <v>111</v>
      </c>
      <c r="K3040" s="9" t="s">
        <v>7476</v>
      </c>
      <c r="L3040" s="9" t="str">
        <f>IF(OR('1. Raw Data'!L3040="Elec", '1. Raw Data'!L3040="elect"), "Electronics", '1. Raw Data'!L3040)</f>
        <v>Electronics</v>
      </c>
      <c r="M3040" s="9">
        <v>1063.9000000000001</v>
      </c>
      <c r="N3040" s="9">
        <f>IF(ISBLANK('1. Raw Data'!N3040), MEDIAN('1. Raw Data'!$N$2:$N$5001), '1. Raw Data'!N3040)</f>
        <v>508.9</v>
      </c>
      <c r="O3040" s="9">
        <v>3</v>
      </c>
      <c r="P3040" s="9">
        <f>IF(ISBLANK('1. Raw Data'!P3040), 0, '1. Raw Data'!P3040)</f>
        <v>0</v>
      </c>
      <c r="Q3040" s="9">
        <v>657</v>
      </c>
      <c r="R3040" s="9">
        <v>3</v>
      </c>
      <c r="S3040" s="9">
        <f t="shared" si="141"/>
        <v>3191.7000000000003</v>
      </c>
      <c r="T3040" s="9">
        <f t="shared" si="142"/>
        <v>1665.0000000000005</v>
      </c>
      <c r="U3040" s="23">
        <f t="shared" si="143"/>
        <v>0.52166557007237535</v>
      </c>
    </row>
    <row r="3041" spans="1:21" x14ac:dyDescent="0.3">
      <c r="A3041" s="9">
        <v>1031</v>
      </c>
      <c r="B3041" s="9" t="str">
        <f>PROPER(TRIM('1. Raw Data'!B3041))</f>
        <v>Customer_3039</v>
      </c>
      <c r="C3041" s="9">
        <f>IF(OR('1. Raw Data'!C3041&lt;18, '1. Raw Data'!C3041&gt;100), MEDIAN('1. Raw Data'!$C$2:$C$5001), '1. Raw Data'!C3041)</f>
        <v>38</v>
      </c>
      <c r="D3041" s="9" t="s">
        <v>5022</v>
      </c>
      <c r="E3041" s="22">
        <v>44462</v>
      </c>
      <c r="F3041" s="9">
        <v>1</v>
      </c>
      <c r="G3041" s="9">
        <v>11908</v>
      </c>
      <c r="H3041" s="15">
        <v>44462</v>
      </c>
      <c r="I3041" s="9" t="s">
        <v>7455</v>
      </c>
      <c r="J3041" s="9">
        <v>102</v>
      </c>
      <c r="K3041" s="9" t="s">
        <v>7494</v>
      </c>
      <c r="L3041" s="9" t="str">
        <f>IF(OR('1. Raw Data'!L3041="Elec", '1. Raw Data'!L3041="elect"), "Electronics", '1. Raw Data'!L3041)</f>
        <v>Home Appliances</v>
      </c>
      <c r="M3041" s="9">
        <v>1478.95</v>
      </c>
      <c r="N3041" s="9">
        <f>IF(ISBLANK('1. Raw Data'!N3041), MEDIAN('1. Raw Data'!$N$2:$N$5001), '1. Raw Data'!N3041)</f>
        <v>703.53</v>
      </c>
      <c r="O3041" s="9">
        <v>4</v>
      </c>
      <c r="P3041" s="9">
        <f>IF(ISBLANK('1. Raw Data'!P3041), 0, '1. Raw Data'!P3041)</f>
        <v>0</v>
      </c>
      <c r="Q3041" s="9">
        <v>1196</v>
      </c>
      <c r="R3041" s="9">
        <v>3</v>
      </c>
      <c r="S3041" s="9">
        <f t="shared" si="141"/>
        <v>5915.8</v>
      </c>
      <c r="T3041" s="9">
        <f t="shared" si="142"/>
        <v>3101.6800000000003</v>
      </c>
      <c r="U3041" s="23">
        <f t="shared" si="143"/>
        <v>0.52430440515230403</v>
      </c>
    </row>
    <row r="3042" spans="1:21" x14ac:dyDescent="0.3">
      <c r="A3042" s="9">
        <v>1390</v>
      </c>
      <c r="B3042" s="9" t="str">
        <f>PROPER(TRIM('1. Raw Data'!B3042))</f>
        <v>Customer_3040</v>
      </c>
      <c r="C3042" s="9">
        <f>IF(OR('1. Raw Data'!C3042&lt;18, '1. Raw Data'!C3042&gt;100), MEDIAN('1. Raw Data'!$C$2:$C$5001), '1. Raw Data'!C3042)</f>
        <v>29</v>
      </c>
      <c r="D3042" s="9" t="s">
        <v>5019</v>
      </c>
      <c r="E3042" s="22">
        <v>44366</v>
      </c>
      <c r="F3042" s="9">
        <v>0</v>
      </c>
      <c r="G3042" s="9">
        <v>11347</v>
      </c>
      <c r="H3042" s="15">
        <v>44366</v>
      </c>
      <c r="I3042" s="9" t="s">
        <v>7456</v>
      </c>
      <c r="J3042" s="9">
        <v>134</v>
      </c>
      <c r="K3042" s="9" t="s">
        <v>7482</v>
      </c>
      <c r="L3042" s="9" t="str">
        <f>IF(OR('1. Raw Data'!L3042="Elec", '1. Raw Data'!L3042="elect"), "Electronics", '1. Raw Data'!L3042)</f>
        <v>Sports</v>
      </c>
      <c r="M3042" s="9">
        <v>159.04</v>
      </c>
      <c r="N3042" s="9">
        <f>IF(ISBLANK('1. Raw Data'!N3042), MEDIAN('1. Raw Data'!$N$2:$N$5001), '1. Raw Data'!N3042)</f>
        <v>103.19</v>
      </c>
      <c r="O3042" s="9">
        <v>5</v>
      </c>
      <c r="P3042" s="9">
        <f>IF(ISBLANK('1. Raw Data'!P3042), 0, '1. Raw Data'!P3042)</f>
        <v>0</v>
      </c>
      <c r="Q3042" s="9">
        <v>559</v>
      </c>
      <c r="R3042" s="9">
        <v>5</v>
      </c>
      <c r="S3042" s="9">
        <f t="shared" si="141"/>
        <v>795.19999999999993</v>
      </c>
      <c r="T3042" s="9">
        <f t="shared" si="142"/>
        <v>279.24999999999989</v>
      </c>
      <c r="U3042" s="23">
        <f t="shared" si="143"/>
        <v>0.35116951710261557</v>
      </c>
    </row>
    <row r="3043" spans="1:21" x14ac:dyDescent="0.3">
      <c r="A3043" s="9">
        <v>1276</v>
      </c>
      <c r="B3043" s="9" t="str">
        <f>PROPER(TRIM('1. Raw Data'!B3043))</f>
        <v>Customer_3041</v>
      </c>
      <c r="C3043" s="9">
        <f>IF(OR('1. Raw Data'!C3043&lt;18, '1. Raw Data'!C3043&gt;100), MEDIAN('1. Raw Data'!$C$2:$C$5001), '1. Raw Data'!C3043)</f>
        <v>41</v>
      </c>
      <c r="D3043" s="9" t="s">
        <v>5020</v>
      </c>
      <c r="E3043" s="22">
        <v>44713</v>
      </c>
      <c r="F3043" s="9">
        <v>0</v>
      </c>
      <c r="G3043" s="9">
        <v>13164</v>
      </c>
      <c r="H3043" s="15">
        <v>44567</v>
      </c>
      <c r="I3043" s="9" t="s">
        <v>7456</v>
      </c>
      <c r="J3043" s="9">
        <v>144</v>
      </c>
      <c r="K3043" s="9" t="s">
        <v>7462</v>
      </c>
      <c r="L3043" s="9" t="str">
        <f>IF(OR('1. Raw Data'!L3043="Elec", '1. Raw Data'!L3043="elect"), "Electronics", '1. Raw Data'!L3043)</f>
        <v>Electronics</v>
      </c>
      <c r="M3043" s="9">
        <v>671.46</v>
      </c>
      <c r="N3043" s="9">
        <f>IF(ISBLANK('1. Raw Data'!N3043), MEDIAN('1. Raw Data'!$N$2:$N$5001), '1. Raw Data'!N3043)</f>
        <v>429.51499999999999</v>
      </c>
      <c r="O3043" s="9">
        <v>2</v>
      </c>
      <c r="P3043" s="9">
        <f>IF(ISBLANK('1. Raw Data'!P3043), 0, '1. Raw Data'!P3043)</f>
        <v>0</v>
      </c>
      <c r="Q3043" s="9">
        <v>391</v>
      </c>
      <c r="R3043" s="9">
        <v>8</v>
      </c>
      <c r="S3043" s="9">
        <f t="shared" si="141"/>
        <v>1342.92</v>
      </c>
      <c r="T3043" s="9">
        <f t="shared" si="142"/>
        <v>483.8900000000001</v>
      </c>
      <c r="U3043" s="23">
        <f t="shared" si="143"/>
        <v>0.36032675066273501</v>
      </c>
    </row>
    <row r="3044" spans="1:21" x14ac:dyDescent="0.3">
      <c r="A3044" s="9">
        <v>1531</v>
      </c>
      <c r="B3044" s="9" t="str">
        <f>PROPER(TRIM('1. Raw Data'!B3044))</f>
        <v>Customer_3042</v>
      </c>
      <c r="C3044" s="9">
        <f>IF(OR('1. Raw Data'!C3044&lt;18, '1. Raw Data'!C3044&gt;100), MEDIAN('1. Raw Data'!$C$2:$C$5001), '1. Raw Data'!C3044)</f>
        <v>56</v>
      </c>
      <c r="D3044" s="9" t="s">
        <v>5019</v>
      </c>
      <c r="E3044" s="22">
        <v>44881</v>
      </c>
      <c r="F3044" s="9">
        <v>0</v>
      </c>
      <c r="G3044" s="9">
        <v>11271</v>
      </c>
      <c r="H3044" s="15">
        <v>44881</v>
      </c>
      <c r="I3044" s="9" t="s">
        <v>7455</v>
      </c>
      <c r="J3044" s="9">
        <v>147</v>
      </c>
      <c r="K3044" s="9" t="s">
        <v>7474</v>
      </c>
      <c r="L3044" s="9" t="str">
        <f>IF(OR('1. Raw Data'!L3044="Elec", '1. Raw Data'!L3044="elect"), "Electronics", '1. Raw Data'!L3044)</f>
        <v>Electronics</v>
      </c>
      <c r="M3044" s="9">
        <v>396.69</v>
      </c>
      <c r="N3044" s="9">
        <f>IF(ISBLANK('1. Raw Data'!N3044), MEDIAN('1. Raw Data'!$N$2:$N$5001), '1. Raw Data'!N3044)</f>
        <v>212.32</v>
      </c>
      <c r="O3044" s="9">
        <v>3</v>
      </c>
      <c r="P3044" s="9">
        <f>IF(ISBLANK('1. Raw Data'!P3044), 0, '1. Raw Data'!P3044)</f>
        <v>0</v>
      </c>
      <c r="Q3044" s="9">
        <v>452</v>
      </c>
      <c r="R3044" s="9">
        <v>4</v>
      </c>
      <c r="S3044" s="9">
        <f t="shared" si="141"/>
        <v>1190.07</v>
      </c>
      <c r="T3044" s="9">
        <f t="shared" si="142"/>
        <v>553.1099999999999</v>
      </c>
      <c r="U3044" s="23">
        <f t="shared" si="143"/>
        <v>0.4647709798583276</v>
      </c>
    </row>
    <row r="3045" spans="1:21" x14ac:dyDescent="0.3">
      <c r="A3045" s="9">
        <v>2177</v>
      </c>
      <c r="B3045" s="9" t="str">
        <f>PROPER(TRIM('1. Raw Data'!B3045))</f>
        <v>Customer_3043</v>
      </c>
      <c r="C3045" s="9">
        <f>IF(OR('1. Raw Data'!C3045&lt;18, '1. Raw Data'!C3045&gt;100), MEDIAN('1. Raw Data'!$C$2:$C$5001), '1. Raw Data'!C3045)</f>
        <v>66</v>
      </c>
      <c r="D3045" s="9" t="s">
        <v>5019</v>
      </c>
      <c r="E3045" s="22">
        <v>44849</v>
      </c>
      <c r="F3045" s="9">
        <v>0</v>
      </c>
      <c r="G3045" s="9">
        <v>12717</v>
      </c>
      <c r="H3045" s="15">
        <v>44849</v>
      </c>
      <c r="I3045" s="9" t="s">
        <v>7457</v>
      </c>
      <c r="J3045" s="9">
        <v>117</v>
      </c>
      <c r="K3045" s="9" t="s">
        <v>7483</v>
      </c>
      <c r="L3045" s="9" t="str">
        <f>IF(OR('1. Raw Data'!L3045="Elec", '1. Raw Data'!L3045="elect"), "Electronics", '1. Raw Data'!L3045)</f>
        <v>Clothing</v>
      </c>
      <c r="M3045" s="9">
        <v>964.12</v>
      </c>
      <c r="N3045" s="9">
        <f>IF(ISBLANK('1. Raw Data'!N3045), MEDIAN('1. Raw Data'!$N$2:$N$5001), '1. Raw Data'!N3045)</f>
        <v>429.51499999999999</v>
      </c>
      <c r="O3045" s="9">
        <v>2</v>
      </c>
      <c r="P3045" s="9">
        <f>IF(ISBLANK('1. Raw Data'!P3045), 0, '1. Raw Data'!P3045)</f>
        <v>0</v>
      </c>
      <c r="Q3045" s="9">
        <v>666</v>
      </c>
      <c r="R3045" s="9">
        <v>6</v>
      </c>
      <c r="S3045" s="9">
        <f t="shared" si="141"/>
        <v>1928.24</v>
      </c>
      <c r="T3045" s="9">
        <f t="shared" si="142"/>
        <v>1069.21</v>
      </c>
      <c r="U3045" s="23">
        <f t="shared" si="143"/>
        <v>0.55450047711903083</v>
      </c>
    </row>
    <row r="3046" spans="1:21" x14ac:dyDescent="0.3">
      <c r="A3046" s="9">
        <v>1382</v>
      </c>
      <c r="B3046" s="9" t="str">
        <f>PROPER(TRIM('1. Raw Data'!B3046))</f>
        <v>Customer_3044</v>
      </c>
      <c r="C3046" s="9">
        <f>IF(OR('1. Raw Data'!C3046&lt;18, '1. Raw Data'!C3046&gt;100), MEDIAN('1. Raw Data'!$C$2:$C$5001), '1. Raw Data'!C3046)</f>
        <v>44</v>
      </c>
      <c r="D3046" s="9" t="s">
        <v>5023</v>
      </c>
      <c r="E3046" s="22">
        <v>44903</v>
      </c>
      <c r="F3046" s="9">
        <v>0</v>
      </c>
      <c r="G3046" s="9">
        <v>13212</v>
      </c>
      <c r="H3046" s="15">
        <v>44785</v>
      </c>
      <c r="I3046" s="9" t="s">
        <v>7455</v>
      </c>
      <c r="J3046" s="9">
        <v>114</v>
      </c>
      <c r="K3046" s="9" t="s">
        <v>7463</v>
      </c>
      <c r="L3046" s="9" t="str">
        <f>IF(OR('1. Raw Data'!L3046="Elec", '1. Raw Data'!L3046="elect"), "Electronics", '1. Raw Data'!L3046)</f>
        <v>Electronics</v>
      </c>
      <c r="M3046" s="9">
        <v>1219.8800000000001</v>
      </c>
      <c r="N3046" s="9">
        <f>IF(ISBLANK('1. Raw Data'!N3046), MEDIAN('1. Raw Data'!$N$2:$N$5001), '1. Raw Data'!N3046)</f>
        <v>520.08000000000004</v>
      </c>
      <c r="O3046" s="9">
        <v>1</v>
      </c>
      <c r="P3046" s="9">
        <f>IF(ISBLANK('1. Raw Data'!P3046), 0, '1. Raw Data'!P3046)</f>
        <v>0.2</v>
      </c>
      <c r="Q3046" s="9">
        <v>780</v>
      </c>
      <c r="R3046" s="9">
        <v>4</v>
      </c>
      <c r="S3046" s="9">
        <f t="shared" si="141"/>
        <v>975.90400000000011</v>
      </c>
      <c r="T3046" s="9">
        <f t="shared" si="142"/>
        <v>455.82400000000007</v>
      </c>
      <c r="U3046" s="23">
        <f t="shared" si="143"/>
        <v>0.46707872905531694</v>
      </c>
    </row>
    <row r="3047" spans="1:21" x14ac:dyDescent="0.3">
      <c r="A3047" s="9">
        <v>2091</v>
      </c>
      <c r="B3047" s="9" t="str">
        <f>PROPER(TRIM('1. Raw Data'!B3047))</f>
        <v>Customer_3045</v>
      </c>
      <c r="C3047" s="9">
        <f>IF(OR('1. Raw Data'!C3047&lt;18, '1. Raw Data'!C3047&gt;100), MEDIAN('1. Raw Data'!$C$2:$C$5001), '1. Raw Data'!C3047)</f>
        <v>51</v>
      </c>
      <c r="D3047" s="9" t="s">
        <v>5022</v>
      </c>
      <c r="E3047" s="22">
        <v>44032</v>
      </c>
      <c r="F3047" s="9">
        <v>1</v>
      </c>
      <c r="G3047" s="9">
        <v>10910</v>
      </c>
      <c r="H3047" s="15">
        <v>44032</v>
      </c>
      <c r="I3047" s="9" t="s">
        <v>7455</v>
      </c>
      <c r="J3047" s="9">
        <v>125</v>
      </c>
      <c r="K3047" s="9" t="s">
        <v>7479</v>
      </c>
      <c r="L3047" s="9" t="str">
        <f>IF(OR('1. Raw Data'!L3047="Elec", '1. Raw Data'!L3047="elect"), "Electronics", '1. Raw Data'!L3047)</f>
        <v>Home Appliances</v>
      </c>
      <c r="M3047" s="9">
        <v>1451.15</v>
      </c>
      <c r="N3047" s="9">
        <f>IF(ISBLANK('1. Raw Data'!N3047), MEDIAN('1. Raw Data'!$N$2:$N$5001), '1. Raw Data'!N3047)</f>
        <v>839.32</v>
      </c>
      <c r="O3047" s="9">
        <v>3</v>
      </c>
      <c r="P3047" s="9">
        <f>IF(ISBLANK('1. Raw Data'!P3047), 0, '1. Raw Data'!P3047)</f>
        <v>0.2</v>
      </c>
      <c r="Q3047" s="9">
        <v>1360</v>
      </c>
      <c r="R3047" s="9">
        <v>3</v>
      </c>
      <c r="S3047" s="9">
        <f t="shared" si="141"/>
        <v>3482.7600000000007</v>
      </c>
      <c r="T3047" s="9">
        <f t="shared" si="142"/>
        <v>964.80000000000064</v>
      </c>
      <c r="U3047" s="23">
        <f t="shared" si="143"/>
        <v>0.27702167246666448</v>
      </c>
    </row>
    <row r="3048" spans="1:21" x14ac:dyDescent="0.3">
      <c r="A3048" s="9">
        <v>1883</v>
      </c>
      <c r="B3048" s="9" t="str">
        <f>PROPER(TRIM('1. Raw Data'!B3048))</f>
        <v>Customer_3046</v>
      </c>
      <c r="C3048" s="9">
        <f>IF(OR('1. Raw Data'!C3048&lt;18, '1. Raw Data'!C3048&gt;100), MEDIAN('1. Raw Data'!$C$2:$C$5001), '1. Raw Data'!C3048)</f>
        <v>44</v>
      </c>
      <c r="D3048" s="9" t="s">
        <v>5020</v>
      </c>
      <c r="E3048" s="22">
        <v>45310</v>
      </c>
      <c r="F3048" s="9">
        <v>0</v>
      </c>
      <c r="G3048" s="9">
        <v>13070</v>
      </c>
      <c r="H3048" s="15">
        <v>45310</v>
      </c>
      <c r="I3048" s="9" t="s">
        <v>7455</v>
      </c>
      <c r="J3048" s="9">
        <v>148</v>
      </c>
      <c r="K3048" s="9" t="s">
        <v>7491</v>
      </c>
      <c r="L3048" s="9" t="str">
        <f>IF(OR('1. Raw Data'!L3048="Elec", '1. Raw Data'!L3048="elect"), "Electronics", '1. Raw Data'!L3048)</f>
        <v>Clothing</v>
      </c>
      <c r="M3048" s="9">
        <v>709.16</v>
      </c>
      <c r="N3048" s="9">
        <f>IF(ISBLANK('1. Raw Data'!N3048), MEDIAN('1. Raw Data'!$N$2:$N$5001), '1. Raw Data'!N3048)</f>
        <v>406.68</v>
      </c>
      <c r="O3048" s="9">
        <v>5</v>
      </c>
      <c r="P3048" s="9">
        <f>IF(ISBLANK('1. Raw Data'!P3048), 0, '1. Raw Data'!P3048)</f>
        <v>0.1</v>
      </c>
      <c r="Q3048" s="9">
        <v>348</v>
      </c>
      <c r="R3048" s="9">
        <v>5</v>
      </c>
      <c r="S3048" s="9">
        <f t="shared" si="141"/>
        <v>3191.22</v>
      </c>
      <c r="T3048" s="9">
        <f t="shared" si="142"/>
        <v>1157.8199999999997</v>
      </c>
      <c r="U3048" s="23">
        <f t="shared" si="143"/>
        <v>0.36281422152029624</v>
      </c>
    </row>
    <row r="3049" spans="1:21" x14ac:dyDescent="0.3">
      <c r="A3049" s="9">
        <v>1213</v>
      </c>
      <c r="B3049" s="9" t="str">
        <f>PROPER(TRIM('1. Raw Data'!B3049))</f>
        <v>Customer_3047</v>
      </c>
      <c r="C3049" s="9">
        <f>IF(OR('1. Raw Data'!C3049&lt;18, '1. Raw Data'!C3049&gt;100), MEDIAN('1. Raw Data'!$C$2:$C$5001), '1. Raw Data'!C3049)</f>
        <v>38</v>
      </c>
      <c r="D3049" s="9" t="s">
        <v>5019</v>
      </c>
      <c r="E3049" s="22">
        <v>44792</v>
      </c>
      <c r="F3049" s="9">
        <v>0</v>
      </c>
      <c r="G3049" s="9">
        <v>12451</v>
      </c>
      <c r="H3049" s="15">
        <v>44792</v>
      </c>
      <c r="I3049" s="9" t="s">
        <v>7456</v>
      </c>
      <c r="J3049" s="9">
        <v>127</v>
      </c>
      <c r="K3049" s="9" t="s">
        <v>7489</v>
      </c>
      <c r="L3049" s="9" t="str">
        <f>IF(OR('1. Raw Data'!L3049="Elec", '1. Raw Data'!L3049="elect"), "Electronics", '1. Raw Data'!L3049)</f>
        <v>Sports</v>
      </c>
      <c r="M3049" s="9">
        <v>1190.02</v>
      </c>
      <c r="N3049" s="9">
        <f>IF(ISBLANK('1. Raw Data'!N3049), MEDIAN('1. Raw Data'!$N$2:$N$5001), '1. Raw Data'!N3049)</f>
        <v>627.80999999999995</v>
      </c>
      <c r="O3049" s="9">
        <v>2</v>
      </c>
      <c r="P3049" s="9">
        <f>IF(ISBLANK('1. Raw Data'!P3049), 0, '1. Raw Data'!P3049)</f>
        <v>0.1</v>
      </c>
      <c r="Q3049" s="9">
        <v>610</v>
      </c>
      <c r="R3049" s="9">
        <v>4</v>
      </c>
      <c r="S3049" s="9">
        <f t="shared" si="141"/>
        <v>2142.0360000000001</v>
      </c>
      <c r="T3049" s="9">
        <f t="shared" si="142"/>
        <v>886.41600000000017</v>
      </c>
      <c r="U3049" s="23">
        <f t="shared" si="143"/>
        <v>0.41381937558472415</v>
      </c>
    </row>
    <row r="3050" spans="1:21" x14ac:dyDescent="0.3">
      <c r="A3050" s="9">
        <v>1375</v>
      </c>
      <c r="B3050" s="9" t="str">
        <f>PROPER(TRIM('1. Raw Data'!B3050))</f>
        <v>Customer_3048</v>
      </c>
      <c r="C3050" s="9">
        <f>IF(OR('1. Raw Data'!C3050&lt;18, '1. Raw Data'!C3050&gt;100), MEDIAN('1. Raw Data'!$C$2:$C$5001), '1. Raw Data'!C3050)</f>
        <v>47</v>
      </c>
      <c r="D3050" s="9" t="s">
        <v>5021</v>
      </c>
      <c r="E3050" s="22">
        <v>44486</v>
      </c>
      <c r="F3050" s="9">
        <v>0</v>
      </c>
      <c r="G3050" s="9">
        <v>13803</v>
      </c>
      <c r="H3050" s="15">
        <v>44486</v>
      </c>
      <c r="I3050" s="9" t="s">
        <v>7455</v>
      </c>
      <c r="J3050" s="9">
        <v>108</v>
      </c>
      <c r="K3050" s="9" t="s">
        <v>7496</v>
      </c>
      <c r="L3050" s="9" t="str">
        <f>IF(OR('1. Raw Data'!L3050="Elec", '1. Raw Data'!L3050="elect"), "Electronics", '1. Raw Data'!L3050)</f>
        <v>Home Appliances</v>
      </c>
      <c r="M3050" s="9">
        <v>1379.72</v>
      </c>
      <c r="N3050" s="9">
        <f>IF(ISBLANK('1. Raw Data'!N3050), MEDIAN('1. Raw Data'!$N$2:$N$5001), '1. Raw Data'!N3050)</f>
        <v>895.35</v>
      </c>
      <c r="O3050" s="9">
        <v>2</v>
      </c>
      <c r="P3050" s="9">
        <f>IF(ISBLANK('1. Raw Data'!P3050), 0, '1. Raw Data'!P3050)</f>
        <v>0</v>
      </c>
      <c r="Q3050" s="9">
        <v>465</v>
      </c>
      <c r="R3050" s="9">
        <v>3</v>
      </c>
      <c r="S3050" s="9">
        <f t="shared" si="141"/>
        <v>2759.44</v>
      </c>
      <c r="T3050" s="9">
        <f t="shared" si="142"/>
        <v>968.74</v>
      </c>
      <c r="U3050" s="23">
        <f t="shared" si="143"/>
        <v>0.35106398399675298</v>
      </c>
    </row>
    <row r="3051" spans="1:21" x14ac:dyDescent="0.3">
      <c r="A3051" s="9">
        <v>1743</v>
      </c>
      <c r="B3051" s="9" t="str">
        <f>PROPER(TRIM('1. Raw Data'!B3051))</f>
        <v>Customer_3049</v>
      </c>
      <c r="C3051" s="9">
        <f>IF(OR('1. Raw Data'!C3051&lt;18, '1. Raw Data'!C3051&gt;100), MEDIAN('1. Raw Data'!$C$2:$C$5001), '1. Raw Data'!C3051)</f>
        <v>57</v>
      </c>
      <c r="D3051" s="9" t="s">
        <v>5018</v>
      </c>
      <c r="E3051" s="22">
        <v>44247</v>
      </c>
      <c r="F3051" s="9">
        <v>1</v>
      </c>
      <c r="G3051" s="9">
        <v>10403</v>
      </c>
      <c r="H3051" s="15">
        <v>44247</v>
      </c>
      <c r="I3051" s="9" t="s">
        <v>7455</v>
      </c>
      <c r="J3051" s="9">
        <v>117</v>
      </c>
      <c r="K3051" s="9" t="s">
        <v>7483</v>
      </c>
      <c r="L3051" s="9" t="str">
        <f>IF(OR('1. Raw Data'!L3051="Elec", '1. Raw Data'!L3051="elect"), "Electronics", '1. Raw Data'!L3051)</f>
        <v>Home Appliances</v>
      </c>
      <c r="M3051" s="9">
        <v>1040.82</v>
      </c>
      <c r="N3051" s="9">
        <f>IF(ISBLANK('1. Raw Data'!N3051), MEDIAN('1. Raw Data'!$N$2:$N$5001), '1. Raw Data'!N3051)</f>
        <v>710.74</v>
      </c>
      <c r="O3051" s="9">
        <v>1</v>
      </c>
      <c r="P3051" s="9">
        <f>IF(ISBLANK('1. Raw Data'!P3051), 0, '1. Raw Data'!P3051)</f>
        <v>0</v>
      </c>
      <c r="Q3051" s="9">
        <v>969</v>
      </c>
      <c r="R3051" s="9">
        <v>5</v>
      </c>
      <c r="S3051" s="9">
        <f t="shared" si="141"/>
        <v>1040.82</v>
      </c>
      <c r="T3051" s="9">
        <f t="shared" si="142"/>
        <v>330.07999999999993</v>
      </c>
      <c r="U3051" s="23">
        <f t="shared" si="143"/>
        <v>0.31713456697603809</v>
      </c>
    </row>
    <row r="3052" spans="1:21" x14ac:dyDescent="0.3">
      <c r="A3052" s="9">
        <v>1212</v>
      </c>
      <c r="B3052" s="9" t="str">
        <f>PROPER(TRIM('1. Raw Data'!B3052))</f>
        <v>Customer_3050</v>
      </c>
      <c r="C3052" s="9">
        <f>IF(OR('1. Raw Data'!C3052&lt;18, '1. Raw Data'!C3052&gt;100), MEDIAN('1. Raw Data'!$C$2:$C$5001), '1. Raw Data'!C3052)</f>
        <v>26</v>
      </c>
      <c r="D3052" s="9" t="s">
        <v>5020</v>
      </c>
      <c r="E3052" s="22">
        <v>44590</v>
      </c>
      <c r="F3052" s="9">
        <v>0</v>
      </c>
      <c r="G3052" s="9">
        <v>11841</v>
      </c>
      <c r="H3052" s="15">
        <v>44590</v>
      </c>
      <c r="I3052" s="9" t="s">
        <v>7455</v>
      </c>
      <c r="J3052" s="9">
        <v>105</v>
      </c>
      <c r="K3052" s="9" t="s">
        <v>7461</v>
      </c>
      <c r="L3052" s="9" t="str">
        <f>IF(OR('1. Raw Data'!L3052="Elec", '1. Raw Data'!L3052="elect"), "Electronics", '1. Raw Data'!L3052)</f>
        <v>Home Appliances</v>
      </c>
      <c r="M3052" s="9">
        <v>401.96</v>
      </c>
      <c r="N3052" s="9">
        <f>IF(ISBLANK('1. Raw Data'!N3052), MEDIAN('1. Raw Data'!$N$2:$N$5001), '1. Raw Data'!N3052)</f>
        <v>216.9</v>
      </c>
      <c r="O3052" s="9">
        <v>1</v>
      </c>
      <c r="P3052" s="9">
        <f>IF(ISBLANK('1. Raw Data'!P3052), 0, '1. Raw Data'!P3052)</f>
        <v>0</v>
      </c>
      <c r="Q3052" s="9">
        <v>712</v>
      </c>
      <c r="R3052" s="9">
        <v>4</v>
      </c>
      <c r="S3052" s="9">
        <f t="shared" si="141"/>
        <v>401.96</v>
      </c>
      <c r="T3052" s="9">
        <f t="shared" si="142"/>
        <v>185.05999999999997</v>
      </c>
      <c r="U3052" s="23">
        <f t="shared" si="143"/>
        <v>0.46039406906159813</v>
      </c>
    </row>
    <row r="3053" spans="1:21" x14ac:dyDescent="0.3">
      <c r="A3053" s="9">
        <v>1078</v>
      </c>
      <c r="B3053" s="9" t="str">
        <f>PROPER(TRIM('1. Raw Data'!B3053))</f>
        <v>Customer_3051</v>
      </c>
      <c r="C3053" s="9">
        <f>IF(OR('1. Raw Data'!C3053&lt;18, '1. Raw Data'!C3053&gt;100), MEDIAN('1. Raw Data'!$C$2:$C$5001), '1. Raw Data'!C3053)</f>
        <v>18</v>
      </c>
      <c r="D3053" s="9" t="s">
        <v>5023</v>
      </c>
      <c r="E3053" s="22">
        <v>44237</v>
      </c>
      <c r="F3053" s="9">
        <v>1</v>
      </c>
      <c r="G3053" s="9">
        <v>12648</v>
      </c>
      <c r="H3053" s="15">
        <v>44471</v>
      </c>
      <c r="I3053" s="9" t="s">
        <v>7456</v>
      </c>
      <c r="J3053" s="9">
        <v>112</v>
      </c>
      <c r="K3053" s="9" t="s">
        <v>7492</v>
      </c>
      <c r="L3053" s="9" t="str">
        <f>IF(OR('1. Raw Data'!L3053="Elec", '1. Raw Data'!L3053="elect"), "Electronics", '1. Raw Data'!L3053)</f>
        <v>Clothing</v>
      </c>
      <c r="M3053" s="9">
        <v>931.39</v>
      </c>
      <c r="N3053" s="9">
        <f>IF(ISBLANK('1. Raw Data'!N3053), MEDIAN('1. Raw Data'!$N$2:$N$5001), '1. Raw Data'!N3053)</f>
        <v>500.01</v>
      </c>
      <c r="O3053" s="9">
        <v>4</v>
      </c>
      <c r="P3053" s="9">
        <f>IF(ISBLANK('1. Raw Data'!P3053), 0, '1. Raw Data'!P3053)</f>
        <v>0</v>
      </c>
      <c r="Q3053" s="9">
        <v>1187</v>
      </c>
      <c r="R3053" s="9">
        <v>3</v>
      </c>
      <c r="S3053" s="9">
        <f t="shared" si="141"/>
        <v>3725.56</v>
      </c>
      <c r="T3053" s="9">
        <f t="shared" si="142"/>
        <v>1725.52</v>
      </c>
      <c r="U3053" s="23">
        <f t="shared" si="143"/>
        <v>0.46315721663320414</v>
      </c>
    </row>
    <row r="3054" spans="1:21" x14ac:dyDescent="0.3">
      <c r="A3054" s="9">
        <v>1627</v>
      </c>
      <c r="B3054" s="9" t="str">
        <f>PROPER(TRIM('1. Raw Data'!B3054))</f>
        <v>Customer_3052</v>
      </c>
      <c r="C3054" s="9">
        <f>IF(OR('1. Raw Data'!C3054&lt;18, '1. Raw Data'!C3054&gt;100), MEDIAN('1. Raw Data'!$C$2:$C$5001), '1. Raw Data'!C3054)</f>
        <v>32</v>
      </c>
      <c r="D3054" s="9" t="s">
        <v>5020</v>
      </c>
      <c r="E3054" s="22">
        <v>44678</v>
      </c>
      <c r="F3054" s="9">
        <v>0</v>
      </c>
      <c r="G3054" s="9">
        <v>11690</v>
      </c>
      <c r="H3054" s="15">
        <v>44678</v>
      </c>
      <c r="I3054" s="9" t="s">
        <v>7455</v>
      </c>
      <c r="J3054" s="9">
        <v>138</v>
      </c>
      <c r="K3054" s="9" t="s">
        <v>7464</v>
      </c>
      <c r="L3054" s="9" t="str">
        <f>IF(OR('1. Raw Data'!L3054="Elec", '1. Raw Data'!L3054="elect"), "Electronics", '1. Raw Data'!L3054)</f>
        <v>Electronics</v>
      </c>
      <c r="M3054" s="9">
        <v>1456.43</v>
      </c>
      <c r="N3054" s="9">
        <f>IF(ISBLANK('1. Raw Data'!N3054), MEDIAN('1. Raw Data'!$N$2:$N$5001), '1. Raw Data'!N3054)</f>
        <v>801.94</v>
      </c>
      <c r="O3054" s="9">
        <v>4</v>
      </c>
      <c r="P3054" s="9">
        <f>IF(ISBLANK('1. Raw Data'!P3054), 0, '1. Raw Data'!P3054)</f>
        <v>0.1</v>
      </c>
      <c r="Q3054" s="9">
        <v>729</v>
      </c>
      <c r="R3054" s="9">
        <v>5</v>
      </c>
      <c r="S3054" s="9">
        <f t="shared" si="141"/>
        <v>5243.1480000000001</v>
      </c>
      <c r="T3054" s="9">
        <f t="shared" si="142"/>
        <v>2035.3879999999999</v>
      </c>
      <c r="U3054" s="23">
        <f t="shared" si="143"/>
        <v>0.38819960832690587</v>
      </c>
    </row>
    <row r="3055" spans="1:21" x14ac:dyDescent="0.3">
      <c r="A3055" s="9">
        <v>1603</v>
      </c>
      <c r="B3055" s="9" t="str">
        <f>PROPER(TRIM('1. Raw Data'!B3055))</f>
        <v>Customer_3053</v>
      </c>
      <c r="C3055" s="9">
        <f>IF(OR('1. Raw Data'!C3055&lt;18, '1. Raw Data'!C3055&gt;100), MEDIAN('1. Raw Data'!$C$2:$C$5001), '1. Raw Data'!C3055)</f>
        <v>43</v>
      </c>
      <c r="D3055" s="9" t="s">
        <v>5022</v>
      </c>
      <c r="E3055" s="22">
        <v>43924</v>
      </c>
      <c r="F3055" s="9">
        <v>1</v>
      </c>
      <c r="G3055" s="9">
        <v>13485</v>
      </c>
      <c r="H3055" s="15">
        <v>43894</v>
      </c>
      <c r="I3055" s="9" t="s">
        <v>7455</v>
      </c>
      <c r="J3055" s="9">
        <v>118</v>
      </c>
      <c r="K3055" s="9" t="s">
        <v>7501</v>
      </c>
      <c r="L3055" s="9" t="str">
        <f>IF(OR('1. Raw Data'!L3055="Elec", '1. Raw Data'!L3055="elect"), "Electronics", '1. Raw Data'!L3055)</f>
        <v>Home Appliances</v>
      </c>
      <c r="M3055" s="9">
        <v>1481.95</v>
      </c>
      <c r="N3055" s="9">
        <f>IF(ISBLANK('1. Raw Data'!N3055), MEDIAN('1. Raw Data'!$N$2:$N$5001), '1. Raw Data'!N3055)</f>
        <v>914.27</v>
      </c>
      <c r="O3055" s="9">
        <v>1</v>
      </c>
      <c r="P3055" s="9">
        <f>IF(ISBLANK('1. Raw Data'!P3055), 0, '1. Raw Data'!P3055)</f>
        <v>0</v>
      </c>
      <c r="Q3055" s="9">
        <v>836</v>
      </c>
      <c r="R3055" s="9">
        <v>4</v>
      </c>
      <c r="S3055" s="9">
        <f t="shared" si="141"/>
        <v>1481.95</v>
      </c>
      <c r="T3055" s="9">
        <f t="shared" si="142"/>
        <v>567.68000000000006</v>
      </c>
      <c r="U3055" s="23">
        <f t="shared" si="143"/>
        <v>0.38306285637167248</v>
      </c>
    </row>
    <row r="3056" spans="1:21" x14ac:dyDescent="0.3">
      <c r="A3056" s="9">
        <v>1781</v>
      </c>
      <c r="B3056" s="9" t="str">
        <f>PROPER(TRIM('1. Raw Data'!B3056))</f>
        <v>Customer_3054</v>
      </c>
      <c r="C3056" s="9">
        <f>IF(OR('1. Raw Data'!C3056&lt;18, '1. Raw Data'!C3056&gt;100), MEDIAN('1. Raw Data'!$C$2:$C$5001), '1. Raw Data'!C3056)</f>
        <v>53</v>
      </c>
      <c r="D3056" s="9" t="s">
        <v>5023</v>
      </c>
      <c r="E3056" s="22">
        <v>44983</v>
      </c>
      <c r="F3056" s="9">
        <v>1</v>
      </c>
      <c r="G3056" s="9">
        <v>11463</v>
      </c>
      <c r="H3056" s="15">
        <v>44983</v>
      </c>
      <c r="I3056" s="9" t="s">
        <v>7457</v>
      </c>
      <c r="J3056" s="9">
        <v>126</v>
      </c>
      <c r="K3056" s="9" t="s">
        <v>7469</v>
      </c>
      <c r="L3056" s="9" t="str">
        <f>IF(OR('1. Raw Data'!L3056="Elec", '1. Raw Data'!L3056="elect"), "Electronics", '1. Raw Data'!L3056)</f>
        <v>Electronics</v>
      </c>
      <c r="M3056" s="9">
        <v>981.42</v>
      </c>
      <c r="N3056" s="9">
        <f>IF(ISBLANK('1. Raw Data'!N3056), MEDIAN('1. Raw Data'!$N$2:$N$5001), '1. Raw Data'!N3056)</f>
        <v>589.26</v>
      </c>
      <c r="O3056" s="9">
        <v>4</v>
      </c>
      <c r="P3056" s="9">
        <f>IF(ISBLANK('1. Raw Data'!P3056), 0, '1. Raw Data'!P3056)</f>
        <v>0</v>
      </c>
      <c r="Q3056" s="9">
        <v>675</v>
      </c>
      <c r="R3056" s="9">
        <v>1</v>
      </c>
      <c r="S3056" s="9">
        <f t="shared" si="141"/>
        <v>3925.68</v>
      </c>
      <c r="T3056" s="9">
        <f t="shared" si="142"/>
        <v>1568.6399999999999</v>
      </c>
      <c r="U3056" s="23">
        <f t="shared" si="143"/>
        <v>0.3995842758452039</v>
      </c>
    </row>
    <row r="3057" spans="1:21" x14ac:dyDescent="0.3">
      <c r="A3057" s="9">
        <v>2404</v>
      </c>
      <c r="B3057" s="9" t="str">
        <f>PROPER(TRIM('1. Raw Data'!B3057))</f>
        <v>Customer_3055</v>
      </c>
      <c r="C3057" s="9">
        <f>IF(OR('1. Raw Data'!C3057&lt;18, '1. Raw Data'!C3057&gt;100), MEDIAN('1. Raw Data'!$C$2:$C$5001), '1. Raw Data'!C3057)</f>
        <v>25</v>
      </c>
      <c r="D3057" s="9" t="s">
        <v>5018</v>
      </c>
      <c r="E3057" s="22">
        <v>44284</v>
      </c>
      <c r="F3057" s="9">
        <v>0</v>
      </c>
      <c r="G3057" s="9">
        <v>11256</v>
      </c>
      <c r="H3057" s="15">
        <v>44284</v>
      </c>
      <c r="I3057" s="9" t="s">
        <v>7455</v>
      </c>
      <c r="J3057" s="9">
        <v>131</v>
      </c>
      <c r="K3057" s="9" t="s">
        <v>7504</v>
      </c>
      <c r="L3057" s="9" t="str">
        <f>IF(OR('1. Raw Data'!L3057="Elec", '1. Raw Data'!L3057="elect"), "Electronics", '1. Raw Data'!L3057)</f>
        <v>Electronics</v>
      </c>
      <c r="M3057" s="9">
        <v>1336.13</v>
      </c>
      <c r="N3057" s="9">
        <f>IF(ISBLANK('1. Raw Data'!N3057), MEDIAN('1. Raw Data'!$N$2:$N$5001), '1. Raw Data'!N3057)</f>
        <v>623.77</v>
      </c>
      <c r="O3057" s="9">
        <v>2</v>
      </c>
      <c r="P3057" s="9">
        <f>IF(ISBLANK('1. Raw Data'!P3057), 0, '1. Raw Data'!P3057)</f>
        <v>0</v>
      </c>
      <c r="Q3057" s="9">
        <v>782</v>
      </c>
      <c r="R3057" s="9">
        <v>4</v>
      </c>
      <c r="S3057" s="9">
        <f t="shared" si="141"/>
        <v>2672.26</v>
      </c>
      <c r="T3057" s="9">
        <f t="shared" si="142"/>
        <v>1424.7200000000003</v>
      </c>
      <c r="U3057" s="23">
        <f t="shared" si="143"/>
        <v>0.53315171427929919</v>
      </c>
    </row>
    <row r="3058" spans="1:21" x14ac:dyDescent="0.3">
      <c r="A3058" s="9">
        <v>2000</v>
      </c>
      <c r="B3058" s="9" t="str">
        <f>PROPER(TRIM('1. Raw Data'!B3058))</f>
        <v>Customer_3056</v>
      </c>
      <c r="C3058" s="9">
        <f>IF(OR('1. Raw Data'!C3058&lt;18, '1. Raw Data'!C3058&gt;100), MEDIAN('1. Raw Data'!$C$2:$C$5001), '1. Raw Data'!C3058)</f>
        <v>40</v>
      </c>
      <c r="D3058" s="9" t="s">
        <v>5021</v>
      </c>
      <c r="E3058" s="22">
        <v>44129</v>
      </c>
      <c r="F3058" s="9">
        <v>1</v>
      </c>
      <c r="G3058" s="9">
        <v>10192</v>
      </c>
      <c r="H3058" s="15">
        <v>44129</v>
      </c>
      <c r="I3058" s="9" t="s">
        <v>7456</v>
      </c>
      <c r="J3058" s="9">
        <v>137</v>
      </c>
      <c r="K3058" s="9" t="s">
        <v>7484</v>
      </c>
      <c r="L3058" s="9" t="str">
        <f>IF(OR('1. Raw Data'!L3058="Elec", '1. Raw Data'!L3058="elect"), "Electronics", '1. Raw Data'!L3058)</f>
        <v>Home Appliances</v>
      </c>
      <c r="M3058" s="9">
        <v>340.51</v>
      </c>
      <c r="N3058" s="9">
        <f>IF(ISBLANK('1. Raw Data'!N3058), MEDIAN('1. Raw Data'!$N$2:$N$5001), '1. Raw Data'!N3058)</f>
        <v>142.72999999999999</v>
      </c>
      <c r="O3058" s="9">
        <v>1</v>
      </c>
      <c r="P3058" s="9">
        <f>IF(ISBLANK('1. Raw Data'!P3058), 0, '1. Raw Data'!P3058)</f>
        <v>0</v>
      </c>
      <c r="Q3058" s="9">
        <v>593</v>
      </c>
      <c r="R3058" s="9">
        <v>3</v>
      </c>
      <c r="S3058" s="9">
        <f t="shared" si="141"/>
        <v>340.51</v>
      </c>
      <c r="T3058" s="9">
        <f t="shared" si="142"/>
        <v>197.78</v>
      </c>
      <c r="U3058" s="23">
        <f t="shared" si="143"/>
        <v>0.58083463040733019</v>
      </c>
    </row>
    <row r="3059" spans="1:21" x14ac:dyDescent="0.3">
      <c r="A3059" s="9">
        <v>1679</v>
      </c>
      <c r="B3059" s="9" t="str">
        <f>PROPER(TRIM('1. Raw Data'!B3059))</f>
        <v>Customer_3057</v>
      </c>
      <c r="C3059" s="9">
        <f>IF(OR('1. Raw Data'!C3059&lt;18, '1. Raw Data'!C3059&gt;100), MEDIAN('1. Raw Data'!$C$2:$C$5001), '1. Raw Data'!C3059)</f>
        <v>32</v>
      </c>
      <c r="D3059" s="9" t="s">
        <v>5019</v>
      </c>
      <c r="E3059" s="22">
        <v>43864</v>
      </c>
      <c r="F3059" s="9">
        <v>1</v>
      </c>
      <c r="G3059" s="9">
        <v>11122</v>
      </c>
      <c r="H3059" s="15">
        <v>43892</v>
      </c>
      <c r="I3059" s="9" t="s">
        <v>7457</v>
      </c>
      <c r="J3059" s="9">
        <v>106</v>
      </c>
      <c r="K3059" s="9" t="s">
        <v>7477</v>
      </c>
      <c r="L3059" s="9" t="str">
        <f>IF(OR('1. Raw Data'!L3059="Elec", '1. Raw Data'!L3059="elect"), "Electronics", '1. Raw Data'!L3059)</f>
        <v>Electronics</v>
      </c>
      <c r="M3059" s="9">
        <v>406.81</v>
      </c>
      <c r="N3059" s="9">
        <f>IF(ISBLANK('1. Raw Data'!N3059), MEDIAN('1. Raw Data'!$N$2:$N$5001), '1. Raw Data'!N3059)</f>
        <v>278.57</v>
      </c>
      <c r="O3059" s="9">
        <v>3</v>
      </c>
      <c r="P3059" s="9">
        <f>IF(ISBLANK('1. Raw Data'!P3059), 0, '1. Raw Data'!P3059)</f>
        <v>0</v>
      </c>
      <c r="Q3059" s="9">
        <v>570</v>
      </c>
      <c r="R3059" s="9">
        <v>3</v>
      </c>
      <c r="S3059" s="9">
        <f t="shared" si="141"/>
        <v>1220.43</v>
      </c>
      <c r="T3059" s="9">
        <f t="shared" si="142"/>
        <v>384.72</v>
      </c>
      <c r="U3059" s="23">
        <f t="shared" si="143"/>
        <v>0.31523315552715026</v>
      </c>
    </row>
    <row r="3060" spans="1:21" x14ac:dyDescent="0.3">
      <c r="A3060" s="9">
        <v>1057</v>
      </c>
      <c r="B3060" s="9" t="str">
        <f>PROPER(TRIM('1. Raw Data'!B3060))</f>
        <v>Customer_3058</v>
      </c>
      <c r="C3060" s="9">
        <f>IF(OR('1. Raw Data'!C3060&lt;18, '1. Raw Data'!C3060&gt;100), MEDIAN('1. Raw Data'!$C$2:$C$5001), '1. Raw Data'!C3060)</f>
        <v>37</v>
      </c>
      <c r="D3060" s="9" t="s">
        <v>5020</v>
      </c>
      <c r="E3060" s="22">
        <v>44365</v>
      </c>
      <c r="F3060" s="9">
        <v>1</v>
      </c>
      <c r="G3060" s="9">
        <v>11974</v>
      </c>
      <c r="H3060" s="15">
        <v>44365</v>
      </c>
      <c r="I3060" s="9" t="s">
        <v>7455</v>
      </c>
      <c r="J3060" s="9">
        <v>141</v>
      </c>
      <c r="K3060" s="9" t="s">
        <v>7490</v>
      </c>
      <c r="L3060" s="9" t="str">
        <f>IF(OR('1. Raw Data'!L3060="Elec", '1. Raw Data'!L3060="elect"), "Electronics", '1. Raw Data'!L3060)</f>
        <v>Clothing</v>
      </c>
      <c r="M3060" s="9">
        <v>1431.69</v>
      </c>
      <c r="N3060" s="9">
        <f>IF(ISBLANK('1. Raw Data'!N3060), MEDIAN('1. Raw Data'!$N$2:$N$5001), '1. Raw Data'!N3060)</f>
        <v>684.81</v>
      </c>
      <c r="O3060" s="9">
        <v>1</v>
      </c>
      <c r="P3060" s="9">
        <f>IF(ISBLANK('1. Raw Data'!P3060), 0, '1. Raw Data'!P3060)</f>
        <v>0</v>
      </c>
      <c r="Q3060" s="9">
        <v>993</v>
      </c>
      <c r="R3060" s="9">
        <v>3</v>
      </c>
      <c r="S3060" s="9">
        <f t="shared" si="141"/>
        <v>1431.69</v>
      </c>
      <c r="T3060" s="9">
        <f t="shared" si="142"/>
        <v>746.88000000000011</v>
      </c>
      <c r="U3060" s="23">
        <f t="shared" si="143"/>
        <v>0.52167717871885677</v>
      </c>
    </row>
    <row r="3061" spans="1:21" x14ac:dyDescent="0.3">
      <c r="A3061" s="9">
        <v>2049</v>
      </c>
      <c r="B3061" s="9" t="str">
        <f>PROPER(TRIM('1. Raw Data'!B3061))</f>
        <v>Customer_3059</v>
      </c>
      <c r="C3061" s="9">
        <f>IF(OR('1. Raw Data'!C3061&lt;18, '1. Raw Data'!C3061&gt;100), MEDIAN('1. Raw Data'!$C$2:$C$5001), '1. Raw Data'!C3061)</f>
        <v>22</v>
      </c>
      <c r="D3061" s="9" t="s">
        <v>5023</v>
      </c>
      <c r="E3061" s="22">
        <v>44964</v>
      </c>
      <c r="F3061" s="9">
        <v>0</v>
      </c>
      <c r="G3061" s="9">
        <v>13184</v>
      </c>
      <c r="H3061" s="15">
        <v>45109</v>
      </c>
      <c r="I3061" s="9" t="s">
        <v>7456</v>
      </c>
      <c r="J3061" s="9">
        <v>115</v>
      </c>
      <c r="K3061" s="9" t="s">
        <v>7481</v>
      </c>
      <c r="L3061" s="9" t="str">
        <f>IF(OR('1. Raw Data'!L3061="Elec", '1. Raw Data'!L3061="elect"), "Electronics", '1. Raw Data'!L3061)</f>
        <v>Clothing</v>
      </c>
      <c r="M3061" s="9">
        <v>246.09</v>
      </c>
      <c r="N3061" s="9">
        <f>IF(ISBLANK('1. Raw Data'!N3061), MEDIAN('1. Raw Data'!$N$2:$N$5001), '1. Raw Data'!N3061)</f>
        <v>145.58000000000001</v>
      </c>
      <c r="O3061" s="9">
        <v>5</v>
      </c>
      <c r="P3061" s="9">
        <f>IF(ISBLANK('1. Raw Data'!P3061), 0, '1. Raw Data'!P3061)</f>
        <v>0.2</v>
      </c>
      <c r="Q3061" s="9">
        <v>414</v>
      </c>
      <c r="R3061" s="9">
        <v>4</v>
      </c>
      <c r="S3061" s="9">
        <f t="shared" si="141"/>
        <v>984.36000000000013</v>
      </c>
      <c r="T3061" s="9">
        <f t="shared" si="142"/>
        <v>256.46000000000004</v>
      </c>
      <c r="U3061" s="23">
        <f t="shared" si="143"/>
        <v>0.26053476370433581</v>
      </c>
    </row>
    <row r="3062" spans="1:21" x14ac:dyDescent="0.3">
      <c r="A3062" s="9">
        <v>1880</v>
      </c>
      <c r="B3062" s="9" t="str">
        <f>PROPER(TRIM('1. Raw Data'!B3062))</f>
        <v>Customer_3060</v>
      </c>
      <c r="C3062" s="9">
        <f>IF(OR('1. Raw Data'!C3062&lt;18, '1. Raw Data'!C3062&gt;100), MEDIAN('1. Raw Data'!$C$2:$C$5001), '1. Raw Data'!C3062)</f>
        <v>28</v>
      </c>
      <c r="D3062" s="9" t="s">
        <v>5018</v>
      </c>
      <c r="E3062" s="22">
        <v>45027</v>
      </c>
      <c r="F3062" s="9">
        <v>0</v>
      </c>
      <c r="G3062" s="9">
        <v>11642</v>
      </c>
      <c r="H3062" s="15">
        <v>45234</v>
      </c>
      <c r="I3062" s="9" t="s">
        <v>7457</v>
      </c>
      <c r="J3062" s="9">
        <v>142</v>
      </c>
      <c r="K3062" s="9" t="s">
        <v>7500</v>
      </c>
      <c r="L3062" s="9" t="str">
        <f>IF(OR('1. Raw Data'!L3062="Elec", '1. Raw Data'!L3062="elect"), "Electronics", '1. Raw Data'!L3062)</f>
        <v>Sports</v>
      </c>
      <c r="M3062" s="9">
        <v>327.10000000000002</v>
      </c>
      <c r="N3062" s="9">
        <f>IF(ISBLANK('1. Raw Data'!N3062), MEDIAN('1. Raw Data'!$N$2:$N$5001), '1. Raw Data'!N3062)</f>
        <v>212.13</v>
      </c>
      <c r="O3062" s="9">
        <v>5</v>
      </c>
      <c r="P3062" s="9">
        <f>IF(ISBLANK('1. Raw Data'!P3062), 0, '1. Raw Data'!P3062)</f>
        <v>0</v>
      </c>
      <c r="Q3062" s="9">
        <v>598</v>
      </c>
      <c r="R3062" s="9">
        <v>10</v>
      </c>
      <c r="S3062" s="9">
        <f t="shared" si="141"/>
        <v>1635.5</v>
      </c>
      <c r="T3062" s="9">
        <f t="shared" si="142"/>
        <v>574.84999999999991</v>
      </c>
      <c r="U3062" s="23">
        <f t="shared" si="143"/>
        <v>0.35148272699480276</v>
      </c>
    </row>
    <row r="3063" spans="1:21" x14ac:dyDescent="0.3">
      <c r="A3063" s="9">
        <v>1446</v>
      </c>
      <c r="B3063" s="9" t="str">
        <f>PROPER(TRIM('1. Raw Data'!B3063))</f>
        <v>Customer_3061</v>
      </c>
      <c r="C3063" s="9">
        <f>IF(OR('1. Raw Data'!C3063&lt;18, '1. Raw Data'!C3063&gt;100), MEDIAN('1. Raw Data'!$C$2:$C$5001), '1. Raw Data'!C3063)</f>
        <v>53</v>
      </c>
      <c r="D3063" s="9" t="s">
        <v>5019</v>
      </c>
      <c r="E3063" s="22">
        <v>44930</v>
      </c>
      <c r="F3063" s="9">
        <v>0</v>
      </c>
      <c r="G3063" s="9">
        <v>13607</v>
      </c>
      <c r="H3063" s="15">
        <v>45017</v>
      </c>
      <c r="I3063" s="9" t="s">
        <v>7456</v>
      </c>
      <c r="J3063" s="9">
        <v>149</v>
      </c>
      <c r="K3063" s="9" t="s">
        <v>7467</v>
      </c>
      <c r="L3063" s="9" t="str">
        <f>IF(OR('1. Raw Data'!L3063="Elec", '1. Raw Data'!L3063="elect"), "Electronics", '1. Raw Data'!L3063)</f>
        <v>Electronics</v>
      </c>
      <c r="M3063" s="9">
        <v>659.8</v>
      </c>
      <c r="N3063" s="9">
        <f>IF(ISBLANK('1. Raw Data'!N3063), MEDIAN('1. Raw Data'!$N$2:$N$5001), '1. Raw Data'!N3063)</f>
        <v>323.36</v>
      </c>
      <c r="O3063" s="9">
        <v>1</v>
      </c>
      <c r="P3063" s="9">
        <f>IF(ISBLANK('1. Raw Data'!P3063), 0, '1. Raw Data'!P3063)</f>
        <v>0</v>
      </c>
      <c r="Q3063" s="9">
        <v>641</v>
      </c>
      <c r="R3063" s="9">
        <v>3</v>
      </c>
      <c r="S3063" s="9">
        <f t="shared" si="141"/>
        <v>659.8</v>
      </c>
      <c r="T3063" s="9">
        <f t="shared" si="142"/>
        <v>336.43999999999994</v>
      </c>
      <c r="U3063" s="23">
        <f t="shared" si="143"/>
        <v>0.50991209457411335</v>
      </c>
    </row>
    <row r="3064" spans="1:21" x14ac:dyDescent="0.3">
      <c r="A3064" s="9">
        <v>1065</v>
      </c>
      <c r="B3064" s="9" t="str">
        <f>PROPER(TRIM('1. Raw Data'!B3064))</f>
        <v>Customer_3062</v>
      </c>
      <c r="C3064" s="9">
        <f>IF(OR('1. Raw Data'!C3064&lt;18, '1. Raw Data'!C3064&gt;100), MEDIAN('1. Raw Data'!$C$2:$C$5001), '1. Raw Data'!C3064)</f>
        <v>41</v>
      </c>
      <c r="D3064" s="9" t="s">
        <v>5018</v>
      </c>
      <c r="E3064" s="22">
        <v>45305</v>
      </c>
      <c r="F3064" s="9">
        <v>1</v>
      </c>
      <c r="G3064" s="9">
        <v>13352</v>
      </c>
      <c r="H3064" s="15">
        <v>45305</v>
      </c>
      <c r="I3064" s="9" t="s">
        <v>7457</v>
      </c>
      <c r="J3064" s="9">
        <v>126</v>
      </c>
      <c r="K3064" s="9" t="s">
        <v>7469</v>
      </c>
      <c r="L3064" s="9" t="str">
        <f>IF(OR('1. Raw Data'!L3064="Elec", '1. Raw Data'!L3064="elect"), "Electronics", '1. Raw Data'!L3064)</f>
        <v>Electronics</v>
      </c>
      <c r="M3064" s="9">
        <v>904.9</v>
      </c>
      <c r="N3064" s="9">
        <f>IF(ISBLANK('1. Raw Data'!N3064), MEDIAN('1. Raw Data'!$N$2:$N$5001), '1. Raw Data'!N3064)</f>
        <v>534.46</v>
      </c>
      <c r="O3064" s="9">
        <v>3</v>
      </c>
      <c r="P3064" s="9">
        <f>IF(ISBLANK('1. Raw Data'!P3064), 0, '1. Raw Data'!P3064)</f>
        <v>0</v>
      </c>
      <c r="Q3064" s="9">
        <v>353</v>
      </c>
      <c r="R3064" s="9">
        <v>2</v>
      </c>
      <c r="S3064" s="9">
        <f t="shared" si="141"/>
        <v>2714.7</v>
      </c>
      <c r="T3064" s="9">
        <f t="shared" si="142"/>
        <v>1111.3199999999997</v>
      </c>
      <c r="U3064" s="23">
        <f t="shared" si="143"/>
        <v>0.40937120123770576</v>
      </c>
    </row>
    <row r="3065" spans="1:21" x14ac:dyDescent="0.3">
      <c r="A3065" s="9">
        <v>2277</v>
      </c>
      <c r="B3065" s="9" t="str">
        <f>PROPER(TRIM('1. Raw Data'!B3065))</f>
        <v>Customer_3063</v>
      </c>
      <c r="C3065" s="9">
        <f>IF(OR('1. Raw Data'!C3065&lt;18, '1. Raw Data'!C3065&gt;100), MEDIAN('1. Raw Data'!$C$2:$C$5001), '1. Raw Data'!C3065)</f>
        <v>45</v>
      </c>
      <c r="D3065" s="9" t="s">
        <v>5021</v>
      </c>
      <c r="E3065" s="22">
        <v>44686</v>
      </c>
      <c r="F3065" s="9">
        <v>0</v>
      </c>
      <c r="G3065" s="9">
        <v>10999</v>
      </c>
      <c r="H3065" s="15">
        <v>44686</v>
      </c>
      <c r="I3065" s="9" t="s">
        <v>7456</v>
      </c>
      <c r="J3065" s="9">
        <v>112</v>
      </c>
      <c r="K3065" s="9" t="s">
        <v>7492</v>
      </c>
      <c r="L3065" s="9" t="str">
        <f>IF(OR('1. Raw Data'!L3065="Elec", '1. Raw Data'!L3065="elect"), "Electronics", '1. Raw Data'!L3065)</f>
        <v>Sports</v>
      </c>
      <c r="M3065" s="9">
        <v>925.53</v>
      </c>
      <c r="N3065" s="9">
        <f>IF(ISBLANK('1. Raw Data'!N3065), MEDIAN('1. Raw Data'!$N$2:$N$5001), '1. Raw Data'!N3065)</f>
        <v>400.17</v>
      </c>
      <c r="O3065" s="9">
        <v>1</v>
      </c>
      <c r="P3065" s="9">
        <f>IF(ISBLANK('1. Raw Data'!P3065), 0, '1. Raw Data'!P3065)</f>
        <v>0</v>
      </c>
      <c r="Q3065" s="9">
        <v>476</v>
      </c>
      <c r="R3065" s="9">
        <v>5</v>
      </c>
      <c r="S3065" s="9">
        <f t="shared" si="141"/>
        <v>925.53</v>
      </c>
      <c r="T3065" s="9">
        <f t="shared" si="142"/>
        <v>525.3599999999999</v>
      </c>
      <c r="U3065" s="23">
        <f t="shared" si="143"/>
        <v>0.56763151923762589</v>
      </c>
    </row>
    <row r="3066" spans="1:21" x14ac:dyDescent="0.3">
      <c r="A3066" s="9">
        <v>2067</v>
      </c>
      <c r="B3066" s="9" t="str">
        <f>PROPER(TRIM('1. Raw Data'!B3066))</f>
        <v>Customer_3064</v>
      </c>
      <c r="C3066" s="9">
        <f>IF(OR('1. Raw Data'!C3066&lt;18, '1. Raw Data'!C3066&gt;100), MEDIAN('1. Raw Data'!$C$2:$C$5001), '1. Raw Data'!C3066)</f>
        <v>34</v>
      </c>
      <c r="D3066" s="9" t="s">
        <v>5019</v>
      </c>
      <c r="E3066" s="22">
        <v>44435</v>
      </c>
      <c r="F3066" s="9">
        <v>1</v>
      </c>
      <c r="G3066" s="9">
        <v>11739</v>
      </c>
      <c r="H3066" s="15">
        <v>44435</v>
      </c>
      <c r="I3066" s="9" t="s">
        <v>7457</v>
      </c>
      <c r="J3066" s="9">
        <v>141</v>
      </c>
      <c r="K3066" s="9" t="s">
        <v>7490</v>
      </c>
      <c r="L3066" s="9" t="str">
        <f>IF(OR('1. Raw Data'!L3066="Elec", '1. Raw Data'!L3066="elect"), "Electronics", '1. Raw Data'!L3066)</f>
        <v>Clothing</v>
      </c>
      <c r="M3066" s="9">
        <v>473.37</v>
      </c>
      <c r="N3066" s="9">
        <f>IF(ISBLANK('1. Raw Data'!N3066), MEDIAN('1. Raw Data'!$N$2:$N$5001), '1. Raw Data'!N3066)</f>
        <v>327.08999999999997</v>
      </c>
      <c r="O3066" s="9">
        <v>3</v>
      </c>
      <c r="P3066" s="9">
        <f>IF(ISBLANK('1. Raw Data'!P3066), 0, '1. Raw Data'!P3066)</f>
        <v>0</v>
      </c>
      <c r="Q3066" s="9">
        <v>1223</v>
      </c>
      <c r="R3066" s="9">
        <v>5</v>
      </c>
      <c r="S3066" s="9">
        <f t="shared" si="141"/>
        <v>1420.1100000000001</v>
      </c>
      <c r="T3066" s="9">
        <f t="shared" si="142"/>
        <v>438.84000000000015</v>
      </c>
      <c r="U3066" s="23">
        <f t="shared" si="143"/>
        <v>0.30901831548260356</v>
      </c>
    </row>
    <row r="3067" spans="1:21" x14ac:dyDescent="0.3">
      <c r="A3067" s="9">
        <v>2120</v>
      </c>
      <c r="B3067" s="9" t="str">
        <f>PROPER(TRIM('1. Raw Data'!B3067))</f>
        <v>Customer_3065</v>
      </c>
      <c r="C3067" s="9">
        <f>IF(OR('1. Raw Data'!C3067&lt;18, '1. Raw Data'!C3067&gt;100), MEDIAN('1. Raw Data'!$C$2:$C$5001), '1. Raw Data'!C3067)</f>
        <v>28</v>
      </c>
      <c r="D3067" s="9" t="s">
        <v>5019</v>
      </c>
      <c r="E3067" s="22">
        <v>44054</v>
      </c>
      <c r="F3067" s="9">
        <v>1</v>
      </c>
      <c r="G3067" s="9">
        <v>10522</v>
      </c>
      <c r="H3067" s="15">
        <v>44143</v>
      </c>
      <c r="I3067" s="9" t="s">
        <v>7455</v>
      </c>
      <c r="J3067" s="9">
        <v>147</v>
      </c>
      <c r="K3067" s="9" t="s">
        <v>7474</v>
      </c>
      <c r="L3067" s="9" t="str">
        <f>IF(OR('1. Raw Data'!L3067="Elec", '1. Raw Data'!L3067="elect"), "Electronics", '1. Raw Data'!L3067)</f>
        <v>Sports</v>
      </c>
      <c r="M3067" s="9">
        <v>1384.89</v>
      </c>
      <c r="N3067" s="9">
        <f>IF(ISBLANK('1. Raw Data'!N3067), MEDIAN('1. Raw Data'!$N$2:$N$5001), '1. Raw Data'!N3067)</f>
        <v>578.12</v>
      </c>
      <c r="O3067" s="9">
        <v>2</v>
      </c>
      <c r="P3067" s="9">
        <f>IF(ISBLANK('1. Raw Data'!P3067), 0, '1. Raw Data'!P3067)</f>
        <v>0</v>
      </c>
      <c r="Q3067" s="9">
        <v>518</v>
      </c>
      <c r="R3067" s="9">
        <v>4</v>
      </c>
      <c r="S3067" s="9">
        <f t="shared" si="141"/>
        <v>2769.78</v>
      </c>
      <c r="T3067" s="9">
        <f t="shared" si="142"/>
        <v>1613.5400000000002</v>
      </c>
      <c r="U3067" s="23">
        <f t="shared" si="143"/>
        <v>0.58255168280513259</v>
      </c>
    </row>
    <row r="3068" spans="1:21" x14ac:dyDescent="0.3">
      <c r="A3068" s="9">
        <v>2011</v>
      </c>
      <c r="B3068" s="9" t="str">
        <f>PROPER(TRIM('1. Raw Data'!B3068))</f>
        <v>Customer_3066</v>
      </c>
      <c r="C3068" s="9">
        <f>IF(OR('1. Raw Data'!C3068&lt;18, '1. Raw Data'!C3068&gt;100), MEDIAN('1. Raw Data'!$C$2:$C$5001), '1. Raw Data'!C3068)</f>
        <v>34</v>
      </c>
      <c r="D3068" s="9" t="s">
        <v>5019</v>
      </c>
      <c r="E3068" s="22">
        <v>44232</v>
      </c>
      <c r="F3068" s="9">
        <v>1</v>
      </c>
      <c r="G3068" s="9">
        <v>10349</v>
      </c>
      <c r="H3068" s="15">
        <v>44318</v>
      </c>
      <c r="I3068" s="9" t="s">
        <v>7455</v>
      </c>
      <c r="J3068" s="9">
        <v>114</v>
      </c>
      <c r="K3068" s="9" t="s">
        <v>7463</v>
      </c>
      <c r="L3068" s="9" t="str">
        <f>IF(OR('1. Raw Data'!L3068="Elec", '1. Raw Data'!L3068="elect"), "Electronics", '1. Raw Data'!L3068)</f>
        <v>Sports</v>
      </c>
      <c r="M3068" s="9">
        <v>1376.89</v>
      </c>
      <c r="N3068" s="9">
        <f>IF(ISBLANK('1. Raw Data'!N3068), MEDIAN('1. Raw Data'!$N$2:$N$5001), '1. Raw Data'!N3068)</f>
        <v>731.75</v>
      </c>
      <c r="O3068" s="9">
        <v>2</v>
      </c>
      <c r="P3068" s="9">
        <f>IF(ISBLANK('1. Raw Data'!P3068), 0, '1. Raw Data'!P3068)</f>
        <v>0</v>
      </c>
      <c r="Q3068" s="9">
        <v>1348</v>
      </c>
      <c r="R3068" s="9">
        <v>5</v>
      </c>
      <c r="S3068" s="9">
        <f t="shared" si="141"/>
        <v>2753.78</v>
      </c>
      <c r="T3068" s="9">
        <f t="shared" si="142"/>
        <v>1290.2800000000002</v>
      </c>
      <c r="U3068" s="23">
        <f t="shared" si="143"/>
        <v>0.46854868580641884</v>
      </c>
    </row>
    <row r="3069" spans="1:21" x14ac:dyDescent="0.3">
      <c r="A3069" s="9">
        <v>1226</v>
      </c>
      <c r="B3069" s="9" t="str">
        <f>PROPER(TRIM('1. Raw Data'!B3069))</f>
        <v>Customer_3067</v>
      </c>
      <c r="C3069" s="9">
        <f>IF(OR('1. Raw Data'!C3069&lt;18, '1. Raw Data'!C3069&gt;100), MEDIAN('1. Raw Data'!$C$2:$C$5001), '1. Raw Data'!C3069)</f>
        <v>47</v>
      </c>
      <c r="D3069" s="9" t="s">
        <v>5023</v>
      </c>
      <c r="E3069" s="22">
        <v>44506</v>
      </c>
      <c r="F3069" s="9">
        <v>0</v>
      </c>
      <c r="G3069" s="9">
        <v>12363</v>
      </c>
      <c r="H3069" s="15">
        <v>44358</v>
      </c>
      <c r="I3069" s="9" t="s">
        <v>7455</v>
      </c>
      <c r="J3069" s="9">
        <v>101</v>
      </c>
      <c r="K3069" s="9" t="s">
        <v>7478</v>
      </c>
      <c r="L3069" s="9" t="str">
        <f>IF(OR('1. Raw Data'!L3069="Elec", '1. Raw Data'!L3069="elect"), "Electronics", '1. Raw Data'!L3069)</f>
        <v>Sports</v>
      </c>
      <c r="M3069" s="9">
        <v>618.5</v>
      </c>
      <c r="N3069" s="9">
        <f>IF(ISBLANK('1. Raw Data'!N3069), MEDIAN('1. Raw Data'!$N$2:$N$5001), '1. Raw Data'!N3069)</f>
        <v>347.01</v>
      </c>
      <c r="O3069" s="9">
        <v>3</v>
      </c>
      <c r="P3069" s="9">
        <f>IF(ISBLANK('1. Raw Data'!P3069), 0, '1. Raw Data'!P3069)</f>
        <v>0</v>
      </c>
      <c r="Q3069" s="9">
        <v>776</v>
      </c>
      <c r="R3069" s="9">
        <v>6</v>
      </c>
      <c r="S3069" s="9">
        <f t="shared" si="141"/>
        <v>1855.5</v>
      </c>
      <c r="T3069" s="9">
        <f t="shared" si="142"/>
        <v>814.47</v>
      </c>
      <c r="U3069" s="23">
        <f t="shared" si="143"/>
        <v>0.43894907033144709</v>
      </c>
    </row>
    <row r="3070" spans="1:21" x14ac:dyDescent="0.3">
      <c r="A3070" s="9">
        <v>1773</v>
      </c>
      <c r="B3070" s="9" t="str">
        <f>PROPER(TRIM('1. Raw Data'!B3070))</f>
        <v>Customer_3068</v>
      </c>
      <c r="C3070" s="9">
        <f>IF(OR('1. Raw Data'!C3070&lt;18, '1. Raw Data'!C3070&gt;100), MEDIAN('1. Raw Data'!$C$2:$C$5001), '1. Raw Data'!C3070)</f>
        <v>40</v>
      </c>
      <c r="D3070" s="9" t="s">
        <v>5019</v>
      </c>
      <c r="E3070" s="22">
        <v>44302</v>
      </c>
      <c r="F3070" s="9">
        <v>0</v>
      </c>
      <c r="G3070" s="9">
        <v>11740</v>
      </c>
      <c r="H3070" s="15">
        <v>44302</v>
      </c>
      <c r="I3070" s="9" t="s">
        <v>7455</v>
      </c>
      <c r="J3070" s="9">
        <v>117</v>
      </c>
      <c r="K3070" s="9" t="s">
        <v>7483</v>
      </c>
      <c r="L3070" s="9" t="str">
        <f>IF(OR('1. Raw Data'!L3070="Elec", '1. Raw Data'!L3070="elect"), "Electronics", '1. Raw Data'!L3070)</f>
        <v>Electronics</v>
      </c>
      <c r="M3070" s="9">
        <v>679.72</v>
      </c>
      <c r="N3070" s="9">
        <f>IF(ISBLANK('1. Raw Data'!N3070), MEDIAN('1. Raw Data'!$N$2:$N$5001), '1. Raw Data'!N3070)</f>
        <v>433.08</v>
      </c>
      <c r="O3070" s="9">
        <v>4</v>
      </c>
      <c r="P3070" s="9">
        <f>IF(ISBLANK('1. Raw Data'!P3070), 0, '1. Raw Data'!P3070)</f>
        <v>0</v>
      </c>
      <c r="Q3070" s="9">
        <v>504</v>
      </c>
      <c r="R3070" s="9">
        <v>3</v>
      </c>
      <c r="S3070" s="9">
        <f t="shared" si="141"/>
        <v>2718.88</v>
      </c>
      <c r="T3070" s="9">
        <f t="shared" si="142"/>
        <v>986.56000000000017</v>
      </c>
      <c r="U3070" s="23">
        <f t="shared" si="143"/>
        <v>0.36285529335608785</v>
      </c>
    </row>
    <row r="3071" spans="1:21" x14ac:dyDescent="0.3">
      <c r="A3071" s="9">
        <v>1678</v>
      </c>
      <c r="B3071" s="9" t="str">
        <f>PROPER(TRIM('1. Raw Data'!B3071))</f>
        <v>Customer_3069</v>
      </c>
      <c r="C3071" s="9">
        <f>IF(OR('1. Raw Data'!C3071&lt;18, '1. Raw Data'!C3071&gt;100), MEDIAN('1. Raw Data'!$C$2:$C$5001), '1. Raw Data'!C3071)</f>
        <v>64</v>
      </c>
      <c r="D3071" s="9" t="s">
        <v>5018</v>
      </c>
      <c r="E3071" s="22">
        <v>44608</v>
      </c>
      <c r="F3071" s="9">
        <v>1</v>
      </c>
      <c r="G3071" s="9">
        <v>12990</v>
      </c>
      <c r="H3071" s="15">
        <v>44608</v>
      </c>
      <c r="I3071" s="9" t="s">
        <v>7457</v>
      </c>
      <c r="J3071" s="9">
        <v>133</v>
      </c>
      <c r="K3071" s="9" t="s">
        <v>7498</v>
      </c>
      <c r="L3071" s="9" t="str">
        <f>IF(OR('1. Raw Data'!L3071="Elec", '1. Raw Data'!L3071="elect"), "Electronics", '1. Raw Data'!L3071)</f>
        <v>Electronics</v>
      </c>
      <c r="M3071" s="9">
        <v>1068.6199999999999</v>
      </c>
      <c r="N3071" s="9">
        <f>IF(ISBLANK('1. Raw Data'!N3071), MEDIAN('1. Raw Data'!$N$2:$N$5001), '1. Raw Data'!N3071)</f>
        <v>466.28</v>
      </c>
      <c r="O3071" s="9">
        <v>2</v>
      </c>
      <c r="P3071" s="9">
        <f>IF(ISBLANK('1. Raw Data'!P3071), 0, '1. Raw Data'!P3071)</f>
        <v>0</v>
      </c>
      <c r="Q3071" s="9">
        <v>881</v>
      </c>
      <c r="R3071" s="9">
        <v>2</v>
      </c>
      <c r="S3071" s="9">
        <f t="shared" si="141"/>
        <v>2137.2399999999998</v>
      </c>
      <c r="T3071" s="9">
        <f t="shared" si="142"/>
        <v>1204.6799999999998</v>
      </c>
      <c r="U3071" s="23">
        <f t="shared" si="143"/>
        <v>0.5636615447960921</v>
      </c>
    </row>
    <row r="3072" spans="1:21" x14ac:dyDescent="0.3">
      <c r="A3072" s="9">
        <v>2459</v>
      </c>
      <c r="B3072" s="9" t="str">
        <f>PROPER(TRIM('1. Raw Data'!B3072))</f>
        <v>Customer_3070</v>
      </c>
      <c r="C3072" s="9">
        <f>IF(OR('1. Raw Data'!C3072&lt;18, '1. Raw Data'!C3072&gt;100), MEDIAN('1. Raw Data'!$C$2:$C$5001), '1. Raw Data'!C3072)</f>
        <v>48</v>
      </c>
      <c r="D3072" s="9" t="s">
        <v>5023</v>
      </c>
      <c r="E3072" s="22">
        <v>44997</v>
      </c>
      <c r="F3072" s="9">
        <v>0</v>
      </c>
      <c r="G3072" s="9">
        <v>11944</v>
      </c>
      <c r="H3072" s="15">
        <v>45263</v>
      </c>
      <c r="I3072" s="9" t="s">
        <v>7457</v>
      </c>
      <c r="J3072" s="9">
        <v>129</v>
      </c>
      <c r="K3072" s="9" t="s">
        <v>7471</v>
      </c>
      <c r="L3072" s="9" t="str">
        <f>IF(OR('1. Raw Data'!L3072="Elec", '1. Raw Data'!L3072="elect"), "Electronics", '1. Raw Data'!L3072)</f>
        <v>Electronics</v>
      </c>
      <c r="M3072" s="9">
        <v>1011.34</v>
      </c>
      <c r="N3072" s="9">
        <f>IF(ISBLANK('1. Raw Data'!N3072), MEDIAN('1. Raw Data'!$N$2:$N$5001), '1. Raw Data'!N3072)</f>
        <v>538.28</v>
      </c>
      <c r="O3072" s="9">
        <v>5</v>
      </c>
      <c r="P3072" s="9">
        <f>IF(ISBLANK('1. Raw Data'!P3072), 0, '1. Raw Data'!P3072)</f>
        <v>0.1</v>
      </c>
      <c r="Q3072" s="9">
        <v>661</v>
      </c>
      <c r="R3072" s="9">
        <v>6</v>
      </c>
      <c r="S3072" s="9">
        <f t="shared" si="141"/>
        <v>4551.03</v>
      </c>
      <c r="T3072" s="9">
        <f t="shared" si="142"/>
        <v>1859.63</v>
      </c>
      <c r="U3072" s="23">
        <f t="shared" si="143"/>
        <v>0.408617389909537</v>
      </c>
    </row>
    <row r="3073" spans="1:21" x14ac:dyDescent="0.3">
      <c r="A3073" s="9">
        <v>1600</v>
      </c>
      <c r="B3073" s="9" t="str">
        <f>PROPER(TRIM('1. Raw Data'!B3073))</f>
        <v>Customer_3071</v>
      </c>
      <c r="C3073" s="9">
        <f>IF(OR('1. Raw Data'!C3073&lt;18, '1. Raw Data'!C3073&gt;100), MEDIAN('1. Raw Data'!$C$2:$C$5001), '1. Raw Data'!C3073)</f>
        <v>31</v>
      </c>
      <c r="D3073" s="9" t="s">
        <v>5019</v>
      </c>
      <c r="E3073" s="22">
        <v>44334</v>
      </c>
      <c r="F3073" s="9">
        <v>1</v>
      </c>
      <c r="G3073" s="9">
        <v>13571</v>
      </c>
      <c r="H3073" s="15">
        <v>44334</v>
      </c>
      <c r="I3073" s="9" t="s">
        <v>7457</v>
      </c>
      <c r="J3073" s="9">
        <v>145</v>
      </c>
      <c r="K3073" s="9" t="s">
        <v>7470</v>
      </c>
      <c r="L3073" s="9" t="str">
        <f>IF(OR('1. Raw Data'!L3073="Elec", '1. Raw Data'!L3073="elect"), "Electronics", '1. Raw Data'!L3073)</f>
        <v>Electronics</v>
      </c>
      <c r="M3073" s="9">
        <v>604.33000000000004</v>
      </c>
      <c r="N3073" s="9">
        <f>IF(ISBLANK('1. Raw Data'!N3073), MEDIAN('1. Raw Data'!$N$2:$N$5001), '1. Raw Data'!N3073)</f>
        <v>296.07</v>
      </c>
      <c r="O3073" s="9">
        <v>1</v>
      </c>
      <c r="P3073" s="9">
        <f>IF(ISBLANK('1. Raw Data'!P3073), 0, '1. Raw Data'!P3073)</f>
        <v>0</v>
      </c>
      <c r="Q3073" s="9">
        <v>1115</v>
      </c>
      <c r="R3073" s="9">
        <v>4</v>
      </c>
      <c r="S3073" s="9">
        <f t="shared" si="141"/>
        <v>604.33000000000004</v>
      </c>
      <c r="T3073" s="9">
        <f t="shared" si="142"/>
        <v>308.26000000000005</v>
      </c>
      <c r="U3073" s="23">
        <f t="shared" si="143"/>
        <v>0.51008554928598615</v>
      </c>
    </row>
    <row r="3074" spans="1:21" x14ac:dyDescent="0.3">
      <c r="A3074" s="9">
        <v>1378</v>
      </c>
      <c r="B3074" s="9" t="str">
        <f>PROPER(TRIM('1. Raw Data'!B3074))</f>
        <v>Customer_3072</v>
      </c>
      <c r="C3074" s="9">
        <f>IF(OR('1. Raw Data'!C3074&lt;18, '1. Raw Data'!C3074&gt;100), MEDIAN('1. Raw Data'!$C$2:$C$5001), '1. Raw Data'!C3074)</f>
        <v>52</v>
      </c>
      <c r="D3074" s="9" t="s">
        <v>5018</v>
      </c>
      <c r="E3074" s="22">
        <v>44853</v>
      </c>
      <c r="F3074" s="9">
        <v>1</v>
      </c>
      <c r="G3074" s="9">
        <v>11560</v>
      </c>
      <c r="H3074" s="15">
        <v>44853</v>
      </c>
      <c r="I3074" s="9" t="s">
        <v>7457</v>
      </c>
      <c r="J3074" s="9">
        <v>131</v>
      </c>
      <c r="K3074" s="9" t="s">
        <v>7504</v>
      </c>
      <c r="L3074" s="9" t="str">
        <f>IF(OR('1. Raw Data'!L3074="Elec", '1. Raw Data'!L3074="elect"), "Electronics", '1. Raw Data'!L3074)</f>
        <v>Home Appliances</v>
      </c>
      <c r="M3074" s="9">
        <v>650.65</v>
      </c>
      <c r="N3074" s="9">
        <f>IF(ISBLANK('1. Raw Data'!N3074), MEDIAN('1. Raw Data'!$N$2:$N$5001), '1. Raw Data'!N3074)</f>
        <v>321.16000000000003</v>
      </c>
      <c r="O3074" s="9">
        <v>4</v>
      </c>
      <c r="P3074" s="9">
        <f>IF(ISBLANK('1. Raw Data'!P3074), 0, '1. Raw Data'!P3074)</f>
        <v>0</v>
      </c>
      <c r="Q3074" s="9">
        <v>805</v>
      </c>
      <c r="R3074" s="9">
        <v>3</v>
      </c>
      <c r="S3074" s="9">
        <f t="shared" si="141"/>
        <v>2602.6</v>
      </c>
      <c r="T3074" s="9">
        <f t="shared" si="142"/>
        <v>1317.9599999999998</v>
      </c>
      <c r="U3074" s="23">
        <f t="shared" si="143"/>
        <v>0.50640129101667553</v>
      </c>
    </row>
    <row r="3075" spans="1:21" x14ac:dyDescent="0.3">
      <c r="A3075" s="9">
        <v>2201</v>
      </c>
      <c r="B3075" s="9" t="str">
        <f>PROPER(TRIM('1. Raw Data'!B3075))</f>
        <v>Customer_3073</v>
      </c>
      <c r="C3075" s="9">
        <f>IF(OR('1. Raw Data'!C3075&lt;18, '1. Raw Data'!C3075&gt;100), MEDIAN('1. Raw Data'!$C$2:$C$5001), '1. Raw Data'!C3075)</f>
        <v>58</v>
      </c>
      <c r="D3075" s="9" t="s">
        <v>5018</v>
      </c>
      <c r="E3075" s="22">
        <v>44958</v>
      </c>
      <c r="F3075" s="9">
        <v>0</v>
      </c>
      <c r="G3075" s="9">
        <v>12960</v>
      </c>
      <c r="H3075" s="15">
        <v>44928</v>
      </c>
      <c r="I3075" s="9" t="s">
        <v>7457</v>
      </c>
      <c r="J3075" s="9">
        <v>108</v>
      </c>
      <c r="K3075" s="9" t="s">
        <v>7496</v>
      </c>
      <c r="L3075" s="9" t="str">
        <f>IF(OR('1. Raw Data'!L3075="Elec", '1. Raw Data'!L3075="elect"), "Electronics", '1. Raw Data'!L3075)</f>
        <v>Sports</v>
      </c>
      <c r="M3075" s="9">
        <v>554.66</v>
      </c>
      <c r="N3075" s="9">
        <f>IF(ISBLANK('1. Raw Data'!N3075), MEDIAN('1. Raw Data'!$N$2:$N$5001), '1. Raw Data'!N3075)</f>
        <v>429.51499999999999</v>
      </c>
      <c r="O3075" s="9">
        <v>5</v>
      </c>
      <c r="P3075" s="9">
        <f>IF(ISBLANK('1. Raw Data'!P3075), 0, '1. Raw Data'!P3075)</f>
        <v>0.1</v>
      </c>
      <c r="Q3075" s="9">
        <v>341</v>
      </c>
      <c r="R3075" s="9">
        <v>7</v>
      </c>
      <c r="S3075" s="9">
        <f t="shared" ref="S3075:S3138" si="144">M3075 * O3075 * (1 - P3075)</f>
        <v>2495.9699999999998</v>
      </c>
      <c r="T3075" s="9">
        <f t="shared" ref="T3075:T3138" si="145">S3075 - (N3075 * O3075)</f>
        <v>348.39499999999998</v>
      </c>
      <c r="U3075" s="23">
        <f t="shared" ref="U3075:U3138" si="146">T3075 / S3075</f>
        <v>0.13958300780858746</v>
      </c>
    </row>
    <row r="3076" spans="1:21" x14ac:dyDescent="0.3">
      <c r="A3076" s="9">
        <v>2450</v>
      </c>
      <c r="B3076" s="9" t="str">
        <f>PROPER(TRIM('1. Raw Data'!B3076))</f>
        <v>Customer_3074</v>
      </c>
      <c r="C3076" s="9">
        <f>IF(OR('1. Raw Data'!C3076&lt;18, '1. Raw Data'!C3076&gt;100), MEDIAN('1. Raw Data'!$C$2:$C$5001), '1. Raw Data'!C3076)</f>
        <v>40</v>
      </c>
      <c r="D3076" s="9" t="s">
        <v>5020</v>
      </c>
      <c r="E3076" s="22">
        <v>44966</v>
      </c>
      <c r="F3076" s="9">
        <v>0</v>
      </c>
      <c r="G3076" s="9">
        <v>10651</v>
      </c>
      <c r="H3076" s="15">
        <v>45171</v>
      </c>
      <c r="I3076" s="9" t="s">
        <v>7457</v>
      </c>
      <c r="J3076" s="9">
        <v>130</v>
      </c>
      <c r="K3076" s="9" t="s">
        <v>7487</v>
      </c>
      <c r="L3076" s="9" t="str">
        <f>IF(OR('1. Raw Data'!L3076="Elec", '1. Raw Data'!L3076="elect"), "Electronics", '1. Raw Data'!L3076)</f>
        <v>Sports</v>
      </c>
      <c r="M3076" s="9">
        <v>391.31</v>
      </c>
      <c r="N3076" s="9">
        <f>IF(ISBLANK('1. Raw Data'!N3076), MEDIAN('1. Raw Data'!$N$2:$N$5001), '1. Raw Data'!N3076)</f>
        <v>157.16999999999999</v>
      </c>
      <c r="O3076" s="9">
        <v>1</v>
      </c>
      <c r="P3076" s="9">
        <f>IF(ISBLANK('1. Raw Data'!P3076), 0, '1. Raw Data'!P3076)</f>
        <v>0</v>
      </c>
      <c r="Q3076" s="9">
        <v>487</v>
      </c>
      <c r="R3076" s="9">
        <v>4</v>
      </c>
      <c r="S3076" s="9">
        <f t="shared" si="144"/>
        <v>391.31</v>
      </c>
      <c r="T3076" s="9">
        <f t="shared" si="145"/>
        <v>234.14000000000001</v>
      </c>
      <c r="U3076" s="23">
        <f t="shared" si="146"/>
        <v>0.59834913495693953</v>
      </c>
    </row>
    <row r="3077" spans="1:21" x14ac:dyDescent="0.3">
      <c r="A3077" s="9">
        <v>1708</v>
      </c>
      <c r="B3077" s="9" t="str">
        <f>PROPER(TRIM('1. Raw Data'!B3077))</f>
        <v>Customer_3075</v>
      </c>
      <c r="C3077" s="9">
        <f>IF(OR('1. Raw Data'!C3077&lt;18, '1. Raw Data'!C3077&gt;100), MEDIAN('1. Raw Data'!$C$2:$C$5001), '1. Raw Data'!C3077)</f>
        <v>36</v>
      </c>
      <c r="D3077" s="9" t="s">
        <v>5018</v>
      </c>
      <c r="E3077" s="22">
        <v>45233</v>
      </c>
      <c r="F3077" s="9">
        <v>0</v>
      </c>
      <c r="G3077" s="9">
        <v>10634</v>
      </c>
      <c r="H3077" s="15">
        <v>44996</v>
      </c>
      <c r="I3077" s="9" t="s">
        <v>7455</v>
      </c>
      <c r="J3077" s="9">
        <v>113</v>
      </c>
      <c r="K3077" s="9" t="s">
        <v>7460</v>
      </c>
      <c r="L3077" s="9" t="str">
        <f>IF(OR('1. Raw Data'!L3077="Elec", '1. Raw Data'!L3077="elect"), "Electronics", '1. Raw Data'!L3077)</f>
        <v>Electronics</v>
      </c>
      <c r="M3077" s="9">
        <v>714.3</v>
      </c>
      <c r="N3077" s="9">
        <f>IF(ISBLANK('1. Raw Data'!N3077), MEDIAN('1. Raw Data'!$N$2:$N$5001), '1. Raw Data'!N3077)</f>
        <v>446.24</v>
      </c>
      <c r="O3077" s="9">
        <v>5</v>
      </c>
      <c r="P3077" s="9">
        <f>IF(ISBLANK('1. Raw Data'!P3077), 0, '1. Raw Data'!P3077)</f>
        <v>0</v>
      </c>
      <c r="Q3077" s="9">
        <v>425</v>
      </c>
      <c r="R3077" s="9">
        <v>6</v>
      </c>
      <c r="S3077" s="9">
        <f t="shared" si="144"/>
        <v>3571.5</v>
      </c>
      <c r="T3077" s="9">
        <f t="shared" si="145"/>
        <v>1340.3000000000002</v>
      </c>
      <c r="U3077" s="23">
        <f t="shared" si="146"/>
        <v>0.37527649447011063</v>
      </c>
    </row>
    <row r="3078" spans="1:21" x14ac:dyDescent="0.3">
      <c r="A3078" s="9">
        <v>1306</v>
      </c>
      <c r="B3078" s="9" t="str">
        <f>PROPER(TRIM('1. Raw Data'!B3078))</f>
        <v>Customer_3076</v>
      </c>
      <c r="C3078" s="9">
        <f>IF(OR('1. Raw Data'!C3078&lt;18, '1. Raw Data'!C3078&gt;100), MEDIAN('1. Raw Data'!$C$2:$C$5001), '1. Raw Data'!C3078)</f>
        <v>62</v>
      </c>
      <c r="D3078" s="9" t="s">
        <v>5022</v>
      </c>
      <c r="E3078" s="22">
        <v>44522</v>
      </c>
      <c r="F3078" s="9">
        <v>0</v>
      </c>
      <c r="G3078" s="9">
        <v>13058</v>
      </c>
      <c r="H3078" s="15">
        <v>44522</v>
      </c>
      <c r="I3078" s="9" t="s">
        <v>7457</v>
      </c>
      <c r="J3078" s="9">
        <v>116</v>
      </c>
      <c r="K3078" s="9" t="s">
        <v>7480</v>
      </c>
      <c r="L3078" s="9" t="str">
        <f>IF(OR('1. Raw Data'!L3078="Elec", '1. Raw Data'!L3078="elect"), "Electronics", '1. Raw Data'!L3078)</f>
        <v>Clothing</v>
      </c>
      <c r="M3078" s="9">
        <v>1045.33</v>
      </c>
      <c r="N3078" s="9">
        <f>IF(ISBLANK('1. Raw Data'!N3078), MEDIAN('1. Raw Data'!$N$2:$N$5001), '1. Raw Data'!N3078)</f>
        <v>672.27</v>
      </c>
      <c r="O3078" s="9">
        <v>4</v>
      </c>
      <c r="P3078" s="9">
        <f>IF(ISBLANK('1. Raw Data'!P3078), 0, '1. Raw Data'!P3078)</f>
        <v>0</v>
      </c>
      <c r="Q3078" s="9">
        <v>581</v>
      </c>
      <c r="R3078" s="9">
        <v>4</v>
      </c>
      <c r="S3078" s="9">
        <f t="shared" si="144"/>
        <v>4181.32</v>
      </c>
      <c r="T3078" s="9">
        <f t="shared" si="145"/>
        <v>1492.2399999999998</v>
      </c>
      <c r="U3078" s="23">
        <f t="shared" si="146"/>
        <v>0.35688251556924605</v>
      </c>
    </row>
    <row r="3079" spans="1:21" x14ac:dyDescent="0.3">
      <c r="A3079" s="9">
        <v>1778</v>
      </c>
      <c r="B3079" s="9" t="str">
        <f>PROPER(TRIM('1. Raw Data'!B3079))</f>
        <v>Customer_3077</v>
      </c>
      <c r="C3079" s="9">
        <f>IF(OR('1. Raw Data'!C3079&lt;18, '1. Raw Data'!C3079&gt;100), MEDIAN('1. Raw Data'!$C$2:$C$5001), '1. Raw Data'!C3079)</f>
        <v>71</v>
      </c>
      <c r="D3079" s="9" t="s">
        <v>5021</v>
      </c>
      <c r="E3079" s="22">
        <v>44506</v>
      </c>
      <c r="F3079" s="9">
        <v>1</v>
      </c>
      <c r="G3079" s="9">
        <v>13507</v>
      </c>
      <c r="H3079" s="15">
        <v>44358</v>
      </c>
      <c r="I3079" s="9" t="s">
        <v>7456</v>
      </c>
      <c r="J3079" s="9">
        <v>102</v>
      </c>
      <c r="K3079" s="9" t="s">
        <v>7494</v>
      </c>
      <c r="L3079" s="9" t="str">
        <f>IF(OR('1. Raw Data'!L3079="Elec", '1. Raw Data'!L3079="elect"), "Electronics", '1. Raw Data'!L3079)</f>
        <v>Home Appliances</v>
      </c>
      <c r="M3079" s="9">
        <v>1125.8499999999999</v>
      </c>
      <c r="N3079" s="9">
        <f>IF(ISBLANK('1. Raw Data'!N3079), MEDIAN('1. Raw Data'!$N$2:$N$5001), '1. Raw Data'!N3079)</f>
        <v>754.78</v>
      </c>
      <c r="O3079" s="9">
        <v>3</v>
      </c>
      <c r="P3079" s="9">
        <f>IF(ISBLANK('1. Raw Data'!P3079), 0, '1. Raw Data'!P3079)</f>
        <v>0.1</v>
      </c>
      <c r="Q3079" s="9">
        <v>1039</v>
      </c>
      <c r="R3079" s="9">
        <v>5</v>
      </c>
      <c r="S3079" s="9">
        <f t="shared" si="144"/>
        <v>3039.7949999999996</v>
      </c>
      <c r="T3079" s="9">
        <f t="shared" si="145"/>
        <v>775.45499999999947</v>
      </c>
      <c r="U3079" s="23">
        <f t="shared" si="146"/>
        <v>0.25510108411915922</v>
      </c>
    </row>
    <row r="3080" spans="1:21" x14ac:dyDescent="0.3">
      <c r="A3080" s="9">
        <v>1503</v>
      </c>
      <c r="B3080" s="9" t="str">
        <f>PROPER(TRIM('1. Raw Data'!B3080))</f>
        <v>Customer_3078</v>
      </c>
      <c r="C3080" s="9">
        <f>IF(OR('1. Raw Data'!C3080&lt;18, '1. Raw Data'!C3080&gt;100), MEDIAN('1. Raw Data'!$C$2:$C$5001), '1. Raw Data'!C3080)</f>
        <v>40</v>
      </c>
      <c r="D3080" s="9" t="s">
        <v>5019</v>
      </c>
      <c r="E3080" s="22">
        <v>44831</v>
      </c>
      <c r="F3080" s="9">
        <v>1</v>
      </c>
      <c r="G3080" s="9">
        <v>13594</v>
      </c>
      <c r="H3080" s="15">
        <v>44831</v>
      </c>
      <c r="I3080" s="9" t="s">
        <v>7456</v>
      </c>
      <c r="J3080" s="9">
        <v>145</v>
      </c>
      <c r="K3080" s="9" t="s">
        <v>7470</v>
      </c>
      <c r="L3080" s="9" t="str">
        <f>IF(OR('1. Raw Data'!L3080="Elec", '1. Raw Data'!L3080="elect"), "Electronics", '1. Raw Data'!L3080)</f>
        <v>Home Appliances</v>
      </c>
      <c r="M3080" s="9">
        <v>1179.3699999999999</v>
      </c>
      <c r="N3080" s="9">
        <f>IF(ISBLANK('1. Raw Data'!N3080), MEDIAN('1. Raw Data'!$N$2:$N$5001), '1. Raw Data'!N3080)</f>
        <v>693.55</v>
      </c>
      <c r="O3080" s="9">
        <v>1</v>
      </c>
      <c r="P3080" s="9">
        <f>IF(ISBLANK('1. Raw Data'!P3080), 0, '1. Raw Data'!P3080)</f>
        <v>0.1</v>
      </c>
      <c r="Q3080" s="9">
        <v>827</v>
      </c>
      <c r="R3080" s="9">
        <v>5</v>
      </c>
      <c r="S3080" s="9">
        <f t="shared" si="144"/>
        <v>1061.433</v>
      </c>
      <c r="T3080" s="9">
        <f t="shared" si="145"/>
        <v>367.88300000000004</v>
      </c>
      <c r="U3080" s="23">
        <f t="shared" si="146"/>
        <v>0.346590882326063</v>
      </c>
    </row>
    <row r="3081" spans="1:21" x14ac:dyDescent="0.3">
      <c r="A3081" s="9">
        <v>1267</v>
      </c>
      <c r="B3081" s="9" t="str">
        <f>PROPER(TRIM('1. Raw Data'!B3081))</f>
        <v>Customer_3079</v>
      </c>
      <c r="C3081" s="9">
        <f>IF(OR('1. Raw Data'!C3081&lt;18, '1. Raw Data'!C3081&gt;100), MEDIAN('1. Raw Data'!$C$2:$C$5001), '1. Raw Data'!C3081)</f>
        <v>22</v>
      </c>
      <c r="D3081" s="9" t="s">
        <v>5019</v>
      </c>
      <c r="E3081" s="22">
        <v>45312</v>
      </c>
      <c r="F3081" s="9">
        <v>0</v>
      </c>
      <c r="G3081" s="9">
        <v>11801</v>
      </c>
      <c r="H3081" s="15">
        <v>45312</v>
      </c>
      <c r="I3081" s="9" t="s">
        <v>7456</v>
      </c>
      <c r="J3081" s="9">
        <v>118</v>
      </c>
      <c r="K3081" s="9" t="s">
        <v>7501</v>
      </c>
      <c r="L3081" s="9" t="str">
        <f>IF(OR('1. Raw Data'!L3081="Elec", '1. Raw Data'!L3081="elect"), "Electronics", '1. Raw Data'!L3081)</f>
        <v>Clothing</v>
      </c>
      <c r="M3081" s="9">
        <v>593.36</v>
      </c>
      <c r="N3081" s="9">
        <f>IF(ISBLANK('1. Raw Data'!N3081), MEDIAN('1. Raw Data'!$N$2:$N$5001), '1. Raw Data'!N3081)</f>
        <v>296.7</v>
      </c>
      <c r="O3081" s="9">
        <v>5</v>
      </c>
      <c r="P3081" s="9">
        <f>IF(ISBLANK('1. Raw Data'!P3081), 0, '1. Raw Data'!P3081)</f>
        <v>0</v>
      </c>
      <c r="Q3081" s="9">
        <v>346</v>
      </c>
      <c r="R3081" s="9">
        <v>5</v>
      </c>
      <c r="S3081" s="9">
        <f t="shared" si="144"/>
        <v>2966.8</v>
      </c>
      <c r="T3081" s="9">
        <f t="shared" si="145"/>
        <v>1483.3000000000002</v>
      </c>
      <c r="U3081" s="23">
        <f t="shared" si="146"/>
        <v>0.49996629364972361</v>
      </c>
    </row>
    <row r="3082" spans="1:21" x14ac:dyDescent="0.3">
      <c r="A3082" s="9">
        <v>1007</v>
      </c>
      <c r="B3082" s="9" t="str">
        <f>PROPER(TRIM('1. Raw Data'!B3082))</f>
        <v>Customer_3080</v>
      </c>
      <c r="C3082" s="9">
        <f>IF(OR('1. Raw Data'!C3082&lt;18, '1. Raw Data'!C3082&gt;100), MEDIAN('1. Raw Data'!$C$2:$C$5001), '1. Raw Data'!C3082)</f>
        <v>32</v>
      </c>
      <c r="D3082" s="9" t="s">
        <v>5019</v>
      </c>
      <c r="E3082" s="22">
        <v>45115</v>
      </c>
      <c r="F3082" s="9">
        <v>0</v>
      </c>
      <c r="G3082" s="9">
        <v>10592</v>
      </c>
      <c r="H3082" s="15">
        <v>45145</v>
      </c>
      <c r="I3082" s="9" t="s">
        <v>7457</v>
      </c>
      <c r="J3082" s="9">
        <v>135</v>
      </c>
      <c r="K3082" s="9" t="s">
        <v>7458</v>
      </c>
      <c r="L3082" s="9" t="str">
        <f>IF(OR('1. Raw Data'!L3082="Elec", '1. Raw Data'!L3082="elect"), "Electronics", '1. Raw Data'!L3082)</f>
        <v>Electronics</v>
      </c>
      <c r="M3082" s="9">
        <v>1158.72</v>
      </c>
      <c r="N3082" s="9">
        <f>IF(ISBLANK('1. Raw Data'!N3082), MEDIAN('1. Raw Data'!$N$2:$N$5001), '1. Raw Data'!N3082)</f>
        <v>612</v>
      </c>
      <c r="O3082" s="9">
        <v>5</v>
      </c>
      <c r="P3082" s="9">
        <f>IF(ISBLANK('1. Raw Data'!P3082), 0, '1. Raw Data'!P3082)</f>
        <v>0</v>
      </c>
      <c r="Q3082" s="9">
        <v>513</v>
      </c>
      <c r="R3082" s="9">
        <v>3</v>
      </c>
      <c r="S3082" s="9">
        <f t="shared" si="144"/>
        <v>5793.6</v>
      </c>
      <c r="T3082" s="9">
        <f t="shared" si="145"/>
        <v>2733.6000000000004</v>
      </c>
      <c r="U3082" s="23">
        <f t="shared" si="146"/>
        <v>0.471830985915493</v>
      </c>
    </row>
    <row r="3083" spans="1:21" x14ac:dyDescent="0.3">
      <c r="A3083" s="9">
        <v>1507</v>
      </c>
      <c r="B3083" s="9" t="str">
        <f>PROPER(TRIM('1. Raw Data'!B3083))</f>
        <v>Customer_3081</v>
      </c>
      <c r="C3083" s="9">
        <f>IF(OR('1. Raw Data'!C3083&lt;18, '1. Raw Data'!C3083&gt;100), MEDIAN('1. Raw Data'!$C$2:$C$5001), '1. Raw Data'!C3083)</f>
        <v>55</v>
      </c>
      <c r="D3083" s="9" t="s">
        <v>5018</v>
      </c>
      <c r="E3083" s="22">
        <v>44835</v>
      </c>
      <c r="F3083" s="9">
        <v>0</v>
      </c>
      <c r="G3083" s="9">
        <v>12491</v>
      </c>
      <c r="H3083" s="15">
        <v>44571</v>
      </c>
      <c r="I3083" s="9" t="s">
        <v>7455</v>
      </c>
      <c r="J3083" s="9">
        <v>145</v>
      </c>
      <c r="K3083" s="9" t="s">
        <v>7470</v>
      </c>
      <c r="L3083" s="9" t="str">
        <f>IF(OR('1. Raw Data'!L3083="Elec", '1. Raw Data'!L3083="elect"), "Electronics", '1. Raw Data'!L3083)</f>
        <v>Home Appliances</v>
      </c>
      <c r="M3083" s="9">
        <v>59.45</v>
      </c>
      <c r="N3083" s="9">
        <f>IF(ISBLANK('1. Raw Data'!N3083), MEDIAN('1. Raw Data'!$N$2:$N$5001), '1. Raw Data'!N3083)</f>
        <v>41.08</v>
      </c>
      <c r="O3083" s="9">
        <v>4</v>
      </c>
      <c r="P3083" s="9">
        <f>IF(ISBLANK('1. Raw Data'!P3083), 0, '1. Raw Data'!P3083)</f>
        <v>0</v>
      </c>
      <c r="Q3083" s="9">
        <v>349</v>
      </c>
      <c r="R3083" s="9">
        <v>4</v>
      </c>
      <c r="S3083" s="9">
        <f t="shared" si="144"/>
        <v>237.8</v>
      </c>
      <c r="T3083" s="9">
        <f t="shared" si="145"/>
        <v>73.480000000000018</v>
      </c>
      <c r="U3083" s="23">
        <f t="shared" si="146"/>
        <v>0.30899915895710689</v>
      </c>
    </row>
    <row r="3084" spans="1:21" x14ac:dyDescent="0.3">
      <c r="A3084" s="9">
        <v>1475</v>
      </c>
      <c r="B3084" s="9" t="str">
        <f>PROPER(TRIM('1. Raw Data'!B3084))</f>
        <v>Customer_3082</v>
      </c>
      <c r="C3084" s="9">
        <f>IF(OR('1. Raw Data'!C3084&lt;18, '1. Raw Data'!C3084&gt;100), MEDIAN('1. Raw Data'!$C$2:$C$5001), '1. Raw Data'!C3084)</f>
        <v>24</v>
      </c>
      <c r="D3084" s="9" t="s">
        <v>5018</v>
      </c>
      <c r="E3084" s="22">
        <v>44569</v>
      </c>
      <c r="F3084" s="9">
        <v>0</v>
      </c>
      <c r="G3084" s="9">
        <v>13893</v>
      </c>
      <c r="H3084" s="15">
        <v>44774</v>
      </c>
      <c r="I3084" s="9" t="s">
        <v>7456</v>
      </c>
      <c r="J3084" s="9">
        <v>119</v>
      </c>
      <c r="K3084" s="9" t="s">
        <v>7459</v>
      </c>
      <c r="L3084" s="9" t="str">
        <f>IF(OR('1. Raw Data'!L3084="Elec", '1. Raw Data'!L3084="elect"), "Electronics", '1. Raw Data'!L3084)</f>
        <v>Home Appliances</v>
      </c>
      <c r="M3084" s="9">
        <v>741.72</v>
      </c>
      <c r="N3084" s="9">
        <f>IF(ISBLANK('1. Raw Data'!N3084), MEDIAN('1. Raw Data'!$N$2:$N$5001), '1. Raw Data'!N3084)</f>
        <v>492.77</v>
      </c>
      <c r="O3084" s="9">
        <v>4</v>
      </c>
      <c r="P3084" s="9">
        <f>IF(ISBLANK('1. Raw Data'!P3084), 0, '1. Raw Data'!P3084)</f>
        <v>0.2</v>
      </c>
      <c r="Q3084" s="9">
        <v>366</v>
      </c>
      <c r="R3084" s="9">
        <v>7</v>
      </c>
      <c r="S3084" s="9">
        <f t="shared" si="144"/>
        <v>2373.5040000000004</v>
      </c>
      <c r="T3084" s="9">
        <f t="shared" si="145"/>
        <v>402.42400000000043</v>
      </c>
      <c r="U3084" s="23">
        <f t="shared" si="146"/>
        <v>0.16954848190691921</v>
      </c>
    </row>
    <row r="3085" spans="1:21" x14ac:dyDescent="0.3">
      <c r="A3085" s="9">
        <v>2320</v>
      </c>
      <c r="B3085" s="9" t="str">
        <f>PROPER(TRIM('1. Raw Data'!B3085))</f>
        <v>Customer_3083</v>
      </c>
      <c r="C3085" s="9">
        <f>IF(OR('1. Raw Data'!C3085&lt;18, '1. Raw Data'!C3085&gt;100), MEDIAN('1. Raw Data'!$C$2:$C$5001), '1. Raw Data'!C3085)</f>
        <v>36</v>
      </c>
      <c r="D3085" s="9" t="s">
        <v>5019</v>
      </c>
      <c r="E3085" s="22">
        <v>44175</v>
      </c>
      <c r="F3085" s="9">
        <v>1</v>
      </c>
      <c r="G3085" s="9">
        <v>12668</v>
      </c>
      <c r="H3085" s="15">
        <v>44116</v>
      </c>
      <c r="I3085" s="9" t="s">
        <v>7457</v>
      </c>
      <c r="J3085" s="9">
        <v>113</v>
      </c>
      <c r="K3085" s="9" t="s">
        <v>7460</v>
      </c>
      <c r="L3085" s="9" t="str">
        <f>IF(OR('1. Raw Data'!L3085="Elec", '1. Raw Data'!L3085="elect"), "Electronics", '1. Raw Data'!L3085)</f>
        <v>Sports</v>
      </c>
      <c r="M3085" s="9">
        <v>1201.1600000000001</v>
      </c>
      <c r="N3085" s="9">
        <f>IF(ISBLANK('1. Raw Data'!N3085), MEDIAN('1. Raw Data'!$N$2:$N$5001), '1. Raw Data'!N3085)</f>
        <v>647.49</v>
      </c>
      <c r="O3085" s="9">
        <v>4</v>
      </c>
      <c r="P3085" s="9">
        <f>IF(ISBLANK('1. Raw Data'!P3085), 0, '1. Raw Data'!P3085)</f>
        <v>0</v>
      </c>
      <c r="Q3085" s="9">
        <v>1168</v>
      </c>
      <c r="R3085" s="9">
        <v>2</v>
      </c>
      <c r="S3085" s="9">
        <f t="shared" si="144"/>
        <v>4804.6400000000003</v>
      </c>
      <c r="T3085" s="9">
        <f t="shared" si="145"/>
        <v>2214.6800000000003</v>
      </c>
      <c r="U3085" s="23">
        <f t="shared" si="146"/>
        <v>0.46094608545073101</v>
      </c>
    </row>
    <row r="3086" spans="1:21" x14ac:dyDescent="0.3">
      <c r="A3086" s="9">
        <v>1163</v>
      </c>
      <c r="B3086" s="9" t="str">
        <f>PROPER(TRIM('1. Raw Data'!B3086))</f>
        <v>Customer_3084</v>
      </c>
      <c r="C3086" s="9">
        <f>IF(OR('1. Raw Data'!C3086&lt;18, '1. Raw Data'!C3086&gt;100), MEDIAN('1. Raw Data'!$C$2:$C$5001), '1. Raw Data'!C3086)</f>
        <v>44</v>
      </c>
      <c r="D3086" s="9" t="s">
        <v>5022</v>
      </c>
      <c r="E3086" s="22">
        <v>45537</v>
      </c>
      <c r="F3086" s="9">
        <v>0</v>
      </c>
      <c r="G3086" s="9">
        <v>11231</v>
      </c>
      <c r="H3086" s="15">
        <v>45331</v>
      </c>
      <c r="I3086" s="9" t="s">
        <v>7457</v>
      </c>
      <c r="J3086" s="9">
        <v>104</v>
      </c>
      <c r="K3086" s="9" t="s">
        <v>7499</v>
      </c>
      <c r="L3086" s="9" t="str">
        <f>IF(OR('1. Raw Data'!L3086="Elec", '1. Raw Data'!L3086="elect"), "Electronics", '1. Raw Data'!L3086)</f>
        <v>Sports</v>
      </c>
      <c r="M3086" s="9">
        <v>963.56</v>
      </c>
      <c r="N3086" s="9">
        <f>IF(ISBLANK('1. Raw Data'!N3086), MEDIAN('1. Raw Data'!$N$2:$N$5001), '1. Raw Data'!N3086)</f>
        <v>658.03</v>
      </c>
      <c r="O3086" s="9">
        <v>3</v>
      </c>
      <c r="P3086" s="9">
        <f>IF(ISBLANK('1. Raw Data'!P3086), 0, '1. Raw Data'!P3086)</f>
        <v>0.1</v>
      </c>
      <c r="Q3086" s="9">
        <v>327</v>
      </c>
      <c r="R3086" s="9">
        <v>4</v>
      </c>
      <c r="S3086" s="9">
        <f t="shared" si="144"/>
        <v>2601.6120000000001</v>
      </c>
      <c r="T3086" s="9">
        <f t="shared" si="145"/>
        <v>627.52200000000016</v>
      </c>
      <c r="U3086" s="23">
        <f t="shared" si="146"/>
        <v>0.2412050682423052</v>
      </c>
    </row>
    <row r="3087" spans="1:21" x14ac:dyDescent="0.3">
      <c r="A3087" s="9">
        <v>1484</v>
      </c>
      <c r="B3087" s="9" t="str">
        <f>PROPER(TRIM('1. Raw Data'!B3087))</f>
        <v>Customer_3085</v>
      </c>
      <c r="C3087" s="9">
        <f>IF(OR('1. Raw Data'!C3087&lt;18, '1. Raw Data'!C3087&gt;100), MEDIAN('1. Raw Data'!$C$2:$C$5001), '1. Raw Data'!C3087)</f>
        <v>26</v>
      </c>
      <c r="D3087" s="9" t="s">
        <v>5023</v>
      </c>
      <c r="E3087" s="22">
        <v>44552</v>
      </c>
      <c r="F3087" s="9">
        <v>0</v>
      </c>
      <c r="G3087" s="9">
        <v>13902</v>
      </c>
      <c r="H3087" s="15">
        <v>44552</v>
      </c>
      <c r="I3087" s="9" t="s">
        <v>7455</v>
      </c>
      <c r="J3087" s="9">
        <v>119</v>
      </c>
      <c r="K3087" s="9" t="s">
        <v>7459</v>
      </c>
      <c r="L3087" s="9" t="str">
        <f>IF(OR('1. Raw Data'!L3087="Elec", '1. Raw Data'!L3087="elect"), "Electronics", '1. Raw Data'!L3087)</f>
        <v>Electronics</v>
      </c>
      <c r="M3087" s="9">
        <v>737.39</v>
      </c>
      <c r="N3087" s="9">
        <f>IF(ISBLANK('1. Raw Data'!N3087), MEDIAN('1. Raw Data'!$N$2:$N$5001), '1. Raw Data'!N3087)</f>
        <v>477.01</v>
      </c>
      <c r="O3087" s="9">
        <v>2</v>
      </c>
      <c r="P3087" s="9">
        <f>IF(ISBLANK('1. Raw Data'!P3087), 0, '1. Raw Data'!P3087)</f>
        <v>0</v>
      </c>
      <c r="Q3087" s="9">
        <v>440</v>
      </c>
      <c r="R3087" s="9">
        <v>8</v>
      </c>
      <c r="S3087" s="9">
        <f t="shared" si="144"/>
        <v>1474.78</v>
      </c>
      <c r="T3087" s="9">
        <f t="shared" si="145"/>
        <v>520.76</v>
      </c>
      <c r="U3087" s="23">
        <f t="shared" si="146"/>
        <v>0.35311029441679437</v>
      </c>
    </row>
    <row r="3088" spans="1:21" x14ac:dyDescent="0.3">
      <c r="A3088" s="9">
        <v>2095</v>
      </c>
      <c r="B3088" s="9" t="str">
        <f>PROPER(TRIM('1. Raw Data'!B3088))</f>
        <v>Customer_3086</v>
      </c>
      <c r="C3088" s="9">
        <f>IF(OR('1. Raw Data'!C3088&lt;18, '1. Raw Data'!C3088&gt;100), MEDIAN('1. Raw Data'!$C$2:$C$5001), '1. Raw Data'!C3088)</f>
        <v>56</v>
      </c>
      <c r="D3088" s="9" t="s">
        <v>5023</v>
      </c>
      <c r="E3088" s="22">
        <v>44177</v>
      </c>
      <c r="F3088" s="9">
        <v>0</v>
      </c>
      <c r="G3088" s="9">
        <v>10755</v>
      </c>
      <c r="H3088" s="15">
        <v>44177</v>
      </c>
      <c r="I3088" s="9" t="s">
        <v>7457</v>
      </c>
      <c r="J3088" s="9">
        <v>125</v>
      </c>
      <c r="K3088" s="9" t="s">
        <v>7479</v>
      </c>
      <c r="L3088" s="9" t="str">
        <f>IF(OR('1. Raw Data'!L3088="Elec", '1. Raw Data'!L3088="elect"), "Electronics", '1. Raw Data'!L3088)</f>
        <v>Electronics</v>
      </c>
      <c r="M3088" s="9">
        <v>984.73</v>
      </c>
      <c r="N3088" s="9">
        <f>IF(ISBLANK('1. Raw Data'!N3088), MEDIAN('1. Raw Data'!$N$2:$N$5001), '1. Raw Data'!N3088)</f>
        <v>660.09</v>
      </c>
      <c r="O3088" s="9">
        <v>5</v>
      </c>
      <c r="P3088" s="9">
        <f>IF(ISBLANK('1. Raw Data'!P3088), 0, '1. Raw Data'!P3088)</f>
        <v>0</v>
      </c>
      <c r="Q3088" s="9">
        <v>598</v>
      </c>
      <c r="R3088" s="9">
        <v>3</v>
      </c>
      <c r="S3088" s="9">
        <f t="shared" si="144"/>
        <v>4923.6499999999996</v>
      </c>
      <c r="T3088" s="9">
        <f t="shared" si="145"/>
        <v>1623.1999999999994</v>
      </c>
      <c r="U3088" s="23">
        <f t="shared" si="146"/>
        <v>0.32967412387151795</v>
      </c>
    </row>
    <row r="3089" spans="1:21" x14ac:dyDescent="0.3">
      <c r="A3089" s="9">
        <v>1566</v>
      </c>
      <c r="B3089" s="9" t="str">
        <f>PROPER(TRIM('1. Raw Data'!B3089))</f>
        <v>Customer_3087</v>
      </c>
      <c r="C3089" s="9">
        <f>IF(OR('1. Raw Data'!C3089&lt;18, '1. Raw Data'!C3089&gt;100), MEDIAN('1. Raw Data'!$C$2:$C$5001), '1. Raw Data'!C3089)</f>
        <v>50</v>
      </c>
      <c r="D3089" s="9" t="s">
        <v>5021</v>
      </c>
      <c r="E3089" s="22">
        <v>44117</v>
      </c>
      <c r="F3089" s="9">
        <v>0</v>
      </c>
      <c r="G3089" s="9">
        <v>11299</v>
      </c>
      <c r="H3089" s="15">
        <v>44117</v>
      </c>
      <c r="I3089" s="9" t="s">
        <v>7457</v>
      </c>
      <c r="J3089" s="9">
        <v>138</v>
      </c>
      <c r="K3089" s="9" t="s">
        <v>7464</v>
      </c>
      <c r="L3089" s="9" t="str">
        <f>IF(OR('1. Raw Data'!L3089="Elec", '1. Raw Data'!L3089="elect"), "Electronics", '1. Raw Data'!L3089)</f>
        <v>Sports</v>
      </c>
      <c r="M3089" s="9">
        <v>1365.07</v>
      </c>
      <c r="N3089" s="9">
        <f>IF(ISBLANK('1. Raw Data'!N3089), MEDIAN('1. Raw Data'!$N$2:$N$5001), '1. Raw Data'!N3089)</f>
        <v>825.72</v>
      </c>
      <c r="O3089" s="9">
        <v>3</v>
      </c>
      <c r="P3089" s="9">
        <f>IF(ISBLANK('1. Raw Data'!P3089), 0, '1. Raw Data'!P3089)</f>
        <v>0</v>
      </c>
      <c r="Q3089" s="9">
        <v>383</v>
      </c>
      <c r="R3089" s="9">
        <v>3</v>
      </c>
      <c r="S3089" s="9">
        <f t="shared" si="144"/>
        <v>4095.21</v>
      </c>
      <c r="T3089" s="9">
        <f t="shared" si="145"/>
        <v>1618.0500000000002</v>
      </c>
      <c r="U3089" s="23">
        <f t="shared" si="146"/>
        <v>0.39510794318240094</v>
      </c>
    </row>
    <row r="3090" spans="1:21" x14ac:dyDescent="0.3">
      <c r="A3090" s="9">
        <v>1904</v>
      </c>
      <c r="B3090" s="9" t="str">
        <f>PROPER(TRIM('1. Raw Data'!B3090))</f>
        <v>Customer_3088</v>
      </c>
      <c r="C3090" s="9">
        <f>IF(OR('1. Raw Data'!C3090&lt;18, '1. Raw Data'!C3090&gt;100), MEDIAN('1. Raw Data'!$C$2:$C$5001), '1. Raw Data'!C3090)</f>
        <v>70</v>
      </c>
      <c r="D3090" s="9" t="s">
        <v>5020</v>
      </c>
      <c r="E3090" s="22">
        <v>45306</v>
      </c>
      <c r="F3090" s="9">
        <v>0</v>
      </c>
      <c r="G3090" s="9">
        <v>10496</v>
      </c>
      <c r="H3090" s="15">
        <v>45306</v>
      </c>
      <c r="I3090" s="9" t="s">
        <v>7456</v>
      </c>
      <c r="J3090" s="9">
        <v>131</v>
      </c>
      <c r="K3090" s="9" t="s">
        <v>7504</v>
      </c>
      <c r="L3090" s="9" t="str">
        <f>IF(OR('1. Raw Data'!L3090="Elec", '1. Raw Data'!L3090="elect"), "Electronics", '1. Raw Data'!L3090)</f>
        <v>Sports</v>
      </c>
      <c r="M3090" s="9">
        <v>871.25</v>
      </c>
      <c r="N3090" s="9">
        <f>IF(ISBLANK('1. Raw Data'!N3090), MEDIAN('1. Raw Data'!$N$2:$N$5001), '1. Raw Data'!N3090)</f>
        <v>572.66999999999996</v>
      </c>
      <c r="O3090" s="9">
        <v>5</v>
      </c>
      <c r="P3090" s="9">
        <f>IF(ISBLANK('1. Raw Data'!P3090), 0, '1. Raw Data'!P3090)</f>
        <v>0.05</v>
      </c>
      <c r="Q3090" s="9">
        <v>352</v>
      </c>
      <c r="R3090" s="9">
        <v>3</v>
      </c>
      <c r="S3090" s="9">
        <f t="shared" si="144"/>
        <v>4138.4375</v>
      </c>
      <c r="T3090" s="9">
        <f t="shared" si="145"/>
        <v>1275.0875000000001</v>
      </c>
      <c r="U3090" s="23">
        <f t="shared" si="146"/>
        <v>0.30810843464471799</v>
      </c>
    </row>
    <row r="3091" spans="1:21" x14ac:dyDescent="0.3">
      <c r="A3091" s="9">
        <v>1558</v>
      </c>
      <c r="B3091" s="9" t="str">
        <f>PROPER(TRIM('1. Raw Data'!B3091))</f>
        <v>Customer_3089</v>
      </c>
      <c r="C3091" s="9">
        <f>IF(OR('1. Raw Data'!C3091&lt;18, '1. Raw Data'!C3091&gt;100), MEDIAN('1. Raw Data'!$C$2:$C$5001), '1. Raw Data'!C3091)</f>
        <v>51</v>
      </c>
      <c r="D3091" s="9" t="s">
        <v>5021</v>
      </c>
      <c r="E3091" s="22">
        <v>44950</v>
      </c>
      <c r="F3091" s="9">
        <v>0</v>
      </c>
      <c r="G3091" s="9">
        <v>10772</v>
      </c>
      <c r="H3091" s="15">
        <v>44950</v>
      </c>
      <c r="I3091" s="9" t="s">
        <v>7456</v>
      </c>
      <c r="J3091" s="9">
        <v>136</v>
      </c>
      <c r="K3091" s="9" t="s">
        <v>7503</v>
      </c>
      <c r="L3091" s="9" t="str">
        <f>IF(OR('1. Raw Data'!L3091="Elec", '1. Raw Data'!L3091="elect"), "Electronics", '1. Raw Data'!L3091)</f>
        <v>Sports</v>
      </c>
      <c r="M3091" s="9">
        <v>1209.69</v>
      </c>
      <c r="N3091" s="9">
        <f>IF(ISBLANK('1. Raw Data'!N3091), MEDIAN('1. Raw Data'!$N$2:$N$5001), '1. Raw Data'!N3091)</f>
        <v>807.5</v>
      </c>
      <c r="O3091" s="9">
        <v>3</v>
      </c>
      <c r="P3091" s="9">
        <f>IF(ISBLANK('1. Raw Data'!P3091), 0, '1. Raw Data'!P3091)</f>
        <v>0</v>
      </c>
      <c r="Q3091" s="9">
        <v>519</v>
      </c>
      <c r="R3091" s="9">
        <v>7</v>
      </c>
      <c r="S3091" s="9">
        <f t="shared" si="144"/>
        <v>3629.07</v>
      </c>
      <c r="T3091" s="9">
        <f t="shared" si="145"/>
        <v>1206.5700000000002</v>
      </c>
      <c r="U3091" s="23">
        <f t="shared" si="146"/>
        <v>0.3324736089411337</v>
      </c>
    </row>
    <row r="3092" spans="1:21" x14ac:dyDescent="0.3">
      <c r="A3092" s="9">
        <v>1237</v>
      </c>
      <c r="B3092" s="9" t="str">
        <f>PROPER(TRIM('1. Raw Data'!B3092))</f>
        <v>Customer_3090</v>
      </c>
      <c r="C3092" s="9">
        <f>IF(OR('1. Raw Data'!C3092&lt;18, '1. Raw Data'!C3092&gt;100), MEDIAN('1. Raw Data'!$C$2:$C$5001), '1. Raw Data'!C3092)</f>
        <v>25</v>
      </c>
      <c r="D3092" s="9" t="s">
        <v>5019</v>
      </c>
      <c r="E3092" s="22">
        <v>44831</v>
      </c>
      <c r="F3092" s="9">
        <v>0</v>
      </c>
      <c r="G3092" s="9">
        <v>13368</v>
      </c>
      <c r="H3092" s="15">
        <v>44831</v>
      </c>
      <c r="I3092" s="9" t="s">
        <v>7456</v>
      </c>
      <c r="J3092" s="9">
        <v>104</v>
      </c>
      <c r="K3092" s="9" t="s">
        <v>7499</v>
      </c>
      <c r="L3092" s="9" t="str">
        <f>IF(OR('1. Raw Data'!L3092="Elec", '1. Raw Data'!L3092="elect"), "Electronics", '1. Raw Data'!L3092)</f>
        <v>Clothing</v>
      </c>
      <c r="M3092" s="9">
        <v>1472.08</v>
      </c>
      <c r="N3092" s="9">
        <f>IF(ISBLANK('1. Raw Data'!N3092), MEDIAN('1. Raw Data'!$N$2:$N$5001), '1. Raw Data'!N3092)</f>
        <v>629.47</v>
      </c>
      <c r="O3092" s="9">
        <v>1</v>
      </c>
      <c r="P3092" s="9">
        <f>IF(ISBLANK('1. Raw Data'!P3092), 0, '1. Raw Data'!P3092)</f>
        <v>0</v>
      </c>
      <c r="Q3092" s="9">
        <v>803</v>
      </c>
      <c r="R3092" s="9">
        <v>3</v>
      </c>
      <c r="S3092" s="9">
        <f t="shared" si="144"/>
        <v>1472.08</v>
      </c>
      <c r="T3092" s="9">
        <f t="shared" si="145"/>
        <v>842.6099999999999</v>
      </c>
      <c r="U3092" s="23">
        <f t="shared" si="146"/>
        <v>0.57239416336068683</v>
      </c>
    </row>
    <row r="3093" spans="1:21" x14ac:dyDescent="0.3">
      <c r="A3093" s="9">
        <v>2127</v>
      </c>
      <c r="B3093" s="9" t="str">
        <f>PROPER(TRIM('1. Raw Data'!B3093))</f>
        <v>Customer_3091</v>
      </c>
      <c r="C3093" s="9">
        <f>IF(OR('1. Raw Data'!C3093&lt;18, '1. Raw Data'!C3093&gt;100), MEDIAN('1. Raw Data'!$C$2:$C$5001), '1. Raw Data'!C3093)</f>
        <v>47</v>
      </c>
      <c r="D3093" s="9" t="s">
        <v>5019</v>
      </c>
      <c r="E3093" s="22">
        <v>44501</v>
      </c>
      <c r="F3093" s="9">
        <v>0</v>
      </c>
      <c r="G3093" s="9">
        <v>12421</v>
      </c>
      <c r="H3093" s="15">
        <v>44207</v>
      </c>
      <c r="I3093" s="9" t="s">
        <v>7456</v>
      </c>
      <c r="J3093" s="9">
        <v>139</v>
      </c>
      <c r="K3093" s="9" t="s">
        <v>7486</v>
      </c>
      <c r="L3093" s="9" t="str">
        <f>IF(OR('1. Raw Data'!L3093="Elec", '1. Raw Data'!L3093="elect"), "Electronics", '1. Raw Data'!L3093)</f>
        <v>Home Appliances</v>
      </c>
      <c r="M3093" s="9">
        <v>1073.07</v>
      </c>
      <c r="N3093" s="9">
        <f>IF(ISBLANK('1. Raw Data'!N3093), MEDIAN('1. Raw Data'!$N$2:$N$5001), '1. Raw Data'!N3093)</f>
        <v>739.95</v>
      </c>
      <c r="O3093" s="9">
        <v>2</v>
      </c>
      <c r="P3093" s="9">
        <f>IF(ISBLANK('1. Raw Data'!P3093), 0, '1. Raw Data'!P3093)</f>
        <v>0</v>
      </c>
      <c r="Q3093" s="9">
        <v>674</v>
      </c>
      <c r="R3093" s="9">
        <v>6</v>
      </c>
      <c r="S3093" s="9">
        <f t="shared" si="144"/>
        <v>2146.14</v>
      </c>
      <c r="T3093" s="9">
        <f t="shared" si="145"/>
        <v>666.23999999999978</v>
      </c>
      <c r="U3093" s="23">
        <f t="shared" si="146"/>
        <v>0.310436411417708</v>
      </c>
    </row>
    <row r="3094" spans="1:21" x14ac:dyDescent="0.3">
      <c r="A3094" s="9">
        <v>2233</v>
      </c>
      <c r="B3094" s="9" t="str">
        <f>PROPER(TRIM('1. Raw Data'!B3094))</f>
        <v>Customer_3092</v>
      </c>
      <c r="C3094" s="9">
        <f>IF(OR('1. Raw Data'!C3094&lt;18, '1. Raw Data'!C3094&gt;100), MEDIAN('1. Raw Data'!$C$2:$C$5001), '1. Raw Data'!C3094)</f>
        <v>54</v>
      </c>
      <c r="D3094" s="9" t="s">
        <v>5019</v>
      </c>
      <c r="E3094" s="22">
        <v>44941</v>
      </c>
      <c r="F3094" s="9">
        <v>0</v>
      </c>
      <c r="G3094" s="9">
        <v>11598</v>
      </c>
      <c r="H3094" s="15">
        <v>44941</v>
      </c>
      <c r="I3094" s="9" t="s">
        <v>7456</v>
      </c>
      <c r="J3094" s="9">
        <v>107</v>
      </c>
      <c r="K3094" s="9" t="s">
        <v>7485</v>
      </c>
      <c r="L3094" s="9" t="str">
        <f>IF(OR('1. Raw Data'!L3094="Elec", '1. Raw Data'!L3094="elect"), "Electronics", '1. Raw Data'!L3094)</f>
        <v>Electronics</v>
      </c>
      <c r="M3094" s="9">
        <v>881.32</v>
      </c>
      <c r="N3094" s="9">
        <f>IF(ISBLANK('1. Raw Data'!N3094), MEDIAN('1. Raw Data'!$N$2:$N$5001), '1. Raw Data'!N3094)</f>
        <v>440.73</v>
      </c>
      <c r="O3094" s="9">
        <v>5</v>
      </c>
      <c r="P3094" s="9">
        <f>IF(ISBLANK('1. Raw Data'!P3094), 0, '1. Raw Data'!P3094)</f>
        <v>0</v>
      </c>
      <c r="Q3094" s="9">
        <v>335</v>
      </c>
      <c r="R3094" s="9">
        <v>4</v>
      </c>
      <c r="S3094" s="9">
        <f t="shared" si="144"/>
        <v>4406.6000000000004</v>
      </c>
      <c r="T3094" s="9">
        <f t="shared" si="145"/>
        <v>2202.9500000000003</v>
      </c>
      <c r="U3094" s="23">
        <f t="shared" si="146"/>
        <v>0.49992057368492715</v>
      </c>
    </row>
    <row r="3095" spans="1:21" x14ac:dyDescent="0.3">
      <c r="A3095" s="9">
        <v>1553</v>
      </c>
      <c r="B3095" s="9" t="str">
        <f>PROPER(TRIM('1. Raw Data'!B3095))</f>
        <v>Customer_3093</v>
      </c>
      <c r="C3095" s="9">
        <f>IF(OR('1. Raw Data'!C3095&lt;18, '1. Raw Data'!C3095&gt;100), MEDIAN('1. Raw Data'!$C$2:$C$5001), '1. Raw Data'!C3095)</f>
        <v>55</v>
      </c>
      <c r="D3095" s="9" t="s">
        <v>5020</v>
      </c>
      <c r="E3095" s="22">
        <v>45115</v>
      </c>
      <c r="F3095" s="9">
        <v>0</v>
      </c>
      <c r="G3095" s="9">
        <v>10183</v>
      </c>
      <c r="H3095" s="15">
        <v>45145</v>
      </c>
      <c r="I3095" s="9" t="s">
        <v>7457</v>
      </c>
      <c r="J3095" s="9">
        <v>116</v>
      </c>
      <c r="K3095" s="9" t="s">
        <v>7480</v>
      </c>
      <c r="L3095" s="9" t="str">
        <f>IF(OR('1. Raw Data'!L3095="Elec", '1. Raw Data'!L3095="elect"), "Electronics", '1. Raw Data'!L3095)</f>
        <v>Electronics</v>
      </c>
      <c r="M3095" s="9">
        <v>104.35</v>
      </c>
      <c r="N3095" s="9">
        <f>IF(ISBLANK('1. Raw Data'!N3095), MEDIAN('1. Raw Data'!$N$2:$N$5001), '1. Raw Data'!N3095)</f>
        <v>55.51</v>
      </c>
      <c r="O3095" s="9">
        <v>4</v>
      </c>
      <c r="P3095" s="9">
        <f>IF(ISBLANK('1. Raw Data'!P3095), 0, '1. Raw Data'!P3095)</f>
        <v>0.05</v>
      </c>
      <c r="Q3095" s="9">
        <v>352</v>
      </c>
      <c r="R3095" s="9">
        <v>5</v>
      </c>
      <c r="S3095" s="9">
        <f t="shared" si="144"/>
        <v>396.53</v>
      </c>
      <c r="T3095" s="9">
        <f t="shared" si="145"/>
        <v>174.48999999999998</v>
      </c>
      <c r="U3095" s="23">
        <f t="shared" si="146"/>
        <v>0.44004236753839554</v>
      </c>
    </row>
    <row r="3096" spans="1:21" x14ac:dyDescent="0.3">
      <c r="A3096" s="9">
        <v>1827</v>
      </c>
      <c r="B3096" s="9" t="str">
        <f>PROPER(TRIM('1. Raw Data'!B3096))</f>
        <v>Customer_3094</v>
      </c>
      <c r="C3096" s="9">
        <f>IF(OR('1. Raw Data'!C3096&lt;18, '1. Raw Data'!C3096&gt;100), MEDIAN('1. Raw Data'!$C$2:$C$5001), '1. Raw Data'!C3096)</f>
        <v>28</v>
      </c>
      <c r="D3096" s="9" t="s">
        <v>5018</v>
      </c>
      <c r="E3096" s="22">
        <v>43951</v>
      </c>
      <c r="F3096" s="9">
        <v>0</v>
      </c>
      <c r="G3096" s="9">
        <v>10031</v>
      </c>
      <c r="H3096" s="15">
        <v>43951</v>
      </c>
      <c r="I3096" s="9" t="s">
        <v>7457</v>
      </c>
      <c r="J3096" s="9">
        <v>148</v>
      </c>
      <c r="K3096" s="9" t="s">
        <v>7491</v>
      </c>
      <c r="L3096" s="9" t="str">
        <f>IF(OR('1. Raw Data'!L3096="Elec", '1. Raw Data'!L3096="elect"), "Electronics", '1. Raw Data'!L3096)</f>
        <v>Clothing</v>
      </c>
      <c r="M3096" s="9">
        <v>592.99</v>
      </c>
      <c r="N3096" s="9">
        <f>IF(ISBLANK('1. Raw Data'!N3096), MEDIAN('1. Raw Data'!$N$2:$N$5001), '1. Raw Data'!N3096)</f>
        <v>378.07</v>
      </c>
      <c r="O3096" s="9">
        <v>2</v>
      </c>
      <c r="P3096" s="9">
        <f>IF(ISBLANK('1. Raw Data'!P3096), 0, '1. Raw Data'!P3096)</f>
        <v>0</v>
      </c>
      <c r="Q3096" s="9">
        <v>518</v>
      </c>
      <c r="R3096" s="9">
        <v>6</v>
      </c>
      <c r="S3096" s="9">
        <f t="shared" si="144"/>
        <v>1185.98</v>
      </c>
      <c r="T3096" s="9">
        <f t="shared" si="145"/>
        <v>429.84000000000003</v>
      </c>
      <c r="U3096" s="23">
        <f t="shared" si="146"/>
        <v>0.36243444240206413</v>
      </c>
    </row>
    <row r="3097" spans="1:21" x14ac:dyDescent="0.3">
      <c r="A3097" s="9">
        <v>1467</v>
      </c>
      <c r="B3097" s="9" t="str">
        <f>PROPER(TRIM('1. Raw Data'!B3097))</f>
        <v>Customer_3095</v>
      </c>
      <c r="C3097" s="9">
        <f>IF(OR('1. Raw Data'!C3097&lt;18, '1. Raw Data'!C3097&gt;100), MEDIAN('1. Raw Data'!$C$2:$C$5001), '1. Raw Data'!C3097)</f>
        <v>26</v>
      </c>
      <c r="D3097" s="9" t="s">
        <v>5020</v>
      </c>
      <c r="E3097" s="22">
        <v>44904</v>
      </c>
      <c r="F3097" s="9">
        <v>0</v>
      </c>
      <c r="G3097" s="9">
        <v>10282</v>
      </c>
      <c r="H3097" s="15">
        <v>44816</v>
      </c>
      <c r="I3097" s="9" t="s">
        <v>7455</v>
      </c>
      <c r="J3097" s="9">
        <v>105</v>
      </c>
      <c r="K3097" s="9" t="s">
        <v>7461</v>
      </c>
      <c r="L3097" s="9" t="str">
        <f>IF(OR('1. Raw Data'!L3097="Elec", '1. Raw Data'!L3097="elect"), "Electronics", '1. Raw Data'!L3097)</f>
        <v>Sports</v>
      </c>
      <c r="M3097" s="9">
        <v>869.89</v>
      </c>
      <c r="N3097" s="9">
        <f>IF(ISBLANK('1. Raw Data'!N3097), MEDIAN('1. Raw Data'!$N$2:$N$5001), '1. Raw Data'!N3097)</f>
        <v>521.47</v>
      </c>
      <c r="O3097" s="9">
        <v>5</v>
      </c>
      <c r="P3097" s="9">
        <f>IF(ISBLANK('1. Raw Data'!P3097), 0, '1. Raw Data'!P3097)</f>
        <v>0</v>
      </c>
      <c r="Q3097" s="9">
        <v>416</v>
      </c>
      <c r="R3097" s="9">
        <v>2</v>
      </c>
      <c r="S3097" s="9">
        <f t="shared" si="144"/>
        <v>4349.45</v>
      </c>
      <c r="T3097" s="9">
        <f t="shared" si="145"/>
        <v>1742.0999999999995</v>
      </c>
      <c r="U3097" s="23">
        <f t="shared" si="146"/>
        <v>0.40053340077481048</v>
      </c>
    </row>
    <row r="3098" spans="1:21" x14ac:dyDescent="0.3">
      <c r="A3098" s="9">
        <v>2477</v>
      </c>
      <c r="B3098" s="9" t="str">
        <f>PROPER(TRIM('1. Raw Data'!B3098))</f>
        <v>Customer_3096</v>
      </c>
      <c r="C3098" s="9">
        <f>IF(OR('1. Raw Data'!C3098&lt;18, '1. Raw Data'!C3098&gt;100), MEDIAN('1. Raw Data'!$C$2:$C$5001), '1. Raw Data'!C3098)</f>
        <v>22</v>
      </c>
      <c r="D3098" s="9" t="s">
        <v>5021</v>
      </c>
      <c r="E3098" s="22">
        <v>44107</v>
      </c>
      <c r="F3098" s="9">
        <v>1</v>
      </c>
      <c r="G3098" s="9">
        <v>10835</v>
      </c>
      <c r="H3098" s="15">
        <v>43900</v>
      </c>
      <c r="I3098" s="9" t="s">
        <v>7456</v>
      </c>
      <c r="J3098" s="9">
        <v>147</v>
      </c>
      <c r="K3098" s="9" t="s">
        <v>7474</v>
      </c>
      <c r="L3098" s="9" t="str">
        <f>IF(OR('1. Raw Data'!L3098="Elec", '1. Raw Data'!L3098="elect"), "Electronics", '1. Raw Data'!L3098)</f>
        <v>Home Appliances</v>
      </c>
      <c r="M3098" s="9">
        <v>1205.95</v>
      </c>
      <c r="N3098" s="9">
        <f>IF(ISBLANK('1. Raw Data'!N3098), MEDIAN('1. Raw Data'!$N$2:$N$5001), '1. Raw Data'!N3098)</f>
        <v>805.48</v>
      </c>
      <c r="O3098" s="9">
        <v>1</v>
      </c>
      <c r="P3098" s="9">
        <f>IF(ISBLANK('1. Raw Data'!P3098), 0, '1. Raw Data'!P3098)</f>
        <v>0</v>
      </c>
      <c r="Q3098" s="9">
        <v>1200</v>
      </c>
      <c r="R3098" s="9">
        <v>2</v>
      </c>
      <c r="S3098" s="9">
        <f t="shared" si="144"/>
        <v>1205.95</v>
      </c>
      <c r="T3098" s="9">
        <f t="shared" si="145"/>
        <v>400.47</v>
      </c>
      <c r="U3098" s="23">
        <f t="shared" si="146"/>
        <v>0.33207844437994943</v>
      </c>
    </row>
    <row r="3099" spans="1:21" x14ac:dyDescent="0.3">
      <c r="A3099" s="9">
        <v>2291</v>
      </c>
      <c r="B3099" s="9" t="str">
        <f>PROPER(TRIM('1. Raw Data'!B3099))</f>
        <v>Customer_3097</v>
      </c>
      <c r="C3099" s="9">
        <f>IF(OR('1. Raw Data'!C3099&lt;18, '1. Raw Data'!C3099&gt;100), MEDIAN('1. Raw Data'!$C$2:$C$5001), '1. Raw Data'!C3099)</f>
        <v>64</v>
      </c>
      <c r="D3099" s="9" t="s">
        <v>5018</v>
      </c>
      <c r="E3099" s="22">
        <v>43836</v>
      </c>
      <c r="F3099" s="9">
        <v>0</v>
      </c>
      <c r="G3099" s="9">
        <v>12920</v>
      </c>
      <c r="H3099" s="15">
        <v>43983</v>
      </c>
      <c r="I3099" s="9" t="s">
        <v>7456</v>
      </c>
      <c r="J3099" s="9">
        <v>123</v>
      </c>
      <c r="K3099" s="9" t="s">
        <v>7502</v>
      </c>
      <c r="L3099" s="9" t="str">
        <f>IF(OR('1. Raw Data'!L3099="Elec", '1. Raw Data'!L3099="elect"), "Electronics", '1. Raw Data'!L3099)</f>
        <v>Sports</v>
      </c>
      <c r="M3099" s="9">
        <v>685.25</v>
      </c>
      <c r="N3099" s="9">
        <f>IF(ISBLANK('1. Raw Data'!N3099), MEDIAN('1. Raw Data'!$N$2:$N$5001), '1. Raw Data'!N3099)</f>
        <v>356.45</v>
      </c>
      <c r="O3099" s="9">
        <v>5</v>
      </c>
      <c r="P3099" s="9">
        <f>IF(ISBLANK('1. Raw Data'!P3099), 0, '1. Raw Data'!P3099)</f>
        <v>0</v>
      </c>
      <c r="Q3099" s="9">
        <v>586</v>
      </c>
      <c r="R3099" s="9">
        <v>6</v>
      </c>
      <c r="S3099" s="9">
        <f t="shared" si="144"/>
        <v>3426.25</v>
      </c>
      <c r="T3099" s="9">
        <f t="shared" si="145"/>
        <v>1644</v>
      </c>
      <c r="U3099" s="23">
        <f t="shared" si="146"/>
        <v>0.47982488143013496</v>
      </c>
    </row>
    <row r="3100" spans="1:21" x14ac:dyDescent="0.3">
      <c r="A3100" s="9">
        <v>1385</v>
      </c>
      <c r="B3100" s="9" t="str">
        <f>PROPER(TRIM('1. Raw Data'!B3100))</f>
        <v>Customer_3098</v>
      </c>
      <c r="C3100" s="9">
        <f>IF(OR('1. Raw Data'!C3100&lt;18, '1. Raw Data'!C3100&gt;100), MEDIAN('1. Raw Data'!$C$2:$C$5001), '1. Raw Data'!C3100)</f>
        <v>49</v>
      </c>
      <c r="D3100" s="9" t="s">
        <v>5018</v>
      </c>
      <c r="E3100" s="22">
        <v>45199</v>
      </c>
      <c r="F3100" s="9">
        <v>0</v>
      </c>
      <c r="G3100" s="9">
        <v>11455</v>
      </c>
      <c r="H3100" s="15">
        <v>45199</v>
      </c>
      <c r="I3100" s="9" t="s">
        <v>7456</v>
      </c>
      <c r="J3100" s="9">
        <v>136</v>
      </c>
      <c r="K3100" s="9" t="s">
        <v>7503</v>
      </c>
      <c r="L3100" s="9" t="str">
        <f>IF(OR('1. Raw Data'!L3100="Elec", '1. Raw Data'!L3100="elect"), "Electronics", '1. Raw Data'!L3100)</f>
        <v>Electronics</v>
      </c>
      <c r="M3100" s="9">
        <v>1442.08</v>
      </c>
      <c r="N3100" s="9">
        <f>IF(ISBLANK('1. Raw Data'!N3100), MEDIAN('1. Raw Data'!$N$2:$N$5001), '1. Raw Data'!N3100)</f>
        <v>738.33</v>
      </c>
      <c r="O3100" s="9">
        <v>5</v>
      </c>
      <c r="P3100" s="9">
        <f>IF(ISBLANK('1. Raw Data'!P3100), 0, '1. Raw Data'!P3100)</f>
        <v>0.05</v>
      </c>
      <c r="Q3100" s="9">
        <v>378</v>
      </c>
      <c r="R3100" s="9">
        <v>6</v>
      </c>
      <c r="S3100" s="9">
        <f t="shared" si="144"/>
        <v>6849.8799999999992</v>
      </c>
      <c r="T3100" s="9">
        <f t="shared" si="145"/>
        <v>3158.2299999999991</v>
      </c>
      <c r="U3100" s="23">
        <f t="shared" si="146"/>
        <v>0.46106355147827399</v>
      </c>
    </row>
    <row r="3101" spans="1:21" x14ac:dyDescent="0.3">
      <c r="A3101" s="9">
        <v>1774</v>
      </c>
      <c r="B3101" s="9" t="str">
        <f>PROPER(TRIM('1. Raw Data'!B3101))</f>
        <v>Customer_3099</v>
      </c>
      <c r="C3101" s="9">
        <f>IF(OR('1. Raw Data'!C3101&lt;18, '1. Raw Data'!C3101&gt;100), MEDIAN('1. Raw Data'!$C$2:$C$5001), '1. Raw Data'!C3101)</f>
        <v>27</v>
      </c>
      <c r="D3101" s="9" t="s">
        <v>5021</v>
      </c>
      <c r="E3101" s="22">
        <v>44078</v>
      </c>
      <c r="F3101" s="9">
        <v>1</v>
      </c>
      <c r="G3101" s="9">
        <v>13590</v>
      </c>
      <c r="H3101" s="15">
        <v>43930</v>
      </c>
      <c r="I3101" s="9" t="s">
        <v>7456</v>
      </c>
      <c r="J3101" s="9">
        <v>132</v>
      </c>
      <c r="K3101" s="9" t="s">
        <v>7506</v>
      </c>
      <c r="L3101" s="9" t="str">
        <f>IF(OR('1. Raw Data'!L3101="Elec", '1. Raw Data'!L3101="elect"), "Electronics", '1. Raw Data'!L3101)</f>
        <v>Clothing</v>
      </c>
      <c r="M3101" s="9">
        <v>444.1</v>
      </c>
      <c r="N3101" s="9">
        <f>IF(ISBLANK('1. Raw Data'!N3101), MEDIAN('1. Raw Data'!$N$2:$N$5001), '1. Raw Data'!N3101)</f>
        <v>181.86</v>
      </c>
      <c r="O3101" s="9">
        <v>5</v>
      </c>
      <c r="P3101" s="9">
        <f>IF(ISBLANK('1. Raw Data'!P3101), 0, '1. Raw Data'!P3101)</f>
        <v>0</v>
      </c>
      <c r="Q3101" s="9">
        <v>1241</v>
      </c>
      <c r="R3101" s="9">
        <v>2</v>
      </c>
      <c r="S3101" s="9">
        <f t="shared" si="144"/>
        <v>2220.5</v>
      </c>
      <c r="T3101" s="9">
        <f t="shared" si="145"/>
        <v>1311.1999999999998</v>
      </c>
      <c r="U3101" s="23">
        <f t="shared" si="146"/>
        <v>0.59049763566764235</v>
      </c>
    </row>
    <row r="3102" spans="1:21" x14ac:dyDescent="0.3">
      <c r="A3102" s="9">
        <v>1847</v>
      </c>
      <c r="B3102" s="9" t="str">
        <f>PROPER(TRIM('1. Raw Data'!B3102))</f>
        <v>Customer_3100</v>
      </c>
      <c r="C3102" s="9">
        <f>IF(OR('1. Raw Data'!C3102&lt;18, '1. Raw Data'!C3102&gt;100), MEDIAN('1. Raw Data'!$C$2:$C$5001), '1. Raw Data'!C3102)</f>
        <v>41</v>
      </c>
      <c r="D3102" s="9" t="s">
        <v>5018</v>
      </c>
      <c r="E3102" s="22">
        <v>43844</v>
      </c>
      <c r="F3102" s="9">
        <v>0</v>
      </c>
      <c r="G3102" s="9">
        <v>10685</v>
      </c>
      <c r="H3102" s="15">
        <v>43844</v>
      </c>
      <c r="I3102" s="9" t="s">
        <v>7456</v>
      </c>
      <c r="J3102" s="9">
        <v>124</v>
      </c>
      <c r="K3102" s="9" t="s">
        <v>7497</v>
      </c>
      <c r="L3102" s="9" t="str">
        <f>IF(OR('1. Raw Data'!L3102="Elec", '1. Raw Data'!L3102="elect"), "Electronics", '1. Raw Data'!L3102)</f>
        <v>Home Appliances</v>
      </c>
      <c r="M3102" s="9">
        <v>1129.6199999999999</v>
      </c>
      <c r="N3102" s="9">
        <f>IF(ISBLANK('1. Raw Data'!N3102), MEDIAN('1. Raw Data'!$N$2:$N$5001), '1. Raw Data'!N3102)</f>
        <v>608.66</v>
      </c>
      <c r="O3102" s="9">
        <v>2</v>
      </c>
      <c r="P3102" s="9">
        <f>IF(ISBLANK('1. Raw Data'!P3102), 0, '1. Raw Data'!P3102)</f>
        <v>0.05</v>
      </c>
      <c r="Q3102" s="9">
        <v>1198</v>
      </c>
      <c r="R3102" s="9">
        <v>4</v>
      </c>
      <c r="S3102" s="9">
        <f t="shared" si="144"/>
        <v>2146.2779999999998</v>
      </c>
      <c r="T3102" s="9">
        <f t="shared" si="145"/>
        <v>928.95799999999986</v>
      </c>
      <c r="U3102" s="23">
        <f t="shared" si="146"/>
        <v>0.43282277505523514</v>
      </c>
    </row>
    <row r="3103" spans="1:21" x14ac:dyDescent="0.3">
      <c r="A3103" s="9">
        <v>1386</v>
      </c>
      <c r="B3103" s="9" t="str">
        <f>PROPER(TRIM('1. Raw Data'!B3103))</f>
        <v>Customer_3101</v>
      </c>
      <c r="C3103" s="9">
        <f>IF(OR('1. Raw Data'!C3103&lt;18, '1. Raw Data'!C3103&gt;100), MEDIAN('1. Raw Data'!$C$2:$C$5001), '1. Raw Data'!C3103)</f>
        <v>38</v>
      </c>
      <c r="D3103" s="9" t="s">
        <v>5023</v>
      </c>
      <c r="E3103" s="22">
        <v>44675</v>
      </c>
      <c r="F3103" s="9">
        <v>0</v>
      </c>
      <c r="G3103" s="9">
        <v>10461</v>
      </c>
      <c r="H3103" s="15">
        <v>44675</v>
      </c>
      <c r="I3103" s="9" t="s">
        <v>7457</v>
      </c>
      <c r="J3103" s="9">
        <v>125</v>
      </c>
      <c r="K3103" s="9" t="s">
        <v>7479</v>
      </c>
      <c r="L3103" s="9" t="str">
        <f>IF(OR('1. Raw Data'!L3103="Elec", '1. Raw Data'!L3103="elect"), "Electronics", '1. Raw Data'!L3103)</f>
        <v>Home Appliances</v>
      </c>
      <c r="M3103" s="9">
        <v>657.6</v>
      </c>
      <c r="N3103" s="9">
        <f>IF(ISBLANK('1. Raw Data'!N3103), MEDIAN('1. Raw Data'!$N$2:$N$5001), '1. Raw Data'!N3103)</f>
        <v>405.88</v>
      </c>
      <c r="O3103" s="9">
        <v>5</v>
      </c>
      <c r="P3103" s="9">
        <f>IF(ISBLANK('1. Raw Data'!P3103), 0, '1. Raw Data'!P3103)</f>
        <v>0</v>
      </c>
      <c r="Q3103" s="9">
        <v>721</v>
      </c>
      <c r="R3103" s="9">
        <v>7</v>
      </c>
      <c r="S3103" s="9">
        <f t="shared" si="144"/>
        <v>3288</v>
      </c>
      <c r="T3103" s="9">
        <f t="shared" si="145"/>
        <v>1258.5999999999999</v>
      </c>
      <c r="U3103" s="23">
        <f t="shared" si="146"/>
        <v>0.38278588807785885</v>
      </c>
    </row>
    <row r="3104" spans="1:21" x14ac:dyDescent="0.3">
      <c r="A3104" s="9">
        <v>1876</v>
      </c>
      <c r="B3104" s="9" t="str">
        <f>PROPER(TRIM('1. Raw Data'!B3104))</f>
        <v>Customer_3102</v>
      </c>
      <c r="C3104" s="9">
        <f>IF(OR('1. Raw Data'!C3104&lt;18, '1. Raw Data'!C3104&gt;100), MEDIAN('1. Raw Data'!$C$2:$C$5001), '1. Raw Data'!C3104)</f>
        <v>25</v>
      </c>
      <c r="D3104" s="9" t="s">
        <v>5021</v>
      </c>
      <c r="E3104" s="22">
        <v>44053</v>
      </c>
      <c r="F3104" s="9">
        <v>0</v>
      </c>
      <c r="G3104" s="9">
        <v>10870</v>
      </c>
      <c r="H3104" s="15">
        <v>44112</v>
      </c>
      <c r="I3104" s="9" t="s">
        <v>7457</v>
      </c>
      <c r="J3104" s="9">
        <v>145</v>
      </c>
      <c r="K3104" s="9" t="s">
        <v>7470</v>
      </c>
      <c r="L3104" s="9" t="str">
        <f>IF(OR('1. Raw Data'!L3104="Elec", '1. Raw Data'!L3104="elect"), "Electronics", '1. Raw Data'!L3104)</f>
        <v>Home Appliances</v>
      </c>
      <c r="M3104" s="9">
        <v>754.68</v>
      </c>
      <c r="N3104" s="9">
        <f>IF(ISBLANK('1. Raw Data'!N3104), MEDIAN('1. Raw Data'!$N$2:$N$5001), '1. Raw Data'!N3104)</f>
        <v>370.06</v>
      </c>
      <c r="O3104" s="9">
        <v>4</v>
      </c>
      <c r="P3104" s="9">
        <f>IF(ISBLANK('1. Raw Data'!P3104), 0, '1. Raw Data'!P3104)</f>
        <v>0</v>
      </c>
      <c r="Q3104" s="9">
        <v>428</v>
      </c>
      <c r="R3104" s="9">
        <v>5</v>
      </c>
      <c r="S3104" s="9">
        <f t="shared" si="144"/>
        <v>3018.72</v>
      </c>
      <c r="T3104" s="9">
        <f t="shared" si="145"/>
        <v>1538.4799999999998</v>
      </c>
      <c r="U3104" s="23">
        <f t="shared" si="146"/>
        <v>0.50964647267716112</v>
      </c>
    </row>
    <row r="3105" spans="1:21" x14ac:dyDescent="0.3">
      <c r="A3105" s="9">
        <v>1258</v>
      </c>
      <c r="B3105" s="9" t="str">
        <f>PROPER(TRIM('1. Raw Data'!B3105))</f>
        <v>Customer_3103</v>
      </c>
      <c r="C3105" s="9">
        <f>IF(OR('1. Raw Data'!C3105&lt;18, '1. Raw Data'!C3105&gt;100), MEDIAN('1. Raw Data'!$C$2:$C$5001), '1. Raw Data'!C3105)</f>
        <v>40</v>
      </c>
      <c r="D3105" s="9" t="s">
        <v>5021</v>
      </c>
      <c r="E3105" s="22">
        <v>45122</v>
      </c>
      <c r="F3105" s="9">
        <v>0</v>
      </c>
      <c r="G3105" s="9">
        <v>13031</v>
      </c>
      <c r="H3105" s="15">
        <v>45122</v>
      </c>
      <c r="I3105" s="9" t="s">
        <v>7456</v>
      </c>
      <c r="J3105" s="9">
        <v>128</v>
      </c>
      <c r="K3105" s="9" t="s">
        <v>7473</v>
      </c>
      <c r="L3105" s="9" t="str">
        <f>IF(OR('1. Raw Data'!L3105="Elec", '1. Raw Data'!L3105="elect"), "Electronics", '1. Raw Data'!L3105)</f>
        <v>Home Appliances</v>
      </c>
      <c r="M3105" s="9">
        <v>1213.6300000000001</v>
      </c>
      <c r="N3105" s="9">
        <f>IF(ISBLANK('1. Raw Data'!N3105), MEDIAN('1. Raw Data'!$N$2:$N$5001), '1. Raw Data'!N3105)</f>
        <v>653.92999999999995</v>
      </c>
      <c r="O3105" s="9">
        <v>3</v>
      </c>
      <c r="P3105" s="9">
        <f>IF(ISBLANK('1. Raw Data'!P3105), 0, '1. Raw Data'!P3105)</f>
        <v>0</v>
      </c>
      <c r="Q3105" s="9">
        <v>536</v>
      </c>
      <c r="R3105" s="9">
        <v>3</v>
      </c>
      <c r="S3105" s="9">
        <f t="shared" si="144"/>
        <v>3640.8900000000003</v>
      </c>
      <c r="T3105" s="9">
        <f t="shared" si="145"/>
        <v>1679.1000000000004</v>
      </c>
      <c r="U3105" s="23">
        <f t="shared" si="146"/>
        <v>0.46117844812669434</v>
      </c>
    </row>
    <row r="3106" spans="1:21" x14ac:dyDescent="0.3">
      <c r="A3106" s="9">
        <v>1282</v>
      </c>
      <c r="B3106" s="9" t="str">
        <f>PROPER(TRIM('1. Raw Data'!B3106))</f>
        <v>Customer_3104</v>
      </c>
      <c r="C3106" s="9">
        <f>IF(OR('1. Raw Data'!C3106&lt;18, '1. Raw Data'!C3106&gt;100), MEDIAN('1. Raw Data'!$C$2:$C$5001), '1. Raw Data'!C3106)</f>
        <v>42</v>
      </c>
      <c r="D3106" s="9" t="s">
        <v>5023</v>
      </c>
      <c r="E3106" s="22">
        <v>44304</v>
      </c>
      <c r="F3106" s="9">
        <v>0</v>
      </c>
      <c r="G3106" s="9">
        <v>10367</v>
      </c>
      <c r="H3106" s="15">
        <v>44304</v>
      </c>
      <c r="I3106" s="9" t="s">
        <v>7457</v>
      </c>
      <c r="J3106" s="9">
        <v>119</v>
      </c>
      <c r="K3106" s="9" t="s">
        <v>7459</v>
      </c>
      <c r="L3106" s="9" t="str">
        <f>IF(OR('1. Raw Data'!L3106="Elec", '1. Raw Data'!L3106="elect"), "Electronics", '1. Raw Data'!L3106)</f>
        <v>Clothing</v>
      </c>
      <c r="M3106" s="9">
        <v>479.51</v>
      </c>
      <c r="N3106" s="9">
        <f>IF(ISBLANK('1. Raw Data'!N3106), MEDIAN('1. Raw Data'!$N$2:$N$5001), '1. Raw Data'!N3106)</f>
        <v>223.37</v>
      </c>
      <c r="O3106" s="9">
        <v>4</v>
      </c>
      <c r="P3106" s="9">
        <f>IF(ISBLANK('1. Raw Data'!P3106), 0, '1. Raw Data'!P3106)</f>
        <v>0.2</v>
      </c>
      <c r="Q3106" s="9">
        <v>404</v>
      </c>
      <c r="R3106" s="9">
        <v>5</v>
      </c>
      <c r="S3106" s="9">
        <f t="shared" si="144"/>
        <v>1534.432</v>
      </c>
      <c r="T3106" s="9">
        <f t="shared" si="145"/>
        <v>640.952</v>
      </c>
      <c r="U3106" s="23">
        <f t="shared" si="146"/>
        <v>0.41771287355842424</v>
      </c>
    </row>
    <row r="3107" spans="1:21" x14ac:dyDescent="0.3">
      <c r="A3107" s="9">
        <v>1039</v>
      </c>
      <c r="B3107" s="9" t="str">
        <f>PROPER(TRIM('1. Raw Data'!B3107))</f>
        <v>Customer_3105</v>
      </c>
      <c r="C3107" s="9">
        <f>IF(OR('1. Raw Data'!C3107&lt;18, '1. Raw Data'!C3107&gt;100), MEDIAN('1. Raw Data'!$C$2:$C$5001), '1. Raw Data'!C3107)</f>
        <v>68</v>
      </c>
      <c r="D3107" s="9" t="s">
        <v>5020</v>
      </c>
      <c r="E3107" s="22">
        <v>43970</v>
      </c>
      <c r="F3107" s="9">
        <v>0</v>
      </c>
      <c r="G3107" s="9">
        <v>12705</v>
      </c>
      <c r="H3107" s="15">
        <v>43970</v>
      </c>
      <c r="I3107" s="9" t="s">
        <v>7456</v>
      </c>
      <c r="J3107" s="9">
        <v>107</v>
      </c>
      <c r="K3107" s="9" t="s">
        <v>7485</v>
      </c>
      <c r="L3107" s="9" t="str">
        <f>IF(OR('1. Raw Data'!L3107="Elec", '1. Raw Data'!L3107="elect"), "Electronics", '1. Raw Data'!L3107)</f>
        <v>Electronics</v>
      </c>
      <c r="M3107" s="9">
        <v>190.38</v>
      </c>
      <c r="N3107" s="9">
        <f>IF(ISBLANK('1. Raw Data'!N3107), MEDIAN('1. Raw Data'!$N$2:$N$5001), '1. Raw Data'!N3107)</f>
        <v>120.29</v>
      </c>
      <c r="O3107" s="9">
        <v>1</v>
      </c>
      <c r="P3107" s="9">
        <f>IF(ISBLANK('1. Raw Data'!P3107), 0, '1. Raw Data'!P3107)</f>
        <v>0</v>
      </c>
      <c r="Q3107" s="9">
        <v>531</v>
      </c>
      <c r="R3107" s="9">
        <v>5</v>
      </c>
      <c r="S3107" s="9">
        <f t="shared" si="144"/>
        <v>190.38</v>
      </c>
      <c r="T3107" s="9">
        <f t="shared" si="145"/>
        <v>70.089999999999989</v>
      </c>
      <c r="U3107" s="23">
        <f t="shared" si="146"/>
        <v>0.36815842000210103</v>
      </c>
    </row>
    <row r="3108" spans="1:21" x14ac:dyDescent="0.3">
      <c r="A3108" s="9">
        <v>1485</v>
      </c>
      <c r="B3108" s="9" t="str">
        <f>PROPER(TRIM('1. Raw Data'!B3108))</f>
        <v>Customer_3106</v>
      </c>
      <c r="C3108" s="9">
        <f>IF(OR('1. Raw Data'!C3108&lt;18, '1. Raw Data'!C3108&gt;100), MEDIAN('1. Raw Data'!$C$2:$C$5001), '1. Raw Data'!C3108)</f>
        <v>30</v>
      </c>
      <c r="D3108" s="9" t="s">
        <v>5020</v>
      </c>
      <c r="E3108" s="22">
        <v>45279</v>
      </c>
      <c r="F3108" s="9">
        <v>0</v>
      </c>
      <c r="G3108" s="9">
        <v>13323</v>
      </c>
      <c r="H3108" s="15">
        <v>45279</v>
      </c>
      <c r="I3108" s="9" t="s">
        <v>7455</v>
      </c>
      <c r="J3108" s="9">
        <v>144</v>
      </c>
      <c r="K3108" s="9" t="s">
        <v>7462</v>
      </c>
      <c r="L3108" s="9" t="str">
        <f>IF(OR('1. Raw Data'!L3108="Elec", '1. Raw Data'!L3108="elect"), "Electronics", '1. Raw Data'!L3108)</f>
        <v>Home Appliances</v>
      </c>
      <c r="M3108" s="9">
        <v>804.37</v>
      </c>
      <c r="N3108" s="9">
        <f>IF(ISBLANK('1. Raw Data'!N3108), MEDIAN('1. Raw Data'!$N$2:$N$5001), '1. Raw Data'!N3108)</f>
        <v>336.35</v>
      </c>
      <c r="O3108" s="9">
        <v>2</v>
      </c>
      <c r="P3108" s="9">
        <f>IF(ISBLANK('1. Raw Data'!P3108), 0, '1. Raw Data'!P3108)</f>
        <v>0</v>
      </c>
      <c r="Q3108" s="9">
        <v>379</v>
      </c>
      <c r="R3108" s="9">
        <v>1</v>
      </c>
      <c r="S3108" s="9">
        <f t="shared" si="144"/>
        <v>1608.74</v>
      </c>
      <c r="T3108" s="9">
        <f t="shared" si="145"/>
        <v>936.04</v>
      </c>
      <c r="U3108" s="23">
        <f t="shared" si="146"/>
        <v>0.58184666260551732</v>
      </c>
    </row>
    <row r="3109" spans="1:21" x14ac:dyDescent="0.3">
      <c r="A3109" s="9">
        <v>1928</v>
      </c>
      <c r="B3109" s="9" t="str">
        <f>PROPER(TRIM('1. Raw Data'!B3109))</f>
        <v>Customer_3107</v>
      </c>
      <c r="C3109" s="9">
        <f>IF(OR('1. Raw Data'!C3109&lt;18, '1. Raw Data'!C3109&gt;100), MEDIAN('1. Raw Data'!$C$2:$C$5001), '1. Raw Data'!C3109)</f>
        <v>40</v>
      </c>
      <c r="D3109" s="9" t="s">
        <v>5020</v>
      </c>
      <c r="E3109" s="22">
        <v>44140</v>
      </c>
      <c r="F3109" s="9">
        <v>0</v>
      </c>
      <c r="G3109" s="9">
        <v>10165</v>
      </c>
      <c r="H3109" s="15">
        <v>43962</v>
      </c>
      <c r="I3109" s="9" t="s">
        <v>7456</v>
      </c>
      <c r="J3109" s="9">
        <v>141</v>
      </c>
      <c r="K3109" s="9" t="s">
        <v>7490</v>
      </c>
      <c r="L3109" s="9" t="str">
        <f>IF(OR('1. Raw Data'!L3109="Elec", '1. Raw Data'!L3109="elect"), "Electronics", '1. Raw Data'!L3109)</f>
        <v>Home Appliances</v>
      </c>
      <c r="M3109" s="9">
        <v>816.75</v>
      </c>
      <c r="N3109" s="9">
        <f>IF(ISBLANK('1. Raw Data'!N3109), MEDIAN('1. Raw Data'!$N$2:$N$5001), '1. Raw Data'!N3109)</f>
        <v>499.54</v>
      </c>
      <c r="O3109" s="9">
        <v>3</v>
      </c>
      <c r="P3109" s="9">
        <f>IF(ISBLANK('1. Raw Data'!P3109), 0, '1. Raw Data'!P3109)</f>
        <v>0.05</v>
      </c>
      <c r="Q3109" s="9">
        <v>381</v>
      </c>
      <c r="R3109" s="9">
        <v>6</v>
      </c>
      <c r="S3109" s="9">
        <f t="shared" si="144"/>
        <v>2327.7374999999997</v>
      </c>
      <c r="T3109" s="9">
        <f t="shared" si="145"/>
        <v>829.11749999999961</v>
      </c>
      <c r="U3109" s="23">
        <f t="shared" si="146"/>
        <v>0.35619029207545944</v>
      </c>
    </row>
    <row r="3110" spans="1:21" x14ac:dyDescent="0.3">
      <c r="A3110" s="9">
        <v>1219</v>
      </c>
      <c r="B3110" s="9" t="str">
        <f>PROPER(TRIM('1. Raw Data'!B3110))</f>
        <v>Customer_3108</v>
      </c>
      <c r="C3110" s="9">
        <f>IF(OR('1. Raw Data'!C3110&lt;18, '1. Raw Data'!C3110&gt;100), MEDIAN('1. Raw Data'!$C$2:$C$5001), '1. Raw Data'!C3110)</f>
        <v>24</v>
      </c>
      <c r="D3110" s="9" t="s">
        <v>5018</v>
      </c>
      <c r="E3110" s="22">
        <v>43849</v>
      </c>
      <c r="F3110" s="9">
        <v>1</v>
      </c>
      <c r="G3110" s="9">
        <v>13686</v>
      </c>
      <c r="H3110" s="15">
        <v>43849</v>
      </c>
      <c r="I3110" s="9" t="s">
        <v>7455</v>
      </c>
      <c r="J3110" s="9">
        <v>117</v>
      </c>
      <c r="K3110" s="9" t="s">
        <v>7483</v>
      </c>
      <c r="L3110" s="9" t="str">
        <f>IF(OR('1. Raw Data'!L3110="Elec", '1. Raw Data'!L3110="elect"), "Electronics", '1. Raw Data'!L3110)</f>
        <v>Electronics</v>
      </c>
      <c r="M3110" s="9">
        <v>1205.8900000000001</v>
      </c>
      <c r="N3110" s="9">
        <f>IF(ISBLANK('1. Raw Data'!N3110), MEDIAN('1. Raw Data'!$N$2:$N$5001), '1. Raw Data'!N3110)</f>
        <v>619.44000000000005</v>
      </c>
      <c r="O3110" s="9">
        <v>2</v>
      </c>
      <c r="P3110" s="9">
        <f>IF(ISBLANK('1. Raw Data'!P3110), 0, '1. Raw Data'!P3110)</f>
        <v>0.2</v>
      </c>
      <c r="Q3110" s="9">
        <v>1216</v>
      </c>
      <c r="R3110" s="9">
        <v>3</v>
      </c>
      <c r="S3110" s="9">
        <f t="shared" si="144"/>
        <v>1929.4240000000002</v>
      </c>
      <c r="T3110" s="9">
        <f t="shared" si="145"/>
        <v>690.5440000000001</v>
      </c>
      <c r="U3110" s="23">
        <f t="shared" si="146"/>
        <v>0.35790163281891385</v>
      </c>
    </row>
    <row r="3111" spans="1:21" x14ac:dyDescent="0.3">
      <c r="A3111" s="9">
        <v>2152</v>
      </c>
      <c r="B3111" s="9" t="str">
        <f>PROPER(TRIM('1. Raw Data'!B3111))</f>
        <v>Customer_3109</v>
      </c>
      <c r="C3111" s="9">
        <f>IF(OR('1. Raw Data'!C3111&lt;18, '1. Raw Data'!C3111&gt;100), MEDIAN('1. Raw Data'!$C$2:$C$5001), '1. Raw Data'!C3111)</f>
        <v>26</v>
      </c>
      <c r="D3111" s="9" t="s">
        <v>5023</v>
      </c>
      <c r="E3111" s="22">
        <v>44278</v>
      </c>
      <c r="F3111" s="9">
        <v>0</v>
      </c>
      <c r="G3111" s="9">
        <v>13047</v>
      </c>
      <c r="H3111" s="15">
        <v>44278</v>
      </c>
      <c r="I3111" s="9" t="s">
        <v>7455</v>
      </c>
      <c r="J3111" s="9">
        <v>102</v>
      </c>
      <c r="K3111" s="9" t="s">
        <v>7494</v>
      </c>
      <c r="L3111" s="9" t="str">
        <f>IF(OR('1. Raw Data'!L3111="Elec", '1. Raw Data'!L3111="elect"), "Electronics", '1. Raw Data'!L3111)</f>
        <v>Sports</v>
      </c>
      <c r="M3111" s="9">
        <v>1454.06</v>
      </c>
      <c r="N3111" s="9">
        <f>IF(ISBLANK('1. Raw Data'!N3111), MEDIAN('1. Raw Data'!$N$2:$N$5001), '1. Raw Data'!N3111)</f>
        <v>599.77</v>
      </c>
      <c r="O3111" s="9">
        <v>2</v>
      </c>
      <c r="P3111" s="9">
        <f>IF(ISBLANK('1. Raw Data'!P3111), 0, '1. Raw Data'!P3111)</f>
        <v>0</v>
      </c>
      <c r="Q3111" s="9">
        <v>442</v>
      </c>
      <c r="R3111" s="9">
        <v>6</v>
      </c>
      <c r="S3111" s="9">
        <f t="shared" si="144"/>
        <v>2908.12</v>
      </c>
      <c r="T3111" s="9">
        <f t="shared" si="145"/>
        <v>1708.58</v>
      </c>
      <c r="U3111" s="23">
        <f t="shared" si="146"/>
        <v>0.58752045995350943</v>
      </c>
    </row>
    <row r="3112" spans="1:21" x14ac:dyDescent="0.3">
      <c r="A3112" s="9">
        <v>2014</v>
      </c>
      <c r="B3112" s="9" t="str">
        <f>PROPER(TRIM('1. Raw Data'!B3112))</f>
        <v>Customer_3110</v>
      </c>
      <c r="C3112" s="9">
        <f>IF(OR('1. Raw Data'!C3112&lt;18, '1. Raw Data'!C3112&gt;100), MEDIAN('1. Raw Data'!$C$2:$C$5001), '1. Raw Data'!C3112)</f>
        <v>33</v>
      </c>
      <c r="D3112" s="9" t="s">
        <v>5021</v>
      </c>
      <c r="E3112" s="22">
        <v>44866</v>
      </c>
      <c r="F3112" s="9">
        <v>0</v>
      </c>
      <c r="G3112" s="9">
        <v>11728</v>
      </c>
      <c r="H3112" s="15">
        <v>44572</v>
      </c>
      <c r="I3112" s="9" t="s">
        <v>7456</v>
      </c>
      <c r="J3112" s="9">
        <v>116</v>
      </c>
      <c r="K3112" s="9" t="s">
        <v>7480</v>
      </c>
      <c r="L3112" s="9" t="str">
        <f>IF(OR('1. Raw Data'!L3112="Elec", '1. Raw Data'!L3112="elect"), "Electronics", '1. Raw Data'!L3112)</f>
        <v>Home Appliances</v>
      </c>
      <c r="M3112" s="9">
        <v>130.19</v>
      </c>
      <c r="N3112" s="9">
        <f>IF(ISBLANK('1. Raw Data'!N3112), MEDIAN('1. Raw Data'!$N$2:$N$5001), '1. Raw Data'!N3112)</f>
        <v>85.41</v>
      </c>
      <c r="O3112" s="9">
        <v>5</v>
      </c>
      <c r="P3112" s="9">
        <f>IF(ISBLANK('1. Raw Data'!P3112), 0, '1. Raw Data'!P3112)</f>
        <v>0</v>
      </c>
      <c r="Q3112" s="9">
        <v>434</v>
      </c>
      <c r="R3112" s="9">
        <v>8</v>
      </c>
      <c r="S3112" s="9">
        <f t="shared" si="144"/>
        <v>650.95000000000005</v>
      </c>
      <c r="T3112" s="9">
        <f t="shared" si="145"/>
        <v>223.90000000000009</v>
      </c>
      <c r="U3112" s="23">
        <f t="shared" si="146"/>
        <v>0.34395882940318007</v>
      </c>
    </row>
    <row r="3113" spans="1:21" x14ac:dyDescent="0.3">
      <c r="A3113" s="9">
        <v>2023</v>
      </c>
      <c r="B3113" s="9" t="str">
        <f>PROPER(TRIM('1. Raw Data'!B3113))</f>
        <v>Customer_3111</v>
      </c>
      <c r="C3113" s="9">
        <f>IF(OR('1. Raw Data'!C3113&lt;18, '1. Raw Data'!C3113&gt;100), MEDIAN('1. Raw Data'!$C$2:$C$5001), '1. Raw Data'!C3113)</f>
        <v>24</v>
      </c>
      <c r="D3113" s="9" t="s">
        <v>5021</v>
      </c>
      <c r="E3113" s="22">
        <v>44764</v>
      </c>
      <c r="F3113" s="9">
        <v>0</v>
      </c>
      <c r="G3113" s="9">
        <v>13600</v>
      </c>
      <c r="H3113" s="15">
        <v>44764</v>
      </c>
      <c r="I3113" s="9" t="s">
        <v>7456</v>
      </c>
      <c r="J3113" s="9">
        <v>139</v>
      </c>
      <c r="K3113" s="9" t="s">
        <v>7486</v>
      </c>
      <c r="L3113" s="9" t="str">
        <f>IF(OR('1. Raw Data'!L3113="Elec", '1. Raw Data'!L3113="elect"), "Electronics", '1. Raw Data'!L3113)</f>
        <v>Home Appliances</v>
      </c>
      <c r="M3113" s="9">
        <v>907.95</v>
      </c>
      <c r="N3113" s="9">
        <f>IF(ISBLANK('1. Raw Data'!N3113), MEDIAN('1. Raw Data'!$N$2:$N$5001), '1. Raw Data'!N3113)</f>
        <v>496.03</v>
      </c>
      <c r="O3113" s="9">
        <v>4</v>
      </c>
      <c r="P3113" s="9">
        <f>IF(ISBLANK('1. Raw Data'!P3113), 0, '1. Raw Data'!P3113)</f>
        <v>0</v>
      </c>
      <c r="Q3113" s="9">
        <v>599</v>
      </c>
      <c r="R3113" s="9">
        <v>3</v>
      </c>
      <c r="S3113" s="9">
        <f t="shared" si="144"/>
        <v>3631.8</v>
      </c>
      <c r="T3113" s="9">
        <f t="shared" si="145"/>
        <v>1647.6800000000003</v>
      </c>
      <c r="U3113" s="23">
        <f t="shared" si="146"/>
        <v>0.45368137011950005</v>
      </c>
    </row>
    <row r="3114" spans="1:21" x14ac:dyDescent="0.3">
      <c r="A3114" s="9">
        <v>1612</v>
      </c>
      <c r="B3114" s="9" t="str">
        <f>PROPER(TRIM('1. Raw Data'!B3114))</f>
        <v>Customer_3112</v>
      </c>
      <c r="C3114" s="9">
        <f>IF(OR('1. Raw Data'!C3114&lt;18, '1. Raw Data'!C3114&gt;100), MEDIAN('1. Raw Data'!$C$2:$C$5001), '1. Raw Data'!C3114)</f>
        <v>52</v>
      </c>
      <c r="D3114" s="9" t="s">
        <v>5021</v>
      </c>
      <c r="E3114" s="22">
        <v>44595</v>
      </c>
      <c r="F3114" s="9">
        <v>0</v>
      </c>
      <c r="G3114" s="9">
        <v>10601</v>
      </c>
      <c r="H3114" s="15">
        <v>44622</v>
      </c>
      <c r="I3114" s="9" t="s">
        <v>7456</v>
      </c>
      <c r="J3114" s="9">
        <v>118</v>
      </c>
      <c r="K3114" s="9" t="s">
        <v>7501</v>
      </c>
      <c r="L3114" s="9" t="str">
        <f>IF(OR('1. Raw Data'!L3114="Elec", '1. Raw Data'!L3114="elect"), "Electronics", '1. Raw Data'!L3114)</f>
        <v>Sports</v>
      </c>
      <c r="M3114" s="9">
        <v>1037.8499999999999</v>
      </c>
      <c r="N3114" s="9">
        <f>IF(ISBLANK('1. Raw Data'!N3114), MEDIAN('1. Raw Data'!$N$2:$N$5001), '1. Raw Data'!N3114)</f>
        <v>601.74</v>
      </c>
      <c r="O3114" s="9">
        <v>3</v>
      </c>
      <c r="P3114" s="9">
        <f>IF(ISBLANK('1. Raw Data'!P3114), 0, '1. Raw Data'!P3114)</f>
        <v>0</v>
      </c>
      <c r="Q3114" s="9">
        <v>521</v>
      </c>
      <c r="R3114" s="9">
        <v>7</v>
      </c>
      <c r="S3114" s="9">
        <f t="shared" si="144"/>
        <v>3113.5499999999997</v>
      </c>
      <c r="T3114" s="9">
        <f t="shared" si="145"/>
        <v>1308.3299999999997</v>
      </c>
      <c r="U3114" s="23">
        <f t="shared" si="146"/>
        <v>0.42020523196993781</v>
      </c>
    </row>
    <row r="3115" spans="1:21" x14ac:dyDescent="0.3">
      <c r="A3115" s="9">
        <v>1927</v>
      </c>
      <c r="B3115" s="9" t="str">
        <f>PROPER(TRIM('1. Raw Data'!B3115))</f>
        <v>Customer_3113</v>
      </c>
      <c r="C3115" s="9">
        <f>IF(OR('1. Raw Data'!C3115&lt;18, '1. Raw Data'!C3115&gt;100), MEDIAN('1. Raw Data'!$C$2:$C$5001), '1. Raw Data'!C3115)</f>
        <v>23</v>
      </c>
      <c r="D3115" s="9" t="s">
        <v>5018</v>
      </c>
      <c r="E3115" s="22">
        <v>43954</v>
      </c>
      <c r="F3115" s="9">
        <v>1</v>
      </c>
      <c r="G3115" s="9">
        <v>13442</v>
      </c>
      <c r="H3115" s="15">
        <v>43895</v>
      </c>
      <c r="I3115" s="9" t="s">
        <v>7456</v>
      </c>
      <c r="J3115" s="9">
        <v>139</v>
      </c>
      <c r="K3115" s="9" t="s">
        <v>7486</v>
      </c>
      <c r="L3115" s="9" t="str">
        <f>IF(OR('1. Raw Data'!L3115="Elec", '1. Raw Data'!L3115="elect"), "Electronics", '1. Raw Data'!L3115)</f>
        <v>Electronics</v>
      </c>
      <c r="M3115" s="9">
        <v>1479.41</v>
      </c>
      <c r="N3115" s="9">
        <f>IF(ISBLANK('1. Raw Data'!N3115), MEDIAN('1. Raw Data'!$N$2:$N$5001), '1. Raw Data'!N3115)</f>
        <v>916.66</v>
      </c>
      <c r="O3115" s="9">
        <v>5</v>
      </c>
      <c r="P3115" s="9">
        <f>IF(ISBLANK('1. Raw Data'!P3115), 0, '1. Raw Data'!P3115)</f>
        <v>0</v>
      </c>
      <c r="Q3115" s="9">
        <v>1013</v>
      </c>
      <c r="R3115" s="9">
        <v>3</v>
      </c>
      <c r="S3115" s="9">
        <f t="shared" si="144"/>
        <v>7397.05</v>
      </c>
      <c r="T3115" s="9">
        <f t="shared" si="145"/>
        <v>2813.75</v>
      </c>
      <c r="U3115" s="23">
        <f t="shared" si="146"/>
        <v>0.38038812769955588</v>
      </c>
    </row>
    <row r="3116" spans="1:21" x14ac:dyDescent="0.3">
      <c r="A3116" s="9">
        <v>1687</v>
      </c>
      <c r="B3116" s="9" t="str">
        <f>PROPER(TRIM('1. Raw Data'!B3116))</f>
        <v>Customer_3114</v>
      </c>
      <c r="C3116" s="9">
        <f>IF(OR('1. Raw Data'!C3116&lt;18, '1. Raw Data'!C3116&gt;100), MEDIAN('1. Raw Data'!$C$2:$C$5001), '1. Raw Data'!C3116)</f>
        <v>40</v>
      </c>
      <c r="D3116" s="9" t="s">
        <v>5018</v>
      </c>
      <c r="E3116" s="22">
        <v>45096</v>
      </c>
      <c r="F3116" s="9">
        <v>0</v>
      </c>
      <c r="G3116" s="9">
        <v>13669</v>
      </c>
      <c r="H3116" s="15">
        <v>45096</v>
      </c>
      <c r="I3116" s="9" t="s">
        <v>7457</v>
      </c>
      <c r="J3116" s="9">
        <v>101</v>
      </c>
      <c r="K3116" s="9" t="s">
        <v>7478</v>
      </c>
      <c r="L3116" s="9" t="str">
        <f>IF(OR('1. Raw Data'!L3116="Elec", '1. Raw Data'!L3116="elect"), "Electronics", '1. Raw Data'!L3116)</f>
        <v>Electronics</v>
      </c>
      <c r="M3116" s="9">
        <v>1416.76</v>
      </c>
      <c r="N3116" s="9">
        <f>IF(ISBLANK('1. Raw Data'!N3116), MEDIAN('1. Raw Data'!$N$2:$N$5001), '1. Raw Data'!N3116)</f>
        <v>845.13</v>
      </c>
      <c r="O3116" s="9">
        <v>3</v>
      </c>
      <c r="P3116" s="9">
        <f>IF(ISBLANK('1. Raw Data'!P3116), 0, '1. Raw Data'!P3116)</f>
        <v>0.2</v>
      </c>
      <c r="Q3116" s="9">
        <v>562</v>
      </c>
      <c r="R3116" s="9">
        <v>5</v>
      </c>
      <c r="S3116" s="9">
        <f t="shared" si="144"/>
        <v>3400.2240000000002</v>
      </c>
      <c r="T3116" s="9">
        <f t="shared" si="145"/>
        <v>864.83400000000029</v>
      </c>
      <c r="U3116" s="23">
        <f t="shared" si="146"/>
        <v>0.25434618425139055</v>
      </c>
    </row>
    <row r="3117" spans="1:21" x14ac:dyDescent="0.3">
      <c r="A3117" s="9">
        <v>1612</v>
      </c>
      <c r="B3117" s="9" t="str">
        <f>PROPER(TRIM('1. Raw Data'!B3117))</f>
        <v>Customer_3115</v>
      </c>
      <c r="C3117" s="9">
        <f>IF(OR('1. Raw Data'!C3117&lt;18, '1. Raw Data'!C3117&gt;100), MEDIAN('1. Raw Data'!$C$2:$C$5001), '1. Raw Data'!C3117)</f>
        <v>70</v>
      </c>
      <c r="D3117" s="9" t="s">
        <v>5022</v>
      </c>
      <c r="E3117" s="22">
        <v>45137</v>
      </c>
      <c r="F3117" s="9">
        <v>0</v>
      </c>
      <c r="G3117" s="9">
        <v>13174</v>
      </c>
      <c r="H3117" s="15">
        <v>45137</v>
      </c>
      <c r="I3117" s="9" t="s">
        <v>7457</v>
      </c>
      <c r="J3117" s="9">
        <v>103</v>
      </c>
      <c r="K3117" s="9" t="s">
        <v>7472</v>
      </c>
      <c r="L3117" s="9" t="str">
        <f>IF(OR('1. Raw Data'!L3117="Elec", '1. Raw Data'!L3117="elect"), "Electronics", '1. Raw Data'!L3117)</f>
        <v>Home Appliances</v>
      </c>
      <c r="M3117" s="9">
        <v>1083.05</v>
      </c>
      <c r="N3117" s="9">
        <f>IF(ISBLANK('1. Raw Data'!N3117), MEDIAN('1. Raw Data'!$N$2:$N$5001), '1. Raw Data'!N3117)</f>
        <v>670.69</v>
      </c>
      <c r="O3117" s="9">
        <v>4</v>
      </c>
      <c r="P3117" s="9">
        <f>IF(ISBLANK('1. Raw Data'!P3117), 0, '1. Raw Data'!P3117)</f>
        <v>0</v>
      </c>
      <c r="Q3117" s="9">
        <v>521</v>
      </c>
      <c r="R3117" s="9">
        <v>7</v>
      </c>
      <c r="S3117" s="9">
        <f t="shared" si="144"/>
        <v>4332.2</v>
      </c>
      <c r="T3117" s="9">
        <f t="shared" si="145"/>
        <v>1649.4399999999996</v>
      </c>
      <c r="U3117" s="23">
        <f t="shared" si="146"/>
        <v>0.38073957804348824</v>
      </c>
    </row>
    <row r="3118" spans="1:21" x14ac:dyDescent="0.3">
      <c r="A3118" s="9">
        <v>1259</v>
      </c>
      <c r="B3118" s="9" t="str">
        <f>PROPER(TRIM('1. Raw Data'!B3118))</f>
        <v>Customer_3116</v>
      </c>
      <c r="C3118" s="9">
        <f>IF(OR('1. Raw Data'!C3118&lt;18, '1. Raw Data'!C3118&gt;100), MEDIAN('1. Raw Data'!$C$2:$C$5001), '1. Raw Data'!C3118)</f>
        <v>48</v>
      </c>
      <c r="D3118" s="9" t="s">
        <v>5020</v>
      </c>
      <c r="E3118" s="22">
        <v>45196</v>
      </c>
      <c r="F3118" s="9">
        <v>1</v>
      </c>
      <c r="G3118" s="9">
        <v>12641</v>
      </c>
      <c r="H3118" s="15">
        <v>45196</v>
      </c>
      <c r="I3118" s="9" t="s">
        <v>7455</v>
      </c>
      <c r="J3118" s="9">
        <v>121</v>
      </c>
      <c r="K3118" s="9" t="s">
        <v>7495</v>
      </c>
      <c r="L3118" s="9" t="str">
        <f>IF(OR('1. Raw Data'!L3118="Elec", '1. Raw Data'!L3118="elect"), "Electronics", '1. Raw Data'!L3118)</f>
        <v>Electronics</v>
      </c>
      <c r="M3118" s="9">
        <v>806.59</v>
      </c>
      <c r="N3118" s="9">
        <f>IF(ISBLANK('1. Raw Data'!N3118), MEDIAN('1. Raw Data'!$N$2:$N$5001), '1. Raw Data'!N3118)</f>
        <v>507.09</v>
      </c>
      <c r="O3118" s="9">
        <v>5</v>
      </c>
      <c r="P3118" s="9">
        <f>IF(ISBLANK('1. Raw Data'!P3118), 0, '1. Raw Data'!P3118)</f>
        <v>0</v>
      </c>
      <c r="Q3118" s="9">
        <v>462</v>
      </c>
      <c r="R3118" s="9">
        <v>2</v>
      </c>
      <c r="S3118" s="9">
        <f t="shared" si="144"/>
        <v>4032.9500000000003</v>
      </c>
      <c r="T3118" s="9">
        <f t="shared" si="145"/>
        <v>1497.5000000000005</v>
      </c>
      <c r="U3118" s="23">
        <f t="shared" si="146"/>
        <v>0.37131628212598727</v>
      </c>
    </row>
    <row r="3119" spans="1:21" x14ac:dyDescent="0.3">
      <c r="A3119" s="9">
        <v>1989</v>
      </c>
      <c r="B3119" s="9" t="str">
        <f>PROPER(TRIM('1. Raw Data'!B3119))</f>
        <v>Customer_3117</v>
      </c>
      <c r="C3119" s="9">
        <f>IF(OR('1. Raw Data'!C3119&lt;18, '1. Raw Data'!C3119&gt;100), MEDIAN('1. Raw Data'!$C$2:$C$5001), '1. Raw Data'!C3119)</f>
        <v>46</v>
      </c>
      <c r="D3119" s="9" t="s">
        <v>5022</v>
      </c>
      <c r="E3119" s="22">
        <v>45093</v>
      </c>
      <c r="F3119" s="9">
        <v>0</v>
      </c>
      <c r="G3119" s="9">
        <v>12173</v>
      </c>
      <c r="H3119" s="15">
        <v>45093</v>
      </c>
      <c r="I3119" s="9" t="s">
        <v>7456</v>
      </c>
      <c r="J3119" s="9">
        <v>130</v>
      </c>
      <c r="K3119" s="9" t="s">
        <v>7487</v>
      </c>
      <c r="L3119" s="9" t="str">
        <f>IF(OR('1. Raw Data'!L3119="Elec", '1. Raw Data'!L3119="elect"), "Electronics", '1. Raw Data'!L3119)</f>
        <v>Sports</v>
      </c>
      <c r="M3119" s="9">
        <v>284.20999999999998</v>
      </c>
      <c r="N3119" s="9">
        <f>IF(ISBLANK('1. Raw Data'!N3119), MEDIAN('1. Raw Data'!$N$2:$N$5001), '1. Raw Data'!N3119)</f>
        <v>163.92</v>
      </c>
      <c r="O3119" s="9">
        <v>3</v>
      </c>
      <c r="P3119" s="9">
        <f>IF(ISBLANK('1. Raw Data'!P3119), 0, '1. Raw Data'!P3119)</f>
        <v>0.1</v>
      </c>
      <c r="Q3119" s="9">
        <v>565</v>
      </c>
      <c r="R3119" s="9">
        <v>7</v>
      </c>
      <c r="S3119" s="9">
        <f t="shared" si="144"/>
        <v>767.36699999999996</v>
      </c>
      <c r="T3119" s="9">
        <f t="shared" si="145"/>
        <v>275.60699999999997</v>
      </c>
      <c r="U3119" s="23">
        <f t="shared" si="146"/>
        <v>0.35915930708513655</v>
      </c>
    </row>
    <row r="3120" spans="1:21" x14ac:dyDescent="0.3">
      <c r="A3120" s="9">
        <v>1965</v>
      </c>
      <c r="B3120" s="9" t="str">
        <f>PROPER(TRIM('1. Raw Data'!B3120))</f>
        <v>Customer_3118</v>
      </c>
      <c r="C3120" s="9">
        <f>IF(OR('1. Raw Data'!C3120&lt;18, '1. Raw Data'!C3120&gt;100), MEDIAN('1. Raw Data'!$C$2:$C$5001), '1. Raw Data'!C3120)</f>
        <v>67</v>
      </c>
      <c r="D3120" s="9" t="s">
        <v>5022</v>
      </c>
      <c r="E3120" s="22">
        <v>44820</v>
      </c>
      <c r="F3120" s="9">
        <v>0</v>
      </c>
      <c r="G3120" s="9">
        <v>10037</v>
      </c>
      <c r="H3120" s="15">
        <v>44820</v>
      </c>
      <c r="I3120" s="9" t="s">
        <v>7457</v>
      </c>
      <c r="J3120" s="9">
        <v>111</v>
      </c>
      <c r="K3120" s="9" t="s">
        <v>7476</v>
      </c>
      <c r="L3120" s="9" t="str">
        <f>IF(OR('1. Raw Data'!L3120="Elec", '1. Raw Data'!L3120="elect"), "Electronics", '1. Raw Data'!L3120)</f>
        <v>Clothing</v>
      </c>
      <c r="M3120" s="9">
        <v>607.05999999999995</v>
      </c>
      <c r="N3120" s="9">
        <f>IF(ISBLANK('1. Raw Data'!N3120), MEDIAN('1. Raw Data'!$N$2:$N$5001), '1. Raw Data'!N3120)</f>
        <v>309.41000000000003</v>
      </c>
      <c r="O3120" s="9">
        <v>5</v>
      </c>
      <c r="P3120" s="9">
        <f>IF(ISBLANK('1. Raw Data'!P3120), 0, '1. Raw Data'!P3120)</f>
        <v>0</v>
      </c>
      <c r="Q3120" s="9">
        <v>838</v>
      </c>
      <c r="R3120" s="9">
        <v>2</v>
      </c>
      <c r="S3120" s="9">
        <f t="shared" si="144"/>
        <v>3035.2999999999997</v>
      </c>
      <c r="T3120" s="9">
        <f t="shared" si="145"/>
        <v>1488.2499999999995</v>
      </c>
      <c r="U3120" s="23">
        <f t="shared" si="146"/>
        <v>0.4903139722597436</v>
      </c>
    </row>
    <row r="3121" spans="1:21" x14ac:dyDescent="0.3">
      <c r="A3121" s="9">
        <v>1365</v>
      </c>
      <c r="B3121" s="9" t="str">
        <f>PROPER(TRIM('1. Raw Data'!B3121))</f>
        <v>Customer_3119</v>
      </c>
      <c r="C3121" s="9">
        <f>IF(OR('1. Raw Data'!C3121&lt;18, '1. Raw Data'!C3121&gt;100), MEDIAN('1. Raw Data'!$C$2:$C$5001), '1. Raw Data'!C3121)</f>
        <v>58</v>
      </c>
      <c r="D3121" s="9" t="s">
        <v>5018</v>
      </c>
      <c r="E3121" s="22">
        <v>45269</v>
      </c>
      <c r="F3121" s="9">
        <v>0</v>
      </c>
      <c r="G3121" s="9">
        <v>10347</v>
      </c>
      <c r="H3121" s="15">
        <v>45181</v>
      </c>
      <c r="I3121" s="9" t="s">
        <v>7457</v>
      </c>
      <c r="J3121" s="9">
        <v>122</v>
      </c>
      <c r="K3121" s="9" t="s">
        <v>7465</v>
      </c>
      <c r="L3121" s="9" t="str">
        <f>IF(OR('1. Raw Data'!L3121="Elec", '1. Raw Data'!L3121="elect"), "Electronics", '1. Raw Data'!L3121)</f>
        <v>Sports</v>
      </c>
      <c r="M3121" s="9">
        <v>898.43</v>
      </c>
      <c r="N3121" s="9">
        <f>IF(ISBLANK('1. Raw Data'!N3121), MEDIAN('1. Raw Data'!$N$2:$N$5001), '1. Raw Data'!N3121)</f>
        <v>424.91</v>
      </c>
      <c r="O3121" s="9">
        <v>2</v>
      </c>
      <c r="P3121" s="9">
        <f>IF(ISBLANK('1. Raw Data'!P3121), 0, '1. Raw Data'!P3121)</f>
        <v>0</v>
      </c>
      <c r="Q3121" s="9">
        <v>477</v>
      </c>
      <c r="R3121" s="9">
        <v>3</v>
      </c>
      <c r="S3121" s="9">
        <f t="shared" si="144"/>
        <v>1796.86</v>
      </c>
      <c r="T3121" s="9">
        <f t="shared" si="145"/>
        <v>947.03999999999985</v>
      </c>
      <c r="U3121" s="23">
        <f t="shared" si="146"/>
        <v>0.52705274757076226</v>
      </c>
    </row>
    <row r="3122" spans="1:21" x14ac:dyDescent="0.3">
      <c r="A3122" s="9">
        <v>1543</v>
      </c>
      <c r="B3122" s="9" t="str">
        <f>PROPER(TRIM('1. Raw Data'!B3122))</f>
        <v>Customer_3120</v>
      </c>
      <c r="C3122" s="9">
        <f>IF(OR('1. Raw Data'!C3122&lt;18, '1. Raw Data'!C3122&gt;100), MEDIAN('1. Raw Data'!$C$2:$C$5001), '1. Raw Data'!C3122)</f>
        <v>48</v>
      </c>
      <c r="D3122" s="9" t="s">
        <v>5020</v>
      </c>
      <c r="E3122" s="22">
        <v>44830</v>
      </c>
      <c r="F3122" s="9">
        <v>0</v>
      </c>
      <c r="G3122" s="9">
        <v>11236</v>
      </c>
      <c r="H3122" s="15">
        <v>44830</v>
      </c>
      <c r="I3122" s="9" t="s">
        <v>7457</v>
      </c>
      <c r="J3122" s="9">
        <v>147</v>
      </c>
      <c r="K3122" s="9" t="s">
        <v>7474</v>
      </c>
      <c r="L3122" s="9" t="str">
        <f>IF(OR('1. Raw Data'!L3122="Elec", '1. Raw Data'!L3122="elect"), "Electronics", '1. Raw Data'!L3122)</f>
        <v>Sports</v>
      </c>
      <c r="M3122" s="9">
        <v>1101.54</v>
      </c>
      <c r="N3122" s="9">
        <f>IF(ISBLANK('1. Raw Data'!N3122), MEDIAN('1. Raw Data'!$N$2:$N$5001), '1. Raw Data'!N3122)</f>
        <v>738.99</v>
      </c>
      <c r="O3122" s="9">
        <v>1</v>
      </c>
      <c r="P3122" s="9">
        <f>IF(ISBLANK('1. Raw Data'!P3122), 0, '1. Raw Data'!P3122)</f>
        <v>0.1</v>
      </c>
      <c r="Q3122" s="9">
        <v>402</v>
      </c>
      <c r="R3122" s="9">
        <v>3</v>
      </c>
      <c r="S3122" s="9">
        <f t="shared" si="144"/>
        <v>991.38599999999997</v>
      </c>
      <c r="T3122" s="9">
        <f t="shared" si="145"/>
        <v>252.39599999999996</v>
      </c>
      <c r="U3122" s="23">
        <f t="shared" si="146"/>
        <v>0.2545890299035895</v>
      </c>
    </row>
    <row r="3123" spans="1:21" x14ac:dyDescent="0.3">
      <c r="A3123" s="9">
        <v>1648</v>
      </c>
      <c r="B3123" s="9" t="str">
        <f>PROPER(TRIM('1. Raw Data'!B3123))</f>
        <v>Customer_3121</v>
      </c>
      <c r="C3123" s="9">
        <f>IF(OR('1. Raw Data'!C3123&lt;18, '1. Raw Data'!C3123&gt;100), MEDIAN('1. Raw Data'!$C$2:$C$5001), '1. Raw Data'!C3123)</f>
        <v>35</v>
      </c>
      <c r="D3123" s="9" t="s">
        <v>5020</v>
      </c>
      <c r="E3123" s="22">
        <v>43863</v>
      </c>
      <c r="F3123" s="9">
        <v>0</v>
      </c>
      <c r="G3123" s="9">
        <v>13390</v>
      </c>
      <c r="H3123" s="15">
        <v>43863</v>
      </c>
      <c r="I3123" s="9" t="s">
        <v>7455</v>
      </c>
      <c r="J3123" s="9">
        <v>125</v>
      </c>
      <c r="K3123" s="9" t="s">
        <v>7479</v>
      </c>
      <c r="L3123" s="9" t="str">
        <f>IF(OR('1. Raw Data'!L3123="Elec", '1. Raw Data'!L3123="elect"), "Electronics", '1. Raw Data'!L3123)</f>
        <v>Clothing</v>
      </c>
      <c r="M3123" s="9">
        <v>971.33</v>
      </c>
      <c r="N3123" s="9">
        <f>IF(ISBLANK('1. Raw Data'!N3123), MEDIAN('1. Raw Data'!$N$2:$N$5001), '1. Raw Data'!N3123)</f>
        <v>671.17</v>
      </c>
      <c r="O3123" s="9">
        <v>3</v>
      </c>
      <c r="P3123" s="9">
        <f>IF(ISBLANK('1. Raw Data'!P3123), 0, '1. Raw Data'!P3123)</f>
        <v>0.2</v>
      </c>
      <c r="Q3123" s="9">
        <v>504</v>
      </c>
      <c r="R3123" s="9">
        <v>4</v>
      </c>
      <c r="S3123" s="9">
        <f t="shared" si="144"/>
        <v>2331.1920000000005</v>
      </c>
      <c r="T3123" s="9">
        <f t="shared" si="145"/>
        <v>317.6820000000007</v>
      </c>
      <c r="U3123" s="23">
        <f t="shared" si="146"/>
        <v>0.1362744896173291</v>
      </c>
    </row>
    <row r="3124" spans="1:21" x14ac:dyDescent="0.3">
      <c r="A3124" s="9">
        <v>1813</v>
      </c>
      <c r="B3124" s="9" t="str">
        <f>PROPER(TRIM('1. Raw Data'!B3124))</f>
        <v>Customer_3122</v>
      </c>
      <c r="C3124" s="9">
        <f>IF(OR('1. Raw Data'!C3124&lt;18, '1. Raw Data'!C3124&gt;100), MEDIAN('1. Raw Data'!$C$2:$C$5001), '1. Raw Data'!C3124)</f>
        <v>39</v>
      </c>
      <c r="D3124" s="9" t="s">
        <v>5021</v>
      </c>
      <c r="E3124" s="22">
        <v>43844</v>
      </c>
      <c r="F3124" s="9">
        <v>0</v>
      </c>
      <c r="G3124" s="9">
        <v>12021</v>
      </c>
      <c r="H3124" s="15">
        <v>43844</v>
      </c>
      <c r="I3124" s="9" t="s">
        <v>7457</v>
      </c>
      <c r="J3124" s="9">
        <v>103</v>
      </c>
      <c r="K3124" s="9" t="s">
        <v>7472</v>
      </c>
      <c r="L3124" s="9" t="str">
        <f>IF(OR('1. Raw Data'!L3124="Elec", '1. Raw Data'!L3124="elect"), "Electronics", '1. Raw Data'!L3124)</f>
        <v>Sports</v>
      </c>
      <c r="M3124" s="9">
        <v>1085.48</v>
      </c>
      <c r="N3124" s="9">
        <f>IF(ISBLANK('1. Raw Data'!N3124), MEDIAN('1. Raw Data'!$N$2:$N$5001), '1. Raw Data'!N3124)</f>
        <v>550.66</v>
      </c>
      <c r="O3124" s="9">
        <v>4</v>
      </c>
      <c r="P3124" s="9">
        <f>IF(ISBLANK('1. Raw Data'!P3124), 0, '1. Raw Data'!P3124)</f>
        <v>0</v>
      </c>
      <c r="Q3124" s="9">
        <v>395</v>
      </c>
      <c r="R3124" s="9">
        <v>5</v>
      </c>
      <c r="S3124" s="9">
        <f t="shared" si="144"/>
        <v>4341.92</v>
      </c>
      <c r="T3124" s="9">
        <f t="shared" si="145"/>
        <v>2139.2800000000002</v>
      </c>
      <c r="U3124" s="23">
        <f t="shared" si="146"/>
        <v>0.49270368869071751</v>
      </c>
    </row>
    <row r="3125" spans="1:21" x14ac:dyDescent="0.3">
      <c r="A3125" s="9">
        <v>2039</v>
      </c>
      <c r="B3125" s="9" t="str">
        <f>PROPER(TRIM('1. Raw Data'!B3125))</f>
        <v>Customer_3123</v>
      </c>
      <c r="C3125" s="9">
        <f>IF(OR('1. Raw Data'!C3125&lt;18, '1. Raw Data'!C3125&gt;100), MEDIAN('1. Raw Data'!$C$2:$C$5001), '1. Raw Data'!C3125)</f>
        <v>38</v>
      </c>
      <c r="D3125" s="9" t="s">
        <v>5018</v>
      </c>
      <c r="E3125" s="22">
        <v>44920</v>
      </c>
      <c r="F3125" s="9">
        <v>0</v>
      </c>
      <c r="G3125" s="9">
        <v>12784</v>
      </c>
      <c r="H3125" s="15">
        <v>44920</v>
      </c>
      <c r="I3125" s="9" t="s">
        <v>7456</v>
      </c>
      <c r="J3125" s="9">
        <v>130</v>
      </c>
      <c r="K3125" s="9" t="s">
        <v>7487</v>
      </c>
      <c r="L3125" s="9" t="str">
        <f>IF(OR('1. Raw Data'!L3125="Elec", '1. Raw Data'!L3125="elect"), "Electronics", '1. Raw Data'!L3125)</f>
        <v>Home Appliances</v>
      </c>
      <c r="M3125" s="9">
        <v>672.27</v>
      </c>
      <c r="N3125" s="9">
        <f>IF(ISBLANK('1. Raw Data'!N3125), MEDIAN('1. Raw Data'!$N$2:$N$5001), '1. Raw Data'!N3125)</f>
        <v>291.56</v>
      </c>
      <c r="O3125" s="9">
        <v>3</v>
      </c>
      <c r="P3125" s="9">
        <f>IF(ISBLANK('1. Raw Data'!P3125), 0, '1. Raw Data'!P3125)</f>
        <v>0</v>
      </c>
      <c r="Q3125" s="9">
        <v>738</v>
      </c>
      <c r="R3125" s="9">
        <v>4</v>
      </c>
      <c r="S3125" s="9">
        <f t="shared" si="144"/>
        <v>2016.81</v>
      </c>
      <c r="T3125" s="9">
        <f t="shared" si="145"/>
        <v>1142.1299999999999</v>
      </c>
      <c r="U3125" s="23">
        <f t="shared" si="146"/>
        <v>0.56630520475404222</v>
      </c>
    </row>
    <row r="3126" spans="1:21" x14ac:dyDescent="0.3">
      <c r="A3126" s="9">
        <v>2152</v>
      </c>
      <c r="B3126" s="9" t="str">
        <f>PROPER(TRIM('1. Raw Data'!B3126))</f>
        <v>Customer_3124</v>
      </c>
      <c r="C3126" s="9">
        <f>IF(OR('1. Raw Data'!C3126&lt;18, '1. Raw Data'!C3126&gt;100), MEDIAN('1. Raw Data'!$C$2:$C$5001), '1. Raw Data'!C3126)</f>
        <v>33</v>
      </c>
      <c r="D3126" s="9" t="s">
        <v>5020</v>
      </c>
      <c r="E3126" s="22">
        <v>44987</v>
      </c>
      <c r="F3126" s="9">
        <v>0</v>
      </c>
      <c r="G3126" s="9">
        <v>10733</v>
      </c>
      <c r="H3126" s="15">
        <v>44960</v>
      </c>
      <c r="I3126" s="9" t="s">
        <v>7457</v>
      </c>
      <c r="J3126" s="9">
        <v>124</v>
      </c>
      <c r="K3126" s="9" t="s">
        <v>7497</v>
      </c>
      <c r="L3126" s="9" t="str">
        <f>IF(OR('1. Raw Data'!L3126="Elec", '1. Raw Data'!L3126="elect"), "Electronics", '1. Raw Data'!L3126)</f>
        <v>Home Appliances</v>
      </c>
      <c r="M3126" s="9">
        <v>1105.06</v>
      </c>
      <c r="N3126" s="9">
        <f>IF(ISBLANK('1. Raw Data'!N3126), MEDIAN('1. Raw Data'!$N$2:$N$5001), '1. Raw Data'!N3126)</f>
        <v>515.79999999999995</v>
      </c>
      <c r="O3126" s="9">
        <v>1</v>
      </c>
      <c r="P3126" s="9">
        <f>IF(ISBLANK('1. Raw Data'!P3126), 0, '1. Raw Data'!P3126)</f>
        <v>0</v>
      </c>
      <c r="Q3126" s="9">
        <v>442</v>
      </c>
      <c r="R3126" s="9">
        <v>6</v>
      </c>
      <c r="S3126" s="9">
        <f t="shared" si="144"/>
        <v>1105.06</v>
      </c>
      <c r="T3126" s="9">
        <f t="shared" si="145"/>
        <v>589.26</v>
      </c>
      <c r="U3126" s="23">
        <f t="shared" si="146"/>
        <v>0.5332380142254719</v>
      </c>
    </row>
    <row r="3127" spans="1:21" x14ac:dyDescent="0.3">
      <c r="A3127" s="9">
        <v>1574</v>
      </c>
      <c r="B3127" s="9" t="str">
        <f>PROPER(TRIM('1. Raw Data'!B3127))</f>
        <v>Customer_3125</v>
      </c>
      <c r="C3127" s="9">
        <f>IF(OR('1. Raw Data'!C3127&lt;18, '1. Raw Data'!C3127&gt;100), MEDIAN('1. Raw Data'!$C$2:$C$5001), '1. Raw Data'!C3127)</f>
        <v>43</v>
      </c>
      <c r="D3127" s="9" t="s">
        <v>5022</v>
      </c>
      <c r="E3127" s="22">
        <v>44673</v>
      </c>
      <c r="F3127" s="9">
        <v>0</v>
      </c>
      <c r="G3127" s="9">
        <v>10425</v>
      </c>
      <c r="H3127" s="15">
        <v>44673</v>
      </c>
      <c r="I3127" s="9" t="s">
        <v>7456</v>
      </c>
      <c r="J3127" s="9">
        <v>145</v>
      </c>
      <c r="K3127" s="9" t="s">
        <v>7470</v>
      </c>
      <c r="L3127" s="9" t="str">
        <f>IF(OR('1. Raw Data'!L3127="Elec", '1. Raw Data'!L3127="elect"), "Electronics", '1. Raw Data'!L3127)</f>
        <v>Electronics</v>
      </c>
      <c r="M3127" s="9">
        <v>258.42</v>
      </c>
      <c r="N3127" s="9">
        <f>IF(ISBLANK('1. Raw Data'!N3127), MEDIAN('1. Raw Data'!$N$2:$N$5001), '1. Raw Data'!N3127)</f>
        <v>155.36000000000001</v>
      </c>
      <c r="O3127" s="9">
        <v>3</v>
      </c>
      <c r="P3127" s="9">
        <f>IF(ISBLANK('1. Raw Data'!P3127), 0, '1. Raw Data'!P3127)</f>
        <v>0</v>
      </c>
      <c r="Q3127" s="9">
        <v>762</v>
      </c>
      <c r="R3127" s="9">
        <v>6</v>
      </c>
      <c r="S3127" s="9">
        <f t="shared" si="144"/>
        <v>775.26</v>
      </c>
      <c r="T3127" s="9">
        <f t="shared" si="145"/>
        <v>309.17999999999995</v>
      </c>
      <c r="U3127" s="23">
        <f t="shared" si="146"/>
        <v>0.39880814178469154</v>
      </c>
    </row>
    <row r="3128" spans="1:21" x14ac:dyDescent="0.3">
      <c r="A3128" s="9">
        <v>2132</v>
      </c>
      <c r="B3128" s="9" t="str">
        <f>PROPER(TRIM('1. Raw Data'!B3128))</f>
        <v>Customer_3126</v>
      </c>
      <c r="C3128" s="9">
        <f>IF(OR('1. Raw Data'!C3128&lt;18, '1. Raw Data'!C3128&gt;100), MEDIAN('1. Raw Data'!$C$2:$C$5001), '1. Raw Data'!C3128)</f>
        <v>45</v>
      </c>
      <c r="D3128" s="9" t="s">
        <v>5023</v>
      </c>
      <c r="E3128" s="22">
        <v>43855</v>
      </c>
      <c r="F3128" s="9">
        <v>0</v>
      </c>
      <c r="G3128" s="9">
        <v>11270</v>
      </c>
      <c r="H3128" s="15">
        <v>43855</v>
      </c>
      <c r="I3128" s="9" t="s">
        <v>7457</v>
      </c>
      <c r="J3128" s="9">
        <v>136</v>
      </c>
      <c r="K3128" s="9" t="s">
        <v>7503</v>
      </c>
      <c r="L3128" s="9" t="str">
        <f>IF(OR('1. Raw Data'!L3128="Elec", '1. Raw Data'!L3128="elect"), "Electronics", '1. Raw Data'!L3128)</f>
        <v>Electronics</v>
      </c>
      <c r="M3128" s="9">
        <v>285.75</v>
      </c>
      <c r="N3128" s="9">
        <f>IF(ISBLANK('1. Raw Data'!N3128), MEDIAN('1. Raw Data'!$N$2:$N$5001), '1. Raw Data'!N3128)</f>
        <v>129.12</v>
      </c>
      <c r="O3128" s="9">
        <v>3</v>
      </c>
      <c r="P3128" s="9">
        <f>IF(ISBLANK('1. Raw Data'!P3128), 0, '1. Raw Data'!P3128)</f>
        <v>0</v>
      </c>
      <c r="Q3128" s="9">
        <v>999</v>
      </c>
      <c r="R3128" s="9">
        <v>7</v>
      </c>
      <c r="S3128" s="9">
        <f t="shared" si="144"/>
        <v>857.25</v>
      </c>
      <c r="T3128" s="9">
        <f t="shared" si="145"/>
        <v>469.89</v>
      </c>
      <c r="U3128" s="23">
        <f t="shared" si="146"/>
        <v>0.54813648293963257</v>
      </c>
    </row>
    <row r="3129" spans="1:21" x14ac:dyDescent="0.3">
      <c r="A3129" s="9">
        <v>2012</v>
      </c>
      <c r="B3129" s="9" t="str">
        <f>PROPER(TRIM('1. Raw Data'!B3129))</f>
        <v>Customer_3127</v>
      </c>
      <c r="C3129" s="9">
        <f>IF(OR('1. Raw Data'!C3129&lt;18, '1. Raw Data'!C3129&gt;100), MEDIAN('1. Raw Data'!$C$2:$C$5001), '1. Raw Data'!C3129)</f>
        <v>21</v>
      </c>
      <c r="D3129" s="9" t="s">
        <v>5023</v>
      </c>
      <c r="E3129" s="22">
        <v>43865</v>
      </c>
      <c r="F3129" s="9">
        <v>0</v>
      </c>
      <c r="G3129" s="9">
        <v>10647</v>
      </c>
      <c r="H3129" s="15">
        <v>43923</v>
      </c>
      <c r="I3129" s="9" t="s">
        <v>7456</v>
      </c>
      <c r="J3129" s="9">
        <v>123</v>
      </c>
      <c r="K3129" s="9" t="s">
        <v>7502</v>
      </c>
      <c r="L3129" s="9" t="str">
        <f>IF(OR('1. Raw Data'!L3129="Elec", '1. Raw Data'!L3129="elect"), "Electronics", '1. Raw Data'!L3129)</f>
        <v>Sports</v>
      </c>
      <c r="M3129" s="9">
        <v>286.11</v>
      </c>
      <c r="N3129" s="9">
        <f>IF(ISBLANK('1. Raw Data'!N3129), MEDIAN('1. Raw Data'!$N$2:$N$5001), '1. Raw Data'!N3129)</f>
        <v>181.4</v>
      </c>
      <c r="O3129" s="9">
        <v>3</v>
      </c>
      <c r="P3129" s="9">
        <f>IF(ISBLANK('1. Raw Data'!P3129), 0, '1. Raw Data'!P3129)</f>
        <v>0</v>
      </c>
      <c r="Q3129" s="9">
        <v>682</v>
      </c>
      <c r="R3129" s="9">
        <v>5</v>
      </c>
      <c r="S3129" s="9">
        <f t="shared" si="144"/>
        <v>858.33</v>
      </c>
      <c r="T3129" s="9">
        <f t="shared" si="145"/>
        <v>314.13</v>
      </c>
      <c r="U3129" s="23">
        <f t="shared" si="146"/>
        <v>0.36597812030337978</v>
      </c>
    </row>
    <row r="3130" spans="1:21" x14ac:dyDescent="0.3">
      <c r="A3130" s="9">
        <v>1669</v>
      </c>
      <c r="B3130" s="9" t="str">
        <f>PROPER(TRIM('1. Raw Data'!B3130))</f>
        <v>Customer_3128</v>
      </c>
      <c r="C3130" s="9">
        <f>IF(OR('1. Raw Data'!C3130&lt;18, '1. Raw Data'!C3130&gt;100), MEDIAN('1. Raw Data'!$C$2:$C$5001), '1. Raw Data'!C3130)</f>
        <v>64</v>
      </c>
      <c r="D3130" s="9" t="s">
        <v>5018</v>
      </c>
      <c r="E3130" s="22">
        <v>44915</v>
      </c>
      <c r="F3130" s="9">
        <v>0</v>
      </c>
      <c r="G3130" s="9">
        <v>12333</v>
      </c>
      <c r="H3130" s="15">
        <v>44915</v>
      </c>
      <c r="I3130" s="9" t="s">
        <v>7455</v>
      </c>
      <c r="J3130" s="9">
        <v>108</v>
      </c>
      <c r="K3130" s="9" t="s">
        <v>7496</v>
      </c>
      <c r="L3130" s="9" t="str">
        <f>IF(OR('1. Raw Data'!L3130="Elec", '1. Raw Data'!L3130="elect"), "Electronics", '1. Raw Data'!L3130)</f>
        <v>Home Appliances</v>
      </c>
      <c r="M3130" s="9">
        <v>1341.75</v>
      </c>
      <c r="N3130" s="9">
        <f>IF(ISBLANK('1. Raw Data'!N3130), MEDIAN('1. Raw Data'!$N$2:$N$5001), '1. Raw Data'!N3130)</f>
        <v>908.24</v>
      </c>
      <c r="O3130" s="9">
        <v>4</v>
      </c>
      <c r="P3130" s="9">
        <f>IF(ISBLANK('1. Raw Data'!P3130), 0, '1. Raw Data'!P3130)</f>
        <v>0.05</v>
      </c>
      <c r="Q3130" s="9">
        <v>431</v>
      </c>
      <c r="R3130" s="9">
        <v>4</v>
      </c>
      <c r="S3130" s="9">
        <f t="shared" si="144"/>
        <v>5098.6499999999996</v>
      </c>
      <c r="T3130" s="9">
        <f t="shared" si="145"/>
        <v>1465.6899999999996</v>
      </c>
      <c r="U3130" s="23">
        <f t="shared" si="146"/>
        <v>0.28746629009639801</v>
      </c>
    </row>
    <row r="3131" spans="1:21" x14ac:dyDescent="0.3">
      <c r="A3131" s="9">
        <v>1268</v>
      </c>
      <c r="B3131" s="9" t="str">
        <f>PROPER(TRIM('1. Raw Data'!B3131))</f>
        <v>Customer_3129</v>
      </c>
      <c r="C3131" s="9">
        <f>IF(OR('1. Raw Data'!C3131&lt;18, '1. Raw Data'!C3131&gt;100), MEDIAN('1. Raw Data'!$C$2:$C$5001), '1. Raw Data'!C3131)</f>
        <v>46</v>
      </c>
      <c r="D3131" s="9" t="s">
        <v>5021</v>
      </c>
      <c r="E3131" s="22">
        <v>45310</v>
      </c>
      <c r="F3131" s="9">
        <v>0</v>
      </c>
      <c r="G3131" s="9">
        <v>13302</v>
      </c>
      <c r="H3131" s="15">
        <v>45310</v>
      </c>
      <c r="I3131" s="9" t="s">
        <v>7457</v>
      </c>
      <c r="J3131" s="9">
        <v>104</v>
      </c>
      <c r="K3131" s="9" t="s">
        <v>7499</v>
      </c>
      <c r="L3131" s="9" t="str">
        <f>IF(OR('1. Raw Data'!L3131="Elec", '1. Raw Data'!L3131="elect"), "Electronics", '1. Raw Data'!L3131)</f>
        <v>Home Appliances</v>
      </c>
      <c r="M3131" s="9">
        <v>160.25</v>
      </c>
      <c r="N3131" s="9">
        <f>IF(ISBLANK('1. Raw Data'!N3131), MEDIAN('1. Raw Data'!$N$2:$N$5001), '1. Raw Data'!N3131)</f>
        <v>110.43</v>
      </c>
      <c r="O3131" s="9">
        <v>1</v>
      </c>
      <c r="P3131" s="9">
        <f>IF(ISBLANK('1. Raw Data'!P3131), 0, '1. Raw Data'!P3131)</f>
        <v>0.05</v>
      </c>
      <c r="Q3131" s="9">
        <v>348</v>
      </c>
      <c r="R3131" s="9">
        <v>2</v>
      </c>
      <c r="S3131" s="9">
        <f t="shared" si="144"/>
        <v>152.23749999999998</v>
      </c>
      <c r="T3131" s="9">
        <f t="shared" si="145"/>
        <v>41.807499999999976</v>
      </c>
      <c r="U3131" s="23">
        <f t="shared" si="146"/>
        <v>0.27462024796781331</v>
      </c>
    </row>
    <row r="3132" spans="1:21" x14ac:dyDescent="0.3">
      <c r="A3132" s="9">
        <v>2185</v>
      </c>
      <c r="B3132" s="9" t="str">
        <f>PROPER(TRIM('1. Raw Data'!B3132))</f>
        <v>Customer_3130</v>
      </c>
      <c r="C3132" s="9">
        <f>IF(OR('1. Raw Data'!C3132&lt;18, '1. Raw Data'!C3132&gt;100), MEDIAN('1. Raw Data'!$C$2:$C$5001), '1. Raw Data'!C3132)</f>
        <v>36</v>
      </c>
      <c r="D3132" s="9" t="s">
        <v>5021</v>
      </c>
      <c r="E3132" s="22">
        <v>44393</v>
      </c>
      <c r="F3132" s="9">
        <v>1</v>
      </c>
      <c r="G3132" s="9">
        <v>10319</v>
      </c>
      <c r="H3132" s="15">
        <v>44393</v>
      </c>
      <c r="I3132" s="9" t="s">
        <v>7457</v>
      </c>
      <c r="J3132" s="9">
        <v>139</v>
      </c>
      <c r="K3132" s="9" t="s">
        <v>7486</v>
      </c>
      <c r="L3132" s="9" t="str">
        <f>IF(OR('1. Raw Data'!L3132="Elec", '1. Raw Data'!L3132="elect"), "Electronics", '1. Raw Data'!L3132)</f>
        <v>Clothing</v>
      </c>
      <c r="M3132" s="9">
        <v>1212.19</v>
      </c>
      <c r="N3132" s="9">
        <f>IF(ISBLANK('1. Raw Data'!N3132), MEDIAN('1. Raw Data'!$N$2:$N$5001), '1. Raw Data'!N3132)</f>
        <v>488.27</v>
      </c>
      <c r="O3132" s="9">
        <v>1</v>
      </c>
      <c r="P3132" s="9">
        <f>IF(ISBLANK('1. Raw Data'!P3132), 0, '1. Raw Data'!P3132)</f>
        <v>0.1</v>
      </c>
      <c r="Q3132" s="9">
        <v>882</v>
      </c>
      <c r="R3132" s="9">
        <v>3</v>
      </c>
      <c r="S3132" s="9">
        <f t="shared" si="144"/>
        <v>1090.971</v>
      </c>
      <c r="T3132" s="9">
        <f t="shared" si="145"/>
        <v>602.70100000000002</v>
      </c>
      <c r="U3132" s="23">
        <f t="shared" si="146"/>
        <v>0.55244456543757814</v>
      </c>
    </row>
    <row r="3133" spans="1:21" x14ac:dyDescent="0.3">
      <c r="A3133" s="9">
        <v>2283</v>
      </c>
      <c r="B3133" s="9" t="str">
        <f>PROPER(TRIM('1. Raw Data'!B3133))</f>
        <v>Customer_3131</v>
      </c>
      <c r="C3133" s="9">
        <f>IF(OR('1. Raw Data'!C3133&lt;18, '1. Raw Data'!C3133&gt;100), MEDIAN('1. Raw Data'!$C$2:$C$5001), '1. Raw Data'!C3133)</f>
        <v>43</v>
      </c>
      <c r="D3133" s="9" t="s">
        <v>5020</v>
      </c>
      <c r="E3133" s="22">
        <v>44928</v>
      </c>
      <c r="F3133" s="9">
        <v>0</v>
      </c>
      <c r="G3133" s="9">
        <v>10511</v>
      </c>
      <c r="H3133" s="15">
        <v>44958</v>
      </c>
      <c r="I3133" s="9" t="s">
        <v>7455</v>
      </c>
      <c r="J3133" s="9">
        <v>143</v>
      </c>
      <c r="K3133" s="9" t="s">
        <v>7475</v>
      </c>
      <c r="L3133" s="9" t="str">
        <f>IF(OR('1. Raw Data'!L3133="Elec", '1. Raw Data'!L3133="elect"), "Electronics", '1. Raw Data'!L3133)</f>
        <v>Electronics</v>
      </c>
      <c r="M3133" s="9">
        <v>388.68</v>
      </c>
      <c r="N3133" s="9">
        <f>IF(ISBLANK('1. Raw Data'!N3133), MEDIAN('1. Raw Data'!$N$2:$N$5001), '1. Raw Data'!N3133)</f>
        <v>429.51499999999999</v>
      </c>
      <c r="O3133" s="9">
        <v>4</v>
      </c>
      <c r="P3133" s="9">
        <f>IF(ISBLANK('1. Raw Data'!P3133), 0, '1. Raw Data'!P3133)</f>
        <v>0</v>
      </c>
      <c r="Q3133" s="9">
        <v>327</v>
      </c>
      <c r="R3133" s="9">
        <v>6</v>
      </c>
      <c r="S3133" s="9">
        <f t="shared" si="144"/>
        <v>1554.72</v>
      </c>
      <c r="T3133" s="9">
        <f t="shared" si="145"/>
        <v>-163.33999999999992</v>
      </c>
      <c r="U3133" s="23">
        <f t="shared" si="146"/>
        <v>-0.10506071832870222</v>
      </c>
    </row>
    <row r="3134" spans="1:21" x14ac:dyDescent="0.3">
      <c r="A3134" s="9">
        <v>1923</v>
      </c>
      <c r="B3134" s="9" t="str">
        <f>PROPER(TRIM('1. Raw Data'!B3134))</f>
        <v>Customer_3132</v>
      </c>
      <c r="C3134" s="9">
        <f>IF(OR('1. Raw Data'!C3134&lt;18, '1. Raw Data'!C3134&gt;100), MEDIAN('1. Raw Data'!$C$2:$C$5001), '1. Raw Data'!C3134)</f>
        <v>53</v>
      </c>
      <c r="D3134" s="9" t="s">
        <v>5018</v>
      </c>
      <c r="E3134" s="22">
        <v>44418</v>
      </c>
      <c r="F3134" s="9">
        <v>1</v>
      </c>
      <c r="G3134" s="9">
        <v>13592</v>
      </c>
      <c r="H3134" s="15">
        <v>44477</v>
      </c>
      <c r="I3134" s="9" t="s">
        <v>7455</v>
      </c>
      <c r="J3134" s="9">
        <v>131</v>
      </c>
      <c r="K3134" s="9" t="s">
        <v>7504</v>
      </c>
      <c r="L3134" s="9" t="str">
        <f>IF(OR('1. Raw Data'!L3134="Elec", '1. Raw Data'!L3134="elect"), "Electronics", '1. Raw Data'!L3134)</f>
        <v>Home Appliances</v>
      </c>
      <c r="M3134" s="9">
        <v>729.22</v>
      </c>
      <c r="N3134" s="9">
        <f>IF(ISBLANK('1. Raw Data'!N3134), MEDIAN('1. Raw Data'!$N$2:$N$5001), '1. Raw Data'!N3134)</f>
        <v>453.62</v>
      </c>
      <c r="O3134" s="9">
        <v>3</v>
      </c>
      <c r="P3134" s="9">
        <f>IF(ISBLANK('1. Raw Data'!P3134), 0, '1. Raw Data'!P3134)</f>
        <v>0</v>
      </c>
      <c r="Q3134" s="9">
        <v>438</v>
      </c>
      <c r="R3134" s="9">
        <v>3</v>
      </c>
      <c r="S3134" s="9">
        <f t="shared" si="144"/>
        <v>2187.66</v>
      </c>
      <c r="T3134" s="9">
        <f t="shared" si="145"/>
        <v>826.79999999999973</v>
      </c>
      <c r="U3134" s="23">
        <f t="shared" si="146"/>
        <v>0.37793807081539171</v>
      </c>
    </row>
    <row r="3135" spans="1:21" x14ac:dyDescent="0.3">
      <c r="A3135" s="9">
        <v>2125</v>
      </c>
      <c r="B3135" s="9" t="str">
        <f>PROPER(TRIM('1. Raw Data'!B3135))</f>
        <v>Customer_3133</v>
      </c>
      <c r="C3135" s="9">
        <f>IF(OR('1. Raw Data'!C3135&lt;18, '1. Raw Data'!C3135&gt;100), MEDIAN('1. Raw Data'!$C$2:$C$5001), '1. Raw Data'!C3135)</f>
        <v>40</v>
      </c>
      <c r="D3135" s="9" t="s">
        <v>5023</v>
      </c>
      <c r="E3135" s="22">
        <v>43953</v>
      </c>
      <c r="F3135" s="9">
        <v>0</v>
      </c>
      <c r="G3135" s="9">
        <v>12272</v>
      </c>
      <c r="H3135" s="15">
        <v>43866</v>
      </c>
      <c r="I3135" s="9" t="s">
        <v>7455</v>
      </c>
      <c r="J3135" s="9">
        <v>129</v>
      </c>
      <c r="K3135" s="9" t="s">
        <v>7471</v>
      </c>
      <c r="L3135" s="9" t="str">
        <f>IF(OR('1. Raw Data'!L3135="Elec", '1. Raw Data'!L3135="elect"), "Electronics", '1. Raw Data'!L3135)</f>
        <v>Sports</v>
      </c>
      <c r="M3135" s="9">
        <v>1378.14</v>
      </c>
      <c r="N3135" s="9">
        <f>IF(ISBLANK('1. Raw Data'!N3135), MEDIAN('1. Raw Data'!$N$2:$N$5001), '1. Raw Data'!N3135)</f>
        <v>586.01</v>
      </c>
      <c r="O3135" s="9">
        <v>3</v>
      </c>
      <c r="P3135" s="9">
        <f>IF(ISBLANK('1. Raw Data'!P3135), 0, '1. Raw Data'!P3135)</f>
        <v>0.1</v>
      </c>
      <c r="Q3135" s="9">
        <v>549</v>
      </c>
      <c r="R3135" s="9">
        <v>7</v>
      </c>
      <c r="S3135" s="9">
        <f t="shared" si="144"/>
        <v>3720.9780000000001</v>
      </c>
      <c r="T3135" s="9">
        <f t="shared" si="145"/>
        <v>1962.9480000000001</v>
      </c>
      <c r="U3135" s="23">
        <f t="shared" si="146"/>
        <v>0.52753550276298333</v>
      </c>
    </row>
    <row r="3136" spans="1:21" x14ac:dyDescent="0.3">
      <c r="A3136" s="9">
        <v>1246</v>
      </c>
      <c r="B3136" s="9" t="str">
        <f>PROPER(TRIM('1. Raw Data'!B3136))</f>
        <v>Customer_3134</v>
      </c>
      <c r="C3136" s="9">
        <f>IF(OR('1. Raw Data'!C3136&lt;18, '1. Raw Data'!C3136&gt;100), MEDIAN('1. Raw Data'!$C$2:$C$5001), '1. Raw Data'!C3136)</f>
        <v>38</v>
      </c>
      <c r="D3136" s="9" t="s">
        <v>5022</v>
      </c>
      <c r="E3136" s="22">
        <v>44859</v>
      </c>
      <c r="F3136" s="9">
        <v>1</v>
      </c>
      <c r="G3136" s="9">
        <v>12553</v>
      </c>
      <c r="H3136" s="15">
        <v>44859</v>
      </c>
      <c r="I3136" s="9" t="s">
        <v>7456</v>
      </c>
      <c r="J3136" s="9">
        <v>136</v>
      </c>
      <c r="K3136" s="9" t="s">
        <v>7503</v>
      </c>
      <c r="L3136" s="9" t="str">
        <f>IF(OR('1. Raw Data'!L3136="Elec", '1. Raw Data'!L3136="elect"), "Electronics", '1. Raw Data'!L3136)</f>
        <v>Home Appliances</v>
      </c>
      <c r="M3136" s="9">
        <v>899.61</v>
      </c>
      <c r="N3136" s="9">
        <f>IF(ISBLANK('1. Raw Data'!N3136), MEDIAN('1. Raw Data'!$N$2:$N$5001), '1. Raw Data'!N3136)</f>
        <v>471.91</v>
      </c>
      <c r="O3136" s="9">
        <v>1</v>
      </c>
      <c r="P3136" s="9">
        <f>IF(ISBLANK('1. Raw Data'!P3136), 0, '1. Raw Data'!P3136)</f>
        <v>0.05</v>
      </c>
      <c r="Q3136" s="9">
        <v>497</v>
      </c>
      <c r="R3136" s="9">
        <v>4</v>
      </c>
      <c r="S3136" s="9">
        <f t="shared" si="144"/>
        <v>854.62950000000001</v>
      </c>
      <c r="T3136" s="9">
        <f t="shared" si="145"/>
        <v>382.71949999999998</v>
      </c>
      <c r="U3136" s="23">
        <f t="shared" si="146"/>
        <v>0.44781920118601098</v>
      </c>
    </row>
    <row r="3137" spans="1:21" x14ac:dyDescent="0.3">
      <c r="A3137" s="9">
        <v>1130</v>
      </c>
      <c r="B3137" s="9" t="str">
        <f>PROPER(TRIM('1. Raw Data'!B3137))</f>
        <v>Customer_3135</v>
      </c>
      <c r="C3137" s="9">
        <f>IF(OR('1. Raw Data'!C3137&lt;18, '1. Raw Data'!C3137&gt;100), MEDIAN('1. Raw Data'!$C$2:$C$5001), '1. Raw Data'!C3137)</f>
        <v>22</v>
      </c>
      <c r="D3137" s="9" t="s">
        <v>5020</v>
      </c>
      <c r="E3137" s="22">
        <v>45260</v>
      </c>
      <c r="F3137" s="9">
        <v>0</v>
      </c>
      <c r="G3137" s="9">
        <v>13896</v>
      </c>
      <c r="H3137" s="15">
        <v>45260</v>
      </c>
      <c r="I3137" s="9" t="s">
        <v>7456</v>
      </c>
      <c r="J3137" s="9">
        <v>113</v>
      </c>
      <c r="K3137" s="9" t="s">
        <v>7460</v>
      </c>
      <c r="L3137" s="9" t="str">
        <f>IF(OR('1. Raw Data'!L3137="Elec", '1. Raw Data'!L3137="elect"), "Electronics", '1. Raw Data'!L3137)</f>
        <v>Electronics</v>
      </c>
      <c r="M3137" s="9">
        <v>354.67</v>
      </c>
      <c r="N3137" s="9">
        <f>IF(ISBLANK('1. Raw Data'!N3137), MEDIAN('1. Raw Data'!$N$2:$N$5001), '1. Raw Data'!N3137)</f>
        <v>216.35</v>
      </c>
      <c r="O3137" s="9">
        <v>3</v>
      </c>
      <c r="P3137" s="9">
        <f>IF(ISBLANK('1. Raw Data'!P3137), 0, '1. Raw Data'!P3137)</f>
        <v>0.1</v>
      </c>
      <c r="Q3137" s="9">
        <v>398</v>
      </c>
      <c r="R3137" s="9">
        <v>4</v>
      </c>
      <c r="S3137" s="9">
        <f t="shared" si="144"/>
        <v>957.60900000000004</v>
      </c>
      <c r="T3137" s="9">
        <f t="shared" si="145"/>
        <v>308.55900000000008</v>
      </c>
      <c r="U3137" s="23">
        <f t="shared" si="146"/>
        <v>0.32221814957879474</v>
      </c>
    </row>
    <row r="3138" spans="1:21" x14ac:dyDescent="0.3">
      <c r="A3138" s="9">
        <v>1352</v>
      </c>
      <c r="B3138" s="9" t="str">
        <f>PROPER(TRIM('1. Raw Data'!B3138))</f>
        <v>Customer_3136</v>
      </c>
      <c r="C3138" s="9">
        <f>IF(OR('1. Raw Data'!C3138&lt;18, '1. Raw Data'!C3138&gt;100), MEDIAN('1. Raw Data'!$C$2:$C$5001), '1. Raw Data'!C3138)</f>
        <v>79</v>
      </c>
      <c r="D3138" s="9" t="s">
        <v>5022</v>
      </c>
      <c r="E3138" s="22">
        <v>45211</v>
      </c>
      <c r="F3138" s="9">
        <v>1</v>
      </c>
      <c r="G3138" s="9">
        <v>13178</v>
      </c>
      <c r="H3138" s="15">
        <v>45270</v>
      </c>
      <c r="I3138" s="9" t="s">
        <v>7457</v>
      </c>
      <c r="J3138" s="9">
        <v>141</v>
      </c>
      <c r="K3138" s="9" t="s">
        <v>7490</v>
      </c>
      <c r="L3138" s="9" t="str">
        <f>IF(OR('1. Raw Data'!L3138="Elec", '1. Raw Data'!L3138="elect"), "Electronics", '1. Raw Data'!L3138)</f>
        <v>Sports</v>
      </c>
      <c r="M3138" s="9">
        <v>461.93</v>
      </c>
      <c r="N3138" s="9">
        <f>IF(ISBLANK('1. Raw Data'!N3138), MEDIAN('1. Raw Data'!$N$2:$N$5001), '1. Raw Data'!N3138)</f>
        <v>317.35000000000002</v>
      </c>
      <c r="O3138" s="9">
        <v>2</v>
      </c>
      <c r="P3138" s="9">
        <f>IF(ISBLANK('1. Raw Data'!P3138), 0, '1. Raw Data'!P3138)</f>
        <v>0.2</v>
      </c>
      <c r="Q3138" s="9">
        <v>447</v>
      </c>
      <c r="R3138" s="9">
        <v>4</v>
      </c>
      <c r="S3138" s="9">
        <f t="shared" si="144"/>
        <v>739.08800000000008</v>
      </c>
      <c r="T3138" s="9">
        <f t="shared" si="145"/>
        <v>104.38800000000003</v>
      </c>
      <c r="U3138" s="23">
        <f t="shared" si="146"/>
        <v>0.14123893230576065</v>
      </c>
    </row>
    <row r="3139" spans="1:21" x14ac:dyDescent="0.3">
      <c r="A3139" s="9">
        <v>1195</v>
      </c>
      <c r="B3139" s="9" t="str">
        <f>PROPER(TRIM('1. Raw Data'!B3139))</f>
        <v>Customer_3137</v>
      </c>
      <c r="C3139" s="9">
        <f>IF(OR('1. Raw Data'!C3139&lt;18, '1. Raw Data'!C3139&gt;100), MEDIAN('1. Raw Data'!$C$2:$C$5001), '1. Raw Data'!C3139)</f>
        <v>42</v>
      </c>
      <c r="D3139" s="9" t="s">
        <v>5020</v>
      </c>
      <c r="E3139" s="22">
        <v>44712</v>
      </c>
      <c r="F3139" s="9">
        <v>0</v>
      </c>
      <c r="G3139" s="9">
        <v>11722</v>
      </c>
      <c r="H3139" s="15">
        <v>44712</v>
      </c>
      <c r="I3139" s="9" t="s">
        <v>7456</v>
      </c>
      <c r="J3139" s="9">
        <v>109</v>
      </c>
      <c r="K3139" s="9" t="s">
        <v>7466</v>
      </c>
      <c r="L3139" s="9" t="str">
        <f>IF(OR('1. Raw Data'!L3139="Elec", '1. Raw Data'!L3139="elect"), "Electronics", '1. Raw Data'!L3139)</f>
        <v>Electronics</v>
      </c>
      <c r="M3139" s="9">
        <v>1384.65</v>
      </c>
      <c r="N3139" s="9">
        <f>IF(ISBLANK('1. Raw Data'!N3139), MEDIAN('1. Raw Data'!$N$2:$N$5001), '1. Raw Data'!N3139)</f>
        <v>622.04</v>
      </c>
      <c r="O3139" s="9">
        <v>3</v>
      </c>
      <c r="P3139" s="9">
        <f>IF(ISBLANK('1. Raw Data'!P3139), 0, '1. Raw Data'!P3139)</f>
        <v>0.1</v>
      </c>
      <c r="Q3139" s="9">
        <v>413</v>
      </c>
      <c r="R3139" s="9">
        <v>4</v>
      </c>
      <c r="S3139" s="9">
        <f t="shared" ref="S3139:S3202" si="147">M3139 * O3139 * (1 - P3139)</f>
        <v>3738.5550000000007</v>
      </c>
      <c r="T3139" s="9">
        <f t="shared" ref="T3139:T3202" si="148">S3139 - (N3139 * O3139)</f>
        <v>1872.4350000000009</v>
      </c>
      <c r="U3139" s="23">
        <f t="shared" ref="U3139:U3202" si="149">T3139 / S3139</f>
        <v>0.500844577650991</v>
      </c>
    </row>
    <row r="3140" spans="1:21" x14ac:dyDescent="0.3">
      <c r="A3140" s="9">
        <v>1929</v>
      </c>
      <c r="B3140" s="9" t="str">
        <f>PROPER(TRIM('1. Raw Data'!B3140))</f>
        <v>Customer_3138</v>
      </c>
      <c r="C3140" s="9">
        <f>IF(OR('1. Raw Data'!C3140&lt;18, '1. Raw Data'!C3140&gt;100), MEDIAN('1. Raw Data'!$C$2:$C$5001), '1. Raw Data'!C3140)</f>
        <v>22</v>
      </c>
      <c r="D3140" s="9" t="s">
        <v>5019</v>
      </c>
      <c r="E3140" s="22">
        <v>44198</v>
      </c>
      <c r="F3140" s="9">
        <v>0</v>
      </c>
      <c r="G3140" s="9">
        <v>11756</v>
      </c>
      <c r="H3140" s="15">
        <v>44228</v>
      </c>
      <c r="I3140" s="9" t="s">
        <v>7457</v>
      </c>
      <c r="J3140" s="9">
        <v>121</v>
      </c>
      <c r="K3140" s="9" t="s">
        <v>7495</v>
      </c>
      <c r="L3140" s="9" t="str">
        <f>IF(OR('1. Raw Data'!L3140="Elec", '1. Raw Data'!L3140="elect"), "Electronics", '1. Raw Data'!L3140)</f>
        <v>Home Appliances</v>
      </c>
      <c r="M3140" s="9">
        <v>669.36</v>
      </c>
      <c r="N3140" s="9">
        <f>IF(ISBLANK('1. Raw Data'!N3140), MEDIAN('1. Raw Data'!$N$2:$N$5001), '1. Raw Data'!N3140)</f>
        <v>293.39</v>
      </c>
      <c r="O3140" s="9">
        <v>3</v>
      </c>
      <c r="P3140" s="9">
        <f>IF(ISBLANK('1. Raw Data'!P3140), 0, '1. Raw Data'!P3140)</f>
        <v>0</v>
      </c>
      <c r="Q3140" s="9">
        <v>502</v>
      </c>
      <c r="R3140" s="9">
        <v>5</v>
      </c>
      <c r="S3140" s="9">
        <f t="shared" si="147"/>
        <v>2008.08</v>
      </c>
      <c r="T3140" s="9">
        <f t="shared" si="148"/>
        <v>1127.9099999999999</v>
      </c>
      <c r="U3140" s="23">
        <f t="shared" si="149"/>
        <v>0.5616857894107804</v>
      </c>
    </row>
    <row r="3141" spans="1:21" x14ac:dyDescent="0.3">
      <c r="A3141" s="9">
        <v>2405</v>
      </c>
      <c r="B3141" s="9" t="str">
        <f>PROPER(TRIM('1. Raw Data'!B3141))</f>
        <v>Customer_3139</v>
      </c>
      <c r="C3141" s="9">
        <f>IF(OR('1. Raw Data'!C3141&lt;18, '1. Raw Data'!C3141&gt;100), MEDIAN('1. Raw Data'!$C$2:$C$5001), '1. Raw Data'!C3141)</f>
        <v>93</v>
      </c>
      <c r="D3141" s="9" t="s">
        <v>5022</v>
      </c>
      <c r="E3141" s="22">
        <v>44020</v>
      </c>
      <c r="F3141" s="9">
        <v>0</v>
      </c>
      <c r="G3141" s="9">
        <v>13678</v>
      </c>
      <c r="H3141" s="15">
        <v>44050</v>
      </c>
      <c r="I3141" s="9" t="s">
        <v>7455</v>
      </c>
      <c r="J3141" s="9">
        <v>103</v>
      </c>
      <c r="K3141" s="9" t="s">
        <v>7472</v>
      </c>
      <c r="L3141" s="9" t="str">
        <f>IF(OR('1. Raw Data'!L3141="Elec", '1. Raw Data'!L3141="elect"), "Electronics", '1. Raw Data'!L3141)</f>
        <v>Home Appliances</v>
      </c>
      <c r="M3141" s="9">
        <v>901.13</v>
      </c>
      <c r="N3141" s="9">
        <f>IF(ISBLANK('1. Raw Data'!N3141), MEDIAN('1. Raw Data'!$N$2:$N$5001), '1. Raw Data'!N3141)</f>
        <v>488.15</v>
      </c>
      <c r="O3141" s="9">
        <v>5</v>
      </c>
      <c r="P3141" s="9">
        <f>IF(ISBLANK('1. Raw Data'!P3141), 0, '1. Raw Data'!P3141)</f>
        <v>0</v>
      </c>
      <c r="Q3141" s="9">
        <v>692</v>
      </c>
      <c r="R3141" s="9">
        <v>6</v>
      </c>
      <c r="S3141" s="9">
        <f t="shared" si="147"/>
        <v>4505.6499999999996</v>
      </c>
      <c r="T3141" s="9">
        <f t="shared" si="148"/>
        <v>2064.8999999999996</v>
      </c>
      <c r="U3141" s="23">
        <f t="shared" si="149"/>
        <v>0.45829125653346348</v>
      </c>
    </row>
    <row r="3142" spans="1:21" x14ac:dyDescent="0.3">
      <c r="A3142" s="9">
        <v>2021</v>
      </c>
      <c r="B3142" s="9" t="str">
        <f>PROPER(TRIM('1. Raw Data'!B3142))</f>
        <v>Customer_3140</v>
      </c>
      <c r="C3142" s="9">
        <f>IF(OR('1. Raw Data'!C3142&lt;18, '1. Raw Data'!C3142&gt;100), MEDIAN('1. Raw Data'!$C$2:$C$5001), '1. Raw Data'!C3142)</f>
        <v>40</v>
      </c>
      <c r="D3142" s="9" t="s">
        <v>5018</v>
      </c>
      <c r="E3142" s="22">
        <v>44028</v>
      </c>
      <c r="F3142" s="9">
        <v>0</v>
      </c>
      <c r="G3142" s="9">
        <v>13778</v>
      </c>
      <c r="H3142" s="15">
        <v>44028</v>
      </c>
      <c r="I3142" s="9" t="s">
        <v>7457</v>
      </c>
      <c r="J3142" s="9">
        <v>125</v>
      </c>
      <c r="K3142" s="9" t="s">
        <v>7479</v>
      </c>
      <c r="L3142" s="9" t="str">
        <f>IF(OR('1. Raw Data'!L3142="Elec", '1. Raw Data'!L3142="elect"), "Electronics", '1. Raw Data'!L3142)</f>
        <v>Home Appliances</v>
      </c>
      <c r="M3142" s="9">
        <v>716.9</v>
      </c>
      <c r="N3142" s="9">
        <f>IF(ISBLANK('1. Raw Data'!N3142), MEDIAN('1. Raw Data'!$N$2:$N$5001), '1. Raw Data'!N3142)</f>
        <v>429.51499999999999</v>
      </c>
      <c r="O3142" s="9">
        <v>1</v>
      </c>
      <c r="P3142" s="9">
        <f>IF(ISBLANK('1. Raw Data'!P3142), 0, '1. Raw Data'!P3142)</f>
        <v>0</v>
      </c>
      <c r="Q3142" s="9">
        <v>457</v>
      </c>
      <c r="R3142" s="9">
        <v>4</v>
      </c>
      <c r="S3142" s="9">
        <f t="shared" si="147"/>
        <v>716.9</v>
      </c>
      <c r="T3142" s="9">
        <f t="shared" si="148"/>
        <v>287.38499999999999</v>
      </c>
      <c r="U3142" s="23">
        <f t="shared" si="149"/>
        <v>0.40087180917840703</v>
      </c>
    </row>
    <row r="3143" spans="1:21" x14ac:dyDescent="0.3">
      <c r="A3143" s="9">
        <v>1644</v>
      </c>
      <c r="B3143" s="9" t="str">
        <f>PROPER(TRIM('1. Raw Data'!B3143))</f>
        <v>Customer_3141</v>
      </c>
      <c r="C3143" s="9">
        <f>IF(OR('1. Raw Data'!C3143&lt;18, '1. Raw Data'!C3143&gt;100), MEDIAN('1. Raw Data'!$C$2:$C$5001), '1. Raw Data'!C3143)</f>
        <v>36</v>
      </c>
      <c r="D3143" s="9" t="s">
        <v>5022</v>
      </c>
      <c r="E3143" s="22">
        <v>44816</v>
      </c>
      <c r="F3143" s="9">
        <v>0</v>
      </c>
      <c r="G3143" s="9">
        <v>11777</v>
      </c>
      <c r="H3143" s="15">
        <v>44904</v>
      </c>
      <c r="I3143" s="9" t="s">
        <v>7455</v>
      </c>
      <c r="J3143" s="9">
        <v>125</v>
      </c>
      <c r="K3143" s="9" t="s">
        <v>7479</v>
      </c>
      <c r="L3143" s="9" t="str">
        <f>IF(OR('1. Raw Data'!L3143="Elec", '1. Raw Data'!L3143="elect"), "Electronics", '1. Raw Data'!L3143)</f>
        <v>Electronics</v>
      </c>
      <c r="M3143" s="9">
        <v>598.74</v>
      </c>
      <c r="N3143" s="9">
        <f>IF(ISBLANK('1. Raw Data'!N3143), MEDIAN('1. Raw Data'!$N$2:$N$5001), '1. Raw Data'!N3143)</f>
        <v>413.98</v>
      </c>
      <c r="O3143" s="9">
        <v>1</v>
      </c>
      <c r="P3143" s="9">
        <f>IF(ISBLANK('1. Raw Data'!P3143), 0, '1. Raw Data'!P3143)</f>
        <v>0</v>
      </c>
      <c r="Q3143" s="9">
        <v>754</v>
      </c>
      <c r="R3143" s="9">
        <v>3</v>
      </c>
      <c r="S3143" s="9">
        <f t="shared" si="147"/>
        <v>598.74</v>
      </c>
      <c r="T3143" s="9">
        <f t="shared" si="148"/>
        <v>184.76</v>
      </c>
      <c r="U3143" s="23">
        <f t="shared" si="149"/>
        <v>0.30858135417710525</v>
      </c>
    </row>
    <row r="3144" spans="1:21" x14ac:dyDescent="0.3">
      <c r="A3144" s="9">
        <v>1226</v>
      </c>
      <c r="B3144" s="9" t="str">
        <f>PROPER(TRIM('1. Raw Data'!B3144))</f>
        <v>Customer_3142</v>
      </c>
      <c r="C3144" s="9">
        <f>IF(OR('1. Raw Data'!C3144&lt;18, '1. Raw Data'!C3144&gt;100), MEDIAN('1. Raw Data'!$C$2:$C$5001), '1. Raw Data'!C3144)</f>
        <v>37</v>
      </c>
      <c r="D3144" s="9" t="s">
        <v>5022</v>
      </c>
      <c r="E3144" s="22">
        <v>44135</v>
      </c>
      <c r="F3144" s="9">
        <v>0</v>
      </c>
      <c r="G3144" s="9">
        <v>12789</v>
      </c>
      <c r="H3144" s="15">
        <v>44135</v>
      </c>
      <c r="I3144" s="9" t="s">
        <v>7455</v>
      </c>
      <c r="J3144" s="9">
        <v>112</v>
      </c>
      <c r="K3144" s="9" t="s">
        <v>7492</v>
      </c>
      <c r="L3144" s="9" t="str">
        <f>IF(OR('1. Raw Data'!L3144="Elec", '1. Raw Data'!L3144="elect"), "Electronics", '1. Raw Data'!L3144)</f>
        <v>Sports</v>
      </c>
      <c r="M3144" s="9">
        <v>373.75</v>
      </c>
      <c r="N3144" s="9">
        <f>IF(ISBLANK('1. Raw Data'!N3144), MEDIAN('1. Raw Data'!$N$2:$N$5001), '1. Raw Data'!N3144)</f>
        <v>175.05</v>
      </c>
      <c r="O3144" s="9">
        <v>2</v>
      </c>
      <c r="P3144" s="9">
        <f>IF(ISBLANK('1. Raw Data'!P3144), 0, '1. Raw Data'!P3144)</f>
        <v>0</v>
      </c>
      <c r="Q3144" s="9">
        <v>776</v>
      </c>
      <c r="R3144" s="9">
        <v>6</v>
      </c>
      <c r="S3144" s="9">
        <f t="shared" si="147"/>
        <v>747.5</v>
      </c>
      <c r="T3144" s="9">
        <f t="shared" si="148"/>
        <v>397.4</v>
      </c>
      <c r="U3144" s="23">
        <f t="shared" si="149"/>
        <v>0.531638795986622</v>
      </c>
    </row>
    <row r="3145" spans="1:21" x14ac:dyDescent="0.3">
      <c r="A3145" s="9">
        <v>1700</v>
      </c>
      <c r="B3145" s="9" t="str">
        <f>PROPER(TRIM('1. Raw Data'!B3145))</f>
        <v>Customer_3143</v>
      </c>
      <c r="C3145" s="9">
        <f>IF(OR('1. Raw Data'!C3145&lt;18, '1. Raw Data'!C3145&gt;100), MEDIAN('1. Raw Data'!$C$2:$C$5001), '1. Raw Data'!C3145)</f>
        <v>27</v>
      </c>
      <c r="D3145" s="9" t="s">
        <v>5020</v>
      </c>
      <c r="E3145" s="22">
        <v>44413</v>
      </c>
      <c r="F3145" s="9">
        <v>0</v>
      </c>
      <c r="G3145" s="9">
        <v>13402</v>
      </c>
      <c r="H3145" s="15">
        <v>44324</v>
      </c>
      <c r="I3145" s="9" t="s">
        <v>7457</v>
      </c>
      <c r="J3145" s="9">
        <v>129</v>
      </c>
      <c r="K3145" s="9" t="s">
        <v>7471</v>
      </c>
      <c r="L3145" s="9" t="str">
        <f>IF(OR('1. Raw Data'!L3145="Elec", '1. Raw Data'!L3145="elect"), "Electronics", '1. Raw Data'!L3145)</f>
        <v>Home Appliances</v>
      </c>
      <c r="M3145" s="9">
        <v>1044.98</v>
      </c>
      <c r="N3145" s="9">
        <f>IF(ISBLANK('1. Raw Data'!N3145), MEDIAN('1. Raw Data'!$N$2:$N$5001), '1. Raw Data'!N3145)</f>
        <v>518.11</v>
      </c>
      <c r="O3145" s="9">
        <v>2</v>
      </c>
      <c r="P3145" s="9">
        <f>IF(ISBLANK('1. Raw Data'!P3145), 0, '1. Raw Data'!P3145)</f>
        <v>0.05</v>
      </c>
      <c r="Q3145" s="9">
        <v>384</v>
      </c>
      <c r="R3145" s="9">
        <v>3</v>
      </c>
      <c r="S3145" s="9">
        <f t="shared" si="147"/>
        <v>1985.462</v>
      </c>
      <c r="T3145" s="9">
        <f t="shared" si="148"/>
        <v>949.24199999999996</v>
      </c>
      <c r="U3145" s="23">
        <f t="shared" si="149"/>
        <v>0.47809628187293435</v>
      </c>
    </row>
    <row r="3146" spans="1:21" x14ac:dyDescent="0.3">
      <c r="A3146" s="9">
        <v>2499</v>
      </c>
      <c r="B3146" s="9" t="str">
        <f>PROPER(TRIM('1. Raw Data'!B3146))</f>
        <v>Customer_3144</v>
      </c>
      <c r="C3146" s="9">
        <f>IF(OR('1. Raw Data'!C3146&lt;18, '1. Raw Data'!C3146&gt;100), MEDIAN('1. Raw Data'!$C$2:$C$5001), '1. Raw Data'!C3146)</f>
        <v>43</v>
      </c>
      <c r="D3146" s="9" t="s">
        <v>5023</v>
      </c>
      <c r="E3146" s="22">
        <v>44224</v>
      </c>
      <c r="F3146" s="9">
        <v>0</v>
      </c>
      <c r="G3146" s="9">
        <v>13076</v>
      </c>
      <c r="H3146" s="15">
        <v>44224</v>
      </c>
      <c r="I3146" s="9" t="s">
        <v>7456</v>
      </c>
      <c r="J3146" s="9">
        <v>111</v>
      </c>
      <c r="K3146" s="9" t="s">
        <v>7476</v>
      </c>
      <c r="L3146" s="9" t="str">
        <f>IF(OR('1. Raw Data'!L3146="Elec", '1. Raw Data'!L3146="elect"), "Electronics", '1. Raw Data'!L3146)</f>
        <v>Home Appliances</v>
      </c>
      <c r="M3146" s="9">
        <v>1091.45</v>
      </c>
      <c r="N3146" s="9">
        <f>IF(ISBLANK('1. Raw Data'!N3146), MEDIAN('1. Raw Data'!$N$2:$N$5001), '1. Raw Data'!N3146)</f>
        <v>733.9</v>
      </c>
      <c r="O3146" s="9">
        <v>2</v>
      </c>
      <c r="P3146" s="9">
        <f>IF(ISBLANK('1. Raw Data'!P3146), 0, '1. Raw Data'!P3146)</f>
        <v>0</v>
      </c>
      <c r="Q3146" s="9">
        <v>440</v>
      </c>
      <c r="R3146" s="9">
        <v>4</v>
      </c>
      <c r="S3146" s="9">
        <f t="shared" si="147"/>
        <v>2182.9</v>
      </c>
      <c r="T3146" s="9">
        <f t="shared" si="148"/>
        <v>715.10000000000014</v>
      </c>
      <c r="U3146" s="23">
        <f t="shared" si="149"/>
        <v>0.32759173576435024</v>
      </c>
    </row>
    <row r="3147" spans="1:21" x14ac:dyDescent="0.3">
      <c r="A3147" s="9">
        <v>1264</v>
      </c>
      <c r="B3147" s="9" t="str">
        <f>PROPER(TRIM('1. Raw Data'!B3147))</f>
        <v>Customer_3145</v>
      </c>
      <c r="C3147" s="9">
        <f>IF(OR('1. Raw Data'!C3147&lt;18, '1. Raw Data'!C3147&gt;100), MEDIAN('1. Raw Data'!$C$2:$C$5001), '1. Raw Data'!C3147)</f>
        <v>40</v>
      </c>
      <c r="D3147" s="9" t="s">
        <v>5019</v>
      </c>
      <c r="E3147" s="22">
        <v>45100</v>
      </c>
      <c r="F3147" s="9">
        <v>1</v>
      </c>
      <c r="G3147" s="9">
        <v>13934</v>
      </c>
      <c r="H3147" s="15">
        <v>45100</v>
      </c>
      <c r="I3147" s="9" t="s">
        <v>7456</v>
      </c>
      <c r="J3147" s="9">
        <v>111</v>
      </c>
      <c r="K3147" s="9" t="s">
        <v>7476</v>
      </c>
      <c r="L3147" s="9" t="str">
        <f>IF(OR('1. Raw Data'!L3147="Elec", '1. Raw Data'!L3147="elect"), "Electronics", '1. Raw Data'!L3147)</f>
        <v>Home Appliances</v>
      </c>
      <c r="M3147" s="9">
        <v>448.58</v>
      </c>
      <c r="N3147" s="9">
        <f>IF(ISBLANK('1. Raw Data'!N3147), MEDIAN('1. Raw Data'!$N$2:$N$5001), '1. Raw Data'!N3147)</f>
        <v>278.32</v>
      </c>
      <c r="O3147" s="9">
        <v>1</v>
      </c>
      <c r="P3147" s="9">
        <f>IF(ISBLANK('1. Raw Data'!P3147), 0, '1. Raw Data'!P3147)</f>
        <v>0.05</v>
      </c>
      <c r="Q3147" s="9">
        <v>558</v>
      </c>
      <c r="R3147" s="9">
        <v>3</v>
      </c>
      <c r="S3147" s="9">
        <f t="shared" si="147"/>
        <v>426.15099999999995</v>
      </c>
      <c r="T3147" s="9">
        <f t="shared" si="148"/>
        <v>147.83099999999996</v>
      </c>
      <c r="U3147" s="23">
        <f t="shared" si="149"/>
        <v>0.3468981652043524</v>
      </c>
    </row>
    <row r="3148" spans="1:21" x14ac:dyDescent="0.3">
      <c r="A3148" s="9">
        <v>2395</v>
      </c>
      <c r="B3148" s="9" t="str">
        <f>PROPER(TRIM('1. Raw Data'!B3148))</f>
        <v>Customer_3146</v>
      </c>
      <c r="C3148" s="9">
        <f>IF(OR('1. Raw Data'!C3148&lt;18, '1. Raw Data'!C3148&gt;100), MEDIAN('1. Raw Data'!$C$2:$C$5001), '1. Raw Data'!C3148)</f>
        <v>56</v>
      </c>
      <c r="D3148" s="9" t="s">
        <v>5022</v>
      </c>
      <c r="E3148" s="22">
        <v>44909</v>
      </c>
      <c r="F3148" s="9">
        <v>0</v>
      </c>
      <c r="G3148" s="9">
        <v>12515</v>
      </c>
      <c r="H3148" s="15">
        <v>44909</v>
      </c>
      <c r="I3148" s="9" t="s">
        <v>7457</v>
      </c>
      <c r="J3148" s="9">
        <v>149</v>
      </c>
      <c r="K3148" s="9" t="s">
        <v>7467</v>
      </c>
      <c r="L3148" s="9" t="str">
        <f>IF(OR('1. Raw Data'!L3148="Elec", '1. Raw Data'!L3148="elect"), "Electronics", '1. Raw Data'!L3148)</f>
        <v>Clothing</v>
      </c>
      <c r="M3148" s="9">
        <v>1194.07</v>
      </c>
      <c r="N3148" s="9">
        <f>IF(ISBLANK('1. Raw Data'!N3148), MEDIAN('1. Raw Data'!$N$2:$N$5001), '1. Raw Data'!N3148)</f>
        <v>825.93</v>
      </c>
      <c r="O3148" s="9">
        <v>5</v>
      </c>
      <c r="P3148" s="9">
        <f>IF(ISBLANK('1. Raw Data'!P3148), 0, '1. Raw Data'!P3148)</f>
        <v>0</v>
      </c>
      <c r="Q3148" s="9">
        <v>749</v>
      </c>
      <c r="R3148" s="9">
        <v>2</v>
      </c>
      <c r="S3148" s="9">
        <f t="shared" si="147"/>
        <v>5970.3499999999995</v>
      </c>
      <c r="T3148" s="9">
        <f t="shared" si="148"/>
        <v>1840.6999999999998</v>
      </c>
      <c r="U3148" s="23">
        <f t="shared" si="149"/>
        <v>0.30830688318105304</v>
      </c>
    </row>
    <row r="3149" spans="1:21" x14ac:dyDescent="0.3">
      <c r="A3149" s="9">
        <v>2457</v>
      </c>
      <c r="B3149" s="9" t="str">
        <f>PROPER(TRIM('1. Raw Data'!B3149))</f>
        <v>Customer_3147</v>
      </c>
      <c r="C3149" s="9">
        <f>IF(OR('1. Raw Data'!C3149&lt;18, '1. Raw Data'!C3149&gt;100), MEDIAN('1. Raw Data'!$C$2:$C$5001), '1. Raw Data'!C3149)</f>
        <v>23</v>
      </c>
      <c r="D3149" s="9" t="s">
        <v>5023</v>
      </c>
      <c r="E3149" s="22">
        <v>44347</v>
      </c>
      <c r="F3149" s="9">
        <v>1</v>
      </c>
      <c r="G3149" s="9">
        <v>11539</v>
      </c>
      <c r="H3149" s="15">
        <v>44347</v>
      </c>
      <c r="I3149" s="9" t="s">
        <v>7456</v>
      </c>
      <c r="J3149" s="9">
        <v>126</v>
      </c>
      <c r="K3149" s="9" t="s">
        <v>7469</v>
      </c>
      <c r="L3149" s="9" t="str">
        <f>IF(OR('1. Raw Data'!L3149="Elec", '1. Raw Data'!L3149="elect"), "Electronics", '1. Raw Data'!L3149)</f>
        <v>Clothing</v>
      </c>
      <c r="M3149" s="9">
        <v>1289.08</v>
      </c>
      <c r="N3149" s="9">
        <f>IF(ISBLANK('1. Raw Data'!N3149), MEDIAN('1. Raw Data'!$N$2:$N$5001), '1. Raw Data'!N3149)</f>
        <v>861.03</v>
      </c>
      <c r="O3149" s="9">
        <v>5</v>
      </c>
      <c r="P3149" s="9">
        <f>IF(ISBLANK('1. Raw Data'!P3149), 0, '1. Raw Data'!P3149)</f>
        <v>0</v>
      </c>
      <c r="Q3149" s="9">
        <v>890</v>
      </c>
      <c r="R3149" s="9">
        <v>2</v>
      </c>
      <c r="S3149" s="9">
        <f t="shared" si="147"/>
        <v>6445.4</v>
      </c>
      <c r="T3149" s="9">
        <f t="shared" si="148"/>
        <v>2140.25</v>
      </c>
      <c r="U3149" s="23">
        <f t="shared" si="149"/>
        <v>0.33205852235702982</v>
      </c>
    </row>
    <row r="3150" spans="1:21" x14ac:dyDescent="0.3">
      <c r="A3150" s="9">
        <v>1645</v>
      </c>
      <c r="B3150" s="9" t="str">
        <f>PROPER(TRIM('1. Raw Data'!B3150))</f>
        <v>Customer_3148</v>
      </c>
      <c r="C3150" s="9">
        <f>IF(OR('1. Raw Data'!C3150&lt;18, '1. Raw Data'!C3150&gt;100), MEDIAN('1. Raw Data'!$C$2:$C$5001), '1. Raw Data'!C3150)</f>
        <v>33</v>
      </c>
      <c r="D3150" s="9" t="s">
        <v>5021</v>
      </c>
      <c r="E3150" s="22">
        <v>44556</v>
      </c>
      <c r="F3150" s="9">
        <v>0</v>
      </c>
      <c r="G3150" s="9">
        <v>13847</v>
      </c>
      <c r="H3150" s="15">
        <v>44556</v>
      </c>
      <c r="I3150" s="9" t="s">
        <v>7455</v>
      </c>
      <c r="J3150" s="9">
        <v>114</v>
      </c>
      <c r="K3150" s="9" t="s">
        <v>7463</v>
      </c>
      <c r="L3150" s="9" t="str">
        <f>IF(OR('1. Raw Data'!L3150="Elec", '1. Raw Data'!L3150="elect"), "Electronics", '1. Raw Data'!L3150)</f>
        <v>Sports</v>
      </c>
      <c r="M3150" s="9">
        <v>1384.98</v>
      </c>
      <c r="N3150" s="9">
        <f>IF(ISBLANK('1. Raw Data'!N3150), MEDIAN('1. Raw Data'!$N$2:$N$5001), '1. Raw Data'!N3150)</f>
        <v>643.36</v>
      </c>
      <c r="O3150" s="9">
        <v>4</v>
      </c>
      <c r="P3150" s="9">
        <f>IF(ISBLANK('1. Raw Data'!P3150), 0, '1. Raw Data'!P3150)</f>
        <v>0.1</v>
      </c>
      <c r="Q3150" s="9">
        <v>344</v>
      </c>
      <c r="R3150" s="9">
        <v>7</v>
      </c>
      <c r="S3150" s="9">
        <f t="shared" si="147"/>
        <v>4985.9279999999999</v>
      </c>
      <c r="T3150" s="9">
        <f t="shared" si="148"/>
        <v>2412.4879999999998</v>
      </c>
      <c r="U3150" s="23">
        <f t="shared" si="149"/>
        <v>0.4838593738216837</v>
      </c>
    </row>
    <row r="3151" spans="1:21" x14ac:dyDescent="0.3">
      <c r="A3151" s="9">
        <v>1210</v>
      </c>
      <c r="B3151" s="9" t="str">
        <f>PROPER(TRIM('1. Raw Data'!B3151))</f>
        <v>Customer_3149</v>
      </c>
      <c r="C3151" s="9">
        <f>IF(OR('1. Raw Data'!C3151&lt;18, '1. Raw Data'!C3151&gt;100), MEDIAN('1. Raw Data'!$C$2:$C$5001), '1. Raw Data'!C3151)</f>
        <v>51</v>
      </c>
      <c r="D3151" s="9" t="s">
        <v>5019</v>
      </c>
      <c r="E3151" s="22">
        <v>44378</v>
      </c>
      <c r="F3151" s="9">
        <v>0</v>
      </c>
      <c r="G3151" s="9">
        <v>10937</v>
      </c>
      <c r="H3151" s="15">
        <v>44203</v>
      </c>
      <c r="I3151" s="9" t="s">
        <v>7455</v>
      </c>
      <c r="J3151" s="9">
        <v>116</v>
      </c>
      <c r="K3151" s="9" t="s">
        <v>7480</v>
      </c>
      <c r="L3151" s="9" t="str">
        <f>IF(OR('1. Raw Data'!L3151="Elec", '1. Raw Data'!L3151="elect"), "Electronics", '1. Raw Data'!L3151)</f>
        <v>Electronics</v>
      </c>
      <c r="M3151" s="9">
        <v>283.76</v>
      </c>
      <c r="N3151" s="9">
        <f>IF(ISBLANK('1. Raw Data'!N3151), MEDIAN('1. Raw Data'!$N$2:$N$5001), '1. Raw Data'!N3151)</f>
        <v>178.18</v>
      </c>
      <c r="O3151" s="9">
        <v>1</v>
      </c>
      <c r="P3151" s="9">
        <f>IF(ISBLANK('1. Raw Data'!P3151), 0, '1. Raw Data'!P3151)</f>
        <v>0</v>
      </c>
      <c r="Q3151" s="9">
        <v>505</v>
      </c>
      <c r="R3151" s="9">
        <v>3</v>
      </c>
      <c r="S3151" s="9">
        <f t="shared" si="147"/>
        <v>283.76</v>
      </c>
      <c r="T3151" s="9">
        <f t="shared" si="148"/>
        <v>105.57999999999998</v>
      </c>
      <c r="U3151" s="23">
        <f t="shared" si="149"/>
        <v>0.3720749929517902</v>
      </c>
    </row>
    <row r="3152" spans="1:21" x14ac:dyDescent="0.3">
      <c r="A3152" s="9">
        <v>2400</v>
      </c>
      <c r="B3152" s="9" t="str">
        <f>PROPER(TRIM('1. Raw Data'!B3152))</f>
        <v>Customer_3150</v>
      </c>
      <c r="C3152" s="9">
        <f>IF(OR('1. Raw Data'!C3152&lt;18, '1. Raw Data'!C3152&gt;100), MEDIAN('1. Raw Data'!$C$2:$C$5001), '1. Raw Data'!C3152)</f>
        <v>36</v>
      </c>
      <c r="D3152" s="9" t="s">
        <v>5019</v>
      </c>
      <c r="E3152" s="22">
        <v>44643</v>
      </c>
      <c r="F3152" s="9">
        <v>1</v>
      </c>
      <c r="G3152" s="9">
        <v>10764</v>
      </c>
      <c r="H3152" s="15">
        <v>44643</v>
      </c>
      <c r="I3152" s="9" t="s">
        <v>7456</v>
      </c>
      <c r="J3152" s="9">
        <v>110</v>
      </c>
      <c r="K3152" s="9" t="s">
        <v>7493</v>
      </c>
      <c r="L3152" s="9" t="str">
        <f>IF(OR('1. Raw Data'!L3152="Elec", '1. Raw Data'!L3152="elect"), "Electronics", '1. Raw Data'!L3152)</f>
        <v>Home Appliances</v>
      </c>
      <c r="M3152" s="9">
        <v>490.69</v>
      </c>
      <c r="N3152" s="9">
        <f>IF(ISBLANK('1. Raw Data'!N3152), MEDIAN('1. Raw Data'!$N$2:$N$5001), '1. Raw Data'!N3152)</f>
        <v>203.43</v>
      </c>
      <c r="O3152" s="9">
        <v>4</v>
      </c>
      <c r="P3152" s="9">
        <f>IF(ISBLANK('1. Raw Data'!P3152), 0, '1. Raw Data'!P3152)</f>
        <v>0</v>
      </c>
      <c r="Q3152" s="9">
        <v>762</v>
      </c>
      <c r="R3152" s="9">
        <v>5</v>
      </c>
      <c r="S3152" s="9">
        <f t="shared" si="147"/>
        <v>1962.76</v>
      </c>
      <c r="T3152" s="9">
        <f t="shared" si="148"/>
        <v>1149.04</v>
      </c>
      <c r="U3152" s="23">
        <f t="shared" si="149"/>
        <v>0.58542053027369623</v>
      </c>
    </row>
    <row r="3153" spans="1:21" x14ac:dyDescent="0.3">
      <c r="A3153" s="9">
        <v>2418</v>
      </c>
      <c r="B3153" s="9" t="str">
        <f>PROPER(TRIM('1. Raw Data'!B3153))</f>
        <v>Customer_3151</v>
      </c>
      <c r="C3153" s="9">
        <f>IF(OR('1. Raw Data'!C3153&lt;18, '1. Raw Data'!C3153&gt;100), MEDIAN('1. Raw Data'!$C$2:$C$5001), '1. Raw Data'!C3153)</f>
        <v>37</v>
      </c>
      <c r="D3153" s="9" t="s">
        <v>5020</v>
      </c>
      <c r="E3153" s="22">
        <v>44110</v>
      </c>
      <c r="F3153" s="9">
        <v>1</v>
      </c>
      <c r="G3153" s="9">
        <v>12210</v>
      </c>
      <c r="H3153" s="15">
        <v>43992</v>
      </c>
      <c r="I3153" s="9" t="s">
        <v>7456</v>
      </c>
      <c r="J3153" s="9">
        <v>131</v>
      </c>
      <c r="K3153" s="9" t="s">
        <v>7504</v>
      </c>
      <c r="L3153" s="9" t="str">
        <f>IF(OR('1. Raw Data'!L3153="Elec", '1. Raw Data'!L3153="elect"), "Electronics", '1. Raw Data'!L3153)</f>
        <v>Home Appliances</v>
      </c>
      <c r="M3153" s="9">
        <v>1297.51</v>
      </c>
      <c r="N3153" s="9">
        <f>IF(ISBLANK('1. Raw Data'!N3153), MEDIAN('1. Raw Data'!$N$2:$N$5001), '1. Raw Data'!N3153)</f>
        <v>837.35</v>
      </c>
      <c r="O3153" s="9">
        <v>3</v>
      </c>
      <c r="P3153" s="9">
        <f>IF(ISBLANK('1. Raw Data'!P3153), 0, '1. Raw Data'!P3153)</f>
        <v>0</v>
      </c>
      <c r="Q3153" s="9">
        <v>1339</v>
      </c>
      <c r="R3153" s="9">
        <v>3</v>
      </c>
      <c r="S3153" s="9">
        <f t="shared" si="147"/>
        <v>3892.5299999999997</v>
      </c>
      <c r="T3153" s="9">
        <f t="shared" si="148"/>
        <v>1380.4799999999996</v>
      </c>
      <c r="U3153" s="23">
        <f t="shared" si="149"/>
        <v>0.35464851908655803</v>
      </c>
    </row>
    <row r="3154" spans="1:21" x14ac:dyDescent="0.3">
      <c r="A3154" s="9">
        <v>2473</v>
      </c>
      <c r="B3154" s="9" t="str">
        <f>PROPER(TRIM('1. Raw Data'!B3154))</f>
        <v>Customer_3152</v>
      </c>
      <c r="C3154" s="9">
        <f>IF(OR('1. Raw Data'!C3154&lt;18, '1. Raw Data'!C3154&gt;100), MEDIAN('1. Raw Data'!$C$2:$C$5001), '1. Raw Data'!C3154)</f>
        <v>24</v>
      </c>
      <c r="D3154" s="9" t="s">
        <v>5022</v>
      </c>
      <c r="E3154" s="22">
        <v>44595</v>
      </c>
      <c r="F3154" s="9">
        <v>0</v>
      </c>
      <c r="G3154" s="9">
        <v>10652</v>
      </c>
      <c r="H3154" s="15">
        <v>44622</v>
      </c>
      <c r="I3154" s="9" t="s">
        <v>7455</v>
      </c>
      <c r="J3154" s="9">
        <v>131</v>
      </c>
      <c r="K3154" s="9" t="s">
        <v>7504</v>
      </c>
      <c r="L3154" s="9" t="str">
        <f>IF(OR('1. Raw Data'!L3154="Elec", '1. Raw Data'!L3154="elect"), "Electronics", '1. Raw Data'!L3154)</f>
        <v>Electronics</v>
      </c>
      <c r="M3154" s="9">
        <v>337.88</v>
      </c>
      <c r="N3154" s="9">
        <f>IF(ISBLANK('1. Raw Data'!N3154), MEDIAN('1. Raw Data'!$N$2:$N$5001), '1. Raw Data'!N3154)</f>
        <v>196.13</v>
      </c>
      <c r="O3154" s="9">
        <v>2</v>
      </c>
      <c r="P3154" s="9">
        <f>IF(ISBLANK('1. Raw Data'!P3154), 0, '1. Raw Data'!P3154)</f>
        <v>0.1</v>
      </c>
      <c r="Q3154" s="9">
        <v>391</v>
      </c>
      <c r="R3154" s="9">
        <v>7</v>
      </c>
      <c r="S3154" s="9">
        <f t="shared" si="147"/>
        <v>608.18399999999997</v>
      </c>
      <c r="T3154" s="9">
        <f t="shared" si="148"/>
        <v>215.92399999999998</v>
      </c>
      <c r="U3154" s="23">
        <f t="shared" si="149"/>
        <v>0.35503071438906647</v>
      </c>
    </row>
    <row r="3155" spans="1:21" x14ac:dyDescent="0.3">
      <c r="A3155" s="9">
        <v>1942</v>
      </c>
      <c r="B3155" s="9" t="str">
        <f>PROPER(TRIM('1. Raw Data'!B3155))</f>
        <v>Customer_3153</v>
      </c>
      <c r="C3155" s="9">
        <f>IF(OR('1. Raw Data'!C3155&lt;18, '1. Raw Data'!C3155&gt;100), MEDIAN('1. Raw Data'!$C$2:$C$5001), '1. Raw Data'!C3155)</f>
        <v>71</v>
      </c>
      <c r="D3155" s="9" t="s">
        <v>5021</v>
      </c>
      <c r="E3155" s="22">
        <v>44662</v>
      </c>
      <c r="F3155" s="9">
        <v>0</v>
      </c>
      <c r="G3155" s="9">
        <v>12948</v>
      </c>
      <c r="H3155" s="15">
        <v>44869</v>
      </c>
      <c r="I3155" s="9" t="s">
        <v>7457</v>
      </c>
      <c r="J3155" s="9">
        <v>136</v>
      </c>
      <c r="K3155" s="9" t="s">
        <v>7503</v>
      </c>
      <c r="L3155" s="9" t="str">
        <f>IF(OR('1. Raw Data'!L3155="Elec", '1. Raw Data'!L3155="elect"), "Electronics", '1. Raw Data'!L3155)</f>
        <v>Electronics</v>
      </c>
      <c r="M3155" s="9">
        <v>55.03</v>
      </c>
      <c r="N3155" s="9">
        <f>IF(ISBLANK('1. Raw Data'!N3155), MEDIAN('1. Raw Data'!$N$2:$N$5001), '1. Raw Data'!N3155)</f>
        <v>37.799999999999997</v>
      </c>
      <c r="O3155" s="9">
        <v>4</v>
      </c>
      <c r="P3155" s="9">
        <f>IF(ISBLANK('1. Raw Data'!P3155), 0, '1. Raw Data'!P3155)</f>
        <v>0.1</v>
      </c>
      <c r="Q3155" s="9">
        <v>523</v>
      </c>
      <c r="R3155" s="9">
        <v>5</v>
      </c>
      <c r="S3155" s="9">
        <f t="shared" si="147"/>
        <v>198.108</v>
      </c>
      <c r="T3155" s="9">
        <f t="shared" si="148"/>
        <v>46.908000000000015</v>
      </c>
      <c r="U3155" s="23">
        <f t="shared" si="149"/>
        <v>0.23677993821551888</v>
      </c>
    </row>
    <row r="3156" spans="1:21" x14ac:dyDescent="0.3">
      <c r="A3156" s="9">
        <v>2387</v>
      </c>
      <c r="B3156" s="9" t="str">
        <f>PROPER(TRIM('1. Raw Data'!B3156))</f>
        <v>Customer_3154</v>
      </c>
      <c r="C3156" s="9">
        <f>IF(OR('1. Raw Data'!C3156&lt;18, '1. Raw Data'!C3156&gt;100), MEDIAN('1. Raw Data'!$C$2:$C$5001), '1. Raw Data'!C3156)</f>
        <v>47</v>
      </c>
      <c r="D3156" s="9" t="s">
        <v>5020</v>
      </c>
      <c r="E3156" s="22">
        <v>44771</v>
      </c>
      <c r="F3156" s="9">
        <v>1</v>
      </c>
      <c r="G3156" s="9">
        <v>12855</v>
      </c>
      <c r="H3156" s="15">
        <v>44771</v>
      </c>
      <c r="I3156" s="9" t="s">
        <v>7456</v>
      </c>
      <c r="J3156" s="9">
        <v>110</v>
      </c>
      <c r="K3156" s="9" t="s">
        <v>7493</v>
      </c>
      <c r="L3156" s="9" t="str">
        <f>IF(OR('1. Raw Data'!L3156="Elec", '1. Raw Data'!L3156="elect"), "Electronics", '1. Raw Data'!L3156)</f>
        <v>Sports</v>
      </c>
      <c r="M3156" s="9">
        <v>1312.7</v>
      </c>
      <c r="N3156" s="9">
        <f>IF(ISBLANK('1. Raw Data'!N3156), MEDIAN('1. Raw Data'!$N$2:$N$5001), '1. Raw Data'!N3156)</f>
        <v>903.15</v>
      </c>
      <c r="O3156" s="9">
        <v>4</v>
      </c>
      <c r="P3156" s="9">
        <f>IF(ISBLANK('1. Raw Data'!P3156), 0, '1. Raw Data'!P3156)</f>
        <v>0.2</v>
      </c>
      <c r="Q3156" s="9">
        <v>887</v>
      </c>
      <c r="R3156" s="9">
        <v>6</v>
      </c>
      <c r="S3156" s="9">
        <f t="shared" si="147"/>
        <v>4200.6400000000003</v>
      </c>
      <c r="T3156" s="9">
        <f t="shared" si="148"/>
        <v>588.04000000000042</v>
      </c>
      <c r="U3156" s="23">
        <f t="shared" si="149"/>
        <v>0.13998819227546289</v>
      </c>
    </row>
    <row r="3157" spans="1:21" x14ac:dyDescent="0.3">
      <c r="A3157" s="9">
        <v>1456</v>
      </c>
      <c r="B3157" s="9" t="str">
        <f>PROPER(TRIM('1. Raw Data'!B3157))</f>
        <v>Customer_3155</v>
      </c>
      <c r="C3157" s="9">
        <f>IF(OR('1. Raw Data'!C3157&lt;18, '1. Raw Data'!C3157&gt;100), MEDIAN('1. Raw Data'!$C$2:$C$5001), '1. Raw Data'!C3157)</f>
        <v>23</v>
      </c>
      <c r="D3157" s="9" t="s">
        <v>5018</v>
      </c>
      <c r="E3157" s="22">
        <v>44988</v>
      </c>
      <c r="F3157" s="9">
        <v>0</v>
      </c>
      <c r="G3157" s="9">
        <v>13602</v>
      </c>
      <c r="H3157" s="15">
        <v>44988</v>
      </c>
      <c r="I3157" s="9" t="s">
        <v>7456</v>
      </c>
      <c r="J3157" s="9">
        <v>126</v>
      </c>
      <c r="K3157" s="9" t="s">
        <v>7469</v>
      </c>
      <c r="L3157" s="9" t="str">
        <f>IF(OR('1. Raw Data'!L3157="Elec", '1. Raw Data'!L3157="elect"), "Electronics", '1. Raw Data'!L3157)</f>
        <v>Electronics</v>
      </c>
      <c r="M3157" s="9">
        <v>523.35</v>
      </c>
      <c r="N3157" s="9">
        <f>IF(ISBLANK('1. Raw Data'!N3157), MEDIAN('1. Raw Data'!$N$2:$N$5001), '1. Raw Data'!N3157)</f>
        <v>217.32</v>
      </c>
      <c r="O3157" s="9">
        <v>1</v>
      </c>
      <c r="P3157" s="9">
        <f>IF(ISBLANK('1. Raw Data'!P3157), 0, '1. Raw Data'!P3157)</f>
        <v>0.1</v>
      </c>
      <c r="Q3157" s="9">
        <v>400</v>
      </c>
      <c r="R3157" s="9">
        <v>6</v>
      </c>
      <c r="S3157" s="9">
        <f t="shared" si="147"/>
        <v>471.01500000000004</v>
      </c>
      <c r="T3157" s="9">
        <f t="shared" si="148"/>
        <v>253.69500000000005</v>
      </c>
      <c r="U3157" s="23">
        <f t="shared" si="149"/>
        <v>0.53861341995477852</v>
      </c>
    </row>
    <row r="3158" spans="1:21" x14ac:dyDescent="0.3">
      <c r="A3158" s="9">
        <v>1724</v>
      </c>
      <c r="B3158" s="9" t="str">
        <f>PROPER(TRIM('1. Raw Data'!B3158))</f>
        <v>Customer_3156</v>
      </c>
      <c r="C3158" s="9">
        <f>IF(OR('1. Raw Data'!C3158&lt;18, '1. Raw Data'!C3158&gt;100), MEDIAN('1. Raw Data'!$C$2:$C$5001), '1. Raw Data'!C3158)</f>
        <v>42</v>
      </c>
      <c r="D3158" s="9" t="s">
        <v>5023</v>
      </c>
      <c r="E3158" s="22">
        <v>44329</v>
      </c>
      <c r="F3158" s="9">
        <v>0</v>
      </c>
      <c r="G3158" s="9">
        <v>12129</v>
      </c>
      <c r="H3158" s="15">
        <v>44329</v>
      </c>
      <c r="I3158" s="9" t="s">
        <v>7457</v>
      </c>
      <c r="J3158" s="9">
        <v>120</v>
      </c>
      <c r="K3158" s="9" t="s">
        <v>7488</v>
      </c>
      <c r="L3158" s="9" t="str">
        <f>IF(OR('1. Raw Data'!L3158="Elec", '1. Raw Data'!L3158="elect"), "Electronics", '1. Raw Data'!L3158)</f>
        <v>Home Appliances</v>
      </c>
      <c r="M3158" s="9">
        <v>651.02</v>
      </c>
      <c r="N3158" s="9">
        <f>IF(ISBLANK('1. Raw Data'!N3158), MEDIAN('1. Raw Data'!$N$2:$N$5001), '1. Raw Data'!N3158)</f>
        <v>291.76</v>
      </c>
      <c r="O3158" s="9">
        <v>2</v>
      </c>
      <c r="P3158" s="9">
        <f>IF(ISBLANK('1. Raw Data'!P3158), 0, '1. Raw Data'!P3158)</f>
        <v>0.05</v>
      </c>
      <c r="Q3158" s="9">
        <v>760</v>
      </c>
      <c r="R3158" s="9">
        <v>4</v>
      </c>
      <c r="S3158" s="9">
        <f t="shared" si="147"/>
        <v>1236.9379999999999</v>
      </c>
      <c r="T3158" s="9">
        <f t="shared" si="148"/>
        <v>653.41799999999989</v>
      </c>
      <c r="U3158" s="23">
        <f t="shared" si="149"/>
        <v>0.5282544476764397</v>
      </c>
    </row>
    <row r="3159" spans="1:21" x14ac:dyDescent="0.3">
      <c r="A3159" s="9">
        <v>2249</v>
      </c>
      <c r="B3159" s="9" t="str">
        <f>PROPER(TRIM('1. Raw Data'!B3159))</f>
        <v>Customer_3157</v>
      </c>
      <c r="C3159" s="9">
        <f>IF(OR('1. Raw Data'!C3159&lt;18, '1. Raw Data'!C3159&gt;100), MEDIAN('1. Raw Data'!$C$2:$C$5001), '1. Raw Data'!C3159)</f>
        <v>22</v>
      </c>
      <c r="D3159" s="9" t="s">
        <v>5023</v>
      </c>
      <c r="E3159" s="22">
        <v>45258</v>
      </c>
      <c r="F3159" s="9">
        <v>0</v>
      </c>
      <c r="G3159" s="9">
        <v>10480</v>
      </c>
      <c r="H3159" s="15">
        <v>45258</v>
      </c>
      <c r="I3159" s="9" t="s">
        <v>7455</v>
      </c>
      <c r="J3159" s="9">
        <v>144</v>
      </c>
      <c r="K3159" s="9" t="s">
        <v>7462</v>
      </c>
      <c r="L3159" s="9" t="str">
        <f>IF(OR('1. Raw Data'!L3159="Elec", '1. Raw Data'!L3159="elect"), "Electronics", '1. Raw Data'!L3159)</f>
        <v>Sports</v>
      </c>
      <c r="M3159" s="9">
        <v>697.18</v>
      </c>
      <c r="N3159" s="9">
        <f>IF(ISBLANK('1. Raw Data'!N3159), MEDIAN('1. Raw Data'!$N$2:$N$5001), '1. Raw Data'!N3159)</f>
        <v>380.15</v>
      </c>
      <c r="O3159" s="9">
        <v>2</v>
      </c>
      <c r="P3159" s="9">
        <f>IF(ISBLANK('1. Raw Data'!P3159), 0, '1. Raw Data'!P3159)</f>
        <v>0</v>
      </c>
      <c r="Q3159" s="9">
        <v>328</v>
      </c>
      <c r="R3159" s="9">
        <v>6</v>
      </c>
      <c r="S3159" s="9">
        <f t="shared" si="147"/>
        <v>1394.36</v>
      </c>
      <c r="T3159" s="9">
        <f t="shared" si="148"/>
        <v>634.05999999999995</v>
      </c>
      <c r="U3159" s="23">
        <f t="shared" si="149"/>
        <v>0.45473192002065466</v>
      </c>
    </row>
    <row r="3160" spans="1:21" x14ac:dyDescent="0.3">
      <c r="A3160" s="9">
        <v>1981</v>
      </c>
      <c r="B3160" s="9" t="str">
        <f>PROPER(TRIM('1. Raw Data'!B3160))</f>
        <v>Customer_3158</v>
      </c>
      <c r="C3160" s="9">
        <f>IF(OR('1. Raw Data'!C3160&lt;18, '1. Raw Data'!C3160&gt;100), MEDIAN('1. Raw Data'!$C$2:$C$5001), '1. Raw Data'!C3160)</f>
        <v>65</v>
      </c>
      <c r="D3160" s="9" t="s">
        <v>5020</v>
      </c>
      <c r="E3160" s="22">
        <v>44293</v>
      </c>
      <c r="F3160" s="9">
        <v>0</v>
      </c>
      <c r="G3160" s="9">
        <v>13964</v>
      </c>
      <c r="H3160" s="15">
        <v>44381</v>
      </c>
      <c r="I3160" s="9" t="s">
        <v>7457</v>
      </c>
      <c r="J3160" s="9">
        <v>109</v>
      </c>
      <c r="K3160" s="9" t="s">
        <v>7466</v>
      </c>
      <c r="L3160" s="9" t="str">
        <f>IF(OR('1. Raw Data'!L3160="Elec", '1. Raw Data'!L3160="elect"), "Electronics", '1. Raw Data'!L3160)</f>
        <v>Clothing</v>
      </c>
      <c r="M3160" s="9">
        <v>1280</v>
      </c>
      <c r="N3160" s="9">
        <f>IF(ISBLANK('1. Raw Data'!N3160), MEDIAN('1. Raw Data'!$N$2:$N$5001), '1. Raw Data'!N3160)</f>
        <v>849.73</v>
      </c>
      <c r="O3160" s="9">
        <v>5</v>
      </c>
      <c r="P3160" s="9">
        <f>IF(ISBLANK('1. Raw Data'!P3160), 0, '1. Raw Data'!P3160)</f>
        <v>0</v>
      </c>
      <c r="Q3160" s="9">
        <v>413</v>
      </c>
      <c r="R3160" s="9">
        <v>4</v>
      </c>
      <c r="S3160" s="9">
        <f t="shared" si="147"/>
        <v>6400</v>
      </c>
      <c r="T3160" s="9">
        <f t="shared" si="148"/>
        <v>2151.3500000000004</v>
      </c>
      <c r="U3160" s="23">
        <f t="shared" si="149"/>
        <v>0.33614843750000006</v>
      </c>
    </row>
    <row r="3161" spans="1:21" x14ac:dyDescent="0.3">
      <c r="A3161" s="9">
        <v>2154</v>
      </c>
      <c r="B3161" s="9" t="str">
        <f>PROPER(TRIM('1. Raw Data'!B3161))</f>
        <v>Customer_3159</v>
      </c>
      <c r="C3161" s="9">
        <f>IF(OR('1. Raw Data'!C3161&lt;18, '1. Raw Data'!C3161&gt;100), MEDIAN('1. Raw Data'!$C$2:$C$5001), '1. Raw Data'!C3161)</f>
        <v>42</v>
      </c>
      <c r="D3161" s="9" t="s">
        <v>5023</v>
      </c>
      <c r="E3161" s="22">
        <v>44356</v>
      </c>
      <c r="F3161" s="9">
        <v>1</v>
      </c>
      <c r="G3161" s="9">
        <v>10515</v>
      </c>
      <c r="H3161" s="15">
        <v>44445</v>
      </c>
      <c r="I3161" s="9" t="s">
        <v>7457</v>
      </c>
      <c r="J3161" s="9">
        <v>115</v>
      </c>
      <c r="K3161" s="9" t="s">
        <v>7481</v>
      </c>
      <c r="L3161" s="9" t="str">
        <f>IF(OR('1. Raw Data'!L3161="Elec", '1. Raw Data'!L3161="elect"), "Electronics", '1. Raw Data'!L3161)</f>
        <v>Sports</v>
      </c>
      <c r="M3161" s="9">
        <v>539.94000000000005</v>
      </c>
      <c r="N3161" s="9">
        <f>IF(ISBLANK('1. Raw Data'!N3161), MEDIAN('1. Raw Data'!$N$2:$N$5001), '1. Raw Data'!N3161)</f>
        <v>347.9</v>
      </c>
      <c r="O3161" s="9">
        <v>4</v>
      </c>
      <c r="P3161" s="9">
        <f>IF(ISBLANK('1. Raw Data'!P3161), 0, '1. Raw Data'!P3161)</f>
        <v>0</v>
      </c>
      <c r="Q3161" s="9">
        <v>1123</v>
      </c>
      <c r="R3161" s="9">
        <v>4</v>
      </c>
      <c r="S3161" s="9">
        <f t="shared" si="147"/>
        <v>2159.7600000000002</v>
      </c>
      <c r="T3161" s="9">
        <f t="shared" si="148"/>
        <v>768.16000000000031</v>
      </c>
      <c r="U3161" s="23">
        <f t="shared" si="149"/>
        <v>0.35566914842389907</v>
      </c>
    </row>
    <row r="3162" spans="1:21" x14ac:dyDescent="0.3">
      <c r="A3162" s="9">
        <v>1587</v>
      </c>
      <c r="B3162" s="9" t="str">
        <f>PROPER(TRIM('1. Raw Data'!B3162))</f>
        <v>Customer_3160</v>
      </c>
      <c r="C3162" s="9">
        <f>IF(OR('1. Raw Data'!C3162&lt;18, '1. Raw Data'!C3162&gt;100), MEDIAN('1. Raw Data'!$C$2:$C$5001), '1. Raw Data'!C3162)</f>
        <v>25</v>
      </c>
      <c r="D3162" s="9" t="s">
        <v>5022</v>
      </c>
      <c r="E3162" s="22">
        <v>45231</v>
      </c>
      <c r="F3162" s="9">
        <v>0</v>
      </c>
      <c r="G3162" s="9">
        <v>11663</v>
      </c>
      <c r="H3162" s="15">
        <v>44937</v>
      </c>
      <c r="I3162" s="9" t="s">
        <v>7457</v>
      </c>
      <c r="J3162" s="9">
        <v>109</v>
      </c>
      <c r="K3162" s="9" t="s">
        <v>7466</v>
      </c>
      <c r="L3162" s="9" t="str">
        <f>IF(OR('1. Raw Data'!L3162="Elec", '1. Raw Data'!L3162="elect"), "Electronics", '1. Raw Data'!L3162)</f>
        <v>Sports</v>
      </c>
      <c r="M3162" s="9">
        <v>1343.81</v>
      </c>
      <c r="N3162" s="9">
        <f>IF(ISBLANK('1. Raw Data'!N3162), MEDIAN('1. Raw Data'!$N$2:$N$5001), '1. Raw Data'!N3162)</f>
        <v>926.3</v>
      </c>
      <c r="O3162" s="9">
        <v>5</v>
      </c>
      <c r="P3162" s="9">
        <f>IF(ISBLANK('1. Raw Data'!P3162), 0, '1. Raw Data'!P3162)</f>
        <v>0</v>
      </c>
      <c r="Q3162" s="9">
        <v>427</v>
      </c>
      <c r="R3162" s="9">
        <v>8</v>
      </c>
      <c r="S3162" s="9">
        <f t="shared" si="147"/>
        <v>6719.0499999999993</v>
      </c>
      <c r="T3162" s="9">
        <f t="shared" si="148"/>
        <v>2087.5499999999993</v>
      </c>
      <c r="U3162" s="23">
        <f t="shared" si="149"/>
        <v>0.31069124355377614</v>
      </c>
    </row>
    <row r="3163" spans="1:21" x14ac:dyDescent="0.3">
      <c r="A3163" s="9">
        <v>1475</v>
      </c>
      <c r="B3163" s="9" t="str">
        <f>PROPER(TRIM('1. Raw Data'!B3163))</f>
        <v>Customer_3161</v>
      </c>
      <c r="C3163" s="9">
        <f>IF(OR('1. Raw Data'!C3163&lt;18, '1. Raw Data'!C3163&gt;100), MEDIAN('1. Raw Data'!$C$2:$C$5001), '1. Raw Data'!C3163)</f>
        <v>50</v>
      </c>
      <c r="D3163" s="9" t="s">
        <v>5023</v>
      </c>
      <c r="E3163" s="22">
        <v>43996</v>
      </c>
      <c r="F3163" s="9">
        <v>0</v>
      </c>
      <c r="G3163" s="9">
        <v>10186</v>
      </c>
      <c r="H3163" s="15">
        <v>43996</v>
      </c>
      <c r="I3163" s="9" t="s">
        <v>7456</v>
      </c>
      <c r="J3163" s="9">
        <v>107</v>
      </c>
      <c r="K3163" s="9" t="s">
        <v>7485</v>
      </c>
      <c r="L3163" s="9" t="str">
        <f>IF(OR('1. Raw Data'!L3163="Elec", '1. Raw Data'!L3163="elect"), "Electronics", '1. Raw Data'!L3163)</f>
        <v>Sports</v>
      </c>
      <c r="M3163" s="9">
        <v>944.56</v>
      </c>
      <c r="N3163" s="9">
        <f>IF(ISBLANK('1. Raw Data'!N3163), MEDIAN('1. Raw Data'!$N$2:$N$5001), '1. Raw Data'!N3163)</f>
        <v>552.97</v>
      </c>
      <c r="O3163" s="9">
        <v>4</v>
      </c>
      <c r="P3163" s="9">
        <f>IF(ISBLANK('1. Raw Data'!P3163), 0, '1. Raw Data'!P3163)</f>
        <v>0.05</v>
      </c>
      <c r="Q3163" s="9">
        <v>366</v>
      </c>
      <c r="R3163" s="9">
        <v>7</v>
      </c>
      <c r="S3163" s="9">
        <f t="shared" si="147"/>
        <v>3589.3279999999995</v>
      </c>
      <c r="T3163" s="9">
        <f t="shared" si="148"/>
        <v>1377.4479999999994</v>
      </c>
      <c r="U3163" s="23">
        <f t="shared" si="149"/>
        <v>0.38376208582776489</v>
      </c>
    </row>
    <row r="3164" spans="1:21" x14ac:dyDescent="0.3">
      <c r="A3164" s="9">
        <v>1985</v>
      </c>
      <c r="B3164" s="9" t="str">
        <f>PROPER(TRIM('1. Raw Data'!B3164))</f>
        <v>Customer_3162</v>
      </c>
      <c r="C3164" s="9">
        <f>IF(OR('1. Raw Data'!C3164&lt;18, '1. Raw Data'!C3164&gt;100), MEDIAN('1. Raw Data'!$C$2:$C$5001), '1. Raw Data'!C3164)</f>
        <v>35</v>
      </c>
      <c r="D3164" s="9" t="s">
        <v>5022</v>
      </c>
      <c r="E3164" s="22">
        <v>45169</v>
      </c>
      <c r="F3164" s="9">
        <v>0</v>
      </c>
      <c r="G3164" s="9">
        <v>10145</v>
      </c>
      <c r="H3164" s="15">
        <v>45169</v>
      </c>
      <c r="I3164" s="9" t="s">
        <v>7455</v>
      </c>
      <c r="J3164" s="9">
        <v>126</v>
      </c>
      <c r="K3164" s="9" t="s">
        <v>7469</v>
      </c>
      <c r="L3164" s="9" t="str">
        <f>IF(OR('1. Raw Data'!L3164="Elec", '1. Raw Data'!L3164="elect"), "Electronics", '1. Raw Data'!L3164)</f>
        <v>Electronics</v>
      </c>
      <c r="M3164" s="9">
        <v>814.57</v>
      </c>
      <c r="N3164" s="9">
        <f>IF(ISBLANK('1. Raw Data'!N3164), MEDIAN('1. Raw Data'!$N$2:$N$5001), '1. Raw Data'!N3164)</f>
        <v>388.52</v>
      </c>
      <c r="O3164" s="9">
        <v>1</v>
      </c>
      <c r="P3164" s="9">
        <f>IF(ISBLANK('1. Raw Data'!P3164), 0, '1. Raw Data'!P3164)</f>
        <v>0</v>
      </c>
      <c r="Q3164" s="9">
        <v>332</v>
      </c>
      <c r="R3164" s="9">
        <v>3</v>
      </c>
      <c r="S3164" s="9">
        <f t="shared" si="147"/>
        <v>814.57</v>
      </c>
      <c r="T3164" s="9">
        <f t="shared" si="148"/>
        <v>426.05000000000007</v>
      </c>
      <c r="U3164" s="23">
        <f t="shared" si="149"/>
        <v>0.52303669420675947</v>
      </c>
    </row>
    <row r="3165" spans="1:21" x14ac:dyDescent="0.3">
      <c r="A3165" s="9">
        <v>2300</v>
      </c>
      <c r="B3165" s="9" t="str">
        <f>PROPER(TRIM('1. Raw Data'!B3165))</f>
        <v>Customer_3163</v>
      </c>
      <c r="C3165" s="9">
        <f>IF(OR('1. Raw Data'!C3165&lt;18, '1. Raw Data'!C3165&gt;100), MEDIAN('1. Raw Data'!$C$2:$C$5001), '1. Raw Data'!C3165)</f>
        <v>20</v>
      </c>
      <c r="D3165" s="9" t="s">
        <v>5018</v>
      </c>
      <c r="E3165" s="22">
        <v>45161</v>
      </c>
      <c r="F3165" s="9">
        <v>1</v>
      </c>
      <c r="G3165" s="9">
        <v>11005</v>
      </c>
      <c r="H3165" s="15">
        <v>45161</v>
      </c>
      <c r="I3165" s="9" t="s">
        <v>7455</v>
      </c>
      <c r="J3165" s="9">
        <v>124</v>
      </c>
      <c r="K3165" s="9" t="s">
        <v>7497</v>
      </c>
      <c r="L3165" s="9" t="str">
        <f>IF(OR('1. Raw Data'!L3165="Elec", '1. Raw Data'!L3165="elect"), "Electronics", '1. Raw Data'!L3165)</f>
        <v>Home Appliances</v>
      </c>
      <c r="M3165" s="9">
        <v>522.14</v>
      </c>
      <c r="N3165" s="9">
        <f>IF(ISBLANK('1. Raw Data'!N3165), MEDIAN('1. Raw Data'!$N$2:$N$5001), '1. Raw Data'!N3165)</f>
        <v>212.79</v>
      </c>
      <c r="O3165" s="9">
        <v>1</v>
      </c>
      <c r="P3165" s="9">
        <f>IF(ISBLANK('1. Raw Data'!P3165), 0, '1. Raw Data'!P3165)</f>
        <v>0</v>
      </c>
      <c r="Q3165" s="9">
        <v>497</v>
      </c>
      <c r="R3165" s="9">
        <v>5</v>
      </c>
      <c r="S3165" s="9">
        <f t="shared" si="147"/>
        <v>522.14</v>
      </c>
      <c r="T3165" s="9">
        <f t="shared" si="148"/>
        <v>309.35000000000002</v>
      </c>
      <c r="U3165" s="23">
        <f t="shared" si="149"/>
        <v>0.59246562224690702</v>
      </c>
    </row>
    <row r="3166" spans="1:21" x14ac:dyDescent="0.3">
      <c r="A3166" s="9">
        <v>1155</v>
      </c>
      <c r="B3166" s="9" t="str">
        <f>PROPER(TRIM('1. Raw Data'!B3166))</f>
        <v>Customer_3164</v>
      </c>
      <c r="C3166" s="9">
        <f>IF(OR('1. Raw Data'!C3166&lt;18, '1. Raw Data'!C3166&gt;100), MEDIAN('1. Raw Data'!$C$2:$C$5001), '1. Raw Data'!C3166)</f>
        <v>45</v>
      </c>
      <c r="D3166" s="9" t="s">
        <v>5021</v>
      </c>
      <c r="E3166" s="22">
        <v>43895</v>
      </c>
      <c r="F3166" s="9">
        <v>0</v>
      </c>
      <c r="G3166" s="9">
        <v>10151</v>
      </c>
      <c r="H3166" s="15">
        <v>43954</v>
      </c>
      <c r="I3166" s="9" t="s">
        <v>7456</v>
      </c>
      <c r="J3166" s="9">
        <v>112</v>
      </c>
      <c r="K3166" s="9" t="s">
        <v>7492</v>
      </c>
      <c r="L3166" s="9" t="str">
        <f>IF(OR('1. Raw Data'!L3166="Elec", '1. Raw Data'!L3166="elect"), "Electronics", '1. Raw Data'!L3166)</f>
        <v>Electronics</v>
      </c>
      <c r="M3166" s="9">
        <v>403.38</v>
      </c>
      <c r="N3166" s="9">
        <f>IF(ISBLANK('1. Raw Data'!N3166), MEDIAN('1. Raw Data'!$N$2:$N$5001), '1. Raw Data'!N3166)</f>
        <v>188.33</v>
      </c>
      <c r="O3166" s="9">
        <v>3</v>
      </c>
      <c r="P3166" s="9">
        <f>IF(ISBLANK('1. Raw Data'!P3166), 0, '1. Raw Data'!P3166)</f>
        <v>0</v>
      </c>
      <c r="Q3166" s="9">
        <v>426</v>
      </c>
      <c r="R3166" s="9">
        <v>5</v>
      </c>
      <c r="S3166" s="9">
        <f t="shared" si="147"/>
        <v>1210.1399999999999</v>
      </c>
      <c r="T3166" s="9">
        <f t="shared" si="148"/>
        <v>645.14999999999986</v>
      </c>
      <c r="U3166" s="23">
        <f t="shared" si="149"/>
        <v>0.53312013486042931</v>
      </c>
    </row>
    <row r="3167" spans="1:21" x14ac:dyDescent="0.3">
      <c r="A3167" s="9">
        <v>2241</v>
      </c>
      <c r="B3167" s="9" t="str">
        <f>PROPER(TRIM('1. Raw Data'!B3167))</f>
        <v>Customer_3165</v>
      </c>
      <c r="C3167" s="9">
        <f>IF(OR('1. Raw Data'!C3167&lt;18, '1. Raw Data'!C3167&gt;100), MEDIAN('1. Raw Data'!$C$2:$C$5001), '1. Raw Data'!C3167)</f>
        <v>45</v>
      </c>
      <c r="D3167" s="9" t="s">
        <v>5019</v>
      </c>
      <c r="E3167" s="22">
        <v>44022</v>
      </c>
      <c r="F3167" s="9">
        <v>0</v>
      </c>
      <c r="G3167" s="9">
        <v>11386</v>
      </c>
      <c r="H3167" s="15">
        <v>44111</v>
      </c>
      <c r="I3167" s="9" t="s">
        <v>7457</v>
      </c>
      <c r="J3167" s="9">
        <v>120</v>
      </c>
      <c r="K3167" s="9" t="s">
        <v>7488</v>
      </c>
      <c r="L3167" s="9" t="str">
        <f>IF(OR('1. Raw Data'!L3167="Elec", '1. Raw Data'!L3167="elect"), "Electronics", '1. Raw Data'!L3167)</f>
        <v>Home Appliances</v>
      </c>
      <c r="M3167" s="9">
        <v>954.88</v>
      </c>
      <c r="N3167" s="9">
        <f>IF(ISBLANK('1. Raw Data'!N3167), MEDIAN('1. Raw Data'!$N$2:$N$5001), '1. Raw Data'!N3167)</f>
        <v>575.39</v>
      </c>
      <c r="O3167" s="9">
        <v>4</v>
      </c>
      <c r="P3167" s="9">
        <f>IF(ISBLANK('1. Raw Data'!P3167), 0, '1. Raw Data'!P3167)</f>
        <v>0</v>
      </c>
      <c r="Q3167" s="9">
        <v>478</v>
      </c>
      <c r="R3167" s="9">
        <v>5</v>
      </c>
      <c r="S3167" s="9">
        <f t="shared" si="147"/>
        <v>3819.52</v>
      </c>
      <c r="T3167" s="9">
        <f t="shared" si="148"/>
        <v>1517.96</v>
      </c>
      <c r="U3167" s="23">
        <f t="shared" si="149"/>
        <v>0.39742166554959785</v>
      </c>
    </row>
    <row r="3168" spans="1:21" x14ac:dyDescent="0.3">
      <c r="A3168" s="9">
        <v>1189</v>
      </c>
      <c r="B3168" s="9" t="str">
        <f>PROPER(TRIM('1. Raw Data'!B3168))</f>
        <v>Customer_3166</v>
      </c>
      <c r="C3168" s="9">
        <f>IF(OR('1. Raw Data'!C3168&lt;18, '1. Raw Data'!C3168&gt;100), MEDIAN('1. Raw Data'!$C$2:$C$5001), '1. Raw Data'!C3168)</f>
        <v>57</v>
      </c>
      <c r="D3168" s="9" t="s">
        <v>5020</v>
      </c>
      <c r="E3168" s="22">
        <v>44661</v>
      </c>
      <c r="F3168" s="9">
        <v>0</v>
      </c>
      <c r="G3168" s="9">
        <v>10092</v>
      </c>
      <c r="H3168" s="15">
        <v>44838</v>
      </c>
      <c r="I3168" s="9" t="s">
        <v>7456</v>
      </c>
      <c r="J3168" s="9">
        <v>114</v>
      </c>
      <c r="K3168" s="9" t="s">
        <v>7463</v>
      </c>
      <c r="L3168" s="9" t="str">
        <f>IF(OR('1. Raw Data'!L3168="Elec", '1. Raw Data'!L3168="elect"), "Electronics", '1. Raw Data'!L3168)</f>
        <v>Electronics</v>
      </c>
      <c r="M3168" s="9">
        <v>698</v>
      </c>
      <c r="N3168" s="9">
        <f>IF(ISBLANK('1. Raw Data'!N3168), MEDIAN('1. Raw Data'!$N$2:$N$5001), '1. Raw Data'!N3168)</f>
        <v>473.16</v>
      </c>
      <c r="O3168" s="9">
        <v>4</v>
      </c>
      <c r="P3168" s="9">
        <f>IF(ISBLANK('1. Raw Data'!P3168), 0, '1. Raw Data'!P3168)</f>
        <v>0</v>
      </c>
      <c r="Q3168" s="9">
        <v>580</v>
      </c>
      <c r="R3168" s="9">
        <v>6</v>
      </c>
      <c r="S3168" s="9">
        <f t="shared" si="147"/>
        <v>2792</v>
      </c>
      <c r="T3168" s="9">
        <f t="shared" si="148"/>
        <v>899.3599999999999</v>
      </c>
      <c r="U3168" s="23">
        <f t="shared" si="149"/>
        <v>0.32212034383954152</v>
      </c>
    </row>
    <row r="3169" spans="1:21" x14ac:dyDescent="0.3">
      <c r="A3169" s="9">
        <v>2440</v>
      </c>
      <c r="B3169" s="9" t="str">
        <f>PROPER(TRIM('1. Raw Data'!B3169))</f>
        <v>Customer_3167</v>
      </c>
      <c r="C3169" s="9">
        <f>IF(OR('1. Raw Data'!C3169&lt;18, '1. Raw Data'!C3169&gt;100), MEDIAN('1. Raw Data'!$C$2:$C$5001), '1. Raw Data'!C3169)</f>
        <v>40</v>
      </c>
      <c r="D3169" s="9" t="s">
        <v>5020</v>
      </c>
      <c r="E3169" s="22">
        <v>44607</v>
      </c>
      <c r="F3169" s="9">
        <v>0</v>
      </c>
      <c r="G3169" s="9">
        <v>13102</v>
      </c>
      <c r="H3169" s="15">
        <v>44607</v>
      </c>
      <c r="I3169" s="9" t="s">
        <v>7457</v>
      </c>
      <c r="J3169" s="9">
        <v>122</v>
      </c>
      <c r="K3169" s="9" t="s">
        <v>7465</v>
      </c>
      <c r="L3169" s="9" t="str">
        <f>IF(OR('1. Raw Data'!L3169="Elec", '1. Raw Data'!L3169="elect"), "Electronics", '1. Raw Data'!L3169)</f>
        <v>Sports</v>
      </c>
      <c r="M3169" s="9">
        <v>1370.25</v>
      </c>
      <c r="N3169" s="9">
        <f>IF(ISBLANK('1. Raw Data'!N3169), MEDIAN('1. Raw Data'!$N$2:$N$5001), '1. Raw Data'!N3169)</f>
        <v>680.02</v>
      </c>
      <c r="O3169" s="9">
        <v>2</v>
      </c>
      <c r="P3169" s="9">
        <f>IF(ISBLANK('1. Raw Data'!P3169), 0, '1. Raw Data'!P3169)</f>
        <v>0</v>
      </c>
      <c r="Q3169" s="9">
        <v>453</v>
      </c>
      <c r="R3169" s="9">
        <v>4</v>
      </c>
      <c r="S3169" s="9">
        <f t="shared" si="147"/>
        <v>2740.5</v>
      </c>
      <c r="T3169" s="9">
        <f t="shared" si="148"/>
        <v>1380.46</v>
      </c>
      <c r="U3169" s="23">
        <f t="shared" si="149"/>
        <v>0.50372559751870094</v>
      </c>
    </row>
    <row r="3170" spans="1:21" x14ac:dyDescent="0.3">
      <c r="A3170" s="9">
        <v>1980</v>
      </c>
      <c r="B3170" s="9" t="str">
        <f>PROPER(TRIM('1. Raw Data'!B3170))</f>
        <v>Customer_3168</v>
      </c>
      <c r="C3170" s="9">
        <f>IF(OR('1. Raw Data'!C3170&lt;18, '1. Raw Data'!C3170&gt;100), MEDIAN('1. Raw Data'!$C$2:$C$5001), '1. Raw Data'!C3170)</f>
        <v>41</v>
      </c>
      <c r="D3170" s="9" t="s">
        <v>5022</v>
      </c>
      <c r="E3170" s="22">
        <v>44867</v>
      </c>
      <c r="F3170" s="9">
        <v>1</v>
      </c>
      <c r="G3170" s="9">
        <v>11849</v>
      </c>
      <c r="H3170" s="15">
        <v>44603</v>
      </c>
      <c r="I3170" s="9" t="s">
        <v>7457</v>
      </c>
      <c r="J3170" s="9">
        <v>116</v>
      </c>
      <c r="K3170" s="9" t="s">
        <v>7480</v>
      </c>
      <c r="L3170" s="9" t="str">
        <f>IF(OR('1. Raw Data'!L3170="Elec", '1. Raw Data'!L3170="elect"), "Electronics", '1. Raw Data'!L3170)</f>
        <v>Home Appliances</v>
      </c>
      <c r="M3170" s="9">
        <v>762.88</v>
      </c>
      <c r="N3170" s="9">
        <f>IF(ISBLANK('1. Raw Data'!N3170), MEDIAN('1. Raw Data'!$N$2:$N$5001), '1. Raw Data'!N3170)</f>
        <v>429.51499999999999</v>
      </c>
      <c r="O3170" s="9">
        <v>2</v>
      </c>
      <c r="P3170" s="9">
        <f>IF(ISBLANK('1. Raw Data'!P3170), 0, '1. Raw Data'!P3170)</f>
        <v>0.05</v>
      </c>
      <c r="Q3170" s="9">
        <v>1055</v>
      </c>
      <c r="R3170" s="9">
        <v>4</v>
      </c>
      <c r="S3170" s="9">
        <f t="shared" si="147"/>
        <v>1449.472</v>
      </c>
      <c r="T3170" s="9">
        <f t="shared" si="148"/>
        <v>590.44200000000001</v>
      </c>
      <c r="U3170" s="23">
        <f t="shared" si="149"/>
        <v>0.40734971079123988</v>
      </c>
    </row>
    <row r="3171" spans="1:21" x14ac:dyDescent="0.3">
      <c r="A3171" s="9">
        <v>1545</v>
      </c>
      <c r="B3171" s="9" t="str">
        <f>PROPER(TRIM('1. Raw Data'!B3171))</f>
        <v>Customer_3169</v>
      </c>
      <c r="C3171" s="9">
        <f>IF(OR('1. Raw Data'!C3171&lt;18, '1. Raw Data'!C3171&gt;100), MEDIAN('1. Raw Data'!$C$2:$C$5001), '1. Raw Data'!C3171)</f>
        <v>42</v>
      </c>
      <c r="D3171" s="9" t="s">
        <v>5018</v>
      </c>
      <c r="E3171" s="22">
        <v>44962</v>
      </c>
      <c r="F3171" s="9">
        <v>0</v>
      </c>
      <c r="G3171" s="9">
        <v>12587</v>
      </c>
      <c r="H3171" s="15">
        <v>45048</v>
      </c>
      <c r="I3171" s="9" t="s">
        <v>7457</v>
      </c>
      <c r="J3171" s="9">
        <v>129</v>
      </c>
      <c r="K3171" s="9" t="s">
        <v>7471</v>
      </c>
      <c r="L3171" s="9" t="str">
        <f>IF(OR('1. Raw Data'!L3171="Elec", '1. Raw Data'!L3171="elect"), "Electronics", '1. Raw Data'!L3171)</f>
        <v>Electronics</v>
      </c>
      <c r="M3171" s="9">
        <v>792.1</v>
      </c>
      <c r="N3171" s="9">
        <f>IF(ISBLANK('1. Raw Data'!N3171), MEDIAN('1. Raw Data'!$N$2:$N$5001), '1. Raw Data'!N3171)</f>
        <v>410.68</v>
      </c>
      <c r="O3171" s="9">
        <v>5</v>
      </c>
      <c r="P3171" s="9">
        <f>IF(ISBLANK('1. Raw Data'!P3171), 0, '1. Raw Data'!P3171)</f>
        <v>0</v>
      </c>
      <c r="Q3171" s="9">
        <v>696</v>
      </c>
      <c r="R3171" s="9">
        <v>6</v>
      </c>
      <c r="S3171" s="9">
        <f t="shared" si="147"/>
        <v>3960.5</v>
      </c>
      <c r="T3171" s="9">
        <f t="shared" si="148"/>
        <v>1907.1</v>
      </c>
      <c r="U3171" s="23">
        <f t="shared" si="149"/>
        <v>0.4815301098346168</v>
      </c>
    </row>
    <row r="3172" spans="1:21" x14ac:dyDescent="0.3">
      <c r="A3172" s="9">
        <v>1040</v>
      </c>
      <c r="B3172" s="9" t="str">
        <f>PROPER(TRIM('1. Raw Data'!B3172))</f>
        <v>Customer_3170</v>
      </c>
      <c r="C3172" s="9">
        <f>IF(OR('1. Raw Data'!C3172&lt;18, '1. Raw Data'!C3172&gt;100), MEDIAN('1. Raw Data'!$C$2:$C$5001), '1. Raw Data'!C3172)</f>
        <v>63</v>
      </c>
      <c r="D3172" s="9" t="s">
        <v>5018</v>
      </c>
      <c r="E3172" s="22">
        <v>44570</v>
      </c>
      <c r="F3172" s="9">
        <v>0</v>
      </c>
      <c r="G3172" s="9">
        <v>12696</v>
      </c>
      <c r="H3172" s="15">
        <v>44805</v>
      </c>
      <c r="I3172" s="9" t="s">
        <v>7457</v>
      </c>
      <c r="J3172" s="9">
        <v>132</v>
      </c>
      <c r="K3172" s="9" t="s">
        <v>7506</v>
      </c>
      <c r="L3172" s="9" t="str">
        <f>IF(OR('1. Raw Data'!L3172="Elec", '1. Raw Data'!L3172="elect"), "Electronics", '1. Raw Data'!L3172)</f>
        <v>Sports</v>
      </c>
      <c r="M3172" s="9">
        <v>654.25</v>
      </c>
      <c r="N3172" s="9">
        <f>IF(ISBLANK('1. Raw Data'!N3172), MEDIAN('1. Raw Data'!$N$2:$N$5001), '1. Raw Data'!N3172)</f>
        <v>322.20999999999998</v>
      </c>
      <c r="O3172" s="9">
        <v>3</v>
      </c>
      <c r="P3172" s="9">
        <f>IF(ISBLANK('1. Raw Data'!P3172), 0, '1. Raw Data'!P3172)</f>
        <v>0.2</v>
      </c>
      <c r="Q3172" s="9">
        <v>451</v>
      </c>
      <c r="R3172" s="9">
        <v>6</v>
      </c>
      <c r="S3172" s="9">
        <f t="shared" si="147"/>
        <v>1570.2</v>
      </c>
      <c r="T3172" s="9">
        <f t="shared" si="148"/>
        <v>603.57000000000016</v>
      </c>
      <c r="U3172" s="23">
        <f t="shared" si="149"/>
        <v>0.38439052350019115</v>
      </c>
    </row>
    <row r="3173" spans="1:21" x14ac:dyDescent="0.3">
      <c r="A3173" s="9">
        <v>1306</v>
      </c>
      <c r="B3173" s="9" t="str">
        <f>PROPER(TRIM('1. Raw Data'!B3173))</f>
        <v>Customer_3171</v>
      </c>
      <c r="C3173" s="9">
        <f>IF(OR('1. Raw Data'!C3173&lt;18, '1. Raw Data'!C3173&gt;100), MEDIAN('1. Raw Data'!$C$2:$C$5001), '1. Raw Data'!C3173)</f>
        <v>35</v>
      </c>
      <c r="D3173" s="9" t="s">
        <v>5019</v>
      </c>
      <c r="E3173" s="22">
        <v>43945</v>
      </c>
      <c r="F3173" s="9">
        <v>0</v>
      </c>
      <c r="G3173" s="9">
        <v>10601</v>
      </c>
      <c r="H3173" s="15">
        <v>43945</v>
      </c>
      <c r="I3173" s="9" t="s">
        <v>7456</v>
      </c>
      <c r="J3173" s="9">
        <v>119</v>
      </c>
      <c r="K3173" s="9" t="s">
        <v>7459</v>
      </c>
      <c r="L3173" s="9" t="str">
        <f>IF(OR('1. Raw Data'!L3173="Elec", '1. Raw Data'!L3173="elect"), "Electronics", '1. Raw Data'!L3173)</f>
        <v>Clothing</v>
      </c>
      <c r="M3173" s="9">
        <v>1194.43</v>
      </c>
      <c r="N3173" s="9">
        <f>IF(ISBLANK('1. Raw Data'!N3173), MEDIAN('1. Raw Data'!$N$2:$N$5001), '1. Raw Data'!N3173)</f>
        <v>660.11</v>
      </c>
      <c r="O3173" s="9">
        <v>1</v>
      </c>
      <c r="P3173" s="9">
        <f>IF(ISBLANK('1. Raw Data'!P3173), 0, '1. Raw Data'!P3173)</f>
        <v>0</v>
      </c>
      <c r="Q3173" s="9">
        <v>581</v>
      </c>
      <c r="R3173" s="9">
        <v>4</v>
      </c>
      <c r="S3173" s="9">
        <f t="shared" si="147"/>
        <v>1194.43</v>
      </c>
      <c r="T3173" s="9">
        <f t="shared" si="148"/>
        <v>534.32000000000005</v>
      </c>
      <c r="U3173" s="23">
        <f t="shared" si="149"/>
        <v>0.4473430841489246</v>
      </c>
    </row>
    <row r="3174" spans="1:21" x14ac:dyDescent="0.3">
      <c r="A3174" s="9">
        <v>1942</v>
      </c>
      <c r="B3174" s="9" t="str">
        <f>PROPER(TRIM('1. Raw Data'!B3174))</f>
        <v>Customer_3172</v>
      </c>
      <c r="C3174" s="9">
        <f>IF(OR('1. Raw Data'!C3174&lt;18, '1. Raw Data'!C3174&gt;100), MEDIAN('1. Raw Data'!$C$2:$C$5001), '1. Raw Data'!C3174)</f>
        <v>47</v>
      </c>
      <c r="D3174" s="9" t="s">
        <v>5021</v>
      </c>
      <c r="E3174" s="22">
        <v>45135</v>
      </c>
      <c r="F3174" s="9">
        <v>0</v>
      </c>
      <c r="G3174" s="9">
        <v>10048</v>
      </c>
      <c r="H3174" s="15">
        <v>45135</v>
      </c>
      <c r="I3174" s="9" t="s">
        <v>7457</v>
      </c>
      <c r="J3174" s="9">
        <v>135</v>
      </c>
      <c r="K3174" s="9" t="s">
        <v>7458</v>
      </c>
      <c r="L3174" s="9" t="str">
        <f>IF(OR('1. Raw Data'!L3174="Elec", '1. Raw Data'!L3174="elect"), "Electronics", '1. Raw Data'!L3174)</f>
        <v>Electronics</v>
      </c>
      <c r="M3174" s="9">
        <v>666.02</v>
      </c>
      <c r="N3174" s="9">
        <f>IF(ISBLANK('1. Raw Data'!N3174), MEDIAN('1. Raw Data'!$N$2:$N$5001), '1. Raw Data'!N3174)</f>
        <v>354.78</v>
      </c>
      <c r="O3174" s="9">
        <v>4</v>
      </c>
      <c r="P3174" s="9">
        <f>IF(ISBLANK('1. Raw Data'!P3174), 0, '1. Raw Data'!P3174)</f>
        <v>0</v>
      </c>
      <c r="Q3174" s="9">
        <v>523</v>
      </c>
      <c r="R3174" s="9">
        <v>5</v>
      </c>
      <c r="S3174" s="9">
        <f t="shared" si="147"/>
        <v>2664.08</v>
      </c>
      <c r="T3174" s="9">
        <f t="shared" si="148"/>
        <v>1244.96</v>
      </c>
      <c r="U3174" s="23">
        <f t="shared" si="149"/>
        <v>0.46731329389507825</v>
      </c>
    </row>
    <row r="3175" spans="1:21" x14ac:dyDescent="0.3">
      <c r="A3175" s="9">
        <v>1337</v>
      </c>
      <c r="B3175" s="9" t="str">
        <f>PROPER(TRIM('1. Raw Data'!B3175))</f>
        <v>Customer_3173</v>
      </c>
      <c r="C3175" s="9">
        <f>IF(OR('1. Raw Data'!C3175&lt;18, '1. Raw Data'!C3175&gt;100), MEDIAN('1. Raw Data'!$C$2:$C$5001), '1. Raw Data'!C3175)</f>
        <v>49</v>
      </c>
      <c r="D3175" s="9" t="s">
        <v>5020</v>
      </c>
      <c r="E3175" s="22">
        <v>43850</v>
      </c>
      <c r="F3175" s="9">
        <v>0</v>
      </c>
      <c r="G3175" s="9">
        <v>11902</v>
      </c>
      <c r="H3175" s="15">
        <v>43850</v>
      </c>
      <c r="I3175" s="9" t="s">
        <v>7456</v>
      </c>
      <c r="J3175" s="9">
        <v>143</v>
      </c>
      <c r="K3175" s="9" t="s">
        <v>7475</v>
      </c>
      <c r="L3175" s="9" t="str">
        <f>IF(OR('1. Raw Data'!L3175="Elec", '1. Raw Data'!L3175="elect"), "Electronics", '1. Raw Data'!L3175)</f>
        <v>Electronics</v>
      </c>
      <c r="M3175" s="9">
        <v>440.55</v>
      </c>
      <c r="N3175" s="9">
        <f>IF(ISBLANK('1. Raw Data'!N3175), MEDIAN('1. Raw Data'!$N$2:$N$5001), '1. Raw Data'!N3175)</f>
        <v>296.99</v>
      </c>
      <c r="O3175" s="9">
        <v>5</v>
      </c>
      <c r="P3175" s="9">
        <f>IF(ISBLANK('1. Raw Data'!P3175), 0, '1. Raw Data'!P3175)</f>
        <v>0</v>
      </c>
      <c r="Q3175" s="9">
        <v>352</v>
      </c>
      <c r="R3175" s="9">
        <v>8</v>
      </c>
      <c r="S3175" s="9">
        <f t="shared" si="147"/>
        <v>2202.75</v>
      </c>
      <c r="T3175" s="9">
        <f t="shared" si="148"/>
        <v>717.8</v>
      </c>
      <c r="U3175" s="23">
        <f t="shared" si="149"/>
        <v>0.32586539552831684</v>
      </c>
    </row>
    <row r="3176" spans="1:21" x14ac:dyDescent="0.3">
      <c r="A3176" s="9">
        <v>2337</v>
      </c>
      <c r="B3176" s="9" t="str">
        <f>PROPER(TRIM('1. Raw Data'!B3176))</f>
        <v>Customer_3174</v>
      </c>
      <c r="C3176" s="9">
        <f>IF(OR('1. Raw Data'!C3176&lt;18, '1. Raw Data'!C3176&gt;100), MEDIAN('1. Raw Data'!$C$2:$C$5001), '1. Raw Data'!C3176)</f>
        <v>45</v>
      </c>
      <c r="D3176" s="9" t="s">
        <v>5022</v>
      </c>
      <c r="E3176" s="22">
        <v>45270</v>
      </c>
      <c r="F3176" s="9">
        <v>0</v>
      </c>
      <c r="G3176" s="9">
        <v>13329</v>
      </c>
      <c r="H3176" s="15">
        <v>45211</v>
      </c>
      <c r="I3176" s="9" t="s">
        <v>7457</v>
      </c>
      <c r="J3176" s="9">
        <v>132</v>
      </c>
      <c r="K3176" s="9" t="s">
        <v>7506</v>
      </c>
      <c r="L3176" s="9" t="str">
        <f>IF(OR('1. Raw Data'!L3176="Elec", '1. Raw Data'!L3176="elect"), "Electronics", '1. Raw Data'!L3176)</f>
        <v>Clothing</v>
      </c>
      <c r="M3176" s="9">
        <v>1299.94</v>
      </c>
      <c r="N3176" s="9">
        <f>IF(ISBLANK('1. Raw Data'!N3176), MEDIAN('1. Raw Data'!$N$2:$N$5001), '1. Raw Data'!N3176)</f>
        <v>702.59</v>
      </c>
      <c r="O3176" s="9">
        <v>3</v>
      </c>
      <c r="P3176" s="9">
        <f>IF(ISBLANK('1. Raw Data'!P3176), 0, '1. Raw Data'!P3176)</f>
        <v>0</v>
      </c>
      <c r="Q3176" s="9">
        <v>388</v>
      </c>
      <c r="R3176" s="9">
        <v>7</v>
      </c>
      <c r="S3176" s="9">
        <f t="shared" si="147"/>
        <v>3899.82</v>
      </c>
      <c r="T3176" s="9">
        <f t="shared" si="148"/>
        <v>1792.0500000000002</v>
      </c>
      <c r="U3176" s="23">
        <f t="shared" si="149"/>
        <v>0.45952120867116947</v>
      </c>
    </row>
    <row r="3177" spans="1:21" x14ac:dyDescent="0.3">
      <c r="A3177" s="9">
        <v>2098</v>
      </c>
      <c r="B3177" s="9" t="str">
        <f>PROPER(TRIM('1. Raw Data'!B3177))</f>
        <v>Customer_3175</v>
      </c>
      <c r="C3177" s="9">
        <f>IF(OR('1. Raw Data'!C3177&lt;18, '1. Raw Data'!C3177&gt;100), MEDIAN('1. Raw Data'!$C$2:$C$5001), '1. Raw Data'!C3177)</f>
        <v>34</v>
      </c>
      <c r="D3177" s="9" t="s">
        <v>5018</v>
      </c>
      <c r="E3177" s="22">
        <v>44181</v>
      </c>
      <c r="F3177" s="9">
        <v>0</v>
      </c>
      <c r="G3177" s="9">
        <v>13589</v>
      </c>
      <c r="H3177" s="15">
        <v>44181</v>
      </c>
      <c r="I3177" s="9" t="s">
        <v>7456</v>
      </c>
      <c r="J3177" s="9">
        <v>120</v>
      </c>
      <c r="K3177" s="9" t="s">
        <v>7488</v>
      </c>
      <c r="L3177" s="9" t="str">
        <f>IF(OR('1. Raw Data'!L3177="Elec", '1. Raw Data'!L3177="elect"), "Electronics", '1. Raw Data'!L3177)</f>
        <v>Electronics</v>
      </c>
      <c r="M3177" s="9">
        <v>915.4</v>
      </c>
      <c r="N3177" s="9">
        <f>IF(ISBLANK('1. Raw Data'!N3177), MEDIAN('1. Raw Data'!$N$2:$N$5001), '1. Raw Data'!N3177)</f>
        <v>442.32</v>
      </c>
      <c r="O3177" s="9">
        <v>2</v>
      </c>
      <c r="P3177" s="9">
        <f>IF(ISBLANK('1. Raw Data'!P3177), 0, '1. Raw Data'!P3177)</f>
        <v>0</v>
      </c>
      <c r="Q3177" s="9">
        <v>469</v>
      </c>
      <c r="R3177" s="9">
        <v>6</v>
      </c>
      <c r="S3177" s="9">
        <f t="shared" si="147"/>
        <v>1830.8</v>
      </c>
      <c r="T3177" s="9">
        <f t="shared" si="148"/>
        <v>946.16</v>
      </c>
      <c r="U3177" s="23">
        <f t="shared" si="149"/>
        <v>0.51680139829582694</v>
      </c>
    </row>
    <row r="3178" spans="1:21" x14ac:dyDescent="0.3">
      <c r="A3178" s="9">
        <v>1952</v>
      </c>
      <c r="B3178" s="9" t="str">
        <f>PROPER(TRIM('1. Raw Data'!B3178))</f>
        <v>Customer_3176</v>
      </c>
      <c r="C3178" s="9">
        <f>IF(OR('1. Raw Data'!C3178&lt;18, '1. Raw Data'!C3178&gt;100), MEDIAN('1. Raw Data'!$C$2:$C$5001), '1. Raw Data'!C3178)</f>
        <v>40</v>
      </c>
      <c r="D3178" s="9" t="s">
        <v>5020</v>
      </c>
      <c r="E3178" s="22">
        <v>44000</v>
      </c>
      <c r="F3178" s="9">
        <v>1</v>
      </c>
      <c r="G3178" s="9">
        <v>12588</v>
      </c>
      <c r="H3178" s="15">
        <v>44000</v>
      </c>
      <c r="I3178" s="9" t="s">
        <v>7455</v>
      </c>
      <c r="J3178" s="9">
        <v>140</v>
      </c>
      <c r="K3178" s="9" t="s">
        <v>7468</v>
      </c>
      <c r="L3178" s="9" t="str">
        <f>IF(OR('1. Raw Data'!L3178="Elec", '1. Raw Data'!L3178="elect"), "Electronics", '1. Raw Data'!L3178)</f>
        <v>Clothing</v>
      </c>
      <c r="M3178" s="9">
        <v>907.69</v>
      </c>
      <c r="N3178" s="9">
        <f>IF(ISBLANK('1. Raw Data'!N3178), MEDIAN('1. Raw Data'!$N$2:$N$5001), '1. Raw Data'!N3178)</f>
        <v>592.51</v>
      </c>
      <c r="O3178" s="9">
        <v>3</v>
      </c>
      <c r="P3178" s="9">
        <f>IF(ISBLANK('1. Raw Data'!P3178), 0, '1. Raw Data'!P3178)</f>
        <v>0</v>
      </c>
      <c r="Q3178" s="9">
        <v>1658</v>
      </c>
      <c r="R3178" s="9">
        <v>1</v>
      </c>
      <c r="S3178" s="9">
        <f t="shared" si="147"/>
        <v>2723.07</v>
      </c>
      <c r="T3178" s="9">
        <f t="shared" si="148"/>
        <v>945.54000000000019</v>
      </c>
      <c r="U3178" s="23">
        <f t="shared" si="149"/>
        <v>0.34723308618581239</v>
      </c>
    </row>
    <row r="3179" spans="1:21" x14ac:dyDescent="0.3">
      <c r="A3179" s="9">
        <v>1278</v>
      </c>
      <c r="B3179" s="9" t="str">
        <f>PROPER(TRIM('1. Raw Data'!B3179))</f>
        <v>Customer_3177</v>
      </c>
      <c r="C3179" s="9">
        <f>IF(OR('1. Raw Data'!C3179&lt;18, '1. Raw Data'!C3179&gt;100), MEDIAN('1. Raw Data'!$C$2:$C$5001), '1. Raw Data'!C3179)</f>
        <v>38</v>
      </c>
      <c r="D3179" s="9" t="s">
        <v>5022</v>
      </c>
      <c r="E3179" s="22">
        <v>44854</v>
      </c>
      <c r="F3179" s="9">
        <v>1</v>
      </c>
      <c r="G3179" s="9">
        <v>13481</v>
      </c>
      <c r="H3179" s="15">
        <v>44854</v>
      </c>
      <c r="I3179" s="9" t="s">
        <v>7456</v>
      </c>
      <c r="J3179" s="9">
        <v>120</v>
      </c>
      <c r="K3179" s="9" t="s">
        <v>7488</v>
      </c>
      <c r="L3179" s="9" t="str">
        <f>IF(OR('1. Raw Data'!L3179="Elec", '1. Raw Data'!L3179="elect"), "Electronics", '1. Raw Data'!L3179)</f>
        <v>Home Appliances</v>
      </c>
      <c r="M3179" s="9">
        <v>935.69</v>
      </c>
      <c r="N3179" s="9">
        <f>IF(ISBLANK('1. Raw Data'!N3179), MEDIAN('1. Raw Data'!$N$2:$N$5001), '1. Raw Data'!N3179)</f>
        <v>654.63</v>
      </c>
      <c r="O3179" s="9">
        <v>5</v>
      </c>
      <c r="P3179" s="9">
        <f>IF(ISBLANK('1. Raw Data'!P3179), 0, '1. Raw Data'!P3179)</f>
        <v>0</v>
      </c>
      <c r="Q3179" s="9">
        <v>804</v>
      </c>
      <c r="R3179" s="9">
        <v>3</v>
      </c>
      <c r="S3179" s="9">
        <f t="shared" si="147"/>
        <v>4678.4500000000007</v>
      </c>
      <c r="T3179" s="9">
        <f t="shared" si="148"/>
        <v>1405.3000000000006</v>
      </c>
      <c r="U3179" s="23">
        <f t="shared" si="149"/>
        <v>0.30037726169992207</v>
      </c>
    </row>
    <row r="3180" spans="1:21" x14ac:dyDescent="0.3">
      <c r="A3180" s="9">
        <v>2199</v>
      </c>
      <c r="B3180" s="9" t="str">
        <f>PROPER(TRIM('1. Raw Data'!B3180))</f>
        <v>Customer_3178</v>
      </c>
      <c r="C3180" s="9">
        <f>IF(OR('1. Raw Data'!C3180&lt;18, '1. Raw Data'!C3180&gt;100), MEDIAN('1. Raw Data'!$C$2:$C$5001), '1. Raw Data'!C3180)</f>
        <v>69</v>
      </c>
      <c r="D3180" s="9" t="s">
        <v>5023</v>
      </c>
      <c r="E3180" s="22">
        <v>44748</v>
      </c>
      <c r="F3180" s="9">
        <v>0</v>
      </c>
      <c r="G3180" s="9">
        <v>12203</v>
      </c>
      <c r="H3180" s="15">
        <v>44719</v>
      </c>
      <c r="I3180" s="9" t="s">
        <v>7455</v>
      </c>
      <c r="J3180" s="9">
        <v>108</v>
      </c>
      <c r="K3180" s="9" t="s">
        <v>7496</v>
      </c>
      <c r="L3180" s="9" t="str">
        <f>IF(OR('1. Raw Data'!L3180="Elec", '1. Raw Data'!L3180="elect"), "Electronics", '1. Raw Data'!L3180)</f>
        <v>Clothing</v>
      </c>
      <c r="M3180" s="9">
        <v>1092.32</v>
      </c>
      <c r="N3180" s="9">
        <f>IF(ISBLANK('1. Raw Data'!N3180), MEDIAN('1. Raw Data'!$N$2:$N$5001), '1. Raw Data'!N3180)</f>
        <v>649.33000000000004</v>
      </c>
      <c r="O3180" s="9">
        <v>1</v>
      </c>
      <c r="P3180" s="9">
        <f>IF(ISBLANK('1. Raw Data'!P3180), 0, '1. Raw Data'!P3180)</f>
        <v>0.1</v>
      </c>
      <c r="Q3180" s="9">
        <v>726</v>
      </c>
      <c r="R3180" s="9">
        <v>3</v>
      </c>
      <c r="S3180" s="9">
        <f t="shared" si="147"/>
        <v>983.08799999999997</v>
      </c>
      <c r="T3180" s="9">
        <f t="shared" si="148"/>
        <v>333.75799999999992</v>
      </c>
      <c r="U3180" s="23">
        <f t="shared" si="149"/>
        <v>0.339499617531696</v>
      </c>
    </row>
    <row r="3181" spans="1:21" x14ac:dyDescent="0.3">
      <c r="A3181" s="9">
        <v>1895</v>
      </c>
      <c r="B3181" s="9" t="str">
        <f>PROPER(TRIM('1. Raw Data'!B3181))</f>
        <v>Customer_3179</v>
      </c>
      <c r="C3181" s="9">
        <f>IF(OR('1. Raw Data'!C3181&lt;18, '1. Raw Data'!C3181&gt;100), MEDIAN('1. Raw Data'!$C$2:$C$5001), '1. Raw Data'!C3181)</f>
        <v>33</v>
      </c>
      <c r="D3181" s="9" t="s">
        <v>5020</v>
      </c>
      <c r="E3181" s="22">
        <v>45151</v>
      </c>
      <c r="F3181" s="9">
        <v>0</v>
      </c>
      <c r="G3181" s="9">
        <v>10774</v>
      </c>
      <c r="H3181" s="15">
        <v>45151</v>
      </c>
      <c r="I3181" s="9" t="s">
        <v>7456</v>
      </c>
      <c r="J3181" s="9">
        <v>135</v>
      </c>
      <c r="K3181" s="9" t="s">
        <v>7458</v>
      </c>
      <c r="L3181" s="9" t="str">
        <f>IF(OR('1. Raw Data'!L3181="Elec", '1. Raw Data'!L3181="elect"), "Electronics", '1. Raw Data'!L3181)</f>
        <v>Sports</v>
      </c>
      <c r="M3181" s="9">
        <v>503.95</v>
      </c>
      <c r="N3181" s="9">
        <f>IF(ISBLANK('1. Raw Data'!N3181), MEDIAN('1. Raw Data'!$N$2:$N$5001), '1. Raw Data'!N3181)</f>
        <v>239.45</v>
      </c>
      <c r="O3181" s="9">
        <v>2</v>
      </c>
      <c r="P3181" s="9">
        <f>IF(ISBLANK('1. Raw Data'!P3181), 0, '1. Raw Data'!P3181)</f>
        <v>0</v>
      </c>
      <c r="Q3181" s="9">
        <v>507</v>
      </c>
      <c r="R3181" s="9">
        <v>3</v>
      </c>
      <c r="S3181" s="9">
        <f t="shared" si="147"/>
        <v>1007.9</v>
      </c>
      <c r="T3181" s="9">
        <f t="shared" si="148"/>
        <v>529</v>
      </c>
      <c r="U3181" s="23">
        <f t="shared" si="149"/>
        <v>0.52485365611667822</v>
      </c>
    </row>
    <row r="3182" spans="1:21" x14ac:dyDescent="0.3">
      <c r="A3182" s="9">
        <v>1272</v>
      </c>
      <c r="B3182" s="9" t="str">
        <f>PROPER(TRIM('1. Raw Data'!B3182))</f>
        <v>Customer_3180</v>
      </c>
      <c r="C3182" s="9">
        <f>IF(OR('1. Raw Data'!C3182&lt;18, '1. Raw Data'!C3182&gt;100), MEDIAN('1. Raw Data'!$C$2:$C$5001), '1. Raw Data'!C3182)</f>
        <v>26</v>
      </c>
      <c r="D3182" s="9" t="s">
        <v>5021</v>
      </c>
      <c r="E3182" s="22">
        <v>44509</v>
      </c>
      <c r="F3182" s="9">
        <v>1</v>
      </c>
      <c r="G3182" s="9">
        <v>10545</v>
      </c>
      <c r="H3182" s="15">
        <v>44450</v>
      </c>
      <c r="I3182" s="9" t="s">
        <v>7455</v>
      </c>
      <c r="J3182" s="9">
        <v>142</v>
      </c>
      <c r="K3182" s="9" t="s">
        <v>7500</v>
      </c>
      <c r="L3182" s="9" t="str">
        <f>IF(OR('1. Raw Data'!L3182="Elec", '1. Raw Data'!L3182="elect"), "Electronics", '1. Raw Data'!L3182)</f>
        <v>Clothing</v>
      </c>
      <c r="M3182" s="9">
        <v>99.07</v>
      </c>
      <c r="N3182" s="9">
        <f>IF(ISBLANK('1. Raw Data'!N3182), MEDIAN('1. Raw Data'!$N$2:$N$5001), '1. Raw Data'!N3182)</f>
        <v>46.73</v>
      </c>
      <c r="O3182" s="9">
        <v>2</v>
      </c>
      <c r="P3182" s="9">
        <f>IF(ISBLANK('1. Raw Data'!P3182), 0, '1. Raw Data'!P3182)</f>
        <v>0</v>
      </c>
      <c r="Q3182" s="9">
        <v>814</v>
      </c>
      <c r="R3182" s="9">
        <v>4</v>
      </c>
      <c r="S3182" s="9">
        <f t="shared" si="147"/>
        <v>198.14</v>
      </c>
      <c r="T3182" s="9">
        <f t="shared" si="148"/>
        <v>104.67999999999999</v>
      </c>
      <c r="U3182" s="23">
        <f t="shared" si="149"/>
        <v>0.52831331381851221</v>
      </c>
    </row>
    <row r="3183" spans="1:21" x14ac:dyDescent="0.3">
      <c r="A3183" s="9">
        <v>1836</v>
      </c>
      <c r="B3183" s="9" t="str">
        <f>PROPER(TRIM('1. Raw Data'!B3183))</f>
        <v>Customer_3181</v>
      </c>
      <c r="C3183" s="9">
        <f>IF(OR('1. Raw Data'!C3183&lt;18, '1. Raw Data'!C3183&gt;100), MEDIAN('1. Raw Data'!$C$2:$C$5001), '1. Raw Data'!C3183)</f>
        <v>39</v>
      </c>
      <c r="D3183" s="9" t="s">
        <v>5022</v>
      </c>
      <c r="E3183" s="22">
        <v>45019</v>
      </c>
      <c r="F3183" s="9">
        <v>0</v>
      </c>
      <c r="G3183" s="9">
        <v>11463</v>
      </c>
      <c r="H3183" s="15">
        <v>44989</v>
      </c>
      <c r="I3183" s="9" t="s">
        <v>7456</v>
      </c>
      <c r="J3183" s="9">
        <v>113</v>
      </c>
      <c r="K3183" s="9" t="s">
        <v>7460</v>
      </c>
      <c r="L3183" s="9" t="str">
        <f>IF(OR('1. Raw Data'!L3183="Elec", '1. Raw Data'!L3183="elect"), "Electronics", '1. Raw Data'!L3183)</f>
        <v>Home Appliances</v>
      </c>
      <c r="M3183" s="9">
        <v>1225.3599999999999</v>
      </c>
      <c r="N3183" s="9">
        <f>IF(ISBLANK('1. Raw Data'!N3183), MEDIAN('1. Raw Data'!$N$2:$N$5001), '1. Raw Data'!N3183)</f>
        <v>511.36</v>
      </c>
      <c r="O3183" s="9">
        <v>1</v>
      </c>
      <c r="P3183" s="9">
        <f>IF(ISBLANK('1. Raw Data'!P3183), 0, '1. Raw Data'!P3183)</f>
        <v>0</v>
      </c>
      <c r="Q3183" s="9">
        <v>475</v>
      </c>
      <c r="R3183" s="9">
        <v>6</v>
      </c>
      <c r="S3183" s="9">
        <f t="shared" si="147"/>
        <v>1225.3599999999999</v>
      </c>
      <c r="T3183" s="9">
        <f t="shared" si="148"/>
        <v>713.99999999999989</v>
      </c>
      <c r="U3183" s="23">
        <f t="shared" si="149"/>
        <v>0.5826859045504994</v>
      </c>
    </row>
    <row r="3184" spans="1:21" x14ac:dyDescent="0.3">
      <c r="A3184" s="9">
        <v>1619</v>
      </c>
      <c r="B3184" s="9" t="str">
        <f>PROPER(TRIM('1. Raw Data'!B3184))</f>
        <v>Customer_3182</v>
      </c>
      <c r="C3184" s="9">
        <f>IF(OR('1. Raw Data'!C3184&lt;18, '1. Raw Data'!C3184&gt;100), MEDIAN('1. Raw Data'!$C$2:$C$5001), '1. Raw Data'!C3184)</f>
        <v>38</v>
      </c>
      <c r="D3184" s="9" t="s">
        <v>5021</v>
      </c>
      <c r="E3184" s="22">
        <v>44026</v>
      </c>
      <c r="F3184" s="9">
        <v>0</v>
      </c>
      <c r="G3184" s="9">
        <v>11260</v>
      </c>
      <c r="H3184" s="15">
        <v>44026</v>
      </c>
      <c r="I3184" s="9" t="s">
        <v>7457</v>
      </c>
      <c r="J3184" s="9">
        <v>141</v>
      </c>
      <c r="K3184" s="9" t="s">
        <v>7490</v>
      </c>
      <c r="L3184" s="9" t="str">
        <f>IF(OR('1. Raw Data'!L3184="Elec", '1. Raw Data'!L3184="elect"), "Electronics", '1. Raw Data'!L3184)</f>
        <v>Clothing</v>
      </c>
      <c r="M3184" s="9">
        <v>236.91</v>
      </c>
      <c r="N3184" s="9">
        <f>IF(ISBLANK('1. Raw Data'!N3184), MEDIAN('1. Raw Data'!$N$2:$N$5001), '1. Raw Data'!N3184)</f>
        <v>100.26</v>
      </c>
      <c r="O3184" s="9">
        <v>2</v>
      </c>
      <c r="P3184" s="9">
        <f>IF(ISBLANK('1. Raw Data'!P3184), 0, '1. Raw Data'!P3184)</f>
        <v>0</v>
      </c>
      <c r="Q3184" s="9">
        <v>478</v>
      </c>
      <c r="R3184" s="9">
        <v>7</v>
      </c>
      <c r="S3184" s="9">
        <f t="shared" si="147"/>
        <v>473.82</v>
      </c>
      <c r="T3184" s="9">
        <f t="shared" si="148"/>
        <v>273.29999999999995</v>
      </c>
      <c r="U3184" s="23">
        <f t="shared" si="149"/>
        <v>0.57680131695580594</v>
      </c>
    </row>
    <row r="3185" spans="1:21" x14ac:dyDescent="0.3">
      <c r="A3185" s="9">
        <v>1861</v>
      </c>
      <c r="B3185" s="9" t="str">
        <f>PROPER(TRIM('1. Raw Data'!B3185))</f>
        <v>Customer_3183</v>
      </c>
      <c r="C3185" s="9">
        <f>IF(OR('1. Raw Data'!C3185&lt;18, '1. Raw Data'!C3185&gt;100), MEDIAN('1. Raw Data'!$C$2:$C$5001), '1. Raw Data'!C3185)</f>
        <v>42</v>
      </c>
      <c r="D3185" s="9" t="s">
        <v>5020</v>
      </c>
      <c r="E3185" s="22">
        <v>44912</v>
      </c>
      <c r="F3185" s="9">
        <v>0</v>
      </c>
      <c r="G3185" s="9">
        <v>10649</v>
      </c>
      <c r="H3185" s="15">
        <v>44912</v>
      </c>
      <c r="I3185" s="9" t="s">
        <v>7455</v>
      </c>
      <c r="J3185" s="9">
        <v>106</v>
      </c>
      <c r="K3185" s="9" t="s">
        <v>7477</v>
      </c>
      <c r="L3185" s="9" t="str">
        <f>IF(OR('1. Raw Data'!L3185="Elec", '1. Raw Data'!L3185="elect"), "Electronics", '1. Raw Data'!L3185)</f>
        <v>Clothing</v>
      </c>
      <c r="M3185" s="9">
        <v>1096.6400000000001</v>
      </c>
      <c r="N3185" s="9">
        <f>IF(ISBLANK('1. Raw Data'!N3185), MEDIAN('1. Raw Data'!$N$2:$N$5001), '1. Raw Data'!N3185)</f>
        <v>739.68</v>
      </c>
      <c r="O3185" s="9">
        <v>5</v>
      </c>
      <c r="P3185" s="9">
        <f>IF(ISBLANK('1. Raw Data'!P3185), 0, '1. Raw Data'!P3185)</f>
        <v>0</v>
      </c>
      <c r="Q3185" s="9">
        <v>746</v>
      </c>
      <c r="R3185" s="9">
        <v>3</v>
      </c>
      <c r="S3185" s="9">
        <f t="shared" si="147"/>
        <v>5483.2000000000007</v>
      </c>
      <c r="T3185" s="9">
        <f t="shared" si="148"/>
        <v>1784.8000000000011</v>
      </c>
      <c r="U3185" s="23">
        <f t="shared" si="149"/>
        <v>0.32550335570469813</v>
      </c>
    </row>
    <row r="3186" spans="1:21" x14ac:dyDescent="0.3">
      <c r="A3186" s="9">
        <v>1930</v>
      </c>
      <c r="B3186" s="9" t="str">
        <f>PROPER(TRIM('1. Raw Data'!B3186))</f>
        <v>Customer_3184</v>
      </c>
      <c r="C3186" s="9">
        <f>IF(OR('1. Raw Data'!C3186&lt;18, '1. Raw Data'!C3186&gt;100), MEDIAN('1. Raw Data'!$C$2:$C$5001), '1. Raw Data'!C3186)</f>
        <v>33</v>
      </c>
      <c r="D3186" s="9" t="s">
        <v>5023</v>
      </c>
      <c r="E3186" s="22">
        <v>43918</v>
      </c>
      <c r="F3186" s="9">
        <v>0</v>
      </c>
      <c r="G3186" s="9">
        <v>13439</v>
      </c>
      <c r="H3186" s="15">
        <v>43918</v>
      </c>
      <c r="I3186" s="9" t="s">
        <v>7457</v>
      </c>
      <c r="J3186" s="9">
        <v>147</v>
      </c>
      <c r="K3186" s="9" t="s">
        <v>7474</v>
      </c>
      <c r="L3186" s="9" t="str">
        <f>IF(OR('1. Raw Data'!L3186="Elec", '1. Raw Data'!L3186="elect"), "Electronics", '1. Raw Data'!L3186)</f>
        <v>Home Appliances</v>
      </c>
      <c r="M3186" s="9">
        <v>169.36</v>
      </c>
      <c r="N3186" s="9">
        <f>IF(ISBLANK('1. Raw Data'!N3186), MEDIAN('1. Raw Data'!$N$2:$N$5001), '1. Raw Data'!N3186)</f>
        <v>72.650000000000006</v>
      </c>
      <c r="O3186" s="9">
        <v>2</v>
      </c>
      <c r="P3186" s="9">
        <f>IF(ISBLANK('1. Raw Data'!P3186), 0, '1. Raw Data'!P3186)</f>
        <v>0.1</v>
      </c>
      <c r="Q3186" s="9">
        <v>576</v>
      </c>
      <c r="R3186" s="9">
        <v>3</v>
      </c>
      <c r="S3186" s="9">
        <f t="shared" si="147"/>
        <v>304.84800000000001</v>
      </c>
      <c r="T3186" s="9">
        <f t="shared" si="148"/>
        <v>159.548</v>
      </c>
      <c r="U3186" s="23">
        <f t="shared" si="149"/>
        <v>0.5233690232509316</v>
      </c>
    </row>
    <row r="3187" spans="1:21" x14ac:dyDescent="0.3">
      <c r="A3187" s="9">
        <v>1288</v>
      </c>
      <c r="B3187" s="9" t="str">
        <f>PROPER(TRIM('1. Raw Data'!B3187))</f>
        <v>Customer_3185</v>
      </c>
      <c r="C3187" s="9">
        <f>IF(OR('1. Raw Data'!C3187&lt;18, '1. Raw Data'!C3187&gt;100), MEDIAN('1. Raw Data'!$C$2:$C$5001), '1. Raw Data'!C3187)</f>
        <v>41</v>
      </c>
      <c r="D3187" s="9" t="s">
        <v>5021</v>
      </c>
      <c r="E3187" s="22">
        <v>44301</v>
      </c>
      <c r="F3187" s="9">
        <v>0</v>
      </c>
      <c r="G3187" s="9">
        <v>13048</v>
      </c>
      <c r="H3187" s="15">
        <v>44301</v>
      </c>
      <c r="I3187" s="9" t="s">
        <v>7455</v>
      </c>
      <c r="J3187" s="9">
        <v>116</v>
      </c>
      <c r="K3187" s="9" t="s">
        <v>7480</v>
      </c>
      <c r="L3187" s="9" t="str">
        <f>IF(OR('1. Raw Data'!L3187="Elec", '1. Raw Data'!L3187="elect"), "Electronics", '1. Raw Data'!L3187)</f>
        <v>Electronics</v>
      </c>
      <c r="M3187" s="9">
        <v>594.20000000000005</v>
      </c>
      <c r="N3187" s="9">
        <f>IF(ISBLANK('1. Raw Data'!N3187), MEDIAN('1. Raw Data'!$N$2:$N$5001), '1. Raw Data'!N3187)</f>
        <v>324.02</v>
      </c>
      <c r="O3187" s="9">
        <v>4</v>
      </c>
      <c r="P3187" s="9">
        <f>IF(ISBLANK('1. Raw Data'!P3187), 0, '1. Raw Data'!P3187)</f>
        <v>0</v>
      </c>
      <c r="Q3187" s="9">
        <v>593</v>
      </c>
      <c r="R3187" s="9">
        <v>6</v>
      </c>
      <c r="S3187" s="9">
        <f t="shared" si="147"/>
        <v>2376.8000000000002</v>
      </c>
      <c r="T3187" s="9">
        <f t="shared" si="148"/>
        <v>1080.7200000000003</v>
      </c>
      <c r="U3187" s="23">
        <f t="shared" si="149"/>
        <v>0.45469538875799403</v>
      </c>
    </row>
    <row r="3188" spans="1:21" x14ac:dyDescent="0.3">
      <c r="A3188" s="9">
        <v>1723</v>
      </c>
      <c r="B3188" s="9" t="str">
        <f>PROPER(TRIM('1. Raw Data'!B3188))</f>
        <v>Customer_3186</v>
      </c>
      <c r="C3188" s="9">
        <f>IF(OR('1. Raw Data'!C3188&lt;18, '1. Raw Data'!C3188&gt;100), MEDIAN('1. Raw Data'!$C$2:$C$5001), '1. Raw Data'!C3188)</f>
        <v>41</v>
      </c>
      <c r="D3188" s="9" t="s">
        <v>5018</v>
      </c>
      <c r="E3188" s="22">
        <v>44411</v>
      </c>
      <c r="F3188" s="9">
        <v>1</v>
      </c>
      <c r="G3188" s="9">
        <v>12023</v>
      </c>
      <c r="H3188" s="15">
        <v>44263</v>
      </c>
      <c r="I3188" s="9" t="s">
        <v>7457</v>
      </c>
      <c r="J3188" s="9">
        <v>105</v>
      </c>
      <c r="K3188" s="9" t="s">
        <v>7461</v>
      </c>
      <c r="L3188" s="9" t="str">
        <f>IF(OR('1. Raw Data'!L3188="Elec", '1. Raw Data'!L3188="elect"), "Electronics", '1. Raw Data'!L3188)</f>
        <v>Electronics</v>
      </c>
      <c r="M3188" s="9">
        <v>141.38999999999999</v>
      </c>
      <c r="N3188" s="9">
        <f>IF(ISBLANK('1. Raw Data'!N3188), MEDIAN('1. Raw Data'!$N$2:$N$5001), '1. Raw Data'!N3188)</f>
        <v>86.17</v>
      </c>
      <c r="O3188" s="9">
        <v>3</v>
      </c>
      <c r="P3188" s="9">
        <f>IF(ISBLANK('1. Raw Data'!P3188), 0, '1. Raw Data'!P3188)</f>
        <v>0.2</v>
      </c>
      <c r="Q3188" s="9">
        <v>1367</v>
      </c>
      <c r="R3188" s="9">
        <v>2</v>
      </c>
      <c r="S3188" s="9">
        <f t="shared" si="147"/>
        <v>339.33600000000001</v>
      </c>
      <c r="T3188" s="9">
        <f t="shared" si="148"/>
        <v>80.826000000000022</v>
      </c>
      <c r="U3188" s="23">
        <f t="shared" si="149"/>
        <v>0.23818869792771771</v>
      </c>
    </row>
    <row r="3189" spans="1:21" x14ac:dyDescent="0.3">
      <c r="A3189" s="9">
        <v>1892</v>
      </c>
      <c r="B3189" s="9" t="str">
        <f>PROPER(TRIM('1. Raw Data'!B3189))</f>
        <v>Customer_3187</v>
      </c>
      <c r="C3189" s="9">
        <f>IF(OR('1. Raw Data'!C3189&lt;18, '1. Raw Data'!C3189&gt;100), MEDIAN('1. Raw Data'!$C$2:$C$5001), '1. Raw Data'!C3189)</f>
        <v>53</v>
      </c>
      <c r="D3189" s="9" t="s">
        <v>5022</v>
      </c>
      <c r="E3189" s="22">
        <v>45248</v>
      </c>
      <c r="F3189" s="9">
        <v>0</v>
      </c>
      <c r="G3189" s="9">
        <v>11080</v>
      </c>
      <c r="H3189" s="15">
        <v>45248</v>
      </c>
      <c r="I3189" s="9" t="s">
        <v>7457</v>
      </c>
      <c r="J3189" s="9">
        <v>145</v>
      </c>
      <c r="K3189" s="9" t="s">
        <v>7470</v>
      </c>
      <c r="L3189" s="9" t="str">
        <f>IF(OR('1. Raw Data'!L3189="Elec", '1. Raw Data'!L3189="elect"), "Electronics", '1. Raw Data'!L3189)</f>
        <v>Sports</v>
      </c>
      <c r="M3189" s="9">
        <v>807.21</v>
      </c>
      <c r="N3189" s="9">
        <f>IF(ISBLANK('1. Raw Data'!N3189), MEDIAN('1. Raw Data'!$N$2:$N$5001), '1. Raw Data'!N3189)</f>
        <v>528.80999999999995</v>
      </c>
      <c r="O3189" s="9">
        <v>5</v>
      </c>
      <c r="P3189" s="9">
        <f>IF(ISBLANK('1. Raw Data'!P3189), 0, '1. Raw Data'!P3189)</f>
        <v>0</v>
      </c>
      <c r="Q3189" s="9">
        <v>407</v>
      </c>
      <c r="R3189" s="9">
        <v>4</v>
      </c>
      <c r="S3189" s="9">
        <f t="shared" si="147"/>
        <v>4036.05</v>
      </c>
      <c r="T3189" s="9">
        <f t="shared" si="148"/>
        <v>1392.0000000000005</v>
      </c>
      <c r="U3189" s="23">
        <f t="shared" si="149"/>
        <v>0.34489166387928799</v>
      </c>
    </row>
    <row r="3190" spans="1:21" x14ac:dyDescent="0.3">
      <c r="A3190" s="9">
        <v>1271</v>
      </c>
      <c r="B3190" s="9" t="str">
        <f>PROPER(TRIM('1. Raw Data'!B3190))</f>
        <v>Customer_3188</v>
      </c>
      <c r="C3190" s="9">
        <f>IF(OR('1. Raw Data'!C3190&lt;18, '1. Raw Data'!C3190&gt;100), MEDIAN('1. Raw Data'!$C$2:$C$5001), '1. Raw Data'!C3190)</f>
        <v>41</v>
      </c>
      <c r="D3190" s="9" t="s">
        <v>5020</v>
      </c>
      <c r="E3190" s="22">
        <v>44991</v>
      </c>
      <c r="F3190" s="9">
        <v>0</v>
      </c>
      <c r="G3190" s="9">
        <v>10174</v>
      </c>
      <c r="H3190" s="15">
        <v>45080</v>
      </c>
      <c r="I3190" s="9" t="s">
        <v>7456</v>
      </c>
      <c r="J3190" s="9">
        <v>134</v>
      </c>
      <c r="K3190" s="9" t="s">
        <v>7482</v>
      </c>
      <c r="L3190" s="9" t="str">
        <f>IF(OR('1. Raw Data'!L3190="Elec", '1. Raw Data'!L3190="elect"), "Electronics", '1. Raw Data'!L3190)</f>
        <v>Sports</v>
      </c>
      <c r="M3190" s="9">
        <v>997.05</v>
      </c>
      <c r="N3190" s="9">
        <f>IF(ISBLANK('1. Raw Data'!N3190), MEDIAN('1. Raw Data'!$N$2:$N$5001), '1. Raw Data'!N3190)</f>
        <v>450.05</v>
      </c>
      <c r="O3190" s="9">
        <v>1</v>
      </c>
      <c r="P3190" s="9">
        <f>IF(ISBLANK('1. Raw Data'!P3190), 0, '1. Raw Data'!P3190)</f>
        <v>0</v>
      </c>
      <c r="Q3190" s="9">
        <v>667</v>
      </c>
      <c r="R3190" s="9">
        <v>4</v>
      </c>
      <c r="S3190" s="9">
        <f t="shared" si="147"/>
        <v>997.05</v>
      </c>
      <c r="T3190" s="9">
        <f t="shared" si="148"/>
        <v>547</v>
      </c>
      <c r="U3190" s="23">
        <f t="shared" si="149"/>
        <v>0.54861842435183794</v>
      </c>
    </row>
    <row r="3191" spans="1:21" x14ac:dyDescent="0.3">
      <c r="A3191" s="9">
        <v>2089</v>
      </c>
      <c r="B3191" s="9" t="str">
        <f>PROPER(TRIM('1. Raw Data'!B3191))</f>
        <v>Customer_3189</v>
      </c>
      <c r="C3191" s="9">
        <f>IF(OR('1. Raw Data'!C3191&lt;18, '1. Raw Data'!C3191&gt;100), MEDIAN('1. Raw Data'!$C$2:$C$5001), '1. Raw Data'!C3191)</f>
        <v>41</v>
      </c>
      <c r="D3191" s="9" t="s">
        <v>5023</v>
      </c>
      <c r="E3191" s="22">
        <v>44804</v>
      </c>
      <c r="F3191" s="9">
        <v>0</v>
      </c>
      <c r="G3191" s="9">
        <v>11237</v>
      </c>
      <c r="H3191" s="15">
        <v>44804</v>
      </c>
      <c r="I3191" s="9" t="s">
        <v>7457</v>
      </c>
      <c r="J3191" s="9">
        <v>106</v>
      </c>
      <c r="K3191" s="9" t="s">
        <v>7477</v>
      </c>
      <c r="L3191" s="9" t="str">
        <f>IF(OR('1. Raw Data'!L3191="Elec", '1. Raw Data'!L3191="elect"), "Electronics", '1. Raw Data'!L3191)</f>
        <v>Clothing</v>
      </c>
      <c r="M3191" s="9">
        <v>298.58</v>
      </c>
      <c r="N3191" s="9">
        <f>IF(ISBLANK('1. Raw Data'!N3191), MEDIAN('1. Raw Data'!$N$2:$N$5001), '1. Raw Data'!N3191)</f>
        <v>158.65</v>
      </c>
      <c r="O3191" s="9">
        <v>5</v>
      </c>
      <c r="P3191" s="9">
        <f>IF(ISBLANK('1. Raw Data'!P3191), 0, '1. Raw Data'!P3191)</f>
        <v>0.2</v>
      </c>
      <c r="Q3191" s="9">
        <v>751</v>
      </c>
      <c r="R3191" s="9">
        <v>4</v>
      </c>
      <c r="S3191" s="9">
        <f t="shared" si="147"/>
        <v>1194.32</v>
      </c>
      <c r="T3191" s="9">
        <f t="shared" si="148"/>
        <v>401.06999999999994</v>
      </c>
      <c r="U3191" s="23">
        <f t="shared" si="149"/>
        <v>0.33581452207113666</v>
      </c>
    </row>
    <row r="3192" spans="1:21" x14ac:dyDescent="0.3">
      <c r="A3192" s="9">
        <v>1482</v>
      </c>
      <c r="B3192" s="9" t="str">
        <f>PROPER(TRIM('1. Raw Data'!B3192))</f>
        <v>Customer_3190</v>
      </c>
      <c r="C3192" s="9">
        <f>IF(OR('1. Raw Data'!C3192&lt;18, '1. Raw Data'!C3192&gt;100), MEDIAN('1. Raw Data'!$C$2:$C$5001), '1. Raw Data'!C3192)</f>
        <v>47</v>
      </c>
      <c r="D3192" s="9" t="s">
        <v>5018</v>
      </c>
      <c r="E3192" s="22">
        <v>44386</v>
      </c>
      <c r="F3192" s="9">
        <v>0</v>
      </c>
      <c r="G3192" s="9">
        <v>12074</v>
      </c>
      <c r="H3192" s="15">
        <v>44446</v>
      </c>
      <c r="I3192" s="9" t="s">
        <v>7455</v>
      </c>
      <c r="J3192" s="9">
        <v>133</v>
      </c>
      <c r="K3192" s="9" t="s">
        <v>7498</v>
      </c>
      <c r="L3192" s="9" t="str">
        <f>IF(OR('1. Raw Data'!L3192="Elec", '1. Raw Data'!L3192="elect"), "Electronics", '1. Raw Data'!L3192)</f>
        <v>Electronics</v>
      </c>
      <c r="M3192" s="9">
        <v>588.86</v>
      </c>
      <c r="N3192" s="9">
        <f>IF(ISBLANK('1. Raw Data'!N3192), MEDIAN('1. Raw Data'!$N$2:$N$5001), '1. Raw Data'!N3192)</f>
        <v>429.51499999999999</v>
      </c>
      <c r="O3192" s="9">
        <v>4</v>
      </c>
      <c r="P3192" s="9">
        <f>IF(ISBLANK('1. Raw Data'!P3192), 0, '1. Raw Data'!P3192)</f>
        <v>0</v>
      </c>
      <c r="Q3192" s="9">
        <v>1185</v>
      </c>
      <c r="R3192" s="9">
        <v>5</v>
      </c>
      <c r="S3192" s="9">
        <f t="shared" si="147"/>
        <v>2355.44</v>
      </c>
      <c r="T3192" s="9">
        <f t="shared" si="148"/>
        <v>637.38000000000011</v>
      </c>
      <c r="U3192" s="23">
        <f t="shared" si="149"/>
        <v>0.27059912373059813</v>
      </c>
    </row>
    <row r="3193" spans="1:21" x14ac:dyDescent="0.3">
      <c r="A3193" s="9">
        <v>1935</v>
      </c>
      <c r="B3193" s="9" t="str">
        <f>PROPER(TRIM('1. Raw Data'!B3193))</f>
        <v>Customer_3191</v>
      </c>
      <c r="C3193" s="9">
        <f>IF(OR('1. Raw Data'!C3193&lt;18, '1. Raw Data'!C3193&gt;100), MEDIAN('1. Raw Data'!$C$2:$C$5001), '1. Raw Data'!C3193)</f>
        <v>53</v>
      </c>
      <c r="D3193" s="9" t="s">
        <v>5020</v>
      </c>
      <c r="E3193" s="22">
        <v>43926</v>
      </c>
      <c r="F3193" s="9">
        <v>0</v>
      </c>
      <c r="G3193" s="9">
        <v>13878</v>
      </c>
      <c r="H3193" s="15">
        <v>43955</v>
      </c>
      <c r="I3193" s="9" t="s">
        <v>7455</v>
      </c>
      <c r="J3193" s="9">
        <v>115</v>
      </c>
      <c r="K3193" s="9" t="s">
        <v>7481</v>
      </c>
      <c r="L3193" s="9" t="str">
        <f>IF(OR('1. Raw Data'!L3193="Elec", '1. Raw Data'!L3193="elect"), "Electronics", '1. Raw Data'!L3193)</f>
        <v>Electronics</v>
      </c>
      <c r="M3193" s="9">
        <v>1398.85</v>
      </c>
      <c r="N3193" s="9">
        <f>IF(ISBLANK('1. Raw Data'!N3193), MEDIAN('1. Raw Data'!$N$2:$N$5001), '1. Raw Data'!N3193)</f>
        <v>666.9</v>
      </c>
      <c r="O3193" s="9">
        <v>2</v>
      </c>
      <c r="P3193" s="9">
        <f>IF(ISBLANK('1. Raw Data'!P3193), 0, '1. Raw Data'!P3193)</f>
        <v>0.05</v>
      </c>
      <c r="Q3193" s="9">
        <v>468</v>
      </c>
      <c r="R3193" s="9">
        <v>9</v>
      </c>
      <c r="S3193" s="9">
        <f t="shared" si="147"/>
        <v>2657.8149999999996</v>
      </c>
      <c r="T3193" s="9">
        <f t="shared" si="148"/>
        <v>1324.0149999999996</v>
      </c>
      <c r="U3193" s="23">
        <f t="shared" si="149"/>
        <v>0.49815920220180859</v>
      </c>
    </row>
    <row r="3194" spans="1:21" x14ac:dyDescent="0.3">
      <c r="A3194" s="9">
        <v>1247</v>
      </c>
      <c r="B3194" s="9" t="str">
        <f>PROPER(TRIM('1. Raw Data'!B3194))</f>
        <v>Customer_3192</v>
      </c>
      <c r="C3194" s="9">
        <f>IF(OR('1. Raw Data'!C3194&lt;18, '1. Raw Data'!C3194&gt;100), MEDIAN('1. Raw Data'!$C$2:$C$5001), '1. Raw Data'!C3194)</f>
        <v>25</v>
      </c>
      <c r="D3194" s="9" t="s">
        <v>5023</v>
      </c>
      <c r="E3194" s="22">
        <v>43983</v>
      </c>
      <c r="F3194" s="9">
        <v>1</v>
      </c>
      <c r="G3194" s="9">
        <v>11941</v>
      </c>
      <c r="H3194" s="15">
        <v>43836</v>
      </c>
      <c r="I3194" s="9" t="s">
        <v>7455</v>
      </c>
      <c r="J3194" s="9">
        <v>115</v>
      </c>
      <c r="K3194" s="9" t="s">
        <v>7481</v>
      </c>
      <c r="L3194" s="9" t="str">
        <f>IF(OR('1. Raw Data'!L3194="Elec", '1. Raw Data'!L3194="elect"), "Electronics", '1. Raw Data'!L3194)</f>
        <v>Clothing</v>
      </c>
      <c r="M3194" s="9">
        <v>691.46</v>
      </c>
      <c r="N3194" s="9">
        <f>IF(ISBLANK('1. Raw Data'!N3194), MEDIAN('1. Raw Data'!$N$2:$N$5001), '1. Raw Data'!N3194)</f>
        <v>339.61</v>
      </c>
      <c r="O3194" s="9">
        <v>2</v>
      </c>
      <c r="P3194" s="9">
        <f>IF(ISBLANK('1. Raw Data'!P3194), 0, '1. Raw Data'!P3194)</f>
        <v>0</v>
      </c>
      <c r="Q3194" s="9">
        <v>1319</v>
      </c>
      <c r="R3194" s="9">
        <v>2</v>
      </c>
      <c r="S3194" s="9">
        <f t="shared" si="147"/>
        <v>1382.92</v>
      </c>
      <c r="T3194" s="9">
        <f t="shared" si="148"/>
        <v>703.7</v>
      </c>
      <c r="U3194" s="23">
        <f t="shared" si="149"/>
        <v>0.50885083735863246</v>
      </c>
    </row>
    <row r="3195" spans="1:21" x14ac:dyDescent="0.3">
      <c r="A3195" s="9">
        <v>1155</v>
      </c>
      <c r="B3195" s="9" t="str">
        <f>PROPER(TRIM('1. Raw Data'!B3195))</f>
        <v>Customer_3193</v>
      </c>
      <c r="C3195" s="9">
        <f>IF(OR('1. Raw Data'!C3195&lt;18, '1. Raw Data'!C3195&gt;100), MEDIAN('1. Raw Data'!$C$2:$C$5001), '1. Raw Data'!C3195)</f>
        <v>21</v>
      </c>
      <c r="D3195" s="9" t="s">
        <v>5018</v>
      </c>
      <c r="E3195" s="22">
        <v>45232</v>
      </c>
      <c r="F3195" s="9">
        <v>0</v>
      </c>
      <c r="G3195" s="9">
        <v>11142</v>
      </c>
      <c r="H3195" s="15">
        <v>44968</v>
      </c>
      <c r="I3195" s="9" t="s">
        <v>7456</v>
      </c>
      <c r="J3195" s="9">
        <v>114</v>
      </c>
      <c r="K3195" s="9" t="s">
        <v>7463</v>
      </c>
      <c r="L3195" s="9" t="str">
        <f>IF(OR('1. Raw Data'!L3195="Elec", '1. Raw Data'!L3195="elect"), "Electronics", '1. Raw Data'!L3195)</f>
        <v>Home Appliances</v>
      </c>
      <c r="M3195" s="9">
        <v>1213.69</v>
      </c>
      <c r="N3195" s="9">
        <f>IF(ISBLANK('1. Raw Data'!N3195), MEDIAN('1. Raw Data'!$N$2:$N$5001), '1. Raw Data'!N3195)</f>
        <v>699.25</v>
      </c>
      <c r="O3195" s="9">
        <v>5</v>
      </c>
      <c r="P3195" s="9">
        <f>IF(ISBLANK('1. Raw Data'!P3195), 0, '1. Raw Data'!P3195)</f>
        <v>0</v>
      </c>
      <c r="Q3195" s="9">
        <v>426</v>
      </c>
      <c r="R3195" s="9">
        <v>5</v>
      </c>
      <c r="S3195" s="9">
        <f t="shared" si="147"/>
        <v>6068.4500000000007</v>
      </c>
      <c r="T3195" s="9">
        <f t="shared" si="148"/>
        <v>2572.2000000000007</v>
      </c>
      <c r="U3195" s="23">
        <f t="shared" si="149"/>
        <v>0.42386441348284987</v>
      </c>
    </row>
    <row r="3196" spans="1:21" x14ac:dyDescent="0.3">
      <c r="A3196" s="9">
        <v>2070</v>
      </c>
      <c r="B3196" s="9" t="str">
        <f>PROPER(TRIM('1. Raw Data'!B3196))</f>
        <v>Customer_3194</v>
      </c>
      <c r="C3196" s="9">
        <f>IF(OR('1. Raw Data'!C3196&lt;18, '1. Raw Data'!C3196&gt;100), MEDIAN('1. Raw Data'!$C$2:$C$5001), '1. Raw Data'!C3196)</f>
        <v>65</v>
      </c>
      <c r="D3196" s="9" t="s">
        <v>5021</v>
      </c>
      <c r="E3196" s="22">
        <v>44405</v>
      </c>
      <c r="F3196" s="9">
        <v>0</v>
      </c>
      <c r="G3196" s="9">
        <v>10146</v>
      </c>
      <c r="H3196" s="15">
        <v>44405</v>
      </c>
      <c r="I3196" s="9" t="s">
        <v>7456</v>
      </c>
      <c r="J3196" s="9">
        <v>139</v>
      </c>
      <c r="K3196" s="9" t="s">
        <v>7486</v>
      </c>
      <c r="L3196" s="9" t="str">
        <f>IF(OR('1. Raw Data'!L3196="Elec", '1. Raw Data'!L3196="elect"), "Electronics", '1. Raw Data'!L3196)</f>
        <v>Electronics</v>
      </c>
      <c r="M3196" s="9">
        <v>1394.42</v>
      </c>
      <c r="N3196" s="9">
        <f>IF(ISBLANK('1. Raw Data'!N3196), MEDIAN('1. Raw Data'!$N$2:$N$5001), '1. Raw Data'!N3196)</f>
        <v>564.70000000000005</v>
      </c>
      <c r="O3196" s="9">
        <v>2</v>
      </c>
      <c r="P3196" s="9">
        <f>IF(ISBLANK('1. Raw Data'!P3196), 0, '1. Raw Data'!P3196)</f>
        <v>0</v>
      </c>
      <c r="Q3196" s="9">
        <v>367</v>
      </c>
      <c r="R3196" s="9">
        <v>6</v>
      </c>
      <c r="S3196" s="9">
        <f t="shared" si="147"/>
        <v>2788.84</v>
      </c>
      <c r="T3196" s="9">
        <f t="shared" si="148"/>
        <v>1659.44</v>
      </c>
      <c r="U3196" s="23">
        <f t="shared" si="149"/>
        <v>0.59502875747622663</v>
      </c>
    </row>
    <row r="3197" spans="1:21" x14ac:dyDescent="0.3">
      <c r="A3197" s="9">
        <v>1453</v>
      </c>
      <c r="B3197" s="9" t="str">
        <f>PROPER(TRIM('1. Raw Data'!B3197))</f>
        <v>Customer_3195</v>
      </c>
      <c r="C3197" s="9">
        <f>IF(OR('1. Raw Data'!C3197&lt;18, '1. Raw Data'!C3197&gt;100), MEDIAN('1. Raw Data'!$C$2:$C$5001), '1. Raw Data'!C3197)</f>
        <v>50</v>
      </c>
      <c r="D3197" s="9" t="s">
        <v>5020</v>
      </c>
      <c r="E3197" s="22">
        <v>44943</v>
      </c>
      <c r="F3197" s="9">
        <v>0</v>
      </c>
      <c r="G3197" s="9">
        <v>10867</v>
      </c>
      <c r="H3197" s="15">
        <v>44943</v>
      </c>
      <c r="I3197" s="9" t="s">
        <v>7455</v>
      </c>
      <c r="J3197" s="9">
        <v>105</v>
      </c>
      <c r="K3197" s="9" t="s">
        <v>7461</v>
      </c>
      <c r="L3197" s="9" t="str">
        <f>IF(OR('1. Raw Data'!L3197="Elec", '1. Raw Data'!L3197="elect"), "Electronics", '1. Raw Data'!L3197)</f>
        <v>Sports</v>
      </c>
      <c r="M3197" s="9">
        <v>1462.8</v>
      </c>
      <c r="N3197" s="9">
        <f>IF(ISBLANK('1. Raw Data'!N3197), MEDIAN('1. Raw Data'!$N$2:$N$5001), '1. Raw Data'!N3197)</f>
        <v>764.5</v>
      </c>
      <c r="O3197" s="9">
        <v>2</v>
      </c>
      <c r="P3197" s="9">
        <f>IF(ISBLANK('1. Raw Data'!P3197), 0, '1. Raw Data'!P3197)</f>
        <v>0.1</v>
      </c>
      <c r="Q3197" s="9">
        <v>622</v>
      </c>
      <c r="R3197" s="9">
        <v>4</v>
      </c>
      <c r="S3197" s="9">
        <f t="shared" si="147"/>
        <v>2633.04</v>
      </c>
      <c r="T3197" s="9">
        <f t="shared" si="148"/>
        <v>1104.04</v>
      </c>
      <c r="U3197" s="23">
        <f t="shared" si="149"/>
        <v>0.41930240330568469</v>
      </c>
    </row>
    <row r="3198" spans="1:21" x14ac:dyDescent="0.3">
      <c r="A3198" s="9">
        <v>1200</v>
      </c>
      <c r="B3198" s="9" t="str">
        <f>PROPER(TRIM('1. Raw Data'!B3198))</f>
        <v>Customer_3196</v>
      </c>
      <c r="C3198" s="9">
        <f>IF(OR('1. Raw Data'!C3198&lt;18, '1. Raw Data'!C3198&gt;100), MEDIAN('1. Raw Data'!$C$2:$C$5001), '1. Raw Data'!C3198)</f>
        <v>36</v>
      </c>
      <c r="D3198" s="9" t="s">
        <v>5020</v>
      </c>
      <c r="E3198" s="22">
        <v>44985</v>
      </c>
      <c r="F3198" s="9">
        <v>0</v>
      </c>
      <c r="G3198" s="9">
        <v>12312</v>
      </c>
      <c r="H3198" s="15">
        <v>44985</v>
      </c>
      <c r="I3198" s="9" t="s">
        <v>7457</v>
      </c>
      <c r="J3198" s="9">
        <v>126</v>
      </c>
      <c r="K3198" s="9" t="s">
        <v>7469</v>
      </c>
      <c r="L3198" s="9" t="str">
        <f>IF(OR('1. Raw Data'!L3198="Elec", '1. Raw Data'!L3198="elect"), "Electronics", '1. Raw Data'!L3198)</f>
        <v>Clothing</v>
      </c>
      <c r="M3198" s="9">
        <v>1352.57</v>
      </c>
      <c r="N3198" s="9">
        <f>IF(ISBLANK('1. Raw Data'!N3198), MEDIAN('1. Raw Data'!$N$2:$N$5001), '1. Raw Data'!N3198)</f>
        <v>616.84</v>
      </c>
      <c r="O3198" s="9">
        <v>4</v>
      </c>
      <c r="P3198" s="9">
        <f>IF(ISBLANK('1. Raw Data'!P3198), 0, '1. Raw Data'!P3198)</f>
        <v>0</v>
      </c>
      <c r="Q3198" s="9">
        <v>673</v>
      </c>
      <c r="R3198" s="9">
        <v>5</v>
      </c>
      <c r="S3198" s="9">
        <f t="shared" si="147"/>
        <v>5410.28</v>
      </c>
      <c r="T3198" s="9">
        <f t="shared" si="148"/>
        <v>2942.9199999999996</v>
      </c>
      <c r="U3198" s="23">
        <f t="shared" si="149"/>
        <v>0.54394966619102891</v>
      </c>
    </row>
    <row r="3199" spans="1:21" x14ac:dyDescent="0.3">
      <c r="A3199" s="9">
        <v>1123</v>
      </c>
      <c r="B3199" s="9" t="str">
        <f>PROPER(TRIM('1. Raw Data'!B3199))</f>
        <v>Customer_3197</v>
      </c>
      <c r="C3199" s="9">
        <f>IF(OR('1. Raw Data'!C3199&lt;18, '1. Raw Data'!C3199&gt;100), MEDIAN('1. Raw Data'!$C$2:$C$5001), '1. Raw Data'!C3199)</f>
        <v>40</v>
      </c>
      <c r="D3199" s="9" t="s">
        <v>5021</v>
      </c>
      <c r="E3199" s="22">
        <v>45178</v>
      </c>
      <c r="F3199" s="9">
        <v>0</v>
      </c>
      <c r="G3199" s="9">
        <v>13474</v>
      </c>
      <c r="H3199" s="15">
        <v>45178</v>
      </c>
      <c r="I3199" s="9" t="s">
        <v>7456</v>
      </c>
      <c r="J3199" s="9">
        <v>148</v>
      </c>
      <c r="K3199" s="9" t="s">
        <v>7491</v>
      </c>
      <c r="L3199" s="9" t="str">
        <f>IF(OR('1. Raw Data'!L3199="Elec", '1. Raw Data'!L3199="elect"), "Electronics", '1. Raw Data'!L3199)</f>
        <v>Home Appliances</v>
      </c>
      <c r="M3199" s="9">
        <v>510.24</v>
      </c>
      <c r="N3199" s="9">
        <f>IF(ISBLANK('1. Raw Data'!N3199), MEDIAN('1. Raw Data'!$N$2:$N$5001), '1. Raw Data'!N3199)</f>
        <v>352.13</v>
      </c>
      <c r="O3199" s="9">
        <v>1</v>
      </c>
      <c r="P3199" s="9">
        <f>IF(ISBLANK('1. Raw Data'!P3199), 0, '1. Raw Data'!P3199)</f>
        <v>0</v>
      </c>
      <c r="Q3199" s="9">
        <v>393</v>
      </c>
      <c r="R3199" s="9">
        <v>5</v>
      </c>
      <c r="S3199" s="9">
        <f t="shared" si="147"/>
        <v>510.24</v>
      </c>
      <c r="T3199" s="9">
        <f t="shared" si="148"/>
        <v>158.11000000000001</v>
      </c>
      <c r="U3199" s="23">
        <f t="shared" si="149"/>
        <v>0.30987378488554407</v>
      </c>
    </row>
    <row r="3200" spans="1:21" x14ac:dyDescent="0.3">
      <c r="A3200" s="9">
        <v>1000</v>
      </c>
      <c r="B3200" s="9" t="str">
        <f>PROPER(TRIM('1. Raw Data'!B3200))</f>
        <v>Customer_3198</v>
      </c>
      <c r="C3200" s="9">
        <f>IF(OR('1. Raw Data'!C3200&lt;18, '1. Raw Data'!C3200&gt;100), MEDIAN('1. Raw Data'!$C$2:$C$5001), '1. Raw Data'!C3200)</f>
        <v>34</v>
      </c>
      <c r="D3200" s="9" t="s">
        <v>5019</v>
      </c>
      <c r="E3200" s="22">
        <v>44046</v>
      </c>
      <c r="F3200" s="9">
        <v>0</v>
      </c>
      <c r="G3200" s="9">
        <v>12305</v>
      </c>
      <c r="H3200" s="15">
        <v>43898</v>
      </c>
      <c r="I3200" s="9" t="s">
        <v>7457</v>
      </c>
      <c r="J3200" s="9">
        <v>117</v>
      </c>
      <c r="K3200" s="9" t="s">
        <v>7483</v>
      </c>
      <c r="L3200" s="9" t="str">
        <f>IF(OR('1. Raw Data'!L3200="Elec", '1. Raw Data'!L3200="elect"), "Electronics", '1. Raw Data'!L3200)</f>
        <v>Sports</v>
      </c>
      <c r="M3200" s="9">
        <v>1445.73</v>
      </c>
      <c r="N3200" s="9">
        <f>IF(ISBLANK('1. Raw Data'!N3200), MEDIAN('1. Raw Data'!$N$2:$N$5001), '1. Raw Data'!N3200)</f>
        <v>429.51499999999999</v>
      </c>
      <c r="O3200" s="9">
        <v>3</v>
      </c>
      <c r="P3200" s="9">
        <f>IF(ISBLANK('1. Raw Data'!P3200), 0, '1. Raw Data'!P3200)</f>
        <v>0.2</v>
      </c>
      <c r="Q3200" s="9">
        <v>363</v>
      </c>
      <c r="R3200" s="9">
        <v>5</v>
      </c>
      <c r="S3200" s="9">
        <f t="shared" si="147"/>
        <v>3469.7520000000004</v>
      </c>
      <c r="T3200" s="9">
        <f t="shared" si="148"/>
        <v>2181.2070000000003</v>
      </c>
      <c r="U3200" s="23">
        <f t="shared" si="149"/>
        <v>0.62863484191377372</v>
      </c>
    </row>
    <row r="3201" spans="1:21" x14ac:dyDescent="0.3">
      <c r="A3201" s="9">
        <v>1967</v>
      </c>
      <c r="B3201" s="9" t="str">
        <f>PROPER(TRIM('1. Raw Data'!B3201))</f>
        <v>Customer_3199</v>
      </c>
      <c r="C3201" s="9">
        <f>IF(OR('1. Raw Data'!C3201&lt;18, '1. Raw Data'!C3201&gt;100), MEDIAN('1. Raw Data'!$C$2:$C$5001), '1. Raw Data'!C3201)</f>
        <v>43</v>
      </c>
      <c r="D3201" s="9" t="s">
        <v>5018</v>
      </c>
      <c r="E3201" s="22">
        <v>44198</v>
      </c>
      <c r="F3201" s="9">
        <v>0</v>
      </c>
      <c r="G3201" s="9">
        <v>11883</v>
      </c>
      <c r="H3201" s="15">
        <v>44228</v>
      </c>
      <c r="I3201" s="9" t="s">
        <v>7456</v>
      </c>
      <c r="J3201" s="9">
        <v>143</v>
      </c>
      <c r="K3201" s="9" t="s">
        <v>7475</v>
      </c>
      <c r="L3201" s="9" t="str">
        <f>IF(OR('1. Raw Data'!L3201="Elec", '1. Raw Data'!L3201="elect"), "Electronics", '1. Raw Data'!L3201)</f>
        <v>Electronics</v>
      </c>
      <c r="M3201" s="9">
        <v>1227.97</v>
      </c>
      <c r="N3201" s="9">
        <f>IF(ISBLANK('1. Raw Data'!N3201), MEDIAN('1. Raw Data'!$N$2:$N$5001), '1. Raw Data'!N3201)</f>
        <v>810.99</v>
      </c>
      <c r="O3201" s="9">
        <v>5</v>
      </c>
      <c r="P3201" s="9">
        <f>IF(ISBLANK('1. Raw Data'!P3201), 0, '1. Raw Data'!P3201)</f>
        <v>0</v>
      </c>
      <c r="Q3201" s="9">
        <v>1460</v>
      </c>
      <c r="R3201" s="9">
        <v>3</v>
      </c>
      <c r="S3201" s="9">
        <f t="shared" si="147"/>
        <v>6139.85</v>
      </c>
      <c r="T3201" s="9">
        <f t="shared" si="148"/>
        <v>2084.9000000000005</v>
      </c>
      <c r="U3201" s="23">
        <f t="shared" si="149"/>
        <v>0.33956855623508725</v>
      </c>
    </row>
    <row r="3202" spans="1:21" x14ac:dyDescent="0.3">
      <c r="A3202" s="9">
        <v>1854</v>
      </c>
      <c r="B3202" s="9" t="str">
        <f>PROPER(TRIM('1. Raw Data'!B3202))</f>
        <v>Customer_3200</v>
      </c>
      <c r="C3202" s="9">
        <f>IF(OR('1. Raw Data'!C3202&lt;18, '1. Raw Data'!C3202&gt;100), MEDIAN('1. Raw Data'!$C$2:$C$5001), '1. Raw Data'!C3202)</f>
        <v>25</v>
      </c>
      <c r="D3202" s="9" t="s">
        <v>5021</v>
      </c>
      <c r="E3202" s="22">
        <v>44475</v>
      </c>
      <c r="F3202" s="9">
        <v>0</v>
      </c>
      <c r="G3202" s="9">
        <v>13260</v>
      </c>
      <c r="H3202" s="15">
        <v>44357</v>
      </c>
      <c r="I3202" s="9" t="s">
        <v>7456</v>
      </c>
      <c r="J3202" s="9">
        <v>147</v>
      </c>
      <c r="K3202" s="9" t="s">
        <v>7474</v>
      </c>
      <c r="L3202" s="9" t="str">
        <f>IF(OR('1. Raw Data'!L3202="Elec", '1. Raw Data'!L3202="elect"), "Electronics", '1. Raw Data'!L3202)</f>
        <v>Home Appliances</v>
      </c>
      <c r="M3202" s="9">
        <v>1263.9000000000001</v>
      </c>
      <c r="N3202" s="9">
        <f>IF(ISBLANK('1. Raw Data'!N3202), MEDIAN('1. Raw Data'!$N$2:$N$5001), '1. Raw Data'!N3202)</f>
        <v>579.76</v>
      </c>
      <c r="O3202" s="9">
        <v>1</v>
      </c>
      <c r="P3202" s="9">
        <f>IF(ISBLANK('1. Raw Data'!P3202), 0, '1. Raw Data'!P3202)</f>
        <v>0</v>
      </c>
      <c r="Q3202" s="9">
        <v>723</v>
      </c>
      <c r="R3202" s="9">
        <v>2</v>
      </c>
      <c r="S3202" s="9">
        <f t="shared" si="147"/>
        <v>1263.9000000000001</v>
      </c>
      <c r="T3202" s="9">
        <f t="shared" si="148"/>
        <v>684.1400000000001</v>
      </c>
      <c r="U3202" s="23">
        <f t="shared" si="149"/>
        <v>0.54129282379935129</v>
      </c>
    </row>
    <row r="3203" spans="1:21" x14ac:dyDescent="0.3">
      <c r="A3203" s="9">
        <v>1639</v>
      </c>
      <c r="B3203" s="9" t="str">
        <f>PROPER(TRIM('1. Raw Data'!B3203))</f>
        <v>Customer_3201</v>
      </c>
      <c r="C3203" s="9">
        <f>IF(OR('1. Raw Data'!C3203&lt;18, '1. Raw Data'!C3203&gt;100), MEDIAN('1. Raw Data'!$C$2:$C$5001), '1. Raw Data'!C3203)</f>
        <v>52</v>
      </c>
      <c r="D3203" s="9" t="s">
        <v>5020</v>
      </c>
      <c r="E3203" s="22">
        <v>43863</v>
      </c>
      <c r="F3203" s="9">
        <v>1</v>
      </c>
      <c r="G3203" s="9">
        <v>12874</v>
      </c>
      <c r="H3203" s="15">
        <v>43863</v>
      </c>
      <c r="I3203" s="9" t="s">
        <v>7456</v>
      </c>
      <c r="J3203" s="9">
        <v>116</v>
      </c>
      <c r="K3203" s="9" t="s">
        <v>7480</v>
      </c>
      <c r="L3203" s="9" t="str">
        <f>IF(OR('1. Raw Data'!L3203="Elec", '1. Raw Data'!L3203="elect"), "Electronics", '1. Raw Data'!L3203)</f>
        <v>Sports</v>
      </c>
      <c r="M3203" s="9">
        <v>72</v>
      </c>
      <c r="N3203" s="9">
        <f>IF(ISBLANK('1. Raw Data'!N3203), MEDIAN('1. Raw Data'!$N$2:$N$5001), '1. Raw Data'!N3203)</f>
        <v>46.3</v>
      </c>
      <c r="O3203" s="9">
        <v>3</v>
      </c>
      <c r="P3203" s="9">
        <f>IF(ISBLANK('1. Raw Data'!P3203), 0, '1. Raw Data'!P3203)</f>
        <v>0.2</v>
      </c>
      <c r="Q3203" s="9">
        <v>1264</v>
      </c>
      <c r="R3203" s="9">
        <v>4</v>
      </c>
      <c r="S3203" s="9">
        <f t="shared" ref="S3203:S3266" si="150">M3203 * O3203 * (1 - P3203)</f>
        <v>172.8</v>
      </c>
      <c r="T3203" s="9">
        <f t="shared" ref="T3203:T3266" si="151">S3203 - (N3203 * O3203)</f>
        <v>33.900000000000034</v>
      </c>
      <c r="U3203" s="23">
        <f t="shared" ref="U3203:U3266" si="152">T3203 / S3203</f>
        <v>0.19618055555555575</v>
      </c>
    </row>
    <row r="3204" spans="1:21" x14ac:dyDescent="0.3">
      <c r="A3204" s="9">
        <v>1190</v>
      </c>
      <c r="B3204" s="9" t="str">
        <f>PROPER(TRIM('1. Raw Data'!B3204))</f>
        <v>Customer_3202</v>
      </c>
      <c r="C3204" s="9">
        <f>IF(OR('1. Raw Data'!C3204&lt;18, '1. Raw Data'!C3204&gt;100), MEDIAN('1. Raw Data'!$C$2:$C$5001), '1. Raw Data'!C3204)</f>
        <v>42</v>
      </c>
      <c r="D3204" s="9" t="s">
        <v>5018</v>
      </c>
      <c r="E3204" s="22">
        <v>44255</v>
      </c>
      <c r="F3204" s="9">
        <v>0</v>
      </c>
      <c r="G3204" s="9">
        <v>10742</v>
      </c>
      <c r="H3204" s="15">
        <v>44255</v>
      </c>
      <c r="I3204" s="9" t="s">
        <v>7456</v>
      </c>
      <c r="J3204" s="9">
        <v>135</v>
      </c>
      <c r="K3204" s="9" t="s">
        <v>7458</v>
      </c>
      <c r="L3204" s="9" t="str">
        <f>IF(OR('1. Raw Data'!L3204="Elec", '1. Raw Data'!L3204="elect"), "Electronics", '1. Raw Data'!L3204)</f>
        <v>Clothing</v>
      </c>
      <c r="M3204" s="9">
        <v>1433.65</v>
      </c>
      <c r="N3204" s="9">
        <f>IF(ISBLANK('1. Raw Data'!N3204), MEDIAN('1. Raw Data'!$N$2:$N$5001), '1. Raw Data'!N3204)</f>
        <v>429.51499999999999</v>
      </c>
      <c r="O3204" s="9">
        <v>1</v>
      </c>
      <c r="P3204" s="9">
        <f>IF(ISBLANK('1. Raw Data'!P3204), 0, '1. Raw Data'!P3204)</f>
        <v>0</v>
      </c>
      <c r="Q3204" s="9">
        <v>670</v>
      </c>
      <c r="R3204" s="9">
        <v>3</v>
      </c>
      <c r="S3204" s="9">
        <f t="shared" si="150"/>
        <v>1433.65</v>
      </c>
      <c r="T3204" s="9">
        <f t="shared" si="151"/>
        <v>1004.1350000000001</v>
      </c>
      <c r="U3204" s="23">
        <f t="shared" si="152"/>
        <v>0.70040456178286192</v>
      </c>
    </row>
    <row r="3205" spans="1:21" x14ac:dyDescent="0.3">
      <c r="A3205" s="9">
        <v>1515</v>
      </c>
      <c r="B3205" s="9" t="str">
        <f>PROPER(TRIM('1. Raw Data'!B3205))</f>
        <v>Customer_3203</v>
      </c>
      <c r="C3205" s="9">
        <f>IF(OR('1. Raw Data'!C3205&lt;18, '1. Raw Data'!C3205&gt;100), MEDIAN('1. Raw Data'!$C$2:$C$5001), '1. Raw Data'!C3205)</f>
        <v>43</v>
      </c>
      <c r="D3205" s="9" t="s">
        <v>5018</v>
      </c>
      <c r="E3205" s="22">
        <v>45033</v>
      </c>
      <c r="F3205" s="9">
        <v>0</v>
      </c>
      <c r="G3205" s="9">
        <v>11522</v>
      </c>
      <c r="H3205" s="15">
        <v>45033</v>
      </c>
      <c r="I3205" s="9" t="s">
        <v>7455</v>
      </c>
      <c r="J3205" s="9">
        <v>138</v>
      </c>
      <c r="K3205" s="9" t="s">
        <v>7464</v>
      </c>
      <c r="L3205" s="9" t="str">
        <f>IF(OR('1. Raw Data'!L3205="Elec", '1. Raw Data'!L3205="elect"), "Electronics", '1. Raw Data'!L3205)</f>
        <v>Home Appliances</v>
      </c>
      <c r="M3205" s="9">
        <v>1178.23</v>
      </c>
      <c r="N3205" s="9">
        <f>IF(ISBLANK('1. Raw Data'!N3205), MEDIAN('1. Raw Data'!$N$2:$N$5001), '1. Raw Data'!N3205)</f>
        <v>534.1</v>
      </c>
      <c r="O3205" s="9">
        <v>5</v>
      </c>
      <c r="P3205" s="9">
        <f>IF(ISBLANK('1. Raw Data'!P3205), 0, '1. Raw Data'!P3205)</f>
        <v>0</v>
      </c>
      <c r="Q3205" s="9">
        <v>514</v>
      </c>
      <c r="R3205" s="9">
        <v>7</v>
      </c>
      <c r="S3205" s="9">
        <f t="shared" si="150"/>
        <v>5891.15</v>
      </c>
      <c r="T3205" s="9">
        <f t="shared" si="151"/>
        <v>3220.6499999999996</v>
      </c>
      <c r="U3205" s="23">
        <f t="shared" si="152"/>
        <v>0.54669292073703768</v>
      </c>
    </row>
    <row r="3206" spans="1:21" x14ac:dyDescent="0.3">
      <c r="A3206" s="9">
        <v>1441</v>
      </c>
      <c r="B3206" s="9" t="str">
        <f>PROPER(TRIM('1. Raw Data'!B3206))</f>
        <v>Customer_3204</v>
      </c>
      <c r="C3206" s="9">
        <f>IF(OR('1. Raw Data'!C3206&lt;18, '1. Raw Data'!C3206&gt;100), MEDIAN('1. Raw Data'!$C$2:$C$5001), '1. Raw Data'!C3206)</f>
        <v>26</v>
      </c>
      <c r="D3206" s="9" t="s">
        <v>5019</v>
      </c>
      <c r="E3206" s="22">
        <v>44126</v>
      </c>
      <c r="F3206" s="9">
        <v>0</v>
      </c>
      <c r="G3206" s="9">
        <v>10709</v>
      </c>
      <c r="H3206" s="15">
        <v>44126</v>
      </c>
      <c r="I3206" s="9" t="s">
        <v>7456</v>
      </c>
      <c r="J3206" s="9">
        <v>123</v>
      </c>
      <c r="K3206" s="9" t="s">
        <v>7502</v>
      </c>
      <c r="L3206" s="9" t="str">
        <f>IF(OR('1. Raw Data'!L3206="Elec", '1. Raw Data'!L3206="elect"), "Electronics", '1. Raw Data'!L3206)</f>
        <v>Home Appliances</v>
      </c>
      <c r="M3206" s="9">
        <v>1163.55</v>
      </c>
      <c r="N3206" s="9">
        <f>IF(ISBLANK('1. Raw Data'!N3206), MEDIAN('1. Raw Data'!$N$2:$N$5001), '1. Raw Data'!N3206)</f>
        <v>731.14</v>
      </c>
      <c r="O3206" s="9">
        <v>4</v>
      </c>
      <c r="P3206" s="9">
        <f>IF(ISBLANK('1. Raw Data'!P3206), 0, '1. Raw Data'!P3206)</f>
        <v>0.1</v>
      </c>
      <c r="Q3206" s="9">
        <v>686</v>
      </c>
      <c r="R3206" s="9">
        <v>5</v>
      </c>
      <c r="S3206" s="9">
        <f t="shared" si="150"/>
        <v>4188.78</v>
      </c>
      <c r="T3206" s="9">
        <f t="shared" si="151"/>
        <v>1264.2199999999998</v>
      </c>
      <c r="U3206" s="23">
        <f t="shared" si="152"/>
        <v>0.30181102850949437</v>
      </c>
    </row>
    <row r="3207" spans="1:21" x14ac:dyDescent="0.3">
      <c r="A3207" s="9">
        <v>1142</v>
      </c>
      <c r="B3207" s="9" t="str">
        <f>PROPER(TRIM('1. Raw Data'!B3207))</f>
        <v>Customer_3205</v>
      </c>
      <c r="C3207" s="9">
        <f>IF(OR('1. Raw Data'!C3207&lt;18, '1. Raw Data'!C3207&gt;100), MEDIAN('1. Raw Data'!$C$2:$C$5001), '1. Raw Data'!C3207)</f>
        <v>47</v>
      </c>
      <c r="D3207" s="9" t="s">
        <v>5020</v>
      </c>
      <c r="E3207" s="22">
        <v>45290</v>
      </c>
      <c r="F3207" s="9">
        <v>0</v>
      </c>
      <c r="G3207" s="9">
        <v>13310</v>
      </c>
      <c r="H3207" s="15">
        <v>45290</v>
      </c>
      <c r="I3207" s="9" t="s">
        <v>7456</v>
      </c>
      <c r="J3207" s="9">
        <v>113</v>
      </c>
      <c r="K3207" s="9" t="s">
        <v>7460</v>
      </c>
      <c r="L3207" s="9" t="str">
        <f>IF(OR('1. Raw Data'!L3207="Elec", '1. Raw Data'!L3207="elect"), "Electronics", '1. Raw Data'!L3207)</f>
        <v>Clothing</v>
      </c>
      <c r="M3207" s="9">
        <v>168.21</v>
      </c>
      <c r="N3207" s="9">
        <f>IF(ISBLANK('1. Raw Data'!N3207), MEDIAN('1. Raw Data'!$N$2:$N$5001), '1. Raw Data'!N3207)</f>
        <v>105.74</v>
      </c>
      <c r="O3207" s="9">
        <v>4</v>
      </c>
      <c r="P3207" s="9">
        <f>IF(ISBLANK('1. Raw Data'!P3207), 0, '1. Raw Data'!P3207)</f>
        <v>0</v>
      </c>
      <c r="Q3207" s="9">
        <v>368</v>
      </c>
      <c r="R3207" s="9">
        <v>5</v>
      </c>
      <c r="S3207" s="9">
        <f t="shared" si="150"/>
        <v>672.84</v>
      </c>
      <c r="T3207" s="9">
        <f t="shared" si="151"/>
        <v>249.88000000000005</v>
      </c>
      <c r="U3207" s="23">
        <f t="shared" si="152"/>
        <v>0.37138101183045008</v>
      </c>
    </row>
    <row r="3208" spans="1:21" x14ac:dyDescent="0.3">
      <c r="A3208" s="9">
        <v>2214</v>
      </c>
      <c r="B3208" s="9" t="str">
        <f>PROPER(TRIM('1. Raw Data'!B3208))</f>
        <v>Customer_3206</v>
      </c>
      <c r="C3208" s="9">
        <f>IF(OR('1. Raw Data'!C3208&lt;18, '1. Raw Data'!C3208&gt;100), MEDIAN('1. Raw Data'!$C$2:$C$5001), '1. Raw Data'!C3208)</f>
        <v>26</v>
      </c>
      <c r="D3208" s="9" t="s">
        <v>5023</v>
      </c>
      <c r="E3208" s="22">
        <v>44646</v>
      </c>
      <c r="F3208" s="9">
        <v>0</v>
      </c>
      <c r="G3208" s="9">
        <v>11350</v>
      </c>
      <c r="H3208" s="15">
        <v>44646</v>
      </c>
      <c r="I3208" s="9" t="s">
        <v>7455</v>
      </c>
      <c r="J3208" s="9">
        <v>133</v>
      </c>
      <c r="K3208" s="9" t="s">
        <v>7498</v>
      </c>
      <c r="L3208" s="9" t="str">
        <f>IF(OR('1. Raw Data'!L3208="Elec", '1. Raw Data'!L3208="elect"), "Electronics", '1. Raw Data'!L3208)</f>
        <v>Electronics</v>
      </c>
      <c r="M3208" s="9">
        <v>387.22</v>
      </c>
      <c r="N3208" s="9">
        <f>IF(ISBLANK('1. Raw Data'!N3208), MEDIAN('1. Raw Data'!$N$2:$N$5001), '1. Raw Data'!N3208)</f>
        <v>270.58</v>
      </c>
      <c r="O3208" s="9">
        <v>4</v>
      </c>
      <c r="P3208" s="9">
        <f>IF(ISBLANK('1. Raw Data'!P3208), 0, '1. Raw Data'!P3208)</f>
        <v>0</v>
      </c>
      <c r="Q3208" s="9">
        <v>1012</v>
      </c>
      <c r="R3208" s="9">
        <v>3</v>
      </c>
      <c r="S3208" s="9">
        <f t="shared" si="150"/>
        <v>1548.88</v>
      </c>
      <c r="T3208" s="9">
        <f t="shared" si="151"/>
        <v>466.56000000000017</v>
      </c>
      <c r="U3208" s="23">
        <f t="shared" si="152"/>
        <v>0.30122411032488</v>
      </c>
    </row>
    <row r="3209" spans="1:21" x14ac:dyDescent="0.3">
      <c r="A3209" s="9">
        <v>1532</v>
      </c>
      <c r="B3209" s="9" t="str">
        <f>PROPER(TRIM('1. Raw Data'!B3209))</f>
        <v>Customer_3207</v>
      </c>
      <c r="C3209" s="9">
        <f>IF(OR('1. Raw Data'!C3209&lt;18, '1. Raw Data'!C3209&gt;100), MEDIAN('1. Raw Data'!$C$2:$C$5001), '1. Raw Data'!C3209)</f>
        <v>29</v>
      </c>
      <c r="D3209" s="9" t="s">
        <v>5019</v>
      </c>
      <c r="E3209" s="22">
        <v>43988</v>
      </c>
      <c r="F3209" s="9">
        <v>0</v>
      </c>
      <c r="G3209" s="9">
        <v>11093</v>
      </c>
      <c r="H3209" s="15">
        <v>43988</v>
      </c>
      <c r="I3209" s="9" t="s">
        <v>7455</v>
      </c>
      <c r="J3209" s="9">
        <v>129</v>
      </c>
      <c r="K3209" s="9" t="s">
        <v>7471</v>
      </c>
      <c r="L3209" s="9" t="str">
        <f>IF(OR('1. Raw Data'!L3209="Elec", '1. Raw Data'!L3209="elect"), "Electronics", '1. Raw Data'!L3209)</f>
        <v>Electronics</v>
      </c>
      <c r="M3209" s="9">
        <v>1445.28</v>
      </c>
      <c r="N3209" s="9">
        <f>IF(ISBLANK('1. Raw Data'!N3209), MEDIAN('1. Raw Data'!$N$2:$N$5001), '1. Raw Data'!N3209)</f>
        <v>916.71</v>
      </c>
      <c r="O3209" s="9">
        <v>1</v>
      </c>
      <c r="P3209" s="9">
        <f>IF(ISBLANK('1. Raw Data'!P3209), 0, '1. Raw Data'!P3209)</f>
        <v>0</v>
      </c>
      <c r="Q3209" s="9">
        <v>547</v>
      </c>
      <c r="R3209" s="9">
        <v>3</v>
      </c>
      <c r="S3209" s="9">
        <f t="shared" si="150"/>
        <v>1445.28</v>
      </c>
      <c r="T3209" s="9">
        <f t="shared" si="151"/>
        <v>528.56999999999994</v>
      </c>
      <c r="U3209" s="23">
        <f t="shared" si="152"/>
        <v>0.36572152108933903</v>
      </c>
    </row>
    <row r="3210" spans="1:21" x14ac:dyDescent="0.3">
      <c r="A3210" s="9">
        <v>1226</v>
      </c>
      <c r="B3210" s="9" t="str">
        <f>PROPER(TRIM('1. Raw Data'!B3210))</f>
        <v>Customer_3208</v>
      </c>
      <c r="C3210" s="9">
        <f>IF(OR('1. Raw Data'!C3210&lt;18, '1. Raw Data'!C3210&gt;100), MEDIAN('1. Raw Data'!$C$2:$C$5001), '1. Raw Data'!C3210)</f>
        <v>41</v>
      </c>
      <c r="D3210" s="9" t="s">
        <v>5019</v>
      </c>
      <c r="E3210" s="22">
        <v>44295</v>
      </c>
      <c r="F3210" s="9">
        <v>0</v>
      </c>
      <c r="G3210" s="9">
        <v>11952</v>
      </c>
      <c r="H3210" s="15">
        <v>44443</v>
      </c>
      <c r="I3210" s="9" t="s">
        <v>7455</v>
      </c>
      <c r="J3210" s="9">
        <v>146</v>
      </c>
      <c r="K3210" s="9" t="s">
        <v>7505</v>
      </c>
      <c r="L3210" s="9" t="str">
        <f>IF(OR('1. Raw Data'!L3210="Elec", '1. Raw Data'!L3210="elect"), "Electronics", '1. Raw Data'!L3210)</f>
        <v>Home Appliances</v>
      </c>
      <c r="M3210" s="9">
        <v>775.98</v>
      </c>
      <c r="N3210" s="9">
        <f>IF(ISBLANK('1. Raw Data'!N3210), MEDIAN('1. Raw Data'!$N$2:$N$5001), '1. Raw Data'!N3210)</f>
        <v>344.21</v>
      </c>
      <c r="O3210" s="9">
        <v>5</v>
      </c>
      <c r="P3210" s="9">
        <f>IF(ISBLANK('1. Raw Data'!P3210), 0, '1. Raw Data'!P3210)</f>
        <v>0.05</v>
      </c>
      <c r="Q3210" s="9">
        <v>776</v>
      </c>
      <c r="R3210" s="9">
        <v>6</v>
      </c>
      <c r="S3210" s="9">
        <f t="shared" si="150"/>
        <v>3685.9049999999997</v>
      </c>
      <c r="T3210" s="9">
        <f t="shared" si="151"/>
        <v>1964.8549999999998</v>
      </c>
      <c r="U3210" s="23">
        <f t="shared" si="152"/>
        <v>0.53307261039012122</v>
      </c>
    </row>
    <row r="3211" spans="1:21" x14ac:dyDescent="0.3">
      <c r="A3211" s="9">
        <v>2336</v>
      </c>
      <c r="B3211" s="9" t="str">
        <f>PROPER(TRIM('1. Raw Data'!B3211))</f>
        <v>Customer_3209</v>
      </c>
      <c r="C3211" s="9">
        <f>IF(OR('1. Raw Data'!C3211&lt;18, '1. Raw Data'!C3211&gt;100), MEDIAN('1. Raw Data'!$C$2:$C$5001), '1. Raw Data'!C3211)</f>
        <v>77</v>
      </c>
      <c r="D3211" s="9" t="s">
        <v>5023</v>
      </c>
      <c r="E3211" s="22">
        <v>44163</v>
      </c>
      <c r="F3211" s="9">
        <v>1</v>
      </c>
      <c r="G3211" s="9">
        <v>13835</v>
      </c>
      <c r="H3211" s="15">
        <v>44163</v>
      </c>
      <c r="I3211" s="9" t="s">
        <v>7455</v>
      </c>
      <c r="J3211" s="9">
        <v>134</v>
      </c>
      <c r="K3211" s="9" t="s">
        <v>7482</v>
      </c>
      <c r="L3211" s="9" t="str">
        <f>IF(OR('1. Raw Data'!L3211="Elec", '1. Raw Data'!L3211="elect"), "Electronics", '1. Raw Data'!L3211)</f>
        <v>Home Appliances</v>
      </c>
      <c r="M3211" s="9">
        <v>626.89</v>
      </c>
      <c r="N3211" s="9">
        <f>IF(ISBLANK('1. Raw Data'!N3211), MEDIAN('1. Raw Data'!$N$2:$N$5001), '1. Raw Data'!N3211)</f>
        <v>311.42</v>
      </c>
      <c r="O3211" s="9">
        <v>2</v>
      </c>
      <c r="P3211" s="9">
        <f>IF(ISBLANK('1. Raw Data'!P3211), 0, '1. Raw Data'!P3211)</f>
        <v>0</v>
      </c>
      <c r="Q3211" s="9">
        <v>625</v>
      </c>
      <c r="R3211" s="9">
        <v>5</v>
      </c>
      <c r="S3211" s="9">
        <f t="shared" si="150"/>
        <v>1253.78</v>
      </c>
      <c r="T3211" s="9">
        <f t="shared" si="151"/>
        <v>630.93999999999994</v>
      </c>
      <c r="U3211" s="23">
        <f t="shared" si="152"/>
        <v>0.50323023177909998</v>
      </c>
    </row>
    <row r="3212" spans="1:21" x14ac:dyDescent="0.3">
      <c r="A3212" s="9">
        <v>1948</v>
      </c>
      <c r="B3212" s="9" t="str">
        <f>PROPER(TRIM('1. Raw Data'!B3212))</f>
        <v>Customer_3210</v>
      </c>
      <c r="C3212" s="9">
        <f>IF(OR('1. Raw Data'!C3212&lt;18, '1. Raw Data'!C3212&gt;100), MEDIAN('1. Raw Data'!$C$2:$C$5001), '1. Raw Data'!C3212)</f>
        <v>42</v>
      </c>
      <c r="D3212" s="9" t="s">
        <v>5023</v>
      </c>
      <c r="E3212" s="22">
        <v>44985</v>
      </c>
      <c r="F3212" s="9">
        <v>1</v>
      </c>
      <c r="G3212" s="9">
        <v>13776</v>
      </c>
      <c r="H3212" s="15">
        <v>44985</v>
      </c>
      <c r="I3212" s="9" t="s">
        <v>7457</v>
      </c>
      <c r="J3212" s="9">
        <v>134</v>
      </c>
      <c r="K3212" s="9" t="s">
        <v>7482</v>
      </c>
      <c r="L3212" s="9" t="str">
        <f>IF(OR('1. Raw Data'!L3212="Elec", '1. Raw Data'!L3212="elect"), "Electronics", '1. Raw Data'!L3212)</f>
        <v>Home Appliances</v>
      </c>
      <c r="M3212" s="9">
        <v>1267.9100000000001</v>
      </c>
      <c r="N3212" s="9">
        <f>IF(ISBLANK('1. Raw Data'!N3212), MEDIAN('1. Raw Data'!$N$2:$N$5001), '1. Raw Data'!N3212)</f>
        <v>678.99</v>
      </c>
      <c r="O3212" s="9">
        <v>2</v>
      </c>
      <c r="P3212" s="9">
        <f>IF(ISBLANK('1. Raw Data'!P3212), 0, '1. Raw Data'!P3212)</f>
        <v>0</v>
      </c>
      <c r="Q3212" s="9">
        <v>673</v>
      </c>
      <c r="R3212" s="9">
        <v>2</v>
      </c>
      <c r="S3212" s="9">
        <f t="shared" si="150"/>
        <v>2535.8200000000002</v>
      </c>
      <c r="T3212" s="9">
        <f t="shared" si="151"/>
        <v>1177.8400000000001</v>
      </c>
      <c r="U3212" s="23">
        <f t="shared" si="152"/>
        <v>0.46448091741527398</v>
      </c>
    </row>
    <row r="3213" spans="1:21" x14ac:dyDescent="0.3">
      <c r="A3213" s="9">
        <v>2325</v>
      </c>
      <c r="B3213" s="9" t="str">
        <f>PROPER(TRIM('1. Raw Data'!B3213))</f>
        <v>Customer_3211</v>
      </c>
      <c r="C3213" s="9">
        <f>IF(OR('1. Raw Data'!C3213&lt;18, '1. Raw Data'!C3213&gt;100), MEDIAN('1. Raw Data'!$C$2:$C$5001), '1. Raw Data'!C3213)</f>
        <v>40</v>
      </c>
      <c r="D3213" s="9" t="s">
        <v>5019</v>
      </c>
      <c r="E3213" s="22">
        <v>44382</v>
      </c>
      <c r="F3213" s="9">
        <v>0</v>
      </c>
      <c r="G3213" s="9">
        <v>13096</v>
      </c>
      <c r="H3213" s="15">
        <v>44323</v>
      </c>
      <c r="I3213" s="9" t="s">
        <v>7455</v>
      </c>
      <c r="J3213" s="9">
        <v>127</v>
      </c>
      <c r="K3213" s="9" t="s">
        <v>7489</v>
      </c>
      <c r="L3213" s="9" t="str">
        <f>IF(OR('1. Raw Data'!L3213="Elec", '1. Raw Data'!L3213="elect"), "Electronics", '1. Raw Data'!L3213)</f>
        <v>Sports</v>
      </c>
      <c r="M3213" s="9">
        <v>176.64</v>
      </c>
      <c r="N3213" s="9">
        <f>IF(ISBLANK('1. Raw Data'!N3213), MEDIAN('1. Raw Data'!$N$2:$N$5001), '1. Raw Data'!N3213)</f>
        <v>77.37</v>
      </c>
      <c r="O3213" s="9">
        <v>4</v>
      </c>
      <c r="P3213" s="9">
        <f>IF(ISBLANK('1. Raw Data'!P3213), 0, '1. Raw Data'!P3213)</f>
        <v>0</v>
      </c>
      <c r="Q3213" s="9">
        <v>603</v>
      </c>
      <c r="R3213" s="9">
        <v>5</v>
      </c>
      <c r="S3213" s="9">
        <f t="shared" si="150"/>
        <v>706.56</v>
      </c>
      <c r="T3213" s="9">
        <f t="shared" si="151"/>
        <v>397.07999999999993</v>
      </c>
      <c r="U3213" s="23">
        <f t="shared" si="152"/>
        <v>0.5619904891304347</v>
      </c>
    </row>
    <row r="3214" spans="1:21" x14ac:dyDescent="0.3">
      <c r="A3214" s="9">
        <v>1459</v>
      </c>
      <c r="B3214" s="9" t="str">
        <f>PROPER(TRIM('1. Raw Data'!B3214))</f>
        <v>Customer_3212</v>
      </c>
      <c r="C3214" s="9">
        <f>IF(OR('1. Raw Data'!C3214&lt;18, '1. Raw Data'!C3214&gt;100), MEDIAN('1. Raw Data'!$C$2:$C$5001), '1. Raw Data'!C3214)</f>
        <v>30</v>
      </c>
      <c r="D3214" s="9" t="s">
        <v>5018</v>
      </c>
      <c r="E3214" s="22">
        <v>45080</v>
      </c>
      <c r="F3214" s="9">
        <v>0</v>
      </c>
      <c r="G3214" s="9">
        <v>11605</v>
      </c>
      <c r="H3214" s="15">
        <v>44991</v>
      </c>
      <c r="I3214" s="9" t="s">
        <v>7455</v>
      </c>
      <c r="J3214" s="9">
        <v>115</v>
      </c>
      <c r="K3214" s="9" t="s">
        <v>7481</v>
      </c>
      <c r="L3214" s="9" t="str">
        <f>IF(OR('1. Raw Data'!L3214="Elec", '1. Raw Data'!L3214="elect"), "Electronics", '1. Raw Data'!L3214)</f>
        <v>Home Appliances</v>
      </c>
      <c r="M3214" s="9">
        <v>654.57000000000005</v>
      </c>
      <c r="N3214" s="9">
        <f>IF(ISBLANK('1. Raw Data'!N3214), MEDIAN('1. Raw Data'!$N$2:$N$5001), '1. Raw Data'!N3214)</f>
        <v>416.58</v>
      </c>
      <c r="O3214" s="9">
        <v>1</v>
      </c>
      <c r="P3214" s="9">
        <f>IF(ISBLANK('1. Raw Data'!P3214), 0, '1. Raw Data'!P3214)</f>
        <v>0</v>
      </c>
      <c r="Q3214" s="9">
        <v>338</v>
      </c>
      <c r="R3214" s="9">
        <v>6</v>
      </c>
      <c r="S3214" s="9">
        <f t="shared" si="150"/>
        <v>654.57000000000005</v>
      </c>
      <c r="T3214" s="9">
        <f t="shared" si="151"/>
        <v>237.99000000000007</v>
      </c>
      <c r="U3214" s="23">
        <f t="shared" si="152"/>
        <v>0.36358219900087085</v>
      </c>
    </row>
    <row r="3215" spans="1:21" x14ac:dyDescent="0.3">
      <c r="A3215" s="9">
        <v>2424</v>
      </c>
      <c r="B3215" s="9" t="str">
        <f>PROPER(TRIM('1. Raw Data'!B3215))</f>
        <v>Customer_3213</v>
      </c>
      <c r="C3215" s="9">
        <f>IF(OR('1. Raw Data'!C3215&lt;18, '1. Raw Data'!C3215&gt;100), MEDIAN('1. Raw Data'!$C$2:$C$5001), '1. Raw Data'!C3215)</f>
        <v>50</v>
      </c>
      <c r="D3215" s="9" t="s">
        <v>5021</v>
      </c>
      <c r="E3215" s="22">
        <v>44745</v>
      </c>
      <c r="F3215" s="9">
        <v>0</v>
      </c>
      <c r="G3215" s="9">
        <v>13227</v>
      </c>
      <c r="H3215" s="15">
        <v>44627</v>
      </c>
      <c r="I3215" s="9" t="s">
        <v>7455</v>
      </c>
      <c r="J3215" s="9">
        <v>109</v>
      </c>
      <c r="K3215" s="9" t="s">
        <v>7466</v>
      </c>
      <c r="L3215" s="9" t="str">
        <f>IF(OR('1. Raw Data'!L3215="Elec", '1. Raw Data'!L3215="elect"), "Electronics", '1. Raw Data'!L3215)</f>
        <v>Electronics</v>
      </c>
      <c r="M3215" s="9">
        <v>594.77</v>
      </c>
      <c r="N3215" s="9">
        <f>IF(ISBLANK('1. Raw Data'!N3215), MEDIAN('1. Raw Data'!$N$2:$N$5001), '1. Raw Data'!N3215)</f>
        <v>331.89</v>
      </c>
      <c r="O3215" s="9">
        <v>2</v>
      </c>
      <c r="P3215" s="9">
        <f>IF(ISBLANK('1. Raw Data'!P3215), 0, '1. Raw Data'!P3215)</f>
        <v>0</v>
      </c>
      <c r="Q3215" s="9">
        <v>575</v>
      </c>
      <c r="R3215" s="9">
        <v>6</v>
      </c>
      <c r="S3215" s="9">
        <f t="shared" si="150"/>
        <v>1189.54</v>
      </c>
      <c r="T3215" s="9">
        <f t="shared" si="151"/>
        <v>525.76</v>
      </c>
      <c r="U3215" s="23">
        <f t="shared" si="152"/>
        <v>0.44198597777292065</v>
      </c>
    </row>
    <row r="3216" spans="1:21" x14ac:dyDescent="0.3">
      <c r="A3216" s="9">
        <v>1550</v>
      </c>
      <c r="B3216" s="9" t="str">
        <f>PROPER(TRIM('1. Raw Data'!B3216))</f>
        <v>Customer_3214</v>
      </c>
      <c r="C3216" s="9">
        <f>IF(OR('1. Raw Data'!C3216&lt;18, '1. Raw Data'!C3216&gt;100), MEDIAN('1. Raw Data'!$C$2:$C$5001), '1. Raw Data'!C3216)</f>
        <v>23</v>
      </c>
      <c r="D3216" s="9" t="s">
        <v>5021</v>
      </c>
      <c r="E3216" s="22">
        <v>45217</v>
      </c>
      <c r="F3216" s="9">
        <v>1</v>
      </c>
      <c r="G3216" s="9">
        <v>11681</v>
      </c>
      <c r="H3216" s="15">
        <v>45217</v>
      </c>
      <c r="I3216" s="9" t="s">
        <v>7457</v>
      </c>
      <c r="J3216" s="9">
        <v>126</v>
      </c>
      <c r="K3216" s="9" t="s">
        <v>7469</v>
      </c>
      <c r="L3216" s="9" t="str">
        <f>IF(OR('1. Raw Data'!L3216="Elec", '1. Raw Data'!L3216="elect"), "Electronics", '1. Raw Data'!L3216)</f>
        <v>Clothing</v>
      </c>
      <c r="M3216" s="9">
        <v>557.28</v>
      </c>
      <c r="N3216" s="9">
        <f>IF(ISBLANK('1. Raw Data'!N3216), MEDIAN('1. Raw Data'!$N$2:$N$5001), '1. Raw Data'!N3216)</f>
        <v>380.81</v>
      </c>
      <c r="O3216" s="9">
        <v>1</v>
      </c>
      <c r="P3216" s="9">
        <f>IF(ISBLANK('1. Raw Data'!P3216), 0, '1. Raw Data'!P3216)</f>
        <v>0</v>
      </c>
      <c r="Q3216" s="9">
        <v>441</v>
      </c>
      <c r="R3216" s="9">
        <v>3</v>
      </c>
      <c r="S3216" s="9">
        <f t="shared" si="150"/>
        <v>557.28</v>
      </c>
      <c r="T3216" s="9">
        <f t="shared" si="151"/>
        <v>176.46999999999997</v>
      </c>
      <c r="U3216" s="23">
        <f t="shared" si="152"/>
        <v>0.31666307780648861</v>
      </c>
    </row>
    <row r="3217" spans="1:21" x14ac:dyDescent="0.3">
      <c r="A3217" s="9">
        <v>1392</v>
      </c>
      <c r="B3217" s="9" t="str">
        <f>PROPER(TRIM('1. Raw Data'!B3217))</f>
        <v>Customer_3215</v>
      </c>
      <c r="C3217" s="9">
        <f>IF(OR('1. Raw Data'!C3217&lt;18, '1. Raw Data'!C3217&gt;100), MEDIAN('1. Raw Data'!$C$2:$C$5001), '1. Raw Data'!C3217)</f>
        <v>52</v>
      </c>
      <c r="D3217" s="9" t="s">
        <v>5019</v>
      </c>
      <c r="E3217" s="22">
        <v>44938</v>
      </c>
      <c r="F3217" s="9">
        <v>0</v>
      </c>
      <c r="G3217" s="9">
        <v>11854</v>
      </c>
      <c r="H3217" s="15">
        <v>45261</v>
      </c>
      <c r="I3217" s="9" t="s">
        <v>7455</v>
      </c>
      <c r="J3217" s="9">
        <v>103</v>
      </c>
      <c r="K3217" s="9" t="s">
        <v>7472</v>
      </c>
      <c r="L3217" s="9" t="str">
        <f>IF(OR('1. Raw Data'!L3217="Elec", '1. Raw Data'!L3217="elect"), "Electronics", '1. Raw Data'!L3217)</f>
        <v>Clothing</v>
      </c>
      <c r="M3217" s="9">
        <v>496.15</v>
      </c>
      <c r="N3217" s="9">
        <f>IF(ISBLANK('1. Raw Data'!N3217), MEDIAN('1. Raw Data'!$N$2:$N$5001), '1. Raw Data'!N3217)</f>
        <v>286.18</v>
      </c>
      <c r="O3217" s="9">
        <v>5</v>
      </c>
      <c r="P3217" s="9">
        <f>IF(ISBLANK('1. Raw Data'!P3217), 0, '1. Raw Data'!P3217)</f>
        <v>0</v>
      </c>
      <c r="Q3217" s="9">
        <v>350</v>
      </c>
      <c r="R3217" s="9">
        <v>4</v>
      </c>
      <c r="S3217" s="9">
        <f t="shared" si="150"/>
        <v>2480.75</v>
      </c>
      <c r="T3217" s="9">
        <f t="shared" si="151"/>
        <v>1049.8499999999999</v>
      </c>
      <c r="U3217" s="23">
        <f t="shared" si="152"/>
        <v>0.42319862944673986</v>
      </c>
    </row>
    <row r="3218" spans="1:21" x14ac:dyDescent="0.3">
      <c r="A3218" s="9">
        <v>1844</v>
      </c>
      <c r="B3218" s="9" t="str">
        <f>PROPER(TRIM('1. Raw Data'!B3218))</f>
        <v>Customer_3216</v>
      </c>
      <c r="C3218" s="9">
        <f>IF(OR('1. Raw Data'!C3218&lt;18, '1. Raw Data'!C3218&gt;100), MEDIAN('1. Raw Data'!$C$2:$C$5001), '1. Raw Data'!C3218)</f>
        <v>42</v>
      </c>
      <c r="D3218" s="9" t="s">
        <v>5018</v>
      </c>
      <c r="E3218" s="22">
        <v>44480</v>
      </c>
      <c r="F3218" s="9">
        <v>0</v>
      </c>
      <c r="G3218" s="9">
        <v>12266</v>
      </c>
      <c r="H3218" s="15">
        <v>44510</v>
      </c>
      <c r="I3218" s="9" t="s">
        <v>7457</v>
      </c>
      <c r="J3218" s="9">
        <v>136</v>
      </c>
      <c r="K3218" s="9" t="s">
        <v>7503</v>
      </c>
      <c r="L3218" s="9" t="str">
        <f>IF(OR('1. Raw Data'!L3218="Elec", '1. Raw Data'!L3218="elect"), "Electronics", '1. Raw Data'!L3218)</f>
        <v>Clothing</v>
      </c>
      <c r="M3218" s="9">
        <v>354.61</v>
      </c>
      <c r="N3218" s="9">
        <f>IF(ISBLANK('1. Raw Data'!N3218), MEDIAN('1. Raw Data'!$N$2:$N$5001), '1. Raw Data'!N3218)</f>
        <v>197.47</v>
      </c>
      <c r="O3218" s="9">
        <v>4</v>
      </c>
      <c r="P3218" s="9">
        <f>IF(ISBLANK('1. Raw Data'!P3218), 0, '1. Raw Data'!P3218)</f>
        <v>0</v>
      </c>
      <c r="Q3218" s="9">
        <v>626</v>
      </c>
      <c r="R3218" s="9">
        <v>3</v>
      </c>
      <c r="S3218" s="9">
        <f t="shared" si="150"/>
        <v>1418.44</v>
      </c>
      <c r="T3218" s="9">
        <f t="shared" si="151"/>
        <v>628.56000000000006</v>
      </c>
      <c r="U3218" s="23">
        <f t="shared" si="152"/>
        <v>0.44313471137305777</v>
      </c>
    </row>
    <row r="3219" spans="1:21" x14ac:dyDescent="0.3">
      <c r="A3219" s="9">
        <v>2230</v>
      </c>
      <c r="B3219" s="9" t="str">
        <f>PROPER(TRIM('1. Raw Data'!B3219))</f>
        <v>Customer_3217</v>
      </c>
      <c r="C3219" s="9">
        <f>IF(OR('1. Raw Data'!C3219&lt;18, '1. Raw Data'!C3219&gt;100), MEDIAN('1. Raw Data'!$C$2:$C$5001), '1. Raw Data'!C3219)</f>
        <v>54</v>
      </c>
      <c r="D3219" s="9" t="s">
        <v>5023</v>
      </c>
      <c r="E3219" s="22">
        <v>44617</v>
      </c>
      <c r="F3219" s="9">
        <v>0</v>
      </c>
      <c r="G3219" s="9">
        <v>10560</v>
      </c>
      <c r="H3219" s="15">
        <v>44617</v>
      </c>
      <c r="I3219" s="9" t="s">
        <v>7456</v>
      </c>
      <c r="J3219" s="9">
        <v>147</v>
      </c>
      <c r="K3219" s="9" t="s">
        <v>7474</v>
      </c>
      <c r="L3219" s="9" t="str">
        <f>IF(OR('1. Raw Data'!L3219="Elec", '1. Raw Data'!L3219="elect"), "Electronics", '1. Raw Data'!L3219)</f>
        <v>Home Appliances</v>
      </c>
      <c r="M3219" s="9">
        <v>300.72000000000003</v>
      </c>
      <c r="N3219" s="9">
        <f>IF(ISBLANK('1. Raw Data'!N3219), MEDIAN('1. Raw Data'!$N$2:$N$5001), '1. Raw Data'!N3219)</f>
        <v>126.73</v>
      </c>
      <c r="O3219" s="9">
        <v>3</v>
      </c>
      <c r="P3219" s="9">
        <f>IF(ISBLANK('1. Raw Data'!P3219), 0, '1. Raw Data'!P3219)</f>
        <v>0</v>
      </c>
      <c r="Q3219" s="9">
        <v>526</v>
      </c>
      <c r="R3219" s="9">
        <v>7</v>
      </c>
      <c r="S3219" s="9">
        <f t="shared" si="150"/>
        <v>902.16000000000008</v>
      </c>
      <c r="T3219" s="9">
        <f t="shared" si="151"/>
        <v>521.97</v>
      </c>
      <c r="U3219" s="23">
        <f t="shared" si="152"/>
        <v>0.57857807927640326</v>
      </c>
    </row>
    <row r="3220" spans="1:21" x14ac:dyDescent="0.3">
      <c r="A3220" s="9">
        <v>1209</v>
      </c>
      <c r="B3220" s="9" t="str">
        <f>PROPER(TRIM('1. Raw Data'!B3220))</f>
        <v>Customer_3218</v>
      </c>
      <c r="C3220" s="9">
        <f>IF(OR('1. Raw Data'!C3220&lt;18, '1. Raw Data'!C3220&gt;100), MEDIAN('1. Raw Data'!$C$2:$C$5001), '1. Raw Data'!C3220)</f>
        <v>31</v>
      </c>
      <c r="D3220" s="9" t="s">
        <v>5022</v>
      </c>
      <c r="E3220" s="22">
        <v>44117</v>
      </c>
      <c r="F3220" s="9">
        <v>0</v>
      </c>
      <c r="G3220" s="9">
        <v>13450</v>
      </c>
      <c r="H3220" s="15">
        <v>44117</v>
      </c>
      <c r="I3220" s="9" t="s">
        <v>7457</v>
      </c>
      <c r="J3220" s="9">
        <v>105</v>
      </c>
      <c r="K3220" s="9" t="s">
        <v>7461</v>
      </c>
      <c r="L3220" s="9" t="str">
        <f>IF(OR('1. Raw Data'!L3220="Elec", '1. Raw Data'!L3220="elect"), "Electronics", '1. Raw Data'!L3220)</f>
        <v>Home Appliances</v>
      </c>
      <c r="M3220" s="9">
        <v>978.59</v>
      </c>
      <c r="N3220" s="9">
        <f>IF(ISBLANK('1. Raw Data'!N3220), MEDIAN('1. Raw Data'!$N$2:$N$5001), '1. Raw Data'!N3220)</f>
        <v>435.28</v>
      </c>
      <c r="O3220" s="9">
        <v>4</v>
      </c>
      <c r="P3220" s="9">
        <f>IF(ISBLANK('1. Raw Data'!P3220), 0, '1. Raw Data'!P3220)</f>
        <v>0</v>
      </c>
      <c r="Q3220" s="9">
        <v>649</v>
      </c>
      <c r="R3220" s="9">
        <v>5</v>
      </c>
      <c r="S3220" s="9">
        <f t="shared" si="150"/>
        <v>3914.36</v>
      </c>
      <c r="T3220" s="9">
        <f t="shared" si="151"/>
        <v>2173.2400000000002</v>
      </c>
      <c r="U3220" s="23">
        <f t="shared" si="152"/>
        <v>0.55519676268917528</v>
      </c>
    </row>
    <row r="3221" spans="1:21" x14ac:dyDescent="0.3">
      <c r="A3221" s="9">
        <v>2138</v>
      </c>
      <c r="B3221" s="9" t="str">
        <f>PROPER(TRIM('1. Raw Data'!B3221))</f>
        <v>Customer_3219</v>
      </c>
      <c r="C3221" s="9">
        <f>IF(OR('1. Raw Data'!C3221&lt;18, '1. Raw Data'!C3221&gt;100), MEDIAN('1. Raw Data'!$C$2:$C$5001), '1. Raw Data'!C3221)</f>
        <v>30</v>
      </c>
      <c r="D3221" s="9" t="s">
        <v>5019</v>
      </c>
      <c r="E3221" s="22">
        <v>45271</v>
      </c>
      <c r="F3221" s="9">
        <v>0</v>
      </c>
      <c r="G3221" s="9">
        <v>10891</v>
      </c>
      <c r="H3221" s="15">
        <v>45242</v>
      </c>
      <c r="I3221" s="9" t="s">
        <v>7455</v>
      </c>
      <c r="J3221" s="9">
        <v>120</v>
      </c>
      <c r="K3221" s="9" t="s">
        <v>7488</v>
      </c>
      <c r="L3221" s="9" t="str">
        <f>IF(OR('1. Raw Data'!L3221="Elec", '1. Raw Data'!L3221="elect"), "Electronics", '1. Raw Data'!L3221)</f>
        <v>Clothing</v>
      </c>
      <c r="M3221" s="9">
        <v>1383.12</v>
      </c>
      <c r="N3221" s="9">
        <f>IF(ISBLANK('1. Raw Data'!N3221), MEDIAN('1. Raw Data'!$N$2:$N$5001), '1. Raw Data'!N3221)</f>
        <v>905.75</v>
      </c>
      <c r="O3221" s="9">
        <v>3</v>
      </c>
      <c r="P3221" s="9">
        <f>IF(ISBLANK('1. Raw Data'!P3221), 0, '1. Raw Data'!P3221)</f>
        <v>0</v>
      </c>
      <c r="Q3221" s="9">
        <v>416</v>
      </c>
      <c r="R3221" s="9">
        <v>2</v>
      </c>
      <c r="S3221" s="9">
        <f t="shared" si="150"/>
        <v>4149.3599999999997</v>
      </c>
      <c r="T3221" s="9">
        <f t="shared" si="151"/>
        <v>1432.1099999999997</v>
      </c>
      <c r="U3221" s="23">
        <f t="shared" si="152"/>
        <v>0.34513997339348712</v>
      </c>
    </row>
    <row r="3222" spans="1:21" x14ac:dyDescent="0.3">
      <c r="A3222" s="9">
        <v>1645</v>
      </c>
      <c r="B3222" s="9" t="str">
        <f>PROPER(TRIM('1. Raw Data'!B3222))</f>
        <v>Customer_3220</v>
      </c>
      <c r="C3222" s="9">
        <f>IF(OR('1. Raw Data'!C3222&lt;18, '1. Raw Data'!C3222&gt;100), MEDIAN('1. Raw Data'!$C$2:$C$5001), '1. Raw Data'!C3222)</f>
        <v>48</v>
      </c>
      <c r="D3222" s="9" t="s">
        <v>5020</v>
      </c>
      <c r="E3222" s="22">
        <v>45314</v>
      </c>
      <c r="F3222" s="9">
        <v>0</v>
      </c>
      <c r="G3222" s="9">
        <v>13265</v>
      </c>
      <c r="H3222" s="15">
        <v>45314</v>
      </c>
      <c r="I3222" s="9" t="s">
        <v>7457</v>
      </c>
      <c r="J3222" s="9">
        <v>120</v>
      </c>
      <c r="K3222" s="9" t="s">
        <v>7488</v>
      </c>
      <c r="L3222" s="9" t="str">
        <f>IF(OR('1. Raw Data'!L3222="Elec", '1. Raw Data'!L3222="elect"), "Electronics", '1. Raw Data'!L3222)</f>
        <v>Sports</v>
      </c>
      <c r="M3222" s="9">
        <v>787.83</v>
      </c>
      <c r="N3222" s="9">
        <f>IF(ISBLANK('1. Raw Data'!N3222), MEDIAN('1. Raw Data'!$N$2:$N$5001), '1. Raw Data'!N3222)</f>
        <v>549.28</v>
      </c>
      <c r="O3222" s="9">
        <v>2</v>
      </c>
      <c r="P3222" s="9">
        <f>IF(ISBLANK('1. Raw Data'!P3222), 0, '1. Raw Data'!P3222)</f>
        <v>0</v>
      </c>
      <c r="Q3222" s="9">
        <v>344</v>
      </c>
      <c r="R3222" s="9">
        <v>7</v>
      </c>
      <c r="S3222" s="9">
        <f t="shared" si="150"/>
        <v>1575.66</v>
      </c>
      <c r="T3222" s="9">
        <f t="shared" si="151"/>
        <v>477.10000000000014</v>
      </c>
      <c r="U3222" s="23">
        <f t="shared" si="152"/>
        <v>0.30279374992066821</v>
      </c>
    </row>
    <row r="3223" spans="1:21" x14ac:dyDescent="0.3">
      <c r="A3223" s="9">
        <v>2274</v>
      </c>
      <c r="B3223" s="9" t="str">
        <f>PROPER(TRIM('1. Raw Data'!B3223))</f>
        <v>Customer_3221</v>
      </c>
      <c r="C3223" s="9">
        <f>IF(OR('1. Raw Data'!C3223&lt;18, '1. Raw Data'!C3223&gt;100), MEDIAN('1. Raw Data'!$C$2:$C$5001), '1. Raw Data'!C3223)</f>
        <v>39</v>
      </c>
      <c r="D3223" s="9" t="s">
        <v>5018</v>
      </c>
      <c r="E3223" s="22">
        <v>43991</v>
      </c>
      <c r="F3223" s="9">
        <v>0</v>
      </c>
      <c r="G3223" s="9">
        <v>13111</v>
      </c>
      <c r="H3223" s="15">
        <v>44080</v>
      </c>
      <c r="I3223" s="9" t="s">
        <v>7457</v>
      </c>
      <c r="J3223" s="9">
        <v>105</v>
      </c>
      <c r="K3223" s="9" t="s">
        <v>7461</v>
      </c>
      <c r="L3223" s="9" t="str">
        <f>IF(OR('1. Raw Data'!L3223="Elec", '1. Raw Data'!L3223="elect"), "Electronics", '1. Raw Data'!L3223)</f>
        <v>Sports</v>
      </c>
      <c r="M3223" s="9">
        <v>482.06</v>
      </c>
      <c r="N3223" s="9">
        <f>IF(ISBLANK('1. Raw Data'!N3223), MEDIAN('1. Raw Data'!$N$2:$N$5001), '1. Raw Data'!N3223)</f>
        <v>252.87</v>
      </c>
      <c r="O3223" s="9">
        <v>3</v>
      </c>
      <c r="P3223" s="9">
        <f>IF(ISBLANK('1. Raw Data'!P3223), 0, '1. Raw Data'!P3223)</f>
        <v>0</v>
      </c>
      <c r="Q3223" s="9">
        <v>467</v>
      </c>
      <c r="R3223" s="9">
        <v>5</v>
      </c>
      <c r="S3223" s="9">
        <f t="shared" si="150"/>
        <v>1446.18</v>
      </c>
      <c r="T3223" s="9">
        <f t="shared" si="151"/>
        <v>687.57</v>
      </c>
      <c r="U3223" s="23">
        <f t="shared" si="152"/>
        <v>0.47543874206530307</v>
      </c>
    </row>
    <row r="3224" spans="1:21" x14ac:dyDescent="0.3">
      <c r="A3224" s="9">
        <v>1218</v>
      </c>
      <c r="B3224" s="9" t="str">
        <f>PROPER(TRIM('1. Raw Data'!B3224))</f>
        <v>Customer_3222</v>
      </c>
      <c r="C3224" s="9">
        <f>IF(OR('1. Raw Data'!C3224&lt;18, '1. Raw Data'!C3224&gt;100), MEDIAN('1. Raw Data'!$C$2:$C$5001), '1. Raw Data'!C3224)</f>
        <v>38</v>
      </c>
      <c r="D3224" s="9" t="s">
        <v>5020</v>
      </c>
      <c r="E3224" s="22">
        <v>44856</v>
      </c>
      <c r="F3224" s="9">
        <v>1</v>
      </c>
      <c r="G3224" s="9">
        <v>10596</v>
      </c>
      <c r="H3224" s="15">
        <v>44856</v>
      </c>
      <c r="I3224" s="9" t="s">
        <v>7457</v>
      </c>
      <c r="J3224" s="9">
        <v>110</v>
      </c>
      <c r="K3224" s="9" t="s">
        <v>7493</v>
      </c>
      <c r="L3224" s="9" t="str">
        <f>IF(OR('1. Raw Data'!L3224="Elec", '1. Raw Data'!L3224="elect"), "Electronics", '1. Raw Data'!L3224)</f>
        <v>Sports</v>
      </c>
      <c r="M3224" s="9">
        <v>280.77999999999997</v>
      </c>
      <c r="N3224" s="9">
        <f>IF(ISBLANK('1. Raw Data'!N3224), MEDIAN('1. Raw Data'!$N$2:$N$5001), '1. Raw Data'!N3224)</f>
        <v>180.55</v>
      </c>
      <c r="O3224" s="9">
        <v>1</v>
      </c>
      <c r="P3224" s="9">
        <f>IF(ISBLANK('1. Raw Data'!P3224), 0, '1. Raw Data'!P3224)</f>
        <v>0</v>
      </c>
      <c r="Q3224" s="9">
        <v>802</v>
      </c>
      <c r="R3224" s="9">
        <v>2</v>
      </c>
      <c r="S3224" s="9">
        <f t="shared" si="150"/>
        <v>280.77999999999997</v>
      </c>
      <c r="T3224" s="9">
        <f t="shared" si="151"/>
        <v>100.22999999999996</v>
      </c>
      <c r="U3224" s="23">
        <f t="shared" si="152"/>
        <v>0.35696986964883526</v>
      </c>
    </row>
    <row r="3225" spans="1:21" x14ac:dyDescent="0.3">
      <c r="A3225" s="9">
        <v>1406</v>
      </c>
      <c r="B3225" s="9" t="str">
        <f>PROPER(TRIM('1. Raw Data'!B3225))</f>
        <v>Customer_3223</v>
      </c>
      <c r="C3225" s="9">
        <f>IF(OR('1. Raw Data'!C3225&lt;18, '1. Raw Data'!C3225&gt;100), MEDIAN('1. Raw Data'!$C$2:$C$5001), '1. Raw Data'!C3225)</f>
        <v>63</v>
      </c>
      <c r="D3225" s="9" t="s">
        <v>5020</v>
      </c>
      <c r="E3225" s="22">
        <v>44539</v>
      </c>
      <c r="F3225" s="9">
        <v>0</v>
      </c>
      <c r="G3225" s="9">
        <v>12390</v>
      </c>
      <c r="H3225" s="15">
        <v>44451</v>
      </c>
      <c r="I3225" s="9" t="s">
        <v>7457</v>
      </c>
      <c r="J3225" s="9">
        <v>116</v>
      </c>
      <c r="K3225" s="9" t="s">
        <v>7480</v>
      </c>
      <c r="L3225" s="9" t="str">
        <f>IF(OR('1. Raw Data'!L3225="Elec", '1. Raw Data'!L3225="elect"), "Electronics", '1. Raw Data'!L3225)</f>
        <v>Sports</v>
      </c>
      <c r="M3225" s="9">
        <v>1253.71</v>
      </c>
      <c r="N3225" s="9">
        <f>IF(ISBLANK('1. Raw Data'!N3225), MEDIAN('1. Raw Data'!$N$2:$N$5001), '1. Raw Data'!N3225)</f>
        <v>737.53</v>
      </c>
      <c r="O3225" s="9">
        <v>3</v>
      </c>
      <c r="P3225" s="9">
        <f>IF(ISBLANK('1. Raw Data'!P3225), 0, '1. Raw Data'!P3225)</f>
        <v>0</v>
      </c>
      <c r="Q3225" s="9">
        <v>399</v>
      </c>
      <c r="R3225" s="9">
        <v>5</v>
      </c>
      <c r="S3225" s="9">
        <f t="shared" si="150"/>
        <v>3761.13</v>
      </c>
      <c r="T3225" s="9">
        <f t="shared" si="151"/>
        <v>1548.54</v>
      </c>
      <c r="U3225" s="23">
        <f t="shared" si="152"/>
        <v>0.41172200907705925</v>
      </c>
    </row>
    <row r="3226" spans="1:21" x14ac:dyDescent="0.3">
      <c r="A3226" s="9">
        <v>2466</v>
      </c>
      <c r="B3226" s="9" t="str">
        <f>PROPER(TRIM('1. Raw Data'!B3226))</f>
        <v>Customer_3224</v>
      </c>
      <c r="C3226" s="9">
        <f>IF(OR('1. Raw Data'!C3226&lt;18, '1. Raw Data'!C3226&gt;100), MEDIAN('1. Raw Data'!$C$2:$C$5001), '1. Raw Data'!C3226)</f>
        <v>49</v>
      </c>
      <c r="D3226" s="9" t="s">
        <v>5019</v>
      </c>
      <c r="E3226" s="22">
        <v>43940</v>
      </c>
      <c r="F3226" s="9">
        <v>0</v>
      </c>
      <c r="G3226" s="9">
        <v>12550</v>
      </c>
      <c r="H3226" s="15">
        <v>43940</v>
      </c>
      <c r="I3226" s="9" t="s">
        <v>7457</v>
      </c>
      <c r="J3226" s="9">
        <v>125</v>
      </c>
      <c r="K3226" s="9" t="s">
        <v>7479</v>
      </c>
      <c r="L3226" s="9" t="str">
        <f>IF(OR('1. Raw Data'!L3226="Elec", '1. Raw Data'!L3226="elect"), "Electronics", '1. Raw Data'!L3226)</f>
        <v>Electronics</v>
      </c>
      <c r="M3226" s="9">
        <v>1458.66</v>
      </c>
      <c r="N3226" s="9">
        <f>IF(ISBLANK('1. Raw Data'!N3226), MEDIAN('1. Raw Data'!$N$2:$N$5001), '1. Raw Data'!N3226)</f>
        <v>1003.15</v>
      </c>
      <c r="O3226" s="9">
        <v>2</v>
      </c>
      <c r="P3226" s="9">
        <f>IF(ISBLANK('1. Raw Data'!P3226), 0, '1. Raw Data'!P3226)</f>
        <v>0</v>
      </c>
      <c r="Q3226" s="9">
        <v>657</v>
      </c>
      <c r="R3226" s="9">
        <v>5</v>
      </c>
      <c r="S3226" s="9">
        <f t="shared" si="150"/>
        <v>2917.32</v>
      </c>
      <c r="T3226" s="9">
        <f t="shared" si="151"/>
        <v>911.02000000000021</v>
      </c>
      <c r="U3226" s="23">
        <f t="shared" si="152"/>
        <v>0.31227976361866377</v>
      </c>
    </row>
    <row r="3227" spans="1:21" x14ac:dyDescent="0.3">
      <c r="A3227" s="9">
        <v>2377</v>
      </c>
      <c r="B3227" s="9" t="str">
        <f>PROPER(TRIM('1. Raw Data'!B3227))</f>
        <v>Customer_3225</v>
      </c>
      <c r="C3227" s="9">
        <f>IF(OR('1. Raw Data'!C3227&lt;18, '1. Raw Data'!C3227&gt;100), MEDIAN('1. Raw Data'!$C$2:$C$5001), '1. Raw Data'!C3227)</f>
        <v>40</v>
      </c>
      <c r="D3227" s="9" t="s">
        <v>5018</v>
      </c>
      <c r="E3227" s="22">
        <v>44031</v>
      </c>
      <c r="F3227" s="9">
        <v>0</v>
      </c>
      <c r="G3227" s="9">
        <v>10449</v>
      </c>
      <c r="H3227" s="15">
        <v>44031</v>
      </c>
      <c r="I3227" s="9" t="s">
        <v>7457</v>
      </c>
      <c r="J3227" s="9">
        <v>144</v>
      </c>
      <c r="K3227" s="9" t="s">
        <v>7462</v>
      </c>
      <c r="L3227" s="9" t="str">
        <f>IF(OR('1. Raw Data'!L3227="Elec", '1. Raw Data'!L3227="elect"), "Electronics", '1. Raw Data'!L3227)</f>
        <v>Clothing</v>
      </c>
      <c r="M3227" s="9">
        <v>556.28</v>
      </c>
      <c r="N3227" s="9">
        <f>IF(ISBLANK('1. Raw Data'!N3227), MEDIAN('1. Raw Data'!$N$2:$N$5001), '1. Raw Data'!N3227)</f>
        <v>262.25</v>
      </c>
      <c r="O3227" s="9">
        <v>2</v>
      </c>
      <c r="P3227" s="9">
        <f>IF(ISBLANK('1. Raw Data'!P3227), 0, '1. Raw Data'!P3227)</f>
        <v>0.2</v>
      </c>
      <c r="Q3227" s="9">
        <v>407</v>
      </c>
      <c r="R3227" s="9">
        <v>6</v>
      </c>
      <c r="S3227" s="9">
        <f t="shared" si="150"/>
        <v>890.048</v>
      </c>
      <c r="T3227" s="9">
        <f t="shared" si="151"/>
        <v>365.548</v>
      </c>
      <c r="U3227" s="23">
        <f t="shared" si="152"/>
        <v>0.41070593945495076</v>
      </c>
    </row>
    <row r="3228" spans="1:21" x14ac:dyDescent="0.3">
      <c r="A3228" s="9">
        <v>1887</v>
      </c>
      <c r="B3228" s="9" t="str">
        <f>PROPER(TRIM('1. Raw Data'!B3228))</f>
        <v>Customer_3226</v>
      </c>
      <c r="C3228" s="9">
        <f>IF(OR('1. Raw Data'!C3228&lt;18, '1. Raw Data'!C3228&gt;100), MEDIAN('1. Raw Data'!$C$2:$C$5001), '1. Raw Data'!C3228)</f>
        <v>51</v>
      </c>
      <c r="D3228" s="9" t="s">
        <v>5020</v>
      </c>
      <c r="E3228" s="22">
        <v>44726</v>
      </c>
      <c r="F3228" s="9">
        <v>1</v>
      </c>
      <c r="G3228" s="9">
        <v>12383</v>
      </c>
      <c r="H3228" s="15">
        <v>44726</v>
      </c>
      <c r="I3228" s="9" t="s">
        <v>7457</v>
      </c>
      <c r="J3228" s="9">
        <v>125</v>
      </c>
      <c r="K3228" s="9" t="s">
        <v>7479</v>
      </c>
      <c r="L3228" s="9" t="str">
        <f>IF(OR('1. Raw Data'!L3228="Elec", '1. Raw Data'!L3228="elect"), "Electronics", '1. Raw Data'!L3228)</f>
        <v>Electronics</v>
      </c>
      <c r="M3228" s="9">
        <v>471.88</v>
      </c>
      <c r="N3228" s="9">
        <f>IF(ISBLANK('1. Raw Data'!N3228), MEDIAN('1. Raw Data'!$N$2:$N$5001), '1. Raw Data'!N3228)</f>
        <v>265.88</v>
      </c>
      <c r="O3228" s="9">
        <v>4</v>
      </c>
      <c r="P3228" s="9">
        <f>IF(ISBLANK('1. Raw Data'!P3228), 0, '1. Raw Data'!P3228)</f>
        <v>0</v>
      </c>
      <c r="Q3228" s="9">
        <v>825</v>
      </c>
      <c r="R3228" s="9">
        <v>4</v>
      </c>
      <c r="S3228" s="9">
        <f t="shared" si="150"/>
        <v>1887.52</v>
      </c>
      <c r="T3228" s="9">
        <f t="shared" si="151"/>
        <v>824</v>
      </c>
      <c r="U3228" s="23">
        <f t="shared" si="152"/>
        <v>0.4365516656777147</v>
      </c>
    </row>
    <row r="3229" spans="1:21" x14ac:dyDescent="0.3">
      <c r="A3229" s="9">
        <v>1557</v>
      </c>
      <c r="B3229" s="9" t="str">
        <f>PROPER(TRIM('1. Raw Data'!B3229))</f>
        <v>Customer_3227</v>
      </c>
      <c r="C3229" s="9">
        <f>IF(OR('1. Raw Data'!C3229&lt;18, '1. Raw Data'!C3229&gt;100), MEDIAN('1. Raw Data'!$C$2:$C$5001), '1. Raw Data'!C3229)</f>
        <v>50</v>
      </c>
      <c r="D3229" s="9" t="s">
        <v>5018</v>
      </c>
      <c r="E3229" s="22">
        <v>44306</v>
      </c>
      <c r="F3229" s="9">
        <v>0</v>
      </c>
      <c r="G3229" s="9">
        <v>12051</v>
      </c>
      <c r="H3229" s="15">
        <v>44306</v>
      </c>
      <c r="I3229" s="9" t="s">
        <v>7457</v>
      </c>
      <c r="J3229" s="9">
        <v>130</v>
      </c>
      <c r="K3229" s="9" t="s">
        <v>7487</v>
      </c>
      <c r="L3229" s="9" t="str">
        <f>IF(OR('1. Raw Data'!L3229="Elec", '1. Raw Data'!L3229="elect"), "Electronics", '1. Raw Data'!L3229)</f>
        <v>Home Appliances</v>
      </c>
      <c r="M3229" s="9">
        <v>922.16</v>
      </c>
      <c r="N3229" s="9">
        <f>IF(ISBLANK('1. Raw Data'!N3229), MEDIAN('1. Raw Data'!$N$2:$N$5001), '1. Raw Data'!N3229)</f>
        <v>481.96</v>
      </c>
      <c r="O3229" s="9">
        <v>2</v>
      </c>
      <c r="P3229" s="9">
        <f>IF(ISBLANK('1. Raw Data'!P3229), 0, '1. Raw Data'!P3229)</f>
        <v>0</v>
      </c>
      <c r="Q3229" s="9">
        <v>1012</v>
      </c>
      <c r="R3229" s="9">
        <v>3</v>
      </c>
      <c r="S3229" s="9">
        <f t="shared" si="150"/>
        <v>1844.32</v>
      </c>
      <c r="T3229" s="9">
        <f t="shared" si="151"/>
        <v>880.4</v>
      </c>
      <c r="U3229" s="23">
        <f t="shared" si="152"/>
        <v>0.47735750845840202</v>
      </c>
    </row>
    <row r="3230" spans="1:21" x14ac:dyDescent="0.3">
      <c r="A3230" s="9">
        <v>1549</v>
      </c>
      <c r="B3230" s="9" t="str">
        <f>PROPER(TRIM('1. Raw Data'!B3230))</f>
        <v>Customer_3228</v>
      </c>
      <c r="C3230" s="9">
        <f>IF(OR('1. Raw Data'!C3230&lt;18, '1. Raw Data'!C3230&gt;100), MEDIAN('1. Raw Data'!$C$2:$C$5001), '1. Raw Data'!C3230)</f>
        <v>57</v>
      </c>
      <c r="D3230" s="9" t="s">
        <v>5021</v>
      </c>
      <c r="E3230" s="22">
        <v>43927</v>
      </c>
      <c r="F3230" s="9">
        <v>1</v>
      </c>
      <c r="G3230" s="9">
        <v>11825</v>
      </c>
      <c r="H3230" s="15">
        <v>43986</v>
      </c>
      <c r="I3230" s="9" t="s">
        <v>7456</v>
      </c>
      <c r="J3230" s="9">
        <v>114</v>
      </c>
      <c r="K3230" s="9" t="s">
        <v>7463</v>
      </c>
      <c r="L3230" s="9" t="str">
        <f>IF(OR('1. Raw Data'!L3230="Elec", '1. Raw Data'!L3230="elect"), "Electronics", '1. Raw Data'!L3230)</f>
        <v>Sports</v>
      </c>
      <c r="M3230" s="9">
        <v>1174.23</v>
      </c>
      <c r="N3230" s="9">
        <f>IF(ISBLANK('1. Raw Data'!N3230), MEDIAN('1. Raw Data'!$N$2:$N$5001), '1. Raw Data'!N3230)</f>
        <v>660.52</v>
      </c>
      <c r="O3230" s="9">
        <v>1</v>
      </c>
      <c r="P3230" s="9">
        <f>IF(ISBLANK('1. Raw Data'!P3230), 0, '1. Raw Data'!P3230)</f>
        <v>0.05</v>
      </c>
      <c r="Q3230" s="9">
        <v>807</v>
      </c>
      <c r="R3230" s="9">
        <v>3</v>
      </c>
      <c r="S3230" s="9">
        <f t="shared" si="150"/>
        <v>1115.5184999999999</v>
      </c>
      <c r="T3230" s="9">
        <f t="shared" si="151"/>
        <v>454.99849999999992</v>
      </c>
      <c r="U3230" s="23">
        <f t="shared" si="152"/>
        <v>0.40788072990273128</v>
      </c>
    </row>
    <row r="3231" spans="1:21" x14ac:dyDescent="0.3">
      <c r="A3231" s="9">
        <v>1141</v>
      </c>
      <c r="B3231" s="9" t="str">
        <f>PROPER(TRIM('1. Raw Data'!B3231))</f>
        <v>Customer_3229</v>
      </c>
      <c r="C3231" s="9">
        <f>IF(OR('1. Raw Data'!C3231&lt;18, '1. Raw Data'!C3231&gt;100), MEDIAN('1. Raw Data'!$C$2:$C$5001), '1. Raw Data'!C3231)</f>
        <v>25</v>
      </c>
      <c r="D3231" s="9" t="s">
        <v>5022</v>
      </c>
      <c r="E3231" s="22">
        <v>44528</v>
      </c>
      <c r="F3231" s="9">
        <v>0</v>
      </c>
      <c r="G3231" s="9">
        <v>12806</v>
      </c>
      <c r="H3231" s="15">
        <v>44528</v>
      </c>
      <c r="I3231" s="9" t="s">
        <v>7456</v>
      </c>
      <c r="J3231" s="9">
        <v>122</v>
      </c>
      <c r="K3231" s="9" t="s">
        <v>7465</v>
      </c>
      <c r="L3231" s="9" t="str">
        <f>IF(OR('1. Raw Data'!L3231="Elec", '1. Raw Data'!L3231="elect"), "Electronics", '1. Raw Data'!L3231)</f>
        <v>Sports</v>
      </c>
      <c r="M3231" s="9">
        <v>710.33</v>
      </c>
      <c r="N3231" s="9">
        <f>IF(ISBLANK('1. Raw Data'!N3231), MEDIAN('1. Raw Data'!$N$2:$N$5001), '1. Raw Data'!N3231)</f>
        <v>341.43</v>
      </c>
      <c r="O3231" s="9">
        <v>3</v>
      </c>
      <c r="P3231" s="9">
        <f>IF(ISBLANK('1. Raw Data'!P3231), 0, '1. Raw Data'!P3231)</f>
        <v>0</v>
      </c>
      <c r="Q3231" s="9">
        <v>822</v>
      </c>
      <c r="R3231" s="9">
        <v>3</v>
      </c>
      <c r="S3231" s="9">
        <f t="shared" si="150"/>
        <v>2130.9900000000002</v>
      </c>
      <c r="T3231" s="9">
        <f t="shared" si="151"/>
        <v>1106.7000000000003</v>
      </c>
      <c r="U3231" s="23">
        <f t="shared" si="152"/>
        <v>0.51933608322892189</v>
      </c>
    </row>
    <row r="3232" spans="1:21" x14ac:dyDescent="0.3">
      <c r="A3232" s="9">
        <v>1611</v>
      </c>
      <c r="B3232" s="9" t="str">
        <f>PROPER(TRIM('1. Raw Data'!B3232))</f>
        <v>Customer_3230</v>
      </c>
      <c r="C3232" s="9">
        <f>IF(OR('1. Raw Data'!C3232&lt;18, '1. Raw Data'!C3232&gt;100), MEDIAN('1. Raw Data'!$C$2:$C$5001), '1. Raw Data'!C3232)</f>
        <v>44</v>
      </c>
      <c r="D3232" s="9" t="s">
        <v>5020</v>
      </c>
      <c r="E3232" s="22">
        <v>45070</v>
      </c>
      <c r="F3232" s="9">
        <v>1</v>
      </c>
      <c r="G3232" s="9">
        <v>12564</v>
      </c>
      <c r="H3232" s="15">
        <v>45070</v>
      </c>
      <c r="I3232" s="9" t="s">
        <v>7455</v>
      </c>
      <c r="J3232" s="9">
        <v>143</v>
      </c>
      <c r="K3232" s="9" t="s">
        <v>7475</v>
      </c>
      <c r="L3232" s="9" t="str">
        <f>IF(OR('1. Raw Data'!L3232="Elec", '1. Raw Data'!L3232="elect"), "Electronics", '1. Raw Data'!L3232)</f>
        <v>Clothing</v>
      </c>
      <c r="M3232" s="9">
        <v>963.61</v>
      </c>
      <c r="N3232" s="9">
        <f>IF(ISBLANK('1. Raw Data'!N3232), MEDIAN('1. Raw Data'!$N$2:$N$5001), '1. Raw Data'!N3232)</f>
        <v>529.33000000000004</v>
      </c>
      <c r="O3232" s="9">
        <v>5</v>
      </c>
      <c r="P3232" s="9">
        <f>IF(ISBLANK('1. Raw Data'!P3232), 0, '1. Raw Data'!P3232)</f>
        <v>0.05</v>
      </c>
      <c r="Q3232" s="9">
        <v>588</v>
      </c>
      <c r="R3232" s="9">
        <v>3</v>
      </c>
      <c r="S3232" s="9">
        <f t="shared" si="150"/>
        <v>4577.1475</v>
      </c>
      <c r="T3232" s="9">
        <f t="shared" si="151"/>
        <v>1930.4974999999999</v>
      </c>
      <c r="U3232" s="23">
        <f t="shared" si="152"/>
        <v>0.42176868890504399</v>
      </c>
    </row>
    <row r="3233" spans="1:21" x14ac:dyDescent="0.3">
      <c r="A3233" s="9">
        <v>1500</v>
      </c>
      <c r="B3233" s="9" t="str">
        <f>PROPER(TRIM('1. Raw Data'!B3233))</f>
        <v>Customer_3231</v>
      </c>
      <c r="C3233" s="9">
        <f>IF(OR('1. Raw Data'!C3233&lt;18, '1. Raw Data'!C3233&gt;100), MEDIAN('1. Raw Data'!$C$2:$C$5001), '1. Raw Data'!C3233)</f>
        <v>41</v>
      </c>
      <c r="D3233" s="9" t="s">
        <v>5020</v>
      </c>
      <c r="E3233" s="22">
        <v>45236</v>
      </c>
      <c r="F3233" s="9">
        <v>0</v>
      </c>
      <c r="G3233" s="9">
        <v>13568</v>
      </c>
      <c r="H3233" s="15">
        <v>45088</v>
      </c>
      <c r="I3233" s="9" t="s">
        <v>7455</v>
      </c>
      <c r="J3233" s="9">
        <v>128</v>
      </c>
      <c r="K3233" s="9" t="s">
        <v>7473</v>
      </c>
      <c r="L3233" s="9" t="str">
        <f>IF(OR('1. Raw Data'!L3233="Elec", '1. Raw Data'!L3233="elect"), "Electronics", '1. Raw Data'!L3233)</f>
        <v>Sports</v>
      </c>
      <c r="M3233" s="9">
        <v>1089</v>
      </c>
      <c r="N3233" s="9">
        <f>IF(ISBLANK('1. Raw Data'!N3233), MEDIAN('1. Raw Data'!$N$2:$N$5001), '1. Raw Data'!N3233)</f>
        <v>639.72</v>
      </c>
      <c r="O3233" s="9">
        <v>2</v>
      </c>
      <c r="P3233" s="9">
        <f>IF(ISBLANK('1. Raw Data'!P3233), 0, '1. Raw Data'!P3233)</f>
        <v>0.2</v>
      </c>
      <c r="Q3233" s="9">
        <v>570</v>
      </c>
      <c r="R3233" s="9">
        <v>3</v>
      </c>
      <c r="S3233" s="9">
        <f t="shared" si="150"/>
        <v>1742.4</v>
      </c>
      <c r="T3233" s="9">
        <f t="shared" si="151"/>
        <v>462.96000000000004</v>
      </c>
      <c r="U3233" s="23">
        <f t="shared" si="152"/>
        <v>0.265702479338843</v>
      </c>
    </row>
    <row r="3234" spans="1:21" x14ac:dyDescent="0.3">
      <c r="A3234" s="9">
        <v>1839</v>
      </c>
      <c r="B3234" s="9" t="str">
        <f>PROPER(TRIM('1. Raw Data'!B3234))</f>
        <v>Customer_3232</v>
      </c>
      <c r="C3234" s="9">
        <f>IF(OR('1. Raw Data'!C3234&lt;18, '1. Raw Data'!C3234&gt;100), MEDIAN('1. Raw Data'!$C$2:$C$5001), '1. Raw Data'!C3234)</f>
        <v>25</v>
      </c>
      <c r="D3234" s="9" t="s">
        <v>5018</v>
      </c>
      <c r="E3234" s="22">
        <v>45021</v>
      </c>
      <c r="F3234" s="9">
        <v>0</v>
      </c>
      <c r="G3234" s="9">
        <v>11249</v>
      </c>
      <c r="H3234" s="15">
        <v>45050</v>
      </c>
      <c r="I3234" s="9" t="s">
        <v>7455</v>
      </c>
      <c r="J3234" s="9">
        <v>130</v>
      </c>
      <c r="K3234" s="9" t="s">
        <v>7487</v>
      </c>
      <c r="L3234" s="9" t="str">
        <f>IF(OR('1. Raw Data'!L3234="Elec", '1. Raw Data'!L3234="elect"), "Electronics", '1. Raw Data'!L3234)</f>
        <v>Clothing</v>
      </c>
      <c r="M3234" s="9">
        <v>1442.86</v>
      </c>
      <c r="N3234" s="9">
        <f>IF(ISBLANK('1. Raw Data'!N3234), MEDIAN('1. Raw Data'!$N$2:$N$5001), '1. Raw Data'!N3234)</f>
        <v>612.29999999999995</v>
      </c>
      <c r="O3234" s="9">
        <v>3</v>
      </c>
      <c r="P3234" s="9">
        <f>IF(ISBLANK('1. Raw Data'!P3234), 0, '1. Raw Data'!P3234)</f>
        <v>0</v>
      </c>
      <c r="Q3234" s="9">
        <v>608</v>
      </c>
      <c r="R3234" s="9">
        <v>3</v>
      </c>
      <c r="S3234" s="9">
        <f t="shared" si="150"/>
        <v>4328.58</v>
      </c>
      <c r="T3234" s="9">
        <f t="shared" si="151"/>
        <v>2491.6800000000003</v>
      </c>
      <c r="U3234" s="23">
        <f t="shared" si="152"/>
        <v>0.57563450369405211</v>
      </c>
    </row>
    <row r="3235" spans="1:21" x14ac:dyDescent="0.3">
      <c r="A3235" s="9">
        <v>1701</v>
      </c>
      <c r="B3235" s="9" t="str">
        <f>PROPER(TRIM('1. Raw Data'!B3235))</f>
        <v>Customer_3233</v>
      </c>
      <c r="C3235" s="9">
        <f>IF(OR('1. Raw Data'!C3235&lt;18, '1. Raw Data'!C3235&gt;100), MEDIAN('1. Raw Data'!$C$2:$C$5001), '1. Raw Data'!C3235)</f>
        <v>54</v>
      </c>
      <c r="D3235" s="9" t="s">
        <v>5022</v>
      </c>
      <c r="E3235" s="22">
        <v>44643</v>
      </c>
      <c r="F3235" s="9">
        <v>1</v>
      </c>
      <c r="G3235" s="9">
        <v>11173</v>
      </c>
      <c r="H3235" s="15">
        <v>44643</v>
      </c>
      <c r="I3235" s="9" t="s">
        <v>7455</v>
      </c>
      <c r="J3235" s="9">
        <v>119</v>
      </c>
      <c r="K3235" s="9" t="s">
        <v>7459</v>
      </c>
      <c r="L3235" s="9" t="str">
        <f>IF(OR('1. Raw Data'!L3235="Elec", '1. Raw Data'!L3235="elect"), "Electronics", '1. Raw Data'!L3235)</f>
        <v>Home Appliances</v>
      </c>
      <c r="M3235" s="9">
        <v>289.3</v>
      </c>
      <c r="N3235" s="9">
        <f>IF(ISBLANK('1. Raw Data'!N3235), MEDIAN('1. Raw Data'!$N$2:$N$5001), '1. Raw Data'!N3235)</f>
        <v>180.2</v>
      </c>
      <c r="O3235" s="9">
        <v>4</v>
      </c>
      <c r="P3235" s="9">
        <f>IF(ISBLANK('1. Raw Data'!P3235), 0, '1. Raw Data'!P3235)</f>
        <v>0.1</v>
      </c>
      <c r="Q3235" s="9">
        <v>991</v>
      </c>
      <c r="R3235" s="9">
        <v>3</v>
      </c>
      <c r="S3235" s="9">
        <f t="shared" si="150"/>
        <v>1041.48</v>
      </c>
      <c r="T3235" s="9">
        <f t="shared" si="151"/>
        <v>320.68000000000006</v>
      </c>
      <c r="U3235" s="23">
        <f t="shared" si="152"/>
        <v>0.30790797710949808</v>
      </c>
    </row>
    <row r="3236" spans="1:21" x14ac:dyDescent="0.3">
      <c r="A3236" s="9">
        <v>1595</v>
      </c>
      <c r="B3236" s="9" t="str">
        <f>PROPER(TRIM('1. Raw Data'!B3236))</f>
        <v>Customer_3234</v>
      </c>
      <c r="C3236" s="9">
        <f>IF(OR('1. Raw Data'!C3236&lt;18, '1. Raw Data'!C3236&gt;100), MEDIAN('1. Raw Data'!$C$2:$C$5001), '1. Raw Data'!C3236)</f>
        <v>36</v>
      </c>
      <c r="D3236" s="9" t="s">
        <v>5021</v>
      </c>
      <c r="E3236" s="22">
        <v>44499</v>
      </c>
      <c r="F3236" s="9">
        <v>1</v>
      </c>
      <c r="G3236" s="9">
        <v>12285</v>
      </c>
      <c r="H3236" s="15">
        <v>44499</v>
      </c>
      <c r="I3236" s="9" t="s">
        <v>7455</v>
      </c>
      <c r="J3236" s="9">
        <v>138</v>
      </c>
      <c r="K3236" s="9" t="s">
        <v>7464</v>
      </c>
      <c r="L3236" s="9" t="str">
        <f>IF(OR('1. Raw Data'!L3236="Elec", '1. Raw Data'!L3236="elect"), "Electronics", '1. Raw Data'!L3236)</f>
        <v>Sports</v>
      </c>
      <c r="M3236" s="9">
        <v>1496.2</v>
      </c>
      <c r="N3236" s="9">
        <f>IF(ISBLANK('1. Raw Data'!N3236), MEDIAN('1. Raw Data'!$N$2:$N$5001), '1. Raw Data'!N3236)</f>
        <v>915.61</v>
      </c>
      <c r="O3236" s="9">
        <v>5</v>
      </c>
      <c r="P3236" s="9">
        <f>IF(ISBLANK('1. Raw Data'!P3236), 0, '1. Raw Data'!P3236)</f>
        <v>0</v>
      </c>
      <c r="Q3236" s="9">
        <v>839</v>
      </c>
      <c r="R3236" s="9">
        <v>4</v>
      </c>
      <c r="S3236" s="9">
        <f t="shared" si="150"/>
        <v>7481</v>
      </c>
      <c r="T3236" s="9">
        <f t="shared" si="151"/>
        <v>2902.95</v>
      </c>
      <c r="U3236" s="23">
        <f t="shared" si="152"/>
        <v>0.38804304237401416</v>
      </c>
    </row>
    <row r="3237" spans="1:21" x14ac:dyDescent="0.3">
      <c r="A3237" s="9">
        <v>1280</v>
      </c>
      <c r="B3237" s="9" t="str">
        <f>PROPER(TRIM('1. Raw Data'!B3237))</f>
        <v>Customer_3235</v>
      </c>
      <c r="C3237" s="9">
        <f>IF(OR('1. Raw Data'!C3237&lt;18, '1. Raw Data'!C3237&gt;100), MEDIAN('1. Raw Data'!$C$2:$C$5001), '1. Raw Data'!C3237)</f>
        <v>57</v>
      </c>
      <c r="D3237" s="9" t="s">
        <v>5020</v>
      </c>
      <c r="E3237" s="22">
        <v>43833</v>
      </c>
      <c r="F3237" s="9">
        <v>0</v>
      </c>
      <c r="G3237" s="9">
        <v>11683</v>
      </c>
      <c r="H3237" s="15">
        <v>43891</v>
      </c>
      <c r="I3237" s="9" t="s">
        <v>7455</v>
      </c>
      <c r="J3237" s="9">
        <v>142</v>
      </c>
      <c r="K3237" s="9" t="s">
        <v>7500</v>
      </c>
      <c r="L3237" s="9" t="str">
        <f>IF(OR('1. Raw Data'!L3237="Elec", '1. Raw Data'!L3237="elect"), "Electronics", '1. Raw Data'!L3237)</f>
        <v>Sports</v>
      </c>
      <c r="M3237" s="9">
        <v>618.63</v>
      </c>
      <c r="N3237" s="9">
        <f>IF(ISBLANK('1. Raw Data'!N3237), MEDIAN('1. Raw Data'!$N$2:$N$5001), '1. Raw Data'!N3237)</f>
        <v>410.86</v>
      </c>
      <c r="O3237" s="9">
        <v>4</v>
      </c>
      <c r="P3237" s="9">
        <f>IF(ISBLANK('1. Raw Data'!P3237), 0, '1. Raw Data'!P3237)</f>
        <v>0</v>
      </c>
      <c r="Q3237" s="9">
        <v>413</v>
      </c>
      <c r="R3237" s="9">
        <v>2</v>
      </c>
      <c r="S3237" s="9">
        <f t="shared" si="150"/>
        <v>2474.52</v>
      </c>
      <c r="T3237" s="9">
        <f t="shared" si="151"/>
        <v>831.07999999999993</v>
      </c>
      <c r="U3237" s="23">
        <f t="shared" si="152"/>
        <v>0.33585503451174364</v>
      </c>
    </row>
    <row r="3238" spans="1:21" x14ac:dyDescent="0.3">
      <c r="A3238" s="9">
        <v>1423</v>
      </c>
      <c r="B3238" s="9" t="str">
        <f>PROPER(TRIM('1. Raw Data'!B3238))</f>
        <v>Customer_3236</v>
      </c>
      <c r="C3238" s="9">
        <f>IF(OR('1. Raw Data'!C3238&lt;18, '1. Raw Data'!C3238&gt;100), MEDIAN('1. Raw Data'!$C$2:$C$5001), '1. Raw Data'!C3238)</f>
        <v>28</v>
      </c>
      <c r="D3238" s="9" t="s">
        <v>5019</v>
      </c>
      <c r="E3238" s="22">
        <v>45129</v>
      </c>
      <c r="F3238" s="9">
        <v>1</v>
      </c>
      <c r="G3238" s="9">
        <v>12150</v>
      </c>
      <c r="H3238" s="15">
        <v>45129</v>
      </c>
      <c r="I3238" s="9" t="s">
        <v>7456</v>
      </c>
      <c r="J3238" s="9">
        <v>120</v>
      </c>
      <c r="K3238" s="9" t="s">
        <v>7488</v>
      </c>
      <c r="L3238" s="9" t="str">
        <f>IF(OR('1. Raw Data'!L3238="Elec", '1. Raw Data'!L3238="elect"), "Electronics", '1. Raw Data'!L3238)</f>
        <v>Electronics</v>
      </c>
      <c r="M3238" s="9">
        <v>1098.6400000000001</v>
      </c>
      <c r="N3238" s="9">
        <f>IF(ISBLANK('1. Raw Data'!N3238), MEDIAN('1. Raw Data'!$N$2:$N$5001), '1. Raw Data'!N3238)</f>
        <v>579.80999999999995</v>
      </c>
      <c r="O3238" s="9">
        <v>1</v>
      </c>
      <c r="P3238" s="9">
        <f>IF(ISBLANK('1. Raw Data'!P3238), 0, '1. Raw Data'!P3238)</f>
        <v>0</v>
      </c>
      <c r="Q3238" s="9">
        <v>529</v>
      </c>
      <c r="R3238" s="9">
        <v>1</v>
      </c>
      <c r="S3238" s="9">
        <f t="shared" si="150"/>
        <v>1098.6400000000001</v>
      </c>
      <c r="T3238" s="9">
        <f t="shared" si="151"/>
        <v>518.83000000000015</v>
      </c>
      <c r="U3238" s="23">
        <f t="shared" si="152"/>
        <v>0.47224750600742749</v>
      </c>
    </row>
    <row r="3239" spans="1:21" x14ac:dyDescent="0.3">
      <c r="A3239" s="9">
        <v>1855</v>
      </c>
      <c r="B3239" s="9" t="str">
        <f>PROPER(TRIM('1. Raw Data'!B3239))</f>
        <v>Customer_3237</v>
      </c>
      <c r="C3239" s="9">
        <f>IF(OR('1. Raw Data'!C3239&lt;18, '1. Raw Data'!C3239&gt;100), MEDIAN('1. Raw Data'!$C$2:$C$5001), '1. Raw Data'!C3239)</f>
        <v>18</v>
      </c>
      <c r="D3239" s="9" t="s">
        <v>5018</v>
      </c>
      <c r="E3239" s="22">
        <v>44390</v>
      </c>
      <c r="F3239" s="9">
        <v>0</v>
      </c>
      <c r="G3239" s="9">
        <v>11198</v>
      </c>
      <c r="H3239" s="15">
        <v>44390</v>
      </c>
      <c r="I3239" s="9" t="s">
        <v>7456</v>
      </c>
      <c r="J3239" s="9">
        <v>135</v>
      </c>
      <c r="K3239" s="9" t="s">
        <v>7458</v>
      </c>
      <c r="L3239" s="9" t="str">
        <f>IF(OR('1. Raw Data'!L3239="Elec", '1. Raw Data'!L3239="elect"), "Electronics", '1. Raw Data'!L3239)</f>
        <v>Clothing</v>
      </c>
      <c r="M3239" s="9">
        <v>880</v>
      </c>
      <c r="N3239" s="9">
        <f>IF(ISBLANK('1. Raw Data'!N3239), MEDIAN('1. Raw Data'!$N$2:$N$5001), '1. Raw Data'!N3239)</f>
        <v>368.28</v>
      </c>
      <c r="O3239" s="9">
        <v>4</v>
      </c>
      <c r="P3239" s="9">
        <f>IF(ISBLANK('1. Raw Data'!P3239), 0, '1. Raw Data'!P3239)</f>
        <v>0</v>
      </c>
      <c r="Q3239" s="9">
        <v>805</v>
      </c>
      <c r="R3239" s="9">
        <v>5</v>
      </c>
      <c r="S3239" s="9">
        <f t="shared" si="150"/>
        <v>3520</v>
      </c>
      <c r="T3239" s="9">
        <f t="shared" si="151"/>
        <v>2046.88</v>
      </c>
      <c r="U3239" s="23">
        <f t="shared" si="152"/>
        <v>0.58150000000000002</v>
      </c>
    </row>
    <row r="3240" spans="1:21" x14ac:dyDescent="0.3">
      <c r="A3240" s="9">
        <v>1269</v>
      </c>
      <c r="B3240" s="9" t="str">
        <f>PROPER(TRIM('1. Raw Data'!B3240))</f>
        <v>Customer_3238</v>
      </c>
      <c r="C3240" s="9">
        <f>IF(OR('1. Raw Data'!C3240&lt;18, '1. Raw Data'!C3240&gt;100), MEDIAN('1. Raw Data'!$C$2:$C$5001), '1. Raw Data'!C3240)</f>
        <v>36</v>
      </c>
      <c r="D3240" s="9" t="s">
        <v>5018</v>
      </c>
      <c r="E3240" s="22">
        <v>44753</v>
      </c>
      <c r="F3240" s="9">
        <v>0</v>
      </c>
      <c r="G3240" s="9">
        <v>11009</v>
      </c>
      <c r="H3240" s="15">
        <v>44872</v>
      </c>
      <c r="I3240" s="9" t="s">
        <v>7456</v>
      </c>
      <c r="J3240" s="9">
        <v>122</v>
      </c>
      <c r="K3240" s="9" t="s">
        <v>7465</v>
      </c>
      <c r="L3240" s="9" t="str">
        <f>IF(OR('1. Raw Data'!L3240="Elec", '1. Raw Data'!L3240="elect"), "Electronics", '1. Raw Data'!L3240)</f>
        <v>Clothing</v>
      </c>
      <c r="M3240" s="9">
        <v>755.67</v>
      </c>
      <c r="N3240" s="9">
        <f>IF(ISBLANK('1. Raw Data'!N3240), MEDIAN('1. Raw Data'!$N$2:$N$5001), '1. Raw Data'!N3240)</f>
        <v>406.88</v>
      </c>
      <c r="O3240" s="9">
        <v>3</v>
      </c>
      <c r="P3240" s="9">
        <f>IF(ISBLANK('1. Raw Data'!P3240), 0, '1. Raw Data'!P3240)</f>
        <v>0</v>
      </c>
      <c r="Q3240" s="9">
        <v>428</v>
      </c>
      <c r="R3240" s="9">
        <v>5</v>
      </c>
      <c r="S3240" s="9">
        <f t="shared" si="150"/>
        <v>2267.0099999999998</v>
      </c>
      <c r="T3240" s="9">
        <f t="shared" si="151"/>
        <v>1046.3699999999999</v>
      </c>
      <c r="U3240" s="23">
        <f t="shared" si="152"/>
        <v>0.46156391017242976</v>
      </c>
    </row>
    <row r="3241" spans="1:21" x14ac:dyDescent="0.3">
      <c r="A3241" s="9">
        <v>1153</v>
      </c>
      <c r="B3241" s="9" t="str">
        <f>PROPER(TRIM('1. Raw Data'!B3241))</f>
        <v>Customer_3239</v>
      </c>
      <c r="C3241" s="9">
        <f>IF(OR('1. Raw Data'!C3241&lt;18, '1. Raw Data'!C3241&gt;100), MEDIAN('1. Raw Data'!$C$2:$C$5001), '1. Raw Data'!C3241)</f>
        <v>43</v>
      </c>
      <c r="D3241" s="9" t="s">
        <v>5020</v>
      </c>
      <c r="E3241" s="22">
        <v>44835</v>
      </c>
      <c r="F3241" s="9">
        <v>0</v>
      </c>
      <c r="G3241" s="9">
        <v>13532</v>
      </c>
      <c r="H3241" s="15">
        <v>44571</v>
      </c>
      <c r="I3241" s="9" t="s">
        <v>7457</v>
      </c>
      <c r="J3241" s="9">
        <v>115</v>
      </c>
      <c r="K3241" s="9" t="s">
        <v>7481</v>
      </c>
      <c r="L3241" s="9" t="str">
        <f>IF(OR('1. Raw Data'!L3241="Elec", '1. Raw Data'!L3241="elect"), "Electronics", '1. Raw Data'!L3241)</f>
        <v>Sports</v>
      </c>
      <c r="M3241" s="9">
        <v>1062.21</v>
      </c>
      <c r="N3241" s="9">
        <f>IF(ISBLANK('1. Raw Data'!N3241), MEDIAN('1. Raw Data'!$N$2:$N$5001), '1. Raw Data'!N3241)</f>
        <v>468.73</v>
      </c>
      <c r="O3241" s="9">
        <v>5</v>
      </c>
      <c r="P3241" s="9">
        <f>IF(ISBLANK('1. Raw Data'!P3241), 0, '1. Raw Data'!P3241)</f>
        <v>0</v>
      </c>
      <c r="Q3241" s="9">
        <v>423</v>
      </c>
      <c r="R3241" s="9">
        <v>8</v>
      </c>
      <c r="S3241" s="9">
        <f t="shared" si="150"/>
        <v>5311.05</v>
      </c>
      <c r="T3241" s="9">
        <f t="shared" si="151"/>
        <v>2967.4</v>
      </c>
      <c r="U3241" s="23">
        <f t="shared" si="152"/>
        <v>0.55872190998013571</v>
      </c>
    </row>
    <row r="3242" spans="1:21" x14ac:dyDescent="0.3">
      <c r="A3242" s="9">
        <v>1613</v>
      </c>
      <c r="B3242" s="9" t="str">
        <f>PROPER(TRIM('1. Raw Data'!B3242))</f>
        <v>Customer_3240</v>
      </c>
      <c r="C3242" s="9">
        <f>IF(OR('1. Raw Data'!C3242&lt;18, '1. Raw Data'!C3242&gt;100), MEDIAN('1. Raw Data'!$C$2:$C$5001), '1. Raw Data'!C3242)</f>
        <v>31</v>
      </c>
      <c r="D3242" s="9" t="s">
        <v>5021</v>
      </c>
      <c r="E3242" s="22">
        <v>44298</v>
      </c>
      <c r="F3242" s="9">
        <v>0</v>
      </c>
      <c r="G3242" s="9">
        <v>11771</v>
      </c>
      <c r="H3242" s="15">
        <v>44534</v>
      </c>
      <c r="I3242" s="9" t="s">
        <v>7457</v>
      </c>
      <c r="J3242" s="9">
        <v>111</v>
      </c>
      <c r="K3242" s="9" t="s">
        <v>7476</v>
      </c>
      <c r="L3242" s="9" t="str">
        <f>IF(OR('1. Raw Data'!L3242="Elec", '1. Raw Data'!L3242="elect"), "Electronics", '1. Raw Data'!L3242)</f>
        <v>Electronics</v>
      </c>
      <c r="M3242" s="9">
        <v>623.84</v>
      </c>
      <c r="N3242" s="9">
        <f>IF(ISBLANK('1. Raw Data'!N3242), MEDIAN('1. Raw Data'!$N$2:$N$5001), '1. Raw Data'!N3242)</f>
        <v>370.71</v>
      </c>
      <c r="O3242" s="9">
        <v>4</v>
      </c>
      <c r="P3242" s="9">
        <f>IF(ISBLANK('1. Raw Data'!P3242), 0, '1. Raw Data'!P3242)</f>
        <v>0.05</v>
      </c>
      <c r="Q3242" s="9">
        <v>390</v>
      </c>
      <c r="R3242" s="9">
        <v>3</v>
      </c>
      <c r="S3242" s="9">
        <f t="shared" si="150"/>
        <v>2370.5920000000001</v>
      </c>
      <c r="T3242" s="9">
        <f t="shared" si="151"/>
        <v>887.75200000000018</v>
      </c>
      <c r="U3242" s="23">
        <f t="shared" si="152"/>
        <v>0.37448536061878218</v>
      </c>
    </row>
    <row r="3243" spans="1:21" x14ac:dyDescent="0.3">
      <c r="A3243" s="9">
        <v>1661</v>
      </c>
      <c r="B3243" s="9" t="str">
        <f>PROPER(TRIM('1. Raw Data'!B3243))</f>
        <v>Customer_3241</v>
      </c>
      <c r="C3243" s="9">
        <f>IF(OR('1. Raw Data'!C3243&lt;18, '1. Raw Data'!C3243&gt;100), MEDIAN('1. Raw Data'!$C$2:$C$5001), '1. Raw Data'!C3243)</f>
        <v>40</v>
      </c>
      <c r="D3243" s="9" t="s">
        <v>5020</v>
      </c>
      <c r="E3243" s="22">
        <v>44559</v>
      </c>
      <c r="F3243" s="9">
        <v>0</v>
      </c>
      <c r="G3243" s="9">
        <v>13105</v>
      </c>
      <c r="H3243" s="15">
        <v>44559</v>
      </c>
      <c r="I3243" s="9" t="s">
        <v>7455</v>
      </c>
      <c r="J3243" s="9">
        <v>134</v>
      </c>
      <c r="K3243" s="9" t="s">
        <v>7482</v>
      </c>
      <c r="L3243" s="9" t="str">
        <f>IF(OR('1. Raw Data'!L3243="Elec", '1. Raw Data'!L3243="elect"), "Electronics", '1. Raw Data'!L3243)</f>
        <v>Sports</v>
      </c>
      <c r="M3243" s="9">
        <v>232.86</v>
      </c>
      <c r="N3243" s="9">
        <f>IF(ISBLANK('1. Raw Data'!N3243), MEDIAN('1. Raw Data'!$N$2:$N$5001), '1. Raw Data'!N3243)</f>
        <v>96.44</v>
      </c>
      <c r="O3243" s="9">
        <v>4</v>
      </c>
      <c r="P3243" s="9">
        <f>IF(ISBLANK('1. Raw Data'!P3243), 0, '1. Raw Data'!P3243)</f>
        <v>0</v>
      </c>
      <c r="Q3243" s="9">
        <v>356</v>
      </c>
      <c r="R3243" s="9">
        <v>10</v>
      </c>
      <c r="S3243" s="9">
        <f t="shared" si="150"/>
        <v>931.44</v>
      </c>
      <c r="T3243" s="9">
        <f t="shared" si="151"/>
        <v>545.68000000000006</v>
      </c>
      <c r="U3243" s="23">
        <f t="shared" si="152"/>
        <v>0.58584557244696389</v>
      </c>
    </row>
    <row r="3244" spans="1:21" x14ac:dyDescent="0.3">
      <c r="A3244" s="9">
        <v>1082</v>
      </c>
      <c r="B3244" s="9" t="str">
        <f>PROPER(TRIM('1. Raw Data'!B3244))</f>
        <v>Customer_3242</v>
      </c>
      <c r="C3244" s="9">
        <f>IF(OR('1. Raw Data'!C3244&lt;18, '1. Raw Data'!C3244&gt;100), MEDIAN('1. Raw Data'!$C$2:$C$5001), '1. Raw Data'!C3244)</f>
        <v>40</v>
      </c>
      <c r="D3244" s="9" t="s">
        <v>5023</v>
      </c>
      <c r="E3244" s="22">
        <v>44963</v>
      </c>
      <c r="F3244" s="9">
        <v>0</v>
      </c>
      <c r="G3244" s="9">
        <v>11707</v>
      </c>
      <c r="H3244" s="15">
        <v>45079</v>
      </c>
      <c r="I3244" s="9" t="s">
        <v>7456</v>
      </c>
      <c r="J3244" s="9">
        <v>124</v>
      </c>
      <c r="K3244" s="9" t="s">
        <v>7497</v>
      </c>
      <c r="L3244" s="9" t="str">
        <f>IF(OR('1. Raw Data'!L3244="Elec", '1. Raw Data'!L3244="elect"), "Electronics", '1. Raw Data'!L3244)</f>
        <v>Clothing</v>
      </c>
      <c r="M3244" s="9">
        <v>758.9</v>
      </c>
      <c r="N3244" s="9">
        <f>IF(ISBLANK('1. Raw Data'!N3244), MEDIAN('1. Raw Data'!$N$2:$N$5001), '1. Raw Data'!N3244)</f>
        <v>388.71</v>
      </c>
      <c r="O3244" s="9">
        <v>1</v>
      </c>
      <c r="P3244" s="9">
        <f>IF(ISBLANK('1. Raw Data'!P3244), 0, '1. Raw Data'!P3244)</f>
        <v>0</v>
      </c>
      <c r="Q3244" s="9">
        <v>520</v>
      </c>
      <c r="R3244" s="9">
        <v>5</v>
      </c>
      <c r="S3244" s="9">
        <f t="shared" si="150"/>
        <v>758.9</v>
      </c>
      <c r="T3244" s="9">
        <f t="shared" si="151"/>
        <v>370.19</v>
      </c>
      <c r="U3244" s="23">
        <f t="shared" si="152"/>
        <v>0.48779812887073398</v>
      </c>
    </row>
    <row r="3245" spans="1:21" x14ac:dyDescent="0.3">
      <c r="A3245" s="9">
        <v>1946</v>
      </c>
      <c r="B3245" s="9" t="str">
        <f>PROPER(TRIM('1. Raw Data'!B3245))</f>
        <v>Customer_3243</v>
      </c>
      <c r="C3245" s="9">
        <f>IF(OR('1. Raw Data'!C3245&lt;18, '1. Raw Data'!C3245&gt;100), MEDIAN('1. Raw Data'!$C$2:$C$5001), '1. Raw Data'!C3245)</f>
        <v>45</v>
      </c>
      <c r="D3245" s="9" t="s">
        <v>5020</v>
      </c>
      <c r="E3245" s="22">
        <v>44744</v>
      </c>
      <c r="F3245" s="9">
        <v>0</v>
      </c>
      <c r="G3245" s="9">
        <v>12565</v>
      </c>
      <c r="H3245" s="15">
        <v>44599</v>
      </c>
      <c r="I3245" s="9" t="s">
        <v>7455</v>
      </c>
      <c r="J3245" s="9">
        <v>106</v>
      </c>
      <c r="K3245" s="9" t="s">
        <v>7477</v>
      </c>
      <c r="L3245" s="9" t="str">
        <f>IF(OR('1. Raw Data'!L3245="Elec", '1. Raw Data'!L3245="elect"), "Electronics", '1. Raw Data'!L3245)</f>
        <v>Clothing</v>
      </c>
      <c r="M3245" s="9">
        <v>806.78</v>
      </c>
      <c r="N3245" s="9">
        <f>IF(ISBLANK('1. Raw Data'!N3245), MEDIAN('1. Raw Data'!$N$2:$N$5001), '1. Raw Data'!N3245)</f>
        <v>429.51499999999999</v>
      </c>
      <c r="O3245" s="9">
        <v>3</v>
      </c>
      <c r="P3245" s="9">
        <f>IF(ISBLANK('1. Raw Data'!P3245), 0, '1. Raw Data'!P3245)</f>
        <v>0</v>
      </c>
      <c r="Q3245" s="9">
        <v>380</v>
      </c>
      <c r="R3245" s="9">
        <v>9</v>
      </c>
      <c r="S3245" s="9">
        <f t="shared" si="150"/>
        <v>2420.34</v>
      </c>
      <c r="T3245" s="9">
        <f t="shared" si="151"/>
        <v>1131.7950000000001</v>
      </c>
      <c r="U3245" s="23">
        <f t="shared" si="152"/>
        <v>0.46761818587471182</v>
      </c>
    </row>
    <row r="3246" spans="1:21" x14ac:dyDescent="0.3">
      <c r="A3246" s="9">
        <v>1898</v>
      </c>
      <c r="B3246" s="9" t="str">
        <f>PROPER(TRIM('1. Raw Data'!B3246))</f>
        <v>Customer_3244</v>
      </c>
      <c r="C3246" s="9">
        <f>IF(OR('1. Raw Data'!C3246&lt;18, '1. Raw Data'!C3246&gt;100), MEDIAN('1. Raw Data'!$C$2:$C$5001), '1. Raw Data'!C3246)</f>
        <v>50</v>
      </c>
      <c r="D3246" s="9" t="s">
        <v>5022</v>
      </c>
      <c r="E3246" s="22">
        <v>44715</v>
      </c>
      <c r="F3246" s="9">
        <v>0</v>
      </c>
      <c r="G3246" s="9">
        <v>10439</v>
      </c>
      <c r="H3246" s="15">
        <v>44626</v>
      </c>
      <c r="I3246" s="9" t="s">
        <v>7456</v>
      </c>
      <c r="J3246" s="9">
        <v>117</v>
      </c>
      <c r="K3246" s="9" t="s">
        <v>7483</v>
      </c>
      <c r="L3246" s="9" t="str">
        <f>IF(OR('1. Raw Data'!L3246="Elec", '1. Raw Data'!L3246="elect"), "Electronics", '1. Raw Data'!L3246)</f>
        <v>Sports</v>
      </c>
      <c r="M3246" s="9">
        <v>342.76</v>
      </c>
      <c r="N3246" s="9">
        <f>IF(ISBLANK('1. Raw Data'!N3246), MEDIAN('1. Raw Data'!$N$2:$N$5001), '1. Raw Data'!N3246)</f>
        <v>137.44999999999999</v>
      </c>
      <c r="O3246" s="9">
        <v>4</v>
      </c>
      <c r="P3246" s="9">
        <f>IF(ISBLANK('1. Raw Data'!P3246), 0, '1. Raw Data'!P3246)</f>
        <v>0</v>
      </c>
      <c r="Q3246" s="9">
        <v>599</v>
      </c>
      <c r="R3246" s="9">
        <v>7</v>
      </c>
      <c r="S3246" s="9">
        <f t="shared" si="150"/>
        <v>1371.04</v>
      </c>
      <c r="T3246" s="9">
        <f t="shared" si="151"/>
        <v>821.24</v>
      </c>
      <c r="U3246" s="23">
        <f t="shared" si="152"/>
        <v>0.59899054732174117</v>
      </c>
    </row>
    <row r="3247" spans="1:21" x14ac:dyDescent="0.3">
      <c r="A3247" s="9">
        <v>2449</v>
      </c>
      <c r="B3247" s="9" t="str">
        <f>PROPER(TRIM('1. Raw Data'!B3247))</f>
        <v>Customer_3245</v>
      </c>
      <c r="C3247" s="9">
        <f>IF(OR('1. Raw Data'!C3247&lt;18, '1. Raw Data'!C3247&gt;100), MEDIAN('1. Raw Data'!$C$2:$C$5001), '1. Raw Data'!C3247)</f>
        <v>34</v>
      </c>
      <c r="D3247" s="9" t="s">
        <v>5022</v>
      </c>
      <c r="E3247" s="22">
        <v>44211</v>
      </c>
      <c r="F3247" s="9">
        <v>1</v>
      </c>
      <c r="G3247" s="9">
        <v>11308</v>
      </c>
      <c r="H3247" s="15">
        <v>44211</v>
      </c>
      <c r="I3247" s="9" t="s">
        <v>7456</v>
      </c>
      <c r="J3247" s="9">
        <v>128</v>
      </c>
      <c r="K3247" s="9" t="s">
        <v>7473</v>
      </c>
      <c r="L3247" s="9" t="str">
        <f>IF(OR('1. Raw Data'!L3247="Elec", '1. Raw Data'!L3247="elect"), "Electronics", '1. Raw Data'!L3247)</f>
        <v>Home Appliances</v>
      </c>
      <c r="M3247" s="9">
        <v>1406.65</v>
      </c>
      <c r="N3247" s="9">
        <f>IF(ISBLANK('1. Raw Data'!N3247), MEDIAN('1. Raw Data'!$N$2:$N$5001), '1. Raw Data'!N3247)</f>
        <v>968.01</v>
      </c>
      <c r="O3247" s="9">
        <v>3</v>
      </c>
      <c r="P3247" s="9">
        <f>IF(ISBLANK('1. Raw Data'!P3247), 0, '1. Raw Data'!P3247)</f>
        <v>0</v>
      </c>
      <c r="Q3247" s="9">
        <v>879</v>
      </c>
      <c r="R3247" s="9">
        <v>5</v>
      </c>
      <c r="S3247" s="9">
        <f t="shared" si="150"/>
        <v>4219.9500000000007</v>
      </c>
      <c r="T3247" s="9">
        <f t="shared" si="151"/>
        <v>1315.920000000001</v>
      </c>
      <c r="U3247" s="23">
        <f t="shared" si="152"/>
        <v>0.31183307859097875</v>
      </c>
    </row>
    <row r="3248" spans="1:21" x14ac:dyDescent="0.3">
      <c r="A3248" s="9">
        <v>2298</v>
      </c>
      <c r="B3248" s="9" t="str">
        <f>PROPER(TRIM('1. Raw Data'!B3248))</f>
        <v>Customer_3246</v>
      </c>
      <c r="C3248" s="9">
        <f>IF(OR('1. Raw Data'!C3248&lt;18, '1. Raw Data'!C3248&gt;100), MEDIAN('1. Raw Data'!$C$2:$C$5001), '1. Raw Data'!C3248)</f>
        <v>33</v>
      </c>
      <c r="D3248" s="9" t="s">
        <v>5023</v>
      </c>
      <c r="E3248" s="22">
        <v>45223</v>
      </c>
      <c r="F3248" s="9">
        <v>0</v>
      </c>
      <c r="G3248" s="9">
        <v>12272</v>
      </c>
      <c r="H3248" s="15">
        <v>45223</v>
      </c>
      <c r="I3248" s="9" t="s">
        <v>7455</v>
      </c>
      <c r="J3248" s="9">
        <v>131</v>
      </c>
      <c r="K3248" s="9" t="s">
        <v>7504</v>
      </c>
      <c r="L3248" s="9" t="str">
        <f>IF(OR('1. Raw Data'!L3248="Elec", '1. Raw Data'!L3248="elect"), "Electronics", '1. Raw Data'!L3248)</f>
        <v>Sports</v>
      </c>
      <c r="M3248" s="9">
        <v>379.84</v>
      </c>
      <c r="N3248" s="9">
        <f>IF(ISBLANK('1. Raw Data'!N3248), MEDIAN('1. Raw Data'!$N$2:$N$5001), '1. Raw Data'!N3248)</f>
        <v>265.45</v>
      </c>
      <c r="O3248" s="9">
        <v>2</v>
      </c>
      <c r="P3248" s="9">
        <f>IF(ISBLANK('1. Raw Data'!P3248), 0, '1. Raw Data'!P3248)</f>
        <v>0.05</v>
      </c>
      <c r="Q3248" s="9">
        <v>435</v>
      </c>
      <c r="R3248" s="9">
        <v>1</v>
      </c>
      <c r="S3248" s="9">
        <f t="shared" si="150"/>
        <v>721.69599999999991</v>
      </c>
      <c r="T3248" s="9">
        <f t="shared" si="151"/>
        <v>190.79599999999994</v>
      </c>
      <c r="U3248" s="23">
        <f t="shared" si="152"/>
        <v>0.2643717022125659</v>
      </c>
    </row>
    <row r="3249" spans="1:21" x14ac:dyDescent="0.3">
      <c r="A3249" s="9">
        <v>1283</v>
      </c>
      <c r="B3249" s="9" t="str">
        <f>PROPER(TRIM('1. Raw Data'!B3249))</f>
        <v>Customer_3247</v>
      </c>
      <c r="C3249" s="9">
        <f>IF(OR('1. Raw Data'!C3249&lt;18, '1. Raw Data'!C3249&gt;100), MEDIAN('1. Raw Data'!$C$2:$C$5001), '1. Raw Data'!C3249)</f>
        <v>61</v>
      </c>
      <c r="D3249" s="9" t="s">
        <v>5022</v>
      </c>
      <c r="E3249" s="22">
        <v>45030</v>
      </c>
      <c r="F3249" s="9">
        <v>1</v>
      </c>
      <c r="G3249" s="9">
        <v>12612</v>
      </c>
      <c r="H3249" s="15">
        <v>45030</v>
      </c>
      <c r="I3249" s="9" t="s">
        <v>7455</v>
      </c>
      <c r="J3249" s="9">
        <v>136</v>
      </c>
      <c r="K3249" s="9" t="s">
        <v>7503</v>
      </c>
      <c r="L3249" s="9" t="str">
        <f>IF(OR('1. Raw Data'!L3249="Elec", '1. Raw Data'!L3249="elect"), "Electronics", '1. Raw Data'!L3249)</f>
        <v>Electronics</v>
      </c>
      <c r="M3249" s="9">
        <v>643.38</v>
      </c>
      <c r="N3249" s="9">
        <f>IF(ISBLANK('1. Raw Data'!N3249), MEDIAN('1. Raw Data'!$N$2:$N$5001), '1. Raw Data'!N3249)</f>
        <v>364.57</v>
      </c>
      <c r="O3249" s="9">
        <v>1</v>
      </c>
      <c r="P3249" s="9">
        <f>IF(ISBLANK('1. Raw Data'!P3249), 0, '1. Raw Data'!P3249)</f>
        <v>0</v>
      </c>
      <c r="Q3249" s="9">
        <v>472</v>
      </c>
      <c r="R3249" s="9">
        <v>3</v>
      </c>
      <c r="S3249" s="9">
        <f t="shared" si="150"/>
        <v>643.38</v>
      </c>
      <c r="T3249" s="9">
        <f t="shared" si="151"/>
        <v>278.81</v>
      </c>
      <c r="U3249" s="23">
        <f t="shared" si="152"/>
        <v>0.43335198483011594</v>
      </c>
    </row>
    <row r="3250" spans="1:21" x14ac:dyDescent="0.3">
      <c r="A3250" s="9">
        <v>1979</v>
      </c>
      <c r="B3250" s="9" t="str">
        <f>PROPER(TRIM('1. Raw Data'!B3250))</f>
        <v>Customer_3248</v>
      </c>
      <c r="C3250" s="9">
        <f>IF(OR('1. Raw Data'!C3250&lt;18, '1. Raw Data'!C3250&gt;100), MEDIAN('1. Raw Data'!$C$2:$C$5001), '1. Raw Data'!C3250)</f>
        <v>40</v>
      </c>
      <c r="D3250" s="9" t="s">
        <v>5022</v>
      </c>
      <c r="E3250" s="22">
        <v>45184</v>
      </c>
      <c r="F3250" s="9">
        <v>0</v>
      </c>
      <c r="G3250" s="9">
        <v>13328</v>
      </c>
      <c r="H3250" s="15">
        <v>45184</v>
      </c>
      <c r="I3250" s="9" t="s">
        <v>7457</v>
      </c>
      <c r="J3250" s="9">
        <v>109</v>
      </c>
      <c r="K3250" s="9" t="s">
        <v>7466</v>
      </c>
      <c r="L3250" s="9" t="str">
        <f>IF(OR('1. Raw Data'!L3250="Elec", '1. Raw Data'!L3250="elect"), "Electronics", '1. Raw Data'!L3250)</f>
        <v>Clothing</v>
      </c>
      <c r="M3250" s="9">
        <v>274.64999999999998</v>
      </c>
      <c r="N3250" s="9">
        <f>IF(ISBLANK('1. Raw Data'!N3250), MEDIAN('1. Raw Data'!$N$2:$N$5001), '1. Raw Data'!N3250)</f>
        <v>429.51499999999999</v>
      </c>
      <c r="O3250" s="9">
        <v>1</v>
      </c>
      <c r="P3250" s="9">
        <f>IF(ISBLANK('1. Raw Data'!P3250), 0, '1. Raw Data'!P3250)</f>
        <v>0</v>
      </c>
      <c r="Q3250" s="9">
        <v>474</v>
      </c>
      <c r="R3250" s="9">
        <v>4</v>
      </c>
      <c r="S3250" s="9">
        <f t="shared" si="150"/>
        <v>274.64999999999998</v>
      </c>
      <c r="T3250" s="9">
        <f t="shared" si="151"/>
        <v>-154.86500000000001</v>
      </c>
      <c r="U3250" s="23">
        <f t="shared" si="152"/>
        <v>-0.56386309848898608</v>
      </c>
    </row>
    <row r="3251" spans="1:21" x14ac:dyDescent="0.3">
      <c r="A3251" s="9">
        <v>1172</v>
      </c>
      <c r="B3251" s="9" t="str">
        <f>PROPER(TRIM('1. Raw Data'!B3251))</f>
        <v>Customer_3249</v>
      </c>
      <c r="C3251" s="9">
        <f>IF(OR('1. Raw Data'!C3251&lt;18, '1. Raw Data'!C3251&gt;100), MEDIAN('1. Raw Data'!$C$2:$C$5001), '1. Raw Data'!C3251)</f>
        <v>40</v>
      </c>
      <c r="D3251" s="9" t="s">
        <v>5019</v>
      </c>
      <c r="E3251" s="22">
        <v>44609</v>
      </c>
      <c r="F3251" s="9">
        <v>0</v>
      </c>
      <c r="G3251" s="9">
        <v>12030</v>
      </c>
      <c r="H3251" s="15">
        <v>44609</v>
      </c>
      <c r="I3251" s="9" t="s">
        <v>7456</v>
      </c>
      <c r="J3251" s="9">
        <v>110</v>
      </c>
      <c r="K3251" s="9" t="s">
        <v>7493</v>
      </c>
      <c r="L3251" s="9" t="str">
        <f>IF(OR('1. Raw Data'!L3251="Elec", '1. Raw Data'!L3251="elect"), "Electronics", '1. Raw Data'!L3251)</f>
        <v>Clothing</v>
      </c>
      <c r="M3251" s="9">
        <v>826.91</v>
      </c>
      <c r="N3251" s="9">
        <f>IF(ISBLANK('1. Raw Data'!N3251), MEDIAN('1. Raw Data'!$N$2:$N$5001), '1. Raw Data'!N3251)</f>
        <v>556.78</v>
      </c>
      <c r="O3251" s="9">
        <v>1</v>
      </c>
      <c r="P3251" s="9">
        <f>IF(ISBLANK('1. Raw Data'!P3251), 0, '1. Raw Data'!P3251)</f>
        <v>0</v>
      </c>
      <c r="Q3251" s="9">
        <v>544</v>
      </c>
      <c r="R3251" s="9">
        <v>5</v>
      </c>
      <c r="S3251" s="9">
        <f t="shared" si="150"/>
        <v>826.91</v>
      </c>
      <c r="T3251" s="9">
        <f t="shared" si="151"/>
        <v>270.13</v>
      </c>
      <c r="U3251" s="23">
        <f t="shared" si="152"/>
        <v>0.32667400321679507</v>
      </c>
    </row>
    <row r="3252" spans="1:21" x14ac:dyDescent="0.3">
      <c r="A3252" s="9">
        <v>2350</v>
      </c>
      <c r="B3252" s="9" t="str">
        <f>PROPER(TRIM('1. Raw Data'!B3252))</f>
        <v>Customer_3250</v>
      </c>
      <c r="C3252" s="9">
        <f>IF(OR('1. Raw Data'!C3252&lt;18, '1. Raw Data'!C3252&gt;100), MEDIAN('1. Raw Data'!$C$2:$C$5001), '1. Raw Data'!C3252)</f>
        <v>42</v>
      </c>
      <c r="D3252" s="9" t="s">
        <v>5018</v>
      </c>
      <c r="E3252" s="22">
        <v>44006</v>
      </c>
      <c r="F3252" s="9">
        <v>0</v>
      </c>
      <c r="G3252" s="9">
        <v>13130</v>
      </c>
      <c r="H3252" s="15">
        <v>44006</v>
      </c>
      <c r="I3252" s="9" t="s">
        <v>7457</v>
      </c>
      <c r="J3252" s="9">
        <v>121</v>
      </c>
      <c r="K3252" s="9" t="s">
        <v>7495</v>
      </c>
      <c r="L3252" s="9" t="str">
        <f>IF(OR('1. Raw Data'!L3252="Elec", '1. Raw Data'!L3252="elect"), "Electronics", '1. Raw Data'!L3252)</f>
        <v>Sports</v>
      </c>
      <c r="M3252" s="9">
        <v>496.07</v>
      </c>
      <c r="N3252" s="9">
        <f>IF(ISBLANK('1. Raw Data'!N3252), MEDIAN('1. Raw Data'!$N$2:$N$5001), '1. Raw Data'!N3252)</f>
        <v>335.8</v>
      </c>
      <c r="O3252" s="9">
        <v>3</v>
      </c>
      <c r="P3252" s="9">
        <f>IF(ISBLANK('1. Raw Data'!P3252), 0, '1. Raw Data'!P3252)</f>
        <v>0</v>
      </c>
      <c r="Q3252" s="9">
        <v>443</v>
      </c>
      <c r="R3252" s="9">
        <v>3</v>
      </c>
      <c r="S3252" s="9">
        <f t="shared" si="150"/>
        <v>1488.21</v>
      </c>
      <c r="T3252" s="9">
        <f t="shared" si="151"/>
        <v>480.80999999999995</v>
      </c>
      <c r="U3252" s="23">
        <f t="shared" si="152"/>
        <v>0.3230794041163545</v>
      </c>
    </row>
    <row r="3253" spans="1:21" x14ac:dyDescent="0.3">
      <c r="A3253" s="9">
        <v>2086</v>
      </c>
      <c r="B3253" s="9" t="str">
        <f>PROPER(TRIM('1. Raw Data'!B3253))</f>
        <v>Customer_3251</v>
      </c>
      <c r="C3253" s="9">
        <f>IF(OR('1. Raw Data'!C3253&lt;18, '1. Raw Data'!C3253&gt;100), MEDIAN('1. Raw Data'!$C$2:$C$5001), '1. Raw Data'!C3253)</f>
        <v>49</v>
      </c>
      <c r="D3253" s="9" t="s">
        <v>5022</v>
      </c>
      <c r="E3253" s="22">
        <v>45097</v>
      </c>
      <c r="F3253" s="9">
        <v>0</v>
      </c>
      <c r="G3253" s="9">
        <v>11967</v>
      </c>
      <c r="H3253" s="15">
        <v>45097</v>
      </c>
      <c r="I3253" s="9" t="s">
        <v>7457</v>
      </c>
      <c r="J3253" s="9">
        <v>134</v>
      </c>
      <c r="K3253" s="9" t="s">
        <v>7482</v>
      </c>
      <c r="L3253" s="9" t="str">
        <f>IF(OR('1. Raw Data'!L3253="Elec", '1. Raw Data'!L3253="elect"), "Electronics", '1. Raw Data'!L3253)</f>
        <v>Home Appliances</v>
      </c>
      <c r="M3253" s="9">
        <v>759.45</v>
      </c>
      <c r="N3253" s="9">
        <f>IF(ISBLANK('1. Raw Data'!N3253), MEDIAN('1. Raw Data'!$N$2:$N$5001), '1. Raw Data'!N3253)</f>
        <v>429.51499999999999</v>
      </c>
      <c r="O3253" s="9">
        <v>4</v>
      </c>
      <c r="P3253" s="9">
        <f>IF(ISBLANK('1. Raw Data'!P3253), 0, '1. Raw Data'!P3253)</f>
        <v>0</v>
      </c>
      <c r="Q3253" s="9">
        <v>561</v>
      </c>
      <c r="R3253" s="9">
        <v>5</v>
      </c>
      <c r="S3253" s="9">
        <f t="shared" si="150"/>
        <v>3037.8</v>
      </c>
      <c r="T3253" s="9">
        <f t="shared" si="151"/>
        <v>1319.7400000000002</v>
      </c>
      <c r="U3253" s="23">
        <f t="shared" si="152"/>
        <v>0.4344393969319903</v>
      </c>
    </row>
    <row r="3254" spans="1:21" x14ac:dyDescent="0.3">
      <c r="A3254" s="9">
        <v>2096</v>
      </c>
      <c r="B3254" s="9" t="str">
        <f>PROPER(TRIM('1. Raw Data'!B3254))</f>
        <v>Customer_3252</v>
      </c>
      <c r="C3254" s="9">
        <f>IF(OR('1. Raw Data'!C3254&lt;18, '1. Raw Data'!C3254&gt;100), MEDIAN('1. Raw Data'!$C$2:$C$5001), '1. Raw Data'!C3254)</f>
        <v>42</v>
      </c>
      <c r="D3254" s="9" t="s">
        <v>5018</v>
      </c>
      <c r="E3254" s="22">
        <v>44435</v>
      </c>
      <c r="F3254" s="9">
        <v>0</v>
      </c>
      <c r="G3254" s="9">
        <v>10245</v>
      </c>
      <c r="H3254" s="15">
        <v>44435</v>
      </c>
      <c r="I3254" s="9" t="s">
        <v>7457</v>
      </c>
      <c r="J3254" s="9">
        <v>131</v>
      </c>
      <c r="K3254" s="9" t="s">
        <v>7504</v>
      </c>
      <c r="L3254" s="9" t="str">
        <f>IF(OR('1. Raw Data'!L3254="Elec", '1. Raw Data'!L3254="elect"), "Electronics", '1. Raw Data'!L3254)</f>
        <v>Clothing</v>
      </c>
      <c r="M3254" s="9">
        <v>375.69</v>
      </c>
      <c r="N3254" s="9">
        <f>IF(ISBLANK('1. Raw Data'!N3254), MEDIAN('1. Raw Data'!$N$2:$N$5001), '1. Raw Data'!N3254)</f>
        <v>429.51499999999999</v>
      </c>
      <c r="O3254" s="9">
        <v>4</v>
      </c>
      <c r="P3254" s="9">
        <f>IF(ISBLANK('1. Raw Data'!P3254), 0, '1. Raw Data'!P3254)</f>
        <v>0</v>
      </c>
      <c r="Q3254" s="9">
        <v>454</v>
      </c>
      <c r="R3254" s="9">
        <v>6</v>
      </c>
      <c r="S3254" s="9">
        <f t="shared" si="150"/>
        <v>1502.76</v>
      </c>
      <c r="T3254" s="9">
        <f t="shared" si="151"/>
        <v>-215.29999999999995</v>
      </c>
      <c r="U3254" s="23">
        <f t="shared" si="152"/>
        <v>-0.14326971705395403</v>
      </c>
    </row>
    <row r="3255" spans="1:21" x14ac:dyDescent="0.3">
      <c r="A3255" s="9">
        <v>1762</v>
      </c>
      <c r="B3255" s="9" t="str">
        <f>PROPER(TRIM('1. Raw Data'!B3255))</f>
        <v>Customer_3253</v>
      </c>
      <c r="C3255" s="9">
        <f>IF(OR('1. Raw Data'!C3255&lt;18, '1. Raw Data'!C3255&gt;100), MEDIAN('1. Raw Data'!$C$2:$C$5001), '1. Raw Data'!C3255)</f>
        <v>26</v>
      </c>
      <c r="D3255" s="9" t="s">
        <v>5021</v>
      </c>
      <c r="E3255" s="22">
        <v>44335</v>
      </c>
      <c r="F3255" s="9">
        <v>1</v>
      </c>
      <c r="G3255" s="9">
        <v>11542</v>
      </c>
      <c r="H3255" s="15">
        <v>44335</v>
      </c>
      <c r="I3255" s="9" t="s">
        <v>7457</v>
      </c>
      <c r="J3255" s="9">
        <v>129</v>
      </c>
      <c r="K3255" s="9" t="s">
        <v>7471</v>
      </c>
      <c r="L3255" s="9" t="str">
        <f>IF(OR('1. Raw Data'!L3255="Elec", '1. Raw Data'!L3255="elect"), "Electronics", '1. Raw Data'!L3255)</f>
        <v>Sports</v>
      </c>
      <c r="M3255" s="9">
        <v>127.97</v>
      </c>
      <c r="N3255" s="9">
        <f>IF(ISBLANK('1. Raw Data'!N3255), MEDIAN('1. Raw Data'!$N$2:$N$5001), '1. Raw Data'!N3255)</f>
        <v>54.06</v>
      </c>
      <c r="O3255" s="9">
        <v>3</v>
      </c>
      <c r="P3255" s="9">
        <f>IF(ISBLANK('1. Raw Data'!P3255), 0, '1. Raw Data'!P3255)</f>
        <v>0</v>
      </c>
      <c r="Q3255" s="9">
        <v>783</v>
      </c>
      <c r="R3255" s="9">
        <v>7</v>
      </c>
      <c r="S3255" s="9">
        <f t="shared" si="150"/>
        <v>383.90999999999997</v>
      </c>
      <c r="T3255" s="9">
        <f t="shared" si="151"/>
        <v>221.72999999999996</v>
      </c>
      <c r="U3255" s="23">
        <f t="shared" si="152"/>
        <v>0.57755723997811981</v>
      </c>
    </row>
    <row r="3256" spans="1:21" x14ac:dyDescent="0.3">
      <c r="A3256" s="9">
        <v>2398</v>
      </c>
      <c r="B3256" s="9" t="str">
        <f>PROPER(TRIM('1. Raw Data'!B3256))</f>
        <v>Customer_3254</v>
      </c>
      <c r="C3256" s="9">
        <f>IF(OR('1. Raw Data'!C3256&lt;18, '1. Raw Data'!C3256&gt;100), MEDIAN('1. Raw Data'!$C$2:$C$5001), '1. Raw Data'!C3256)</f>
        <v>57</v>
      </c>
      <c r="D3256" s="9" t="s">
        <v>5020</v>
      </c>
      <c r="E3256" s="22">
        <v>45291</v>
      </c>
      <c r="F3256" s="9">
        <v>1</v>
      </c>
      <c r="G3256" s="9">
        <v>11237</v>
      </c>
      <c r="H3256" s="15">
        <v>45291</v>
      </c>
      <c r="I3256" s="9" t="s">
        <v>7456</v>
      </c>
      <c r="J3256" s="9">
        <v>143</v>
      </c>
      <c r="K3256" s="9" t="s">
        <v>7475</v>
      </c>
      <c r="L3256" s="9" t="str">
        <f>IF(OR('1. Raw Data'!L3256="Elec", '1. Raw Data'!L3256="elect"), "Electronics", '1. Raw Data'!L3256)</f>
        <v>Home Appliances</v>
      </c>
      <c r="M3256" s="9">
        <v>1179.8800000000001</v>
      </c>
      <c r="N3256" s="9">
        <f>IF(ISBLANK('1. Raw Data'!N3256), MEDIAN('1. Raw Data'!$N$2:$N$5001), '1. Raw Data'!N3256)</f>
        <v>503.26</v>
      </c>
      <c r="O3256" s="9">
        <v>3</v>
      </c>
      <c r="P3256" s="9">
        <f>IF(ISBLANK('1. Raw Data'!P3256), 0, '1. Raw Data'!P3256)</f>
        <v>0</v>
      </c>
      <c r="Q3256" s="9">
        <v>367</v>
      </c>
      <c r="R3256" s="9">
        <v>2</v>
      </c>
      <c r="S3256" s="9">
        <f t="shared" si="150"/>
        <v>3539.6400000000003</v>
      </c>
      <c r="T3256" s="9">
        <f t="shared" si="151"/>
        <v>2029.8600000000004</v>
      </c>
      <c r="U3256" s="23">
        <f t="shared" si="152"/>
        <v>0.57346509814557423</v>
      </c>
    </row>
    <row r="3257" spans="1:21" x14ac:dyDescent="0.3">
      <c r="A3257" s="9">
        <v>1632</v>
      </c>
      <c r="B3257" s="9" t="str">
        <f>PROPER(TRIM('1. Raw Data'!B3257))</f>
        <v>Customer_3255</v>
      </c>
      <c r="C3257" s="9">
        <f>IF(OR('1. Raw Data'!C3257&lt;18, '1. Raw Data'!C3257&gt;100), MEDIAN('1. Raw Data'!$C$2:$C$5001), '1. Raw Data'!C3257)</f>
        <v>40</v>
      </c>
      <c r="D3257" s="9" t="s">
        <v>5019</v>
      </c>
      <c r="E3257" s="22">
        <v>43981</v>
      </c>
      <c r="F3257" s="9">
        <v>0</v>
      </c>
      <c r="G3257" s="9">
        <v>12975</v>
      </c>
      <c r="H3257" s="15">
        <v>43981</v>
      </c>
      <c r="I3257" s="9" t="s">
        <v>7456</v>
      </c>
      <c r="J3257" s="9">
        <v>143</v>
      </c>
      <c r="K3257" s="9" t="s">
        <v>7475</v>
      </c>
      <c r="L3257" s="9" t="str">
        <f>IF(OR('1. Raw Data'!L3257="Elec", '1. Raw Data'!L3257="elect"), "Electronics", '1. Raw Data'!L3257)</f>
        <v>Sports</v>
      </c>
      <c r="M3257" s="9">
        <v>979.58</v>
      </c>
      <c r="N3257" s="9">
        <f>IF(ISBLANK('1. Raw Data'!N3257), MEDIAN('1. Raw Data'!$N$2:$N$5001), '1. Raw Data'!N3257)</f>
        <v>655.33000000000004</v>
      </c>
      <c r="O3257" s="9">
        <v>2</v>
      </c>
      <c r="P3257" s="9">
        <f>IF(ISBLANK('1. Raw Data'!P3257), 0, '1. Raw Data'!P3257)</f>
        <v>0.1</v>
      </c>
      <c r="Q3257" s="9">
        <v>723</v>
      </c>
      <c r="R3257" s="9">
        <v>4</v>
      </c>
      <c r="S3257" s="9">
        <f t="shared" si="150"/>
        <v>1763.2440000000001</v>
      </c>
      <c r="T3257" s="9">
        <f t="shared" si="151"/>
        <v>452.58400000000006</v>
      </c>
      <c r="U3257" s="23">
        <f t="shared" si="152"/>
        <v>0.25667689780881148</v>
      </c>
    </row>
    <row r="3258" spans="1:21" x14ac:dyDescent="0.3">
      <c r="A3258" s="9">
        <v>1786</v>
      </c>
      <c r="B3258" s="9" t="str">
        <f>PROPER(TRIM('1. Raw Data'!B3258))</f>
        <v>Customer_3256</v>
      </c>
      <c r="C3258" s="9">
        <f>IF(OR('1. Raw Data'!C3258&lt;18, '1. Raw Data'!C3258&gt;100), MEDIAN('1. Raw Data'!$C$2:$C$5001), '1. Raw Data'!C3258)</f>
        <v>40</v>
      </c>
      <c r="D3258" s="9" t="s">
        <v>5023</v>
      </c>
      <c r="E3258" s="22">
        <v>43999</v>
      </c>
      <c r="F3258" s="9">
        <v>0</v>
      </c>
      <c r="G3258" s="9">
        <v>11613</v>
      </c>
      <c r="H3258" s="15">
        <v>43999</v>
      </c>
      <c r="I3258" s="9" t="s">
        <v>7457</v>
      </c>
      <c r="J3258" s="9">
        <v>111</v>
      </c>
      <c r="K3258" s="9" t="s">
        <v>7476</v>
      </c>
      <c r="L3258" s="9" t="str">
        <f>IF(OR('1. Raw Data'!L3258="Elec", '1. Raw Data'!L3258="elect"), "Electronics", '1. Raw Data'!L3258)</f>
        <v>Sports</v>
      </c>
      <c r="M3258" s="9">
        <v>544.07000000000005</v>
      </c>
      <c r="N3258" s="9">
        <f>IF(ISBLANK('1. Raw Data'!N3258), MEDIAN('1. Raw Data'!$N$2:$N$5001), '1. Raw Data'!N3258)</f>
        <v>360.58</v>
      </c>
      <c r="O3258" s="9">
        <v>5</v>
      </c>
      <c r="P3258" s="9">
        <f>IF(ISBLANK('1. Raw Data'!P3258), 0, '1. Raw Data'!P3258)</f>
        <v>0.05</v>
      </c>
      <c r="Q3258" s="9">
        <v>373</v>
      </c>
      <c r="R3258" s="9">
        <v>3</v>
      </c>
      <c r="S3258" s="9">
        <f t="shared" si="150"/>
        <v>2584.3325000000004</v>
      </c>
      <c r="T3258" s="9">
        <f t="shared" si="151"/>
        <v>781.43250000000057</v>
      </c>
      <c r="U3258" s="23">
        <f t="shared" si="152"/>
        <v>0.30237304990747144</v>
      </c>
    </row>
    <row r="3259" spans="1:21" x14ac:dyDescent="0.3">
      <c r="A3259" s="9">
        <v>1942</v>
      </c>
      <c r="B3259" s="9" t="str">
        <f>PROPER(TRIM('1. Raw Data'!B3259))</f>
        <v>Customer_3257</v>
      </c>
      <c r="C3259" s="9">
        <f>IF(OR('1. Raw Data'!C3259&lt;18, '1. Raw Data'!C3259&gt;100), MEDIAN('1. Raw Data'!$C$2:$C$5001), '1. Raw Data'!C3259)</f>
        <v>43</v>
      </c>
      <c r="D3259" s="9" t="s">
        <v>5021</v>
      </c>
      <c r="E3259" s="22">
        <v>44234</v>
      </c>
      <c r="F3259" s="9">
        <v>0</v>
      </c>
      <c r="G3259" s="9">
        <v>11724</v>
      </c>
      <c r="H3259" s="15">
        <v>44379</v>
      </c>
      <c r="I3259" s="9" t="s">
        <v>7456</v>
      </c>
      <c r="J3259" s="9">
        <v>133</v>
      </c>
      <c r="K3259" s="9" t="s">
        <v>7498</v>
      </c>
      <c r="L3259" s="9" t="str">
        <f>IF(OR('1. Raw Data'!L3259="Elec", '1. Raw Data'!L3259="elect"), "Electronics", '1. Raw Data'!L3259)</f>
        <v>Sports</v>
      </c>
      <c r="M3259" s="9">
        <v>118.87</v>
      </c>
      <c r="N3259" s="9">
        <f>IF(ISBLANK('1. Raw Data'!N3259), MEDIAN('1. Raw Data'!$N$2:$N$5001), '1. Raw Data'!N3259)</f>
        <v>63.04</v>
      </c>
      <c r="O3259" s="9">
        <v>5</v>
      </c>
      <c r="P3259" s="9">
        <f>IF(ISBLANK('1. Raw Data'!P3259), 0, '1. Raw Data'!P3259)</f>
        <v>0</v>
      </c>
      <c r="Q3259" s="9">
        <v>523</v>
      </c>
      <c r="R3259" s="9">
        <v>5</v>
      </c>
      <c r="S3259" s="9">
        <f t="shared" si="150"/>
        <v>594.35</v>
      </c>
      <c r="T3259" s="9">
        <f t="shared" si="151"/>
        <v>279.15000000000003</v>
      </c>
      <c r="U3259" s="23">
        <f t="shared" si="152"/>
        <v>0.46967275174560447</v>
      </c>
    </row>
    <row r="3260" spans="1:21" x14ac:dyDescent="0.3">
      <c r="A3260" s="9">
        <v>2011</v>
      </c>
      <c r="B3260" s="9" t="str">
        <f>PROPER(TRIM('1. Raw Data'!B3260))</f>
        <v>Customer_3258</v>
      </c>
      <c r="C3260" s="9">
        <f>IF(OR('1. Raw Data'!C3260&lt;18, '1. Raw Data'!C3260&gt;100), MEDIAN('1. Raw Data'!$C$2:$C$5001), '1. Raw Data'!C3260)</f>
        <v>47</v>
      </c>
      <c r="D3260" s="9" t="s">
        <v>5019</v>
      </c>
      <c r="E3260" s="22">
        <v>44146</v>
      </c>
      <c r="F3260" s="9">
        <v>1</v>
      </c>
      <c r="G3260" s="9">
        <v>10952</v>
      </c>
      <c r="H3260" s="15">
        <v>44146</v>
      </c>
      <c r="I3260" s="9" t="s">
        <v>7457</v>
      </c>
      <c r="J3260" s="9">
        <v>146</v>
      </c>
      <c r="K3260" s="9" t="s">
        <v>7505</v>
      </c>
      <c r="L3260" s="9" t="str">
        <f>IF(OR('1. Raw Data'!L3260="Elec", '1. Raw Data'!L3260="elect"), "Electronics", '1. Raw Data'!L3260)</f>
        <v>Clothing</v>
      </c>
      <c r="M3260" s="9">
        <v>1305.08</v>
      </c>
      <c r="N3260" s="9">
        <f>IF(ISBLANK('1. Raw Data'!N3260), MEDIAN('1. Raw Data'!$N$2:$N$5001), '1. Raw Data'!N3260)</f>
        <v>429.51499999999999</v>
      </c>
      <c r="O3260" s="9">
        <v>1</v>
      </c>
      <c r="P3260" s="9">
        <f>IF(ISBLANK('1. Raw Data'!P3260), 0, '1. Raw Data'!P3260)</f>
        <v>0.1</v>
      </c>
      <c r="Q3260" s="9">
        <v>1348</v>
      </c>
      <c r="R3260" s="9">
        <v>5</v>
      </c>
      <c r="S3260" s="9">
        <f t="shared" si="150"/>
        <v>1174.5719999999999</v>
      </c>
      <c r="T3260" s="9">
        <f t="shared" si="151"/>
        <v>745.0569999999999</v>
      </c>
      <c r="U3260" s="23">
        <f t="shared" si="152"/>
        <v>0.63432211903569979</v>
      </c>
    </row>
    <row r="3261" spans="1:21" x14ac:dyDescent="0.3">
      <c r="A3261" s="9">
        <v>1397</v>
      </c>
      <c r="B3261" s="9" t="str">
        <f>PROPER(TRIM('1. Raw Data'!B3261))</f>
        <v>Customer_3259</v>
      </c>
      <c r="C3261" s="9">
        <f>IF(OR('1. Raw Data'!C3261&lt;18, '1. Raw Data'!C3261&gt;100), MEDIAN('1. Raw Data'!$C$2:$C$5001), '1. Raw Data'!C3261)</f>
        <v>69</v>
      </c>
      <c r="D3261" s="9" t="s">
        <v>5019</v>
      </c>
      <c r="E3261" s="22">
        <v>44609</v>
      </c>
      <c r="F3261" s="9">
        <v>0</v>
      </c>
      <c r="G3261" s="9">
        <v>12866</v>
      </c>
      <c r="H3261" s="15">
        <v>44609</v>
      </c>
      <c r="I3261" s="9" t="s">
        <v>7455</v>
      </c>
      <c r="J3261" s="9">
        <v>101</v>
      </c>
      <c r="K3261" s="9" t="s">
        <v>7478</v>
      </c>
      <c r="L3261" s="9" t="str">
        <f>IF(OR('1. Raw Data'!L3261="Elec", '1. Raw Data'!L3261="elect"), "Electronics", '1. Raw Data'!L3261)</f>
        <v>Home Appliances</v>
      </c>
      <c r="M3261" s="9">
        <v>296.2</v>
      </c>
      <c r="N3261" s="9">
        <f>IF(ISBLANK('1. Raw Data'!N3261), MEDIAN('1. Raw Data'!$N$2:$N$5001), '1. Raw Data'!N3261)</f>
        <v>175.72</v>
      </c>
      <c r="O3261" s="9">
        <v>4</v>
      </c>
      <c r="P3261" s="9">
        <f>IF(ISBLANK('1. Raw Data'!P3261), 0, '1. Raw Data'!P3261)</f>
        <v>0.1</v>
      </c>
      <c r="Q3261" s="9">
        <v>434</v>
      </c>
      <c r="R3261" s="9">
        <v>5</v>
      </c>
      <c r="S3261" s="9">
        <f t="shared" si="150"/>
        <v>1066.32</v>
      </c>
      <c r="T3261" s="9">
        <f t="shared" si="151"/>
        <v>363.43999999999994</v>
      </c>
      <c r="U3261" s="23">
        <f t="shared" si="152"/>
        <v>0.34083577162577833</v>
      </c>
    </row>
    <row r="3262" spans="1:21" x14ac:dyDescent="0.3">
      <c r="A3262" s="9">
        <v>2143</v>
      </c>
      <c r="B3262" s="9" t="str">
        <f>PROPER(TRIM('1. Raw Data'!B3262))</f>
        <v>Customer_3260</v>
      </c>
      <c r="C3262" s="9">
        <f>IF(OR('1. Raw Data'!C3262&lt;18, '1. Raw Data'!C3262&gt;100), MEDIAN('1. Raw Data'!$C$2:$C$5001), '1. Raw Data'!C3262)</f>
        <v>46</v>
      </c>
      <c r="D3262" s="9" t="s">
        <v>5023</v>
      </c>
      <c r="E3262" s="22">
        <v>45288</v>
      </c>
      <c r="F3262" s="9">
        <v>0</v>
      </c>
      <c r="G3262" s="9">
        <v>12263</v>
      </c>
      <c r="H3262" s="15">
        <v>45288</v>
      </c>
      <c r="I3262" s="9" t="s">
        <v>7457</v>
      </c>
      <c r="J3262" s="9">
        <v>121</v>
      </c>
      <c r="K3262" s="9" t="s">
        <v>7495</v>
      </c>
      <c r="L3262" s="9" t="str">
        <f>IF(OR('1. Raw Data'!L3262="Elec", '1. Raw Data'!L3262="elect"), "Electronics", '1. Raw Data'!L3262)</f>
        <v>Electronics</v>
      </c>
      <c r="M3262" s="9">
        <v>1399.58</v>
      </c>
      <c r="N3262" s="9">
        <f>IF(ISBLANK('1. Raw Data'!N3262), MEDIAN('1. Raw Data'!$N$2:$N$5001), '1. Raw Data'!N3262)</f>
        <v>898.67</v>
      </c>
      <c r="O3262" s="9">
        <v>1</v>
      </c>
      <c r="P3262" s="9">
        <f>IF(ISBLANK('1. Raw Data'!P3262), 0, '1. Raw Data'!P3262)</f>
        <v>0</v>
      </c>
      <c r="Q3262" s="9">
        <v>370</v>
      </c>
      <c r="R3262" s="9">
        <v>7</v>
      </c>
      <c r="S3262" s="9">
        <f t="shared" si="150"/>
        <v>1399.58</v>
      </c>
      <c r="T3262" s="9">
        <f t="shared" si="151"/>
        <v>500.90999999999997</v>
      </c>
      <c r="U3262" s="23">
        <f t="shared" si="152"/>
        <v>0.35790022721102044</v>
      </c>
    </row>
    <row r="3263" spans="1:21" x14ac:dyDescent="0.3">
      <c r="A3263" s="9">
        <v>1933</v>
      </c>
      <c r="B3263" s="9" t="str">
        <f>PROPER(TRIM('1. Raw Data'!B3263))</f>
        <v>Customer_3261</v>
      </c>
      <c r="C3263" s="9">
        <f>IF(OR('1. Raw Data'!C3263&lt;18, '1. Raw Data'!C3263&gt;100), MEDIAN('1. Raw Data'!$C$2:$C$5001), '1. Raw Data'!C3263)</f>
        <v>40</v>
      </c>
      <c r="D3263" s="9" t="s">
        <v>5023</v>
      </c>
      <c r="E3263" s="22">
        <v>45129</v>
      </c>
      <c r="F3263" s="9">
        <v>0</v>
      </c>
      <c r="G3263" s="9">
        <v>13474</v>
      </c>
      <c r="H3263" s="15">
        <v>45129</v>
      </c>
      <c r="I3263" s="9" t="s">
        <v>7455</v>
      </c>
      <c r="J3263" s="9">
        <v>123</v>
      </c>
      <c r="K3263" s="9" t="s">
        <v>7502</v>
      </c>
      <c r="L3263" s="9" t="str">
        <f>IF(OR('1. Raw Data'!L3263="Elec", '1. Raw Data'!L3263="elect"), "Electronics", '1. Raw Data'!L3263)</f>
        <v>Electronics</v>
      </c>
      <c r="M3263" s="9">
        <v>743.96</v>
      </c>
      <c r="N3263" s="9">
        <f>IF(ISBLANK('1. Raw Data'!N3263), MEDIAN('1. Raw Data'!$N$2:$N$5001), '1. Raw Data'!N3263)</f>
        <v>460.89</v>
      </c>
      <c r="O3263" s="9">
        <v>4</v>
      </c>
      <c r="P3263" s="9">
        <f>IF(ISBLANK('1. Raw Data'!P3263), 0, '1. Raw Data'!P3263)</f>
        <v>0</v>
      </c>
      <c r="Q3263" s="9">
        <v>529</v>
      </c>
      <c r="R3263" s="9">
        <v>6</v>
      </c>
      <c r="S3263" s="9">
        <f t="shared" si="150"/>
        <v>2975.84</v>
      </c>
      <c r="T3263" s="9">
        <f t="shared" si="151"/>
        <v>1132.2800000000002</v>
      </c>
      <c r="U3263" s="23">
        <f t="shared" si="152"/>
        <v>0.38049088660680686</v>
      </c>
    </row>
    <row r="3264" spans="1:21" x14ac:dyDescent="0.3">
      <c r="A3264" s="9">
        <v>2460</v>
      </c>
      <c r="B3264" s="9" t="str">
        <f>PROPER(TRIM('1. Raw Data'!B3264))</f>
        <v>Customer_3262</v>
      </c>
      <c r="C3264" s="9">
        <f>IF(OR('1. Raw Data'!C3264&lt;18, '1. Raw Data'!C3264&gt;100), MEDIAN('1. Raw Data'!$C$2:$C$5001), '1. Raw Data'!C3264)</f>
        <v>18</v>
      </c>
      <c r="D3264" s="9" t="s">
        <v>5018</v>
      </c>
      <c r="E3264" s="22">
        <v>44146</v>
      </c>
      <c r="F3264" s="9">
        <v>0</v>
      </c>
      <c r="G3264" s="9">
        <v>10282</v>
      </c>
      <c r="H3264" s="15">
        <v>44146</v>
      </c>
      <c r="I3264" s="9" t="s">
        <v>7457</v>
      </c>
      <c r="J3264" s="9">
        <v>109</v>
      </c>
      <c r="K3264" s="9" t="s">
        <v>7466</v>
      </c>
      <c r="L3264" s="9" t="str">
        <f>IF(OR('1. Raw Data'!L3264="Elec", '1. Raw Data'!L3264="elect"), "Electronics", '1. Raw Data'!L3264)</f>
        <v>Clothing</v>
      </c>
      <c r="M3264" s="9">
        <v>543.55999999999995</v>
      </c>
      <c r="N3264" s="9">
        <f>IF(ISBLANK('1. Raw Data'!N3264), MEDIAN('1. Raw Data'!$N$2:$N$5001), '1. Raw Data'!N3264)</f>
        <v>317.81</v>
      </c>
      <c r="O3264" s="9">
        <v>4</v>
      </c>
      <c r="P3264" s="9">
        <f>IF(ISBLANK('1. Raw Data'!P3264), 0, '1. Raw Data'!P3264)</f>
        <v>0</v>
      </c>
      <c r="Q3264" s="9">
        <v>949</v>
      </c>
      <c r="R3264" s="9">
        <v>6</v>
      </c>
      <c r="S3264" s="9">
        <f t="shared" si="150"/>
        <v>2174.2399999999998</v>
      </c>
      <c r="T3264" s="9">
        <f t="shared" si="151"/>
        <v>902.99999999999977</v>
      </c>
      <c r="U3264" s="23">
        <f t="shared" si="152"/>
        <v>0.41531753624254908</v>
      </c>
    </row>
    <row r="3265" spans="1:21" x14ac:dyDescent="0.3">
      <c r="A3265" s="9">
        <v>1675</v>
      </c>
      <c r="B3265" s="9" t="str">
        <f>PROPER(TRIM('1. Raw Data'!B3265))</f>
        <v>Customer_3263</v>
      </c>
      <c r="C3265" s="9">
        <f>IF(OR('1. Raw Data'!C3265&lt;18, '1. Raw Data'!C3265&gt;100), MEDIAN('1. Raw Data'!$C$2:$C$5001), '1. Raw Data'!C3265)</f>
        <v>40</v>
      </c>
      <c r="D3265" s="9" t="s">
        <v>5020</v>
      </c>
      <c r="E3265" s="22">
        <v>44628</v>
      </c>
      <c r="F3265" s="9">
        <v>0</v>
      </c>
      <c r="G3265" s="9">
        <v>13902</v>
      </c>
      <c r="H3265" s="15">
        <v>44776</v>
      </c>
      <c r="I3265" s="9" t="s">
        <v>7457</v>
      </c>
      <c r="J3265" s="9">
        <v>101</v>
      </c>
      <c r="K3265" s="9" t="s">
        <v>7478</v>
      </c>
      <c r="L3265" s="9" t="str">
        <f>IF(OR('1. Raw Data'!L3265="Elec", '1. Raw Data'!L3265="elect"), "Electronics", '1. Raw Data'!L3265)</f>
        <v>Clothing</v>
      </c>
      <c r="M3265" s="9">
        <v>1125.55</v>
      </c>
      <c r="N3265" s="9">
        <f>IF(ISBLANK('1. Raw Data'!N3265), MEDIAN('1. Raw Data'!$N$2:$N$5001), '1. Raw Data'!N3265)</f>
        <v>528.39</v>
      </c>
      <c r="O3265" s="9">
        <v>2</v>
      </c>
      <c r="P3265" s="9">
        <f>IF(ISBLANK('1. Raw Data'!P3265), 0, '1. Raw Data'!P3265)</f>
        <v>0</v>
      </c>
      <c r="Q3265" s="9">
        <v>1030</v>
      </c>
      <c r="R3265" s="9">
        <v>4</v>
      </c>
      <c r="S3265" s="9">
        <f t="shared" si="150"/>
        <v>2251.1</v>
      </c>
      <c r="T3265" s="9">
        <f t="shared" si="151"/>
        <v>1194.32</v>
      </c>
      <c r="U3265" s="23">
        <f t="shared" si="152"/>
        <v>0.53054950912887033</v>
      </c>
    </row>
    <row r="3266" spans="1:21" x14ac:dyDescent="0.3">
      <c r="A3266" s="9">
        <v>1935</v>
      </c>
      <c r="B3266" s="9" t="str">
        <f>PROPER(TRIM('1. Raw Data'!B3266))</f>
        <v>Customer_3264</v>
      </c>
      <c r="C3266" s="9">
        <f>IF(OR('1. Raw Data'!C3266&lt;18, '1. Raw Data'!C3266&gt;100), MEDIAN('1. Raw Data'!$C$2:$C$5001), '1. Raw Data'!C3266)</f>
        <v>40</v>
      </c>
      <c r="D3266" s="9" t="s">
        <v>5021</v>
      </c>
      <c r="E3266" s="22">
        <v>44479</v>
      </c>
      <c r="F3266" s="9">
        <v>0</v>
      </c>
      <c r="G3266" s="9">
        <v>13644</v>
      </c>
      <c r="H3266" s="15">
        <v>44479</v>
      </c>
      <c r="I3266" s="9" t="s">
        <v>7456</v>
      </c>
      <c r="J3266" s="9">
        <v>121</v>
      </c>
      <c r="K3266" s="9" t="s">
        <v>7495</v>
      </c>
      <c r="L3266" s="9" t="str">
        <f>IF(OR('1. Raw Data'!L3266="Elec", '1. Raw Data'!L3266="elect"), "Electronics", '1. Raw Data'!L3266)</f>
        <v>Sports</v>
      </c>
      <c r="M3266" s="9">
        <v>1321.42</v>
      </c>
      <c r="N3266" s="9">
        <f>IF(ISBLANK('1. Raw Data'!N3266), MEDIAN('1. Raw Data'!$N$2:$N$5001), '1. Raw Data'!N3266)</f>
        <v>632.63</v>
      </c>
      <c r="O3266" s="9">
        <v>3</v>
      </c>
      <c r="P3266" s="9">
        <f>IF(ISBLANK('1. Raw Data'!P3266), 0, '1. Raw Data'!P3266)</f>
        <v>0</v>
      </c>
      <c r="Q3266" s="9">
        <v>468</v>
      </c>
      <c r="R3266" s="9">
        <v>9</v>
      </c>
      <c r="S3266" s="9">
        <f t="shared" si="150"/>
        <v>3964.26</v>
      </c>
      <c r="T3266" s="9">
        <f t="shared" si="151"/>
        <v>2066.3700000000003</v>
      </c>
      <c r="U3266" s="23">
        <f t="shared" si="152"/>
        <v>0.52124986756670855</v>
      </c>
    </row>
    <row r="3267" spans="1:21" x14ac:dyDescent="0.3">
      <c r="A3267" s="9">
        <v>1464</v>
      </c>
      <c r="B3267" s="9" t="str">
        <f>PROPER(TRIM('1. Raw Data'!B3267))</f>
        <v>Customer_3265</v>
      </c>
      <c r="C3267" s="9">
        <f>IF(OR('1. Raw Data'!C3267&lt;18, '1. Raw Data'!C3267&gt;100), MEDIAN('1. Raw Data'!$C$2:$C$5001), '1. Raw Data'!C3267)</f>
        <v>40</v>
      </c>
      <c r="D3267" s="9" t="s">
        <v>5020</v>
      </c>
      <c r="E3267" s="22">
        <v>44569</v>
      </c>
      <c r="F3267" s="9">
        <v>1</v>
      </c>
      <c r="G3267" s="9">
        <v>12620</v>
      </c>
      <c r="H3267" s="15">
        <v>44774</v>
      </c>
      <c r="I3267" s="9" t="s">
        <v>7455</v>
      </c>
      <c r="J3267" s="9">
        <v>122</v>
      </c>
      <c r="K3267" s="9" t="s">
        <v>7465</v>
      </c>
      <c r="L3267" s="9" t="str">
        <f>IF(OR('1. Raw Data'!L3267="Elec", '1. Raw Data'!L3267="elect"), "Electronics", '1. Raw Data'!L3267)</f>
        <v>Sports</v>
      </c>
      <c r="M3267" s="9">
        <v>587.53</v>
      </c>
      <c r="N3267" s="9">
        <f>IF(ISBLANK('1. Raw Data'!N3267), MEDIAN('1. Raw Data'!$N$2:$N$5001), '1. Raw Data'!N3267)</f>
        <v>362.64</v>
      </c>
      <c r="O3267" s="9">
        <v>3</v>
      </c>
      <c r="P3267" s="9">
        <f>IF(ISBLANK('1. Raw Data'!P3267), 0, '1. Raw Data'!P3267)</f>
        <v>0</v>
      </c>
      <c r="Q3267" s="9">
        <v>729</v>
      </c>
      <c r="R3267" s="9">
        <v>4</v>
      </c>
      <c r="S3267" s="9">
        <f t="shared" ref="S3267:S3330" si="153">M3267 * O3267 * (1 - P3267)</f>
        <v>1762.59</v>
      </c>
      <c r="T3267" s="9">
        <f t="shared" ref="T3267:T3330" si="154">S3267 - (N3267 * O3267)</f>
        <v>674.66999999999985</v>
      </c>
      <c r="U3267" s="23">
        <f t="shared" ref="U3267:U3330" si="155">T3267 / S3267</f>
        <v>0.38277194356032879</v>
      </c>
    </row>
    <row r="3268" spans="1:21" x14ac:dyDescent="0.3">
      <c r="A3268" s="9">
        <v>1285</v>
      </c>
      <c r="B3268" s="9" t="str">
        <f>PROPER(TRIM('1. Raw Data'!B3268))</f>
        <v>Customer_3266</v>
      </c>
      <c r="C3268" s="9">
        <f>IF(OR('1. Raw Data'!C3268&lt;18, '1. Raw Data'!C3268&gt;100), MEDIAN('1. Raw Data'!$C$2:$C$5001), '1. Raw Data'!C3268)</f>
        <v>55</v>
      </c>
      <c r="D3268" s="9" t="s">
        <v>5021</v>
      </c>
      <c r="E3268" s="22">
        <v>44049</v>
      </c>
      <c r="F3268" s="9">
        <v>1</v>
      </c>
      <c r="G3268" s="9">
        <v>13286</v>
      </c>
      <c r="H3268" s="15">
        <v>43990</v>
      </c>
      <c r="I3268" s="9" t="s">
        <v>7456</v>
      </c>
      <c r="J3268" s="9">
        <v>104</v>
      </c>
      <c r="K3268" s="9" t="s">
        <v>7499</v>
      </c>
      <c r="L3268" s="9" t="str">
        <f>IF(OR('1. Raw Data'!L3268="Elec", '1. Raw Data'!L3268="elect"), "Electronics", '1. Raw Data'!L3268)</f>
        <v>Home Appliances</v>
      </c>
      <c r="M3268" s="9">
        <v>640.65</v>
      </c>
      <c r="N3268" s="9">
        <f>IF(ISBLANK('1. Raw Data'!N3268), MEDIAN('1. Raw Data'!$N$2:$N$5001), '1. Raw Data'!N3268)</f>
        <v>410.52</v>
      </c>
      <c r="O3268" s="9">
        <v>3</v>
      </c>
      <c r="P3268" s="9">
        <f>IF(ISBLANK('1. Raw Data'!P3268), 0, '1. Raw Data'!P3268)</f>
        <v>0</v>
      </c>
      <c r="Q3268" s="9">
        <v>1157</v>
      </c>
      <c r="R3268" s="9">
        <v>3</v>
      </c>
      <c r="S3268" s="9">
        <f t="shared" si="153"/>
        <v>1921.9499999999998</v>
      </c>
      <c r="T3268" s="9">
        <f t="shared" si="154"/>
        <v>690.38999999999987</v>
      </c>
      <c r="U3268" s="23">
        <f t="shared" si="155"/>
        <v>0.35921329899320997</v>
      </c>
    </row>
    <row r="3269" spans="1:21" x14ac:dyDescent="0.3">
      <c r="A3269" s="9">
        <v>1264</v>
      </c>
      <c r="B3269" s="9" t="str">
        <f>PROPER(TRIM('1. Raw Data'!B3269))</f>
        <v>Customer_3267</v>
      </c>
      <c r="C3269" s="9">
        <f>IF(OR('1. Raw Data'!C3269&lt;18, '1. Raw Data'!C3269&gt;100), MEDIAN('1. Raw Data'!$C$2:$C$5001), '1. Raw Data'!C3269)</f>
        <v>32</v>
      </c>
      <c r="D3269" s="9" t="s">
        <v>5019</v>
      </c>
      <c r="E3269" s="22">
        <v>44018</v>
      </c>
      <c r="F3269" s="9">
        <v>1</v>
      </c>
      <c r="G3269" s="9">
        <v>12429</v>
      </c>
      <c r="H3269" s="15">
        <v>43989</v>
      </c>
      <c r="I3269" s="9" t="s">
        <v>7457</v>
      </c>
      <c r="J3269" s="9">
        <v>101</v>
      </c>
      <c r="K3269" s="9" t="s">
        <v>7478</v>
      </c>
      <c r="L3269" s="9" t="str">
        <f>IF(OR('1. Raw Data'!L3269="Elec", '1. Raw Data'!L3269="elect"), "Electronics", '1. Raw Data'!L3269)</f>
        <v>Sports</v>
      </c>
      <c r="M3269" s="9">
        <v>678.08</v>
      </c>
      <c r="N3269" s="9">
        <f>IF(ISBLANK('1. Raw Data'!N3269), MEDIAN('1. Raw Data'!$N$2:$N$5001), '1. Raw Data'!N3269)</f>
        <v>429.51499999999999</v>
      </c>
      <c r="O3269" s="9">
        <v>5</v>
      </c>
      <c r="P3269" s="9">
        <f>IF(ISBLANK('1. Raw Data'!P3269), 0, '1. Raw Data'!P3269)</f>
        <v>0</v>
      </c>
      <c r="Q3269" s="9">
        <v>558</v>
      </c>
      <c r="R3269" s="9">
        <v>3</v>
      </c>
      <c r="S3269" s="9">
        <f t="shared" si="153"/>
        <v>3390.4</v>
      </c>
      <c r="T3269" s="9">
        <f t="shared" si="154"/>
        <v>1242.8250000000003</v>
      </c>
      <c r="U3269" s="23">
        <f t="shared" si="155"/>
        <v>0.36657179093912229</v>
      </c>
    </row>
    <row r="3270" spans="1:21" x14ac:dyDescent="0.3">
      <c r="A3270" s="9">
        <v>1319</v>
      </c>
      <c r="B3270" s="9" t="str">
        <f>PROPER(TRIM('1. Raw Data'!B3270))</f>
        <v>Customer_3268</v>
      </c>
      <c r="C3270" s="9">
        <f>IF(OR('1. Raw Data'!C3270&lt;18, '1. Raw Data'!C3270&gt;100), MEDIAN('1. Raw Data'!$C$2:$C$5001), '1. Raw Data'!C3270)</f>
        <v>54</v>
      </c>
      <c r="D3270" s="9" t="s">
        <v>5022</v>
      </c>
      <c r="E3270" s="22">
        <v>43841</v>
      </c>
      <c r="F3270" s="9">
        <v>0</v>
      </c>
      <c r="G3270" s="9">
        <v>13116</v>
      </c>
      <c r="H3270" s="15">
        <v>44136</v>
      </c>
      <c r="I3270" s="9" t="s">
        <v>7455</v>
      </c>
      <c r="J3270" s="9">
        <v>110</v>
      </c>
      <c r="K3270" s="9" t="s">
        <v>7493</v>
      </c>
      <c r="L3270" s="9" t="str">
        <f>IF(OR('1. Raw Data'!L3270="Elec", '1. Raw Data'!L3270="elect"), "Electronics", '1. Raw Data'!L3270)</f>
        <v>Home Appliances</v>
      </c>
      <c r="M3270" s="9">
        <v>1387.37</v>
      </c>
      <c r="N3270" s="9">
        <f>IF(ISBLANK('1. Raw Data'!N3270), MEDIAN('1. Raw Data'!$N$2:$N$5001), '1. Raw Data'!N3270)</f>
        <v>632.9</v>
      </c>
      <c r="O3270" s="9">
        <v>3</v>
      </c>
      <c r="P3270" s="9">
        <f>IF(ISBLANK('1. Raw Data'!P3270), 0, '1. Raw Data'!P3270)</f>
        <v>0</v>
      </c>
      <c r="Q3270" s="9">
        <v>436</v>
      </c>
      <c r="R3270" s="9">
        <v>3</v>
      </c>
      <c r="S3270" s="9">
        <f t="shared" si="153"/>
        <v>4162.1099999999997</v>
      </c>
      <c r="T3270" s="9">
        <f t="shared" si="154"/>
        <v>2263.41</v>
      </c>
      <c r="U3270" s="23">
        <f t="shared" si="155"/>
        <v>0.5438131140214939</v>
      </c>
    </row>
    <row r="3271" spans="1:21" x14ac:dyDescent="0.3">
      <c r="A3271" s="9">
        <v>1672</v>
      </c>
      <c r="B3271" s="9" t="str">
        <f>PROPER(TRIM('1. Raw Data'!B3271))</f>
        <v>Customer_3269</v>
      </c>
      <c r="C3271" s="9">
        <f>IF(OR('1. Raw Data'!C3271&lt;18, '1. Raw Data'!C3271&gt;100), MEDIAN('1. Raw Data'!$C$2:$C$5001), '1. Raw Data'!C3271)</f>
        <v>26</v>
      </c>
      <c r="D3271" s="9" t="s">
        <v>5022</v>
      </c>
      <c r="E3271" s="22">
        <v>44462</v>
      </c>
      <c r="F3271" s="9">
        <v>1</v>
      </c>
      <c r="G3271" s="9">
        <v>11940</v>
      </c>
      <c r="H3271" s="15">
        <v>44462</v>
      </c>
      <c r="I3271" s="9" t="s">
        <v>7457</v>
      </c>
      <c r="J3271" s="9">
        <v>115</v>
      </c>
      <c r="K3271" s="9" t="s">
        <v>7481</v>
      </c>
      <c r="L3271" s="9" t="str">
        <f>IF(OR('1. Raw Data'!L3271="Elec", '1. Raw Data'!L3271="elect"), "Electronics", '1. Raw Data'!L3271)</f>
        <v>Sports</v>
      </c>
      <c r="M3271" s="9">
        <v>1054.22</v>
      </c>
      <c r="N3271" s="9">
        <f>IF(ISBLANK('1. Raw Data'!N3271), MEDIAN('1. Raw Data'!$N$2:$N$5001), '1. Raw Data'!N3271)</f>
        <v>429.51499999999999</v>
      </c>
      <c r="O3271" s="9">
        <v>5</v>
      </c>
      <c r="P3271" s="9">
        <f>IF(ISBLANK('1. Raw Data'!P3271), 0, '1. Raw Data'!P3271)</f>
        <v>0</v>
      </c>
      <c r="Q3271" s="9">
        <v>1196</v>
      </c>
      <c r="R3271" s="9">
        <v>3</v>
      </c>
      <c r="S3271" s="9">
        <f t="shared" si="153"/>
        <v>5271.1</v>
      </c>
      <c r="T3271" s="9">
        <f t="shared" si="154"/>
        <v>3123.5250000000005</v>
      </c>
      <c r="U3271" s="23">
        <f t="shared" si="155"/>
        <v>0.59257555348978397</v>
      </c>
    </row>
    <row r="3272" spans="1:21" x14ac:dyDescent="0.3">
      <c r="A3272" s="9">
        <v>2399</v>
      </c>
      <c r="B3272" s="9" t="str">
        <f>PROPER(TRIM('1. Raw Data'!B3272))</f>
        <v>Customer_3270</v>
      </c>
      <c r="C3272" s="9">
        <f>IF(OR('1. Raw Data'!C3272&lt;18, '1. Raw Data'!C3272&gt;100), MEDIAN('1. Raw Data'!$C$2:$C$5001), '1. Raw Data'!C3272)</f>
        <v>62</v>
      </c>
      <c r="D3272" s="9" t="s">
        <v>5023</v>
      </c>
      <c r="E3272" s="22">
        <v>44741</v>
      </c>
      <c r="F3272" s="9">
        <v>0</v>
      </c>
      <c r="G3272" s="9">
        <v>10171</v>
      </c>
      <c r="H3272" s="15">
        <v>44741</v>
      </c>
      <c r="I3272" s="9" t="s">
        <v>7455</v>
      </c>
      <c r="J3272" s="9">
        <v>136</v>
      </c>
      <c r="K3272" s="9" t="s">
        <v>7503</v>
      </c>
      <c r="L3272" s="9" t="str">
        <f>IF(OR('1. Raw Data'!L3272="Elec", '1. Raw Data'!L3272="elect"), "Electronics", '1. Raw Data'!L3272)</f>
        <v>Sports</v>
      </c>
      <c r="M3272" s="9">
        <v>409.09</v>
      </c>
      <c r="N3272" s="9">
        <f>IF(ISBLANK('1. Raw Data'!N3272), MEDIAN('1. Raw Data'!$N$2:$N$5001), '1. Raw Data'!N3272)</f>
        <v>211.38</v>
      </c>
      <c r="O3272" s="9">
        <v>1</v>
      </c>
      <c r="P3272" s="9">
        <f>IF(ISBLANK('1. Raw Data'!P3272), 0, '1. Raw Data'!P3272)</f>
        <v>0</v>
      </c>
      <c r="Q3272" s="9">
        <v>353</v>
      </c>
      <c r="R3272" s="9">
        <v>5</v>
      </c>
      <c r="S3272" s="9">
        <f t="shared" si="153"/>
        <v>409.09</v>
      </c>
      <c r="T3272" s="9">
        <f t="shared" si="154"/>
        <v>197.70999999999998</v>
      </c>
      <c r="U3272" s="23">
        <f t="shared" si="155"/>
        <v>0.48329218509374461</v>
      </c>
    </row>
    <row r="3273" spans="1:21" x14ac:dyDescent="0.3">
      <c r="A3273" s="9">
        <v>1819</v>
      </c>
      <c r="B3273" s="9" t="str">
        <f>PROPER(TRIM('1. Raw Data'!B3273))</f>
        <v>Customer_3271</v>
      </c>
      <c r="C3273" s="9">
        <f>IF(OR('1. Raw Data'!C3273&lt;18, '1. Raw Data'!C3273&gt;100), MEDIAN('1. Raw Data'!$C$2:$C$5001), '1. Raw Data'!C3273)</f>
        <v>53</v>
      </c>
      <c r="D3273" s="9" t="s">
        <v>5023</v>
      </c>
      <c r="E3273" s="22">
        <v>44568</v>
      </c>
      <c r="F3273" s="9">
        <v>0</v>
      </c>
      <c r="G3273" s="9">
        <v>11244</v>
      </c>
      <c r="H3273" s="15">
        <v>44743</v>
      </c>
      <c r="I3273" s="9" t="s">
        <v>7455</v>
      </c>
      <c r="J3273" s="9">
        <v>129</v>
      </c>
      <c r="K3273" s="9" t="s">
        <v>7471</v>
      </c>
      <c r="L3273" s="9" t="str">
        <f>IF(OR('1. Raw Data'!L3273="Elec", '1. Raw Data'!L3273="elect"), "Electronics", '1. Raw Data'!L3273)</f>
        <v>Electronics</v>
      </c>
      <c r="M3273" s="9">
        <v>318.25</v>
      </c>
      <c r="N3273" s="9">
        <f>IF(ISBLANK('1. Raw Data'!N3273), MEDIAN('1. Raw Data'!$N$2:$N$5001), '1. Raw Data'!N3273)</f>
        <v>181.08</v>
      </c>
      <c r="O3273" s="9">
        <v>5</v>
      </c>
      <c r="P3273" s="9">
        <f>IF(ISBLANK('1. Raw Data'!P3273), 0, '1. Raw Data'!P3273)</f>
        <v>0</v>
      </c>
      <c r="Q3273" s="9">
        <v>433</v>
      </c>
      <c r="R3273" s="9">
        <v>5</v>
      </c>
      <c r="S3273" s="9">
        <f t="shared" si="153"/>
        <v>1591.25</v>
      </c>
      <c r="T3273" s="9">
        <f t="shared" si="154"/>
        <v>685.84999999999991</v>
      </c>
      <c r="U3273" s="23">
        <f t="shared" si="155"/>
        <v>0.43101335428122539</v>
      </c>
    </row>
    <row r="3274" spans="1:21" x14ac:dyDescent="0.3">
      <c r="A3274" s="9">
        <v>1088</v>
      </c>
      <c r="B3274" s="9" t="str">
        <f>PROPER(TRIM('1. Raw Data'!B3274))</f>
        <v>Customer_3272</v>
      </c>
      <c r="C3274" s="9">
        <f>IF(OR('1. Raw Data'!C3274&lt;18, '1. Raw Data'!C3274&gt;100), MEDIAN('1. Raw Data'!$C$2:$C$5001), '1. Raw Data'!C3274)</f>
        <v>29</v>
      </c>
      <c r="D3274" s="9" t="s">
        <v>5019</v>
      </c>
      <c r="E3274" s="22">
        <v>44383</v>
      </c>
      <c r="F3274" s="9">
        <v>1</v>
      </c>
      <c r="G3274" s="9">
        <v>13456</v>
      </c>
      <c r="H3274" s="15">
        <v>44354</v>
      </c>
      <c r="I3274" s="9" t="s">
        <v>7457</v>
      </c>
      <c r="J3274" s="9">
        <v>146</v>
      </c>
      <c r="K3274" s="9" t="s">
        <v>7505</v>
      </c>
      <c r="L3274" s="9" t="str">
        <f>IF(OR('1. Raw Data'!L3274="Elec", '1. Raw Data'!L3274="elect"), "Electronics", '1. Raw Data'!L3274)</f>
        <v>Clothing</v>
      </c>
      <c r="M3274" s="9">
        <v>384.03</v>
      </c>
      <c r="N3274" s="9">
        <f>IF(ISBLANK('1. Raw Data'!N3274), MEDIAN('1. Raw Data'!$N$2:$N$5001), '1. Raw Data'!N3274)</f>
        <v>224.44</v>
      </c>
      <c r="O3274" s="9">
        <v>4</v>
      </c>
      <c r="P3274" s="9">
        <f>IF(ISBLANK('1. Raw Data'!P3274), 0, '1. Raw Data'!P3274)</f>
        <v>0</v>
      </c>
      <c r="Q3274" s="9">
        <v>1145</v>
      </c>
      <c r="R3274" s="9">
        <v>2</v>
      </c>
      <c r="S3274" s="9">
        <f t="shared" si="153"/>
        <v>1536.12</v>
      </c>
      <c r="T3274" s="9">
        <f t="shared" si="154"/>
        <v>638.3599999999999</v>
      </c>
      <c r="U3274" s="23">
        <f t="shared" si="155"/>
        <v>0.41556649220113007</v>
      </c>
    </row>
    <row r="3275" spans="1:21" x14ac:dyDescent="0.3">
      <c r="A3275" s="9">
        <v>2226</v>
      </c>
      <c r="B3275" s="9" t="str">
        <f>PROPER(TRIM('1. Raw Data'!B3275))</f>
        <v>Customer_3273</v>
      </c>
      <c r="C3275" s="9">
        <f>IF(OR('1. Raw Data'!C3275&lt;18, '1. Raw Data'!C3275&gt;100), MEDIAN('1. Raw Data'!$C$2:$C$5001), '1. Raw Data'!C3275)</f>
        <v>40</v>
      </c>
      <c r="D3275" s="9" t="s">
        <v>5019</v>
      </c>
      <c r="E3275" s="22">
        <v>44040</v>
      </c>
      <c r="F3275" s="9">
        <v>1</v>
      </c>
      <c r="G3275" s="9">
        <v>11118</v>
      </c>
      <c r="H3275" s="15">
        <v>44040</v>
      </c>
      <c r="I3275" s="9" t="s">
        <v>7457</v>
      </c>
      <c r="J3275" s="9">
        <v>105</v>
      </c>
      <c r="K3275" s="9" t="s">
        <v>7461</v>
      </c>
      <c r="L3275" s="9" t="str">
        <f>IF(OR('1. Raw Data'!L3275="Elec", '1. Raw Data'!L3275="elect"), "Electronics", '1. Raw Data'!L3275)</f>
        <v>Home Appliances</v>
      </c>
      <c r="M3275" s="9">
        <v>432.17</v>
      </c>
      <c r="N3275" s="9">
        <f>IF(ISBLANK('1. Raw Data'!N3275), MEDIAN('1. Raw Data'!$N$2:$N$5001), '1. Raw Data'!N3275)</f>
        <v>273.5</v>
      </c>
      <c r="O3275" s="9">
        <v>2</v>
      </c>
      <c r="P3275" s="9">
        <f>IF(ISBLANK('1. Raw Data'!P3275), 0, '1. Raw Data'!P3275)</f>
        <v>0.05</v>
      </c>
      <c r="Q3275" s="9">
        <v>1334</v>
      </c>
      <c r="R3275" s="9">
        <v>2</v>
      </c>
      <c r="S3275" s="9">
        <f t="shared" si="153"/>
        <v>821.12300000000005</v>
      </c>
      <c r="T3275" s="9">
        <f t="shared" si="154"/>
        <v>274.12300000000005</v>
      </c>
      <c r="U3275" s="23">
        <f t="shared" si="155"/>
        <v>0.33383914468356146</v>
      </c>
    </row>
    <row r="3276" spans="1:21" x14ac:dyDescent="0.3">
      <c r="A3276" s="9">
        <v>1820</v>
      </c>
      <c r="B3276" s="9" t="str">
        <f>PROPER(TRIM('1. Raw Data'!B3276))</f>
        <v>Customer_3274</v>
      </c>
      <c r="C3276" s="9">
        <f>IF(OR('1. Raw Data'!C3276&lt;18, '1. Raw Data'!C3276&gt;100), MEDIAN('1. Raw Data'!$C$2:$C$5001), '1. Raw Data'!C3276)</f>
        <v>74</v>
      </c>
      <c r="D3276" s="9" t="s">
        <v>5021</v>
      </c>
      <c r="E3276" s="22">
        <v>44102</v>
      </c>
      <c r="F3276" s="9">
        <v>0</v>
      </c>
      <c r="G3276" s="9">
        <v>11882</v>
      </c>
      <c r="H3276" s="15">
        <v>44102</v>
      </c>
      <c r="I3276" s="9" t="s">
        <v>7456</v>
      </c>
      <c r="J3276" s="9">
        <v>129</v>
      </c>
      <c r="K3276" s="9" t="s">
        <v>7471</v>
      </c>
      <c r="L3276" s="9" t="str">
        <f>IF(OR('1. Raw Data'!L3276="Elec", '1. Raw Data'!L3276="elect"), "Electronics", '1. Raw Data'!L3276)</f>
        <v>Electronics</v>
      </c>
      <c r="M3276" s="9">
        <v>383.77</v>
      </c>
      <c r="N3276" s="9">
        <f>IF(ISBLANK('1. Raw Data'!N3276), MEDIAN('1. Raw Data'!$N$2:$N$5001), '1. Raw Data'!N3276)</f>
        <v>246.27</v>
      </c>
      <c r="O3276" s="9">
        <v>2</v>
      </c>
      <c r="P3276" s="9">
        <f>IF(ISBLANK('1. Raw Data'!P3276), 0, '1. Raw Data'!P3276)</f>
        <v>0</v>
      </c>
      <c r="Q3276" s="9">
        <v>501</v>
      </c>
      <c r="R3276" s="9">
        <v>6</v>
      </c>
      <c r="S3276" s="9">
        <f t="shared" si="153"/>
        <v>767.54</v>
      </c>
      <c r="T3276" s="9">
        <f t="shared" si="154"/>
        <v>274.99999999999994</v>
      </c>
      <c r="U3276" s="23">
        <f t="shared" si="155"/>
        <v>0.35828751596008018</v>
      </c>
    </row>
    <row r="3277" spans="1:21" x14ac:dyDescent="0.3">
      <c r="A3277" s="9">
        <v>2000</v>
      </c>
      <c r="B3277" s="9" t="str">
        <f>PROPER(TRIM('1. Raw Data'!B3277))</f>
        <v>Customer_3275</v>
      </c>
      <c r="C3277" s="9">
        <f>IF(OR('1. Raw Data'!C3277&lt;18, '1. Raw Data'!C3277&gt;100), MEDIAN('1. Raw Data'!$C$2:$C$5001), '1. Raw Data'!C3277)</f>
        <v>36</v>
      </c>
      <c r="D3277" s="9" t="s">
        <v>5019</v>
      </c>
      <c r="E3277" s="22">
        <v>44009</v>
      </c>
      <c r="F3277" s="9">
        <v>1</v>
      </c>
      <c r="G3277" s="9">
        <v>12091</v>
      </c>
      <c r="H3277" s="15">
        <v>44009</v>
      </c>
      <c r="I3277" s="9" t="s">
        <v>7456</v>
      </c>
      <c r="J3277" s="9">
        <v>147</v>
      </c>
      <c r="K3277" s="9" t="s">
        <v>7474</v>
      </c>
      <c r="L3277" s="9" t="str">
        <f>IF(OR('1. Raw Data'!L3277="Elec", '1. Raw Data'!L3277="elect"), "Electronics", '1. Raw Data'!L3277)</f>
        <v>Sports</v>
      </c>
      <c r="M3277" s="9">
        <v>1004.83</v>
      </c>
      <c r="N3277" s="9">
        <f>IF(ISBLANK('1. Raw Data'!N3277), MEDIAN('1. Raw Data'!$N$2:$N$5001), '1. Raw Data'!N3277)</f>
        <v>486.37</v>
      </c>
      <c r="O3277" s="9">
        <v>4</v>
      </c>
      <c r="P3277" s="9">
        <f>IF(ISBLANK('1. Raw Data'!P3277), 0, '1. Raw Data'!P3277)</f>
        <v>0</v>
      </c>
      <c r="Q3277" s="9">
        <v>593</v>
      </c>
      <c r="R3277" s="9">
        <v>3</v>
      </c>
      <c r="S3277" s="9">
        <f t="shared" si="153"/>
        <v>4019.32</v>
      </c>
      <c r="T3277" s="9">
        <f t="shared" si="154"/>
        <v>2073.84</v>
      </c>
      <c r="U3277" s="23">
        <f t="shared" si="155"/>
        <v>0.51596787516296294</v>
      </c>
    </row>
    <row r="3278" spans="1:21" x14ac:dyDescent="0.3">
      <c r="A3278" s="9">
        <v>1333</v>
      </c>
      <c r="B3278" s="9" t="str">
        <f>PROPER(TRIM('1. Raw Data'!B3278))</f>
        <v>Customer_3276</v>
      </c>
      <c r="C3278" s="9">
        <f>IF(OR('1. Raw Data'!C3278&lt;18, '1. Raw Data'!C3278&gt;100), MEDIAN('1. Raw Data'!$C$2:$C$5001), '1. Raw Data'!C3278)</f>
        <v>28</v>
      </c>
      <c r="D3278" s="9" t="s">
        <v>5021</v>
      </c>
      <c r="E3278" s="22">
        <v>44214</v>
      </c>
      <c r="F3278" s="9">
        <v>1</v>
      </c>
      <c r="G3278" s="9">
        <v>12275</v>
      </c>
      <c r="H3278" s="15">
        <v>44214</v>
      </c>
      <c r="I3278" s="9" t="s">
        <v>7457</v>
      </c>
      <c r="J3278" s="9">
        <v>147</v>
      </c>
      <c r="K3278" s="9" t="s">
        <v>7474</v>
      </c>
      <c r="L3278" s="9" t="str">
        <f>IF(OR('1. Raw Data'!L3278="Elec", '1. Raw Data'!L3278="elect"), "Electronics", '1. Raw Data'!L3278)</f>
        <v>Electronics</v>
      </c>
      <c r="M3278" s="9">
        <v>218.1</v>
      </c>
      <c r="N3278" s="9">
        <f>IF(ISBLANK('1. Raw Data'!N3278), MEDIAN('1. Raw Data'!$N$2:$N$5001), '1. Raw Data'!N3278)</f>
        <v>122.66</v>
      </c>
      <c r="O3278" s="9">
        <v>1</v>
      </c>
      <c r="P3278" s="9">
        <f>IF(ISBLANK('1. Raw Data'!P3278), 0, '1. Raw Data'!P3278)</f>
        <v>0</v>
      </c>
      <c r="Q3278" s="9">
        <v>1141</v>
      </c>
      <c r="R3278" s="9">
        <v>4</v>
      </c>
      <c r="S3278" s="9">
        <f t="shared" si="153"/>
        <v>218.1</v>
      </c>
      <c r="T3278" s="9">
        <f t="shared" si="154"/>
        <v>95.44</v>
      </c>
      <c r="U3278" s="23">
        <f t="shared" si="155"/>
        <v>0.43759743237047227</v>
      </c>
    </row>
    <row r="3279" spans="1:21" x14ac:dyDescent="0.3">
      <c r="A3279" s="9">
        <v>1221</v>
      </c>
      <c r="B3279" s="9" t="str">
        <f>PROPER(TRIM('1. Raw Data'!B3279))</f>
        <v>Customer_3277</v>
      </c>
      <c r="C3279" s="9">
        <f>IF(OR('1. Raw Data'!C3279&lt;18, '1. Raw Data'!C3279&gt;100), MEDIAN('1. Raw Data'!$C$2:$C$5001), '1. Raw Data'!C3279)</f>
        <v>60</v>
      </c>
      <c r="D3279" s="9" t="s">
        <v>5020</v>
      </c>
      <c r="E3279" s="22">
        <v>44713</v>
      </c>
      <c r="F3279" s="9">
        <v>0</v>
      </c>
      <c r="G3279" s="9">
        <v>12621</v>
      </c>
      <c r="H3279" s="15">
        <v>44567</v>
      </c>
      <c r="I3279" s="9" t="s">
        <v>7456</v>
      </c>
      <c r="J3279" s="9">
        <v>127</v>
      </c>
      <c r="K3279" s="9" t="s">
        <v>7489</v>
      </c>
      <c r="L3279" s="9" t="str">
        <f>IF(OR('1. Raw Data'!L3279="Elec", '1. Raw Data'!L3279="elect"), "Electronics", '1. Raw Data'!L3279)</f>
        <v>Home Appliances</v>
      </c>
      <c r="M3279" s="9">
        <v>611.66999999999996</v>
      </c>
      <c r="N3279" s="9">
        <f>IF(ISBLANK('1. Raw Data'!N3279), MEDIAN('1. Raw Data'!$N$2:$N$5001), '1. Raw Data'!N3279)</f>
        <v>267.33</v>
      </c>
      <c r="O3279" s="9">
        <v>2</v>
      </c>
      <c r="P3279" s="9">
        <f>IF(ISBLANK('1. Raw Data'!P3279), 0, '1. Raw Data'!P3279)</f>
        <v>0</v>
      </c>
      <c r="Q3279" s="9">
        <v>945</v>
      </c>
      <c r="R3279" s="9">
        <v>1</v>
      </c>
      <c r="S3279" s="9">
        <f t="shared" si="153"/>
        <v>1223.3399999999999</v>
      </c>
      <c r="T3279" s="9">
        <f t="shared" si="154"/>
        <v>688.68</v>
      </c>
      <c r="U3279" s="23">
        <f t="shared" si="155"/>
        <v>0.56295061062337537</v>
      </c>
    </row>
    <row r="3280" spans="1:21" x14ac:dyDescent="0.3">
      <c r="A3280" s="9">
        <v>1040</v>
      </c>
      <c r="B3280" s="9" t="str">
        <f>PROPER(TRIM('1. Raw Data'!B3280))</f>
        <v>Customer_3278</v>
      </c>
      <c r="C3280" s="9">
        <f>IF(OR('1. Raw Data'!C3280&lt;18, '1. Raw Data'!C3280&gt;100), MEDIAN('1. Raw Data'!$C$2:$C$5001), '1. Raw Data'!C3280)</f>
        <v>54</v>
      </c>
      <c r="D3280" s="9" t="s">
        <v>5023</v>
      </c>
      <c r="E3280" s="22">
        <v>44780</v>
      </c>
      <c r="F3280" s="9">
        <v>0</v>
      </c>
      <c r="G3280" s="9">
        <v>12364</v>
      </c>
      <c r="H3280" s="15">
        <v>44750</v>
      </c>
      <c r="I3280" s="9" t="s">
        <v>7456</v>
      </c>
      <c r="J3280" s="9">
        <v>125</v>
      </c>
      <c r="K3280" s="9" t="s">
        <v>7479</v>
      </c>
      <c r="L3280" s="9" t="str">
        <f>IF(OR('1. Raw Data'!L3280="Elec", '1. Raw Data'!L3280="elect"), "Electronics", '1. Raw Data'!L3280)</f>
        <v>Clothing</v>
      </c>
      <c r="M3280" s="9">
        <v>956.33</v>
      </c>
      <c r="N3280" s="9">
        <f>IF(ISBLANK('1. Raw Data'!N3280), MEDIAN('1. Raw Data'!$N$2:$N$5001), '1. Raw Data'!N3280)</f>
        <v>624.11</v>
      </c>
      <c r="O3280" s="9">
        <v>4</v>
      </c>
      <c r="P3280" s="9">
        <f>IF(ISBLANK('1. Raw Data'!P3280), 0, '1. Raw Data'!P3280)</f>
        <v>0</v>
      </c>
      <c r="Q3280" s="9">
        <v>451</v>
      </c>
      <c r="R3280" s="9">
        <v>6</v>
      </c>
      <c r="S3280" s="9">
        <f t="shared" si="153"/>
        <v>3825.32</v>
      </c>
      <c r="T3280" s="9">
        <f t="shared" si="154"/>
        <v>1328.88</v>
      </c>
      <c r="U3280" s="23">
        <f t="shared" si="155"/>
        <v>0.34739054510472328</v>
      </c>
    </row>
    <row r="3281" spans="1:21" x14ac:dyDescent="0.3">
      <c r="A3281" s="9">
        <v>1067</v>
      </c>
      <c r="B3281" s="9" t="str">
        <f>PROPER(TRIM('1. Raw Data'!B3281))</f>
        <v>Customer_3279</v>
      </c>
      <c r="C3281" s="9">
        <f>IF(OR('1. Raw Data'!C3281&lt;18, '1. Raw Data'!C3281&gt;100), MEDIAN('1. Raw Data'!$C$2:$C$5001), '1. Raw Data'!C3281)</f>
        <v>57</v>
      </c>
      <c r="D3281" s="9" t="s">
        <v>5023</v>
      </c>
      <c r="E3281" s="22">
        <v>44971</v>
      </c>
      <c r="F3281" s="9">
        <v>0</v>
      </c>
      <c r="G3281" s="9">
        <v>12778</v>
      </c>
      <c r="H3281" s="15">
        <v>44971</v>
      </c>
      <c r="I3281" s="9" t="s">
        <v>7457</v>
      </c>
      <c r="J3281" s="9">
        <v>116</v>
      </c>
      <c r="K3281" s="9" t="s">
        <v>7480</v>
      </c>
      <c r="L3281" s="9" t="str">
        <f>IF(OR('1. Raw Data'!L3281="Elec", '1. Raw Data'!L3281="elect"), "Electronics", '1. Raw Data'!L3281)</f>
        <v>Electronics</v>
      </c>
      <c r="M3281" s="9">
        <v>471.75</v>
      </c>
      <c r="N3281" s="9">
        <f>IF(ISBLANK('1. Raw Data'!N3281), MEDIAN('1. Raw Data'!$N$2:$N$5001), '1. Raw Data'!N3281)</f>
        <v>308.35000000000002</v>
      </c>
      <c r="O3281" s="9">
        <v>2</v>
      </c>
      <c r="P3281" s="9">
        <f>IF(ISBLANK('1. Raw Data'!P3281), 0, '1. Raw Data'!P3281)</f>
        <v>0</v>
      </c>
      <c r="Q3281" s="9">
        <v>687</v>
      </c>
      <c r="R3281" s="9">
        <v>3</v>
      </c>
      <c r="S3281" s="9">
        <f t="shared" si="153"/>
        <v>943.5</v>
      </c>
      <c r="T3281" s="9">
        <f t="shared" si="154"/>
        <v>326.79999999999995</v>
      </c>
      <c r="U3281" s="23">
        <f t="shared" si="155"/>
        <v>0.34636989931107576</v>
      </c>
    </row>
    <row r="3282" spans="1:21" x14ac:dyDescent="0.3">
      <c r="A3282" s="9">
        <v>1987</v>
      </c>
      <c r="B3282" s="9" t="str">
        <f>PROPER(TRIM('1. Raw Data'!B3282))</f>
        <v>Customer_3280</v>
      </c>
      <c r="C3282" s="9">
        <f>IF(OR('1. Raw Data'!C3282&lt;18, '1. Raw Data'!C3282&gt;100), MEDIAN('1. Raw Data'!$C$2:$C$5001), '1. Raw Data'!C3282)</f>
        <v>38</v>
      </c>
      <c r="D3282" s="9" t="s">
        <v>5022</v>
      </c>
      <c r="E3282" s="22">
        <v>44967</v>
      </c>
      <c r="F3282" s="9">
        <v>0</v>
      </c>
      <c r="G3282" s="9">
        <v>13406</v>
      </c>
      <c r="H3282" s="15">
        <v>45201</v>
      </c>
      <c r="I3282" s="9" t="s">
        <v>7455</v>
      </c>
      <c r="J3282" s="9">
        <v>116</v>
      </c>
      <c r="K3282" s="9" t="s">
        <v>7480</v>
      </c>
      <c r="L3282" s="9" t="str">
        <f>IF(OR('1. Raw Data'!L3282="Elec", '1. Raw Data'!L3282="elect"), "Electronics", '1. Raw Data'!L3282)</f>
        <v>Home Appliances</v>
      </c>
      <c r="M3282" s="9">
        <v>144.65</v>
      </c>
      <c r="N3282" s="9">
        <f>IF(ISBLANK('1. Raw Data'!N3282), MEDIAN('1. Raw Data'!$N$2:$N$5001), '1. Raw Data'!N3282)</f>
        <v>70.86</v>
      </c>
      <c r="O3282" s="9">
        <v>5</v>
      </c>
      <c r="P3282" s="9">
        <f>IF(ISBLANK('1. Raw Data'!P3282), 0, '1. Raw Data'!P3282)</f>
        <v>0</v>
      </c>
      <c r="Q3282" s="9">
        <v>558</v>
      </c>
      <c r="R3282" s="9">
        <v>6</v>
      </c>
      <c r="S3282" s="9">
        <f t="shared" si="153"/>
        <v>723.25</v>
      </c>
      <c r="T3282" s="9">
        <f t="shared" si="154"/>
        <v>368.95</v>
      </c>
      <c r="U3282" s="23">
        <f t="shared" si="155"/>
        <v>0.51012789491876942</v>
      </c>
    </row>
    <row r="3283" spans="1:21" x14ac:dyDescent="0.3">
      <c r="A3283" s="9">
        <v>1513</v>
      </c>
      <c r="B3283" s="9" t="str">
        <f>PROPER(TRIM('1. Raw Data'!B3283))</f>
        <v>Customer_3281</v>
      </c>
      <c r="C3283" s="9">
        <f>IF(OR('1. Raw Data'!C3283&lt;18, '1. Raw Data'!C3283&gt;100), MEDIAN('1. Raw Data'!$C$2:$C$5001), '1. Raw Data'!C3283)</f>
        <v>68</v>
      </c>
      <c r="D3283" s="9" t="s">
        <v>5022</v>
      </c>
      <c r="E3283" s="22">
        <v>44880</v>
      </c>
      <c r="F3283" s="9">
        <v>0</v>
      </c>
      <c r="G3283" s="9">
        <v>10600</v>
      </c>
      <c r="H3283" s="15">
        <v>44880</v>
      </c>
      <c r="I3283" s="9" t="s">
        <v>7457</v>
      </c>
      <c r="J3283" s="9">
        <v>136</v>
      </c>
      <c r="K3283" s="9" t="s">
        <v>7503</v>
      </c>
      <c r="L3283" s="9" t="str">
        <f>IF(OR('1. Raw Data'!L3283="Elec", '1. Raw Data'!L3283="elect"), "Electronics", '1. Raw Data'!L3283)</f>
        <v>Sports</v>
      </c>
      <c r="M3283" s="9">
        <v>168.64</v>
      </c>
      <c r="N3283" s="9">
        <f>IF(ISBLANK('1. Raw Data'!N3283), MEDIAN('1. Raw Data'!$N$2:$N$5001), '1. Raw Data'!N3283)</f>
        <v>75.58</v>
      </c>
      <c r="O3283" s="9">
        <v>2</v>
      </c>
      <c r="P3283" s="9">
        <f>IF(ISBLANK('1. Raw Data'!P3283), 0, '1. Raw Data'!P3283)</f>
        <v>0</v>
      </c>
      <c r="Q3283" s="9">
        <v>439</v>
      </c>
      <c r="R3283" s="9">
        <v>3</v>
      </c>
      <c r="S3283" s="9">
        <f t="shared" si="153"/>
        <v>337.28</v>
      </c>
      <c r="T3283" s="9">
        <f t="shared" si="154"/>
        <v>186.11999999999998</v>
      </c>
      <c r="U3283" s="23">
        <f t="shared" si="155"/>
        <v>0.55182637571157489</v>
      </c>
    </row>
    <row r="3284" spans="1:21" x14ac:dyDescent="0.3">
      <c r="A3284" s="9">
        <v>2150</v>
      </c>
      <c r="B3284" s="9" t="str">
        <f>PROPER(TRIM('1. Raw Data'!B3284))</f>
        <v>Customer_3282</v>
      </c>
      <c r="C3284" s="9">
        <f>IF(OR('1. Raw Data'!C3284&lt;18, '1. Raw Data'!C3284&gt;100), MEDIAN('1. Raw Data'!$C$2:$C$5001), '1. Raw Data'!C3284)</f>
        <v>20</v>
      </c>
      <c r="D3284" s="9" t="s">
        <v>5023</v>
      </c>
      <c r="E3284" s="22">
        <v>44666</v>
      </c>
      <c r="F3284" s="9">
        <v>0</v>
      </c>
      <c r="G3284" s="9">
        <v>12671</v>
      </c>
      <c r="H3284" s="15">
        <v>44666</v>
      </c>
      <c r="I3284" s="9" t="s">
        <v>7456</v>
      </c>
      <c r="J3284" s="9">
        <v>125</v>
      </c>
      <c r="K3284" s="9" t="s">
        <v>7479</v>
      </c>
      <c r="L3284" s="9" t="str">
        <f>IF(OR('1. Raw Data'!L3284="Elec", '1. Raw Data'!L3284="elect"), "Electronics", '1. Raw Data'!L3284)</f>
        <v>Electronics</v>
      </c>
      <c r="M3284" s="9">
        <v>232.65</v>
      </c>
      <c r="N3284" s="9">
        <f>IF(ISBLANK('1. Raw Data'!N3284), MEDIAN('1. Raw Data'!$N$2:$N$5001), '1. Raw Data'!N3284)</f>
        <v>97.95</v>
      </c>
      <c r="O3284" s="9">
        <v>5</v>
      </c>
      <c r="P3284" s="9">
        <f>IF(ISBLANK('1. Raw Data'!P3284), 0, '1. Raw Data'!P3284)</f>
        <v>0</v>
      </c>
      <c r="Q3284" s="9">
        <v>696</v>
      </c>
      <c r="R3284" s="9">
        <v>7</v>
      </c>
      <c r="S3284" s="9">
        <f t="shared" si="153"/>
        <v>1163.25</v>
      </c>
      <c r="T3284" s="9">
        <f t="shared" si="154"/>
        <v>673.5</v>
      </c>
      <c r="U3284" s="23">
        <f t="shared" si="155"/>
        <v>0.57898130238555767</v>
      </c>
    </row>
    <row r="3285" spans="1:21" x14ac:dyDescent="0.3">
      <c r="A3285" s="9">
        <v>2278</v>
      </c>
      <c r="B3285" s="9" t="str">
        <f>PROPER(TRIM('1. Raw Data'!B3285))</f>
        <v>Customer_3283</v>
      </c>
      <c r="C3285" s="9">
        <f>IF(OR('1. Raw Data'!C3285&lt;18, '1. Raw Data'!C3285&gt;100), MEDIAN('1. Raw Data'!$C$2:$C$5001), '1. Raw Data'!C3285)</f>
        <v>31</v>
      </c>
      <c r="D3285" s="9" t="s">
        <v>5020</v>
      </c>
      <c r="E3285" s="22">
        <v>44042</v>
      </c>
      <c r="F3285" s="9">
        <v>0</v>
      </c>
      <c r="G3285" s="9">
        <v>13790</v>
      </c>
      <c r="H3285" s="15">
        <v>44042</v>
      </c>
      <c r="I3285" s="9" t="s">
        <v>7457</v>
      </c>
      <c r="J3285" s="9">
        <v>141</v>
      </c>
      <c r="K3285" s="9" t="s">
        <v>7490</v>
      </c>
      <c r="L3285" s="9" t="str">
        <f>IF(OR('1. Raw Data'!L3285="Elec", '1. Raw Data'!L3285="elect"), "Electronics", '1. Raw Data'!L3285)</f>
        <v>Clothing</v>
      </c>
      <c r="M3285" s="9">
        <v>1261.97</v>
      </c>
      <c r="N3285" s="9">
        <f>IF(ISBLANK('1. Raw Data'!N3285), MEDIAN('1. Raw Data'!$N$2:$N$5001), '1. Raw Data'!N3285)</f>
        <v>722.47</v>
      </c>
      <c r="O3285" s="9">
        <v>5</v>
      </c>
      <c r="P3285" s="9">
        <f>IF(ISBLANK('1. Raw Data'!P3285), 0, '1. Raw Data'!P3285)</f>
        <v>0</v>
      </c>
      <c r="Q3285" s="9">
        <v>522</v>
      </c>
      <c r="R3285" s="9">
        <v>2</v>
      </c>
      <c r="S3285" s="9">
        <f t="shared" si="153"/>
        <v>6309.85</v>
      </c>
      <c r="T3285" s="9">
        <f t="shared" si="154"/>
        <v>2697.5</v>
      </c>
      <c r="U3285" s="23">
        <f t="shared" si="155"/>
        <v>0.42750620062283567</v>
      </c>
    </row>
    <row r="3286" spans="1:21" x14ac:dyDescent="0.3">
      <c r="A3286" s="9">
        <v>1694</v>
      </c>
      <c r="B3286" s="9" t="str">
        <f>PROPER(TRIM('1. Raw Data'!B3286))</f>
        <v>Customer_3284</v>
      </c>
      <c r="C3286" s="9">
        <f>IF(OR('1. Raw Data'!C3286&lt;18, '1. Raw Data'!C3286&gt;100), MEDIAN('1. Raw Data'!$C$2:$C$5001), '1. Raw Data'!C3286)</f>
        <v>45</v>
      </c>
      <c r="D3286" s="9" t="s">
        <v>5020</v>
      </c>
      <c r="E3286" s="22">
        <v>43884</v>
      </c>
      <c r="F3286" s="9">
        <v>0</v>
      </c>
      <c r="G3286" s="9">
        <v>12023</v>
      </c>
      <c r="H3286" s="15">
        <v>43884</v>
      </c>
      <c r="I3286" s="9" t="s">
        <v>7457</v>
      </c>
      <c r="J3286" s="9">
        <v>101</v>
      </c>
      <c r="K3286" s="9" t="s">
        <v>7478</v>
      </c>
      <c r="L3286" s="9" t="str">
        <f>IF(OR('1. Raw Data'!L3286="Elec", '1. Raw Data'!L3286="elect"), "Electronics", '1. Raw Data'!L3286)</f>
        <v>Home Appliances</v>
      </c>
      <c r="M3286" s="9">
        <v>1003.9</v>
      </c>
      <c r="N3286" s="9">
        <f>IF(ISBLANK('1. Raw Data'!N3286), MEDIAN('1. Raw Data'!$N$2:$N$5001), '1. Raw Data'!N3286)</f>
        <v>429.1</v>
      </c>
      <c r="O3286" s="9">
        <v>2</v>
      </c>
      <c r="P3286" s="9">
        <f>IF(ISBLANK('1. Raw Data'!P3286), 0, '1. Raw Data'!P3286)</f>
        <v>0.1</v>
      </c>
      <c r="Q3286" s="9">
        <v>577</v>
      </c>
      <c r="R3286" s="9">
        <v>3</v>
      </c>
      <c r="S3286" s="9">
        <f t="shared" si="153"/>
        <v>1807.02</v>
      </c>
      <c r="T3286" s="9">
        <f t="shared" si="154"/>
        <v>948.81999999999994</v>
      </c>
      <c r="U3286" s="23">
        <f t="shared" si="155"/>
        <v>0.52507443193766534</v>
      </c>
    </row>
    <row r="3287" spans="1:21" x14ac:dyDescent="0.3">
      <c r="A3287" s="9">
        <v>2039</v>
      </c>
      <c r="B3287" s="9" t="str">
        <f>PROPER(TRIM('1. Raw Data'!B3287))</f>
        <v>Customer_3285</v>
      </c>
      <c r="C3287" s="9">
        <f>IF(OR('1. Raw Data'!C3287&lt;18, '1. Raw Data'!C3287&gt;100), MEDIAN('1. Raw Data'!$C$2:$C$5001), '1. Raw Data'!C3287)</f>
        <v>57</v>
      </c>
      <c r="D3287" s="9" t="s">
        <v>5018</v>
      </c>
      <c r="E3287" s="22">
        <v>43868</v>
      </c>
      <c r="F3287" s="9">
        <v>0</v>
      </c>
      <c r="G3287" s="9">
        <v>10466</v>
      </c>
      <c r="H3287" s="15">
        <v>44014</v>
      </c>
      <c r="I3287" s="9" t="s">
        <v>7455</v>
      </c>
      <c r="J3287" s="9">
        <v>105</v>
      </c>
      <c r="K3287" s="9" t="s">
        <v>7461</v>
      </c>
      <c r="L3287" s="9" t="str">
        <f>IF(OR('1. Raw Data'!L3287="Elec", '1. Raw Data'!L3287="elect"), "Electronics", '1. Raw Data'!L3287)</f>
        <v>Clothing</v>
      </c>
      <c r="M3287" s="9">
        <v>143.56</v>
      </c>
      <c r="N3287" s="9">
        <f>IF(ISBLANK('1. Raw Data'!N3287), MEDIAN('1. Raw Data'!$N$2:$N$5001), '1. Raw Data'!N3287)</f>
        <v>86.74</v>
      </c>
      <c r="O3287" s="9">
        <v>2</v>
      </c>
      <c r="P3287" s="9">
        <f>IF(ISBLANK('1. Raw Data'!P3287), 0, '1. Raw Data'!P3287)</f>
        <v>0</v>
      </c>
      <c r="Q3287" s="9">
        <v>738</v>
      </c>
      <c r="R3287" s="9">
        <v>4</v>
      </c>
      <c r="S3287" s="9">
        <f t="shared" si="153"/>
        <v>287.12</v>
      </c>
      <c r="T3287" s="9">
        <f t="shared" si="154"/>
        <v>113.64000000000001</v>
      </c>
      <c r="U3287" s="23">
        <f t="shared" si="155"/>
        <v>0.39579269991641131</v>
      </c>
    </row>
    <row r="3288" spans="1:21" x14ac:dyDescent="0.3">
      <c r="A3288" s="9">
        <v>1476</v>
      </c>
      <c r="B3288" s="9" t="str">
        <f>PROPER(TRIM('1. Raw Data'!B3288))</f>
        <v>Customer_3286</v>
      </c>
      <c r="C3288" s="9">
        <f>IF(OR('1. Raw Data'!C3288&lt;18, '1. Raw Data'!C3288&gt;100), MEDIAN('1. Raw Data'!$C$2:$C$5001), '1. Raw Data'!C3288)</f>
        <v>49</v>
      </c>
      <c r="D3288" s="9" t="s">
        <v>5021</v>
      </c>
      <c r="E3288" s="22">
        <v>44555</v>
      </c>
      <c r="F3288" s="9">
        <v>0</v>
      </c>
      <c r="G3288" s="9">
        <v>13950</v>
      </c>
      <c r="H3288" s="15">
        <v>44555</v>
      </c>
      <c r="I3288" s="9" t="s">
        <v>7455</v>
      </c>
      <c r="J3288" s="9">
        <v>141</v>
      </c>
      <c r="K3288" s="9" t="s">
        <v>7490</v>
      </c>
      <c r="L3288" s="9" t="str">
        <f>IF(OR('1. Raw Data'!L3288="Elec", '1. Raw Data'!L3288="elect"), "Electronics", '1. Raw Data'!L3288)</f>
        <v>Sports</v>
      </c>
      <c r="M3288" s="9">
        <v>617.04999999999995</v>
      </c>
      <c r="N3288" s="9">
        <f>IF(ISBLANK('1. Raw Data'!N3288), MEDIAN('1. Raw Data'!$N$2:$N$5001), '1. Raw Data'!N3288)</f>
        <v>372.35</v>
      </c>
      <c r="O3288" s="9">
        <v>5</v>
      </c>
      <c r="P3288" s="9">
        <f>IF(ISBLANK('1. Raw Data'!P3288), 0, '1. Raw Data'!P3288)</f>
        <v>0</v>
      </c>
      <c r="Q3288" s="9">
        <v>609</v>
      </c>
      <c r="R3288" s="9">
        <v>4</v>
      </c>
      <c r="S3288" s="9">
        <f t="shared" si="153"/>
        <v>3085.25</v>
      </c>
      <c r="T3288" s="9">
        <f t="shared" si="154"/>
        <v>1223.5</v>
      </c>
      <c r="U3288" s="23">
        <f t="shared" si="155"/>
        <v>0.3965642978688923</v>
      </c>
    </row>
    <row r="3289" spans="1:21" x14ac:dyDescent="0.3">
      <c r="A3289" s="9">
        <v>2085</v>
      </c>
      <c r="B3289" s="9" t="str">
        <f>PROPER(TRIM('1. Raw Data'!B3289))</f>
        <v>Customer_3287</v>
      </c>
      <c r="C3289" s="9">
        <f>IF(OR('1. Raw Data'!C3289&lt;18, '1. Raw Data'!C3289&gt;100), MEDIAN('1. Raw Data'!$C$2:$C$5001), '1. Raw Data'!C3289)</f>
        <v>38</v>
      </c>
      <c r="D3289" s="9" t="s">
        <v>5022</v>
      </c>
      <c r="E3289" s="22">
        <v>44966</v>
      </c>
      <c r="F3289" s="9">
        <v>0</v>
      </c>
      <c r="G3289" s="9">
        <v>13889</v>
      </c>
      <c r="H3289" s="15">
        <v>45171</v>
      </c>
      <c r="I3289" s="9" t="s">
        <v>7456</v>
      </c>
      <c r="J3289" s="9">
        <v>120</v>
      </c>
      <c r="K3289" s="9" t="s">
        <v>7488</v>
      </c>
      <c r="L3289" s="9" t="str">
        <f>IF(OR('1. Raw Data'!L3289="Elec", '1. Raw Data'!L3289="elect"), "Electronics", '1. Raw Data'!L3289)</f>
        <v>Clothing</v>
      </c>
      <c r="M3289" s="9">
        <v>453.95</v>
      </c>
      <c r="N3289" s="9">
        <f>IF(ISBLANK('1. Raw Data'!N3289), MEDIAN('1. Raw Data'!$N$2:$N$5001), '1. Raw Data'!N3289)</f>
        <v>429.51499999999999</v>
      </c>
      <c r="O3289" s="9">
        <v>2</v>
      </c>
      <c r="P3289" s="9">
        <f>IF(ISBLANK('1. Raw Data'!P3289), 0, '1. Raw Data'!P3289)</f>
        <v>0.05</v>
      </c>
      <c r="Q3289" s="9">
        <v>465</v>
      </c>
      <c r="R3289" s="9">
        <v>3</v>
      </c>
      <c r="S3289" s="9">
        <f t="shared" si="153"/>
        <v>862.50499999999988</v>
      </c>
      <c r="T3289" s="9">
        <f t="shared" si="154"/>
        <v>3.4749999999999091</v>
      </c>
      <c r="U3289" s="23">
        <f t="shared" si="155"/>
        <v>4.028962150943948E-3</v>
      </c>
    </row>
    <row r="3290" spans="1:21" x14ac:dyDescent="0.3">
      <c r="A3290" s="9">
        <v>1880</v>
      </c>
      <c r="B3290" s="9" t="str">
        <f>PROPER(TRIM('1. Raw Data'!B3290))</f>
        <v>Customer_3288</v>
      </c>
      <c r="C3290" s="9">
        <f>IF(OR('1. Raw Data'!C3290&lt;18, '1. Raw Data'!C3290&gt;100), MEDIAN('1. Raw Data'!$C$2:$C$5001), '1. Raw Data'!C3290)</f>
        <v>32</v>
      </c>
      <c r="D3290" s="9" t="s">
        <v>5021</v>
      </c>
      <c r="E3290" s="22">
        <v>44081</v>
      </c>
      <c r="F3290" s="9">
        <v>0</v>
      </c>
      <c r="G3290" s="9">
        <v>11738</v>
      </c>
      <c r="H3290" s="15">
        <v>44021</v>
      </c>
      <c r="I3290" s="9" t="s">
        <v>7456</v>
      </c>
      <c r="J3290" s="9">
        <v>105</v>
      </c>
      <c r="K3290" s="9" t="s">
        <v>7461</v>
      </c>
      <c r="L3290" s="9" t="str">
        <f>IF(OR('1. Raw Data'!L3290="Elec", '1. Raw Data'!L3290="elect"), "Electronics", '1. Raw Data'!L3290)</f>
        <v>Sports</v>
      </c>
      <c r="M3290" s="9">
        <v>888.16</v>
      </c>
      <c r="N3290" s="9">
        <f>IF(ISBLANK('1. Raw Data'!N3290), MEDIAN('1. Raw Data'!$N$2:$N$5001), '1. Raw Data'!N3290)</f>
        <v>588.82000000000005</v>
      </c>
      <c r="O3290" s="9">
        <v>1</v>
      </c>
      <c r="P3290" s="9">
        <f>IF(ISBLANK('1. Raw Data'!P3290), 0, '1. Raw Data'!P3290)</f>
        <v>0.1</v>
      </c>
      <c r="Q3290" s="9">
        <v>598</v>
      </c>
      <c r="R3290" s="9">
        <v>10</v>
      </c>
      <c r="S3290" s="9">
        <f t="shared" si="153"/>
        <v>799.34399999999994</v>
      </c>
      <c r="T3290" s="9">
        <f t="shared" si="154"/>
        <v>210.52399999999989</v>
      </c>
      <c r="U3290" s="23">
        <f t="shared" si="155"/>
        <v>0.26337096419063621</v>
      </c>
    </row>
    <row r="3291" spans="1:21" x14ac:dyDescent="0.3">
      <c r="A3291" s="9">
        <v>1431</v>
      </c>
      <c r="B3291" s="9" t="str">
        <f>PROPER(TRIM('1. Raw Data'!B3291))</f>
        <v>Customer_3289</v>
      </c>
      <c r="C3291" s="9">
        <f>IF(OR('1. Raw Data'!C3291&lt;18, '1. Raw Data'!C3291&gt;100), MEDIAN('1. Raw Data'!$C$2:$C$5001), '1. Raw Data'!C3291)</f>
        <v>57</v>
      </c>
      <c r="D3291" s="9" t="s">
        <v>5022</v>
      </c>
      <c r="E3291" s="22">
        <v>45112</v>
      </c>
      <c r="F3291" s="9">
        <v>1</v>
      </c>
      <c r="G3291" s="9">
        <v>10296</v>
      </c>
      <c r="H3291" s="15">
        <v>45053</v>
      </c>
      <c r="I3291" s="9" t="s">
        <v>7456</v>
      </c>
      <c r="J3291" s="9">
        <v>136</v>
      </c>
      <c r="K3291" s="9" t="s">
        <v>7503</v>
      </c>
      <c r="L3291" s="9" t="str">
        <f>IF(OR('1. Raw Data'!L3291="Elec", '1. Raw Data'!L3291="elect"), "Electronics", '1. Raw Data'!L3291)</f>
        <v>Sports</v>
      </c>
      <c r="M3291" s="9">
        <v>808.07</v>
      </c>
      <c r="N3291" s="9">
        <f>IF(ISBLANK('1. Raw Data'!N3291), MEDIAN('1. Raw Data'!$N$2:$N$5001), '1. Raw Data'!N3291)</f>
        <v>414.93</v>
      </c>
      <c r="O3291" s="9">
        <v>3</v>
      </c>
      <c r="P3291" s="9">
        <f>IF(ISBLANK('1. Raw Data'!P3291), 0, '1. Raw Data'!P3291)</f>
        <v>0</v>
      </c>
      <c r="Q3291" s="9">
        <v>421</v>
      </c>
      <c r="R3291" s="9">
        <v>4</v>
      </c>
      <c r="S3291" s="9">
        <f t="shared" si="153"/>
        <v>2424.21</v>
      </c>
      <c r="T3291" s="9">
        <f t="shared" si="154"/>
        <v>1179.42</v>
      </c>
      <c r="U3291" s="23">
        <f t="shared" si="155"/>
        <v>0.48651725716831468</v>
      </c>
    </row>
    <row r="3292" spans="1:21" x14ac:dyDescent="0.3">
      <c r="A3292" s="9">
        <v>1267</v>
      </c>
      <c r="B3292" s="9" t="str">
        <f>PROPER(TRIM('1. Raw Data'!B3292))</f>
        <v>Customer_3290</v>
      </c>
      <c r="C3292" s="9">
        <f>IF(OR('1. Raw Data'!C3292&lt;18, '1. Raw Data'!C3292&gt;100), MEDIAN('1. Raw Data'!$C$2:$C$5001), '1. Raw Data'!C3292)</f>
        <v>51</v>
      </c>
      <c r="D3292" s="9" t="s">
        <v>5018</v>
      </c>
      <c r="E3292" s="22">
        <v>45055</v>
      </c>
      <c r="F3292" s="9">
        <v>0</v>
      </c>
      <c r="G3292" s="9">
        <v>12592</v>
      </c>
      <c r="H3292" s="15">
        <v>45174</v>
      </c>
      <c r="I3292" s="9" t="s">
        <v>7456</v>
      </c>
      <c r="J3292" s="9">
        <v>129</v>
      </c>
      <c r="K3292" s="9" t="s">
        <v>7471</v>
      </c>
      <c r="L3292" s="9" t="str">
        <f>IF(OR('1. Raw Data'!L3292="Elec", '1. Raw Data'!L3292="elect"), "Electronics", '1. Raw Data'!L3292)</f>
        <v>Electronics</v>
      </c>
      <c r="M3292" s="9">
        <v>747.63</v>
      </c>
      <c r="N3292" s="9">
        <f>IF(ISBLANK('1. Raw Data'!N3292), MEDIAN('1. Raw Data'!$N$2:$N$5001), '1. Raw Data'!N3292)</f>
        <v>501.42</v>
      </c>
      <c r="O3292" s="9">
        <v>3</v>
      </c>
      <c r="P3292" s="9">
        <f>IF(ISBLANK('1. Raw Data'!P3292), 0, '1. Raw Data'!P3292)</f>
        <v>0</v>
      </c>
      <c r="Q3292" s="9">
        <v>346</v>
      </c>
      <c r="R3292" s="9">
        <v>5</v>
      </c>
      <c r="S3292" s="9">
        <f t="shared" si="153"/>
        <v>2242.89</v>
      </c>
      <c r="T3292" s="9">
        <f t="shared" si="154"/>
        <v>738.62999999999988</v>
      </c>
      <c r="U3292" s="23">
        <f t="shared" si="155"/>
        <v>0.3293206532643152</v>
      </c>
    </row>
    <row r="3293" spans="1:21" x14ac:dyDescent="0.3">
      <c r="A3293" s="9">
        <v>2058</v>
      </c>
      <c r="B3293" s="9" t="str">
        <f>PROPER(TRIM('1. Raw Data'!B3293))</f>
        <v>Customer_3291</v>
      </c>
      <c r="C3293" s="9">
        <f>IF(OR('1. Raw Data'!C3293&lt;18, '1. Raw Data'!C3293&gt;100), MEDIAN('1. Raw Data'!$C$2:$C$5001), '1. Raw Data'!C3293)</f>
        <v>26</v>
      </c>
      <c r="D3293" s="9" t="s">
        <v>5023</v>
      </c>
      <c r="E3293" s="22">
        <v>44495</v>
      </c>
      <c r="F3293" s="9">
        <v>0</v>
      </c>
      <c r="G3293" s="9">
        <v>12536</v>
      </c>
      <c r="H3293" s="15">
        <v>44495</v>
      </c>
      <c r="I3293" s="9" t="s">
        <v>7456</v>
      </c>
      <c r="J3293" s="9">
        <v>148</v>
      </c>
      <c r="K3293" s="9" t="s">
        <v>7491</v>
      </c>
      <c r="L3293" s="9" t="str">
        <f>IF(OR('1. Raw Data'!L3293="Elec", '1. Raw Data'!L3293="elect"), "Electronics", '1. Raw Data'!L3293)</f>
        <v>Sports</v>
      </c>
      <c r="M3293" s="9">
        <v>506.04</v>
      </c>
      <c r="N3293" s="9">
        <f>IF(ISBLANK('1. Raw Data'!N3293), MEDIAN('1. Raw Data'!$N$2:$N$5001), '1. Raw Data'!N3293)</f>
        <v>208.02</v>
      </c>
      <c r="O3293" s="9">
        <v>4</v>
      </c>
      <c r="P3293" s="9">
        <f>IF(ISBLANK('1. Raw Data'!P3293), 0, '1. Raw Data'!P3293)</f>
        <v>0</v>
      </c>
      <c r="Q3293" s="9">
        <v>619</v>
      </c>
      <c r="R3293" s="9">
        <v>4</v>
      </c>
      <c r="S3293" s="9">
        <f t="shared" si="153"/>
        <v>2024.16</v>
      </c>
      <c r="T3293" s="9">
        <f t="shared" si="154"/>
        <v>1192.08</v>
      </c>
      <c r="U3293" s="23">
        <f t="shared" si="155"/>
        <v>0.58892577661844903</v>
      </c>
    </row>
    <row r="3294" spans="1:21" x14ac:dyDescent="0.3">
      <c r="A3294" s="9">
        <v>1778</v>
      </c>
      <c r="B3294" s="9" t="str">
        <f>PROPER(TRIM('1. Raw Data'!B3294))</f>
        <v>Customer_3292</v>
      </c>
      <c r="C3294" s="9">
        <f>IF(OR('1. Raw Data'!C3294&lt;18, '1. Raw Data'!C3294&gt;100), MEDIAN('1. Raw Data'!$C$2:$C$5001), '1. Raw Data'!C3294)</f>
        <v>26</v>
      </c>
      <c r="D3294" s="9" t="s">
        <v>5021</v>
      </c>
      <c r="E3294" s="22">
        <v>44619</v>
      </c>
      <c r="F3294" s="9">
        <v>1</v>
      </c>
      <c r="G3294" s="9">
        <v>11019</v>
      </c>
      <c r="H3294" s="15">
        <v>44619</v>
      </c>
      <c r="I3294" s="9" t="s">
        <v>7457</v>
      </c>
      <c r="J3294" s="9">
        <v>134</v>
      </c>
      <c r="K3294" s="9" t="s">
        <v>7482</v>
      </c>
      <c r="L3294" s="9" t="str">
        <f>IF(OR('1. Raw Data'!L3294="Elec", '1. Raw Data'!L3294="elect"), "Electronics", '1. Raw Data'!L3294)</f>
        <v>Clothing</v>
      </c>
      <c r="M3294" s="9">
        <v>249.81</v>
      </c>
      <c r="N3294" s="9">
        <f>IF(ISBLANK('1. Raw Data'!N3294), MEDIAN('1. Raw Data'!$N$2:$N$5001), '1. Raw Data'!N3294)</f>
        <v>108.37</v>
      </c>
      <c r="O3294" s="9">
        <v>3</v>
      </c>
      <c r="P3294" s="9">
        <f>IF(ISBLANK('1. Raw Data'!P3294), 0, '1. Raw Data'!P3294)</f>
        <v>0</v>
      </c>
      <c r="Q3294" s="9">
        <v>1039</v>
      </c>
      <c r="R3294" s="9">
        <v>5</v>
      </c>
      <c r="S3294" s="9">
        <f t="shared" si="153"/>
        <v>749.43000000000006</v>
      </c>
      <c r="T3294" s="9">
        <f t="shared" si="154"/>
        <v>424.32000000000005</v>
      </c>
      <c r="U3294" s="23">
        <f t="shared" si="155"/>
        <v>0.56619030463151998</v>
      </c>
    </row>
    <row r="3295" spans="1:21" x14ac:dyDescent="0.3">
      <c r="A3295" s="9">
        <v>1493</v>
      </c>
      <c r="B3295" s="9" t="str">
        <f>PROPER(TRIM('1. Raw Data'!B3295))</f>
        <v>Customer_3293</v>
      </c>
      <c r="C3295" s="9">
        <f>IF(OR('1. Raw Data'!C3295&lt;18, '1. Raw Data'!C3295&gt;100), MEDIAN('1. Raw Data'!$C$2:$C$5001), '1. Raw Data'!C3295)</f>
        <v>31</v>
      </c>
      <c r="D3295" s="9" t="s">
        <v>5022</v>
      </c>
      <c r="E3295" s="22">
        <v>43856</v>
      </c>
      <c r="F3295" s="9">
        <v>0</v>
      </c>
      <c r="G3295" s="9">
        <v>12262</v>
      </c>
      <c r="H3295" s="15">
        <v>43856</v>
      </c>
      <c r="I3295" s="9" t="s">
        <v>7457</v>
      </c>
      <c r="J3295" s="9">
        <v>148</v>
      </c>
      <c r="K3295" s="9" t="s">
        <v>7491</v>
      </c>
      <c r="L3295" s="9" t="str">
        <f>IF(OR('1. Raw Data'!L3295="Elec", '1. Raw Data'!L3295="elect"), "Electronics", '1. Raw Data'!L3295)</f>
        <v>Electronics</v>
      </c>
      <c r="M3295" s="9">
        <v>1126.45</v>
      </c>
      <c r="N3295" s="9">
        <f>IF(ISBLANK('1. Raw Data'!N3295), MEDIAN('1. Raw Data'!$N$2:$N$5001), '1. Raw Data'!N3295)</f>
        <v>589.88</v>
      </c>
      <c r="O3295" s="9">
        <v>1</v>
      </c>
      <c r="P3295" s="9">
        <f>IF(ISBLANK('1. Raw Data'!P3295), 0, '1. Raw Data'!P3295)</f>
        <v>0</v>
      </c>
      <c r="Q3295" s="9">
        <v>344</v>
      </c>
      <c r="R3295" s="9">
        <v>5</v>
      </c>
      <c r="S3295" s="9">
        <f t="shared" si="153"/>
        <v>1126.45</v>
      </c>
      <c r="T3295" s="9">
        <f t="shared" si="154"/>
        <v>536.57000000000005</v>
      </c>
      <c r="U3295" s="23">
        <f t="shared" si="155"/>
        <v>0.47633716543122201</v>
      </c>
    </row>
    <row r="3296" spans="1:21" x14ac:dyDescent="0.3">
      <c r="A3296" s="9">
        <v>2492</v>
      </c>
      <c r="B3296" s="9" t="str">
        <f>PROPER(TRIM('1. Raw Data'!B3296))</f>
        <v>Customer_3294</v>
      </c>
      <c r="C3296" s="9">
        <f>IF(OR('1. Raw Data'!C3296&lt;18, '1. Raw Data'!C3296&gt;100), MEDIAN('1. Raw Data'!$C$2:$C$5001), '1. Raw Data'!C3296)</f>
        <v>29</v>
      </c>
      <c r="D3296" s="9" t="s">
        <v>5021</v>
      </c>
      <c r="E3296" s="22">
        <v>44428</v>
      </c>
      <c r="F3296" s="9">
        <v>1</v>
      </c>
      <c r="G3296" s="9">
        <v>11547</v>
      </c>
      <c r="H3296" s="15">
        <v>44428</v>
      </c>
      <c r="I3296" s="9" t="s">
        <v>7456</v>
      </c>
      <c r="J3296" s="9">
        <v>118</v>
      </c>
      <c r="K3296" s="9" t="s">
        <v>7501</v>
      </c>
      <c r="L3296" s="9" t="str">
        <f>IF(OR('1. Raw Data'!L3296="Elec", '1. Raw Data'!L3296="elect"), "Electronics", '1. Raw Data'!L3296)</f>
        <v>Sports</v>
      </c>
      <c r="M3296" s="9">
        <v>1325.79</v>
      </c>
      <c r="N3296" s="9">
        <f>IF(ISBLANK('1. Raw Data'!N3296), MEDIAN('1. Raw Data'!$N$2:$N$5001), '1. Raw Data'!N3296)</f>
        <v>766.57</v>
      </c>
      <c r="O3296" s="9">
        <v>3</v>
      </c>
      <c r="P3296" s="9">
        <f>IF(ISBLANK('1. Raw Data'!P3296), 0, '1. Raw Data'!P3296)</f>
        <v>0.2</v>
      </c>
      <c r="Q3296" s="9">
        <v>892</v>
      </c>
      <c r="R3296" s="9">
        <v>4</v>
      </c>
      <c r="S3296" s="9">
        <f t="shared" si="153"/>
        <v>3181.8960000000002</v>
      </c>
      <c r="T3296" s="9">
        <f t="shared" si="154"/>
        <v>882.18600000000015</v>
      </c>
      <c r="U3296" s="23">
        <f t="shared" si="155"/>
        <v>0.27725167635900105</v>
      </c>
    </row>
    <row r="3297" spans="1:21" x14ac:dyDescent="0.3">
      <c r="A3297" s="9">
        <v>1660</v>
      </c>
      <c r="B3297" s="9" t="str">
        <f>PROPER(TRIM('1. Raw Data'!B3297))</f>
        <v>Customer_3295</v>
      </c>
      <c r="C3297" s="9">
        <f>IF(OR('1. Raw Data'!C3297&lt;18, '1. Raw Data'!C3297&gt;100), MEDIAN('1. Raw Data'!$C$2:$C$5001), '1. Raw Data'!C3297)</f>
        <v>55</v>
      </c>
      <c r="D3297" s="9" t="s">
        <v>5023</v>
      </c>
      <c r="E3297" s="22">
        <v>44678</v>
      </c>
      <c r="F3297" s="9">
        <v>0</v>
      </c>
      <c r="G3297" s="9">
        <v>13073</v>
      </c>
      <c r="H3297" s="15">
        <v>44678</v>
      </c>
      <c r="I3297" s="9" t="s">
        <v>7455</v>
      </c>
      <c r="J3297" s="9">
        <v>102</v>
      </c>
      <c r="K3297" s="9" t="s">
        <v>7494</v>
      </c>
      <c r="L3297" s="9" t="str">
        <f>IF(OR('1. Raw Data'!L3297="Elec", '1. Raw Data'!L3297="elect"), "Electronics", '1. Raw Data'!L3297)</f>
        <v>Home Appliances</v>
      </c>
      <c r="M3297" s="9">
        <v>1419.02</v>
      </c>
      <c r="N3297" s="9">
        <f>IF(ISBLANK('1. Raw Data'!N3297), MEDIAN('1. Raw Data'!$N$2:$N$5001), '1. Raw Data'!N3297)</f>
        <v>581.39</v>
      </c>
      <c r="O3297" s="9">
        <v>3</v>
      </c>
      <c r="P3297" s="9">
        <f>IF(ISBLANK('1. Raw Data'!P3297), 0, '1. Raw Data'!P3297)</f>
        <v>0</v>
      </c>
      <c r="Q3297" s="9">
        <v>441</v>
      </c>
      <c r="R3297" s="9">
        <v>8</v>
      </c>
      <c r="S3297" s="9">
        <f t="shared" si="153"/>
        <v>4257.0599999999995</v>
      </c>
      <c r="T3297" s="9">
        <f t="shared" si="154"/>
        <v>2512.8899999999994</v>
      </c>
      <c r="U3297" s="23">
        <f t="shared" si="155"/>
        <v>0.59028766331693694</v>
      </c>
    </row>
    <row r="3298" spans="1:21" x14ac:dyDescent="0.3">
      <c r="A3298" s="9">
        <v>2348</v>
      </c>
      <c r="B3298" s="9" t="str">
        <f>PROPER(TRIM('1. Raw Data'!B3298))</f>
        <v>Customer_3296</v>
      </c>
      <c r="C3298" s="9">
        <f>IF(OR('1. Raw Data'!C3298&lt;18, '1. Raw Data'!C3298&gt;100), MEDIAN('1. Raw Data'!$C$2:$C$5001), '1. Raw Data'!C3298)</f>
        <v>46</v>
      </c>
      <c r="D3298" s="9" t="s">
        <v>5019</v>
      </c>
      <c r="E3298" s="22">
        <v>44625</v>
      </c>
      <c r="F3298" s="9">
        <v>1</v>
      </c>
      <c r="G3298" s="9">
        <v>11898</v>
      </c>
      <c r="H3298" s="15">
        <v>44684</v>
      </c>
      <c r="I3298" s="9" t="s">
        <v>7455</v>
      </c>
      <c r="J3298" s="9">
        <v>116</v>
      </c>
      <c r="K3298" s="9" t="s">
        <v>7480</v>
      </c>
      <c r="L3298" s="9" t="str">
        <f>IF(OR('1. Raw Data'!L3298="Elec", '1. Raw Data'!L3298="elect"), "Electronics", '1. Raw Data'!L3298)</f>
        <v>Home Appliances</v>
      </c>
      <c r="M3298" s="9">
        <v>135</v>
      </c>
      <c r="N3298" s="9">
        <f>IF(ISBLANK('1. Raw Data'!N3298), MEDIAN('1. Raw Data'!$N$2:$N$5001), '1. Raw Data'!N3298)</f>
        <v>76.98</v>
      </c>
      <c r="O3298" s="9">
        <v>1</v>
      </c>
      <c r="P3298" s="9">
        <f>IF(ISBLANK('1. Raw Data'!P3298), 0, '1. Raw Data'!P3298)</f>
        <v>0.2</v>
      </c>
      <c r="Q3298" s="9">
        <v>729</v>
      </c>
      <c r="R3298" s="9">
        <v>4</v>
      </c>
      <c r="S3298" s="9">
        <f t="shared" si="153"/>
        <v>108</v>
      </c>
      <c r="T3298" s="9">
        <f t="shared" si="154"/>
        <v>31.019999999999996</v>
      </c>
      <c r="U3298" s="23">
        <f t="shared" si="155"/>
        <v>0.28722222222222221</v>
      </c>
    </row>
    <row r="3299" spans="1:21" x14ac:dyDescent="0.3">
      <c r="A3299" s="9">
        <v>2327</v>
      </c>
      <c r="B3299" s="9" t="str">
        <f>PROPER(TRIM('1. Raw Data'!B3299))</f>
        <v>Customer_3297</v>
      </c>
      <c r="C3299" s="9">
        <f>IF(OR('1. Raw Data'!C3299&lt;18, '1. Raw Data'!C3299&gt;100), MEDIAN('1. Raw Data'!$C$2:$C$5001), '1. Raw Data'!C3299)</f>
        <v>48</v>
      </c>
      <c r="D3299" s="9" t="s">
        <v>5022</v>
      </c>
      <c r="E3299" s="22">
        <v>44004</v>
      </c>
      <c r="F3299" s="9">
        <v>0</v>
      </c>
      <c r="G3299" s="9">
        <v>10660</v>
      </c>
      <c r="H3299" s="15">
        <v>44004</v>
      </c>
      <c r="I3299" s="9" t="s">
        <v>7456</v>
      </c>
      <c r="J3299" s="9">
        <v>129</v>
      </c>
      <c r="K3299" s="9" t="s">
        <v>7471</v>
      </c>
      <c r="L3299" s="9" t="str">
        <f>IF(OR('1. Raw Data'!L3299="Elec", '1. Raw Data'!L3299="elect"), "Electronics", '1. Raw Data'!L3299)</f>
        <v>Sports</v>
      </c>
      <c r="M3299" s="9">
        <v>1122.8699999999999</v>
      </c>
      <c r="N3299" s="9">
        <f>IF(ISBLANK('1. Raw Data'!N3299), MEDIAN('1. Raw Data'!$N$2:$N$5001), '1. Raw Data'!N3299)</f>
        <v>552.70000000000005</v>
      </c>
      <c r="O3299" s="9">
        <v>5</v>
      </c>
      <c r="P3299" s="9">
        <f>IF(ISBLANK('1. Raw Data'!P3299), 0, '1. Raw Data'!P3299)</f>
        <v>0</v>
      </c>
      <c r="Q3299" s="9">
        <v>365</v>
      </c>
      <c r="R3299" s="9">
        <v>7</v>
      </c>
      <c r="S3299" s="9">
        <f t="shared" si="153"/>
        <v>5614.3499999999995</v>
      </c>
      <c r="T3299" s="9">
        <f t="shared" si="154"/>
        <v>2850.8499999999995</v>
      </c>
      <c r="U3299" s="23">
        <f t="shared" si="155"/>
        <v>0.50777917301201381</v>
      </c>
    </row>
    <row r="3300" spans="1:21" x14ac:dyDescent="0.3">
      <c r="A3300" s="9">
        <v>2299</v>
      </c>
      <c r="B3300" s="9" t="str">
        <f>PROPER(TRIM('1. Raw Data'!B3300))</f>
        <v>Customer_3298</v>
      </c>
      <c r="C3300" s="9">
        <f>IF(OR('1. Raw Data'!C3300&lt;18, '1. Raw Data'!C3300&gt;100), MEDIAN('1. Raw Data'!$C$2:$C$5001), '1. Raw Data'!C3300)</f>
        <v>42</v>
      </c>
      <c r="D3300" s="9" t="s">
        <v>5019</v>
      </c>
      <c r="E3300" s="22">
        <v>45315</v>
      </c>
      <c r="F3300" s="9">
        <v>0</v>
      </c>
      <c r="G3300" s="9">
        <v>10653</v>
      </c>
      <c r="H3300" s="15">
        <v>45315</v>
      </c>
      <c r="I3300" s="9" t="s">
        <v>7457</v>
      </c>
      <c r="J3300" s="9">
        <v>133</v>
      </c>
      <c r="K3300" s="9" t="s">
        <v>7498</v>
      </c>
      <c r="L3300" s="9" t="str">
        <f>IF(OR('1. Raw Data'!L3300="Elec", '1. Raw Data'!L3300="elect"), "Electronics", '1. Raw Data'!L3300)</f>
        <v>Electronics</v>
      </c>
      <c r="M3300" s="9">
        <v>1103.43</v>
      </c>
      <c r="N3300" s="9">
        <f>IF(ISBLANK('1. Raw Data'!N3300), MEDIAN('1. Raw Data'!$N$2:$N$5001), '1. Raw Data'!N3300)</f>
        <v>735.04</v>
      </c>
      <c r="O3300" s="9">
        <v>3</v>
      </c>
      <c r="P3300" s="9">
        <f>IF(ISBLANK('1. Raw Data'!P3300), 0, '1. Raw Data'!P3300)</f>
        <v>0.1</v>
      </c>
      <c r="Q3300" s="9">
        <v>343</v>
      </c>
      <c r="R3300" s="9">
        <v>4</v>
      </c>
      <c r="S3300" s="9">
        <f t="shared" si="153"/>
        <v>2979.261</v>
      </c>
      <c r="T3300" s="9">
        <f t="shared" si="154"/>
        <v>774.14100000000008</v>
      </c>
      <c r="U3300" s="23">
        <f t="shared" si="155"/>
        <v>0.25984329671015732</v>
      </c>
    </row>
    <row r="3301" spans="1:21" x14ac:dyDescent="0.3">
      <c r="A3301" s="9">
        <v>2012</v>
      </c>
      <c r="B3301" s="9" t="str">
        <f>PROPER(TRIM('1. Raw Data'!B3301))</f>
        <v>Customer_3299</v>
      </c>
      <c r="C3301" s="9">
        <f>IF(OR('1. Raw Data'!C3301&lt;18, '1. Raw Data'!C3301&gt;100), MEDIAN('1. Raw Data'!$C$2:$C$5001), '1. Raw Data'!C3301)</f>
        <v>43</v>
      </c>
      <c r="D3301" s="9" t="s">
        <v>5018</v>
      </c>
      <c r="E3301" s="22">
        <v>44976</v>
      </c>
      <c r="F3301" s="9">
        <v>0</v>
      </c>
      <c r="G3301" s="9">
        <v>10801</v>
      </c>
      <c r="H3301" s="15">
        <v>44976</v>
      </c>
      <c r="I3301" s="9" t="s">
        <v>7455</v>
      </c>
      <c r="J3301" s="9">
        <v>116</v>
      </c>
      <c r="K3301" s="9" t="s">
        <v>7480</v>
      </c>
      <c r="L3301" s="9" t="str">
        <f>IF(OR('1. Raw Data'!L3301="Elec", '1. Raw Data'!L3301="elect"), "Electronics", '1. Raw Data'!L3301)</f>
        <v>Electronics</v>
      </c>
      <c r="M3301" s="9">
        <v>1423.31</v>
      </c>
      <c r="N3301" s="9">
        <f>IF(ISBLANK('1. Raw Data'!N3301), MEDIAN('1. Raw Data'!$N$2:$N$5001), '1. Raw Data'!N3301)</f>
        <v>797.03</v>
      </c>
      <c r="O3301" s="9">
        <v>4</v>
      </c>
      <c r="P3301" s="9">
        <f>IF(ISBLANK('1. Raw Data'!P3301), 0, '1. Raw Data'!P3301)</f>
        <v>0</v>
      </c>
      <c r="Q3301" s="9">
        <v>682</v>
      </c>
      <c r="R3301" s="9">
        <v>5</v>
      </c>
      <c r="S3301" s="9">
        <f t="shared" si="153"/>
        <v>5693.24</v>
      </c>
      <c r="T3301" s="9">
        <f t="shared" si="154"/>
        <v>2505.12</v>
      </c>
      <c r="U3301" s="23">
        <f t="shared" si="155"/>
        <v>0.44001658106807373</v>
      </c>
    </row>
    <row r="3302" spans="1:21" x14ac:dyDescent="0.3">
      <c r="A3302" s="9">
        <v>2224</v>
      </c>
      <c r="B3302" s="9" t="str">
        <f>PROPER(TRIM('1. Raw Data'!B3302))</f>
        <v>Customer_3300</v>
      </c>
      <c r="C3302" s="9">
        <f>IF(OR('1. Raw Data'!C3302&lt;18, '1. Raw Data'!C3302&gt;100), MEDIAN('1. Raw Data'!$C$2:$C$5001), '1. Raw Data'!C3302)</f>
        <v>40</v>
      </c>
      <c r="D3302" s="9" t="s">
        <v>5020</v>
      </c>
      <c r="E3302" s="22">
        <v>44328</v>
      </c>
      <c r="F3302" s="9">
        <v>0</v>
      </c>
      <c r="G3302" s="9">
        <v>13278</v>
      </c>
      <c r="H3302" s="15">
        <v>44535</v>
      </c>
      <c r="I3302" s="9" t="s">
        <v>7455</v>
      </c>
      <c r="J3302" s="9">
        <v>135</v>
      </c>
      <c r="K3302" s="9" t="s">
        <v>7458</v>
      </c>
      <c r="L3302" s="9" t="str">
        <f>IF(OR('1. Raw Data'!L3302="Elec", '1. Raw Data'!L3302="elect"), "Electronics", '1. Raw Data'!L3302)</f>
        <v>Electronics</v>
      </c>
      <c r="M3302" s="9">
        <v>416.73</v>
      </c>
      <c r="N3302" s="9">
        <f>IF(ISBLANK('1. Raw Data'!N3302), MEDIAN('1. Raw Data'!$N$2:$N$5001), '1. Raw Data'!N3302)</f>
        <v>240.19</v>
      </c>
      <c r="O3302" s="9">
        <v>3</v>
      </c>
      <c r="P3302" s="9">
        <f>IF(ISBLANK('1. Raw Data'!P3302), 0, '1. Raw Data'!P3302)</f>
        <v>0</v>
      </c>
      <c r="Q3302" s="9">
        <v>878</v>
      </c>
      <c r="R3302" s="9">
        <v>5</v>
      </c>
      <c r="S3302" s="9">
        <f t="shared" si="153"/>
        <v>1250.19</v>
      </c>
      <c r="T3302" s="9">
        <f t="shared" si="154"/>
        <v>529.62000000000012</v>
      </c>
      <c r="U3302" s="23">
        <f t="shared" si="155"/>
        <v>0.42363160799558475</v>
      </c>
    </row>
    <row r="3303" spans="1:21" x14ac:dyDescent="0.3">
      <c r="A3303" s="9">
        <v>2468</v>
      </c>
      <c r="B3303" s="9" t="str">
        <f>PROPER(TRIM('1. Raw Data'!B3303))</f>
        <v>Customer_3301</v>
      </c>
      <c r="C3303" s="9">
        <f>IF(OR('1. Raw Data'!C3303&lt;18, '1. Raw Data'!C3303&gt;100), MEDIAN('1. Raw Data'!$C$2:$C$5001), '1. Raw Data'!C3303)</f>
        <v>51</v>
      </c>
      <c r="D3303" s="9" t="s">
        <v>5021</v>
      </c>
      <c r="E3303" s="22">
        <v>45002</v>
      </c>
      <c r="F3303" s="9">
        <v>1</v>
      </c>
      <c r="G3303" s="9">
        <v>10340</v>
      </c>
      <c r="H3303" s="15">
        <v>45002</v>
      </c>
      <c r="I3303" s="9" t="s">
        <v>7455</v>
      </c>
      <c r="J3303" s="9">
        <v>147</v>
      </c>
      <c r="K3303" s="9" t="s">
        <v>7474</v>
      </c>
      <c r="L3303" s="9" t="str">
        <f>IF(OR('1. Raw Data'!L3303="Elec", '1. Raw Data'!L3303="elect"), "Electronics", '1. Raw Data'!L3303)</f>
        <v>Clothing</v>
      </c>
      <c r="M3303" s="9">
        <v>1126.1600000000001</v>
      </c>
      <c r="N3303" s="9">
        <f>IF(ISBLANK('1. Raw Data'!N3303), MEDIAN('1. Raw Data'!$N$2:$N$5001), '1. Raw Data'!N3303)</f>
        <v>769.94</v>
      </c>
      <c r="O3303" s="9">
        <v>3</v>
      </c>
      <c r="P3303" s="9">
        <f>IF(ISBLANK('1. Raw Data'!P3303), 0, '1. Raw Data'!P3303)</f>
        <v>0.05</v>
      </c>
      <c r="Q3303" s="9">
        <v>656</v>
      </c>
      <c r="R3303" s="9">
        <v>2</v>
      </c>
      <c r="S3303" s="9">
        <f t="shared" si="153"/>
        <v>3209.5560000000005</v>
      </c>
      <c r="T3303" s="9">
        <f t="shared" si="154"/>
        <v>899.73600000000033</v>
      </c>
      <c r="U3303" s="23">
        <f t="shared" si="155"/>
        <v>0.28033036345214113</v>
      </c>
    </row>
    <row r="3304" spans="1:21" x14ac:dyDescent="0.3">
      <c r="A3304" s="9">
        <v>2347</v>
      </c>
      <c r="B3304" s="9" t="str">
        <f>PROPER(TRIM('1. Raw Data'!B3304))</f>
        <v>Customer_3302</v>
      </c>
      <c r="C3304" s="9">
        <f>IF(OR('1. Raw Data'!C3304&lt;18, '1. Raw Data'!C3304&gt;100), MEDIAN('1. Raw Data'!$C$2:$C$5001), '1. Raw Data'!C3304)</f>
        <v>31</v>
      </c>
      <c r="D3304" s="9" t="s">
        <v>5022</v>
      </c>
      <c r="E3304" s="22">
        <v>44898</v>
      </c>
      <c r="F3304" s="9">
        <v>0</v>
      </c>
      <c r="G3304" s="9">
        <v>10703</v>
      </c>
      <c r="H3304" s="15">
        <v>44632</v>
      </c>
      <c r="I3304" s="9" t="s">
        <v>7455</v>
      </c>
      <c r="J3304" s="9">
        <v>143</v>
      </c>
      <c r="K3304" s="9" t="s">
        <v>7475</v>
      </c>
      <c r="L3304" s="9" t="str">
        <f>IF(OR('1. Raw Data'!L3304="Elec", '1. Raw Data'!L3304="elect"), "Electronics", '1. Raw Data'!L3304)</f>
        <v>Home Appliances</v>
      </c>
      <c r="M3304" s="9">
        <v>129.21</v>
      </c>
      <c r="N3304" s="9">
        <f>IF(ISBLANK('1. Raw Data'!N3304), MEDIAN('1. Raw Data'!$N$2:$N$5001), '1. Raw Data'!N3304)</f>
        <v>81.31</v>
      </c>
      <c r="O3304" s="9">
        <v>1</v>
      </c>
      <c r="P3304" s="9">
        <f>IF(ISBLANK('1. Raw Data'!P3304), 0, '1. Raw Data'!P3304)</f>
        <v>0</v>
      </c>
      <c r="Q3304" s="9">
        <v>502</v>
      </c>
      <c r="R3304" s="9">
        <v>5</v>
      </c>
      <c r="S3304" s="9">
        <f t="shared" si="153"/>
        <v>129.21</v>
      </c>
      <c r="T3304" s="9">
        <f t="shared" si="154"/>
        <v>47.900000000000006</v>
      </c>
      <c r="U3304" s="23">
        <f t="shared" si="155"/>
        <v>0.370714340995279</v>
      </c>
    </row>
    <row r="3305" spans="1:21" x14ac:dyDescent="0.3">
      <c r="A3305" s="9">
        <v>2058</v>
      </c>
      <c r="B3305" s="9" t="str">
        <f>PROPER(TRIM('1. Raw Data'!B3305))</f>
        <v>Customer_3303</v>
      </c>
      <c r="C3305" s="9">
        <f>IF(OR('1. Raw Data'!C3305&lt;18, '1. Raw Data'!C3305&gt;100), MEDIAN('1. Raw Data'!$C$2:$C$5001), '1. Raw Data'!C3305)</f>
        <v>39</v>
      </c>
      <c r="D3305" s="9" t="s">
        <v>5021</v>
      </c>
      <c r="E3305" s="22">
        <v>44178</v>
      </c>
      <c r="F3305" s="9">
        <v>0</v>
      </c>
      <c r="G3305" s="9">
        <v>12454</v>
      </c>
      <c r="H3305" s="15">
        <v>44178</v>
      </c>
      <c r="I3305" s="9" t="s">
        <v>7457</v>
      </c>
      <c r="J3305" s="9">
        <v>142</v>
      </c>
      <c r="K3305" s="9" t="s">
        <v>7500</v>
      </c>
      <c r="L3305" s="9" t="str">
        <f>IF(OR('1. Raw Data'!L3305="Elec", '1. Raw Data'!L3305="elect"), "Electronics", '1. Raw Data'!L3305)</f>
        <v>Sports</v>
      </c>
      <c r="M3305" s="9">
        <v>965.31</v>
      </c>
      <c r="N3305" s="9">
        <f>IF(ISBLANK('1. Raw Data'!N3305), MEDIAN('1. Raw Data'!$N$2:$N$5001), '1. Raw Data'!N3305)</f>
        <v>513.04</v>
      </c>
      <c r="O3305" s="9">
        <v>1</v>
      </c>
      <c r="P3305" s="9">
        <f>IF(ISBLANK('1. Raw Data'!P3305), 0, '1. Raw Data'!P3305)</f>
        <v>0</v>
      </c>
      <c r="Q3305" s="9">
        <v>619</v>
      </c>
      <c r="R3305" s="9">
        <v>4</v>
      </c>
      <c r="S3305" s="9">
        <f t="shared" si="153"/>
        <v>965.31</v>
      </c>
      <c r="T3305" s="9">
        <f t="shared" si="154"/>
        <v>452.27</v>
      </c>
      <c r="U3305" s="23">
        <f t="shared" si="155"/>
        <v>0.46852306512933672</v>
      </c>
    </row>
    <row r="3306" spans="1:21" x14ac:dyDescent="0.3">
      <c r="A3306" s="9">
        <v>1976</v>
      </c>
      <c r="B3306" s="9" t="str">
        <f>PROPER(TRIM('1. Raw Data'!B3306))</f>
        <v>Customer_3304</v>
      </c>
      <c r="C3306" s="9">
        <f>IF(OR('1. Raw Data'!C3306&lt;18, '1. Raw Data'!C3306&gt;100), MEDIAN('1. Raw Data'!$C$2:$C$5001), '1. Raw Data'!C3306)</f>
        <v>32</v>
      </c>
      <c r="D3306" s="9" t="s">
        <v>5018</v>
      </c>
      <c r="E3306" s="22">
        <v>45234</v>
      </c>
      <c r="F3306" s="9">
        <v>1</v>
      </c>
      <c r="G3306" s="9">
        <v>10852</v>
      </c>
      <c r="H3306" s="15">
        <v>45027</v>
      </c>
      <c r="I3306" s="9" t="s">
        <v>7457</v>
      </c>
      <c r="J3306" s="9">
        <v>117</v>
      </c>
      <c r="K3306" s="9" t="s">
        <v>7483</v>
      </c>
      <c r="L3306" s="9" t="str">
        <f>IF(OR('1. Raw Data'!L3306="Elec", '1. Raw Data'!L3306="elect"), "Electronics", '1. Raw Data'!L3306)</f>
        <v>Sports</v>
      </c>
      <c r="M3306" s="9">
        <v>558.73</v>
      </c>
      <c r="N3306" s="9">
        <f>IF(ISBLANK('1. Raw Data'!N3306), MEDIAN('1. Raw Data'!$N$2:$N$5001), '1. Raw Data'!N3306)</f>
        <v>303.43</v>
      </c>
      <c r="O3306" s="9">
        <v>4</v>
      </c>
      <c r="P3306" s="9">
        <f>IF(ISBLANK('1. Raw Data'!P3306), 0, '1. Raw Data'!P3306)</f>
        <v>0</v>
      </c>
      <c r="Q3306" s="9">
        <v>424</v>
      </c>
      <c r="R3306" s="9">
        <v>3</v>
      </c>
      <c r="S3306" s="9">
        <f t="shared" si="153"/>
        <v>2234.92</v>
      </c>
      <c r="T3306" s="9">
        <f t="shared" si="154"/>
        <v>1021.2</v>
      </c>
      <c r="U3306" s="23">
        <f t="shared" si="155"/>
        <v>0.45692910708213269</v>
      </c>
    </row>
    <row r="3307" spans="1:21" x14ac:dyDescent="0.3">
      <c r="A3307" s="9">
        <v>1481</v>
      </c>
      <c r="B3307" s="9" t="str">
        <f>PROPER(TRIM('1. Raw Data'!B3307))</f>
        <v>Customer_3305</v>
      </c>
      <c r="C3307" s="9">
        <f>IF(OR('1. Raw Data'!C3307&lt;18, '1. Raw Data'!C3307&gt;100), MEDIAN('1. Raw Data'!$C$2:$C$5001), '1. Raw Data'!C3307)</f>
        <v>42</v>
      </c>
      <c r="D3307" s="9" t="s">
        <v>5018</v>
      </c>
      <c r="E3307" s="22">
        <v>44610</v>
      </c>
      <c r="F3307" s="9">
        <v>0</v>
      </c>
      <c r="G3307" s="9">
        <v>10305</v>
      </c>
      <c r="H3307" s="15">
        <v>44610</v>
      </c>
      <c r="I3307" s="9" t="s">
        <v>7455</v>
      </c>
      <c r="J3307" s="9">
        <v>104</v>
      </c>
      <c r="K3307" s="9" t="s">
        <v>7499</v>
      </c>
      <c r="L3307" s="9" t="str">
        <f>IF(OR('1. Raw Data'!L3307="Elec", '1. Raw Data'!L3307="elect"), "Electronics", '1. Raw Data'!L3307)</f>
        <v>Home Appliances</v>
      </c>
      <c r="M3307" s="9">
        <v>1164.92</v>
      </c>
      <c r="N3307" s="9">
        <f>IF(ISBLANK('1. Raw Data'!N3307), MEDIAN('1. Raw Data'!$N$2:$N$5001), '1. Raw Data'!N3307)</f>
        <v>692.4</v>
      </c>
      <c r="O3307" s="9">
        <v>2</v>
      </c>
      <c r="P3307" s="9">
        <f>IF(ISBLANK('1. Raw Data'!P3307), 0, '1. Raw Data'!P3307)</f>
        <v>0</v>
      </c>
      <c r="Q3307" s="9">
        <v>764</v>
      </c>
      <c r="R3307" s="9">
        <v>3</v>
      </c>
      <c r="S3307" s="9">
        <f t="shared" si="153"/>
        <v>2329.84</v>
      </c>
      <c r="T3307" s="9">
        <f t="shared" si="154"/>
        <v>945.04000000000019</v>
      </c>
      <c r="U3307" s="23">
        <f t="shared" si="155"/>
        <v>0.40562442056106862</v>
      </c>
    </row>
    <row r="3308" spans="1:21" x14ac:dyDescent="0.3">
      <c r="A3308" s="9">
        <v>1727</v>
      </c>
      <c r="B3308" s="9" t="str">
        <f>PROPER(TRIM('1. Raw Data'!B3308))</f>
        <v>Customer_3306</v>
      </c>
      <c r="C3308" s="9">
        <f>IF(OR('1. Raw Data'!C3308&lt;18, '1. Raw Data'!C3308&gt;100), MEDIAN('1. Raw Data'!$C$2:$C$5001), '1. Raw Data'!C3308)</f>
        <v>48</v>
      </c>
      <c r="D3308" s="9" t="s">
        <v>5021</v>
      </c>
      <c r="E3308" s="22">
        <v>44178</v>
      </c>
      <c r="F3308" s="9">
        <v>1</v>
      </c>
      <c r="G3308" s="9">
        <v>13578</v>
      </c>
      <c r="H3308" s="15">
        <v>44178</v>
      </c>
      <c r="I3308" s="9" t="s">
        <v>7457</v>
      </c>
      <c r="J3308" s="9">
        <v>149</v>
      </c>
      <c r="K3308" s="9" t="s">
        <v>7467</v>
      </c>
      <c r="L3308" s="9" t="str">
        <f>IF(OR('1. Raw Data'!L3308="Elec", '1. Raw Data'!L3308="elect"), "Electronics", '1. Raw Data'!L3308)</f>
        <v>Clothing</v>
      </c>
      <c r="M3308" s="9">
        <v>1301.79</v>
      </c>
      <c r="N3308" s="9">
        <f>IF(ISBLANK('1. Raw Data'!N3308), MEDIAN('1. Raw Data'!$N$2:$N$5001), '1. Raw Data'!N3308)</f>
        <v>598.9</v>
      </c>
      <c r="O3308" s="9">
        <v>1</v>
      </c>
      <c r="P3308" s="9">
        <f>IF(ISBLANK('1. Raw Data'!P3308), 0, '1. Raw Data'!P3308)</f>
        <v>0</v>
      </c>
      <c r="Q3308" s="9">
        <v>1480</v>
      </c>
      <c r="R3308" s="9">
        <v>2</v>
      </c>
      <c r="S3308" s="9">
        <f t="shared" si="153"/>
        <v>1301.79</v>
      </c>
      <c r="T3308" s="9">
        <f t="shared" si="154"/>
        <v>702.89</v>
      </c>
      <c r="U3308" s="23">
        <f t="shared" si="155"/>
        <v>0.53994115794406161</v>
      </c>
    </row>
    <row r="3309" spans="1:21" x14ac:dyDescent="0.3">
      <c r="A3309" s="9">
        <v>1479</v>
      </c>
      <c r="B3309" s="9" t="str">
        <f>PROPER(TRIM('1. Raw Data'!B3309))</f>
        <v>Customer_3307</v>
      </c>
      <c r="C3309" s="9">
        <f>IF(OR('1. Raw Data'!C3309&lt;18, '1. Raw Data'!C3309&gt;100), MEDIAN('1. Raw Data'!$C$2:$C$5001), '1. Raw Data'!C3309)</f>
        <v>24</v>
      </c>
      <c r="D3309" s="9" t="s">
        <v>5022</v>
      </c>
      <c r="E3309" s="22">
        <v>44145</v>
      </c>
      <c r="F3309" s="9">
        <v>0</v>
      </c>
      <c r="G3309" s="9">
        <v>11933</v>
      </c>
      <c r="H3309" s="15">
        <v>44115</v>
      </c>
      <c r="I3309" s="9" t="s">
        <v>7457</v>
      </c>
      <c r="J3309" s="9">
        <v>104</v>
      </c>
      <c r="K3309" s="9" t="s">
        <v>7499</v>
      </c>
      <c r="L3309" s="9" t="str">
        <f>IF(OR('1. Raw Data'!L3309="Elec", '1. Raw Data'!L3309="elect"), "Electronics", '1. Raw Data'!L3309)</f>
        <v>Electronics</v>
      </c>
      <c r="M3309" s="9">
        <v>578.99</v>
      </c>
      <c r="N3309" s="9">
        <f>IF(ISBLANK('1. Raw Data'!N3309), MEDIAN('1. Raw Data'!$N$2:$N$5001), '1. Raw Data'!N3309)</f>
        <v>246.99</v>
      </c>
      <c r="O3309" s="9">
        <v>2</v>
      </c>
      <c r="P3309" s="9">
        <f>IF(ISBLANK('1. Raw Data'!P3309), 0, '1. Raw Data'!P3309)</f>
        <v>0</v>
      </c>
      <c r="Q3309" s="9">
        <v>516</v>
      </c>
      <c r="R3309" s="9">
        <v>3</v>
      </c>
      <c r="S3309" s="9">
        <f t="shared" si="153"/>
        <v>1157.98</v>
      </c>
      <c r="T3309" s="9">
        <f t="shared" si="154"/>
        <v>664</v>
      </c>
      <c r="U3309" s="23">
        <f t="shared" si="155"/>
        <v>0.57341232145632914</v>
      </c>
    </row>
    <row r="3310" spans="1:21" x14ac:dyDescent="0.3">
      <c r="A3310" s="9">
        <v>2088</v>
      </c>
      <c r="B3310" s="9" t="str">
        <f>PROPER(TRIM('1. Raw Data'!B3310))</f>
        <v>Customer_3308</v>
      </c>
      <c r="C3310" s="9">
        <f>IF(OR('1. Raw Data'!C3310&lt;18, '1. Raw Data'!C3310&gt;100), MEDIAN('1. Raw Data'!$C$2:$C$5001), '1. Raw Data'!C3310)</f>
        <v>43</v>
      </c>
      <c r="D3310" s="9" t="s">
        <v>5023</v>
      </c>
      <c r="E3310" s="22">
        <v>44381</v>
      </c>
      <c r="F3310" s="9">
        <v>0</v>
      </c>
      <c r="G3310" s="9">
        <v>13540</v>
      </c>
      <c r="H3310" s="15">
        <v>44293</v>
      </c>
      <c r="I3310" s="9" t="s">
        <v>7456</v>
      </c>
      <c r="J3310" s="9">
        <v>125</v>
      </c>
      <c r="K3310" s="9" t="s">
        <v>7479</v>
      </c>
      <c r="L3310" s="9" t="str">
        <f>IF(OR('1. Raw Data'!L3310="Elec", '1. Raw Data'!L3310="elect"), "Electronics", '1. Raw Data'!L3310)</f>
        <v>Home Appliances</v>
      </c>
      <c r="M3310" s="9">
        <v>812.1</v>
      </c>
      <c r="N3310" s="9">
        <f>IF(ISBLANK('1. Raw Data'!N3310), MEDIAN('1. Raw Data'!$N$2:$N$5001), '1. Raw Data'!N3310)</f>
        <v>400.67</v>
      </c>
      <c r="O3310" s="9">
        <v>4</v>
      </c>
      <c r="P3310" s="9">
        <f>IF(ISBLANK('1. Raw Data'!P3310), 0, '1. Raw Data'!P3310)</f>
        <v>0.05</v>
      </c>
      <c r="Q3310" s="9">
        <v>339</v>
      </c>
      <c r="R3310" s="9">
        <v>6</v>
      </c>
      <c r="S3310" s="9">
        <f t="shared" si="153"/>
        <v>3085.98</v>
      </c>
      <c r="T3310" s="9">
        <f t="shared" si="154"/>
        <v>1483.3</v>
      </c>
      <c r="U3310" s="23">
        <f t="shared" si="155"/>
        <v>0.48065768410683152</v>
      </c>
    </row>
    <row r="3311" spans="1:21" x14ac:dyDescent="0.3">
      <c r="A3311" s="9">
        <v>2031</v>
      </c>
      <c r="B3311" s="9" t="str">
        <f>PROPER(TRIM('1. Raw Data'!B3311))</f>
        <v>Customer_3309</v>
      </c>
      <c r="C3311" s="9">
        <f>IF(OR('1. Raw Data'!C3311&lt;18, '1. Raw Data'!C3311&gt;100), MEDIAN('1. Raw Data'!$C$2:$C$5001), '1. Raw Data'!C3311)</f>
        <v>33</v>
      </c>
      <c r="D3311" s="9" t="s">
        <v>5023</v>
      </c>
      <c r="E3311" s="22">
        <v>44417</v>
      </c>
      <c r="F3311" s="9">
        <v>1</v>
      </c>
      <c r="G3311" s="9">
        <v>11787</v>
      </c>
      <c r="H3311" s="15">
        <v>44447</v>
      </c>
      <c r="I3311" s="9" t="s">
        <v>7456</v>
      </c>
      <c r="J3311" s="9">
        <v>133</v>
      </c>
      <c r="K3311" s="9" t="s">
        <v>7498</v>
      </c>
      <c r="L3311" s="9" t="str">
        <f>IF(OR('1. Raw Data'!L3311="Elec", '1. Raw Data'!L3311="elect"), "Electronics", '1. Raw Data'!L3311)</f>
        <v>Sports</v>
      </c>
      <c r="M3311" s="9">
        <v>220.24</v>
      </c>
      <c r="N3311" s="9">
        <f>IF(ISBLANK('1. Raw Data'!N3311), MEDIAN('1. Raw Data'!$N$2:$N$5001), '1. Raw Data'!N3311)</f>
        <v>139.53</v>
      </c>
      <c r="O3311" s="9">
        <v>3</v>
      </c>
      <c r="P3311" s="9">
        <f>IF(ISBLANK('1. Raw Data'!P3311), 0, '1. Raw Data'!P3311)</f>
        <v>0</v>
      </c>
      <c r="Q3311" s="9">
        <v>344</v>
      </c>
      <c r="R3311" s="9">
        <v>5</v>
      </c>
      <c r="S3311" s="9">
        <f t="shared" si="153"/>
        <v>660.72</v>
      </c>
      <c r="T3311" s="9">
        <f t="shared" si="154"/>
        <v>242.13</v>
      </c>
      <c r="U3311" s="23">
        <f t="shared" si="155"/>
        <v>0.36646385760988009</v>
      </c>
    </row>
    <row r="3312" spans="1:21" x14ac:dyDescent="0.3">
      <c r="A3312" s="9">
        <v>2324</v>
      </c>
      <c r="B3312" s="9" t="str">
        <f>PROPER(TRIM('1. Raw Data'!B3312))</f>
        <v>Customer_3310</v>
      </c>
      <c r="C3312" s="9">
        <f>IF(OR('1. Raw Data'!C3312&lt;18, '1. Raw Data'!C3312&gt;100), MEDIAN('1. Raw Data'!$C$2:$C$5001), '1. Raw Data'!C3312)</f>
        <v>59</v>
      </c>
      <c r="D3312" s="9" t="s">
        <v>5020</v>
      </c>
      <c r="E3312" s="22">
        <v>44262</v>
      </c>
      <c r="F3312" s="9">
        <v>0</v>
      </c>
      <c r="G3312" s="9">
        <v>13787</v>
      </c>
      <c r="H3312" s="15">
        <v>44380</v>
      </c>
      <c r="I3312" s="9" t="s">
        <v>7456</v>
      </c>
      <c r="J3312" s="9">
        <v>114</v>
      </c>
      <c r="K3312" s="9" t="s">
        <v>7463</v>
      </c>
      <c r="L3312" s="9" t="str">
        <f>IF(OR('1. Raw Data'!L3312="Elec", '1. Raw Data'!L3312="elect"), "Electronics", '1. Raw Data'!L3312)</f>
        <v>Clothing</v>
      </c>
      <c r="M3312" s="9">
        <v>654.52</v>
      </c>
      <c r="N3312" s="9">
        <f>IF(ISBLANK('1. Raw Data'!N3312), MEDIAN('1. Raw Data'!$N$2:$N$5001), '1. Raw Data'!N3312)</f>
        <v>312.33999999999997</v>
      </c>
      <c r="O3312" s="9">
        <v>3</v>
      </c>
      <c r="P3312" s="9">
        <f>IF(ISBLANK('1. Raw Data'!P3312), 0, '1. Raw Data'!P3312)</f>
        <v>0</v>
      </c>
      <c r="Q3312" s="9">
        <v>354</v>
      </c>
      <c r="R3312" s="9">
        <v>7</v>
      </c>
      <c r="S3312" s="9">
        <f t="shared" si="153"/>
        <v>1963.56</v>
      </c>
      <c r="T3312" s="9">
        <f t="shared" si="154"/>
        <v>1026.54</v>
      </c>
      <c r="U3312" s="23">
        <f t="shared" si="155"/>
        <v>0.52279533092953612</v>
      </c>
    </row>
    <row r="3313" spans="1:21" x14ac:dyDescent="0.3">
      <c r="A3313" s="9">
        <v>1342</v>
      </c>
      <c r="B3313" s="9" t="str">
        <f>PROPER(TRIM('1. Raw Data'!B3313))</f>
        <v>Customer_3311</v>
      </c>
      <c r="C3313" s="9">
        <f>IF(OR('1. Raw Data'!C3313&lt;18, '1. Raw Data'!C3313&gt;100), MEDIAN('1. Raw Data'!$C$2:$C$5001), '1. Raw Data'!C3313)</f>
        <v>23</v>
      </c>
      <c r="D3313" s="9" t="s">
        <v>5021</v>
      </c>
      <c r="E3313" s="22">
        <v>44840</v>
      </c>
      <c r="F3313" s="9">
        <v>0</v>
      </c>
      <c r="G3313" s="9">
        <v>10873</v>
      </c>
      <c r="H3313" s="15">
        <v>44722</v>
      </c>
      <c r="I3313" s="9" t="s">
        <v>7456</v>
      </c>
      <c r="J3313" s="9">
        <v>124</v>
      </c>
      <c r="K3313" s="9" t="s">
        <v>7497</v>
      </c>
      <c r="L3313" s="9" t="str">
        <f>IF(OR('1. Raw Data'!L3313="Elec", '1. Raw Data'!L3313="elect"), "Electronics", '1. Raw Data'!L3313)</f>
        <v>Sports</v>
      </c>
      <c r="M3313" s="9">
        <v>573.16</v>
      </c>
      <c r="N3313" s="9">
        <f>IF(ISBLANK('1. Raw Data'!N3313), MEDIAN('1. Raw Data'!$N$2:$N$5001), '1. Raw Data'!N3313)</f>
        <v>251.75</v>
      </c>
      <c r="O3313" s="9">
        <v>2</v>
      </c>
      <c r="P3313" s="9">
        <f>IF(ISBLANK('1. Raw Data'!P3313), 0, '1. Raw Data'!P3313)</f>
        <v>0</v>
      </c>
      <c r="Q3313" s="9">
        <v>818</v>
      </c>
      <c r="R3313" s="9">
        <v>3</v>
      </c>
      <c r="S3313" s="9">
        <f t="shared" si="153"/>
        <v>1146.32</v>
      </c>
      <c r="T3313" s="9">
        <f t="shared" si="154"/>
        <v>642.81999999999994</v>
      </c>
      <c r="U3313" s="23">
        <f t="shared" si="155"/>
        <v>0.56076837183334494</v>
      </c>
    </row>
    <row r="3314" spans="1:21" x14ac:dyDescent="0.3">
      <c r="A3314" s="9">
        <v>2454</v>
      </c>
      <c r="B3314" s="9" t="str">
        <f>PROPER(TRIM('1. Raw Data'!B3314))</f>
        <v>Customer_3312</v>
      </c>
      <c r="C3314" s="9">
        <f>IF(OR('1. Raw Data'!C3314&lt;18, '1. Raw Data'!C3314&gt;100), MEDIAN('1. Raw Data'!$C$2:$C$5001), '1. Raw Data'!C3314)</f>
        <v>24</v>
      </c>
      <c r="D3314" s="9" t="s">
        <v>5021</v>
      </c>
      <c r="E3314" s="22">
        <v>44129</v>
      </c>
      <c r="F3314" s="9">
        <v>1</v>
      </c>
      <c r="G3314" s="9">
        <v>11581</v>
      </c>
      <c r="H3314" s="15">
        <v>44129</v>
      </c>
      <c r="I3314" s="9" t="s">
        <v>7455</v>
      </c>
      <c r="J3314" s="9">
        <v>111</v>
      </c>
      <c r="K3314" s="9" t="s">
        <v>7476</v>
      </c>
      <c r="L3314" s="9" t="str">
        <f>IF(OR('1. Raw Data'!L3314="Elec", '1. Raw Data'!L3314="elect"), "Electronics", '1. Raw Data'!L3314)</f>
        <v>Electronics</v>
      </c>
      <c r="M3314" s="9">
        <v>315.52999999999997</v>
      </c>
      <c r="N3314" s="9">
        <f>IF(ISBLANK('1. Raw Data'!N3314), MEDIAN('1. Raw Data'!$N$2:$N$5001), '1. Raw Data'!N3314)</f>
        <v>146.94</v>
      </c>
      <c r="O3314" s="9">
        <v>4</v>
      </c>
      <c r="P3314" s="9">
        <f>IF(ISBLANK('1. Raw Data'!P3314), 0, '1. Raw Data'!P3314)</f>
        <v>0.05</v>
      </c>
      <c r="Q3314" s="9">
        <v>492</v>
      </c>
      <c r="R3314" s="9">
        <v>2</v>
      </c>
      <c r="S3314" s="9">
        <f t="shared" si="153"/>
        <v>1199.0139999999999</v>
      </c>
      <c r="T3314" s="9">
        <f t="shared" si="154"/>
        <v>611.25399999999991</v>
      </c>
      <c r="U3314" s="23">
        <f t="shared" si="155"/>
        <v>0.50979721671306588</v>
      </c>
    </row>
    <row r="3315" spans="1:21" x14ac:dyDescent="0.3">
      <c r="A3315" s="9">
        <v>2447</v>
      </c>
      <c r="B3315" s="9" t="str">
        <f>PROPER(TRIM('1. Raw Data'!B3315))</f>
        <v>Customer_3313</v>
      </c>
      <c r="C3315" s="9">
        <f>IF(OR('1. Raw Data'!C3315&lt;18, '1. Raw Data'!C3315&gt;100), MEDIAN('1. Raw Data'!$C$2:$C$5001), '1. Raw Data'!C3315)</f>
        <v>34</v>
      </c>
      <c r="D3315" s="9" t="s">
        <v>5022</v>
      </c>
      <c r="E3315" s="22">
        <v>43960</v>
      </c>
      <c r="F3315" s="9">
        <v>0</v>
      </c>
      <c r="G3315" s="9">
        <v>13957</v>
      </c>
      <c r="H3315" s="15">
        <v>44079</v>
      </c>
      <c r="I3315" s="9" t="s">
        <v>7456</v>
      </c>
      <c r="J3315" s="9">
        <v>125</v>
      </c>
      <c r="K3315" s="9" t="s">
        <v>7479</v>
      </c>
      <c r="L3315" s="9" t="str">
        <f>IF(OR('1. Raw Data'!L3315="Elec", '1. Raw Data'!L3315="elect"), "Electronics", '1. Raw Data'!L3315)</f>
        <v>Home Appliances</v>
      </c>
      <c r="M3315" s="9">
        <v>1346.99</v>
      </c>
      <c r="N3315" s="9">
        <f>IF(ISBLANK('1. Raw Data'!N3315), MEDIAN('1. Raw Data'!$N$2:$N$5001), '1. Raw Data'!N3315)</f>
        <v>813.17</v>
      </c>
      <c r="O3315" s="9">
        <v>4</v>
      </c>
      <c r="P3315" s="9">
        <f>IF(ISBLANK('1. Raw Data'!P3315), 0, '1. Raw Data'!P3315)</f>
        <v>0</v>
      </c>
      <c r="Q3315" s="9">
        <v>531</v>
      </c>
      <c r="R3315" s="9">
        <v>4</v>
      </c>
      <c r="S3315" s="9">
        <f t="shared" si="153"/>
        <v>5387.96</v>
      </c>
      <c r="T3315" s="9">
        <f t="shared" si="154"/>
        <v>2135.2800000000002</v>
      </c>
      <c r="U3315" s="23">
        <f t="shared" si="155"/>
        <v>0.39630583745981784</v>
      </c>
    </row>
    <row r="3316" spans="1:21" x14ac:dyDescent="0.3">
      <c r="A3316" s="9">
        <v>1331</v>
      </c>
      <c r="B3316" s="9" t="str">
        <f>PROPER(TRIM('1. Raw Data'!B3316))</f>
        <v>Customer_3314</v>
      </c>
      <c r="C3316" s="9">
        <f>IF(OR('1. Raw Data'!C3316&lt;18, '1. Raw Data'!C3316&gt;100), MEDIAN('1. Raw Data'!$C$2:$C$5001), '1. Raw Data'!C3316)</f>
        <v>26</v>
      </c>
      <c r="D3316" s="9" t="s">
        <v>5021</v>
      </c>
      <c r="E3316" s="22">
        <v>44055</v>
      </c>
      <c r="F3316" s="9">
        <v>1</v>
      </c>
      <c r="G3316" s="9">
        <v>10494</v>
      </c>
      <c r="H3316" s="15">
        <v>44173</v>
      </c>
      <c r="I3316" s="9" t="s">
        <v>7456</v>
      </c>
      <c r="J3316" s="9">
        <v>128</v>
      </c>
      <c r="K3316" s="9" t="s">
        <v>7473</v>
      </c>
      <c r="L3316" s="9" t="str">
        <f>IF(OR('1. Raw Data'!L3316="Elec", '1. Raw Data'!L3316="elect"), "Electronics", '1. Raw Data'!L3316)</f>
        <v>Electronics</v>
      </c>
      <c r="M3316" s="9">
        <v>264.73</v>
      </c>
      <c r="N3316" s="9">
        <f>IF(ISBLANK('1. Raw Data'!N3316), MEDIAN('1. Raw Data'!$N$2:$N$5001), '1. Raw Data'!N3316)</f>
        <v>154.65</v>
      </c>
      <c r="O3316" s="9">
        <v>1</v>
      </c>
      <c r="P3316" s="9">
        <f>IF(ISBLANK('1. Raw Data'!P3316), 0, '1. Raw Data'!P3316)</f>
        <v>0</v>
      </c>
      <c r="Q3316" s="9">
        <v>1485</v>
      </c>
      <c r="R3316" s="9">
        <v>2</v>
      </c>
      <c r="S3316" s="9">
        <f t="shared" si="153"/>
        <v>264.73</v>
      </c>
      <c r="T3316" s="9">
        <f t="shared" si="154"/>
        <v>110.08000000000001</v>
      </c>
      <c r="U3316" s="23">
        <f t="shared" si="155"/>
        <v>0.4158198919653987</v>
      </c>
    </row>
    <row r="3317" spans="1:21" x14ac:dyDescent="0.3">
      <c r="A3317" s="9">
        <v>1437</v>
      </c>
      <c r="B3317" s="9" t="str">
        <f>PROPER(TRIM('1. Raw Data'!B3317))</f>
        <v>Customer_3315</v>
      </c>
      <c r="C3317" s="9">
        <f>IF(OR('1. Raw Data'!C3317&lt;18, '1. Raw Data'!C3317&gt;100), MEDIAN('1. Raw Data'!$C$2:$C$5001), '1. Raw Data'!C3317)</f>
        <v>36</v>
      </c>
      <c r="D3317" s="9" t="s">
        <v>5022</v>
      </c>
      <c r="E3317" s="22">
        <v>44721</v>
      </c>
      <c r="F3317" s="9">
        <v>1</v>
      </c>
      <c r="G3317" s="9">
        <v>13332</v>
      </c>
      <c r="H3317" s="15">
        <v>44810</v>
      </c>
      <c r="I3317" s="9" t="s">
        <v>7457</v>
      </c>
      <c r="J3317" s="9">
        <v>107</v>
      </c>
      <c r="K3317" s="9" t="s">
        <v>7485</v>
      </c>
      <c r="L3317" s="9" t="str">
        <f>IF(OR('1. Raw Data'!L3317="Elec", '1. Raw Data'!L3317="elect"), "Electronics", '1. Raw Data'!L3317)</f>
        <v>Clothing</v>
      </c>
      <c r="M3317" s="9">
        <v>971.82</v>
      </c>
      <c r="N3317" s="9">
        <f>IF(ISBLANK('1. Raw Data'!N3317), MEDIAN('1. Raw Data'!$N$2:$N$5001), '1. Raw Data'!N3317)</f>
        <v>589.4</v>
      </c>
      <c r="O3317" s="9">
        <v>2</v>
      </c>
      <c r="P3317" s="9">
        <f>IF(ISBLANK('1. Raw Data'!P3317), 0, '1. Raw Data'!P3317)</f>
        <v>0</v>
      </c>
      <c r="Q3317" s="9">
        <v>937</v>
      </c>
      <c r="R3317" s="9">
        <v>3</v>
      </c>
      <c r="S3317" s="9">
        <f t="shared" si="153"/>
        <v>1943.64</v>
      </c>
      <c r="T3317" s="9">
        <f t="shared" si="154"/>
        <v>764.84000000000015</v>
      </c>
      <c r="U3317" s="23">
        <f t="shared" si="155"/>
        <v>0.39350908604474083</v>
      </c>
    </row>
    <row r="3318" spans="1:21" x14ac:dyDescent="0.3">
      <c r="A3318" s="9">
        <v>1173</v>
      </c>
      <c r="B3318" s="9" t="str">
        <f>PROPER(TRIM('1. Raw Data'!B3318))</f>
        <v>Customer_3316</v>
      </c>
      <c r="C3318" s="9">
        <f>IF(OR('1. Raw Data'!C3318&lt;18, '1. Raw Data'!C3318&gt;100), MEDIAN('1. Raw Data'!$C$2:$C$5001), '1. Raw Data'!C3318)</f>
        <v>32</v>
      </c>
      <c r="D3318" s="9" t="s">
        <v>5021</v>
      </c>
      <c r="E3318" s="22">
        <v>44396</v>
      </c>
      <c r="F3318" s="9">
        <v>1</v>
      </c>
      <c r="G3318" s="9">
        <v>12625</v>
      </c>
      <c r="H3318" s="15">
        <v>44396</v>
      </c>
      <c r="I3318" s="9" t="s">
        <v>7455</v>
      </c>
      <c r="J3318" s="9">
        <v>149</v>
      </c>
      <c r="K3318" s="9" t="s">
        <v>7467</v>
      </c>
      <c r="L3318" s="9" t="str">
        <f>IF(OR('1. Raw Data'!L3318="Elec", '1. Raw Data'!L3318="elect"), "Electronics", '1. Raw Data'!L3318)</f>
        <v>Home Appliances</v>
      </c>
      <c r="M3318" s="9">
        <v>1340.71</v>
      </c>
      <c r="N3318" s="9">
        <f>IF(ISBLANK('1. Raw Data'!N3318), MEDIAN('1. Raw Data'!$N$2:$N$5001), '1. Raw Data'!N3318)</f>
        <v>665.78</v>
      </c>
      <c r="O3318" s="9">
        <v>1</v>
      </c>
      <c r="P3318" s="9">
        <f>IF(ISBLANK('1. Raw Data'!P3318), 0, '1. Raw Data'!P3318)</f>
        <v>0</v>
      </c>
      <c r="Q3318" s="9">
        <v>1262</v>
      </c>
      <c r="R3318" s="9">
        <v>2</v>
      </c>
      <c r="S3318" s="9">
        <f t="shared" si="153"/>
        <v>1340.71</v>
      </c>
      <c r="T3318" s="9">
        <f t="shared" si="154"/>
        <v>674.93000000000006</v>
      </c>
      <c r="U3318" s="23">
        <f t="shared" si="155"/>
        <v>0.50341237105712644</v>
      </c>
    </row>
    <row r="3319" spans="1:21" x14ac:dyDescent="0.3">
      <c r="A3319" s="9">
        <v>1558</v>
      </c>
      <c r="B3319" s="9" t="str">
        <f>PROPER(TRIM('1. Raw Data'!B3319))</f>
        <v>Customer_3317</v>
      </c>
      <c r="C3319" s="9">
        <f>IF(OR('1. Raw Data'!C3319&lt;18, '1. Raw Data'!C3319&gt;100), MEDIAN('1. Raw Data'!$C$2:$C$5001), '1. Raw Data'!C3319)</f>
        <v>41</v>
      </c>
      <c r="D3319" s="9" t="s">
        <v>5018</v>
      </c>
      <c r="E3319" s="22">
        <v>44693</v>
      </c>
      <c r="F3319" s="9">
        <v>0</v>
      </c>
      <c r="G3319" s="9">
        <v>11685</v>
      </c>
      <c r="H3319" s="15">
        <v>44900</v>
      </c>
      <c r="I3319" s="9" t="s">
        <v>7457</v>
      </c>
      <c r="J3319" s="9">
        <v>136</v>
      </c>
      <c r="K3319" s="9" t="s">
        <v>7503</v>
      </c>
      <c r="L3319" s="9" t="str">
        <f>IF(OR('1. Raw Data'!L3319="Elec", '1. Raw Data'!L3319="elect"), "Electronics", '1. Raw Data'!L3319)</f>
        <v>Electronics</v>
      </c>
      <c r="M3319" s="9">
        <v>1372.35</v>
      </c>
      <c r="N3319" s="9">
        <f>IF(ISBLANK('1. Raw Data'!N3319), MEDIAN('1. Raw Data'!$N$2:$N$5001), '1. Raw Data'!N3319)</f>
        <v>429.51499999999999</v>
      </c>
      <c r="O3319" s="9">
        <v>2</v>
      </c>
      <c r="P3319" s="9">
        <f>IF(ISBLANK('1. Raw Data'!P3319), 0, '1. Raw Data'!P3319)</f>
        <v>0</v>
      </c>
      <c r="Q3319" s="9">
        <v>519</v>
      </c>
      <c r="R3319" s="9">
        <v>7</v>
      </c>
      <c r="S3319" s="9">
        <f t="shared" si="153"/>
        <v>2744.7</v>
      </c>
      <c r="T3319" s="9">
        <f t="shared" si="154"/>
        <v>1885.6699999999998</v>
      </c>
      <c r="U3319" s="23">
        <f t="shared" si="155"/>
        <v>0.6870222610850002</v>
      </c>
    </row>
    <row r="3320" spans="1:21" x14ac:dyDescent="0.3">
      <c r="A3320" s="9">
        <v>1526</v>
      </c>
      <c r="B3320" s="9" t="str">
        <f>PROPER(TRIM('1. Raw Data'!B3320))</f>
        <v>Customer_3318</v>
      </c>
      <c r="C3320" s="9">
        <f>IF(OR('1. Raw Data'!C3320&lt;18, '1. Raw Data'!C3320&gt;100), MEDIAN('1. Raw Data'!$C$2:$C$5001), '1. Raw Data'!C3320)</f>
        <v>55</v>
      </c>
      <c r="D3320" s="9" t="s">
        <v>5019</v>
      </c>
      <c r="E3320" s="22">
        <v>44444</v>
      </c>
      <c r="F3320" s="9">
        <v>1</v>
      </c>
      <c r="G3320" s="9">
        <v>11605</v>
      </c>
      <c r="H3320" s="15">
        <v>44325</v>
      </c>
      <c r="I3320" s="9" t="s">
        <v>7457</v>
      </c>
      <c r="J3320" s="9">
        <v>110</v>
      </c>
      <c r="K3320" s="9" t="s">
        <v>7493</v>
      </c>
      <c r="L3320" s="9" t="str">
        <f>IF(OR('1. Raw Data'!L3320="Elec", '1. Raw Data'!L3320="elect"), "Electronics", '1. Raw Data'!L3320)</f>
        <v>Electronics</v>
      </c>
      <c r="M3320" s="9">
        <v>1200.2</v>
      </c>
      <c r="N3320" s="9">
        <f>IF(ISBLANK('1. Raw Data'!N3320), MEDIAN('1. Raw Data'!$N$2:$N$5001), '1. Raw Data'!N3320)</f>
        <v>429.51499999999999</v>
      </c>
      <c r="O3320" s="9">
        <v>1</v>
      </c>
      <c r="P3320" s="9">
        <f>IF(ISBLANK('1. Raw Data'!P3320), 0, '1. Raw Data'!P3320)</f>
        <v>0</v>
      </c>
      <c r="Q3320" s="9">
        <v>853</v>
      </c>
      <c r="R3320" s="9">
        <v>2</v>
      </c>
      <c r="S3320" s="9">
        <f t="shared" si="153"/>
        <v>1200.2</v>
      </c>
      <c r="T3320" s="9">
        <f t="shared" si="154"/>
        <v>770.68500000000006</v>
      </c>
      <c r="U3320" s="23">
        <f t="shared" si="155"/>
        <v>0.64213047825362446</v>
      </c>
    </row>
    <row r="3321" spans="1:21" x14ac:dyDescent="0.3">
      <c r="A3321" s="9">
        <v>1658</v>
      </c>
      <c r="B3321" s="9" t="str">
        <f>PROPER(TRIM('1. Raw Data'!B3321))</f>
        <v>Customer_3319</v>
      </c>
      <c r="C3321" s="9">
        <f>IF(OR('1. Raw Data'!C3321&lt;18, '1. Raw Data'!C3321&gt;100), MEDIAN('1. Raw Data'!$C$2:$C$5001), '1. Raw Data'!C3321)</f>
        <v>41</v>
      </c>
      <c r="D3321" s="9" t="s">
        <v>5021</v>
      </c>
      <c r="E3321" s="22">
        <v>44822</v>
      </c>
      <c r="F3321" s="9">
        <v>0</v>
      </c>
      <c r="G3321" s="9">
        <v>13435</v>
      </c>
      <c r="H3321" s="15">
        <v>44822</v>
      </c>
      <c r="I3321" s="9" t="s">
        <v>7457</v>
      </c>
      <c r="J3321" s="9">
        <v>149</v>
      </c>
      <c r="K3321" s="9" t="s">
        <v>7467</v>
      </c>
      <c r="L3321" s="9" t="str">
        <f>IF(OR('1. Raw Data'!L3321="Elec", '1. Raw Data'!L3321="elect"), "Electronics", '1. Raw Data'!L3321)</f>
        <v>Electronics</v>
      </c>
      <c r="M3321" s="9">
        <v>305.39999999999998</v>
      </c>
      <c r="N3321" s="9">
        <f>IF(ISBLANK('1. Raw Data'!N3321), MEDIAN('1. Raw Data'!$N$2:$N$5001), '1. Raw Data'!N3321)</f>
        <v>169.23</v>
      </c>
      <c r="O3321" s="9">
        <v>1</v>
      </c>
      <c r="P3321" s="9">
        <f>IF(ISBLANK('1. Raw Data'!P3321), 0, '1. Raw Data'!P3321)</f>
        <v>0</v>
      </c>
      <c r="Q3321" s="9">
        <v>768</v>
      </c>
      <c r="R3321" s="9">
        <v>4</v>
      </c>
      <c r="S3321" s="9">
        <f t="shared" si="153"/>
        <v>305.39999999999998</v>
      </c>
      <c r="T3321" s="9">
        <f t="shared" si="154"/>
        <v>136.16999999999999</v>
      </c>
      <c r="U3321" s="23">
        <f t="shared" si="155"/>
        <v>0.44587426326129664</v>
      </c>
    </row>
    <row r="3322" spans="1:21" x14ac:dyDescent="0.3">
      <c r="A3322" s="9">
        <v>1025</v>
      </c>
      <c r="B3322" s="9" t="str">
        <f>PROPER(TRIM('1. Raw Data'!B3322))</f>
        <v>Customer_3320</v>
      </c>
      <c r="C3322" s="9">
        <f>IF(OR('1. Raw Data'!C3322&lt;18, '1. Raw Data'!C3322&gt;100), MEDIAN('1. Raw Data'!$C$2:$C$5001), '1. Raw Data'!C3322)</f>
        <v>42</v>
      </c>
      <c r="D3322" s="9" t="s">
        <v>5019</v>
      </c>
      <c r="E3322" s="22">
        <v>43988</v>
      </c>
      <c r="F3322" s="9">
        <v>0</v>
      </c>
      <c r="G3322" s="9">
        <v>11537</v>
      </c>
      <c r="H3322" s="15">
        <v>43988</v>
      </c>
      <c r="I3322" s="9" t="s">
        <v>7456</v>
      </c>
      <c r="J3322" s="9">
        <v>136</v>
      </c>
      <c r="K3322" s="9" t="s">
        <v>7503</v>
      </c>
      <c r="L3322" s="9" t="str">
        <f>IF(OR('1. Raw Data'!L3322="Elec", '1. Raw Data'!L3322="elect"), "Electronics", '1. Raw Data'!L3322)</f>
        <v>Clothing</v>
      </c>
      <c r="M3322" s="9">
        <v>1235.28</v>
      </c>
      <c r="N3322" s="9">
        <f>IF(ISBLANK('1. Raw Data'!N3322), MEDIAN('1. Raw Data'!$N$2:$N$5001), '1. Raw Data'!N3322)</f>
        <v>845.73</v>
      </c>
      <c r="O3322" s="9">
        <v>4</v>
      </c>
      <c r="P3322" s="9">
        <f>IF(ISBLANK('1. Raw Data'!P3322), 0, '1. Raw Data'!P3322)</f>
        <v>0</v>
      </c>
      <c r="Q3322" s="9">
        <v>667</v>
      </c>
      <c r="R3322" s="9">
        <v>2</v>
      </c>
      <c r="S3322" s="9">
        <f t="shared" si="153"/>
        <v>4941.12</v>
      </c>
      <c r="T3322" s="9">
        <f t="shared" si="154"/>
        <v>1558.1999999999998</v>
      </c>
      <c r="U3322" s="23">
        <f t="shared" si="155"/>
        <v>0.31535360404118901</v>
      </c>
    </row>
    <row r="3323" spans="1:21" x14ac:dyDescent="0.3">
      <c r="A3323" s="9">
        <v>1819</v>
      </c>
      <c r="B3323" s="9" t="str">
        <f>PROPER(TRIM('1. Raw Data'!B3323))</f>
        <v>Customer_3321</v>
      </c>
      <c r="C3323" s="9">
        <f>IF(OR('1. Raw Data'!C3323&lt;18, '1. Raw Data'!C3323&gt;100), MEDIAN('1. Raw Data'!$C$2:$C$5001), '1. Raw Data'!C3323)</f>
        <v>24</v>
      </c>
      <c r="D3323" s="9" t="s">
        <v>5023</v>
      </c>
      <c r="E3323" s="22">
        <v>44805</v>
      </c>
      <c r="F3323" s="9">
        <v>0</v>
      </c>
      <c r="G3323" s="9">
        <v>12588</v>
      </c>
      <c r="H3323" s="15">
        <v>44570</v>
      </c>
      <c r="I3323" s="9" t="s">
        <v>7455</v>
      </c>
      <c r="J3323" s="9">
        <v>131</v>
      </c>
      <c r="K3323" s="9" t="s">
        <v>7504</v>
      </c>
      <c r="L3323" s="9" t="str">
        <f>IF(OR('1. Raw Data'!L3323="Elec", '1. Raw Data'!L3323="elect"), "Electronics", '1. Raw Data'!L3323)</f>
        <v>Electronics</v>
      </c>
      <c r="M3323" s="9">
        <v>451.02</v>
      </c>
      <c r="N3323" s="9">
        <f>IF(ISBLANK('1. Raw Data'!N3323), MEDIAN('1. Raw Data'!$N$2:$N$5001), '1. Raw Data'!N3323)</f>
        <v>312.91000000000003</v>
      </c>
      <c r="O3323" s="9">
        <v>4</v>
      </c>
      <c r="P3323" s="9">
        <f>IF(ISBLANK('1. Raw Data'!P3323), 0, '1. Raw Data'!P3323)</f>
        <v>0.1</v>
      </c>
      <c r="Q3323" s="9">
        <v>433</v>
      </c>
      <c r="R3323" s="9">
        <v>5</v>
      </c>
      <c r="S3323" s="9">
        <f t="shared" si="153"/>
        <v>1623.672</v>
      </c>
      <c r="T3323" s="9">
        <f t="shared" si="154"/>
        <v>372.03199999999993</v>
      </c>
      <c r="U3323" s="23">
        <f t="shared" si="155"/>
        <v>0.22913002133435811</v>
      </c>
    </row>
    <row r="3324" spans="1:21" x14ac:dyDescent="0.3">
      <c r="A3324" s="9">
        <v>1604</v>
      </c>
      <c r="B3324" s="9" t="str">
        <f>PROPER(TRIM('1. Raw Data'!B3324))</f>
        <v>Customer_3322</v>
      </c>
      <c r="C3324" s="9">
        <f>IF(OR('1. Raw Data'!C3324&lt;18, '1. Raw Data'!C3324&gt;100), MEDIAN('1. Raw Data'!$C$2:$C$5001), '1. Raw Data'!C3324)</f>
        <v>37</v>
      </c>
      <c r="D3324" s="9" t="s">
        <v>5020</v>
      </c>
      <c r="E3324" s="22">
        <v>44346</v>
      </c>
      <c r="F3324" s="9">
        <v>0</v>
      </c>
      <c r="G3324" s="9">
        <v>12815</v>
      </c>
      <c r="H3324" s="15">
        <v>44346</v>
      </c>
      <c r="I3324" s="9" t="s">
        <v>7456</v>
      </c>
      <c r="J3324" s="9">
        <v>119</v>
      </c>
      <c r="K3324" s="9" t="s">
        <v>7459</v>
      </c>
      <c r="L3324" s="9" t="str">
        <f>IF(OR('1. Raw Data'!L3324="Elec", '1. Raw Data'!L3324="elect"), "Electronics", '1. Raw Data'!L3324)</f>
        <v>Sports</v>
      </c>
      <c r="M3324" s="9">
        <v>1387.48</v>
      </c>
      <c r="N3324" s="9">
        <f>IF(ISBLANK('1. Raw Data'!N3324), MEDIAN('1. Raw Data'!$N$2:$N$5001), '1. Raw Data'!N3324)</f>
        <v>830.36</v>
      </c>
      <c r="O3324" s="9">
        <v>3</v>
      </c>
      <c r="P3324" s="9">
        <f>IF(ISBLANK('1. Raw Data'!P3324), 0, '1. Raw Data'!P3324)</f>
        <v>0</v>
      </c>
      <c r="Q3324" s="9">
        <v>630</v>
      </c>
      <c r="R3324" s="9">
        <v>4</v>
      </c>
      <c r="S3324" s="9">
        <f t="shared" si="153"/>
        <v>4162.4400000000005</v>
      </c>
      <c r="T3324" s="9">
        <f t="shared" si="154"/>
        <v>1671.3600000000006</v>
      </c>
      <c r="U3324" s="23">
        <f t="shared" si="155"/>
        <v>0.40153371580130892</v>
      </c>
    </row>
    <row r="3325" spans="1:21" x14ac:dyDescent="0.3">
      <c r="A3325" s="9">
        <v>1405</v>
      </c>
      <c r="B3325" s="9" t="str">
        <f>PROPER(TRIM('1. Raw Data'!B3325))</f>
        <v>Customer_3323</v>
      </c>
      <c r="C3325" s="9">
        <f>IF(OR('1. Raw Data'!C3325&lt;18, '1. Raw Data'!C3325&gt;100), MEDIAN('1. Raw Data'!$C$2:$C$5001), '1. Raw Data'!C3325)</f>
        <v>33</v>
      </c>
      <c r="D3325" s="9" t="s">
        <v>5023</v>
      </c>
      <c r="E3325" s="22">
        <v>44336</v>
      </c>
      <c r="F3325" s="9">
        <v>1</v>
      </c>
      <c r="G3325" s="9">
        <v>13644</v>
      </c>
      <c r="H3325" s="15">
        <v>44336</v>
      </c>
      <c r="I3325" s="9" t="s">
        <v>7455</v>
      </c>
      <c r="J3325" s="9">
        <v>118</v>
      </c>
      <c r="K3325" s="9" t="s">
        <v>7501</v>
      </c>
      <c r="L3325" s="9" t="str">
        <f>IF(OR('1. Raw Data'!L3325="Elec", '1. Raw Data'!L3325="elect"), "Electronics", '1. Raw Data'!L3325)</f>
        <v>Home Appliances</v>
      </c>
      <c r="M3325" s="9">
        <v>1078.18</v>
      </c>
      <c r="N3325" s="9">
        <f>IF(ISBLANK('1. Raw Data'!N3325), MEDIAN('1. Raw Data'!$N$2:$N$5001), '1. Raw Data'!N3325)</f>
        <v>736.88</v>
      </c>
      <c r="O3325" s="9">
        <v>3</v>
      </c>
      <c r="P3325" s="9">
        <f>IF(ISBLANK('1. Raw Data'!P3325), 0, '1. Raw Data'!P3325)</f>
        <v>0</v>
      </c>
      <c r="Q3325" s="9">
        <v>567</v>
      </c>
      <c r="R3325" s="9">
        <v>5</v>
      </c>
      <c r="S3325" s="9">
        <f t="shared" si="153"/>
        <v>3234.54</v>
      </c>
      <c r="T3325" s="9">
        <f t="shared" si="154"/>
        <v>1023.9000000000001</v>
      </c>
      <c r="U3325" s="23">
        <f t="shared" si="155"/>
        <v>0.31655196720399192</v>
      </c>
    </row>
    <row r="3326" spans="1:21" x14ac:dyDescent="0.3">
      <c r="A3326" s="9">
        <v>1231</v>
      </c>
      <c r="B3326" s="9" t="str">
        <f>PROPER(TRIM('1. Raw Data'!B3326))</f>
        <v>Customer_3324</v>
      </c>
      <c r="C3326" s="9">
        <f>IF(OR('1. Raw Data'!C3326&lt;18, '1. Raw Data'!C3326&gt;100), MEDIAN('1. Raw Data'!$C$2:$C$5001), '1. Raw Data'!C3326)</f>
        <v>50</v>
      </c>
      <c r="D3326" s="9" t="s">
        <v>5021</v>
      </c>
      <c r="E3326" s="22">
        <v>45307</v>
      </c>
      <c r="F3326" s="9">
        <v>0</v>
      </c>
      <c r="G3326" s="9">
        <v>11635</v>
      </c>
      <c r="H3326" s="15">
        <v>45307</v>
      </c>
      <c r="I3326" s="9" t="s">
        <v>7457</v>
      </c>
      <c r="J3326" s="9">
        <v>149</v>
      </c>
      <c r="K3326" s="9" t="s">
        <v>7467</v>
      </c>
      <c r="L3326" s="9" t="str">
        <f>IF(OR('1. Raw Data'!L3326="Elec", '1. Raw Data'!L3326="elect"), "Electronics", '1. Raw Data'!L3326)</f>
        <v>Home Appliances</v>
      </c>
      <c r="M3326" s="9">
        <v>1188.6400000000001</v>
      </c>
      <c r="N3326" s="9">
        <f>IF(ISBLANK('1. Raw Data'!N3326), MEDIAN('1. Raw Data'!$N$2:$N$5001), '1. Raw Data'!N3326)</f>
        <v>668.55</v>
      </c>
      <c r="O3326" s="9">
        <v>4</v>
      </c>
      <c r="P3326" s="9">
        <f>IF(ISBLANK('1. Raw Data'!P3326), 0, '1. Raw Data'!P3326)</f>
        <v>0</v>
      </c>
      <c r="Q3326" s="9">
        <v>351</v>
      </c>
      <c r="R3326" s="9">
        <v>3</v>
      </c>
      <c r="S3326" s="9">
        <f t="shared" si="153"/>
        <v>4754.5600000000004</v>
      </c>
      <c r="T3326" s="9">
        <f t="shared" si="154"/>
        <v>2080.3600000000006</v>
      </c>
      <c r="U3326" s="23">
        <f t="shared" si="155"/>
        <v>0.43755047785704682</v>
      </c>
    </row>
    <row r="3327" spans="1:21" x14ac:dyDescent="0.3">
      <c r="A3327" s="9">
        <v>1532</v>
      </c>
      <c r="B3327" s="9" t="str">
        <f>PROPER(TRIM('1. Raw Data'!B3327))</f>
        <v>Customer_3325</v>
      </c>
      <c r="C3327" s="9">
        <f>IF(OR('1. Raw Data'!C3327&lt;18, '1. Raw Data'!C3327&gt;100), MEDIAN('1. Raw Data'!$C$2:$C$5001), '1. Raw Data'!C3327)</f>
        <v>28</v>
      </c>
      <c r="D3327" s="9" t="s">
        <v>5022</v>
      </c>
      <c r="E3327" s="22">
        <v>45023</v>
      </c>
      <c r="F3327" s="9">
        <v>0</v>
      </c>
      <c r="G3327" s="9">
        <v>10895</v>
      </c>
      <c r="H3327" s="15">
        <v>45111</v>
      </c>
      <c r="I3327" s="9" t="s">
        <v>7455</v>
      </c>
      <c r="J3327" s="9">
        <v>106</v>
      </c>
      <c r="K3327" s="9" t="s">
        <v>7477</v>
      </c>
      <c r="L3327" s="9" t="str">
        <f>IF(OR('1. Raw Data'!L3327="Elec", '1. Raw Data'!L3327="elect"), "Electronics", '1. Raw Data'!L3327)</f>
        <v>Electronics</v>
      </c>
      <c r="M3327" s="9">
        <v>173.3</v>
      </c>
      <c r="N3327" s="9">
        <f>IF(ISBLANK('1. Raw Data'!N3327), MEDIAN('1. Raw Data'!$N$2:$N$5001), '1. Raw Data'!N3327)</f>
        <v>85.3</v>
      </c>
      <c r="O3327" s="9">
        <v>4</v>
      </c>
      <c r="P3327" s="9">
        <f>IF(ISBLANK('1. Raw Data'!P3327), 0, '1. Raw Data'!P3327)</f>
        <v>0</v>
      </c>
      <c r="Q3327" s="9">
        <v>547</v>
      </c>
      <c r="R3327" s="9">
        <v>3</v>
      </c>
      <c r="S3327" s="9">
        <f t="shared" si="153"/>
        <v>693.2</v>
      </c>
      <c r="T3327" s="9">
        <f t="shared" si="154"/>
        <v>352.00000000000006</v>
      </c>
      <c r="U3327" s="23">
        <f t="shared" si="155"/>
        <v>0.50778995960761686</v>
      </c>
    </row>
    <row r="3328" spans="1:21" x14ac:dyDescent="0.3">
      <c r="A3328" s="9">
        <v>1504</v>
      </c>
      <c r="B3328" s="9" t="str">
        <f>PROPER(TRIM('1. Raw Data'!B3328))</f>
        <v>Customer_3326</v>
      </c>
      <c r="C3328" s="9">
        <f>IF(OR('1. Raw Data'!C3328&lt;18, '1. Raw Data'!C3328&gt;100), MEDIAN('1. Raw Data'!$C$2:$C$5001), '1. Raw Data'!C3328)</f>
        <v>27</v>
      </c>
      <c r="D3328" s="9" t="s">
        <v>5023</v>
      </c>
      <c r="E3328" s="22">
        <v>44846</v>
      </c>
      <c r="F3328" s="9">
        <v>0</v>
      </c>
      <c r="G3328" s="9">
        <v>12502</v>
      </c>
      <c r="H3328" s="15">
        <v>44905</v>
      </c>
      <c r="I3328" s="9" t="s">
        <v>7457</v>
      </c>
      <c r="J3328" s="9">
        <v>128</v>
      </c>
      <c r="K3328" s="9" t="s">
        <v>7473</v>
      </c>
      <c r="L3328" s="9" t="str">
        <f>IF(OR('1. Raw Data'!L3328="Elec", '1. Raw Data'!L3328="elect"), "Electronics", '1. Raw Data'!L3328)</f>
        <v>Clothing</v>
      </c>
      <c r="M3328" s="9">
        <v>895.01</v>
      </c>
      <c r="N3328" s="9">
        <f>IF(ISBLANK('1. Raw Data'!N3328), MEDIAN('1. Raw Data'!$N$2:$N$5001), '1. Raw Data'!N3328)</f>
        <v>442.61</v>
      </c>
      <c r="O3328" s="9">
        <v>1</v>
      </c>
      <c r="P3328" s="9">
        <f>IF(ISBLANK('1. Raw Data'!P3328), 0, '1. Raw Data'!P3328)</f>
        <v>0</v>
      </c>
      <c r="Q3328" s="9">
        <v>812</v>
      </c>
      <c r="R3328" s="9">
        <v>5</v>
      </c>
      <c r="S3328" s="9">
        <f t="shared" si="153"/>
        <v>895.01</v>
      </c>
      <c r="T3328" s="9">
        <f t="shared" si="154"/>
        <v>452.4</v>
      </c>
      <c r="U3328" s="23">
        <f t="shared" si="155"/>
        <v>0.50546921263449573</v>
      </c>
    </row>
    <row r="3329" spans="1:21" x14ac:dyDescent="0.3">
      <c r="A3329" s="9">
        <v>1178</v>
      </c>
      <c r="B3329" s="9" t="str">
        <f>PROPER(TRIM('1. Raw Data'!B3329))</f>
        <v>Customer_3327</v>
      </c>
      <c r="C3329" s="9">
        <f>IF(OR('1. Raw Data'!C3329&lt;18, '1. Raw Data'!C3329&gt;100), MEDIAN('1. Raw Data'!$C$2:$C$5001), '1. Raw Data'!C3329)</f>
        <v>44</v>
      </c>
      <c r="D3329" s="9" t="s">
        <v>5018</v>
      </c>
      <c r="E3329" s="22">
        <v>45047</v>
      </c>
      <c r="F3329" s="9">
        <v>0</v>
      </c>
      <c r="G3329" s="9">
        <v>11167</v>
      </c>
      <c r="H3329" s="15">
        <v>44931</v>
      </c>
      <c r="I3329" s="9" t="s">
        <v>7456</v>
      </c>
      <c r="J3329" s="9">
        <v>107</v>
      </c>
      <c r="K3329" s="9" t="s">
        <v>7485</v>
      </c>
      <c r="L3329" s="9" t="str">
        <f>IF(OR('1. Raw Data'!L3329="Elec", '1. Raw Data'!L3329="elect"), "Electronics", '1. Raw Data'!L3329)</f>
        <v>Sports</v>
      </c>
      <c r="M3329" s="9">
        <v>1240.6600000000001</v>
      </c>
      <c r="N3329" s="9">
        <f>IF(ISBLANK('1. Raw Data'!N3329), MEDIAN('1. Raw Data'!$N$2:$N$5001), '1. Raw Data'!N3329)</f>
        <v>704.3</v>
      </c>
      <c r="O3329" s="9">
        <v>3</v>
      </c>
      <c r="P3329" s="9">
        <f>IF(ISBLANK('1. Raw Data'!P3329), 0, '1. Raw Data'!P3329)</f>
        <v>0</v>
      </c>
      <c r="Q3329" s="9">
        <v>611</v>
      </c>
      <c r="R3329" s="9">
        <v>1</v>
      </c>
      <c r="S3329" s="9">
        <f t="shared" si="153"/>
        <v>3721.9800000000005</v>
      </c>
      <c r="T3329" s="9">
        <f t="shared" si="154"/>
        <v>1609.0800000000008</v>
      </c>
      <c r="U3329" s="23">
        <f t="shared" si="155"/>
        <v>0.4323182822046332</v>
      </c>
    </row>
    <row r="3330" spans="1:21" x14ac:dyDescent="0.3">
      <c r="A3330" s="9">
        <v>1131</v>
      </c>
      <c r="B3330" s="9" t="str">
        <f>PROPER(TRIM('1. Raw Data'!B3330))</f>
        <v>Customer_3328</v>
      </c>
      <c r="C3330" s="9">
        <f>IF(OR('1. Raw Data'!C3330&lt;18, '1. Raw Data'!C3330&gt;100), MEDIAN('1. Raw Data'!$C$2:$C$5001), '1. Raw Data'!C3330)</f>
        <v>69</v>
      </c>
      <c r="D3330" s="9" t="s">
        <v>5019</v>
      </c>
      <c r="E3330" s="22">
        <v>45093</v>
      </c>
      <c r="F3330" s="9">
        <v>0</v>
      </c>
      <c r="G3330" s="9">
        <v>13263</v>
      </c>
      <c r="H3330" s="15">
        <v>45093</v>
      </c>
      <c r="I3330" s="9" t="s">
        <v>7457</v>
      </c>
      <c r="J3330" s="9">
        <v>138</v>
      </c>
      <c r="K3330" s="9" t="s">
        <v>7464</v>
      </c>
      <c r="L3330" s="9" t="str">
        <f>IF(OR('1. Raw Data'!L3330="Elec", '1. Raw Data'!L3330="elect"), "Electronics", '1. Raw Data'!L3330)</f>
        <v>Sports</v>
      </c>
      <c r="M3330" s="9">
        <v>1299.31</v>
      </c>
      <c r="N3330" s="9">
        <f>IF(ISBLANK('1. Raw Data'!N3330), MEDIAN('1. Raw Data'!$N$2:$N$5001), '1. Raw Data'!N3330)</f>
        <v>755.56</v>
      </c>
      <c r="O3330" s="9">
        <v>4</v>
      </c>
      <c r="P3330" s="9">
        <f>IF(ISBLANK('1. Raw Data'!P3330), 0, '1. Raw Data'!P3330)</f>
        <v>0</v>
      </c>
      <c r="Q3330" s="9">
        <v>565</v>
      </c>
      <c r="R3330" s="9">
        <v>4</v>
      </c>
      <c r="S3330" s="9">
        <f t="shared" si="153"/>
        <v>5197.24</v>
      </c>
      <c r="T3330" s="9">
        <f t="shared" si="154"/>
        <v>2175</v>
      </c>
      <c r="U3330" s="23">
        <f t="shared" si="155"/>
        <v>0.41849135310280072</v>
      </c>
    </row>
    <row r="3331" spans="1:21" x14ac:dyDescent="0.3">
      <c r="A3331" s="9">
        <v>2478</v>
      </c>
      <c r="B3331" s="9" t="str">
        <f>PROPER(TRIM('1. Raw Data'!B3331))</f>
        <v>Customer_3329</v>
      </c>
      <c r="C3331" s="9">
        <f>IF(OR('1. Raw Data'!C3331&lt;18, '1. Raw Data'!C3331&gt;100), MEDIAN('1. Raw Data'!$C$2:$C$5001), '1. Raw Data'!C3331)</f>
        <v>37</v>
      </c>
      <c r="D3331" s="9" t="s">
        <v>5022</v>
      </c>
      <c r="E3331" s="22">
        <v>44288</v>
      </c>
      <c r="F3331" s="9">
        <v>0</v>
      </c>
      <c r="G3331" s="9">
        <v>13936</v>
      </c>
      <c r="H3331" s="15">
        <v>44231</v>
      </c>
      <c r="I3331" s="9" t="s">
        <v>7456</v>
      </c>
      <c r="J3331" s="9">
        <v>112</v>
      </c>
      <c r="K3331" s="9" t="s">
        <v>7492</v>
      </c>
      <c r="L3331" s="9" t="str">
        <f>IF(OR('1. Raw Data'!L3331="Elec", '1. Raw Data'!L3331="elect"), "Electronics", '1. Raw Data'!L3331)</f>
        <v>Home Appliances</v>
      </c>
      <c r="M3331" s="9">
        <v>91.52</v>
      </c>
      <c r="N3331" s="9">
        <f>IF(ISBLANK('1. Raw Data'!N3331), MEDIAN('1. Raw Data'!$N$2:$N$5001), '1. Raw Data'!N3331)</f>
        <v>48.68</v>
      </c>
      <c r="O3331" s="9">
        <v>2</v>
      </c>
      <c r="P3331" s="9">
        <f>IF(ISBLANK('1. Raw Data'!P3331), 0, '1. Raw Data'!P3331)</f>
        <v>0</v>
      </c>
      <c r="Q3331" s="9">
        <v>653</v>
      </c>
      <c r="R3331" s="9">
        <v>5</v>
      </c>
      <c r="S3331" s="9">
        <f t="shared" ref="S3331:S3394" si="156">M3331 * O3331 * (1 - P3331)</f>
        <v>183.04</v>
      </c>
      <c r="T3331" s="9">
        <f t="shared" ref="T3331:T3394" si="157">S3331 - (N3331 * O3331)</f>
        <v>85.679999999999993</v>
      </c>
      <c r="U3331" s="23">
        <f t="shared" ref="U3331:U3394" si="158">T3331 / S3331</f>
        <v>0.46809440559440557</v>
      </c>
    </row>
    <row r="3332" spans="1:21" x14ac:dyDescent="0.3">
      <c r="A3332" s="9">
        <v>1347</v>
      </c>
      <c r="B3332" s="9" t="str">
        <f>PROPER(TRIM('1. Raw Data'!B3332))</f>
        <v>Customer_3330</v>
      </c>
      <c r="C3332" s="9">
        <f>IF(OR('1. Raw Data'!C3332&lt;18, '1. Raw Data'!C3332&gt;100), MEDIAN('1. Raw Data'!$C$2:$C$5001), '1. Raw Data'!C3332)</f>
        <v>42</v>
      </c>
      <c r="D3332" s="9" t="s">
        <v>5022</v>
      </c>
      <c r="E3332" s="22">
        <v>44768</v>
      </c>
      <c r="F3332" s="9">
        <v>0</v>
      </c>
      <c r="G3332" s="9">
        <v>13424</v>
      </c>
      <c r="H3332" s="15">
        <v>44768</v>
      </c>
      <c r="I3332" s="9" t="s">
        <v>7456</v>
      </c>
      <c r="J3332" s="9">
        <v>141</v>
      </c>
      <c r="K3332" s="9" t="s">
        <v>7490</v>
      </c>
      <c r="L3332" s="9" t="str">
        <f>IF(OR('1. Raw Data'!L3332="Elec", '1. Raw Data'!L3332="elect"), "Electronics", '1. Raw Data'!L3332)</f>
        <v>Home Appliances</v>
      </c>
      <c r="M3332" s="9">
        <v>1411.78</v>
      </c>
      <c r="N3332" s="9">
        <f>IF(ISBLANK('1. Raw Data'!N3332), MEDIAN('1. Raw Data'!$N$2:$N$5001), '1. Raw Data'!N3332)</f>
        <v>429.51499999999999</v>
      </c>
      <c r="O3332" s="9">
        <v>2</v>
      </c>
      <c r="P3332" s="9">
        <f>IF(ISBLANK('1. Raw Data'!P3332), 0, '1. Raw Data'!P3332)</f>
        <v>0</v>
      </c>
      <c r="Q3332" s="9">
        <v>890</v>
      </c>
      <c r="R3332" s="9">
        <v>4</v>
      </c>
      <c r="S3332" s="9">
        <f t="shared" si="156"/>
        <v>2823.56</v>
      </c>
      <c r="T3332" s="9">
        <f t="shared" si="157"/>
        <v>1964.53</v>
      </c>
      <c r="U3332" s="23">
        <f t="shared" si="158"/>
        <v>0.69576350422870414</v>
      </c>
    </row>
    <row r="3333" spans="1:21" x14ac:dyDescent="0.3">
      <c r="A3333" s="9">
        <v>1539</v>
      </c>
      <c r="B3333" s="9" t="str">
        <f>PROPER(TRIM('1. Raw Data'!B3333))</f>
        <v>Customer_3331</v>
      </c>
      <c r="C3333" s="9">
        <f>IF(OR('1. Raw Data'!C3333&lt;18, '1. Raw Data'!C3333&gt;100), MEDIAN('1. Raw Data'!$C$2:$C$5001), '1. Raw Data'!C3333)</f>
        <v>54</v>
      </c>
      <c r="D3333" s="9" t="s">
        <v>5021</v>
      </c>
      <c r="E3333" s="22">
        <v>44020</v>
      </c>
      <c r="F3333" s="9">
        <v>0</v>
      </c>
      <c r="G3333" s="9">
        <v>13853</v>
      </c>
      <c r="H3333" s="15">
        <v>44050</v>
      </c>
      <c r="I3333" s="9" t="s">
        <v>7456</v>
      </c>
      <c r="J3333" s="9">
        <v>134</v>
      </c>
      <c r="K3333" s="9" t="s">
        <v>7482</v>
      </c>
      <c r="L3333" s="9" t="str">
        <f>IF(OR('1. Raw Data'!L3333="Elec", '1. Raw Data'!L3333="elect"), "Electronics", '1. Raw Data'!L3333)</f>
        <v>Sports</v>
      </c>
      <c r="M3333" s="9">
        <v>112.84</v>
      </c>
      <c r="N3333" s="9">
        <f>IF(ISBLANK('1. Raw Data'!N3333), MEDIAN('1. Raw Data'!$N$2:$N$5001), '1. Raw Data'!N3333)</f>
        <v>59.58</v>
      </c>
      <c r="O3333" s="9">
        <v>3</v>
      </c>
      <c r="P3333" s="9">
        <f>IF(ISBLANK('1. Raw Data'!P3333), 0, '1. Raw Data'!P3333)</f>
        <v>0</v>
      </c>
      <c r="Q3333" s="9">
        <v>597</v>
      </c>
      <c r="R3333" s="9">
        <v>6</v>
      </c>
      <c r="S3333" s="9">
        <f t="shared" si="156"/>
        <v>338.52</v>
      </c>
      <c r="T3333" s="9">
        <f t="shared" si="157"/>
        <v>159.77999999999997</v>
      </c>
      <c r="U3333" s="23">
        <f t="shared" si="158"/>
        <v>0.47199574618929452</v>
      </c>
    </row>
    <row r="3334" spans="1:21" x14ac:dyDescent="0.3">
      <c r="A3334" s="9">
        <v>1771</v>
      </c>
      <c r="B3334" s="9" t="str">
        <f>PROPER(TRIM('1. Raw Data'!B3334))</f>
        <v>Customer_3332</v>
      </c>
      <c r="C3334" s="9">
        <f>IF(OR('1. Raw Data'!C3334&lt;18, '1. Raw Data'!C3334&gt;100), MEDIAN('1. Raw Data'!$C$2:$C$5001), '1. Raw Data'!C3334)</f>
        <v>47</v>
      </c>
      <c r="D3334" s="9" t="s">
        <v>5018</v>
      </c>
      <c r="E3334" s="22">
        <v>43931</v>
      </c>
      <c r="F3334" s="9">
        <v>0</v>
      </c>
      <c r="G3334" s="9">
        <v>12346</v>
      </c>
      <c r="H3334" s="15">
        <v>44108</v>
      </c>
      <c r="I3334" s="9" t="s">
        <v>7457</v>
      </c>
      <c r="J3334" s="9">
        <v>125</v>
      </c>
      <c r="K3334" s="9" t="s">
        <v>7479</v>
      </c>
      <c r="L3334" s="9" t="str">
        <f>IF(OR('1. Raw Data'!L3334="Elec", '1. Raw Data'!L3334="elect"), "Electronics", '1. Raw Data'!L3334)</f>
        <v>Home Appliances</v>
      </c>
      <c r="M3334" s="9">
        <v>941.05</v>
      </c>
      <c r="N3334" s="9">
        <f>IF(ISBLANK('1. Raw Data'!N3334), MEDIAN('1. Raw Data'!$N$2:$N$5001), '1. Raw Data'!N3334)</f>
        <v>453.61</v>
      </c>
      <c r="O3334" s="9">
        <v>2</v>
      </c>
      <c r="P3334" s="9">
        <f>IF(ISBLANK('1. Raw Data'!P3334), 0, '1. Raw Data'!P3334)</f>
        <v>0</v>
      </c>
      <c r="Q3334" s="9">
        <v>623</v>
      </c>
      <c r="R3334" s="9">
        <v>4</v>
      </c>
      <c r="S3334" s="9">
        <f t="shared" si="156"/>
        <v>1882.1</v>
      </c>
      <c r="T3334" s="9">
        <f t="shared" si="157"/>
        <v>974.87999999999988</v>
      </c>
      <c r="U3334" s="23">
        <f t="shared" si="158"/>
        <v>0.51797460283725627</v>
      </c>
    </row>
    <row r="3335" spans="1:21" x14ac:dyDescent="0.3">
      <c r="A3335" s="9">
        <v>2429</v>
      </c>
      <c r="B3335" s="9" t="str">
        <f>PROPER(TRIM('1. Raw Data'!B3335))</f>
        <v>Customer_3333</v>
      </c>
      <c r="C3335" s="9">
        <f>IF(OR('1. Raw Data'!C3335&lt;18, '1. Raw Data'!C3335&gt;100), MEDIAN('1. Raw Data'!$C$2:$C$5001), '1. Raw Data'!C3335)</f>
        <v>47</v>
      </c>
      <c r="D3335" s="9" t="s">
        <v>5019</v>
      </c>
      <c r="E3335" s="22">
        <v>44454</v>
      </c>
      <c r="F3335" s="9">
        <v>0</v>
      </c>
      <c r="G3335" s="9">
        <v>13531</v>
      </c>
      <c r="H3335" s="15">
        <v>44454</v>
      </c>
      <c r="I3335" s="9" t="s">
        <v>7456</v>
      </c>
      <c r="J3335" s="9">
        <v>117</v>
      </c>
      <c r="K3335" s="9" t="s">
        <v>7483</v>
      </c>
      <c r="L3335" s="9" t="str">
        <f>IF(OR('1. Raw Data'!L3335="Elec", '1. Raw Data'!L3335="elect"), "Electronics", '1. Raw Data'!L3335)</f>
        <v>Electronics</v>
      </c>
      <c r="M3335" s="9">
        <v>1055.4100000000001</v>
      </c>
      <c r="N3335" s="9">
        <f>IF(ISBLANK('1. Raw Data'!N3335), MEDIAN('1. Raw Data'!$N$2:$N$5001), '1. Raw Data'!N3335)</f>
        <v>424.69</v>
      </c>
      <c r="O3335" s="9">
        <v>1</v>
      </c>
      <c r="P3335" s="9">
        <f>IF(ISBLANK('1. Raw Data'!P3335), 0, '1. Raw Data'!P3335)</f>
        <v>0</v>
      </c>
      <c r="Q3335" s="9">
        <v>1204</v>
      </c>
      <c r="R3335" s="9">
        <v>1</v>
      </c>
      <c r="S3335" s="9">
        <f t="shared" si="156"/>
        <v>1055.4100000000001</v>
      </c>
      <c r="T3335" s="9">
        <f t="shared" si="157"/>
        <v>630.72</v>
      </c>
      <c r="U3335" s="23">
        <f t="shared" si="158"/>
        <v>0.59760661733354803</v>
      </c>
    </row>
    <row r="3336" spans="1:21" x14ac:dyDescent="0.3">
      <c r="A3336" s="9">
        <v>1075</v>
      </c>
      <c r="B3336" s="9" t="str">
        <f>PROPER(TRIM('1. Raw Data'!B3336))</f>
        <v>Customer_3334</v>
      </c>
      <c r="C3336" s="9">
        <f>IF(OR('1. Raw Data'!C3336&lt;18, '1. Raw Data'!C3336&gt;100), MEDIAN('1. Raw Data'!$C$2:$C$5001), '1. Raw Data'!C3336)</f>
        <v>38</v>
      </c>
      <c r="D3336" s="9" t="s">
        <v>5018</v>
      </c>
      <c r="E3336" s="22">
        <v>43844</v>
      </c>
      <c r="F3336" s="9">
        <v>0</v>
      </c>
      <c r="G3336" s="9">
        <v>12474</v>
      </c>
      <c r="H3336" s="15">
        <v>43844</v>
      </c>
      <c r="I3336" s="9" t="s">
        <v>7455</v>
      </c>
      <c r="J3336" s="9">
        <v>133</v>
      </c>
      <c r="K3336" s="9" t="s">
        <v>7498</v>
      </c>
      <c r="L3336" s="9" t="str">
        <f>IF(OR('1. Raw Data'!L3336="Elec", '1. Raw Data'!L3336="elect"), "Electronics", '1. Raw Data'!L3336)</f>
        <v>Sports</v>
      </c>
      <c r="M3336" s="9">
        <v>205.65</v>
      </c>
      <c r="N3336" s="9">
        <f>IF(ISBLANK('1. Raw Data'!N3336), MEDIAN('1. Raw Data'!$N$2:$N$5001), '1. Raw Data'!N3336)</f>
        <v>142.13999999999999</v>
      </c>
      <c r="O3336" s="9">
        <v>3</v>
      </c>
      <c r="P3336" s="9">
        <f>IF(ISBLANK('1. Raw Data'!P3336), 0, '1. Raw Data'!P3336)</f>
        <v>0.1</v>
      </c>
      <c r="Q3336" s="9">
        <v>374</v>
      </c>
      <c r="R3336" s="9">
        <v>3</v>
      </c>
      <c r="S3336" s="9">
        <f t="shared" si="156"/>
        <v>555.25500000000011</v>
      </c>
      <c r="T3336" s="9">
        <f t="shared" si="157"/>
        <v>128.83500000000015</v>
      </c>
      <c r="U3336" s="23">
        <f t="shared" si="158"/>
        <v>0.23202852743334165</v>
      </c>
    </row>
    <row r="3337" spans="1:21" x14ac:dyDescent="0.3">
      <c r="A3337" s="9">
        <v>1578</v>
      </c>
      <c r="B3337" s="9" t="str">
        <f>PROPER(TRIM('1. Raw Data'!B3337))</f>
        <v>Customer_3335</v>
      </c>
      <c r="C3337" s="9">
        <f>IF(OR('1. Raw Data'!C3337&lt;18, '1. Raw Data'!C3337&gt;100), MEDIAN('1. Raw Data'!$C$2:$C$5001), '1. Raw Data'!C3337)</f>
        <v>38</v>
      </c>
      <c r="D3337" s="9" t="s">
        <v>5023</v>
      </c>
      <c r="E3337" s="22">
        <v>44641</v>
      </c>
      <c r="F3337" s="9">
        <v>0</v>
      </c>
      <c r="G3337" s="9">
        <v>11861</v>
      </c>
      <c r="H3337" s="15">
        <v>44641</v>
      </c>
      <c r="I3337" s="9" t="s">
        <v>7455</v>
      </c>
      <c r="J3337" s="9">
        <v>123</v>
      </c>
      <c r="K3337" s="9" t="s">
        <v>7502</v>
      </c>
      <c r="L3337" s="9" t="str">
        <f>IF(OR('1. Raw Data'!L3337="Elec", '1. Raw Data'!L3337="elect"), "Electronics", '1. Raw Data'!L3337)</f>
        <v>Home Appliances</v>
      </c>
      <c r="M3337" s="9">
        <v>119.62</v>
      </c>
      <c r="N3337" s="9">
        <f>IF(ISBLANK('1. Raw Data'!N3337), MEDIAN('1. Raw Data'!$N$2:$N$5001), '1. Raw Data'!N3337)</f>
        <v>77.430000000000007</v>
      </c>
      <c r="O3337" s="9">
        <v>4</v>
      </c>
      <c r="P3337" s="9">
        <f>IF(ISBLANK('1. Raw Data'!P3337), 0, '1. Raw Data'!P3337)</f>
        <v>0</v>
      </c>
      <c r="Q3337" s="9">
        <v>1000</v>
      </c>
      <c r="R3337" s="9">
        <v>4</v>
      </c>
      <c r="S3337" s="9">
        <f t="shared" si="156"/>
        <v>478.48</v>
      </c>
      <c r="T3337" s="9">
        <f t="shared" si="157"/>
        <v>168.76</v>
      </c>
      <c r="U3337" s="23">
        <f t="shared" si="158"/>
        <v>0.35270021735495732</v>
      </c>
    </row>
    <row r="3338" spans="1:21" x14ac:dyDescent="0.3">
      <c r="A3338" s="9">
        <v>1853</v>
      </c>
      <c r="B3338" s="9" t="str">
        <f>PROPER(TRIM('1. Raw Data'!B3338))</f>
        <v>Customer_3336</v>
      </c>
      <c r="C3338" s="9">
        <f>IF(OR('1. Raw Data'!C3338&lt;18, '1. Raw Data'!C3338&gt;100), MEDIAN('1. Raw Data'!$C$2:$C$5001), '1. Raw Data'!C3338)</f>
        <v>28</v>
      </c>
      <c r="D3338" s="9" t="s">
        <v>5021</v>
      </c>
      <c r="E3338" s="22">
        <v>44511</v>
      </c>
      <c r="F3338" s="9">
        <v>1</v>
      </c>
      <c r="G3338" s="9">
        <v>13894</v>
      </c>
      <c r="H3338" s="15">
        <v>44511</v>
      </c>
      <c r="I3338" s="9" t="s">
        <v>7455</v>
      </c>
      <c r="J3338" s="9">
        <v>109</v>
      </c>
      <c r="K3338" s="9" t="s">
        <v>7466</v>
      </c>
      <c r="L3338" s="9" t="str">
        <f>IF(OR('1. Raw Data'!L3338="Elec", '1. Raw Data'!L3338="elect"), "Electronics", '1. Raw Data'!L3338)</f>
        <v>Electronics</v>
      </c>
      <c r="M3338" s="9">
        <v>1188.1199999999999</v>
      </c>
      <c r="N3338" s="9">
        <f>IF(ISBLANK('1. Raw Data'!N3338), MEDIAN('1. Raw Data'!$N$2:$N$5001), '1. Raw Data'!N3338)</f>
        <v>694.66</v>
      </c>
      <c r="O3338" s="9">
        <v>2</v>
      </c>
      <c r="P3338" s="9">
        <f>IF(ISBLANK('1. Raw Data'!P3338), 0, '1. Raw Data'!P3338)</f>
        <v>0</v>
      </c>
      <c r="Q3338" s="9">
        <v>891</v>
      </c>
      <c r="R3338" s="9">
        <v>4</v>
      </c>
      <c r="S3338" s="9">
        <f t="shared" si="156"/>
        <v>2376.2399999999998</v>
      </c>
      <c r="T3338" s="9">
        <f t="shared" si="157"/>
        <v>986.91999999999985</v>
      </c>
      <c r="U3338" s="23">
        <f t="shared" si="158"/>
        <v>0.41532841800491532</v>
      </c>
    </row>
    <row r="3339" spans="1:21" x14ac:dyDescent="0.3">
      <c r="A3339" s="9">
        <v>1193</v>
      </c>
      <c r="B3339" s="9" t="str">
        <f>PROPER(TRIM('1. Raw Data'!B3339))</f>
        <v>Customer_3337</v>
      </c>
      <c r="C3339" s="9">
        <f>IF(OR('1. Raw Data'!C3339&lt;18, '1. Raw Data'!C3339&gt;100), MEDIAN('1. Raw Data'!$C$2:$C$5001), '1. Raw Data'!C3339)</f>
        <v>47</v>
      </c>
      <c r="D3339" s="9" t="s">
        <v>5022</v>
      </c>
      <c r="E3339" s="22">
        <v>45101</v>
      </c>
      <c r="F3339" s="9">
        <v>0</v>
      </c>
      <c r="G3339" s="9">
        <v>12763</v>
      </c>
      <c r="H3339" s="15">
        <v>45101</v>
      </c>
      <c r="I3339" s="9" t="s">
        <v>7455</v>
      </c>
      <c r="J3339" s="9">
        <v>106</v>
      </c>
      <c r="K3339" s="9" t="s">
        <v>7477</v>
      </c>
      <c r="L3339" s="9" t="str">
        <f>IF(OR('1. Raw Data'!L3339="Elec", '1. Raw Data'!L3339="elect"), "Electronics", '1. Raw Data'!L3339)</f>
        <v>Electronics</v>
      </c>
      <c r="M3339" s="9">
        <v>607.77</v>
      </c>
      <c r="N3339" s="9">
        <f>IF(ISBLANK('1. Raw Data'!N3339), MEDIAN('1. Raw Data'!$N$2:$N$5001), '1. Raw Data'!N3339)</f>
        <v>394.54</v>
      </c>
      <c r="O3339" s="9">
        <v>1</v>
      </c>
      <c r="P3339" s="9">
        <f>IF(ISBLANK('1. Raw Data'!P3339), 0, '1. Raw Data'!P3339)</f>
        <v>0.05</v>
      </c>
      <c r="Q3339" s="9">
        <v>405</v>
      </c>
      <c r="R3339" s="9">
        <v>7</v>
      </c>
      <c r="S3339" s="9">
        <f t="shared" si="156"/>
        <v>577.38149999999996</v>
      </c>
      <c r="T3339" s="9">
        <f t="shared" si="157"/>
        <v>182.84149999999994</v>
      </c>
      <c r="U3339" s="23">
        <f t="shared" si="158"/>
        <v>0.31667363779407542</v>
      </c>
    </row>
    <row r="3340" spans="1:21" x14ac:dyDescent="0.3">
      <c r="A3340" s="9">
        <v>2185</v>
      </c>
      <c r="B3340" s="9" t="str">
        <f>PROPER(TRIM('1. Raw Data'!B3340))</f>
        <v>Customer_3338</v>
      </c>
      <c r="C3340" s="9">
        <f>IF(OR('1. Raw Data'!C3340&lt;18, '1. Raw Data'!C3340&gt;100), MEDIAN('1. Raw Data'!$C$2:$C$5001), '1. Raw Data'!C3340)</f>
        <v>46</v>
      </c>
      <c r="D3340" s="9" t="s">
        <v>5022</v>
      </c>
      <c r="E3340" s="22">
        <v>44609</v>
      </c>
      <c r="F3340" s="9">
        <v>1</v>
      </c>
      <c r="G3340" s="9">
        <v>10756</v>
      </c>
      <c r="H3340" s="15">
        <v>44609</v>
      </c>
      <c r="I3340" s="9" t="s">
        <v>7456</v>
      </c>
      <c r="J3340" s="9">
        <v>102</v>
      </c>
      <c r="K3340" s="9" t="s">
        <v>7494</v>
      </c>
      <c r="L3340" s="9" t="str">
        <f>IF(OR('1. Raw Data'!L3340="Elec", '1. Raw Data'!L3340="elect"), "Electronics", '1. Raw Data'!L3340)</f>
        <v>Sports</v>
      </c>
      <c r="M3340" s="9">
        <v>205.31</v>
      </c>
      <c r="N3340" s="9">
        <f>IF(ISBLANK('1. Raw Data'!N3340), MEDIAN('1. Raw Data'!$N$2:$N$5001), '1. Raw Data'!N3340)</f>
        <v>132.03</v>
      </c>
      <c r="O3340" s="9">
        <v>4</v>
      </c>
      <c r="P3340" s="9">
        <f>IF(ISBLANK('1. Raw Data'!P3340), 0, '1. Raw Data'!P3340)</f>
        <v>0.1</v>
      </c>
      <c r="Q3340" s="9">
        <v>882</v>
      </c>
      <c r="R3340" s="9">
        <v>3</v>
      </c>
      <c r="S3340" s="9">
        <f t="shared" si="156"/>
        <v>739.11599999999999</v>
      </c>
      <c r="T3340" s="9">
        <f t="shared" si="157"/>
        <v>210.99599999999998</v>
      </c>
      <c r="U3340" s="23">
        <f t="shared" si="158"/>
        <v>0.28547075154644197</v>
      </c>
    </row>
    <row r="3341" spans="1:21" x14ac:dyDescent="0.3">
      <c r="A3341" s="9">
        <v>1346</v>
      </c>
      <c r="B3341" s="9" t="str">
        <f>PROPER(TRIM('1. Raw Data'!B3341))</f>
        <v>Customer_3339</v>
      </c>
      <c r="C3341" s="9">
        <f>IF(OR('1. Raw Data'!C3341&lt;18, '1. Raw Data'!C3341&gt;100), MEDIAN('1. Raw Data'!$C$2:$C$5001), '1. Raw Data'!C3341)</f>
        <v>50</v>
      </c>
      <c r="D3341" s="9" t="s">
        <v>5023</v>
      </c>
      <c r="E3341" s="22">
        <v>44327</v>
      </c>
      <c r="F3341" s="9">
        <v>0</v>
      </c>
      <c r="G3341" s="9">
        <v>10030</v>
      </c>
      <c r="H3341" s="15">
        <v>44505</v>
      </c>
      <c r="I3341" s="9" t="s">
        <v>7455</v>
      </c>
      <c r="J3341" s="9">
        <v>138</v>
      </c>
      <c r="K3341" s="9" t="s">
        <v>7464</v>
      </c>
      <c r="L3341" s="9" t="str">
        <f>IF(OR('1. Raw Data'!L3341="Elec", '1. Raw Data'!L3341="elect"), "Electronics", '1. Raw Data'!L3341)</f>
        <v>Electronics</v>
      </c>
      <c r="M3341" s="9">
        <v>1155.8699999999999</v>
      </c>
      <c r="N3341" s="9">
        <f>IF(ISBLANK('1. Raw Data'!N3341), MEDIAN('1. Raw Data'!$N$2:$N$5001), '1. Raw Data'!N3341)</f>
        <v>785.48</v>
      </c>
      <c r="O3341" s="9">
        <v>5</v>
      </c>
      <c r="P3341" s="9">
        <f>IF(ISBLANK('1. Raw Data'!P3341), 0, '1. Raw Data'!P3341)</f>
        <v>0</v>
      </c>
      <c r="Q3341" s="9">
        <v>487</v>
      </c>
      <c r="R3341" s="9">
        <v>2</v>
      </c>
      <c r="S3341" s="9">
        <f t="shared" si="156"/>
        <v>5779.3499999999995</v>
      </c>
      <c r="T3341" s="9">
        <f t="shared" si="157"/>
        <v>1851.9499999999994</v>
      </c>
      <c r="U3341" s="23">
        <f t="shared" si="158"/>
        <v>0.32044261032815102</v>
      </c>
    </row>
    <row r="3342" spans="1:21" x14ac:dyDescent="0.3">
      <c r="A3342" s="9">
        <v>1950</v>
      </c>
      <c r="B3342" s="9" t="str">
        <f>PROPER(TRIM('1. Raw Data'!B3342))</f>
        <v>Customer_3340</v>
      </c>
      <c r="C3342" s="9">
        <f>IF(OR('1. Raw Data'!C3342&lt;18, '1. Raw Data'!C3342&gt;100), MEDIAN('1. Raw Data'!$C$2:$C$5001), '1. Raw Data'!C3342)</f>
        <v>32</v>
      </c>
      <c r="D3342" s="9" t="s">
        <v>5022</v>
      </c>
      <c r="E3342" s="22">
        <v>44732</v>
      </c>
      <c r="F3342" s="9">
        <v>0</v>
      </c>
      <c r="G3342" s="9">
        <v>12379</v>
      </c>
      <c r="H3342" s="15">
        <v>44732</v>
      </c>
      <c r="I3342" s="9" t="s">
        <v>7457</v>
      </c>
      <c r="J3342" s="9">
        <v>109</v>
      </c>
      <c r="K3342" s="9" t="s">
        <v>7466</v>
      </c>
      <c r="L3342" s="9" t="str">
        <f>IF(OR('1. Raw Data'!L3342="Elec", '1. Raw Data'!L3342="elect"), "Electronics", '1. Raw Data'!L3342)</f>
        <v>Sports</v>
      </c>
      <c r="M3342" s="9">
        <v>1281.29</v>
      </c>
      <c r="N3342" s="9">
        <f>IF(ISBLANK('1. Raw Data'!N3342), MEDIAN('1. Raw Data'!$N$2:$N$5001), '1. Raw Data'!N3342)</f>
        <v>660.92</v>
      </c>
      <c r="O3342" s="9">
        <v>1</v>
      </c>
      <c r="P3342" s="9">
        <f>IF(ISBLANK('1. Raw Data'!P3342), 0, '1. Raw Data'!P3342)</f>
        <v>0</v>
      </c>
      <c r="Q3342" s="9">
        <v>421</v>
      </c>
      <c r="R3342" s="9">
        <v>4</v>
      </c>
      <c r="S3342" s="9">
        <f t="shared" si="156"/>
        <v>1281.29</v>
      </c>
      <c r="T3342" s="9">
        <f t="shared" si="157"/>
        <v>620.37</v>
      </c>
      <c r="U3342" s="23">
        <f t="shared" si="158"/>
        <v>0.48417610377041892</v>
      </c>
    </row>
    <row r="3343" spans="1:21" x14ac:dyDescent="0.3">
      <c r="A3343" s="9">
        <v>2384</v>
      </c>
      <c r="B3343" s="9" t="str">
        <f>PROPER(TRIM('1. Raw Data'!B3343))</f>
        <v>Customer_3341</v>
      </c>
      <c r="C3343" s="9">
        <f>IF(OR('1. Raw Data'!C3343&lt;18, '1. Raw Data'!C3343&gt;100), MEDIAN('1. Raw Data'!$C$2:$C$5001), '1. Raw Data'!C3343)</f>
        <v>52</v>
      </c>
      <c r="D3343" s="9" t="s">
        <v>5020</v>
      </c>
      <c r="E3343" s="22">
        <v>44516</v>
      </c>
      <c r="F3343" s="9">
        <v>0</v>
      </c>
      <c r="G3343" s="9">
        <v>11993</v>
      </c>
      <c r="H3343" s="15">
        <v>44516</v>
      </c>
      <c r="I3343" s="9" t="s">
        <v>7455</v>
      </c>
      <c r="J3343" s="9">
        <v>103</v>
      </c>
      <c r="K3343" s="9" t="s">
        <v>7472</v>
      </c>
      <c r="L3343" s="9" t="str">
        <f>IF(OR('1. Raw Data'!L3343="Elec", '1. Raw Data'!L3343="elect"), "Electronics", '1. Raw Data'!L3343)</f>
        <v>Electronics</v>
      </c>
      <c r="M3343" s="9">
        <v>901.71</v>
      </c>
      <c r="N3343" s="9">
        <f>IF(ISBLANK('1. Raw Data'!N3343), MEDIAN('1. Raw Data'!$N$2:$N$5001), '1. Raw Data'!N3343)</f>
        <v>510.78</v>
      </c>
      <c r="O3343" s="9">
        <v>2</v>
      </c>
      <c r="P3343" s="9">
        <f>IF(ISBLANK('1. Raw Data'!P3343), 0, '1. Raw Data'!P3343)</f>
        <v>0.1</v>
      </c>
      <c r="Q3343" s="9">
        <v>426</v>
      </c>
      <c r="R3343" s="9">
        <v>4</v>
      </c>
      <c r="S3343" s="9">
        <f t="shared" si="156"/>
        <v>1623.0780000000002</v>
      </c>
      <c r="T3343" s="9">
        <f t="shared" si="157"/>
        <v>601.51800000000026</v>
      </c>
      <c r="U3343" s="23">
        <f t="shared" si="158"/>
        <v>0.37060326121110643</v>
      </c>
    </row>
    <row r="3344" spans="1:21" x14ac:dyDescent="0.3">
      <c r="A3344" s="9">
        <v>2110</v>
      </c>
      <c r="B3344" s="9" t="str">
        <f>PROPER(TRIM('1. Raw Data'!B3344))</f>
        <v>Customer_3342</v>
      </c>
      <c r="C3344" s="9">
        <f>IF(OR('1. Raw Data'!C3344&lt;18, '1. Raw Data'!C3344&gt;100), MEDIAN('1. Raw Data'!$C$2:$C$5001), '1. Raw Data'!C3344)</f>
        <v>57</v>
      </c>
      <c r="D3344" s="9" t="s">
        <v>5021</v>
      </c>
      <c r="E3344" s="22">
        <v>44712</v>
      </c>
      <c r="F3344" s="9">
        <v>0</v>
      </c>
      <c r="G3344" s="9">
        <v>13482</v>
      </c>
      <c r="H3344" s="15">
        <v>44712</v>
      </c>
      <c r="I3344" s="9" t="s">
        <v>7455</v>
      </c>
      <c r="J3344" s="9">
        <v>116</v>
      </c>
      <c r="K3344" s="9" t="s">
        <v>7480</v>
      </c>
      <c r="L3344" s="9" t="str">
        <f>IF(OR('1. Raw Data'!L3344="Elec", '1. Raw Data'!L3344="elect"), "Electronics", '1. Raw Data'!L3344)</f>
        <v>Sports</v>
      </c>
      <c r="M3344" s="9">
        <v>283.79000000000002</v>
      </c>
      <c r="N3344" s="9">
        <f>IF(ISBLANK('1. Raw Data'!N3344), MEDIAN('1. Raw Data'!$N$2:$N$5001), '1. Raw Data'!N3344)</f>
        <v>121.91</v>
      </c>
      <c r="O3344" s="9">
        <v>1</v>
      </c>
      <c r="P3344" s="9">
        <f>IF(ISBLANK('1. Raw Data'!P3344), 0, '1. Raw Data'!P3344)</f>
        <v>0.05</v>
      </c>
      <c r="Q3344" s="9">
        <v>946</v>
      </c>
      <c r="R3344" s="9">
        <v>2</v>
      </c>
      <c r="S3344" s="9">
        <f t="shared" si="156"/>
        <v>269.60050000000001</v>
      </c>
      <c r="T3344" s="9">
        <f t="shared" si="157"/>
        <v>147.69050000000001</v>
      </c>
      <c r="U3344" s="23">
        <f t="shared" si="158"/>
        <v>0.54781241132713032</v>
      </c>
    </row>
    <row r="3345" spans="1:21" x14ac:dyDescent="0.3">
      <c r="A3345" s="9">
        <v>2285</v>
      </c>
      <c r="B3345" s="9" t="str">
        <f>PROPER(TRIM('1. Raw Data'!B3345))</f>
        <v>Customer_3343</v>
      </c>
      <c r="C3345" s="9">
        <f>IF(OR('1. Raw Data'!C3345&lt;18, '1. Raw Data'!C3345&gt;100), MEDIAN('1. Raw Data'!$C$2:$C$5001), '1. Raw Data'!C3345)</f>
        <v>21</v>
      </c>
      <c r="D3345" s="9" t="s">
        <v>5023</v>
      </c>
      <c r="E3345" s="22">
        <v>45164</v>
      </c>
      <c r="F3345" s="9">
        <v>1</v>
      </c>
      <c r="G3345" s="9">
        <v>12099</v>
      </c>
      <c r="H3345" s="15">
        <v>45164</v>
      </c>
      <c r="I3345" s="9" t="s">
        <v>7457</v>
      </c>
      <c r="J3345" s="9">
        <v>125</v>
      </c>
      <c r="K3345" s="9" t="s">
        <v>7479</v>
      </c>
      <c r="L3345" s="9" t="str">
        <f>IF(OR('1. Raw Data'!L3345="Elec", '1. Raw Data'!L3345="elect"), "Electronics", '1. Raw Data'!L3345)</f>
        <v>Sports</v>
      </c>
      <c r="M3345" s="9">
        <v>72.069999999999993</v>
      </c>
      <c r="N3345" s="9">
        <f>IF(ISBLANK('1. Raw Data'!N3345), MEDIAN('1. Raw Data'!$N$2:$N$5001), '1. Raw Data'!N3345)</f>
        <v>49.7</v>
      </c>
      <c r="O3345" s="9">
        <v>5</v>
      </c>
      <c r="P3345" s="9">
        <f>IF(ISBLANK('1. Raw Data'!P3345), 0, '1. Raw Data'!P3345)</f>
        <v>0.05</v>
      </c>
      <c r="Q3345" s="9">
        <v>494</v>
      </c>
      <c r="R3345" s="9">
        <v>2</v>
      </c>
      <c r="S3345" s="9">
        <f t="shared" si="156"/>
        <v>342.33249999999992</v>
      </c>
      <c r="T3345" s="9">
        <f t="shared" si="157"/>
        <v>93.832499999999925</v>
      </c>
      <c r="U3345" s="23">
        <f t="shared" si="158"/>
        <v>0.27409755135723296</v>
      </c>
    </row>
    <row r="3346" spans="1:21" x14ac:dyDescent="0.3">
      <c r="A3346" s="9">
        <v>1213</v>
      </c>
      <c r="B3346" s="9" t="str">
        <f>PROPER(TRIM('1. Raw Data'!B3346))</f>
        <v>Customer_3344</v>
      </c>
      <c r="C3346" s="9">
        <f>IF(OR('1. Raw Data'!C3346&lt;18, '1. Raw Data'!C3346&gt;100), MEDIAN('1. Raw Data'!$C$2:$C$5001), '1. Raw Data'!C3346)</f>
        <v>35</v>
      </c>
      <c r="D3346" s="9" t="s">
        <v>5021</v>
      </c>
      <c r="E3346" s="22">
        <v>45048</v>
      </c>
      <c r="F3346" s="9">
        <v>0</v>
      </c>
      <c r="G3346" s="9">
        <v>13455</v>
      </c>
      <c r="H3346" s="15">
        <v>44962</v>
      </c>
      <c r="I3346" s="9" t="s">
        <v>7457</v>
      </c>
      <c r="J3346" s="9">
        <v>124</v>
      </c>
      <c r="K3346" s="9" t="s">
        <v>7497</v>
      </c>
      <c r="L3346" s="9" t="str">
        <f>IF(OR('1. Raw Data'!L3346="Elec", '1. Raw Data'!L3346="elect"), "Electronics", '1. Raw Data'!L3346)</f>
        <v>Sports</v>
      </c>
      <c r="M3346" s="9">
        <v>1066.1600000000001</v>
      </c>
      <c r="N3346" s="9">
        <f>IF(ISBLANK('1. Raw Data'!N3346), MEDIAN('1. Raw Data'!$N$2:$N$5001), '1. Raw Data'!N3346)</f>
        <v>741.55</v>
      </c>
      <c r="O3346" s="9">
        <v>5</v>
      </c>
      <c r="P3346" s="9">
        <f>IF(ISBLANK('1. Raw Data'!P3346), 0, '1. Raw Data'!P3346)</f>
        <v>0</v>
      </c>
      <c r="Q3346" s="9">
        <v>610</v>
      </c>
      <c r="R3346" s="9">
        <v>4</v>
      </c>
      <c r="S3346" s="9">
        <f t="shared" si="156"/>
        <v>5330.8</v>
      </c>
      <c r="T3346" s="9">
        <f t="shared" si="157"/>
        <v>1623.0500000000002</v>
      </c>
      <c r="U3346" s="23">
        <f t="shared" si="158"/>
        <v>0.30446649658587832</v>
      </c>
    </row>
    <row r="3347" spans="1:21" x14ac:dyDescent="0.3">
      <c r="A3347" s="9">
        <v>1572</v>
      </c>
      <c r="B3347" s="9" t="str">
        <f>PROPER(TRIM('1. Raw Data'!B3347))</f>
        <v>Customer_3345</v>
      </c>
      <c r="C3347" s="9">
        <f>IF(OR('1. Raw Data'!C3347&lt;18, '1. Raw Data'!C3347&gt;100), MEDIAN('1. Raw Data'!$C$2:$C$5001), '1. Raw Data'!C3347)</f>
        <v>57</v>
      </c>
      <c r="D3347" s="9" t="s">
        <v>5019</v>
      </c>
      <c r="E3347" s="22">
        <v>44109</v>
      </c>
      <c r="F3347" s="9">
        <v>1</v>
      </c>
      <c r="G3347" s="9">
        <v>10242</v>
      </c>
      <c r="H3347" s="15">
        <v>43961</v>
      </c>
      <c r="I3347" s="9" t="s">
        <v>7455</v>
      </c>
      <c r="J3347" s="9">
        <v>147</v>
      </c>
      <c r="K3347" s="9" t="s">
        <v>7474</v>
      </c>
      <c r="L3347" s="9" t="str">
        <f>IF(OR('1. Raw Data'!L3347="Elec", '1. Raw Data'!L3347="elect"), "Electronics", '1. Raw Data'!L3347)</f>
        <v>Sports</v>
      </c>
      <c r="M3347" s="9">
        <v>847.7</v>
      </c>
      <c r="N3347" s="9">
        <f>IF(ISBLANK('1. Raw Data'!N3347), MEDIAN('1. Raw Data'!$N$2:$N$5001), '1. Raw Data'!N3347)</f>
        <v>539.75</v>
      </c>
      <c r="O3347" s="9">
        <v>1</v>
      </c>
      <c r="P3347" s="9">
        <f>IF(ISBLANK('1. Raw Data'!P3347), 0, '1. Raw Data'!P3347)</f>
        <v>0</v>
      </c>
      <c r="Q3347" s="9">
        <v>1304</v>
      </c>
      <c r="R3347" s="9">
        <v>4</v>
      </c>
      <c r="S3347" s="9">
        <f t="shared" si="156"/>
        <v>847.7</v>
      </c>
      <c r="T3347" s="9">
        <f t="shared" si="157"/>
        <v>307.95000000000005</v>
      </c>
      <c r="U3347" s="23">
        <f t="shared" si="158"/>
        <v>0.36327710274861391</v>
      </c>
    </row>
    <row r="3348" spans="1:21" x14ac:dyDescent="0.3">
      <c r="A3348" s="9">
        <v>1779</v>
      </c>
      <c r="B3348" s="9" t="str">
        <f>PROPER(TRIM('1. Raw Data'!B3348))</f>
        <v>Customer_3346</v>
      </c>
      <c r="C3348" s="9">
        <f>IF(OR('1. Raw Data'!C3348&lt;18, '1. Raw Data'!C3348&gt;100), MEDIAN('1. Raw Data'!$C$2:$C$5001), '1. Raw Data'!C3348)</f>
        <v>30</v>
      </c>
      <c r="D3348" s="9" t="s">
        <v>5021</v>
      </c>
      <c r="E3348" s="22">
        <v>44446</v>
      </c>
      <c r="F3348" s="9">
        <v>0</v>
      </c>
      <c r="G3348" s="9">
        <v>12822</v>
      </c>
      <c r="H3348" s="15">
        <v>44386</v>
      </c>
      <c r="I3348" s="9" t="s">
        <v>7456</v>
      </c>
      <c r="J3348" s="9">
        <v>129</v>
      </c>
      <c r="K3348" s="9" t="s">
        <v>7471</v>
      </c>
      <c r="L3348" s="9" t="str">
        <f>IF(OR('1. Raw Data'!L3348="Elec", '1. Raw Data'!L3348="elect"), "Electronics", '1. Raw Data'!L3348)</f>
        <v>Electronics</v>
      </c>
      <c r="M3348" s="9">
        <v>993.66</v>
      </c>
      <c r="N3348" s="9">
        <f>IF(ISBLANK('1. Raw Data'!N3348), MEDIAN('1. Raw Data'!$N$2:$N$5001), '1. Raw Data'!N3348)</f>
        <v>532.84</v>
      </c>
      <c r="O3348" s="9">
        <v>4</v>
      </c>
      <c r="P3348" s="9">
        <f>IF(ISBLANK('1. Raw Data'!P3348), 0, '1. Raw Data'!P3348)</f>
        <v>0</v>
      </c>
      <c r="Q3348" s="9">
        <v>678</v>
      </c>
      <c r="R3348" s="9">
        <v>3</v>
      </c>
      <c r="S3348" s="9">
        <f t="shared" si="156"/>
        <v>3974.64</v>
      </c>
      <c r="T3348" s="9">
        <f t="shared" si="157"/>
        <v>1843.2799999999997</v>
      </c>
      <c r="U3348" s="23">
        <f t="shared" si="158"/>
        <v>0.46376023992109972</v>
      </c>
    </row>
    <row r="3349" spans="1:21" x14ac:dyDescent="0.3">
      <c r="A3349" s="9">
        <v>1261</v>
      </c>
      <c r="B3349" s="9" t="str">
        <f>PROPER(TRIM('1. Raw Data'!B3349))</f>
        <v>Customer_3347</v>
      </c>
      <c r="C3349" s="9">
        <f>IF(OR('1. Raw Data'!C3349&lt;18, '1. Raw Data'!C3349&gt;100), MEDIAN('1. Raw Data'!$C$2:$C$5001), '1. Raw Data'!C3349)</f>
        <v>47</v>
      </c>
      <c r="D3349" s="9" t="s">
        <v>5021</v>
      </c>
      <c r="E3349" s="22">
        <v>44487</v>
      </c>
      <c r="F3349" s="9">
        <v>0</v>
      </c>
      <c r="G3349" s="9">
        <v>10685</v>
      </c>
      <c r="H3349" s="15">
        <v>44487</v>
      </c>
      <c r="I3349" s="9" t="s">
        <v>7457</v>
      </c>
      <c r="J3349" s="9">
        <v>144</v>
      </c>
      <c r="K3349" s="9" t="s">
        <v>7462</v>
      </c>
      <c r="L3349" s="9" t="str">
        <f>IF(OR('1. Raw Data'!L3349="Elec", '1. Raw Data'!L3349="elect"), "Electronics", '1. Raw Data'!L3349)</f>
        <v>Sports</v>
      </c>
      <c r="M3349" s="9">
        <v>1229.1199999999999</v>
      </c>
      <c r="N3349" s="9">
        <f>IF(ISBLANK('1. Raw Data'!N3349), MEDIAN('1. Raw Data'!$N$2:$N$5001), '1. Raw Data'!N3349)</f>
        <v>674.75</v>
      </c>
      <c r="O3349" s="9">
        <v>4</v>
      </c>
      <c r="P3349" s="9">
        <f>IF(ISBLANK('1. Raw Data'!P3349), 0, '1. Raw Data'!P3349)</f>
        <v>0.2</v>
      </c>
      <c r="Q3349" s="9">
        <v>819</v>
      </c>
      <c r="R3349" s="9">
        <v>5</v>
      </c>
      <c r="S3349" s="9">
        <f t="shared" si="156"/>
        <v>3933.1839999999997</v>
      </c>
      <c r="T3349" s="9">
        <f t="shared" si="157"/>
        <v>1234.1839999999997</v>
      </c>
      <c r="U3349" s="23">
        <f t="shared" si="158"/>
        <v>0.31378750650872167</v>
      </c>
    </row>
    <row r="3350" spans="1:21" x14ac:dyDescent="0.3">
      <c r="A3350" s="9">
        <v>1729</v>
      </c>
      <c r="B3350" s="9" t="str">
        <f>PROPER(TRIM('1. Raw Data'!B3350))</f>
        <v>Customer_3348</v>
      </c>
      <c r="C3350" s="9">
        <f>IF(OR('1. Raw Data'!C3350&lt;18, '1. Raw Data'!C3350&gt;100), MEDIAN('1. Raw Data'!$C$2:$C$5001), '1. Raw Data'!C3350)</f>
        <v>40</v>
      </c>
      <c r="D3350" s="9" t="s">
        <v>5019</v>
      </c>
      <c r="E3350" s="22">
        <v>45066</v>
      </c>
      <c r="F3350" s="9">
        <v>0</v>
      </c>
      <c r="G3350" s="9">
        <v>11635</v>
      </c>
      <c r="H3350" s="15">
        <v>45066</v>
      </c>
      <c r="I3350" s="9" t="s">
        <v>7456</v>
      </c>
      <c r="J3350" s="9">
        <v>140</v>
      </c>
      <c r="K3350" s="9" t="s">
        <v>7468</v>
      </c>
      <c r="L3350" s="9" t="str">
        <f>IF(OR('1. Raw Data'!L3350="Elec", '1. Raw Data'!L3350="elect"), "Electronics", '1. Raw Data'!L3350)</f>
        <v>Home Appliances</v>
      </c>
      <c r="M3350" s="9">
        <v>679.63</v>
      </c>
      <c r="N3350" s="9">
        <f>IF(ISBLANK('1. Raw Data'!N3350), MEDIAN('1. Raw Data'!$N$2:$N$5001), '1. Raw Data'!N3350)</f>
        <v>360.62</v>
      </c>
      <c r="O3350" s="9">
        <v>5</v>
      </c>
      <c r="P3350" s="9">
        <f>IF(ISBLANK('1. Raw Data'!P3350), 0, '1. Raw Data'!P3350)</f>
        <v>0.05</v>
      </c>
      <c r="Q3350" s="9">
        <v>592</v>
      </c>
      <c r="R3350" s="9">
        <v>3</v>
      </c>
      <c r="S3350" s="9">
        <f t="shared" si="156"/>
        <v>3228.2424999999998</v>
      </c>
      <c r="T3350" s="9">
        <f t="shared" si="157"/>
        <v>1425.1424999999999</v>
      </c>
      <c r="U3350" s="23">
        <f t="shared" si="158"/>
        <v>0.44146079484425349</v>
      </c>
    </row>
    <row r="3351" spans="1:21" x14ac:dyDescent="0.3">
      <c r="A3351" s="9">
        <v>1282</v>
      </c>
      <c r="B3351" s="9" t="str">
        <f>PROPER(TRIM('1. Raw Data'!B3351))</f>
        <v>Customer_3349</v>
      </c>
      <c r="C3351" s="9">
        <f>IF(OR('1. Raw Data'!C3351&lt;18, '1. Raw Data'!C3351&gt;100), MEDIAN('1. Raw Data'!$C$2:$C$5001), '1. Raw Data'!C3351)</f>
        <v>44</v>
      </c>
      <c r="D3351" s="9" t="s">
        <v>5023</v>
      </c>
      <c r="E3351" s="22">
        <v>45254</v>
      </c>
      <c r="F3351" s="9">
        <v>0</v>
      </c>
      <c r="G3351" s="9">
        <v>11440</v>
      </c>
      <c r="H3351" s="15">
        <v>45254</v>
      </c>
      <c r="I3351" s="9" t="s">
        <v>7456</v>
      </c>
      <c r="J3351" s="9">
        <v>126</v>
      </c>
      <c r="K3351" s="9" t="s">
        <v>7469</v>
      </c>
      <c r="L3351" s="9" t="str">
        <f>IF(OR('1. Raw Data'!L3351="Elec", '1. Raw Data'!L3351="elect"), "Electronics", '1. Raw Data'!L3351)</f>
        <v>Electronics</v>
      </c>
      <c r="M3351" s="9">
        <v>230.55</v>
      </c>
      <c r="N3351" s="9">
        <f>IF(ISBLANK('1. Raw Data'!N3351), MEDIAN('1. Raw Data'!$N$2:$N$5001), '1. Raw Data'!N3351)</f>
        <v>112.51</v>
      </c>
      <c r="O3351" s="9">
        <v>3</v>
      </c>
      <c r="P3351" s="9">
        <f>IF(ISBLANK('1. Raw Data'!P3351), 0, '1. Raw Data'!P3351)</f>
        <v>0.1</v>
      </c>
      <c r="Q3351" s="9">
        <v>404</v>
      </c>
      <c r="R3351" s="9">
        <v>5</v>
      </c>
      <c r="S3351" s="9">
        <f t="shared" si="156"/>
        <v>622.48500000000013</v>
      </c>
      <c r="T3351" s="9">
        <f t="shared" si="157"/>
        <v>284.9550000000001</v>
      </c>
      <c r="U3351" s="23">
        <f t="shared" si="158"/>
        <v>0.45777006674859644</v>
      </c>
    </row>
    <row r="3352" spans="1:21" x14ac:dyDescent="0.3">
      <c r="A3352" s="9">
        <v>2490</v>
      </c>
      <c r="B3352" s="9" t="str">
        <f>PROPER(TRIM('1. Raw Data'!B3352))</f>
        <v>Customer_3350</v>
      </c>
      <c r="C3352" s="9">
        <f>IF(OR('1. Raw Data'!C3352&lt;18, '1. Raw Data'!C3352&gt;100), MEDIAN('1. Raw Data'!$C$2:$C$5001), '1. Raw Data'!C3352)</f>
        <v>40</v>
      </c>
      <c r="D3352" s="9" t="s">
        <v>5021</v>
      </c>
      <c r="E3352" s="22">
        <v>44242</v>
      </c>
      <c r="F3352" s="9">
        <v>1</v>
      </c>
      <c r="G3352" s="9">
        <v>11498</v>
      </c>
      <c r="H3352" s="15">
        <v>44242</v>
      </c>
      <c r="I3352" s="9" t="s">
        <v>7455</v>
      </c>
      <c r="J3352" s="9">
        <v>138</v>
      </c>
      <c r="K3352" s="9" t="s">
        <v>7464</v>
      </c>
      <c r="L3352" s="9" t="str">
        <f>IF(OR('1. Raw Data'!L3352="Elec", '1. Raw Data'!L3352="elect"), "Electronics", '1. Raw Data'!L3352)</f>
        <v>Sports</v>
      </c>
      <c r="M3352" s="9">
        <v>1412.98</v>
      </c>
      <c r="N3352" s="9">
        <f>IF(ISBLANK('1. Raw Data'!N3352), MEDIAN('1. Raw Data'!$N$2:$N$5001), '1. Raw Data'!N3352)</f>
        <v>788.92</v>
      </c>
      <c r="O3352" s="9">
        <v>3</v>
      </c>
      <c r="P3352" s="9">
        <f>IF(ISBLANK('1. Raw Data'!P3352), 0, '1. Raw Data'!P3352)</f>
        <v>0</v>
      </c>
      <c r="Q3352" s="9">
        <v>1149</v>
      </c>
      <c r="R3352" s="9">
        <v>3</v>
      </c>
      <c r="S3352" s="9">
        <f t="shared" si="156"/>
        <v>4238.9400000000005</v>
      </c>
      <c r="T3352" s="9">
        <f t="shared" si="157"/>
        <v>1872.1800000000007</v>
      </c>
      <c r="U3352" s="23">
        <f t="shared" si="158"/>
        <v>0.44166230236804499</v>
      </c>
    </row>
    <row r="3353" spans="1:21" x14ac:dyDescent="0.3">
      <c r="A3353" s="9">
        <v>2403</v>
      </c>
      <c r="B3353" s="9" t="str">
        <f>PROPER(TRIM('1. Raw Data'!B3353))</f>
        <v>Customer_3351</v>
      </c>
      <c r="C3353" s="9">
        <f>IF(OR('1. Raw Data'!C3353&lt;18, '1. Raw Data'!C3353&gt;100), MEDIAN('1. Raw Data'!$C$2:$C$5001), '1. Raw Data'!C3353)</f>
        <v>51</v>
      </c>
      <c r="D3353" s="9" t="s">
        <v>5018</v>
      </c>
      <c r="E3353" s="22">
        <v>44812</v>
      </c>
      <c r="F3353" s="9">
        <v>0</v>
      </c>
      <c r="G3353" s="9">
        <v>11415</v>
      </c>
      <c r="H3353" s="15">
        <v>44782</v>
      </c>
      <c r="I3353" s="9" t="s">
        <v>7456</v>
      </c>
      <c r="J3353" s="9">
        <v>135</v>
      </c>
      <c r="K3353" s="9" t="s">
        <v>7458</v>
      </c>
      <c r="L3353" s="9" t="str">
        <f>IF(OR('1. Raw Data'!L3353="Elec", '1. Raw Data'!L3353="elect"), "Electronics", '1. Raw Data'!L3353)</f>
        <v>Electronics</v>
      </c>
      <c r="M3353" s="9">
        <v>840.63</v>
      </c>
      <c r="N3353" s="9">
        <f>IF(ISBLANK('1. Raw Data'!N3353), MEDIAN('1. Raw Data'!$N$2:$N$5001), '1. Raw Data'!N3353)</f>
        <v>349.73</v>
      </c>
      <c r="O3353" s="9">
        <v>4</v>
      </c>
      <c r="P3353" s="9">
        <f>IF(ISBLANK('1. Raw Data'!P3353), 0, '1. Raw Data'!P3353)</f>
        <v>0</v>
      </c>
      <c r="Q3353" s="9">
        <v>626</v>
      </c>
      <c r="R3353" s="9">
        <v>7</v>
      </c>
      <c r="S3353" s="9">
        <f t="shared" si="156"/>
        <v>3362.52</v>
      </c>
      <c r="T3353" s="9">
        <f t="shared" si="157"/>
        <v>1963.6</v>
      </c>
      <c r="U3353" s="23">
        <f t="shared" si="158"/>
        <v>0.58396678681465086</v>
      </c>
    </row>
    <row r="3354" spans="1:21" x14ac:dyDescent="0.3">
      <c r="A3354" s="9">
        <v>1361</v>
      </c>
      <c r="B3354" s="9" t="str">
        <f>PROPER(TRIM('1. Raw Data'!B3354))</f>
        <v>Customer_3352</v>
      </c>
      <c r="C3354" s="9">
        <f>IF(OR('1. Raw Data'!C3354&lt;18, '1. Raw Data'!C3354&gt;100), MEDIAN('1. Raw Data'!$C$2:$C$5001), '1. Raw Data'!C3354)</f>
        <v>24</v>
      </c>
      <c r="D3354" s="9" t="s">
        <v>5021</v>
      </c>
      <c r="E3354" s="22">
        <v>44326</v>
      </c>
      <c r="F3354" s="9">
        <v>0</v>
      </c>
      <c r="G3354" s="9">
        <v>11412</v>
      </c>
      <c r="H3354" s="15">
        <v>44474</v>
      </c>
      <c r="I3354" s="9" t="s">
        <v>7456</v>
      </c>
      <c r="J3354" s="9">
        <v>123</v>
      </c>
      <c r="K3354" s="9" t="s">
        <v>7502</v>
      </c>
      <c r="L3354" s="9" t="str">
        <f>IF(OR('1. Raw Data'!L3354="Elec", '1. Raw Data'!L3354="elect"), "Electronics", '1. Raw Data'!L3354)</f>
        <v>Electronics</v>
      </c>
      <c r="M3354" s="9">
        <v>942.18</v>
      </c>
      <c r="N3354" s="9">
        <f>IF(ISBLANK('1. Raw Data'!N3354), MEDIAN('1. Raw Data'!$N$2:$N$5001), '1. Raw Data'!N3354)</f>
        <v>657.23</v>
      </c>
      <c r="O3354" s="9">
        <v>3</v>
      </c>
      <c r="P3354" s="9">
        <f>IF(ISBLANK('1. Raw Data'!P3354), 0, '1. Raw Data'!P3354)</f>
        <v>0</v>
      </c>
      <c r="Q3354" s="9">
        <v>820</v>
      </c>
      <c r="R3354" s="9">
        <v>4</v>
      </c>
      <c r="S3354" s="9">
        <f t="shared" si="156"/>
        <v>2826.54</v>
      </c>
      <c r="T3354" s="9">
        <f t="shared" si="157"/>
        <v>854.84999999999991</v>
      </c>
      <c r="U3354" s="23">
        <f t="shared" si="158"/>
        <v>0.30243690165361181</v>
      </c>
    </row>
    <row r="3355" spans="1:21" x14ac:dyDescent="0.3">
      <c r="A3355" s="9">
        <v>2472</v>
      </c>
      <c r="B3355" s="9" t="str">
        <f>PROPER(TRIM('1. Raw Data'!B3355))</f>
        <v>Customer_3353</v>
      </c>
      <c r="C3355" s="9">
        <f>IF(OR('1. Raw Data'!C3355&lt;18, '1. Raw Data'!C3355&gt;100), MEDIAN('1. Raw Data'!$C$2:$C$5001), '1. Raw Data'!C3355)</f>
        <v>26</v>
      </c>
      <c r="D3355" s="9" t="s">
        <v>5023</v>
      </c>
      <c r="E3355" s="22">
        <v>44194</v>
      </c>
      <c r="F3355" s="9">
        <v>1</v>
      </c>
      <c r="G3355" s="9">
        <v>10572</v>
      </c>
      <c r="H3355" s="15">
        <v>44194</v>
      </c>
      <c r="I3355" s="9" t="s">
        <v>7456</v>
      </c>
      <c r="J3355" s="9">
        <v>104</v>
      </c>
      <c r="K3355" s="9" t="s">
        <v>7499</v>
      </c>
      <c r="L3355" s="9" t="str">
        <f>IF(OR('1. Raw Data'!L3355="Elec", '1. Raw Data'!L3355="elect"), "Electronics", '1. Raw Data'!L3355)</f>
        <v>Electronics</v>
      </c>
      <c r="M3355" s="9">
        <v>1403.45</v>
      </c>
      <c r="N3355" s="9">
        <f>IF(ISBLANK('1. Raw Data'!N3355), MEDIAN('1. Raw Data'!$N$2:$N$5001), '1. Raw Data'!N3355)</f>
        <v>739.92</v>
      </c>
      <c r="O3355" s="9">
        <v>4</v>
      </c>
      <c r="P3355" s="9">
        <f>IF(ISBLANK('1. Raw Data'!P3355), 0, '1. Raw Data'!P3355)</f>
        <v>0.05</v>
      </c>
      <c r="Q3355" s="9">
        <v>547</v>
      </c>
      <c r="R3355" s="9">
        <v>3</v>
      </c>
      <c r="S3355" s="9">
        <f t="shared" si="156"/>
        <v>5333.11</v>
      </c>
      <c r="T3355" s="9">
        <f t="shared" si="157"/>
        <v>2373.4299999999998</v>
      </c>
      <c r="U3355" s="23">
        <f t="shared" si="158"/>
        <v>0.44503676091436328</v>
      </c>
    </row>
    <row r="3356" spans="1:21" x14ac:dyDescent="0.3">
      <c r="A3356" s="9">
        <v>1440</v>
      </c>
      <c r="B3356" s="9" t="str">
        <f>PROPER(TRIM('1. Raw Data'!B3356))</f>
        <v>Customer_3354</v>
      </c>
      <c r="C3356" s="9">
        <f>IF(OR('1. Raw Data'!C3356&lt;18, '1. Raw Data'!C3356&gt;100), MEDIAN('1. Raw Data'!$C$2:$C$5001), '1. Raw Data'!C3356)</f>
        <v>61</v>
      </c>
      <c r="D3356" s="9" t="s">
        <v>5022</v>
      </c>
      <c r="E3356" s="22">
        <v>44646</v>
      </c>
      <c r="F3356" s="9">
        <v>0</v>
      </c>
      <c r="G3356" s="9">
        <v>11991</v>
      </c>
      <c r="H3356" s="15">
        <v>44646</v>
      </c>
      <c r="I3356" s="9" t="s">
        <v>7455</v>
      </c>
      <c r="J3356" s="9">
        <v>142</v>
      </c>
      <c r="K3356" s="9" t="s">
        <v>7500</v>
      </c>
      <c r="L3356" s="9" t="str">
        <f>IF(OR('1. Raw Data'!L3356="Elec", '1. Raw Data'!L3356="elect"), "Electronics", '1. Raw Data'!L3356)</f>
        <v>Electronics</v>
      </c>
      <c r="M3356" s="9">
        <v>1400.8</v>
      </c>
      <c r="N3356" s="9">
        <f>IF(ISBLANK('1. Raw Data'!N3356), MEDIAN('1. Raw Data'!$N$2:$N$5001), '1. Raw Data'!N3356)</f>
        <v>950.04</v>
      </c>
      <c r="O3356" s="9">
        <v>2</v>
      </c>
      <c r="P3356" s="9">
        <f>IF(ISBLANK('1. Raw Data'!P3356), 0, '1. Raw Data'!P3356)</f>
        <v>0</v>
      </c>
      <c r="Q3356" s="9">
        <v>1012</v>
      </c>
      <c r="R3356" s="9">
        <v>2</v>
      </c>
      <c r="S3356" s="9">
        <f t="shared" si="156"/>
        <v>2801.6</v>
      </c>
      <c r="T3356" s="9">
        <f t="shared" si="157"/>
        <v>901.52</v>
      </c>
      <c r="U3356" s="23">
        <f t="shared" si="158"/>
        <v>0.32178754997144488</v>
      </c>
    </row>
    <row r="3357" spans="1:21" x14ac:dyDescent="0.3">
      <c r="A3357" s="9">
        <v>1092</v>
      </c>
      <c r="B3357" s="9" t="str">
        <f>PROPER(TRIM('1. Raw Data'!B3357))</f>
        <v>Customer_3355</v>
      </c>
      <c r="C3357" s="9">
        <f>IF(OR('1. Raw Data'!C3357&lt;18, '1. Raw Data'!C3357&gt;100), MEDIAN('1. Raw Data'!$C$2:$C$5001), '1. Raw Data'!C3357)</f>
        <v>71</v>
      </c>
      <c r="D3357" s="9" t="s">
        <v>5019</v>
      </c>
      <c r="E3357" s="22">
        <v>44484</v>
      </c>
      <c r="F3357" s="9">
        <v>1</v>
      </c>
      <c r="G3357" s="9">
        <v>12919</v>
      </c>
      <c r="H3357" s="15">
        <v>44484</v>
      </c>
      <c r="I3357" s="9" t="s">
        <v>7457</v>
      </c>
      <c r="J3357" s="9">
        <v>114</v>
      </c>
      <c r="K3357" s="9" t="s">
        <v>7463</v>
      </c>
      <c r="L3357" s="9" t="str">
        <f>IF(OR('1. Raw Data'!L3357="Elec", '1. Raw Data'!L3357="elect"), "Electronics", '1. Raw Data'!L3357)</f>
        <v>Sports</v>
      </c>
      <c r="M3357" s="9">
        <v>879.54</v>
      </c>
      <c r="N3357" s="9">
        <f>IF(ISBLANK('1. Raw Data'!N3357), MEDIAN('1. Raw Data'!$N$2:$N$5001), '1. Raw Data'!N3357)</f>
        <v>542.91999999999996</v>
      </c>
      <c r="O3357" s="9">
        <v>4</v>
      </c>
      <c r="P3357" s="9">
        <f>IF(ISBLANK('1. Raw Data'!P3357), 0, '1. Raw Data'!P3357)</f>
        <v>0.2</v>
      </c>
      <c r="Q3357" s="9">
        <v>822</v>
      </c>
      <c r="R3357" s="9">
        <v>5</v>
      </c>
      <c r="S3357" s="9">
        <f t="shared" si="156"/>
        <v>2814.5280000000002</v>
      </c>
      <c r="T3357" s="9">
        <f t="shared" si="157"/>
        <v>642.84800000000041</v>
      </c>
      <c r="U3357" s="23">
        <f t="shared" si="158"/>
        <v>0.22840348363917515</v>
      </c>
    </row>
    <row r="3358" spans="1:21" x14ac:dyDescent="0.3">
      <c r="A3358" s="9">
        <v>1752</v>
      </c>
      <c r="B3358" s="9" t="str">
        <f>PROPER(TRIM('1. Raw Data'!B3358))</f>
        <v>Customer_3356</v>
      </c>
      <c r="C3358" s="9">
        <f>IF(OR('1. Raw Data'!C3358&lt;18, '1. Raw Data'!C3358&gt;100), MEDIAN('1. Raw Data'!$C$2:$C$5001), '1. Raw Data'!C3358)</f>
        <v>39</v>
      </c>
      <c r="D3358" s="9" t="s">
        <v>5022</v>
      </c>
      <c r="E3358" s="22">
        <v>44427</v>
      </c>
      <c r="F3358" s="9">
        <v>1</v>
      </c>
      <c r="G3358" s="9">
        <v>12747</v>
      </c>
      <c r="H3358" s="15">
        <v>44427</v>
      </c>
      <c r="I3358" s="9" t="s">
        <v>7455</v>
      </c>
      <c r="J3358" s="9">
        <v>147</v>
      </c>
      <c r="K3358" s="9" t="s">
        <v>7474</v>
      </c>
      <c r="L3358" s="9" t="str">
        <f>IF(OR('1. Raw Data'!L3358="Elec", '1. Raw Data'!L3358="elect"), "Electronics", '1. Raw Data'!L3358)</f>
        <v>Electronics</v>
      </c>
      <c r="M3358" s="9">
        <v>481.54</v>
      </c>
      <c r="N3358" s="9">
        <f>IF(ISBLANK('1. Raw Data'!N3358), MEDIAN('1. Raw Data'!$N$2:$N$5001), '1. Raw Data'!N3358)</f>
        <v>234.5</v>
      </c>
      <c r="O3358" s="9">
        <v>2</v>
      </c>
      <c r="P3358" s="9">
        <f>IF(ISBLANK('1. Raw Data'!P3358), 0, '1. Raw Data'!P3358)</f>
        <v>0</v>
      </c>
      <c r="Q3358" s="9">
        <v>482</v>
      </c>
      <c r="R3358" s="9">
        <v>4</v>
      </c>
      <c r="S3358" s="9">
        <f t="shared" si="156"/>
        <v>963.08</v>
      </c>
      <c r="T3358" s="9">
        <f t="shared" si="157"/>
        <v>494.08000000000004</v>
      </c>
      <c r="U3358" s="23">
        <f t="shared" si="158"/>
        <v>0.51302072517340203</v>
      </c>
    </row>
    <row r="3359" spans="1:21" x14ac:dyDescent="0.3">
      <c r="A3359" s="9">
        <v>1866</v>
      </c>
      <c r="B3359" s="9" t="str">
        <f>PROPER(TRIM('1. Raw Data'!B3359))</f>
        <v>Customer_3357</v>
      </c>
      <c r="C3359" s="9">
        <f>IF(OR('1. Raw Data'!C3359&lt;18, '1. Raw Data'!C3359&gt;100), MEDIAN('1. Raw Data'!$C$2:$C$5001), '1. Raw Data'!C3359)</f>
        <v>65</v>
      </c>
      <c r="D3359" s="9" t="s">
        <v>5023</v>
      </c>
      <c r="E3359" s="22">
        <v>45254</v>
      </c>
      <c r="F3359" s="9">
        <v>0</v>
      </c>
      <c r="G3359" s="9">
        <v>13540</v>
      </c>
      <c r="H3359" s="15">
        <v>45254</v>
      </c>
      <c r="I3359" s="9" t="s">
        <v>7457</v>
      </c>
      <c r="J3359" s="9">
        <v>139</v>
      </c>
      <c r="K3359" s="9" t="s">
        <v>7486</v>
      </c>
      <c r="L3359" s="9" t="str">
        <f>IF(OR('1. Raw Data'!L3359="Elec", '1. Raw Data'!L3359="elect"), "Electronics", '1. Raw Data'!L3359)</f>
        <v>Home Appliances</v>
      </c>
      <c r="M3359" s="9">
        <v>1495.81</v>
      </c>
      <c r="N3359" s="9">
        <f>IF(ISBLANK('1. Raw Data'!N3359), MEDIAN('1. Raw Data'!$N$2:$N$5001), '1. Raw Data'!N3359)</f>
        <v>697.97</v>
      </c>
      <c r="O3359" s="9">
        <v>5</v>
      </c>
      <c r="P3359" s="9">
        <f>IF(ISBLANK('1. Raw Data'!P3359), 0, '1. Raw Data'!P3359)</f>
        <v>0</v>
      </c>
      <c r="Q3359" s="9">
        <v>404</v>
      </c>
      <c r="R3359" s="9">
        <v>5</v>
      </c>
      <c r="S3359" s="9">
        <f t="shared" si="156"/>
        <v>7479.0499999999993</v>
      </c>
      <c r="T3359" s="9">
        <f t="shared" si="157"/>
        <v>3989.1999999999989</v>
      </c>
      <c r="U3359" s="23">
        <f t="shared" si="158"/>
        <v>0.53338325054652658</v>
      </c>
    </row>
    <row r="3360" spans="1:21" x14ac:dyDescent="0.3">
      <c r="A3360" s="9">
        <v>2447</v>
      </c>
      <c r="B3360" s="9" t="str">
        <f>PROPER(TRIM('1. Raw Data'!B3360))</f>
        <v>Customer_3358</v>
      </c>
      <c r="C3360" s="9">
        <f>IF(OR('1. Raw Data'!C3360&lt;18, '1. Raw Data'!C3360&gt;100), MEDIAN('1. Raw Data'!$C$2:$C$5001), '1. Raw Data'!C3360)</f>
        <v>28</v>
      </c>
      <c r="D3360" s="9" t="s">
        <v>5020</v>
      </c>
      <c r="E3360" s="22">
        <v>45127</v>
      </c>
      <c r="F3360" s="9">
        <v>0</v>
      </c>
      <c r="G3360" s="9">
        <v>11431</v>
      </c>
      <c r="H3360" s="15">
        <v>45127</v>
      </c>
      <c r="I3360" s="9" t="s">
        <v>7456</v>
      </c>
      <c r="J3360" s="9">
        <v>107</v>
      </c>
      <c r="K3360" s="9" t="s">
        <v>7485</v>
      </c>
      <c r="L3360" s="9" t="str">
        <f>IF(OR('1. Raw Data'!L3360="Elec", '1. Raw Data'!L3360="elect"), "Electronics", '1. Raw Data'!L3360)</f>
        <v>Electronics</v>
      </c>
      <c r="M3360" s="9">
        <v>1037.18</v>
      </c>
      <c r="N3360" s="9">
        <f>IF(ISBLANK('1. Raw Data'!N3360), MEDIAN('1. Raw Data'!$N$2:$N$5001), '1. Raw Data'!N3360)</f>
        <v>724.68</v>
      </c>
      <c r="O3360" s="9">
        <v>3</v>
      </c>
      <c r="P3360" s="9">
        <f>IF(ISBLANK('1. Raw Data'!P3360), 0, '1. Raw Data'!P3360)</f>
        <v>0.2</v>
      </c>
      <c r="Q3360" s="9">
        <v>531</v>
      </c>
      <c r="R3360" s="9">
        <v>4</v>
      </c>
      <c r="S3360" s="9">
        <f t="shared" si="156"/>
        <v>2489.232</v>
      </c>
      <c r="T3360" s="9">
        <f t="shared" si="157"/>
        <v>315.19200000000001</v>
      </c>
      <c r="U3360" s="23">
        <f t="shared" si="158"/>
        <v>0.12662218708420911</v>
      </c>
    </row>
    <row r="3361" spans="1:21" x14ac:dyDescent="0.3">
      <c r="A3361" s="9">
        <v>1141</v>
      </c>
      <c r="B3361" s="9" t="str">
        <f>PROPER(TRIM('1. Raw Data'!B3361))</f>
        <v>Customer_3359</v>
      </c>
      <c r="C3361" s="9">
        <f>IF(OR('1. Raw Data'!C3361&lt;18, '1. Raw Data'!C3361&gt;100), MEDIAN('1. Raw Data'!$C$2:$C$5001), '1. Raw Data'!C3361)</f>
        <v>32</v>
      </c>
      <c r="D3361" s="9" t="s">
        <v>5022</v>
      </c>
      <c r="E3361" s="22">
        <v>44836</v>
      </c>
      <c r="F3361" s="9">
        <v>0</v>
      </c>
      <c r="G3361" s="9">
        <v>12566</v>
      </c>
      <c r="H3361" s="15">
        <v>44602</v>
      </c>
      <c r="I3361" s="9" t="s">
        <v>7457</v>
      </c>
      <c r="J3361" s="9">
        <v>108</v>
      </c>
      <c r="K3361" s="9" t="s">
        <v>7496</v>
      </c>
      <c r="L3361" s="9" t="str">
        <f>IF(OR('1. Raw Data'!L3361="Elec", '1. Raw Data'!L3361="elect"), "Electronics", '1. Raw Data'!L3361)</f>
        <v>Electronics</v>
      </c>
      <c r="M3361" s="9">
        <v>642.23</v>
      </c>
      <c r="N3361" s="9">
        <f>IF(ISBLANK('1. Raw Data'!N3361), MEDIAN('1. Raw Data'!$N$2:$N$5001), '1. Raw Data'!N3361)</f>
        <v>429.51499999999999</v>
      </c>
      <c r="O3361" s="9">
        <v>5</v>
      </c>
      <c r="P3361" s="9">
        <f>IF(ISBLANK('1. Raw Data'!P3361), 0, '1. Raw Data'!P3361)</f>
        <v>0</v>
      </c>
      <c r="Q3361" s="9">
        <v>822</v>
      </c>
      <c r="R3361" s="9">
        <v>3</v>
      </c>
      <c r="S3361" s="9">
        <f t="shared" si="156"/>
        <v>3211.15</v>
      </c>
      <c r="T3361" s="9">
        <f t="shared" si="157"/>
        <v>1063.5750000000003</v>
      </c>
      <c r="U3361" s="23">
        <f t="shared" si="158"/>
        <v>0.33121311679616344</v>
      </c>
    </row>
    <row r="3362" spans="1:21" x14ac:dyDescent="0.3">
      <c r="A3362" s="9">
        <v>2314</v>
      </c>
      <c r="B3362" s="9" t="str">
        <f>PROPER(TRIM('1. Raw Data'!B3362))</f>
        <v>Customer_3360</v>
      </c>
      <c r="C3362" s="9">
        <f>IF(OR('1. Raw Data'!C3362&lt;18, '1. Raw Data'!C3362&gt;100), MEDIAN('1. Raw Data'!$C$2:$C$5001), '1. Raw Data'!C3362)</f>
        <v>61</v>
      </c>
      <c r="D3362" s="9" t="s">
        <v>5021</v>
      </c>
      <c r="E3362" s="22">
        <v>45010</v>
      </c>
      <c r="F3362" s="9">
        <v>0</v>
      </c>
      <c r="G3362" s="9">
        <v>11212</v>
      </c>
      <c r="H3362" s="15">
        <v>45010</v>
      </c>
      <c r="I3362" s="9" t="s">
        <v>7457</v>
      </c>
      <c r="J3362" s="9">
        <v>142</v>
      </c>
      <c r="K3362" s="9" t="s">
        <v>7500</v>
      </c>
      <c r="L3362" s="9" t="str">
        <f>IF(OR('1. Raw Data'!L3362="Elec", '1. Raw Data'!L3362="elect"), "Electronics", '1. Raw Data'!L3362)</f>
        <v>Home Appliances</v>
      </c>
      <c r="M3362" s="9">
        <v>861.76</v>
      </c>
      <c r="N3362" s="9">
        <f>IF(ISBLANK('1. Raw Data'!N3362), MEDIAN('1. Raw Data'!$N$2:$N$5001), '1. Raw Data'!N3362)</f>
        <v>409.25</v>
      </c>
      <c r="O3362" s="9">
        <v>1</v>
      </c>
      <c r="P3362" s="9">
        <f>IF(ISBLANK('1. Raw Data'!P3362), 0, '1. Raw Data'!P3362)</f>
        <v>0</v>
      </c>
      <c r="Q3362" s="9">
        <v>493</v>
      </c>
      <c r="R3362" s="9">
        <v>2</v>
      </c>
      <c r="S3362" s="9">
        <f t="shared" si="156"/>
        <v>861.76</v>
      </c>
      <c r="T3362" s="9">
        <f t="shared" si="157"/>
        <v>452.51</v>
      </c>
      <c r="U3362" s="23">
        <f t="shared" si="158"/>
        <v>0.52509979576680277</v>
      </c>
    </row>
    <row r="3363" spans="1:21" x14ac:dyDescent="0.3">
      <c r="A3363" s="9">
        <v>2455</v>
      </c>
      <c r="B3363" s="9" t="str">
        <f>PROPER(TRIM('1. Raw Data'!B3363))</f>
        <v>Customer_3361</v>
      </c>
      <c r="C3363" s="9">
        <f>IF(OR('1. Raw Data'!C3363&lt;18, '1. Raw Data'!C3363&gt;100), MEDIAN('1. Raw Data'!$C$2:$C$5001), '1. Raw Data'!C3363)</f>
        <v>52</v>
      </c>
      <c r="D3363" s="9" t="s">
        <v>5021</v>
      </c>
      <c r="E3363" s="22">
        <v>44505</v>
      </c>
      <c r="F3363" s="9">
        <v>1</v>
      </c>
      <c r="G3363" s="9">
        <v>12642</v>
      </c>
      <c r="H3363" s="15">
        <v>44327</v>
      </c>
      <c r="I3363" s="9" t="s">
        <v>7457</v>
      </c>
      <c r="J3363" s="9">
        <v>119</v>
      </c>
      <c r="K3363" s="9" t="s">
        <v>7459</v>
      </c>
      <c r="L3363" s="9" t="str">
        <f>IF(OR('1. Raw Data'!L3363="Elec", '1. Raw Data'!L3363="elect"), "Electronics", '1. Raw Data'!L3363)</f>
        <v>Sports</v>
      </c>
      <c r="M3363" s="9">
        <v>652.96</v>
      </c>
      <c r="N3363" s="9">
        <f>IF(ISBLANK('1. Raw Data'!N3363), MEDIAN('1. Raw Data'!$N$2:$N$5001), '1. Raw Data'!N3363)</f>
        <v>274.39999999999998</v>
      </c>
      <c r="O3363" s="9">
        <v>1</v>
      </c>
      <c r="P3363" s="9">
        <f>IF(ISBLANK('1. Raw Data'!P3363), 0, '1. Raw Data'!P3363)</f>
        <v>0.1</v>
      </c>
      <c r="Q3363" s="9">
        <v>1167</v>
      </c>
      <c r="R3363" s="9">
        <v>2</v>
      </c>
      <c r="S3363" s="9">
        <f t="shared" si="156"/>
        <v>587.6640000000001</v>
      </c>
      <c r="T3363" s="9">
        <f t="shared" si="157"/>
        <v>313.26400000000012</v>
      </c>
      <c r="U3363" s="23">
        <f t="shared" si="158"/>
        <v>0.53306651419858975</v>
      </c>
    </row>
    <row r="3364" spans="1:21" x14ac:dyDescent="0.3">
      <c r="A3364" s="9">
        <v>1748</v>
      </c>
      <c r="B3364" s="9" t="str">
        <f>PROPER(TRIM('1. Raw Data'!B3364))</f>
        <v>Customer_3362</v>
      </c>
      <c r="C3364" s="9">
        <f>IF(OR('1. Raw Data'!C3364&lt;18, '1. Raw Data'!C3364&gt;100), MEDIAN('1. Raw Data'!$C$2:$C$5001), '1. Raw Data'!C3364)</f>
        <v>64</v>
      </c>
      <c r="D3364" s="9" t="s">
        <v>5019</v>
      </c>
      <c r="E3364" s="22">
        <v>44498</v>
      </c>
      <c r="F3364" s="9">
        <v>0</v>
      </c>
      <c r="G3364" s="9">
        <v>13422</v>
      </c>
      <c r="H3364" s="15">
        <v>44498</v>
      </c>
      <c r="I3364" s="9" t="s">
        <v>7457</v>
      </c>
      <c r="J3364" s="9">
        <v>102</v>
      </c>
      <c r="K3364" s="9" t="s">
        <v>7494</v>
      </c>
      <c r="L3364" s="9" t="str">
        <f>IF(OR('1. Raw Data'!L3364="Elec", '1. Raw Data'!L3364="elect"), "Electronics", '1. Raw Data'!L3364)</f>
        <v>Home Appliances</v>
      </c>
      <c r="M3364" s="9">
        <v>1338.04</v>
      </c>
      <c r="N3364" s="9">
        <f>IF(ISBLANK('1. Raw Data'!N3364), MEDIAN('1. Raw Data'!$N$2:$N$5001), '1. Raw Data'!N3364)</f>
        <v>814.97</v>
      </c>
      <c r="O3364" s="9">
        <v>5</v>
      </c>
      <c r="P3364" s="9">
        <f>IF(ISBLANK('1. Raw Data'!P3364), 0, '1. Raw Data'!P3364)</f>
        <v>0</v>
      </c>
      <c r="Q3364" s="9">
        <v>792</v>
      </c>
      <c r="R3364" s="9">
        <v>3</v>
      </c>
      <c r="S3364" s="9">
        <f t="shared" si="156"/>
        <v>6690.2</v>
      </c>
      <c r="T3364" s="9">
        <f t="shared" si="157"/>
        <v>2615.3499999999995</v>
      </c>
      <c r="U3364" s="23">
        <f t="shared" si="158"/>
        <v>0.39092254342172128</v>
      </c>
    </row>
    <row r="3365" spans="1:21" x14ac:dyDescent="0.3">
      <c r="A3365" s="9">
        <v>1652</v>
      </c>
      <c r="B3365" s="9" t="str">
        <f>PROPER(TRIM('1. Raw Data'!B3365))</f>
        <v>Customer_3363</v>
      </c>
      <c r="C3365" s="9">
        <f>IF(OR('1. Raw Data'!C3365&lt;18, '1. Raw Data'!C3365&gt;100), MEDIAN('1. Raw Data'!$C$2:$C$5001), '1. Raw Data'!C3365)</f>
        <v>47</v>
      </c>
      <c r="D3365" s="9" t="s">
        <v>5021</v>
      </c>
      <c r="E3365" s="22">
        <v>44601</v>
      </c>
      <c r="F3365" s="9">
        <v>1</v>
      </c>
      <c r="G3365" s="9">
        <v>12330</v>
      </c>
      <c r="H3365" s="15">
        <v>44806</v>
      </c>
      <c r="I3365" s="9" t="s">
        <v>7456</v>
      </c>
      <c r="J3365" s="9">
        <v>147</v>
      </c>
      <c r="K3365" s="9" t="s">
        <v>7474</v>
      </c>
      <c r="L3365" s="9" t="str">
        <f>IF(OR('1. Raw Data'!L3365="Elec", '1. Raw Data'!L3365="elect"), "Electronics", '1. Raw Data'!L3365)</f>
        <v>Clothing</v>
      </c>
      <c r="M3365" s="9">
        <v>749.62</v>
      </c>
      <c r="N3365" s="9">
        <f>IF(ISBLANK('1. Raw Data'!N3365), MEDIAN('1. Raw Data'!$N$2:$N$5001), '1. Raw Data'!N3365)</f>
        <v>367.99</v>
      </c>
      <c r="O3365" s="9">
        <v>4</v>
      </c>
      <c r="P3365" s="9">
        <f>IF(ISBLANK('1. Raw Data'!P3365), 0, '1. Raw Data'!P3365)</f>
        <v>0.1</v>
      </c>
      <c r="Q3365" s="9">
        <v>1057</v>
      </c>
      <c r="R3365" s="9">
        <v>3</v>
      </c>
      <c r="S3365" s="9">
        <f t="shared" si="156"/>
        <v>2698.6320000000001</v>
      </c>
      <c r="T3365" s="9">
        <f t="shared" si="157"/>
        <v>1226.672</v>
      </c>
      <c r="U3365" s="23">
        <f t="shared" si="158"/>
        <v>0.45455326995307249</v>
      </c>
    </row>
    <row r="3366" spans="1:21" x14ac:dyDescent="0.3">
      <c r="A3366" s="9">
        <v>1700</v>
      </c>
      <c r="B3366" s="9" t="str">
        <f>PROPER(TRIM('1. Raw Data'!B3366))</f>
        <v>Customer_3364</v>
      </c>
      <c r="C3366" s="9">
        <f>IF(OR('1. Raw Data'!C3366&lt;18, '1. Raw Data'!C3366&gt;100), MEDIAN('1. Raw Data'!$C$2:$C$5001), '1. Raw Data'!C3366)</f>
        <v>24</v>
      </c>
      <c r="D3366" s="9" t="s">
        <v>5018</v>
      </c>
      <c r="E3366" s="22">
        <v>44405</v>
      </c>
      <c r="F3366" s="9">
        <v>0</v>
      </c>
      <c r="G3366" s="9">
        <v>11659</v>
      </c>
      <c r="H3366" s="15">
        <v>44405</v>
      </c>
      <c r="I3366" s="9" t="s">
        <v>7457</v>
      </c>
      <c r="J3366" s="9">
        <v>101</v>
      </c>
      <c r="K3366" s="9" t="s">
        <v>7478</v>
      </c>
      <c r="L3366" s="9" t="str">
        <f>IF(OR('1. Raw Data'!L3366="Elec", '1. Raw Data'!L3366="elect"), "Electronics", '1. Raw Data'!L3366)</f>
        <v>Home Appliances</v>
      </c>
      <c r="M3366" s="9">
        <v>1244.1199999999999</v>
      </c>
      <c r="N3366" s="9">
        <f>IF(ISBLANK('1. Raw Data'!N3366), MEDIAN('1. Raw Data'!$N$2:$N$5001), '1. Raw Data'!N3366)</f>
        <v>580.26</v>
      </c>
      <c r="O3366" s="9">
        <v>4</v>
      </c>
      <c r="P3366" s="9">
        <f>IF(ISBLANK('1. Raw Data'!P3366), 0, '1. Raw Data'!P3366)</f>
        <v>0</v>
      </c>
      <c r="Q3366" s="9">
        <v>384</v>
      </c>
      <c r="R3366" s="9">
        <v>3</v>
      </c>
      <c r="S3366" s="9">
        <f t="shared" si="156"/>
        <v>4976.4799999999996</v>
      </c>
      <c r="T3366" s="9">
        <f t="shared" si="157"/>
        <v>2655.4399999999996</v>
      </c>
      <c r="U3366" s="23">
        <f t="shared" si="158"/>
        <v>0.5335980452046426</v>
      </c>
    </row>
    <row r="3367" spans="1:21" x14ac:dyDescent="0.3">
      <c r="A3367" s="9">
        <v>1997</v>
      </c>
      <c r="B3367" s="9" t="str">
        <f>PROPER(TRIM('1. Raw Data'!B3367))</f>
        <v>Customer_3365</v>
      </c>
      <c r="C3367" s="9">
        <f>IF(OR('1. Raw Data'!C3367&lt;18, '1. Raw Data'!C3367&gt;100), MEDIAN('1. Raw Data'!$C$2:$C$5001), '1. Raw Data'!C3367)</f>
        <v>43</v>
      </c>
      <c r="D3367" s="9" t="s">
        <v>5018</v>
      </c>
      <c r="E3367" s="22">
        <v>44635</v>
      </c>
      <c r="F3367" s="9">
        <v>1</v>
      </c>
      <c r="G3367" s="9">
        <v>13228</v>
      </c>
      <c r="H3367" s="15">
        <v>44635</v>
      </c>
      <c r="I3367" s="9" t="s">
        <v>7457</v>
      </c>
      <c r="J3367" s="9">
        <v>142</v>
      </c>
      <c r="K3367" s="9" t="s">
        <v>7500</v>
      </c>
      <c r="L3367" s="9" t="str">
        <f>IF(OR('1. Raw Data'!L3367="Elec", '1. Raw Data'!L3367="elect"), "Electronics", '1. Raw Data'!L3367)</f>
        <v>Sports</v>
      </c>
      <c r="M3367" s="9">
        <v>1268.26</v>
      </c>
      <c r="N3367" s="9">
        <f>IF(ISBLANK('1. Raw Data'!N3367), MEDIAN('1. Raw Data'!$N$2:$N$5001), '1. Raw Data'!N3367)</f>
        <v>786.93</v>
      </c>
      <c r="O3367" s="9">
        <v>3</v>
      </c>
      <c r="P3367" s="9">
        <f>IF(ISBLANK('1. Raw Data'!P3367), 0, '1. Raw Data'!P3367)</f>
        <v>0.05</v>
      </c>
      <c r="Q3367" s="9">
        <v>1023</v>
      </c>
      <c r="R3367" s="9">
        <v>3</v>
      </c>
      <c r="S3367" s="9">
        <f t="shared" si="156"/>
        <v>3614.5409999999997</v>
      </c>
      <c r="T3367" s="9">
        <f t="shared" si="157"/>
        <v>1253.7509999999997</v>
      </c>
      <c r="U3367" s="23">
        <f t="shared" si="158"/>
        <v>0.34686312867940905</v>
      </c>
    </row>
    <row r="3368" spans="1:21" x14ac:dyDescent="0.3">
      <c r="A3368" s="9">
        <v>1048</v>
      </c>
      <c r="B3368" s="9" t="str">
        <f>PROPER(TRIM('1. Raw Data'!B3368))</f>
        <v>Customer_3366</v>
      </c>
      <c r="C3368" s="9">
        <f>IF(OR('1. Raw Data'!C3368&lt;18, '1. Raw Data'!C3368&gt;100), MEDIAN('1. Raw Data'!$C$2:$C$5001), '1. Raw Data'!C3368)</f>
        <v>58</v>
      </c>
      <c r="D3368" s="9" t="s">
        <v>5022</v>
      </c>
      <c r="E3368" s="22">
        <v>44578</v>
      </c>
      <c r="F3368" s="9">
        <v>0</v>
      </c>
      <c r="G3368" s="9">
        <v>10598</v>
      </c>
      <c r="H3368" s="15">
        <v>44578</v>
      </c>
      <c r="I3368" s="9" t="s">
        <v>7456</v>
      </c>
      <c r="J3368" s="9">
        <v>138</v>
      </c>
      <c r="K3368" s="9" t="s">
        <v>7464</v>
      </c>
      <c r="L3368" s="9" t="str">
        <f>IF(OR('1. Raw Data'!L3368="Elec", '1. Raw Data'!L3368="elect"), "Electronics", '1. Raw Data'!L3368)</f>
        <v>Home Appliances</v>
      </c>
      <c r="M3368" s="9">
        <v>1245.28</v>
      </c>
      <c r="N3368" s="9">
        <f>IF(ISBLANK('1. Raw Data'!N3368), MEDIAN('1. Raw Data'!$N$2:$N$5001), '1. Raw Data'!N3368)</f>
        <v>429.51499999999999</v>
      </c>
      <c r="O3368" s="9">
        <v>5</v>
      </c>
      <c r="P3368" s="9">
        <f>IF(ISBLANK('1. Raw Data'!P3368), 0, '1. Raw Data'!P3368)</f>
        <v>0</v>
      </c>
      <c r="Q3368" s="9">
        <v>1080</v>
      </c>
      <c r="R3368" s="9">
        <v>4</v>
      </c>
      <c r="S3368" s="9">
        <f t="shared" si="156"/>
        <v>6226.4</v>
      </c>
      <c r="T3368" s="9">
        <f t="shared" si="157"/>
        <v>4078.8249999999998</v>
      </c>
      <c r="U3368" s="23">
        <f t="shared" si="158"/>
        <v>0.65508560323782605</v>
      </c>
    </row>
    <row r="3369" spans="1:21" x14ac:dyDescent="0.3">
      <c r="A3369" s="9">
        <v>2325</v>
      </c>
      <c r="B3369" s="9" t="str">
        <f>PROPER(TRIM('1. Raw Data'!B3369))</f>
        <v>Customer_3367</v>
      </c>
      <c r="C3369" s="9">
        <f>IF(OR('1. Raw Data'!C3369&lt;18, '1. Raw Data'!C3369&gt;100), MEDIAN('1. Raw Data'!$C$2:$C$5001), '1. Raw Data'!C3369)</f>
        <v>38</v>
      </c>
      <c r="D3369" s="9" t="s">
        <v>5023</v>
      </c>
      <c r="E3369" s="22">
        <v>44064</v>
      </c>
      <c r="F3369" s="9">
        <v>0</v>
      </c>
      <c r="G3369" s="9">
        <v>12195</v>
      </c>
      <c r="H3369" s="15">
        <v>44064</v>
      </c>
      <c r="I3369" s="9" t="s">
        <v>7457</v>
      </c>
      <c r="J3369" s="9">
        <v>113</v>
      </c>
      <c r="K3369" s="9" t="s">
        <v>7460</v>
      </c>
      <c r="L3369" s="9" t="str">
        <f>IF(OR('1. Raw Data'!L3369="Elec", '1. Raw Data'!L3369="elect"), "Electronics", '1. Raw Data'!L3369)</f>
        <v>Electronics</v>
      </c>
      <c r="M3369" s="9">
        <v>1097.17</v>
      </c>
      <c r="N3369" s="9">
        <f>IF(ISBLANK('1. Raw Data'!N3369), MEDIAN('1. Raw Data'!$N$2:$N$5001), '1. Raw Data'!N3369)</f>
        <v>597.33000000000004</v>
      </c>
      <c r="O3369" s="9">
        <v>1</v>
      </c>
      <c r="P3369" s="9">
        <f>IF(ISBLANK('1. Raw Data'!P3369), 0, '1. Raw Data'!P3369)</f>
        <v>0</v>
      </c>
      <c r="Q3369" s="9">
        <v>603</v>
      </c>
      <c r="R3369" s="9">
        <v>5</v>
      </c>
      <c r="S3369" s="9">
        <f t="shared" si="156"/>
        <v>1097.17</v>
      </c>
      <c r="T3369" s="9">
        <f t="shared" si="157"/>
        <v>499.84000000000003</v>
      </c>
      <c r="U3369" s="23">
        <f t="shared" si="158"/>
        <v>0.45557206267032457</v>
      </c>
    </row>
    <row r="3370" spans="1:21" x14ac:dyDescent="0.3">
      <c r="A3370" s="9">
        <v>1880</v>
      </c>
      <c r="B3370" s="9" t="str">
        <f>PROPER(TRIM('1. Raw Data'!B3370))</f>
        <v>Customer_3368</v>
      </c>
      <c r="C3370" s="9">
        <f>IF(OR('1. Raw Data'!C3370&lt;18, '1. Raw Data'!C3370&gt;100), MEDIAN('1. Raw Data'!$C$2:$C$5001), '1. Raw Data'!C3370)</f>
        <v>35</v>
      </c>
      <c r="D3370" s="9" t="s">
        <v>5019</v>
      </c>
      <c r="E3370" s="22">
        <v>44985</v>
      </c>
      <c r="F3370" s="9">
        <v>0</v>
      </c>
      <c r="G3370" s="9">
        <v>10069</v>
      </c>
      <c r="H3370" s="15">
        <v>44985</v>
      </c>
      <c r="I3370" s="9" t="s">
        <v>7455</v>
      </c>
      <c r="J3370" s="9">
        <v>142</v>
      </c>
      <c r="K3370" s="9" t="s">
        <v>7500</v>
      </c>
      <c r="L3370" s="9" t="str">
        <f>IF(OR('1. Raw Data'!L3370="Elec", '1. Raw Data'!L3370="elect"), "Electronics", '1. Raw Data'!L3370)</f>
        <v>Sports</v>
      </c>
      <c r="M3370" s="9">
        <v>1289.57</v>
      </c>
      <c r="N3370" s="9">
        <f>IF(ISBLANK('1. Raw Data'!N3370), MEDIAN('1. Raw Data'!$N$2:$N$5001), '1. Raw Data'!N3370)</f>
        <v>880.51</v>
      </c>
      <c r="O3370" s="9">
        <v>5</v>
      </c>
      <c r="P3370" s="9">
        <f>IF(ISBLANK('1. Raw Data'!P3370), 0, '1. Raw Data'!P3370)</f>
        <v>0</v>
      </c>
      <c r="Q3370" s="9">
        <v>598</v>
      </c>
      <c r="R3370" s="9">
        <v>10</v>
      </c>
      <c r="S3370" s="9">
        <f t="shared" si="156"/>
        <v>6447.8499999999995</v>
      </c>
      <c r="T3370" s="9">
        <f t="shared" si="157"/>
        <v>2045.2999999999993</v>
      </c>
      <c r="U3370" s="23">
        <f t="shared" si="158"/>
        <v>0.31720651069736416</v>
      </c>
    </row>
    <row r="3371" spans="1:21" x14ac:dyDescent="0.3">
      <c r="A3371" s="9">
        <v>2213</v>
      </c>
      <c r="B3371" s="9" t="str">
        <f>PROPER(TRIM('1. Raw Data'!B3371))</f>
        <v>Customer_3369</v>
      </c>
      <c r="C3371" s="9">
        <f>IF(OR('1. Raw Data'!C3371&lt;18, '1. Raw Data'!C3371&gt;100), MEDIAN('1. Raw Data'!$C$2:$C$5001), '1. Raw Data'!C3371)</f>
        <v>47</v>
      </c>
      <c r="D3371" s="9" t="s">
        <v>5020</v>
      </c>
      <c r="E3371" s="22">
        <v>44240</v>
      </c>
      <c r="F3371" s="9">
        <v>1</v>
      </c>
      <c r="G3371" s="9">
        <v>11393</v>
      </c>
      <c r="H3371" s="15">
        <v>44240</v>
      </c>
      <c r="I3371" s="9" t="s">
        <v>7457</v>
      </c>
      <c r="J3371" s="9">
        <v>144</v>
      </c>
      <c r="K3371" s="9" t="s">
        <v>7462</v>
      </c>
      <c r="L3371" s="9" t="str">
        <f>IF(OR('1. Raw Data'!L3371="Elec", '1. Raw Data'!L3371="elect"), "Electronics", '1. Raw Data'!L3371)</f>
        <v>Clothing</v>
      </c>
      <c r="M3371" s="9">
        <v>611.48</v>
      </c>
      <c r="N3371" s="9">
        <f>IF(ISBLANK('1. Raw Data'!N3371), MEDIAN('1. Raw Data'!$N$2:$N$5001), '1. Raw Data'!N3371)</f>
        <v>369.27</v>
      </c>
      <c r="O3371" s="9">
        <v>5</v>
      </c>
      <c r="P3371" s="9">
        <f>IF(ISBLANK('1. Raw Data'!P3371), 0, '1. Raw Data'!P3371)</f>
        <v>0</v>
      </c>
      <c r="Q3371" s="9">
        <v>1418</v>
      </c>
      <c r="R3371" s="9">
        <v>3</v>
      </c>
      <c r="S3371" s="9">
        <f t="shared" si="156"/>
        <v>3057.4</v>
      </c>
      <c r="T3371" s="9">
        <f t="shared" si="157"/>
        <v>1211.0500000000002</v>
      </c>
      <c r="U3371" s="23">
        <f t="shared" si="158"/>
        <v>0.39610453326355732</v>
      </c>
    </row>
    <row r="3372" spans="1:21" x14ac:dyDescent="0.3">
      <c r="A3372" s="9">
        <v>2159</v>
      </c>
      <c r="B3372" s="9" t="str">
        <f>PROPER(TRIM('1. Raw Data'!B3372))</f>
        <v>Customer_3370</v>
      </c>
      <c r="C3372" s="9">
        <f>IF(OR('1. Raw Data'!C3372&lt;18, '1. Raw Data'!C3372&gt;100), MEDIAN('1. Raw Data'!$C$2:$C$5001), '1. Raw Data'!C3372)</f>
        <v>31</v>
      </c>
      <c r="D3372" s="9" t="s">
        <v>5022</v>
      </c>
      <c r="E3372" s="22">
        <v>45043</v>
      </c>
      <c r="F3372" s="9">
        <v>0</v>
      </c>
      <c r="G3372" s="9">
        <v>13659</v>
      </c>
      <c r="H3372" s="15">
        <v>45043</v>
      </c>
      <c r="I3372" s="9" t="s">
        <v>7455</v>
      </c>
      <c r="J3372" s="9">
        <v>124</v>
      </c>
      <c r="K3372" s="9" t="s">
        <v>7497</v>
      </c>
      <c r="L3372" s="9" t="str">
        <f>IF(OR('1. Raw Data'!L3372="Elec", '1. Raw Data'!L3372="elect"), "Electronics", '1. Raw Data'!L3372)</f>
        <v>Sports</v>
      </c>
      <c r="M3372" s="9">
        <v>216.26</v>
      </c>
      <c r="N3372" s="9">
        <f>IF(ISBLANK('1. Raw Data'!N3372), MEDIAN('1. Raw Data'!$N$2:$N$5001), '1. Raw Data'!N3372)</f>
        <v>144.47</v>
      </c>
      <c r="O3372" s="9">
        <v>3</v>
      </c>
      <c r="P3372" s="9">
        <f>IF(ISBLANK('1. Raw Data'!P3372), 0, '1. Raw Data'!P3372)</f>
        <v>0</v>
      </c>
      <c r="Q3372" s="9">
        <v>615</v>
      </c>
      <c r="R3372" s="9">
        <v>2</v>
      </c>
      <c r="S3372" s="9">
        <f t="shared" si="156"/>
        <v>648.78</v>
      </c>
      <c r="T3372" s="9">
        <f t="shared" si="157"/>
        <v>215.37</v>
      </c>
      <c r="U3372" s="23">
        <f t="shared" si="158"/>
        <v>0.33196152779062243</v>
      </c>
    </row>
    <row r="3373" spans="1:21" x14ac:dyDescent="0.3">
      <c r="A3373" s="9">
        <v>1554</v>
      </c>
      <c r="B3373" s="9" t="str">
        <f>PROPER(TRIM('1. Raw Data'!B3373))</f>
        <v>Customer_3371</v>
      </c>
      <c r="C3373" s="9">
        <f>IF(OR('1. Raw Data'!C3373&lt;18, '1. Raw Data'!C3373&gt;100), MEDIAN('1. Raw Data'!$C$2:$C$5001), '1. Raw Data'!C3373)</f>
        <v>44</v>
      </c>
      <c r="D3373" s="9" t="s">
        <v>5023</v>
      </c>
      <c r="E3373" s="22">
        <v>44948</v>
      </c>
      <c r="F3373" s="9">
        <v>1</v>
      </c>
      <c r="G3373" s="9">
        <v>11649</v>
      </c>
      <c r="H3373" s="15">
        <v>44948</v>
      </c>
      <c r="I3373" s="9" t="s">
        <v>7455</v>
      </c>
      <c r="J3373" s="9">
        <v>132</v>
      </c>
      <c r="K3373" s="9" t="s">
        <v>7506</v>
      </c>
      <c r="L3373" s="9" t="str">
        <f>IF(OR('1. Raw Data'!L3373="Elec", '1. Raw Data'!L3373="elect"), "Electronics", '1. Raw Data'!L3373)</f>
        <v>Electronics</v>
      </c>
      <c r="M3373" s="9">
        <v>1271.56</v>
      </c>
      <c r="N3373" s="9">
        <f>IF(ISBLANK('1. Raw Data'!N3373), MEDIAN('1. Raw Data'!$N$2:$N$5001), '1. Raw Data'!N3373)</f>
        <v>429.51499999999999</v>
      </c>
      <c r="O3373" s="9">
        <v>4</v>
      </c>
      <c r="P3373" s="9">
        <f>IF(ISBLANK('1. Raw Data'!P3373), 0, '1. Raw Data'!P3373)</f>
        <v>0.2</v>
      </c>
      <c r="Q3373" s="9">
        <v>710</v>
      </c>
      <c r="R3373" s="9">
        <v>2</v>
      </c>
      <c r="S3373" s="9">
        <f t="shared" si="156"/>
        <v>4068.9920000000002</v>
      </c>
      <c r="T3373" s="9">
        <f t="shared" si="157"/>
        <v>2350.9320000000002</v>
      </c>
      <c r="U3373" s="23">
        <f t="shared" si="158"/>
        <v>0.57776766334266572</v>
      </c>
    </row>
    <row r="3374" spans="1:21" x14ac:dyDescent="0.3">
      <c r="A3374" s="9">
        <v>1403</v>
      </c>
      <c r="B3374" s="9" t="str">
        <f>PROPER(TRIM('1. Raw Data'!B3374))</f>
        <v>Customer_3372</v>
      </c>
      <c r="C3374" s="9">
        <f>IF(OR('1. Raw Data'!C3374&lt;18, '1. Raw Data'!C3374&gt;100), MEDIAN('1. Raw Data'!$C$2:$C$5001), '1. Raw Data'!C3374)</f>
        <v>40</v>
      </c>
      <c r="D3374" s="9" t="s">
        <v>5019</v>
      </c>
      <c r="E3374" s="22">
        <v>44199</v>
      </c>
      <c r="F3374" s="9">
        <v>1</v>
      </c>
      <c r="G3374" s="9">
        <v>11538</v>
      </c>
      <c r="H3374" s="15">
        <v>44256</v>
      </c>
      <c r="I3374" s="9" t="s">
        <v>7455</v>
      </c>
      <c r="J3374" s="9">
        <v>130</v>
      </c>
      <c r="K3374" s="9" t="s">
        <v>7487</v>
      </c>
      <c r="L3374" s="9" t="str">
        <f>IF(OR('1. Raw Data'!L3374="Elec", '1. Raw Data'!L3374="elect"), "Electronics", '1. Raw Data'!L3374)</f>
        <v>Clothing</v>
      </c>
      <c r="M3374" s="9">
        <v>772.34</v>
      </c>
      <c r="N3374" s="9">
        <f>IF(ISBLANK('1. Raw Data'!N3374), MEDIAN('1. Raw Data'!$N$2:$N$5001), '1. Raw Data'!N3374)</f>
        <v>377.67</v>
      </c>
      <c r="O3374" s="9">
        <v>1</v>
      </c>
      <c r="P3374" s="9">
        <f>IF(ISBLANK('1. Raw Data'!P3374), 0, '1. Raw Data'!P3374)</f>
        <v>0.05</v>
      </c>
      <c r="Q3374" s="9">
        <v>1302</v>
      </c>
      <c r="R3374" s="9">
        <v>5</v>
      </c>
      <c r="S3374" s="9">
        <f t="shared" si="156"/>
        <v>733.72299999999996</v>
      </c>
      <c r="T3374" s="9">
        <f t="shared" si="157"/>
        <v>356.05299999999994</v>
      </c>
      <c r="U3374" s="23">
        <f t="shared" si="158"/>
        <v>0.48526896390054552</v>
      </c>
    </row>
    <row r="3375" spans="1:21" x14ac:dyDescent="0.3">
      <c r="A3375" s="9">
        <v>1891</v>
      </c>
      <c r="B3375" s="9" t="str">
        <f>PROPER(TRIM('1. Raw Data'!B3375))</f>
        <v>Customer_3373</v>
      </c>
      <c r="C3375" s="9">
        <f>IF(OR('1. Raw Data'!C3375&lt;18, '1. Raw Data'!C3375&gt;100), MEDIAN('1. Raw Data'!$C$2:$C$5001), '1. Raw Data'!C3375)</f>
        <v>32</v>
      </c>
      <c r="D3375" s="9" t="s">
        <v>5019</v>
      </c>
      <c r="E3375" s="22">
        <v>45227</v>
      </c>
      <c r="F3375" s="9">
        <v>0</v>
      </c>
      <c r="G3375" s="9">
        <v>12281</v>
      </c>
      <c r="H3375" s="15">
        <v>45227</v>
      </c>
      <c r="I3375" s="9" t="s">
        <v>7456</v>
      </c>
      <c r="J3375" s="9">
        <v>106</v>
      </c>
      <c r="K3375" s="9" t="s">
        <v>7477</v>
      </c>
      <c r="L3375" s="9" t="str">
        <f>IF(OR('1. Raw Data'!L3375="Elec", '1. Raw Data'!L3375="elect"), "Electronics", '1. Raw Data'!L3375)</f>
        <v>Sports</v>
      </c>
      <c r="M3375" s="9">
        <v>234.7</v>
      </c>
      <c r="N3375" s="9">
        <f>IF(ISBLANK('1. Raw Data'!N3375), MEDIAN('1. Raw Data'!$N$2:$N$5001), '1. Raw Data'!N3375)</f>
        <v>101.24</v>
      </c>
      <c r="O3375" s="9">
        <v>3</v>
      </c>
      <c r="P3375" s="9">
        <f>IF(ISBLANK('1. Raw Data'!P3375), 0, '1. Raw Data'!P3375)</f>
        <v>0.2</v>
      </c>
      <c r="Q3375" s="9">
        <v>431</v>
      </c>
      <c r="R3375" s="9">
        <v>5</v>
      </c>
      <c r="S3375" s="9">
        <f t="shared" si="156"/>
        <v>563.28</v>
      </c>
      <c r="T3375" s="9">
        <f t="shared" si="157"/>
        <v>259.56</v>
      </c>
      <c r="U3375" s="23">
        <f t="shared" si="158"/>
        <v>0.4608010225820196</v>
      </c>
    </row>
    <row r="3376" spans="1:21" x14ac:dyDescent="0.3">
      <c r="A3376" s="9">
        <v>1864</v>
      </c>
      <c r="B3376" s="9" t="str">
        <f>PROPER(TRIM('1. Raw Data'!B3376))</f>
        <v>Customer_3374</v>
      </c>
      <c r="C3376" s="9">
        <f>IF(OR('1. Raw Data'!C3376&lt;18, '1. Raw Data'!C3376&gt;100), MEDIAN('1. Raw Data'!$C$2:$C$5001), '1. Raw Data'!C3376)</f>
        <v>54</v>
      </c>
      <c r="D3376" s="9" t="s">
        <v>5022</v>
      </c>
      <c r="E3376" s="22">
        <v>44957</v>
      </c>
      <c r="F3376" s="9">
        <v>0</v>
      </c>
      <c r="G3376" s="9">
        <v>12726</v>
      </c>
      <c r="H3376" s="15">
        <v>44957</v>
      </c>
      <c r="I3376" s="9" t="s">
        <v>7455</v>
      </c>
      <c r="J3376" s="9">
        <v>138</v>
      </c>
      <c r="K3376" s="9" t="s">
        <v>7464</v>
      </c>
      <c r="L3376" s="9" t="str">
        <f>IF(OR('1. Raw Data'!L3376="Elec", '1. Raw Data'!L3376="elect"), "Electronics", '1. Raw Data'!L3376)</f>
        <v>Sports</v>
      </c>
      <c r="M3376" s="9">
        <v>217.2</v>
      </c>
      <c r="N3376" s="9">
        <f>IF(ISBLANK('1. Raw Data'!N3376), MEDIAN('1. Raw Data'!$N$2:$N$5001), '1. Raw Data'!N3376)</f>
        <v>106.73</v>
      </c>
      <c r="O3376" s="9">
        <v>1</v>
      </c>
      <c r="P3376" s="9">
        <f>IF(ISBLANK('1. Raw Data'!P3376), 0, '1. Raw Data'!P3376)</f>
        <v>0</v>
      </c>
      <c r="Q3376" s="9">
        <v>609</v>
      </c>
      <c r="R3376" s="9">
        <v>3</v>
      </c>
      <c r="S3376" s="9">
        <f t="shared" si="156"/>
        <v>217.2</v>
      </c>
      <c r="T3376" s="9">
        <f t="shared" si="157"/>
        <v>110.46999999999998</v>
      </c>
      <c r="U3376" s="23">
        <f t="shared" si="158"/>
        <v>0.5086095764272559</v>
      </c>
    </row>
    <row r="3377" spans="1:21" x14ac:dyDescent="0.3">
      <c r="A3377" s="9">
        <v>1601</v>
      </c>
      <c r="B3377" s="9" t="str">
        <f>PROPER(TRIM('1. Raw Data'!B3377))</f>
        <v>Customer_3375</v>
      </c>
      <c r="C3377" s="9">
        <f>IF(OR('1. Raw Data'!C3377&lt;18, '1. Raw Data'!C3377&gt;100), MEDIAN('1. Raw Data'!$C$2:$C$5001), '1. Raw Data'!C3377)</f>
        <v>49</v>
      </c>
      <c r="D3377" s="9" t="s">
        <v>5023</v>
      </c>
      <c r="E3377" s="22">
        <v>43886</v>
      </c>
      <c r="F3377" s="9">
        <v>0</v>
      </c>
      <c r="G3377" s="9">
        <v>13682</v>
      </c>
      <c r="H3377" s="15">
        <v>43886</v>
      </c>
      <c r="I3377" s="9" t="s">
        <v>7455</v>
      </c>
      <c r="J3377" s="9">
        <v>133</v>
      </c>
      <c r="K3377" s="9" t="s">
        <v>7498</v>
      </c>
      <c r="L3377" s="9" t="str">
        <f>IF(OR('1. Raw Data'!L3377="Elec", '1. Raw Data'!L3377="elect"), "Electronics", '1. Raw Data'!L3377)</f>
        <v>Electronics</v>
      </c>
      <c r="M3377" s="9">
        <v>280.89999999999998</v>
      </c>
      <c r="N3377" s="9">
        <f>IF(ISBLANK('1. Raw Data'!N3377), MEDIAN('1. Raw Data'!$N$2:$N$5001), '1. Raw Data'!N3377)</f>
        <v>194.25</v>
      </c>
      <c r="O3377" s="9">
        <v>1</v>
      </c>
      <c r="P3377" s="9">
        <f>IF(ISBLANK('1. Raw Data'!P3377), 0, '1. Raw Data'!P3377)</f>
        <v>0</v>
      </c>
      <c r="Q3377" s="9">
        <v>706</v>
      </c>
      <c r="R3377" s="9">
        <v>4</v>
      </c>
      <c r="S3377" s="9">
        <f t="shared" si="156"/>
        <v>280.89999999999998</v>
      </c>
      <c r="T3377" s="9">
        <f t="shared" si="157"/>
        <v>86.649999999999977</v>
      </c>
      <c r="U3377" s="23">
        <f t="shared" si="158"/>
        <v>0.30847276610893548</v>
      </c>
    </row>
    <row r="3378" spans="1:21" x14ac:dyDescent="0.3">
      <c r="A3378" s="9">
        <v>1340</v>
      </c>
      <c r="B3378" s="9" t="str">
        <f>PROPER(TRIM('1. Raw Data'!B3378))</f>
        <v>Customer_3376</v>
      </c>
      <c r="C3378" s="9">
        <f>IF(OR('1. Raw Data'!C3378&lt;18, '1. Raw Data'!C3378&gt;100), MEDIAN('1. Raw Data'!$C$2:$C$5001), '1. Raw Data'!C3378)</f>
        <v>34</v>
      </c>
      <c r="D3378" s="9" t="s">
        <v>5023</v>
      </c>
      <c r="E3378" s="22">
        <v>45320</v>
      </c>
      <c r="F3378" s="9">
        <v>0</v>
      </c>
      <c r="G3378" s="9">
        <v>12683</v>
      </c>
      <c r="H3378" s="15">
        <v>45320</v>
      </c>
      <c r="I3378" s="9" t="s">
        <v>7456</v>
      </c>
      <c r="J3378" s="9">
        <v>144</v>
      </c>
      <c r="K3378" s="9" t="s">
        <v>7462</v>
      </c>
      <c r="L3378" s="9" t="str">
        <f>IF(OR('1. Raw Data'!L3378="Elec", '1. Raw Data'!L3378="elect"), "Electronics", '1. Raw Data'!L3378)</f>
        <v>Home Appliances</v>
      </c>
      <c r="M3378" s="9">
        <v>1138.9100000000001</v>
      </c>
      <c r="N3378" s="9">
        <f>IF(ISBLANK('1. Raw Data'!N3378), MEDIAN('1. Raw Data'!$N$2:$N$5001), '1. Raw Data'!N3378)</f>
        <v>784.55</v>
      </c>
      <c r="O3378" s="9">
        <v>4</v>
      </c>
      <c r="P3378" s="9">
        <f>IF(ISBLANK('1. Raw Data'!P3378), 0, '1. Raw Data'!P3378)</f>
        <v>0</v>
      </c>
      <c r="Q3378" s="9">
        <v>338</v>
      </c>
      <c r="R3378" s="9">
        <v>4</v>
      </c>
      <c r="S3378" s="9">
        <f t="shared" si="156"/>
        <v>4555.6400000000003</v>
      </c>
      <c r="T3378" s="9">
        <f t="shared" si="157"/>
        <v>1417.4400000000005</v>
      </c>
      <c r="U3378" s="23">
        <f t="shared" si="158"/>
        <v>0.31113959838793243</v>
      </c>
    </row>
    <row r="3379" spans="1:21" x14ac:dyDescent="0.3">
      <c r="A3379" s="9">
        <v>1703</v>
      </c>
      <c r="B3379" s="9" t="str">
        <f>PROPER(TRIM('1. Raw Data'!B3379))</f>
        <v>Customer_3377</v>
      </c>
      <c r="C3379" s="9">
        <f>IF(OR('1. Raw Data'!C3379&lt;18, '1. Raw Data'!C3379&gt;100), MEDIAN('1. Raw Data'!$C$2:$C$5001), '1. Raw Data'!C3379)</f>
        <v>39</v>
      </c>
      <c r="D3379" s="9" t="s">
        <v>5021</v>
      </c>
      <c r="E3379" s="22">
        <v>44628</v>
      </c>
      <c r="F3379" s="9">
        <v>0</v>
      </c>
      <c r="G3379" s="9">
        <v>10466</v>
      </c>
      <c r="H3379" s="15">
        <v>44776</v>
      </c>
      <c r="I3379" s="9" t="s">
        <v>7456</v>
      </c>
      <c r="J3379" s="9">
        <v>123</v>
      </c>
      <c r="K3379" s="9" t="s">
        <v>7502</v>
      </c>
      <c r="L3379" s="9" t="str">
        <f>IF(OR('1. Raw Data'!L3379="Elec", '1. Raw Data'!L3379="elect"), "Electronics", '1. Raw Data'!L3379)</f>
        <v>Home Appliances</v>
      </c>
      <c r="M3379" s="9">
        <v>1080.74</v>
      </c>
      <c r="N3379" s="9">
        <f>IF(ISBLANK('1. Raw Data'!N3379), MEDIAN('1. Raw Data'!$N$2:$N$5001), '1. Raw Data'!N3379)</f>
        <v>678.83</v>
      </c>
      <c r="O3379" s="9">
        <v>4</v>
      </c>
      <c r="P3379" s="9">
        <f>IF(ISBLANK('1. Raw Data'!P3379), 0, '1. Raw Data'!P3379)</f>
        <v>0.2</v>
      </c>
      <c r="Q3379" s="9">
        <v>681</v>
      </c>
      <c r="R3379" s="9">
        <v>6</v>
      </c>
      <c r="S3379" s="9">
        <f t="shared" si="156"/>
        <v>3458.3680000000004</v>
      </c>
      <c r="T3379" s="9">
        <f t="shared" si="157"/>
        <v>743.04800000000023</v>
      </c>
      <c r="U3379" s="23">
        <f t="shared" si="158"/>
        <v>0.2148550992838241</v>
      </c>
    </row>
    <row r="3380" spans="1:21" x14ac:dyDescent="0.3">
      <c r="A3380" s="9">
        <v>1317</v>
      </c>
      <c r="B3380" s="9" t="str">
        <f>PROPER(TRIM('1. Raw Data'!B3380))</f>
        <v>Customer_3378</v>
      </c>
      <c r="C3380" s="9">
        <f>IF(OR('1. Raw Data'!C3380&lt;18, '1. Raw Data'!C3380&gt;100), MEDIAN('1. Raw Data'!$C$2:$C$5001), '1. Raw Data'!C3380)</f>
        <v>35</v>
      </c>
      <c r="D3380" s="9" t="s">
        <v>5020</v>
      </c>
      <c r="E3380" s="22">
        <v>45281</v>
      </c>
      <c r="F3380" s="9">
        <v>0</v>
      </c>
      <c r="G3380" s="9">
        <v>10556</v>
      </c>
      <c r="H3380" s="15">
        <v>45281</v>
      </c>
      <c r="I3380" s="9" t="s">
        <v>7455</v>
      </c>
      <c r="J3380" s="9">
        <v>110</v>
      </c>
      <c r="K3380" s="9" t="s">
        <v>7493</v>
      </c>
      <c r="L3380" s="9" t="str">
        <f>IF(OR('1. Raw Data'!L3380="Elec", '1. Raw Data'!L3380="elect"), "Electronics", '1. Raw Data'!L3380)</f>
        <v>Clothing</v>
      </c>
      <c r="M3380" s="9">
        <v>345.54</v>
      </c>
      <c r="N3380" s="9">
        <f>IF(ISBLANK('1. Raw Data'!N3380), MEDIAN('1. Raw Data'!$N$2:$N$5001), '1. Raw Data'!N3380)</f>
        <v>192.23</v>
      </c>
      <c r="O3380" s="9">
        <v>3</v>
      </c>
      <c r="P3380" s="9">
        <f>IF(ISBLANK('1. Raw Data'!P3380), 0, '1. Raw Data'!P3380)</f>
        <v>0</v>
      </c>
      <c r="Q3380" s="9">
        <v>377</v>
      </c>
      <c r="R3380" s="9">
        <v>6</v>
      </c>
      <c r="S3380" s="9">
        <f t="shared" si="156"/>
        <v>1036.6200000000001</v>
      </c>
      <c r="T3380" s="9">
        <f t="shared" si="157"/>
        <v>459.93000000000018</v>
      </c>
      <c r="U3380" s="23">
        <f t="shared" si="158"/>
        <v>0.44368235226023051</v>
      </c>
    </row>
    <row r="3381" spans="1:21" x14ac:dyDescent="0.3">
      <c r="A3381" s="9">
        <v>1617</v>
      </c>
      <c r="B3381" s="9" t="str">
        <f>PROPER(TRIM('1. Raw Data'!B3381))</f>
        <v>Customer_3379</v>
      </c>
      <c r="C3381" s="9">
        <f>IF(OR('1. Raw Data'!C3381&lt;18, '1. Raw Data'!C3381&gt;100), MEDIAN('1. Raw Data'!$C$2:$C$5001), '1. Raw Data'!C3381)</f>
        <v>30</v>
      </c>
      <c r="D3381" s="9" t="s">
        <v>5018</v>
      </c>
      <c r="E3381" s="22">
        <v>44319</v>
      </c>
      <c r="F3381" s="9">
        <v>0</v>
      </c>
      <c r="G3381" s="9">
        <v>10893</v>
      </c>
      <c r="H3381" s="15">
        <v>44260</v>
      </c>
      <c r="I3381" s="9" t="s">
        <v>7456</v>
      </c>
      <c r="J3381" s="9">
        <v>146</v>
      </c>
      <c r="K3381" s="9" t="s">
        <v>7505</v>
      </c>
      <c r="L3381" s="9" t="str">
        <f>IF(OR('1. Raw Data'!L3381="Elec", '1. Raw Data'!L3381="elect"), "Electronics", '1. Raw Data'!L3381)</f>
        <v>Electronics</v>
      </c>
      <c r="M3381" s="9">
        <v>1278.04</v>
      </c>
      <c r="N3381" s="9">
        <f>IF(ISBLANK('1. Raw Data'!N3381), MEDIAN('1. Raw Data'!$N$2:$N$5001), '1. Raw Data'!N3381)</f>
        <v>429.51499999999999</v>
      </c>
      <c r="O3381" s="9">
        <v>2</v>
      </c>
      <c r="P3381" s="9">
        <f>IF(ISBLANK('1. Raw Data'!P3381), 0, '1. Raw Data'!P3381)</f>
        <v>0</v>
      </c>
      <c r="Q3381" s="9">
        <v>1069</v>
      </c>
      <c r="R3381" s="9">
        <v>4</v>
      </c>
      <c r="S3381" s="9">
        <f t="shared" si="156"/>
        <v>2556.08</v>
      </c>
      <c r="T3381" s="9">
        <f t="shared" si="157"/>
        <v>1697.05</v>
      </c>
      <c r="U3381" s="23">
        <f t="shared" si="158"/>
        <v>0.66392679415354761</v>
      </c>
    </row>
    <row r="3382" spans="1:21" x14ac:dyDescent="0.3">
      <c r="A3382" s="9">
        <v>2386</v>
      </c>
      <c r="B3382" s="9" t="str">
        <f>PROPER(TRIM('1. Raw Data'!B3382))</f>
        <v>Customer_3380</v>
      </c>
      <c r="C3382" s="9">
        <f>IF(OR('1. Raw Data'!C3382&lt;18, '1. Raw Data'!C3382&gt;100), MEDIAN('1. Raw Data'!$C$2:$C$5001), '1. Raw Data'!C3382)</f>
        <v>40</v>
      </c>
      <c r="D3382" s="9" t="s">
        <v>5021</v>
      </c>
      <c r="E3382" s="22">
        <v>44728</v>
      </c>
      <c r="F3382" s="9">
        <v>0</v>
      </c>
      <c r="G3382" s="9">
        <v>10835</v>
      </c>
      <c r="H3382" s="15">
        <v>44728</v>
      </c>
      <c r="I3382" s="9" t="s">
        <v>7457</v>
      </c>
      <c r="J3382" s="9">
        <v>115</v>
      </c>
      <c r="K3382" s="9" t="s">
        <v>7481</v>
      </c>
      <c r="L3382" s="9" t="str">
        <f>IF(OR('1. Raw Data'!L3382="Elec", '1. Raw Data'!L3382="elect"), "Electronics", '1. Raw Data'!L3382)</f>
        <v>Electronics</v>
      </c>
      <c r="M3382" s="9">
        <v>457.88</v>
      </c>
      <c r="N3382" s="9">
        <f>IF(ISBLANK('1. Raw Data'!N3382), MEDIAN('1. Raw Data'!$N$2:$N$5001), '1. Raw Data'!N3382)</f>
        <v>259.18</v>
      </c>
      <c r="O3382" s="9">
        <v>3</v>
      </c>
      <c r="P3382" s="9">
        <f>IF(ISBLANK('1. Raw Data'!P3382), 0, '1. Raw Data'!P3382)</f>
        <v>0</v>
      </c>
      <c r="Q3382" s="9">
        <v>930</v>
      </c>
      <c r="R3382" s="9">
        <v>2</v>
      </c>
      <c r="S3382" s="9">
        <f t="shared" si="156"/>
        <v>1373.6399999999999</v>
      </c>
      <c r="T3382" s="9">
        <f t="shared" si="157"/>
        <v>596.09999999999991</v>
      </c>
      <c r="U3382" s="23">
        <f t="shared" si="158"/>
        <v>0.43395649515156809</v>
      </c>
    </row>
    <row r="3383" spans="1:21" x14ac:dyDescent="0.3">
      <c r="A3383" s="9">
        <v>1381</v>
      </c>
      <c r="B3383" s="9" t="str">
        <f>PROPER(TRIM('1. Raw Data'!B3383))</f>
        <v>Customer_3381</v>
      </c>
      <c r="C3383" s="9">
        <f>IF(OR('1. Raw Data'!C3383&lt;18, '1. Raw Data'!C3383&gt;100), MEDIAN('1. Raw Data'!$C$2:$C$5001), '1. Raw Data'!C3383)</f>
        <v>32</v>
      </c>
      <c r="D3383" s="9" t="s">
        <v>5019</v>
      </c>
      <c r="E3383" s="22">
        <v>44427</v>
      </c>
      <c r="F3383" s="9">
        <v>0</v>
      </c>
      <c r="G3383" s="9">
        <v>11310</v>
      </c>
      <c r="H3383" s="15">
        <v>44427</v>
      </c>
      <c r="I3383" s="9" t="s">
        <v>7455</v>
      </c>
      <c r="J3383" s="9">
        <v>123</v>
      </c>
      <c r="K3383" s="9" t="s">
        <v>7502</v>
      </c>
      <c r="L3383" s="9" t="str">
        <f>IF(OR('1. Raw Data'!L3383="Elec", '1. Raw Data'!L3383="elect"), "Electronics", '1. Raw Data'!L3383)</f>
        <v>Home Appliances</v>
      </c>
      <c r="M3383" s="9">
        <v>1199.83</v>
      </c>
      <c r="N3383" s="9">
        <f>IF(ISBLANK('1. Raw Data'!N3383), MEDIAN('1. Raw Data'!$N$2:$N$5001), '1. Raw Data'!N3383)</f>
        <v>481.19</v>
      </c>
      <c r="O3383" s="9">
        <v>3</v>
      </c>
      <c r="P3383" s="9">
        <f>IF(ISBLANK('1. Raw Data'!P3383), 0, '1. Raw Data'!P3383)</f>
        <v>0</v>
      </c>
      <c r="Q3383" s="9">
        <v>632</v>
      </c>
      <c r="R3383" s="9">
        <v>2</v>
      </c>
      <c r="S3383" s="9">
        <f t="shared" si="156"/>
        <v>3599.49</v>
      </c>
      <c r="T3383" s="9">
        <f t="shared" si="157"/>
        <v>2155.92</v>
      </c>
      <c r="U3383" s="23">
        <f t="shared" si="158"/>
        <v>0.59895151813173542</v>
      </c>
    </row>
    <row r="3384" spans="1:21" x14ac:dyDescent="0.3">
      <c r="A3384" s="9">
        <v>1232</v>
      </c>
      <c r="B3384" s="9" t="str">
        <f>PROPER(TRIM('1. Raw Data'!B3384))</f>
        <v>Customer_3382</v>
      </c>
      <c r="C3384" s="9">
        <f>IF(OR('1. Raw Data'!C3384&lt;18, '1. Raw Data'!C3384&gt;100), MEDIAN('1. Raw Data'!$C$2:$C$5001), '1. Raw Data'!C3384)</f>
        <v>30</v>
      </c>
      <c r="D3384" s="9" t="s">
        <v>5020</v>
      </c>
      <c r="E3384" s="22">
        <v>45249</v>
      </c>
      <c r="F3384" s="9">
        <v>0</v>
      </c>
      <c r="G3384" s="9">
        <v>10617</v>
      </c>
      <c r="H3384" s="15">
        <v>45249</v>
      </c>
      <c r="I3384" s="9" t="s">
        <v>7455</v>
      </c>
      <c r="J3384" s="9">
        <v>136</v>
      </c>
      <c r="K3384" s="9" t="s">
        <v>7503</v>
      </c>
      <c r="L3384" s="9" t="str">
        <f>IF(OR('1. Raw Data'!L3384="Elec", '1. Raw Data'!L3384="elect"), "Electronics", '1. Raw Data'!L3384)</f>
        <v>Home Appliances</v>
      </c>
      <c r="M3384" s="9">
        <v>758.77</v>
      </c>
      <c r="N3384" s="9">
        <f>IF(ISBLANK('1. Raw Data'!N3384), MEDIAN('1. Raw Data'!$N$2:$N$5001), '1. Raw Data'!N3384)</f>
        <v>417.68</v>
      </c>
      <c r="O3384" s="9">
        <v>2</v>
      </c>
      <c r="P3384" s="9">
        <f>IF(ISBLANK('1. Raw Data'!P3384), 0, '1. Raw Data'!P3384)</f>
        <v>0.2</v>
      </c>
      <c r="Q3384" s="9">
        <v>409</v>
      </c>
      <c r="R3384" s="9">
        <v>4</v>
      </c>
      <c r="S3384" s="9">
        <f t="shared" si="156"/>
        <v>1214.0319999999999</v>
      </c>
      <c r="T3384" s="9">
        <f t="shared" si="157"/>
        <v>378.67199999999991</v>
      </c>
      <c r="U3384" s="23">
        <f t="shared" si="158"/>
        <v>0.31191270081842976</v>
      </c>
    </row>
    <row r="3385" spans="1:21" x14ac:dyDescent="0.3">
      <c r="A3385" s="9">
        <v>2367</v>
      </c>
      <c r="B3385" s="9" t="str">
        <f>PROPER(TRIM('1. Raw Data'!B3385))</f>
        <v>Customer_3383</v>
      </c>
      <c r="C3385" s="9">
        <f>IF(OR('1. Raw Data'!C3385&lt;18, '1. Raw Data'!C3385&gt;100), MEDIAN('1. Raw Data'!$C$2:$C$5001), '1. Raw Data'!C3385)</f>
        <v>41</v>
      </c>
      <c r="D3385" s="9" t="s">
        <v>5020</v>
      </c>
      <c r="E3385" s="22">
        <v>43972</v>
      </c>
      <c r="F3385" s="9">
        <v>1</v>
      </c>
      <c r="G3385" s="9">
        <v>11317</v>
      </c>
      <c r="H3385" s="15">
        <v>43972</v>
      </c>
      <c r="I3385" s="9" t="s">
        <v>7457</v>
      </c>
      <c r="J3385" s="9">
        <v>101</v>
      </c>
      <c r="K3385" s="9" t="s">
        <v>7478</v>
      </c>
      <c r="L3385" s="9" t="str">
        <f>IF(OR('1. Raw Data'!L3385="Elec", '1. Raw Data'!L3385="elect"), "Electronics", '1. Raw Data'!L3385)</f>
        <v>Clothing</v>
      </c>
      <c r="M3385" s="9">
        <v>1110.75</v>
      </c>
      <c r="N3385" s="9">
        <f>IF(ISBLANK('1. Raw Data'!N3385), MEDIAN('1. Raw Data'!$N$2:$N$5001), '1. Raw Data'!N3385)</f>
        <v>643.88</v>
      </c>
      <c r="O3385" s="9">
        <v>1</v>
      </c>
      <c r="P3385" s="9">
        <f>IF(ISBLANK('1. Raw Data'!P3385), 0, '1. Raw Data'!P3385)</f>
        <v>0</v>
      </c>
      <c r="Q3385" s="9">
        <v>825</v>
      </c>
      <c r="R3385" s="9">
        <v>7</v>
      </c>
      <c r="S3385" s="9">
        <f t="shared" si="156"/>
        <v>1110.75</v>
      </c>
      <c r="T3385" s="9">
        <f t="shared" si="157"/>
        <v>466.87</v>
      </c>
      <c r="U3385" s="23">
        <f t="shared" si="158"/>
        <v>0.42031960387125816</v>
      </c>
    </row>
    <row r="3386" spans="1:21" x14ac:dyDescent="0.3">
      <c r="A3386" s="9">
        <v>1816</v>
      </c>
      <c r="B3386" s="9" t="str">
        <f>PROPER(TRIM('1. Raw Data'!B3386))</f>
        <v>Customer_3384</v>
      </c>
      <c r="C3386" s="9">
        <f>IF(OR('1. Raw Data'!C3386&lt;18, '1. Raw Data'!C3386&gt;100), MEDIAN('1. Raw Data'!$C$2:$C$5001), '1. Raw Data'!C3386)</f>
        <v>46</v>
      </c>
      <c r="D3386" s="9" t="s">
        <v>5023</v>
      </c>
      <c r="E3386" s="22">
        <v>44668</v>
      </c>
      <c r="F3386" s="9">
        <v>0</v>
      </c>
      <c r="G3386" s="9">
        <v>11504</v>
      </c>
      <c r="H3386" s="15">
        <v>44668</v>
      </c>
      <c r="I3386" s="9" t="s">
        <v>7456</v>
      </c>
      <c r="J3386" s="9">
        <v>108</v>
      </c>
      <c r="K3386" s="9" t="s">
        <v>7496</v>
      </c>
      <c r="L3386" s="9" t="str">
        <f>IF(OR('1. Raw Data'!L3386="Elec", '1. Raw Data'!L3386="elect"), "Electronics", '1. Raw Data'!L3386)</f>
        <v>Home Appliances</v>
      </c>
      <c r="M3386" s="9">
        <v>603.01</v>
      </c>
      <c r="N3386" s="9">
        <f>IF(ISBLANK('1. Raw Data'!N3386), MEDIAN('1. Raw Data'!$N$2:$N$5001), '1. Raw Data'!N3386)</f>
        <v>289.27999999999997</v>
      </c>
      <c r="O3386" s="9">
        <v>5</v>
      </c>
      <c r="P3386" s="9">
        <f>IF(ISBLANK('1. Raw Data'!P3386), 0, '1. Raw Data'!P3386)</f>
        <v>0.2</v>
      </c>
      <c r="Q3386" s="9">
        <v>550</v>
      </c>
      <c r="R3386" s="9">
        <v>6</v>
      </c>
      <c r="S3386" s="9">
        <f t="shared" si="156"/>
        <v>2412.0400000000004</v>
      </c>
      <c r="T3386" s="9">
        <f t="shared" si="157"/>
        <v>965.64000000000055</v>
      </c>
      <c r="U3386" s="23">
        <f t="shared" si="158"/>
        <v>0.40034161954196462</v>
      </c>
    </row>
    <row r="3387" spans="1:21" x14ac:dyDescent="0.3">
      <c r="A3387" s="9">
        <v>1552</v>
      </c>
      <c r="B3387" s="9" t="str">
        <f>PROPER(TRIM('1. Raw Data'!B3387))</f>
        <v>Customer_3385</v>
      </c>
      <c r="C3387" s="9">
        <f>IF(OR('1. Raw Data'!C3387&lt;18, '1. Raw Data'!C3387&gt;100), MEDIAN('1. Raw Data'!$C$2:$C$5001), '1. Raw Data'!C3387)</f>
        <v>27</v>
      </c>
      <c r="D3387" s="9" t="s">
        <v>5020</v>
      </c>
      <c r="E3387" s="22">
        <v>45209</v>
      </c>
      <c r="F3387" s="9">
        <v>0</v>
      </c>
      <c r="G3387" s="9">
        <v>10133</v>
      </c>
      <c r="H3387" s="15">
        <v>45209</v>
      </c>
      <c r="I3387" s="9" t="s">
        <v>7457</v>
      </c>
      <c r="J3387" s="9">
        <v>103</v>
      </c>
      <c r="K3387" s="9" t="s">
        <v>7472</v>
      </c>
      <c r="L3387" s="9" t="str">
        <f>IF(OR('1. Raw Data'!L3387="Elec", '1. Raw Data'!L3387="elect"), "Electronics", '1. Raw Data'!L3387)</f>
        <v>Clothing</v>
      </c>
      <c r="M3387" s="9">
        <v>553.35</v>
      </c>
      <c r="N3387" s="9">
        <f>IF(ISBLANK('1. Raw Data'!N3387), MEDIAN('1. Raw Data'!$N$2:$N$5001), '1. Raw Data'!N3387)</f>
        <v>255.09</v>
      </c>
      <c r="O3387" s="9">
        <v>2</v>
      </c>
      <c r="P3387" s="9">
        <f>IF(ISBLANK('1. Raw Data'!P3387), 0, '1. Raw Data'!P3387)</f>
        <v>0</v>
      </c>
      <c r="Q3387" s="9">
        <v>402</v>
      </c>
      <c r="R3387" s="9">
        <v>5</v>
      </c>
      <c r="S3387" s="9">
        <f t="shared" si="156"/>
        <v>1106.7</v>
      </c>
      <c r="T3387" s="9">
        <f t="shared" si="157"/>
        <v>596.52</v>
      </c>
      <c r="U3387" s="23">
        <f t="shared" si="158"/>
        <v>0.53900786120899968</v>
      </c>
    </row>
    <row r="3388" spans="1:21" x14ac:dyDescent="0.3">
      <c r="A3388" s="9">
        <v>1855</v>
      </c>
      <c r="B3388" s="9" t="str">
        <f>PROPER(TRIM('1. Raw Data'!B3388))</f>
        <v>Customer_3386</v>
      </c>
      <c r="C3388" s="9">
        <f>IF(OR('1. Raw Data'!C3388&lt;18, '1. Raw Data'!C3388&gt;100), MEDIAN('1. Raw Data'!$C$2:$C$5001), '1. Raw Data'!C3388)</f>
        <v>45</v>
      </c>
      <c r="D3388" s="9" t="s">
        <v>5022</v>
      </c>
      <c r="E3388" s="22">
        <v>44853</v>
      </c>
      <c r="F3388" s="9">
        <v>0</v>
      </c>
      <c r="G3388" s="9">
        <v>10007</v>
      </c>
      <c r="H3388" s="15">
        <v>44853</v>
      </c>
      <c r="I3388" s="9" t="s">
        <v>7457</v>
      </c>
      <c r="J3388" s="9">
        <v>114</v>
      </c>
      <c r="K3388" s="9" t="s">
        <v>7463</v>
      </c>
      <c r="L3388" s="9" t="str">
        <f>IF(OR('1. Raw Data'!L3388="Elec", '1. Raw Data'!L3388="elect"), "Electronics", '1. Raw Data'!L3388)</f>
        <v>Sports</v>
      </c>
      <c r="M3388" s="9">
        <v>1269.97</v>
      </c>
      <c r="N3388" s="9">
        <f>IF(ISBLANK('1. Raw Data'!N3388), MEDIAN('1. Raw Data'!$N$2:$N$5001), '1. Raw Data'!N3388)</f>
        <v>612.30999999999995</v>
      </c>
      <c r="O3388" s="9">
        <v>5</v>
      </c>
      <c r="P3388" s="9">
        <f>IF(ISBLANK('1. Raw Data'!P3388), 0, '1. Raw Data'!P3388)</f>
        <v>0.1</v>
      </c>
      <c r="Q3388" s="9">
        <v>805</v>
      </c>
      <c r="R3388" s="9">
        <v>5</v>
      </c>
      <c r="S3388" s="9">
        <f t="shared" si="156"/>
        <v>5714.8650000000007</v>
      </c>
      <c r="T3388" s="9">
        <f t="shared" si="157"/>
        <v>2653.315000000001</v>
      </c>
      <c r="U3388" s="23">
        <f t="shared" si="158"/>
        <v>0.46428305830496447</v>
      </c>
    </row>
    <row r="3389" spans="1:21" x14ac:dyDescent="0.3">
      <c r="A3389" s="9">
        <v>1818</v>
      </c>
      <c r="B3389" s="9" t="str">
        <f>PROPER(TRIM('1. Raw Data'!B3389))</f>
        <v>Customer_3387</v>
      </c>
      <c r="C3389" s="9">
        <f>IF(OR('1. Raw Data'!C3389&lt;18, '1. Raw Data'!C3389&gt;100), MEDIAN('1. Raw Data'!$C$2:$C$5001), '1. Raw Data'!C3389)</f>
        <v>25</v>
      </c>
      <c r="D3389" s="9" t="s">
        <v>5020</v>
      </c>
      <c r="E3389" s="22">
        <v>44116</v>
      </c>
      <c r="F3389" s="9">
        <v>1</v>
      </c>
      <c r="G3389" s="9">
        <v>12075</v>
      </c>
      <c r="H3389" s="15">
        <v>44175</v>
      </c>
      <c r="I3389" s="9" t="s">
        <v>7456</v>
      </c>
      <c r="J3389" s="9">
        <v>117</v>
      </c>
      <c r="K3389" s="9" t="s">
        <v>7483</v>
      </c>
      <c r="L3389" s="9" t="str">
        <f>IF(OR('1. Raw Data'!L3389="Elec", '1. Raw Data'!L3389="elect"), "Electronics", '1. Raw Data'!L3389)</f>
        <v>Clothing</v>
      </c>
      <c r="M3389" s="9">
        <v>101.19</v>
      </c>
      <c r="N3389" s="9">
        <f>IF(ISBLANK('1. Raw Data'!N3389), MEDIAN('1. Raw Data'!$N$2:$N$5001), '1. Raw Data'!N3389)</f>
        <v>59.41</v>
      </c>
      <c r="O3389" s="9">
        <v>1</v>
      </c>
      <c r="P3389" s="9">
        <f>IF(ISBLANK('1. Raw Data'!P3389), 0, '1. Raw Data'!P3389)</f>
        <v>0</v>
      </c>
      <c r="Q3389" s="9">
        <v>674</v>
      </c>
      <c r="R3389" s="9">
        <v>3</v>
      </c>
      <c r="S3389" s="9">
        <f t="shared" si="156"/>
        <v>101.19</v>
      </c>
      <c r="T3389" s="9">
        <f t="shared" si="157"/>
        <v>41.78</v>
      </c>
      <c r="U3389" s="23">
        <f t="shared" si="158"/>
        <v>0.4128866488783477</v>
      </c>
    </row>
    <row r="3390" spans="1:21" x14ac:dyDescent="0.3">
      <c r="A3390" s="9">
        <v>1182</v>
      </c>
      <c r="B3390" s="9" t="str">
        <f>PROPER(TRIM('1. Raw Data'!B3390))</f>
        <v>Customer_3388</v>
      </c>
      <c r="C3390" s="9">
        <f>IF(OR('1. Raw Data'!C3390&lt;18, '1. Raw Data'!C3390&gt;100), MEDIAN('1. Raw Data'!$C$2:$C$5001), '1. Raw Data'!C3390)</f>
        <v>38</v>
      </c>
      <c r="D3390" s="9" t="s">
        <v>5019</v>
      </c>
      <c r="E3390" s="22">
        <v>45128</v>
      </c>
      <c r="F3390" s="9">
        <v>0</v>
      </c>
      <c r="G3390" s="9">
        <v>10782</v>
      </c>
      <c r="H3390" s="15">
        <v>45128</v>
      </c>
      <c r="I3390" s="9" t="s">
        <v>7456</v>
      </c>
      <c r="J3390" s="9">
        <v>134</v>
      </c>
      <c r="K3390" s="9" t="s">
        <v>7482</v>
      </c>
      <c r="L3390" s="9" t="str">
        <f>IF(OR('1. Raw Data'!L3390="Elec", '1. Raw Data'!L3390="elect"), "Electronics", '1. Raw Data'!L3390)</f>
        <v>Clothing</v>
      </c>
      <c r="M3390" s="9">
        <v>1463.37</v>
      </c>
      <c r="N3390" s="9">
        <f>IF(ISBLANK('1. Raw Data'!N3390), MEDIAN('1. Raw Data'!$N$2:$N$5001), '1. Raw Data'!N3390)</f>
        <v>649.47</v>
      </c>
      <c r="O3390" s="9">
        <v>2</v>
      </c>
      <c r="P3390" s="9">
        <f>IF(ISBLANK('1. Raw Data'!P3390), 0, '1. Raw Data'!P3390)</f>
        <v>0</v>
      </c>
      <c r="Q3390" s="9">
        <v>530</v>
      </c>
      <c r="R3390" s="9">
        <v>7</v>
      </c>
      <c r="S3390" s="9">
        <f t="shared" si="156"/>
        <v>2926.74</v>
      </c>
      <c r="T3390" s="9">
        <f t="shared" si="157"/>
        <v>1627.7999999999997</v>
      </c>
      <c r="U3390" s="23">
        <f t="shared" si="158"/>
        <v>0.55618196354988825</v>
      </c>
    </row>
    <row r="3391" spans="1:21" x14ac:dyDescent="0.3">
      <c r="A3391" s="9">
        <v>2064</v>
      </c>
      <c r="B3391" s="9" t="str">
        <f>PROPER(TRIM('1. Raw Data'!B3391))</f>
        <v>Customer_3389</v>
      </c>
      <c r="C3391" s="9">
        <f>IF(OR('1. Raw Data'!C3391&lt;18, '1. Raw Data'!C3391&gt;100), MEDIAN('1. Raw Data'!$C$2:$C$5001), '1. Raw Data'!C3391)</f>
        <v>30</v>
      </c>
      <c r="D3391" s="9" t="s">
        <v>5022</v>
      </c>
      <c r="E3391" s="22">
        <v>44539</v>
      </c>
      <c r="F3391" s="9">
        <v>0</v>
      </c>
      <c r="G3391" s="9">
        <v>13806</v>
      </c>
      <c r="H3391" s="15">
        <v>44451</v>
      </c>
      <c r="I3391" s="9" t="s">
        <v>7455</v>
      </c>
      <c r="J3391" s="9">
        <v>147</v>
      </c>
      <c r="K3391" s="9" t="s">
        <v>7474</v>
      </c>
      <c r="L3391" s="9" t="str">
        <f>IF(OR('1. Raw Data'!L3391="Elec", '1. Raw Data'!L3391="elect"), "Electronics", '1. Raw Data'!L3391)</f>
        <v>Clothing</v>
      </c>
      <c r="M3391" s="9">
        <v>989.86</v>
      </c>
      <c r="N3391" s="9">
        <f>IF(ISBLANK('1. Raw Data'!N3391), MEDIAN('1. Raw Data'!$N$2:$N$5001), '1. Raw Data'!N3391)</f>
        <v>609.85</v>
      </c>
      <c r="O3391" s="9">
        <v>4</v>
      </c>
      <c r="P3391" s="9">
        <f>IF(ISBLANK('1. Raw Data'!P3391), 0, '1. Raw Data'!P3391)</f>
        <v>0</v>
      </c>
      <c r="Q3391" s="9">
        <v>400</v>
      </c>
      <c r="R3391" s="9">
        <v>5</v>
      </c>
      <c r="S3391" s="9">
        <f t="shared" si="156"/>
        <v>3959.44</v>
      </c>
      <c r="T3391" s="9">
        <f t="shared" si="157"/>
        <v>1520.04</v>
      </c>
      <c r="U3391" s="23">
        <f t="shared" si="158"/>
        <v>0.38390277412967488</v>
      </c>
    </row>
    <row r="3392" spans="1:21" x14ac:dyDescent="0.3">
      <c r="A3392" s="9">
        <v>1396</v>
      </c>
      <c r="B3392" s="9" t="str">
        <f>PROPER(TRIM('1. Raw Data'!B3392))</f>
        <v>Customer_3390</v>
      </c>
      <c r="C3392" s="9">
        <f>IF(OR('1. Raw Data'!C3392&lt;18, '1. Raw Data'!C3392&gt;100), MEDIAN('1. Raw Data'!$C$2:$C$5001), '1. Raw Data'!C3392)</f>
        <v>51</v>
      </c>
      <c r="D3392" s="9" t="s">
        <v>5022</v>
      </c>
      <c r="E3392" s="22">
        <v>44326</v>
      </c>
      <c r="F3392" s="9">
        <v>0</v>
      </c>
      <c r="G3392" s="9">
        <v>13591</v>
      </c>
      <c r="H3392" s="15">
        <v>44474</v>
      </c>
      <c r="I3392" s="9" t="s">
        <v>7455</v>
      </c>
      <c r="J3392" s="9">
        <v>106</v>
      </c>
      <c r="K3392" s="9" t="s">
        <v>7477</v>
      </c>
      <c r="L3392" s="9" t="str">
        <f>IF(OR('1. Raw Data'!L3392="Elec", '1. Raw Data'!L3392="elect"), "Electronics", '1. Raw Data'!L3392)</f>
        <v>Sports</v>
      </c>
      <c r="M3392" s="9">
        <v>677.1</v>
      </c>
      <c r="N3392" s="9">
        <f>IF(ISBLANK('1. Raw Data'!N3392), MEDIAN('1. Raw Data'!$N$2:$N$5001), '1. Raw Data'!N3392)</f>
        <v>356.7</v>
      </c>
      <c r="O3392" s="9">
        <v>3</v>
      </c>
      <c r="P3392" s="9">
        <f>IF(ISBLANK('1. Raw Data'!P3392), 0, '1. Raw Data'!P3392)</f>
        <v>0</v>
      </c>
      <c r="Q3392" s="9">
        <v>384</v>
      </c>
      <c r="R3392" s="9">
        <v>7</v>
      </c>
      <c r="S3392" s="9">
        <f t="shared" si="156"/>
        <v>2031.3000000000002</v>
      </c>
      <c r="T3392" s="9">
        <f t="shared" si="157"/>
        <v>961.20000000000027</v>
      </c>
      <c r="U3392" s="23">
        <f t="shared" si="158"/>
        <v>0.47319450598139134</v>
      </c>
    </row>
    <row r="3393" spans="1:21" x14ac:dyDescent="0.3">
      <c r="A3393" s="9">
        <v>1778</v>
      </c>
      <c r="B3393" s="9" t="str">
        <f>PROPER(TRIM('1. Raw Data'!B3393))</f>
        <v>Customer_3391</v>
      </c>
      <c r="C3393" s="9">
        <f>IF(OR('1. Raw Data'!C3393&lt;18, '1. Raw Data'!C3393&gt;100), MEDIAN('1. Raw Data'!$C$2:$C$5001), '1. Raw Data'!C3393)</f>
        <v>41</v>
      </c>
      <c r="D3393" s="9" t="s">
        <v>5021</v>
      </c>
      <c r="E3393" s="22">
        <v>44348</v>
      </c>
      <c r="F3393" s="9">
        <v>1</v>
      </c>
      <c r="G3393" s="9">
        <v>11333</v>
      </c>
      <c r="H3393" s="15">
        <v>44202</v>
      </c>
      <c r="I3393" s="9" t="s">
        <v>7455</v>
      </c>
      <c r="J3393" s="9">
        <v>105</v>
      </c>
      <c r="K3393" s="9" t="s">
        <v>7461</v>
      </c>
      <c r="L3393" s="9" t="str">
        <f>IF(OR('1. Raw Data'!L3393="Elec", '1. Raw Data'!L3393="elect"), "Electronics", '1. Raw Data'!L3393)</f>
        <v>Home Appliances</v>
      </c>
      <c r="M3393" s="9">
        <v>960.68</v>
      </c>
      <c r="N3393" s="9">
        <f>IF(ISBLANK('1. Raw Data'!N3393), MEDIAN('1. Raw Data'!$N$2:$N$5001), '1. Raw Data'!N3393)</f>
        <v>486.11</v>
      </c>
      <c r="O3393" s="9">
        <v>2</v>
      </c>
      <c r="P3393" s="9">
        <f>IF(ISBLANK('1. Raw Data'!P3393), 0, '1. Raw Data'!P3393)</f>
        <v>0</v>
      </c>
      <c r="Q3393" s="9">
        <v>1039</v>
      </c>
      <c r="R3393" s="9">
        <v>5</v>
      </c>
      <c r="S3393" s="9">
        <f t="shared" si="156"/>
        <v>1921.36</v>
      </c>
      <c r="T3393" s="9">
        <f t="shared" si="157"/>
        <v>949.13999999999987</v>
      </c>
      <c r="U3393" s="23">
        <f t="shared" si="158"/>
        <v>0.49399383769829702</v>
      </c>
    </row>
    <row r="3394" spans="1:21" x14ac:dyDescent="0.3">
      <c r="A3394" s="9">
        <v>1906</v>
      </c>
      <c r="B3394" s="9" t="str">
        <f>PROPER(TRIM('1. Raw Data'!B3394))</f>
        <v>Customer_3392</v>
      </c>
      <c r="C3394" s="9">
        <f>IF(OR('1. Raw Data'!C3394&lt;18, '1. Raw Data'!C3394&gt;100), MEDIAN('1. Raw Data'!$C$2:$C$5001), '1. Raw Data'!C3394)</f>
        <v>38</v>
      </c>
      <c r="D3394" s="9" t="s">
        <v>5020</v>
      </c>
      <c r="E3394" s="22">
        <v>45179</v>
      </c>
      <c r="F3394" s="9">
        <v>0</v>
      </c>
      <c r="G3394" s="9">
        <v>13717</v>
      </c>
      <c r="H3394" s="15">
        <v>45208</v>
      </c>
      <c r="I3394" s="9" t="s">
        <v>7456</v>
      </c>
      <c r="J3394" s="9">
        <v>146</v>
      </c>
      <c r="K3394" s="9" t="s">
        <v>7505</v>
      </c>
      <c r="L3394" s="9" t="str">
        <f>IF(OR('1. Raw Data'!L3394="Elec", '1. Raw Data'!L3394="elect"), "Electronics", '1. Raw Data'!L3394)</f>
        <v>Clothing</v>
      </c>
      <c r="M3394" s="9">
        <v>227.97</v>
      </c>
      <c r="N3394" s="9">
        <f>IF(ISBLANK('1. Raw Data'!N3394), MEDIAN('1. Raw Data'!$N$2:$N$5001), '1. Raw Data'!N3394)</f>
        <v>146.4</v>
      </c>
      <c r="O3394" s="9">
        <v>2</v>
      </c>
      <c r="P3394" s="9">
        <f>IF(ISBLANK('1. Raw Data'!P3394), 0, '1. Raw Data'!P3394)</f>
        <v>0</v>
      </c>
      <c r="Q3394" s="9">
        <v>479</v>
      </c>
      <c r="R3394" s="9">
        <v>2</v>
      </c>
      <c r="S3394" s="9">
        <f t="shared" si="156"/>
        <v>455.94</v>
      </c>
      <c r="T3394" s="9">
        <f t="shared" si="157"/>
        <v>163.13999999999999</v>
      </c>
      <c r="U3394" s="23">
        <f t="shared" si="158"/>
        <v>0.35781023818923541</v>
      </c>
    </row>
    <row r="3395" spans="1:21" x14ac:dyDescent="0.3">
      <c r="A3395" s="9">
        <v>2356</v>
      </c>
      <c r="B3395" s="9" t="str">
        <f>PROPER(TRIM('1. Raw Data'!B3395))</f>
        <v>Customer_3393</v>
      </c>
      <c r="C3395" s="9">
        <f>IF(OR('1. Raw Data'!C3395&lt;18, '1. Raw Data'!C3395&gt;100), MEDIAN('1. Raw Data'!$C$2:$C$5001), '1. Raw Data'!C3395)</f>
        <v>30</v>
      </c>
      <c r="D3395" s="9" t="s">
        <v>5023</v>
      </c>
      <c r="E3395" s="22">
        <v>44146</v>
      </c>
      <c r="F3395" s="9">
        <v>1</v>
      </c>
      <c r="G3395" s="9">
        <v>10540</v>
      </c>
      <c r="H3395" s="15">
        <v>44146</v>
      </c>
      <c r="I3395" s="9" t="s">
        <v>7455</v>
      </c>
      <c r="J3395" s="9">
        <v>141</v>
      </c>
      <c r="K3395" s="9" t="s">
        <v>7490</v>
      </c>
      <c r="L3395" s="9" t="str">
        <f>IF(OR('1. Raw Data'!L3395="Elec", '1. Raw Data'!L3395="elect"), "Electronics", '1. Raw Data'!L3395)</f>
        <v>Home Appliances</v>
      </c>
      <c r="M3395" s="9">
        <v>795.38</v>
      </c>
      <c r="N3395" s="9">
        <f>IF(ISBLANK('1. Raw Data'!N3395), MEDIAN('1. Raw Data'!$N$2:$N$5001), '1. Raw Data'!N3395)</f>
        <v>438.91</v>
      </c>
      <c r="O3395" s="9">
        <v>1</v>
      </c>
      <c r="P3395" s="9">
        <f>IF(ISBLANK('1. Raw Data'!P3395), 0, '1. Raw Data'!P3395)</f>
        <v>0</v>
      </c>
      <c r="Q3395" s="9">
        <v>1512</v>
      </c>
      <c r="R3395" s="9">
        <v>1</v>
      </c>
      <c r="S3395" s="9">
        <f t="shared" ref="S3395:S3458" si="159">M3395 * O3395 * (1 - P3395)</f>
        <v>795.38</v>
      </c>
      <c r="T3395" s="9">
        <f t="shared" ref="T3395:T3458" si="160">S3395 - (N3395 * O3395)</f>
        <v>356.46999999999997</v>
      </c>
      <c r="U3395" s="23">
        <f t="shared" ref="U3395:U3458" si="161">T3395 / S3395</f>
        <v>0.4481757147526968</v>
      </c>
    </row>
    <row r="3396" spans="1:21" x14ac:dyDescent="0.3">
      <c r="A3396" s="9">
        <v>1126</v>
      </c>
      <c r="B3396" s="9" t="str">
        <f>PROPER(TRIM('1. Raw Data'!B3396))</f>
        <v>Customer_3394</v>
      </c>
      <c r="C3396" s="9">
        <f>IF(OR('1. Raw Data'!C3396&lt;18, '1. Raw Data'!C3396&gt;100), MEDIAN('1. Raw Data'!$C$2:$C$5001), '1. Raw Data'!C3396)</f>
        <v>35</v>
      </c>
      <c r="D3396" s="9" t="s">
        <v>5021</v>
      </c>
      <c r="E3396" s="22">
        <v>45383</v>
      </c>
      <c r="F3396" s="9">
        <v>1</v>
      </c>
      <c r="G3396" s="9">
        <v>12674</v>
      </c>
      <c r="H3396" s="15">
        <v>45295</v>
      </c>
      <c r="I3396" s="9" t="s">
        <v>7457</v>
      </c>
      <c r="J3396" s="9">
        <v>140</v>
      </c>
      <c r="K3396" s="9" t="s">
        <v>7468</v>
      </c>
      <c r="L3396" s="9" t="str">
        <f>IF(OR('1. Raw Data'!L3396="Elec", '1. Raw Data'!L3396="elect"), "Electronics", '1. Raw Data'!L3396)</f>
        <v>Clothing</v>
      </c>
      <c r="M3396" s="9">
        <v>1478.39</v>
      </c>
      <c r="N3396" s="9">
        <f>IF(ISBLANK('1. Raw Data'!N3396), MEDIAN('1. Raw Data'!$N$2:$N$5001), '1. Raw Data'!N3396)</f>
        <v>759.18</v>
      </c>
      <c r="O3396" s="9">
        <v>4</v>
      </c>
      <c r="P3396" s="9">
        <f>IF(ISBLANK('1. Raw Data'!P3396), 0, '1. Raw Data'!P3396)</f>
        <v>0</v>
      </c>
      <c r="Q3396" s="9">
        <v>363</v>
      </c>
      <c r="R3396" s="9">
        <v>2</v>
      </c>
      <c r="S3396" s="9">
        <f t="shared" si="159"/>
        <v>5913.56</v>
      </c>
      <c r="T3396" s="9">
        <f t="shared" si="160"/>
        <v>2876.8400000000006</v>
      </c>
      <c r="U3396" s="23">
        <f t="shared" si="161"/>
        <v>0.48648191613850211</v>
      </c>
    </row>
    <row r="3397" spans="1:21" x14ac:dyDescent="0.3">
      <c r="A3397" s="9">
        <v>1000</v>
      </c>
      <c r="B3397" s="9" t="str">
        <f>PROPER(TRIM('1. Raw Data'!B3397))</f>
        <v>Customer_3395</v>
      </c>
      <c r="C3397" s="9">
        <f>IF(OR('1. Raw Data'!C3397&lt;18, '1. Raw Data'!C3397&gt;100), MEDIAN('1. Raw Data'!$C$2:$C$5001), '1. Raw Data'!C3397)</f>
        <v>67</v>
      </c>
      <c r="D3397" s="9" t="s">
        <v>5023</v>
      </c>
      <c r="E3397" s="22">
        <v>44697</v>
      </c>
      <c r="F3397" s="9">
        <v>0</v>
      </c>
      <c r="G3397" s="9">
        <v>13565</v>
      </c>
      <c r="H3397" s="15">
        <v>44697</v>
      </c>
      <c r="I3397" s="9" t="s">
        <v>7455</v>
      </c>
      <c r="J3397" s="9">
        <v>129</v>
      </c>
      <c r="K3397" s="9" t="s">
        <v>7471</v>
      </c>
      <c r="L3397" s="9" t="str">
        <f>IF(OR('1. Raw Data'!L3397="Elec", '1. Raw Data'!L3397="elect"), "Electronics", '1. Raw Data'!L3397)</f>
        <v>Home Appliances</v>
      </c>
      <c r="M3397" s="9">
        <v>391.14</v>
      </c>
      <c r="N3397" s="9">
        <f>IF(ISBLANK('1. Raw Data'!N3397), MEDIAN('1. Raw Data'!$N$2:$N$5001), '1. Raw Data'!N3397)</f>
        <v>259.5</v>
      </c>
      <c r="O3397" s="9">
        <v>2</v>
      </c>
      <c r="P3397" s="9">
        <f>IF(ISBLANK('1. Raw Data'!P3397), 0, '1. Raw Data'!P3397)</f>
        <v>0</v>
      </c>
      <c r="Q3397" s="9">
        <v>363</v>
      </c>
      <c r="R3397" s="9">
        <v>5</v>
      </c>
      <c r="S3397" s="9">
        <f t="shared" si="159"/>
        <v>782.28</v>
      </c>
      <c r="T3397" s="9">
        <f t="shared" si="160"/>
        <v>263.27999999999997</v>
      </c>
      <c r="U3397" s="23">
        <f t="shared" si="161"/>
        <v>0.33655468630157998</v>
      </c>
    </row>
    <row r="3398" spans="1:21" x14ac:dyDescent="0.3">
      <c r="A3398" s="9">
        <v>2191</v>
      </c>
      <c r="B3398" s="9" t="str">
        <f>PROPER(TRIM('1. Raw Data'!B3398))</f>
        <v>Customer_3396</v>
      </c>
      <c r="C3398" s="9">
        <f>IF(OR('1. Raw Data'!C3398&lt;18, '1. Raw Data'!C3398&gt;100), MEDIAN('1. Raw Data'!$C$2:$C$5001), '1. Raw Data'!C3398)</f>
        <v>32</v>
      </c>
      <c r="D3398" s="9" t="s">
        <v>5020</v>
      </c>
      <c r="E3398" s="22">
        <v>44603</v>
      </c>
      <c r="F3398" s="9">
        <v>0</v>
      </c>
      <c r="G3398" s="9">
        <v>11057</v>
      </c>
      <c r="H3398" s="15">
        <v>44867</v>
      </c>
      <c r="I3398" s="9" t="s">
        <v>7456</v>
      </c>
      <c r="J3398" s="9">
        <v>135</v>
      </c>
      <c r="K3398" s="9" t="s">
        <v>7458</v>
      </c>
      <c r="L3398" s="9" t="str">
        <f>IF(OR('1. Raw Data'!L3398="Elec", '1. Raw Data'!L3398="elect"), "Electronics", '1. Raw Data'!L3398)</f>
        <v>Clothing</v>
      </c>
      <c r="M3398" s="9">
        <v>1097.3</v>
      </c>
      <c r="N3398" s="9">
        <f>IF(ISBLANK('1. Raw Data'!N3398), MEDIAN('1. Raw Data'!$N$2:$N$5001), '1. Raw Data'!N3398)</f>
        <v>560.14</v>
      </c>
      <c r="O3398" s="9">
        <v>4</v>
      </c>
      <c r="P3398" s="9">
        <f>IF(ISBLANK('1. Raw Data'!P3398), 0, '1. Raw Data'!P3398)</f>
        <v>0</v>
      </c>
      <c r="Q3398" s="9">
        <v>402</v>
      </c>
      <c r="R3398" s="9">
        <v>6</v>
      </c>
      <c r="S3398" s="9">
        <f t="shared" si="159"/>
        <v>4389.2</v>
      </c>
      <c r="T3398" s="9">
        <f t="shared" si="160"/>
        <v>2148.64</v>
      </c>
      <c r="U3398" s="23">
        <f t="shared" si="161"/>
        <v>0.48952884352501597</v>
      </c>
    </row>
    <row r="3399" spans="1:21" x14ac:dyDescent="0.3">
      <c r="A3399" s="9">
        <v>1018</v>
      </c>
      <c r="B3399" s="9" t="str">
        <f>PROPER(TRIM('1. Raw Data'!B3399))</f>
        <v>Customer_3397</v>
      </c>
      <c r="C3399" s="9">
        <f>IF(OR('1. Raw Data'!C3399&lt;18, '1. Raw Data'!C3399&gt;100), MEDIAN('1. Raw Data'!$C$2:$C$5001), '1. Raw Data'!C3399)</f>
        <v>47</v>
      </c>
      <c r="D3399" s="9" t="s">
        <v>5021</v>
      </c>
      <c r="E3399" s="22">
        <v>43982</v>
      </c>
      <c r="F3399" s="9">
        <v>0</v>
      </c>
      <c r="G3399" s="9">
        <v>12054</v>
      </c>
      <c r="H3399" s="15">
        <v>43982</v>
      </c>
      <c r="I3399" s="9" t="s">
        <v>7456</v>
      </c>
      <c r="J3399" s="9">
        <v>118</v>
      </c>
      <c r="K3399" s="9" t="s">
        <v>7501</v>
      </c>
      <c r="L3399" s="9" t="str">
        <f>IF(OR('1. Raw Data'!L3399="Elec", '1. Raw Data'!L3399="elect"), "Electronics", '1. Raw Data'!L3399)</f>
        <v>Home Appliances</v>
      </c>
      <c r="M3399" s="9">
        <v>680.71</v>
      </c>
      <c r="N3399" s="9">
        <f>IF(ISBLANK('1. Raw Data'!N3399), MEDIAN('1. Raw Data'!$N$2:$N$5001), '1. Raw Data'!N3399)</f>
        <v>447.7</v>
      </c>
      <c r="O3399" s="9">
        <v>5</v>
      </c>
      <c r="P3399" s="9">
        <f>IF(ISBLANK('1. Raw Data'!P3399), 0, '1. Raw Data'!P3399)</f>
        <v>0.05</v>
      </c>
      <c r="Q3399" s="9">
        <v>355</v>
      </c>
      <c r="R3399" s="9">
        <v>8</v>
      </c>
      <c r="S3399" s="9">
        <f t="shared" si="159"/>
        <v>3233.3724999999999</v>
      </c>
      <c r="T3399" s="9">
        <f t="shared" si="160"/>
        <v>994.87249999999995</v>
      </c>
      <c r="U3399" s="23">
        <f t="shared" si="161"/>
        <v>0.30768879861506832</v>
      </c>
    </row>
    <row r="3400" spans="1:21" x14ac:dyDescent="0.3">
      <c r="A3400" s="9">
        <v>2355</v>
      </c>
      <c r="B3400" s="9" t="str">
        <f>PROPER(TRIM('1. Raw Data'!B3400))</f>
        <v>Customer_3398</v>
      </c>
      <c r="C3400" s="9">
        <f>IF(OR('1. Raw Data'!C3400&lt;18, '1. Raw Data'!C3400&gt;100), MEDIAN('1. Raw Data'!$C$2:$C$5001), '1. Raw Data'!C3400)</f>
        <v>38</v>
      </c>
      <c r="D3400" s="9" t="s">
        <v>5020</v>
      </c>
      <c r="E3400" s="22">
        <v>44780</v>
      </c>
      <c r="F3400" s="9">
        <v>0</v>
      </c>
      <c r="G3400" s="9">
        <v>12087</v>
      </c>
      <c r="H3400" s="15">
        <v>44750</v>
      </c>
      <c r="I3400" s="9" t="s">
        <v>7455</v>
      </c>
      <c r="J3400" s="9">
        <v>140</v>
      </c>
      <c r="K3400" s="9" t="s">
        <v>7468</v>
      </c>
      <c r="L3400" s="9" t="str">
        <f>IF(OR('1. Raw Data'!L3400="Elec", '1. Raw Data'!L3400="elect"), "Electronics", '1. Raw Data'!L3400)</f>
        <v>Electronics</v>
      </c>
      <c r="M3400" s="9">
        <v>996.06</v>
      </c>
      <c r="N3400" s="9">
        <f>IF(ISBLANK('1. Raw Data'!N3400), MEDIAN('1. Raw Data'!$N$2:$N$5001), '1. Raw Data'!N3400)</f>
        <v>549.09</v>
      </c>
      <c r="O3400" s="9">
        <v>2</v>
      </c>
      <c r="P3400" s="9">
        <f>IF(ISBLANK('1. Raw Data'!P3400), 0, '1. Raw Data'!P3400)</f>
        <v>0.2</v>
      </c>
      <c r="Q3400" s="9">
        <v>481</v>
      </c>
      <c r="R3400" s="9">
        <v>4</v>
      </c>
      <c r="S3400" s="9">
        <f t="shared" si="159"/>
        <v>1593.6959999999999</v>
      </c>
      <c r="T3400" s="9">
        <f t="shared" si="160"/>
        <v>495.51599999999985</v>
      </c>
      <c r="U3400" s="23">
        <f t="shared" si="161"/>
        <v>0.31092253478706094</v>
      </c>
    </row>
    <row r="3401" spans="1:21" x14ac:dyDescent="0.3">
      <c r="A3401" s="9">
        <v>1583</v>
      </c>
      <c r="B3401" s="9" t="str">
        <f>PROPER(TRIM('1. Raw Data'!B3401))</f>
        <v>Customer_3399</v>
      </c>
      <c r="C3401" s="9">
        <f>IF(OR('1. Raw Data'!C3401&lt;18, '1. Raw Data'!C3401&gt;100), MEDIAN('1. Raw Data'!$C$2:$C$5001), '1. Raw Data'!C3401)</f>
        <v>46</v>
      </c>
      <c r="D3401" s="9" t="s">
        <v>5019</v>
      </c>
      <c r="E3401" s="22">
        <v>45055</v>
      </c>
      <c r="F3401" s="9">
        <v>1</v>
      </c>
      <c r="G3401" s="9">
        <v>13401</v>
      </c>
      <c r="H3401" s="15">
        <v>45174</v>
      </c>
      <c r="I3401" s="9" t="s">
        <v>7456</v>
      </c>
      <c r="J3401" s="9">
        <v>148</v>
      </c>
      <c r="K3401" s="9" t="s">
        <v>7491</v>
      </c>
      <c r="L3401" s="9" t="str">
        <f>IF(OR('1. Raw Data'!L3401="Elec", '1. Raw Data'!L3401="elect"), "Electronics", '1. Raw Data'!L3401)</f>
        <v>Sports</v>
      </c>
      <c r="M3401" s="9">
        <v>347.09</v>
      </c>
      <c r="N3401" s="9">
        <f>IF(ISBLANK('1. Raw Data'!N3401), MEDIAN('1. Raw Data'!$N$2:$N$5001), '1. Raw Data'!N3401)</f>
        <v>160.5</v>
      </c>
      <c r="O3401" s="9">
        <v>4</v>
      </c>
      <c r="P3401" s="9">
        <f>IF(ISBLANK('1. Raw Data'!P3401), 0, '1. Raw Data'!P3401)</f>
        <v>0</v>
      </c>
      <c r="Q3401" s="9">
        <v>603</v>
      </c>
      <c r="R3401" s="9">
        <v>3</v>
      </c>
      <c r="S3401" s="9">
        <f t="shared" si="159"/>
        <v>1388.36</v>
      </c>
      <c r="T3401" s="9">
        <f t="shared" si="160"/>
        <v>746.3599999999999</v>
      </c>
      <c r="U3401" s="23">
        <f t="shared" si="161"/>
        <v>0.53758391195367194</v>
      </c>
    </row>
    <row r="3402" spans="1:21" x14ac:dyDescent="0.3">
      <c r="A3402" s="9">
        <v>1455</v>
      </c>
      <c r="B3402" s="9" t="str">
        <f>PROPER(TRIM('1. Raw Data'!B3402))</f>
        <v>Customer_3400</v>
      </c>
      <c r="C3402" s="9">
        <f>IF(OR('1. Raw Data'!C3402&lt;18, '1. Raw Data'!C3402&gt;100), MEDIAN('1. Raw Data'!$C$2:$C$5001), '1. Raw Data'!C3402)</f>
        <v>52</v>
      </c>
      <c r="D3402" s="9" t="s">
        <v>5021</v>
      </c>
      <c r="E3402" s="22">
        <v>44782</v>
      </c>
      <c r="F3402" s="9">
        <v>0</v>
      </c>
      <c r="G3402" s="9">
        <v>10908</v>
      </c>
      <c r="H3402" s="15">
        <v>44812</v>
      </c>
      <c r="I3402" s="9" t="s">
        <v>7456</v>
      </c>
      <c r="J3402" s="9">
        <v>130</v>
      </c>
      <c r="K3402" s="9" t="s">
        <v>7487</v>
      </c>
      <c r="L3402" s="9" t="str">
        <f>IF(OR('1. Raw Data'!L3402="Elec", '1. Raw Data'!L3402="elect"), "Electronics", '1. Raw Data'!L3402)</f>
        <v>Clothing</v>
      </c>
      <c r="M3402" s="9">
        <v>732.17</v>
      </c>
      <c r="N3402" s="9">
        <f>IF(ISBLANK('1. Raw Data'!N3402), MEDIAN('1. Raw Data'!$N$2:$N$5001), '1. Raw Data'!N3402)</f>
        <v>427.47</v>
      </c>
      <c r="O3402" s="9">
        <v>3</v>
      </c>
      <c r="P3402" s="9">
        <f>IF(ISBLANK('1. Raw Data'!P3402), 0, '1. Raw Data'!P3402)</f>
        <v>0</v>
      </c>
      <c r="Q3402" s="9">
        <v>347</v>
      </c>
      <c r="R3402" s="9">
        <v>6</v>
      </c>
      <c r="S3402" s="9">
        <f t="shared" si="159"/>
        <v>2196.5099999999998</v>
      </c>
      <c r="T3402" s="9">
        <f t="shared" si="160"/>
        <v>914.09999999999968</v>
      </c>
      <c r="U3402" s="23">
        <f t="shared" si="161"/>
        <v>0.41616018137864147</v>
      </c>
    </row>
    <row r="3403" spans="1:21" x14ac:dyDescent="0.3">
      <c r="A3403" s="9">
        <v>1956</v>
      </c>
      <c r="B3403" s="9" t="str">
        <f>PROPER(TRIM('1. Raw Data'!B3403))</f>
        <v>Customer_3401</v>
      </c>
      <c r="C3403" s="9">
        <f>IF(OR('1. Raw Data'!C3403&lt;18, '1. Raw Data'!C3403&gt;100), MEDIAN('1. Raw Data'!$C$2:$C$5001), '1. Raw Data'!C3403)</f>
        <v>34</v>
      </c>
      <c r="D3403" s="9" t="s">
        <v>5023</v>
      </c>
      <c r="E3403" s="22">
        <v>45111</v>
      </c>
      <c r="F3403" s="9">
        <v>0</v>
      </c>
      <c r="G3403" s="9">
        <v>12109</v>
      </c>
      <c r="H3403" s="15">
        <v>45023</v>
      </c>
      <c r="I3403" s="9" t="s">
        <v>7455</v>
      </c>
      <c r="J3403" s="9">
        <v>115</v>
      </c>
      <c r="K3403" s="9" t="s">
        <v>7481</v>
      </c>
      <c r="L3403" s="9" t="str">
        <f>IF(OR('1. Raw Data'!L3403="Elec", '1. Raw Data'!L3403="elect"), "Electronics", '1. Raw Data'!L3403)</f>
        <v>Sports</v>
      </c>
      <c r="M3403" s="9">
        <v>1471.13</v>
      </c>
      <c r="N3403" s="9">
        <f>IF(ISBLANK('1. Raw Data'!N3403), MEDIAN('1. Raw Data'!$N$2:$N$5001), '1. Raw Data'!N3403)</f>
        <v>714.38</v>
      </c>
      <c r="O3403" s="9">
        <v>1</v>
      </c>
      <c r="P3403" s="9">
        <f>IF(ISBLANK('1. Raw Data'!P3403), 0, '1. Raw Data'!P3403)</f>
        <v>0</v>
      </c>
      <c r="Q3403" s="9">
        <v>335</v>
      </c>
      <c r="R3403" s="9">
        <v>7</v>
      </c>
      <c r="S3403" s="9">
        <f t="shared" si="159"/>
        <v>1471.13</v>
      </c>
      <c r="T3403" s="9">
        <f t="shared" si="160"/>
        <v>756.75000000000011</v>
      </c>
      <c r="U3403" s="23">
        <f t="shared" si="161"/>
        <v>0.51440049485769446</v>
      </c>
    </row>
    <row r="3404" spans="1:21" x14ac:dyDescent="0.3">
      <c r="A3404" s="9">
        <v>2132</v>
      </c>
      <c r="B3404" s="9" t="str">
        <f>PROPER(TRIM('1. Raw Data'!B3404))</f>
        <v>Customer_3402</v>
      </c>
      <c r="C3404" s="9">
        <f>IF(OR('1. Raw Data'!C3404&lt;18, '1. Raw Data'!C3404&gt;100), MEDIAN('1. Raw Data'!$C$2:$C$5001), '1. Raw Data'!C3404)</f>
        <v>50</v>
      </c>
      <c r="D3404" s="9" t="s">
        <v>5019</v>
      </c>
      <c r="E3404" s="22">
        <v>44651</v>
      </c>
      <c r="F3404" s="9">
        <v>0</v>
      </c>
      <c r="G3404" s="9">
        <v>13157</v>
      </c>
      <c r="H3404" s="15">
        <v>44651</v>
      </c>
      <c r="I3404" s="9" t="s">
        <v>7455</v>
      </c>
      <c r="J3404" s="9">
        <v>115</v>
      </c>
      <c r="K3404" s="9" t="s">
        <v>7481</v>
      </c>
      <c r="L3404" s="9" t="str">
        <f>IF(OR('1. Raw Data'!L3404="Elec", '1. Raw Data'!L3404="elect"), "Electronics", '1. Raw Data'!L3404)</f>
        <v>Clothing</v>
      </c>
      <c r="M3404" s="9">
        <v>333.17</v>
      </c>
      <c r="N3404" s="9">
        <f>IF(ISBLANK('1. Raw Data'!N3404), MEDIAN('1. Raw Data'!$N$2:$N$5001), '1. Raw Data'!N3404)</f>
        <v>147.97999999999999</v>
      </c>
      <c r="O3404" s="9">
        <v>4</v>
      </c>
      <c r="P3404" s="9">
        <f>IF(ISBLANK('1. Raw Data'!P3404), 0, '1. Raw Data'!P3404)</f>
        <v>0</v>
      </c>
      <c r="Q3404" s="9">
        <v>999</v>
      </c>
      <c r="R3404" s="9">
        <v>7</v>
      </c>
      <c r="S3404" s="9">
        <f t="shared" si="159"/>
        <v>1332.68</v>
      </c>
      <c r="T3404" s="9">
        <f t="shared" si="160"/>
        <v>740.7600000000001</v>
      </c>
      <c r="U3404" s="23">
        <f t="shared" si="161"/>
        <v>0.55584236275775134</v>
      </c>
    </row>
    <row r="3405" spans="1:21" x14ac:dyDescent="0.3">
      <c r="A3405" s="9">
        <v>2291</v>
      </c>
      <c r="B3405" s="9" t="str">
        <f>PROPER(TRIM('1. Raw Data'!B3405))</f>
        <v>Customer_3403</v>
      </c>
      <c r="C3405" s="9">
        <f>IF(OR('1. Raw Data'!C3405&lt;18, '1. Raw Data'!C3405&gt;100), MEDIAN('1. Raw Data'!$C$2:$C$5001), '1. Raw Data'!C3405)</f>
        <v>81</v>
      </c>
      <c r="D3405" s="9" t="s">
        <v>5018</v>
      </c>
      <c r="E3405" s="22">
        <v>44925</v>
      </c>
      <c r="F3405" s="9">
        <v>0</v>
      </c>
      <c r="G3405" s="9">
        <v>13796</v>
      </c>
      <c r="H3405" s="15">
        <v>44925</v>
      </c>
      <c r="I3405" s="9" t="s">
        <v>7457</v>
      </c>
      <c r="J3405" s="9">
        <v>116</v>
      </c>
      <c r="K3405" s="9" t="s">
        <v>7480</v>
      </c>
      <c r="L3405" s="9" t="str">
        <f>IF(OR('1. Raw Data'!L3405="Elec", '1. Raw Data'!L3405="elect"), "Electronics", '1. Raw Data'!L3405)</f>
        <v>Electronics</v>
      </c>
      <c r="M3405" s="9">
        <v>972.85</v>
      </c>
      <c r="N3405" s="9">
        <f>IF(ISBLANK('1. Raw Data'!N3405), MEDIAN('1. Raw Data'!$N$2:$N$5001), '1. Raw Data'!N3405)</f>
        <v>414.39</v>
      </c>
      <c r="O3405" s="9">
        <v>1</v>
      </c>
      <c r="P3405" s="9">
        <f>IF(ISBLANK('1. Raw Data'!P3405), 0, '1. Raw Data'!P3405)</f>
        <v>0.05</v>
      </c>
      <c r="Q3405" s="9">
        <v>586</v>
      </c>
      <c r="R3405" s="9">
        <v>6</v>
      </c>
      <c r="S3405" s="9">
        <f t="shared" si="159"/>
        <v>924.20749999999998</v>
      </c>
      <c r="T3405" s="9">
        <f t="shared" si="160"/>
        <v>509.8175</v>
      </c>
      <c r="U3405" s="23">
        <f t="shared" si="161"/>
        <v>0.55162666392557946</v>
      </c>
    </row>
    <row r="3406" spans="1:21" x14ac:dyDescent="0.3">
      <c r="A3406" s="9">
        <v>1444</v>
      </c>
      <c r="B3406" s="9" t="str">
        <f>PROPER(TRIM('1. Raw Data'!B3406))</f>
        <v>Customer_3404</v>
      </c>
      <c r="C3406" s="9">
        <f>IF(OR('1. Raw Data'!C3406&lt;18, '1. Raw Data'!C3406&gt;100), MEDIAN('1. Raw Data'!$C$2:$C$5001), '1. Raw Data'!C3406)</f>
        <v>48</v>
      </c>
      <c r="D3406" s="9" t="s">
        <v>5023</v>
      </c>
      <c r="E3406" s="22">
        <v>44631</v>
      </c>
      <c r="F3406" s="9">
        <v>0</v>
      </c>
      <c r="G3406" s="9">
        <v>13187</v>
      </c>
      <c r="H3406" s="15">
        <v>44868</v>
      </c>
      <c r="I3406" s="9" t="s">
        <v>7456</v>
      </c>
      <c r="J3406" s="9">
        <v>133</v>
      </c>
      <c r="K3406" s="9" t="s">
        <v>7498</v>
      </c>
      <c r="L3406" s="9" t="str">
        <f>IF(OR('1. Raw Data'!L3406="Elec", '1. Raw Data'!L3406="elect"), "Electronics", '1. Raw Data'!L3406)</f>
        <v>Electronics</v>
      </c>
      <c r="M3406" s="9">
        <v>884.62</v>
      </c>
      <c r="N3406" s="9">
        <f>IF(ISBLANK('1. Raw Data'!N3406), MEDIAN('1. Raw Data'!$N$2:$N$5001), '1. Raw Data'!N3406)</f>
        <v>417.99</v>
      </c>
      <c r="O3406" s="9">
        <v>2</v>
      </c>
      <c r="P3406" s="9">
        <f>IF(ISBLANK('1. Raw Data'!P3406), 0, '1. Raw Data'!P3406)</f>
        <v>0</v>
      </c>
      <c r="Q3406" s="9">
        <v>688</v>
      </c>
      <c r="R3406" s="9">
        <v>7</v>
      </c>
      <c r="S3406" s="9">
        <f t="shared" si="159"/>
        <v>1769.24</v>
      </c>
      <c r="T3406" s="9">
        <f t="shared" si="160"/>
        <v>933.26</v>
      </c>
      <c r="U3406" s="23">
        <f t="shared" si="161"/>
        <v>0.52749203047636273</v>
      </c>
    </row>
    <row r="3407" spans="1:21" x14ac:dyDescent="0.3">
      <c r="A3407" s="9">
        <v>2263</v>
      </c>
      <c r="B3407" s="9" t="str">
        <f>PROPER(TRIM('1. Raw Data'!B3407))</f>
        <v>Customer_3405</v>
      </c>
      <c r="C3407" s="9">
        <f>IF(OR('1. Raw Data'!C3407&lt;18, '1. Raw Data'!C3407&gt;100), MEDIAN('1. Raw Data'!$C$2:$C$5001), '1. Raw Data'!C3407)</f>
        <v>64</v>
      </c>
      <c r="D3407" s="9" t="s">
        <v>5020</v>
      </c>
      <c r="E3407" s="22">
        <v>45247</v>
      </c>
      <c r="F3407" s="9">
        <v>1</v>
      </c>
      <c r="G3407" s="9">
        <v>13648</v>
      </c>
      <c r="H3407" s="15">
        <v>45247</v>
      </c>
      <c r="I3407" s="9" t="s">
        <v>7455</v>
      </c>
      <c r="J3407" s="9">
        <v>110</v>
      </c>
      <c r="K3407" s="9" t="s">
        <v>7493</v>
      </c>
      <c r="L3407" s="9" t="str">
        <f>IF(OR('1. Raw Data'!L3407="Elec", '1. Raw Data'!L3407="elect"), "Electronics", '1. Raw Data'!L3407)</f>
        <v>Sports</v>
      </c>
      <c r="M3407" s="9">
        <v>869.32</v>
      </c>
      <c r="N3407" s="9">
        <f>IF(ISBLANK('1. Raw Data'!N3407), MEDIAN('1. Raw Data'!$N$2:$N$5001), '1. Raw Data'!N3407)</f>
        <v>539.82000000000005</v>
      </c>
      <c r="O3407" s="9">
        <v>2</v>
      </c>
      <c r="P3407" s="9">
        <f>IF(ISBLANK('1. Raw Data'!P3407), 0, '1. Raw Data'!P3407)</f>
        <v>0</v>
      </c>
      <c r="Q3407" s="9">
        <v>328</v>
      </c>
      <c r="R3407" s="9">
        <v>2</v>
      </c>
      <c r="S3407" s="9">
        <f t="shared" si="159"/>
        <v>1738.64</v>
      </c>
      <c r="T3407" s="9">
        <f t="shared" si="160"/>
        <v>659</v>
      </c>
      <c r="U3407" s="23">
        <f t="shared" si="161"/>
        <v>0.37903188699213175</v>
      </c>
    </row>
    <row r="3408" spans="1:21" x14ac:dyDescent="0.3">
      <c r="A3408" s="9">
        <v>2324</v>
      </c>
      <c r="B3408" s="9" t="str">
        <f>PROPER(TRIM('1. Raw Data'!B3408))</f>
        <v>Customer_3406</v>
      </c>
      <c r="C3408" s="9">
        <f>IF(OR('1. Raw Data'!C3408&lt;18, '1. Raw Data'!C3408&gt;100), MEDIAN('1. Raw Data'!$C$2:$C$5001), '1. Raw Data'!C3408)</f>
        <v>47</v>
      </c>
      <c r="D3408" s="9" t="s">
        <v>5023</v>
      </c>
      <c r="E3408" s="22">
        <v>44687</v>
      </c>
      <c r="F3408" s="9">
        <v>0</v>
      </c>
      <c r="G3408" s="9">
        <v>11320</v>
      </c>
      <c r="H3408" s="15">
        <v>44717</v>
      </c>
      <c r="I3408" s="9" t="s">
        <v>7457</v>
      </c>
      <c r="J3408" s="9">
        <v>119</v>
      </c>
      <c r="K3408" s="9" t="s">
        <v>7459</v>
      </c>
      <c r="L3408" s="9" t="str">
        <f>IF(OR('1. Raw Data'!L3408="Elec", '1. Raw Data'!L3408="elect"), "Electronics", '1. Raw Data'!L3408)</f>
        <v>Clothing</v>
      </c>
      <c r="M3408" s="9">
        <v>941.93</v>
      </c>
      <c r="N3408" s="9">
        <f>IF(ISBLANK('1. Raw Data'!N3408), MEDIAN('1. Raw Data'!$N$2:$N$5001), '1. Raw Data'!N3408)</f>
        <v>613.57000000000005</v>
      </c>
      <c r="O3408" s="9">
        <v>5</v>
      </c>
      <c r="P3408" s="9">
        <f>IF(ISBLANK('1. Raw Data'!P3408), 0, '1. Raw Data'!P3408)</f>
        <v>0</v>
      </c>
      <c r="Q3408" s="9">
        <v>354</v>
      </c>
      <c r="R3408" s="9">
        <v>7</v>
      </c>
      <c r="S3408" s="9">
        <f t="shared" si="159"/>
        <v>4709.6499999999996</v>
      </c>
      <c r="T3408" s="9">
        <f t="shared" si="160"/>
        <v>1641.7999999999993</v>
      </c>
      <c r="U3408" s="23">
        <f t="shared" si="161"/>
        <v>0.34860339940335255</v>
      </c>
    </row>
    <row r="3409" spans="1:21" x14ac:dyDescent="0.3">
      <c r="A3409" s="9">
        <v>1601</v>
      </c>
      <c r="B3409" s="9" t="str">
        <f>PROPER(TRIM('1. Raw Data'!B3409))</f>
        <v>Customer_3407</v>
      </c>
      <c r="C3409" s="9">
        <f>IF(OR('1. Raw Data'!C3409&lt;18, '1. Raw Data'!C3409&gt;100), MEDIAN('1. Raw Data'!$C$2:$C$5001), '1. Raw Data'!C3409)</f>
        <v>26</v>
      </c>
      <c r="D3409" s="9" t="s">
        <v>5018</v>
      </c>
      <c r="E3409" s="22">
        <v>44944</v>
      </c>
      <c r="F3409" s="9">
        <v>0</v>
      </c>
      <c r="G3409" s="9">
        <v>12426</v>
      </c>
      <c r="H3409" s="15">
        <v>44944</v>
      </c>
      <c r="I3409" s="9" t="s">
        <v>7456</v>
      </c>
      <c r="J3409" s="9">
        <v>137</v>
      </c>
      <c r="K3409" s="9" t="s">
        <v>7484</v>
      </c>
      <c r="L3409" s="9" t="str">
        <f>IF(OR('1. Raw Data'!L3409="Elec", '1. Raw Data'!L3409="elect"), "Electronics", '1. Raw Data'!L3409)</f>
        <v>Home Appliances</v>
      </c>
      <c r="M3409" s="9">
        <v>778.25</v>
      </c>
      <c r="N3409" s="9">
        <f>IF(ISBLANK('1. Raw Data'!N3409), MEDIAN('1. Raw Data'!$N$2:$N$5001), '1. Raw Data'!N3409)</f>
        <v>512.49</v>
      </c>
      <c r="O3409" s="9">
        <v>1</v>
      </c>
      <c r="P3409" s="9">
        <f>IF(ISBLANK('1. Raw Data'!P3409), 0, '1. Raw Data'!P3409)</f>
        <v>0.1</v>
      </c>
      <c r="Q3409" s="9">
        <v>706</v>
      </c>
      <c r="R3409" s="9">
        <v>4</v>
      </c>
      <c r="S3409" s="9">
        <f t="shared" si="159"/>
        <v>700.42500000000007</v>
      </c>
      <c r="T3409" s="9">
        <f t="shared" si="160"/>
        <v>187.93500000000006</v>
      </c>
      <c r="U3409" s="23">
        <f t="shared" si="161"/>
        <v>0.26831566548881042</v>
      </c>
    </row>
    <row r="3410" spans="1:21" x14ac:dyDescent="0.3">
      <c r="A3410" s="9">
        <v>1102</v>
      </c>
      <c r="B3410" s="9" t="str">
        <f>PROPER(TRIM('1. Raw Data'!B3410))</f>
        <v>Customer_3408</v>
      </c>
      <c r="C3410" s="9">
        <f>IF(OR('1. Raw Data'!C3410&lt;18, '1. Raw Data'!C3410&gt;100), MEDIAN('1. Raw Data'!$C$2:$C$5001), '1. Raw Data'!C3410)</f>
        <v>44</v>
      </c>
      <c r="D3410" s="9" t="s">
        <v>5023</v>
      </c>
      <c r="E3410" s="22">
        <v>43906</v>
      </c>
      <c r="F3410" s="9">
        <v>0</v>
      </c>
      <c r="G3410" s="9">
        <v>13753</v>
      </c>
      <c r="H3410" s="15">
        <v>43906</v>
      </c>
      <c r="I3410" s="9" t="s">
        <v>7456</v>
      </c>
      <c r="J3410" s="9">
        <v>103</v>
      </c>
      <c r="K3410" s="9" t="s">
        <v>7472</v>
      </c>
      <c r="L3410" s="9" t="str">
        <f>IF(OR('1. Raw Data'!L3410="Elec", '1. Raw Data'!L3410="elect"), "Electronics", '1. Raw Data'!L3410)</f>
        <v>Clothing</v>
      </c>
      <c r="M3410" s="9">
        <v>74.55</v>
      </c>
      <c r="N3410" s="9">
        <f>IF(ISBLANK('1. Raw Data'!N3410), MEDIAN('1. Raw Data'!$N$2:$N$5001), '1. Raw Data'!N3410)</f>
        <v>35.86</v>
      </c>
      <c r="O3410" s="9">
        <v>3</v>
      </c>
      <c r="P3410" s="9">
        <f>IF(ISBLANK('1. Raw Data'!P3410), 0, '1. Raw Data'!P3410)</f>
        <v>0</v>
      </c>
      <c r="Q3410" s="9">
        <v>759</v>
      </c>
      <c r="R3410" s="9">
        <v>2</v>
      </c>
      <c r="S3410" s="9">
        <f t="shared" si="159"/>
        <v>223.64999999999998</v>
      </c>
      <c r="T3410" s="9">
        <f t="shared" si="160"/>
        <v>116.06999999999998</v>
      </c>
      <c r="U3410" s="23">
        <f t="shared" si="161"/>
        <v>0.51898054996646537</v>
      </c>
    </row>
    <row r="3411" spans="1:21" x14ac:dyDescent="0.3">
      <c r="A3411" s="9">
        <v>1987</v>
      </c>
      <c r="B3411" s="9" t="str">
        <f>PROPER(TRIM('1. Raw Data'!B3411))</f>
        <v>Customer_3409</v>
      </c>
      <c r="C3411" s="9">
        <f>IF(OR('1. Raw Data'!C3411&lt;18, '1. Raw Data'!C3411&gt;100), MEDIAN('1. Raw Data'!$C$2:$C$5001), '1. Raw Data'!C3411)</f>
        <v>35</v>
      </c>
      <c r="D3411" s="9" t="s">
        <v>5019</v>
      </c>
      <c r="E3411" s="22">
        <v>44713</v>
      </c>
      <c r="F3411" s="9">
        <v>0</v>
      </c>
      <c r="G3411" s="9">
        <v>13699</v>
      </c>
      <c r="H3411" s="15">
        <v>44567</v>
      </c>
      <c r="I3411" s="9" t="s">
        <v>7457</v>
      </c>
      <c r="J3411" s="9">
        <v>136</v>
      </c>
      <c r="K3411" s="9" t="s">
        <v>7503</v>
      </c>
      <c r="L3411" s="9" t="str">
        <f>IF(OR('1. Raw Data'!L3411="Elec", '1. Raw Data'!L3411="elect"), "Electronics", '1. Raw Data'!L3411)</f>
        <v>Home Appliances</v>
      </c>
      <c r="M3411" s="9">
        <v>1355.14</v>
      </c>
      <c r="N3411" s="9">
        <f>IF(ISBLANK('1. Raw Data'!N3411), MEDIAN('1. Raw Data'!$N$2:$N$5001), '1. Raw Data'!N3411)</f>
        <v>810.77</v>
      </c>
      <c r="O3411" s="9">
        <v>3</v>
      </c>
      <c r="P3411" s="9">
        <f>IF(ISBLANK('1. Raw Data'!P3411), 0, '1. Raw Data'!P3411)</f>
        <v>0.2</v>
      </c>
      <c r="Q3411" s="9">
        <v>558</v>
      </c>
      <c r="R3411" s="9">
        <v>6</v>
      </c>
      <c r="S3411" s="9">
        <f t="shared" si="159"/>
        <v>3252.3360000000002</v>
      </c>
      <c r="T3411" s="9">
        <f t="shared" si="160"/>
        <v>820.02600000000029</v>
      </c>
      <c r="U3411" s="23">
        <f t="shared" si="161"/>
        <v>0.25213446581165055</v>
      </c>
    </row>
    <row r="3412" spans="1:21" x14ac:dyDescent="0.3">
      <c r="A3412" s="9">
        <v>2273</v>
      </c>
      <c r="B3412" s="9" t="str">
        <f>PROPER(TRIM('1. Raw Data'!B3412))</f>
        <v>Customer_3410</v>
      </c>
      <c r="C3412" s="9">
        <f>IF(OR('1. Raw Data'!C3412&lt;18, '1. Raw Data'!C3412&gt;100), MEDIAN('1. Raw Data'!$C$2:$C$5001), '1. Raw Data'!C3412)</f>
        <v>31</v>
      </c>
      <c r="D3412" s="9" t="s">
        <v>5022</v>
      </c>
      <c r="E3412" s="22">
        <v>45119</v>
      </c>
      <c r="F3412" s="9">
        <v>0</v>
      </c>
      <c r="G3412" s="9">
        <v>10321</v>
      </c>
      <c r="H3412" s="15">
        <v>45267</v>
      </c>
      <c r="I3412" s="9" t="s">
        <v>7456</v>
      </c>
      <c r="J3412" s="9">
        <v>104</v>
      </c>
      <c r="K3412" s="9" t="s">
        <v>7499</v>
      </c>
      <c r="L3412" s="9" t="str">
        <f>IF(OR('1. Raw Data'!L3412="Elec", '1. Raw Data'!L3412="elect"), "Electronics", '1. Raw Data'!L3412)</f>
        <v>Sports</v>
      </c>
      <c r="M3412" s="9">
        <v>1249.1199999999999</v>
      </c>
      <c r="N3412" s="9">
        <f>IF(ISBLANK('1. Raw Data'!N3412), MEDIAN('1. Raw Data'!$N$2:$N$5001), '1. Raw Data'!N3412)</f>
        <v>585.97</v>
      </c>
      <c r="O3412" s="9">
        <v>4</v>
      </c>
      <c r="P3412" s="9">
        <f>IF(ISBLANK('1. Raw Data'!P3412), 0, '1. Raw Data'!P3412)</f>
        <v>0.2</v>
      </c>
      <c r="Q3412" s="9">
        <v>391</v>
      </c>
      <c r="R3412" s="9">
        <v>2</v>
      </c>
      <c r="S3412" s="9">
        <f t="shared" si="159"/>
        <v>3997.1839999999997</v>
      </c>
      <c r="T3412" s="9">
        <f t="shared" si="160"/>
        <v>1653.3039999999996</v>
      </c>
      <c r="U3412" s="23">
        <f t="shared" si="161"/>
        <v>0.41361718649929546</v>
      </c>
    </row>
    <row r="3413" spans="1:21" x14ac:dyDescent="0.3">
      <c r="A3413" s="9">
        <v>2476</v>
      </c>
      <c r="B3413" s="9" t="str">
        <f>PROPER(TRIM('1. Raw Data'!B3413))</f>
        <v>Customer_3411</v>
      </c>
      <c r="C3413" s="9">
        <f>IF(OR('1. Raw Data'!C3413&lt;18, '1. Raw Data'!C3413&gt;100), MEDIAN('1. Raw Data'!$C$2:$C$5001), '1. Raw Data'!C3413)</f>
        <v>38</v>
      </c>
      <c r="D3413" s="9" t="s">
        <v>5023</v>
      </c>
      <c r="E3413" s="22">
        <v>44930</v>
      </c>
      <c r="F3413" s="9">
        <v>0</v>
      </c>
      <c r="G3413" s="9">
        <v>13699</v>
      </c>
      <c r="H3413" s="15">
        <v>45017</v>
      </c>
      <c r="I3413" s="9" t="s">
        <v>7455</v>
      </c>
      <c r="J3413" s="9">
        <v>111</v>
      </c>
      <c r="K3413" s="9" t="s">
        <v>7476</v>
      </c>
      <c r="L3413" s="9" t="str">
        <f>IF(OR('1. Raw Data'!L3413="Elec", '1. Raw Data'!L3413="elect"), "Electronics", '1. Raw Data'!L3413)</f>
        <v>Sports</v>
      </c>
      <c r="M3413" s="9">
        <v>302.54000000000002</v>
      </c>
      <c r="N3413" s="9">
        <f>IF(ISBLANK('1. Raw Data'!N3413), MEDIAN('1. Raw Data'!$N$2:$N$5001), '1. Raw Data'!N3413)</f>
        <v>177.54</v>
      </c>
      <c r="O3413" s="9">
        <v>3</v>
      </c>
      <c r="P3413" s="9">
        <f>IF(ISBLANK('1. Raw Data'!P3413), 0, '1. Raw Data'!P3413)</f>
        <v>0</v>
      </c>
      <c r="Q3413" s="9">
        <v>728</v>
      </c>
      <c r="R3413" s="9">
        <v>3</v>
      </c>
      <c r="S3413" s="9">
        <f t="shared" si="159"/>
        <v>907.62000000000012</v>
      </c>
      <c r="T3413" s="9">
        <f t="shared" si="160"/>
        <v>375.00000000000011</v>
      </c>
      <c r="U3413" s="23">
        <f t="shared" si="161"/>
        <v>0.41316850664374966</v>
      </c>
    </row>
    <row r="3414" spans="1:21" x14ac:dyDescent="0.3">
      <c r="A3414" s="9">
        <v>1519</v>
      </c>
      <c r="B3414" s="9" t="str">
        <f>PROPER(TRIM('1. Raw Data'!B3414))</f>
        <v>Customer_3412</v>
      </c>
      <c r="C3414" s="9">
        <f>IF(OR('1. Raw Data'!C3414&lt;18, '1. Raw Data'!C3414&gt;100), MEDIAN('1. Raw Data'!$C$2:$C$5001), '1. Raw Data'!C3414)</f>
        <v>37</v>
      </c>
      <c r="D3414" s="9" t="s">
        <v>5021</v>
      </c>
      <c r="E3414" s="22">
        <v>44931</v>
      </c>
      <c r="F3414" s="9">
        <v>0</v>
      </c>
      <c r="G3414" s="9">
        <v>10732</v>
      </c>
      <c r="H3414" s="15">
        <v>45047</v>
      </c>
      <c r="I3414" s="9" t="s">
        <v>7457</v>
      </c>
      <c r="J3414" s="9">
        <v>141</v>
      </c>
      <c r="K3414" s="9" t="s">
        <v>7490</v>
      </c>
      <c r="L3414" s="9" t="str">
        <f>IF(OR('1. Raw Data'!L3414="Elec", '1. Raw Data'!L3414="elect"), "Electronics", '1. Raw Data'!L3414)</f>
        <v>Electronics</v>
      </c>
      <c r="M3414" s="9">
        <v>649.25</v>
      </c>
      <c r="N3414" s="9">
        <f>IF(ISBLANK('1. Raw Data'!N3414), MEDIAN('1. Raw Data'!$N$2:$N$5001), '1. Raw Data'!N3414)</f>
        <v>432.51</v>
      </c>
      <c r="O3414" s="9">
        <v>1</v>
      </c>
      <c r="P3414" s="9">
        <f>IF(ISBLANK('1. Raw Data'!P3414), 0, '1. Raw Data'!P3414)</f>
        <v>0</v>
      </c>
      <c r="Q3414" s="9">
        <v>611</v>
      </c>
      <c r="R3414" s="9">
        <v>6</v>
      </c>
      <c r="S3414" s="9">
        <f t="shared" si="159"/>
        <v>649.25</v>
      </c>
      <c r="T3414" s="9">
        <f t="shared" si="160"/>
        <v>216.74</v>
      </c>
      <c r="U3414" s="23">
        <f t="shared" si="161"/>
        <v>0.33383134385829805</v>
      </c>
    </row>
    <row r="3415" spans="1:21" x14ac:dyDescent="0.3">
      <c r="A3415" s="9">
        <v>2176</v>
      </c>
      <c r="B3415" s="9" t="str">
        <f>PROPER(TRIM('1. Raw Data'!B3415))</f>
        <v>Customer_3413</v>
      </c>
      <c r="C3415" s="9">
        <f>IF(OR('1. Raw Data'!C3415&lt;18, '1. Raw Data'!C3415&gt;100), MEDIAN('1. Raw Data'!$C$2:$C$5001), '1. Raw Data'!C3415)</f>
        <v>24</v>
      </c>
      <c r="D3415" s="9" t="s">
        <v>5018</v>
      </c>
      <c r="E3415" s="22">
        <v>45137</v>
      </c>
      <c r="F3415" s="9">
        <v>0</v>
      </c>
      <c r="G3415" s="9">
        <v>11418</v>
      </c>
      <c r="H3415" s="15">
        <v>45137</v>
      </c>
      <c r="I3415" s="9" t="s">
        <v>7457</v>
      </c>
      <c r="J3415" s="9">
        <v>133</v>
      </c>
      <c r="K3415" s="9" t="s">
        <v>7498</v>
      </c>
      <c r="L3415" s="9" t="str">
        <f>IF(OR('1. Raw Data'!L3415="Elec", '1. Raw Data'!L3415="elect"), "Electronics", '1. Raw Data'!L3415)</f>
        <v>Home Appliances</v>
      </c>
      <c r="M3415" s="9">
        <v>1167.3</v>
      </c>
      <c r="N3415" s="9">
        <f>IF(ISBLANK('1. Raw Data'!N3415), MEDIAN('1. Raw Data'!$N$2:$N$5001), '1. Raw Data'!N3415)</f>
        <v>481.24</v>
      </c>
      <c r="O3415" s="9">
        <v>2</v>
      </c>
      <c r="P3415" s="9">
        <f>IF(ISBLANK('1. Raw Data'!P3415), 0, '1. Raw Data'!P3415)</f>
        <v>0</v>
      </c>
      <c r="Q3415" s="9">
        <v>351</v>
      </c>
      <c r="R3415" s="9">
        <v>4</v>
      </c>
      <c r="S3415" s="9">
        <f t="shared" si="159"/>
        <v>2334.6</v>
      </c>
      <c r="T3415" s="9">
        <f t="shared" si="160"/>
        <v>1372.12</v>
      </c>
      <c r="U3415" s="23">
        <f t="shared" si="161"/>
        <v>0.58773237385419341</v>
      </c>
    </row>
    <row r="3416" spans="1:21" x14ac:dyDescent="0.3">
      <c r="A3416" s="9">
        <v>1858</v>
      </c>
      <c r="B3416" s="9" t="str">
        <f>PROPER(TRIM('1. Raw Data'!B3416))</f>
        <v>Customer_3414</v>
      </c>
      <c r="C3416" s="9">
        <f>IF(OR('1. Raw Data'!C3416&lt;18, '1. Raw Data'!C3416&gt;100), MEDIAN('1. Raw Data'!$C$2:$C$5001), '1. Raw Data'!C3416)</f>
        <v>80</v>
      </c>
      <c r="D3416" s="9" t="s">
        <v>5023</v>
      </c>
      <c r="E3416" s="22">
        <v>44005</v>
      </c>
      <c r="F3416" s="9">
        <v>0</v>
      </c>
      <c r="G3416" s="9">
        <v>11380</v>
      </c>
      <c r="H3416" s="15">
        <v>44005</v>
      </c>
      <c r="I3416" s="9" t="s">
        <v>7455</v>
      </c>
      <c r="J3416" s="9">
        <v>128</v>
      </c>
      <c r="K3416" s="9" t="s">
        <v>7473</v>
      </c>
      <c r="L3416" s="9" t="str">
        <f>IF(OR('1. Raw Data'!L3416="Elec", '1. Raw Data'!L3416="elect"), "Electronics", '1. Raw Data'!L3416)</f>
        <v>Clothing</v>
      </c>
      <c r="M3416" s="9">
        <v>1471.09</v>
      </c>
      <c r="N3416" s="9">
        <f>IF(ISBLANK('1. Raw Data'!N3416), MEDIAN('1. Raw Data'!$N$2:$N$5001), '1. Raw Data'!N3416)</f>
        <v>1023.24</v>
      </c>
      <c r="O3416" s="9">
        <v>1</v>
      </c>
      <c r="P3416" s="9">
        <f>IF(ISBLANK('1. Raw Data'!P3416), 0, '1. Raw Data'!P3416)</f>
        <v>0</v>
      </c>
      <c r="Q3416" s="9">
        <v>551</v>
      </c>
      <c r="R3416" s="9">
        <v>5</v>
      </c>
      <c r="S3416" s="9">
        <f t="shared" si="159"/>
        <v>1471.09</v>
      </c>
      <c r="T3416" s="9">
        <f t="shared" si="160"/>
        <v>447.84999999999991</v>
      </c>
      <c r="U3416" s="23">
        <f t="shared" si="161"/>
        <v>0.30443412707584167</v>
      </c>
    </row>
    <row r="3417" spans="1:21" x14ac:dyDescent="0.3">
      <c r="A3417" s="9">
        <v>1173</v>
      </c>
      <c r="B3417" s="9" t="str">
        <f>PROPER(TRIM('1. Raw Data'!B3417))</f>
        <v>Customer_3415</v>
      </c>
      <c r="C3417" s="9">
        <f>IF(OR('1. Raw Data'!C3417&lt;18, '1. Raw Data'!C3417&gt;100), MEDIAN('1. Raw Data'!$C$2:$C$5001), '1. Raw Data'!C3417)</f>
        <v>52</v>
      </c>
      <c r="D3417" s="9" t="s">
        <v>5018</v>
      </c>
      <c r="E3417" s="22">
        <v>44054</v>
      </c>
      <c r="F3417" s="9">
        <v>1</v>
      </c>
      <c r="G3417" s="9">
        <v>13633</v>
      </c>
      <c r="H3417" s="15">
        <v>44143</v>
      </c>
      <c r="I3417" s="9" t="s">
        <v>7457</v>
      </c>
      <c r="J3417" s="9">
        <v>132</v>
      </c>
      <c r="K3417" s="9" t="s">
        <v>7506</v>
      </c>
      <c r="L3417" s="9" t="str">
        <f>IF(OR('1. Raw Data'!L3417="Elec", '1. Raw Data'!L3417="elect"), "Electronics", '1. Raw Data'!L3417)</f>
        <v>Electronics</v>
      </c>
      <c r="M3417" s="9">
        <v>1429.15</v>
      </c>
      <c r="N3417" s="9">
        <f>IF(ISBLANK('1. Raw Data'!N3417), MEDIAN('1. Raw Data'!$N$2:$N$5001), '1. Raw Data'!N3417)</f>
        <v>926.27</v>
      </c>
      <c r="O3417" s="9">
        <v>1</v>
      </c>
      <c r="P3417" s="9">
        <f>IF(ISBLANK('1. Raw Data'!P3417), 0, '1. Raw Data'!P3417)</f>
        <v>0</v>
      </c>
      <c r="Q3417" s="9">
        <v>1262</v>
      </c>
      <c r="R3417" s="9">
        <v>2</v>
      </c>
      <c r="S3417" s="9">
        <f t="shared" si="159"/>
        <v>1429.15</v>
      </c>
      <c r="T3417" s="9">
        <f t="shared" si="160"/>
        <v>502.88000000000011</v>
      </c>
      <c r="U3417" s="23">
        <f t="shared" si="161"/>
        <v>0.35187349123604944</v>
      </c>
    </row>
    <row r="3418" spans="1:21" x14ac:dyDescent="0.3">
      <c r="A3418" s="9">
        <v>2366</v>
      </c>
      <c r="B3418" s="9" t="str">
        <f>PROPER(TRIM('1. Raw Data'!B3418))</f>
        <v>Customer_3416</v>
      </c>
      <c r="C3418" s="9">
        <f>IF(OR('1. Raw Data'!C3418&lt;18, '1. Raw Data'!C3418&gt;100), MEDIAN('1. Raw Data'!$C$2:$C$5001), '1. Raw Data'!C3418)</f>
        <v>43</v>
      </c>
      <c r="D3418" s="9" t="s">
        <v>5022</v>
      </c>
      <c r="E3418" s="22">
        <v>44339</v>
      </c>
      <c r="F3418" s="9">
        <v>1</v>
      </c>
      <c r="G3418" s="9">
        <v>12886</v>
      </c>
      <c r="H3418" s="15">
        <v>44339</v>
      </c>
      <c r="I3418" s="9" t="s">
        <v>7455</v>
      </c>
      <c r="J3418" s="9">
        <v>116</v>
      </c>
      <c r="K3418" s="9" t="s">
        <v>7480</v>
      </c>
      <c r="L3418" s="9" t="str">
        <f>IF(OR('1. Raw Data'!L3418="Elec", '1. Raw Data'!L3418="elect"), "Electronics", '1. Raw Data'!L3418)</f>
        <v>Sports</v>
      </c>
      <c r="M3418" s="9">
        <v>1354.07</v>
      </c>
      <c r="N3418" s="9">
        <f>IF(ISBLANK('1. Raw Data'!N3418), MEDIAN('1. Raw Data'!$N$2:$N$5001), '1. Raw Data'!N3418)</f>
        <v>851.03</v>
      </c>
      <c r="O3418" s="9">
        <v>2</v>
      </c>
      <c r="P3418" s="9">
        <f>IF(ISBLANK('1. Raw Data'!P3418), 0, '1. Raw Data'!P3418)</f>
        <v>0</v>
      </c>
      <c r="Q3418" s="9">
        <v>1043</v>
      </c>
      <c r="R3418" s="9">
        <v>3</v>
      </c>
      <c r="S3418" s="9">
        <f t="shared" si="159"/>
        <v>2708.14</v>
      </c>
      <c r="T3418" s="9">
        <f t="shared" si="160"/>
        <v>1006.0799999999999</v>
      </c>
      <c r="U3418" s="23">
        <f t="shared" si="161"/>
        <v>0.37150221185019977</v>
      </c>
    </row>
    <row r="3419" spans="1:21" x14ac:dyDescent="0.3">
      <c r="A3419" s="9">
        <v>2004</v>
      </c>
      <c r="B3419" s="9" t="str">
        <f>PROPER(TRIM('1. Raw Data'!B3419))</f>
        <v>Customer_3417</v>
      </c>
      <c r="C3419" s="9">
        <f>IF(OR('1. Raw Data'!C3419&lt;18, '1. Raw Data'!C3419&gt;100), MEDIAN('1. Raw Data'!$C$2:$C$5001), '1. Raw Data'!C3419)</f>
        <v>41</v>
      </c>
      <c r="D3419" s="9" t="s">
        <v>5019</v>
      </c>
      <c r="E3419" s="22">
        <v>45177</v>
      </c>
      <c r="F3419" s="9">
        <v>0</v>
      </c>
      <c r="G3419" s="9">
        <v>12466</v>
      </c>
      <c r="H3419" s="15">
        <v>45147</v>
      </c>
      <c r="I3419" s="9" t="s">
        <v>7455</v>
      </c>
      <c r="J3419" s="9">
        <v>109</v>
      </c>
      <c r="K3419" s="9" t="s">
        <v>7466</v>
      </c>
      <c r="L3419" s="9" t="str">
        <f>IF(OR('1. Raw Data'!L3419="Elec", '1. Raw Data'!L3419="elect"), "Electronics", '1. Raw Data'!L3419)</f>
        <v>Electronics</v>
      </c>
      <c r="M3419" s="9">
        <v>279.64</v>
      </c>
      <c r="N3419" s="9">
        <f>IF(ISBLANK('1. Raw Data'!N3419), MEDIAN('1. Raw Data'!$N$2:$N$5001), '1. Raw Data'!N3419)</f>
        <v>169.86</v>
      </c>
      <c r="O3419" s="9">
        <v>1</v>
      </c>
      <c r="P3419" s="9">
        <f>IF(ISBLANK('1. Raw Data'!P3419), 0, '1. Raw Data'!P3419)</f>
        <v>0</v>
      </c>
      <c r="Q3419" s="9">
        <v>481</v>
      </c>
      <c r="R3419" s="9">
        <v>3</v>
      </c>
      <c r="S3419" s="9">
        <f t="shared" si="159"/>
        <v>279.64</v>
      </c>
      <c r="T3419" s="9">
        <f t="shared" si="160"/>
        <v>109.77999999999997</v>
      </c>
      <c r="U3419" s="23">
        <f t="shared" si="161"/>
        <v>0.39257616936060641</v>
      </c>
    </row>
    <row r="3420" spans="1:21" x14ac:dyDescent="0.3">
      <c r="A3420" s="9">
        <v>1430</v>
      </c>
      <c r="B3420" s="9" t="str">
        <f>PROPER(TRIM('1. Raw Data'!B3420))</f>
        <v>Customer_3418</v>
      </c>
      <c r="C3420" s="9">
        <f>IF(OR('1. Raw Data'!C3420&lt;18, '1. Raw Data'!C3420&gt;100), MEDIAN('1. Raw Data'!$C$2:$C$5001), '1. Raw Data'!C3420)</f>
        <v>58</v>
      </c>
      <c r="D3420" s="9" t="s">
        <v>5021</v>
      </c>
      <c r="E3420" s="22">
        <v>45192</v>
      </c>
      <c r="F3420" s="9">
        <v>0</v>
      </c>
      <c r="G3420" s="9">
        <v>13549</v>
      </c>
      <c r="H3420" s="15">
        <v>45192</v>
      </c>
      <c r="I3420" s="9" t="s">
        <v>7456</v>
      </c>
      <c r="J3420" s="9">
        <v>111</v>
      </c>
      <c r="K3420" s="9" t="s">
        <v>7476</v>
      </c>
      <c r="L3420" s="9" t="str">
        <f>IF(OR('1. Raw Data'!L3420="Elec", '1. Raw Data'!L3420="elect"), "Electronics", '1. Raw Data'!L3420)</f>
        <v>Clothing</v>
      </c>
      <c r="M3420" s="9">
        <v>1375.99</v>
      </c>
      <c r="N3420" s="9">
        <f>IF(ISBLANK('1. Raw Data'!N3420), MEDIAN('1. Raw Data'!$N$2:$N$5001), '1. Raw Data'!N3420)</f>
        <v>868.36</v>
      </c>
      <c r="O3420" s="9">
        <v>3</v>
      </c>
      <c r="P3420" s="9">
        <f>IF(ISBLANK('1. Raw Data'!P3420), 0, '1. Raw Data'!P3420)</f>
        <v>0</v>
      </c>
      <c r="Q3420" s="9">
        <v>466</v>
      </c>
      <c r="R3420" s="9">
        <v>3</v>
      </c>
      <c r="S3420" s="9">
        <f t="shared" si="159"/>
        <v>4127.97</v>
      </c>
      <c r="T3420" s="9">
        <f t="shared" si="160"/>
        <v>1522.8900000000003</v>
      </c>
      <c r="U3420" s="23">
        <f t="shared" si="161"/>
        <v>0.36891983226622294</v>
      </c>
    </row>
    <row r="3421" spans="1:21" x14ac:dyDescent="0.3">
      <c r="A3421" s="9">
        <v>1726</v>
      </c>
      <c r="B3421" s="9" t="str">
        <f>PROPER(TRIM('1. Raw Data'!B3421))</f>
        <v>Customer_3419</v>
      </c>
      <c r="C3421" s="9">
        <f>IF(OR('1. Raw Data'!C3421&lt;18, '1. Raw Data'!C3421&gt;100), MEDIAN('1. Raw Data'!$C$2:$C$5001), '1. Raw Data'!C3421)</f>
        <v>71</v>
      </c>
      <c r="D3421" s="9" t="s">
        <v>5020</v>
      </c>
      <c r="E3421" s="22">
        <v>44558</v>
      </c>
      <c r="F3421" s="9">
        <v>0</v>
      </c>
      <c r="G3421" s="9">
        <v>11359</v>
      </c>
      <c r="H3421" s="15">
        <v>44558</v>
      </c>
      <c r="I3421" s="9" t="s">
        <v>7456</v>
      </c>
      <c r="J3421" s="9">
        <v>106</v>
      </c>
      <c r="K3421" s="9" t="s">
        <v>7477</v>
      </c>
      <c r="L3421" s="9" t="str">
        <f>IF(OR('1. Raw Data'!L3421="Elec", '1. Raw Data'!L3421="elect"), "Electronics", '1. Raw Data'!L3421)</f>
        <v>Clothing</v>
      </c>
      <c r="M3421" s="9">
        <v>1323.75</v>
      </c>
      <c r="N3421" s="9">
        <f>IF(ISBLANK('1. Raw Data'!N3421), MEDIAN('1. Raw Data'!$N$2:$N$5001), '1. Raw Data'!N3421)</f>
        <v>429.51499999999999</v>
      </c>
      <c r="O3421" s="9">
        <v>4</v>
      </c>
      <c r="P3421" s="9">
        <f>IF(ISBLANK('1. Raw Data'!P3421), 0, '1. Raw Data'!P3421)</f>
        <v>0.1</v>
      </c>
      <c r="Q3421" s="9">
        <v>417</v>
      </c>
      <c r="R3421" s="9">
        <v>7</v>
      </c>
      <c r="S3421" s="9">
        <f t="shared" si="159"/>
        <v>4765.5</v>
      </c>
      <c r="T3421" s="9">
        <f t="shared" si="160"/>
        <v>3047.44</v>
      </c>
      <c r="U3421" s="23">
        <f t="shared" si="161"/>
        <v>0.63947959290735501</v>
      </c>
    </row>
    <row r="3422" spans="1:21" x14ac:dyDescent="0.3">
      <c r="A3422" s="9">
        <v>1849</v>
      </c>
      <c r="B3422" s="9" t="str">
        <f>PROPER(TRIM('1. Raw Data'!B3422))</f>
        <v>Customer_3420</v>
      </c>
      <c r="C3422" s="9">
        <f>IF(OR('1. Raw Data'!C3422&lt;18, '1. Raw Data'!C3422&gt;100), MEDIAN('1. Raw Data'!$C$2:$C$5001), '1. Raw Data'!C3422)</f>
        <v>50</v>
      </c>
      <c r="D3422" s="9" t="s">
        <v>5023</v>
      </c>
      <c r="E3422" s="22">
        <v>44171</v>
      </c>
      <c r="F3422" s="9">
        <v>0</v>
      </c>
      <c r="G3422" s="9">
        <v>13662</v>
      </c>
      <c r="H3422" s="15">
        <v>43994</v>
      </c>
      <c r="I3422" s="9" t="s">
        <v>7456</v>
      </c>
      <c r="J3422" s="9">
        <v>149</v>
      </c>
      <c r="K3422" s="9" t="s">
        <v>7467</v>
      </c>
      <c r="L3422" s="9" t="str">
        <f>IF(OR('1. Raw Data'!L3422="Elec", '1. Raw Data'!L3422="elect"), "Electronics", '1. Raw Data'!L3422)</f>
        <v>Sports</v>
      </c>
      <c r="M3422" s="9">
        <v>596.58000000000004</v>
      </c>
      <c r="N3422" s="9">
        <f>IF(ISBLANK('1. Raw Data'!N3422), MEDIAN('1. Raw Data'!$N$2:$N$5001), '1. Raw Data'!N3422)</f>
        <v>376.48</v>
      </c>
      <c r="O3422" s="9">
        <v>4</v>
      </c>
      <c r="P3422" s="9">
        <f>IF(ISBLANK('1. Raw Data'!P3422), 0, '1. Raw Data'!P3422)</f>
        <v>0.2</v>
      </c>
      <c r="Q3422" s="9">
        <v>554</v>
      </c>
      <c r="R3422" s="9">
        <v>3</v>
      </c>
      <c r="S3422" s="9">
        <f t="shared" si="159"/>
        <v>1909.0560000000003</v>
      </c>
      <c r="T3422" s="9">
        <f t="shared" si="160"/>
        <v>403.13600000000019</v>
      </c>
      <c r="U3422" s="23">
        <f t="shared" si="161"/>
        <v>0.21117033759093506</v>
      </c>
    </row>
    <row r="3423" spans="1:21" x14ac:dyDescent="0.3">
      <c r="A3423" s="9">
        <v>2347</v>
      </c>
      <c r="B3423" s="9" t="str">
        <f>PROPER(TRIM('1. Raw Data'!B3423))</f>
        <v>Customer_3421</v>
      </c>
      <c r="C3423" s="9">
        <f>IF(OR('1. Raw Data'!C3423&lt;18, '1. Raw Data'!C3423&gt;100), MEDIAN('1. Raw Data'!$C$2:$C$5001), '1. Raw Data'!C3423)</f>
        <v>41</v>
      </c>
      <c r="D3423" s="9" t="s">
        <v>5019</v>
      </c>
      <c r="E3423" s="22">
        <v>45156</v>
      </c>
      <c r="F3423" s="9">
        <v>0</v>
      </c>
      <c r="G3423" s="9">
        <v>12067</v>
      </c>
      <c r="H3423" s="15">
        <v>45156</v>
      </c>
      <c r="I3423" s="9" t="s">
        <v>7456</v>
      </c>
      <c r="J3423" s="9">
        <v>127</v>
      </c>
      <c r="K3423" s="9" t="s">
        <v>7489</v>
      </c>
      <c r="L3423" s="9" t="str">
        <f>IF(OR('1. Raw Data'!L3423="Elec", '1. Raw Data'!L3423="elect"), "Electronics", '1. Raw Data'!L3423)</f>
        <v>Electronics</v>
      </c>
      <c r="M3423" s="9">
        <v>622.05999999999995</v>
      </c>
      <c r="N3423" s="9">
        <f>IF(ISBLANK('1. Raw Data'!N3423), MEDIAN('1. Raw Data'!$N$2:$N$5001), '1. Raw Data'!N3423)</f>
        <v>314.44</v>
      </c>
      <c r="O3423" s="9">
        <v>1</v>
      </c>
      <c r="P3423" s="9">
        <f>IF(ISBLANK('1. Raw Data'!P3423), 0, '1. Raw Data'!P3423)</f>
        <v>0</v>
      </c>
      <c r="Q3423" s="9">
        <v>502</v>
      </c>
      <c r="R3423" s="9">
        <v>5</v>
      </c>
      <c r="S3423" s="9">
        <f t="shared" si="159"/>
        <v>622.05999999999995</v>
      </c>
      <c r="T3423" s="9">
        <f t="shared" si="160"/>
        <v>307.61999999999995</v>
      </c>
      <c r="U3423" s="23">
        <f t="shared" si="161"/>
        <v>0.49451821367713722</v>
      </c>
    </row>
    <row r="3424" spans="1:21" x14ac:dyDescent="0.3">
      <c r="A3424" s="9">
        <v>1989</v>
      </c>
      <c r="B3424" s="9" t="str">
        <f>PROPER(TRIM('1. Raw Data'!B3424))</f>
        <v>Customer_3422</v>
      </c>
      <c r="C3424" s="9">
        <f>IF(OR('1. Raw Data'!C3424&lt;18, '1. Raw Data'!C3424&gt;100), MEDIAN('1. Raw Data'!$C$2:$C$5001), '1. Raw Data'!C3424)</f>
        <v>62</v>
      </c>
      <c r="D3424" s="9" t="s">
        <v>5018</v>
      </c>
      <c r="E3424" s="22">
        <v>45144</v>
      </c>
      <c r="F3424" s="9">
        <v>0</v>
      </c>
      <c r="G3424" s="9">
        <v>12459</v>
      </c>
      <c r="H3424" s="15">
        <v>45085</v>
      </c>
      <c r="I3424" s="9" t="s">
        <v>7456</v>
      </c>
      <c r="J3424" s="9">
        <v>112</v>
      </c>
      <c r="K3424" s="9" t="s">
        <v>7492</v>
      </c>
      <c r="L3424" s="9" t="str">
        <f>IF(OR('1. Raw Data'!L3424="Elec", '1. Raw Data'!L3424="elect"), "Electronics", '1. Raw Data'!L3424)</f>
        <v>Home Appliances</v>
      </c>
      <c r="M3424" s="9">
        <v>716.87</v>
      </c>
      <c r="N3424" s="9">
        <f>IF(ISBLANK('1. Raw Data'!N3424), MEDIAN('1. Raw Data'!$N$2:$N$5001), '1. Raw Data'!N3424)</f>
        <v>418.78</v>
      </c>
      <c r="O3424" s="9">
        <v>2</v>
      </c>
      <c r="P3424" s="9">
        <f>IF(ISBLANK('1. Raw Data'!P3424), 0, '1. Raw Data'!P3424)</f>
        <v>0</v>
      </c>
      <c r="Q3424" s="9">
        <v>565</v>
      </c>
      <c r="R3424" s="9">
        <v>7</v>
      </c>
      <c r="S3424" s="9">
        <f t="shared" si="159"/>
        <v>1433.74</v>
      </c>
      <c r="T3424" s="9">
        <f t="shared" si="160"/>
        <v>596.18000000000006</v>
      </c>
      <c r="U3424" s="23">
        <f t="shared" si="161"/>
        <v>0.41582155760458667</v>
      </c>
    </row>
    <row r="3425" spans="1:21" x14ac:dyDescent="0.3">
      <c r="A3425" s="9">
        <v>1638</v>
      </c>
      <c r="B3425" s="9" t="str">
        <f>PROPER(TRIM('1. Raw Data'!B3425))</f>
        <v>Customer_3423</v>
      </c>
      <c r="C3425" s="9">
        <f>IF(OR('1. Raw Data'!C3425&lt;18, '1. Raw Data'!C3425&gt;100), MEDIAN('1. Raw Data'!$C$2:$C$5001), '1. Raw Data'!C3425)</f>
        <v>42</v>
      </c>
      <c r="D3425" s="9" t="s">
        <v>5022</v>
      </c>
      <c r="E3425" s="22">
        <v>43921</v>
      </c>
      <c r="F3425" s="9">
        <v>0</v>
      </c>
      <c r="G3425" s="9">
        <v>11914</v>
      </c>
      <c r="H3425" s="15">
        <v>43921</v>
      </c>
      <c r="I3425" s="9" t="s">
        <v>7455</v>
      </c>
      <c r="J3425" s="9">
        <v>122</v>
      </c>
      <c r="K3425" s="9" t="s">
        <v>7465</v>
      </c>
      <c r="L3425" s="9" t="str">
        <f>IF(OR('1. Raw Data'!L3425="Elec", '1. Raw Data'!L3425="elect"), "Electronics", '1. Raw Data'!L3425)</f>
        <v>Home Appliances</v>
      </c>
      <c r="M3425" s="9">
        <v>1001.45</v>
      </c>
      <c r="N3425" s="9">
        <f>IF(ISBLANK('1. Raw Data'!N3425), MEDIAN('1. Raw Data'!$N$2:$N$5001), '1. Raw Data'!N3425)</f>
        <v>501.8</v>
      </c>
      <c r="O3425" s="9">
        <v>5</v>
      </c>
      <c r="P3425" s="9">
        <f>IF(ISBLANK('1. Raw Data'!P3425), 0, '1. Raw Data'!P3425)</f>
        <v>0</v>
      </c>
      <c r="Q3425" s="9">
        <v>753</v>
      </c>
      <c r="R3425" s="9">
        <v>4</v>
      </c>
      <c r="S3425" s="9">
        <f t="shared" si="159"/>
        <v>5007.25</v>
      </c>
      <c r="T3425" s="9">
        <f t="shared" si="160"/>
        <v>2498.25</v>
      </c>
      <c r="U3425" s="23">
        <f t="shared" si="161"/>
        <v>0.49892655649308504</v>
      </c>
    </row>
    <row r="3426" spans="1:21" x14ac:dyDescent="0.3">
      <c r="A3426" s="9">
        <v>1419</v>
      </c>
      <c r="B3426" s="9" t="str">
        <f>PROPER(TRIM('1. Raw Data'!B3426))</f>
        <v>Customer_3424</v>
      </c>
      <c r="C3426" s="9">
        <f>IF(OR('1. Raw Data'!C3426&lt;18, '1. Raw Data'!C3426&gt;100), MEDIAN('1. Raw Data'!$C$2:$C$5001), '1. Raw Data'!C3426)</f>
        <v>46</v>
      </c>
      <c r="D3426" s="9" t="s">
        <v>5018</v>
      </c>
      <c r="E3426" s="22">
        <v>44984</v>
      </c>
      <c r="F3426" s="9">
        <v>0</v>
      </c>
      <c r="G3426" s="9">
        <v>10548</v>
      </c>
      <c r="H3426" s="15">
        <v>44984</v>
      </c>
      <c r="I3426" s="9" t="s">
        <v>7457</v>
      </c>
      <c r="J3426" s="9">
        <v>140</v>
      </c>
      <c r="K3426" s="9" t="s">
        <v>7468</v>
      </c>
      <c r="L3426" s="9" t="str">
        <f>IF(OR('1. Raw Data'!L3426="Elec", '1. Raw Data'!L3426="elect"), "Electronics", '1. Raw Data'!L3426)</f>
        <v>Home Appliances</v>
      </c>
      <c r="M3426" s="9">
        <v>428.21</v>
      </c>
      <c r="N3426" s="9">
        <f>IF(ISBLANK('1. Raw Data'!N3426), MEDIAN('1. Raw Data'!$N$2:$N$5001), '1. Raw Data'!N3426)</f>
        <v>295.89999999999998</v>
      </c>
      <c r="O3426" s="9">
        <v>1</v>
      </c>
      <c r="P3426" s="9">
        <f>IF(ISBLANK('1. Raw Data'!P3426), 0, '1. Raw Data'!P3426)</f>
        <v>0.1</v>
      </c>
      <c r="Q3426" s="9">
        <v>401</v>
      </c>
      <c r="R3426" s="9">
        <v>8</v>
      </c>
      <c r="S3426" s="9">
        <f t="shared" si="159"/>
        <v>385.38900000000001</v>
      </c>
      <c r="T3426" s="9">
        <f t="shared" si="160"/>
        <v>89.489000000000033</v>
      </c>
      <c r="U3426" s="23">
        <f t="shared" si="161"/>
        <v>0.23220434418211217</v>
      </c>
    </row>
    <row r="3427" spans="1:21" x14ac:dyDescent="0.3">
      <c r="A3427" s="9">
        <v>1593</v>
      </c>
      <c r="B3427" s="9" t="str">
        <f>PROPER(TRIM('1. Raw Data'!B3427))</f>
        <v>Customer_3425</v>
      </c>
      <c r="C3427" s="9">
        <f>IF(OR('1. Raw Data'!C3427&lt;18, '1. Raw Data'!C3427&gt;100), MEDIAN('1. Raw Data'!$C$2:$C$5001), '1. Raw Data'!C3427)</f>
        <v>55</v>
      </c>
      <c r="D3427" s="9" t="s">
        <v>5022</v>
      </c>
      <c r="E3427" s="22">
        <v>45152</v>
      </c>
      <c r="F3427" s="9">
        <v>0</v>
      </c>
      <c r="G3427" s="9">
        <v>11282</v>
      </c>
      <c r="H3427" s="15">
        <v>45152</v>
      </c>
      <c r="I3427" s="9" t="s">
        <v>7457</v>
      </c>
      <c r="J3427" s="9">
        <v>148</v>
      </c>
      <c r="K3427" s="9" t="s">
        <v>7491</v>
      </c>
      <c r="L3427" s="9" t="str">
        <f>IF(OR('1. Raw Data'!L3427="Elec", '1. Raw Data'!L3427="elect"), "Electronics", '1. Raw Data'!L3427)</f>
        <v>Clothing</v>
      </c>
      <c r="M3427" s="9">
        <v>83.28</v>
      </c>
      <c r="N3427" s="9">
        <f>IF(ISBLANK('1. Raw Data'!N3427), MEDIAN('1. Raw Data'!$N$2:$N$5001), '1. Raw Data'!N3427)</f>
        <v>55.8</v>
      </c>
      <c r="O3427" s="9">
        <v>1</v>
      </c>
      <c r="P3427" s="9">
        <f>IF(ISBLANK('1. Raw Data'!P3427), 0, '1. Raw Data'!P3427)</f>
        <v>0.2</v>
      </c>
      <c r="Q3427" s="9">
        <v>506</v>
      </c>
      <c r="R3427" s="9">
        <v>5</v>
      </c>
      <c r="S3427" s="9">
        <f t="shared" si="159"/>
        <v>66.624000000000009</v>
      </c>
      <c r="T3427" s="9">
        <f t="shared" si="160"/>
        <v>10.824000000000012</v>
      </c>
      <c r="U3427" s="23">
        <f t="shared" si="161"/>
        <v>0.16246397694524511</v>
      </c>
    </row>
    <row r="3428" spans="1:21" x14ac:dyDescent="0.3">
      <c r="A3428" s="9">
        <v>1484</v>
      </c>
      <c r="B3428" s="9" t="str">
        <f>PROPER(TRIM('1. Raw Data'!B3428))</f>
        <v>Customer_3426</v>
      </c>
      <c r="C3428" s="9">
        <f>IF(OR('1. Raw Data'!C3428&lt;18, '1. Raw Data'!C3428&gt;100), MEDIAN('1. Raw Data'!$C$2:$C$5001), '1. Raw Data'!C3428)</f>
        <v>34</v>
      </c>
      <c r="D3428" s="9" t="s">
        <v>5022</v>
      </c>
      <c r="E3428" s="22">
        <v>45218</v>
      </c>
      <c r="F3428" s="9">
        <v>0</v>
      </c>
      <c r="G3428" s="9">
        <v>10604</v>
      </c>
      <c r="H3428" s="15">
        <v>45218</v>
      </c>
      <c r="I3428" s="9" t="s">
        <v>7456</v>
      </c>
      <c r="J3428" s="9">
        <v>137</v>
      </c>
      <c r="K3428" s="9" t="s">
        <v>7484</v>
      </c>
      <c r="L3428" s="9" t="str">
        <f>IF(OR('1. Raw Data'!L3428="Elec", '1. Raw Data'!L3428="elect"), "Electronics", '1. Raw Data'!L3428)</f>
        <v>Electronics</v>
      </c>
      <c r="M3428" s="9">
        <v>254.78</v>
      </c>
      <c r="N3428" s="9">
        <f>IF(ISBLANK('1. Raw Data'!N3428), MEDIAN('1. Raw Data'!$N$2:$N$5001), '1. Raw Data'!N3428)</f>
        <v>145.30000000000001</v>
      </c>
      <c r="O3428" s="9">
        <v>5</v>
      </c>
      <c r="P3428" s="9">
        <f>IF(ISBLANK('1. Raw Data'!P3428), 0, '1. Raw Data'!P3428)</f>
        <v>0</v>
      </c>
      <c r="Q3428" s="9">
        <v>440</v>
      </c>
      <c r="R3428" s="9">
        <v>8</v>
      </c>
      <c r="S3428" s="9">
        <f t="shared" si="159"/>
        <v>1273.9000000000001</v>
      </c>
      <c r="T3428" s="9">
        <f t="shared" si="160"/>
        <v>547.40000000000009</v>
      </c>
      <c r="U3428" s="23">
        <f t="shared" si="161"/>
        <v>0.42970405840332843</v>
      </c>
    </row>
    <row r="3429" spans="1:21" x14ac:dyDescent="0.3">
      <c r="A3429" s="9">
        <v>1411</v>
      </c>
      <c r="B3429" s="9" t="str">
        <f>PROPER(TRIM('1. Raw Data'!B3429))</f>
        <v>Customer_3427</v>
      </c>
      <c r="C3429" s="9">
        <f>IF(OR('1. Raw Data'!C3429&lt;18, '1. Raw Data'!C3429&gt;100), MEDIAN('1. Raw Data'!$C$2:$C$5001), '1. Raw Data'!C3429)</f>
        <v>40</v>
      </c>
      <c r="D3429" s="9" t="s">
        <v>5019</v>
      </c>
      <c r="E3429" s="22">
        <v>45155</v>
      </c>
      <c r="F3429" s="9">
        <v>0</v>
      </c>
      <c r="G3429" s="9">
        <v>11722</v>
      </c>
      <c r="H3429" s="15">
        <v>45155</v>
      </c>
      <c r="I3429" s="9" t="s">
        <v>7455</v>
      </c>
      <c r="J3429" s="9">
        <v>121</v>
      </c>
      <c r="K3429" s="9" t="s">
        <v>7495</v>
      </c>
      <c r="L3429" s="9" t="str">
        <f>IF(OR('1. Raw Data'!L3429="Elec", '1. Raw Data'!L3429="elect"), "Electronics", '1. Raw Data'!L3429)</f>
        <v>Home Appliances</v>
      </c>
      <c r="M3429" s="9">
        <v>688.17</v>
      </c>
      <c r="N3429" s="9">
        <f>IF(ISBLANK('1. Raw Data'!N3429), MEDIAN('1. Raw Data'!$N$2:$N$5001), '1. Raw Data'!N3429)</f>
        <v>436.56</v>
      </c>
      <c r="O3429" s="9">
        <v>4</v>
      </c>
      <c r="P3429" s="9">
        <f>IF(ISBLANK('1. Raw Data'!P3429), 0, '1. Raw Data'!P3429)</f>
        <v>0</v>
      </c>
      <c r="Q3429" s="9">
        <v>395</v>
      </c>
      <c r="R3429" s="9">
        <v>4</v>
      </c>
      <c r="S3429" s="9">
        <f t="shared" si="159"/>
        <v>2752.68</v>
      </c>
      <c r="T3429" s="9">
        <f t="shared" si="160"/>
        <v>1006.4399999999998</v>
      </c>
      <c r="U3429" s="23">
        <f t="shared" si="161"/>
        <v>0.3656218666899167</v>
      </c>
    </row>
    <row r="3430" spans="1:21" x14ac:dyDescent="0.3">
      <c r="A3430" s="9">
        <v>1935</v>
      </c>
      <c r="B3430" s="9" t="str">
        <f>PROPER(TRIM('1. Raw Data'!B3430))</f>
        <v>Customer_3428</v>
      </c>
      <c r="C3430" s="9">
        <f>IF(OR('1. Raw Data'!C3430&lt;18, '1. Raw Data'!C3430&gt;100), MEDIAN('1. Raw Data'!$C$2:$C$5001), '1. Raw Data'!C3430)</f>
        <v>33</v>
      </c>
      <c r="D3430" s="9" t="s">
        <v>5023</v>
      </c>
      <c r="E3430" s="22">
        <v>44649</v>
      </c>
      <c r="F3430" s="9">
        <v>0</v>
      </c>
      <c r="G3430" s="9">
        <v>12404</v>
      </c>
      <c r="H3430" s="15">
        <v>44649</v>
      </c>
      <c r="I3430" s="9" t="s">
        <v>7455</v>
      </c>
      <c r="J3430" s="9">
        <v>133</v>
      </c>
      <c r="K3430" s="9" t="s">
        <v>7498</v>
      </c>
      <c r="L3430" s="9" t="str">
        <f>IF(OR('1. Raw Data'!L3430="Elec", '1. Raw Data'!L3430="elect"), "Electronics", '1. Raw Data'!L3430)</f>
        <v>Electronics</v>
      </c>
      <c r="M3430" s="9">
        <v>458.9</v>
      </c>
      <c r="N3430" s="9">
        <f>IF(ISBLANK('1. Raw Data'!N3430), MEDIAN('1. Raw Data'!$N$2:$N$5001), '1. Raw Data'!N3430)</f>
        <v>308.8</v>
      </c>
      <c r="O3430" s="9">
        <v>4</v>
      </c>
      <c r="P3430" s="9">
        <f>IF(ISBLANK('1. Raw Data'!P3430), 0, '1. Raw Data'!P3430)</f>
        <v>0</v>
      </c>
      <c r="Q3430" s="9">
        <v>468</v>
      </c>
      <c r="R3430" s="9">
        <v>9</v>
      </c>
      <c r="S3430" s="9">
        <f t="shared" si="159"/>
        <v>1835.6</v>
      </c>
      <c r="T3430" s="9">
        <f t="shared" si="160"/>
        <v>600.39999999999986</v>
      </c>
      <c r="U3430" s="23">
        <f t="shared" si="161"/>
        <v>0.3270865112224885</v>
      </c>
    </row>
    <row r="3431" spans="1:21" x14ac:dyDescent="0.3">
      <c r="A3431" s="9">
        <v>2107</v>
      </c>
      <c r="B3431" s="9" t="str">
        <f>PROPER(TRIM('1. Raw Data'!B3431))</f>
        <v>Customer_3429</v>
      </c>
      <c r="C3431" s="9">
        <f>IF(OR('1. Raw Data'!C3431&lt;18, '1. Raw Data'!C3431&gt;100), MEDIAN('1. Raw Data'!$C$2:$C$5001), '1. Raw Data'!C3431)</f>
        <v>51</v>
      </c>
      <c r="D3431" s="9" t="s">
        <v>5020</v>
      </c>
      <c r="E3431" s="22">
        <v>44510</v>
      </c>
      <c r="F3431" s="9">
        <v>0</v>
      </c>
      <c r="G3431" s="9">
        <v>12248</v>
      </c>
      <c r="H3431" s="15">
        <v>44480</v>
      </c>
      <c r="I3431" s="9" t="s">
        <v>7455</v>
      </c>
      <c r="J3431" s="9">
        <v>117</v>
      </c>
      <c r="K3431" s="9" t="s">
        <v>7483</v>
      </c>
      <c r="L3431" s="9" t="str">
        <f>IF(OR('1. Raw Data'!L3431="Elec", '1. Raw Data'!L3431="elect"), "Electronics", '1. Raw Data'!L3431)</f>
        <v>Sports</v>
      </c>
      <c r="M3431" s="9">
        <v>1158.55</v>
      </c>
      <c r="N3431" s="9">
        <f>IF(ISBLANK('1. Raw Data'!N3431), MEDIAN('1. Raw Data'!$N$2:$N$5001), '1. Raw Data'!N3431)</f>
        <v>548.09</v>
      </c>
      <c r="O3431" s="9">
        <v>5</v>
      </c>
      <c r="P3431" s="9">
        <f>IF(ISBLANK('1. Raw Data'!P3431), 0, '1. Raw Data'!P3431)</f>
        <v>0</v>
      </c>
      <c r="Q3431" s="9">
        <v>351</v>
      </c>
      <c r="R3431" s="9">
        <v>10</v>
      </c>
      <c r="S3431" s="9">
        <f t="shared" si="159"/>
        <v>5792.75</v>
      </c>
      <c r="T3431" s="9">
        <f t="shared" si="160"/>
        <v>3052.2999999999997</v>
      </c>
      <c r="U3431" s="23">
        <f t="shared" si="161"/>
        <v>0.52691726727374733</v>
      </c>
    </row>
    <row r="3432" spans="1:21" x14ac:dyDescent="0.3">
      <c r="A3432" s="9">
        <v>2136</v>
      </c>
      <c r="B3432" s="9" t="str">
        <f>PROPER(TRIM('1. Raw Data'!B3432))</f>
        <v>Customer_3430</v>
      </c>
      <c r="C3432" s="9">
        <f>IF(OR('1. Raw Data'!C3432&lt;18, '1. Raw Data'!C3432&gt;100), MEDIAN('1. Raw Data'!$C$2:$C$5001), '1. Raw Data'!C3432)</f>
        <v>50</v>
      </c>
      <c r="D3432" s="9" t="s">
        <v>5023</v>
      </c>
      <c r="E3432" s="22">
        <v>44712</v>
      </c>
      <c r="F3432" s="9">
        <v>0</v>
      </c>
      <c r="G3432" s="9">
        <v>13482</v>
      </c>
      <c r="H3432" s="15">
        <v>44712</v>
      </c>
      <c r="I3432" s="9" t="s">
        <v>7457</v>
      </c>
      <c r="J3432" s="9">
        <v>129</v>
      </c>
      <c r="K3432" s="9" t="s">
        <v>7471</v>
      </c>
      <c r="L3432" s="9" t="str">
        <f>IF(OR('1. Raw Data'!L3432="Elec", '1. Raw Data'!L3432="elect"), "Electronics", '1. Raw Data'!L3432)</f>
        <v>Home Appliances</v>
      </c>
      <c r="M3432" s="9">
        <v>204.7</v>
      </c>
      <c r="N3432" s="9">
        <f>IF(ISBLANK('1. Raw Data'!N3432), MEDIAN('1. Raw Data'!$N$2:$N$5001), '1. Raw Data'!N3432)</f>
        <v>117.47</v>
      </c>
      <c r="O3432" s="9">
        <v>2</v>
      </c>
      <c r="P3432" s="9">
        <f>IF(ISBLANK('1. Raw Data'!P3432), 0, '1. Raw Data'!P3432)</f>
        <v>0</v>
      </c>
      <c r="Q3432" s="9">
        <v>428</v>
      </c>
      <c r="R3432" s="9">
        <v>7</v>
      </c>
      <c r="S3432" s="9">
        <f t="shared" si="159"/>
        <v>409.4</v>
      </c>
      <c r="T3432" s="9">
        <f t="shared" si="160"/>
        <v>174.45999999999998</v>
      </c>
      <c r="U3432" s="23">
        <f t="shared" si="161"/>
        <v>0.42613580850024424</v>
      </c>
    </row>
    <row r="3433" spans="1:21" x14ac:dyDescent="0.3">
      <c r="A3433" s="9">
        <v>1331</v>
      </c>
      <c r="B3433" s="9" t="str">
        <f>PROPER(TRIM('1. Raw Data'!B3433))</f>
        <v>Customer_3431</v>
      </c>
      <c r="C3433" s="9">
        <f>IF(OR('1. Raw Data'!C3433&lt;18, '1. Raw Data'!C3433&gt;100), MEDIAN('1. Raw Data'!$C$2:$C$5001), '1. Raw Data'!C3433)</f>
        <v>60</v>
      </c>
      <c r="D3433" s="9" t="s">
        <v>5021</v>
      </c>
      <c r="E3433" s="22">
        <v>43929</v>
      </c>
      <c r="F3433" s="9">
        <v>1</v>
      </c>
      <c r="G3433" s="9">
        <v>13359</v>
      </c>
      <c r="H3433" s="15">
        <v>44047</v>
      </c>
      <c r="I3433" s="9" t="s">
        <v>7455</v>
      </c>
      <c r="J3433" s="9">
        <v>140</v>
      </c>
      <c r="K3433" s="9" t="s">
        <v>7468</v>
      </c>
      <c r="L3433" s="9" t="str">
        <f>IF(OR('1. Raw Data'!L3433="Elec", '1. Raw Data'!L3433="elect"), "Electronics", '1. Raw Data'!L3433)</f>
        <v>Electronics</v>
      </c>
      <c r="M3433" s="9">
        <v>1380.32</v>
      </c>
      <c r="N3433" s="9">
        <f>IF(ISBLANK('1. Raw Data'!N3433), MEDIAN('1. Raw Data'!$N$2:$N$5001), '1. Raw Data'!N3433)</f>
        <v>751.6</v>
      </c>
      <c r="O3433" s="9">
        <v>1</v>
      </c>
      <c r="P3433" s="9">
        <f>IF(ISBLANK('1. Raw Data'!P3433), 0, '1. Raw Data'!P3433)</f>
        <v>0</v>
      </c>
      <c r="Q3433" s="9">
        <v>1485</v>
      </c>
      <c r="R3433" s="9">
        <v>2</v>
      </c>
      <c r="S3433" s="9">
        <f t="shared" si="159"/>
        <v>1380.32</v>
      </c>
      <c r="T3433" s="9">
        <f t="shared" si="160"/>
        <v>628.71999999999991</v>
      </c>
      <c r="U3433" s="23">
        <f t="shared" si="161"/>
        <v>0.45548858235771411</v>
      </c>
    </row>
    <row r="3434" spans="1:21" x14ac:dyDescent="0.3">
      <c r="A3434" s="9">
        <v>2401</v>
      </c>
      <c r="B3434" s="9" t="str">
        <f>PROPER(TRIM('1. Raw Data'!B3434))</f>
        <v>Customer_3432</v>
      </c>
      <c r="C3434" s="9">
        <f>IF(OR('1. Raw Data'!C3434&lt;18, '1. Raw Data'!C3434&gt;100), MEDIAN('1. Raw Data'!$C$2:$C$5001), '1. Raw Data'!C3434)</f>
        <v>34</v>
      </c>
      <c r="D3434" s="9" t="s">
        <v>5023</v>
      </c>
      <c r="E3434" s="22">
        <v>43852</v>
      </c>
      <c r="F3434" s="9">
        <v>1</v>
      </c>
      <c r="G3434" s="9">
        <v>13119</v>
      </c>
      <c r="H3434" s="15">
        <v>43852</v>
      </c>
      <c r="I3434" s="9" t="s">
        <v>7456</v>
      </c>
      <c r="J3434" s="9">
        <v>110</v>
      </c>
      <c r="K3434" s="9" t="s">
        <v>7493</v>
      </c>
      <c r="L3434" s="9" t="str">
        <f>IF(OR('1. Raw Data'!L3434="Elec", '1. Raw Data'!L3434="elect"), "Electronics", '1. Raw Data'!L3434)</f>
        <v>Clothing</v>
      </c>
      <c r="M3434" s="9">
        <v>1348.22</v>
      </c>
      <c r="N3434" s="9">
        <f>IF(ISBLANK('1. Raw Data'!N3434), MEDIAN('1. Raw Data'!$N$2:$N$5001), '1. Raw Data'!N3434)</f>
        <v>851.37</v>
      </c>
      <c r="O3434" s="9">
        <v>3</v>
      </c>
      <c r="P3434" s="9">
        <f>IF(ISBLANK('1. Raw Data'!P3434), 0, '1. Raw Data'!P3434)</f>
        <v>0.2</v>
      </c>
      <c r="Q3434" s="9">
        <v>1093</v>
      </c>
      <c r="R3434" s="9">
        <v>6</v>
      </c>
      <c r="S3434" s="9">
        <f t="shared" si="159"/>
        <v>3235.7280000000001</v>
      </c>
      <c r="T3434" s="9">
        <f t="shared" si="160"/>
        <v>681.61799999999994</v>
      </c>
      <c r="U3434" s="23">
        <f t="shared" si="161"/>
        <v>0.21065367669964841</v>
      </c>
    </row>
    <row r="3435" spans="1:21" x14ac:dyDescent="0.3">
      <c r="A3435" s="9">
        <v>1654</v>
      </c>
      <c r="B3435" s="9" t="str">
        <f>PROPER(TRIM('1. Raw Data'!B3435))</f>
        <v>Customer_3433</v>
      </c>
      <c r="C3435" s="9">
        <f>IF(OR('1. Raw Data'!C3435&lt;18, '1. Raw Data'!C3435&gt;100), MEDIAN('1. Raw Data'!$C$2:$C$5001), '1. Raw Data'!C3435)</f>
        <v>63</v>
      </c>
      <c r="D3435" s="9" t="s">
        <v>5022</v>
      </c>
      <c r="E3435" s="22">
        <v>44032</v>
      </c>
      <c r="F3435" s="9">
        <v>1</v>
      </c>
      <c r="G3435" s="9">
        <v>12812</v>
      </c>
      <c r="H3435" s="15">
        <v>44032</v>
      </c>
      <c r="I3435" s="9" t="s">
        <v>7455</v>
      </c>
      <c r="J3435" s="9">
        <v>118</v>
      </c>
      <c r="K3435" s="9" t="s">
        <v>7501</v>
      </c>
      <c r="L3435" s="9" t="str">
        <f>IF(OR('1. Raw Data'!L3435="Elec", '1. Raw Data'!L3435="elect"), "Electronics", '1. Raw Data'!L3435)</f>
        <v>Sports</v>
      </c>
      <c r="M3435" s="9">
        <v>1367.7</v>
      </c>
      <c r="N3435" s="9">
        <f>IF(ISBLANK('1. Raw Data'!N3435), MEDIAN('1. Raw Data'!$N$2:$N$5001), '1. Raw Data'!N3435)</f>
        <v>702.62</v>
      </c>
      <c r="O3435" s="9">
        <v>4</v>
      </c>
      <c r="P3435" s="9">
        <f>IF(ISBLANK('1. Raw Data'!P3435), 0, '1. Raw Data'!P3435)</f>
        <v>0</v>
      </c>
      <c r="Q3435" s="9">
        <v>1626</v>
      </c>
      <c r="R3435" s="9">
        <v>1</v>
      </c>
      <c r="S3435" s="9">
        <f t="shared" si="159"/>
        <v>5470.8</v>
      </c>
      <c r="T3435" s="9">
        <f t="shared" si="160"/>
        <v>2660.32</v>
      </c>
      <c r="U3435" s="23">
        <f t="shared" si="161"/>
        <v>0.48627623016743438</v>
      </c>
    </row>
    <row r="3436" spans="1:21" x14ac:dyDescent="0.3">
      <c r="A3436" s="9">
        <v>1040</v>
      </c>
      <c r="B3436" s="9" t="str">
        <f>PROPER(TRIM('1. Raw Data'!B3436))</f>
        <v>Customer_3434</v>
      </c>
      <c r="C3436" s="9">
        <f>IF(OR('1. Raw Data'!C3436&lt;18, '1. Raw Data'!C3436&gt;100), MEDIAN('1. Raw Data'!$C$2:$C$5001), '1. Raw Data'!C3436)</f>
        <v>42</v>
      </c>
      <c r="D3436" s="9" t="s">
        <v>5022</v>
      </c>
      <c r="E3436" s="22">
        <v>44360</v>
      </c>
      <c r="F3436" s="9">
        <v>0</v>
      </c>
      <c r="G3436" s="9">
        <v>11581</v>
      </c>
      <c r="H3436" s="15">
        <v>44360</v>
      </c>
      <c r="I3436" s="9" t="s">
        <v>7456</v>
      </c>
      <c r="J3436" s="9">
        <v>147</v>
      </c>
      <c r="K3436" s="9" t="s">
        <v>7474</v>
      </c>
      <c r="L3436" s="9" t="str">
        <f>IF(OR('1. Raw Data'!L3436="Elec", '1. Raw Data'!L3436="elect"), "Electronics", '1. Raw Data'!L3436)</f>
        <v>Sports</v>
      </c>
      <c r="M3436" s="9">
        <v>1122.43</v>
      </c>
      <c r="N3436" s="9">
        <f>IF(ISBLANK('1. Raw Data'!N3436), MEDIAN('1. Raw Data'!$N$2:$N$5001), '1. Raw Data'!N3436)</f>
        <v>687.71</v>
      </c>
      <c r="O3436" s="9">
        <v>4</v>
      </c>
      <c r="P3436" s="9">
        <f>IF(ISBLANK('1. Raw Data'!P3436), 0, '1. Raw Data'!P3436)</f>
        <v>0.05</v>
      </c>
      <c r="Q3436" s="9">
        <v>451</v>
      </c>
      <c r="R3436" s="9">
        <v>6</v>
      </c>
      <c r="S3436" s="9">
        <f t="shared" si="159"/>
        <v>4265.2340000000004</v>
      </c>
      <c r="T3436" s="9">
        <f t="shared" si="160"/>
        <v>1514.3940000000002</v>
      </c>
      <c r="U3436" s="23">
        <f t="shared" si="161"/>
        <v>0.35505531466737816</v>
      </c>
    </row>
    <row r="3437" spans="1:21" x14ac:dyDescent="0.3">
      <c r="A3437" s="9">
        <v>1958</v>
      </c>
      <c r="B3437" s="9" t="str">
        <f>PROPER(TRIM('1. Raw Data'!B3437))</f>
        <v>Customer_3435</v>
      </c>
      <c r="C3437" s="9">
        <f>IF(OR('1. Raw Data'!C3437&lt;18, '1. Raw Data'!C3437&gt;100), MEDIAN('1. Raw Data'!$C$2:$C$5001), '1. Raw Data'!C3437)</f>
        <v>40</v>
      </c>
      <c r="D3437" s="9" t="s">
        <v>5021</v>
      </c>
      <c r="E3437" s="22">
        <v>44285</v>
      </c>
      <c r="F3437" s="9">
        <v>0</v>
      </c>
      <c r="G3437" s="9">
        <v>13441</v>
      </c>
      <c r="H3437" s="15">
        <v>44285</v>
      </c>
      <c r="I3437" s="9" t="s">
        <v>7457</v>
      </c>
      <c r="J3437" s="9">
        <v>113</v>
      </c>
      <c r="K3437" s="9" t="s">
        <v>7460</v>
      </c>
      <c r="L3437" s="9" t="str">
        <f>IF(OR('1. Raw Data'!L3437="Elec", '1. Raw Data'!L3437="elect"), "Electronics", '1. Raw Data'!L3437)</f>
        <v>Sports</v>
      </c>
      <c r="M3437" s="9">
        <v>205.15</v>
      </c>
      <c r="N3437" s="9">
        <f>IF(ISBLANK('1. Raw Data'!N3437), MEDIAN('1. Raw Data'!$N$2:$N$5001), '1. Raw Data'!N3437)</f>
        <v>106.86</v>
      </c>
      <c r="O3437" s="9">
        <v>4</v>
      </c>
      <c r="P3437" s="9">
        <f>IF(ISBLANK('1. Raw Data'!P3437), 0, '1. Raw Data'!P3437)</f>
        <v>0</v>
      </c>
      <c r="Q3437" s="9">
        <v>521</v>
      </c>
      <c r="R3437" s="9">
        <v>3</v>
      </c>
      <c r="S3437" s="9">
        <f t="shared" si="159"/>
        <v>820.6</v>
      </c>
      <c r="T3437" s="9">
        <f t="shared" si="160"/>
        <v>393.16</v>
      </c>
      <c r="U3437" s="23">
        <f t="shared" si="161"/>
        <v>0.47911284426029738</v>
      </c>
    </row>
    <row r="3438" spans="1:21" x14ac:dyDescent="0.3">
      <c r="A3438" s="9">
        <v>1104</v>
      </c>
      <c r="B3438" s="9" t="str">
        <f>PROPER(TRIM('1. Raw Data'!B3438))</f>
        <v>Customer_3436</v>
      </c>
      <c r="C3438" s="9">
        <f>IF(OR('1. Raw Data'!C3438&lt;18, '1. Raw Data'!C3438&gt;100), MEDIAN('1. Raw Data'!$C$2:$C$5001), '1. Raw Data'!C3438)</f>
        <v>53</v>
      </c>
      <c r="D3438" s="9" t="s">
        <v>5018</v>
      </c>
      <c r="E3438" s="22">
        <v>44876</v>
      </c>
      <c r="F3438" s="9">
        <v>0</v>
      </c>
      <c r="G3438" s="9">
        <v>12278</v>
      </c>
      <c r="H3438" s="15">
        <v>44876</v>
      </c>
      <c r="I3438" s="9" t="s">
        <v>7457</v>
      </c>
      <c r="J3438" s="9">
        <v>127</v>
      </c>
      <c r="K3438" s="9" t="s">
        <v>7489</v>
      </c>
      <c r="L3438" s="9" t="str">
        <f>IF(OR('1. Raw Data'!L3438="Elec", '1. Raw Data'!L3438="elect"), "Electronics", '1. Raw Data'!L3438)</f>
        <v>Sports</v>
      </c>
      <c r="M3438" s="9">
        <v>685.3</v>
      </c>
      <c r="N3438" s="9">
        <f>IF(ISBLANK('1. Raw Data'!N3438), MEDIAN('1. Raw Data'!$N$2:$N$5001), '1. Raw Data'!N3438)</f>
        <v>296.95999999999998</v>
      </c>
      <c r="O3438" s="9">
        <v>2</v>
      </c>
      <c r="P3438" s="9">
        <f>IF(ISBLANK('1. Raw Data'!P3438), 0, '1. Raw Data'!P3438)</f>
        <v>0</v>
      </c>
      <c r="Q3438" s="9">
        <v>592</v>
      </c>
      <c r="R3438" s="9">
        <v>4</v>
      </c>
      <c r="S3438" s="9">
        <f t="shared" si="159"/>
        <v>1370.6</v>
      </c>
      <c r="T3438" s="9">
        <f t="shared" si="160"/>
        <v>776.68</v>
      </c>
      <c r="U3438" s="23">
        <f t="shared" si="161"/>
        <v>0.56667153071647458</v>
      </c>
    </row>
    <row r="3439" spans="1:21" x14ac:dyDescent="0.3">
      <c r="A3439" s="9">
        <v>1201</v>
      </c>
      <c r="B3439" s="9" t="str">
        <f>PROPER(TRIM('1. Raw Data'!B3439))</f>
        <v>Customer_3437</v>
      </c>
      <c r="C3439" s="9">
        <f>IF(OR('1. Raw Data'!C3439&lt;18, '1. Raw Data'!C3439&gt;100), MEDIAN('1. Raw Data'!$C$2:$C$5001), '1. Raw Data'!C3439)</f>
        <v>19</v>
      </c>
      <c r="D3439" s="9" t="s">
        <v>5022</v>
      </c>
      <c r="E3439" s="22">
        <v>44893</v>
      </c>
      <c r="F3439" s="9">
        <v>0</v>
      </c>
      <c r="G3439" s="9">
        <v>13166</v>
      </c>
      <c r="H3439" s="15">
        <v>44893</v>
      </c>
      <c r="I3439" s="9" t="s">
        <v>7455</v>
      </c>
      <c r="J3439" s="9">
        <v>110</v>
      </c>
      <c r="K3439" s="9" t="s">
        <v>7493</v>
      </c>
      <c r="L3439" s="9" t="str">
        <f>IF(OR('1. Raw Data'!L3439="Elec", '1. Raw Data'!L3439="elect"), "Electronics", '1. Raw Data'!L3439)</f>
        <v>Clothing</v>
      </c>
      <c r="M3439" s="9">
        <v>240.54</v>
      </c>
      <c r="N3439" s="9">
        <f>IF(ISBLANK('1. Raw Data'!N3439), MEDIAN('1. Raw Data'!$N$2:$N$5001), '1. Raw Data'!N3439)</f>
        <v>103.95</v>
      </c>
      <c r="O3439" s="9">
        <v>5</v>
      </c>
      <c r="P3439" s="9">
        <f>IF(ISBLANK('1. Raw Data'!P3439), 0, '1. Raw Data'!P3439)</f>
        <v>0.05</v>
      </c>
      <c r="Q3439" s="9">
        <v>765</v>
      </c>
      <c r="R3439" s="9">
        <v>5</v>
      </c>
      <c r="S3439" s="9">
        <f t="shared" si="159"/>
        <v>1142.5650000000001</v>
      </c>
      <c r="T3439" s="9">
        <f t="shared" si="160"/>
        <v>622.81500000000005</v>
      </c>
      <c r="U3439" s="23">
        <f t="shared" si="161"/>
        <v>0.54510246681808039</v>
      </c>
    </row>
    <row r="3440" spans="1:21" x14ac:dyDescent="0.3">
      <c r="A3440" s="9">
        <v>1449</v>
      </c>
      <c r="B3440" s="9" t="str">
        <f>PROPER(TRIM('1. Raw Data'!B3440))</f>
        <v>Customer_3438</v>
      </c>
      <c r="C3440" s="9">
        <f>IF(OR('1. Raw Data'!C3440&lt;18, '1. Raw Data'!C3440&gt;100), MEDIAN('1. Raw Data'!$C$2:$C$5001), '1. Raw Data'!C3440)</f>
        <v>24</v>
      </c>
      <c r="D3440" s="9" t="s">
        <v>5021</v>
      </c>
      <c r="E3440" s="22">
        <v>44973</v>
      </c>
      <c r="F3440" s="9">
        <v>0</v>
      </c>
      <c r="G3440" s="9">
        <v>12350</v>
      </c>
      <c r="H3440" s="15">
        <v>44973</v>
      </c>
      <c r="I3440" s="9" t="s">
        <v>7457</v>
      </c>
      <c r="J3440" s="9">
        <v>132</v>
      </c>
      <c r="K3440" s="9" t="s">
        <v>7506</v>
      </c>
      <c r="L3440" s="9" t="str">
        <f>IF(OR('1. Raw Data'!L3440="Elec", '1. Raw Data'!L3440="elect"), "Electronics", '1. Raw Data'!L3440)</f>
        <v>Clothing</v>
      </c>
      <c r="M3440" s="9">
        <v>1482.16</v>
      </c>
      <c r="N3440" s="9">
        <f>IF(ISBLANK('1. Raw Data'!N3440), MEDIAN('1. Raw Data'!$N$2:$N$5001), '1. Raw Data'!N3440)</f>
        <v>645.79999999999995</v>
      </c>
      <c r="O3440" s="9">
        <v>2</v>
      </c>
      <c r="P3440" s="9">
        <f>IF(ISBLANK('1. Raw Data'!P3440), 0, '1. Raw Data'!P3440)</f>
        <v>0.2</v>
      </c>
      <c r="Q3440" s="9">
        <v>644</v>
      </c>
      <c r="R3440" s="9">
        <v>5</v>
      </c>
      <c r="S3440" s="9">
        <f t="shared" si="159"/>
        <v>2371.4560000000001</v>
      </c>
      <c r="T3440" s="9">
        <f t="shared" si="160"/>
        <v>1079.8560000000002</v>
      </c>
      <c r="U3440" s="23">
        <f t="shared" si="161"/>
        <v>0.45535569709073254</v>
      </c>
    </row>
    <row r="3441" spans="1:21" x14ac:dyDescent="0.3">
      <c r="A3441" s="9">
        <v>2289</v>
      </c>
      <c r="B3441" s="9" t="str">
        <f>PROPER(TRIM('1. Raw Data'!B3441))</f>
        <v>Customer_3439</v>
      </c>
      <c r="C3441" s="9">
        <f>IF(OR('1. Raw Data'!C3441&lt;18, '1. Raw Data'!C3441&gt;100), MEDIAN('1. Raw Data'!$C$2:$C$5001), '1. Raw Data'!C3441)</f>
        <v>24</v>
      </c>
      <c r="D3441" s="9" t="s">
        <v>5022</v>
      </c>
      <c r="E3441" s="22">
        <v>44989</v>
      </c>
      <c r="F3441" s="9">
        <v>0</v>
      </c>
      <c r="G3441" s="9">
        <v>13289</v>
      </c>
      <c r="H3441" s="15">
        <v>45019</v>
      </c>
      <c r="I3441" s="9" t="s">
        <v>7457</v>
      </c>
      <c r="J3441" s="9">
        <v>141</v>
      </c>
      <c r="K3441" s="9" t="s">
        <v>7490</v>
      </c>
      <c r="L3441" s="9" t="str">
        <f>IF(OR('1. Raw Data'!L3441="Elec", '1. Raw Data'!L3441="elect"), "Electronics", '1. Raw Data'!L3441)</f>
        <v>Home Appliances</v>
      </c>
      <c r="M3441" s="9">
        <v>532.91</v>
      </c>
      <c r="N3441" s="9">
        <f>IF(ISBLANK('1. Raw Data'!N3441), MEDIAN('1. Raw Data'!$N$2:$N$5001), '1. Raw Data'!N3441)</f>
        <v>218.36</v>
      </c>
      <c r="O3441" s="9">
        <v>4</v>
      </c>
      <c r="P3441" s="9">
        <f>IF(ISBLANK('1. Raw Data'!P3441), 0, '1. Raw Data'!P3441)</f>
        <v>0.05</v>
      </c>
      <c r="Q3441" s="9">
        <v>639</v>
      </c>
      <c r="R3441" s="9">
        <v>2</v>
      </c>
      <c r="S3441" s="9">
        <f t="shared" si="159"/>
        <v>2025.0579999999998</v>
      </c>
      <c r="T3441" s="9">
        <f t="shared" si="160"/>
        <v>1151.6179999999997</v>
      </c>
      <c r="U3441" s="23">
        <f t="shared" si="161"/>
        <v>0.5686839586816772</v>
      </c>
    </row>
    <row r="3442" spans="1:21" x14ac:dyDescent="0.3">
      <c r="A3442" s="9">
        <v>1909</v>
      </c>
      <c r="B3442" s="9" t="str">
        <f>PROPER(TRIM('1. Raw Data'!B3442))</f>
        <v>Customer_3440</v>
      </c>
      <c r="C3442" s="9">
        <f>IF(OR('1. Raw Data'!C3442&lt;18, '1. Raw Data'!C3442&gt;100), MEDIAN('1. Raw Data'!$C$2:$C$5001), '1. Raw Data'!C3442)</f>
        <v>56</v>
      </c>
      <c r="D3442" s="9" t="s">
        <v>5020</v>
      </c>
      <c r="E3442" s="22">
        <v>45239</v>
      </c>
      <c r="F3442" s="9">
        <v>1</v>
      </c>
      <c r="G3442" s="9">
        <v>13623</v>
      </c>
      <c r="H3442" s="15">
        <v>45180</v>
      </c>
      <c r="I3442" s="9" t="s">
        <v>7455</v>
      </c>
      <c r="J3442" s="9">
        <v>145</v>
      </c>
      <c r="K3442" s="9" t="s">
        <v>7470</v>
      </c>
      <c r="L3442" s="9" t="str">
        <f>IF(OR('1. Raw Data'!L3442="Elec", '1. Raw Data'!L3442="elect"), "Electronics", '1. Raw Data'!L3442)</f>
        <v>Clothing</v>
      </c>
      <c r="M3442" s="9">
        <v>898.73</v>
      </c>
      <c r="N3442" s="9">
        <f>IF(ISBLANK('1. Raw Data'!N3442), MEDIAN('1. Raw Data'!$N$2:$N$5001), '1. Raw Data'!N3442)</f>
        <v>503.19</v>
      </c>
      <c r="O3442" s="9">
        <v>1</v>
      </c>
      <c r="P3442" s="9">
        <f>IF(ISBLANK('1. Raw Data'!P3442), 0, '1. Raw Data'!P3442)</f>
        <v>0.05</v>
      </c>
      <c r="Q3442" s="9">
        <v>419</v>
      </c>
      <c r="R3442" s="9">
        <v>3</v>
      </c>
      <c r="S3442" s="9">
        <f t="shared" si="159"/>
        <v>853.79349999999999</v>
      </c>
      <c r="T3442" s="9">
        <f t="shared" si="160"/>
        <v>350.6035</v>
      </c>
      <c r="U3442" s="23">
        <f t="shared" si="161"/>
        <v>0.41064203463718102</v>
      </c>
    </row>
    <row r="3443" spans="1:21" x14ac:dyDescent="0.3">
      <c r="A3443" s="9">
        <v>1209</v>
      </c>
      <c r="B3443" s="9" t="str">
        <f>PROPER(TRIM('1. Raw Data'!B3443))</f>
        <v>Customer_3441</v>
      </c>
      <c r="C3443" s="9">
        <f>IF(OR('1. Raw Data'!C3443&lt;18, '1. Raw Data'!C3443&gt;100), MEDIAN('1. Raw Data'!$C$2:$C$5001), '1. Raw Data'!C3443)</f>
        <v>35</v>
      </c>
      <c r="D3443" s="9" t="s">
        <v>5022</v>
      </c>
      <c r="E3443" s="22">
        <v>45009</v>
      </c>
      <c r="F3443" s="9">
        <v>0</v>
      </c>
      <c r="G3443" s="9">
        <v>12434</v>
      </c>
      <c r="H3443" s="15">
        <v>45009</v>
      </c>
      <c r="I3443" s="9" t="s">
        <v>7457</v>
      </c>
      <c r="J3443" s="9">
        <v>103</v>
      </c>
      <c r="K3443" s="9" t="s">
        <v>7472</v>
      </c>
      <c r="L3443" s="9" t="str">
        <f>IF(OR('1. Raw Data'!L3443="Elec", '1. Raw Data'!L3443="elect"), "Electronics", '1. Raw Data'!L3443)</f>
        <v>Clothing</v>
      </c>
      <c r="M3443" s="9">
        <v>1180.1199999999999</v>
      </c>
      <c r="N3443" s="9">
        <f>IF(ISBLANK('1. Raw Data'!N3443), MEDIAN('1. Raw Data'!$N$2:$N$5001), '1. Raw Data'!N3443)</f>
        <v>709.93</v>
      </c>
      <c r="O3443" s="9">
        <v>4</v>
      </c>
      <c r="P3443" s="9">
        <f>IF(ISBLANK('1. Raw Data'!P3443), 0, '1. Raw Data'!P3443)</f>
        <v>0.05</v>
      </c>
      <c r="Q3443" s="9">
        <v>649</v>
      </c>
      <c r="R3443" s="9">
        <v>5</v>
      </c>
      <c r="S3443" s="9">
        <f t="shared" si="159"/>
        <v>4484.4559999999992</v>
      </c>
      <c r="T3443" s="9">
        <f t="shared" si="160"/>
        <v>1644.7359999999994</v>
      </c>
      <c r="U3443" s="23">
        <f t="shared" si="161"/>
        <v>0.36676377246203323</v>
      </c>
    </row>
    <row r="3444" spans="1:21" x14ac:dyDescent="0.3">
      <c r="A3444" s="9">
        <v>1562</v>
      </c>
      <c r="B3444" s="9" t="str">
        <f>PROPER(TRIM('1. Raw Data'!B3444))</f>
        <v>Customer_3442</v>
      </c>
      <c r="C3444" s="9">
        <f>IF(OR('1. Raw Data'!C3444&lt;18, '1. Raw Data'!C3444&gt;100), MEDIAN('1. Raw Data'!$C$2:$C$5001), '1. Raw Data'!C3444)</f>
        <v>70</v>
      </c>
      <c r="D3444" s="9" t="s">
        <v>5019</v>
      </c>
      <c r="E3444" s="22">
        <v>44283</v>
      </c>
      <c r="F3444" s="9">
        <v>1</v>
      </c>
      <c r="G3444" s="9">
        <v>10714</v>
      </c>
      <c r="H3444" s="15">
        <v>44283</v>
      </c>
      <c r="I3444" s="9" t="s">
        <v>7456</v>
      </c>
      <c r="J3444" s="9">
        <v>122</v>
      </c>
      <c r="K3444" s="9" t="s">
        <v>7465</v>
      </c>
      <c r="L3444" s="9" t="str">
        <f>IF(OR('1. Raw Data'!L3444="Elec", '1. Raw Data'!L3444="elect"), "Electronics", '1. Raw Data'!L3444)</f>
        <v>Sports</v>
      </c>
      <c r="M3444" s="9">
        <v>1384.89</v>
      </c>
      <c r="N3444" s="9">
        <f>IF(ISBLANK('1. Raw Data'!N3444), MEDIAN('1. Raw Data'!$N$2:$N$5001), '1. Raw Data'!N3444)</f>
        <v>606.61</v>
      </c>
      <c r="O3444" s="9">
        <v>1</v>
      </c>
      <c r="P3444" s="9">
        <f>IF(ISBLANK('1. Raw Data'!P3444), 0, '1. Raw Data'!P3444)</f>
        <v>0</v>
      </c>
      <c r="Q3444" s="9">
        <v>1049</v>
      </c>
      <c r="R3444" s="9">
        <v>6</v>
      </c>
      <c r="S3444" s="9">
        <f t="shared" si="159"/>
        <v>1384.89</v>
      </c>
      <c r="T3444" s="9">
        <f t="shared" si="160"/>
        <v>778.28000000000009</v>
      </c>
      <c r="U3444" s="23">
        <f t="shared" si="161"/>
        <v>0.5619796518135014</v>
      </c>
    </row>
    <row r="3445" spans="1:21" x14ac:dyDescent="0.3">
      <c r="A3445" s="9">
        <v>2141</v>
      </c>
      <c r="B3445" s="9" t="str">
        <f>PROPER(TRIM('1. Raw Data'!B3445))</f>
        <v>Customer_3443</v>
      </c>
      <c r="C3445" s="9">
        <f>IF(OR('1. Raw Data'!C3445&lt;18, '1. Raw Data'!C3445&gt;100), MEDIAN('1. Raw Data'!$C$2:$C$5001), '1. Raw Data'!C3445)</f>
        <v>40</v>
      </c>
      <c r="D3445" s="9" t="s">
        <v>5021</v>
      </c>
      <c r="E3445" s="22">
        <v>44568</v>
      </c>
      <c r="F3445" s="9">
        <v>1</v>
      </c>
      <c r="G3445" s="9">
        <v>13699</v>
      </c>
      <c r="H3445" s="15">
        <v>44743</v>
      </c>
      <c r="I3445" s="9" t="s">
        <v>7455</v>
      </c>
      <c r="J3445" s="9">
        <v>127</v>
      </c>
      <c r="K3445" s="9" t="s">
        <v>7489</v>
      </c>
      <c r="L3445" s="9" t="str">
        <f>IF(OR('1. Raw Data'!L3445="Elec", '1. Raw Data'!L3445="elect"), "Electronics", '1. Raw Data'!L3445)</f>
        <v>Clothing</v>
      </c>
      <c r="M3445" s="9">
        <v>1145.54</v>
      </c>
      <c r="N3445" s="9">
        <f>IF(ISBLANK('1. Raw Data'!N3445), MEDIAN('1. Raw Data'!$N$2:$N$5001), '1. Raw Data'!N3445)</f>
        <v>668.49</v>
      </c>
      <c r="O3445" s="9">
        <v>1</v>
      </c>
      <c r="P3445" s="9">
        <f>IF(ISBLANK('1. Raw Data'!P3445), 0, '1. Raw Data'!P3445)</f>
        <v>0.05</v>
      </c>
      <c r="Q3445" s="9">
        <v>681</v>
      </c>
      <c r="R3445" s="9">
        <v>7</v>
      </c>
      <c r="S3445" s="9">
        <f t="shared" si="159"/>
        <v>1088.2629999999999</v>
      </c>
      <c r="T3445" s="9">
        <f t="shared" si="160"/>
        <v>419.77299999999991</v>
      </c>
      <c r="U3445" s="23">
        <f t="shared" si="161"/>
        <v>0.38572753093691503</v>
      </c>
    </row>
    <row r="3446" spans="1:21" x14ac:dyDescent="0.3">
      <c r="A3446" s="9">
        <v>1712</v>
      </c>
      <c r="B3446" s="9" t="str">
        <f>PROPER(TRIM('1. Raw Data'!B3446))</f>
        <v>Customer_3444</v>
      </c>
      <c r="C3446" s="9">
        <f>IF(OR('1. Raw Data'!C3446&lt;18, '1. Raw Data'!C3446&gt;100), MEDIAN('1. Raw Data'!$C$2:$C$5001), '1. Raw Data'!C3446)</f>
        <v>40</v>
      </c>
      <c r="D3446" s="9" t="s">
        <v>5023</v>
      </c>
      <c r="E3446" s="22">
        <v>44597</v>
      </c>
      <c r="F3446" s="9">
        <v>0</v>
      </c>
      <c r="G3446" s="9">
        <v>10924</v>
      </c>
      <c r="H3446" s="15">
        <v>44683</v>
      </c>
      <c r="I3446" s="9" t="s">
        <v>7456</v>
      </c>
      <c r="J3446" s="9">
        <v>103</v>
      </c>
      <c r="K3446" s="9" t="s">
        <v>7472</v>
      </c>
      <c r="L3446" s="9" t="str">
        <f>IF(OR('1. Raw Data'!L3446="Elec", '1. Raw Data'!L3446="elect"), "Electronics", '1. Raw Data'!L3446)</f>
        <v>Sports</v>
      </c>
      <c r="M3446" s="9">
        <v>1028.03</v>
      </c>
      <c r="N3446" s="9">
        <f>IF(ISBLANK('1. Raw Data'!N3446), MEDIAN('1. Raw Data'!$N$2:$N$5001), '1. Raw Data'!N3446)</f>
        <v>595.55999999999995</v>
      </c>
      <c r="O3446" s="9">
        <v>4</v>
      </c>
      <c r="P3446" s="9">
        <f>IF(ISBLANK('1. Raw Data'!P3446), 0, '1. Raw Data'!P3446)</f>
        <v>0.05</v>
      </c>
      <c r="Q3446" s="9">
        <v>507</v>
      </c>
      <c r="R3446" s="9">
        <v>2</v>
      </c>
      <c r="S3446" s="9">
        <f t="shared" si="159"/>
        <v>3906.5139999999997</v>
      </c>
      <c r="T3446" s="9">
        <f t="shared" si="160"/>
        <v>1524.2739999999999</v>
      </c>
      <c r="U3446" s="23">
        <f t="shared" si="161"/>
        <v>0.39018777354951245</v>
      </c>
    </row>
    <row r="3447" spans="1:21" x14ac:dyDescent="0.3">
      <c r="A3447" s="9">
        <v>2400</v>
      </c>
      <c r="B3447" s="9" t="str">
        <f>PROPER(TRIM('1. Raw Data'!B3447))</f>
        <v>Customer_3445</v>
      </c>
      <c r="C3447" s="9">
        <f>IF(OR('1. Raw Data'!C3447&lt;18, '1. Raw Data'!C3447&gt;100), MEDIAN('1. Raw Data'!$C$2:$C$5001), '1. Raw Data'!C3447)</f>
        <v>29</v>
      </c>
      <c r="D3447" s="9" t="s">
        <v>5021</v>
      </c>
      <c r="E3447" s="22">
        <v>44898</v>
      </c>
      <c r="F3447" s="9">
        <v>1</v>
      </c>
      <c r="G3447" s="9">
        <v>13162</v>
      </c>
      <c r="H3447" s="15">
        <v>44632</v>
      </c>
      <c r="I3447" s="9" t="s">
        <v>7457</v>
      </c>
      <c r="J3447" s="9">
        <v>133</v>
      </c>
      <c r="K3447" s="9" t="s">
        <v>7498</v>
      </c>
      <c r="L3447" s="9" t="str">
        <f>IF(OR('1. Raw Data'!L3447="Elec", '1. Raw Data'!L3447="elect"), "Electronics", '1. Raw Data'!L3447)</f>
        <v>Electronics</v>
      </c>
      <c r="M3447" s="9">
        <v>725.67</v>
      </c>
      <c r="N3447" s="9">
        <f>IF(ISBLANK('1. Raw Data'!N3447), MEDIAN('1. Raw Data'!$N$2:$N$5001), '1. Raw Data'!N3447)</f>
        <v>322.29000000000002</v>
      </c>
      <c r="O3447" s="9">
        <v>4</v>
      </c>
      <c r="P3447" s="9">
        <f>IF(ISBLANK('1. Raw Data'!P3447), 0, '1. Raw Data'!P3447)</f>
        <v>0</v>
      </c>
      <c r="Q3447" s="9">
        <v>762</v>
      </c>
      <c r="R3447" s="9">
        <v>5</v>
      </c>
      <c r="S3447" s="9">
        <f t="shared" si="159"/>
        <v>2902.68</v>
      </c>
      <c r="T3447" s="9">
        <f t="shared" si="160"/>
        <v>1613.5199999999998</v>
      </c>
      <c r="U3447" s="23">
        <f t="shared" si="161"/>
        <v>0.55587250403075772</v>
      </c>
    </row>
    <row r="3448" spans="1:21" x14ac:dyDescent="0.3">
      <c r="A3448" s="9">
        <v>1770</v>
      </c>
      <c r="B3448" s="9" t="str">
        <f>PROPER(TRIM('1. Raw Data'!B3448))</f>
        <v>Customer_3446</v>
      </c>
      <c r="C3448" s="9">
        <f>IF(OR('1. Raw Data'!C3448&lt;18, '1. Raw Data'!C3448&gt;100), MEDIAN('1. Raw Data'!$C$2:$C$5001), '1. Raw Data'!C3448)</f>
        <v>41</v>
      </c>
      <c r="D3448" s="9" t="s">
        <v>5018</v>
      </c>
      <c r="E3448" s="22">
        <v>44779</v>
      </c>
      <c r="F3448" s="9">
        <v>0</v>
      </c>
      <c r="G3448" s="9">
        <v>10057</v>
      </c>
      <c r="H3448" s="15">
        <v>44720</v>
      </c>
      <c r="I3448" s="9" t="s">
        <v>7455</v>
      </c>
      <c r="J3448" s="9">
        <v>102</v>
      </c>
      <c r="K3448" s="9" t="s">
        <v>7494</v>
      </c>
      <c r="L3448" s="9" t="str">
        <f>IF(OR('1. Raw Data'!L3448="Elec", '1. Raw Data'!L3448="elect"), "Electronics", '1. Raw Data'!L3448)</f>
        <v>Electronics</v>
      </c>
      <c r="M3448" s="9">
        <v>927.83</v>
      </c>
      <c r="N3448" s="9">
        <f>IF(ISBLANK('1. Raw Data'!N3448), MEDIAN('1. Raw Data'!$N$2:$N$5001), '1. Raw Data'!N3448)</f>
        <v>483.61</v>
      </c>
      <c r="O3448" s="9">
        <v>1</v>
      </c>
      <c r="P3448" s="9">
        <f>IF(ISBLANK('1. Raw Data'!P3448), 0, '1. Raw Data'!P3448)</f>
        <v>0</v>
      </c>
      <c r="Q3448" s="9">
        <v>356</v>
      </c>
      <c r="R3448" s="9">
        <v>3</v>
      </c>
      <c r="S3448" s="9">
        <f t="shared" si="159"/>
        <v>927.83</v>
      </c>
      <c r="T3448" s="9">
        <f t="shared" si="160"/>
        <v>444.22</v>
      </c>
      <c r="U3448" s="23">
        <f t="shared" si="161"/>
        <v>0.47877305109772267</v>
      </c>
    </row>
    <row r="3449" spans="1:21" x14ac:dyDescent="0.3">
      <c r="A3449" s="9">
        <v>2107</v>
      </c>
      <c r="B3449" s="9" t="str">
        <f>PROPER(TRIM('1. Raw Data'!B3449))</f>
        <v>Customer_3447</v>
      </c>
      <c r="C3449" s="9">
        <f>IF(OR('1. Raw Data'!C3449&lt;18, '1. Raw Data'!C3449&gt;100), MEDIAN('1. Raw Data'!$C$2:$C$5001), '1. Raw Data'!C3449)</f>
        <v>47</v>
      </c>
      <c r="D3449" s="9" t="s">
        <v>5022</v>
      </c>
      <c r="E3449" s="22">
        <v>45222</v>
      </c>
      <c r="F3449" s="9">
        <v>0</v>
      </c>
      <c r="G3449" s="9">
        <v>10433</v>
      </c>
      <c r="H3449" s="15">
        <v>45222</v>
      </c>
      <c r="I3449" s="9" t="s">
        <v>7456</v>
      </c>
      <c r="J3449" s="9">
        <v>111</v>
      </c>
      <c r="K3449" s="9" t="s">
        <v>7476</v>
      </c>
      <c r="L3449" s="9" t="str">
        <f>IF(OR('1. Raw Data'!L3449="Elec", '1. Raw Data'!L3449="elect"), "Electronics", '1. Raw Data'!L3449)</f>
        <v>Electronics</v>
      </c>
      <c r="M3449" s="9">
        <v>186.54</v>
      </c>
      <c r="N3449" s="9">
        <f>IF(ISBLANK('1. Raw Data'!N3449), MEDIAN('1. Raw Data'!$N$2:$N$5001), '1. Raw Data'!N3449)</f>
        <v>429.51499999999999</v>
      </c>
      <c r="O3449" s="9">
        <v>2</v>
      </c>
      <c r="P3449" s="9">
        <f>IF(ISBLANK('1. Raw Data'!P3449), 0, '1. Raw Data'!P3449)</f>
        <v>0.05</v>
      </c>
      <c r="Q3449" s="9">
        <v>351</v>
      </c>
      <c r="R3449" s="9">
        <v>10</v>
      </c>
      <c r="S3449" s="9">
        <f t="shared" si="159"/>
        <v>354.42599999999999</v>
      </c>
      <c r="T3449" s="9">
        <f t="shared" si="160"/>
        <v>-504.60399999999998</v>
      </c>
      <c r="U3449" s="23">
        <f t="shared" si="161"/>
        <v>-1.4237217359900234</v>
      </c>
    </row>
    <row r="3450" spans="1:21" x14ac:dyDescent="0.3">
      <c r="A3450" s="9">
        <v>1453</v>
      </c>
      <c r="B3450" s="9" t="str">
        <f>PROPER(TRIM('1. Raw Data'!B3450))</f>
        <v>Customer_3448</v>
      </c>
      <c r="C3450" s="9">
        <f>IF(OR('1. Raw Data'!C3450&lt;18, '1. Raw Data'!C3450&gt;100), MEDIAN('1. Raw Data'!$C$2:$C$5001), '1. Raw Data'!C3450)</f>
        <v>25</v>
      </c>
      <c r="D3450" s="9" t="s">
        <v>5021</v>
      </c>
      <c r="E3450" s="22">
        <v>45036</v>
      </c>
      <c r="F3450" s="9">
        <v>0</v>
      </c>
      <c r="G3450" s="9">
        <v>12569</v>
      </c>
      <c r="H3450" s="15">
        <v>45036</v>
      </c>
      <c r="I3450" s="9" t="s">
        <v>7455</v>
      </c>
      <c r="J3450" s="9">
        <v>146</v>
      </c>
      <c r="K3450" s="9" t="s">
        <v>7505</v>
      </c>
      <c r="L3450" s="9" t="str">
        <f>IF(OR('1. Raw Data'!L3450="Elec", '1. Raw Data'!L3450="elect"), "Electronics", '1. Raw Data'!L3450)</f>
        <v>Electronics</v>
      </c>
      <c r="M3450" s="9">
        <v>1331.69</v>
      </c>
      <c r="N3450" s="9">
        <f>IF(ISBLANK('1. Raw Data'!N3450), MEDIAN('1. Raw Data'!$N$2:$N$5001), '1. Raw Data'!N3450)</f>
        <v>539.37</v>
      </c>
      <c r="O3450" s="9">
        <v>2</v>
      </c>
      <c r="P3450" s="9">
        <f>IF(ISBLANK('1. Raw Data'!P3450), 0, '1. Raw Data'!P3450)</f>
        <v>0.1</v>
      </c>
      <c r="Q3450" s="9">
        <v>622</v>
      </c>
      <c r="R3450" s="9">
        <v>4</v>
      </c>
      <c r="S3450" s="9">
        <f t="shared" si="159"/>
        <v>2397.0420000000004</v>
      </c>
      <c r="T3450" s="9">
        <f t="shared" si="160"/>
        <v>1318.3020000000004</v>
      </c>
      <c r="U3450" s="23">
        <f t="shared" si="161"/>
        <v>0.54997033844212995</v>
      </c>
    </row>
    <row r="3451" spans="1:21" x14ac:dyDescent="0.3">
      <c r="A3451" s="9">
        <v>1666</v>
      </c>
      <c r="B3451" s="9" t="str">
        <f>PROPER(TRIM('1. Raw Data'!B3451))</f>
        <v>Customer_3449</v>
      </c>
      <c r="C3451" s="9">
        <f>IF(OR('1. Raw Data'!C3451&lt;18, '1. Raw Data'!C3451&gt;100), MEDIAN('1. Raw Data'!$C$2:$C$5001), '1. Raw Data'!C3451)</f>
        <v>48</v>
      </c>
      <c r="D3451" s="9" t="s">
        <v>5020</v>
      </c>
      <c r="E3451" s="22">
        <v>45245</v>
      </c>
      <c r="F3451" s="9">
        <v>0</v>
      </c>
      <c r="G3451" s="9">
        <v>12815</v>
      </c>
      <c r="H3451" s="15">
        <v>45245</v>
      </c>
      <c r="I3451" s="9" t="s">
        <v>7456</v>
      </c>
      <c r="J3451" s="9">
        <v>110</v>
      </c>
      <c r="K3451" s="9" t="s">
        <v>7493</v>
      </c>
      <c r="L3451" s="9" t="str">
        <f>IF(OR('1. Raw Data'!L3451="Elec", '1. Raw Data'!L3451="elect"), "Electronics", '1. Raw Data'!L3451)</f>
        <v>Electronics</v>
      </c>
      <c r="M3451" s="9">
        <v>838.48</v>
      </c>
      <c r="N3451" s="9">
        <f>IF(ISBLANK('1. Raw Data'!N3451), MEDIAN('1. Raw Data'!$N$2:$N$5001), '1. Raw Data'!N3451)</f>
        <v>372.36</v>
      </c>
      <c r="O3451" s="9">
        <v>2</v>
      </c>
      <c r="P3451" s="9">
        <f>IF(ISBLANK('1. Raw Data'!P3451), 0, '1. Raw Data'!P3451)</f>
        <v>0</v>
      </c>
      <c r="Q3451" s="9">
        <v>370</v>
      </c>
      <c r="R3451" s="9">
        <v>3</v>
      </c>
      <c r="S3451" s="9">
        <f t="shared" si="159"/>
        <v>1676.96</v>
      </c>
      <c r="T3451" s="9">
        <f t="shared" si="160"/>
        <v>932.24</v>
      </c>
      <c r="U3451" s="23">
        <f t="shared" si="161"/>
        <v>0.55591069554431827</v>
      </c>
    </row>
    <row r="3452" spans="1:21" x14ac:dyDescent="0.3">
      <c r="A3452" s="9">
        <v>1628</v>
      </c>
      <c r="B3452" s="9" t="str">
        <f>PROPER(TRIM('1. Raw Data'!B3452))</f>
        <v>Customer_3450</v>
      </c>
      <c r="C3452" s="9">
        <f>IF(OR('1. Raw Data'!C3452&lt;18, '1. Raw Data'!C3452&gt;100), MEDIAN('1. Raw Data'!$C$2:$C$5001), '1. Raw Data'!C3452)</f>
        <v>52</v>
      </c>
      <c r="D3452" s="9" t="s">
        <v>5021</v>
      </c>
      <c r="E3452" s="22">
        <v>44855</v>
      </c>
      <c r="F3452" s="9">
        <v>0</v>
      </c>
      <c r="G3452" s="9">
        <v>12876</v>
      </c>
      <c r="H3452" s="15">
        <v>44855</v>
      </c>
      <c r="I3452" s="9" t="s">
        <v>7456</v>
      </c>
      <c r="J3452" s="9">
        <v>139</v>
      </c>
      <c r="K3452" s="9" t="s">
        <v>7486</v>
      </c>
      <c r="L3452" s="9" t="str">
        <f>IF(OR('1. Raw Data'!L3452="Elec", '1. Raw Data'!L3452="elect"), "Electronics", '1. Raw Data'!L3452)</f>
        <v>Electronics</v>
      </c>
      <c r="M3452" s="9">
        <v>108.2</v>
      </c>
      <c r="N3452" s="9">
        <f>IF(ISBLANK('1. Raw Data'!N3452), MEDIAN('1. Raw Data'!$N$2:$N$5001), '1. Raw Data'!N3452)</f>
        <v>75.599999999999994</v>
      </c>
      <c r="O3452" s="9">
        <v>3</v>
      </c>
      <c r="P3452" s="9">
        <f>IF(ISBLANK('1. Raw Data'!P3452), 0, '1. Raw Data'!P3452)</f>
        <v>0.1</v>
      </c>
      <c r="Q3452" s="9">
        <v>344</v>
      </c>
      <c r="R3452" s="9">
        <v>6</v>
      </c>
      <c r="S3452" s="9">
        <f t="shared" si="159"/>
        <v>292.14000000000004</v>
      </c>
      <c r="T3452" s="9">
        <f t="shared" si="160"/>
        <v>65.34000000000006</v>
      </c>
      <c r="U3452" s="23">
        <f t="shared" si="161"/>
        <v>0.22365988909427004</v>
      </c>
    </row>
    <row r="3453" spans="1:21" x14ac:dyDescent="0.3">
      <c r="A3453" s="9">
        <v>1386</v>
      </c>
      <c r="B3453" s="9" t="str">
        <f>PROPER(TRIM('1. Raw Data'!B3453))</f>
        <v>Customer_3451</v>
      </c>
      <c r="C3453" s="9">
        <f>IF(OR('1. Raw Data'!C3453&lt;18, '1. Raw Data'!C3453&gt;100), MEDIAN('1. Raw Data'!$C$2:$C$5001), '1. Raw Data'!C3453)</f>
        <v>30</v>
      </c>
      <c r="D3453" s="9" t="s">
        <v>5020</v>
      </c>
      <c r="E3453" s="22">
        <v>44139</v>
      </c>
      <c r="F3453" s="9">
        <v>0</v>
      </c>
      <c r="G3453" s="9">
        <v>11784</v>
      </c>
      <c r="H3453" s="15">
        <v>43932</v>
      </c>
      <c r="I3453" s="9" t="s">
        <v>7455</v>
      </c>
      <c r="J3453" s="9">
        <v>133</v>
      </c>
      <c r="K3453" s="9" t="s">
        <v>7498</v>
      </c>
      <c r="L3453" s="9" t="str">
        <f>IF(OR('1. Raw Data'!L3453="Elec", '1. Raw Data'!L3453="elect"), "Electronics", '1. Raw Data'!L3453)</f>
        <v>Electronics</v>
      </c>
      <c r="M3453" s="9">
        <v>1383.86</v>
      </c>
      <c r="N3453" s="9">
        <f>IF(ISBLANK('1. Raw Data'!N3453), MEDIAN('1. Raw Data'!$N$2:$N$5001), '1. Raw Data'!N3453)</f>
        <v>858.08</v>
      </c>
      <c r="O3453" s="9">
        <v>1</v>
      </c>
      <c r="P3453" s="9">
        <f>IF(ISBLANK('1. Raw Data'!P3453), 0, '1. Raw Data'!P3453)</f>
        <v>0.1</v>
      </c>
      <c r="Q3453" s="9">
        <v>721</v>
      </c>
      <c r="R3453" s="9">
        <v>7</v>
      </c>
      <c r="S3453" s="9">
        <f t="shared" si="159"/>
        <v>1245.4739999999999</v>
      </c>
      <c r="T3453" s="9">
        <f t="shared" si="160"/>
        <v>387.39399999999989</v>
      </c>
      <c r="U3453" s="23">
        <f t="shared" si="161"/>
        <v>0.31104141876907904</v>
      </c>
    </row>
    <row r="3454" spans="1:21" x14ac:dyDescent="0.3">
      <c r="A3454" s="9">
        <v>2373</v>
      </c>
      <c r="B3454" s="9" t="str">
        <f>PROPER(TRIM('1. Raw Data'!B3454))</f>
        <v>Customer_3452</v>
      </c>
      <c r="C3454" s="9">
        <f>IF(OR('1. Raw Data'!C3454&lt;18, '1. Raw Data'!C3454&gt;100), MEDIAN('1. Raw Data'!$C$2:$C$5001), '1. Raw Data'!C3454)</f>
        <v>69</v>
      </c>
      <c r="D3454" s="9" t="s">
        <v>5022</v>
      </c>
      <c r="E3454" s="22">
        <v>44537</v>
      </c>
      <c r="F3454" s="9">
        <v>0</v>
      </c>
      <c r="G3454" s="9">
        <v>10482</v>
      </c>
      <c r="H3454" s="15">
        <v>44389</v>
      </c>
      <c r="I3454" s="9" t="s">
        <v>7456</v>
      </c>
      <c r="J3454" s="9">
        <v>107</v>
      </c>
      <c r="K3454" s="9" t="s">
        <v>7485</v>
      </c>
      <c r="L3454" s="9" t="str">
        <f>IF(OR('1. Raw Data'!L3454="Elec", '1. Raw Data'!L3454="elect"), "Electronics", '1. Raw Data'!L3454)</f>
        <v>Sports</v>
      </c>
      <c r="M3454" s="9">
        <v>759.49</v>
      </c>
      <c r="N3454" s="9">
        <f>IF(ISBLANK('1. Raw Data'!N3454), MEDIAN('1. Raw Data'!$N$2:$N$5001), '1. Raw Data'!N3454)</f>
        <v>409.55</v>
      </c>
      <c r="O3454" s="9">
        <v>3</v>
      </c>
      <c r="P3454" s="9">
        <f>IF(ISBLANK('1. Raw Data'!P3454), 0, '1. Raw Data'!P3454)</f>
        <v>0</v>
      </c>
      <c r="Q3454" s="9">
        <v>579</v>
      </c>
      <c r="R3454" s="9">
        <v>4</v>
      </c>
      <c r="S3454" s="9">
        <f t="shared" si="159"/>
        <v>2278.4700000000003</v>
      </c>
      <c r="T3454" s="9">
        <f t="shared" si="160"/>
        <v>1049.8200000000002</v>
      </c>
      <c r="U3454" s="23">
        <f t="shared" si="161"/>
        <v>0.46075656032337492</v>
      </c>
    </row>
    <row r="3455" spans="1:21" x14ac:dyDescent="0.3">
      <c r="A3455" s="9">
        <v>1295</v>
      </c>
      <c r="B3455" s="9" t="str">
        <f>PROPER(TRIM('1. Raw Data'!B3455))</f>
        <v>Customer_3453</v>
      </c>
      <c r="C3455" s="9">
        <f>IF(OR('1. Raw Data'!C3455&lt;18, '1. Raw Data'!C3455&gt;100), MEDIAN('1. Raw Data'!$C$2:$C$5001), '1. Raw Data'!C3455)</f>
        <v>32</v>
      </c>
      <c r="D3455" s="9" t="s">
        <v>5023</v>
      </c>
      <c r="E3455" s="22">
        <v>43881</v>
      </c>
      <c r="F3455" s="9">
        <v>0</v>
      </c>
      <c r="G3455" s="9">
        <v>10366</v>
      </c>
      <c r="H3455" s="15">
        <v>43881</v>
      </c>
      <c r="I3455" s="9" t="s">
        <v>7455</v>
      </c>
      <c r="J3455" s="9">
        <v>115</v>
      </c>
      <c r="K3455" s="9" t="s">
        <v>7481</v>
      </c>
      <c r="L3455" s="9" t="str">
        <f>IF(OR('1. Raw Data'!L3455="Elec", '1. Raw Data'!L3455="elect"), "Electronics", '1. Raw Data'!L3455)</f>
        <v>Sports</v>
      </c>
      <c r="M3455" s="9">
        <v>1309.45</v>
      </c>
      <c r="N3455" s="9">
        <f>IF(ISBLANK('1. Raw Data'!N3455), MEDIAN('1. Raw Data'!$N$2:$N$5001), '1. Raw Data'!N3455)</f>
        <v>771.19</v>
      </c>
      <c r="O3455" s="9">
        <v>3</v>
      </c>
      <c r="P3455" s="9">
        <f>IF(ISBLANK('1. Raw Data'!P3455), 0, '1. Raw Data'!P3455)</f>
        <v>0.05</v>
      </c>
      <c r="Q3455" s="9">
        <v>334</v>
      </c>
      <c r="R3455" s="9">
        <v>5</v>
      </c>
      <c r="S3455" s="9">
        <f t="shared" si="159"/>
        <v>3731.9325000000003</v>
      </c>
      <c r="T3455" s="9">
        <f t="shared" si="160"/>
        <v>1418.3625000000002</v>
      </c>
      <c r="U3455" s="23">
        <f t="shared" si="161"/>
        <v>0.3800611345462438</v>
      </c>
    </row>
    <row r="3456" spans="1:21" x14ac:dyDescent="0.3">
      <c r="A3456" s="9">
        <v>1257</v>
      </c>
      <c r="B3456" s="9" t="str">
        <f>PROPER(TRIM('1. Raw Data'!B3456))</f>
        <v>Customer_3454</v>
      </c>
      <c r="C3456" s="9">
        <f>IF(OR('1. Raw Data'!C3456&lt;18, '1. Raw Data'!C3456&gt;100), MEDIAN('1. Raw Data'!$C$2:$C$5001), '1. Raw Data'!C3456)</f>
        <v>25</v>
      </c>
      <c r="D3456" s="9" t="s">
        <v>5022</v>
      </c>
      <c r="E3456" s="22">
        <v>44819</v>
      </c>
      <c r="F3456" s="9">
        <v>0</v>
      </c>
      <c r="G3456" s="9">
        <v>10888</v>
      </c>
      <c r="H3456" s="15">
        <v>44819</v>
      </c>
      <c r="I3456" s="9" t="s">
        <v>7457</v>
      </c>
      <c r="J3456" s="9">
        <v>126</v>
      </c>
      <c r="K3456" s="9" t="s">
        <v>7469</v>
      </c>
      <c r="L3456" s="9" t="str">
        <f>IF(OR('1. Raw Data'!L3456="Elec", '1. Raw Data'!L3456="elect"), "Electronics", '1. Raw Data'!L3456)</f>
        <v>Sports</v>
      </c>
      <c r="M3456" s="9">
        <v>1292.49</v>
      </c>
      <c r="N3456" s="9">
        <f>IF(ISBLANK('1. Raw Data'!N3456), MEDIAN('1. Raw Data'!$N$2:$N$5001), '1. Raw Data'!N3456)</f>
        <v>845.12</v>
      </c>
      <c r="O3456" s="9">
        <v>1</v>
      </c>
      <c r="P3456" s="9">
        <f>IF(ISBLANK('1. Raw Data'!P3456), 0, '1. Raw Data'!P3456)</f>
        <v>0</v>
      </c>
      <c r="Q3456" s="9">
        <v>333</v>
      </c>
      <c r="R3456" s="9">
        <v>3</v>
      </c>
      <c r="S3456" s="9">
        <f t="shared" si="159"/>
        <v>1292.49</v>
      </c>
      <c r="T3456" s="9">
        <f t="shared" si="160"/>
        <v>447.37</v>
      </c>
      <c r="U3456" s="23">
        <f t="shared" si="161"/>
        <v>0.3461303375654744</v>
      </c>
    </row>
    <row r="3457" spans="1:21" x14ac:dyDescent="0.3">
      <c r="A3457" s="9">
        <v>2104</v>
      </c>
      <c r="B3457" s="9" t="str">
        <f>PROPER(TRIM('1. Raw Data'!B3457))</f>
        <v>Customer_3455</v>
      </c>
      <c r="C3457" s="9">
        <f>IF(OR('1. Raw Data'!C3457&lt;18, '1. Raw Data'!C3457&gt;100), MEDIAN('1. Raw Data'!$C$2:$C$5001), '1. Raw Data'!C3457)</f>
        <v>40</v>
      </c>
      <c r="D3457" s="9" t="s">
        <v>5018</v>
      </c>
      <c r="E3457" s="22">
        <v>44045</v>
      </c>
      <c r="F3457" s="9">
        <v>1</v>
      </c>
      <c r="G3457" s="9">
        <v>11852</v>
      </c>
      <c r="H3457" s="15">
        <v>43869</v>
      </c>
      <c r="I3457" s="9" t="s">
        <v>7456</v>
      </c>
      <c r="J3457" s="9">
        <v>111</v>
      </c>
      <c r="K3457" s="9" t="s">
        <v>7476</v>
      </c>
      <c r="L3457" s="9" t="str">
        <f>IF(OR('1. Raw Data'!L3457="Elec", '1. Raw Data'!L3457="elect"), "Electronics", '1. Raw Data'!L3457)</f>
        <v>Sports</v>
      </c>
      <c r="M3457" s="9">
        <v>1232.8399999999999</v>
      </c>
      <c r="N3457" s="9">
        <f>IF(ISBLANK('1. Raw Data'!N3457), MEDIAN('1. Raw Data'!$N$2:$N$5001), '1. Raw Data'!N3457)</f>
        <v>804.66</v>
      </c>
      <c r="O3457" s="9">
        <v>3</v>
      </c>
      <c r="P3457" s="9">
        <f>IF(ISBLANK('1. Raw Data'!P3457), 0, '1. Raw Data'!P3457)</f>
        <v>0</v>
      </c>
      <c r="Q3457" s="9">
        <v>735</v>
      </c>
      <c r="R3457" s="9">
        <v>5</v>
      </c>
      <c r="S3457" s="9">
        <f t="shared" si="159"/>
        <v>3698.5199999999995</v>
      </c>
      <c r="T3457" s="9">
        <f t="shared" si="160"/>
        <v>1284.5399999999995</v>
      </c>
      <c r="U3457" s="23">
        <f t="shared" si="161"/>
        <v>0.34731189773206572</v>
      </c>
    </row>
    <row r="3458" spans="1:21" x14ac:dyDescent="0.3">
      <c r="A3458" s="9">
        <v>1267</v>
      </c>
      <c r="B3458" s="9" t="str">
        <f>PROPER(TRIM('1. Raw Data'!B3458))</f>
        <v>Customer_3456</v>
      </c>
      <c r="C3458" s="9">
        <f>IF(OR('1. Raw Data'!C3458&lt;18, '1. Raw Data'!C3458&gt;100), MEDIAN('1. Raw Data'!$C$2:$C$5001), '1. Raw Data'!C3458)</f>
        <v>58</v>
      </c>
      <c r="D3458" s="9" t="s">
        <v>5019</v>
      </c>
      <c r="E3458" s="22">
        <v>44436</v>
      </c>
      <c r="F3458" s="9">
        <v>0</v>
      </c>
      <c r="G3458" s="9">
        <v>13478</v>
      </c>
      <c r="H3458" s="15">
        <v>44436</v>
      </c>
      <c r="I3458" s="9" t="s">
        <v>7456</v>
      </c>
      <c r="J3458" s="9">
        <v>138</v>
      </c>
      <c r="K3458" s="9" t="s">
        <v>7464</v>
      </c>
      <c r="L3458" s="9" t="str">
        <f>IF(OR('1. Raw Data'!L3458="Elec", '1. Raw Data'!L3458="elect"), "Electronics", '1. Raw Data'!L3458)</f>
        <v>Clothing</v>
      </c>
      <c r="M3458" s="9">
        <v>139.03</v>
      </c>
      <c r="N3458" s="9">
        <f>IF(ISBLANK('1. Raw Data'!N3458), MEDIAN('1. Raw Data'!$N$2:$N$5001), '1. Raw Data'!N3458)</f>
        <v>69.150000000000006</v>
      </c>
      <c r="O3458" s="9">
        <v>1</v>
      </c>
      <c r="P3458" s="9">
        <f>IF(ISBLANK('1. Raw Data'!P3458), 0, '1. Raw Data'!P3458)</f>
        <v>0</v>
      </c>
      <c r="Q3458" s="9">
        <v>346</v>
      </c>
      <c r="R3458" s="9">
        <v>5</v>
      </c>
      <c r="S3458" s="9">
        <f t="shared" si="159"/>
        <v>139.03</v>
      </c>
      <c r="T3458" s="9">
        <f t="shared" si="160"/>
        <v>69.88</v>
      </c>
      <c r="U3458" s="23">
        <f t="shared" si="161"/>
        <v>0.50262533266201537</v>
      </c>
    </row>
    <row r="3459" spans="1:21" x14ac:dyDescent="0.3">
      <c r="A3459" s="9">
        <v>1418</v>
      </c>
      <c r="B3459" s="9" t="str">
        <f>PROPER(TRIM('1. Raw Data'!B3459))</f>
        <v>Customer_3457</v>
      </c>
      <c r="C3459" s="9">
        <f>IF(OR('1. Raw Data'!C3459&lt;18, '1. Raw Data'!C3459&gt;100), MEDIAN('1. Raw Data'!$C$2:$C$5001), '1. Raw Data'!C3459)</f>
        <v>40</v>
      </c>
      <c r="D3459" s="9" t="s">
        <v>5023</v>
      </c>
      <c r="E3459" s="22">
        <v>44682</v>
      </c>
      <c r="F3459" s="9">
        <v>0</v>
      </c>
      <c r="G3459" s="9">
        <v>13589</v>
      </c>
      <c r="H3459" s="15">
        <v>44566</v>
      </c>
      <c r="I3459" s="9" t="s">
        <v>7456</v>
      </c>
      <c r="J3459" s="9">
        <v>127</v>
      </c>
      <c r="K3459" s="9" t="s">
        <v>7489</v>
      </c>
      <c r="L3459" s="9" t="str">
        <f>IF(OR('1. Raw Data'!L3459="Elec", '1. Raw Data'!L3459="elect"), "Electronics", '1. Raw Data'!L3459)</f>
        <v>Clothing</v>
      </c>
      <c r="M3459" s="9">
        <v>408.25</v>
      </c>
      <c r="N3459" s="9">
        <f>IF(ISBLANK('1. Raw Data'!N3459), MEDIAN('1. Raw Data'!$N$2:$N$5001), '1. Raw Data'!N3459)</f>
        <v>223.47</v>
      </c>
      <c r="O3459" s="9">
        <v>5</v>
      </c>
      <c r="P3459" s="9">
        <f>IF(ISBLANK('1. Raw Data'!P3459), 0, '1. Raw Data'!P3459)</f>
        <v>0.2</v>
      </c>
      <c r="Q3459" s="9">
        <v>485</v>
      </c>
      <c r="R3459" s="9">
        <v>4</v>
      </c>
      <c r="S3459" s="9">
        <f t="shared" ref="S3459:S3522" si="162">M3459 * O3459 * (1 - P3459)</f>
        <v>1633</v>
      </c>
      <c r="T3459" s="9">
        <f t="shared" ref="T3459:T3522" si="163">S3459 - (N3459 * O3459)</f>
        <v>515.65000000000009</v>
      </c>
      <c r="U3459" s="23">
        <f t="shared" ref="U3459:U3522" si="164">T3459 / S3459</f>
        <v>0.31576852418860996</v>
      </c>
    </row>
    <row r="3460" spans="1:21" x14ac:dyDescent="0.3">
      <c r="A3460" s="9">
        <v>1234</v>
      </c>
      <c r="B3460" s="9" t="str">
        <f>PROPER(TRIM('1. Raw Data'!B3460))</f>
        <v>Customer_3458</v>
      </c>
      <c r="C3460" s="9">
        <f>IF(OR('1. Raw Data'!C3460&lt;18, '1. Raw Data'!C3460&gt;100), MEDIAN('1. Raw Data'!$C$2:$C$5001), '1. Raw Data'!C3460)</f>
        <v>32</v>
      </c>
      <c r="D3460" s="9" t="s">
        <v>5023</v>
      </c>
      <c r="E3460" s="22">
        <v>44006</v>
      </c>
      <c r="F3460" s="9">
        <v>1</v>
      </c>
      <c r="G3460" s="9">
        <v>11354</v>
      </c>
      <c r="H3460" s="15">
        <v>44006</v>
      </c>
      <c r="I3460" s="9" t="s">
        <v>7456</v>
      </c>
      <c r="J3460" s="9">
        <v>139</v>
      </c>
      <c r="K3460" s="9" t="s">
        <v>7486</v>
      </c>
      <c r="L3460" s="9" t="str">
        <f>IF(OR('1. Raw Data'!L3460="Elec", '1. Raw Data'!L3460="elect"), "Electronics", '1. Raw Data'!L3460)</f>
        <v>Home Appliances</v>
      </c>
      <c r="M3460" s="9">
        <v>1319.54</v>
      </c>
      <c r="N3460" s="9">
        <f>IF(ISBLANK('1. Raw Data'!N3460), MEDIAN('1. Raw Data'!$N$2:$N$5001), '1. Raw Data'!N3460)</f>
        <v>780.4</v>
      </c>
      <c r="O3460" s="9">
        <v>5</v>
      </c>
      <c r="P3460" s="9">
        <f>IF(ISBLANK('1. Raw Data'!P3460), 0, '1. Raw Data'!P3460)</f>
        <v>0</v>
      </c>
      <c r="Q3460" s="9">
        <v>1041</v>
      </c>
      <c r="R3460" s="9">
        <v>6</v>
      </c>
      <c r="S3460" s="9">
        <f t="shared" si="162"/>
        <v>6597.7</v>
      </c>
      <c r="T3460" s="9">
        <f t="shared" si="163"/>
        <v>2695.7</v>
      </c>
      <c r="U3460" s="23">
        <f t="shared" si="164"/>
        <v>0.40858177849856769</v>
      </c>
    </row>
    <row r="3461" spans="1:21" x14ac:dyDescent="0.3">
      <c r="A3461" s="9">
        <v>2334</v>
      </c>
      <c r="B3461" s="9" t="str">
        <f>PROPER(TRIM('1. Raw Data'!B3461))</f>
        <v>Customer_3459</v>
      </c>
      <c r="C3461" s="9">
        <f>IF(OR('1. Raw Data'!C3461&lt;18, '1. Raw Data'!C3461&gt;100), MEDIAN('1. Raw Data'!$C$2:$C$5001), '1. Raw Data'!C3461)</f>
        <v>40</v>
      </c>
      <c r="D3461" s="9" t="s">
        <v>5019</v>
      </c>
      <c r="E3461" s="22">
        <v>44068</v>
      </c>
      <c r="F3461" s="9">
        <v>0</v>
      </c>
      <c r="G3461" s="9">
        <v>11723</v>
      </c>
      <c r="H3461" s="15">
        <v>44068</v>
      </c>
      <c r="I3461" s="9" t="s">
        <v>7457</v>
      </c>
      <c r="J3461" s="9">
        <v>107</v>
      </c>
      <c r="K3461" s="9" t="s">
        <v>7485</v>
      </c>
      <c r="L3461" s="9" t="str">
        <f>IF(OR('1. Raw Data'!L3461="Elec", '1. Raw Data'!L3461="elect"), "Electronics", '1. Raw Data'!L3461)</f>
        <v>Clothing</v>
      </c>
      <c r="M3461" s="9">
        <v>1353.54</v>
      </c>
      <c r="N3461" s="9">
        <f>IF(ISBLANK('1. Raw Data'!N3461), MEDIAN('1. Raw Data'!$N$2:$N$5001), '1. Raw Data'!N3461)</f>
        <v>570.61</v>
      </c>
      <c r="O3461" s="9">
        <v>1</v>
      </c>
      <c r="P3461" s="9">
        <f>IF(ISBLANK('1. Raw Data'!P3461), 0, '1. Raw Data'!P3461)</f>
        <v>0.1</v>
      </c>
      <c r="Q3461" s="9">
        <v>821</v>
      </c>
      <c r="R3461" s="9">
        <v>2</v>
      </c>
      <c r="S3461" s="9">
        <f t="shared" si="162"/>
        <v>1218.1859999999999</v>
      </c>
      <c r="T3461" s="9">
        <f t="shared" si="163"/>
        <v>647.57599999999991</v>
      </c>
      <c r="U3461" s="23">
        <f t="shared" si="164"/>
        <v>0.53159041394335504</v>
      </c>
    </row>
    <row r="3462" spans="1:21" x14ac:dyDescent="0.3">
      <c r="A3462" s="9">
        <v>1985</v>
      </c>
      <c r="B3462" s="9" t="str">
        <f>PROPER(TRIM('1. Raw Data'!B3462))</f>
        <v>Customer_3460</v>
      </c>
      <c r="C3462" s="9">
        <f>IF(OR('1. Raw Data'!C3462&lt;18, '1. Raw Data'!C3462&gt;100), MEDIAN('1. Raw Data'!$C$2:$C$5001), '1. Raw Data'!C3462)</f>
        <v>34</v>
      </c>
      <c r="D3462" s="9" t="s">
        <v>5021</v>
      </c>
      <c r="E3462" s="22">
        <v>45326</v>
      </c>
      <c r="F3462" s="9">
        <v>0</v>
      </c>
      <c r="G3462" s="9">
        <v>11258</v>
      </c>
      <c r="H3462" s="15">
        <v>45384</v>
      </c>
      <c r="I3462" s="9" t="s">
        <v>7455</v>
      </c>
      <c r="J3462" s="9">
        <v>101</v>
      </c>
      <c r="K3462" s="9" t="s">
        <v>7478</v>
      </c>
      <c r="L3462" s="9" t="str">
        <f>IF(OR('1. Raw Data'!L3462="Elec", '1. Raw Data'!L3462="elect"), "Electronics", '1. Raw Data'!L3462)</f>
        <v>Sports</v>
      </c>
      <c r="M3462" s="9">
        <v>714.2</v>
      </c>
      <c r="N3462" s="9">
        <f>IF(ISBLANK('1. Raw Data'!N3462), MEDIAN('1. Raw Data'!$N$2:$N$5001), '1. Raw Data'!N3462)</f>
        <v>488.33</v>
      </c>
      <c r="O3462" s="9">
        <v>1</v>
      </c>
      <c r="P3462" s="9">
        <f>IF(ISBLANK('1. Raw Data'!P3462), 0, '1. Raw Data'!P3462)</f>
        <v>0</v>
      </c>
      <c r="Q3462" s="9">
        <v>332</v>
      </c>
      <c r="R3462" s="9">
        <v>3</v>
      </c>
      <c r="S3462" s="9">
        <f t="shared" si="162"/>
        <v>714.2</v>
      </c>
      <c r="T3462" s="9">
        <f t="shared" si="163"/>
        <v>225.87000000000006</v>
      </c>
      <c r="U3462" s="23">
        <f t="shared" si="164"/>
        <v>0.31625595071408574</v>
      </c>
    </row>
    <row r="3463" spans="1:21" x14ac:dyDescent="0.3">
      <c r="A3463" s="9">
        <v>2380</v>
      </c>
      <c r="B3463" s="9" t="str">
        <f>PROPER(TRIM('1. Raw Data'!B3463))</f>
        <v>Customer_3461</v>
      </c>
      <c r="C3463" s="9">
        <f>IF(OR('1. Raw Data'!C3463&lt;18, '1. Raw Data'!C3463&gt;100), MEDIAN('1. Raw Data'!$C$2:$C$5001), '1. Raw Data'!C3463)</f>
        <v>75</v>
      </c>
      <c r="D3463" s="9" t="s">
        <v>5022</v>
      </c>
      <c r="E3463" s="22">
        <v>44121</v>
      </c>
      <c r="F3463" s="9">
        <v>1</v>
      </c>
      <c r="G3463" s="9">
        <v>12930</v>
      </c>
      <c r="H3463" s="15">
        <v>44121</v>
      </c>
      <c r="I3463" s="9" t="s">
        <v>7455</v>
      </c>
      <c r="J3463" s="9">
        <v>110</v>
      </c>
      <c r="K3463" s="9" t="s">
        <v>7493</v>
      </c>
      <c r="L3463" s="9" t="str">
        <f>IF(OR('1. Raw Data'!L3463="Elec", '1. Raw Data'!L3463="elect"), "Electronics", '1. Raw Data'!L3463)</f>
        <v>Sports</v>
      </c>
      <c r="M3463" s="9">
        <v>688.06</v>
      </c>
      <c r="N3463" s="9">
        <f>IF(ISBLANK('1. Raw Data'!N3463), MEDIAN('1. Raw Data'!$N$2:$N$5001), '1. Raw Data'!N3463)</f>
        <v>364.55</v>
      </c>
      <c r="O3463" s="9">
        <v>1</v>
      </c>
      <c r="P3463" s="9">
        <f>IF(ISBLANK('1. Raw Data'!P3463), 0, '1. Raw Data'!P3463)</f>
        <v>0.1</v>
      </c>
      <c r="Q3463" s="9">
        <v>1268</v>
      </c>
      <c r="R3463" s="9">
        <v>3</v>
      </c>
      <c r="S3463" s="9">
        <f t="shared" si="162"/>
        <v>619.25400000000002</v>
      </c>
      <c r="T3463" s="9">
        <f t="shared" si="163"/>
        <v>254.70400000000001</v>
      </c>
      <c r="U3463" s="23">
        <f t="shared" si="164"/>
        <v>0.41130779938442064</v>
      </c>
    </row>
    <row r="3464" spans="1:21" x14ac:dyDescent="0.3">
      <c r="A3464" s="9">
        <v>2236</v>
      </c>
      <c r="B3464" s="9" t="str">
        <f>PROPER(TRIM('1. Raw Data'!B3464))</f>
        <v>Customer_3462</v>
      </c>
      <c r="C3464" s="9">
        <f>IF(OR('1. Raw Data'!C3464&lt;18, '1. Raw Data'!C3464&gt;100), MEDIAN('1. Raw Data'!$C$2:$C$5001), '1. Raw Data'!C3464)</f>
        <v>40</v>
      </c>
      <c r="D3464" s="9" t="s">
        <v>5021</v>
      </c>
      <c r="E3464" s="22">
        <v>44544</v>
      </c>
      <c r="F3464" s="9">
        <v>0</v>
      </c>
      <c r="G3464" s="9">
        <v>10410</v>
      </c>
      <c r="H3464" s="15">
        <v>44544</v>
      </c>
      <c r="I3464" s="9" t="s">
        <v>7455</v>
      </c>
      <c r="J3464" s="9">
        <v>121</v>
      </c>
      <c r="K3464" s="9" t="s">
        <v>7495</v>
      </c>
      <c r="L3464" s="9" t="str">
        <f>IF(OR('1. Raw Data'!L3464="Elec", '1. Raw Data'!L3464="elect"), "Electronics", '1. Raw Data'!L3464)</f>
        <v>Electronics</v>
      </c>
      <c r="M3464" s="9">
        <v>303.95</v>
      </c>
      <c r="N3464" s="9">
        <f>IF(ISBLANK('1. Raw Data'!N3464), MEDIAN('1. Raw Data'!$N$2:$N$5001), '1. Raw Data'!N3464)</f>
        <v>155.4</v>
      </c>
      <c r="O3464" s="9">
        <v>2</v>
      </c>
      <c r="P3464" s="9">
        <f>IF(ISBLANK('1. Raw Data'!P3464), 0, '1. Raw Data'!P3464)</f>
        <v>0.1</v>
      </c>
      <c r="Q3464" s="9">
        <v>589</v>
      </c>
      <c r="R3464" s="9">
        <v>4</v>
      </c>
      <c r="S3464" s="9">
        <f t="shared" si="162"/>
        <v>547.11</v>
      </c>
      <c r="T3464" s="9">
        <f t="shared" si="163"/>
        <v>236.31</v>
      </c>
      <c r="U3464" s="23">
        <f t="shared" si="164"/>
        <v>0.43192411032516315</v>
      </c>
    </row>
    <row r="3465" spans="1:21" x14ac:dyDescent="0.3">
      <c r="A3465" s="9">
        <v>1573</v>
      </c>
      <c r="B3465" s="9" t="str">
        <f>PROPER(TRIM('1. Raw Data'!B3465))</f>
        <v>Customer_3463</v>
      </c>
      <c r="C3465" s="9">
        <f>IF(OR('1. Raw Data'!C3465&lt;18, '1. Raw Data'!C3465&gt;100), MEDIAN('1. Raw Data'!$C$2:$C$5001), '1. Raw Data'!C3465)</f>
        <v>30</v>
      </c>
      <c r="D3465" s="9" t="s">
        <v>5021</v>
      </c>
      <c r="E3465" s="22">
        <v>44469</v>
      </c>
      <c r="F3465" s="9">
        <v>1</v>
      </c>
      <c r="G3465" s="9">
        <v>12230</v>
      </c>
      <c r="H3465" s="15">
        <v>44469</v>
      </c>
      <c r="I3465" s="9" t="s">
        <v>7457</v>
      </c>
      <c r="J3465" s="9">
        <v>115</v>
      </c>
      <c r="K3465" s="9" t="s">
        <v>7481</v>
      </c>
      <c r="L3465" s="9" t="str">
        <f>IF(OR('1. Raw Data'!L3465="Elec", '1. Raw Data'!L3465="elect"), "Electronics", '1. Raw Data'!L3465)</f>
        <v>Electronics</v>
      </c>
      <c r="M3465" s="9">
        <v>1454.2</v>
      </c>
      <c r="N3465" s="9">
        <f>IF(ISBLANK('1. Raw Data'!N3465), MEDIAN('1. Raw Data'!$N$2:$N$5001), '1. Raw Data'!N3465)</f>
        <v>977.41</v>
      </c>
      <c r="O3465" s="9">
        <v>1</v>
      </c>
      <c r="P3465" s="9">
        <f>IF(ISBLANK('1. Raw Data'!P3465), 0, '1. Raw Data'!P3465)</f>
        <v>0.1</v>
      </c>
      <c r="Q3465" s="9">
        <v>1189</v>
      </c>
      <c r="R3465" s="9">
        <v>4</v>
      </c>
      <c r="S3465" s="9">
        <f t="shared" si="162"/>
        <v>1308.78</v>
      </c>
      <c r="T3465" s="9">
        <f t="shared" si="163"/>
        <v>331.37</v>
      </c>
      <c r="U3465" s="23">
        <f t="shared" si="164"/>
        <v>0.25318999373462309</v>
      </c>
    </row>
    <row r="3466" spans="1:21" x14ac:dyDescent="0.3">
      <c r="A3466" s="9">
        <v>1048</v>
      </c>
      <c r="B3466" s="9" t="str">
        <f>PROPER(TRIM('1. Raw Data'!B3466))</f>
        <v>Customer_3464</v>
      </c>
      <c r="C3466" s="9">
        <f>IF(OR('1. Raw Data'!C3466&lt;18, '1. Raw Data'!C3466&gt;100), MEDIAN('1. Raw Data'!$C$2:$C$5001), '1. Raw Data'!C3466)</f>
        <v>66</v>
      </c>
      <c r="D3466" s="9" t="s">
        <v>5022</v>
      </c>
      <c r="E3466" s="22">
        <v>44267</v>
      </c>
      <c r="F3466" s="9">
        <v>0</v>
      </c>
      <c r="G3466" s="9">
        <v>13358</v>
      </c>
      <c r="H3466" s="15">
        <v>44533</v>
      </c>
      <c r="I3466" s="9" t="s">
        <v>7457</v>
      </c>
      <c r="J3466" s="9">
        <v>130</v>
      </c>
      <c r="K3466" s="9" t="s">
        <v>7487</v>
      </c>
      <c r="L3466" s="9" t="str">
        <f>IF(OR('1. Raw Data'!L3466="Elec", '1. Raw Data'!L3466="elect"), "Electronics", '1. Raw Data'!L3466)</f>
        <v>Home Appliances</v>
      </c>
      <c r="M3466" s="9">
        <v>359.05</v>
      </c>
      <c r="N3466" s="9">
        <f>IF(ISBLANK('1. Raw Data'!N3466), MEDIAN('1. Raw Data'!$N$2:$N$5001), '1. Raw Data'!N3466)</f>
        <v>156.36000000000001</v>
      </c>
      <c r="O3466" s="9">
        <v>4</v>
      </c>
      <c r="P3466" s="9">
        <f>IF(ISBLANK('1. Raw Data'!P3466), 0, '1. Raw Data'!P3466)</f>
        <v>0.05</v>
      </c>
      <c r="Q3466" s="9">
        <v>1080</v>
      </c>
      <c r="R3466" s="9">
        <v>4</v>
      </c>
      <c r="S3466" s="9">
        <f t="shared" si="162"/>
        <v>1364.3899999999999</v>
      </c>
      <c r="T3466" s="9">
        <f t="shared" si="163"/>
        <v>738.94999999999982</v>
      </c>
      <c r="U3466" s="23">
        <f t="shared" si="164"/>
        <v>0.54159734386795555</v>
      </c>
    </row>
    <row r="3467" spans="1:21" x14ac:dyDescent="0.3">
      <c r="A3467" s="9">
        <v>2150</v>
      </c>
      <c r="B3467" s="9" t="str">
        <f>PROPER(TRIM('1. Raw Data'!B3467))</f>
        <v>Customer_3465</v>
      </c>
      <c r="C3467" s="9">
        <f>IF(OR('1. Raw Data'!C3467&lt;18, '1. Raw Data'!C3467&gt;100), MEDIAN('1. Raw Data'!$C$2:$C$5001), '1. Raw Data'!C3467)</f>
        <v>58</v>
      </c>
      <c r="D3467" s="9" t="s">
        <v>5018</v>
      </c>
      <c r="E3467" s="22">
        <v>44763</v>
      </c>
      <c r="F3467" s="9">
        <v>0</v>
      </c>
      <c r="G3467" s="9">
        <v>13194</v>
      </c>
      <c r="H3467" s="15">
        <v>44763</v>
      </c>
      <c r="I3467" s="9" t="s">
        <v>7455</v>
      </c>
      <c r="J3467" s="9">
        <v>130</v>
      </c>
      <c r="K3467" s="9" t="s">
        <v>7487</v>
      </c>
      <c r="L3467" s="9" t="str">
        <f>IF(OR('1. Raw Data'!L3467="Elec", '1. Raw Data'!L3467="elect"), "Electronics", '1. Raw Data'!L3467)</f>
        <v>Clothing</v>
      </c>
      <c r="M3467" s="9">
        <v>326.86</v>
      </c>
      <c r="N3467" s="9">
        <f>IF(ISBLANK('1. Raw Data'!N3467), MEDIAN('1. Raw Data'!$N$2:$N$5001), '1. Raw Data'!N3467)</f>
        <v>134.59</v>
      </c>
      <c r="O3467" s="9">
        <v>5</v>
      </c>
      <c r="P3467" s="9">
        <f>IF(ISBLANK('1. Raw Data'!P3467), 0, '1. Raw Data'!P3467)</f>
        <v>0.1</v>
      </c>
      <c r="Q3467" s="9">
        <v>696</v>
      </c>
      <c r="R3467" s="9">
        <v>7</v>
      </c>
      <c r="S3467" s="9">
        <f t="shared" si="162"/>
        <v>1470.8700000000001</v>
      </c>
      <c r="T3467" s="9">
        <f t="shared" si="163"/>
        <v>797.92000000000007</v>
      </c>
      <c r="U3467" s="23">
        <f t="shared" si="164"/>
        <v>0.5424816605138455</v>
      </c>
    </row>
    <row r="3468" spans="1:21" x14ac:dyDescent="0.3">
      <c r="A3468" s="9">
        <v>1222</v>
      </c>
      <c r="B3468" s="9" t="str">
        <f>PROPER(TRIM('1. Raw Data'!B3468))</f>
        <v>Customer_3466</v>
      </c>
      <c r="C3468" s="9">
        <f>IF(OR('1. Raw Data'!C3468&lt;18, '1. Raw Data'!C3468&gt;100), MEDIAN('1. Raw Data'!$C$2:$C$5001), '1. Raw Data'!C3468)</f>
        <v>31</v>
      </c>
      <c r="D3468" s="9" t="s">
        <v>5023</v>
      </c>
      <c r="E3468" s="22">
        <v>44254</v>
      </c>
      <c r="F3468" s="9">
        <v>1</v>
      </c>
      <c r="G3468" s="9">
        <v>12205</v>
      </c>
      <c r="H3468" s="15">
        <v>44254</v>
      </c>
      <c r="I3468" s="9" t="s">
        <v>7455</v>
      </c>
      <c r="J3468" s="9">
        <v>108</v>
      </c>
      <c r="K3468" s="9" t="s">
        <v>7496</v>
      </c>
      <c r="L3468" s="9" t="str">
        <f>IF(OR('1. Raw Data'!L3468="Elec", '1. Raw Data'!L3468="elect"), "Electronics", '1. Raw Data'!L3468)</f>
        <v>Sports</v>
      </c>
      <c r="M3468" s="9">
        <v>1008.06</v>
      </c>
      <c r="N3468" s="9">
        <f>IF(ISBLANK('1. Raw Data'!N3468), MEDIAN('1. Raw Data'!$N$2:$N$5001), '1. Raw Data'!N3468)</f>
        <v>610.38</v>
      </c>
      <c r="O3468" s="9">
        <v>5</v>
      </c>
      <c r="P3468" s="9">
        <f>IF(ISBLANK('1. Raw Data'!P3468), 0, '1. Raw Data'!P3468)</f>
        <v>0</v>
      </c>
      <c r="Q3468" s="9">
        <v>786</v>
      </c>
      <c r="R3468" s="9">
        <v>2</v>
      </c>
      <c r="S3468" s="9">
        <f t="shared" si="162"/>
        <v>5040.2999999999993</v>
      </c>
      <c r="T3468" s="9">
        <f t="shared" si="163"/>
        <v>1988.3999999999992</v>
      </c>
      <c r="U3468" s="23">
        <f t="shared" si="164"/>
        <v>0.39450032736146645</v>
      </c>
    </row>
    <row r="3469" spans="1:21" x14ac:dyDescent="0.3">
      <c r="A3469" s="9">
        <v>1920</v>
      </c>
      <c r="B3469" s="9" t="str">
        <f>PROPER(TRIM('1. Raw Data'!B3469))</f>
        <v>Customer_3467</v>
      </c>
      <c r="C3469" s="9">
        <f>IF(OR('1. Raw Data'!C3469&lt;18, '1. Raw Data'!C3469&gt;100), MEDIAN('1. Raw Data'!$C$2:$C$5001), '1. Raw Data'!C3469)</f>
        <v>40</v>
      </c>
      <c r="D3469" s="9" t="s">
        <v>5020</v>
      </c>
      <c r="E3469" s="22">
        <v>44632</v>
      </c>
      <c r="F3469" s="9">
        <v>0</v>
      </c>
      <c r="G3469" s="9">
        <v>13394</v>
      </c>
      <c r="H3469" s="15">
        <v>44898</v>
      </c>
      <c r="I3469" s="9" t="s">
        <v>7457</v>
      </c>
      <c r="J3469" s="9">
        <v>124</v>
      </c>
      <c r="K3469" s="9" t="s">
        <v>7497</v>
      </c>
      <c r="L3469" s="9" t="str">
        <f>IF(OR('1. Raw Data'!L3469="Elec", '1. Raw Data'!L3469="elect"), "Electronics", '1. Raw Data'!L3469)</f>
        <v>Clothing</v>
      </c>
      <c r="M3469" s="9">
        <v>402.12</v>
      </c>
      <c r="N3469" s="9">
        <f>IF(ISBLANK('1. Raw Data'!N3469), MEDIAN('1. Raw Data'!$N$2:$N$5001), '1. Raw Data'!N3469)</f>
        <v>207.29</v>
      </c>
      <c r="O3469" s="9">
        <v>1</v>
      </c>
      <c r="P3469" s="9">
        <f>IF(ISBLANK('1. Raw Data'!P3469), 0, '1. Raw Data'!P3469)</f>
        <v>0</v>
      </c>
      <c r="Q3469" s="9">
        <v>547</v>
      </c>
      <c r="R3469" s="9">
        <v>7</v>
      </c>
      <c r="S3469" s="9">
        <f t="shared" si="162"/>
        <v>402.12</v>
      </c>
      <c r="T3469" s="9">
        <f t="shared" si="163"/>
        <v>194.83</v>
      </c>
      <c r="U3469" s="23">
        <f t="shared" si="164"/>
        <v>0.48450711230478466</v>
      </c>
    </row>
    <row r="3470" spans="1:21" x14ac:dyDescent="0.3">
      <c r="A3470" s="9">
        <v>2302</v>
      </c>
      <c r="B3470" s="9" t="str">
        <f>PROPER(TRIM('1. Raw Data'!B3470))</f>
        <v>Customer_3468</v>
      </c>
      <c r="C3470" s="9">
        <f>IF(OR('1. Raw Data'!C3470&lt;18, '1. Raw Data'!C3470&gt;100), MEDIAN('1. Raw Data'!$C$2:$C$5001), '1. Raw Data'!C3470)</f>
        <v>46</v>
      </c>
      <c r="D3470" s="9" t="s">
        <v>5019</v>
      </c>
      <c r="E3470" s="22">
        <v>44820</v>
      </c>
      <c r="F3470" s="9">
        <v>1</v>
      </c>
      <c r="G3470" s="9">
        <v>12060</v>
      </c>
      <c r="H3470" s="15">
        <v>44820</v>
      </c>
      <c r="I3470" s="9" t="s">
        <v>7457</v>
      </c>
      <c r="J3470" s="9">
        <v>119</v>
      </c>
      <c r="K3470" s="9" t="s">
        <v>7459</v>
      </c>
      <c r="L3470" s="9" t="str">
        <f>IF(OR('1. Raw Data'!L3470="Elec", '1. Raw Data'!L3470="elect"), "Electronics", '1. Raw Data'!L3470)</f>
        <v>Home Appliances</v>
      </c>
      <c r="M3470" s="9">
        <v>1411.22</v>
      </c>
      <c r="N3470" s="9">
        <f>IF(ISBLANK('1. Raw Data'!N3470), MEDIAN('1. Raw Data'!$N$2:$N$5001), '1. Raw Data'!N3470)</f>
        <v>888.14</v>
      </c>
      <c r="O3470" s="9">
        <v>5</v>
      </c>
      <c r="P3470" s="9">
        <f>IF(ISBLANK('1. Raw Data'!P3470), 0, '1. Raw Data'!P3470)</f>
        <v>0</v>
      </c>
      <c r="Q3470" s="9">
        <v>358</v>
      </c>
      <c r="R3470" s="9">
        <v>3</v>
      </c>
      <c r="S3470" s="9">
        <f t="shared" si="162"/>
        <v>7056.1</v>
      </c>
      <c r="T3470" s="9">
        <f t="shared" si="163"/>
        <v>2615.4000000000005</v>
      </c>
      <c r="U3470" s="23">
        <f t="shared" si="164"/>
        <v>0.37065801221638023</v>
      </c>
    </row>
    <row r="3471" spans="1:21" x14ac:dyDescent="0.3">
      <c r="A3471" s="9">
        <v>2431</v>
      </c>
      <c r="B3471" s="9" t="str">
        <f>PROPER(TRIM('1. Raw Data'!B3471))</f>
        <v>Customer_3469</v>
      </c>
      <c r="C3471" s="9">
        <f>IF(OR('1. Raw Data'!C3471&lt;18, '1. Raw Data'!C3471&gt;100), MEDIAN('1. Raw Data'!$C$2:$C$5001), '1. Raw Data'!C3471)</f>
        <v>42</v>
      </c>
      <c r="D3471" s="9" t="s">
        <v>5023</v>
      </c>
      <c r="E3471" s="22">
        <v>44544</v>
      </c>
      <c r="F3471" s="9">
        <v>0</v>
      </c>
      <c r="G3471" s="9">
        <v>13898</v>
      </c>
      <c r="H3471" s="15">
        <v>44544</v>
      </c>
      <c r="I3471" s="9" t="s">
        <v>7456</v>
      </c>
      <c r="J3471" s="9">
        <v>103</v>
      </c>
      <c r="K3471" s="9" t="s">
        <v>7472</v>
      </c>
      <c r="L3471" s="9" t="str">
        <f>IF(OR('1. Raw Data'!L3471="Elec", '1. Raw Data'!L3471="elect"), "Electronics", '1. Raw Data'!L3471)</f>
        <v>Electronics</v>
      </c>
      <c r="M3471" s="9">
        <v>65.819999999999993</v>
      </c>
      <c r="N3471" s="9">
        <f>IF(ISBLANK('1. Raw Data'!N3471), MEDIAN('1. Raw Data'!$N$2:$N$5001), '1. Raw Data'!N3471)</f>
        <v>27.68</v>
      </c>
      <c r="O3471" s="9">
        <v>1</v>
      </c>
      <c r="P3471" s="9">
        <f>IF(ISBLANK('1. Raw Data'!P3471), 0, '1. Raw Data'!P3471)</f>
        <v>0.05</v>
      </c>
      <c r="Q3471" s="9">
        <v>458</v>
      </c>
      <c r="R3471" s="9">
        <v>3</v>
      </c>
      <c r="S3471" s="9">
        <f t="shared" si="162"/>
        <v>62.528999999999989</v>
      </c>
      <c r="T3471" s="9">
        <f t="shared" si="163"/>
        <v>34.84899999999999</v>
      </c>
      <c r="U3471" s="23">
        <f t="shared" si="164"/>
        <v>0.55732540101392947</v>
      </c>
    </row>
    <row r="3472" spans="1:21" x14ac:dyDescent="0.3">
      <c r="A3472" s="9">
        <v>2317</v>
      </c>
      <c r="B3472" s="9" t="str">
        <f>PROPER(TRIM('1. Raw Data'!B3472))</f>
        <v>Customer_3470</v>
      </c>
      <c r="C3472" s="9">
        <f>IF(OR('1. Raw Data'!C3472&lt;18, '1. Raw Data'!C3472&gt;100), MEDIAN('1. Raw Data'!$C$2:$C$5001), '1. Raw Data'!C3472)</f>
        <v>66</v>
      </c>
      <c r="D3472" s="9" t="s">
        <v>5021</v>
      </c>
      <c r="E3472" s="22">
        <v>44601</v>
      </c>
      <c r="F3472" s="9">
        <v>1</v>
      </c>
      <c r="G3472" s="9">
        <v>12613</v>
      </c>
      <c r="H3472" s="15">
        <v>44806</v>
      </c>
      <c r="I3472" s="9" t="s">
        <v>7455</v>
      </c>
      <c r="J3472" s="9">
        <v>115</v>
      </c>
      <c r="K3472" s="9" t="s">
        <v>7481</v>
      </c>
      <c r="L3472" s="9" t="str">
        <f>IF(OR('1. Raw Data'!L3472="Elec", '1. Raw Data'!L3472="elect"), "Electronics", '1. Raw Data'!L3472)</f>
        <v>Sports</v>
      </c>
      <c r="M3472" s="9">
        <v>58.34</v>
      </c>
      <c r="N3472" s="9">
        <f>IF(ISBLANK('1. Raw Data'!N3472), MEDIAN('1. Raw Data'!$N$2:$N$5001), '1. Raw Data'!N3472)</f>
        <v>30.05</v>
      </c>
      <c r="O3472" s="9">
        <v>1</v>
      </c>
      <c r="P3472" s="9">
        <f>IF(ISBLANK('1. Raw Data'!P3472), 0, '1. Raw Data'!P3472)</f>
        <v>0</v>
      </c>
      <c r="Q3472" s="9">
        <v>799</v>
      </c>
      <c r="R3472" s="9">
        <v>4</v>
      </c>
      <c r="S3472" s="9">
        <f t="shared" si="162"/>
        <v>58.34</v>
      </c>
      <c r="T3472" s="9">
        <f t="shared" si="163"/>
        <v>28.290000000000003</v>
      </c>
      <c r="U3472" s="23">
        <f t="shared" si="164"/>
        <v>0.48491600959890302</v>
      </c>
    </row>
    <row r="3473" spans="1:21" x14ac:dyDescent="0.3">
      <c r="A3473" s="9">
        <v>1276</v>
      </c>
      <c r="B3473" s="9" t="str">
        <f>PROPER(TRIM('1. Raw Data'!B3473))</f>
        <v>Customer_3471</v>
      </c>
      <c r="C3473" s="9">
        <f>IF(OR('1. Raw Data'!C3473&lt;18, '1. Raw Data'!C3473&gt;100), MEDIAN('1. Raw Data'!$C$2:$C$5001), '1. Raw Data'!C3473)</f>
        <v>45</v>
      </c>
      <c r="D3473" s="9" t="s">
        <v>5019</v>
      </c>
      <c r="E3473" s="22">
        <v>44030</v>
      </c>
      <c r="F3473" s="9">
        <v>0</v>
      </c>
      <c r="G3473" s="9">
        <v>12919</v>
      </c>
      <c r="H3473" s="15">
        <v>44030</v>
      </c>
      <c r="I3473" s="9" t="s">
        <v>7455</v>
      </c>
      <c r="J3473" s="9">
        <v>136</v>
      </c>
      <c r="K3473" s="9" t="s">
        <v>7503</v>
      </c>
      <c r="L3473" s="9" t="str">
        <f>IF(OR('1. Raw Data'!L3473="Elec", '1. Raw Data'!L3473="elect"), "Electronics", '1. Raw Data'!L3473)</f>
        <v>Electronics</v>
      </c>
      <c r="M3473" s="9">
        <v>782.07</v>
      </c>
      <c r="N3473" s="9">
        <f>IF(ISBLANK('1. Raw Data'!N3473), MEDIAN('1. Raw Data'!$N$2:$N$5001), '1. Raw Data'!N3473)</f>
        <v>368.04</v>
      </c>
      <c r="O3473" s="9">
        <v>5</v>
      </c>
      <c r="P3473" s="9">
        <f>IF(ISBLANK('1. Raw Data'!P3473), 0, '1. Raw Data'!P3473)</f>
        <v>0</v>
      </c>
      <c r="Q3473" s="9">
        <v>391</v>
      </c>
      <c r="R3473" s="9">
        <v>8</v>
      </c>
      <c r="S3473" s="9">
        <f t="shared" si="162"/>
        <v>3910.3500000000004</v>
      </c>
      <c r="T3473" s="9">
        <f t="shared" si="163"/>
        <v>2070.1500000000005</v>
      </c>
      <c r="U3473" s="23">
        <f t="shared" si="164"/>
        <v>0.52940273888526612</v>
      </c>
    </row>
    <row r="3474" spans="1:21" x14ac:dyDescent="0.3">
      <c r="A3474" s="9">
        <v>2461</v>
      </c>
      <c r="B3474" s="9" t="str">
        <f>PROPER(TRIM('1. Raw Data'!B3474))</f>
        <v>Customer_3472</v>
      </c>
      <c r="C3474" s="9">
        <f>IF(OR('1. Raw Data'!C3474&lt;18, '1. Raw Data'!C3474&gt;100), MEDIAN('1. Raw Data'!$C$2:$C$5001), '1. Raw Data'!C3474)</f>
        <v>57</v>
      </c>
      <c r="D3474" s="9" t="s">
        <v>5020</v>
      </c>
      <c r="E3474" s="22">
        <v>44728</v>
      </c>
      <c r="F3474" s="9">
        <v>0</v>
      </c>
      <c r="G3474" s="9">
        <v>11812</v>
      </c>
      <c r="H3474" s="15">
        <v>44728</v>
      </c>
      <c r="I3474" s="9" t="s">
        <v>7455</v>
      </c>
      <c r="J3474" s="9">
        <v>106</v>
      </c>
      <c r="K3474" s="9" t="s">
        <v>7477</v>
      </c>
      <c r="L3474" s="9" t="str">
        <f>IF(OR('1. Raw Data'!L3474="Elec", '1. Raw Data'!L3474="elect"), "Electronics", '1. Raw Data'!L3474)</f>
        <v>Sports</v>
      </c>
      <c r="M3474" s="9">
        <v>757.69</v>
      </c>
      <c r="N3474" s="9">
        <f>IF(ISBLANK('1. Raw Data'!N3474), MEDIAN('1. Raw Data'!$N$2:$N$5001), '1. Raw Data'!N3474)</f>
        <v>471.19</v>
      </c>
      <c r="O3474" s="9">
        <v>5</v>
      </c>
      <c r="P3474" s="9">
        <f>IF(ISBLANK('1. Raw Data'!P3474), 0, '1. Raw Data'!P3474)</f>
        <v>0.1</v>
      </c>
      <c r="Q3474" s="9">
        <v>709</v>
      </c>
      <c r="R3474" s="9">
        <v>4</v>
      </c>
      <c r="S3474" s="9">
        <f t="shared" si="162"/>
        <v>3409.6050000000005</v>
      </c>
      <c r="T3474" s="9">
        <f t="shared" si="163"/>
        <v>1053.6550000000007</v>
      </c>
      <c r="U3474" s="23">
        <f t="shared" si="164"/>
        <v>0.30902553228306517</v>
      </c>
    </row>
    <row r="3475" spans="1:21" x14ac:dyDescent="0.3">
      <c r="A3475" s="9">
        <v>2130</v>
      </c>
      <c r="B3475" s="9" t="str">
        <f>PROPER(TRIM('1. Raw Data'!B3475))</f>
        <v>Customer_3473</v>
      </c>
      <c r="C3475" s="9">
        <f>IF(OR('1. Raw Data'!C3475&lt;18, '1. Raw Data'!C3475&gt;100), MEDIAN('1. Raw Data'!$C$2:$C$5001), '1. Raw Data'!C3475)</f>
        <v>42</v>
      </c>
      <c r="D3475" s="9" t="s">
        <v>5023</v>
      </c>
      <c r="E3475" s="22">
        <v>45309</v>
      </c>
      <c r="F3475" s="9">
        <v>0</v>
      </c>
      <c r="G3475" s="9">
        <v>12602</v>
      </c>
      <c r="H3475" s="15">
        <v>45309</v>
      </c>
      <c r="I3475" s="9" t="s">
        <v>7455</v>
      </c>
      <c r="J3475" s="9">
        <v>142</v>
      </c>
      <c r="K3475" s="9" t="s">
        <v>7500</v>
      </c>
      <c r="L3475" s="9" t="str">
        <f>IF(OR('1. Raw Data'!L3475="Elec", '1. Raw Data'!L3475="elect"), "Electronics", '1. Raw Data'!L3475)</f>
        <v>Electronics</v>
      </c>
      <c r="M3475" s="9">
        <v>286.88</v>
      </c>
      <c r="N3475" s="9">
        <f>IF(ISBLANK('1. Raw Data'!N3475), MEDIAN('1. Raw Data'!$N$2:$N$5001), '1. Raw Data'!N3475)</f>
        <v>134.30000000000001</v>
      </c>
      <c r="O3475" s="9">
        <v>4</v>
      </c>
      <c r="P3475" s="9">
        <f>IF(ISBLANK('1. Raw Data'!P3475), 0, '1. Raw Data'!P3475)</f>
        <v>0.05</v>
      </c>
      <c r="Q3475" s="9">
        <v>349</v>
      </c>
      <c r="R3475" s="9">
        <v>4</v>
      </c>
      <c r="S3475" s="9">
        <f t="shared" si="162"/>
        <v>1090.144</v>
      </c>
      <c r="T3475" s="9">
        <f t="shared" si="163"/>
        <v>552.94399999999996</v>
      </c>
      <c r="U3475" s="23">
        <f t="shared" si="164"/>
        <v>0.50722106437314696</v>
      </c>
    </row>
    <row r="3476" spans="1:21" x14ac:dyDescent="0.3">
      <c r="A3476" s="9">
        <v>1419</v>
      </c>
      <c r="B3476" s="9" t="str">
        <f>PROPER(TRIM('1. Raw Data'!B3476))</f>
        <v>Customer_3474</v>
      </c>
      <c r="C3476" s="9">
        <f>IF(OR('1. Raw Data'!C3476&lt;18, '1. Raw Data'!C3476&gt;100), MEDIAN('1. Raw Data'!$C$2:$C$5001), '1. Raw Data'!C3476)</f>
        <v>40</v>
      </c>
      <c r="D3476" s="9" t="s">
        <v>5023</v>
      </c>
      <c r="E3476" s="22">
        <v>45257</v>
      </c>
      <c r="F3476" s="9">
        <v>0</v>
      </c>
      <c r="G3476" s="9">
        <v>11802</v>
      </c>
      <c r="H3476" s="15">
        <v>45257</v>
      </c>
      <c r="I3476" s="9" t="s">
        <v>7455</v>
      </c>
      <c r="J3476" s="9">
        <v>148</v>
      </c>
      <c r="K3476" s="9" t="s">
        <v>7491</v>
      </c>
      <c r="L3476" s="9" t="str">
        <f>IF(OR('1. Raw Data'!L3476="Elec", '1. Raw Data'!L3476="elect"), "Electronics", '1. Raw Data'!L3476)</f>
        <v>Electronics</v>
      </c>
      <c r="M3476" s="9">
        <v>767.05</v>
      </c>
      <c r="N3476" s="9">
        <f>IF(ISBLANK('1. Raw Data'!N3476), MEDIAN('1. Raw Data'!$N$2:$N$5001), '1. Raw Data'!N3476)</f>
        <v>412.2</v>
      </c>
      <c r="O3476" s="9">
        <v>3</v>
      </c>
      <c r="P3476" s="9">
        <f>IF(ISBLANK('1. Raw Data'!P3476), 0, '1. Raw Data'!P3476)</f>
        <v>0.1</v>
      </c>
      <c r="Q3476" s="9">
        <v>401</v>
      </c>
      <c r="R3476" s="9">
        <v>8</v>
      </c>
      <c r="S3476" s="9">
        <f t="shared" si="162"/>
        <v>2071.0349999999999</v>
      </c>
      <c r="T3476" s="9">
        <f t="shared" si="163"/>
        <v>834.43499999999995</v>
      </c>
      <c r="U3476" s="23">
        <f t="shared" si="164"/>
        <v>0.40290724203115835</v>
      </c>
    </row>
    <row r="3477" spans="1:21" x14ac:dyDescent="0.3">
      <c r="A3477" s="9">
        <v>1610</v>
      </c>
      <c r="B3477" s="9" t="str">
        <f>PROPER(TRIM('1. Raw Data'!B3477))</f>
        <v>Customer_3475</v>
      </c>
      <c r="C3477" s="9">
        <f>IF(OR('1. Raw Data'!C3477&lt;18, '1. Raw Data'!C3477&gt;100), MEDIAN('1. Raw Data'!$C$2:$C$5001), '1. Raw Data'!C3477)</f>
        <v>22</v>
      </c>
      <c r="D3477" s="9" t="s">
        <v>5018</v>
      </c>
      <c r="E3477" s="22">
        <v>44757</v>
      </c>
      <c r="F3477" s="9">
        <v>1</v>
      </c>
      <c r="G3477" s="9">
        <v>13692</v>
      </c>
      <c r="H3477" s="15">
        <v>44757</v>
      </c>
      <c r="I3477" s="9" t="s">
        <v>7456</v>
      </c>
      <c r="J3477" s="9">
        <v>118</v>
      </c>
      <c r="K3477" s="9" t="s">
        <v>7501</v>
      </c>
      <c r="L3477" s="9" t="str">
        <f>IF(OR('1. Raw Data'!L3477="Elec", '1. Raw Data'!L3477="elect"), "Electronics", '1. Raw Data'!L3477)</f>
        <v>Home Appliances</v>
      </c>
      <c r="M3477" s="9">
        <v>646.91</v>
      </c>
      <c r="N3477" s="9">
        <f>IF(ISBLANK('1. Raw Data'!N3477), MEDIAN('1. Raw Data'!$N$2:$N$5001), '1. Raw Data'!N3477)</f>
        <v>417.69</v>
      </c>
      <c r="O3477" s="9">
        <v>4</v>
      </c>
      <c r="P3477" s="9">
        <f>IF(ISBLANK('1. Raw Data'!P3477), 0, '1. Raw Data'!P3477)</f>
        <v>0</v>
      </c>
      <c r="Q3477" s="9">
        <v>873</v>
      </c>
      <c r="R3477" s="9">
        <v>2</v>
      </c>
      <c r="S3477" s="9">
        <f t="shared" si="162"/>
        <v>2587.64</v>
      </c>
      <c r="T3477" s="9">
        <f t="shared" si="163"/>
        <v>916.87999999999988</v>
      </c>
      <c r="U3477" s="23">
        <f t="shared" si="164"/>
        <v>0.35433058694408803</v>
      </c>
    </row>
    <row r="3478" spans="1:21" x14ac:dyDescent="0.3">
      <c r="A3478" s="9">
        <v>2452</v>
      </c>
      <c r="B3478" s="9" t="str">
        <f>PROPER(TRIM('1. Raw Data'!B3478))</f>
        <v>Customer_3476</v>
      </c>
      <c r="C3478" s="9">
        <f>IF(OR('1. Raw Data'!C3478&lt;18, '1. Raw Data'!C3478&gt;100), MEDIAN('1. Raw Data'!$C$2:$C$5001), '1. Raw Data'!C3478)</f>
        <v>25</v>
      </c>
      <c r="D3478" s="9" t="s">
        <v>5023</v>
      </c>
      <c r="E3478" s="22">
        <v>44484</v>
      </c>
      <c r="F3478" s="9">
        <v>1</v>
      </c>
      <c r="G3478" s="9">
        <v>13906</v>
      </c>
      <c r="H3478" s="15">
        <v>44484</v>
      </c>
      <c r="I3478" s="9" t="s">
        <v>7457</v>
      </c>
      <c r="J3478" s="9">
        <v>138</v>
      </c>
      <c r="K3478" s="9" t="s">
        <v>7464</v>
      </c>
      <c r="L3478" s="9" t="str">
        <f>IF(OR('1. Raw Data'!L3478="Elec", '1. Raw Data'!L3478="elect"), "Electronics", '1. Raw Data'!L3478)</f>
        <v>Clothing</v>
      </c>
      <c r="M3478" s="9">
        <v>1340.98</v>
      </c>
      <c r="N3478" s="9">
        <f>IF(ISBLANK('1. Raw Data'!N3478), MEDIAN('1. Raw Data'!$N$2:$N$5001), '1. Raw Data'!N3478)</f>
        <v>904.65</v>
      </c>
      <c r="O3478" s="9">
        <v>4</v>
      </c>
      <c r="P3478" s="9">
        <f>IF(ISBLANK('1. Raw Data'!P3478), 0, '1. Raw Data'!P3478)</f>
        <v>0</v>
      </c>
      <c r="Q3478" s="9">
        <v>528</v>
      </c>
      <c r="R3478" s="9">
        <v>4</v>
      </c>
      <c r="S3478" s="9">
        <f t="shared" si="162"/>
        <v>5363.92</v>
      </c>
      <c r="T3478" s="9">
        <f t="shared" si="163"/>
        <v>1745.3200000000002</v>
      </c>
      <c r="U3478" s="23">
        <f t="shared" si="164"/>
        <v>0.3253814374561888</v>
      </c>
    </row>
    <row r="3479" spans="1:21" x14ac:dyDescent="0.3">
      <c r="A3479" s="9">
        <v>1374</v>
      </c>
      <c r="B3479" s="9" t="str">
        <f>PROPER(TRIM('1. Raw Data'!B3479))</f>
        <v>Customer_3477</v>
      </c>
      <c r="C3479" s="9">
        <f>IF(OR('1. Raw Data'!C3479&lt;18, '1. Raw Data'!C3479&gt;100), MEDIAN('1. Raw Data'!$C$2:$C$5001), '1. Raw Data'!C3479)</f>
        <v>36</v>
      </c>
      <c r="D3479" s="9" t="s">
        <v>5023</v>
      </c>
      <c r="E3479" s="22">
        <v>43968</v>
      </c>
      <c r="F3479" s="9">
        <v>1</v>
      </c>
      <c r="G3479" s="9">
        <v>10677</v>
      </c>
      <c r="H3479" s="15">
        <v>43968</v>
      </c>
      <c r="I3479" s="9" t="s">
        <v>7456</v>
      </c>
      <c r="J3479" s="9">
        <v>119</v>
      </c>
      <c r="K3479" s="9" t="s">
        <v>7459</v>
      </c>
      <c r="L3479" s="9" t="str">
        <f>IF(OR('1. Raw Data'!L3479="Elec", '1. Raw Data'!L3479="elect"), "Electronics", '1. Raw Data'!L3479)</f>
        <v>Electronics</v>
      </c>
      <c r="M3479" s="9">
        <v>63.42</v>
      </c>
      <c r="N3479" s="9">
        <f>IF(ISBLANK('1. Raw Data'!N3479), MEDIAN('1. Raw Data'!$N$2:$N$5001), '1. Raw Data'!N3479)</f>
        <v>39.119999999999997</v>
      </c>
      <c r="O3479" s="9">
        <v>5</v>
      </c>
      <c r="P3479" s="9">
        <f>IF(ISBLANK('1. Raw Data'!P3479), 0, '1. Raw Data'!P3479)</f>
        <v>0</v>
      </c>
      <c r="Q3479" s="9">
        <v>814</v>
      </c>
      <c r="R3479" s="9">
        <v>5</v>
      </c>
      <c r="S3479" s="9">
        <f t="shared" si="162"/>
        <v>317.10000000000002</v>
      </c>
      <c r="T3479" s="9">
        <f t="shared" si="163"/>
        <v>121.50000000000003</v>
      </c>
      <c r="U3479" s="23">
        <f t="shared" si="164"/>
        <v>0.38315988647114479</v>
      </c>
    </row>
    <row r="3480" spans="1:21" x14ac:dyDescent="0.3">
      <c r="A3480" s="9">
        <v>1072</v>
      </c>
      <c r="B3480" s="9" t="str">
        <f>PROPER(TRIM('1. Raw Data'!B3480))</f>
        <v>Customer_3478</v>
      </c>
      <c r="C3480" s="9">
        <f>IF(OR('1. Raw Data'!C3480&lt;18, '1. Raw Data'!C3480&gt;100), MEDIAN('1. Raw Data'!$C$2:$C$5001), '1. Raw Data'!C3480)</f>
        <v>71</v>
      </c>
      <c r="D3480" s="9" t="s">
        <v>5020</v>
      </c>
      <c r="E3480" s="22">
        <v>44445</v>
      </c>
      <c r="F3480" s="9">
        <v>0</v>
      </c>
      <c r="G3480" s="9">
        <v>12910</v>
      </c>
      <c r="H3480" s="15">
        <v>44356</v>
      </c>
      <c r="I3480" s="9" t="s">
        <v>7456</v>
      </c>
      <c r="J3480" s="9">
        <v>149</v>
      </c>
      <c r="K3480" s="9" t="s">
        <v>7467</v>
      </c>
      <c r="L3480" s="9" t="str">
        <f>IF(OR('1. Raw Data'!L3480="Elec", '1. Raw Data'!L3480="elect"), "Electronics", '1. Raw Data'!L3480)</f>
        <v>Sports</v>
      </c>
      <c r="M3480" s="9">
        <v>1465.59</v>
      </c>
      <c r="N3480" s="9">
        <f>IF(ISBLANK('1. Raw Data'!N3480), MEDIAN('1. Raw Data'!$N$2:$N$5001), '1. Raw Data'!N3480)</f>
        <v>774.96</v>
      </c>
      <c r="O3480" s="9">
        <v>4</v>
      </c>
      <c r="P3480" s="9">
        <f>IF(ISBLANK('1. Raw Data'!P3480), 0, '1. Raw Data'!P3480)</f>
        <v>0</v>
      </c>
      <c r="Q3480" s="9">
        <v>514</v>
      </c>
      <c r="R3480" s="9">
        <v>7</v>
      </c>
      <c r="S3480" s="9">
        <f t="shared" si="162"/>
        <v>5862.36</v>
      </c>
      <c r="T3480" s="9">
        <f t="shared" si="163"/>
        <v>2762.5199999999995</v>
      </c>
      <c r="U3480" s="23">
        <f t="shared" si="164"/>
        <v>0.47123001658035324</v>
      </c>
    </row>
    <row r="3481" spans="1:21" x14ac:dyDescent="0.3">
      <c r="A3481" s="9">
        <v>2053</v>
      </c>
      <c r="B3481" s="9" t="str">
        <f>PROPER(TRIM('1. Raw Data'!B3481))</f>
        <v>Customer_3479</v>
      </c>
      <c r="C3481" s="9">
        <f>IF(OR('1. Raw Data'!C3481&lt;18, '1. Raw Data'!C3481&gt;100), MEDIAN('1. Raw Data'!$C$2:$C$5001), '1. Raw Data'!C3481)</f>
        <v>45</v>
      </c>
      <c r="D3481" s="9" t="s">
        <v>5020</v>
      </c>
      <c r="E3481" s="22">
        <v>43834</v>
      </c>
      <c r="F3481" s="9">
        <v>0</v>
      </c>
      <c r="G3481" s="9">
        <v>13991</v>
      </c>
      <c r="H3481" s="15">
        <v>43922</v>
      </c>
      <c r="I3481" s="9" t="s">
        <v>7455</v>
      </c>
      <c r="J3481" s="9">
        <v>130</v>
      </c>
      <c r="K3481" s="9" t="s">
        <v>7487</v>
      </c>
      <c r="L3481" s="9" t="str">
        <f>IF(OR('1. Raw Data'!L3481="Elec", '1. Raw Data'!L3481="elect"), "Electronics", '1. Raw Data'!L3481)</f>
        <v>Clothing</v>
      </c>
      <c r="M3481" s="9">
        <v>955.37</v>
      </c>
      <c r="N3481" s="9">
        <f>IF(ISBLANK('1. Raw Data'!N3481), MEDIAN('1. Raw Data'!$N$2:$N$5001), '1. Raw Data'!N3481)</f>
        <v>546.09</v>
      </c>
      <c r="O3481" s="9">
        <v>5</v>
      </c>
      <c r="P3481" s="9">
        <f>IF(ISBLANK('1. Raw Data'!P3481), 0, '1. Raw Data'!P3481)</f>
        <v>0</v>
      </c>
      <c r="Q3481" s="9">
        <v>519</v>
      </c>
      <c r="R3481" s="9">
        <v>3</v>
      </c>
      <c r="S3481" s="9">
        <f t="shared" si="162"/>
        <v>4776.8500000000004</v>
      </c>
      <c r="T3481" s="9">
        <f t="shared" si="163"/>
        <v>2046.4</v>
      </c>
      <c r="U3481" s="23">
        <f t="shared" si="164"/>
        <v>0.42839946826883823</v>
      </c>
    </row>
    <row r="3482" spans="1:21" x14ac:dyDescent="0.3">
      <c r="A3482" s="9">
        <v>2211</v>
      </c>
      <c r="B3482" s="9" t="str">
        <f>PROPER(TRIM('1. Raw Data'!B3482))</f>
        <v>Customer_3480</v>
      </c>
      <c r="C3482" s="9">
        <f>IF(OR('1. Raw Data'!C3482&lt;18, '1. Raw Data'!C3482&gt;100), MEDIAN('1. Raw Data'!$C$2:$C$5001), '1. Raw Data'!C3482)</f>
        <v>38</v>
      </c>
      <c r="D3482" s="9" t="s">
        <v>5019</v>
      </c>
      <c r="E3482" s="22">
        <v>45286</v>
      </c>
      <c r="F3482" s="9">
        <v>0</v>
      </c>
      <c r="G3482" s="9">
        <v>10617</v>
      </c>
      <c r="H3482" s="15">
        <v>45286</v>
      </c>
      <c r="I3482" s="9" t="s">
        <v>7456</v>
      </c>
      <c r="J3482" s="9">
        <v>113</v>
      </c>
      <c r="K3482" s="9" t="s">
        <v>7460</v>
      </c>
      <c r="L3482" s="9" t="str">
        <f>IF(OR('1. Raw Data'!L3482="Elec", '1. Raw Data'!L3482="elect"), "Electronics", '1. Raw Data'!L3482)</f>
        <v>Clothing</v>
      </c>
      <c r="M3482" s="9">
        <v>270.17</v>
      </c>
      <c r="N3482" s="9">
        <f>IF(ISBLANK('1. Raw Data'!N3482), MEDIAN('1. Raw Data'!$N$2:$N$5001), '1. Raw Data'!N3482)</f>
        <v>429.51499999999999</v>
      </c>
      <c r="O3482" s="9">
        <v>2</v>
      </c>
      <c r="P3482" s="9">
        <f>IF(ISBLANK('1. Raw Data'!P3482), 0, '1. Raw Data'!P3482)</f>
        <v>0</v>
      </c>
      <c r="Q3482" s="9">
        <v>372</v>
      </c>
      <c r="R3482" s="9">
        <v>5</v>
      </c>
      <c r="S3482" s="9">
        <f t="shared" si="162"/>
        <v>540.34</v>
      </c>
      <c r="T3482" s="9">
        <f t="shared" si="163"/>
        <v>-318.68999999999994</v>
      </c>
      <c r="U3482" s="23">
        <f t="shared" si="164"/>
        <v>-0.58979531406151664</v>
      </c>
    </row>
    <row r="3483" spans="1:21" x14ac:dyDescent="0.3">
      <c r="A3483" s="9">
        <v>2387</v>
      </c>
      <c r="B3483" s="9" t="str">
        <f>PROPER(TRIM('1. Raw Data'!B3483))</f>
        <v>Customer_3481</v>
      </c>
      <c r="C3483" s="9">
        <f>IF(OR('1. Raw Data'!C3483&lt;18, '1. Raw Data'!C3483&gt;100), MEDIAN('1. Raw Data'!$C$2:$C$5001), '1. Raw Data'!C3483)</f>
        <v>58</v>
      </c>
      <c r="D3483" s="9" t="s">
        <v>5021</v>
      </c>
      <c r="E3483" s="22">
        <v>44066</v>
      </c>
      <c r="F3483" s="9">
        <v>1</v>
      </c>
      <c r="G3483" s="9">
        <v>13634</v>
      </c>
      <c r="H3483" s="15">
        <v>44066</v>
      </c>
      <c r="I3483" s="9" t="s">
        <v>7456</v>
      </c>
      <c r="J3483" s="9">
        <v>139</v>
      </c>
      <c r="K3483" s="9" t="s">
        <v>7486</v>
      </c>
      <c r="L3483" s="9" t="str">
        <f>IF(OR('1. Raw Data'!L3483="Elec", '1. Raw Data'!L3483="elect"), "Electronics", '1. Raw Data'!L3483)</f>
        <v>Electronics</v>
      </c>
      <c r="M3483" s="9">
        <v>117.8</v>
      </c>
      <c r="N3483" s="9">
        <f>IF(ISBLANK('1. Raw Data'!N3483), MEDIAN('1. Raw Data'!$N$2:$N$5001), '1. Raw Data'!N3483)</f>
        <v>78.040000000000006</v>
      </c>
      <c r="O3483" s="9">
        <v>1</v>
      </c>
      <c r="P3483" s="9">
        <f>IF(ISBLANK('1. Raw Data'!P3483), 0, '1. Raw Data'!P3483)</f>
        <v>0</v>
      </c>
      <c r="Q3483" s="9">
        <v>887</v>
      </c>
      <c r="R3483" s="9">
        <v>6</v>
      </c>
      <c r="S3483" s="9">
        <f t="shared" si="162"/>
        <v>117.8</v>
      </c>
      <c r="T3483" s="9">
        <f t="shared" si="163"/>
        <v>39.759999999999991</v>
      </c>
      <c r="U3483" s="23">
        <f t="shared" si="164"/>
        <v>0.3375212224108658</v>
      </c>
    </row>
    <row r="3484" spans="1:21" x14ac:dyDescent="0.3">
      <c r="A3484" s="9">
        <v>2474</v>
      </c>
      <c r="B3484" s="9" t="str">
        <f>PROPER(TRIM('1. Raw Data'!B3484))</f>
        <v>Customer_3482</v>
      </c>
      <c r="C3484" s="9">
        <f>IF(OR('1. Raw Data'!C3484&lt;18, '1. Raw Data'!C3484&gt;100), MEDIAN('1. Raw Data'!$C$2:$C$5001), '1. Raw Data'!C3484)</f>
        <v>18</v>
      </c>
      <c r="D3484" s="9" t="s">
        <v>5020</v>
      </c>
      <c r="E3484" s="22">
        <v>43877</v>
      </c>
      <c r="F3484" s="9">
        <v>0</v>
      </c>
      <c r="G3484" s="9">
        <v>12251</v>
      </c>
      <c r="H3484" s="15">
        <v>43877</v>
      </c>
      <c r="I3484" s="9" t="s">
        <v>7455</v>
      </c>
      <c r="J3484" s="9">
        <v>112</v>
      </c>
      <c r="K3484" s="9" t="s">
        <v>7492</v>
      </c>
      <c r="L3484" s="9" t="str">
        <f>IF(OR('1. Raw Data'!L3484="Elec", '1. Raw Data'!L3484="elect"), "Electronics", '1. Raw Data'!L3484)</f>
        <v>Electronics</v>
      </c>
      <c r="M3484" s="9">
        <v>830.25</v>
      </c>
      <c r="N3484" s="9">
        <f>IF(ISBLANK('1. Raw Data'!N3484), MEDIAN('1. Raw Data'!$N$2:$N$5001), '1. Raw Data'!N3484)</f>
        <v>553.41999999999996</v>
      </c>
      <c r="O3484" s="9">
        <v>3</v>
      </c>
      <c r="P3484" s="9">
        <f>IF(ISBLANK('1. Raw Data'!P3484), 0, '1. Raw Data'!P3484)</f>
        <v>0</v>
      </c>
      <c r="Q3484" s="9">
        <v>551</v>
      </c>
      <c r="R3484" s="9">
        <v>6</v>
      </c>
      <c r="S3484" s="9">
        <f t="shared" si="162"/>
        <v>2490.75</v>
      </c>
      <c r="T3484" s="9">
        <f t="shared" si="163"/>
        <v>830.49000000000024</v>
      </c>
      <c r="U3484" s="23">
        <f t="shared" si="164"/>
        <v>0.33342968985245419</v>
      </c>
    </row>
    <row r="3485" spans="1:21" x14ac:dyDescent="0.3">
      <c r="A3485" s="9">
        <v>1194</v>
      </c>
      <c r="B3485" s="9" t="str">
        <f>PROPER(TRIM('1. Raw Data'!B3485))</f>
        <v>Customer_3483</v>
      </c>
      <c r="C3485" s="9">
        <f>IF(OR('1. Raw Data'!C3485&lt;18, '1. Raw Data'!C3485&gt;100), MEDIAN('1. Raw Data'!$C$2:$C$5001), '1. Raw Data'!C3485)</f>
        <v>32</v>
      </c>
      <c r="D3485" s="9" t="s">
        <v>5019</v>
      </c>
      <c r="E3485" s="22">
        <v>44533</v>
      </c>
      <c r="F3485" s="9">
        <v>1</v>
      </c>
      <c r="G3485" s="9">
        <v>13004</v>
      </c>
      <c r="H3485" s="15">
        <v>44267</v>
      </c>
      <c r="I3485" s="9" t="s">
        <v>7456</v>
      </c>
      <c r="J3485" s="9">
        <v>134</v>
      </c>
      <c r="K3485" s="9" t="s">
        <v>7482</v>
      </c>
      <c r="L3485" s="9" t="str">
        <f>IF(OR('1. Raw Data'!L3485="Elec", '1. Raw Data'!L3485="elect"), "Electronics", '1. Raw Data'!L3485)</f>
        <v>Electronics</v>
      </c>
      <c r="M3485" s="9">
        <v>390.59</v>
      </c>
      <c r="N3485" s="9">
        <f>IF(ISBLANK('1. Raw Data'!N3485), MEDIAN('1. Raw Data'!$N$2:$N$5001), '1. Raw Data'!N3485)</f>
        <v>265.32</v>
      </c>
      <c r="O3485" s="9">
        <v>2</v>
      </c>
      <c r="P3485" s="9">
        <f>IF(ISBLANK('1. Raw Data'!P3485), 0, '1. Raw Data'!P3485)</f>
        <v>0</v>
      </c>
      <c r="Q3485" s="9">
        <v>1117</v>
      </c>
      <c r="R3485" s="9">
        <v>4</v>
      </c>
      <c r="S3485" s="9">
        <f t="shared" si="162"/>
        <v>781.18</v>
      </c>
      <c r="T3485" s="9">
        <f t="shared" si="163"/>
        <v>250.53999999999996</v>
      </c>
      <c r="U3485" s="23">
        <f t="shared" si="164"/>
        <v>0.32071993650631092</v>
      </c>
    </row>
    <row r="3486" spans="1:21" x14ac:dyDescent="0.3">
      <c r="A3486" s="9">
        <v>2179</v>
      </c>
      <c r="B3486" s="9" t="str">
        <f>PROPER(TRIM('1. Raw Data'!B3486))</f>
        <v>Customer_3484</v>
      </c>
      <c r="C3486" s="9">
        <f>IF(OR('1. Raw Data'!C3486&lt;18, '1. Raw Data'!C3486&gt;100), MEDIAN('1. Raw Data'!$C$2:$C$5001), '1. Raw Data'!C3486)</f>
        <v>30</v>
      </c>
      <c r="D3486" s="9" t="s">
        <v>5023</v>
      </c>
      <c r="E3486" s="22">
        <v>45158</v>
      </c>
      <c r="F3486" s="9">
        <v>0</v>
      </c>
      <c r="G3486" s="9">
        <v>12349</v>
      </c>
      <c r="H3486" s="15">
        <v>45158</v>
      </c>
      <c r="I3486" s="9" t="s">
        <v>7456</v>
      </c>
      <c r="J3486" s="9">
        <v>112</v>
      </c>
      <c r="K3486" s="9" t="s">
        <v>7492</v>
      </c>
      <c r="L3486" s="9" t="str">
        <f>IF(OR('1. Raw Data'!L3486="Elec", '1. Raw Data'!L3486="elect"), "Electronics", '1. Raw Data'!L3486)</f>
        <v>Clothing</v>
      </c>
      <c r="M3486" s="9">
        <v>486.69</v>
      </c>
      <c r="N3486" s="9">
        <f>IF(ISBLANK('1. Raw Data'!N3486), MEDIAN('1. Raw Data'!$N$2:$N$5001), '1. Raw Data'!N3486)</f>
        <v>313.05</v>
      </c>
      <c r="O3486" s="9">
        <v>1</v>
      </c>
      <c r="P3486" s="9">
        <f>IF(ISBLANK('1. Raw Data'!P3486), 0, '1. Raw Data'!P3486)</f>
        <v>0</v>
      </c>
      <c r="Q3486" s="9">
        <v>500</v>
      </c>
      <c r="R3486" s="9">
        <v>5</v>
      </c>
      <c r="S3486" s="9">
        <f t="shared" si="162"/>
        <v>486.69</v>
      </c>
      <c r="T3486" s="9">
        <f t="shared" si="163"/>
        <v>173.64</v>
      </c>
      <c r="U3486" s="23">
        <f t="shared" si="164"/>
        <v>0.35677741478148306</v>
      </c>
    </row>
    <row r="3487" spans="1:21" x14ac:dyDescent="0.3">
      <c r="A3487" s="9">
        <v>2195</v>
      </c>
      <c r="B3487" s="9" t="str">
        <f>PROPER(TRIM('1. Raw Data'!B3487))</f>
        <v>Customer_3485</v>
      </c>
      <c r="C3487" s="9">
        <f>IF(OR('1. Raw Data'!C3487&lt;18, '1. Raw Data'!C3487&gt;100), MEDIAN('1. Raw Data'!$C$2:$C$5001), '1. Raw Data'!C3487)</f>
        <v>45</v>
      </c>
      <c r="D3487" s="9" t="s">
        <v>5019</v>
      </c>
      <c r="E3487" s="22">
        <v>44143</v>
      </c>
      <c r="F3487" s="9">
        <v>1</v>
      </c>
      <c r="G3487" s="9">
        <v>13114</v>
      </c>
      <c r="H3487" s="15">
        <v>44054</v>
      </c>
      <c r="I3487" s="9" t="s">
        <v>7457</v>
      </c>
      <c r="J3487" s="9">
        <v>144</v>
      </c>
      <c r="K3487" s="9" t="s">
        <v>7462</v>
      </c>
      <c r="L3487" s="9" t="str">
        <f>IF(OR('1. Raw Data'!L3487="Elec", '1. Raw Data'!L3487="elect"), "Electronics", '1. Raw Data'!L3487)</f>
        <v>Home Appliances</v>
      </c>
      <c r="M3487" s="9">
        <v>405.44</v>
      </c>
      <c r="N3487" s="9">
        <f>IF(ISBLANK('1. Raw Data'!N3487), MEDIAN('1. Raw Data'!$N$2:$N$5001), '1. Raw Data'!N3487)</f>
        <v>180.03</v>
      </c>
      <c r="O3487" s="9">
        <v>1</v>
      </c>
      <c r="P3487" s="9">
        <f>IF(ISBLANK('1. Raw Data'!P3487), 0, '1. Raw Data'!P3487)</f>
        <v>0.05</v>
      </c>
      <c r="Q3487" s="9">
        <v>1604</v>
      </c>
      <c r="R3487" s="9">
        <v>5</v>
      </c>
      <c r="S3487" s="9">
        <f t="shared" si="162"/>
        <v>385.16800000000001</v>
      </c>
      <c r="T3487" s="9">
        <f t="shared" si="163"/>
        <v>205.13800000000001</v>
      </c>
      <c r="U3487" s="23">
        <f t="shared" si="164"/>
        <v>0.5325935695592573</v>
      </c>
    </row>
    <row r="3488" spans="1:21" x14ac:dyDescent="0.3">
      <c r="A3488" s="9">
        <v>1846</v>
      </c>
      <c r="B3488" s="9" t="str">
        <f>PROPER(TRIM('1. Raw Data'!B3488))</f>
        <v>Customer_3486</v>
      </c>
      <c r="C3488" s="9">
        <f>IF(OR('1. Raw Data'!C3488&lt;18, '1. Raw Data'!C3488&gt;100), MEDIAN('1. Raw Data'!$C$2:$C$5001), '1. Raw Data'!C3488)</f>
        <v>53</v>
      </c>
      <c r="D3488" s="9" t="s">
        <v>5019</v>
      </c>
      <c r="E3488" s="22">
        <v>45217</v>
      </c>
      <c r="F3488" s="9">
        <v>0</v>
      </c>
      <c r="G3488" s="9">
        <v>10794</v>
      </c>
      <c r="H3488" s="15">
        <v>45217</v>
      </c>
      <c r="I3488" s="9" t="s">
        <v>7455</v>
      </c>
      <c r="J3488" s="9">
        <v>124</v>
      </c>
      <c r="K3488" s="9" t="s">
        <v>7497</v>
      </c>
      <c r="L3488" s="9" t="str">
        <f>IF(OR('1. Raw Data'!L3488="Elec", '1. Raw Data'!L3488="elect"), "Electronics", '1. Raw Data'!L3488)</f>
        <v>Electronics</v>
      </c>
      <c r="M3488" s="9">
        <v>992.75</v>
      </c>
      <c r="N3488" s="9">
        <f>IF(ISBLANK('1. Raw Data'!N3488), MEDIAN('1. Raw Data'!$N$2:$N$5001), '1. Raw Data'!N3488)</f>
        <v>619.77</v>
      </c>
      <c r="O3488" s="9">
        <v>3</v>
      </c>
      <c r="P3488" s="9">
        <f>IF(ISBLANK('1. Raw Data'!P3488), 0, '1. Raw Data'!P3488)</f>
        <v>0.05</v>
      </c>
      <c r="Q3488" s="9">
        <v>441</v>
      </c>
      <c r="R3488" s="9">
        <v>3</v>
      </c>
      <c r="S3488" s="9">
        <f t="shared" si="162"/>
        <v>2829.3375000000001</v>
      </c>
      <c r="T3488" s="9">
        <f t="shared" si="163"/>
        <v>970.02750000000015</v>
      </c>
      <c r="U3488" s="23">
        <f t="shared" si="164"/>
        <v>0.34284616098291565</v>
      </c>
    </row>
    <row r="3489" spans="1:21" x14ac:dyDescent="0.3">
      <c r="A3489" s="9">
        <v>2064</v>
      </c>
      <c r="B3489" s="9" t="str">
        <f>PROPER(TRIM('1. Raw Data'!B3489))</f>
        <v>Customer_3487</v>
      </c>
      <c r="C3489" s="9">
        <f>IF(OR('1. Raw Data'!C3489&lt;18, '1. Raw Data'!C3489&gt;100), MEDIAN('1. Raw Data'!$C$2:$C$5001), '1. Raw Data'!C3489)</f>
        <v>47</v>
      </c>
      <c r="D3489" s="9" t="s">
        <v>5019</v>
      </c>
      <c r="E3489" s="22">
        <v>43873</v>
      </c>
      <c r="F3489" s="9">
        <v>0</v>
      </c>
      <c r="G3489" s="9">
        <v>12644</v>
      </c>
      <c r="H3489" s="15">
        <v>44167</v>
      </c>
      <c r="I3489" s="9" t="s">
        <v>7455</v>
      </c>
      <c r="J3489" s="9">
        <v>104</v>
      </c>
      <c r="K3489" s="9" t="s">
        <v>7499</v>
      </c>
      <c r="L3489" s="9" t="str">
        <f>IF(OR('1. Raw Data'!L3489="Elec", '1. Raw Data'!L3489="elect"), "Electronics", '1. Raw Data'!L3489)</f>
        <v>Clothing</v>
      </c>
      <c r="M3489" s="9">
        <v>852.62</v>
      </c>
      <c r="N3489" s="9">
        <f>IF(ISBLANK('1. Raw Data'!N3489), MEDIAN('1. Raw Data'!$N$2:$N$5001), '1. Raw Data'!N3489)</f>
        <v>549.41</v>
      </c>
      <c r="O3489" s="9">
        <v>4</v>
      </c>
      <c r="P3489" s="9">
        <f>IF(ISBLANK('1. Raw Data'!P3489), 0, '1. Raw Data'!P3489)</f>
        <v>0.1</v>
      </c>
      <c r="Q3489" s="9">
        <v>400</v>
      </c>
      <c r="R3489" s="9">
        <v>5</v>
      </c>
      <c r="S3489" s="9">
        <f t="shared" si="162"/>
        <v>3069.4320000000002</v>
      </c>
      <c r="T3489" s="9">
        <f t="shared" si="163"/>
        <v>871.79200000000037</v>
      </c>
      <c r="U3489" s="23">
        <f t="shared" si="164"/>
        <v>0.28402388454932387</v>
      </c>
    </row>
    <row r="3490" spans="1:21" x14ac:dyDescent="0.3">
      <c r="A3490" s="9">
        <v>2086</v>
      </c>
      <c r="B3490" s="9" t="str">
        <f>PROPER(TRIM('1. Raw Data'!B3490))</f>
        <v>Customer_3488</v>
      </c>
      <c r="C3490" s="9">
        <f>IF(OR('1. Raw Data'!C3490&lt;18, '1. Raw Data'!C3490&gt;100), MEDIAN('1. Raw Data'!$C$2:$C$5001), '1. Raw Data'!C3490)</f>
        <v>47</v>
      </c>
      <c r="D3490" s="9" t="s">
        <v>5022</v>
      </c>
      <c r="E3490" s="22">
        <v>44330</v>
      </c>
      <c r="F3490" s="9">
        <v>0</v>
      </c>
      <c r="G3490" s="9">
        <v>10728</v>
      </c>
      <c r="H3490" s="15">
        <v>44330</v>
      </c>
      <c r="I3490" s="9" t="s">
        <v>7456</v>
      </c>
      <c r="J3490" s="9">
        <v>136</v>
      </c>
      <c r="K3490" s="9" t="s">
        <v>7503</v>
      </c>
      <c r="L3490" s="9" t="str">
        <f>IF(OR('1. Raw Data'!L3490="Elec", '1. Raw Data'!L3490="elect"), "Electronics", '1. Raw Data'!L3490)</f>
        <v>Clothing</v>
      </c>
      <c r="M3490" s="9">
        <v>163.06</v>
      </c>
      <c r="N3490" s="9">
        <f>IF(ISBLANK('1. Raw Data'!N3490), MEDIAN('1. Raw Data'!$N$2:$N$5001), '1. Raw Data'!N3490)</f>
        <v>108.17</v>
      </c>
      <c r="O3490" s="9">
        <v>1</v>
      </c>
      <c r="P3490" s="9">
        <f>IF(ISBLANK('1. Raw Data'!P3490), 0, '1. Raw Data'!P3490)</f>
        <v>0</v>
      </c>
      <c r="Q3490" s="9">
        <v>561</v>
      </c>
      <c r="R3490" s="9">
        <v>5</v>
      </c>
      <c r="S3490" s="9">
        <f t="shared" si="162"/>
        <v>163.06</v>
      </c>
      <c r="T3490" s="9">
        <f t="shared" si="163"/>
        <v>54.89</v>
      </c>
      <c r="U3490" s="23">
        <f t="shared" si="164"/>
        <v>0.33662455537838831</v>
      </c>
    </row>
    <row r="3491" spans="1:21" x14ac:dyDescent="0.3">
      <c r="A3491" s="9">
        <v>1022</v>
      </c>
      <c r="B3491" s="9" t="str">
        <f>PROPER(TRIM('1. Raw Data'!B3491))</f>
        <v>Customer_3489</v>
      </c>
      <c r="C3491" s="9">
        <f>IF(OR('1. Raw Data'!C3491&lt;18, '1. Raw Data'!C3491&gt;100), MEDIAN('1. Raw Data'!$C$2:$C$5001), '1. Raw Data'!C3491)</f>
        <v>34</v>
      </c>
      <c r="D3491" s="9" t="s">
        <v>5019</v>
      </c>
      <c r="E3491" s="22">
        <v>44887</v>
      </c>
      <c r="F3491" s="9">
        <v>0</v>
      </c>
      <c r="G3491" s="9">
        <v>11693</v>
      </c>
      <c r="H3491" s="15">
        <v>44887</v>
      </c>
      <c r="I3491" s="9" t="s">
        <v>7455</v>
      </c>
      <c r="J3491" s="9">
        <v>148</v>
      </c>
      <c r="K3491" s="9" t="s">
        <v>7491</v>
      </c>
      <c r="L3491" s="9" t="str">
        <f>IF(OR('1. Raw Data'!L3491="Elec", '1. Raw Data'!L3491="elect"), "Electronics", '1. Raw Data'!L3491)</f>
        <v>Sports</v>
      </c>
      <c r="M3491" s="9">
        <v>813.46</v>
      </c>
      <c r="N3491" s="9">
        <f>IF(ISBLANK('1. Raw Data'!N3491), MEDIAN('1. Raw Data'!$N$2:$N$5001), '1. Raw Data'!N3491)</f>
        <v>551.07000000000005</v>
      </c>
      <c r="O3491" s="9">
        <v>3</v>
      </c>
      <c r="P3491" s="9">
        <f>IF(ISBLANK('1. Raw Data'!P3491), 0, '1. Raw Data'!P3491)</f>
        <v>0.2</v>
      </c>
      <c r="Q3491" s="9">
        <v>414</v>
      </c>
      <c r="R3491" s="9">
        <v>5</v>
      </c>
      <c r="S3491" s="9">
        <f t="shared" si="162"/>
        <v>1952.3040000000001</v>
      </c>
      <c r="T3491" s="9">
        <f t="shared" si="163"/>
        <v>299.09400000000005</v>
      </c>
      <c r="U3491" s="23">
        <f t="shared" si="164"/>
        <v>0.15320052614756721</v>
      </c>
    </row>
    <row r="3492" spans="1:21" x14ac:dyDescent="0.3">
      <c r="A3492" s="9">
        <v>1359</v>
      </c>
      <c r="B3492" s="9" t="str">
        <f>PROPER(TRIM('1. Raw Data'!B3492))</f>
        <v>Customer_3490</v>
      </c>
      <c r="C3492" s="9">
        <f>IF(OR('1. Raw Data'!C3492&lt;18, '1. Raw Data'!C3492&gt;100), MEDIAN('1. Raw Data'!$C$2:$C$5001), '1. Raw Data'!C3492)</f>
        <v>44</v>
      </c>
      <c r="D3492" s="9" t="s">
        <v>5020</v>
      </c>
      <c r="E3492" s="22">
        <v>44188</v>
      </c>
      <c r="F3492" s="9">
        <v>0</v>
      </c>
      <c r="G3492" s="9">
        <v>11885</v>
      </c>
      <c r="H3492" s="15">
        <v>44188</v>
      </c>
      <c r="I3492" s="9" t="s">
        <v>7457</v>
      </c>
      <c r="J3492" s="9">
        <v>114</v>
      </c>
      <c r="K3492" s="9" t="s">
        <v>7463</v>
      </c>
      <c r="L3492" s="9" t="str">
        <f>IF(OR('1. Raw Data'!L3492="Elec", '1. Raw Data'!L3492="elect"), "Electronics", '1. Raw Data'!L3492)</f>
        <v>Electronics</v>
      </c>
      <c r="M3492" s="9">
        <v>1197.23</v>
      </c>
      <c r="N3492" s="9">
        <f>IF(ISBLANK('1. Raw Data'!N3492), MEDIAN('1. Raw Data'!$N$2:$N$5001), '1. Raw Data'!N3492)</f>
        <v>661.77</v>
      </c>
      <c r="O3492" s="9">
        <v>5</v>
      </c>
      <c r="P3492" s="9">
        <f>IF(ISBLANK('1. Raw Data'!P3492), 0, '1. Raw Data'!P3492)</f>
        <v>0.2</v>
      </c>
      <c r="Q3492" s="9">
        <v>459</v>
      </c>
      <c r="R3492" s="9">
        <v>4</v>
      </c>
      <c r="S3492" s="9">
        <f t="shared" si="162"/>
        <v>4788.92</v>
      </c>
      <c r="T3492" s="9">
        <f t="shared" si="163"/>
        <v>1480.0700000000002</v>
      </c>
      <c r="U3492" s="23">
        <f t="shared" si="164"/>
        <v>0.30906133324423879</v>
      </c>
    </row>
    <row r="3493" spans="1:21" x14ac:dyDescent="0.3">
      <c r="A3493" s="9">
        <v>2098</v>
      </c>
      <c r="B3493" s="9" t="str">
        <f>PROPER(TRIM('1. Raw Data'!B3493))</f>
        <v>Customer_3491</v>
      </c>
      <c r="C3493" s="9">
        <f>IF(OR('1. Raw Data'!C3493&lt;18, '1. Raw Data'!C3493&gt;100), MEDIAN('1. Raw Data'!$C$2:$C$5001), '1. Raw Data'!C3493)</f>
        <v>27</v>
      </c>
      <c r="D3493" s="9" t="s">
        <v>5022</v>
      </c>
      <c r="E3493" s="22">
        <v>45018</v>
      </c>
      <c r="F3493" s="9">
        <v>0</v>
      </c>
      <c r="G3493" s="9">
        <v>12553</v>
      </c>
      <c r="H3493" s="15">
        <v>44961</v>
      </c>
      <c r="I3493" s="9" t="s">
        <v>7456</v>
      </c>
      <c r="J3493" s="9">
        <v>117</v>
      </c>
      <c r="K3493" s="9" t="s">
        <v>7483</v>
      </c>
      <c r="L3493" s="9" t="str">
        <f>IF(OR('1. Raw Data'!L3493="Elec", '1. Raw Data'!L3493="elect"), "Electronics", '1. Raw Data'!L3493)</f>
        <v>Home Appliances</v>
      </c>
      <c r="M3493" s="9">
        <v>167.73</v>
      </c>
      <c r="N3493" s="9">
        <f>IF(ISBLANK('1. Raw Data'!N3493), MEDIAN('1. Raw Data'!$N$2:$N$5001), '1. Raw Data'!N3493)</f>
        <v>100.06</v>
      </c>
      <c r="O3493" s="9">
        <v>1</v>
      </c>
      <c r="P3493" s="9">
        <f>IF(ISBLANK('1. Raw Data'!P3493), 0, '1. Raw Data'!P3493)</f>
        <v>0</v>
      </c>
      <c r="Q3493" s="9">
        <v>469</v>
      </c>
      <c r="R3493" s="9">
        <v>6</v>
      </c>
      <c r="S3493" s="9">
        <f t="shared" si="162"/>
        <v>167.73</v>
      </c>
      <c r="T3493" s="9">
        <f t="shared" si="163"/>
        <v>67.669999999999987</v>
      </c>
      <c r="U3493" s="23">
        <f t="shared" si="164"/>
        <v>0.40344601442794964</v>
      </c>
    </row>
    <row r="3494" spans="1:21" x14ac:dyDescent="0.3">
      <c r="A3494" s="9">
        <v>1559</v>
      </c>
      <c r="B3494" s="9" t="str">
        <f>PROPER(TRIM('1. Raw Data'!B3494))</f>
        <v>Customer_3492</v>
      </c>
      <c r="C3494" s="9">
        <f>IF(OR('1. Raw Data'!C3494&lt;18, '1. Raw Data'!C3494&gt;100), MEDIAN('1. Raw Data'!$C$2:$C$5001), '1. Raw Data'!C3494)</f>
        <v>50</v>
      </c>
      <c r="D3494" s="9" t="s">
        <v>5021</v>
      </c>
      <c r="E3494" s="22">
        <v>44158</v>
      </c>
      <c r="F3494" s="9">
        <v>0</v>
      </c>
      <c r="G3494" s="9">
        <v>10638</v>
      </c>
      <c r="H3494" s="15">
        <v>44158</v>
      </c>
      <c r="I3494" s="9" t="s">
        <v>7457</v>
      </c>
      <c r="J3494" s="9">
        <v>149</v>
      </c>
      <c r="K3494" s="9" t="s">
        <v>7467</v>
      </c>
      <c r="L3494" s="9" t="str">
        <f>IF(OR('1. Raw Data'!L3494="Elec", '1. Raw Data'!L3494="elect"), "Electronics", '1. Raw Data'!L3494)</f>
        <v>Sports</v>
      </c>
      <c r="M3494" s="9">
        <v>1340.12</v>
      </c>
      <c r="N3494" s="9">
        <f>IF(ISBLANK('1. Raw Data'!N3494), MEDIAN('1. Raw Data'!$N$2:$N$5001), '1. Raw Data'!N3494)</f>
        <v>539.89</v>
      </c>
      <c r="O3494" s="9">
        <v>1</v>
      </c>
      <c r="P3494" s="9">
        <f>IF(ISBLANK('1. Raw Data'!P3494), 0, '1. Raw Data'!P3494)</f>
        <v>0</v>
      </c>
      <c r="Q3494" s="9">
        <v>809</v>
      </c>
      <c r="R3494" s="9">
        <v>7</v>
      </c>
      <c r="S3494" s="9">
        <f t="shared" si="162"/>
        <v>1340.12</v>
      </c>
      <c r="T3494" s="9">
        <f t="shared" si="163"/>
        <v>800.2299999999999</v>
      </c>
      <c r="U3494" s="23">
        <f t="shared" si="164"/>
        <v>0.59713309255887526</v>
      </c>
    </row>
    <row r="3495" spans="1:21" x14ac:dyDescent="0.3">
      <c r="A3495" s="9">
        <v>1671</v>
      </c>
      <c r="B3495" s="9" t="str">
        <f>PROPER(TRIM('1. Raw Data'!B3495))</f>
        <v>Customer_3493</v>
      </c>
      <c r="C3495" s="9">
        <f>IF(OR('1. Raw Data'!C3495&lt;18, '1. Raw Data'!C3495&gt;100), MEDIAN('1. Raw Data'!$C$2:$C$5001), '1. Raw Data'!C3495)</f>
        <v>32</v>
      </c>
      <c r="D3495" s="9" t="s">
        <v>5019</v>
      </c>
      <c r="E3495" s="22">
        <v>44419</v>
      </c>
      <c r="F3495" s="9">
        <v>0</v>
      </c>
      <c r="G3495" s="9">
        <v>10190</v>
      </c>
      <c r="H3495" s="15">
        <v>44508</v>
      </c>
      <c r="I3495" s="9" t="s">
        <v>7456</v>
      </c>
      <c r="J3495" s="9">
        <v>103</v>
      </c>
      <c r="K3495" s="9" t="s">
        <v>7472</v>
      </c>
      <c r="L3495" s="9" t="str">
        <f>IF(OR('1. Raw Data'!L3495="Elec", '1. Raw Data'!L3495="elect"), "Electronics", '1. Raw Data'!L3495)</f>
        <v>Electronics</v>
      </c>
      <c r="M3495" s="9">
        <v>888.54</v>
      </c>
      <c r="N3495" s="9">
        <f>IF(ISBLANK('1. Raw Data'!N3495), MEDIAN('1. Raw Data'!$N$2:$N$5001), '1. Raw Data'!N3495)</f>
        <v>508.1</v>
      </c>
      <c r="O3495" s="9">
        <v>4</v>
      </c>
      <c r="P3495" s="9">
        <f>IF(ISBLANK('1. Raw Data'!P3495), 0, '1. Raw Data'!P3495)</f>
        <v>0</v>
      </c>
      <c r="Q3495" s="9">
        <v>716</v>
      </c>
      <c r="R3495" s="9">
        <v>8</v>
      </c>
      <c r="S3495" s="9">
        <f t="shared" si="162"/>
        <v>3554.16</v>
      </c>
      <c r="T3495" s="9">
        <f t="shared" si="163"/>
        <v>1521.7599999999998</v>
      </c>
      <c r="U3495" s="23">
        <f t="shared" si="164"/>
        <v>0.42816305399869442</v>
      </c>
    </row>
    <row r="3496" spans="1:21" x14ac:dyDescent="0.3">
      <c r="A3496" s="9">
        <v>2141</v>
      </c>
      <c r="B3496" s="9" t="str">
        <f>PROPER(TRIM('1. Raw Data'!B3496))</f>
        <v>Customer_3494</v>
      </c>
      <c r="C3496" s="9">
        <f>IF(OR('1. Raw Data'!C3496&lt;18, '1. Raw Data'!C3496&gt;100), MEDIAN('1. Raw Data'!$C$2:$C$5001), '1. Raw Data'!C3496)</f>
        <v>23</v>
      </c>
      <c r="D3496" s="9" t="s">
        <v>5018</v>
      </c>
      <c r="E3496" s="22">
        <v>44977</v>
      </c>
      <c r="F3496" s="9">
        <v>1</v>
      </c>
      <c r="G3496" s="9">
        <v>11801</v>
      </c>
      <c r="H3496" s="15">
        <v>44977</v>
      </c>
      <c r="I3496" s="9" t="s">
        <v>7456</v>
      </c>
      <c r="J3496" s="9">
        <v>138</v>
      </c>
      <c r="K3496" s="9" t="s">
        <v>7464</v>
      </c>
      <c r="L3496" s="9" t="str">
        <f>IF(OR('1. Raw Data'!L3496="Elec", '1. Raw Data'!L3496="elect"), "Electronics", '1. Raw Data'!L3496)</f>
        <v>Sports</v>
      </c>
      <c r="M3496" s="9">
        <v>1428.41</v>
      </c>
      <c r="N3496" s="9">
        <f>IF(ISBLANK('1. Raw Data'!N3496), MEDIAN('1. Raw Data'!$N$2:$N$5001), '1. Raw Data'!N3496)</f>
        <v>774.14</v>
      </c>
      <c r="O3496" s="9">
        <v>4</v>
      </c>
      <c r="P3496" s="9">
        <f>IF(ISBLANK('1. Raw Data'!P3496), 0, '1. Raw Data'!P3496)</f>
        <v>0.05</v>
      </c>
      <c r="Q3496" s="9">
        <v>681</v>
      </c>
      <c r="R3496" s="9">
        <v>7</v>
      </c>
      <c r="S3496" s="9">
        <f t="shared" si="162"/>
        <v>5427.9579999999996</v>
      </c>
      <c r="T3496" s="9">
        <f t="shared" si="163"/>
        <v>2331.3979999999997</v>
      </c>
      <c r="U3496" s="23">
        <f t="shared" si="164"/>
        <v>0.4295165880060236</v>
      </c>
    </row>
    <row r="3497" spans="1:21" x14ac:dyDescent="0.3">
      <c r="A3497" s="9">
        <v>2403</v>
      </c>
      <c r="B3497" s="9" t="str">
        <f>PROPER(TRIM('1. Raw Data'!B3497))</f>
        <v>Customer_3495</v>
      </c>
      <c r="C3497" s="9">
        <f>IF(OR('1. Raw Data'!C3497&lt;18, '1. Raw Data'!C3497&gt;100), MEDIAN('1. Raw Data'!$C$2:$C$5001), '1. Raw Data'!C3497)</f>
        <v>40</v>
      </c>
      <c r="D3497" s="9" t="s">
        <v>5023</v>
      </c>
      <c r="E3497" s="22">
        <v>44704</v>
      </c>
      <c r="F3497" s="9">
        <v>0</v>
      </c>
      <c r="G3497" s="9">
        <v>10898</v>
      </c>
      <c r="H3497" s="15">
        <v>44704</v>
      </c>
      <c r="I3497" s="9" t="s">
        <v>7455</v>
      </c>
      <c r="J3497" s="9">
        <v>123</v>
      </c>
      <c r="K3497" s="9" t="s">
        <v>7502</v>
      </c>
      <c r="L3497" s="9" t="str">
        <f>IF(OR('1. Raw Data'!L3497="Elec", '1. Raw Data'!L3497="elect"), "Electronics", '1. Raw Data'!L3497)</f>
        <v>Electronics</v>
      </c>
      <c r="M3497" s="9">
        <v>264.8</v>
      </c>
      <c r="N3497" s="9">
        <f>IF(ISBLANK('1. Raw Data'!N3497), MEDIAN('1. Raw Data'!$N$2:$N$5001), '1. Raw Data'!N3497)</f>
        <v>182.37</v>
      </c>
      <c r="O3497" s="9">
        <v>5</v>
      </c>
      <c r="P3497" s="9">
        <f>IF(ISBLANK('1. Raw Data'!P3497), 0, '1. Raw Data'!P3497)</f>
        <v>0</v>
      </c>
      <c r="Q3497" s="9">
        <v>626</v>
      </c>
      <c r="R3497" s="9">
        <v>7</v>
      </c>
      <c r="S3497" s="9">
        <f t="shared" si="162"/>
        <v>1324</v>
      </c>
      <c r="T3497" s="9">
        <f t="shared" si="163"/>
        <v>412.15</v>
      </c>
      <c r="U3497" s="23">
        <f t="shared" si="164"/>
        <v>0.31129154078549848</v>
      </c>
    </row>
    <row r="3498" spans="1:21" x14ac:dyDescent="0.3">
      <c r="A3498" s="9">
        <v>1678</v>
      </c>
      <c r="B3498" s="9" t="str">
        <f>PROPER(TRIM('1. Raw Data'!B3498))</f>
        <v>Customer_3496</v>
      </c>
      <c r="C3498" s="9">
        <f>IF(OR('1. Raw Data'!C3498&lt;18, '1. Raw Data'!C3498&gt;100), MEDIAN('1. Raw Data'!$C$2:$C$5001), '1. Raw Data'!C3498)</f>
        <v>40</v>
      </c>
      <c r="D3498" s="9" t="s">
        <v>5023</v>
      </c>
      <c r="E3498" s="22">
        <v>44659</v>
      </c>
      <c r="F3498" s="9">
        <v>1</v>
      </c>
      <c r="G3498" s="9">
        <v>11996</v>
      </c>
      <c r="H3498" s="15">
        <v>44777</v>
      </c>
      <c r="I3498" s="9" t="s">
        <v>7455</v>
      </c>
      <c r="J3498" s="9">
        <v>113</v>
      </c>
      <c r="K3498" s="9" t="s">
        <v>7460</v>
      </c>
      <c r="L3498" s="9" t="str">
        <f>IF(OR('1. Raw Data'!L3498="Elec", '1. Raw Data'!L3498="elect"), "Electronics", '1. Raw Data'!L3498)</f>
        <v>Sports</v>
      </c>
      <c r="M3498" s="9">
        <v>1490.67</v>
      </c>
      <c r="N3498" s="9">
        <f>IF(ISBLANK('1. Raw Data'!N3498), MEDIAN('1. Raw Data'!$N$2:$N$5001), '1. Raw Data'!N3498)</f>
        <v>999.51</v>
      </c>
      <c r="O3498" s="9">
        <v>1</v>
      </c>
      <c r="P3498" s="9">
        <f>IF(ISBLANK('1. Raw Data'!P3498), 0, '1. Raw Data'!P3498)</f>
        <v>0.2</v>
      </c>
      <c r="Q3498" s="9">
        <v>881</v>
      </c>
      <c r="R3498" s="9">
        <v>2</v>
      </c>
      <c r="S3498" s="9">
        <f t="shared" si="162"/>
        <v>1192.5360000000001</v>
      </c>
      <c r="T3498" s="9">
        <f t="shared" si="163"/>
        <v>193.02600000000007</v>
      </c>
      <c r="U3498" s="23">
        <f t="shared" si="164"/>
        <v>0.16186178027329998</v>
      </c>
    </row>
    <row r="3499" spans="1:21" x14ac:dyDescent="0.3">
      <c r="A3499" s="9">
        <v>2313</v>
      </c>
      <c r="B3499" s="9" t="str">
        <f>PROPER(TRIM('1. Raw Data'!B3499))</f>
        <v>Customer_3497</v>
      </c>
      <c r="C3499" s="9">
        <f>IF(OR('1. Raw Data'!C3499&lt;18, '1. Raw Data'!C3499&gt;100), MEDIAN('1. Raw Data'!$C$2:$C$5001), '1. Raw Data'!C3499)</f>
        <v>62</v>
      </c>
      <c r="D3499" s="9" t="s">
        <v>5022</v>
      </c>
      <c r="E3499" s="22">
        <v>44305</v>
      </c>
      <c r="F3499" s="9">
        <v>0</v>
      </c>
      <c r="G3499" s="9">
        <v>12107</v>
      </c>
      <c r="H3499" s="15">
        <v>44305</v>
      </c>
      <c r="I3499" s="9" t="s">
        <v>7456</v>
      </c>
      <c r="J3499" s="9">
        <v>109</v>
      </c>
      <c r="K3499" s="9" t="s">
        <v>7466</v>
      </c>
      <c r="L3499" s="9" t="str">
        <f>IF(OR('1. Raw Data'!L3499="Elec", '1. Raw Data'!L3499="elect"), "Electronics", '1. Raw Data'!L3499)</f>
        <v>Home Appliances</v>
      </c>
      <c r="M3499" s="9">
        <v>984.2</v>
      </c>
      <c r="N3499" s="9">
        <f>IF(ISBLANK('1. Raw Data'!N3499), MEDIAN('1. Raw Data'!$N$2:$N$5001), '1. Raw Data'!N3499)</f>
        <v>629.17999999999995</v>
      </c>
      <c r="O3499" s="9">
        <v>4</v>
      </c>
      <c r="P3499" s="9">
        <f>IF(ISBLANK('1. Raw Data'!P3499), 0, '1. Raw Data'!P3499)</f>
        <v>0</v>
      </c>
      <c r="Q3499" s="9">
        <v>435</v>
      </c>
      <c r="R3499" s="9">
        <v>4</v>
      </c>
      <c r="S3499" s="9">
        <f t="shared" si="162"/>
        <v>3936.8</v>
      </c>
      <c r="T3499" s="9">
        <f t="shared" si="163"/>
        <v>1420.0800000000004</v>
      </c>
      <c r="U3499" s="23">
        <f t="shared" si="164"/>
        <v>0.36071936598252397</v>
      </c>
    </row>
    <row r="3500" spans="1:21" x14ac:dyDescent="0.3">
      <c r="A3500" s="9">
        <v>1439</v>
      </c>
      <c r="B3500" s="9" t="str">
        <f>PROPER(TRIM('1. Raw Data'!B3500))</f>
        <v>Customer_3498</v>
      </c>
      <c r="C3500" s="9">
        <f>IF(OR('1. Raw Data'!C3500&lt;18, '1. Raw Data'!C3500&gt;100), MEDIAN('1. Raw Data'!$C$2:$C$5001), '1. Raw Data'!C3500)</f>
        <v>51</v>
      </c>
      <c r="D3500" s="9" t="s">
        <v>5023</v>
      </c>
      <c r="E3500" s="22">
        <v>44808</v>
      </c>
      <c r="F3500" s="9">
        <v>1</v>
      </c>
      <c r="G3500" s="9">
        <v>13866</v>
      </c>
      <c r="H3500" s="15">
        <v>44660</v>
      </c>
      <c r="I3500" s="9" t="s">
        <v>7457</v>
      </c>
      <c r="J3500" s="9">
        <v>121</v>
      </c>
      <c r="K3500" s="9" t="s">
        <v>7495</v>
      </c>
      <c r="L3500" s="9" t="str">
        <f>IF(OR('1. Raw Data'!L3500="Elec", '1. Raw Data'!L3500="elect"), "Electronics", '1. Raw Data'!L3500)</f>
        <v>Sports</v>
      </c>
      <c r="M3500" s="9">
        <v>872.87</v>
      </c>
      <c r="N3500" s="9">
        <f>IF(ISBLANK('1. Raw Data'!N3500), MEDIAN('1. Raw Data'!$N$2:$N$5001), '1. Raw Data'!N3500)</f>
        <v>364.07</v>
      </c>
      <c r="O3500" s="9">
        <v>3</v>
      </c>
      <c r="P3500" s="9">
        <f>IF(ISBLANK('1. Raw Data'!P3500), 0, '1. Raw Data'!P3500)</f>
        <v>0.2</v>
      </c>
      <c r="Q3500" s="9">
        <v>998</v>
      </c>
      <c r="R3500" s="9">
        <v>1</v>
      </c>
      <c r="S3500" s="9">
        <f t="shared" si="162"/>
        <v>2094.8880000000004</v>
      </c>
      <c r="T3500" s="9">
        <f t="shared" si="163"/>
        <v>1002.6780000000003</v>
      </c>
      <c r="U3500" s="23">
        <f t="shared" si="164"/>
        <v>0.47863083849828736</v>
      </c>
    </row>
    <row r="3501" spans="1:21" x14ac:dyDescent="0.3">
      <c r="A3501" s="9">
        <v>1932</v>
      </c>
      <c r="B3501" s="9" t="str">
        <f>PROPER(TRIM('1. Raw Data'!B3501))</f>
        <v>Customer_3499</v>
      </c>
      <c r="C3501" s="9">
        <f>IF(OR('1. Raw Data'!C3501&lt;18, '1. Raw Data'!C3501&gt;100), MEDIAN('1. Raw Data'!$C$2:$C$5001), '1. Raw Data'!C3501)</f>
        <v>45</v>
      </c>
      <c r="D3501" s="9" t="s">
        <v>5023</v>
      </c>
      <c r="E3501" s="22">
        <v>45120</v>
      </c>
      <c r="F3501" s="9">
        <v>0</v>
      </c>
      <c r="G3501" s="9">
        <v>11489</v>
      </c>
      <c r="H3501" s="15">
        <v>45120</v>
      </c>
      <c r="I3501" s="9" t="s">
        <v>7456</v>
      </c>
      <c r="J3501" s="9">
        <v>141</v>
      </c>
      <c r="K3501" s="9" t="s">
        <v>7490</v>
      </c>
      <c r="L3501" s="9" t="str">
        <f>IF(OR('1. Raw Data'!L3501="Elec", '1. Raw Data'!L3501="elect"), "Electronics", '1. Raw Data'!L3501)</f>
        <v>Sports</v>
      </c>
      <c r="M3501" s="9">
        <v>797.16</v>
      </c>
      <c r="N3501" s="9">
        <f>IF(ISBLANK('1. Raw Data'!N3501), MEDIAN('1. Raw Data'!$N$2:$N$5001), '1. Raw Data'!N3501)</f>
        <v>415.01</v>
      </c>
      <c r="O3501" s="9">
        <v>1</v>
      </c>
      <c r="P3501" s="9">
        <f>IF(ISBLANK('1. Raw Data'!P3501), 0, '1. Raw Data'!P3501)</f>
        <v>0.1</v>
      </c>
      <c r="Q3501" s="9">
        <v>538</v>
      </c>
      <c r="R3501" s="9">
        <v>1</v>
      </c>
      <c r="S3501" s="9">
        <f t="shared" si="162"/>
        <v>717.44399999999996</v>
      </c>
      <c r="T3501" s="9">
        <f t="shared" si="163"/>
        <v>302.43399999999997</v>
      </c>
      <c r="U3501" s="23">
        <f t="shared" si="164"/>
        <v>0.42154370236562017</v>
      </c>
    </row>
    <row r="3502" spans="1:21" x14ac:dyDescent="0.3">
      <c r="A3502" s="9">
        <v>1006</v>
      </c>
      <c r="B3502" s="9" t="str">
        <f>PROPER(TRIM('1. Raw Data'!B3502))</f>
        <v>Customer_3500</v>
      </c>
      <c r="C3502" s="9">
        <f>IF(OR('1. Raw Data'!C3502&lt;18, '1. Raw Data'!C3502&gt;100), MEDIAN('1. Raw Data'!$C$2:$C$5001), '1. Raw Data'!C3502)</f>
        <v>40</v>
      </c>
      <c r="D3502" s="9" t="s">
        <v>5022</v>
      </c>
      <c r="E3502" s="22">
        <v>44208</v>
      </c>
      <c r="F3502" s="9">
        <v>1</v>
      </c>
      <c r="G3502" s="9">
        <v>11402</v>
      </c>
      <c r="H3502" s="15">
        <v>44531</v>
      </c>
      <c r="I3502" s="9" t="s">
        <v>7456</v>
      </c>
      <c r="J3502" s="9">
        <v>108</v>
      </c>
      <c r="K3502" s="9" t="s">
        <v>7496</v>
      </c>
      <c r="L3502" s="9" t="str">
        <f>IF(OR('1. Raw Data'!L3502="Elec", '1. Raw Data'!L3502="elect"), "Electronics", '1. Raw Data'!L3502)</f>
        <v>Sports</v>
      </c>
      <c r="M3502" s="9">
        <v>84.3</v>
      </c>
      <c r="N3502" s="9">
        <f>IF(ISBLANK('1. Raw Data'!N3502), MEDIAN('1. Raw Data'!$N$2:$N$5001), '1. Raw Data'!N3502)</f>
        <v>51.32</v>
      </c>
      <c r="O3502" s="9">
        <v>3</v>
      </c>
      <c r="P3502" s="9">
        <f>IF(ISBLANK('1. Raw Data'!P3502), 0, '1. Raw Data'!P3502)</f>
        <v>0.2</v>
      </c>
      <c r="Q3502" s="9">
        <v>586</v>
      </c>
      <c r="R3502" s="9">
        <v>4</v>
      </c>
      <c r="S3502" s="9">
        <f t="shared" si="162"/>
        <v>202.32</v>
      </c>
      <c r="T3502" s="9">
        <f t="shared" si="163"/>
        <v>48.359999999999985</v>
      </c>
      <c r="U3502" s="23">
        <f t="shared" si="164"/>
        <v>0.2390272835112692</v>
      </c>
    </row>
    <row r="3503" spans="1:21" x14ac:dyDescent="0.3">
      <c r="A3503" s="9">
        <v>2219</v>
      </c>
      <c r="B3503" s="9" t="str">
        <f>PROPER(TRIM('1. Raw Data'!B3503))</f>
        <v>Customer_3501</v>
      </c>
      <c r="C3503" s="9">
        <f>IF(OR('1. Raw Data'!C3503&lt;18, '1. Raw Data'!C3503&gt;100), MEDIAN('1. Raw Data'!$C$2:$C$5001), '1. Raw Data'!C3503)</f>
        <v>29</v>
      </c>
      <c r="D3503" s="9" t="s">
        <v>5023</v>
      </c>
      <c r="E3503" s="22">
        <v>44212</v>
      </c>
      <c r="F3503" s="9">
        <v>0</v>
      </c>
      <c r="G3503" s="9">
        <v>11452</v>
      </c>
      <c r="H3503" s="15">
        <v>44212</v>
      </c>
      <c r="I3503" s="9" t="s">
        <v>7456</v>
      </c>
      <c r="J3503" s="9">
        <v>117</v>
      </c>
      <c r="K3503" s="9" t="s">
        <v>7483</v>
      </c>
      <c r="L3503" s="9" t="str">
        <f>IF(OR('1. Raw Data'!L3503="Elec", '1. Raw Data'!L3503="elect"), "Electronics", '1. Raw Data'!L3503)</f>
        <v>Electronics</v>
      </c>
      <c r="M3503" s="9">
        <v>1412.48</v>
      </c>
      <c r="N3503" s="9">
        <f>IF(ISBLANK('1. Raw Data'!N3503), MEDIAN('1. Raw Data'!$N$2:$N$5001), '1. Raw Data'!N3503)</f>
        <v>577.55999999999995</v>
      </c>
      <c r="O3503" s="9">
        <v>2</v>
      </c>
      <c r="P3503" s="9">
        <f>IF(ISBLANK('1. Raw Data'!P3503), 0, '1. Raw Data'!P3503)</f>
        <v>0</v>
      </c>
      <c r="Q3503" s="9">
        <v>528</v>
      </c>
      <c r="R3503" s="9">
        <v>5</v>
      </c>
      <c r="S3503" s="9">
        <f t="shared" si="162"/>
        <v>2824.96</v>
      </c>
      <c r="T3503" s="9">
        <f t="shared" si="163"/>
        <v>1669.8400000000001</v>
      </c>
      <c r="U3503" s="23">
        <f t="shared" si="164"/>
        <v>0.59110217489805172</v>
      </c>
    </row>
    <row r="3504" spans="1:21" x14ac:dyDescent="0.3">
      <c r="A3504" s="9">
        <v>1420</v>
      </c>
      <c r="B3504" s="9" t="str">
        <f>PROPER(TRIM('1. Raw Data'!B3504))</f>
        <v>Customer_3502</v>
      </c>
      <c r="C3504" s="9">
        <f>IF(OR('1. Raw Data'!C3504&lt;18, '1. Raw Data'!C3504&gt;100), MEDIAN('1. Raw Data'!$C$2:$C$5001), '1. Raw Data'!C3504)</f>
        <v>40</v>
      </c>
      <c r="D3504" s="9" t="s">
        <v>5019</v>
      </c>
      <c r="E3504" s="22">
        <v>45142</v>
      </c>
      <c r="F3504" s="9">
        <v>0</v>
      </c>
      <c r="G3504" s="9">
        <v>12109</v>
      </c>
      <c r="H3504" s="15">
        <v>45024</v>
      </c>
      <c r="I3504" s="9" t="s">
        <v>7457</v>
      </c>
      <c r="J3504" s="9">
        <v>116</v>
      </c>
      <c r="K3504" s="9" t="s">
        <v>7480</v>
      </c>
      <c r="L3504" s="9" t="str">
        <f>IF(OR('1. Raw Data'!L3504="Elec", '1. Raw Data'!L3504="elect"), "Electronics", '1. Raw Data'!L3504)</f>
        <v>Electronics</v>
      </c>
      <c r="M3504" s="9">
        <v>983.79</v>
      </c>
      <c r="N3504" s="9">
        <f>IF(ISBLANK('1. Raw Data'!N3504), MEDIAN('1. Raw Data'!$N$2:$N$5001), '1. Raw Data'!N3504)</f>
        <v>463.11</v>
      </c>
      <c r="O3504" s="9">
        <v>5</v>
      </c>
      <c r="P3504" s="9">
        <f>IF(ISBLANK('1. Raw Data'!P3504), 0, '1. Raw Data'!P3504)</f>
        <v>0</v>
      </c>
      <c r="Q3504" s="9">
        <v>516</v>
      </c>
      <c r="R3504" s="9">
        <v>4</v>
      </c>
      <c r="S3504" s="9">
        <f t="shared" si="162"/>
        <v>4918.95</v>
      </c>
      <c r="T3504" s="9">
        <f t="shared" si="163"/>
        <v>2603.3999999999996</v>
      </c>
      <c r="U3504" s="23">
        <f t="shared" si="164"/>
        <v>0.52925929314182896</v>
      </c>
    </row>
    <row r="3505" spans="1:21" x14ac:dyDescent="0.3">
      <c r="A3505" s="9">
        <v>1832</v>
      </c>
      <c r="B3505" s="9" t="str">
        <f>PROPER(TRIM('1. Raw Data'!B3505))</f>
        <v>Customer_3503</v>
      </c>
      <c r="C3505" s="9">
        <f>IF(OR('1. Raw Data'!C3505&lt;18, '1. Raw Data'!C3505&gt;100), MEDIAN('1. Raw Data'!$C$2:$C$5001), '1. Raw Data'!C3505)</f>
        <v>36</v>
      </c>
      <c r="D3505" s="9" t="s">
        <v>5021</v>
      </c>
      <c r="E3505" s="22">
        <v>45177</v>
      </c>
      <c r="F3505" s="9">
        <v>0</v>
      </c>
      <c r="G3505" s="9">
        <v>11943</v>
      </c>
      <c r="H3505" s="15">
        <v>45147</v>
      </c>
      <c r="I3505" s="9" t="s">
        <v>7455</v>
      </c>
      <c r="J3505" s="9">
        <v>116</v>
      </c>
      <c r="K3505" s="9" t="s">
        <v>7480</v>
      </c>
      <c r="L3505" s="9" t="str">
        <f>IF(OR('1. Raw Data'!L3505="Elec", '1. Raw Data'!L3505="elect"), "Electronics", '1. Raw Data'!L3505)</f>
        <v>Home Appliances</v>
      </c>
      <c r="M3505" s="9">
        <v>182.86</v>
      </c>
      <c r="N3505" s="9">
        <f>IF(ISBLANK('1. Raw Data'!N3505), MEDIAN('1. Raw Data'!$N$2:$N$5001), '1. Raw Data'!N3505)</f>
        <v>121.83</v>
      </c>
      <c r="O3505" s="9">
        <v>4</v>
      </c>
      <c r="P3505" s="9">
        <f>IF(ISBLANK('1. Raw Data'!P3505), 0, '1. Raw Data'!P3505)</f>
        <v>0.05</v>
      </c>
      <c r="Q3505" s="9">
        <v>481</v>
      </c>
      <c r="R3505" s="9">
        <v>6</v>
      </c>
      <c r="S3505" s="9">
        <f t="shared" si="162"/>
        <v>694.86800000000005</v>
      </c>
      <c r="T3505" s="9">
        <f t="shared" si="163"/>
        <v>207.54800000000006</v>
      </c>
      <c r="U3505" s="23">
        <f t="shared" si="164"/>
        <v>0.29868694485859193</v>
      </c>
    </row>
    <row r="3506" spans="1:21" x14ac:dyDescent="0.3">
      <c r="A3506" s="9">
        <v>2216</v>
      </c>
      <c r="B3506" s="9" t="str">
        <f>PROPER(TRIM('1. Raw Data'!B3506))</f>
        <v>Customer_3504</v>
      </c>
      <c r="C3506" s="9">
        <f>IF(OR('1. Raw Data'!C3506&lt;18, '1. Raw Data'!C3506&gt;100), MEDIAN('1. Raw Data'!$C$2:$C$5001), '1. Raw Data'!C3506)</f>
        <v>40</v>
      </c>
      <c r="D3506" s="9" t="s">
        <v>5022</v>
      </c>
      <c r="E3506" s="22">
        <v>44657</v>
      </c>
      <c r="F3506" s="9">
        <v>1</v>
      </c>
      <c r="G3506" s="9">
        <v>12349</v>
      </c>
      <c r="H3506" s="15">
        <v>44716</v>
      </c>
      <c r="I3506" s="9" t="s">
        <v>7455</v>
      </c>
      <c r="J3506" s="9">
        <v>128</v>
      </c>
      <c r="K3506" s="9" t="s">
        <v>7473</v>
      </c>
      <c r="L3506" s="9" t="str">
        <f>IF(OR('1. Raw Data'!L3506="Elec", '1. Raw Data'!L3506="elect"), "Electronics", '1. Raw Data'!L3506)</f>
        <v>Sports</v>
      </c>
      <c r="M3506" s="9">
        <v>80.38</v>
      </c>
      <c r="N3506" s="9">
        <f>IF(ISBLANK('1. Raw Data'!N3506), MEDIAN('1. Raw Data'!$N$2:$N$5001), '1. Raw Data'!N3506)</f>
        <v>35.28</v>
      </c>
      <c r="O3506" s="9">
        <v>2</v>
      </c>
      <c r="P3506" s="9">
        <f>IF(ISBLANK('1. Raw Data'!P3506), 0, '1. Raw Data'!P3506)</f>
        <v>0.05</v>
      </c>
      <c r="Q3506" s="9">
        <v>858</v>
      </c>
      <c r="R3506" s="9">
        <v>3</v>
      </c>
      <c r="S3506" s="9">
        <f t="shared" si="162"/>
        <v>152.72199999999998</v>
      </c>
      <c r="T3506" s="9">
        <f t="shared" si="163"/>
        <v>82.161999999999978</v>
      </c>
      <c r="U3506" s="23">
        <f t="shared" si="164"/>
        <v>0.5379840494493261</v>
      </c>
    </row>
    <row r="3507" spans="1:21" x14ac:dyDescent="0.3">
      <c r="A3507" s="9">
        <v>1558</v>
      </c>
      <c r="B3507" s="9" t="str">
        <f>PROPER(TRIM('1. Raw Data'!B3507))</f>
        <v>Customer_3505</v>
      </c>
      <c r="C3507" s="9">
        <f>IF(OR('1. Raw Data'!C3507&lt;18, '1. Raw Data'!C3507&gt;100), MEDIAN('1. Raw Data'!$C$2:$C$5001), '1. Raw Data'!C3507)</f>
        <v>20</v>
      </c>
      <c r="D3507" s="9" t="s">
        <v>5018</v>
      </c>
      <c r="E3507" s="22">
        <v>44641</v>
      </c>
      <c r="F3507" s="9">
        <v>0</v>
      </c>
      <c r="G3507" s="9">
        <v>10637</v>
      </c>
      <c r="H3507" s="15">
        <v>44641</v>
      </c>
      <c r="I3507" s="9" t="s">
        <v>7457</v>
      </c>
      <c r="J3507" s="9">
        <v>116</v>
      </c>
      <c r="K3507" s="9" t="s">
        <v>7480</v>
      </c>
      <c r="L3507" s="9" t="str">
        <f>IF(OR('1. Raw Data'!L3507="Elec", '1. Raw Data'!L3507="elect"), "Electronics", '1. Raw Data'!L3507)</f>
        <v>Clothing</v>
      </c>
      <c r="M3507" s="9">
        <v>123.64</v>
      </c>
      <c r="N3507" s="9">
        <f>IF(ISBLANK('1. Raw Data'!N3507), MEDIAN('1. Raw Data'!$N$2:$N$5001), '1. Raw Data'!N3507)</f>
        <v>51.36</v>
      </c>
      <c r="O3507" s="9">
        <v>4</v>
      </c>
      <c r="P3507" s="9">
        <f>IF(ISBLANK('1. Raw Data'!P3507), 0, '1. Raw Data'!P3507)</f>
        <v>0</v>
      </c>
      <c r="Q3507" s="9">
        <v>519</v>
      </c>
      <c r="R3507" s="9">
        <v>7</v>
      </c>
      <c r="S3507" s="9">
        <f t="shared" si="162"/>
        <v>494.56</v>
      </c>
      <c r="T3507" s="9">
        <f t="shared" si="163"/>
        <v>289.12</v>
      </c>
      <c r="U3507" s="23">
        <f t="shared" si="164"/>
        <v>0.58460045292785512</v>
      </c>
    </row>
    <row r="3508" spans="1:21" x14ac:dyDescent="0.3">
      <c r="A3508" s="9">
        <v>2171</v>
      </c>
      <c r="B3508" s="9" t="str">
        <f>PROPER(TRIM('1. Raw Data'!B3508))</f>
        <v>Customer_3506</v>
      </c>
      <c r="C3508" s="9">
        <f>IF(OR('1. Raw Data'!C3508&lt;18, '1. Raw Data'!C3508&gt;100), MEDIAN('1. Raw Data'!$C$2:$C$5001), '1. Raw Data'!C3508)</f>
        <v>35</v>
      </c>
      <c r="D3508" s="9" t="s">
        <v>5022</v>
      </c>
      <c r="E3508" s="22">
        <v>43890</v>
      </c>
      <c r="F3508" s="9">
        <v>1</v>
      </c>
      <c r="G3508" s="9">
        <v>10998</v>
      </c>
      <c r="H3508" s="15">
        <v>43890</v>
      </c>
      <c r="I3508" s="9" t="s">
        <v>7455</v>
      </c>
      <c r="J3508" s="9">
        <v>146</v>
      </c>
      <c r="K3508" s="9" t="s">
        <v>7505</v>
      </c>
      <c r="L3508" s="9" t="str">
        <f>IF(OR('1. Raw Data'!L3508="Elec", '1. Raw Data'!L3508="elect"), "Electronics", '1. Raw Data'!L3508)</f>
        <v>Sports</v>
      </c>
      <c r="M3508" s="9">
        <v>933.62</v>
      </c>
      <c r="N3508" s="9">
        <f>IF(ISBLANK('1. Raw Data'!N3508), MEDIAN('1. Raw Data'!$N$2:$N$5001), '1. Raw Data'!N3508)</f>
        <v>536.05999999999995</v>
      </c>
      <c r="O3508" s="9">
        <v>2</v>
      </c>
      <c r="P3508" s="9">
        <f>IF(ISBLANK('1. Raw Data'!P3508), 0, '1. Raw Data'!P3508)</f>
        <v>0.05</v>
      </c>
      <c r="Q3508" s="9">
        <v>1069</v>
      </c>
      <c r="R3508" s="9">
        <v>4</v>
      </c>
      <c r="S3508" s="9">
        <f t="shared" si="162"/>
        <v>1773.8779999999999</v>
      </c>
      <c r="T3508" s="9">
        <f t="shared" si="163"/>
        <v>701.75800000000004</v>
      </c>
      <c r="U3508" s="23">
        <f t="shared" si="164"/>
        <v>0.39560668772035057</v>
      </c>
    </row>
    <row r="3509" spans="1:21" x14ac:dyDescent="0.3">
      <c r="A3509" s="9">
        <v>2225</v>
      </c>
      <c r="B3509" s="9" t="str">
        <f>PROPER(TRIM('1. Raw Data'!B3509))</f>
        <v>Customer_3507</v>
      </c>
      <c r="C3509" s="9">
        <f>IF(OR('1. Raw Data'!C3509&lt;18, '1. Raw Data'!C3509&gt;100), MEDIAN('1. Raw Data'!$C$2:$C$5001), '1. Raw Data'!C3509)</f>
        <v>20</v>
      </c>
      <c r="D3509" s="9" t="s">
        <v>5020</v>
      </c>
      <c r="E3509" s="22">
        <v>45236</v>
      </c>
      <c r="F3509" s="9">
        <v>0</v>
      </c>
      <c r="G3509" s="9">
        <v>12219</v>
      </c>
      <c r="H3509" s="15">
        <v>45088</v>
      </c>
      <c r="I3509" s="9" t="s">
        <v>7456</v>
      </c>
      <c r="J3509" s="9">
        <v>146</v>
      </c>
      <c r="K3509" s="9" t="s">
        <v>7505</v>
      </c>
      <c r="L3509" s="9" t="str">
        <f>IF(OR('1. Raw Data'!L3509="Elec", '1. Raw Data'!L3509="elect"), "Electronics", '1. Raw Data'!L3509)</f>
        <v>Clothing</v>
      </c>
      <c r="M3509" s="9">
        <v>940.32</v>
      </c>
      <c r="N3509" s="9">
        <f>IF(ISBLANK('1. Raw Data'!N3509), MEDIAN('1. Raw Data'!$N$2:$N$5001), '1. Raw Data'!N3509)</f>
        <v>643.12</v>
      </c>
      <c r="O3509" s="9">
        <v>4</v>
      </c>
      <c r="P3509" s="9">
        <f>IF(ISBLANK('1. Raw Data'!P3509), 0, '1. Raw Data'!P3509)</f>
        <v>0</v>
      </c>
      <c r="Q3509" s="9">
        <v>570</v>
      </c>
      <c r="R3509" s="9">
        <v>3</v>
      </c>
      <c r="S3509" s="9">
        <f t="shared" si="162"/>
        <v>3761.28</v>
      </c>
      <c r="T3509" s="9">
        <f t="shared" si="163"/>
        <v>1188.8000000000002</v>
      </c>
      <c r="U3509" s="23">
        <f t="shared" si="164"/>
        <v>0.31606261698145316</v>
      </c>
    </row>
    <row r="3510" spans="1:21" x14ac:dyDescent="0.3">
      <c r="A3510" s="9">
        <v>2467</v>
      </c>
      <c r="B3510" s="9" t="str">
        <f>PROPER(TRIM('1. Raw Data'!B3510))</f>
        <v>Customer_3508</v>
      </c>
      <c r="C3510" s="9">
        <f>IF(OR('1. Raw Data'!C3510&lt;18, '1. Raw Data'!C3510&gt;100), MEDIAN('1. Raw Data'!$C$2:$C$5001), '1. Raw Data'!C3510)</f>
        <v>60</v>
      </c>
      <c r="D3510" s="9" t="s">
        <v>5018</v>
      </c>
      <c r="E3510" s="22">
        <v>44410</v>
      </c>
      <c r="F3510" s="9">
        <v>1</v>
      </c>
      <c r="G3510" s="9">
        <v>11528</v>
      </c>
      <c r="H3510" s="15">
        <v>44235</v>
      </c>
      <c r="I3510" s="9" t="s">
        <v>7455</v>
      </c>
      <c r="J3510" s="9">
        <v>114</v>
      </c>
      <c r="K3510" s="9" t="s">
        <v>7463</v>
      </c>
      <c r="L3510" s="9" t="str">
        <f>IF(OR('1. Raw Data'!L3510="Elec", '1. Raw Data'!L3510="elect"), "Electronics", '1. Raw Data'!L3510)</f>
        <v>Clothing</v>
      </c>
      <c r="M3510" s="9">
        <v>774.52</v>
      </c>
      <c r="N3510" s="9">
        <f>IF(ISBLANK('1. Raw Data'!N3510), MEDIAN('1. Raw Data'!$N$2:$N$5001), '1. Raw Data'!N3510)</f>
        <v>503.74</v>
      </c>
      <c r="O3510" s="9">
        <v>5</v>
      </c>
      <c r="P3510" s="9">
        <f>IF(ISBLANK('1. Raw Data'!P3510), 0, '1. Raw Data'!P3510)</f>
        <v>0</v>
      </c>
      <c r="Q3510" s="9">
        <v>1423</v>
      </c>
      <c r="R3510" s="9">
        <v>2</v>
      </c>
      <c r="S3510" s="9">
        <f t="shared" si="162"/>
        <v>3872.6</v>
      </c>
      <c r="T3510" s="9">
        <f t="shared" si="163"/>
        <v>1353.9</v>
      </c>
      <c r="U3510" s="23">
        <f t="shared" si="164"/>
        <v>0.34961008108247693</v>
      </c>
    </row>
    <row r="3511" spans="1:21" x14ac:dyDescent="0.3">
      <c r="A3511" s="9">
        <v>1913</v>
      </c>
      <c r="B3511" s="9" t="str">
        <f>PROPER(TRIM('1. Raw Data'!B3511))</f>
        <v>Customer_3509</v>
      </c>
      <c r="C3511" s="9">
        <f>IF(OR('1. Raw Data'!C3511&lt;18, '1. Raw Data'!C3511&gt;100), MEDIAN('1. Raw Data'!$C$2:$C$5001), '1. Raw Data'!C3511)</f>
        <v>47</v>
      </c>
      <c r="D3511" s="9" t="s">
        <v>5020</v>
      </c>
      <c r="E3511" s="22">
        <v>44751</v>
      </c>
      <c r="F3511" s="9">
        <v>0</v>
      </c>
      <c r="G3511" s="9">
        <v>10062</v>
      </c>
      <c r="H3511" s="15">
        <v>44811</v>
      </c>
      <c r="I3511" s="9" t="s">
        <v>7455</v>
      </c>
      <c r="J3511" s="9">
        <v>146</v>
      </c>
      <c r="K3511" s="9" t="s">
        <v>7505</v>
      </c>
      <c r="L3511" s="9" t="str">
        <f>IF(OR('1. Raw Data'!L3511="Elec", '1. Raw Data'!L3511="elect"), "Electronics", '1. Raw Data'!L3511)</f>
        <v>Sports</v>
      </c>
      <c r="M3511" s="9">
        <v>494.81</v>
      </c>
      <c r="N3511" s="9">
        <f>IF(ISBLANK('1. Raw Data'!N3511), MEDIAN('1. Raw Data'!$N$2:$N$5001), '1. Raw Data'!N3511)</f>
        <v>342.62</v>
      </c>
      <c r="O3511" s="9">
        <v>1</v>
      </c>
      <c r="P3511" s="9">
        <f>IF(ISBLANK('1. Raw Data'!P3511), 0, '1. Raw Data'!P3511)</f>
        <v>0</v>
      </c>
      <c r="Q3511" s="9">
        <v>350</v>
      </c>
      <c r="R3511" s="9">
        <v>4</v>
      </c>
      <c r="S3511" s="9">
        <f t="shared" si="162"/>
        <v>494.81</v>
      </c>
      <c r="T3511" s="9">
        <f t="shared" si="163"/>
        <v>152.19</v>
      </c>
      <c r="U3511" s="23">
        <f t="shared" si="164"/>
        <v>0.3075726036256341</v>
      </c>
    </row>
    <row r="3512" spans="1:21" x14ac:dyDescent="0.3">
      <c r="A3512" s="9">
        <v>2442</v>
      </c>
      <c r="B3512" s="9" t="str">
        <f>PROPER(TRIM('1. Raw Data'!B3512))</f>
        <v>Customer_3510</v>
      </c>
      <c r="C3512" s="9">
        <f>IF(OR('1. Raw Data'!C3512&lt;18, '1. Raw Data'!C3512&gt;100), MEDIAN('1. Raw Data'!$C$2:$C$5001), '1. Raw Data'!C3512)</f>
        <v>27</v>
      </c>
      <c r="D3512" s="9" t="s">
        <v>5022</v>
      </c>
      <c r="E3512" s="22">
        <v>45043</v>
      </c>
      <c r="F3512" s="9">
        <v>0</v>
      </c>
      <c r="G3512" s="9">
        <v>12819</v>
      </c>
      <c r="H3512" s="15">
        <v>45043</v>
      </c>
      <c r="I3512" s="9" t="s">
        <v>7457</v>
      </c>
      <c r="J3512" s="9">
        <v>144</v>
      </c>
      <c r="K3512" s="9" t="s">
        <v>7462</v>
      </c>
      <c r="L3512" s="9" t="str">
        <f>IF(OR('1. Raw Data'!L3512="Elec", '1. Raw Data'!L3512="elect"), "Electronics", '1. Raw Data'!L3512)</f>
        <v>Clothing</v>
      </c>
      <c r="M3512" s="9">
        <v>821.03</v>
      </c>
      <c r="N3512" s="9">
        <f>IF(ISBLANK('1. Raw Data'!N3512), MEDIAN('1. Raw Data'!$N$2:$N$5001), '1. Raw Data'!N3512)</f>
        <v>514.01</v>
      </c>
      <c r="O3512" s="9">
        <v>3</v>
      </c>
      <c r="P3512" s="9">
        <f>IF(ISBLANK('1. Raw Data'!P3512), 0, '1. Raw Data'!P3512)</f>
        <v>0.2</v>
      </c>
      <c r="Q3512" s="9">
        <v>615</v>
      </c>
      <c r="R3512" s="9">
        <v>5</v>
      </c>
      <c r="S3512" s="9">
        <f t="shared" si="162"/>
        <v>1970.4720000000002</v>
      </c>
      <c r="T3512" s="9">
        <f t="shared" si="163"/>
        <v>428.44200000000023</v>
      </c>
      <c r="U3512" s="23">
        <f t="shared" si="164"/>
        <v>0.21743115355102746</v>
      </c>
    </row>
    <row r="3513" spans="1:21" x14ac:dyDescent="0.3">
      <c r="A3513" s="9">
        <v>2450</v>
      </c>
      <c r="B3513" s="9" t="str">
        <f>PROPER(TRIM('1. Raw Data'!B3513))</f>
        <v>Customer_3511</v>
      </c>
      <c r="C3513" s="9">
        <f>IF(OR('1. Raw Data'!C3513&lt;18, '1. Raw Data'!C3513&gt;100), MEDIAN('1. Raw Data'!$C$2:$C$5001), '1. Raw Data'!C3513)</f>
        <v>57</v>
      </c>
      <c r="D3513" s="9" t="s">
        <v>5020</v>
      </c>
      <c r="E3513" s="22">
        <v>44710</v>
      </c>
      <c r="F3513" s="9">
        <v>0</v>
      </c>
      <c r="G3513" s="9">
        <v>10015</v>
      </c>
      <c r="H3513" s="15">
        <v>44710</v>
      </c>
      <c r="I3513" s="9" t="s">
        <v>7457</v>
      </c>
      <c r="J3513" s="9">
        <v>138</v>
      </c>
      <c r="K3513" s="9" t="s">
        <v>7464</v>
      </c>
      <c r="L3513" s="9" t="str">
        <f>IF(OR('1. Raw Data'!L3513="Elec", '1. Raw Data'!L3513="elect"), "Electronics", '1. Raw Data'!L3513)</f>
        <v>Clothing</v>
      </c>
      <c r="M3513" s="9">
        <v>798.64</v>
      </c>
      <c r="N3513" s="9">
        <f>IF(ISBLANK('1. Raw Data'!N3513), MEDIAN('1. Raw Data'!$N$2:$N$5001), '1. Raw Data'!N3513)</f>
        <v>424.25</v>
      </c>
      <c r="O3513" s="9">
        <v>2</v>
      </c>
      <c r="P3513" s="9">
        <f>IF(ISBLANK('1. Raw Data'!P3513), 0, '1. Raw Data'!P3513)</f>
        <v>0</v>
      </c>
      <c r="Q3513" s="9">
        <v>487</v>
      </c>
      <c r="R3513" s="9">
        <v>4</v>
      </c>
      <c r="S3513" s="9">
        <f t="shared" si="162"/>
        <v>1597.28</v>
      </c>
      <c r="T3513" s="9">
        <f t="shared" si="163"/>
        <v>748.78</v>
      </c>
      <c r="U3513" s="23">
        <f t="shared" si="164"/>
        <v>0.46878443353701293</v>
      </c>
    </row>
    <row r="3514" spans="1:21" x14ac:dyDescent="0.3">
      <c r="A3514" s="9">
        <v>2006</v>
      </c>
      <c r="B3514" s="9" t="str">
        <f>PROPER(TRIM('1. Raw Data'!B3514))</f>
        <v>Customer_3512</v>
      </c>
      <c r="C3514" s="9">
        <f>IF(OR('1. Raw Data'!C3514&lt;18, '1. Raw Data'!C3514&gt;100), MEDIAN('1. Raw Data'!$C$2:$C$5001), '1. Raw Data'!C3514)</f>
        <v>54</v>
      </c>
      <c r="D3514" s="9" t="s">
        <v>5018</v>
      </c>
      <c r="E3514" s="22">
        <v>44745</v>
      </c>
      <c r="F3514" s="9">
        <v>1</v>
      </c>
      <c r="G3514" s="9">
        <v>12738</v>
      </c>
      <c r="H3514" s="15">
        <v>44627</v>
      </c>
      <c r="I3514" s="9" t="s">
        <v>7456</v>
      </c>
      <c r="J3514" s="9">
        <v>120</v>
      </c>
      <c r="K3514" s="9" t="s">
        <v>7488</v>
      </c>
      <c r="L3514" s="9" t="str">
        <f>IF(OR('1. Raw Data'!L3514="Elec", '1. Raw Data'!L3514="elect"), "Electronics", '1. Raw Data'!L3514)</f>
        <v>Sports</v>
      </c>
      <c r="M3514" s="9">
        <v>78.150000000000006</v>
      </c>
      <c r="N3514" s="9">
        <f>IF(ISBLANK('1. Raw Data'!N3514), MEDIAN('1. Raw Data'!$N$2:$N$5001), '1. Raw Data'!N3514)</f>
        <v>53.45</v>
      </c>
      <c r="O3514" s="9">
        <v>3</v>
      </c>
      <c r="P3514" s="9">
        <f>IF(ISBLANK('1. Raw Data'!P3514), 0, '1. Raw Data'!P3514)</f>
        <v>0.05</v>
      </c>
      <c r="Q3514" s="9">
        <v>785</v>
      </c>
      <c r="R3514" s="9">
        <v>5</v>
      </c>
      <c r="S3514" s="9">
        <f t="shared" si="162"/>
        <v>222.72749999999999</v>
      </c>
      <c r="T3514" s="9">
        <f t="shared" si="163"/>
        <v>62.377499999999969</v>
      </c>
      <c r="U3514" s="23">
        <f t="shared" si="164"/>
        <v>0.28006195912044973</v>
      </c>
    </row>
    <row r="3515" spans="1:21" x14ac:dyDescent="0.3">
      <c r="A3515" s="9">
        <v>2498</v>
      </c>
      <c r="B3515" s="9" t="str">
        <f>PROPER(TRIM('1. Raw Data'!B3515))</f>
        <v>Customer_3513</v>
      </c>
      <c r="C3515" s="9">
        <f>IF(OR('1. Raw Data'!C3515&lt;18, '1. Raw Data'!C3515&gt;100), MEDIAN('1. Raw Data'!$C$2:$C$5001), '1. Raw Data'!C3515)</f>
        <v>44</v>
      </c>
      <c r="D3515" s="9" t="s">
        <v>5019</v>
      </c>
      <c r="E3515" s="22">
        <v>44105</v>
      </c>
      <c r="F3515" s="9">
        <v>1</v>
      </c>
      <c r="G3515" s="9">
        <v>10841</v>
      </c>
      <c r="H3515" s="15">
        <v>43840</v>
      </c>
      <c r="I3515" s="9" t="s">
        <v>7456</v>
      </c>
      <c r="J3515" s="9">
        <v>145</v>
      </c>
      <c r="K3515" s="9" t="s">
        <v>7470</v>
      </c>
      <c r="L3515" s="9" t="str">
        <f>IF(OR('1. Raw Data'!L3515="Elec", '1. Raw Data'!L3515="elect"), "Electronics", '1. Raw Data'!L3515)</f>
        <v>Electronics</v>
      </c>
      <c r="M3515" s="9">
        <v>459.58</v>
      </c>
      <c r="N3515" s="9">
        <f>IF(ISBLANK('1. Raw Data'!N3515), MEDIAN('1. Raw Data'!$N$2:$N$5001), '1. Raw Data'!N3515)</f>
        <v>242.65</v>
      </c>
      <c r="O3515" s="9">
        <v>3</v>
      </c>
      <c r="P3515" s="9">
        <f>IF(ISBLANK('1. Raw Data'!P3515), 0, '1. Raw Data'!P3515)</f>
        <v>0</v>
      </c>
      <c r="Q3515" s="9">
        <v>1605</v>
      </c>
      <c r="R3515" s="9">
        <v>2</v>
      </c>
      <c r="S3515" s="9">
        <f t="shared" si="162"/>
        <v>1378.74</v>
      </c>
      <c r="T3515" s="9">
        <f t="shared" si="163"/>
        <v>650.79</v>
      </c>
      <c r="U3515" s="23">
        <f t="shared" si="164"/>
        <v>0.4720179294138126</v>
      </c>
    </row>
    <row r="3516" spans="1:21" x14ac:dyDescent="0.3">
      <c r="A3516" s="9">
        <v>1125</v>
      </c>
      <c r="B3516" s="9" t="str">
        <f>PROPER(TRIM('1. Raw Data'!B3516))</f>
        <v>Customer_3514</v>
      </c>
      <c r="C3516" s="9">
        <f>IF(OR('1. Raw Data'!C3516&lt;18, '1. Raw Data'!C3516&gt;100), MEDIAN('1. Raw Data'!$C$2:$C$5001), '1. Raw Data'!C3516)</f>
        <v>39</v>
      </c>
      <c r="D3516" s="9" t="s">
        <v>5022</v>
      </c>
      <c r="E3516" s="22">
        <v>45274</v>
      </c>
      <c r="F3516" s="9">
        <v>0</v>
      </c>
      <c r="G3516" s="9">
        <v>13951</v>
      </c>
      <c r="H3516" s="15">
        <v>45274</v>
      </c>
      <c r="I3516" s="9" t="s">
        <v>7455</v>
      </c>
      <c r="J3516" s="9">
        <v>148</v>
      </c>
      <c r="K3516" s="9" t="s">
        <v>7491</v>
      </c>
      <c r="L3516" s="9" t="str">
        <f>IF(OR('1. Raw Data'!L3516="Elec", '1. Raw Data'!L3516="elect"), "Electronics", '1. Raw Data'!L3516)</f>
        <v>Sports</v>
      </c>
      <c r="M3516" s="9">
        <v>127.12</v>
      </c>
      <c r="N3516" s="9">
        <f>IF(ISBLANK('1. Raw Data'!N3516), MEDIAN('1. Raw Data'!$N$2:$N$5001), '1. Raw Data'!N3516)</f>
        <v>64.2</v>
      </c>
      <c r="O3516" s="9">
        <v>4</v>
      </c>
      <c r="P3516" s="9">
        <f>IF(ISBLANK('1. Raw Data'!P3516), 0, '1. Raw Data'!P3516)</f>
        <v>0.05</v>
      </c>
      <c r="Q3516" s="9">
        <v>384</v>
      </c>
      <c r="R3516" s="9">
        <v>5</v>
      </c>
      <c r="S3516" s="9">
        <f t="shared" si="162"/>
        <v>483.05599999999998</v>
      </c>
      <c r="T3516" s="9">
        <f t="shared" si="163"/>
        <v>226.25599999999997</v>
      </c>
      <c r="U3516" s="23">
        <f t="shared" si="164"/>
        <v>0.46838461793249642</v>
      </c>
    </row>
    <row r="3517" spans="1:21" x14ac:dyDescent="0.3">
      <c r="A3517" s="9">
        <v>1394</v>
      </c>
      <c r="B3517" s="9" t="str">
        <f>PROPER(TRIM('1. Raw Data'!B3517))</f>
        <v>Customer_3515</v>
      </c>
      <c r="C3517" s="9">
        <f>IF(OR('1. Raw Data'!C3517&lt;18, '1. Raw Data'!C3517&gt;100), MEDIAN('1. Raw Data'!$C$2:$C$5001), '1. Raw Data'!C3517)</f>
        <v>35</v>
      </c>
      <c r="D3517" s="9" t="s">
        <v>5022</v>
      </c>
      <c r="E3517" s="22">
        <v>44270</v>
      </c>
      <c r="F3517" s="9">
        <v>0</v>
      </c>
      <c r="G3517" s="9">
        <v>11124</v>
      </c>
      <c r="H3517" s="15">
        <v>44270</v>
      </c>
      <c r="I3517" s="9" t="s">
        <v>7457</v>
      </c>
      <c r="J3517" s="9">
        <v>141</v>
      </c>
      <c r="K3517" s="9" t="s">
        <v>7490</v>
      </c>
      <c r="L3517" s="9" t="str">
        <f>IF(OR('1. Raw Data'!L3517="Elec", '1. Raw Data'!L3517="elect"), "Electronics", '1. Raw Data'!L3517)</f>
        <v>Home Appliances</v>
      </c>
      <c r="M3517" s="9">
        <v>1355.22</v>
      </c>
      <c r="N3517" s="9">
        <f>IF(ISBLANK('1. Raw Data'!N3517), MEDIAN('1. Raw Data'!$N$2:$N$5001), '1. Raw Data'!N3517)</f>
        <v>724.31</v>
      </c>
      <c r="O3517" s="9">
        <v>1</v>
      </c>
      <c r="P3517" s="9">
        <f>IF(ISBLANK('1. Raw Data'!P3517), 0, '1. Raw Data'!P3517)</f>
        <v>0.2</v>
      </c>
      <c r="Q3517" s="9">
        <v>510</v>
      </c>
      <c r="R3517" s="9">
        <v>5</v>
      </c>
      <c r="S3517" s="9">
        <f t="shared" si="162"/>
        <v>1084.1760000000002</v>
      </c>
      <c r="T3517" s="9">
        <f t="shared" si="163"/>
        <v>359.86600000000021</v>
      </c>
      <c r="U3517" s="23">
        <f t="shared" si="164"/>
        <v>0.33192581278316452</v>
      </c>
    </row>
    <row r="3518" spans="1:21" x14ac:dyDescent="0.3">
      <c r="A3518" s="9">
        <v>1816</v>
      </c>
      <c r="B3518" s="9" t="str">
        <f>PROPER(TRIM('1. Raw Data'!B3518))</f>
        <v>Customer_3516</v>
      </c>
      <c r="C3518" s="9">
        <f>IF(OR('1. Raw Data'!C3518&lt;18, '1. Raw Data'!C3518&gt;100), MEDIAN('1. Raw Data'!$C$2:$C$5001), '1. Raw Data'!C3518)</f>
        <v>31</v>
      </c>
      <c r="D3518" s="9" t="s">
        <v>5023</v>
      </c>
      <c r="E3518" s="22">
        <v>44252</v>
      </c>
      <c r="F3518" s="9">
        <v>0</v>
      </c>
      <c r="G3518" s="9">
        <v>13247</v>
      </c>
      <c r="H3518" s="15">
        <v>44252</v>
      </c>
      <c r="I3518" s="9" t="s">
        <v>7457</v>
      </c>
      <c r="J3518" s="9">
        <v>134</v>
      </c>
      <c r="K3518" s="9" t="s">
        <v>7482</v>
      </c>
      <c r="L3518" s="9" t="str">
        <f>IF(OR('1. Raw Data'!L3518="Elec", '1. Raw Data'!L3518="elect"), "Electronics", '1. Raw Data'!L3518)</f>
        <v>Clothing</v>
      </c>
      <c r="M3518" s="9">
        <v>1101.57</v>
      </c>
      <c r="N3518" s="9">
        <f>IF(ISBLANK('1. Raw Data'!N3518), MEDIAN('1. Raw Data'!$N$2:$N$5001), '1. Raw Data'!N3518)</f>
        <v>709.62</v>
      </c>
      <c r="O3518" s="9">
        <v>4</v>
      </c>
      <c r="P3518" s="9">
        <f>IF(ISBLANK('1. Raw Data'!P3518), 0, '1. Raw Data'!P3518)</f>
        <v>0</v>
      </c>
      <c r="Q3518" s="9">
        <v>550</v>
      </c>
      <c r="R3518" s="9">
        <v>6</v>
      </c>
      <c r="S3518" s="9">
        <f t="shared" si="162"/>
        <v>4406.28</v>
      </c>
      <c r="T3518" s="9">
        <f t="shared" si="163"/>
        <v>1567.7999999999997</v>
      </c>
      <c r="U3518" s="23">
        <f t="shared" si="164"/>
        <v>0.35581034341893836</v>
      </c>
    </row>
    <row r="3519" spans="1:21" x14ac:dyDescent="0.3">
      <c r="A3519" s="9">
        <v>1880</v>
      </c>
      <c r="B3519" s="9" t="str">
        <f>PROPER(TRIM('1. Raw Data'!B3519))</f>
        <v>Customer_3517</v>
      </c>
      <c r="C3519" s="9">
        <f>IF(OR('1. Raw Data'!C3519&lt;18, '1. Raw Data'!C3519&gt;100), MEDIAN('1. Raw Data'!$C$2:$C$5001), '1. Raw Data'!C3519)</f>
        <v>19</v>
      </c>
      <c r="D3519" s="9" t="s">
        <v>5022</v>
      </c>
      <c r="E3519" s="22">
        <v>44401</v>
      </c>
      <c r="F3519" s="9">
        <v>0</v>
      </c>
      <c r="G3519" s="9">
        <v>11216</v>
      </c>
      <c r="H3519" s="15">
        <v>44401</v>
      </c>
      <c r="I3519" s="9" t="s">
        <v>7456</v>
      </c>
      <c r="J3519" s="9">
        <v>129</v>
      </c>
      <c r="K3519" s="9" t="s">
        <v>7471</v>
      </c>
      <c r="L3519" s="9" t="str">
        <f>IF(OR('1. Raw Data'!L3519="Elec", '1. Raw Data'!L3519="elect"), "Electronics", '1. Raw Data'!L3519)</f>
        <v>Home Appliances</v>
      </c>
      <c r="M3519" s="9">
        <v>1494.37</v>
      </c>
      <c r="N3519" s="9">
        <f>IF(ISBLANK('1. Raw Data'!N3519), MEDIAN('1. Raw Data'!$N$2:$N$5001), '1. Raw Data'!N3519)</f>
        <v>1009.16</v>
      </c>
      <c r="O3519" s="9">
        <v>3</v>
      </c>
      <c r="P3519" s="9">
        <f>IF(ISBLANK('1. Raw Data'!P3519), 0, '1. Raw Data'!P3519)</f>
        <v>0</v>
      </c>
      <c r="Q3519" s="9">
        <v>598</v>
      </c>
      <c r="R3519" s="9">
        <v>10</v>
      </c>
      <c r="S3519" s="9">
        <f t="shared" si="162"/>
        <v>4483.1099999999997</v>
      </c>
      <c r="T3519" s="9">
        <f t="shared" si="163"/>
        <v>1455.6299999999997</v>
      </c>
      <c r="U3519" s="23">
        <f t="shared" si="164"/>
        <v>0.32469201068008585</v>
      </c>
    </row>
    <row r="3520" spans="1:21" x14ac:dyDescent="0.3">
      <c r="A3520" s="9">
        <v>1575</v>
      </c>
      <c r="B3520" s="9" t="str">
        <f>PROPER(TRIM('1. Raw Data'!B3520))</f>
        <v>Customer_3518</v>
      </c>
      <c r="C3520" s="9">
        <f>IF(OR('1. Raw Data'!C3520&lt;18, '1. Raw Data'!C3520&gt;100), MEDIAN('1. Raw Data'!$C$2:$C$5001), '1. Raw Data'!C3520)</f>
        <v>62</v>
      </c>
      <c r="D3520" s="9" t="s">
        <v>5022</v>
      </c>
      <c r="E3520" s="22">
        <v>45272</v>
      </c>
      <c r="F3520" s="9">
        <v>0</v>
      </c>
      <c r="G3520" s="9">
        <v>11996</v>
      </c>
      <c r="H3520" s="15">
        <v>45272</v>
      </c>
      <c r="I3520" s="9" t="s">
        <v>7455</v>
      </c>
      <c r="J3520" s="9">
        <v>103</v>
      </c>
      <c r="K3520" s="9" t="s">
        <v>7472</v>
      </c>
      <c r="L3520" s="9" t="str">
        <f>IF(OR('1. Raw Data'!L3520="Elec", '1. Raw Data'!L3520="elect"), "Electronics", '1. Raw Data'!L3520)</f>
        <v>Clothing</v>
      </c>
      <c r="M3520" s="9">
        <v>488.15</v>
      </c>
      <c r="N3520" s="9">
        <f>IF(ISBLANK('1. Raw Data'!N3520), MEDIAN('1. Raw Data'!$N$2:$N$5001), '1. Raw Data'!N3520)</f>
        <v>247.64</v>
      </c>
      <c r="O3520" s="9">
        <v>5</v>
      </c>
      <c r="P3520" s="9">
        <f>IF(ISBLANK('1. Raw Data'!P3520), 0, '1. Raw Data'!P3520)</f>
        <v>0</v>
      </c>
      <c r="Q3520" s="9">
        <v>386</v>
      </c>
      <c r="R3520" s="9">
        <v>2</v>
      </c>
      <c r="S3520" s="9">
        <f t="shared" si="162"/>
        <v>2440.75</v>
      </c>
      <c r="T3520" s="9">
        <f t="shared" si="163"/>
        <v>1202.5500000000002</v>
      </c>
      <c r="U3520" s="23">
        <f t="shared" si="164"/>
        <v>0.49269691693127121</v>
      </c>
    </row>
    <row r="3521" spans="1:21" x14ac:dyDescent="0.3">
      <c r="A3521" s="9">
        <v>1324</v>
      </c>
      <c r="B3521" s="9" t="str">
        <f>PROPER(TRIM('1. Raw Data'!B3521))</f>
        <v>Customer_3519</v>
      </c>
      <c r="C3521" s="9">
        <f>IF(OR('1. Raw Data'!C3521&lt;18, '1. Raw Data'!C3521&gt;100), MEDIAN('1. Raw Data'!$C$2:$C$5001), '1. Raw Data'!C3521)</f>
        <v>32</v>
      </c>
      <c r="D3521" s="9" t="s">
        <v>5019</v>
      </c>
      <c r="E3521" s="22">
        <v>43959</v>
      </c>
      <c r="F3521" s="9">
        <v>1</v>
      </c>
      <c r="G3521" s="9">
        <v>13884</v>
      </c>
      <c r="H3521" s="15">
        <v>44048</v>
      </c>
      <c r="I3521" s="9" t="s">
        <v>7455</v>
      </c>
      <c r="J3521" s="9">
        <v>110</v>
      </c>
      <c r="K3521" s="9" t="s">
        <v>7493</v>
      </c>
      <c r="L3521" s="9" t="str">
        <f>IF(OR('1. Raw Data'!L3521="Elec", '1. Raw Data'!L3521="elect"), "Electronics", '1. Raw Data'!L3521)</f>
        <v>Electronics</v>
      </c>
      <c r="M3521" s="9">
        <v>1323.8</v>
      </c>
      <c r="N3521" s="9">
        <f>IF(ISBLANK('1. Raw Data'!N3521), MEDIAN('1. Raw Data'!$N$2:$N$5001), '1. Raw Data'!N3521)</f>
        <v>713.1</v>
      </c>
      <c r="O3521" s="9">
        <v>1</v>
      </c>
      <c r="P3521" s="9">
        <f>IF(ISBLANK('1. Raw Data'!P3521), 0, '1. Raw Data'!P3521)</f>
        <v>0.2</v>
      </c>
      <c r="Q3521" s="9">
        <v>1616</v>
      </c>
      <c r="R3521" s="9">
        <v>2</v>
      </c>
      <c r="S3521" s="9">
        <f t="shared" si="162"/>
        <v>1059.04</v>
      </c>
      <c r="T3521" s="9">
        <f t="shared" si="163"/>
        <v>345.93999999999994</v>
      </c>
      <c r="U3521" s="23">
        <f t="shared" si="164"/>
        <v>0.32665432844840608</v>
      </c>
    </row>
    <row r="3522" spans="1:21" x14ac:dyDescent="0.3">
      <c r="A3522" s="9">
        <v>2415</v>
      </c>
      <c r="B3522" s="9" t="str">
        <f>PROPER(TRIM('1. Raw Data'!B3522))</f>
        <v>Customer_3520</v>
      </c>
      <c r="C3522" s="9">
        <f>IF(OR('1. Raw Data'!C3522&lt;18, '1. Raw Data'!C3522&gt;100), MEDIAN('1. Raw Data'!$C$2:$C$5001), '1. Raw Data'!C3522)</f>
        <v>40</v>
      </c>
      <c r="D3522" s="9" t="s">
        <v>5023</v>
      </c>
      <c r="E3522" s="22">
        <v>45013</v>
      </c>
      <c r="F3522" s="9">
        <v>0</v>
      </c>
      <c r="G3522" s="9">
        <v>10898</v>
      </c>
      <c r="H3522" s="15">
        <v>45013</v>
      </c>
      <c r="I3522" s="9" t="s">
        <v>7457</v>
      </c>
      <c r="J3522" s="9">
        <v>120</v>
      </c>
      <c r="K3522" s="9" t="s">
        <v>7488</v>
      </c>
      <c r="L3522" s="9" t="str">
        <f>IF(OR('1. Raw Data'!L3522="Elec", '1. Raw Data'!L3522="elect"), "Electronics", '1. Raw Data'!L3522)</f>
        <v>Clothing</v>
      </c>
      <c r="M3522" s="9">
        <v>924.43</v>
      </c>
      <c r="N3522" s="9">
        <f>IF(ISBLANK('1. Raw Data'!N3522), MEDIAN('1. Raw Data'!$N$2:$N$5001), '1. Raw Data'!N3522)</f>
        <v>618.9</v>
      </c>
      <c r="O3522" s="9">
        <v>1</v>
      </c>
      <c r="P3522" s="9">
        <f>IF(ISBLANK('1. Raw Data'!P3522), 0, '1. Raw Data'!P3522)</f>
        <v>0</v>
      </c>
      <c r="Q3522" s="9">
        <v>327</v>
      </c>
      <c r="R3522" s="9">
        <v>6</v>
      </c>
      <c r="S3522" s="9">
        <f t="shared" si="162"/>
        <v>924.43</v>
      </c>
      <c r="T3522" s="9">
        <f t="shared" si="163"/>
        <v>305.52999999999997</v>
      </c>
      <c r="U3522" s="23">
        <f t="shared" si="164"/>
        <v>0.33050636608504697</v>
      </c>
    </row>
    <row r="3523" spans="1:21" x14ac:dyDescent="0.3">
      <c r="A3523" s="9">
        <v>1929</v>
      </c>
      <c r="B3523" s="9" t="str">
        <f>PROPER(TRIM('1. Raw Data'!B3523))</f>
        <v>Customer_3521</v>
      </c>
      <c r="C3523" s="9">
        <f>IF(OR('1. Raw Data'!C3523&lt;18, '1. Raw Data'!C3523&gt;100), MEDIAN('1. Raw Data'!$C$2:$C$5001), '1. Raw Data'!C3523)</f>
        <v>26</v>
      </c>
      <c r="D3523" s="9" t="s">
        <v>5021</v>
      </c>
      <c r="E3523" s="22">
        <v>44039</v>
      </c>
      <c r="F3523" s="9">
        <v>0</v>
      </c>
      <c r="G3523" s="9">
        <v>13344</v>
      </c>
      <c r="H3523" s="15">
        <v>44039</v>
      </c>
      <c r="I3523" s="9" t="s">
        <v>7457</v>
      </c>
      <c r="J3523" s="9">
        <v>102</v>
      </c>
      <c r="K3523" s="9" t="s">
        <v>7494</v>
      </c>
      <c r="L3523" s="9" t="str">
        <f>IF(OR('1. Raw Data'!L3523="Elec", '1. Raw Data'!L3523="elect"), "Electronics", '1. Raw Data'!L3523)</f>
        <v>Sports</v>
      </c>
      <c r="M3523" s="9">
        <v>707.03</v>
      </c>
      <c r="N3523" s="9">
        <f>IF(ISBLANK('1. Raw Data'!N3523), MEDIAN('1. Raw Data'!$N$2:$N$5001), '1. Raw Data'!N3523)</f>
        <v>429.51499999999999</v>
      </c>
      <c r="O3523" s="9">
        <v>3</v>
      </c>
      <c r="P3523" s="9">
        <f>IF(ISBLANK('1. Raw Data'!P3523), 0, '1. Raw Data'!P3523)</f>
        <v>0</v>
      </c>
      <c r="Q3523" s="9">
        <v>502</v>
      </c>
      <c r="R3523" s="9">
        <v>5</v>
      </c>
      <c r="S3523" s="9">
        <f t="shared" ref="S3523:S3586" si="165">M3523 * O3523 * (1 - P3523)</f>
        <v>2121.09</v>
      </c>
      <c r="T3523" s="9">
        <f t="shared" ref="T3523:T3586" si="166">S3523 - (N3523 * O3523)</f>
        <v>832.54500000000007</v>
      </c>
      <c r="U3523" s="23">
        <f t="shared" ref="U3523:U3586" si="167">T3523 / S3523</f>
        <v>0.39250809725188462</v>
      </c>
    </row>
    <row r="3524" spans="1:21" x14ac:dyDescent="0.3">
      <c r="A3524" s="9">
        <v>2463</v>
      </c>
      <c r="B3524" s="9" t="str">
        <f>PROPER(TRIM('1. Raw Data'!B3524))</f>
        <v>Customer_3522</v>
      </c>
      <c r="C3524" s="9">
        <f>IF(OR('1. Raw Data'!C3524&lt;18, '1. Raw Data'!C3524&gt;100), MEDIAN('1. Raw Data'!$C$2:$C$5001), '1. Raw Data'!C3524)</f>
        <v>36</v>
      </c>
      <c r="D3524" s="9" t="s">
        <v>5020</v>
      </c>
      <c r="E3524" s="22">
        <v>44930</v>
      </c>
      <c r="F3524" s="9">
        <v>1</v>
      </c>
      <c r="G3524" s="9">
        <v>11490</v>
      </c>
      <c r="H3524" s="15">
        <v>45017</v>
      </c>
      <c r="I3524" s="9" t="s">
        <v>7457</v>
      </c>
      <c r="J3524" s="9">
        <v>127</v>
      </c>
      <c r="K3524" s="9" t="s">
        <v>7489</v>
      </c>
      <c r="L3524" s="9" t="str">
        <f>IF(OR('1. Raw Data'!L3524="Elec", '1. Raw Data'!L3524="elect"), "Electronics", '1. Raw Data'!L3524)</f>
        <v>Clothing</v>
      </c>
      <c r="M3524" s="9">
        <v>372.73</v>
      </c>
      <c r="N3524" s="9">
        <f>IF(ISBLANK('1. Raw Data'!N3524), MEDIAN('1. Raw Data'!$N$2:$N$5001), '1. Raw Data'!N3524)</f>
        <v>236.74</v>
      </c>
      <c r="O3524" s="9">
        <v>4</v>
      </c>
      <c r="P3524" s="9">
        <f>IF(ISBLANK('1. Raw Data'!P3524), 0, '1. Raw Data'!P3524)</f>
        <v>0</v>
      </c>
      <c r="Q3524" s="9">
        <v>728</v>
      </c>
      <c r="R3524" s="9">
        <v>4</v>
      </c>
      <c r="S3524" s="9">
        <f t="shared" si="165"/>
        <v>1490.92</v>
      </c>
      <c r="T3524" s="9">
        <f t="shared" si="166"/>
        <v>543.96</v>
      </c>
      <c r="U3524" s="23">
        <f t="shared" si="167"/>
        <v>0.36484854988865933</v>
      </c>
    </row>
    <row r="3525" spans="1:21" x14ac:dyDescent="0.3">
      <c r="A3525" s="9">
        <v>2227</v>
      </c>
      <c r="B3525" s="9" t="str">
        <f>PROPER(TRIM('1. Raw Data'!B3525))</f>
        <v>Customer_3523</v>
      </c>
      <c r="C3525" s="9">
        <f>IF(OR('1. Raw Data'!C3525&lt;18, '1. Raw Data'!C3525&gt;100), MEDIAN('1. Raw Data'!$C$2:$C$5001), '1. Raw Data'!C3525)</f>
        <v>82</v>
      </c>
      <c r="D3525" s="9" t="s">
        <v>5018</v>
      </c>
      <c r="E3525" s="22">
        <v>44213</v>
      </c>
      <c r="F3525" s="9">
        <v>0</v>
      </c>
      <c r="G3525" s="9">
        <v>12980</v>
      </c>
      <c r="H3525" s="15">
        <v>44213</v>
      </c>
      <c r="I3525" s="9" t="s">
        <v>7457</v>
      </c>
      <c r="J3525" s="9">
        <v>132</v>
      </c>
      <c r="K3525" s="9" t="s">
        <v>7506</v>
      </c>
      <c r="L3525" s="9" t="str">
        <f>IF(OR('1. Raw Data'!L3525="Elec", '1. Raw Data'!L3525="elect"), "Electronics", '1. Raw Data'!L3525)</f>
        <v>Home Appliances</v>
      </c>
      <c r="M3525" s="9">
        <v>1120.67</v>
      </c>
      <c r="N3525" s="9">
        <f>IF(ISBLANK('1. Raw Data'!N3525), MEDIAN('1. Raw Data'!$N$2:$N$5001), '1. Raw Data'!N3525)</f>
        <v>600.98</v>
      </c>
      <c r="O3525" s="9">
        <v>5</v>
      </c>
      <c r="P3525" s="9">
        <f>IF(ISBLANK('1. Raw Data'!P3525), 0, '1. Raw Data'!P3525)</f>
        <v>0</v>
      </c>
      <c r="Q3525" s="9">
        <v>568</v>
      </c>
      <c r="R3525" s="9">
        <v>5</v>
      </c>
      <c r="S3525" s="9">
        <f t="shared" si="165"/>
        <v>5603.35</v>
      </c>
      <c r="T3525" s="9">
        <f t="shared" si="166"/>
        <v>2598.4500000000003</v>
      </c>
      <c r="U3525" s="23">
        <f t="shared" si="167"/>
        <v>0.46373151775277294</v>
      </c>
    </row>
    <row r="3526" spans="1:21" x14ac:dyDescent="0.3">
      <c r="A3526" s="9">
        <v>1832</v>
      </c>
      <c r="B3526" s="9" t="str">
        <f>PROPER(TRIM('1. Raw Data'!B3526))</f>
        <v>Customer_3524</v>
      </c>
      <c r="C3526" s="9">
        <f>IF(OR('1. Raw Data'!C3526&lt;18, '1. Raw Data'!C3526&gt;100), MEDIAN('1. Raw Data'!$C$2:$C$5001), '1. Raw Data'!C3526)</f>
        <v>29</v>
      </c>
      <c r="D3526" s="9" t="s">
        <v>5021</v>
      </c>
      <c r="E3526" s="22">
        <v>44580</v>
      </c>
      <c r="F3526" s="9">
        <v>0</v>
      </c>
      <c r="G3526" s="9">
        <v>13844</v>
      </c>
      <c r="H3526" s="15">
        <v>44580</v>
      </c>
      <c r="I3526" s="9" t="s">
        <v>7456</v>
      </c>
      <c r="J3526" s="9">
        <v>110</v>
      </c>
      <c r="K3526" s="9" t="s">
        <v>7493</v>
      </c>
      <c r="L3526" s="9" t="str">
        <f>IF(OR('1. Raw Data'!L3526="Elec", '1. Raw Data'!L3526="elect"), "Electronics", '1. Raw Data'!L3526)</f>
        <v>Sports</v>
      </c>
      <c r="M3526" s="9">
        <v>1361</v>
      </c>
      <c r="N3526" s="9">
        <f>IF(ISBLANK('1. Raw Data'!N3526), MEDIAN('1. Raw Data'!$N$2:$N$5001), '1. Raw Data'!N3526)</f>
        <v>698.13</v>
      </c>
      <c r="O3526" s="9">
        <v>2</v>
      </c>
      <c r="P3526" s="9">
        <f>IF(ISBLANK('1. Raw Data'!P3526), 0, '1. Raw Data'!P3526)</f>
        <v>0</v>
      </c>
      <c r="Q3526" s="9">
        <v>481</v>
      </c>
      <c r="R3526" s="9">
        <v>6</v>
      </c>
      <c r="S3526" s="9">
        <f t="shared" si="165"/>
        <v>2722</v>
      </c>
      <c r="T3526" s="9">
        <f t="shared" si="166"/>
        <v>1325.74</v>
      </c>
      <c r="U3526" s="23">
        <f t="shared" si="167"/>
        <v>0.48704628949301987</v>
      </c>
    </row>
    <row r="3527" spans="1:21" x14ac:dyDescent="0.3">
      <c r="A3527" s="9">
        <v>2054</v>
      </c>
      <c r="B3527" s="9" t="str">
        <f>PROPER(TRIM('1. Raw Data'!B3527))</f>
        <v>Customer_3525</v>
      </c>
      <c r="C3527" s="9">
        <f>IF(OR('1. Raw Data'!C3527&lt;18, '1. Raw Data'!C3527&gt;100), MEDIAN('1. Raw Data'!$C$2:$C$5001), '1. Raw Data'!C3527)</f>
        <v>61</v>
      </c>
      <c r="D3527" s="9" t="s">
        <v>5023</v>
      </c>
      <c r="E3527" s="22">
        <v>44498</v>
      </c>
      <c r="F3527" s="9">
        <v>1</v>
      </c>
      <c r="G3527" s="9">
        <v>12222</v>
      </c>
      <c r="H3527" s="15">
        <v>44498</v>
      </c>
      <c r="I3527" s="9" t="s">
        <v>7456</v>
      </c>
      <c r="J3527" s="9">
        <v>140</v>
      </c>
      <c r="K3527" s="9" t="s">
        <v>7468</v>
      </c>
      <c r="L3527" s="9" t="str">
        <f>IF(OR('1. Raw Data'!L3527="Elec", '1. Raw Data'!L3527="elect"), "Electronics", '1. Raw Data'!L3527)</f>
        <v>Home Appliances</v>
      </c>
      <c r="M3527" s="9">
        <v>391.2</v>
      </c>
      <c r="N3527" s="9">
        <f>IF(ISBLANK('1. Raw Data'!N3527), MEDIAN('1. Raw Data'!$N$2:$N$5001), '1. Raw Data'!N3527)</f>
        <v>208.93</v>
      </c>
      <c r="O3527" s="9">
        <v>4</v>
      </c>
      <c r="P3527" s="9">
        <f>IF(ISBLANK('1. Raw Data'!P3527), 0, '1. Raw Data'!P3527)</f>
        <v>0.2</v>
      </c>
      <c r="Q3527" s="9">
        <v>1160</v>
      </c>
      <c r="R3527" s="9">
        <v>2</v>
      </c>
      <c r="S3527" s="9">
        <f t="shared" si="165"/>
        <v>1251.8400000000001</v>
      </c>
      <c r="T3527" s="9">
        <f t="shared" si="166"/>
        <v>416.12000000000012</v>
      </c>
      <c r="U3527" s="23">
        <f t="shared" si="167"/>
        <v>0.33240669734151335</v>
      </c>
    </row>
    <row r="3528" spans="1:21" x14ac:dyDescent="0.3">
      <c r="A3528" s="9">
        <v>2411</v>
      </c>
      <c r="B3528" s="9" t="str">
        <f>PROPER(TRIM('1. Raw Data'!B3528))</f>
        <v>Customer_3526</v>
      </c>
      <c r="C3528" s="9">
        <f>IF(OR('1. Raw Data'!C3528&lt;18, '1. Raw Data'!C3528&gt;100), MEDIAN('1. Raw Data'!$C$2:$C$5001), '1. Raw Data'!C3528)</f>
        <v>39</v>
      </c>
      <c r="D3528" s="9" t="s">
        <v>5019</v>
      </c>
      <c r="E3528" s="22">
        <v>44234</v>
      </c>
      <c r="F3528" s="9">
        <v>0</v>
      </c>
      <c r="G3528" s="9">
        <v>11257</v>
      </c>
      <c r="H3528" s="15">
        <v>44379</v>
      </c>
      <c r="I3528" s="9" t="s">
        <v>7457</v>
      </c>
      <c r="J3528" s="9">
        <v>117</v>
      </c>
      <c r="K3528" s="9" t="s">
        <v>7483</v>
      </c>
      <c r="L3528" s="9" t="str">
        <f>IF(OR('1. Raw Data'!L3528="Elec", '1. Raw Data'!L3528="elect"), "Electronics", '1. Raw Data'!L3528)</f>
        <v>Electronics</v>
      </c>
      <c r="M3528" s="9">
        <v>304.32</v>
      </c>
      <c r="N3528" s="9">
        <f>IF(ISBLANK('1. Raw Data'!N3528), MEDIAN('1. Raw Data'!$N$2:$N$5001), '1. Raw Data'!N3528)</f>
        <v>159.94999999999999</v>
      </c>
      <c r="O3528" s="9">
        <v>1</v>
      </c>
      <c r="P3528" s="9">
        <f>IF(ISBLANK('1. Raw Data'!P3528), 0, '1. Raw Data'!P3528)</f>
        <v>0</v>
      </c>
      <c r="Q3528" s="9">
        <v>1049</v>
      </c>
      <c r="R3528" s="9">
        <v>2</v>
      </c>
      <c r="S3528" s="9">
        <f t="shared" si="165"/>
        <v>304.32</v>
      </c>
      <c r="T3528" s="9">
        <f t="shared" si="166"/>
        <v>144.37</v>
      </c>
      <c r="U3528" s="23">
        <f t="shared" si="167"/>
        <v>0.47440194532071506</v>
      </c>
    </row>
    <row r="3529" spans="1:21" x14ac:dyDescent="0.3">
      <c r="A3529" s="9">
        <v>2457</v>
      </c>
      <c r="B3529" s="9" t="str">
        <f>PROPER(TRIM('1. Raw Data'!B3529))</f>
        <v>Customer_3527</v>
      </c>
      <c r="C3529" s="9">
        <f>IF(OR('1. Raw Data'!C3529&lt;18, '1. Raw Data'!C3529&gt;100), MEDIAN('1. Raw Data'!$C$2:$C$5001), '1. Raw Data'!C3529)</f>
        <v>50</v>
      </c>
      <c r="D3529" s="9" t="s">
        <v>5018</v>
      </c>
      <c r="E3529" s="22">
        <v>44768</v>
      </c>
      <c r="F3529" s="9">
        <v>1</v>
      </c>
      <c r="G3529" s="9">
        <v>13883</v>
      </c>
      <c r="H3529" s="15">
        <v>44768</v>
      </c>
      <c r="I3529" s="9" t="s">
        <v>7455</v>
      </c>
      <c r="J3529" s="9">
        <v>133</v>
      </c>
      <c r="K3529" s="9" t="s">
        <v>7498</v>
      </c>
      <c r="L3529" s="9" t="str">
        <f>IF(OR('1. Raw Data'!L3529="Elec", '1. Raw Data'!L3529="elect"), "Electronics", '1. Raw Data'!L3529)</f>
        <v>Home Appliances</v>
      </c>
      <c r="M3529" s="9">
        <v>1059.52</v>
      </c>
      <c r="N3529" s="9">
        <f>IF(ISBLANK('1. Raw Data'!N3529), MEDIAN('1. Raw Data'!$N$2:$N$5001), '1. Raw Data'!N3529)</f>
        <v>664.3</v>
      </c>
      <c r="O3529" s="9">
        <v>4</v>
      </c>
      <c r="P3529" s="9">
        <f>IF(ISBLANK('1. Raw Data'!P3529), 0, '1. Raw Data'!P3529)</f>
        <v>0</v>
      </c>
      <c r="Q3529" s="9">
        <v>890</v>
      </c>
      <c r="R3529" s="9">
        <v>2</v>
      </c>
      <c r="S3529" s="9">
        <f t="shared" si="165"/>
        <v>4238.08</v>
      </c>
      <c r="T3529" s="9">
        <f t="shared" si="166"/>
        <v>1580.88</v>
      </c>
      <c r="U3529" s="23">
        <f t="shared" si="167"/>
        <v>0.37301797040169138</v>
      </c>
    </row>
    <row r="3530" spans="1:21" x14ac:dyDescent="0.3">
      <c r="A3530" s="9">
        <v>1836</v>
      </c>
      <c r="B3530" s="9" t="str">
        <f>PROPER(TRIM('1. Raw Data'!B3530))</f>
        <v>Customer_3528</v>
      </c>
      <c r="C3530" s="9">
        <f>IF(OR('1. Raw Data'!C3530&lt;18, '1. Raw Data'!C3530&gt;100), MEDIAN('1. Raw Data'!$C$2:$C$5001), '1. Raw Data'!C3530)</f>
        <v>58</v>
      </c>
      <c r="D3530" s="9" t="s">
        <v>5020</v>
      </c>
      <c r="E3530" s="22">
        <v>44064</v>
      </c>
      <c r="F3530" s="9">
        <v>0</v>
      </c>
      <c r="G3530" s="9">
        <v>13287</v>
      </c>
      <c r="H3530" s="15">
        <v>44064</v>
      </c>
      <c r="I3530" s="9" t="s">
        <v>7456</v>
      </c>
      <c r="J3530" s="9">
        <v>106</v>
      </c>
      <c r="K3530" s="9" t="s">
        <v>7477</v>
      </c>
      <c r="L3530" s="9" t="str">
        <f>IF(OR('1. Raw Data'!L3530="Elec", '1. Raw Data'!L3530="elect"), "Electronics", '1. Raw Data'!L3530)</f>
        <v>Home Appliances</v>
      </c>
      <c r="M3530" s="9">
        <v>1466.61</v>
      </c>
      <c r="N3530" s="9">
        <f>IF(ISBLANK('1. Raw Data'!N3530), MEDIAN('1. Raw Data'!$N$2:$N$5001), '1. Raw Data'!N3530)</f>
        <v>994.93</v>
      </c>
      <c r="O3530" s="9">
        <v>2</v>
      </c>
      <c r="P3530" s="9">
        <f>IF(ISBLANK('1. Raw Data'!P3530), 0, '1. Raw Data'!P3530)</f>
        <v>0.1</v>
      </c>
      <c r="Q3530" s="9">
        <v>475</v>
      </c>
      <c r="R3530" s="9">
        <v>6</v>
      </c>
      <c r="S3530" s="9">
        <f t="shared" si="165"/>
        <v>2639.8979999999997</v>
      </c>
      <c r="T3530" s="9">
        <f t="shared" si="166"/>
        <v>650.03799999999978</v>
      </c>
      <c r="U3530" s="23">
        <f t="shared" si="167"/>
        <v>0.24623602881626483</v>
      </c>
    </row>
    <row r="3531" spans="1:21" x14ac:dyDescent="0.3">
      <c r="A3531" s="9">
        <v>1925</v>
      </c>
      <c r="B3531" s="9" t="str">
        <f>PROPER(TRIM('1. Raw Data'!B3531))</f>
        <v>Customer_3529</v>
      </c>
      <c r="C3531" s="9">
        <f>IF(OR('1. Raw Data'!C3531&lt;18, '1. Raw Data'!C3531&gt;100), MEDIAN('1. Raw Data'!$C$2:$C$5001), '1. Raw Data'!C3531)</f>
        <v>44</v>
      </c>
      <c r="D3531" s="9" t="s">
        <v>5022</v>
      </c>
      <c r="E3531" s="22">
        <v>44368</v>
      </c>
      <c r="F3531" s="9">
        <v>1</v>
      </c>
      <c r="G3531" s="9">
        <v>11514</v>
      </c>
      <c r="H3531" s="15">
        <v>44368</v>
      </c>
      <c r="I3531" s="9" t="s">
        <v>7457</v>
      </c>
      <c r="J3531" s="9">
        <v>139</v>
      </c>
      <c r="K3531" s="9" t="s">
        <v>7486</v>
      </c>
      <c r="L3531" s="9" t="str">
        <f>IF(OR('1. Raw Data'!L3531="Elec", '1. Raw Data'!L3531="elect"), "Electronics", '1. Raw Data'!L3531)</f>
        <v>Home Appliances</v>
      </c>
      <c r="M3531" s="9">
        <v>1137.43</v>
      </c>
      <c r="N3531" s="9">
        <f>IF(ISBLANK('1. Raw Data'!N3531), MEDIAN('1. Raw Data'!$N$2:$N$5001), '1. Raw Data'!N3531)</f>
        <v>622.66999999999996</v>
      </c>
      <c r="O3531" s="9">
        <v>5</v>
      </c>
      <c r="P3531" s="9">
        <f>IF(ISBLANK('1. Raw Data'!P3531), 0, '1. Raw Data'!P3531)</f>
        <v>0</v>
      </c>
      <c r="Q3531" s="9">
        <v>1133</v>
      </c>
      <c r="R3531" s="9">
        <v>3</v>
      </c>
      <c r="S3531" s="9">
        <f t="shared" si="165"/>
        <v>5687.1500000000005</v>
      </c>
      <c r="T3531" s="9">
        <f t="shared" si="166"/>
        <v>2573.8000000000006</v>
      </c>
      <c r="U3531" s="23">
        <f t="shared" si="167"/>
        <v>0.45256411383557676</v>
      </c>
    </row>
    <row r="3532" spans="1:21" x14ac:dyDescent="0.3">
      <c r="A3532" s="9">
        <v>2399</v>
      </c>
      <c r="B3532" s="9" t="str">
        <f>PROPER(TRIM('1. Raw Data'!B3532))</f>
        <v>Customer_3530</v>
      </c>
      <c r="C3532" s="9">
        <f>IF(OR('1. Raw Data'!C3532&lt;18, '1. Raw Data'!C3532&gt;100), MEDIAN('1. Raw Data'!$C$2:$C$5001), '1. Raw Data'!C3532)</f>
        <v>34</v>
      </c>
      <c r="D3532" s="9" t="s">
        <v>5022</v>
      </c>
      <c r="E3532" s="22">
        <v>45204</v>
      </c>
      <c r="F3532" s="9">
        <v>0</v>
      </c>
      <c r="G3532" s="9">
        <v>10416</v>
      </c>
      <c r="H3532" s="15">
        <v>45056</v>
      </c>
      <c r="I3532" s="9" t="s">
        <v>7457</v>
      </c>
      <c r="J3532" s="9">
        <v>147</v>
      </c>
      <c r="K3532" s="9" t="s">
        <v>7474</v>
      </c>
      <c r="L3532" s="9" t="str">
        <f>IF(OR('1. Raw Data'!L3532="Elec", '1. Raw Data'!L3532="elect"), "Electronics", '1. Raw Data'!L3532)</f>
        <v>Sports</v>
      </c>
      <c r="M3532" s="9">
        <v>462.64</v>
      </c>
      <c r="N3532" s="9">
        <f>IF(ISBLANK('1. Raw Data'!N3532), MEDIAN('1. Raw Data'!$N$2:$N$5001), '1. Raw Data'!N3532)</f>
        <v>300.63</v>
      </c>
      <c r="O3532" s="9">
        <v>5</v>
      </c>
      <c r="P3532" s="9">
        <f>IF(ISBLANK('1. Raw Data'!P3532), 0, '1. Raw Data'!P3532)</f>
        <v>0</v>
      </c>
      <c r="Q3532" s="9">
        <v>353</v>
      </c>
      <c r="R3532" s="9">
        <v>5</v>
      </c>
      <c r="S3532" s="9">
        <f t="shared" si="165"/>
        <v>2313.1999999999998</v>
      </c>
      <c r="T3532" s="9">
        <f t="shared" si="166"/>
        <v>810.04999999999973</v>
      </c>
      <c r="U3532" s="23">
        <f t="shared" si="167"/>
        <v>0.35018588967663833</v>
      </c>
    </row>
    <row r="3533" spans="1:21" x14ac:dyDescent="0.3">
      <c r="A3533" s="9">
        <v>2367</v>
      </c>
      <c r="B3533" s="9" t="str">
        <f>PROPER(TRIM('1. Raw Data'!B3533))</f>
        <v>Customer_3531</v>
      </c>
      <c r="C3533" s="9">
        <f>IF(OR('1. Raw Data'!C3533&lt;18, '1. Raw Data'!C3533&gt;100), MEDIAN('1. Raw Data'!$C$2:$C$5001), '1. Raw Data'!C3533)</f>
        <v>37</v>
      </c>
      <c r="D3533" s="9" t="s">
        <v>5021</v>
      </c>
      <c r="E3533" s="22">
        <v>44833</v>
      </c>
      <c r="F3533" s="9">
        <v>1</v>
      </c>
      <c r="G3533" s="9">
        <v>13830</v>
      </c>
      <c r="H3533" s="15">
        <v>44833</v>
      </c>
      <c r="I3533" s="9" t="s">
        <v>7455</v>
      </c>
      <c r="J3533" s="9">
        <v>118</v>
      </c>
      <c r="K3533" s="9" t="s">
        <v>7501</v>
      </c>
      <c r="L3533" s="9" t="str">
        <f>IF(OR('1. Raw Data'!L3533="Elec", '1. Raw Data'!L3533="elect"), "Electronics", '1. Raw Data'!L3533)</f>
        <v>Electronics</v>
      </c>
      <c r="M3533" s="9">
        <v>658.94</v>
      </c>
      <c r="N3533" s="9">
        <f>IF(ISBLANK('1. Raw Data'!N3533), MEDIAN('1. Raw Data'!$N$2:$N$5001), '1. Raw Data'!N3533)</f>
        <v>408.27</v>
      </c>
      <c r="O3533" s="9">
        <v>2</v>
      </c>
      <c r="P3533" s="9">
        <f>IF(ISBLANK('1. Raw Data'!P3533), 0, '1. Raw Data'!P3533)</f>
        <v>0.05</v>
      </c>
      <c r="Q3533" s="9">
        <v>825</v>
      </c>
      <c r="R3533" s="9">
        <v>7</v>
      </c>
      <c r="S3533" s="9">
        <f t="shared" si="165"/>
        <v>1251.9860000000001</v>
      </c>
      <c r="T3533" s="9">
        <f t="shared" si="166"/>
        <v>435.44600000000014</v>
      </c>
      <c r="U3533" s="23">
        <f t="shared" si="167"/>
        <v>0.34780420867326001</v>
      </c>
    </row>
    <row r="3534" spans="1:21" x14ac:dyDescent="0.3">
      <c r="A3534" s="9">
        <v>1442</v>
      </c>
      <c r="B3534" s="9" t="str">
        <f>PROPER(TRIM('1. Raw Data'!B3534))</f>
        <v>Customer_3532</v>
      </c>
      <c r="C3534" s="9">
        <f>IF(OR('1. Raw Data'!C3534&lt;18, '1. Raw Data'!C3534&gt;100), MEDIAN('1. Raw Data'!$C$2:$C$5001), '1. Raw Data'!C3534)</f>
        <v>37</v>
      </c>
      <c r="D3534" s="9" t="s">
        <v>5020</v>
      </c>
      <c r="E3534" s="22">
        <v>44911</v>
      </c>
      <c r="F3534" s="9">
        <v>0</v>
      </c>
      <c r="G3534" s="9">
        <v>11556</v>
      </c>
      <c r="H3534" s="15">
        <v>44911</v>
      </c>
      <c r="I3534" s="9" t="s">
        <v>7455</v>
      </c>
      <c r="J3534" s="9">
        <v>109</v>
      </c>
      <c r="K3534" s="9" t="s">
        <v>7466</v>
      </c>
      <c r="L3534" s="9" t="str">
        <f>IF(OR('1. Raw Data'!L3534="Elec", '1. Raw Data'!L3534="elect"), "Electronics", '1. Raw Data'!L3534)</f>
        <v>Electronics</v>
      </c>
      <c r="M3534" s="9">
        <v>607.26</v>
      </c>
      <c r="N3534" s="9">
        <f>IF(ISBLANK('1. Raw Data'!N3534), MEDIAN('1. Raw Data'!$N$2:$N$5001), '1. Raw Data'!N3534)</f>
        <v>303.14999999999998</v>
      </c>
      <c r="O3534" s="9">
        <v>2</v>
      </c>
      <c r="P3534" s="9">
        <f>IF(ISBLANK('1. Raw Data'!P3534), 0, '1. Raw Data'!P3534)</f>
        <v>0</v>
      </c>
      <c r="Q3534" s="9">
        <v>519</v>
      </c>
      <c r="R3534" s="9">
        <v>4</v>
      </c>
      <c r="S3534" s="9">
        <f t="shared" si="165"/>
        <v>1214.52</v>
      </c>
      <c r="T3534" s="9">
        <f t="shared" si="166"/>
        <v>608.22</v>
      </c>
      <c r="U3534" s="23">
        <f t="shared" si="167"/>
        <v>0.50079043572769488</v>
      </c>
    </row>
    <row r="3535" spans="1:21" x14ac:dyDescent="0.3">
      <c r="A3535" s="9">
        <v>1074</v>
      </c>
      <c r="B3535" s="9" t="str">
        <f>PROPER(TRIM('1. Raw Data'!B3535))</f>
        <v>Customer_3533</v>
      </c>
      <c r="C3535" s="9">
        <f>IF(OR('1. Raw Data'!C3535&lt;18, '1. Raw Data'!C3535&gt;100), MEDIAN('1. Raw Data'!$C$2:$C$5001), '1. Raw Data'!C3535)</f>
        <v>67</v>
      </c>
      <c r="D3535" s="9" t="s">
        <v>5023</v>
      </c>
      <c r="E3535" s="22">
        <v>45139</v>
      </c>
      <c r="F3535" s="9">
        <v>0</v>
      </c>
      <c r="G3535" s="9">
        <v>10450</v>
      </c>
      <c r="H3535" s="15">
        <v>44934</v>
      </c>
      <c r="I3535" s="9" t="s">
        <v>7457</v>
      </c>
      <c r="J3535" s="9">
        <v>108</v>
      </c>
      <c r="K3535" s="9" t="s">
        <v>7496</v>
      </c>
      <c r="L3535" s="9" t="str">
        <f>IF(OR('1. Raw Data'!L3535="Elec", '1. Raw Data'!L3535="elect"), "Electronics", '1. Raw Data'!L3535)</f>
        <v>Electronics</v>
      </c>
      <c r="M3535" s="9">
        <v>1285.54</v>
      </c>
      <c r="N3535" s="9">
        <f>IF(ISBLANK('1. Raw Data'!N3535), MEDIAN('1. Raw Data'!$N$2:$N$5001), '1. Raw Data'!N3535)</f>
        <v>740.72</v>
      </c>
      <c r="O3535" s="9">
        <v>3</v>
      </c>
      <c r="P3535" s="9">
        <f>IF(ISBLANK('1. Raw Data'!P3535), 0, '1. Raw Data'!P3535)</f>
        <v>0</v>
      </c>
      <c r="Q3535" s="9">
        <v>519</v>
      </c>
      <c r="R3535" s="9">
        <v>6</v>
      </c>
      <c r="S3535" s="9">
        <f t="shared" si="165"/>
        <v>3856.62</v>
      </c>
      <c r="T3535" s="9">
        <f t="shared" si="166"/>
        <v>1634.46</v>
      </c>
      <c r="U3535" s="23">
        <f t="shared" si="167"/>
        <v>0.42380633819251057</v>
      </c>
    </row>
    <row r="3536" spans="1:21" x14ac:dyDescent="0.3">
      <c r="A3536" s="9">
        <v>1556</v>
      </c>
      <c r="B3536" s="9" t="str">
        <f>PROPER(TRIM('1. Raw Data'!B3536))</f>
        <v>Customer_3534</v>
      </c>
      <c r="C3536" s="9">
        <f>IF(OR('1. Raw Data'!C3536&lt;18, '1. Raw Data'!C3536&gt;100), MEDIAN('1. Raw Data'!$C$2:$C$5001), '1. Raw Data'!C3536)</f>
        <v>40</v>
      </c>
      <c r="D3536" s="9" t="s">
        <v>5020</v>
      </c>
      <c r="E3536" s="22">
        <v>44472</v>
      </c>
      <c r="F3536" s="9">
        <v>0</v>
      </c>
      <c r="G3536" s="9">
        <v>12883</v>
      </c>
      <c r="H3536" s="15">
        <v>44265</v>
      </c>
      <c r="I3536" s="9" t="s">
        <v>7456</v>
      </c>
      <c r="J3536" s="9">
        <v>125</v>
      </c>
      <c r="K3536" s="9" t="s">
        <v>7479</v>
      </c>
      <c r="L3536" s="9" t="str">
        <f>IF(OR('1. Raw Data'!L3536="Elec", '1. Raw Data'!L3536="elect"), "Electronics", '1. Raw Data'!L3536)</f>
        <v>Home Appliances</v>
      </c>
      <c r="M3536" s="9">
        <v>1168.49</v>
      </c>
      <c r="N3536" s="9">
        <f>IF(ISBLANK('1. Raw Data'!N3536), MEDIAN('1. Raw Data'!$N$2:$N$5001), '1. Raw Data'!N3536)</f>
        <v>701.15</v>
      </c>
      <c r="O3536" s="9">
        <v>1</v>
      </c>
      <c r="P3536" s="9">
        <f>IF(ISBLANK('1. Raw Data'!P3536), 0, '1. Raw Data'!P3536)</f>
        <v>0</v>
      </c>
      <c r="Q3536" s="9">
        <v>354</v>
      </c>
      <c r="R3536" s="9">
        <v>5</v>
      </c>
      <c r="S3536" s="9">
        <f t="shared" si="165"/>
        <v>1168.49</v>
      </c>
      <c r="T3536" s="9">
        <f t="shared" si="166"/>
        <v>467.34000000000003</v>
      </c>
      <c r="U3536" s="23">
        <f t="shared" si="167"/>
        <v>0.39995207490008478</v>
      </c>
    </row>
    <row r="3537" spans="1:21" x14ac:dyDescent="0.3">
      <c r="A3537" s="9">
        <v>2178</v>
      </c>
      <c r="B3537" s="9" t="str">
        <f>PROPER(TRIM('1. Raw Data'!B3537))</f>
        <v>Customer_3535</v>
      </c>
      <c r="C3537" s="9">
        <f>IF(OR('1. Raw Data'!C3537&lt;18, '1. Raw Data'!C3537&gt;100), MEDIAN('1. Raw Data'!$C$2:$C$5001), '1. Raw Data'!C3537)</f>
        <v>40</v>
      </c>
      <c r="D3537" s="9" t="s">
        <v>5019</v>
      </c>
      <c r="E3537" s="22">
        <v>45053</v>
      </c>
      <c r="F3537" s="9">
        <v>1</v>
      </c>
      <c r="G3537" s="9">
        <v>13826</v>
      </c>
      <c r="H3537" s="15">
        <v>45112</v>
      </c>
      <c r="I3537" s="9" t="s">
        <v>7456</v>
      </c>
      <c r="J3537" s="9">
        <v>131</v>
      </c>
      <c r="K3537" s="9" t="s">
        <v>7504</v>
      </c>
      <c r="L3537" s="9" t="str">
        <f>IF(OR('1. Raw Data'!L3537="Elec", '1. Raw Data'!L3537="elect"), "Electronics", '1. Raw Data'!L3537)</f>
        <v>Sports</v>
      </c>
      <c r="M3537" s="9">
        <v>904.01</v>
      </c>
      <c r="N3537" s="9">
        <f>IF(ISBLANK('1. Raw Data'!N3537), MEDIAN('1. Raw Data'!$N$2:$N$5001), '1. Raw Data'!N3537)</f>
        <v>367.98</v>
      </c>
      <c r="O3537" s="9">
        <v>3</v>
      </c>
      <c r="P3537" s="9">
        <f>IF(ISBLANK('1. Raw Data'!P3537), 0, '1. Raw Data'!P3537)</f>
        <v>0</v>
      </c>
      <c r="Q3537" s="9">
        <v>605</v>
      </c>
      <c r="R3537" s="9">
        <v>2</v>
      </c>
      <c r="S3537" s="9">
        <f t="shared" si="165"/>
        <v>2712.0299999999997</v>
      </c>
      <c r="T3537" s="9">
        <f t="shared" si="166"/>
        <v>1608.0899999999997</v>
      </c>
      <c r="U3537" s="23">
        <f t="shared" si="167"/>
        <v>0.59294698067499252</v>
      </c>
    </row>
    <row r="3538" spans="1:21" x14ac:dyDescent="0.3">
      <c r="A3538" s="9">
        <v>2453</v>
      </c>
      <c r="B3538" s="9" t="str">
        <f>PROPER(TRIM('1. Raw Data'!B3538))</f>
        <v>Customer_3536</v>
      </c>
      <c r="C3538" s="9">
        <f>IF(OR('1. Raw Data'!C3538&lt;18, '1. Raw Data'!C3538&gt;100), MEDIAN('1. Raw Data'!$C$2:$C$5001), '1. Raw Data'!C3538)</f>
        <v>40</v>
      </c>
      <c r="D3538" s="9" t="s">
        <v>5021</v>
      </c>
      <c r="E3538" s="22">
        <v>44626</v>
      </c>
      <c r="F3538" s="9">
        <v>1</v>
      </c>
      <c r="G3538" s="9">
        <v>11823</v>
      </c>
      <c r="H3538" s="15">
        <v>44715</v>
      </c>
      <c r="I3538" s="9" t="s">
        <v>7455</v>
      </c>
      <c r="J3538" s="9">
        <v>142</v>
      </c>
      <c r="K3538" s="9" t="s">
        <v>7500</v>
      </c>
      <c r="L3538" s="9" t="str">
        <f>IF(OR('1. Raw Data'!L3538="Elec", '1. Raw Data'!L3538="elect"), "Electronics", '1. Raw Data'!L3538)</f>
        <v>Sports</v>
      </c>
      <c r="M3538" s="9">
        <v>448.69</v>
      </c>
      <c r="N3538" s="9">
        <f>IF(ISBLANK('1. Raw Data'!N3538), MEDIAN('1. Raw Data'!$N$2:$N$5001), '1. Raw Data'!N3538)</f>
        <v>232.77</v>
      </c>
      <c r="O3538" s="9">
        <v>4</v>
      </c>
      <c r="P3538" s="9">
        <f>IF(ISBLANK('1. Raw Data'!P3538), 0, '1. Raw Data'!P3538)</f>
        <v>0</v>
      </c>
      <c r="Q3538" s="9">
        <v>1032</v>
      </c>
      <c r="R3538" s="9">
        <v>2</v>
      </c>
      <c r="S3538" s="9">
        <f t="shared" si="165"/>
        <v>1794.76</v>
      </c>
      <c r="T3538" s="9">
        <f t="shared" si="166"/>
        <v>863.68</v>
      </c>
      <c r="U3538" s="23">
        <f t="shared" si="167"/>
        <v>0.48122311618266506</v>
      </c>
    </row>
    <row r="3539" spans="1:21" x14ac:dyDescent="0.3">
      <c r="A3539" s="9">
        <v>1362</v>
      </c>
      <c r="B3539" s="9" t="str">
        <f>PROPER(TRIM('1. Raw Data'!B3539))</f>
        <v>Customer_3537</v>
      </c>
      <c r="C3539" s="9">
        <f>IF(OR('1. Raw Data'!C3539&lt;18, '1. Raw Data'!C3539&gt;100), MEDIAN('1. Raw Data'!$C$2:$C$5001), '1. Raw Data'!C3539)</f>
        <v>26</v>
      </c>
      <c r="D3539" s="9" t="s">
        <v>5021</v>
      </c>
      <c r="E3539" s="22">
        <v>45052</v>
      </c>
      <c r="F3539" s="9">
        <v>1</v>
      </c>
      <c r="G3539" s="9">
        <v>10279</v>
      </c>
      <c r="H3539" s="15">
        <v>45082</v>
      </c>
      <c r="I3539" s="9" t="s">
        <v>7456</v>
      </c>
      <c r="J3539" s="9">
        <v>104</v>
      </c>
      <c r="K3539" s="9" t="s">
        <v>7499</v>
      </c>
      <c r="L3539" s="9" t="str">
        <f>IF(OR('1. Raw Data'!L3539="Elec", '1. Raw Data'!L3539="elect"), "Electronics", '1. Raw Data'!L3539)</f>
        <v>Sports</v>
      </c>
      <c r="M3539" s="9">
        <v>1410.08</v>
      </c>
      <c r="N3539" s="9">
        <f>IF(ISBLANK('1. Raw Data'!N3539), MEDIAN('1. Raw Data'!$N$2:$N$5001), '1. Raw Data'!N3539)</f>
        <v>983.94</v>
      </c>
      <c r="O3539" s="9">
        <v>2</v>
      </c>
      <c r="P3539" s="9">
        <f>IF(ISBLANK('1. Raw Data'!P3539), 0, '1. Raw Data'!P3539)</f>
        <v>0.2</v>
      </c>
      <c r="Q3539" s="9">
        <v>399</v>
      </c>
      <c r="R3539" s="9">
        <v>7</v>
      </c>
      <c r="S3539" s="9">
        <f t="shared" si="165"/>
        <v>2256.1280000000002</v>
      </c>
      <c r="T3539" s="9">
        <f t="shared" si="166"/>
        <v>288.24800000000005</v>
      </c>
      <c r="U3539" s="23">
        <f t="shared" si="167"/>
        <v>0.12776225462385113</v>
      </c>
    </row>
    <row r="3540" spans="1:21" x14ac:dyDescent="0.3">
      <c r="A3540" s="9">
        <v>1447</v>
      </c>
      <c r="B3540" s="9" t="str">
        <f>PROPER(TRIM('1. Raw Data'!B3540))</f>
        <v>Customer_3538</v>
      </c>
      <c r="C3540" s="9">
        <f>IF(OR('1. Raw Data'!C3540&lt;18, '1. Raw Data'!C3540&gt;100), MEDIAN('1. Raw Data'!$C$2:$C$5001), '1. Raw Data'!C3540)</f>
        <v>50</v>
      </c>
      <c r="D3540" s="9" t="s">
        <v>5019</v>
      </c>
      <c r="E3540" s="22">
        <v>44634</v>
      </c>
      <c r="F3540" s="9">
        <v>1</v>
      </c>
      <c r="G3540" s="9">
        <v>10243</v>
      </c>
      <c r="H3540" s="15">
        <v>44634</v>
      </c>
      <c r="I3540" s="9" t="s">
        <v>7456</v>
      </c>
      <c r="J3540" s="9">
        <v>120</v>
      </c>
      <c r="K3540" s="9" t="s">
        <v>7488</v>
      </c>
      <c r="L3540" s="9" t="str">
        <f>IF(OR('1. Raw Data'!L3540="Elec", '1. Raw Data'!L3540="elect"), "Electronics", '1. Raw Data'!L3540)</f>
        <v>Home Appliances</v>
      </c>
      <c r="M3540" s="9">
        <v>997.31</v>
      </c>
      <c r="N3540" s="9">
        <f>IF(ISBLANK('1. Raw Data'!N3540), MEDIAN('1. Raw Data'!$N$2:$N$5001), '1. Raw Data'!N3540)</f>
        <v>589.59</v>
      </c>
      <c r="O3540" s="9">
        <v>3</v>
      </c>
      <c r="P3540" s="9">
        <f>IF(ISBLANK('1. Raw Data'!P3540), 0, '1. Raw Data'!P3540)</f>
        <v>0</v>
      </c>
      <c r="Q3540" s="9">
        <v>1024</v>
      </c>
      <c r="R3540" s="9">
        <v>2</v>
      </c>
      <c r="S3540" s="9">
        <f t="shared" si="165"/>
        <v>2991.93</v>
      </c>
      <c r="T3540" s="9">
        <f t="shared" si="166"/>
        <v>1223.1599999999999</v>
      </c>
      <c r="U3540" s="23">
        <f t="shared" si="167"/>
        <v>0.40881972506041248</v>
      </c>
    </row>
    <row r="3541" spans="1:21" x14ac:dyDescent="0.3">
      <c r="A3541" s="9">
        <v>2257</v>
      </c>
      <c r="B3541" s="9" t="str">
        <f>PROPER(TRIM('1. Raw Data'!B3541))</f>
        <v>Customer_3539</v>
      </c>
      <c r="C3541" s="9">
        <f>IF(OR('1. Raw Data'!C3541&lt;18, '1. Raw Data'!C3541&gt;100), MEDIAN('1. Raw Data'!$C$2:$C$5001), '1. Raw Data'!C3541)</f>
        <v>51</v>
      </c>
      <c r="D3541" s="9" t="s">
        <v>5020</v>
      </c>
      <c r="E3541" s="22">
        <v>45033</v>
      </c>
      <c r="F3541" s="9">
        <v>1</v>
      </c>
      <c r="G3541" s="9">
        <v>10674</v>
      </c>
      <c r="H3541" s="15">
        <v>45033</v>
      </c>
      <c r="I3541" s="9" t="s">
        <v>7456</v>
      </c>
      <c r="J3541" s="9">
        <v>128</v>
      </c>
      <c r="K3541" s="9" t="s">
        <v>7473</v>
      </c>
      <c r="L3541" s="9" t="str">
        <f>IF(OR('1. Raw Data'!L3541="Elec", '1. Raw Data'!L3541="elect"), "Electronics", '1. Raw Data'!L3541)</f>
        <v>Electronics</v>
      </c>
      <c r="M3541" s="9">
        <v>1457.19</v>
      </c>
      <c r="N3541" s="9">
        <f>IF(ISBLANK('1. Raw Data'!N3541), MEDIAN('1. Raw Data'!$N$2:$N$5001), '1. Raw Data'!N3541)</f>
        <v>728.99</v>
      </c>
      <c r="O3541" s="9">
        <v>1</v>
      </c>
      <c r="P3541" s="9">
        <f>IF(ISBLANK('1. Raw Data'!P3541), 0, '1. Raw Data'!P3541)</f>
        <v>0.1</v>
      </c>
      <c r="Q3541" s="9">
        <v>625</v>
      </c>
      <c r="R3541" s="9">
        <v>3</v>
      </c>
      <c r="S3541" s="9">
        <f t="shared" si="165"/>
        <v>1311.471</v>
      </c>
      <c r="T3541" s="9">
        <f t="shared" si="166"/>
        <v>582.48099999999999</v>
      </c>
      <c r="U3541" s="23">
        <f t="shared" si="167"/>
        <v>0.44414325593169807</v>
      </c>
    </row>
    <row r="3542" spans="1:21" x14ac:dyDescent="0.3">
      <c r="A3542" s="9">
        <v>1261</v>
      </c>
      <c r="B3542" s="9" t="str">
        <f>PROPER(TRIM('1. Raw Data'!B3542))</f>
        <v>Customer_3540</v>
      </c>
      <c r="C3542" s="9">
        <f>IF(OR('1. Raw Data'!C3542&lt;18, '1. Raw Data'!C3542&gt;100), MEDIAN('1. Raw Data'!$C$2:$C$5001), '1. Raw Data'!C3542)</f>
        <v>30</v>
      </c>
      <c r="D3542" s="9" t="s">
        <v>5019</v>
      </c>
      <c r="E3542" s="22">
        <v>44064</v>
      </c>
      <c r="F3542" s="9">
        <v>0</v>
      </c>
      <c r="G3542" s="9">
        <v>12193</v>
      </c>
      <c r="H3542" s="15">
        <v>44064</v>
      </c>
      <c r="I3542" s="9" t="s">
        <v>7457</v>
      </c>
      <c r="J3542" s="9">
        <v>140</v>
      </c>
      <c r="K3542" s="9" t="s">
        <v>7468</v>
      </c>
      <c r="L3542" s="9" t="str">
        <f>IF(OR('1. Raw Data'!L3542="Elec", '1. Raw Data'!L3542="elect"), "Electronics", '1. Raw Data'!L3542)</f>
        <v>Home Appliances</v>
      </c>
      <c r="M3542" s="9">
        <v>891.17</v>
      </c>
      <c r="N3542" s="9">
        <f>IF(ISBLANK('1. Raw Data'!N3542), MEDIAN('1. Raw Data'!$N$2:$N$5001), '1. Raw Data'!N3542)</f>
        <v>423.31</v>
      </c>
      <c r="O3542" s="9">
        <v>1</v>
      </c>
      <c r="P3542" s="9">
        <f>IF(ISBLANK('1. Raw Data'!P3542), 0, '1. Raw Data'!P3542)</f>
        <v>0</v>
      </c>
      <c r="Q3542" s="9">
        <v>819</v>
      </c>
      <c r="R3542" s="9">
        <v>5</v>
      </c>
      <c r="S3542" s="9">
        <f t="shared" si="165"/>
        <v>891.17</v>
      </c>
      <c r="T3542" s="9">
        <f t="shared" si="166"/>
        <v>467.85999999999996</v>
      </c>
      <c r="U3542" s="23">
        <f t="shared" si="167"/>
        <v>0.52499523098847578</v>
      </c>
    </row>
    <row r="3543" spans="1:21" x14ac:dyDescent="0.3">
      <c r="A3543" s="9">
        <v>1124</v>
      </c>
      <c r="B3543" s="9" t="str">
        <f>PROPER(TRIM('1. Raw Data'!B3543))</f>
        <v>Customer_3541</v>
      </c>
      <c r="C3543" s="9">
        <f>IF(OR('1. Raw Data'!C3543&lt;18, '1. Raw Data'!C3543&gt;100), MEDIAN('1. Raw Data'!$C$2:$C$5001), '1. Raw Data'!C3543)</f>
        <v>39</v>
      </c>
      <c r="D3543" s="9" t="s">
        <v>5018</v>
      </c>
      <c r="E3543" s="22">
        <v>44543</v>
      </c>
      <c r="F3543" s="9">
        <v>0</v>
      </c>
      <c r="G3543" s="9">
        <v>13138</v>
      </c>
      <c r="H3543" s="15">
        <v>44543</v>
      </c>
      <c r="I3543" s="9" t="s">
        <v>7457</v>
      </c>
      <c r="J3543" s="9">
        <v>101</v>
      </c>
      <c r="K3543" s="9" t="s">
        <v>7478</v>
      </c>
      <c r="L3543" s="9" t="str">
        <f>IF(OR('1. Raw Data'!L3543="Elec", '1. Raw Data'!L3543="elect"), "Electronics", '1. Raw Data'!L3543)</f>
        <v>Sports</v>
      </c>
      <c r="M3543" s="9">
        <v>1240.73</v>
      </c>
      <c r="N3543" s="9">
        <f>IF(ISBLANK('1. Raw Data'!N3543), MEDIAN('1. Raw Data'!$N$2:$N$5001), '1. Raw Data'!N3543)</f>
        <v>574.27</v>
      </c>
      <c r="O3543" s="9">
        <v>2</v>
      </c>
      <c r="P3543" s="9">
        <f>IF(ISBLANK('1. Raw Data'!P3543), 0, '1. Raw Data'!P3543)</f>
        <v>0.2</v>
      </c>
      <c r="Q3543" s="9">
        <v>382</v>
      </c>
      <c r="R3543" s="9">
        <v>3</v>
      </c>
      <c r="S3543" s="9">
        <f t="shared" si="165"/>
        <v>1985.1680000000001</v>
      </c>
      <c r="T3543" s="9">
        <f t="shared" si="166"/>
        <v>836.62800000000016</v>
      </c>
      <c r="U3543" s="23">
        <f t="shared" si="167"/>
        <v>0.42143939454998275</v>
      </c>
    </row>
    <row r="3544" spans="1:21" x14ac:dyDescent="0.3">
      <c r="A3544" s="9">
        <v>1910</v>
      </c>
      <c r="B3544" s="9" t="str">
        <f>PROPER(TRIM('1. Raw Data'!B3544))</f>
        <v>Customer_3542</v>
      </c>
      <c r="C3544" s="9">
        <f>IF(OR('1. Raw Data'!C3544&lt;18, '1. Raw Data'!C3544&gt;100), MEDIAN('1. Raw Data'!$C$2:$C$5001), '1. Raw Data'!C3544)</f>
        <v>23</v>
      </c>
      <c r="D3544" s="9" t="s">
        <v>5019</v>
      </c>
      <c r="E3544" s="22">
        <v>44551</v>
      </c>
      <c r="F3544" s="9">
        <v>0</v>
      </c>
      <c r="G3544" s="9">
        <v>10102</v>
      </c>
      <c r="H3544" s="15">
        <v>44551</v>
      </c>
      <c r="I3544" s="9" t="s">
        <v>7456</v>
      </c>
      <c r="J3544" s="9">
        <v>140</v>
      </c>
      <c r="K3544" s="9" t="s">
        <v>7468</v>
      </c>
      <c r="L3544" s="9" t="str">
        <f>IF(OR('1. Raw Data'!L3544="Elec", '1. Raw Data'!L3544="elect"), "Electronics", '1. Raw Data'!L3544)</f>
        <v>Home Appliances</v>
      </c>
      <c r="M3544" s="9">
        <v>1229</v>
      </c>
      <c r="N3544" s="9">
        <f>IF(ISBLANK('1. Raw Data'!N3544), MEDIAN('1. Raw Data'!$N$2:$N$5001), '1. Raw Data'!N3544)</f>
        <v>639.69000000000005</v>
      </c>
      <c r="O3544" s="9">
        <v>3</v>
      </c>
      <c r="P3544" s="9">
        <f>IF(ISBLANK('1. Raw Data'!P3544), 0, '1. Raw Data'!P3544)</f>
        <v>0.05</v>
      </c>
      <c r="Q3544" s="9">
        <v>741</v>
      </c>
      <c r="R3544" s="9">
        <v>5</v>
      </c>
      <c r="S3544" s="9">
        <f t="shared" si="165"/>
        <v>3502.6499999999996</v>
      </c>
      <c r="T3544" s="9">
        <f t="shared" si="166"/>
        <v>1583.5799999999995</v>
      </c>
      <c r="U3544" s="23">
        <f t="shared" si="167"/>
        <v>0.45210911738255311</v>
      </c>
    </row>
    <row r="3545" spans="1:21" x14ac:dyDescent="0.3">
      <c r="A3545" s="9">
        <v>1244</v>
      </c>
      <c r="B3545" s="9" t="str">
        <f>PROPER(TRIM('1. Raw Data'!B3545))</f>
        <v>Customer_3543</v>
      </c>
      <c r="C3545" s="9">
        <f>IF(OR('1. Raw Data'!C3545&lt;18, '1. Raw Data'!C3545&gt;100), MEDIAN('1. Raw Data'!$C$2:$C$5001), '1. Raw Data'!C3545)</f>
        <v>24</v>
      </c>
      <c r="D3545" s="9" t="s">
        <v>5020</v>
      </c>
      <c r="E3545" s="22">
        <v>44768</v>
      </c>
      <c r="F3545" s="9">
        <v>0</v>
      </c>
      <c r="G3545" s="9">
        <v>12357</v>
      </c>
      <c r="H3545" s="15">
        <v>44768</v>
      </c>
      <c r="I3545" s="9" t="s">
        <v>7457</v>
      </c>
      <c r="J3545" s="9">
        <v>144</v>
      </c>
      <c r="K3545" s="9" t="s">
        <v>7462</v>
      </c>
      <c r="L3545" s="9" t="str">
        <f>IF(OR('1. Raw Data'!L3545="Elec", '1. Raw Data'!L3545="elect"), "Electronics", '1. Raw Data'!L3545)</f>
        <v>Clothing</v>
      </c>
      <c r="M3545" s="9">
        <v>539.13</v>
      </c>
      <c r="N3545" s="9">
        <f>IF(ISBLANK('1. Raw Data'!N3545), MEDIAN('1. Raw Data'!$N$2:$N$5001), '1. Raw Data'!N3545)</f>
        <v>246.91</v>
      </c>
      <c r="O3545" s="9">
        <v>5</v>
      </c>
      <c r="P3545" s="9">
        <f>IF(ISBLANK('1. Raw Data'!P3545), 0, '1. Raw Data'!P3545)</f>
        <v>0.1</v>
      </c>
      <c r="Q3545" s="9">
        <v>338</v>
      </c>
      <c r="R3545" s="9">
        <v>5</v>
      </c>
      <c r="S3545" s="9">
        <f t="shared" si="165"/>
        <v>2426.085</v>
      </c>
      <c r="T3545" s="9">
        <f t="shared" si="166"/>
        <v>1191.5350000000001</v>
      </c>
      <c r="U3545" s="23">
        <f t="shared" si="167"/>
        <v>0.49113489428441298</v>
      </c>
    </row>
    <row r="3546" spans="1:21" x14ac:dyDescent="0.3">
      <c r="A3546" s="9">
        <v>1541</v>
      </c>
      <c r="B3546" s="9" t="str">
        <f>PROPER(TRIM('1. Raw Data'!B3546))</f>
        <v>Customer_3544</v>
      </c>
      <c r="C3546" s="9">
        <f>IF(OR('1. Raw Data'!C3546&lt;18, '1. Raw Data'!C3546&gt;100), MEDIAN('1. Raw Data'!$C$2:$C$5001), '1. Raw Data'!C3546)</f>
        <v>48</v>
      </c>
      <c r="D3546" s="9" t="s">
        <v>5019</v>
      </c>
      <c r="E3546" s="22">
        <v>45095</v>
      </c>
      <c r="F3546" s="9">
        <v>0</v>
      </c>
      <c r="G3546" s="9">
        <v>13993</v>
      </c>
      <c r="H3546" s="15">
        <v>45095</v>
      </c>
      <c r="I3546" s="9" t="s">
        <v>7455</v>
      </c>
      <c r="J3546" s="9">
        <v>123</v>
      </c>
      <c r="K3546" s="9" t="s">
        <v>7502</v>
      </c>
      <c r="L3546" s="9" t="str">
        <f>IF(OR('1. Raw Data'!L3546="Elec", '1. Raw Data'!L3546="elect"), "Electronics", '1. Raw Data'!L3546)</f>
        <v>Electronics</v>
      </c>
      <c r="M3546" s="9">
        <v>1447.83</v>
      </c>
      <c r="N3546" s="9">
        <f>IF(ISBLANK('1. Raw Data'!N3546), MEDIAN('1. Raw Data'!$N$2:$N$5001), '1. Raw Data'!N3546)</f>
        <v>637.85</v>
      </c>
      <c r="O3546" s="9">
        <v>2</v>
      </c>
      <c r="P3546" s="9">
        <f>IF(ISBLANK('1. Raw Data'!P3546), 0, '1. Raw Data'!P3546)</f>
        <v>0</v>
      </c>
      <c r="Q3546" s="9">
        <v>563</v>
      </c>
      <c r="R3546" s="9">
        <v>5</v>
      </c>
      <c r="S3546" s="9">
        <f t="shared" si="165"/>
        <v>2895.66</v>
      </c>
      <c r="T3546" s="9">
        <f t="shared" si="166"/>
        <v>1619.9599999999998</v>
      </c>
      <c r="U3546" s="23">
        <f t="shared" si="167"/>
        <v>0.55944413363447365</v>
      </c>
    </row>
    <row r="3547" spans="1:21" x14ac:dyDescent="0.3">
      <c r="A3547" s="9">
        <v>1484</v>
      </c>
      <c r="B3547" s="9" t="str">
        <f>PROPER(TRIM('1. Raw Data'!B3547))</f>
        <v>Customer_3545</v>
      </c>
      <c r="C3547" s="9">
        <f>IF(OR('1. Raw Data'!C3547&lt;18, '1. Raw Data'!C3547&gt;100), MEDIAN('1. Raw Data'!$C$2:$C$5001), '1. Raw Data'!C3547)</f>
        <v>55</v>
      </c>
      <c r="D3547" s="9" t="s">
        <v>5023</v>
      </c>
      <c r="E3547" s="22">
        <v>44184</v>
      </c>
      <c r="F3547" s="9">
        <v>0</v>
      </c>
      <c r="G3547" s="9">
        <v>13708</v>
      </c>
      <c r="H3547" s="15">
        <v>44184</v>
      </c>
      <c r="I3547" s="9" t="s">
        <v>7456</v>
      </c>
      <c r="J3547" s="9">
        <v>147</v>
      </c>
      <c r="K3547" s="9" t="s">
        <v>7474</v>
      </c>
      <c r="L3547" s="9" t="str">
        <f>IF(OR('1. Raw Data'!L3547="Elec", '1. Raw Data'!L3547="elect"), "Electronics", '1. Raw Data'!L3547)</f>
        <v>Electronics</v>
      </c>
      <c r="M3547" s="9">
        <v>81.819999999999993</v>
      </c>
      <c r="N3547" s="9">
        <f>IF(ISBLANK('1. Raw Data'!N3547), MEDIAN('1. Raw Data'!$N$2:$N$5001), '1. Raw Data'!N3547)</f>
        <v>41.66</v>
      </c>
      <c r="O3547" s="9">
        <v>4</v>
      </c>
      <c r="P3547" s="9">
        <f>IF(ISBLANK('1. Raw Data'!P3547), 0, '1. Raw Data'!P3547)</f>
        <v>0</v>
      </c>
      <c r="Q3547" s="9">
        <v>440</v>
      </c>
      <c r="R3547" s="9">
        <v>8</v>
      </c>
      <c r="S3547" s="9">
        <f t="shared" si="165"/>
        <v>327.27999999999997</v>
      </c>
      <c r="T3547" s="9">
        <f t="shared" si="166"/>
        <v>160.63999999999999</v>
      </c>
      <c r="U3547" s="23">
        <f t="shared" si="167"/>
        <v>0.49083353703251037</v>
      </c>
    </row>
    <row r="3548" spans="1:21" x14ac:dyDescent="0.3">
      <c r="A3548" s="9">
        <v>1121</v>
      </c>
      <c r="B3548" s="9" t="str">
        <f>PROPER(TRIM('1. Raw Data'!B3548))</f>
        <v>Customer_3546</v>
      </c>
      <c r="C3548" s="9">
        <f>IF(OR('1. Raw Data'!C3548&lt;18, '1. Raw Data'!C3548&gt;100), MEDIAN('1. Raw Data'!$C$2:$C$5001), '1. Raw Data'!C3548)</f>
        <v>32</v>
      </c>
      <c r="D3548" s="9" t="s">
        <v>5022</v>
      </c>
      <c r="E3548" s="22">
        <v>45240</v>
      </c>
      <c r="F3548" s="9">
        <v>0</v>
      </c>
      <c r="G3548" s="9">
        <v>10116</v>
      </c>
      <c r="H3548" s="15">
        <v>45210</v>
      </c>
      <c r="I3548" s="9" t="s">
        <v>7456</v>
      </c>
      <c r="J3548" s="9">
        <v>113</v>
      </c>
      <c r="K3548" s="9" t="s">
        <v>7460</v>
      </c>
      <c r="L3548" s="9" t="str">
        <f>IF(OR('1. Raw Data'!L3548="Elec", '1. Raw Data'!L3548="elect"), "Electronics", '1. Raw Data'!L3548)</f>
        <v>Sports</v>
      </c>
      <c r="M3548" s="9">
        <v>1164.6300000000001</v>
      </c>
      <c r="N3548" s="9">
        <f>IF(ISBLANK('1. Raw Data'!N3548), MEDIAN('1. Raw Data'!$N$2:$N$5001), '1. Raw Data'!N3548)</f>
        <v>677.93</v>
      </c>
      <c r="O3548" s="9">
        <v>3</v>
      </c>
      <c r="P3548" s="9">
        <f>IF(ISBLANK('1. Raw Data'!P3548), 0, '1. Raw Data'!P3548)</f>
        <v>0</v>
      </c>
      <c r="Q3548" s="9">
        <v>448</v>
      </c>
      <c r="R3548" s="9">
        <v>5</v>
      </c>
      <c r="S3548" s="9">
        <f t="shared" si="165"/>
        <v>3493.8900000000003</v>
      </c>
      <c r="T3548" s="9">
        <f t="shared" si="166"/>
        <v>1460.1000000000004</v>
      </c>
      <c r="U3548" s="23">
        <f t="shared" si="167"/>
        <v>0.41790096425474194</v>
      </c>
    </row>
    <row r="3549" spans="1:21" x14ac:dyDescent="0.3">
      <c r="A3549" s="9">
        <v>1124</v>
      </c>
      <c r="B3549" s="9" t="str">
        <f>PROPER(TRIM('1. Raw Data'!B3549))</f>
        <v>Customer_3547</v>
      </c>
      <c r="C3549" s="9">
        <f>IF(OR('1. Raw Data'!C3549&lt;18, '1. Raw Data'!C3549&gt;100), MEDIAN('1. Raw Data'!$C$2:$C$5001), '1. Raw Data'!C3549)</f>
        <v>64</v>
      </c>
      <c r="D3549" s="9" t="s">
        <v>5019</v>
      </c>
      <c r="E3549" s="22">
        <v>45276</v>
      </c>
      <c r="F3549" s="9">
        <v>0</v>
      </c>
      <c r="G3549" s="9">
        <v>11495</v>
      </c>
      <c r="H3549" s="15">
        <v>45276</v>
      </c>
      <c r="I3549" s="9" t="s">
        <v>7455</v>
      </c>
      <c r="J3549" s="9">
        <v>116</v>
      </c>
      <c r="K3549" s="9" t="s">
        <v>7480</v>
      </c>
      <c r="L3549" s="9" t="str">
        <f>IF(OR('1. Raw Data'!L3549="Elec", '1. Raw Data'!L3549="elect"), "Electronics", '1. Raw Data'!L3549)</f>
        <v>Home Appliances</v>
      </c>
      <c r="M3549" s="9">
        <v>1450.06</v>
      </c>
      <c r="N3549" s="9">
        <f>IF(ISBLANK('1. Raw Data'!N3549), MEDIAN('1. Raw Data'!$N$2:$N$5001), '1. Raw Data'!N3549)</f>
        <v>429.51499999999999</v>
      </c>
      <c r="O3549" s="9">
        <v>3</v>
      </c>
      <c r="P3549" s="9">
        <f>IF(ISBLANK('1. Raw Data'!P3549), 0, '1. Raw Data'!P3549)</f>
        <v>0.05</v>
      </c>
      <c r="Q3549" s="9">
        <v>382</v>
      </c>
      <c r="R3549" s="9">
        <v>3</v>
      </c>
      <c r="S3549" s="9">
        <f t="shared" si="165"/>
        <v>4132.6710000000003</v>
      </c>
      <c r="T3549" s="9">
        <f t="shared" si="166"/>
        <v>2844.1260000000002</v>
      </c>
      <c r="U3549" s="23">
        <f t="shared" si="167"/>
        <v>0.68820527934597264</v>
      </c>
    </row>
    <row r="3550" spans="1:21" x14ac:dyDescent="0.3">
      <c r="A3550" s="9">
        <v>1169</v>
      </c>
      <c r="B3550" s="9" t="str">
        <f>PROPER(TRIM('1. Raw Data'!B3550))</f>
        <v>Customer_3548</v>
      </c>
      <c r="C3550" s="9">
        <f>IF(OR('1. Raw Data'!C3550&lt;18, '1. Raw Data'!C3550&gt;100), MEDIAN('1. Raw Data'!$C$2:$C$5001), '1. Raw Data'!C3550)</f>
        <v>54</v>
      </c>
      <c r="D3550" s="9" t="s">
        <v>5022</v>
      </c>
      <c r="E3550" s="22">
        <v>44440</v>
      </c>
      <c r="F3550" s="9">
        <v>0</v>
      </c>
      <c r="G3550" s="9">
        <v>10762</v>
      </c>
      <c r="H3550" s="15">
        <v>44205</v>
      </c>
      <c r="I3550" s="9" t="s">
        <v>7456</v>
      </c>
      <c r="J3550" s="9">
        <v>126</v>
      </c>
      <c r="K3550" s="9" t="s">
        <v>7469</v>
      </c>
      <c r="L3550" s="9" t="str">
        <f>IF(OR('1. Raw Data'!L3550="Elec", '1. Raw Data'!L3550="elect"), "Electronics", '1. Raw Data'!L3550)</f>
        <v>Sports</v>
      </c>
      <c r="M3550" s="9">
        <v>541.41999999999996</v>
      </c>
      <c r="N3550" s="9">
        <f>IF(ISBLANK('1. Raw Data'!N3550), MEDIAN('1. Raw Data'!$N$2:$N$5001), '1. Raw Data'!N3550)</f>
        <v>223.77</v>
      </c>
      <c r="O3550" s="9">
        <v>2</v>
      </c>
      <c r="P3550" s="9">
        <f>IF(ISBLANK('1. Raw Data'!P3550), 0, '1. Raw Data'!P3550)</f>
        <v>0.1</v>
      </c>
      <c r="Q3550" s="9">
        <v>767</v>
      </c>
      <c r="R3550" s="9">
        <v>5</v>
      </c>
      <c r="S3550" s="9">
        <f t="shared" si="165"/>
        <v>974.55599999999993</v>
      </c>
      <c r="T3550" s="9">
        <f t="shared" si="166"/>
        <v>527.01599999999985</v>
      </c>
      <c r="U3550" s="23">
        <f t="shared" si="167"/>
        <v>0.54077549160848626</v>
      </c>
    </row>
    <row r="3551" spans="1:21" x14ac:dyDescent="0.3">
      <c r="A3551" s="9">
        <v>1123</v>
      </c>
      <c r="B3551" s="9" t="str">
        <f>PROPER(TRIM('1. Raw Data'!B3551))</f>
        <v>Customer_3549</v>
      </c>
      <c r="C3551" s="9">
        <f>IF(OR('1. Raw Data'!C3551&lt;18, '1. Raw Data'!C3551&gt;100), MEDIAN('1. Raw Data'!$C$2:$C$5001), '1. Raw Data'!C3551)</f>
        <v>63</v>
      </c>
      <c r="D3551" s="9" t="s">
        <v>5019</v>
      </c>
      <c r="E3551" s="22">
        <v>45266</v>
      </c>
      <c r="F3551" s="9">
        <v>0</v>
      </c>
      <c r="G3551" s="9">
        <v>13392</v>
      </c>
      <c r="H3551" s="15">
        <v>45089</v>
      </c>
      <c r="I3551" s="9" t="s">
        <v>7456</v>
      </c>
      <c r="J3551" s="9">
        <v>131</v>
      </c>
      <c r="K3551" s="9" t="s">
        <v>7504</v>
      </c>
      <c r="L3551" s="9" t="str">
        <f>IF(OR('1. Raw Data'!L3551="Elec", '1. Raw Data'!L3551="elect"), "Electronics", '1. Raw Data'!L3551)</f>
        <v>Home Appliances</v>
      </c>
      <c r="M3551" s="9">
        <v>989.76</v>
      </c>
      <c r="N3551" s="9">
        <f>IF(ISBLANK('1. Raw Data'!N3551), MEDIAN('1. Raw Data'!$N$2:$N$5001), '1. Raw Data'!N3551)</f>
        <v>406.19</v>
      </c>
      <c r="O3551" s="9">
        <v>3</v>
      </c>
      <c r="P3551" s="9">
        <f>IF(ISBLANK('1. Raw Data'!P3551), 0, '1. Raw Data'!P3551)</f>
        <v>0</v>
      </c>
      <c r="Q3551" s="9">
        <v>393</v>
      </c>
      <c r="R3551" s="9">
        <v>5</v>
      </c>
      <c r="S3551" s="9">
        <f t="shared" si="165"/>
        <v>2969.2799999999997</v>
      </c>
      <c r="T3551" s="9">
        <f t="shared" si="166"/>
        <v>1750.7099999999998</v>
      </c>
      <c r="U3551" s="23">
        <f t="shared" si="167"/>
        <v>0.58960758163595217</v>
      </c>
    </row>
    <row r="3552" spans="1:21" x14ac:dyDescent="0.3">
      <c r="A3552" s="9">
        <v>2058</v>
      </c>
      <c r="B3552" s="9" t="str">
        <f>PROPER(TRIM('1. Raw Data'!B3552))</f>
        <v>Customer_3550</v>
      </c>
      <c r="C3552" s="9">
        <f>IF(OR('1. Raw Data'!C3552&lt;18, '1. Raw Data'!C3552&gt;100), MEDIAN('1. Raw Data'!$C$2:$C$5001), '1. Raw Data'!C3552)</f>
        <v>35</v>
      </c>
      <c r="D3552" s="9" t="s">
        <v>5020</v>
      </c>
      <c r="E3552" s="22">
        <v>45039</v>
      </c>
      <c r="F3552" s="9">
        <v>0</v>
      </c>
      <c r="G3552" s="9">
        <v>13506</v>
      </c>
      <c r="H3552" s="15">
        <v>45039</v>
      </c>
      <c r="I3552" s="9" t="s">
        <v>7456</v>
      </c>
      <c r="J3552" s="9">
        <v>101</v>
      </c>
      <c r="K3552" s="9" t="s">
        <v>7478</v>
      </c>
      <c r="L3552" s="9" t="str">
        <f>IF(OR('1. Raw Data'!L3552="Elec", '1. Raw Data'!L3552="elect"), "Electronics", '1. Raw Data'!L3552)</f>
        <v>Clothing</v>
      </c>
      <c r="M3552" s="9">
        <v>865.22</v>
      </c>
      <c r="N3552" s="9">
        <f>IF(ISBLANK('1. Raw Data'!N3552), MEDIAN('1. Raw Data'!$N$2:$N$5001), '1. Raw Data'!N3552)</f>
        <v>415.49</v>
      </c>
      <c r="O3552" s="9">
        <v>3</v>
      </c>
      <c r="P3552" s="9">
        <f>IF(ISBLANK('1. Raw Data'!P3552), 0, '1. Raw Data'!P3552)</f>
        <v>0.2</v>
      </c>
      <c r="Q3552" s="9">
        <v>619</v>
      </c>
      <c r="R3552" s="9">
        <v>4</v>
      </c>
      <c r="S3552" s="9">
        <f t="shared" si="165"/>
        <v>2076.5279999999998</v>
      </c>
      <c r="T3552" s="9">
        <f t="shared" si="166"/>
        <v>830.05799999999977</v>
      </c>
      <c r="U3552" s="23">
        <f t="shared" si="167"/>
        <v>0.39973359376805889</v>
      </c>
    </row>
    <row r="3553" spans="1:21" x14ac:dyDescent="0.3">
      <c r="A3553" s="9">
        <v>2110</v>
      </c>
      <c r="B3553" s="9" t="str">
        <f>PROPER(TRIM('1. Raw Data'!B3553))</f>
        <v>Customer_3551</v>
      </c>
      <c r="C3553" s="9">
        <f>IF(OR('1. Raw Data'!C3553&lt;18, '1. Raw Data'!C3553&gt;100), MEDIAN('1. Raw Data'!$C$2:$C$5001), '1. Raw Data'!C3553)</f>
        <v>62</v>
      </c>
      <c r="D3553" s="9" t="s">
        <v>5018</v>
      </c>
      <c r="E3553" s="22">
        <v>44004</v>
      </c>
      <c r="F3553" s="9">
        <v>0</v>
      </c>
      <c r="G3553" s="9">
        <v>13441</v>
      </c>
      <c r="H3553" s="15">
        <v>44004</v>
      </c>
      <c r="I3553" s="9" t="s">
        <v>7455</v>
      </c>
      <c r="J3553" s="9">
        <v>117</v>
      </c>
      <c r="K3553" s="9" t="s">
        <v>7483</v>
      </c>
      <c r="L3553" s="9" t="str">
        <f>IF(OR('1. Raw Data'!L3553="Elec", '1. Raw Data'!L3553="elect"), "Electronics", '1. Raw Data'!L3553)</f>
        <v>Electronics</v>
      </c>
      <c r="M3553" s="9">
        <v>1154.19</v>
      </c>
      <c r="N3553" s="9">
        <f>IF(ISBLANK('1. Raw Data'!N3553), MEDIAN('1. Raw Data'!$N$2:$N$5001), '1. Raw Data'!N3553)</f>
        <v>527.51</v>
      </c>
      <c r="O3553" s="9">
        <v>4</v>
      </c>
      <c r="P3553" s="9">
        <f>IF(ISBLANK('1. Raw Data'!P3553), 0, '1. Raw Data'!P3553)</f>
        <v>0.2</v>
      </c>
      <c r="Q3553" s="9">
        <v>946</v>
      </c>
      <c r="R3553" s="9">
        <v>2</v>
      </c>
      <c r="S3553" s="9">
        <f t="shared" si="165"/>
        <v>3693.4080000000004</v>
      </c>
      <c r="T3553" s="9">
        <f t="shared" si="166"/>
        <v>1583.3680000000004</v>
      </c>
      <c r="U3553" s="23">
        <f t="shared" si="167"/>
        <v>0.42870108041137078</v>
      </c>
    </row>
    <row r="3554" spans="1:21" x14ac:dyDescent="0.3">
      <c r="A3554" s="9">
        <v>1645</v>
      </c>
      <c r="B3554" s="9" t="str">
        <f>PROPER(TRIM('1. Raw Data'!B3554))</f>
        <v>Customer_3552</v>
      </c>
      <c r="C3554" s="9">
        <f>IF(OR('1. Raw Data'!C3554&lt;18, '1. Raw Data'!C3554&gt;100), MEDIAN('1. Raw Data'!$C$2:$C$5001), '1. Raw Data'!C3554)</f>
        <v>72</v>
      </c>
      <c r="D3554" s="9" t="s">
        <v>5018</v>
      </c>
      <c r="E3554" s="22">
        <v>45207</v>
      </c>
      <c r="F3554" s="9">
        <v>0</v>
      </c>
      <c r="G3554" s="9">
        <v>12785</v>
      </c>
      <c r="H3554" s="15">
        <v>45148</v>
      </c>
      <c r="I3554" s="9" t="s">
        <v>7457</v>
      </c>
      <c r="J3554" s="9">
        <v>116</v>
      </c>
      <c r="K3554" s="9" t="s">
        <v>7480</v>
      </c>
      <c r="L3554" s="9" t="str">
        <f>IF(OR('1. Raw Data'!L3554="Elec", '1. Raw Data'!L3554="elect"), "Electronics", '1. Raw Data'!L3554)</f>
        <v>Electronics</v>
      </c>
      <c r="M3554" s="9">
        <v>1305.96</v>
      </c>
      <c r="N3554" s="9">
        <f>IF(ISBLANK('1. Raw Data'!N3554), MEDIAN('1. Raw Data'!$N$2:$N$5001), '1. Raw Data'!N3554)</f>
        <v>733.66</v>
      </c>
      <c r="O3554" s="9">
        <v>4</v>
      </c>
      <c r="P3554" s="9">
        <f>IF(ISBLANK('1. Raw Data'!P3554), 0, '1. Raw Data'!P3554)</f>
        <v>0</v>
      </c>
      <c r="Q3554" s="9">
        <v>344</v>
      </c>
      <c r="R3554" s="9">
        <v>7</v>
      </c>
      <c r="S3554" s="9">
        <f t="shared" si="165"/>
        <v>5223.84</v>
      </c>
      <c r="T3554" s="9">
        <f t="shared" si="166"/>
        <v>2289.2000000000003</v>
      </c>
      <c r="U3554" s="23">
        <f t="shared" si="167"/>
        <v>0.43822169132285832</v>
      </c>
    </row>
    <row r="3555" spans="1:21" x14ac:dyDescent="0.3">
      <c r="A3555" s="9">
        <v>1785</v>
      </c>
      <c r="B3555" s="9" t="str">
        <f>PROPER(TRIM('1. Raw Data'!B3555))</f>
        <v>Customer_3553</v>
      </c>
      <c r="C3555" s="9">
        <f>IF(OR('1. Raw Data'!C3555&lt;18, '1. Raw Data'!C3555&gt;100), MEDIAN('1. Raw Data'!$C$2:$C$5001), '1. Raw Data'!C3555)</f>
        <v>33</v>
      </c>
      <c r="D3555" s="9" t="s">
        <v>5022</v>
      </c>
      <c r="E3555" s="22">
        <v>44105</v>
      </c>
      <c r="F3555" s="9">
        <v>1</v>
      </c>
      <c r="G3555" s="9">
        <v>11723</v>
      </c>
      <c r="H3555" s="15">
        <v>43840</v>
      </c>
      <c r="I3555" s="9" t="s">
        <v>7457</v>
      </c>
      <c r="J3555" s="9">
        <v>137</v>
      </c>
      <c r="K3555" s="9" t="s">
        <v>7484</v>
      </c>
      <c r="L3555" s="9" t="str">
        <f>IF(OR('1. Raw Data'!L3555="Elec", '1. Raw Data'!L3555="elect"), "Electronics", '1. Raw Data'!L3555)</f>
        <v>Home Appliances</v>
      </c>
      <c r="M3555" s="9">
        <v>924.41</v>
      </c>
      <c r="N3555" s="9">
        <f>IF(ISBLANK('1. Raw Data'!N3555), MEDIAN('1. Raw Data'!$N$2:$N$5001), '1. Raw Data'!N3555)</f>
        <v>496.15</v>
      </c>
      <c r="O3555" s="9">
        <v>5</v>
      </c>
      <c r="P3555" s="9">
        <f>IF(ISBLANK('1. Raw Data'!P3555), 0, '1. Raw Data'!P3555)</f>
        <v>0</v>
      </c>
      <c r="Q3555" s="9">
        <v>1553</v>
      </c>
      <c r="R3555" s="9">
        <v>1</v>
      </c>
      <c r="S3555" s="9">
        <f t="shared" si="165"/>
        <v>4622.05</v>
      </c>
      <c r="T3555" s="9">
        <f t="shared" si="166"/>
        <v>2141.3000000000002</v>
      </c>
      <c r="U3555" s="23">
        <f t="shared" si="167"/>
        <v>0.46327928083858894</v>
      </c>
    </row>
    <row r="3556" spans="1:21" x14ac:dyDescent="0.3">
      <c r="A3556" s="9">
        <v>1200</v>
      </c>
      <c r="B3556" s="9" t="str">
        <f>PROPER(TRIM('1. Raw Data'!B3556))</f>
        <v>Customer_3554</v>
      </c>
      <c r="C3556" s="9">
        <f>IF(OR('1. Raw Data'!C3556&lt;18, '1. Raw Data'!C3556&gt;100), MEDIAN('1. Raw Data'!$C$2:$C$5001), '1. Raw Data'!C3556)</f>
        <v>37</v>
      </c>
      <c r="D3556" s="9" t="s">
        <v>5020</v>
      </c>
      <c r="E3556" s="22">
        <v>44265</v>
      </c>
      <c r="F3556" s="9">
        <v>0</v>
      </c>
      <c r="G3556" s="9">
        <v>12234</v>
      </c>
      <c r="H3556" s="15">
        <v>44472</v>
      </c>
      <c r="I3556" s="9" t="s">
        <v>7456</v>
      </c>
      <c r="J3556" s="9">
        <v>110</v>
      </c>
      <c r="K3556" s="9" t="s">
        <v>7493</v>
      </c>
      <c r="L3556" s="9" t="str">
        <f>IF(OR('1. Raw Data'!L3556="Elec", '1. Raw Data'!L3556="elect"), "Electronics", '1. Raw Data'!L3556)</f>
        <v>Electronics</v>
      </c>
      <c r="M3556" s="9">
        <v>1233.06</v>
      </c>
      <c r="N3556" s="9">
        <f>IF(ISBLANK('1. Raw Data'!N3556), MEDIAN('1. Raw Data'!$N$2:$N$5001), '1. Raw Data'!N3556)</f>
        <v>613.36</v>
      </c>
      <c r="O3556" s="9">
        <v>4</v>
      </c>
      <c r="P3556" s="9">
        <f>IF(ISBLANK('1. Raw Data'!P3556), 0, '1. Raw Data'!P3556)</f>
        <v>0.1</v>
      </c>
      <c r="Q3556" s="9">
        <v>673</v>
      </c>
      <c r="R3556" s="9">
        <v>5</v>
      </c>
      <c r="S3556" s="9">
        <f t="shared" si="165"/>
        <v>4439.0159999999996</v>
      </c>
      <c r="T3556" s="9">
        <f t="shared" si="166"/>
        <v>1985.5759999999996</v>
      </c>
      <c r="U3556" s="23">
        <f t="shared" si="167"/>
        <v>0.44730093336000587</v>
      </c>
    </row>
    <row r="3557" spans="1:21" x14ac:dyDescent="0.3">
      <c r="A3557" s="9">
        <v>1368</v>
      </c>
      <c r="B3557" s="9" t="str">
        <f>PROPER(TRIM('1. Raw Data'!B3557))</f>
        <v>Customer_3555</v>
      </c>
      <c r="C3557" s="9">
        <f>IF(OR('1. Raw Data'!C3557&lt;18, '1. Raw Data'!C3557&gt;100), MEDIAN('1. Raw Data'!$C$2:$C$5001), '1. Raw Data'!C3557)</f>
        <v>25</v>
      </c>
      <c r="D3557" s="9" t="s">
        <v>5020</v>
      </c>
      <c r="E3557" s="22">
        <v>44072</v>
      </c>
      <c r="F3557" s="9">
        <v>1</v>
      </c>
      <c r="G3557" s="9">
        <v>13659</v>
      </c>
      <c r="H3557" s="15">
        <v>44072</v>
      </c>
      <c r="I3557" s="9" t="s">
        <v>7457</v>
      </c>
      <c r="J3557" s="9">
        <v>138</v>
      </c>
      <c r="K3557" s="9" t="s">
        <v>7464</v>
      </c>
      <c r="L3557" s="9" t="str">
        <f>IF(OR('1. Raw Data'!L3557="Elec", '1. Raw Data'!L3557="elect"), "Electronics", '1. Raw Data'!L3557)</f>
        <v>Home Appliances</v>
      </c>
      <c r="M3557" s="9">
        <v>502.81</v>
      </c>
      <c r="N3557" s="9">
        <f>IF(ISBLANK('1. Raw Data'!N3557), MEDIAN('1. Raw Data'!$N$2:$N$5001), '1. Raw Data'!N3557)</f>
        <v>326.86</v>
      </c>
      <c r="O3557" s="9">
        <v>5</v>
      </c>
      <c r="P3557" s="9">
        <f>IF(ISBLANK('1. Raw Data'!P3557), 0, '1. Raw Data'!P3557)</f>
        <v>0</v>
      </c>
      <c r="Q3557" s="9">
        <v>1560</v>
      </c>
      <c r="R3557" s="9">
        <v>3</v>
      </c>
      <c r="S3557" s="9">
        <f t="shared" si="165"/>
        <v>2514.0500000000002</v>
      </c>
      <c r="T3557" s="9">
        <f t="shared" si="166"/>
        <v>879.75</v>
      </c>
      <c r="U3557" s="23">
        <f t="shared" si="167"/>
        <v>0.34993337443567152</v>
      </c>
    </row>
    <row r="3558" spans="1:21" x14ac:dyDescent="0.3">
      <c r="A3558" s="9">
        <v>1796</v>
      </c>
      <c r="B3558" s="9" t="str">
        <f>PROPER(TRIM('1. Raw Data'!B3558))</f>
        <v>Customer_3556</v>
      </c>
      <c r="C3558" s="9">
        <f>IF(OR('1. Raw Data'!C3558&lt;18, '1. Raw Data'!C3558&gt;100), MEDIAN('1. Raw Data'!$C$2:$C$5001), '1. Raw Data'!C3558)</f>
        <v>40</v>
      </c>
      <c r="D3558" s="9" t="s">
        <v>5020</v>
      </c>
      <c r="E3558" s="22">
        <v>44260</v>
      </c>
      <c r="F3558" s="9">
        <v>0</v>
      </c>
      <c r="G3558" s="9">
        <v>10784</v>
      </c>
      <c r="H3558" s="15">
        <v>44319</v>
      </c>
      <c r="I3558" s="9" t="s">
        <v>7456</v>
      </c>
      <c r="J3558" s="9">
        <v>144</v>
      </c>
      <c r="K3558" s="9" t="s">
        <v>7462</v>
      </c>
      <c r="L3558" s="9" t="str">
        <f>IF(OR('1. Raw Data'!L3558="Elec", '1. Raw Data'!L3558="elect"), "Electronics", '1. Raw Data'!L3558)</f>
        <v>Sports</v>
      </c>
      <c r="M3558" s="9">
        <v>381.45</v>
      </c>
      <c r="N3558" s="9">
        <f>IF(ISBLANK('1. Raw Data'!N3558), MEDIAN('1. Raw Data'!$N$2:$N$5001), '1. Raw Data'!N3558)</f>
        <v>210.36</v>
      </c>
      <c r="O3558" s="9">
        <v>4</v>
      </c>
      <c r="P3558" s="9">
        <f>IF(ISBLANK('1. Raw Data'!P3558), 0, '1. Raw Data'!P3558)</f>
        <v>0.1</v>
      </c>
      <c r="Q3558" s="9">
        <v>788</v>
      </c>
      <c r="R3558" s="9">
        <v>5</v>
      </c>
      <c r="S3558" s="9">
        <f t="shared" si="165"/>
        <v>1373.22</v>
      </c>
      <c r="T3558" s="9">
        <f t="shared" si="166"/>
        <v>531.78</v>
      </c>
      <c r="U3558" s="23">
        <f t="shared" si="167"/>
        <v>0.38725040415956652</v>
      </c>
    </row>
    <row r="3559" spans="1:21" x14ac:dyDescent="0.3">
      <c r="A3559" s="9">
        <v>1076</v>
      </c>
      <c r="B3559" s="9" t="str">
        <f>PROPER(TRIM('1. Raw Data'!B3559))</f>
        <v>Customer_3557</v>
      </c>
      <c r="C3559" s="9">
        <f>IF(OR('1. Raw Data'!C3559&lt;18, '1. Raw Data'!C3559&gt;100), MEDIAN('1. Raw Data'!$C$2:$C$5001), '1. Raw Data'!C3559)</f>
        <v>23</v>
      </c>
      <c r="D3559" s="9" t="s">
        <v>5023</v>
      </c>
      <c r="E3559" s="22">
        <v>44456</v>
      </c>
      <c r="F3559" s="9">
        <v>1</v>
      </c>
      <c r="G3559" s="9">
        <v>11492</v>
      </c>
      <c r="H3559" s="15">
        <v>44456</v>
      </c>
      <c r="I3559" s="9" t="s">
        <v>7455</v>
      </c>
      <c r="J3559" s="9">
        <v>131</v>
      </c>
      <c r="K3559" s="9" t="s">
        <v>7504</v>
      </c>
      <c r="L3559" s="9" t="str">
        <f>IF(OR('1. Raw Data'!L3559="Elec", '1. Raw Data'!L3559="elect"), "Electronics", '1. Raw Data'!L3559)</f>
        <v>Clothing</v>
      </c>
      <c r="M3559" s="9">
        <v>674.47</v>
      </c>
      <c r="N3559" s="9">
        <f>IF(ISBLANK('1. Raw Data'!N3559), MEDIAN('1. Raw Data'!$N$2:$N$5001), '1. Raw Data'!N3559)</f>
        <v>288.31</v>
      </c>
      <c r="O3559" s="9">
        <v>5</v>
      </c>
      <c r="P3559" s="9">
        <f>IF(ISBLANK('1. Raw Data'!P3559), 0, '1. Raw Data'!P3559)</f>
        <v>0.1</v>
      </c>
      <c r="Q3559" s="9">
        <v>1202</v>
      </c>
      <c r="R3559" s="9">
        <v>2</v>
      </c>
      <c r="S3559" s="9">
        <f t="shared" si="165"/>
        <v>3035.1150000000002</v>
      </c>
      <c r="T3559" s="9">
        <f t="shared" si="166"/>
        <v>1593.5650000000003</v>
      </c>
      <c r="U3559" s="23">
        <f t="shared" si="167"/>
        <v>0.52504270843114687</v>
      </c>
    </row>
    <row r="3560" spans="1:21" x14ac:dyDescent="0.3">
      <c r="A3560" s="9">
        <v>1058</v>
      </c>
      <c r="B3560" s="9" t="str">
        <f>PROPER(TRIM('1. Raw Data'!B3560))</f>
        <v>Customer_3558</v>
      </c>
      <c r="C3560" s="9">
        <f>IF(OR('1. Raw Data'!C3560&lt;18, '1. Raw Data'!C3560&gt;100), MEDIAN('1. Raw Data'!$C$2:$C$5001), '1. Raw Data'!C3560)</f>
        <v>27</v>
      </c>
      <c r="D3560" s="9" t="s">
        <v>5021</v>
      </c>
      <c r="E3560" s="22">
        <v>44070</v>
      </c>
      <c r="F3560" s="9">
        <v>1</v>
      </c>
      <c r="G3560" s="9">
        <v>13732</v>
      </c>
      <c r="H3560" s="15">
        <v>44070</v>
      </c>
      <c r="I3560" s="9" t="s">
        <v>7455</v>
      </c>
      <c r="J3560" s="9">
        <v>110</v>
      </c>
      <c r="K3560" s="9" t="s">
        <v>7493</v>
      </c>
      <c r="L3560" s="9" t="str">
        <f>IF(OR('1. Raw Data'!L3560="Elec", '1. Raw Data'!L3560="elect"), "Electronics", '1. Raw Data'!L3560)</f>
        <v>Home Appliances</v>
      </c>
      <c r="M3560" s="9">
        <v>1032.72</v>
      </c>
      <c r="N3560" s="9">
        <f>IF(ISBLANK('1. Raw Data'!N3560), MEDIAN('1. Raw Data'!$N$2:$N$5001), '1. Raw Data'!N3560)</f>
        <v>504.72</v>
      </c>
      <c r="O3560" s="9">
        <v>4</v>
      </c>
      <c r="P3560" s="9">
        <f>IF(ISBLANK('1. Raw Data'!P3560), 0, '1. Raw Data'!P3560)</f>
        <v>0</v>
      </c>
      <c r="Q3560" s="9">
        <v>1078</v>
      </c>
      <c r="R3560" s="9">
        <v>3</v>
      </c>
      <c r="S3560" s="9">
        <f t="shared" si="165"/>
        <v>4130.88</v>
      </c>
      <c r="T3560" s="9">
        <f t="shared" si="166"/>
        <v>2112</v>
      </c>
      <c r="U3560" s="23">
        <f t="shared" si="167"/>
        <v>0.51127120613525445</v>
      </c>
    </row>
    <row r="3561" spans="1:21" x14ac:dyDescent="0.3">
      <c r="A3561" s="9">
        <v>1430</v>
      </c>
      <c r="B3561" s="9" t="str">
        <f>PROPER(TRIM('1. Raw Data'!B3561))</f>
        <v>Customer_3559</v>
      </c>
      <c r="C3561" s="9">
        <f>IF(OR('1. Raw Data'!C3561&lt;18, '1. Raw Data'!C3561&gt;100), MEDIAN('1. Raw Data'!$C$2:$C$5001), '1. Raw Data'!C3561)</f>
        <v>44</v>
      </c>
      <c r="D3561" s="9" t="s">
        <v>5019</v>
      </c>
      <c r="E3561" s="22">
        <v>44205</v>
      </c>
      <c r="F3561" s="9">
        <v>0</v>
      </c>
      <c r="G3561" s="9">
        <v>10706</v>
      </c>
      <c r="H3561" s="15">
        <v>44440</v>
      </c>
      <c r="I3561" s="9" t="s">
        <v>7456</v>
      </c>
      <c r="J3561" s="9">
        <v>149</v>
      </c>
      <c r="K3561" s="9" t="s">
        <v>7467</v>
      </c>
      <c r="L3561" s="9" t="str">
        <f>IF(OR('1. Raw Data'!L3561="Elec", '1. Raw Data'!L3561="elect"), "Electronics", '1. Raw Data'!L3561)</f>
        <v>Clothing</v>
      </c>
      <c r="M3561" s="9">
        <v>321.51</v>
      </c>
      <c r="N3561" s="9">
        <f>IF(ISBLANK('1. Raw Data'!N3561), MEDIAN('1. Raw Data'!$N$2:$N$5001), '1. Raw Data'!N3561)</f>
        <v>222.49</v>
      </c>
      <c r="O3561" s="9">
        <v>4</v>
      </c>
      <c r="P3561" s="9">
        <f>IF(ISBLANK('1. Raw Data'!P3561), 0, '1. Raw Data'!P3561)</f>
        <v>0</v>
      </c>
      <c r="Q3561" s="9">
        <v>466</v>
      </c>
      <c r="R3561" s="9">
        <v>3</v>
      </c>
      <c r="S3561" s="9">
        <f t="shared" si="165"/>
        <v>1286.04</v>
      </c>
      <c r="T3561" s="9">
        <f t="shared" si="166"/>
        <v>396.07999999999993</v>
      </c>
      <c r="U3561" s="23">
        <f t="shared" si="167"/>
        <v>0.30798419955833406</v>
      </c>
    </row>
    <row r="3562" spans="1:21" x14ac:dyDescent="0.3">
      <c r="A3562" s="9">
        <v>1637</v>
      </c>
      <c r="B3562" s="9" t="str">
        <f>PROPER(TRIM('1. Raw Data'!B3562))</f>
        <v>Customer_3560</v>
      </c>
      <c r="C3562" s="9">
        <f>IF(OR('1. Raw Data'!C3562&lt;18, '1. Raw Data'!C3562&gt;100), MEDIAN('1. Raw Data'!$C$2:$C$5001), '1. Raw Data'!C3562)</f>
        <v>28</v>
      </c>
      <c r="D3562" s="9" t="s">
        <v>5020</v>
      </c>
      <c r="E3562" s="22">
        <v>44595</v>
      </c>
      <c r="F3562" s="9">
        <v>1</v>
      </c>
      <c r="G3562" s="9">
        <v>12923</v>
      </c>
      <c r="H3562" s="15">
        <v>44622</v>
      </c>
      <c r="I3562" s="9" t="s">
        <v>7456</v>
      </c>
      <c r="J3562" s="9">
        <v>134</v>
      </c>
      <c r="K3562" s="9" t="s">
        <v>7482</v>
      </c>
      <c r="L3562" s="9" t="str">
        <f>IF(OR('1. Raw Data'!L3562="Elec", '1. Raw Data'!L3562="elect"), "Electronics", '1. Raw Data'!L3562)</f>
        <v>Sports</v>
      </c>
      <c r="M3562" s="9">
        <v>1036.51</v>
      </c>
      <c r="N3562" s="9">
        <f>IF(ISBLANK('1. Raw Data'!N3562), MEDIAN('1. Raw Data'!$N$2:$N$5001), '1. Raw Data'!N3562)</f>
        <v>718.4</v>
      </c>
      <c r="O3562" s="9">
        <v>2</v>
      </c>
      <c r="P3562" s="9">
        <f>IF(ISBLANK('1. Raw Data'!P3562), 0, '1. Raw Data'!P3562)</f>
        <v>0</v>
      </c>
      <c r="Q3562" s="9">
        <v>1063</v>
      </c>
      <c r="R3562" s="9">
        <v>3</v>
      </c>
      <c r="S3562" s="9">
        <f t="shared" si="165"/>
        <v>2073.02</v>
      </c>
      <c r="T3562" s="9">
        <f t="shared" si="166"/>
        <v>636.22</v>
      </c>
      <c r="U3562" s="23">
        <f t="shared" si="167"/>
        <v>0.30690490202699444</v>
      </c>
    </row>
    <row r="3563" spans="1:21" x14ac:dyDescent="0.3">
      <c r="A3563" s="9">
        <v>1108</v>
      </c>
      <c r="B3563" s="9" t="str">
        <f>PROPER(TRIM('1. Raw Data'!B3563))</f>
        <v>Customer_3561</v>
      </c>
      <c r="C3563" s="9">
        <f>IF(OR('1. Raw Data'!C3563&lt;18, '1. Raw Data'!C3563&gt;100), MEDIAN('1. Raw Data'!$C$2:$C$5001), '1. Raw Data'!C3563)</f>
        <v>43</v>
      </c>
      <c r="D3563" s="9" t="s">
        <v>5020</v>
      </c>
      <c r="E3563" s="22">
        <v>45251</v>
      </c>
      <c r="F3563" s="9">
        <v>0</v>
      </c>
      <c r="G3563" s="9">
        <v>10795</v>
      </c>
      <c r="H3563" s="15">
        <v>45251</v>
      </c>
      <c r="I3563" s="9" t="s">
        <v>7456</v>
      </c>
      <c r="J3563" s="9">
        <v>106</v>
      </c>
      <c r="K3563" s="9" t="s">
        <v>7477</v>
      </c>
      <c r="L3563" s="9" t="str">
        <f>IF(OR('1. Raw Data'!L3563="Elec", '1. Raw Data'!L3563="elect"), "Electronics", '1. Raw Data'!L3563)</f>
        <v>Sports</v>
      </c>
      <c r="M3563" s="9">
        <v>621.44000000000005</v>
      </c>
      <c r="N3563" s="9">
        <f>IF(ISBLANK('1. Raw Data'!N3563), MEDIAN('1. Raw Data'!$N$2:$N$5001), '1. Raw Data'!N3563)</f>
        <v>296.05</v>
      </c>
      <c r="O3563" s="9">
        <v>4</v>
      </c>
      <c r="P3563" s="9">
        <f>IF(ISBLANK('1. Raw Data'!P3563), 0, '1. Raw Data'!P3563)</f>
        <v>0.2</v>
      </c>
      <c r="Q3563" s="9">
        <v>407</v>
      </c>
      <c r="R3563" s="9">
        <v>5</v>
      </c>
      <c r="S3563" s="9">
        <f t="shared" si="165"/>
        <v>1988.6080000000002</v>
      </c>
      <c r="T3563" s="9">
        <f t="shared" si="166"/>
        <v>804.40800000000013</v>
      </c>
      <c r="U3563" s="23">
        <f t="shared" si="167"/>
        <v>0.40450807801235844</v>
      </c>
    </row>
    <row r="3564" spans="1:21" x14ac:dyDescent="0.3">
      <c r="A3564" s="9">
        <v>2007</v>
      </c>
      <c r="B3564" s="9" t="str">
        <f>PROPER(TRIM('1. Raw Data'!B3564))</f>
        <v>Customer_3562</v>
      </c>
      <c r="C3564" s="9">
        <f>IF(OR('1. Raw Data'!C3564&lt;18, '1. Raw Data'!C3564&gt;100), MEDIAN('1. Raw Data'!$C$2:$C$5001), '1. Raw Data'!C3564)</f>
        <v>43</v>
      </c>
      <c r="D3564" s="9" t="s">
        <v>5020</v>
      </c>
      <c r="E3564" s="22">
        <v>44120</v>
      </c>
      <c r="F3564" s="9">
        <v>0</v>
      </c>
      <c r="G3564" s="9">
        <v>10472</v>
      </c>
      <c r="H3564" s="15">
        <v>44120</v>
      </c>
      <c r="I3564" s="9" t="s">
        <v>7457</v>
      </c>
      <c r="J3564" s="9">
        <v>128</v>
      </c>
      <c r="K3564" s="9" t="s">
        <v>7473</v>
      </c>
      <c r="L3564" s="9" t="str">
        <f>IF(OR('1. Raw Data'!L3564="Elec", '1. Raw Data'!L3564="elect"), "Electronics", '1. Raw Data'!L3564)</f>
        <v>Sports</v>
      </c>
      <c r="M3564" s="9">
        <v>1203.58</v>
      </c>
      <c r="N3564" s="9">
        <f>IF(ISBLANK('1. Raw Data'!N3564), MEDIAN('1. Raw Data'!$N$2:$N$5001), '1. Raw Data'!N3564)</f>
        <v>541.82000000000005</v>
      </c>
      <c r="O3564" s="9">
        <v>5</v>
      </c>
      <c r="P3564" s="9">
        <f>IF(ISBLANK('1. Raw Data'!P3564), 0, '1. Raw Data'!P3564)</f>
        <v>0</v>
      </c>
      <c r="Q3564" s="9">
        <v>580</v>
      </c>
      <c r="R3564" s="9">
        <v>5</v>
      </c>
      <c r="S3564" s="9">
        <f t="shared" si="165"/>
        <v>6017.9</v>
      </c>
      <c r="T3564" s="9">
        <f t="shared" si="166"/>
        <v>3308.7999999999993</v>
      </c>
      <c r="U3564" s="23">
        <f t="shared" si="167"/>
        <v>0.54982635138503455</v>
      </c>
    </row>
    <row r="3565" spans="1:21" x14ac:dyDescent="0.3">
      <c r="A3565" s="9">
        <v>2301</v>
      </c>
      <c r="B3565" s="9" t="str">
        <f>PROPER(TRIM('1. Raw Data'!B3565))</f>
        <v>Customer_3563</v>
      </c>
      <c r="C3565" s="9">
        <f>IF(OR('1. Raw Data'!C3565&lt;18, '1. Raw Data'!C3565&gt;100), MEDIAN('1. Raw Data'!$C$2:$C$5001), '1. Raw Data'!C3565)</f>
        <v>32</v>
      </c>
      <c r="D3565" s="9" t="s">
        <v>5018</v>
      </c>
      <c r="E3565" s="22">
        <v>44906</v>
      </c>
      <c r="F3565" s="9">
        <v>1</v>
      </c>
      <c r="G3565" s="9">
        <v>12603</v>
      </c>
      <c r="H3565" s="15">
        <v>44877</v>
      </c>
      <c r="I3565" s="9" t="s">
        <v>7455</v>
      </c>
      <c r="J3565" s="9">
        <v>128</v>
      </c>
      <c r="K3565" s="9" t="s">
        <v>7473</v>
      </c>
      <c r="L3565" s="9" t="str">
        <f>IF(OR('1. Raw Data'!L3565="Elec", '1. Raw Data'!L3565="elect"), "Electronics", '1. Raw Data'!L3565)</f>
        <v>Home Appliances</v>
      </c>
      <c r="M3565" s="9">
        <v>103.41</v>
      </c>
      <c r="N3565" s="9">
        <f>IF(ISBLANK('1. Raw Data'!N3565), MEDIAN('1. Raw Data'!$N$2:$N$5001), '1. Raw Data'!N3565)</f>
        <v>56.74</v>
      </c>
      <c r="O3565" s="9">
        <v>2</v>
      </c>
      <c r="P3565" s="9">
        <f>IF(ISBLANK('1. Raw Data'!P3565), 0, '1. Raw Data'!P3565)</f>
        <v>0</v>
      </c>
      <c r="Q3565" s="9">
        <v>781</v>
      </c>
      <c r="R3565" s="9">
        <v>3</v>
      </c>
      <c r="S3565" s="9">
        <f t="shared" si="165"/>
        <v>206.82</v>
      </c>
      <c r="T3565" s="9">
        <f t="shared" si="166"/>
        <v>93.339999999999989</v>
      </c>
      <c r="U3565" s="23">
        <f t="shared" si="167"/>
        <v>0.45131031815104916</v>
      </c>
    </row>
    <row r="3566" spans="1:21" x14ac:dyDescent="0.3">
      <c r="A3566" s="9">
        <v>1067</v>
      </c>
      <c r="B3566" s="9" t="str">
        <f>PROPER(TRIM('1. Raw Data'!B3566))</f>
        <v>Customer_3564</v>
      </c>
      <c r="C3566" s="9">
        <f>IF(OR('1. Raw Data'!C3566&lt;18, '1. Raw Data'!C3566&gt;100), MEDIAN('1. Raw Data'!$C$2:$C$5001), '1. Raw Data'!C3566)</f>
        <v>39</v>
      </c>
      <c r="D3566" s="9" t="s">
        <v>5020</v>
      </c>
      <c r="E3566" s="22">
        <v>44626</v>
      </c>
      <c r="F3566" s="9">
        <v>0</v>
      </c>
      <c r="G3566" s="9">
        <v>13525</v>
      </c>
      <c r="H3566" s="15">
        <v>44715</v>
      </c>
      <c r="I3566" s="9" t="s">
        <v>7456</v>
      </c>
      <c r="J3566" s="9">
        <v>113</v>
      </c>
      <c r="K3566" s="9" t="s">
        <v>7460</v>
      </c>
      <c r="L3566" s="9" t="str">
        <f>IF(OR('1. Raw Data'!L3566="Elec", '1. Raw Data'!L3566="elect"), "Electronics", '1. Raw Data'!L3566)</f>
        <v>Clothing</v>
      </c>
      <c r="M3566" s="9">
        <v>1018.57</v>
      </c>
      <c r="N3566" s="9">
        <f>IF(ISBLANK('1. Raw Data'!N3566), MEDIAN('1. Raw Data'!$N$2:$N$5001), '1. Raw Data'!N3566)</f>
        <v>554.54999999999995</v>
      </c>
      <c r="O3566" s="9">
        <v>5</v>
      </c>
      <c r="P3566" s="9">
        <f>IF(ISBLANK('1. Raw Data'!P3566), 0, '1. Raw Data'!P3566)</f>
        <v>0.1</v>
      </c>
      <c r="Q3566" s="9">
        <v>687</v>
      </c>
      <c r="R3566" s="9">
        <v>3</v>
      </c>
      <c r="S3566" s="9">
        <f t="shared" si="165"/>
        <v>4583.5650000000005</v>
      </c>
      <c r="T3566" s="9">
        <f t="shared" si="166"/>
        <v>1810.8150000000005</v>
      </c>
      <c r="U3566" s="23">
        <f t="shared" si="167"/>
        <v>0.39506694025283817</v>
      </c>
    </row>
    <row r="3567" spans="1:21" x14ac:dyDescent="0.3">
      <c r="A3567" s="9">
        <v>2092</v>
      </c>
      <c r="B3567" s="9" t="str">
        <f>PROPER(TRIM('1. Raw Data'!B3567))</f>
        <v>Customer_3565</v>
      </c>
      <c r="C3567" s="9">
        <f>IF(OR('1. Raw Data'!C3567&lt;18, '1. Raw Data'!C3567&gt;100), MEDIAN('1. Raw Data'!$C$2:$C$5001), '1. Raw Data'!C3567)</f>
        <v>32</v>
      </c>
      <c r="D3567" s="9" t="s">
        <v>5019</v>
      </c>
      <c r="E3567" s="22">
        <v>44717</v>
      </c>
      <c r="F3567" s="9">
        <v>0</v>
      </c>
      <c r="G3567" s="9">
        <v>13517</v>
      </c>
      <c r="H3567" s="15">
        <v>44687</v>
      </c>
      <c r="I3567" s="9" t="s">
        <v>7457</v>
      </c>
      <c r="J3567" s="9">
        <v>141</v>
      </c>
      <c r="K3567" s="9" t="s">
        <v>7490</v>
      </c>
      <c r="L3567" s="9" t="str">
        <f>IF(OR('1. Raw Data'!L3567="Elec", '1. Raw Data'!L3567="elect"), "Electronics", '1. Raw Data'!L3567)</f>
        <v>Clothing</v>
      </c>
      <c r="M3567" s="9">
        <v>992.24</v>
      </c>
      <c r="N3567" s="9">
        <f>IF(ISBLANK('1. Raw Data'!N3567), MEDIAN('1. Raw Data'!$N$2:$N$5001), '1. Raw Data'!N3567)</f>
        <v>518.98</v>
      </c>
      <c r="O3567" s="9">
        <v>4</v>
      </c>
      <c r="P3567" s="9">
        <f>IF(ISBLANK('1. Raw Data'!P3567), 0, '1. Raw Data'!P3567)</f>
        <v>0</v>
      </c>
      <c r="Q3567" s="9">
        <v>410</v>
      </c>
      <c r="R3567" s="9">
        <v>5</v>
      </c>
      <c r="S3567" s="9">
        <f t="shared" si="165"/>
        <v>3968.96</v>
      </c>
      <c r="T3567" s="9">
        <f t="shared" si="166"/>
        <v>1893.04</v>
      </c>
      <c r="U3567" s="23">
        <f t="shared" si="167"/>
        <v>0.47696121905990485</v>
      </c>
    </row>
    <row r="3568" spans="1:21" x14ac:dyDescent="0.3">
      <c r="A3568" s="9">
        <v>2188</v>
      </c>
      <c r="B3568" s="9" t="str">
        <f>PROPER(TRIM('1. Raw Data'!B3568))</f>
        <v>Customer_3566</v>
      </c>
      <c r="C3568" s="9">
        <f>IF(OR('1. Raw Data'!C3568&lt;18, '1. Raw Data'!C3568&gt;100), MEDIAN('1. Raw Data'!$C$2:$C$5001), '1. Raw Data'!C3568)</f>
        <v>35</v>
      </c>
      <c r="D3568" s="9" t="s">
        <v>5020</v>
      </c>
      <c r="E3568" s="22">
        <v>45082</v>
      </c>
      <c r="F3568" s="9">
        <v>0</v>
      </c>
      <c r="G3568" s="9">
        <v>10681</v>
      </c>
      <c r="H3568" s="15">
        <v>45052</v>
      </c>
      <c r="I3568" s="9" t="s">
        <v>7456</v>
      </c>
      <c r="J3568" s="9">
        <v>112</v>
      </c>
      <c r="K3568" s="9" t="s">
        <v>7492</v>
      </c>
      <c r="L3568" s="9" t="str">
        <f>IF(OR('1. Raw Data'!L3568="Elec", '1. Raw Data'!L3568="elect"), "Electronics", '1. Raw Data'!L3568)</f>
        <v>Electronics</v>
      </c>
      <c r="M3568" s="9">
        <v>1414.36</v>
      </c>
      <c r="N3568" s="9">
        <f>IF(ISBLANK('1. Raw Data'!N3568), MEDIAN('1. Raw Data'!$N$2:$N$5001), '1. Raw Data'!N3568)</f>
        <v>790.35</v>
      </c>
      <c r="O3568" s="9">
        <v>4</v>
      </c>
      <c r="P3568" s="9">
        <f>IF(ISBLANK('1. Raw Data'!P3568), 0, '1. Raw Data'!P3568)</f>
        <v>0</v>
      </c>
      <c r="Q3568" s="9">
        <v>606</v>
      </c>
      <c r="R3568" s="9">
        <v>3</v>
      </c>
      <c r="S3568" s="9">
        <f t="shared" si="165"/>
        <v>5657.44</v>
      </c>
      <c r="T3568" s="9">
        <f t="shared" si="166"/>
        <v>2496.0399999999995</v>
      </c>
      <c r="U3568" s="23">
        <f t="shared" si="167"/>
        <v>0.44119601798693397</v>
      </c>
    </row>
    <row r="3569" spans="1:21" x14ac:dyDescent="0.3">
      <c r="A3569" s="9">
        <v>1304</v>
      </c>
      <c r="B3569" s="9" t="str">
        <f>PROPER(TRIM('1. Raw Data'!B3569))</f>
        <v>Customer_3567</v>
      </c>
      <c r="C3569" s="9">
        <f>IF(OR('1. Raw Data'!C3569&lt;18, '1. Raw Data'!C3569&gt;100), MEDIAN('1. Raw Data'!$C$2:$C$5001), '1. Raw Data'!C3569)</f>
        <v>27</v>
      </c>
      <c r="D3569" s="9" t="s">
        <v>5019</v>
      </c>
      <c r="E3569" s="22">
        <v>44084</v>
      </c>
      <c r="F3569" s="9">
        <v>0</v>
      </c>
      <c r="G3569" s="9">
        <v>10093</v>
      </c>
      <c r="H3569" s="15">
        <v>44113</v>
      </c>
      <c r="I3569" s="9" t="s">
        <v>7455</v>
      </c>
      <c r="J3569" s="9">
        <v>140</v>
      </c>
      <c r="K3569" s="9" t="s">
        <v>7468</v>
      </c>
      <c r="L3569" s="9" t="str">
        <f>IF(OR('1. Raw Data'!L3569="Elec", '1. Raw Data'!L3569="elect"), "Electronics", '1. Raw Data'!L3569)</f>
        <v>Home Appliances</v>
      </c>
      <c r="M3569" s="9">
        <v>1084.3800000000001</v>
      </c>
      <c r="N3569" s="9">
        <f>IF(ISBLANK('1. Raw Data'!N3569), MEDIAN('1. Raw Data'!$N$2:$N$5001), '1. Raw Data'!N3569)</f>
        <v>509.29</v>
      </c>
      <c r="O3569" s="9">
        <v>5</v>
      </c>
      <c r="P3569" s="9">
        <f>IF(ISBLANK('1. Raw Data'!P3569), 0, '1. Raw Data'!P3569)</f>
        <v>0</v>
      </c>
      <c r="Q3569" s="9">
        <v>522</v>
      </c>
      <c r="R3569" s="9">
        <v>6</v>
      </c>
      <c r="S3569" s="9">
        <f t="shared" si="165"/>
        <v>5421.9000000000005</v>
      </c>
      <c r="T3569" s="9">
        <f t="shared" si="166"/>
        <v>2875.4500000000003</v>
      </c>
      <c r="U3569" s="23">
        <f t="shared" si="167"/>
        <v>0.5303399177410133</v>
      </c>
    </row>
    <row r="3570" spans="1:21" x14ac:dyDescent="0.3">
      <c r="A3570" s="9">
        <v>1673</v>
      </c>
      <c r="B3570" s="9" t="str">
        <f>PROPER(TRIM('1. Raw Data'!B3570))</f>
        <v>Customer_3568</v>
      </c>
      <c r="C3570" s="9">
        <f>IF(OR('1. Raw Data'!C3570&lt;18, '1. Raw Data'!C3570&gt;100), MEDIAN('1. Raw Data'!$C$2:$C$5001), '1. Raw Data'!C3570)</f>
        <v>41</v>
      </c>
      <c r="D3570" s="9" t="s">
        <v>5023</v>
      </c>
      <c r="E3570" s="22">
        <v>45008</v>
      </c>
      <c r="F3570" s="9">
        <v>0</v>
      </c>
      <c r="G3570" s="9">
        <v>10735</v>
      </c>
      <c r="H3570" s="15">
        <v>45008</v>
      </c>
      <c r="I3570" s="9" t="s">
        <v>7455</v>
      </c>
      <c r="J3570" s="9">
        <v>102</v>
      </c>
      <c r="K3570" s="9" t="s">
        <v>7494</v>
      </c>
      <c r="L3570" s="9" t="str">
        <f>IF(OR('1. Raw Data'!L3570="Elec", '1. Raw Data'!L3570="elect"), "Electronics", '1. Raw Data'!L3570)</f>
        <v>Electronics</v>
      </c>
      <c r="M3570" s="9">
        <v>1204.6400000000001</v>
      </c>
      <c r="N3570" s="9">
        <f>IF(ISBLANK('1. Raw Data'!N3570), MEDIAN('1. Raw Data'!$N$2:$N$5001), '1. Raw Data'!N3570)</f>
        <v>523.39</v>
      </c>
      <c r="O3570" s="9">
        <v>3</v>
      </c>
      <c r="P3570" s="9">
        <f>IF(ISBLANK('1. Raw Data'!P3570), 0, '1. Raw Data'!P3570)</f>
        <v>0</v>
      </c>
      <c r="Q3570" s="9">
        <v>626</v>
      </c>
      <c r="R3570" s="9">
        <v>4</v>
      </c>
      <c r="S3570" s="9">
        <f t="shared" si="165"/>
        <v>3613.92</v>
      </c>
      <c r="T3570" s="9">
        <f t="shared" si="166"/>
        <v>2043.75</v>
      </c>
      <c r="U3570" s="23">
        <f t="shared" si="167"/>
        <v>0.56552164962146367</v>
      </c>
    </row>
    <row r="3571" spans="1:21" x14ac:dyDescent="0.3">
      <c r="A3571" s="9">
        <v>1364</v>
      </c>
      <c r="B3571" s="9" t="str">
        <f>PROPER(TRIM('1. Raw Data'!B3571))</f>
        <v>Customer_3569</v>
      </c>
      <c r="C3571" s="9">
        <f>IF(OR('1. Raw Data'!C3571&lt;18, '1. Raw Data'!C3571&gt;100), MEDIAN('1. Raw Data'!$C$2:$C$5001), '1. Raw Data'!C3571)</f>
        <v>30</v>
      </c>
      <c r="D3571" s="9" t="s">
        <v>5021</v>
      </c>
      <c r="E3571" s="22">
        <v>44616</v>
      </c>
      <c r="F3571" s="9">
        <v>0</v>
      </c>
      <c r="G3571" s="9">
        <v>12837</v>
      </c>
      <c r="H3571" s="15">
        <v>44616</v>
      </c>
      <c r="I3571" s="9" t="s">
        <v>7455</v>
      </c>
      <c r="J3571" s="9">
        <v>108</v>
      </c>
      <c r="K3571" s="9" t="s">
        <v>7496</v>
      </c>
      <c r="L3571" s="9" t="str">
        <f>IF(OR('1. Raw Data'!L3571="Elec", '1. Raw Data'!L3571="elect"), "Electronics", '1. Raw Data'!L3571)</f>
        <v>Electronics</v>
      </c>
      <c r="M3571" s="9">
        <v>1361.66</v>
      </c>
      <c r="N3571" s="9">
        <f>IF(ISBLANK('1. Raw Data'!N3571), MEDIAN('1. Raw Data'!$N$2:$N$5001), '1. Raw Data'!N3571)</f>
        <v>777.7</v>
      </c>
      <c r="O3571" s="9">
        <v>2</v>
      </c>
      <c r="P3571" s="9">
        <f>IF(ISBLANK('1. Raw Data'!P3571), 0, '1. Raw Data'!P3571)</f>
        <v>0</v>
      </c>
      <c r="Q3571" s="9">
        <v>1042</v>
      </c>
      <c r="R3571" s="9">
        <v>6</v>
      </c>
      <c r="S3571" s="9">
        <f t="shared" si="165"/>
        <v>2723.32</v>
      </c>
      <c r="T3571" s="9">
        <f t="shared" si="166"/>
        <v>1167.92</v>
      </c>
      <c r="U3571" s="23">
        <f t="shared" si="167"/>
        <v>0.42885889282199668</v>
      </c>
    </row>
    <row r="3572" spans="1:21" x14ac:dyDescent="0.3">
      <c r="A3572" s="9">
        <v>1820</v>
      </c>
      <c r="B3572" s="9" t="str">
        <f>PROPER(TRIM('1. Raw Data'!B3572))</f>
        <v>Customer_3570</v>
      </c>
      <c r="C3572" s="9">
        <f>IF(OR('1. Raw Data'!C3572&lt;18, '1. Raw Data'!C3572&gt;100), MEDIAN('1. Raw Data'!$C$2:$C$5001), '1. Raw Data'!C3572)</f>
        <v>22</v>
      </c>
      <c r="D3572" s="9" t="s">
        <v>5018</v>
      </c>
      <c r="E3572" s="22">
        <v>44697</v>
      </c>
      <c r="F3572" s="9">
        <v>0</v>
      </c>
      <c r="G3572" s="9">
        <v>12041</v>
      </c>
      <c r="H3572" s="15">
        <v>44697</v>
      </c>
      <c r="I3572" s="9" t="s">
        <v>7456</v>
      </c>
      <c r="J3572" s="9">
        <v>142</v>
      </c>
      <c r="K3572" s="9" t="s">
        <v>7500</v>
      </c>
      <c r="L3572" s="9" t="str">
        <f>IF(OR('1. Raw Data'!L3572="Elec", '1. Raw Data'!L3572="elect"), "Electronics", '1. Raw Data'!L3572)</f>
        <v>Home Appliances</v>
      </c>
      <c r="M3572" s="9">
        <v>1028.83</v>
      </c>
      <c r="N3572" s="9">
        <f>IF(ISBLANK('1. Raw Data'!N3572), MEDIAN('1. Raw Data'!$N$2:$N$5001), '1. Raw Data'!N3572)</f>
        <v>699.38</v>
      </c>
      <c r="O3572" s="9">
        <v>2</v>
      </c>
      <c r="P3572" s="9">
        <f>IF(ISBLANK('1. Raw Data'!P3572), 0, '1. Raw Data'!P3572)</f>
        <v>0</v>
      </c>
      <c r="Q3572" s="9">
        <v>501</v>
      </c>
      <c r="R3572" s="9">
        <v>6</v>
      </c>
      <c r="S3572" s="9">
        <f t="shared" si="165"/>
        <v>2057.66</v>
      </c>
      <c r="T3572" s="9">
        <f t="shared" si="166"/>
        <v>658.89999999999986</v>
      </c>
      <c r="U3572" s="23">
        <f t="shared" si="167"/>
        <v>0.32021811183577459</v>
      </c>
    </row>
    <row r="3573" spans="1:21" x14ac:dyDescent="0.3">
      <c r="A3573" s="9">
        <v>2402</v>
      </c>
      <c r="B3573" s="9" t="str">
        <f>PROPER(TRIM('1. Raw Data'!B3573))</f>
        <v>Customer_3571</v>
      </c>
      <c r="C3573" s="9">
        <f>IF(OR('1. Raw Data'!C3573&lt;18, '1. Raw Data'!C3573&gt;100), MEDIAN('1. Raw Data'!$C$2:$C$5001), '1. Raw Data'!C3573)</f>
        <v>48</v>
      </c>
      <c r="D3573" s="9" t="s">
        <v>5019</v>
      </c>
      <c r="E3573" s="22">
        <v>44211</v>
      </c>
      <c r="F3573" s="9">
        <v>1</v>
      </c>
      <c r="G3573" s="9">
        <v>12085</v>
      </c>
      <c r="H3573" s="15">
        <v>44211</v>
      </c>
      <c r="I3573" s="9" t="s">
        <v>7455</v>
      </c>
      <c r="J3573" s="9">
        <v>109</v>
      </c>
      <c r="K3573" s="9" t="s">
        <v>7466</v>
      </c>
      <c r="L3573" s="9" t="str">
        <f>IF(OR('1. Raw Data'!L3573="Elec", '1. Raw Data'!L3573="elect"), "Electronics", '1. Raw Data'!L3573)</f>
        <v>Electronics</v>
      </c>
      <c r="M3573" s="9">
        <v>470.72</v>
      </c>
      <c r="N3573" s="9">
        <f>IF(ISBLANK('1. Raw Data'!N3573), MEDIAN('1. Raw Data'!$N$2:$N$5001), '1. Raw Data'!N3573)</f>
        <v>207.74</v>
      </c>
      <c r="O3573" s="9">
        <v>4</v>
      </c>
      <c r="P3573" s="9">
        <f>IF(ISBLANK('1. Raw Data'!P3573), 0, '1. Raw Data'!P3573)</f>
        <v>0.2</v>
      </c>
      <c r="Q3573" s="9">
        <v>935</v>
      </c>
      <c r="R3573" s="9">
        <v>3</v>
      </c>
      <c r="S3573" s="9">
        <f t="shared" si="165"/>
        <v>1506.3040000000001</v>
      </c>
      <c r="T3573" s="9">
        <f t="shared" si="166"/>
        <v>675.34400000000005</v>
      </c>
      <c r="U3573" s="23">
        <f t="shared" si="167"/>
        <v>0.44834508837525494</v>
      </c>
    </row>
    <row r="3574" spans="1:21" x14ac:dyDescent="0.3">
      <c r="A3574" s="9">
        <v>1342</v>
      </c>
      <c r="B3574" s="9" t="str">
        <f>PROPER(TRIM('1. Raw Data'!B3574))</f>
        <v>Customer_3572</v>
      </c>
      <c r="C3574" s="9">
        <f>IF(OR('1. Raw Data'!C3574&lt;18, '1. Raw Data'!C3574&gt;100), MEDIAN('1. Raw Data'!$C$2:$C$5001), '1. Raw Data'!C3574)</f>
        <v>49</v>
      </c>
      <c r="D3574" s="9" t="s">
        <v>5022</v>
      </c>
      <c r="E3574" s="22">
        <v>44827</v>
      </c>
      <c r="F3574" s="9">
        <v>0</v>
      </c>
      <c r="G3574" s="9">
        <v>12829</v>
      </c>
      <c r="H3574" s="15">
        <v>44827</v>
      </c>
      <c r="I3574" s="9" t="s">
        <v>7456</v>
      </c>
      <c r="J3574" s="9">
        <v>108</v>
      </c>
      <c r="K3574" s="9" t="s">
        <v>7496</v>
      </c>
      <c r="L3574" s="9" t="str">
        <f>IF(OR('1. Raw Data'!L3574="Elec", '1. Raw Data'!L3574="elect"), "Electronics", '1. Raw Data'!L3574)</f>
        <v>Electronics</v>
      </c>
      <c r="M3574" s="9">
        <v>1311.17</v>
      </c>
      <c r="N3574" s="9">
        <f>IF(ISBLANK('1. Raw Data'!N3574), MEDIAN('1. Raw Data'!$N$2:$N$5001), '1. Raw Data'!N3574)</f>
        <v>801.71</v>
      </c>
      <c r="O3574" s="9">
        <v>2</v>
      </c>
      <c r="P3574" s="9">
        <f>IF(ISBLANK('1. Raw Data'!P3574), 0, '1. Raw Data'!P3574)</f>
        <v>0</v>
      </c>
      <c r="Q3574" s="9">
        <v>818</v>
      </c>
      <c r="R3574" s="9">
        <v>3</v>
      </c>
      <c r="S3574" s="9">
        <f t="shared" si="165"/>
        <v>2622.34</v>
      </c>
      <c r="T3574" s="9">
        <f t="shared" si="166"/>
        <v>1018.9200000000001</v>
      </c>
      <c r="U3574" s="23">
        <f t="shared" si="167"/>
        <v>0.38855373445091024</v>
      </c>
    </row>
    <row r="3575" spans="1:21" x14ac:dyDescent="0.3">
      <c r="A3575" s="9">
        <v>1946</v>
      </c>
      <c r="B3575" s="9" t="str">
        <f>PROPER(TRIM('1. Raw Data'!B3575))</f>
        <v>Customer_3573</v>
      </c>
      <c r="C3575" s="9">
        <f>IF(OR('1. Raw Data'!C3575&lt;18, '1. Raw Data'!C3575&gt;100), MEDIAN('1. Raw Data'!$C$2:$C$5001), '1. Raw Data'!C3575)</f>
        <v>56</v>
      </c>
      <c r="D3575" s="9" t="s">
        <v>5023</v>
      </c>
      <c r="E3575" s="22">
        <v>45132</v>
      </c>
      <c r="F3575" s="9">
        <v>0</v>
      </c>
      <c r="G3575" s="9">
        <v>12529</v>
      </c>
      <c r="H3575" s="15">
        <v>45132</v>
      </c>
      <c r="I3575" s="9" t="s">
        <v>7457</v>
      </c>
      <c r="J3575" s="9">
        <v>103</v>
      </c>
      <c r="K3575" s="9" t="s">
        <v>7472</v>
      </c>
      <c r="L3575" s="9" t="str">
        <f>IF(OR('1. Raw Data'!L3575="Elec", '1. Raw Data'!L3575="elect"), "Electronics", '1. Raw Data'!L3575)</f>
        <v>Electronics</v>
      </c>
      <c r="M3575" s="9">
        <v>1133.99</v>
      </c>
      <c r="N3575" s="9">
        <f>IF(ISBLANK('1. Raw Data'!N3575), MEDIAN('1. Raw Data'!$N$2:$N$5001), '1. Raw Data'!N3575)</f>
        <v>602.57000000000005</v>
      </c>
      <c r="O3575" s="9">
        <v>5</v>
      </c>
      <c r="P3575" s="9">
        <f>IF(ISBLANK('1. Raw Data'!P3575), 0, '1. Raw Data'!P3575)</f>
        <v>0</v>
      </c>
      <c r="Q3575" s="9">
        <v>380</v>
      </c>
      <c r="R3575" s="9">
        <v>9</v>
      </c>
      <c r="S3575" s="9">
        <f t="shared" si="165"/>
        <v>5669.95</v>
      </c>
      <c r="T3575" s="9">
        <f t="shared" si="166"/>
        <v>2657.0999999999995</v>
      </c>
      <c r="U3575" s="23">
        <f t="shared" si="167"/>
        <v>0.46862847115053918</v>
      </c>
    </row>
    <row r="3576" spans="1:21" x14ac:dyDescent="0.3">
      <c r="A3576" s="9">
        <v>1898</v>
      </c>
      <c r="B3576" s="9" t="str">
        <f>PROPER(TRIM('1. Raw Data'!B3576))</f>
        <v>Customer_3574</v>
      </c>
      <c r="C3576" s="9">
        <f>IF(OR('1. Raw Data'!C3576&lt;18, '1. Raw Data'!C3576&gt;100), MEDIAN('1. Raw Data'!$C$2:$C$5001), '1. Raw Data'!C3576)</f>
        <v>24</v>
      </c>
      <c r="D3576" s="9" t="s">
        <v>5021</v>
      </c>
      <c r="E3576" s="22">
        <v>44931</v>
      </c>
      <c r="F3576" s="9">
        <v>0</v>
      </c>
      <c r="G3576" s="9">
        <v>13818</v>
      </c>
      <c r="H3576" s="15">
        <v>45047</v>
      </c>
      <c r="I3576" s="9" t="s">
        <v>7457</v>
      </c>
      <c r="J3576" s="9">
        <v>109</v>
      </c>
      <c r="K3576" s="9" t="s">
        <v>7466</v>
      </c>
      <c r="L3576" s="9" t="str">
        <f>IF(OR('1. Raw Data'!L3576="Elec", '1. Raw Data'!L3576="elect"), "Electronics", '1. Raw Data'!L3576)</f>
        <v>Sports</v>
      </c>
      <c r="M3576" s="9">
        <v>665.43</v>
      </c>
      <c r="N3576" s="9">
        <f>IF(ISBLANK('1. Raw Data'!N3576), MEDIAN('1. Raw Data'!$N$2:$N$5001), '1. Raw Data'!N3576)</f>
        <v>324.86</v>
      </c>
      <c r="O3576" s="9">
        <v>4</v>
      </c>
      <c r="P3576" s="9">
        <f>IF(ISBLANK('1. Raw Data'!P3576), 0, '1. Raw Data'!P3576)</f>
        <v>0</v>
      </c>
      <c r="Q3576" s="9">
        <v>599</v>
      </c>
      <c r="R3576" s="9">
        <v>7</v>
      </c>
      <c r="S3576" s="9">
        <f t="shared" si="165"/>
        <v>2661.72</v>
      </c>
      <c r="T3576" s="9">
        <f t="shared" si="166"/>
        <v>1362.2799999999997</v>
      </c>
      <c r="U3576" s="23">
        <f t="shared" si="167"/>
        <v>0.51180439715672565</v>
      </c>
    </row>
    <row r="3577" spans="1:21" x14ac:dyDescent="0.3">
      <c r="A3577" s="9">
        <v>2377</v>
      </c>
      <c r="B3577" s="9" t="str">
        <f>PROPER(TRIM('1. Raw Data'!B3577))</f>
        <v>Customer_3575</v>
      </c>
      <c r="C3577" s="9">
        <f>IF(OR('1. Raw Data'!C3577&lt;18, '1. Raw Data'!C3577&gt;100), MEDIAN('1. Raw Data'!$C$2:$C$5001), '1. Raw Data'!C3577)</f>
        <v>32</v>
      </c>
      <c r="D3577" s="9" t="s">
        <v>5021</v>
      </c>
      <c r="E3577" s="22">
        <v>45251</v>
      </c>
      <c r="F3577" s="9">
        <v>0</v>
      </c>
      <c r="G3577" s="9">
        <v>12158</v>
      </c>
      <c r="H3577" s="15">
        <v>45251</v>
      </c>
      <c r="I3577" s="9" t="s">
        <v>7457</v>
      </c>
      <c r="J3577" s="9">
        <v>113</v>
      </c>
      <c r="K3577" s="9" t="s">
        <v>7460</v>
      </c>
      <c r="L3577" s="9" t="str">
        <f>IF(OR('1. Raw Data'!L3577="Elec", '1. Raw Data'!L3577="elect"), "Electronics", '1. Raw Data'!L3577)</f>
        <v>Home Appliances</v>
      </c>
      <c r="M3577" s="9">
        <v>1080.27</v>
      </c>
      <c r="N3577" s="9">
        <f>IF(ISBLANK('1. Raw Data'!N3577), MEDIAN('1. Raw Data'!$N$2:$N$5001), '1. Raw Data'!N3577)</f>
        <v>708.58</v>
      </c>
      <c r="O3577" s="9">
        <v>2</v>
      </c>
      <c r="P3577" s="9">
        <f>IF(ISBLANK('1. Raw Data'!P3577), 0, '1. Raw Data'!P3577)</f>
        <v>0</v>
      </c>
      <c r="Q3577" s="9">
        <v>407</v>
      </c>
      <c r="R3577" s="9">
        <v>6</v>
      </c>
      <c r="S3577" s="9">
        <f t="shared" si="165"/>
        <v>2160.54</v>
      </c>
      <c r="T3577" s="9">
        <f t="shared" si="166"/>
        <v>743.37999999999988</v>
      </c>
      <c r="U3577" s="23">
        <f t="shared" si="167"/>
        <v>0.34407138956001737</v>
      </c>
    </row>
    <row r="3578" spans="1:21" x14ac:dyDescent="0.3">
      <c r="A3578" s="9">
        <v>2439</v>
      </c>
      <c r="B3578" s="9" t="str">
        <f>PROPER(TRIM('1. Raw Data'!B3578))</f>
        <v>Customer_3576</v>
      </c>
      <c r="C3578" s="9">
        <f>IF(OR('1. Raw Data'!C3578&lt;18, '1. Raw Data'!C3578&gt;100), MEDIAN('1. Raw Data'!$C$2:$C$5001), '1. Raw Data'!C3578)</f>
        <v>43</v>
      </c>
      <c r="D3578" s="9" t="s">
        <v>5021</v>
      </c>
      <c r="E3578" s="22">
        <v>45152</v>
      </c>
      <c r="F3578" s="9">
        <v>1</v>
      </c>
      <c r="G3578" s="9">
        <v>11913</v>
      </c>
      <c r="H3578" s="15">
        <v>45152</v>
      </c>
      <c r="I3578" s="9" t="s">
        <v>7456</v>
      </c>
      <c r="J3578" s="9">
        <v>109</v>
      </c>
      <c r="K3578" s="9" t="s">
        <v>7466</v>
      </c>
      <c r="L3578" s="9" t="str">
        <f>IF(OR('1. Raw Data'!L3578="Elec", '1. Raw Data'!L3578="elect"), "Electronics", '1. Raw Data'!L3578)</f>
        <v>Sports</v>
      </c>
      <c r="M3578" s="9">
        <v>1308.1500000000001</v>
      </c>
      <c r="N3578" s="9">
        <f>IF(ISBLANK('1. Raw Data'!N3578), MEDIAN('1. Raw Data'!$N$2:$N$5001), '1. Raw Data'!N3578)</f>
        <v>702.41</v>
      </c>
      <c r="O3578" s="9">
        <v>1</v>
      </c>
      <c r="P3578" s="9">
        <f>IF(ISBLANK('1. Raw Data'!P3578), 0, '1. Raw Data'!P3578)</f>
        <v>0</v>
      </c>
      <c r="Q3578" s="9">
        <v>452</v>
      </c>
      <c r="R3578" s="9">
        <v>5</v>
      </c>
      <c r="S3578" s="9">
        <f t="shared" si="165"/>
        <v>1308.1500000000001</v>
      </c>
      <c r="T3578" s="9">
        <f t="shared" si="166"/>
        <v>605.74000000000012</v>
      </c>
      <c r="U3578" s="23">
        <f t="shared" si="167"/>
        <v>0.46305087337079087</v>
      </c>
    </row>
    <row r="3579" spans="1:21" x14ac:dyDescent="0.3">
      <c r="A3579" s="9">
        <v>2132</v>
      </c>
      <c r="B3579" s="9" t="str">
        <f>PROPER(TRIM('1. Raw Data'!B3579))</f>
        <v>Customer_3577</v>
      </c>
      <c r="C3579" s="9">
        <f>IF(OR('1. Raw Data'!C3579&lt;18, '1. Raw Data'!C3579&gt;100), MEDIAN('1. Raw Data'!$C$2:$C$5001), '1. Raw Data'!C3579)</f>
        <v>32</v>
      </c>
      <c r="D3579" s="9" t="s">
        <v>5019</v>
      </c>
      <c r="E3579" s="22">
        <v>44185</v>
      </c>
      <c r="F3579" s="9">
        <v>0</v>
      </c>
      <c r="G3579" s="9">
        <v>12457</v>
      </c>
      <c r="H3579" s="15">
        <v>44185</v>
      </c>
      <c r="I3579" s="9" t="s">
        <v>7455</v>
      </c>
      <c r="J3579" s="9">
        <v>131</v>
      </c>
      <c r="K3579" s="9" t="s">
        <v>7504</v>
      </c>
      <c r="L3579" s="9" t="str">
        <f>IF(OR('1. Raw Data'!L3579="Elec", '1. Raw Data'!L3579="elect"), "Electronics", '1. Raw Data'!L3579)</f>
        <v>Electronics</v>
      </c>
      <c r="M3579" s="9">
        <v>1464.7</v>
      </c>
      <c r="N3579" s="9">
        <f>IF(ISBLANK('1. Raw Data'!N3579), MEDIAN('1. Raw Data'!$N$2:$N$5001), '1. Raw Data'!N3579)</f>
        <v>842.19</v>
      </c>
      <c r="O3579" s="9">
        <v>2</v>
      </c>
      <c r="P3579" s="9">
        <f>IF(ISBLANK('1. Raw Data'!P3579), 0, '1. Raw Data'!P3579)</f>
        <v>0</v>
      </c>
      <c r="Q3579" s="9">
        <v>999</v>
      </c>
      <c r="R3579" s="9">
        <v>7</v>
      </c>
      <c r="S3579" s="9">
        <f t="shared" si="165"/>
        <v>2929.4</v>
      </c>
      <c r="T3579" s="9">
        <f t="shared" si="166"/>
        <v>1245.02</v>
      </c>
      <c r="U3579" s="23">
        <f t="shared" si="167"/>
        <v>0.42500853417081996</v>
      </c>
    </row>
    <row r="3580" spans="1:21" x14ac:dyDescent="0.3">
      <c r="A3580" s="9">
        <v>1761</v>
      </c>
      <c r="B3580" s="9" t="str">
        <f>PROPER(TRIM('1. Raw Data'!B3580))</f>
        <v>Customer_3578</v>
      </c>
      <c r="C3580" s="9">
        <f>IF(OR('1. Raw Data'!C3580&lt;18, '1. Raw Data'!C3580&gt;100), MEDIAN('1. Raw Data'!$C$2:$C$5001), '1. Raw Data'!C3580)</f>
        <v>48</v>
      </c>
      <c r="D3580" s="9" t="s">
        <v>5023</v>
      </c>
      <c r="E3580" s="22">
        <v>45201</v>
      </c>
      <c r="F3580" s="9">
        <v>0</v>
      </c>
      <c r="G3580" s="9">
        <v>13239</v>
      </c>
      <c r="H3580" s="15">
        <v>44967</v>
      </c>
      <c r="I3580" s="9" t="s">
        <v>7455</v>
      </c>
      <c r="J3580" s="9">
        <v>125</v>
      </c>
      <c r="K3580" s="9" t="s">
        <v>7479</v>
      </c>
      <c r="L3580" s="9" t="str">
        <f>IF(OR('1. Raw Data'!L3580="Elec", '1. Raw Data'!L3580="elect"), "Electronics", '1. Raw Data'!L3580)</f>
        <v>Electronics</v>
      </c>
      <c r="M3580" s="9">
        <v>1430.91</v>
      </c>
      <c r="N3580" s="9">
        <f>IF(ISBLANK('1. Raw Data'!N3580), MEDIAN('1. Raw Data'!$N$2:$N$5001), '1. Raw Data'!N3580)</f>
        <v>762.56</v>
      </c>
      <c r="O3580" s="9">
        <v>5</v>
      </c>
      <c r="P3580" s="9">
        <f>IF(ISBLANK('1. Raw Data'!P3580), 0, '1. Raw Data'!P3580)</f>
        <v>0.2</v>
      </c>
      <c r="Q3580" s="9">
        <v>514</v>
      </c>
      <c r="R3580" s="9">
        <v>3</v>
      </c>
      <c r="S3580" s="9">
        <f t="shared" si="165"/>
        <v>5723.64</v>
      </c>
      <c r="T3580" s="9">
        <f t="shared" si="166"/>
        <v>1910.8400000000006</v>
      </c>
      <c r="U3580" s="23">
        <f t="shared" si="167"/>
        <v>0.33385048675318513</v>
      </c>
    </row>
    <row r="3581" spans="1:21" x14ac:dyDescent="0.3">
      <c r="A3581" s="9">
        <v>1340</v>
      </c>
      <c r="B3581" s="9" t="str">
        <f>PROPER(TRIM('1. Raw Data'!B3581))</f>
        <v>Customer_3579</v>
      </c>
      <c r="C3581" s="9">
        <f>IF(OR('1. Raw Data'!C3581&lt;18, '1. Raw Data'!C3581&gt;100), MEDIAN('1. Raw Data'!$C$2:$C$5001), '1. Raw Data'!C3581)</f>
        <v>47</v>
      </c>
      <c r="D3581" s="9" t="s">
        <v>5020</v>
      </c>
      <c r="E3581" s="22">
        <v>44024</v>
      </c>
      <c r="F3581" s="9">
        <v>0</v>
      </c>
      <c r="G3581" s="9">
        <v>11589</v>
      </c>
      <c r="H3581" s="15">
        <v>44172</v>
      </c>
      <c r="I3581" s="9" t="s">
        <v>7456</v>
      </c>
      <c r="J3581" s="9">
        <v>144</v>
      </c>
      <c r="K3581" s="9" t="s">
        <v>7462</v>
      </c>
      <c r="L3581" s="9" t="str">
        <f>IF(OR('1. Raw Data'!L3581="Elec", '1. Raw Data'!L3581="elect"), "Electronics", '1. Raw Data'!L3581)</f>
        <v>Sports</v>
      </c>
      <c r="M3581" s="9">
        <v>521.73</v>
      </c>
      <c r="N3581" s="9">
        <f>IF(ISBLANK('1. Raw Data'!N3581), MEDIAN('1. Raw Data'!$N$2:$N$5001), '1. Raw Data'!N3581)</f>
        <v>429.51499999999999</v>
      </c>
      <c r="O3581" s="9">
        <v>2</v>
      </c>
      <c r="P3581" s="9">
        <f>IF(ISBLANK('1. Raw Data'!P3581), 0, '1. Raw Data'!P3581)</f>
        <v>0</v>
      </c>
      <c r="Q3581" s="9">
        <v>338</v>
      </c>
      <c r="R3581" s="9">
        <v>4</v>
      </c>
      <c r="S3581" s="9">
        <f t="shared" si="165"/>
        <v>1043.46</v>
      </c>
      <c r="T3581" s="9">
        <f t="shared" si="166"/>
        <v>184.43000000000006</v>
      </c>
      <c r="U3581" s="23">
        <f t="shared" si="167"/>
        <v>0.17674850976558762</v>
      </c>
    </row>
    <row r="3582" spans="1:21" x14ac:dyDescent="0.3">
      <c r="A3582" s="9">
        <v>1941</v>
      </c>
      <c r="B3582" s="9" t="str">
        <f>PROPER(TRIM('1. Raw Data'!B3582))</f>
        <v>Customer_3580</v>
      </c>
      <c r="C3582" s="9">
        <f>IF(OR('1. Raw Data'!C3582&lt;18, '1. Raw Data'!C3582&gt;100), MEDIAN('1. Raw Data'!$C$2:$C$5001), '1. Raw Data'!C3582)</f>
        <v>47</v>
      </c>
      <c r="D3582" s="9" t="s">
        <v>5022</v>
      </c>
      <c r="E3582" s="22">
        <v>44833</v>
      </c>
      <c r="F3582" s="9">
        <v>0</v>
      </c>
      <c r="G3582" s="9">
        <v>12444</v>
      </c>
      <c r="H3582" s="15">
        <v>44833</v>
      </c>
      <c r="I3582" s="9" t="s">
        <v>7457</v>
      </c>
      <c r="J3582" s="9">
        <v>145</v>
      </c>
      <c r="K3582" s="9" t="s">
        <v>7470</v>
      </c>
      <c r="L3582" s="9" t="str">
        <f>IF(OR('1. Raw Data'!L3582="Elec", '1. Raw Data'!L3582="elect"), "Electronics", '1. Raw Data'!L3582)</f>
        <v>Electronics</v>
      </c>
      <c r="M3582" s="9">
        <v>661.46</v>
      </c>
      <c r="N3582" s="9">
        <f>IF(ISBLANK('1. Raw Data'!N3582), MEDIAN('1. Raw Data'!$N$2:$N$5001), '1. Raw Data'!N3582)</f>
        <v>382.64</v>
      </c>
      <c r="O3582" s="9">
        <v>3</v>
      </c>
      <c r="P3582" s="9">
        <f>IF(ISBLANK('1. Raw Data'!P3582), 0, '1. Raw Data'!P3582)</f>
        <v>0</v>
      </c>
      <c r="Q3582" s="9">
        <v>475</v>
      </c>
      <c r="R3582" s="9">
        <v>5</v>
      </c>
      <c r="S3582" s="9">
        <f t="shared" si="165"/>
        <v>1984.38</v>
      </c>
      <c r="T3582" s="9">
        <f t="shared" si="166"/>
        <v>836.46</v>
      </c>
      <c r="U3582" s="23">
        <f t="shared" si="167"/>
        <v>0.42152208750340159</v>
      </c>
    </row>
    <row r="3583" spans="1:21" x14ac:dyDescent="0.3">
      <c r="A3583" s="9">
        <v>1382</v>
      </c>
      <c r="B3583" s="9" t="str">
        <f>PROPER(TRIM('1. Raw Data'!B3583))</f>
        <v>Customer_3581</v>
      </c>
      <c r="C3583" s="9">
        <f>IF(OR('1. Raw Data'!C3583&lt;18, '1. Raw Data'!C3583&gt;100), MEDIAN('1. Raw Data'!$C$2:$C$5001), '1. Raw Data'!C3583)</f>
        <v>61</v>
      </c>
      <c r="D3583" s="9" t="s">
        <v>5023</v>
      </c>
      <c r="E3583" s="22">
        <v>44422</v>
      </c>
      <c r="F3583" s="9">
        <v>0</v>
      </c>
      <c r="G3583" s="9">
        <v>11150</v>
      </c>
      <c r="H3583" s="15">
        <v>44422</v>
      </c>
      <c r="I3583" s="9" t="s">
        <v>7457</v>
      </c>
      <c r="J3583" s="9">
        <v>108</v>
      </c>
      <c r="K3583" s="9" t="s">
        <v>7496</v>
      </c>
      <c r="L3583" s="9" t="str">
        <f>IF(OR('1. Raw Data'!L3583="Elec", '1. Raw Data'!L3583="elect"), "Electronics", '1. Raw Data'!L3583)</f>
        <v>Home Appliances</v>
      </c>
      <c r="M3583" s="9">
        <v>208.83</v>
      </c>
      <c r="N3583" s="9">
        <f>IF(ISBLANK('1. Raw Data'!N3583), MEDIAN('1. Raw Data'!$N$2:$N$5001), '1. Raw Data'!N3583)</f>
        <v>109.77</v>
      </c>
      <c r="O3583" s="9">
        <v>3</v>
      </c>
      <c r="P3583" s="9">
        <f>IF(ISBLANK('1. Raw Data'!P3583), 0, '1. Raw Data'!P3583)</f>
        <v>0</v>
      </c>
      <c r="Q3583" s="9">
        <v>780</v>
      </c>
      <c r="R3583" s="9">
        <v>4</v>
      </c>
      <c r="S3583" s="9">
        <f t="shared" si="165"/>
        <v>626.49</v>
      </c>
      <c r="T3583" s="9">
        <f t="shared" si="166"/>
        <v>297.18</v>
      </c>
      <c r="U3583" s="23">
        <f t="shared" si="167"/>
        <v>0.47435713259589141</v>
      </c>
    </row>
    <row r="3584" spans="1:21" x14ac:dyDescent="0.3">
      <c r="A3584" s="9">
        <v>2003</v>
      </c>
      <c r="B3584" s="9" t="str">
        <f>PROPER(TRIM('1. Raw Data'!B3584))</f>
        <v>Customer_3582</v>
      </c>
      <c r="C3584" s="9">
        <f>IF(OR('1. Raw Data'!C3584&lt;18, '1. Raw Data'!C3584&gt;100), MEDIAN('1. Raw Data'!$C$2:$C$5001), '1. Raw Data'!C3584)</f>
        <v>49</v>
      </c>
      <c r="D3584" s="9" t="s">
        <v>5023</v>
      </c>
      <c r="E3584" s="22">
        <v>44118</v>
      </c>
      <c r="F3584" s="9">
        <v>0</v>
      </c>
      <c r="G3584" s="9">
        <v>12013</v>
      </c>
      <c r="H3584" s="15">
        <v>44118</v>
      </c>
      <c r="I3584" s="9" t="s">
        <v>7456</v>
      </c>
      <c r="J3584" s="9">
        <v>147</v>
      </c>
      <c r="K3584" s="9" t="s">
        <v>7474</v>
      </c>
      <c r="L3584" s="9" t="str">
        <f>IF(OR('1. Raw Data'!L3584="Elec", '1. Raw Data'!L3584="elect"), "Electronics", '1. Raw Data'!L3584)</f>
        <v>Clothing</v>
      </c>
      <c r="M3584" s="9">
        <v>408.94</v>
      </c>
      <c r="N3584" s="9">
        <f>IF(ISBLANK('1. Raw Data'!N3584), MEDIAN('1. Raw Data'!$N$2:$N$5001), '1. Raw Data'!N3584)</f>
        <v>174.22</v>
      </c>
      <c r="O3584" s="9">
        <v>4</v>
      </c>
      <c r="P3584" s="9">
        <f>IF(ISBLANK('1. Raw Data'!P3584), 0, '1. Raw Data'!P3584)</f>
        <v>0</v>
      </c>
      <c r="Q3584" s="9">
        <v>341</v>
      </c>
      <c r="R3584" s="9">
        <v>3</v>
      </c>
      <c r="S3584" s="9">
        <f t="shared" si="165"/>
        <v>1635.76</v>
      </c>
      <c r="T3584" s="9">
        <f t="shared" si="166"/>
        <v>938.88</v>
      </c>
      <c r="U3584" s="23">
        <f t="shared" si="167"/>
        <v>0.57397173179439531</v>
      </c>
    </row>
    <row r="3585" spans="1:21" x14ac:dyDescent="0.3">
      <c r="A3585" s="9">
        <v>1299</v>
      </c>
      <c r="B3585" s="9" t="str">
        <f>PROPER(TRIM('1. Raw Data'!B3585))</f>
        <v>Customer_3583</v>
      </c>
      <c r="C3585" s="9">
        <f>IF(OR('1. Raw Data'!C3585&lt;18, '1. Raw Data'!C3585&gt;100), MEDIAN('1. Raw Data'!$C$2:$C$5001), '1. Raw Data'!C3585)</f>
        <v>42</v>
      </c>
      <c r="D3585" s="9" t="s">
        <v>5023</v>
      </c>
      <c r="E3585" s="22">
        <v>44214</v>
      </c>
      <c r="F3585" s="9">
        <v>1</v>
      </c>
      <c r="G3585" s="9">
        <v>13858</v>
      </c>
      <c r="H3585" s="15">
        <v>44214</v>
      </c>
      <c r="I3585" s="9" t="s">
        <v>7455</v>
      </c>
      <c r="J3585" s="9">
        <v>131</v>
      </c>
      <c r="K3585" s="9" t="s">
        <v>7504</v>
      </c>
      <c r="L3585" s="9" t="str">
        <f>IF(OR('1. Raw Data'!L3585="Elec", '1. Raw Data'!L3585="elect"), "Electronics", '1. Raw Data'!L3585)</f>
        <v>Sports</v>
      </c>
      <c r="M3585" s="9">
        <v>1329.51</v>
      </c>
      <c r="N3585" s="9">
        <f>IF(ISBLANK('1. Raw Data'!N3585), MEDIAN('1. Raw Data'!$N$2:$N$5001), '1. Raw Data'!N3585)</f>
        <v>769.45</v>
      </c>
      <c r="O3585" s="9">
        <v>3</v>
      </c>
      <c r="P3585" s="9">
        <f>IF(ISBLANK('1. Raw Data'!P3585), 0, '1. Raw Data'!P3585)</f>
        <v>0</v>
      </c>
      <c r="Q3585" s="9">
        <v>1444</v>
      </c>
      <c r="R3585" s="9">
        <v>2</v>
      </c>
      <c r="S3585" s="9">
        <f t="shared" si="165"/>
        <v>3988.5299999999997</v>
      </c>
      <c r="T3585" s="9">
        <f t="shared" si="166"/>
        <v>1680.1799999999994</v>
      </c>
      <c r="U3585" s="23">
        <f t="shared" si="167"/>
        <v>0.42125294281351766</v>
      </c>
    </row>
    <row r="3586" spans="1:21" x14ac:dyDescent="0.3">
      <c r="A3586" s="9">
        <v>1138</v>
      </c>
      <c r="B3586" s="9" t="str">
        <f>PROPER(TRIM('1. Raw Data'!B3586))</f>
        <v>Customer_3584</v>
      </c>
      <c r="C3586" s="9">
        <f>IF(OR('1. Raw Data'!C3586&lt;18, '1. Raw Data'!C3586&gt;100), MEDIAN('1. Raw Data'!$C$2:$C$5001), '1. Raw Data'!C3586)</f>
        <v>37</v>
      </c>
      <c r="D3586" s="9" t="s">
        <v>5019</v>
      </c>
      <c r="E3586" s="22">
        <v>44475</v>
      </c>
      <c r="F3586" s="9">
        <v>0</v>
      </c>
      <c r="G3586" s="9">
        <v>10041</v>
      </c>
      <c r="H3586" s="15">
        <v>44357</v>
      </c>
      <c r="I3586" s="9" t="s">
        <v>7455</v>
      </c>
      <c r="J3586" s="9">
        <v>145</v>
      </c>
      <c r="K3586" s="9" t="s">
        <v>7470</v>
      </c>
      <c r="L3586" s="9" t="str">
        <f>IF(OR('1. Raw Data'!L3586="Elec", '1. Raw Data'!L3586="elect"), "Electronics", '1. Raw Data'!L3586)</f>
        <v>Clothing</v>
      </c>
      <c r="M3586" s="9">
        <v>573.23</v>
      </c>
      <c r="N3586" s="9">
        <f>IF(ISBLANK('1. Raw Data'!N3586), MEDIAN('1. Raw Data'!$N$2:$N$5001), '1. Raw Data'!N3586)</f>
        <v>230.99</v>
      </c>
      <c r="O3586" s="9">
        <v>5</v>
      </c>
      <c r="P3586" s="9">
        <f>IF(ISBLANK('1. Raw Data'!P3586), 0, '1. Raw Data'!P3586)</f>
        <v>0</v>
      </c>
      <c r="Q3586" s="9">
        <v>662</v>
      </c>
      <c r="R3586" s="9">
        <v>4</v>
      </c>
      <c r="S3586" s="9">
        <f t="shared" si="165"/>
        <v>2866.15</v>
      </c>
      <c r="T3586" s="9">
        <f t="shared" si="166"/>
        <v>1711.2</v>
      </c>
      <c r="U3586" s="23">
        <f t="shared" si="167"/>
        <v>0.59703783821502709</v>
      </c>
    </row>
    <row r="3587" spans="1:21" x14ac:dyDescent="0.3">
      <c r="A3587" s="9">
        <v>1358</v>
      </c>
      <c r="B3587" s="9" t="str">
        <f>PROPER(TRIM('1. Raw Data'!B3587))</f>
        <v>Customer_3585</v>
      </c>
      <c r="C3587" s="9">
        <f>IF(OR('1. Raw Data'!C3587&lt;18, '1. Raw Data'!C3587&gt;100), MEDIAN('1. Raw Data'!$C$2:$C$5001), '1. Raw Data'!C3587)</f>
        <v>38</v>
      </c>
      <c r="D3587" s="9" t="s">
        <v>5022</v>
      </c>
      <c r="E3587" s="22">
        <v>44902</v>
      </c>
      <c r="F3587" s="9">
        <v>1</v>
      </c>
      <c r="G3587" s="9">
        <v>10040</v>
      </c>
      <c r="H3587" s="15">
        <v>44754</v>
      </c>
      <c r="I3587" s="9" t="s">
        <v>7455</v>
      </c>
      <c r="J3587" s="9">
        <v>145</v>
      </c>
      <c r="K3587" s="9" t="s">
        <v>7470</v>
      </c>
      <c r="L3587" s="9" t="str">
        <f>IF(OR('1. Raw Data'!L3587="Elec", '1. Raw Data'!L3587="elect"), "Electronics", '1. Raw Data'!L3587)</f>
        <v>Clothing</v>
      </c>
      <c r="M3587" s="9">
        <v>949.8</v>
      </c>
      <c r="N3587" s="9">
        <f>IF(ISBLANK('1. Raw Data'!N3587), MEDIAN('1. Raw Data'!$N$2:$N$5001), '1. Raw Data'!N3587)</f>
        <v>439.34</v>
      </c>
      <c r="O3587" s="9">
        <v>1</v>
      </c>
      <c r="P3587" s="9">
        <f>IF(ISBLANK('1. Raw Data'!P3587), 0, '1. Raw Data'!P3587)</f>
        <v>0</v>
      </c>
      <c r="Q3587" s="9">
        <v>904</v>
      </c>
      <c r="R3587" s="9">
        <v>1</v>
      </c>
      <c r="S3587" s="9">
        <f t="shared" ref="S3587:S3650" si="168">M3587 * O3587 * (1 - P3587)</f>
        <v>949.8</v>
      </c>
      <c r="T3587" s="9">
        <f t="shared" ref="T3587:T3650" si="169">S3587 - (N3587 * O3587)</f>
        <v>510.46</v>
      </c>
      <c r="U3587" s="23">
        <f t="shared" ref="U3587:U3650" si="170">T3587 / S3587</f>
        <v>0.53743946093914508</v>
      </c>
    </row>
    <row r="3588" spans="1:21" x14ac:dyDescent="0.3">
      <c r="A3588" s="9">
        <v>1835</v>
      </c>
      <c r="B3588" s="9" t="str">
        <f>PROPER(TRIM('1. Raw Data'!B3588))</f>
        <v>Customer_3586</v>
      </c>
      <c r="C3588" s="9">
        <f>IF(OR('1. Raw Data'!C3588&lt;18, '1. Raw Data'!C3588&gt;100), MEDIAN('1. Raw Data'!$C$2:$C$5001), '1. Raw Data'!C3588)</f>
        <v>24</v>
      </c>
      <c r="D3588" s="9" t="s">
        <v>5019</v>
      </c>
      <c r="E3588" s="22">
        <v>45099</v>
      </c>
      <c r="F3588" s="9">
        <v>0</v>
      </c>
      <c r="G3588" s="9">
        <v>13633</v>
      </c>
      <c r="H3588" s="15">
        <v>45099</v>
      </c>
      <c r="I3588" s="9" t="s">
        <v>7455</v>
      </c>
      <c r="J3588" s="9">
        <v>131</v>
      </c>
      <c r="K3588" s="9" t="s">
        <v>7504</v>
      </c>
      <c r="L3588" s="9" t="str">
        <f>IF(OR('1. Raw Data'!L3588="Elec", '1. Raw Data'!L3588="elect"), "Electronics", '1. Raw Data'!L3588)</f>
        <v>Clothing</v>
      </c>
      <c r="M3588" s="9">
        <v>1015.65</v>
      </c>
      <c r="N3588" s="9">
        <f>IF(ISBLANK('1. Raw Data'!N3588), MEDIAN('1. Raw Data'!$N$2:$N$5001), '1. Raw Data'!N3588)</f>
        <v>644.25</v>
      </c>
      <c r="O3588" s="9">
        <v>1</v>
      </c>
      <c r="P3588" s="9">
        <f>IF(ISBLANK('1. Raw Data'!P3588), 0, '1. Raw Data'!P3588)</f>
        <v>0</v>
      </c>
      <c r="Q3588" s="9">
        <v>559</v>
      </c>
      <c r="R3588" s="9">
        <v>5</v>
      </c>
      <c r="S3588" s="9">
        <f t="shared" si="168"/>
        <v>1015.65</v>
      </c>
      <c r="T3588" s="9">
        <f t="shared" si="169"/>
        <v>371.4</v>
      </c>
      <c r="U3588" s="23">
        <f t="shared" si="170"/>
        <v>0.36567715256239847</v>
      </c>
    </row>
    <row r="3589" spans="1:21" x14ac:dyDescent="0.3">
      <c r="A3589" s="9">
        <v>2408</v>
      </c>
      <c r="B3589" s="9" t="str">
        <f>PROPER(TRIM('1. Raw Data'!B3589))</f>
        <v>Customer_3587</v>
      </c>
      <c r="C3589" s="9">
        <f>IF(OR('1. Raw Data'!C3589&lt;18, '1. Raw Data'!C3589&gt;100), MEDIAN('1. Raw Data'!$C$2:$C$5001), '1. Raw Data'!C3589)</f>
        <v>40</v>
      </c>
      <c r="D3589" s="9" t="s">
        <v>5022</v>
      </c>
      <c r="E3589" s="22">
        <v>43940</v>
      </c>
      <c r="F3589" s="9">
        <v>0</v>
      </c>
      <c r="G3589" s="9">
        <v>11510</v>
      </c>
      <c r="H3589" s="15">
        <v>43940</v>
      </c>
      <c r="I3589" s="9" t="s">
        <v>7457</v>
      </c>
      <c r="J3589" s="9">
        <v>117</v>
      </c>
      <c r="K3589" s="9" t="s">
        <v>7483</v>
      </c>
      <c r="L3589" s="9" t="str">
        <f>IF(OR('1. Raw Data'!L3589="Elec", '1. Raw Data'!L3589="elect"), "Electronics", '1. Raw Data'!L3589)</f>
        <v>Sports</v>
      </c>
      <c r="M3589" s="9">
        <v>1183.6500000000001</v>
      </c>
      <c r="N3589" s="9">
        <f>IF(ISBLANK('1. Raw Data'!N3589), MEDIAN('1. Raw Data'!$N$2:$N$5001), '1. Raw Data'!N3589)</f>
        <v>486.93</v>
      </c>
      <c r="O3589" s="9">
        <v>4</v>
      </c>
      <c r="P3589" s="9">
        <f>IF(ISBLANK('1. Raw Data'!P3589), 0, '1. Raw Data'!P3589)</f>
        <v>0</v>
      </c>
      <c r="Q3589" s="9">
        <v>456</v>
      </c>
      <c r="R3589" s="9">
        <v>5</v>
      </c>
      <c r="S3589" s="9">
        <f t="shared" si="168"/>
        <v>4734.6000000000004</v>
      </c>
      <c r="T3589" s="9">
        <f t="shared" si="169"/>
        <v>2786.88</v>
      </c>
      <c r="U3589" s="23">
        <f t="shared" si="170"/>
        <v>0.58861994677480667</v>
      </c>
    </row>
    <row r="3590" spans="1:21" x14ac:dyDescent="0.3">
      <c r="A3590" s="9">
        <v>2303</v>
      </c>
      <c r="B3590" s="9" t="str">
        <f>PROPER(TRIM('1. Raw Data'!B3590))</f>
        <v>Customer_3588</v>
      </c>
      <c r="C3590" s="9">
        <f>IF(OR('1. Raw Data'!C3590&lt;18, '1. Raw Data'!C3590&gt;100), MEDIAN('1. Raw Data'!$C$2:$C$5001), '1. Raw Data'!C3590)</f>
        <v>46</v>
      </c>
      <c r="D3590" s="9" t="s">
        <v>5022</v>
      </c>
      <c r="E3590" s="22">
        <v>44682</v>
      </c>
      <c r="F3590" s="9">
        <v>0</v>
      </c>
      <c r="G3590" s="9">
        <v>13970</v>
      </c>
      <c r="H3590" s="15">
        <v>44566</v>
      </c>
      <c r="I3590" s="9" t="s">
        <v>7455</v>
      </c>
      <c r="J3590" s="9">
        <v>147</v>
      </c>
      <c r="K3590" s="9" t="s">
        <v>7474</v>
      </c>
      <c r="L3590" s="9" t="str">
        <f>IF(OR('1. Raw Data'!L3590="Elec", '1. Raw Data'!L3590="elect"), "Electronics", '1. Raw Data'!L3590)</f>
        <v>Electronics</v>
      </c>
      <c r="M3590" s="9">
        <v>315.06</v>
      </c>
      <c r="N3590" s="9">
        <f>IF(ISBLANK('1. Raw Data'!N3590), MEDIAN('1. Raw Data'!$N$2:$N$5001), '1. Raw Data'!N3590)</f>
        <v>187.15</v>
      </c>
      <c r="O3590" s="9">
        <v>4</v>
      </c>
      <c r="P3590" s="9">
        <f>IF(ISBLANK('1. Raw Data'!P3590), 0, '1. Raw Data'!P3590)</f>
        <v>0</v>
      </c>
      <c r="Q3590" s="9">
        <v>638</v>
      </c>
      <c r="R3590" s="9">
        <v>4</v>
      </c>
      <c r="S3590" s="9">
        <f t="shared" si="168"/>
        <v>1260.24</v>
      </c>
      <c r="T3590" s="9">
        <f t="shared" si="169"/>
        <v>511.64</v>
      </c>
      <c r="U3590" s="23">
        <f t="shared" si="170"/>
        <v>0.405986161366089</v>
      </c>
    </row>
    <row r="3591" spans="1:21" x14ac:dyDescent="0.3">
      <c r="A3591" s="9">
        <v>1482</v>
      </c>
      <c r="B3591" s="9" t="str">
        <f>PROPER(TRIM('1. Raw Data'!B3591))</f>
        <v>Customer_3589</v>
      </c>
      <c r="C3591" s="9">
        <f>IF(OR('1. Raw Data'!C3591&lt;18, '1. Raw Data'!C3591&gt;100), MEDIAN('1. Raw Data'!$C$2:$C$5001), '1. Raw Data'!C3591)</f>
        <v>58</v>
      </c>
      <c r="D3591" s="9" t="s">
        <v>5019</v>
      </c>
      <c r="E3591" s="22">
        <v>43850</v>
      </c>
      <c r="F3591" s="9">
        <v>0</v>
      </c>
      <c r="G3591" s="9">
        <v>11694</v>
      </c>
      <c r="H3591" s="15">
        <v>43850</v>
      </c>
      <c r="I3591" s="9" t="s">
        <v>7456</v>
      </c>
      <c r="J3591" s="9">
        <v>119</v>
      </c>
      <c r="K3591" s="9" t="s">
        <v>7459</v>
      </c>
      <c r="L3591" s="9" t="str">
        <f>IF(OR('1. Raw Data'!L3591="Elec", '1. Raw Data'!L3591="elect"), "Electronics", '1. Raw Data'!L3591)</f>
        <v>Home Appliances</v>
      </c>
      <c r="M3591" s="9">
        <v>491.98</v>
      </c>
      <c r="N3591" s="9">
        <f>IF(ISBLANK('1. Raw Data'!N3591), MEDIAN('1. Raw Data'!$N$2:$N$5001), '1. Raw Data'!N3591)</f>
        <v>336.96</v>
      </c>
      <c r="O3591" s="9">
        <v>3</v>
      </c>
      <c r="P3591" s="9">
        <f>IF(ISBLANK('1. Raw Data'!P3591), 0, '1. Raw Data'!P3591)</f>
        <v>0</v>
      </c>
      <c r="Q3591" s="9">
        <v>1185</v>
      </c>
      <c r="R3591" s="9">
        <v>5</v>
      </c>
      <c r="S3591" s="9">
        <f t="shared" si="168"/>
        <v>1475.94</v>
      </c>
      <c r="T3591" s="9">
        <f t="shared" si="169"/>
        <v>465.06000000000017</v>
      </c>
      <c r="U3591" s="23">
        <f t="shared" si="170"/>
        <v>0.31509410951664713</v>
      </c>
    </row>
    <row r="3592" spans="1:21" x14ac:dyDescent="0.3">
      <c r="A3592" s="9">
        <v>1908</v>
      </c>
      <c r="B3592" s="9" t="str">
        <f>PROPER(TRIM('1. Raw Data'!B3592))</f>
        <v>Customer_3590</v>
      </c>
      <c r="C3592" s="9">
        <f>IF(OR('1. Raw Data'!C3592&lt;18, '1. Raw Data'!C3592&gt;100), MEDIAN('1. Raw Data'!$C$2:$C$5001), '1. Raw Data'!C3592)</f>
        <v>35</v>
      </c>
      <c r="D3592" s="9" t="s">
        <v>5022</v>
      </c>
      <c r="E3592" s="22">
        <v>44823</v>
      </c>
      <c r="F3592" s="9">
        <v>0</v>
      </c>
      <c r="G3592" s="9">
        <v>13915</v>
      </c>
      <c r="H3592" s="15">
        <v>44823</v>
      </c>
      <c r="I3592" s="9" t="s">
        <v>7455</v>
      </c>
      <c r="J3592" s="9">
        <v>103</v>
      </c>
      <c r="K3592" s="9" t="s">
        <v>7472</v>
      </c>
      <c r="L3592" s="9" t="str">
        <f>IF(OR('1. Raw Data'!L3592="Elec", '1. Raw Data'!L3592="elect"), "Electronics", '1. Raw Data'!L3592)</f>
        <v>Electronics</v>
      </c>
      <c r="M3592" s="9">
        <v>700.09</v>
      </c>
      <c r="N3592" s="9">
        <f>IF(ISBLANK('1. Raw Data'!N3592), MEDIAN('1. Raw Data'!$N$2:$N$5001), '1. Raw Data'!N3592)</f>
        <v>315.99</v>
      </c>
      <c r="O3592" s="9">
        <v>5</v>
      </c>
      <c r="P3592" s="9">
        <f>IF(ISBLANK('1. Raw Data'!P3592), 0, '1. Raw Data'!P3592)</f>
        <v>0</v>
      </c>
      <c r="Q3592" s="9">
        <v>351</v>
      </c>
      <c r="R3592" s="9">
        <v>4</v>
      </c>
      <c r="S3592" s="9">
        <f t="shared" si="168"/>
        <v>3500.4500000000003</v>
      </c>
      <c r="T3592" s="9">
        <f t="shared" si="169"/>
        <v>1920.5000000000002</v>
      </c>
      <c r="U3592" s="23">
        <f t="shared" si="170"/>
        <v>0.5486437458041109</v>
      </c>
    </row>
    <row r="3593" spans="1:21" x14ac:dyDescent="0.3">
      <c r="A3593" s="9">
        <v>2134</v>
      </c>
      <c r="B3593" s="9" t="str">
        <f>PROPER(TRIM('1. Raw Data'!B3593))</f>
        <v>Customer_3591</v>
      </c>
      <c r="C3593" s="9">
        <f>IF(OR('1. Raw Data'!C3593&lt;18, '1. Raw Data'!C3593&gt;100), MEDIAN('1. Raw Data'!$C$2:$C$5001), '1. Raw Data'!C3593)</f>
        <v>63</v>
      </c>
      <c r="D3593" s="9" t="s">
        <v>5023</v>
      </c>
      <c r="E3593" s="22">
        <v>43992</v>
      </c>
      <c r="F3593" s="9">
        <v>0</v>
      </c>
      <c r="G3593" s="9">
        <v>12446</v>
      </c>
      <c r="H3593" s="15">
        <v>44110</v>
      </c>
      <c r="I3593" s="9" t="s">
        <v>7457</v>
      </c>
      <c r="J3593" s="9">
        <v>146</v>
      </c>
      <c r="K3593" s="9" t="s">
        <v>7505</v>
      </c>
      <c r="L3593" s="9" t="str">
        <f>IF(OR('1. Raw Data'!L3593="Elec", '1. Raw Data'!L3593="elect"), "Electronics", '1. Raw Data'!L3593)</f>
        <v>Home Appliances</v>
      </c>
      <c r="M3593" s="9">
        <v>579.02</v>
      </c>
      <c r="N3593" s="9">
        <f>IF(ISBLANK('1. Raw Data'!N3593), MEDIAN('1. Raw Data'!$N$2:$N$5001), '1. Raw Data'!N3593)</f>
        <v>429.51499999999999</v>
      </c>
      <c r="O3593" s="9">
        <v>3</v>
      </c>
      <c r="P3593" s="9">
        <f>IF(ISBLANK('1. Raw Data'!P3593), 0, '1. Raw Data'!P3593)</f>
        <v>0.2</v>
      </c>
      <c r="Q3593" s="9">
        <v>631</v>
      </c>
      <c r="R3593" s="9">
        <v>4</v>
      </c>
      <c r="S3593" s="9">
        <f t="shared" si="168"/>
        <v>1389.6480000000001</v>
      </c>
      <c r="T3593" s="9">
        <f t="shared" si="169"/>
        <v>101.10300000000007</v>
      </c>
      <c r="U3593" s="23">
        <f t="shared" si="170"/>
        <v>7.2754395357673349E-2</v>
      </c>
    </row>
    <row r="3594" spans="1:21" x14ac:dyDescent="0.3">
      <c r="A3594" s="9">
        <v>1865</v>
      </c>
      <c r="B3594" s="9" t="str">
        <f>PROPER(TRIM('1. Raw Data'!B3594))</f>
        <v>Customer_3592</v>
      </c>
      <c r="C3594" s="9">
        <f>IF(OR('1. Raw Data'!C3594&lt;18, '1. Raw Data'!C3594&gt;100), MEDIAN('1. Raw Data'!$C$2:$C$5001), '1. Raw Data'!C3594)</f>
        <v>37</v>
      </c>
      <c r="D3594" s="9" t="s">
        <v>5019</v>
      </c>
      <c r="E3594" s="22">
        <v>44230</v>
      </c>
      <c r="F3594" s="9">
        <v>1</v>
      </c>
      <c r="G3594" s="9">
        <v>12229</v>
      </c>
      <c r="H3594" s="15">
        <v>44257</v>
      </c>
      <c r="I3594" s="9" t="s">
        <v>7455</v>
      </c>
      <c r="J3594" s="9">
        <v>130</v>
      </c>
      <c r="K3594" s="9" t="s">
        <v>7487</v>
      </c>
      <c r="L3594" s="9" t="str">
        <f>IF(OR('1. Raw Data'!L3594="Elec", '1. Raw Data'!L3594="elect"), "Electronics", '1. Raw Data'!L3594)</f>
        <v>Electronics</v>
      </c>
      <c r="M3594" s="9">
        <v>1475.21</v>
      </c>
      <c r="N3594" s="9">
        <f>IF(ISBLANK('1. Raw Data'!N3594), MEDIAN('1. Raw Data'!$N$2:$N$5001), '1. Raw Data'!N3594)</f>
        <v>844.78</v>
      </c>
      <c r="O3594" s="9">
        <v>5</v>
      </c>
      <c r="P3594" s="9">
        <f>IF(ISBLANK('1. Raw Data'!P3594), 0, '1. Raw Data'!P3594)</f>
        <v>0.1</v>
      </c>
      <c r="Q3594" s="9">
        <v>907</v>
      </c>
      <c r="R3594" s="9">
        <v>4</v>
      </c>
      <c r="S3594" s="9">
        <f t="shared" si="168"/>
        <v>6638.4450000000006</v>
      </c>
      <c r="T3594" s="9">
        <f t="shared" si="169"/>
        <v>2414.545000000001</v>
      </c>
      <c r="U3594" s="23">
        <f t="shared" si="170"/>
        <v>0.36372147392951221</v>
      </c>
    </row>
    <row r="3595" spans="1:21" x14ac:dyDescent="0.3">
      <c r="A3595" s="9">
        <v>1138</v>
      </c>
      <c r="B3595" s="9" t="str">
        <f>PROPER(TRIM('1. Raw Data'!B3595))</f>
        <v>Customer_3593</v>
      </c>
      <c r="C3595" s="9">
        <f>IF(OR('1. Raw Data'!C3595&lt;18, '1. Raw Data'!C3595&gt;100), MEDIAN('1. Raw Data'!$C$2:$C$5001), '1. Raw Data'!C3595)</f>
        <v>40</v>
      </c>
      <c r="D3595" s="9" t="s">
        <v>5022</v>
      </c>
      <c r="E3595" s="22">
        <v>44617</v>
      </c>
      <c r="F3595" s="9">
        <v>0</v>
      </c>
      <c r="G3595" s="9">
        <v>13252</v>
      </c>
      <c r="H3595" s="15">
        <v>44617</v>
      </c>
      <c r="I3595" s="9" t="s">
        <v>7455</v>
      </c>
      <c r="J3595" s="9">
        <v>110</v>
      </c>
      <c r="K3595" s="9" t="s">
        <v>7493</v>
      </c>
      <c r="L3595" s="9" t="str">
        <f>IF(OR('1. Raw Data'!L3595="Elec", '1. Raw Data'!L3595="elect"), "Electronics", '1. Raw Data'!L3595)</f>
        <v>Clothing</v>
      </c>
      <c r="M3595" s="9">
        <v>1260.6600000000001</v>
      </c>
      <c r="N3595" s="9">
        <f>IF(ISBLANK('1. Raw Data'!N3595), MEDIAN('1. Raw Data'!$N$2:$N$5001), '1. Raw Data'!N3595)</f>
        <v>674.61</v>
      </c>
      <c r="O3595" s="9">
        <v>5</v>
      </c>
      <c r="P3595" s="9">
        <f>IF(ISBLANK('1. Raw Data'!P3595), 0, '1. Raw Data'!P3595)</f>
        <v>0.2</v>
      </c>
      <c r="Q3595" s="9">
        <v>662</v>
      </c>
      <c r="R3595" s="9">
        <v>4</v>
      </c>
      <c r="S3595" s="9">
        <f t="shared" si="168"/>
        <v>5042.6400000000003</v>
      </c>
      <c r="T3595" s="9">
        <f t="shared" si="169"/>
        <v>1669.5900000000001</v>
      </c>
      <c r="U3595" s="23">
        <f t="shared" si="170"/>
        <v>0.33109442672885631</v>
      </c>
    </row>
    <row r="3596" spans="1:21" x14ac:dyDescent="0.3">
      <c r="A3596" s="9">
        <v>1995</v>
      </c>
      <c r="B3596" s="9" t="str">
        <f>PROPER(TRIM('1. Raw Data'!B3596))</f>
        <v>Customer_3594</v>
      </c>
      <c r="C3596" s="9">
        <f>IF(OR('1. Raw Data'!C3596&lt;18, '1. Raw Data'!C3596&gt;100), MEDIAN('1. Raw Data'!$C$2:$C$5001), '1. Raw Data'!C3596)</f>
        <v>53</v>
      </c>
      <c r="D3596" s="9" t="s">
        <v>5021</v>
      </c>
      <c r="E3596" s="22">
        <v>44981</v>
      </c>
      <c r="F3596" s="9">
        <v>0</v>
      </c>
      <c r="G3596" s="9">
        <v>13749</v>
      </c>
      <c r="H3596" s="15">
        <v>44981</v>
      </c>
      <c r="I3596" s="9" t="s">
        <v>7456</v>
      </c>
      <c r="J3596" s="9">
        <v>149</v>
      </c>
      <c r="K3596" s="9" t="s">
        <v>7467</v>
      </c>
      <c r="L3596" s="9" t="str">
        <f>IF(OR('1. Raw Data'!L3596="Elec", '1. Raw Data'!L3596="elect"), "Electronics", '1. Raw Data'!L3596)</f>
        <v>Clothing</v>
      </c>
      <c r="M3596" s="9">
        <v>745.55</v>
      </c>
      <c r="N3596" s="9">
        <f>IF(ISBLANK('1. Raw Data'!N3596), MEDIAN('1. Raw Data'!$N$2:$N$5001), '1. Raw Data'!N3596)</f>
        <v>436.98</v>
      </c>
      <c r="O3596" s="9">
        <v>1</v>
      </c>
      <c r="P3596" s="9">
        <f>IF(ISBLANK('1. Raw Data'!P3596), 0, '1. Raw Data'!P3596)</f>
        <v>0</v>
      </c>
      <c r="Q3596" s="9">
        <v>390</v>
      </c>
      <c r="R3596" s="9">
        <v>2</v>
      </c>
      <c r="S3596" s="9">
        <f t="shared" si="168"/>
        <v>745.55</v>
      </c>
      <c r="T3596" s="9">
        <f t="shared" si="169"/>
        <v>308.56999999999994</v>
      </c>
      <c r="U3596" s="23">
        <f t="shared" si="170"/>
        <v>0.41388236872107836</v>
      </c>
    </row>
    <row r="3597" spans="1:21" x14ac:dyDescent="0.3">
      <c r="A3597" s="9">
        <v>1434</v>
      </c>
      <c r="B3597" s="9" t="str">
        <f>PROPER(TRIM('1. Raw Data'!B3597))</f>
        <v>Customer_3595</v>
      </c>
      <c r="C3597" s="9">
        <f>IF(OR('1. Raw Data'!C3597&lt;18, '1. Raw Data'!C3597&gt;100), MEDIAN('1. Raw Data'!$C$2:$C$5001), '1. Raw Data'!C3597)</f>
        <v>32</v>
      </c>
      <c r="D3597" s="9" t="s">
        <v>5019</v>
      </c>
      <c r="E3597" s="22">
        <v>44866</v>
      </c>
      <c r="F3597" s="9">
        <v>0</v>
      </c>
      <c r="G3597" s="9">
        <v>10743</v>
      </c>
      <c r="H3597" s="15">
        <v>44572</v>
      </c>
      <c r="I3597" s="9" t="s">
        <v>7455</v>
      </c>
      <c r="J3597" s="9">
        <v>129</v>
      </c>
      <c r="K3597" s="9" t="s">
        <v>7471</v>
      </c>
      <c r="L3597" s="9" t="str">
        <f>IF(OR('1. Raw Data'!L3597="Elec", '1. Raw Data'!L3597="elect"), "Electronics", '1. Raw Data'!L3597)</f>
        <v>Home Appliances</v>
      </c>
      <c r="M3597" s="9">
        <v>1324.94</v>
      </c>
      <c r="N3597" s="9">
        <f>IF(ISBLANK('1. Raw Data'!N3597), MEDIAN('1. Raw Data'!$N$2:$N$5001), '1. Raw Data'!N3597)</f>
        <v>690.6</v>
      </c>
      <c r="O3597" s="9">
        <v>5</v>
      </c>
      <c r="P3597" s="9">
        <f>IF(ISBLANK('1. Raw Data'!P3597), 0, '1. Raw Data'!P3597)</f>
        <v>0</v>
      </c>
      <c r="Q3597" s="9">
        <v>792</v>
      </c>
      <c r="R3597" s="9">
        <v>6</v>
      </c>
      <c r="S3597" s="9">
        <f t="shared" si="168"/>
        <v>6624.7000000000007</v>
      </c>
      <c r="T3597" s="9">
        <f t="shared" si="169"/>
        <v>3171.7000000000007</v>
      </c>
      <c r="U3597" s="23">
        <f t="shared" si="170"/>
        <v>0.47876884991018465</v>
      </c>
    </row>
    <row r="3598" spans="1:21" x14ac:dyDescent="0.3">
      <c r="A3598" s="9">
        <v>1508</v>
      </c>
      <c r="B3598" s="9" t="str">
        <f>PROPER(TRIM('1. Raw Data'!B3598))</f>
        <v>Customer_3596</v>
      </c>
      <c r="C3598" s="9">
        <f>IF(OR('1. Raw Data'!C3598&lt;18, '1. Raw Data'!C3598&gt;100), MEDIAN('1. Raw Data'!$C$2:$C$5001), '1. Raw Data'!C3598)</f>
        <v>55</v>
      </c>
      <c r="D3598" s="9" t="s">
        <v>5018</v>
      </c>
      <c r="E3598" s="22">
        <v>45168</v>
      </c>
      <c r="F3598" s="9">
        <v>0</v>
      </c>
      <c r="G3598" s="9">
        <v>12765</v>
      </c>
      <c r="H3598" s="15">
        <v>45168</v>
      </c>
      <c r="I3598" s="9" t="s">
        <v>7455</v>
      </c>
      <c r="J3598" s="9">
        <v>140</v>
      </c>
      <c r="K3598" s="9" t="s">
        <v>7468</v>
      </c>
      <c r="L3598" s="9" t="str">
        <f>IF(OR('1. Raw Data'!L3598="Elec", '1. Raw Data'!L3598="elect"), "Electronics", '1. Raw Data'!L3598)</f>
        <v>Sports</v>
      </c>
      <c r="M3598" s="9">
        <v>554.1</v>
      </c>
      <c r="N3598" s="9">
        <f>IF(ISBLANK('1. Raw Data'!N3598), MEDIAN('1. Raw Data'!$N$2:$N$5001), '1. Raw Data'!N3598)</f>
        <v>246.33</v>
      </c>
      <c r="O3598" s="9">
        <v>2</v>
      </c>
      <c r="P3598" s="9">
        <f>IF(ISBLANK('1. Raw Data'!P3598), 0, '1. Raw Data'!P3598)</f>
        <v>0</v>
      </c>
      <c r="Q3598" s="9">
        <v>428</v>
      </c>
      <c r="R3598" s="9">
        <v>6</v>
      </c>
      <c r="S3598" s="9">
        <f t="shared" si="168"/>
        <v>1108.2</v>
      </c>
      <c r="T3598" s="9">
        <f t="shared" si="169"/>
        <v>615.54</v>
      </c>
      <c r="U3598" s="23">
        <f t="shared" si="170"/>
        <v>0.55544125609095829</v>
      </c>
    </row>
    <row r="3599" spans="1:21" x14ac:dyDescent="0.3">
      <c r="A3599" s="9">
        <v>1272</v>
      </c>
      <c r="B3599" s="9" t="str">
        <f>PROPER(TRIM('1. Raw Data'!B3599))</f>
        <v>Customer_3597</v>
      </c>
      <c r="C3599" s="9">
        <f>IF(OR('1. Raw Data'!C3599&lt;18, '1. Raw Data'!C3599&gt;100), MEDIAN('1. Raw Data'!$C$2:$C$5001), '1. Raw Data'!C3599)</f>
        <v>20</v>
      </c>
      <c r="D3599" s="9" t="s">
        <v>5019</v>
      </c>
      <c r="E3599" s="22">
        <v>44844</v>
      </c>
      <c r="F3599" s="9">
        <v>1</v>
      </c>
      <c r="G3599" s="9">
        <v>13938</v>
      </c>
      <c r="H3599" s="15">
        <v>44844</v>
      </c>
      <c r="I3599" s="9" t="s">
        <v>7456</v>
      </c>
      <c r="J3599" s="9">
        <v>118</v>
      </c>
      <c r="K3599" s="9" t="s">
        <v>7501</v>
      </c>
      <c r="L3599" s="9" t="str">
        <f>IF(OR('1. Raw Data'!L3599="Elec", '1. Raw Data'!L3599="elect"), "Electronics", '1. Raw Data'!L3599)</f>
        <v>Electronics</v>
      </c>
      <c r="M3599" s="9">
        <v>1189.45</v>
      </c>
      <c r="N3599" s="9">
        <f>IF(ISBLANK('1. Raw Data'!N3599), MEDIAN('1. Raw Data'!$N$2:$N$5001), '1. Raw Data'!N3599)</f>
        <v>507.55</v>
      </c>
      <c r="O3599" s="9">
        <v>5</v>
      </c>
      <c r="P3599" s="9">
        <f>IF(ISBLANK('1. Raw Data'!P3599), 0, '1. Raw Data'!P3599)</f>
        <v>0.1</v>
      </c>
      <c r="Q3599" s="9">
        <v>814</v>
      </c>
      <c r="R3599" s="9">
        <v>4</v>
      </c>
      <c r="S3599" s="9">
        <f t="shared" si="168"/>
        <v>5352.5250000000005</v>
      </c>
      <c r="T3599" s="9">
        <f t="shared" si="169"/>
        <v>2814.7750000000005</v>
      </c>
      <c r="U3599" s="23">
        <f t="shared" si="170"/>
        <v>0.52587797347980636</v>
      </c>
    </row>
    <row r="3600" spans="1:21" x14ac:dyDescent="0.3">
      <c r="A3600" s="9">
        <v>2122</v>
      </c>
      <c r="B3600" s="9" t="str">
        <f>PROPER(TRIM('1. Raw Data'!B3600))</f>
        <v>Customer_3598</v>
      </c>
      <c r="C3600" s="9">
        <f>IF(OR('1. Raw Data'!C3600&lt;18, '1. Raw Data'!C3600&gt;100), MEDIAN('1. Raw Data'!$C$2:$C$5001), '1. Raw Data'!C3600)</f>
        <v>46</v>
      </c>
      <c r="D3600" s="9" t="s">
        <v>5019</v>
      </c>
      <c r="E3600" s="22">
        <v>44668</v>
      </c>
      <c r="F3600" s="9">
        <v>0</v>
      </c>
      <c r="G3600" s="9">
        <v>12511</v>
      </c>
      <c r="H3600" s="15">
        <v>44668</v>
      </c>
      <c r="I3600" s="9" t="s">
        <v>7456</v>
      </c>
      <c r="J3600" s="9">
        <v>112</v>
      </c>
      <c r="K3600" s="9" t="s">
        <v>7492</v>
      </c>
      <c r="L3600" s="9" t="str">
        <f>IF(OR('1. Raw Data'!L3600="Elec", '1. Raw Data'!L3600="elect"), "Electronics", '1. Raw Data'!L3600)</f>
        <v>Clothing</v>
      </c>
      <c r="M3600" s="9">
        <v>374.33</v>
      </c>
      <c r="N3600" s="9">
        <f>IF(ISBLANK('1. Raw Data'!N3600), MEDIAN('1. Raw Data'!$N$2:$N$5001), '1. Raw Data'!N3600)</f>
        <v>233.33</v>
      </c>
      <c r="O3600" s="9">
        <v>1</v>
      </c>
      <c r="P3600" s="9">
        <f>IF(ISBLANK('1. Raw Data'!P3600), 0, '1. Raw Data'!P3600)</f>
        <v>0</v>
      </c>
      <c r="Q3600" s="9">
        <v>541</v>
      </c>
      <c r="R3600" s="9">
        <v>9</v>
      </c>
      <c r="S3600" s="9">
        <f t="shared" si="168"/>
        <v>374.33</v>
      </c>
      <c r="T3600" s="9">
        <f t="shared" si="169"/>
        <v>140.99999999999997</v>
      </c>
      <c r="U3600" s="23">
        <f t="shared" si="170"/>
        <v>0.3766729890738118</v>
      </c>
    </row>
    <row r="3601" spans="1:21" x14ac:dyDescent="0.3">
      <c r="A3601" s="9">
        <v>1103</v>
      </c>
      <c r="B3601" s="9" t="str">
        <f>PROPER(TRIM('1. Raw Data'!B3601))</f>
        <v>Customer_3599</v>
      </c>
      <c r="C3601" s="9">
        <f>IF(OR('1. Raw Data'!C3601&lt;18, '1. Raw Data'!C3601&gt;100), MEDIAN('1. Raw Data'!$C$2:$C$5001), '1. Raw Data'!C3601)</f>
        <v>27</v>
      </c>
      <c r="D3601" s="9" t="s">
        <v>5019</v>
      </c>
      <c r="E3601" s="22">
        <v>44996</v>
      </c>
      <c r="F3601" s="9">
        <v>0</v>
      </c>
      <c r="G3601" s="9">
        <v>11073</v>
      </c>
      <c r="H3601" s="15">
        <v>45233</v>
      </c>
      <c r="I3601" s="9" t="s">
        <v>7456</v>
      </c>
      <c r="J3601" s="9">
        <v>149</v>
      </c>
      <c r="K3601" s="9" t="s">
        <v>7467</v>
      </c>
      <c r="L3601" s="9" t="str">
        <f>IF(OR('1. Raw Data'!L3601="Elec", '1. Raw Data'!L3601="elect"), "Electronics", '1. Raw Data'!L3601)</f>
        <v>Home Appliances</v>
      </c>
      <c r="M3601" s="9">
        <v>1169.8699999999999</v>
      </c>
      <c r="N3601" s="9">
        <f>IF(ISBLANK('1. Raw Data'!N3601), MEDIAN('1. Raw Data'!$N$2:$N$5001), '1. Raw Data'!N3601)</f>
        <v>551.70000000000005</v>
      </c>
      <c r="O3601" s="9">
        <v>3</v>
      </c>
      <c r="P3601" s="9">
        <f>IF(ISBLANK('1. Raw Data'!P3601), 0, '1. Raw Data'!P3601)</f>
        <v>0</v>
      </c>
      <c r="Q3601" s="9">
        <v>425</v>
      </c>
      <c r="R3601" s="9">
        <v>6</v>
      </c>
      <c r="S3601" s="9">
        <f t="shared" si="168"/>
        <v>3509.6099999999997</v>
      </c>
      <c r="T3601" s="9">
        <f t="shared" si="169"/>
        <v>1854.5099999999995</v>
      </c>
      <c r="U3601" s="23">
        <f t="shared" si="170"/>
        <v>0.52840913947703583</v>
      </c>
    </row>
    <row r="3602" spans="1:21" x14ac:dyDescent="0.3">
      <c r="A3602" s="9">
        <v>2237</v>
      </c>
      <c r="B3602" s="9" t="str">
        <f>PROPER(TRIM('1. Raw Data'!B3602))</f>
        <v>Customer_3600</v>
      </c>
      <c r="C3602" s="9">
        <f>IF(OR('1. Raw Data'!C3602&lt;18, '1. Raw Data'!C3602&gt;100), MEDIAN('1. Raw Data'!$C$2:$C$5001), '1. Raw Data'!C3602)</f>
        <v>43</v>
      </c>
      <c r="D3602" s="9" t="s">
        <v>5022</v>
      </c>
      <c r="E3602" s="22">
        <v>44661</v>
      </c>
      <c r="F3602" s="9">
        <v>0</v>
      </c>
      <c r="G3602" s="9">
        <v>11431</v>
      </c>
      <c r="H3602" s="15">
        <v>44838</v>
      </c>
      <c r="I3602" s="9" t="s">
        <v>7456</v>
      </c>
      <c r="J3602" s="9">
        <v>123</v>
      </c>
      <c r="K3602" s="9" t="s">
        <v>7502</v>
      </c>
      <c r="L3602" s="9" t="str">
        <f>IF(OR('1. Raw Data'!L3602="Elec", '1. Raw Data'!L3602="elect"), "Electronics", '1. Raw Data'!L3602)</f>
        <v>Electronics</v>
      </c>
      <c r="M3602" s="9">
        <v>711.86</v>
      </c>
      <c r="N3602" s="9">
        <f>IF(ISBLANK('1. Raw Data'!N3602), MEDIAN('1. Raw Data'!$N$2:$N$5001), '1. Raw Data'!N3602)</f>
        <v>465.72</v>
      </c>
      <c r="O3602" s="9">
        <v>5</v>
      </c>
      <c r="P3602" s="9">
        <f>IF(ISBLANK('1. Raw Data'!P3602), 0, '1. Raw Data'!P3602)</f>
        <v>0</v>
      </c>
      <c r="Q3602" s="9">
        <v>391</v>
      </c>
      <c r="R3602" s="9">
        <v>3</v>
      </c>
      <c r="S3602" s="9">
        <f t="shared" si="168"/>
        <v>3559.3</v>
      </c>
      <c r="T3602" s="9">
        <f t="shared" si="169"/>
        <v>1230.6999999999998</v>
      </c>
      <c r="U3602" s="23">
        <f t="shared" si="170"/>
        <v>0.34577023572050675</v>
      </c>
    </row>
    <row r="3603" spans="1:21" x14ac:dyDescent="0.3">
      <c r="A3603" s="9">
        <v>1761</v>
      </c>
      <c r="B3603" s="9" t="str">
        <f>PROPER(TRIM('1. Raw Data'!B3603))</f>
        <v>Customer_3601</v>
      </c>
      <c r="C3603" s="9">
        <f>IF(OR('1. Raw Data'!C3603&lt;18, '1. Raw Data'!C3603&gt;100), MEDIAN('1. Raw Data'!$C$2:$C$5001), '1. Raw Data'!C3603)</f>
        <v>51</v>
      </c>
      <c r="D3603" s="9" t="s">
        <v>5019</v>
      </c>
      <c r="E3603" s="22">
        <v>44682</v>
      </c>
      <c r="F3603" s="9">
        <v>0</v>
      </c>
      <c r="G3603" s="9">
        <v>13472</v>
      </c>
      <c r="H3603" s="15">
        <v>44566</v>
      </c>
      <c r="I3603" s="9" t="s">
        <v>7457</v>
      </c>
      <c r="J3603" s="9">
        <v>111</v>
      </c>
      <c r="K3603" s="9" t="s">
        <v>7476</v>
      </c>
      <c r="L3603" s="9" t="str">
        <f>IF(OR('1. Raw Data'!L3603="Elec", '1. Raw Data'!L3603="elect"), "Electronics", '1. Raw Data'!L3603)</f>
        <v>Home Appliances</v>
      </c>
      <c r="M3603" s="9">
        <v>205.87</v>
      </c>
      <c r="N3603" s="9">
        <f>IF(ISBLANK('1. Raw Data'!N3603), MEDIAN('1. Raw Data'!$N$2:$N$5001), '1. Raw Data'!N3603)</f>
        <v>429.51499999999999</v>
      </c>
      <c r="O3603" s="9">
        <v>2</v>
      </c>
      <c r="P3603" s="9">
        <f>IF(ISBLANK('1. Raw Data'!P3603), 0, '1. Raw Data'!P3603)</f>
        <v>0</v>
      </c>
      <c r="Q3603" s="9">
        <v>514</v>
      </c>
      <c r="R3603" s="9">
        <v>3</v>
      </c>
      <c r="S3603" s="9">
        <f t="shared" si="168"/>
        <v>411.74</v>
      </c>
      <c r="T3603" s="9">
        <f t="shared" si="169"/>
        <v>-447.28999999999996</v>
      </c>
      <c r="U3603" s="23">
        <f t="shared" si="170"/>
        <v>-1.0863408947393984</v>
      </c>
    </row>
    <row r="3604" spans="1:21" x14ac:dyDescent="0.3">
      <c r="A3604" s="9">
        <v>1786</v>
      </c>
      <c r="B3604" s="9" t="str">
        <f>PROPER(TRIM('1. Raw Data'!B3604))</f>
        <v>Customer_3602</v>
      </c>
      <c r="C3604" s="9">
        <f>IF(OR('1. Raw Data'!C3604&lt;18, '1. Raw Data'!C3604&gt;100), MEDIAN('1. Raw Data'!$C$2:$C$5001), '1. Raw Data'!C3604)</f>
        <v>48</v>
      </c>
      <c r="D3604" s="9" t="s">
        <v>5018</v>
      </c>
      <c r="E3604" s="22">
        <v>45285</v>
      </c>
      <c r="F3604" s="9">
        <v>0</v>
      </c>
      <c r="G3604" s="9">
        <v>13217</v>
      </c>
      <c r="H3604" s="15">
        <v>45285</v>
      </c>
      <c r="I3604" s="9" t="s">
        <v>7455</v>
      </c>
      <c r="J3604" s="9">
        <v>109</v>
      </c>
      <c r="K3604" s="9" t="s">
        <v>7466</v>
      </c>
      <c r="L3604" s="9" t="str">
        <f>IF(OR('1. Raw Data'!L3604="Elec", '1. Raw Data'!L3604="elect"), "Electronics", '1. Raw Data'!L3604)</f>
        <v>Sports</v>
      </c>
      <c r="M3604" s="9">
        <v>446.23</v>
      </c>
      <c r="N3604" s="9">
        <f>IF(ISBLANK('1. Raw Data'!N3604), MEDIAN('1. Raw Data'!$N$2:$N$5001), '1. Raw Data'!N3604)</f>
        <v>185.11</v>
      </c>
      <c r="O3604" s="9">
        <v>4</v>
      </c>
      <c r="P3604" s="9">
        <f>IF(ISBLANK('1. Raw Data'!P3604), 0, '1. Raw Data'!P3604)</f>
        <v>0</v>
      </c>
      <c r="Q3604" s="9">
        <v>373</v>
      </c>
      <c r="R3604" s="9">
        <v>3</v>
      </c>
      <c r="S3604" s="9">
        <f t="shared" si="168"/>
        <v>1784.92</v>
      </c>
      <c r="T3604" s="9">
        <f t="shared" si="169"/>
        <v>1044.48</v>
      </c>
      <c r="U3604" s="23">
        <f t="shared" si="170"/>
        <v>0.58516908320821104</v>
      </c>
    </row>
    <row r="3605" spans="1:21" x14ac:dyDescent="0.3">
      <c r="A3605" s="9">
        <v>1164</v>
      </c>
      <c r="B3605" s="9" t="str">
        <f>PROPER(TRIM('1. Raw Data'!B3605))</f>
        <v>Customer_3603</v>
      </c>
      <c r="C3605" s="9">
        <f>IF(OR('1. Raw Data'!C3605&lt;18, '1. Raw Data'!C3605&gt;100), MEDIAN('1. Raw Data'!$C$2:$C$5001), '1. Raw Data'!C3605)</f>
        <v>41</v>
      </c>
      <c r="D3605" s="9" t="s">
        <v>5020</v>
      </c>
      <c r="E3605" s="22">
        <v>44740</v>
      </c>
      <c r="F3605" s="9">
        <v>0</v>
      </c>
      <c r="G3605" s="9">
        <v>10297</v>
      </c>
      <c r="H3605" s="15">
        <v>44740</v>
      </c>
      <c r="I3605" s="9" t="s">
        <v>7455</v>
      </c>
      <c r="J3605" s="9">
        <v>124</v>
      </c>
      <c r="K3605" s="9" t="s">
        <v>7497</v>
      </c>
      <c r="L3605" s="9" t="str">
        <f>IF(OR('1. Raw Data'!L3605="Elec", '1. Raw Data'!L3605="elect"), "Electronics", '1. Raw Data'!L3605)</f>
        <v>Sports</v>
      </c>
      <c r="M3605" s="9">
        <v>633.29999999999995</v>
      </c>
      <c r="N3605" s="9">
        <f>IF(ISBLANK('1. Raw Data'!N3605), MEDIAN('1. Raw Data'!$N$2:$N$5001), '1. Raw Data'!N3605)</f>
        <v>291.55</v>
      </c>
      <c r="O3605" s="9">
        <v>3</v>
      </c>
      <c r="P3605" s="9">
        <f>IF(ISBLANK('1. Raw Data'!P3605), 0, '1. Raw Data'!P3605)</f>
        <v>0</v>
      </c>
      <c r="Q3605" s="9">
        <v>479</v>
      </c>
      <c r="R3605" s="9">
        <v>4</v>
      </c>
      <c r="S3605" s="9">
        <f t="shared" si="168"/>
        <v>1899.8999999999999</v>
      </c>
      <c r="T3605" s="9">
        <f t="shared" si="169"/>
        <v>1025.2499999999998</v>
      </c>
      <c r="U3605" s="23">
        <f t="shared" si="170"/>
        <v>0.53963366492973308</v>
      </c>
    </row>
    <row r="3606" spans="1:21" x14ac:dyDescent="0.3">
      <c r="A3606" s="9">
        <v>1998</v>
      </c>
      <c r="B3606" s="9" t="str">
        <f>PROPER(TRIM('1. Raw Data'!B3606))</f>
        <v>Customer_3604</v>
      </c>
      <c r="C3606" s="9">
        <f>IF(OR('1. Raw Data'!C3606&lt;18, '1. Raw Data'!C3606&gt;100), MEDIAN('1. Raw Data'!$C$2:$C$5001), '1. Raw Data'!C3606)</f>
        <v>19</v>
      </c>
      <c r="D3606" s="9" t="s">
        <v>5019</v>
      </c>
      <c r="E3606" s="22">
        <v>44831</v>
      </c>
      <c r="F3606" s="9">
        <v>0</v>
      </c>
      <c r="G3606" s="9">
        <v>12192</v>
      </c>
      <c r="H3606" s="15">
        <v>44831</v>
      </c>
      <c r="I3606" s="9" t="s">
        <v>7457</v>
      </c>
      <c r="J3606" s="9">
        <v>125</v>
      </c>
      <c r="K3606" s="9" t="s">
        <v>7479</v>
      </c>
      <c r="L3606" s="9" t="str">
        <f>IF(OR('1. Raw Data'!L3606="Elec", '1. Raw Data'!L3606="elect"), "Electronics", '1. Raw Data'!L3606)</f>
        <v>Electronics</v>
      </c>
      <c r="M3606" s="9">
        <v>1136.47</v>
      </c>
      <c r="N3606" s="9">
        <f>IF(ISBLANK('1. Raw Data'!N3606), MEDIAN('1. Raw Data'!$N$2:$N$5001), '1. Raw Data'!N3606)</f>
        <v>429.51499999999999</v>
      </c>
      <c r="O3606" s="9">
        <v>4</v>
      </c>
      <c r="P3606" s="9">
        <f>IF(ISBLANK('1. Raw Data'!P3606), 0, '1. Raw Data'!P3606)</f>
        <v>0</v>
      </c>
      <c r="Q3606" s="9">
        <v>615</v>
      </c>
      <c r="R3606" s="9">
        <v>4</v>
      </c>
      <c r="S3606" s="9">
        <f t="shared" si="168"/>
        <v>4545.88</v>
      </c>
      <c r="T3606" s="9">
        <f t="shared" si="169"/>
        <v>2827.82</v>
      </c>
      <c r="U3606" s="23">
        <f t="shared" si="170"/>
        <v>0.62206217498042182</v>
      </c>
    </row>
    <row r="3607" spans="1:21" x14ac:dyDescent="0.3">
      <c r="A3607" s="9">
        <v>1519</v>
      </c>
      <c r="B3607" s="9" t="str">
        <f>PROPER(TRIM('1. Raw Data'!B3607))</f>
        <v>Customer_3605</v>
      </c>
      <c r="C3607" s="9">
        <f>IF(OR('1. Raw Data'!C3607&lt;18, '1. Raw Data'!C3607&gt;100), MEDIAN('1. Raw Data'!$C$2:$C$5001), '1. Raw Data'!C3607)</f>
        <v>50</v>
      </c>
      <c r="D3607" s="9" t="s">
        <v>5021</v>
      </c>
      <c r="E3607" s="22">
        <v>44055</v>
      </c>
      <c r="F3607" s="9">
        <v>0</v>
      </c>
      <c r="G3607" s="9">
        <v>10015</v>
      </c>
      <c r="H3607" s="15">
        <v>44173</v>
      </c>
      <c r="I3607" s="9" t="s">
        <v>7456</v>
      </c>
      <c r="J3607" s="9">
        <v>125</v>
      </c>
      <c r="K3607" s="9" t="s">
        <v>7479</v>
      </c>
      <c r="L3607" s="9" t="str">
        <f>IF(OR('1. Raw Data'!L3607="Elec", '1. Raw Data'!L3607="elect"), "Electronics", '1. Raw Data'!L3607)</f>
        <v>Sports</v>
      </c>
      <c r="M3607" s="9">
        <v>155.82</v>
      </c>
      <c r="N3607" s="9">
        <f>IF(ISBLANK('1. Raw Data'!N3607), MEDIAN('1. Raw Data'!$N$2:$N$5001), '1. Raw Data'!N3607)</f>
        <v>90.12</v>
      </c>
      <c r="O3607" s="9">
        <v>2</v>
      </c>
      <c r="P3607" s="9">
        <f>IF(ISBLANK('1. Raw Data'!P3607), 0, '1. Raw Data'!P3607)</f>
        <v>0.2</v>
      </c>
      <c r="Q3607" s="9">
        <v>611</v>
      </c>
      <c r="R3607" s="9">
        <v>6</v>
      </c>
      <c r="S3607" s="9">
        <f t="shared" si="168"/>
        <v>249.31200000000001</v>
      </c>
      <c r="T3607" s="9">
        <f t="shared" si="169"/>
        <v>69.072000000000003</v>
      </c>
      <c r="U3607" s="23">
        <f t="shared" si="170"/>
        <v>0.27705044281863689</v>
      </c>
    </row>
    <row r="3608" spans="1:21" x14ac:dyDescent="0.3">
      <c r="A3608" s="9">
        <v>2307</v>
      </c>
      <c r="B3608" s="9" t="str">
        <f>PROPER(TRIM('1. Raw Data'!B3608))</f>
        <v>Customer_3606</v>
      </c>
      <c r="C3608" s="9">
        <f>IF(OR('1. Raw Data'!C3608&lt;18, '1. Raw Data'!C3608&gt;100), MEDIAN('1. Raw Data'!$C$2:$C$5001), '1. Raw Data'!C3608)</f>
        <v>55</v>
      </c>
      <c r="D3608" s="9" t="s">
        <v>5018</v>
      </c>
      <c r="E3608" s="22">
        <v>44000</v>
      </c>
      <c r="F3608" s="9">
        <v>1</v>
      </c>
      <c r="G3608" s="9">
        <v>13156</v>
      </c>
      <c r="H3608" s="15">
        <v>44000</v>
      </c>
      <c r="I3608" s="9" t="s">
        <v>7455</v>
      </c>
      <c r="J3608" s="9">
        <v>147</v>
      </c>
      <c r="K3608" s="9" t="s">
        <v>7474</v>
      </c>
      <c r="L3608" s="9" t="str">
        <f>IF(OR('1. Raw Data'!L3608="Elec", '1. Raw Data'!L3608="elect"), "Electronics", '1. Raw Data'!L3608)</f>
        <v>Electronics</v>
      </c>
      <c r="M3608" s="9">
        <v>1006.34</v>
      </c>
      <c r="N3608" s="9">
        <f>IF(ISBLANK('1. Raw Data'!N3608), MEDIAN('1. Raw Data'!$N$2:$N$5001), '1. Raw Data'!N3608)</f>
        <v>647.02</v>
      </c>
      <c r="O3608" s="9">
        <v>1</v>
      </c>
      <c r="P3608" s="9">
        <f>IF(ISBLANK('1. Raw Data'!P3608), 0, '1. Raw Data'!P3608)</f>
        <v>0.1</v>
      </c>
      <c r="Q3608" s="9">
        <v>1233</v>
      </c>
      <c r="R3608" s="9">
        <v>3</v>
      </c>
      <c r="S3608" s="9">
        <f t="shared" si="168"/>
        <v>905.70600000000002</v>
      </c>
      <c r="T3608" s="9">
        <f t="shared" si="169"/>
        <v>258.68600000000004</v>
      </c>
      <c r="U3608" s="23">
        <f t="shared" si="170"/>
        <v>0.28561807032304082</v>
      </c>
    </row>
    <row r="3609" spans="1:21" x14ac:dyDescent="0.3">
      <c r="A3609" s="9">
        <v>1516</v>
      </c>
      <c r="B3609" s="9" t="str">
        <f>PROPER(TRIM('1. Raw Data'!B3609))</f>
        <v>Customer_3607</v>
      </c>
      <c r="C3609" s="9">
        <f>IF(OR('1. Raw Data'!C3609&lt;18, '1. Raw Data'!C3609&gt;100), MEDIAN('1. Raw Data'!$C$2:$C$5001), '1. Raw Data'!C3609)</f>
        <v>24</v>
      </c>
      <c r="D3609" s="9" t="s">
        <v>5020</v>
      </c>
      <c r="E3609" s="22">
        <v>44988</v>
      </c>
      <c r="F3609" s="9">
        <v>0</v>
      </c>
      <c r="G3609" s="9">
        <v>13287</v>
      </c>
      <c r="H3609" s="15">
        <v>44988</v>
      </c>
      <c r="I3609" s="9" t="s">
        <v>7456</v>
      </c>
      <c r="J3609" s="9">
        <v>109</v>
      </c>
      <c r="K3609" s="9" t="s">
        <v>7466</v>
      </c>
      <c r="L3609" s="9" t="str">
        <f>IF(OR('1. Raw Data'!L3609="Elec", '1. Raw Data'!L3609="elect"), "Electronics", '1. Raw Data'!L3609)</f>
        <v>Electronics</v>
      </c>
      <c r="M3609" s="9">
        <v>1088.22</v>
      </c>
      <c r="N3609" s="9">
        <f>IF(ISBLANK('1. Raw Data'!N3609), MEDIAN('1. Raw Data'!$N$2:$N$5001), '1. Raw Data'!N3609)</f>
        <v>454.98</v>
      </c>
      <c r="O3609" s="9">
        <v>1</v>
      </c>
      <c r="P3609" s="9">
        <f>IF(ISBLANK('1. Raw Data'!P3609), 0, '1. Raw Data'!P3609)</f>
        <v>0</v>
      </c>
      <c r="Q3609" s="9">
        <v>669</v>
      </c>
      <c r="R3609" s="9">
        <v>5</v>
      </c>
      <c r="S3609" s="9">
        <f t="shared" si="168"/>
        <v>1088.22</v>
      </c>
      <c r="T3609" s="9">
        <f t="shared" si="169"/>
        <v>633.24</v>
      </c>
      <c r="U3609" s="23">
        <f t="shared" si="170"/>
        <v>0.58190439433202845</v>
      </c>
    </row>
    <row r="3610" spans="1:21" x14ac:dyDescent="0.3">
      <c r="A3610" s="9">
        <v>1656</v>
      </c>
      <c r="B3610" s="9" t="str">
        <f>PROPER(TRIM('1. Raw Data'!B3610))</f>
        <v>Customer_3608</v>
      </c>
      <c r="C3610" s="9">
        <f>IF(OR('1. Raw Data'!C3610&lt;18, '1. Raw Data'!C3610&gt;100), MEDIAN('1. Raw Data'!$C$2:$C$5001), '1. Raw Data'!C3610)</f>
        <v>26</v>
      </c>
      <c r="D3610" s="9" t="s">
        <v>5022</v>
      </c>
      <c r="E3610" s="22">
        <v>43924</v>
      </c>
      <c r="F3610" s="9">
        <v>1</v>
      </c>
      <c r="G3610" s="9">
        <v>13553</v>
      </c>
      <c r="H3610" s="15">
        <v>43894</v>
      </c>
      <c r="I3610" s="9" t="s">
        <v>7456</v>
      </c>
      <c r="J3610" s="9">
        <v>112</v>
      </c>
      <c r="K3610" s="9" t="s">
        <v>7492</v>
      </c>
      <c r="L3610" s="9" t="str">
        <f>IF(OR('1. Raw Data'!L3610="Elec", '1. Raw Data'!L3610="elect"), "Electronics", '1. Raw Data'!L3610)</f>
        <v>Sports</v>
      </c>
      <c r="M3610" s="9">
        <v>998.19</v>
      </c>
      <c r="N3610" s="9">
        <f>IF(ISBLANK('1. Raw Data'!N3610), MEDIAN('1. Raw Data'!$N$2:$N$5001), '1. Raw Data'!N3610)</f>
        <v>474.02</v>
      </c>
      <c r="O3610" s="9">
        <v>3</v>
      </c>
      <c r="P3610" s="9">
        <f>IF(ISBLANK('1. Raw Data'!P3610), 0, '1. Raw Data'!P3610)</f>
        <v>0</v>
      </c>
      <c r="Q3610" s="9">
        <v>1285</v>
      </c>
      <c r="R3610" s="9">
        <v>4</v>
      </c>
      <c r="S3610" s="9">
        <f t="shared" si="168"/>
        <v>2994.57</v>
      </c>
      <c r="T3610" s="9">
        <f t="shared" si="169"/>
        <v>1572.5100000000002</v>
      </c>
      <c r="U3610" s="23">
        <f t="shared" si="170"/>
        <v>0.52512046804716539</v>
      </c>
    </row>
    <row r="3611" spans="1:21" x14ac:dyDescent="0.3">
      <c r="A3611" s="9">
        <v>1612</v>
      </c>
      <c r="B3611" s="9" t="str">
        <f>PROPER(TRIM('1. Raw Data'!B3611))</f>
        <v>Customer_3609</v>
      </c>
      <c r="C3611" s="9">
        <f>IF(OR('1. Raw Data'!C3611&lt;18, '1. Raw Data'!C3611&gt;100), MEDIAN('1. Raw Data'!$C$2:$C$5001), '1. Raw Data'!C3611)</f>
        <v>56</v>
      </c>
      <c r="D3611" s="9" t="s">
        <v>5019</v>
      </c>
      <c r="E3611" s="22">
        <v>44282</v>
      </c>
      <c r="F3611" s="9">
        <v>0</v>
      </c>
      <c r="G3611" s="9">
        <v>11075</v>
      </c>
      <c r="H3611" s="15">
        <v>44282</v>
      </c>
      <c r="I3611" s="9" t="s">
        <v>7457</v>
      </c>
      <c r="J3611" s="9">
        <v>111</v>
      </c>
      <c r="K3611" s="9" t="s">
        <v>7476</v>
      </c>
      <c r="L3611" s="9" t="str">
        <f>IF(OR('1. Raw Data'!L3611="Elec", '1. Raw Data'!L3611="elect"), "Electronics", '1. Raw Data'!L3611)</f>
        <v>Home Appliances</v>
      </c>
      <c r="M3611" s="9">
        <v>1152.97</v>
      </c>
      <c r="N3611" s="9">
        <f>IF(ISBLANK('1. Raw Data'!N3611), MEDIAN('1. Raw Data'!$N$2:$N$5001), '1. Raw Data'!N3611)</f>
        <v>591.32000000000005</v>
      </c>
      <c r="O3611" s="9">
        <v>5</v>
      </c>
      <c r="P3611" s="9">
        <f>IF(ISBLANK('1. Raw Data'!P3611), 0, '1. Raw Data'!P3611)</f>
        <v>0</v>
      </c>
      <c r="Q3611" s="9">
        <v>521</v>
      </c>
      <c r="R3611" s="9">
        <v>7</v>
      </c>
      <c r="S3611" s="9">
        <f t="shared" si="168"/>
        <v>5764.85</v>
      </c>
      <c r="T3611" s="9">
        <f t="shared" si="169"/>
        <v>2808.25</v>
      </c>
      <c r="U3611" s="23">
        <f t="shared" si="170"/>
        <v>0.48713322983251944</v>
      </c>
    </row>
    <row r="3612" spans="1:21" x14ac:dyDescent="0.3">
      <c r="A3612" s="9">
        <v>1163</v>
      </c>
      <c r="B3612" s="9" t="str">
        <f>PROPER(TRIM('1. Raw Data'!B3612))</f>
        <v>Customer_3610</v>
      </c>
      <c r="C3612" s="9">
        <f>IF(OR('1. Raw Data'!C3612&lt;18, '1. Raw Data'!C3612&gt;100), MEDIAN('1. Raw Data'!$C$2:$C$5001), '1. Raw Data'!C3612)</f>
        <v>36</v>
      </c>
      <c r="D3612" s="9" t="s">
        <v>5020</v>
      </c>
      <c r="E3612" s="22">
        <v>44429</v>
      </c>
      <c r="F3612" s="9">
        <v>0</v>
      </c>
      <c r="G3612" s="9">
        <v>13619</v>
      </c>
      <c r="H3612" s="15">
        <v>44429</v>
      </c>
      <c r="I3612" s="9" t="s">
        <v>7457</v>
      </c>
      <c r="J3612" s="9">
        <v>149</v>
      </c>
      <c r="K3612" s="9" t="s">
        <v>7467</v>
      </c>
      <c r="L3612" s="9" t="str">
        <f>IF(OR('1. Raw Data'!L3612="Elec", '1. Raw Data'!L3612="elect"), "Electronics", '1. Raw Data'!L3612)</f>
        <v>Home Appliances</v>
      </c>
      <c r="M3612" s="9">
        <v>308.33999999999997</v>
      </c>
      <c r="N3612" s="9">
        <f>IF(ISBLANK('1. Raw Data'!N3612), MEDIAN('1. Raw Data'!$N$2:$N$5001), '1. Raw Data'!N3612)</f>
        <v>140.30000000000001</v>
      </c>
      <c r="O3612" s="9">
        <v>5</v>
      </c>
      <c r="P3612" s="9">
        <f>IF(ISBLANK('1. Raw Data'!P3612), 0, '1. Raw Data'!P3612)</f>
        <v>0</v>
      </c>
      <c r="Q3612" s="9">
        <v>327</v>
      </c>
      <c r="R3612" s="9">
        <v>4</v>
      </c>
      <c r="S3612" s="9">
        <f t="shared" si="168"/>
        <v>1541.6999999999998</v>
      </c>
      <c r="T3612" s="9">
        <f t="shared" si="169"/>
        <v>840.19999999999982</v>
      </c>
      <c r="U3612" s="23">
        <f t="shared" si="170"/>
        <v>0.54498281118246084</v>
      </c>
    </row>
    <row r="3613" spans="1:21" x14ac:dyDescent="0.3">
      <c r="A3613" s="9">
        <v>1063</v>
      </c>
      <c r="B3613" s="9" t="str">
        <f>PROPER(TRIM('1. Raw Data'!B3613))</f>
        <v>Customer_3611</v>
      </c>
      <c r="C3613" s="9">
        <f>IF(OR('1. Raw Data'!C3613&lt;18, '1. Raw Data'!C3613&gt;100), MEDIAN('1. Raw Data'!$C$2:$C$5001), '1. Raw Data'!C3613)</f>
        <v>26</v>
      </c>
      <c r="D3613" s="9" t="s">
        <v>5021</v>
      </c>
      <c r="E3613" s="22">
        <v>44015</v>
      </c>
      <c r="F3613" s="9">
        <v>1</v>
      </c>
      <c r="G3613" s="9">
        <v>10106</v>
      </c>
      <c r="H3613" s="15">
        <v>43897</v>
      </c>
      <c r="I3613" s="9" t="s">
        <v>7456</v>
      </c>
      <c r="J3613" s="9">
        <v>138</v>
      </c>
      <c r="K3613" s="9" t="s">
        <v>7464</v>
      </c>
      <c r="L3613" s="9" t="str">
        <f>IF(OR('1. Raw Data'!L3613="Elec", '1. Raw Data'!L3613="elect"), "Electronics", '1. Raw Data'!L3613)</f>
        <v>Electronics</v>
      </c>
      <c r="M3613" s="9">
        <v>901.3</v>
      </c>
      <c r="N3613" s="9">
        <f>IF(ISBLANK('1. Raw Data'!N3613), MEDIAN('1. Raw Data'!$N$2:$N$5001), '1. Raw Data'!N3613)</f>
        <v>507.96</v>
      </c>
      <c r="O3613" s="9">
        <v>4</v>
      </c>
      <c r="P3613" s="9">
        <f>IF(ISBLANK('1. Raw Data'!P3613), 0, '1. Raw Data'!P3613)</f>
        <v>0</v>
      </c>
      <c r="Q3613" s="9">
        <v>1761</v>
      </c>
      <c r="R3613" s="9">
        <v>1</v>
      </c>
      <c r="S3613" s="9">
        <f t="shared" si="168"/>
        <v>3605.2</v>
      </c>
      <c r="T3613" s="9">
        <f t="shared" si="169"/>
        <v>1573.36</v>
      </c>
      <c r="U3613" s="23">
        <f t="shared" si="170"/>
        <v>0.43641406856762455</v>
      </c>
    </row>
    <row r="3614" spans="1:21" x14ac:dyDescent="0.3">
      <c r="A3614" s="9">
        <v>2114</v>
      </c>
      <c r="B3614" s="9" t="str">
        <f>PROPER(TRIM('1. Raw Data'!B3614))</f>
        <v>Customer_3612</v>
      </c>
      <c r="C3614" s="9">
        <f>IF(OR('1. Raw Data'!C3614&lt;18, '1. Raw Data'!C3614&gt;100), MEDIAN('1. Raw Data'!$C$2:$C$5001), '1. Raw Data'!C3614)</f>
        <v>44</v>
      </c>
      <c r="D3614" s="9" t="s">
        <v>5018</v>
      </c>
      <c r="E3614" s="22">
        <v>44393</v>
      </c>
      <c r="F3614" s="9">
        <v>1</v>
      </c>
      <c r="G3614" s="9">
        <v>10218</v>
      </c>
      <c r="H3614" s="15">
        <v>44393</v>
      </c>
      <c r="I3614" s="9" t="s">
        <v>7455</v>
      </c>
      <c r="J3614" s="9">
        <v>128</v>
      </c>
      <c r="K3614" s="9" t="s">
        <v>7473</v>
      </c>
      <c r="L3614" s="9" t="str">
        <f>IF(OR('1. Raw Data'!L3614="Elec", '1. Raw Data'!L3614="elect"), "Electronics", '1. Raw Data'!L3614)</f>
        <v>Clothing</v>
      </c>
      <c r="M3614" s="9">
        <v>1414.66</v>
      </c>
      <c r="N3614" s="9">
        <f>IF(ISBLANK('1. Raw Data'!N3614), MEDIAN('1. Raw Data'!$N$2:$N$5001), '1. Raw Data'!N3614)</f>
        <v>768.73</v>
      </c>
      <c r="O3614" s="9">
        <v>1</v>
      </c>
      <c r="P3614" s="9">
        <f>IF(ISBLANK('1. Raw Data'!P3614), 0, '1. Raw Data'!P3614)</f>
        <v>0</v>
      </c>
      <c r="Q3614" s="9">
        <v>902</v>
      </c>
      <c r="R3614" s="9">
        <v>3</v>
      </c>
      <c r="S3614" s="9">
        <f t="shared" si="168"/>
        <v>1414.66</v>
      </c>
      <c r="T3614" s="9">
        <f t="shared" si="169"/>
        <v>645.93000000000006</v>
      </c>
      <c r="U3614" s="23">
        <f t="shared" si="170"/>
        <v>0.45659734494507515</v>
      </c>
    </row>
    <row r="3615" spans="1:21" x14ac:dyDescent="0.3">
      <c r="A3615" s="9">
        <v>2140</v>
      </c>
      <c r="B3615" s="9" t="str">
        <f>PROPER(TRIM('1. Raw Data'!B3615))</f>
        <v>Customer_3613</v>
      </c>
      <c r="C3615" s="9">
        <f>IF(OR('1. Raw Data'!C3615&lt;18, '1. Raw Data'!C3615&gt;100), MEDIAN('1. Raw Data'!$C$2:$C$5001), '1. Raw Data'!C3615)</f>
        <v>30</v>
      </c>
      <c r="D3615" s="9" t="s">
        <v>5018</v>
      </c>
      <c r="E3615" s="22">
        <v>44320</v>
      </c>
      <c r="F3615" s="9">
        <v>0</v>
      </c>
      <c r="G3615" s="9">
        <v>12982</v>
      </c>
      <c r="H3615" s="15">
        <v>44291</v>
      </c>
      <c r="I3615" s="9" t="s">
        <v>7456</v>
      </c>
      <c r="J3615" s="9">
        <v>108</v>
      </c>
      <c r="K3615" s="9" t="s">
        <v>7496</v>
      </c>
      <c r="L3615" s="9" t="str">
        <f>IF(OR('1. Raw Data'!L3615="Elec", '1. Raw Data'!L3615="elect"), "Electronics", '1. Raw Data'!L3615)</f>
        <v>Electronics</v>
      </c>
      <c r="M3615" s="9">
        <v>935.64</v>
      </c>
      <c r="N3615" s="9">
        <f>IF(ISBLANK('1. Raw Data'!N3615), MEDIAN('1. Raw Data'!$N$2:$N$5001), '1. Raw Data'!N3615)</f>
        <v>463.09</v>
      </c>
      <c r="O3615" s="9">
        <v>5</v>
      </c>
      <c r="P3615" s="9">
        <f>IF(ISBLANK('1. Raw Data'!P3615), 0, '1. Raw Data'!P3615)</f>
        <v>0.05</v>
      </c>
      <c r="Q3615" s="9">
        <v>429</v>
      </c>
      <c r="R3615" s="9">
        <v>6</v>
      </c>
      <c r="S3615" s="9">
        <f t="shared" si="168"/>
        <v>4444.29</v>
      </c>
      <c r="T3615" s="9">
        <f t="shared" si="169"/>
        <v>2128.84</v>
      </c>
      <c r="U3615" s="23">
        <f t="shared" si="170"/>
        <v>0.4790056454461793</v>
      </c>
    </row>
    <row r="3616" spans="1:21" x14ac:dyDescent="0.3">
      <c r="A3616" s="9">
        <v>1266</v>
      </c>
      <c r="B3616" s="9" t="str">
        <f>PROPER(TRIM('1. Raw Data'!B3616))</f>
        <v>Customer_3614</v>
      </c>
      <c r="C3616" s="9">
        <f>IF(OR('1. Raw Data'!C3616&lt;18, '1. Raw Data'!C3616&gt;100), MEDIAN('1. Raw Data'!$C$2:$C$5001), '1. Raw Data'!C3616)</f>
        <v>42</v>
      </c>
      <c r="D3616" s="9" t="s">
        <v>5022</v>
      </c>
      <c r="E3616" s="22">
        <v>45078</v>
      </c>
      <c r="F3616" s="9">
        <v>0</v>
      </c>
      <c r="G3616" s="9">
        <v>12384</v>
      </c>
      <c r="H3616" s="15">
        <v>44932</v>
      </c>
      <c r="I3616" s="9" t="s">
        <v>7455</v>
      </c>
      <c r="J3616" s="9">
        <v>110</v>
      </c>
      <c r="K3616" s="9" t="s">
        <v>7493</v>
      </c>
      <c r="L3616" s="9" t="str">
        <f>IF(OR('1. Raw Data'!L3616="Elec", '1. Raw Data'!L3616="elect"), "Electronics", '1. Raw Data'!L3616)</f>
        <v>Home Appliances</v>
      </c>
      <c r="M3616" s="9">
        <v>936.44</v>
      </c>
      <c r="N3616" s="9">
        <f>IF(ISBLANK('1. Raw Data'!N3616), MEDIAN('1. Raw Data'!$N$2:$N$5001), '1. Raw Data'!N3616)</f>
        <v>519.79</v>
      </c>
      <c r="O3616" s="9">
        <v>5</v>
      </c>
      <c r="P3616" s="9">
        <f>IF(ISBLANK('1. Raw Data'!P3616), 0, '1. Raw Data'!P3616)</f>
        <v>0</v>
      </c>
      <c r="Q3616" s="9">
        <v>652</v>
      </c>
      <c r="R3616" s="9">
        <v>3</v>
      </c>
      <c r="S3616" s="9">
        <f t="shared" si="168"/>
        <v>4682.2000000000007</v>
      </c>
      <c r="T3616" s="9">
        <f t="shared" si="169"/>
        <v>2083.2500000000009</v>
      </c>
      <c r="U3616" s="23">
        <f t="shared" si="170"/>
        <v>0.44492973388578033</v>
      </c>
    </row>
    <row r="3617" spans="1:21" x14ac:dyDescent="0.3">
      <c r="A3617" s="9">
        <v>2163</v>
      </c>
      <c r="B3617" s="9" t="str">
        <f>PROPER(TRIM('1. Raw Data'!B3617))</f>
        <v>Customer_3615</v>
      </c>
      <c r="C3617" s="9">
        <f>IF(OR('1. Raw Data'!C3617&lt;18, '1. Raw Data'!C3617&gt;100), MEDIAN('1. Raw Data'!$C$2:$C$5001), '1. Raw Data'!C3617)</f>
        <v>33</v>
      </c>
      <c r="D3617" s="9" t="s">
        <v>5022</v>
      </c>
      <c r="E3617" s="22">
        <v>44422</v>
      </c>
      <c r="F3617" s="9">
        <v>0</v>
      </c>
      <c r="G3617" s="9">
        <v>12968</v>
      </c>
      <c r="H3617" s="15">
        <v>44422</v>
      </c>
      <c r="I3617" s="9" t="s">
        <v>7456</v>
      </c>
      <c r="J3617" s="9">
        <v>125</v>
      </c>
      <c r="K3617" s="9" t="s">
        <v>7479</v>
      </c>
      <c r="L3617" s="9" t="str">
        <f>IF(OR('1. Raw Data'!L3617="Elec", '1. Raw Data'!L3617="elect"), "Electronics", '1. Raw Data'!L3617)</f>
        <v>Electronics</v>
      </c>
      <c r="M3617" s="9">
        <v>1117.8399999999999</v>
      </c>
      <c r="N3617" s="9">
        <f>IF(ISBLANK('1. Raw Data'!N3617), MEDIAN('1. Raw Data'!$N$2:$N$5001), '1. Raw Data'!N3617)</f>
        <v>566.46</v>
      </c>
      <c r="O3617" s="9">
        <v>1</v>
      </c>
      <c r="P3617" s="9">
        <f>IF(ISBLANK('1. Raw Data'!P3617), 0, '1. Raw Data'!P3617)</f>
        <v>0</v>
      </c>
      <c r="Q3617" s="9">
        <v>1064</v>
      </c>
      <c r="R3617" s="9">
        <v>2</v>
      </c>
      <c r="S3617" s="9">
        <f t="shared" si="168"/>
        <v>1117.8399999999999</v>
      </c>
      <c r="T3617" s="9">
        <f t="shared" si="169"/>
        <v>551.37999999999988</v>
      </c>
      <c r="U3617" s="23">
        <f t="shared" si="170"/>
        <v>0.49325484863665636</v>
      </c>
    </row>
    <row r="3618" spans="1:21" x14ac:dyDescent="0.3">
      <c r="A3618" s="9">
        <v>1245</v>
      </c>
      <c r="B3618" s="9" t="str">
        <f>PROPER(TRIM('1. Raw Data'!B3618))</f>
        <v>Customer_3616</v>
      </c>
      <c r="C3618" s="9">
        <f>IF(OR('1. Raw Data'!C3618&lt;18, '1. Raw Data'!C3618&gt;100), MEDIAN('1. Raw Data'!$C$2:$C$5001), '1. Raw Data'!C3618)</f>
        <v>35</v>
      </c>
      <c r="D3618" s="9" t="s">
        <v>5022</v>
      </c>
      <c r="E3618" s="22">
        <v>44116</v>
      </c>
      <c r="F3618" s="9">
        <v>1</v>
      </c>
      <c r="G3618" s="9">
        <v>10370</v>
      </c>
      <c r="H3618" s="15">
        <v>44175</v>
      </c>
      <c r="I3618" s="9" t="s">
        <v>7456</v>
      </c>
      <c r="J3618" s="9">
        <v>147</v>
      </c>
      <c r="K3618" s="9" t="s">
        <v>7474</v>
      </c>
      <c r="L3618" s="9" t="str">
        <f>IF(OR('1. Raw Data'!L3618="Elec", '1. Raw Data'!L3618="elect"), "Electronics", '1. Raw Data'!L3618)</f>
        <v>Home Appliances</v>
      </c>
      <c r="M3618" s="9">
        <v>533.15</v>
      </c>
      <c r="N3618" s="9">
        <f>IF(ISBLANK('1. Raw Data'!N3618), MEDIAN('1. Raw Data'!$N$2:$N$5001), '1. Raw Data'!N3618)</f>
        <v>268.14999999999998</v>
      </c>
      <c r="O3618" s="9">
        <v>1</v>
      </c>
      <c r="P3618" s="9">
        <f>IF(ISBLANK('1. Raw Data'!P3618), 0, '1. Raw Data'!P3618)</f>
        <v>0</v>
      </c>
      <c r="Q3618" s="9">
        <v>1483</v>
      </c>
      <c r="R3618" s="9">
        <v>3</v>
      </c>
      <c r="S3618" s="9">
        <f t="shared" si="168"/>
        <v>533.15</v>
      </c>
      <c r="T3618" s="9">
        <f t="shared" si="169"/>
        <v>265</v>
      </c>
      <c r="U3618" s="23">
        <f t="shared" si="170"/>
        <v>0.49704585951420804</v>
      </c>
    </row>
    <row r="3619" spans="1:21" x14ac:dyDescent="0.3">
      <c r="A3619" s="9">
        <v>1394</v>
      </c>
      <c r="B3619" s="9" t="str">
        <f>PROPER(TRIM('1. Raw Data'!B3619))</f>
        <v>Customer_3617</v>
      </c>
      <c r="C3619" s="9">
        <f>IF(OR('1. Raw Data'!C3619&lt;18, '1. Raw Data'!C3619&gt;100), MEDIAN('1. Raw Data'!$C$2:$C$5001), '1. Raw Data'!C3619)</f>
        <v>56</v>
      </c>
      <c r="D3619" s="9" t="s">
        <v>5020</v>
      </c>
      <c r="E3619" s="22">
        <v>44767</v>
      </c>
      <c r="F3619" s="9">
        <v>0</v>
      </c>
      <c r="G3619" s="9">
        <v>13045</v>
      </c>
      <c r="H3619" s="15">
        <v>44767</v>
      </c>
      <c r="I3619" s="9" t="s">
        <v>7455</v>
      </c>
      <c r="J3619" s="9">
        <v>136</v>
      </c>
      <c r="K3619" s="9" t="s">
        <v>7503</v>
      </c>
      <c r="L3619" s="9" t="str">
        <f>IF(OR('1. Raw Data'!L3619="Elec", '1. Raw Data'!L3619="elect"), "Electronics", '1. Raw Data'!L3619)</f>
        <v>Sports</v>
      </c>
      <c r="M3619" s="9">
        <v>1065.69</v>
      </c>
      <c r="N3619" s="9">
        <f>IF(ISBLANK('1. Raw Data'!N3619), MEDIAN('1. Raw Data'!$N$2:$N$5001), '1. Raw Data'!N3619)</f>
        <v>511.12</v>
      </c>
      <c r="O3619" s="9">
        <v>2</v>
      </c>
      <c r="P3619" s="9">
        <f>IF(ISBLANK('1. Raw Data'!P3619), 0, '1. Raw Data'!P3619)</f>
        <v>0</v>
      </c>
      <c r="Q3619" s="9">
        <v>510</v>
      </c>
      <c r="R3619" s="9">
        <v>5</v>
      </c>
      <c r="S3619" s="9">
        <f t="shared" si="168"/>
        <v>2131.38</v>
      </c>
      <c r="T3619" s="9">
        <f t="shared" si="169"/>
        <v>1109.1400000000001</v>
      </c>
      <c r="U3619" s="23">
        <f t="shared" si="170"/>
        <v>0.52038585329692499</v>
      </c>
    </row>
    <row r="3620" spans="1:21" x14ac:dyDescent="0.3">
      <c r="A3620" s="9">
        <v>1475</v>
      </c>
      <c r="B3620" s="9" t="str">
        <f>PROPER(TRIM('1. Raw Data'!B3620))</f>
        <v>Customer_3618</v>
      </c>
      <c r="C3620" s="9">
        <f>IF(OR('1. Raw Data'!C3620&lt;18, '1. Raw Data'!C3620&gt;100), MEDIAN('1. Raw Data'!$C$2:$C$5001), '1. Raw Data'!C3620)</f>
        <v>40</v>
      </c>
      <c r="D3620" s="9" t="s">
        <v>5019</v>
      </c>
      <c r="E3620" s="22">
        <v>45019</v>
      </c>
      <c r="F3620" s="9">
        <v>0</v>
      </c>
      <c r="G3620" s="9">
        <v>12857</v>
      </c>
      <c r="H3620" s="15">
        <v>44989</v>
      </c>
      <c r="I3620" s="9" t="s">
        <v>7457</v>
      </c>
      <c r="J3620" s="9">
        <v>143</v>
      </c>
      <c r="K3620" s="9" t="s">
        <v>7475</v>
      </c>
      <c r="L3620" s="9" t="str">
        <f>IF(OR('1. Raw Data'!L3620="Elec", '1. Raw Data'!L3620="elect"), "Electronics", '1. Raw Data'!L3620)</f>
        <v>Electronics</v>
      </c>
      <c r="M3620" s="9">
        <v>1378.54</v>
      </c>
      <c r="N3620" s="9">
        <f>IF(ISBLANK('1. Raw Data'!N3620), MEDIAN('1. Raw Data'!$N$2:$N$5001), '1. Raw Data'!N3620)</f>
        <v>774.92</v>
      </c>
      <c r="O3620" s="9">
        <v>4</v>
      </c>
      <c r="P3620" s="9">
        <f>IF(ISBLANK('1. Raw Data'!P3620), 0, '1. Raw Data'!P3620)</f>
        <v>0.05</v>
      </c>
      <c r="Q3620" s="9">
        <v>366</v>
      </c>
      <c r="R3620" s="9">
        <v>7</v>
      </c>
      <c r="S3620" s="9">
        <f t="shared" si="168"/>
        <v>5238.4519999999993</v>
      </c>
      <c r="T3620" s="9">
        <f t="shared" si="169"/>
        <v>2138.7719999999995</v>
      </c>
      <c r="U3620" s="23">
        <f t="shared" si="170"/>
        <v>0.40828321038352544</v>
      </c>
    </row>
    <row r="3621" spans="1:21" x14ac:dyDescent="0.3">
      <c r="A3621" s="9">
        <v>1976</v>
      </c>
      <c r="B3621" s="9" t="str">
        <f>PROPER(TRIM('1. Raw Data'!B3621))</f>
        <v>Customer_3619</v>
      </c>
      <c r="C3621" s="9">
        <f>IF(OR('1. Raw Data'!C3621&lt;18, '1. Raw Data'!C3621&gt;100), MEDIAN('1. Raw Data'!$C$2:$C$5001), '1. Raw Data'!C3621)</f>
        <v>48</v>
      </c>
      <c r="D3621" s="9" t="s">
        <v>5023</v>
      </c>
      <c r="E3621" s="22">
        <v>44845</v>
      </c>
      <c r="F3621" s="9">
        <v>1</v>
      </c>
      <c r="G3621" s="9">
        <v>10253</v>
      </c>
      <c r="H3621" s="15">
        <v>44875</v>
      </c>
      <c r="I3621" s="9" t="s">
        <v>7457</v>
      </c>
      <c r="J3621" s="9">
        <v>109</v>
      </c>
      <c r="K3621" s="9" t="s">
        <v>7466</v>
      </c>
      <c r="L3621" s="9" t="str">
        <f>IF(OR('1. Raw Data'!L3621="Elec", '1. Raw Data'!L3621="elect"), "Electronics", '1. Raw Data'!L3621)</f>
        <v>Electronics</v>
      </c>
      <c r="M3621" s="9">
        <v>65.8</v>
      </c>
      <c r="N3621" s="9">
        <f>IF(ISBLANK('1. Raw Data'!N3621), MEDIAN('1. Raw Data'!$N$2:$N$5001), '1. Raw Data'!N3621)</f>
        <v>35.090000000000003</v>
      </c>
      <c r="O3621" s="9">
        <v>1</v>
      </c>
      <c r="P3621" s="9">
        <f>IF(ISBLANK('1. Raw Data'!P3621), 0, '1. Raw Data'!P3621)</f>
        <v>0</v>
      </c>
      <c r="Q3621" s="9">
        <v>424</v>
      </c>
      <c r="R3621" s="9">
        <v>3</v>
      </c>
      <c r="S3621" s="9">
        <f t="shared" si="168"/>
        <v>65.8</v>
      </c>
      <c r="T3621" s="9">
        <f t="shared" si="169"/>
        <v>30.709999999999994</v>
      </c>
      <c r="U3621" s="23">
        <f t="shared" si="170"/>
        <v>0.46671732522796344</v>
      </c>
    </row>
    <row r="3622" spans="1:21" x14ac:dyDescent="0.3">
      <c r="A3622" s="9">
        <v>2207</v>
      </c>
      <c r="B3622" s="9" t="str">
        <f>PROPER(TRIM('1. Raw Data'!B3622))</f>
        <v>Customer_3620</v>
      </c>
      <c r="C3622" s="9">
        <f>IF(OR('1. Raw Data'!C3622&lt;18, '1. Raw Data'!C3622&gt;100), MEDIAN('1. Raw Data'!$C$2:$C$5001), '1. Raw Data'!C3622)</f>
        <v>54</v>
      </c>
      <c r="D3622" s="9" t="s">
        <v>5018</v>
      </c>
      <c r="E3622" s="22">
        <v>44956</v>
      </c>
      <c r="F3622" s="9">
        <v>0</v>
      </c>
      <c r="G3622" s="9">
        <v>11428</v>
      </c>
      <c r="H3622" s="15">
        <v>44956</v>
      </c>
      <c r="I3622" s="9" t="s">
        <v>7456</v>
      </c>
      <c r="J3622" s="9">
        <v>141</v>
      </c>
      <c r="K3622" s="9" t="s">
        <v>7490</v>
      </c>
      <c r="L3622" s="9" t="str">
        <f>IF(OR('1. Raw Data'!L3622="Elec", '1. Raw Data'!L3622="elect"), "Electronics", '1. Raw Data'!L3622)</f>
        <v>Sports</v>
      </c>
      <c r="M3622" s="9">
        <v>1311.66</v>
      </c>
      <c r="N3622" s="9">
        <f>IF(ISBLANK('1. Raw Data'!N3622), MEDIAN('1. Raw Data'!$N$2:$N$5001), '1. Raw Data'!N3622)</f>
        <v>601.91999999999996</v>
      </c>
      <c r="O3622" s="9">
        <v>2</v>
      </c>
      <c r="P3622" s="9">
        <f>IF(ISBLANK('1. Raw Data'!P3622), 0, '1. Raw Data'!P3622)</f>
        <v>0</v>
      </c>
      <c r="Q3622" s="9">
        <v>702</v>
      </c>
      <c r="R3622" s="9">
        <v>3</v>
      </c>
      <c r="S3622" s="9">
        <f t="shared" si="168"/>
        <v>2623.32</v>
      </c>
      <c r="T3622" s="9">
        <f t="shared" si="169"/>
        <v>1419.4800000000002</v>
      </c>
      <c r="U3622" s="23">
        <f t="shared" si="170"/>
        <v>0.54110059009194467</v>
      </c>
    </row>
    <row r="3623" spans="1:21" x14ac:dyDescent="0.3">
      <c r="A3623" s="9">
        <v>2043</v>
      </c>
      <c r="B3623" s="9" t="str">
        <f>PROPER(TRIM('1. Raw Data'!B3623))</f>
        <v>Customer_3621</v>
      </c>
      <c r="C3623" s="9">
        <f>IF(OR('1. Raw Data'!C3623&lt;18, '1. Raw Data'!C3623&gt;100), MEDIAN('1. Raw Data'!$C$2:$C$5001), '1. Raw Data'!C3623)</f>
        <v>30</v>
      </c>
      <c r="D3623" s="9" t="s">
        <v>5023</v>
      </c>
      <c r="E3623" s="22">
        <v>44877</v>
      </c>
      <c r="F3623" s="9">
        <v>0</v>
      </c>
      <c r="G3623" s="9">
        <v>12627</v>
      </c>
      <c r="H3623" s="15">
        <v>44906</v>
      </c>
      <c r="I3623" s="9" t="s">
        <v>7455</v>
      </c>
      <c r="J3623" s="9">
        <v>108</v>
      </c>
      <c r="K3623" s="9" t="s">
        <v>7496</v>
      </c>
      <c r="L3623" s="9" t="str">
        <f>IF(OR('1. Raw Data'!L3623="Elec", '1. Raw Data'!L3623="elect"), "Electronics", '1. Raw Data'!L3623)</f>
        <v>Sports</v>
      </c>
      <c r="M3623" s="9">
        <v>367</v>
      </c>
      <c r="N3623" s="9">
        <f>IF(ISBLANK('1. Raw Data'!N3623), MEDIAN('1. Raw Data'!$N$2:$N$5001), '1. Raw Data'!N3623)</f>
        <v>148.22999999999999</v>
      </c>
      <c r="O3623" s="9">
        <v>1</v>
      </c>
      <c r="P3623" s="9">
        <f>IF(ISBLANK('1. Raw Data'!P3623), 0, '1. Raw Data'!P3623)</f>
        <v>0</v>
      </c>
      <c r="Q3623" s="9">
        <v>750</v>
      </c>
      <c r="R3623" s="9">
        <v>6</v>
      </c>
      <c r="S3623" s="9">
        <f t="shared" si="168"/>
        <v>367</v>
      </c>
      <c r="T3623" s="9">
        <f t="shared" si="169"/>
        <v>218.77</v>
      </c>
      <c r="U3623" s="23">
        <f t="shared" si="170"/>
        <v>0.59610354223433248</v>
      </c>
    </row>
    <row r="3624" spans="1:21" x14ac:dyDescent="0.3">
      <c r="A3624" s="9">
        <v>1557</v>
      </c>
      <c r="B3624" s="9" t="str">
        <f>PROPER(TRIM('1. Raw Data'!B3624))</f>
        <v>Customer_3622</v>
      </c>
      <c r="C3624" s="9">
        <f>IF(OR('1. Raw Data'!C3624&lt;18, '1. Raw Data'!C3624&gt;100), MEDIAN('1. Raw Data'!$C$2:$C$5001), '1. Raw Data'!C3624)</f>
        <v>54</v>
      </c>
      <c r="D3624" s="9" t="s">
        <v>5018</v>
      </c>
      <c r="E3624" s="22">
        <v>44062</v>
      </c>
      <c r="F3624" s="9">
        <v>0</v>
      </c>
      <c r="G3624" s="9">
        <v>12008</v>
      </c>
      <c r="H3624" s="15">
        <v>44062</v>
      </c>
      <c r="I3624" s="9" t="s">
        <v>7457</v>
      </c>
      <c r="J3624" s="9">
        <v>103</v>
      </c>
      <c r="K3624" s="9" t="s">
        <v>7472</v>
      </c>
      <c r="L3624" s="9" t="str">
        <f>IF(OR('1. Raw Data'!L3624="Elec", '1. Raw Data'!L3624="elect"), "Electronics", '1. Raw Data'!L3624)</f>
        <v>Clothing</v>
      </c>
      <c r="M3624" s="9">
        <v>711.09</v>
      </c>
      <c r="N3624" s="9">
        <f>IF(ISBLANK('1. Raw Data'!N3624), MEDIAN('1. Raw Data'!$N$2:$N$5001), '1. Raw Data'!N3624)</f>
        <v>316.63</v>
      </c>
      <c r="O3624" s="9">
        <v>3</v>
      </c>
      <c r="P3624" s="9">
        <f>IF(ISBLANK('1. Raw Data'!P3624), 0, '1. Raw Data'!P3624)</f>
        <v>0</v>
      </c>
      <c r="Q3624" s="9">
        <v>1012</v>
      </c>
      <c r="R3624" s="9">
        <v>3</v>
      </c>
      <c r="S3624" s="9">
        <f t="shared" si="168"/>
        <v>2133.27</v>
      </c>
      <c r="T3624" s="9">
        <f t="shared" si="169"/>
        <v>1183.3800000000001</v>
      </c>
      <c r="U3624" s="23">
        <f t="shared" si="170"/>
        <v>0.55472584342347664</v>
      </c>
    </row>
    <row r="3625" spans="1:21" x14ac:dyDescent="0.3">
      <c r="A3625" s="9">
        <v>2017</v>
      </c>
      <c r="B3625" s="9" t="str">
        <f>PROPER(TRIM('1. Raw Data'!B3625))</f>
        <v>Customer_3623</v>
      </c>
      <c r="C3625" s="9">
        <f>IF(OR('1. Raw Data'!C3625&lt;18, '1. Raw Data'!C3625&gt;100), MEDIAN('1. Raw Data'!$C$2:$C$5001), '1. Raw Data'!C3625)</f>
        <v>25</v>
      </c>
      <c r="D3625" s="9" t="s">
        <v>5022</v>
      </c>
      <c r="E3625" s="22">
        <v>45003</v>
      </c>
      <c r="F3625" s="9">
        <v>0</v>
      </c>
      <c r="G3625" s="9">
        <v>11722</v>
      </c>
      <c r="H3625" s="15">
        <v>45003</v>
      </c>
      <c r="I3625" s="9" t="s">
        <v>7455</v>
      </c>
      <c r="J3625" s="9">
        <v>118</v>
      </c>
      <c r="K3625" s="9" t="s">
        <v>7501</v>
      </c>
      <c r="L3625" s="9" t="str">
        <f>IF(OR('1. Raw Data'!L3625="Elec", '1. Raw Data'!L3625="elect"), "Electronics", '1. Raw Data'!L3625)</f>
        <v>Sports</v>
      </c>
      <c r="M3625" s="9">
        <v>1285.9000000000001</v>
      </c>
      <c r="N3625" s="9">
        <f>IF(ISBLANK('1. Raw Data'!N3625), MEDIAN('1. Raw Data'!$N$2:$N$5001), '1. Raw Data'!N3625)</f>
        <v>530.88</v>
      </c>
      <c r="O3625" s="9">
        <v>3</v>
      </c>
      <c r="P3625" s="9">
        <f>IF(ISBLANK('1. Raw Data'!P3625), 0, '1. Raw Data'!P3625)</f>
        <v>0</v>
      </c>
      <c r="Q3625" s="9">
        <v>406</v>
      </c>
      <c r="R3625" s="9">
        <v>3</v>
      </c>
      <c r="S3625" s="9">
        <f t="shared" si="168"/>
        <v>3857.7000000000003</v>
      </c>
      <c r="T3625" s="9">
        <f t="shared" si="169"/>
        <v>2265.0600000000004</v>
      </c>
      <c r="U3625" s="23">
        <f t="shared" si="170"/>
        <v>0.58715296679368545</v>
      </c>
    </row>
    <row r="3626" spans="1:21" x14ac:dyDescent="0.3">
      <c r="A3626" s="9">
        <v>1882</v>
      </c>
      <c r="B3626" s="9" t="str">
        <f>PROPER(TRIM('1. Raw Data'!B3626))</f>
        <v>Customer_3624</v>
      </c>
      <c r="C3626" s="9">
        <f>IF(OR('1. Raw Data'!C3626&lt;18, '1. Raw Data'!C3626&gt;100), MEDIAN('1. Raw Data'!$C$2:$C$5001), '1. Raw Data'!C3626)</f>
        <v>30</v>
      </c>
      <c r="D3626" s="9" t="s">
        <v>5019</v>
      </c>
      <c r="E3626" s="22">
        <v>44064</v>
      </c>
      <c r="F3626" s="9">
        <v>0</v>
      </c>
      <c r="G3626" s="9">
        <v>12683</v>
      </c>
      <c r="H3626" s="15">
        <v>44064</v>
      </c>
      <c r="I3626" s="9" t="s">
        <v>7457</v>
      </c>
      <c r="J3626" s="9">
        <v>146</v>
      </c>
      <c r="K3626" s="9" t="s">
        <v>7505</v>
      </c>
      <c r="L3626" s="9" t="str">
        <f>IF(OR('1. Raw Data'!L3626="Elec", '1. Raw Data'!L3626="elect"), "Electronics", '1. Raw Data'!L3626)</f>
        <v>Clothing</v>
      </c>
      <c r="M3626" s="9">
        <v>1244.67</v>
      </c>
      <c r="N3626" s="9">
        <f>IF(ISBLANK('1. Raw Data'!N3626), MEDIAN('1. Raw Data'!$N$2:$N$5001), '1. Raw Data'!N3626)</f>
        <v>659.03</v>
      </c>
      <c r="O3626" s="9">
        <v>3</v>
      </c>
      <c r="P3626" s="9">
        <f>IF(ISBLANK('1. Raw Data'!P3626), 0, '1. Raw Data'!P3626)</f>
        <v>0</v>
      </c>
      <c r="Q3626" s="9">
        <v>350</v>
      </c>
      <c r="R3626" s="9">
        <v>7</v>
      </c>
      <c r="S3626" s="9">
        <f t="shared" si="168"/>
        <v>3734.01</v>
      </c>
      <c r="T3626" s="9">
        <f t="shared" si="169"/>
        <v>1756.9200000000003</v>
      </c>
      <c r="U3626" s="23">
        <f t="shared" si="170"/>
        <v>0.47051828998851108</v>
      </c>
    </row>
    <row r="3627" spans="1:21" x14ac:dyDescent="0.3">
      <c r="A3627" s="9">
        <v>1146</v>
      </c>
      <c r="B3627" s="9" t="str">
        <f>PROPER(TRIM('1. Raw Data'!B3627))</f>
        <v>Customer_3625</v>
      </c>
      <c r="C3627" s="9">
        <f>IF(OR('1. Raw Data'!C3627&lt;18, '1. Raw Data'!C3627&gt;100), MEDIAN('1. Raw Data'!$C$2:$C$5001), '1. Raw Data'!C3627)</f>
        <v>28</v>
      </c>
      <c r="D3627" s="9" t="s">
        <v>5019</v>
      </c>
      <c r="E3627" s="22">
        <v>44234</v>
      </c>
      <c r="F3627" s="9">
        <v>0</v>
      </c>
      <c r="G3627" s="9">
        <v>13101</v>
      </c>
      <c r="H3627" s="15">
        <v>44379</v>
      </c>
      <c r="I3627" s="9" t="s">
        <v>7455</v>
      </c>
      <c r="J3627" s="9">
        <v>135</v>
      </c>
      <c r="K3627" s="9" t="s">
        <v>7458</v>
      </c>
      <c r="L3627" s="9" t="str">
        <f>IF(OR('1. Raw Data'!L3627="Elec", '1. Raw Data'!L3627="elect"), "Electronics", '1. Raw Data'!L3627)</f>
        <v>Sports</v>
      </c>
      <c r="M3627" s="9">
        <v>1343.29</v>
      </c>
      <c r="N3627" s="9">
        <f>IF(ISBLANK('1. Raw Data'!N3627), MEDIAN('1. Raw Data'!$N$2:$N$5001), '1. Raw Data'!N3627)</f>
        <v>429.51499999999999</v>
      </c>
      <c r="O3627" s="9">
        <v>1</v>
      </c>
      <c r="P3627" s="9">
        <f>IF(ISBLANK('1. Raw Data'!P3627), 0, '1. Raw Data'!P3627)</f>
        <v>0</v>
      </c>
      <c r="Q3627" s="9">
        <v>660</v>
      </c>
      <c r="R3627" s="9">
        <v>5</v>
      </c>
      <c r="S3627" s="9">
        <f t="shared" si="168"/>
        <v>1343.29</v>
      </c>
      <c r="T3627" s="9">
        <f t="shared" si="169"/>
        <v>913.77499999999998</v>
      </c>
      <c r="U3627" s="23">
        <f t="shared" si="170"/>
        <v>0.68025147213185533</v>
      </c>
    </row>
    <row r="3628" spans="1:21" x14ac:dyDescent="0.3">
      <c r="A3628" s="9">
        <v>1665</v>
      </c>
      <c r="B3628" s="9" t="str">
        <f>PROPER(TRIM('1. Raw Data'!B3628))</f>
        <v>Customer_3626</v>
      </c>
      <c r="C3628" s="9">
        <f>IF(OR('1. Raw Data'!C3628&lt;18, '1. Raw Data'!C3628&gt;100), MEDIAN('1. Raw Data'!$C$2:$C$5001), '1. Raw Data'!C3628)</f>
        <v>54</v>
      </c>
      <c r="D3628" s="9" t="s">
        <v>5018</v>
      </c>
      <c r="E3628" s="22">
        <v>44943</v>
      </c>
      <c r="F3628" s="9">
        <v>0</v>
      </c>
      <c r="G3628" s="9">
        <v>12232</v>
      </c>
      <c r="H3628" s="15">
        <v>44943</v>
      </c>
      <c r="I3628" s="9" t="s">
        <v>7456</v>
      </c>
      <c r="J3628" s="9">
        <v>117</v>
      </c>
      <c r="K3628" s="9" t="s">
        <v>7483</v>
      </c>
      <c r="L3628" s="9" t="str">
        <f>IF(OR('1. Raw Data'!L3628="Elec", '1. Raw Data'!L3628="elect"), "Electronics", '1. Raw Data'!L3628)</f>
        <v>Home Appliances</v>
      </c>
      <c r="M3628" s="9">
        <v>1413.6</v>
      </c>
      <c r="N3628" s="9">
        <f>IF(ISBLANK('1. Raw Data'!N3628), MEDIAN('1. Raw Data'!$N$2:$N$5001), '1. Raw Data'!N3628)</f>
        <v>743.75</v>
      </c>
      <c r="O3628" s="9">
        <v>5</v>
      </c>
      <c r="P3628" s="9">
        <f>IF(ISBLANK('1. Raw Data'!P3628), 0, '1. Raw Data'!P3628)</f>
        <v>0</v>
      </c>
      <c r="Q3628" s="9">
        <v>715</v>
      </c>
      <c r="R3628" s="9">
        <v>4</v>
      </c>
      <c r="S3628" s="9">
        <f t="shared" si="168"/>
        <v>7068</v>
      </c>
      <c r="T3628" s="9">
        <f t="shared" si="169"/>
        <v>3349.25</v>
      </c>
      <c r="U3628" s="23">
        <f t="shared" si="170"/>
        <v>0.47386106395019806</v>
      </c>
    </row>
    <row r="3629" spans="1:21" x14ac:dyDescent="0.3">
      <c r="A3629" s="9">
        <v>2327</v>
      </c>
      <c r="B3629" s="9" t="str">
        <f>PROPER(TRIM('1. Raw Data'!B3629))</f>
        <v>Customer_3627</v>
      </c>
      <c r="C3629" s="9">
        <f>IF(OR('1. Raw Data'!C3629&lt;18, '1. Raw Data'!C3629&gt;100), MEDIAN('1. Raw Data'!$C$2:$C$5001), '1. Raw Data'!C3629)</f>
        <v>40</v>
      </c>
      <c r="D3629" s="9" t="s">
        <v>5020</v>
      </c>
      <c r="E3629" s="22">
        <v>44582</v>
      </c>
      <c r="F3629" s="9">
        <v>0</v>
      </c>
      <c r="G3629" s="9">
        <v>11312</v>
      </c>
      <c r="H3629" s="15">
        <v>44582</v>
      </c>
      <c r="I3629" s="9" t="s">
        <v>7455</v>
      </c>
      <c r="J3629" s="9">
        <v>136</v>
      </c>
      <c r="K3629" s="9" t="s">
        <v>7503</v>
      </c>
      <c r="L3629" s="9" t="str">
        <f>IF(OR('1. Raw Data'!L3629="Elec", '1. Raw Data'!L3629="elect"), "Electronics", '1. Raw Data'!L3629)</f>
        <v>Electronics</v>
      </c>
      <c r="M3629" s="9">
        <v>698.38</v>
      </c>
      <c r="N3629" s="9">
        <f>IF(ISBLANK('1. Raw Data'!N3629), MEDIAN('1. Raw Data'!$N$2:$N$5001), '1. Raw Data'!N3629)</f>
        <v>348.38</v>
      </c>
      <c r="O3629" s="9">
        <v>5</v>
      </c>
      <c r="P3629" s="9">
        <f>IF(ISBLANK('1. Raw Data'!P3629), 0, '1. Raw Data'!P3629)</f>
        <v>0.05</v>
      </c>
      <c r="Q3629" s="9">
        <v>365</v>
      </c>
      <c r="R3629" s="9">
        <v>7</v>
      </c>
      <c r="S3629" s="9">
        <f t="shared" si="168"/>
        <v>3317.3049999999998</v>
      </c>
      <c r="T3629" s="9">
        <f t="shared" si="169"/>
        <v>1575.4049999999997</v>
      </c>
      <c r="U3629" s="23">
        <f t="shared" si="170"/>
        <v>0.47490508108238461</v>
      </c>
    </row>
    <row r="3630" spans="1:21" x14ac:dyDescent="0.3">
      <c r="A3630" s="9">
        <v>1619</v>
      </c>
      <c r="B3630" s="9" t="str">
        <f>PROPER(TRIM('1. Raw Data'!B3630))</f>
        <v>Customer_3628</v>
      </c>
      <c r="C3630" s="9">
        <f>IF(OR('1. Raw Data'!C3630&lt;18, '1. Raw Data'!C3630&gt;100), MEDIAN('1. Raw Data'!$C$2:$C$5001), '1. Raw Data'!C3630)</f>
        <v>64</v>
      </c>
      <c r="D3630" s="9" t="s">
        <v>5022</v>
      </c>
      <c r="E3630" s="22">
        <v>44941</v>
      </c>
      <c r="F3630" s="9">
        <v>0</v>
      </c>
      <c r="G3630" s="9">
        <v>13430</v>
      </c>
      <c r="H3630" s="15">
        <v>44941</v>
      </c>
      <c r="I3630" s="9" t="s">
        <v>7456</v>
      </c>
      <c r="J3630" s="9">
        <v>128</v>
      </c>
      <c r="K3630" s="9" t="s">
        <v>7473</v>
      </c>
      <c r="L3630" s="9" t="str">
        <f>IF(OR('1. Raw Data'!L3630="Elec", '1. Raw Data'!L3630="elect"), "Electronics", '1. Raw Data'!L3630)</f>
        <v>Sports</v>
      </c>
      <c r="M3630" s="9">
        <v>1001.73</v>
      </c>
      <c r="N3630" s="9">
        <f>IF(ISBLANK('1. Raw Data'!N3630), MEDIAN('1. Raw Data'!$N$2:$N$5001), '1. Raw Data'!N3630)</f>
        <v>562.38</v>
      </c>
      <c r="O3630" s="9">
        <v>3</v>
      </c>
      <c r="P3630" s="9">
        <f>IF(ISBLANK('1. Raw Data'!P3630), 0, '1. Raw Data'!P3630)</f>
        <v>0</v>
      </c>
      <c r="Q3630" s="9">
        <v>478</v>
      </c>
      <c r="R3630" s="9">
        <v>7</v>
      </c>
      <c r="S3630" s="9">
        <f t="shared" si="168"/>
        <v>3005.19</v>
      </c>
      <c r="T3630" s="9">
        <f t="shared" si="169"/>
        <v>1318.0500000000002</v>
      </c>
      <c r="U3630" s="23">
        <f t="shared" si="170"/>
        <v>0.43859123715971376</v>
      </c>
    </row>
    <row r="3631" spans="1:21" x14ac:dyDescent="0.3">
      <c r="A3631" s="9">
        <v>1819</v>
      </c>
      <c r="B3631" s="9" t="str">
        <f>PROPER(TRIM('1. Raw Data'!B3631))</f>
        <v>Customer_3629</v>
      </c>
      <c r="C3631" s="9">
        <f>IF(OR('1. Raw Data'!C3631&lt;18, '1. Raw Data'!C3631&gt;100), MEDIAN('1. Raw Data'!$C$2:$C$5001), '1. Raw Data'!C3631)</f>
        <v>35</v>
      </c>
      <c r="D3631" s="9" t="s">
        <v>5019</v>
      </c>
      <c r="E3631" s="22">
        <v>43916</v>
      </c>
      <c r="F3631" s="9">
        <v>0</v>
      </c>
      <c r="G3631" s="9">
        <v>12521</v>
      </c>
      <c r="H3631" s="15">
        <v>43916</v>
      </c>
      <c r="I3631" s="9" t="s">
        <v>7457</v>
      </c>
      <c r="J3631" s="9">
        <v>115</v>
      </c>
      <c r="K3631" s="9" t="s">
        <v>7481</v>
      </c>
      <c r="L3631" s="9" t="str">
        <f>IF(OR('1. Raw Data'!L3631="Elec", '1. Raw Data'!L3631="elect"), "Electronics", '1. Raw Data'!L3631)</f>
        <v>Home Appliances</v>
      </c>
      <c r="M3631" s="9">
        <v>616.19000000000005</v>
      </c>
      <c r="N3631" s="9">
        <f>IF(ISBLANK('1. Raw Data'!N3631), MEDIAN('1. Raw Data'!$N$2:$N$5001), '1. Raw Data'!N3631)</f>
        <v>380.29</v>
      </c>
      <c r="O3631" s="9">
        <v>4</v>
      </c>
      <c r="P3631" s="9">
        <f>IF(ISBLANK('1. Raw Data'!P3631), 0, '1. Raw Data'!P3631)</f>
        <v>0</v>
      </c>
      <c r="Q3631" s="9">
        <v>433</v>
      </c>
      <c r="R3631" s="9">
        <v>5</v>
      </c>
      <c r="S3631" s="9">
        <f t="shared" si="168"/>
        <v>2464.7600000000002</v>
      </c>
      <c r="T3631" s="9">
        <f t="shared" si="169"/>
        <v>943.60000000000014</v>
      </c>
      <c r="U3631" s="23">
        <f t="shared" si="170"/>
        <v>0.38283646277933758</v>
      </c>
    </row>
    <row r="3632" spans="1:21" x14ac:dyDescent="0.3">
      <c r="A3632" s="9">
        <v>1863</v>
      </c>
      <c r="B3632" s="9" t="str">
        <f>PROPER(TRIM('1. Raw Data'!B3632))</f>
        <v>Customer_3630</v>
      </c>
      <c r="C3632" s="9">
        <f>IF(OR('1. Raw Data'!C3632&lt;18, '1. Raw Data'!C3632&gt;100), MEDIAN('1. Raw Data'!$C$2:$C$5001), '1. Raw Data'!C3632)</f>
        <v>49</v>
      </c>
      <c r="D3632" s="9" t="s">
        <v>5019</v>
      </c>
      <c r="E3632" s="22">
        <v>45303</v>
      </c>
      <c r="F3632" s="9">
        <v>0</v>
      </c>
      <c r="G3632" s="9">
        <v>10984</v>
      </c>
      <c r="H3632" s="15">
        <v>45627</v>
      </c>
      <c r="I3632" s="9" t="s">
        <v>7455</v>
      </c>
      <c r="J3632" s="9">
        <v>119</v>
      </c>
      <c r="K3632" s="9" t="s">
        <v>7459</v>
      </c>
      <c r="L3632" s="9" t="str">
        <f>IF(OR('1. Raw Data'!L3632="Elec", '1. Raw Data'!L3632="elect"), "Electronics", '1. Raw Data'!L3632)</f>
        <v>Sports</v>
      </c>
      <c r="M3632" s="9">
        <v>558.54</v>
      </c>
      <c r="N3632" s="9">
        <f>IF(ISBLANK('1. Raw Data'!N3632), MEDIAN('1. Raw Data'!$N$2:$N$5001), '1. Raw Data'!N3632)</f>
        <v>303.73</v>
      </c>
      <c r="O3632" s="9">
        <v>2</v>
      </c>
      <c r="P3632" s="9">
        <f>IF(ISBLANK('1. Raw Data'!P3632), 0, '1. Raw Data'!P3632)</f>
        <v>0.2</v>
      </c>
      <c r="Q3632" s="9">
        <v>355</v>
      </c>
      <c r="R3632" s="9">
        <v>4</v>
      </c>
      <c r="S3632" s="9">
        <f t="shared" si="168"/>
        <v>893.66399999999999</v>
      </c>
      <c r="T3632" s="9">
        <f t="shared" si="169"/>
        <v>286.20399999999995</v>
      </c>
      <c r="U3632" s="23">
        <f t="shared" si="170"/>
        <v>0.32025906828517203</v>
      </c>
    </row>
    <row r="3633" spans="1:21" x14ac:dyDescent="0.3">
      <c r="A3633" s="9">
        <v>1581</v>
      </c>
      <c r="B3633" s="9" t="str">
        <f>PROPER(TRIM('1. Raw Data'!B3633))</f>
        <v>Customer_3631</v>
      </c>
      <c r="C3633" s="9">
        <f>IF(OR('1. Raw Data'!C3633&lt;18, '1. Raw Data'!C3633&gt;100), MEDIAN('1. Raw Data'!$C$2:$C$5001), '1. Raw Data'!C3633)</f>
        <v>47</v>
      </c>
      <c r="D3633" s="9" t="s">
        <v>5021</v>
      </c>
      <c r="E3633" s="22">
        <v>44734</v>
      </c>
      <c r="F3633" s="9">
        <v>0</v>
      </c>
      <c r="G3633" s="9">
        <v>13636</v>
      </c>
      <c r="H3633" s="15">
        <v>44734</v>
      </c>
      <c r="I3633" s="9" t="s">
        <v>7457</v>
      </c>
      <c r="J3633" s="9">
        <v>122</v>
      </c>
      <c r="K3633" s="9" t="s">
        <v>7465</v>
      </c>
      <c r="L3633" s="9" t="str">
        <f>IF(OR('1. Raw Data'!L3633="Elec", '1. Raw Data'!L3633="elect"), "Electronics", '1. Raw Data'!L3633)</f>
        <v>Electronics</v>
      </c>
      <c r="M3633" s="9">
        <v>675.81</v>
      </c>
      <c r="N3633" s="9">
        <f>IF(ISBLANK('1. Raw Data'!N3633), MEDIAN('1. Raw Data'!$N$2:$N$5001), '1. Raw Data'!N3633)</f>
        <v>282.89</v>
      </c>
      <c r="O3633" s="9">
        <v>3</v>
      </c>
      <c r="P3633" s="9">
        <f>IF(ISBLANK('1. Raw Data'!P3633), 0, '1. Raw Data'!P3633)</f>
        <v>0</v>
      </c>
      <c r="Q3633" s="9">
        <v>453</v>
      </c>
      <c r="R3633" s="9">
        <v>3</v>
      </c>
      <c r="S3633" s="9">
        <f t="shared" si="168"/>
        <v>2027.4299999999998</v>
      </c>
      <c r="T3633" s="9">
        <f t="shared" si="169"/>
        <v>1178.7599999999998</v>
      </c>
      <c r="U3633" s="23">
        <f t="shared" si="170"/>
        <v>0.58140601648392287</v>
      </c>
    </row>
    <row r="3634" spans="1:21" x14ac:dyDescent="0.3">
      <c r="A3634" s="9">
        <v>2022</v>
      </c>
      <c r="B3634" s="9" t="str">
        <f>PROPER(TRIM('1. Raw Data'!B3634))</f>
        <v>Customer_3632</v>
      </c>
      <c r="C3634" s="9">
        <f>IF(OR('1. Raw Data'!C3634&lt;18, '1. Raw Data'!C3634&gt;100), MEDIAN('1. Raw Data'!$C$2:$C$5001), '1. Raw Data'!C3634)</f>
        <v>42</v>
      </c>
      <c r="D3634" s="9" t="s">
        <v>5019</v>
      </c>
      <c r="E3634" s="22">
        <v>44949</v>
      </c>
      <c r="F3634" s="9">
        <v>0</v>
      </c>
      <c r="G3634" s="9">
        <v>13471</v>
      </c>
      <c r="H3634" s="15">
        <v>44949</v>
      </c>
      <c r="I3634" s="9" t="s">
        <v>7457</v>
      </c>
      <c r="J3634" s="9">
        <v>106</v>
      </c>
      <c r="K3634" s="9" t="s">
        <v>7477</v>
      </c>
      <c r="L3634" s="9" t="str">
        <f>IF(OR('1. Raw Data'!L3634="Elec", '1. Raw Data'!L3634="elect"), "Electronics", '1. Raw Data'!L3634)</f>
        <v>Sports</v>
      </c>
      <c r="M3634" s="9">
        <v>1127.46</v>
      </c>
      <c r="N3634" s="9">
        <f>IF(ISBLANK('1. Raw Data'!N3634), MEDIAN('1. Raw Data'!$N$2:$N$5001), '1. Raw Data'!N3634)</f>
        <v>456.91</v>
      </c>
      <c r="O3634" s="9">
        <v>2</v>
      </c>
      <c r="P3634" s="9">
        <f>IF(ISBLANK('1. Raw Data'!P3634), 0, '1. Raw Data'!P3634)</f>
        <v>0.2</v>
      </c>
      <c r="Q3634" s="9">
        <v>709</v>
      </c>
      <c r="R3634" s="9">
        <v>2</v>
      </c>
      <c r="S3634" s="9">
        <f t="shared" si="168"/>
        <v>1803.9360000000001</v>
      </c>
      <c r="T3634" s="9">
        <f t="shared" si="169"/>
        <v>890.1160000000001</v>
      </c>
      <c r="U3634" s="23">
        <f t="shared" si="170"/>
        <v>0.49342992212584041</v>
      </c>
    </row>
    <row r="3635" spans="1:21" x14ac:dyDescent="0.3">
      <c r="A3635" s="9">
        <v>1694</v>
      </c>
      <c r="B3635" s="9" t="str">
        <f>PROPER(TRIM('1. Raw Data'!B3635))</f>
        <v>Customer_3633</v>
      </c>
      <c r="C3635" s="9">
        <f>IF(OR('1. Raw Data'!C3635&lt;18, '1. Raw Data'!C3635&gt;100), MEDIAN('1. Raw Data'!$C$2:$C$5001), '1. Raw Data'!C3635)</f>
        <v>30</v>
      </c>
      <c r="D3635" s="9" t="s">
        <v>5021</v>
      </c>
      <c r="E3635" s="22">
        <v>44278</v>
      </c>
      <c r="F3635" s="9">
        <v>0</v>
      </c>
      <c r="G3635" s="9">
        <v>13760</v>
      </c>
      <c r="H3635" s="15">
        <v>44278</v>
      </c>
      <c r="I3635" s="9" t="s">
        <v>7456</v>
      </c>
      <c r="J3635" s="9">
        <v>147</v>
      </c>
      <c r="K3635" s="9" t="s">
        <v>7474</v>
      </c>
      <c r="L3635" s="9" t="str">
        <f>IF(OR('1. Raw Data'!L3635="Elec", '1. Raw Data'!L3635="elect"), "Electronics", '1. Raw Data'!L3635)</f>
        <v>Sports</v>
      </c>
      <c r="M3635" s="9">
        <v>777.09</v>
      </c>
      <c r="N3635" s="9">
        <f>IF(ISBLANK('1. Raw Data'!N3635), MEDIAN('1. Raw Data'!$N$2:$N$5001), '1. Raw Data'!N3635)</f>
        <v>360.55</v>
      </c>
      <c r="O3635" s="9">
        <v>2</v>
      </c>
      <c r="P3635" s="9">
        <f>IF(ISBLANK('1. Raw Data'!P3635), 0, '1. Raw Data'!P3635)</f>
        <v>0</v>
      </c>
      <c r="Q3635" s="9">
        <v>577</v>
      </c>
      <c r="R3635" s="9">
        <v>3</v>
      </c>
      <c r="S3635" s="9">
        <f t="shared" si="168"/>
        <v>1554.18</v>
      </c>
      <c r="T3635" s="9">
        <f t="shared" si="169"/>
        <v>833.08</v>
      </c>
      <c r="U3635" s="23">
        <f t="shared" si="170"/>
        <v>0.53602542820007981</v>
      </c>
    </row>
    <row r="3636" spans="1:21" x14ac:dyDescent="0.3">
      <c r="A3636" s="9">
        <v>2251</v>
      </c>
      <c r="B3636" s="9" t="str">
        <f>PROPER(TRIM('1. Raw Data'!B3636))</f>
        <v>Customer_3634</v>
      </c>
      <c r="C3636" s="9">
        <f>IF(OR('1. Raw Data'!C3636&lt;18, '1. Raw Data'!C3636&gt;100), MEDIAN('1. Raw Data'!$C$2:$C$5001), '1. Raw Data'!C3636)</f>
        <v>58</v>
      </c>
      <c r="D3636" s="9" t="s">
        <v>5019</v>
      </c>
      <c r="E3636" s="22">
        <v>44701</v>
      </c>
      <c r="F3636" s="9">
        <v>0</v>
      </c>
      <c r="G3636" s="9">
        <v>13031</v>
      </c>
      <c r="H3636" s="15">
        <v>44701</v>
      </c>
      <c r="I3636" s="9" t="s">
        <v>7455</v>
      </c>
      <c r="J3636" s="9">
        <v>107</v>
      </c>
      <c r="K3636" s="9" t="s">
        <v>7485</v>
      </c>
      <c r="L3636" s="9" t="str">
        <f>IF(OR('1. Raw Data'!L3636="Elec", '1. Raw Data'!L3636="elect"), "Electronics", '1. Raw Data'!L3636)</f>
        <v>Electronics</v>
      </c>
      <c r="M3636" s="9">
        <v>1230.3900000000001</v>
      </c>
      <c r="N3636" s="9">
        <f>IF(ISBLANK('1. Raw Data'!N3636), MEDIAN('1. Raw Data'!$N$2:$N$5001), '1. Raw Data'!N3636)</f>
        <v>649.02</v>
      </c>
      <c r="O3636" s="9">
        <v>3</v>
      </c>
      <c r="P3636" s="9">
        <f>IF(ISBLANK('1. Raw Data'!P3636), 0, '1. Raw Data'!P3636)</f>
        <v>0.05</v>
      </c>
      <c r="Q3636" s="9">
        <v>358</v>
      </c>
      <c r="R3636" s="9">
        <v>4</v>
      </c>
      <c r="S3636" s="9">
        <f t="shared" si="168"/>
        <v>3506.6115</v>
      </c>
      <c r="T3636" s="9">
        <f t="shared" si="169"/>
        <v>1559.5515</v>
      </c>
      <c r="U3636" s="23">
        <f t="shared" si="170"/>
        <v>0.44474601762984012</v>
      </c>
    </row>
    <row r="3637" spans="1:21" x14ac:dyDescent="0.3">
      <c r="A3637" s="9">
        <v>2125</v>
      </c>
      <c r="B3637" s="9" t="str">
        <f>PROPER(TRIM('1. Raw Data'!B3637))</f>
        <v>Customer_3635</v>
      </c>
      <c r="C3637" s="9">
        <f>IF(OR('1. Raw Data'!C3637&lt;18, '1. Raw Data'!C3637&gt;100), MEDIAN('1. Raw Data'!$C$2:$C$5001), '1. Raw Data'!C3637)</f>
        <v>32</v>
      </c>
      <c r="D3637" s="9" t="s">
        <v>5019</v>
      </c>
      <c r="E3637" s="22">
        <v>44040</v>
      </c>
      <c r="F3637" s="9">
        <v>0</v>
      </c>
      <c r="G3637" s="9">
        <v>13204</v>
      </c>
      <c r="H3637" s="15">
        <v>44040</v>
      </c>
      <c r="I3637" s="9" t="s">
        <v>7456</v>
      </c>
      <c r="J3637" s="9">
        <v>144</v>
      </c>
      <c r="K3637" s="9" t="s">
        <v>7462</v>
      </c>
      <c r="L3637" s="9" t="str">
        <f>IF(OR('1. Raw Data'!L3637="Elec", '1. Raw Data'!L3637="elect"), "Electronics", '1. Raw Data'!L3637)</f>
        <v>Sports</v>
      </c>
      <c r="M3637" s="9">
        <v>1130.57</v>
      </c>
      <c r="N3637" s="9">
        <f>IF(ISBLANK('1. Raw Data'!N3637), MEDIAN('1. Raw Data'!$N$2:$N$5001), '1. Raw Data'!N3637)</f>
        <v>467.46</v>
      </c>
      <c r="O3637" s="9">
        <v>5</v>
      </c>
      <c r="P3637" s="9">
        <f>IF(ISBLANK('1. Raw Data'!P3637), 0, '1. Raw Data'!P3637)</f>
        <v>0</v>
      </c>
      <c r="Q3637" s="9">
        <v>549</v>
      </c>
      <c r="R3637" s="9">
        <v>7</v>
      </c>
      <c r="S3637" s="9">
        <f t="shared" si="168"/>
        <v>5652.8499999999995</v>
      </c>
      <c r="T3637" s="9">
        <f t="shared" si="169"/>
        <v>3315.5499999999997</v>
      </c>
      <c r="U3637" s="23">
        <f t="shared" si="170"/>
        <v>0.58652715002167044</v>
      </c>
    </row>
    <row r="3638" spans="1:21" x14ac:dyDescent="0.3">
      <c r="A3638" s="9">
        <v>2440</v>
      </c>
      <c r="B3638" s="9" t="str">
        <f>PROPER(TRIM('1. Raw Data'!B3638))</f>
        <v>Customer_3636</v>
      </c>
      <c r="C3638" s="9">
        <f>IF(OR('1. Raw Data'!C3638&lt;18, '1. Raw Data'!C3638&gt;100), MEDIAN('1. Raw Data'!$C$2:$C$5001), '1. Raw Data'!C3638)</f>
        <v>29</v>
      </c>
      <c r="D3638" s="9" t="s">
        <v>5020</v>
      </c>
      <c r="E3638" s="22">
        <v>45169</v>
      </c>
      <c r="F3638" s="9">
        <v>0</v>
      </c>
      <c r="G3638" s="9">
        <v>12549</v>
      </c>
      <c r="H3638" s="15">
        <v>45169</v>
      </c>
      <c r="I3638" s="9" t="s">
        <v>7455</v>
      </c>
      <c r="J3638" s="9">
        <v>148</v>
      </c>
      <c r="K3638" s="9" t="s">
        <v>7491</v>
      </c>
      <c r="L3638" s="9" t="str">
        <f>IF(OR('1. Raw Data'!L3638="Elec", '1. Raw Data'!L3638="elect"), "Electronics", '1. Raw Data'!L3638)</f>
        <v>Electronics</v>
      </c>
      <c r="M3638" s="9">
        <v>79.69</v>
      </c>
      <c r="N3638" s="9">
        <f>IF(ISBLANK('1. Raw Data'!N3638), MEDIAN('1. Raw Data'!$N$2:$N$5001), '1. Raw Data'!N3638)</f>
        <v>39.71</v>
      </c>
      <c r="O3638" s="9">
        <v>4</v>
      </c>
      <c r="P3638" s="9">
        <f>IF(ISBLANK('1. Raw Data'!P3638), 0, '1. Raw Data'!P3638)</f>
        <v>0.1</v>
      </c>
      <c r="Q3638" s="9">
        <v>453</v>
      </c>
      <c r="R3638" s="9">
        <v>4</v>
      </c>
      <c r="S3638" s="9">
        <f t="shared" si="168"/>
        <v>286.88400000000001</v>
      </c>
      <c r="T3638" s="9">
        <f t="shared" si="169"/>
        <v>128.04400000000001</v>
      </c>
      <c r="U3638" s="23">
        <f t="shared" si="170"/>
        <v>0.44632673833326364</v>
      </c>
    </row>
    <row r="3639" spans="1:21" x14ac:dyDescent="0.3">
      <c r="A3639" s="9">
        <v>2239</v>
      </c>
      <c r="B3639" s="9" t="str">
        <f>PROPER(TRIM('1. Raw Data'!B3639))</f>
        <v>Customer_3637</v>
      </c>
      <c r="C3639" s="9">
        <f>IF(OR('1. Raw Data'!C3639&lt;18, '1. Raw Data'!C3639&gt;100), MEDIAN('1. Raw Data'!$C$2:$C$5001), '1. Raw Data'!C3639)</f>
        <v>53</v>
      </c>
      <c r="D3639" s="9" t="s">
        <v>5020</v>
      </c>
      <c r="E3639" s="22">
        <v>44337</v>
      </c>
      <c r="F3639" s="9">
        <v>0</v>
      </c>
      <c r="G3639" s="9">
        <v>13574</v>
      </c>
      <c r="H3639" s="15">
        <v>44337</v>
      </c>
      <c r="I3639" s="9" t="s">
        <v>7457</v>
      </c>
      <c r="J3639" s="9">
        <v>109</v>
      </c>
      <c r="K3639" s="9" t="s">
        <v>7466</v>
      </c>
      <c r="L3639" s="9" t="str">
        <f>IF(OR('1. Raw Data'!L3639="Elec", '1. Raw Data'!L3639="elect"), "Electronics", '1. Raw Data'!L3639)</f>
        <v>Clothing</v>
      </c>
      <c r="M3639" s="9">
        <v>963.85</v>
      </c>
      <c r="N3639" s="9">
        <f>IF(ISBLANK('1. Raw Data'!N3639), MEDIAN('1. Raw Data'!$N$2:$N$5001), '1. Raw Data'!N3639)</f>
        <v>642.03</v>
      </c>
      <c r="O3639" s="9">
        <v>3</v>
      </c>
      <c r="P3639" s="9">
        <f>IF(ISBLANK('1. Raw Data'!P3639), 0, '1. Raw Data'!P3639)</f>
        <v>0</v>
      </c>
      <c r="Q3639" s="9">
        <v>541</v>
      </c>
      <c r="R3639" s="9">
        <v>4</v>
      </c>
      <c r="S3639" s="9">
        <f t="shared" si="168"/>
        <v>2891.55</v>
      </c>
      <c r="T3639" s="9">
        <f t="shared" si="169"/>
        <v>965.46000000000026</v>
      </c>
      <c r="U3639" s="23">
        <f t="shared" si="170"/>
        <v>0.33389012813197083</v>
      </c>
    </row>
    <row r="3640" spans="1:21" x14ac:dyDescent="0.3">
      <c r="A3640" s="9">
        <v>1406</v>
      </c>
      <c r="B3640" s="9" t="str">
        <f>PROPER(TRIM('1. Raw Data'!B3640))</f>
        <v>Customer_3638</v>
      </c>
      <c r="C3640" s="9">
        <f>IF(OR('1. Raw Data'!C3640&lt;18, '1. Raw Data'!C3640&gt;100), MEDIAN('1. Raw Data'!$C$2:$C$5001), '1. Raw Data'!C3640)</f>
        <v>42</v>
      </c>
      <c r="D3640" s="9" t="s">
        <v>5022</v>
      </c>
      <c r="E3640" s="22">
        <v>44205</v>
      </c>
      <c r="F3640" s="9">
        <v>0</v>
      </c>
      <c r="G3640" s="9">
        <v>12921</v>
      </c>
      <c r="H3640" s="15">
        <v>44440</v>
      </c>
      <c r="I3640" s="9" t="s">
        <v>7457</v>
      </c>
      <c r="J3640" s="9">
        <v>120</v>
      </c>
      <c r="K3640" s="9" t="s">
        <v>7488</v>
      </c>
      <c r="L3640" s="9" t="str">
        <f>IF(OR('1. Raw Data'!L3640="Elec", '1. Raw Data'!L3640="elect"), "Electronics", '1. Raw Data'!L3640)</f>
        <v>Sports</v>
      </c>
      <c r="M3640" s="9">
        <v>683.03</v>
      </c>
      <c r="N3640" s="9">
        <f>IF(ISBLANK('1. Raw Data'!N3640), MEDIAN('1. Raw Data'!$N$2:$N$5001), '1. Raw Data'!N3640)</f>
        <v>291.66000000000003</v>
      </c>
      <c r="O3640" s="9">
        <v>2</v>
      </c>
      <c r="P3640" s="9">
        <f>IF(ISBLANK('1. Raw Data'!P3640), 0, '1. Raw Data'!P3640)</f>
        <v>0</v>
      </c>
      <c r="Q3640" s="9">
        <v>399</v>
      </c>
      <c r="R3640" s="9">
        <v>5</v>
      </c>
      <c r="S3640" s="9">
        <f t="shared" si="168"/>
        <v>1366.06</v>
      </c>
      <c r="T3640" s="9">
        <f t="shared" si="169"/>
        <v>782.7399999999999</v>
      </c>
      <c r="U3640" s="23">
        <f t="shared" si="170"/>
        <v>0.57299093744052232</v>
      </c>
    </row>
    <row r="3641" spans="1:21" x14ac:dyDescent="0.3">
      <c r="A3641" s="9">
        <v>1398</v>
      </c>
      <c r="B3641" s="9" t="str">
        <f>PROPER(TRIM('1. Raw Data'!B3641))</f>
        <v>Customer_3639</v>
      </c>
      <c r="C3641" s="9">
        <f>IF(OR('1. Raw Data'!C3641&lt;18, '1. Raw Data'!C3641&gt;100), MEDIAN('1. Raw Data'!$C$2:$C$5001), '1. Raw Data'!C3641)</f>
        <v>60</v>
      </c>
      <c r="D3641" s="9" t="s">
        <v>5019</v>
      </c>
      <c r="E3641" s="22">
        <v>43897</v>
      </c>
      <c r="F3641" s="9">
        <v>0</v>
      </c>
      <c r="G3641" s="9">
        <v>13148</v>
      </c>
      <c r="H3641" s="15">
        <v>44015</v>
      </c>
      <c r="I3641" s="9" t="s">
        <v>7455</v>
      </c>
      <c r="J3641" s="9">
        <v>137</v>
      </c>
      <c r="K3641" s="9" t="s">
        <v>7484</v>
      </c>
      <c r="L3641" s="9" t="str">
        <f>IF(OR('1. Raw Data'!L3641="Elec", '1. Raw Data'!L3641="elect"), "Electronics", '1. Raw Data'!L3641)</f>
        <v>Home Appliances</v>
      </c>
      <c r="M3641" s="9">
        <v>712.11</v>
      </c>
      <c r="N3641" s="9">
        <f>IF(ISBLANK('1. Raw Data'!N3641), MEDIAN('1. Raw Data'!$N$2:$N$5001), '1. Raw Data'!N3641)</f>
        <v>487.48</v>
      </c>
      <c r="O3641" s="9">
        <v>1</v>
      </c>
      <c r="P3641" s="9">
        <f>IF(ISBLANK('1. Raw Data'!P3641), 0, '1. Raw Data'!P3641)</f>
        <v>0</v>
      </c>
      <c r="Q3641" s="9">
        <v>677</v>
      </c>
      <c r="R3641" s="9">
        <v>6</v>
      </c>
      <c r="S3641" s="9">
        <f t="shared" si="168"/>
        <v>712.11</v>
      </c>
      <c r="T3641" s="9">
        <f t="shared" si="169"/>
        <v>224.63</v>
      </c>
      <c r="U3641" s="23">
        <f t="shared" si="170"/>
        <v>0.31544283888725055</v>
      </c>
    </row>
    <row r="3642" spans="1:21" x14ac:dyDescent="0.3">
      <c r="A3642" s="9">
        <v>1714</v>
      </c>
      <c r="B3642" s="9" t="str">
        <f>PROPER(TRIM('1. Raw Data'!B3642))</f>
        <v>Customer_3640</v>
      </c>
      <c r="C3642" s="9">
        <f>IF(OR('1. Raw Data'!C3642&lt;18, '1. Raw Data'!C3642&gt;100), MEDIAN('1. Raw Data'!$C$2:$C$5001), '1. Raw Data'!C3642)</f>
        <v>39</v>
      </c>
      <c r="D3642" s="9" t="s">
        <v>5022</v>
      </c>
      <c r="E3642" s="22">
        <v>44841</v>
      </c>
      <c r="F3642" s="9">
        <v>0</v>
      </c>
      <c r="G3642" s="9">
        <v>10349</v>
      </c>
      <c r="H3642" s="15">
        <v>44752</v>
      </c>
      <c r="I3642" s="9" t="s">
        <v>7457</v>
      </c>
      <c r="J3642" s="9">
        <v>111</v>
      </c>
      <c r="K3642" s="9" t="s">
        <v>7476</v>
      </c>
      <c r="L3642" s="9" t="str">
        <f>IF(OR('1. Raw Data'!L3642="Elec", '1. Raw Data'!L3642="elect"), "Electronics", '1. Raw Data'!L3642)</f>
        <v>Sports</v>
      </c>
      <c r="M3642" s="9">
        <v>1236.6400000000001</v>
      </c>
      <c r="N3642" s="9">
        <f>IF(ISBLANK('1. Raw Data'!N3642), MEDIAN('1. Raw Data'!$N$2:$N$5001), '1. Raw Data'!N3642)</f>
        <v>812.47</v>
      </c>
      <c r="O3642" s="9">
        <v>1</v>
      </c>
      <c r="P3642" s="9">
        <f>IF(ISBLANK('1. Raw Data'!P3642), 0, '1. Raw Data'!P3642)</f>
        <v>0.2</v>
      </c>
      <c r="Q3642" s="9">
        <v>420</v>
      </c>
      <c r="R3642" s="9">
        <v>4</v>
      </c>
      <c r="S3642" s="9">
        <f t="shared" si="168"/>
        <v>989.31200000000013</v>
      </c>
      <c r="T3642" s="9">
        <f t="shared" si="169"/>
        <v>176.8420000000001</v>
      </c>
      <c r="U3642" s="23">
        <f t="shared" si="170"/>
        <v>0.17875250679259938</v>
      </c>
    </row>
    <row r="3643" spans="1:21" x14ac:dyDescent="0.3">
      <c r="A3643" s="9">
        <v>1703</v>
      </c>
      <c r="B3643" s="9" t="str">
        <f>PROPER(TRIM('1. Raw Data'!B3643))</f>
        <v>Customer_3641</v>
      </c>
      <c r="C3643" s="9">
        <f>IF(OR('1. Raw Data'!C3643&lt;18, '1. Raw Data'!C3643&gt;100), MEDIAN('1. Raw Data'!$C$2:$C$5001), '1. Raw Data'!C3643)</f>
        <v>30</v>
      </c>
      <c r="D3643" s="9" t="s">
        <v>5022</v>
      </c>
      <c r="E3643" s="22">
        <v>44369</v>
      </c>
      <c r="F3643" s="9">
        <v>0</v>
      </c>
      <c r="G3643" s="9">
        <v>12107</v>
      </c>
      <c r="H3643" s="15">
        <v>44369</v>
      </c>
      <c r="I3643" s="9" t="s">
        <v>7457</v>
      </c>
      <c r="J3643" s="9">
        <v>102</v>
      </c>
      <c r="K3643" s="9" t="s">
        <v>7494</v>
      </c>
      <c r="L3643" s="9" t="str">
        <f>IF(OR('1. Raw Data'!L3643="Elec", '1. Raw Data'!L3643="elect"), "Electronics", '1. Raw Data'!L3643)</f>
        <v>Electronics</v>
      </c>
      <c r="M3643" s="9">
        <v>844.03</v>
      </c>
      <c r="N3643" s="9">
        <f>IF(ISBLANK('1. Raw Data'!N3643), MEDIAN('1. Raw Data'!$N$2:$N$5001), '1. Raw Data'!N3643)</f>
        <v>548.23</v>
      </c>
      <c r="O3643" s="9">
        <v>2</v>
      </c>
      <c r="P3643" s="9">
        <f>IF(ISBLANK('1. Raw Data'!P3643), 0, '1. Raw Data'!P3643)</f>
        <v>0</v>
      </c>
      <c r="Q3643" s="9">
        <v>681</v>
      </c>
      <c r="R3643" s="9">
        <v>6</v>
      </c>
      <c r="S3643" s="9">
        <f t="shared" si="168"/>
        <v>1688.06</v>
      </c>
      <c r="T3643" s="9">
        <f t="shared" si="169"/>
        <v>591.59999999999991</v>
      </c>
      <c r="U3643" s="23">
        <f t="shared" si="170"/>
        <v>0.35046147648780251</v>
      </c>
    </row>
    <row r="3644" spans="1:21" x14ac:dyDescent="0.3">
      <c r="A3644" s="9">
        <v>1760</v>
      </c>
      <c r="B3644" s="9" t="str">
        <f>PROPER(TRIM('1. Raw Data'!B3644))</f>
        <v>Customer_3642</v>
      </c>
      <c r="C3644" s="9">
        <f>IF(OR('1. Raw Data'!C3644&lt;18, '1. Raw Data'!C3644&gt;100), MEDIAN('1. Raw Data'!$C$2:$C$5001), '1. Raw Data'!C3644)</f>
        <v>44</v>
      </c>
      <c r="D3644" s="9" t="s">
        <v>5022</v>
      </c>
      <c r="E3644" s="22">
        <v>44544</v>
      </c>
      <c r="F3644" s="9">
        <v>0</v>
      </c>
      <c r="G3644" s="9">
        <v>11478</v>
      </c>
      <c r="H3644" s="15">
        <v>44544</v>
      </c>
      <c r="I3644" s="9" t="s">
        <v>7456</v>
      </c>
      <c r="J3644" s="9">
        <v>122</v>
      </c>
      <c r="K3644" s="9" t="s">
        <v>7465</v>
      </c>
      <c r="L3644" s="9" t="str">
        <f>IF(OR('1. Raw Data'!L3644="Elec", '1. Raw Data'!L3644="elect"), "Electronics", '1. Raw Data'!L3644)</f>
        <v>Electronics</v>
      </c>
      <c r="M3644" s="9">
        <v>1334.15</v>
      </c>
      <c r="N3644" s="9">
        <f>IF(ISBLANK('1. Raw Data'!N3644), MEDIAN('1. Raw Data'!$N$2:$N$5001), '1. Raw Data'!N3644)</f>
        <v>879.34</v>
      </c>
      <c r="O3644" s="9">
        <v>3</v>
      </c>
      <c r="P3644" s="9">
        <f>IF(ISBLANK('1. Raw Data'!P3644), 0, '1. Raw Data'!P3644)</f>
        <v>0.2</v>
      </c>
      <c r="Q3644" s="9">
        <v>633</v>
      </c>
      <c r="R3644" s="9">
        <v>6</v>
      </c>
      <c r="S3644" s="9">
        <f t="shared" si="168"/>
        <v>3201.9600000000005</v>
      </c>
      <c r="T3644" s="9">
        <f t="shared" si="169"/>
        <v>563.94000000000051</v>
      </c>
      <c r="U3644" s="23">
        <f t="shared" si="170"/>
        <v>0.17612337443315981</v>
      </c>
    </row>
    <row r="3645" spans="1:21" x14ac:dyDescent="0.3">
      <c r="A3645" s="9">
        <v>1498</v>
      </c>
      <c r="B3645" s="9" t="str">
        <f>PROPER(TRIM('1. Raw Data'!B3645))</f>
        <v>Customer_3643</v>
      </c>
      <c r="C3645" s="9">
        <f>IF(OR('1. Raw Data'!C3645&lt;18, '1. Raw Data'!C3645&gt;100), MEDIAN('1. Raw Data'!$C$2:$C$5001), '1. Raw Data'!C3645)</f>
        <v>33</v>
      </c>
      <c r="D3645" s="9" t="s">
        <v>5022</v>
      </c>
      <c r="E3645" s="22">
        <v>44009</v>
      </c>
      <c r="F3645" s="9">
        <v>0</v>
      </c>
      <c r="G3645" s="9">
        <v>10878</v>
      </c>
      <c r="H3645" s="15">
        <v>44009</v>
      </c>
      <c r="I3645" s="9" t="s">
        <v>7457</v>
      </c>
      <c r="J3645" s="9">
        <v>148</v>
      </c>
      <c r="K3645" s="9" t="s">
        <v>7491</v>
      </c>
      <c r="L3645" s="9" t="str">
        <f>IF(OR('1. Raw Data'!L3645="Elec", '1. Raw Data'!L3645="elect"), "Electronics", '1. Raw Data'!L3645)</f>
        <v>Home Appliances</v>
      </c>
      <c r="M3645" s="9">
        <v>1083.57</v>
      </c>
      <c r="N3645" s="9">
        <f>IF(ISBLANK('1. Raw Data'!N3645), MEDIAN('1. Raw Data'!$N$2:$N$5001), '1. Raw Data'!N3645)</f>
        <v>459.45</v>
      </c>
      <c r="O3645" s="9">
        <v>5</v>
      </c>
      <c r="P3645" s="9">
        <f>IF(ISBLANK('1. Raw Data'!P3645), 0, '1. Raw Data'!P3645)</f>
        <v>0</v>
      </c>
      <c r="Q3645" s="9">
        <v>914</v>
      </c>
      <c r="R3645" s="9">
        <v>6</v>
      </c>
      <c r="S3645" s="9">
        <f t="shared" si="168"/>
        <v>5417.8499999999995</v>
      </c>
      <c r="T3645" s="9">
        <f t="shared" si="169"/>
        <v>3120.5999999999995</v>
      </c>
      <c r="U3645" s="23">
        <f t="shared" si="170"/>
        <v>0.57598493867493561</v>
      </c>
    </row>
    <row r="3646" spans="1:21" x14ac:dyDescent="0.3">
      <c r="A3646" s="9">
        <v>2488</v>
      </c>
      <c r="B3646" s="9" t="str">
        <f>PROPER(TRIM('1. Raw Data'!B3646))</f>
        <v>Customer_3644</v>
      </c>
      <c r="C3646" s="9">
        <f>IF(OR('1. Raw Data'!C3646&lt;18, '1. Raw Data'!C3646&gt;100), MEDIAN('1. Raw Data'!$C$2:$C$5001), '1. Raw Data'!C3646)</f>
        <v>30</v>
      </c>
      <c r="D3646" s="9" t="s">
        <v>5018</v>
      </c>
      <c r="E3646" s="22">
        <v>44730</v>
      </c>
      <c r="F3646" s="9">
        <v>1</v>
      </c>
      <c r="G3646" s="9">
        <v>12512</v>
      </c>
      <c r="H3646" s="15">
        <v>44730</v>
      </c>
      <c r="I3646" s="9" t="s">
        <v>7457</v>
      </c>
      <c r="J3646" s="9">
        <v>136</v>
      </c>
      <c r="K3646" s="9" t="s">
        <v>7503</v>
      </c>
      <c r="L3646" s="9" t="str">
        <f>IF(OR('1. Raw Data'!L3646="Elec", '1. Raw Data'!L3646="elect"), "Electronics", '1. Raw Data'!L3646)</f>
        <v>Home Appliances</v>
      </c>
      <c r="M3646" s="9">
        <v>851.62</v>
      </c>
      <c r="N3646" s="9">
        <f>IF(ISBLANK('1. Raw Data'!N3646), MEDIAN('1. Raw Data'!$N$2:$N$5001), '1. Raw Data'!N3646)</f>
        <v>379.27</v>
      </c>
      <c r="O3646" s="9">
        <v>3</v>
      </c>
      <c r="P3646" s="9">
        <f>IF(ISBLANK('1. Raw Data'!P3646), 0, '1. Raw Data'!P3646)</f>
        <v>0</v>
      </c>
      <c r="Q3646" s="9">
        <v>928</v>
      </c>
      <c r="R3646" s="9">
        <v>1</v>
      </c>
      <c r="S3646" s="9">
        <f t="shared" si="168"/>
        <v>2554.86</v>
      </c>
      <c r="T3646" s="9">
        <f t="shared" si="169"/>
        <v>1417.0500000000002</v>
      </c>
      <c r="U3646" s="23">
        <f t="shared" si="170"/>
        <v>0.55464878701768394</v>
      </c>
    </row>
    <row r="3647" spans="1:21" x14ac:dyDescent="0.3">
      <c r="A3647" s="9">
        <v>1973</v>
      </c>
      <c r="B3647" s="9" t="str">
        <f>PROPER(TRIM('1. Raw Data'!B3647))</f>
        <v>Customer_3645</v>
      </c>
      <c r="C3647" s="9">
        <f>IF(OR('1. Raw Data'!C3647&lt;18, '1. Raw Data'!C3647&gt;100), MEDIAN('1. Raw Data'!$C$2:$C$5001), '1. Raw Data'!C3647)</f>
        <v>52</v>
      </c>
      <c r="D3647" s="9" t="s">
        <v>5018</v>
      </c>
      <c r="E3647" s="22">
        <v>44071</v>
      </c>
      <c r="F3647" s="9">
        <v>0</v>
      </c>
      <c r="G3647" s="9">
        <v>10310</v>
      </c>
      <c r="H3647" s="15">
        <v>44071</v>
      </c>
      <c r="I3647" s="9" t="s">
        <v>7457</v>
      </c>
      <c r="J3647" s="9">
        <v>105</v>
      </c>
      <c r="K3647" s="9" t="s">
        <v>7461</v>
      </c>
      <c r="L3647" s="9" t="str">
        <f>IF(OR('1. Raw Data'!L3647="Elec", '1. Raw Data'!L3647="elect"), "Electronics", '1. Raw Data'!L3647)</f>
        <v>Electronics</v>
      </c>
      <c r="M3647" s="9">
        <v>1144.08</v>
      </c>
      <c r="N3647" s="9">
        <f>IF(ISBLANK('1. Raw Data'!N3647), MEDIAN('1. Raw Data'!$N$2:$N$5001), '1. Raw Data'!N3647)</f>
        <v>503.75</v>
      </c>
      <c r="O3647" s="9">
        <v>4</v>
      </c>
      <c r="P3647" s="9">
        <f>IF(ISBLANK('1. Raw Data'!P3647), 0, '1. Raw Data'!P3647)</f>
        <v>0</v>
      </c>
      <c r="Q3647" s="9">
        <v>548</v>
      </c>
      <c r="R3647" s="9">
        <v>6</v>
      </c>
      <c r="S3647" s="9">
        <f t="shared" si="168"/>
        <v>4576.32</v>
      </c>
      <c r="T3647" s="9">
        <f t="shared" si="169"/>
        <v>2561.3199999999997</v>
      </c>
      <c r="U3647" s="23">
        <f t="shared" si="170"/>
        <v>0.55968988182644563</v>
      </c>
    </row>
    <row r="3648" spans="1:21" x14ac:dyDescent="0.3">
      <c r="A3648" s="9">
        <v>1081</v>
      </c>
      <c r="B3648" s="9" t="str">
        <f>PROPER(TRIM('1. Raw Data'!B3648))</f>
        <v>Customer_3646</v>
      </c>
      <c r="C3648" s="9">
        <f>IF(OR('1. Raw Data'!C3648&lt;18, '1. Raw Data'!C3648&gt;100), MEDIAN('1. Raw Data'!$C$2:$C$5001), '1. Raw Data'!C3648)</f>
        <v>67</v>
      </c>
      <c r="D3648" s="9" t="s">
        <v>5019</v>
      </c>
      <c r="E3648" s="22">
        <v>44316</v>
      </c>
      <c r="F3648" s="9">
        <v>1</v>
      </c>
      <c r="G3648" s="9">
        <v>11114</v>
      </c>
      <c r="H3648" s="15">
        <v>44316</v>
      </c>
      <c r="I3648" s="9" t="s">
        <v>7455</v>
      </c>
      <c r="J3648" s="9">
        <v>107</v>
      </c>
      <c r="K3648" s="9" t="s">
        <v>7485</v>
      </c>
      <c r="L3648" s="9" t="str">
        <f>IF(OR('1. Raw Data'!L3648="Elec", '1. Raw Data'!L3648="elect"), "Electronics", '1. Raw Data'!L3648)</f>
        <v>Clothing</v>
      </c>
      <c r="M3648" s="9">
        <v>105.61</v>
      </c>
      <c r="N3648" s="9">
        <f>IF(ISBLANK('1. Raw Data'!N3648), MEDIAN('1. Raw Data'!$N$2:$N$5001), '1. Raw Data'!N3648)</f>
        <v>45.77</v>
      </c>
      <c r="O3648" s="9">
        <v>1</v>
      </c>
      <c r="P3648" s="9">
        <f>IF(ISBLANK('1. Raw Data'!P3648), 0, '1. Raw Data'!P3648)</f>
        <v>0</v>
      </c>
      <c r="Q3648" s="9">
        <v>809</v>
      </c>
      <c r="R3648" s="9">
        <v>4</v>
      </c>
      <c r="S3648" s="9">
        <f t="shared" si="168"/>
        <v>105.61</v>
      </c>
      <c r="T3648" s="9">
        <f t="shared" si="169"/>
        <v>59.839999999999996</v>
      </c>
      <c r="U3648" s="23">
        <f t="shared" si="170"/>
        <v>0.56661301013161625</v>
      </c>
    </row>
    <row r="3649" spans="1:21" x14ac:dyDescent="0.3">
      <c r="A3649" s="9">
        <v>1603</v>
      </c>
      <c r="B3649" s="9" t="str">
        <f>PROPER(TRIM('1. Raw Data'!B3649))</f>
        <v>Customer_3647</v>
      </c>
      <c r="C3649" s="9">
        <f>IF(OR('1. Raw Data'!C3649&lt;18, '1. Raw Data'!C3649&gt;100), MEDIAN('1. Raw Data'!$C$2:$C$5001), '1. Raw Data'!C3649)</f>
        <v>36</v>
      </c>
      <c r="D3649" s="9" t="s">
        <v>5018</v>
      </c>
      <c r="E3649" s="22">
        <v>44319</v>
      </c>
      <c r="F3649" s="9">
        <v>1</v>
      </c>
      <c r="G3649" s="9">
        <v>12978</v>
      </c>
      <c r="H3649" s="15">
        <v>44260</v>
      </c>
      <c r="I3649" s="9" t="s">
        <v>7457</v>
      </c>
      <c r="J3649" s="9">
        <v>106</v>
      </c>
      <c r="K3649" s="9" t="s">
        <v>7477</v>
      </c>
      <c r="L3649" s="9" t="str">
        <f>IF(OR('1. Raw Data'!L3649="Elec", '1. Raw Data'!L3649="elect"), "Electronics", '1. Raw Data'!L3649)</f>
        <v>Clothing</v>
      </c>
      <c r="M3649" s="9">
        <v>89.27</v>
      </c>
      <c r="N3649" s="9">
        <f>IF(ISBLANK('1. Raw Data'!N3649), MEDIAN('1. Raw Data'!$N$2:$N$5001), '1. Raw Data'!N3649)</f>
        <v>44.48</v>
      </c>
      <c r="O3649" s="9">
        <v>2</v>
      </c>
      <c r="P3649" s="9">
        <f>IF(ISBLANK('1. Raw Data'!P3649), 0, '1. Raw Data'!P3649)</f>
        <v>0.1</v>
      </c>
      <c r="Q3649" s="9">
        <v>836</v>
      </c>
      <c r="R3649" s="9">
        <v>4</v>
      </c>
      <c r="S3649" s="9">
        <f t="shared" si="168"/>
        <v>160.68600000000001</v>
      </c>
      <c r="T3649" s="9">
        <f t="shared" si="169"/>
        <v>71.726000000000013</v>
      </c>
      <c r="U3649" s="23">
        <f t="shared" si="170"/>
        <v>0.4463736728775376</v>
      </c>
    </row>
    <row r="3650" spans="1:21" x14ac:dyDescent="0.3">
      <c r="A3650" s="9">
        <v>1771</v>
      </c>
      <c r="B3650" s="9" t="str">
        <f>PROPER(TRIM('1. Raw Data'!B3650))</f>
        <v>Customer_3648</v>
      </c>
      <c r="C3650" s="9">
        <f>IF(OR('1. Raw Data'!C3650&lt;18, '1. Raw Data'!C3650&gt;100), MEDIAN('1. Raw Data'!$C$2:$C$5001), '1. Raw Data'!C3650)</f>
        <v>25</v>
      </c>
      <c r="D3650" s="9" t="s">
        <v>5019</v>
      </c>
      <c r="E3650" s="22">
        <v>45035</v>
      </c>
      <c r="F3650" s="9">
        <v>0</v>
      </c>
      <c r="G3650" s="9">
        <v>13012</v>
      </c>
      <c r="H3650" s="15">
        <v>45035</v>
      </c>
      <c r="I3650" s="9" t="s">
        <v>7456</v>
      </c>
      <c r="J3650" s="9">
        <v>122</v>
      </c>
      <c r="K3650" s="9" t="s">
        <v>7465</v>
      </c>
      <c r="L3650" s="9" t="str">
        <f>IF(OR('1. Raw Data'!L3650="Elec", '1. Raw Data'!L3650="elect"), "Electronics", '1. Raw Data'!L3650)</f>
        <v>Electronics</v>
      </c>
      <c r="M3650" s="9">
        <v>170.86</v>
      </c>
      <c r="N3650" s="9">
        <f>IF(ISBLANK('1. Raw Data'!N3650), MEDIAN('1. Raw Data'!$N$2:$N$5001), '1. Raw Data'!N3650)</f>
        <v>110.9</v>
      </c>
      <c r="O3650" s="9">
        <v>5</v>
      </c>
      <c r="P3650" s="9">
        <f>IF(ISBLANK('1. Raw Data'!P3650), 0, '1. Raw Data'!P3650)</f>
        <v>0</v>
      </c>
      <c r="Q3650" s="9">
        <v>623</v>
      </c>
      <c r="R3650" s="9">
        <v>4</v>
      </c>
      <c r="S3650" s="9">
        <f t="shared" si="168"/>
        <v>854.30000000000007</v>
      </c>
      <c r="T3650" s="9">
        <f t="shared" si="169"/>
        <v>299.80000000000007</v>
      </c>
      <c r="U3650" s="23">
        <f t="shared" si="170"/>
        <v>0.35093058644504277</v>
      </c>
    </row>
    <row r="3651" spans="1:21" x14ac:dyDescent="0.3">
      <c r="A3651" s="9">
        <v>1902</v>
      </c>
      <c r="B3651" s="9" t="str">
        <f>PROPER(TRIM('1. Raw Data'!B3651))</f>
        <v>Customer_3649</v>
      </c>
      <c r="C3651" s="9">
        <f>IF(OR('1. Raw Data'!C3651&lt;18, '1. Raw Data'!C3651&gt;100), MEDIAN('1. Raw Data'!$C$2:$C$5001), '1. Raw Data'!C3651)</f>
        <v>37</v>
      </c>
      <c r="D3651" s="9" t="s">
        <v>5020</v>
      </c>
      <c r="E3651" s="22">
        <v>45271</v>
      </c>
      <c r="F3651" s="9">
        <v>0</v>
      </c>
      <c r="G3651" s="9">
        <v>11321</v>
      </c>
      <c r="H3651" s="15">
        <v>45242</v>
      </c>
      <c r="I3651" s="9" t="s">
        <v>7456</v>
      </c>
      <c r="J3651" s="9">
        <v>110</v>
      </c>
      <c r="K3651" s="9" t="s">
        <v>7493</v>
      </c>
      <c r="L3651" s="9" t="str">
        <f>IF(OR('1. Raw Data'!L3651="Elec", '1. Raw Data'!L3651="elect"), "Electronics", '1. Raw Data'!L3651)</f>
        <v>Clothing</v>
      </c>
      <c r="M3651" s="9">
        <v>684.47</v>
      </c>
      <c r="N3651" s="9">
        <f>IF(ISBLANK('1. Raw Data'!N3651), MEDIAN('1. Raw Data'!$N$2:$N$5001), '1. Raw Data'!N3651)</f>
        <v>325.52999999999997</v>
      </c>
      <c r="O3651" s="9">
        <v>3</v>
      </c>
      <c r="P3651" s="9">
        <f>IF(ISBLANK('1. Raw Data'!P3651), 0, '1. Raw Data'!P3651)</f>
        <v>0.2</v>
      </c>
      <c r="Q3651" s="9">
        <v>416</v>
      </c>
      <c r="R3651" s="9">
        <v>5</v>
      </c>
      <c r="S3651" s="9">
        <f t="shared" ref="S3651:S3714" si="171">M3651 * O3651 * (1 - P3651)</f>
        <v>1642.7280000000001</v>
      </c>
      <c r="T3651" s="9">
        <f t="shared" ref="T3651:T3714" si="172">S3651 - (N3651 * O3651)</f>
        <v>666.13800000000015</v>
      </c>
      <c r="U3651" s="23">
        <f t="shared" ref="U3651:U3714" si="173">T3651 / S3651</f>
        <v>0.4055071807383816</v>
      </c>
    </row>
    <row r="3652" spans="1:21" x14ac:dyDescent="0.3">
      <c r="A3652" s="9">
        <v>1364</v>
      </c>
      <c r="B3652" s="9" t="str">
        <f>PROPER(TRIM('1. Raw Data'!B3652))</f>
        <v>Customer_3650</v>
      </c>
      <c r="C3652" s="9">
        <f>IF(OR('1. Raw Data'!C3652&lt;18, '1. Raw Data'!C3652&gt;100), MEDIAN('1. Raw Data'!$C$2:$C$5001), '1. Raw Data'!C3652)</f>
        <v>47</v>
      </c>
      <c r="D3652" s="9" t="s">
        <v>5023</v>
      </c>
      <c r="E3652" s="22">
        <v>44549</v>
      </c>
      <c r="F3652" s="9">
        <v>0</v>
      </c>
      <c r="G3652" s="9">
        <v>13396</v>
      </c>
      <c r="H3652" s="15">
        <v>44549</v>
      </c>
      <c r="I3652" s="9" t="s">
        <v>7456</v>
      </c>
      <c r="J3652" s="9">
        <v>146</v>
      </c>
      <c r="K3652" s="9" t="s">
        <v>7505</v>
      </c>
      <c r="L3652" s="9" t="str">
        <f>IF(OR('1. Raw Data'!L3652="Elec", '1. Raw Data'!L3652="elect"), "Electronics", '1. Raw Data'!L3652)</f>
        <v>Home Appliances</v>
      </c>
      <c r="M3652" s="9">
        <v>391.4</v>
      </c>
      <c r="N3652" s="9">
        <f>IF(ISBLANK('1. Raw Data'!N3652), MEDIAN('1. Raw Data'!$N$2:$N$5001), '1. Raw Data'!N3652)</f>
        <v>185.24</v>
      </c>
      <c r="O3652" s="9">
        <v>4</v>
      </c>
      <c r="P3652" s="9">
        <f>IF(ISBLANK('1. Raw Data'!P3652), 0, '1. Raw Data'!P3652)</f>
        <v>0</v>
      </c>
      <c r="Q3652" s="9">
        <v>1042</v>
      </c>
      <c r="R3652" s="9">
        <v>6</v>
      </c>
      <c r="S3652" s="9">
        <f t="shared" si="171"/>
        <v>1565.6</v>
      </c>
      <c r="T3652" s="9">
        <f t="shared" si="172"/>
        <v>824.63999999999987</v>
      </c>
      <c r="U3652" s="23">
        <f t="shared" si="173"/>
        <v>0.52672457843638221</v>
      </c>
    </row>
    <row r="3653" spans="1:21" x14ac:dyDescent="0.3">
      <c r="A3653" s="9">
        <v>1162</v>
      </c>
      <c r="B3653" s="9" t="str">
        <f>PROPER(TRIM('1. Raw Data'!B3653))</f>
        <v>Customer_3651</v>
      </c>
      <c r="C3653" s="9">
        <f>IF(OR('1. Raw Data'!C3653&lt;18, '1. Raw Data'!C3653&gt;100), MEDIAN('1. Raw Data'!$C$2:$C$5001), '1. Raw Data'!C3653)</f>
        <v>43</v>
      </c>
      <c r="D3653" s="9" t="s">
        <v>5021</v>
      </c>
      <c r="E3653" s="22">
        <v>45286</v>
      </c>
      <c r="F3653" s="9">
        <v>1</v>
      </c>
      <c r="G3653" s="9">
        <v>10279</v>
      </c>
      <c r="H3653" s="15">
        <v>45286</v>
      </c>
      <c r="I3653" s="9" t="s">
        <v>7456</v>
      </c>
      <c r="J3653" s="9">
        <v>140</v>
      </c>
      <c r="K3653" s="9" t="s">
        <v>7468</v>
      </c>
      <c r="L3653" s="9" t="str">
        <f>IF(OR('1. Raw Data'!L3653="Elec", '1. Raw Data'!L3653="elect"), "Electronics", '1. Raw Data'!L3653)</f>
        <v>Clothing</v>
      </c>
      <c r="M3653" s="9">
        <v>1477.18</v>
      </c>
      <c r="N3653" s="9">
        <f>IF(ISBLANK('1. Raw Data'!N3653), MEDIAN('1. Raw Data'!$N$2:$N$5001), '1. Raw Data'!N3653)</f>
        <v>890.39</v>
      </c>
      <c r="O3653" s="9">
        <v>3</v>
      </c>
      <c r="P3653" s="9">
        <f>IF(ISBLANK('1. Raw Data'!P3653), 0, '1. Raw Data'!P3653)</f>
        <v>0</v>
      </c>
      <c r="Q3653" s="9">
        <v>372</v>
      </c>
      <c r="R3653" s="9">
        <v>2</v>
      </c>
      <c r="S3653" s="9">
        <f t="shared" si="171"/>
        <v>4431.54</v>
      </c>
      <c r="T3653" s="9">
        <f t="shared" si="172"/>
        <v>1760.37</v>
      </c>
      <c r="U3653" s="23">
        <f t="shared" si="173"/>
        <v>0.39723662654517389</v>
      </c>
    </row>
    <row r="3654" spans="1:21" x14ac:dyDescent="0.3">
      <c r="A3654" s="9">
        <v>2071</v>
      </c>
      <c r="B3654" s="9" t="str">
        <f>PROPER(TRIM('1. Raw Data'!B3654))</f>
        <v>Customer_3652</v>
      </c>
      <c r="C3654" s="9">
        <f>IF(OR('1. Raw Data'!C3654&lt;18, '1. Raw Data'!C3654&gt;100), MEDIAN('1. Raw Data'!$C$2:$C$5001), '1. Raw Data'!C3654)</f>
        <v>57</v>
      </c>
      <c r="D3654" s="9" t="s">
        <v>5018</v>
      </c>
      <c r="E3654" s="22">
        <v>45080</v>
      </c>
      <c r="F3654" s="9">
        <v>0</v>
      </c>
      <c r="G3654" s="9">
        <v>12758</v>
      </c>
      <c r="H3654" s="15">
        <v>44991</v>
      </c>
      <c r="I3654" s="9" t="s">
        <v>7457</v>
      </c>
      <c r="J3654" s="9">
        <v>146</v>
      </c>
      <c r="K3654" s="9" t="s">
        <v>7505</v>
      </c>
      <c r="L3654" s="9" t="str">
        <f>IF(OR('1. Raw Data'!L3654="Elec", '1. Raw Data'!L3654="elect"), "Electronics", '1. Raw Data'!L3654)</f>
        <v>Home Appliances</v>
      </c>
      <c r="M3654" s="9">
        <v>836.32</v>
      </c>
      <c r="N3654" s="9">
        <f>IF(ISBLANK('1. Raw Data'!N3654), MEDIAN('1. Raw Data'!$N$2:$N$5001), '1. Raw Data'!N3654)</f>
        <v>358.85</v>
      </c>
      <c r="O3654" s="9">
        <v>4</v>
      </c>
      <c r="P3654" s="9">
        <f>IF(ISBLANK('1. Raw Data'!P3654), 0, '1. Raw Data'!P3654)</f>
        <v>0.05</v>
      </c>
      <c r="Q3654" s="9">
        <v>578</v>
      </c>
      <c r="R3654" s="9">
        <v>4</v>
      </c>
      <c r="S3654" s="9">
        <f t="shared" si="171"/>
        <v>3178.0160000000001</v>
      </c>
      <c r="T3654" s="9">
        <f t="shared" si="172"/>
        <v>1742.616</v>
      </c>
      <c r="U3654" s="23">
        <f t="shared" si="173"/>
        <v>0.54833455841632006</v>
      </c>
    </row>
    <row r="3655" spans="1:21" x14ac:dyDescent="0.3">
      <c r="A3655" s="9">
        <v>1510</v>
      </c>
      <c r="B3655" s="9" t="str">
        <f>PROPER(TRIM('1. Raw Data'!B3655))</f>
        <v>Customer_3653</v>
      </c>
      <c r="C3655" s="9">
        <f>IF(OR('1. Raw Data'!C3655&lt;18, '1. Raw Data'!C3655&gt;100), MEDIAN('1. Raw Data'!$C$2:$C$5001), '1. Raw Data'!C3655)</f>
        <v>49</v>
      </c>
      <c r="D3655" s="9" t="s">
        <v>5018</v>
      </c>
      <c r="E3655" s="22">
        <v>45126</v>
      </c>
      <c r="F3655" s="9">
        <v>0</v>
      </c>
      <c r="G3655" s="9">
        <v>10966</v>
      </c>
      <c r="H3655" s="15">
        <v>45126</v>
      </c>
      <c r="I3655" s="9" t="s">
        <v>7456</v>
      </c>
      <c r="J3655" s="9">
        <v>146</v>
      </c>
      <c r="K3655" s="9" t="s">
        <v>7505</v>
      </c>
      <c r="L3655" s="9" t="str">
        <f>IF(OR('1. Raw Data'!L3655="Elec", '1. Raw Data'!L3655="elect"), "Electronics", '1. Raw Data'!L3655)</f>
        <v>Sports</v>
      </c>
      <c r="M3655" s="9">
        <v>1010.5</v>
      </c>
      <c r="N3655" s="9">
        <f>IF(ISBLANK('1. Raw Data'!N3655), MEDIAN('1. Raw Data'!$N$2:$N$5001), '1. Raw Data'!N3655)</f>
        <v>513.41999999999996</v>
      </c>
      <c r="O3655" s="9">
        <v>3</v>
      </c>
      <c r="P3655" s="9">
        <f>IF(ISBLANK('1. Raw Data'!P3655), 0, '1. Raw Data'!P3655)</f>
        <v>0</v>
      </c>
      <c r="Q3655" s="9">
        <v>532</v>
      </c>
      <c r="R3655" s="9">
        <v>5</v>
      </c>
      <c r="S3655" s="9">
        <f t="shared" si="171"/>
        <v>3031.5</v>
      </c>
      <c r="T3655" s="9">
        <f t="shared" si="172"/>
        <v>1491.2400000000002</v>
      </c>
      <c r="U3655" s="23">
        <f t="shared" si="173"/>
        <v>0.49191489361702134</v>
      </c>
    </row>
    <row r="3656" spans="1:21" x14ac:dyDescent="0.3">
      <c r="A3656" s="9">
        <v>2352</v>
      </c>
      <c r="B3656" s="9" t="str">
        <f>PROPER(TRIM('1. Raw Data'!B3656))</f>
        <v>Customer_3654</v>
      </c>
      <c r="C3656" s="9">
        <f>IF(OR('1. Raw Data'!C3656&lt;18, '1. Raw Data'!C3656&gt;100), MEDIAN('1. Raw Data'!$C$2:$C$5001), '1. Raw Data'!C3656)</f>
        <v>23</v>
      </c>
      <c r="D3656" s="9" t="s">
        <v>5020</v>
      </c>
      <c r="E3656" s="22">
        <v>44707</v>
      </c>
      <c r="F3656" s="9">
        <v>1</v>
      </c>
      <c r="G3656" s="9">
        <v>13189</v>
      </c>
      <c r="H3656" s="15">
        <v>44707</v>
      </c>
      <c r="I3656" s="9" t="s">
        <v>7455</v>
      </c>
      <c r="J3656" s="9">
        <v>120</v>
      </c>
      <c r="K3656" s="9" t="s">
        <v>7488</v>
      </c>
      <c r="L3656" s="9" t="str">
        <f>IF(OR('1. Raw Data'!L3656="Elec", '1. Raw Data'!L3656="elect"), "Electronics", '1. Raw Data'!L3656)</f>
        <v>Home Appliances</v>
      </c>
      <c r="M3656" s="9">
        <v>454.29</v>
      </c>
      <c r="N3656" s="9">
        <f>IF(ISBLANK('1. Raw Data'!N3656), MEDIAN('1. Raw Data'!$N$2:$N$5001), '1. Raw Data'!N3656)</f>
        <v>221.98</v>
      </c>
      <c r="O3656" s="9">
        <v>5</v>
      </c>
      <c r="P3656" s="9">
        <f>IF(ISBLANK('1. Raw Data'!P3656), 0, '1. Raw Data'!P3656)</f>
        <v>0</v>
      </c>
      <c r="Q3656" s="9">
        <v>643</v>
      </c>
      <c r="R3656" s="9">
        <v>2</v>
      </c>
      <c r="S3656" s="9">
        <f t="shared" si="171"/>
        <v>2271.4500000000003</v>
      </c>
      <c r="T3656" s="9">
        <f t="shared" si="172"/>
        <v>1161.5500000000004</v>
      </c>
      <c r="U3656" s="23">
        <f t="shared" si="173"/>
        <v>0.51136938959695366</v>
      </c>
    </row>
    <row r="3657" spans="1:21" x14ac:dyDescent="0.3">
      <c r="A3657" s="9">
        <v>1115</v>
      </c>
      <c r="B3657" s="9" t="str">
        <f>PROPER(TRIM('1. Raw Data'!B3657))</f>
        <v>Customer_3655</v>
      </c>
      <c r="C3657" s="9">
        <f>IF(OR('1. Raw Data'!C3657&lt;18, '1. Raw Data'!C3657&gt;100), MEDIAN('1. Raw Data'!$C$2:$C$5001), '1. Raw Data'!C3657)</f>
        <v>32</v>
      </c>
      <c r="D3657" s="9" t="s">
        <v>5018</v>
      </c>
      <c r="E3657" s="22">
        <v>43963</v>
      </c>
      <c r="F3657" s="9">
        <v>0</v>
      </c>
      <c r="G3657" s="9">
        <v>10694</v>
      </c>
      <c r="H3657" s="15">
        <v>44170</v>
      </c>
      <c r="I3657" s="9" t="s">
        <v>7455</v>
      </c>
      <c r="J3657" s="9">
        <v>128</v>
      </c>
      <c r="K3657" s="9" t="s">
        <v>7473</v>
      </c>
      <c r="L3657" s="9" t="str">
        <f>IF(OR('1. Raw Data'!L3657="Elec", '1. Raw Data'!L3657="elect"), "Electronics", '1. Raw Data'!L3657)</f>
        <v>Sports</v>
      </c>
      <c r="M3657" s="9">
        <v>516.61</v>
      </c>
      <c r="N3657" s="9">
        <f>IF(ISBLANK('1. Raw Data'!N3657), MEDIAN('1. Raw Data'!$N$2:$N$5001), '1. Raw Data'!N3657)</f>
        <v>337.96</v>
      </c>
      <c r="O3657" s="9">
        <v>5</v>
      </c>
      <c r="P3657" s="9">
        <f>IF(ISBLANK('1. Raw Data'!P3657), 0, '1. Raw Data'!P3657)</f>
        <v>0</v>
      </c>
      <c r="Q3657" s="9">
        <v>471</v>
      </c>
      <c r="R3657" s="9">
        <v>5</v>
      </c>
      <c r="S3657" s="9">
        <f t="shared" si="171"/>
        <v>2583.0500000000002</v>
      </c>
      <c r="T3657" s="9">
        <f t="shared" si="172"/>
        <v>893.25000000000023</v>
      </c>
      <c r="U3657" s="23">
        <f t="shared" si="173"/>
        <v>0.34581212132943617</v>
      </c>
    </row>
    <row r="3658" spans="1:21" x14ac:dyDescent="0.3">
      <c r="A3658" s="9">
        <v>1940</v>
      </c>
      <c r="B3658" s="9" t="str">
        <f>PROPER(TRIM('1. Raw Data'!B3658))</f>
        <v>Customer_3656</v>
      </c>
      <c r="C3658" s="9">
        <f>IF(OR('1. Raw Data'!C3658&lt;18, '1. Raw Data'!C3658&gt;100), MEDIAN('1. Raw Data'!$C$2:$C$5001), '1. Raw Data'!C3658)</f>
        <v>19</v>
      </c>
      <c r="D3658" s="9" t="s">
        <v>5019</v>
      </c>
      <c r="E3658" s="22">
        <v>45092</v>
      </c>
      <c r="F3658" s="9">
        <v>0</v>
      </c>
      <c r="G3658" s="9">
        <v>10909</v>
      </c>
      <c r="H3658" s="15">
        <v>45092</v>
      </c>
      <c r="I3658" s="9" t="s">
        <v>7457</v>
      </c>
      <c r="J3658" s="9">
        <v>123</v>
      </c>
      <c r="K3658" s="9" t="s">
        <v>7502</v>
      </c>
      <c r="L3658" s="9" t="str">
        <f>IF(OR('1. Raw Data'!L3658="Elec", '1. Raw Data'!L3658="elect"), "Electronics", '1. Raw Data'!L3658)</f>
        <v>Home Appliances</v>
      </c>
      <c r="M3658" s="9">
        <v>536.41999999999996</v>
      </c>
      <c r="N3658" s="9">
        <f>IF(ISBLANK('1. Raw Data'!N3658), MEDIAN('1. Raw Data'!$N$2:$N$5001), '1. Raw Data'!N3658)</f>
        <v>297.36</v>
      </c>
      <c r="O3658" s="9">
        <v>2</v>
      </c>
      <c r="P3658" s="9">
        <f>IF(ISBLANK('1. Raw Data'!P3658), 0, '1. Raw Data'!P3658)</f>
        <v>0</v>
      </c>
      <c r="Q3658" s="9">
        <v>566</v>
      </c>
      <c r="R3658" s="9">
        <v>2</v>
      </c>
      <c r="S3658" s="9">
        <f t="shared" si="171"/>
        <v>1072.8399999999999</v>
      </c>
      <c r="T3658" s="9">
        <f t="shared" si="172"/>
        <v>478.11999999999989</v>
      </c>
      <c r="U3658" s="23">
        <f t="shared" si="173"/>
        <v>0.44565825286156363</v>
      </c>
    </row>
    <row r="3659" spans="1:21" x14ac:dyDescent="0.3">
      <c r="A3659" s="9">
        <v>1336</v>
      </c>
      <c r="B3659" s="9" t="str">
        <f>PROPER(TRIM('1. Raw Data'!B3659))</f>
        <v>Customer_3657</v>
      </c>
      <c r="C3659" s="9">
        <f>IF(OR('1. Raw Data'!C3659&lt;18, '1. Raw Data'!C3659&gt;100), MEDIAN('1. Raw Data'!$C$2:$C$5001), '1. Raw Data'!C3659)</f>
        <v>57</v>
      </c>
      <c r="D3659" s="9" t="s">
        <v>5019</v>
      </c>
      <c r="E3659" s="22">
        <v>44116</v>
      </c>
      <c r="F3659" s="9">
        <v>1</v>
      </c>
      <c r="G3659" s="9">
        <v>12614</v>
      </c>
      <c r="H3659" s="15">
        <v>44175</v>
      </c>
      <c r="I3659" s="9" t="s">
        <v>7455</v>
      </c>
      <c r="J3659" s="9">
        <v>135</v>
      </c>
      <c r="K3659" s="9" t="s">
        <v>7458</v>
      </c>
      <c r="L3659" s="9" t="str">
        <f>IF(OR('1. Raw Data'!L3659="Elec", '1. Raw Data'!L3659="elect"), "Electronics", '1. Raw Data'!L3659)</f>
        <v>Home Appliances</v>
      </c>
      <c r="M3659" s="9">
        <v>1063.17</v>
      </c>
      <c r="N3659" s="9">
        <f>IF(ISBLANK('1. Raw Data'!N3659), MEDIAN('1. Raw Data'!$N$2:$N$5001), '1. Raw Data'!N3659)</f>
        <v>429.51499999999999</v>
      </c>
      <c r="O3659" s="9">
        <v>5</v>
      </c>
      <c r="P3659" s="9">
        <f>IF(ISBLANK('1. Raw Data'!P3659), 0, '1. Raw Data'!P3659)</f>
        <v>0.2</v>
      </c>
      <c r="Q3659" s="9">
        <v>730</v>
      </c>
      <c r="R3659" s="9">
        <v>3</v>
      </c>
      <c r="S3659" s="9">
        <f t="shared" si="171"/>
        <v>4252.68</v>
      </c>
      <c r="T3659" s="9">
        <f t="shared" si="172"/>
        <v>2105.1050000000005</v>
      </c>
      <c r="U3659" s="23">
        <f t="shared" si="173"/>
        <v>0.49500667814178362</v>
      </c>
    </row>
    <row r="3660" spans="1:21" x14ac:dyDescent="0.3">
      <c r="A3660" s="9">
        <v>1880</v>
      </c>
      <c r="B3660" s="9" t="str">
        <f>PROPER(TRIM('1. Raw Data'!B3660))</f>
        <v>Customer_3658</v>
      </c>
      <c r="C3660" s="9">
        <f>IF(OR('1. Raw Data'!C3660&lt;18, '1. Raw Data'!C3660&gt;100), MEDIAN('1. Raw Data'!$C$2:$C$5001), '1. Raw Data'!C3660)</f>
        <v>40</v>
      </c>
      <c r="D3660" s="9" t="s">
        <v>5023</v>
      </c>
      <c r="E3660" s="22">
        <v>44254</v>
      </c>
      <c r="F3660" s="9">
        <v>0</v>
      </c>
      <c r="G3660" s="9">
        <v>10270</v>
      </c>
      <c r="H3660" s="15">
        <v>44254</v>
      </c>
      <c r="I3660" s="9" t="s">
        <v>7455</v>
      </c>
      <c r="J3660" s="9">
        <v>101</v>
      </c>
      <c r="K3660" s="9" t="s">
        <v>7478</v>
      </c>
      <c r="L3660" s="9" t="str">
        <f>IF(OR('1. Raw Data'!L3660="Elec", '1. Raw Data'!L3660="elect"), "Electronics", '1. Raw Data'!L3660)</f>
        <v>Clothing</v>
      </c>
      <c r="M3660" s="9">
        <v>736.87</v>
      </c>
      <c r="N3660" s="9">
        <f>IF(ISBLANK('1. Raw Data'!N3660), MEDIAN('1. Raw Data'!$N$2:$N$5001), '1. Raw Data'!N3660)</f>
        <v>323.27</v>
      </c>
      <c r="O3660" s="9">
        <v>4</v>
      </c>
      <c r="P3660" s="9">
        <f>IF(ISBLANK('1. Raw Data'!P3660), 0, '1. Raw Data'!P3660)</f>
        <v>0.2</v>
      </c>
      <c r="Q3660" s="9">
        <v>598</v>
      </c>
      <c r="R3660" s="9">
        <v>10</v>
      </c>
      <c r="S3660" s="9">
        <f t="shared" si="171"/>
        <v>2357.9839999999999</v>
      </c>
      <c r="T3660" s="9">
        <f t="shared" si="172"/>
        <v>1064.904</v>
      </c>
      <c r="U3660" s="23">
        <f t="shared" si="173"/>
        <v>0.45161629595451031</v>
      </c>
    </row>
    <row r="3661" spans="1:21" x14ac:dyDescent="0.3">
      <c r="A3661" s="9">
        <v>1736</v>
      </c>
      <c r="B3661" s="9" t="str">
        <f>PROPER(TRIM('1. Raw Data'!B3661))</f>
        <v>Customer_3659</v>
      </c>
      <c r="C3661" s="9">
        <f>IF(OR('1. Raw Data'!C3661&lt;18, '1. Raw Data'!C3661&gt;100), MEDIAN('1. Raw Data'!$C$2:$C$5001), '1. Raw Data'!C3661)</f>
        <v>20</v>
      </c>
      <c r="D3661" s="9" t="s">
        <v>5023</v>
      </c>
      <c r="E3661" s="22">
        <v>44254</v>
      </c>
      <c r="F3661" s="9">
        <v>1</v>
      </c>
      <c r="G3661" s="9">
        <v>11540</v>
      </c>
      <c r="H3661" s="15">
        <v>44254</v>
      </c>
      <c r="I3661" s="9" t="s">
        <v>7457</v>
      </c>
      <c r="J3661" s="9">
        <v>129</v>
      </c>
      <c r="K3661" s="9" t="s">
        <v>7471</v>
      </c>
      <c r="L3661" s="9" t="str">
        <f>IF(OR('1. Raw Data'!L3661="Elec", '1. Raw Data'!L3661="elect"), "Electronics", '1. Raw Data'!L3661)</f>
        <v>Home Appliances</v>
      </c>
      <c r="M3661" s="9">
        <v>800.64</v>
      </c>
      <c r="N3661" s="9">
        <f>IF(ISBLANK('1. Raw Data'!N3661), MEDIAN('1. Raw Data'!$N$2:$N$5001), '1. Raw Data'!N3661)</f>
        <v>543.37</v>
      </c>
      <c r="O3661" s="9">
        <v>2</v>
      </c>
      <c r="P3661" s="9">
        <f>IF(ISBLANK('1. Raw Data'!P3661), 0, '1. Raw Data'!P3661)</f>
        <v>0.05</v>
      </c>
      <c r="Q3661" s="9">
        <v>1362</v>
      </c>
      <c r="R3661" s="9">
        <v>2</v>
      </c>
      <c r="S3661" s="9">
        <f t="shared" si="171"/>
        <v>1521.2159999999999</v>
      </c>
      <c r="T3661" s="9">
        <f t="shared" si="172"/>
        <v>434.47599999999989</v>
      </c>
      <c r="U3661" s="23">
        <f t="shared" si="173"/>
        <v>0.28561098489629344</v>
      </c>
    </row>
    <row r="3662" spans="1:21" x14ac:dyDescent="0.3">
      <c r="A3662" s="9">
        <v>1839</v>
      </c>
      <c r="B3662" s="9" t="str">
        <f>PROPER(TRIM('1. Raw Data'!B3662))</f>
        <v>Customer_3660</v>
      </c>
      <c r="C3662" s="9">
        <f>IF(OR('1. Raw Data'!C3662&lt;18, '1. Raw Data'!C3662&gt;100), MEDIAN('1. Raw Data'!$C$2:$C$5001), '1. Raw Data'!C3662)</f>
        <v>32</v>
      </c>
      <c r="D3662" s="9" t="s">
        <v>5023</v>
      </c>
      <c r="E3662" s="22">
        <v>43952</v>
      </c>
      <c r="F3662" s="9">
        <v>0</v>
      </c>
      <c r="G3662" s="9">
        <v>11124</v>
      </c>
      <c r="H3662" s="15">
        <v>43835</v>
      </c>
      <c r="I3662" s="9" t="s">
        <v>7457</v>
      </c>
      <c r="J3662" s="9">
        <v>109</v>
      </c>
      <c r="K3662" s="9" t="s">
        <v>7466</v>
      </c>
      <c r="L3662" s="9" t="str">
        <f>IF(OR('1. Raw Data'!L3662="Elec", '1. Raw Data'!L3662="elect"), "Electronics", '1. Raw Data'!L3662)</f>
        <v>Electronics</v>
      </c>
      <c r="M3662" s="9">
        <v>908.4</v>
      </c>
      <c r="N3662" s="9">
        <f>IF(ISBLANK('1. Raw Data'!N3662), MEDIAN('1. Raw Data'!$N$2:$N$5001), '1. Raw Data'!N3662)</f>
        <v>451.23</v>
      </c>
      <c r="O3662" s="9">
        <v>5</v>
      </c>
      <c r="P3662" s="9">
        <f>IF(ISBLANK('1. Raw Data'!P3662), 0, '1. Raw Data'!P3662)</f>
        <v>0.05</v>
      </c>
      <c r="Q3662" s="9">
        <v>608</v>
      </c>
      <c r="R3662" s="9">
        <v>3</v>
      </c>
      <c r="S3662" s="9">
        <f t="shared" si="171"/>
        <v>4314.8999999999996</v>
      </c>
      <c r="T3662" s="9">
        <f t="shared" si="172"/>
        <v>2058.7499999999995</v>
      </c>
      <c r="U3662" s="23">
        <f t="shared" si="173"/>
        <v>0.47712577348258356</v>
      </c>
    </row>
    <row r="3663" spans="1:21" x14ac:dyDescent="0.3">
      <c r="A3663" s="9">
        <v>1146</v>
      </c>
      <c r="B3663" s="9" t="str">
        <f>PROPER(TRIM('1. Raw Data'!B3663))</f>
        <v>Customer_3661</v>
      </c>
      <c r="C3663" s="9">
        <f>IF(OR('1. Raw Data'!C3663&lt;18, '1. Raw Data'!C3663&gt;100), MEDIAN('1. Raw Data'!$C$2:$C$5001), '1. Raw Data'!C3663)</f>
        <v>48</v>
      </c>
      <c r="D3663" s="9" t="s">
        <v>5019</v>
      </c>
      <c r="E3663" s="22">
        <v>44998</v>
      </c>
      <c r="F3663" s="9">
        <v>0</v>
      </c>
      <c r="G3663" s="9">
        <v>11411</v>
      </c>
      <c r="H3663" s="15">
        <v>44998</v>
      </c>
      <c r="I3663" s="9" t="s">
        <v>7456</v>
      </c>
      <c r="J3663" s="9">
        <v>109</v>
      </c>
      <c r="K3663" s="9" t="s">
        <v>7466</v>
      </c>
      <c r="L3663" s="9" t="str">
        <f>IF(OR('1. Raw Data'!L3663="Elec", '1. Raw Data'!L3663="elect"), "Electronics", '1. Raw Data'!L3663)</f>
        <v>Sports</v>
      </c>
      <c r="M3663" s="9">
        <v>1164.78</v>
      </c>
      <c r="N3663" s="9">
        <f>IF(ISBLANK('1. Raw Data'!N3663), MEDIAN('1. Raw Data'!$N$2:$N$5001), '1. Raw Data'!N3663)</f>
        <v>712.91</v>
      </c>
      <c r="O3663" s="9">
        <v>1</v>
      </c>
      <c r="P3663" s="9">
        <f>IF(ISBLANK('1. Raw Data'!P3663), 0, '1. Raw Data'!P3663)</f>
        <v>0</v>
      </c>
      <c r="Q3663" s="9">
        <v>660</v>
      </c>
      <c r="R3663" s="9">
        <v>5</v>
      </c>
      <c r="S3663" s="9">
        <f t="shared" si="171"/>
        <v>1164.78</v>
      </c>
      <c r="T3663" s="9">
        <f t="shared" si="172"/>
        <v>451.87</v>
      </c>
      <c r="U3663" s="23">
        <f t="shared" si="173"/>
        <v>0.38794450454163021</v>
      </c>
    </row>
    <row r="3664" spans="1:21" x14ac:dyDescent="0.3">
      <c r="A3664" s="9">
        <v>2346</v>
      </c>
      <c r="B3664" s="9" t="str">
        <f>PROPER(TRIM('1. Raw Data'!B3664))</f>
        <v>Customer_3662</v>
      </c>
      <c r="C3664" s="9">
        <f>IF(OR('1. Raw Data'!C3664&lt;18, '1. Raw Data'!C3664&gt;100), MEDIAN('1. Raw Data'!$C$2:$C$5001), '1. Raw Data'!C3664)</f>
        <v>32</v>
      </c>
      <c r="D3664" s="9" t="s">
        <v>5022</v>
      </c>
      <c r="E3664" s="22">
        <v>44549</v>
      </c>
      <c r="F3664" s="9">
        <v>0</v>
      </c>
      <c r="G3664" s="9">
        <v>11309</v>
      </c>
      <c r="H3664" s="15">
        <v>44549</v>
      </c>
      <c r="I3664" s="9" t="s">
        <v>7456</v>
      </c>
      <c r="J3664" s="9">
        <v>122</v>
      </c>
      <c r="K3664" s="9" t="s">
        <v>7465</v>
      </c>
      <c r="L3664" s="9" t="str">
        <f>IF(OR('1. Raw Data'!L3664="Elec", '1. Raw Data'!L3664="elect"), "Electronics", '1. Raw Data'!L3664)</f>
        <v>Sports</v>
      </c>
      <c r="M3664" s="9">
        <v>181.04</v>
      </c>
      <c r="N3664" s="9">
        <f>IF(ISBLANK('1. Raw Data'!N3664), MEDIAN('1. Raw Data'!$N$2:$N$5001), '1. Raw Data'!N3664)</f>
        <v>124.26</v>
      </c>
      <c r="O3664" s="9">
        <v>4</v>
      </c>
      <c r="P3664" s="9">
        <f>IF(ISBLANK('1. Raw Data'!P3664), 0, '1. Raw Data'!P3664)</f>
        <v>0</v>
      </c>
      <c r="Q3664" s="9">
        <v>361</v>
      </c>
      <c r="R3664" s="9">
        <v>5</v>
      </c>
      <c r="S3664" s="9">
        <f t="shared" si="171"/>
        <v>724.16</v>
      </c>
      <c r="T3664" s="9">
        <f t="shared" si="172"/>
        <v>227.11999999999995</v>
      </c>
      <c r="U3664" s="23">
        <f t="shared" si="173"/>
        <v>0.31363234644277505</v>
      </c>
    </row>
    <row r="3665" spans="1:21" x14ac:dyDescent="0.3">
      <c r="A3665" s="9">
        <v>1442</v>
      </c>
      <c r="B3665" s="9" t="str">
        <f>PROPER(TRIM('1. Raw Data'!B3665))</f>
        <v>Customer_3663</v>
      </c>
      <c r="C3665" s="9">
        <f>IF(OR('1. Raw Data'!C3665&lt;18, '1. Raw Data'!C3665&gt;100), MEDIAN('1. Raw Data'!$C$2:$C$5001), '1. Raw Data'!C3665)</f>
        <v>34</v>
      </c>
      <c r="D3665" s="9" t="s">
        <v>5022</v>
      </c>
      <c r="E3665" s="22">
        <v>44921</v>
      </c>
      <c r="F3665" s="9">
        <v>0</v>
      </c>
      <c r="G3665" s="9">
        <v>13027</v>
      </c>
      <c r="H3665" s="15">
        <v>44921</v>
      </c>
      <c r="I3665" s="9" t="s">
        <v>7457</v>
      </c>
      <c r="J3665" s="9">
        <v>102</v>
      </c>
      <c r="K3665" s="9" t="s">
        <v>7494</v>
      </c>
      <c r="L3665" s="9" t="str">
        <f>IF(OR('1. Raw Data'!L3665="Elec", '1. Raw Data'!L3665="elect"), "Electronics", '1. Raw Data'!L3665)</f>
        <v>Home Appliances</v>
      </c>
      <c r="M3665" s="9">
        <v>1176.47</v>
      </c>
      <c r="N3665" s="9">
        <f>IF(ISBLANK('1. Raw Data'!N3665), MEDIAN('1. Raw Data'!$N$2:$N$5001), '1. Raw Data'!N3665)</f>
        <v>650.11</v>
      </c>
      <c r="O3665" s="9">
        <v>2</v>
      </c>
      <c r="P3665" s="9">
        <f>IF(ISBLANK('1. Raw Data'!P3665), 0, '1. Raw Data'!P3665)</f>
        <v>0.1</v>
      </c>
      <c r="Q3665" s="9">
        <v>519</v>
      </c>
      <c r="R3665" s="9">
        <v>4</v>
      </c>
      <c r="S3665" s="9">
        <f t="shared" si="171"/>
        <v>2117.6460000000002</v>
      </c>
      <c r="T3665" s="9">
        <f t="shared" si="172"/>
        <v>817.42600000000016</v>
      </c>
      <c r="U3665" s="23">
        <f t="shared" si="173"/>
        <v>0.38600691522567987</v>
      </c>
    </row>
    <row r="3666" spans="1:21" x14ac:dyDescent="0.3">
      <c r="A3666" s="9">
        <v>1836</v>
      </c>
      <c r="B3666" s="9" t="str">
        <f>PROPER(TRIM('1. Raw Data'!B3666))</f>
        <v>Customer_3664</v>
      </c>
      <c r="C3666" s="9">
        <f>IF(OR('1. Raw Data'!C3666&lt;18, '1. Raw Data'!C3666&gt;100), MEDIAN('1. Raw Data'!$C$2:$C$5001), '1. Raw Data'!C3666)</f>
        <v>34</v>
      </c>
      <c r="D3666" s="9" t="s">
        <v>5023</v>
      </c>
      <c r="E3666" s="22">
        <v>44406</v>
      </c>
      <c r="F3666" s="9">
        <v>0</v>
      </c>
      <c r="G3666" s="9">
        <v>13124</v>
      </c>
      <c r="H3666" s="15">
        <v>44406</v>
      </c>
      <c r="I3666" s="9" t="s">
        <v>7455</v>
      </c>
      <c r="J3666" s="9">
        <v>116</v>
      </c>
      <c r="K3666" s="9" t="s">
        <v>7480</v>
      </c>
      <c r="L3666" s="9" t="str">
        <f>IF(OR('1. Raw Data'!L3666="Elec", '1. Raw Data'!L3666="elect"), "Electronics", '1. Raw Data'!L3666)</f>
        <v>Electronics</v>
      </c>
      <c r="M3666" s="9">
        <v>866.69</v>
      </c>
      <c r="N3666" s="9">
        <f>IF(ISBLANK('1. Raw Data'!N3666), MEDIAN('1. Raw Data'!$N$2:$N$5001), '1. Raw Data'!N3666)</f>
        <v>478.64</v>
      </c>
      <c r="O3666" s="9">
        <v>4</v>
      </c>
      <c r="P3666" s="9">
        <f>IF(ISBLANK('1. Raw Data'!P3666), 0, '1. Raw Data'!P3666)</f>
        <v>0</v>
      </c>
      <c r="Q3666" s="9">
        <v>475</v>
      </c>
      <c r="R3666" s="9">
        <v>6</v>
      </c>
      <c r="S3666" s="9">
        <f t="shared" si="171"/>
        <v>3466.76</v>
      </c>
      <c r="T3666" s="9">
        <f t="shared" si="172"/>
        <v>1552.2000000000003</v>
      </c>
      <c r="U3666" s="23">
        <f t="shared" si="173"/>
        <v>0.44773794551685153</v>
      </c>
    </row>
    <row r="3667" spans="1:21" x14ac:dyDescent="0.3">
      <c r="A3667" s="9">
        <v>2036</v>
      </c>
      <c r="B3667" s="9" t="str">
        <f>PROPER(TRIM('1. Raw Data'!B3667))</f>
        <v>Customer_3665</v>
      </c>
      <c r="C3667" s="9">
        <f>IF(OR('1. Raw Data'!C3667&lt;18, '1. Raw Data'!C3667&gt;100), MEDIAN('1. Raw Data'!$C$2:$C$5001), '1. Raw Data'!C3667)</f>
        <v>42</v>
      </c>
      <c r="D3667" s="9" t="s">
        <v>5023</v>
      </c>
      <c r="E3667" s="22">
        <v>45112</v>
      </c>
      <c r="F3667" s="9">
        <v>0</v>
      </c>
      <c r="G3667" s="9">
        <v>11753</v>
      </c>
      <c r="H3667" s="15">
        <v>45053</v>
      </c>
      <c r="I3667" s="9" t="s">
        <v>7457</v>
      </c>
      <c r="J3667" s="9">
        <v>140</v>
      </c>
      <c r="K3667" s="9" t="s">
        <v>7468</v>
      </c>
      <c r="L3667" s="9" t="str">
        <f>IF(OR('1. Raw Data'!L3667="Elec", '1. Raw Data'!L3667="elect"), "Electronics", '1. Raw Data'!L3667)</f>
        <v>Home Appliances</v>
      </c>
      <c r="M3667" s="9">
        <v>1020.19</v>
      </c>
      <c r="N3667" s="9">
        <f>IF(ISBLANK('1. Raw Data'!N3667), MEDIAN('1. Raw Data'!$N$2:$N$5001), '1. Raw Data'!N3667)</f>
        <v>443.96</v>
      </c>
      <c r="O3667" s="9">
        <v>2</v>
      </c>
      <c r="P3667" s="9">
        <f>IF(ISBLANK('1. Raw Data'!P3667), 0, '1. Raw Data'!P3667)</f>
        <v>0</v>
      </c>
      <c r="Q3667" s="9">
        <v>386</v>
      </c>
      <c r="R3667" s="9">
        <v>6</v>
      </c>
      <c r="S3667" s="9">
        <f t="shared" si="171"/>
        <v>2040.38</v>
      </c>
      <c r="T3667" s="9">
        <f t="shared" si="172"/>
        <v>1152.46</v>
      </c>
      <c r="U3667" s="23">
        <f t="shared" si="173"/>
        <v>0.56482615983297224</v>
      </c>
    </row>
    <row r="3668" spans="1:21" x14ac:dyDescent="0.3">
      <c r="A3668" s="9">
        <v>1942</v>
      </c>
      <c r="B3668" s="9" t="str">
        <f>PROPER(TRIM('1. Raw Data'!B3668))</f>
        <v>Customer_3666</v>
      </c>
      <c r="C3668" s="9">
        <f>IF(OR('1. Raw Data'!C3668&lt;18, '1. Raw Data'!C3668&gt;100), MEDIAN('1. Raw Data'!$C$2:$C$5001), '1. Raw Data'!C3668)</f>
        <v>21</v>
      </c>
      <c r="D3668" s="9" t="s">
        <v>5019</v>
      </c>
      <c r="E3668" s="22">
        <v>45139</v>
      </c>
      <c r="F3668" s="9">
        <v>0</v>
      </c>
      <c r="G3668" s="9">
        <v>10840</v>
      </c>
      <c r="H3668" s="15">
        <v>44934</v>
      </c>
      <c r="I3668" s="9" t="s">
        <v>7456</v>
      </c>
      <c r="J3668" s="9">
        <v>106</v>
      </c>
      <c r="K3668" s="9" t="s">
        <v>7477</v>
      </c>
      <c r="L3668" s="9" t="str">
        <f>IF(OR('1. Raw Data'!L3668="Elec", '1. Raw Data'!L3668="elect"), "Electronics", '1. Raw Data'!L3668)</f>
        <v>Home Appliances</v>
      </c>
      <c r="M3668" s="9">
        <v>524.95000000000005</v>
      </c>
      <c r="N3668" s="9">
        <f>IF(ISBLANK('1. Raw Data'!N3668), MEDIAN('1. Raw Data'!$N$2:$N$5001), '1. Raw Data'!N3668)</f>
        <v>271.44</v>
      </c>
      <c r="O3668" s="9">
        <v>4</v>
      </c>
      <c r="P3668" s="9">
        <f>IF(ISBLANK('1. Raw Data'!P3668), 0, '1. Raw Data'!P3668)</f>
        <v>0.05</v>
      </c>
      <c r="Q3668" s="9">
        <v>523</v>
      </c>
      <c r="R3668" s="9">
        <v>5</v>
      </c>
      <c r="S3668" s="9">
        <f t="shared" si="171"/>
        <v>1994.8100000000002</v>
      </c>
      <c r="T3668" s="9">
        <f t="shared" si="172"/>
        <v>909.05000000000018</v>
      </c>
      <c r="U3668" s="23">
        <f t="shared" si="173"/>
        <v>0.45570756112110933</v>
      </c>
    </row>
    <row r="3669" spans="1:21" x14ac:dyDescent="0.3">
      <c r="A3669" s="9">
        <v>1286</v>
      </c>
      <c r="B3669" s="9" t="str">
        <f>PROPER(TRIM('1. Raw Data'!B3669))</f>
        <v>Customer_3667</v>
      </c>
      <c r="C3669" s="9">
        <f>IF(OR('1. Raw Data'!C3669&lt;18, '1. Raw Data'!C3669&gt;100), MEDIAN('1. Raw Data'!$C$2:$C$5001), '1. Raw Data'!C3669)</f>
        <v>25</v>
      </c>
      <c r="D3669" s="9" t="s">
        <v>5020</v>
      </c>
      <c r="E3669" s="22">
        <v>44116</v>
      </c>
      <c r="F3669" s="9">
        <v>0</v>
      </c>
      <c r="G3669" s="9">
        <v>11821</v>
      </c>
      <c r="H3669" s="15">
        <v>44175</v>
      </c>
      <c r="I3669" s="9" t="s">
        <v>7457</v>
      </c>
      <c r="J3669" s="9">
        <v>113</v>
      </c>
      <c r="K3669" s="9" t="s">
        <v>7460</v>
      </c>
      <c r="L3669" s="9" t="str">
        <f>IF(OR('1. Raw Data'!L3669="Elec", '1. Raw Data'!L3669="elect"), "Electronics", '1. Raw Data'!L3669)</f>
        <v>Clothing</v>
      </c>
      <c r="M3669" s="9">
        <v>643.61</v>
      </c>
      <c r="N3669" s="9">
        <f>IF(ISBLANK('1. Raw Data'!N3669), MEDIAN('1. Raw Data'!$N$2:$N$5001), '1. Raw Data'!N3669)</f>
        <v>422.04</v>
      </c>
      <c r="O3669" s="9">
        <v>1</v>
      </c>
      <c r="P3669" s="9">
        <f>IF(ISBLANK('1. Raw Data'!P3669), 0, '1. Raw Data'!P3669)</f>
        <v>0</v>
      </c>
      <c r="Q3669" s="9">
        <v>356</v>
      </c>
      <c r="R3669" s="9">
        <v>4</v>
      </c>
      <c r="S3669" s="9">
        <f t="shared" si="171"/>
        <v>643.61</v>
      </c>
      <c r="T3669" s="9">
        <f t="shared" si="172"/>
        <v>221.57</v>
      </c>
      <c r="U3669" s="23">
        <f t="shared" si="173"/>
        <v>0.344261276238716</v>
      </c>
    </row>
    <row r="3670" spans="1:21" x14ac:dyDescent="0.3">
      <c r="A3670" s="9">
        <v>1719</v>
      </c>
      <c r="B3670" s="9" t="str">
        <f>PROPER(TRIM('1. Raw Data'!B3670))</f>
        <v>Customer_3668</v>
      </c>
      <c r="C3670" s="9">
        <f>IF(OR('1. Raw Data'!C3670&lt;18, '1. Raw Data'!C3670&gt;100), MEDIAN('1. Raw Data'!$C$2:$C$5001), '1. Raw Data'!C3670)</f>
        <v>65</v>
      </c>
      <c r="D3670" s="9" t="s">
        <v>5018</v>
      </c>
      <c r="E3670" s="22">
        <v>44493</v>
      </c>
      <c r="F3670" s="9">
        <v>0</v>
      </c>
      <c r="G3670" s="9">
        <v>11003</v>
      </c>
      <c r="H3670" s="15">
        <v>44493</v>
      </c>
      <c r="I3670" s="9" t="s">
        <v>7457</v>
      </c>
      <c r="J3670" s="9">
        <v>133</v>
      </c>
      <c r="K3670" s="9" t="s">
        <v>7498</v>
      </c>
      <c r="L3670" s="9" t="str">
        <f>IF(OR('1. Raw Data'!L3670="Elec", '1. Raw Data'!L3670="elect"), "Electronics", '1. Raw Data'!L3670)</f>
        <v>Home Appliances</v>
      </c>
      <c r="M3670" s="9">
        <v>385.19</v>
      </c>
      <c r="N3670" s="9">
        <f>IF(ISBLANK('1. Raw Data'!N3670), MEDIAN('1. Raw Data'!$N$2:$N$5001), '1. Raw Data'!N3670)</f>
        <v>429.51499999999999</v>
      </c>
      <c r="O3670" s="9">
        <v>5</v>
      </c>
      <c r="P3670" s="9">
        <f>IF(ISBLANK('1. Raw Data'!P3670), 0, '1. Raw Data'!P3670)</f>
        <v>0</v>
      </c>
      <c r="Q3670" s="9">
        <v>650</v>
      </c>
      <c r="R3670" s="9">
        <v>4</v>
      </c>
      <c r="S3670" s="9">
        <f t="shared" si="171"/>
        <v>1925.95</v>
      </c>
      <c r="T3670" s="9">
        <f t="shared" si="172"/>
        <v>-221.62499999999977</v>
      </c>
      <c r="U3670" s="23">
        <f t="shared" si="173"/>
        <v>-0.11507308081725889</v>
      </c>
    </row>
    <row r="3671" spans="1:21" x14ac:dyDescent="0.3">
      <c r="A3671" s="9">
        <v>2137</v>
      </c>
      <c r="B3671" s="9" t="str">
        <f>PROPER(TRIM('1. Raw Data'!B3671))</f>
        <v>Customer_3669</v>
      </c>
      <c r="C3671" s="9">
        <f>IF(OR('1. Raw Data'!C3671&lt;18, '1. Raw Data'!C3671&gt;100), MEDIAN('1. Raw Data'!$C$2:$C$5001), '1. Raw Data'!C3671)</f>
        <v>46</v>
      </c>
      <c r="D3671" s="9" t="s">
        <v>5021</v>
      </c>
      <c r="E3671" s="22">
        <v>45272</v>
      </c>
      <c r="F3671" s="9">
        <v>0</v>
      </c>
      <c r="G3671" s="9">
        <v>10239</v>
      </c>
      <c r="H3671" s="15">
        <v>45272</v>
      </c>
      <c r="I3671" s="9" t="s">
        <v>7455</v>
      </c>
      <c r="J3671" s="9">
        <v>119</v>
      </c>
      <c r="K3671" s="9" t="s">
        <v>7459</v>
      </c>
      <c r="L3671" s="9" t="str">
        <f>IF(OR('1. Raw Data'!L3671="Elec", '1. Raw Data'!L3671="elect"), "Electronics", '1. Raw Data'!L3671)</f>
        <v>Home Appliances</v>
      </c>
      <c r="M3671" s="9">
        <v>1469.98</v>
      </c>
      <c r="N3671" s="9">
        <f>IF(ISBLANK('1. Raw Data'!N3671), MEDIAN('1. Raw Data'!$N$2:$N$5001), '1. Raw Data'!N3671)</f>
        <v>992.61</v>
      </c>
      <c r="O3671" s="9">
        <v>3</v>
      </c>
      <c r="P3671" s="9">
        <f>IF(ISBLANK('1. Raw Data'!P3671), 0, '1. Raw Data'!P3671)</f>
        <v>0.05</v>
      </c>
      <c r="Q3671" s="9">
        <v>386</v>
      </c>
      <c r="R3671" s="9">
        <v>2</v>
      </c>
      <c r="S3671" s="9">
        <f t="shared" si="171"/>
        <v>4189.4430000000002</v>
      </c>
      <c r="T3671" s="9">
        <f t="shared" si="172"/>
        <v>1211.6130000000003</v>
      </c>
      <c r="U3671" s="23">
        <f t="shared" si="173"/>
        <v>0.28920622622148107</v>
      </c>
    </row>
    <row r="3672" spans="1:21" x14ac:dyDescent="0.3">
      <c r="A3672" s="9">
        <v>1479</v>
      </c>
      <c r="B3672" s="9" t="str">
        <f>PROPER(TRIM('1. Raw Data'!B3672))</f>
        <v>Customer_3670</v>
      </c>
      <c r="C3672" s="9">
        <f>IF(OR('1. Raw Data'!C3672&lt;18, '1. Raw Data'!C3672&gt;100), MEDIAN('1. Raw Data'!$C$2:$C$5001), '1. Raw Data'!C3672)</f>
        <v>51</v>
      </c>
      <c r="D3672" s="9" t="s">
        <v>5022</v>
      </c>
      <c r="E3672" s="22">
        <v>44430</v>
      </c>
      <c r="F3672" s="9">
        <v>0</v>
      </c>
      <c r="G3672" s="9">
        <v>13285</v>
      </c>
      <c r="H3672" s="15">
        <v>44430</v>
      </c>
      <c r="I3672" s="9" t="s">
        <v>7457</v>
      </c>
      <c r="J3672" s="9">
        <v>115</v>
      </c>
      <c r="K3672" s="9" t="s">
        <v>7481</v>
      </c>
      <c r="L3672" s="9" t="str">
        <f>IF(OR('1. Raw Data'!L3672="Elec", '1. Raw Data'!L3672="elect"), "Electronics", '1. Raw Data'!L3672)</f>
        <v>Clothing</v>
      </c>
      <c r="M3672" s="9">
        <v>770.65</v>
      </c>
      <c r="N3672" s="9">
        <f>IF(ISBLANK('1. Raw Data'!N3672), MEDIAN('1. Raw Data'!$N$2:$N$5001), '1. Raw Data'!N3672)</f>
        <v>462.54</v>
      </c>
      <c r="O3672" s="9">
        <v>3</v>
      </c>
      <c r="P3672" s="9">
        <f>IF(ISBLANK('1. Raw Data'!P3672), 0, '1. Raw Data'!P3672)</f>
        <v>0</v>
      </c>
      <c r="Q3672" s="9">
        <v>516</v>
      </c>
      <c r="R3672" s="9">
        <v>3</v>
      </c>
      <c r="S3672" s="9">
        <f t="shared" si="171"/>
        <v>2311.9499999999998</v>
      </c>
      <c r="T3672" s="9">
        <f t="shared" si="172"/>
        <v>924.3299999999997</v>
      </c>
      <c r="U3672" s="23">
        <f t="shared" si="173"/>
        <v>0.39980535911243748</v>
      </c>
    </row>
    <row r="3673" spans="1:21" x14ac:dyDescent="0.3">
      <c r="A3673" s="9">
        <v>1021</v>
      </c>
      <c r="B3673" s="9" t="str">
        <f>PROPER(TRIM('1. Raw Data'!B3673))</f>
        <v>Customer_3671</v>
      </c>
      <c r="C3673" s="9">
        <f>IF(OR('1. Raw Data'!C3673&lt;18, '1. Raw Data'!C3673&gt;100), MEDIAN('1. Raw Data'!$C$2:$C$5001), '1. Raw Data'!C3673)</f>
        <v>40</v>
      </c>
      <c r="D3673" s="9" t="s">
        <v>5022</v>
      </c>
      <c r="E3673" s="22">
        <v>44423</v>
      </c>
      <c r="F3673" s="9">
        <v>0</v>
      </c>
      <c r="G3673" s="9">
        <v>11639</v>
      </c>
      <c r="H3673" s="15">
        <v>44423</v>
      </c>
      <c r="I3673" s="9" t="s">
        <v>7456</v>
      </c>
      <c r="J3673" s="9">
        <v>133</v>
      </c>
      <c r="K3673" s="9" t="s">
        <v>7498</v>
      </c>
      <c r="L3673" s="9" t="str">
        <f>IF(OR('1. Raw Data'!L3673="Elec", '1. Raw Data'!L3673="elect"), "Electronics", '1. Raw Data'!L3673)</f>
        <v>Clothing</v>
      </c>
      <c r="M3673" s="9">
        <v>1494.31</v>
      </c>
      <c r="N3673" s="9">
        <f>IF(ISBLANK('1. Raw Data'!N3673), MEDIAN('1. Raw Data'!$N$2:$N$5001), '1. Raw Data'!N3673)</f>
        <v>786.44</v>
      </c>
      <c r="O3673" s="9">
        <v>3</v>
      </c>
      <c r="P3673" s="9">
        <f>IF(ISBLANK('1. Raw Data'!P3673), 0, '1. Raw Data'!P3673)</f>
        <v>0.1</v>
      </c>
      <c r="Q3673" s="9">
        <v>908</v>
      </c>
      <c r="R3673" s="9">
        <v>6</v>
      </c>
      <c r="S3673" s="9">
        <f t="shared" si="171"/>
        <v>4034.6370000000002</v>
      </c>
      <c r="T3673" s="9">
        <f t="shared" si="172"/>
        <v>1675.317</v>
      </c>
      <c r="U3673" s="23">
        <f t="shared" si="173"/>
        <v>0.41523363811911701</v>
      </c>
    </row>
    <row r="3674" spans="1:21" x14ac:dyDescent="0.3">
      <c r="A3674" s="9">
        <v>2372</v>
      </c>
      <c r="B3674" s="9" t="str">
        <f>PROPER(TRIM('1. Raw Data'!B3674))</f>
        <v>Customer_3672</v>
      </c>
      <c r="C3674" s="9">
        <f>IF(OR('1. Raw Data'!C3674&lt;18, '1. Raw Data'!C3674&gt;100), MEDIAN('1. Raw Data'!$C$2:$C$5001), '1. Raw Data'!C3674)</f>
        <v>40</v>
      </c>
      <c r="D3674" s="9" t="s">
        <v>5019</v>
      </c>
      <c r="E3674" s="22">
        <v>45003</v>
      </c>
      <c r="F3674" s="9">
        <v>0</v>
      </c>
      <c r="G3674" s="9">
        <v>10360</v>
      </c>
      <c r="H3674" s="15">
        <v>45003</v>
      </c>
      <c r="I3674" s="9" t="s">
        <v>7457</v>
      </c>
      <c r="J3674" s="9">
        <v>110</v>
      </c>
      <c r="K3674" s="9" t="s">
        <v>7493</v>
      </c>
      <c r="L3674" s="9" t="str">
        <f>IF(OR('1. Raw Data'!L3674="Elec", '1. Raw Data'!L3674="elect"), "Electronics", '1. Raw Data'!L3674)</f>
        <v>Electronics</v>
      </c>
      <c r="M3674" s="9">
        <v>760.19</v>
      </c>
      <c r="N3674" s="9">
        <f>IF(ISBLANK('1. Raw Data'!N3674), MEDIAN('1. Raw Data'!$N$2:$N$5001), '1. Raw Data'!N3674)</f>
        <v>428.71</v>
      </c>
      <c r="O3674" s="9">
        <v>2</v>
      </c>
      <c r="P3674" s="9">
        <f>IF(ISBLANK('1. Raw Data'!P3674), 0, '1. Raw Data'!P3674)</f>
        <v>0</v>
      </c>
      <c r="Q3674" s="9">
        <v>369</v>
      </c>
      <c r="R3674" s="9">
        <v>7</v>
      </c>
      <c r="S3674" s="9">
        <f t="shared" si="171"/>
        <v>1520.38</v>
      </c>
      <c r="T3674" s="9">
        <f t="shared" si="172"/>
        <v>662.96000000000015</v>
      </c>
      <c r="U3674" s="23">
        <f t="shared" si="173"/>
        <v>0.4360488825162131</v>
      </c>
    </row>
    <row r="3675" spans="1:21" x14ac:dyDescent="0.3">
      <c r="A3675" s="9">
        <v>1682</v>
      </c>
      <c r="B3675" s="9" t="str">
        <f>PROPER(TRIM('1. Raw Data'!B3675))</f>
        <v>Customer_3673</v>
      </c>
      <c r="C3675" s="9">
        <f>IF(OR('1. Raw Data'!C3675&lt;18, '1. Raw Data'!C3675&gt;100), MEDIAN('1. Raw Data'!$C$2:$C$5001), '1. Raw Data'!C3675)</f>
        <v>46</v>
      </c>
      <c r="D3675" s="9" t="s">
        <v>5019</v>
      </c>
      <c r="E3675" s="22">
        <v>44203</v>
      </c>
      <c r="F3675" s="9">
        <v>0</v>
      </c>
      <c r="G3675" s="9">
        <v>13435</v>
      </c>
      <c r="H3675" s="15">
        <v>44378</v>
      </c>
      <c r="I3675" s="9" t="s">
        <v>7455</v>
      </c>
      <c r="J3675" s="9">
        <v>101</v>
      </c>
      <c r="K3675" s="9" t="s">
        <v>7478</v>
      </c>
      <c r="L3675" s="9" t="str">
        <f>IF(OR('1. Raw Data'!L3675="Elec", '1. Raw Data'!L3675="elect"), "Electronics", '1. Raw Data'!L3675)</f>
        <v>Clothing</v>
      </c>
      <c r="M3675" s="9">
        <v>368.64</v>
      </c>
      <c r="N3675" s="9">
        <f>IF(ISBLANK('1. Raw Data'!N3675), MEDIAN('1. Raw Data'!$N$2:$N$5001), '1. Raw Data'!N3675)</f>
        <v>164.1</v>
      </c>
      <c r="O3675" s="9">
        <v>5</v>
      </c>
      <c r="P3675" s="9">
        <f>IF(ISBLANK('1. Raw Data'!P3675), 0, '1. Raw Data'!P3675)</f>
        <v>0</v>
      </c>
      <c r="Q3675" s="9">
        <v>562</v>
      </c>
      <c r="R3675" s="9">
        <v>3</v>
      </c>
      <c r="S3675" s="9">
        <f t="shared" si="171"/>
        <v>1843.1999999999998</v>
      </c>
      <c r="T3675" s="9">
        <f t="shared" si="172"/>
        <v>1022.6999999999998</v>
      </c>
      <c r="U3675" s="23">
        <f t="shared" si="173"/>
        <v>0.55485026041666663</v>
      </c>
    </row>
    <row r="3676" spans="1:21" x14ac:dyDescent="0.3">
      <c r="A3676" s="9">
        <v>1905</v>
      </c>
      <c r="B3676" s="9" t="str">
        <f>PROPER(TRIM('1. Raw Data'!B3676))</f>
        <v>Customer_3674</v>
      </c>
      <c r="C3676" s="9">
        <f>IF(OR('1. Raw Data'!C3676&lt;18, '1. Raw Data'!C3676&gt;100), MEDIAN('1. Raw Data'!$C$2:$C$5001), '1. Raw Data'!C3676)</f>
        <v>50</v>
      </c>
      <c r="D3676" s="9" t="s">
        <v>5021</v>
      </c>
      <c r="E3676" s="22">
        <v>44884</v>
      </c>
      <c r="F3676" s="9">
        <v>0</v>
      </c>
      <c r="G3676" s="9">
        <v>10733</v>
      </c>
      <c r="H3676" s="15">
        <v>44884</v>
      </c>
      <c r="I3676" s="9" t="s">
        <v>7457</v>
      </c>
      <c r="J3676" s="9">
        <v>112</v>
      </c>
      <c r="K3676" s="9" t="s">
        <v>7492</v>
      </c>
      <c r="L3676" s="9" t="str">
        <f>IF(OR('1. Raw Data'!L3676="Elec", '1. Raw Data'!L3676="elect"), "Electronics", '1. Raw Data'!L3676)</f>
        <v>Sports</v>
      </c>
      <c r="M3676" s="9">
        <v>785.81</v>
      </c>
      <c r="N3676" s="9">
        <f>IF(ISBLANK('1. Raw Data'!N3676), MEDIAN('1. Raw Data'!$N$2:$N$5001), '1. Raw Data'!N3676)</f>
        <v>365.59</v>
      </c>
      <c r="O3676" s="9">
        <v>2</v>
      </c>
      <c r="P3676" s="9">
        <f>IF(ISBLANK('1. Raw Data'!P3676), 0, '1. Raw Data'!P3676)</f>
        <v>0</v>
      </c>
      <c r="Q3676" s="9">
        <v>526</v>
      </c>
      <c r="R3676" s="9">
        <v>4</v>
      </c>
      <c r="S3676" s="9">
        <f t="shared" si="171"/>
        <v>1571.62</v>
      </c>
      <c r="T3676" s="9">
        <f t="shared" si="172"/>
        <v>840.43999999999994</v>
      </c>
      <c r="U3676" s="23">
        <f t="shared" si="173"/>
        <v>0.534760311016658</v>
      </c>
    </row>
    <row r="3677" spans="1:21" x14ac:dyDescent="0.3">
      <c r="A3677" s="9">
        <v>1319</v>
      </c>
      <c r="B3677" s="9" t="str">
        <f>PROPER(TRIM('1. Raw Data'!B3677))</f>
        <v>Customer_3675</v>
      </c>
      <c r="C3677" s="9">
        <f>IF(OR('1. Raw Data'!C3677&lt;18, '1. Raw Data'!C3677&gt;100), MEDIAN('1. Raw Data'!$C$2:$C$5001), '1. Raw Data'!C3677)</f>
        <v>52</v>
      </c>
      <c r="D3677" s="9" t="s">
        <v>5021</v>
      </c>
      <c r="E3677" s="22">
        <v>45222</v>
      </c>
      <c r="F3677" s="9">
        <v>0</v>
      </c>
      <c r="G3677" s="9">
        <v>10851</v>
      </c>
      <c r="H3677" s="15">
        <v>45222</v>
      </c>
      <c r="I3677" s="9" t="s">
        <v>7455</v>
      </c>
      <c r="J3677" s="9">
        <v>143</v>
      </c>
      <c r="K3677" s="9" t="s">
        <v>7475</v>
      </c>
      <c r="L3677" s="9" t="str">
        <f>IF(OR('1. Raw Data'!L3677="Elec", '1. Raw Data'!L3677="elect"), "Electronics", '1. Raw Data'!L3677)</f>
        <v>Sports</v>
      </c>
      <c r="M3677" s="9">
        <v>107.41</v>
      </c>
      <c r="N3677" s="9">
        <f>IF(ISBLANK('1. Raw Data'!N3677), MEDIAN('1. Raw Data'!$N$2:$N$5001), '1. Raw Data'!N3677)</f>
        <v>52.19</v>
      </c>
      <c r="O3677" s="9">
        <v>2</v>
      </c>
      <c r="P3677" s="9">
        <f>IF(ISBLANK('1. Raw Data'!P3677), 0, '1. Raw Data'!P3677)</f>
        <v>0.05</v>
      </c>
      <c r="Q3677" s="9">
        <v>436</v>
      </c>
      <c r="R3677" s="9">
        <v>3</v>
      </c>
      <c r="S3677" s="9">
        <f t="shared" si="171"/>
        <v>204.07899999999998</v>
      </c>
      <c r="T3677" s="9">
        <f t="shared" si="172"/>
        <v>99.698999999999984</v>
      </c>
      <c r="U3677" s="23">
        <f t="shared" si="173"/>
        <v>0.48853140205508649</v>
      </c>
    </row>
    <row r="3678" spans="1:21" x14ac:dyDescent="0.3">
      <c r="A3678" s="9">
        <v>1125</v>
      </c>
      <c r="B3678" s="9" t="str">
        <f>PROPER(TRIM('1. Raw Data'!B3678))</f>
        <v>Customer_3676</v>
      </c>
      <c r="C3678" s="9">
        <f>IF(OR('1. Raw Data'!C3678&lt;18, '1. Raw Data'!C3678&gt;100), MEDIAN('1. Raw Data'!$C$2:$C$5001), '1. Raw Data'!C3678)</f>
        <v>38</v>
      </c>
      <c r="D3678" s="9" t="s">
        <v>5023</v>
      </c>
      <c r="E3678" s="22">
        <v>44026</v>
      </c>
      <c r="F3678" s="9">
        <v>0</v>
      </c>
      <c r="G3678" s="9">
        <v>10859</v>
      </c>
      <c r="H3678" s="15">
        <v>44026</v>
      </c>
      <c r="I3678" s="9" t="s">
        <v>7457</v>
      </c>
      <c r="J3678" s="9">
        <v>129</v>
      </c>
      <c r="K3678" s="9" t="s">
        <v>7471</v>
      </c>
      <c r="L3678" s="9" t="str">
        <f>IF(OR('1. Raw Data'!L3678="Elec", '1. Raw Data'!L3678="elect"), "Electronics", '1. Raw Data'!L3678)</f>
        <v>Electronics</v>
      </c>
      <c r="M3678" s="9">
        <v>1361.92</v>
      </c>
      <c r="N3678" s="9">
        <f>IF(ISBLANK('1. Raw Data'!N3678), MEDIAN('1. Raw Data'!$N$2:$N$5001), '1. Raw Data'!N3678)</f>
        <v>702.01</v>
      </c>
      <c r="O3678" s="9">
        <v>2</v>
      </c>
      <c r="P3678" s="9">
        <f>IF(ISBLANK('1. Raw Data'!P3678), 0, '1. Raw Data'!P3678)</f>
        <v>0</v>
      </c>
      <c r="Q3678" s="9">
        <v>384</v>
      </c>
      <c r="R3678" s="9">
        <v>5</v>
      </c>
      <c r="S3678" s="9">
        <f t="shared" si="171"/>
        <v>2723.84</v>
      </c>
      <c r="T3678" s="9">
        <f t="shared" si="172"/>
        <v>1319.8200000000002</v>
      </c>
      <c r="U3678" s="23">
        <f t="shared" si="173"/>
        <v>0.48454387922932335</v>
      </c>
    </row>
    <row r="3679" spans="1:21" x14ac:dyDescent="0.3">
      <c r="A3679" s="9">
        <v>1276</v>
      </c>
      <c r="B3679" s="9" t="str">
        <f>PROPER(TRIM('1. Raw Data'!B3679))</f>
        <v>Customer_3677</v>
      </c>
      <c r="C3679" s="9">
        <f>IF(OR('1. Raw Data'!C3679&lt;18, '1. Raw Data'!C3679&gt;100), MEDIAN('1. Raw Data'!$C$2:$C$5001), '1. Raw Data'!C3679)</f>
        <v>54</v>
      </c>
      <c r="D3679" s="9" t="s">
        <v>5021</v>
      </c>
      <c r="E3679" s="22">
        <v>43931</v>
      </c>
      <c r="F3679" s="9">
        <v>0</v>
      </c>
      <c r="G3679" s="9">
        <v>10700</v>
      </c>
      <c r="H3679" s="15">
        <v>44108</v>
      </c>
      <c r="I3679" s="9" t="s">
        <v>7455</v>
      </c>
      <c r="J3679" s="9">
        <v>117</v>
      </c>
      <c r="K3679" s="9" t="s">
        <v>7483</v>
      </c>
      <c r="L3679" s="9" t="str">
        <f>IF(OR('1. Raw Data'!L3679="Elec", '1. Raw Data'!L3679="elect"), "Electronics", '1. Raw Data'!L3679)</f>
        <v>Home Appliances</v>
      </c>
      <c r="M3679" s="9">
        <v>1236.9000000000001</v>
      </c>
      <c r="N3679" s="9">
        <f>IF(ISBLANK('1. Raw Data'!N3679), MEDIAN('1. Raw Data'!$N$2:$N$5001), '1. Raw Data'!N3679)</f>
        <v>834.48</v>
      </c>
      <c r="O3679" s="9">
        <v>2</v>
      </c>
      <c r="P3679" s="9">
        <f>IF(ISBLANK('1. Raw Data'!P3679), 0, '1. Raw Data'!P3679)</f>
        <v>0</v>
      </c>
      <c r="Q3679" s="9">
        <v>391</v>
      </c>
      <c r="R3679" s="9">
        <v>8</v>
      </c>
      <c r="S3679" s="9">
        <f t="shared" si="171"/>
        <v>2473.8000000000002</v>
      </c>
      <c r="T3679" s="9">
        <f t="shared" si="172"/>
        <v>804.84000000000015</v>
      </c>
      <c r="U3679" s="23">
        <f t="shared" si="173"/>
        <v>0.32534562211981571</v>
      </c>
    </row>
    <row r="3680" spans="1:21" x14ac:dyDescent="0.3">
      <c r="A3680" s="9">
        <v>2227</v>
      </c>
      <c r="B3680" s="9" t="str">
        <f>PROPER(TRIM('1. Raw Data'!B3680))</f>
        <v>Customer_3678</v>
      </c>
      <c r="C3680" s="9">
        <f>IF(OR('1. Raw Data'!C3680&lt;18, '1. Raw Data'!C3680&gt;100), MEDIAN('1. Raw Data'!$C$2:$C$5001), '1. Raw Data'!C3680)</f>
        <v>40</v>
      </c>
      <c r="D3680" s="9" t="s">
        <v>5018</v>
      </c>
      <c r="E3680" s="22">
        <v>44673</v>
      </c>
      <c r="F3680" s="9">
        <v>0</v>
      </c>
      <c r="G3680" s="9">
        <v>11350</v>
      </c>
      <c r="H3680" s="15">
        <v>44673</v>
      </c>
      <c r="I3680" s="9" t="s">
        <v>7457</v>
      </c>
      <c r="J3680" s="9">
        <v>104</v>
      </c>
      <c r="K3680" s="9" t="s">
        <v>7499</v>
      </c>
      <c r="L3680" s="9" t="str">
        <f>IF(OR('1. Raw Data'!L3680="Elec", '1. Raw Data'!L3680="elect"), "Electronics", '1. Raw Data'!L3680)</f>
        <v>Electronics</v>
      </c>
      <c r="M3680" s="9">
        <v>1102.44</v>
      </c>
      <c r="N3680" s="9">
        <f>IF(ISBLANK('1. Raw Data'!N3680), MEDIAN('1. Raw Data'!$N$2:$N$5001), '1. Raw Data'!N3680)</f>
        <v>562.54</v>
      </c>
      <c r="O3680" s="9">
        <v>5</v>
      </c>
      <c r="P3680" s="9">
        <f>IF(ISBLANK('1. Raw Data'!P3680), 0, '1. Raw Data'!P3680)</f>
        <v>0</v>
      </c>
      <c r="Q3680" s="9">
        <v>568</v>
      </c>
      <c r="R3680" s="9">
        <v>5</v>
      </c>
      <c r="S3680" s="9">
        <f t="shared" si="171"/>
        <v>5512.2000000000007</v>
      </c>
      <c r="T3680" s="9">
        <f t="shared" si="172"/>
        <v>2699.5000000000009</v>
      </c>
      <c r="U3680" s="23">
        <f t="shared" si="173"/>
        <v>0.48973186749392267</v>
      </c>
    </row>
    <row r="3681" spans="1:21" x14ac:dyDescent="0.3">
      <c r="A3681" s="9">
        <v>1193</v>
      </c>
      <c r="B3681" s="9" t="str">
        <f>PROPER(TRIM('1. Raw Data'!B3681))</f>
        <v>Customer_3679</v>
      </c>
      <c r="C3681" s="9">
        <f>IF(OR('1. Raw Data'!C3681&lt;18, '1. Raw Data'!C3681&gt;100), MEDIAN('1. Raw Data'!$C$2:$C$5001), '1. Raw Data'!C3681)</f>
        <v>53</v>
      </c>
      <c r="D3681" s="9" t="s">
        <v>5018</v>
      </c>
      <c r="E3681" s="22">
        <v>43952</v>
      </c>
      <c r="F3681" s="9">
        <v>0</v>
      </c>
      <c r="G3681" s="9">
        <v>12883</v>
      </c>
      <c r="H3681" s="15">
        <v>43835</v>
      </c>
      <c r="I3681" s="9" t="s">
        <v>7457</v>
      </c>
      <c r="J3681" s="9">
        <v>129</v>
      </c>
      <c r="K3681" s="9" t="s">
        <v>7471</v>
      </c>
      <c r="L3681" s="9" t="str">
        <f>IF(OR('1. Raw Data'!L3681="Elec", '1. Raw Data'!L3681="elect"), "Electronics", '1. Raw Data'!L3681)</f>
        <v>Clothing</v>
      </c>
      <c r="M3681" s="9">
        <v>934.25</v>
      </c>
      <c r="N3681" s="9">
        <f>IF(ISBLANK('1. Raw Data'!N3681), MEDIAN('1. Raw Data'!$N$2:$N$5001), '1. Raw Data'!N3681)</f>
        <v>520.52</v>
      </c>
      <c r="O3681" s="9">
        <v>3</v>
      </c>
      <c r="P3681" s="9">
        <f>IF(ISBLANK('1. Raw Data'!P3681), 0, '1. Raw Data'!P3681)</f>
        <v>0</v>
      </c>
      <c r="Q3681" s="9">
        <v>405</v>
      </c>
      <c r="R3681" s="9">
        <v>7</v>
      </c>
      <c r="S3681" s="9">
        <f t="shared" si="171"/>
        <v>2802.75</v>
      </c>
      <c r="T3681" s="9">
        <f t="shared" si="172"/>
        <v>1241.19</v>
      </c>
      <c r="U3681" s="23">
        <f t="shared" si="173"/>
        <v>0.44284720363928287</v>
      </c>
    </row>
    <row r="3682" spans="1:21" x14ac:dyDescent="0.3">
      <c r="A3682" s="9">
        <v>1695</v>
      </c>
      <c r="B3682" s="9" t="str">
        <f>PROPER(TRIM('1. Raw Data'!B3682))</f>
        <v>Customer_3680</v>
      </c>
      <c r="C3682" s="9">
        <f>IF(OR('1. Raw Data'!C3682&lt;18, '1. Raw Data'!C3682&gt;100), MEDIAN('1. Raw Data'!$C$2:$C$5001), '1. Raw Data'!C3682)</f>
        <v>33</v>
      </c>
      <c r="D3682" s="9" t="s">
        <v>5022</v>
      </c>
      <c r="E3682" s="22">
        <v>44398</v>
      </c>
      <c r="F3682" s="9">
        <v>0</v>
      </c>
      <c r="G3682" s="9">
        <v>13547</v>
      </c>
      <c r="H3682" s="15">
        <v>44398</v>
      </c>
      <c r="I3682" s="9" t="s">
        <v>7457</v>
      </c>
      <c r="J3682" s="9">
        <v>107</v>
      </c>
      <c r="K3682" s="9" t="s">
        <v>7485</v>
      </c>
      <c r="L3682" s="9" t="str">
        <f>IF(OR('1. Raw Data'!L3682="Elec", '1. Raw Data'!L3682="elect"), "Electronics", '1. Raw Data'!L3682)</f>
        <v>Home Appliances</v>
      </c>
      <c r="M3682" s="9">
        <v>890.76</v>
      </c>
      <c r="N3682" s="9">
        <f>IF(ISBLANK('1. Raw Data'!N3682), MEDIAN('1. Raw Data'!$N$2:$N$5001), '1. Raw Data'!N3682)</f>
        <v>399.6</v>
      </c>
      <c r="O3682" s="9">
        <v>4</v>
      </c>
      <c r="P3682" s="9">
        <f>IF(ISBLANK('1. Raw Data'!P3682), 0, '1. Raw Data'!P3682)</f>
        <v>0</v>
      </c>
      <c r="Q3682" s="9">
        <v>422</v>
      </c>
      <c r="R3682" s="9">
        <v>3</v>
      </c>
      <c r="S3682" s="9">
        <f t="shared" si="171"/>
        <v>3563.04</v>
      </c>
      <c r="T3682" s="9">
        <f t="shared" si="172"/>
        <v>1964.6399999999999</v>
      </c>
      <c r="U3682" s="23">
        <f t="shared" si="173"/>
        <v>0.55139431496699443</v>
      </c>
    </row>
    <row r="3683" spans="1:21" x14ac:dyDescent="0.3">
      <c r="A3683" s="9">
        <v>2309</v>
      </c>
      <c r="B3683" s="9" t="str">
        <f>PROPER(TRIM('1. Raw Data'!B3683))</f>
        <v>Customer_3681</v>
      </c>
      <c r="C3683" s="9">
        <f>IF(OR('1. Raw Data'!C3683&lt;18, '1. Raw Data'!C3683&gt;100), MEDIAN('1. Raw Data'!$C$2:$C$5001), '1. Raw Data'!C3683)</f>
        <v>48</v>
      </c>
      <c r="D3683" s="9" t="s">
        <v>5018</v>
      </c>
      <c r="E3683" s="22">
        <v>45055</v>
      </c>
      <c r="F3683" s="9">
        <v>0</v>
      </c>
      <c r="G3683" s="9">
        <v>10822</v>
      </c>
      <c r="H3683" s="15">
        <v>45174</v>
      </c>
      <c r="I3683" s="9" t="s">
        <v>7457</v>
      </c>
      <c r="J3683" s="9">
        <v>144</v>
      </c>
      <c r="K3683" s="9" t="s">
        <v>7462</v>
      </c>
      <c r="L3683" s="9" t="str">
        <f>IF(OR('1. Raw Data'!L3683="Elec", '1. Raw Data'!L3683="elect"), "Electronics", '1. Raw Data'!L3683)</f>
        <v>Electronics</v>
      </c>
      <c r="M3683" s="9">
        <v>1495.26</v>
      </c>
      <c r="N3683" s="9">
        <f>IF(ISBLANK('1. Raw Data'!N3683), MEDIAN('1. Raw Data'!$N$2:$N$5001), '1. Raw Data'!N3683)</f>
        <v>928.25</v>
      </c>
      <c r="O3683" s="9">
        <v>2</v>
      </c>
      <c r="P3683" s="9">
        <f>IF(ISBLANK('1. Raw Data'!P3683), 0, '1. Raw Data'!P3683)</f>
        <v>0</v>
      </c>
      <c r="Q3683" s="9">
        <v>484</v>
      </c>
      <c r="R3683" s="9">
        <v>1</v>
      </c>
      <c r="S3683" s="9">
        <f t="shared" si="171"/>
        <v>2990.52</v>
      </c>
      <c r="T3683" s="9">
        <f t="shared" si="172"/>
        <v>1134.02</v>
      </c>
      <c r="U3683" s="23">
        <f t="shared" si="173"/>
        <v>0.37920495432232521</v>
      </c>
    </row>
    <row r="3684" spans="1:21" x14ac:dyDescent="0.3">
      <c r="A3684" s="9">
        <v>1056</v>
      </c>
      <c r="B3684" s="9" t="str">
        <f>PROPER(TRIM('1. Raw Data'!B3684))</f>
        <v>Customer_3682</v>
      </c>
      <c r="C3684" s="9">
        <f>IF(OR('1. Raw Data'!C3684&lt;18, '1. Raw Data'!C3684&gt;100), MEDIAN('1. Raw Data'!$C$2:$C$5001), '1. Raw Data'!C3684)</f>
        <v>30</v>
      </c>
      <c r="D3684" s="9" t="s">
        <v>5018</v>
      </c>
      <c r="E3684" s="22">
        <v>44090</v>
      </c>
      <c r="F3684" s="9">
        <v>0</v>
      </c>
      <c r="G3684" s="9">
        <v>11634</v>
      </c>
      <c r="H3684" s="15">
        <v>44090</v>
      </c>
      <c r="I3684" s="9" t="s">
        <v>7457</v>
      </c>
      <c r="J3684" s="9">
        <v>113</v>
      </c>
      <c r="K3684" s="9" t="s">
        <v>7460</v>
      </c>
      <c r="L3684" s="9" t="str">
        <f>IF(OR('1. Raw Data'!L3684="Elec", '1. Raw Data'!L3684="elect"), "Electronics", '1. Raw Data'!L3684)</f>
        <v>Electronics</v>
      </c>
      <c r="M3684" s="9">
        <v>453.1</v>
      </c>
      <c r="N3684" s="9">
        <f>IF(ISBLANK('1. Raw Data'!N3684), MEDIAN('1. Raw Data'!$N$2:$N$5001), '1. Raw Data'!N3684)</f>
        <v>257.39999999999998</v>
      </c>
      <c r="O3684" s="9">
        <v>5</v>
      </c>
      <c r="P3684" s="9">
        <f>IF(ISBLANK('1. Raw Data'!P3684), 0, '1. Raw Data'!P3684)</f>
        <v>0</v>
      </c>
      <c r="Q3684" s="9">
        <v>433</v>
      </c>
      <c r="R3684" s="9">
        <v>2</v>
      </c>
      <c r="S3684" s="9">
        <f t="shared" si="171"/>
        <v>2265.5</v>
      </c>
      <c r="T3684" s="9">
        <f t="shared" si="172"/>
        <v>978.5</v>
      </c>
      <c r="U3684" s="23">
        <f t="shared" si="173"/>
        <v>0.43191348488192455</v>
      </c>
    </row>
    <row r="3685" spans="1:21" x14ac:dyDescent="0.3">
      <c r="A3685" s="9">
        <v>2326</v>
      </c>
      <c r="B3685" s="9" t="str">
        <f>PROPER(TRIM('1. Raw Data'!B3685))</f>
        <v>Customer_3683</v>
      </c>
      <c r="C3685" s="9">
        <f>IF(OR('1. Raw Data'!C3685&lt;18, '1. Raw Data'!C3685&gt;100), MEDIAN('1. Raw Data'!$C$2:$C$5001), '1. Raw Data'!C3685)</f>
        <v>20</v>
      </c>
      <c r="D3685" s="9" t="s">
        <v>5018</v>
      </c>
      <c r="E3685" s="22">
        <v>45267</v>
      </c>
      <c r="F3685" s="9">
        <v>0</v>
      </c>
      <c r="G3685" s="9">
        <v>10096</v>
      </c>
      <c r="H3685" s="15">
        <v>45119</v>
      </c>
      <c r="I3685" s="9" t="s">
        <v>7456</v>
      </c>
      <c r="J3685" s="9">
        <v>105</v>
      </c>
      <c r="K3685" s="9" t="s">
        <v>7461</v>
      </c>
      <c r="L3685" s="9" t="str">
        <f>IF(OR('1. Raw Data'!L3685="Elec", '1. Raw Data'!L3685="elect"), "Electronics", '1. Raw Data'!L3685)</f>
        <v>Sports</v>
      </c>
      <c r="M3685" s="9">
        <v>1180.54</v>
      </c>
      <c r="N3685" s="9">
        <f>IF(ISBLANK('1. Raw Data'!N3685), MEDIAN('1. Raw Data'!$N$2:$N$5001), '1. Raw Data'!N3685)</f>
        <v>628.01</v>
      </c>
      <c r="O3685" s="9">
        <v>1</v>
      </c>
      <c r="P3685" s="9">
        <f>IF(ISBLANK('1. Raw Data'!P3685), 0, '1. Raw Data'!P3685)</f>
        <v>0</v>
      </c>
      <c r="Q3685" s="9">
        <v>391</v>
      </c>
      <c r="R3685" s="9">
        <v>7</v>
      </c>
      <c r="S3685" s="9">
        <f t="shared" si="171"/>
        <v>1180.54</v>
      </c>
      <c r="T3685" s="9">
        <f t="shared" si="172"/>
        <v>552.53</v>
      </c>
      <c r="U3685" s="23">
        <f t="shared" si="173"/>
        <v>0.46803157876903789</v>
      </c>
    </row>
    <row r="3686" spans="1:21" x14ac:dyDescent="0.3">
      <c r="A3686" s="9">
        <v>2186</v>
      </c>
      <c r="B3686" s="9" t="str">
        <f>PROPER(TRIM('1. Raw Data'!B3686))</f>
        <v>Customer_3684</v>
      </c>
      <c r="C3686" s="9">
        <f>IF(OR('1. Raw Data'!C3686&lt;18, '1. Raw Data'!C3686&gt;100), MEDIAN('1. Raw Data'!$C$2:$C$5001), '1. Raw Data'!C3686)</f>
        <v>45</v>
      </c>
      <c r="D3686" s="9" t="s">
        <v>5023</v>
      </c>
      <c r="E3686" s="22">
        <v>44102</v>
      </c>
      <c r="F3686" s="9">
        <v>0</v>
      </c>
      <c r="G3686" s="9">
        <v>10326</v>
      </c>
      <c r="H3686" s="15">
        <v>44102</v>
      </c>
      <c r="I3686" s="9" t="s">
        <v>7456</v>
      </c>
      <c r="J3686" s="9">
        <v>106</v>
      </c>
      <c r="K3686" s="9" t="s">
        <v>7477</v>
      </c>
      <c r="L3686" s="9" t="str">
        <f>IF(OR('1. Raw Data'!L3686="Elec", '1. Raw Data'!L3686="elect"), "Electronics", '1. Raw Data'!L3686)</f>
        <v>Electronics</v>
      </c>
      <c r="M3686" s="9">
        <v>893.04</v>
      </c>
      <c r="N3686" s="9">
        <f>IF(ISBLANK('1. Raw Data'!N3686), MEDIAN('1. Raw Data'!$N$2:$N$5001), '1. Raw Data'!N3686)</f>
        <v>610.98</v>
      </c>
      <c r="O3686" s="9">
        <v>4</v>
      </c>
      <c r="P3686" s="9">
        <f>IF(ISBLANK('1. Raw Data'!P3686), 0, '1. Raw Data'!P3686)</f>
        <v>0</v>
      </c>
      <c r="Q3686" s="9">
        <v>338</v>
      </c>
      <c r="R3686" s="9">
        <v>5</v>
      </c>
      <c r="S3686" s="9">
        <f t="shared" si="171"/>
        <v>3572.16</v>
      </c>
      <c r="T3686" s="9">
        <f t="shared" si="172"/>
        <v>1128.2399999999998</v>
      </c>
      <c r="U3686" s="23">
        <f t="shared" si="173"/>
        <v>0.3158425154528352</v>
      </c>
    </row>
    <row r="3687" spans="1:21" x14ac:dyDescent="0.3">
      <c r="A3687" s="9">
        <v>1018</v>
      </c>
      <c r="B3687" s="9" t="str">
        <f>PROPER(TRIM('1. Raw Data'!B3687))</f>
        <v>Customer_3685</v>
      </c>
      <c r="C3687" s="9">
        <f>IF(OR('1. Raw Data'!C3687&lt;18, '1. Raw Data'!C3687&gt;100), MEDIAN('1. Raw Data'!$C$2:$C$5001), '1. Raw Data'!C3687)</f>
        <v>40</v>
      </c>
      <c r="D3687" s="9" t="s">
        <v>5022</v>
      </c>
      <c r="E3687" s="22">
        <v>44342</v>
      </c>
      <c r="F3687" s="9">
        <v>0</v>
      </c>
      <c r="G3687" s="9">
        <v>12120</v>
      </c>
      <c r="H3687" s="15">
        <v>44342</v>
      </c>
      <c r="I3687" s="9" t="s">
        <v>7457</v>
      </c>
      <c r="J3687" s="9">
        <v>134</v>
      </c>
      <c r="K3687" s="9" t="s">
        <v>7482</v>
      </c>
      <c r="L3687" s="9" t="str">
        <f>IF(OR('1. Raw Data'!L3687="Elec", '1. Raw Data'!L3687="elect"), "Electronics", '1. Raw Data'!L3687)</f>
        <v>Home Appliances</v>
      </c>
      <c r="M3687" s="9">
        <v>1465.03</v>
      </c>
      <c r="N3687" s="9">
        <f>IF(ISBLANK('1. Raw Data'!N3687), MEDIAN('1. Raw Data'!$N$2:$N$5001), '1. Raw Data'!N3687)</f>
        <v>977.46</v>
      </c>
      <c r="O3687" s="9">
        <v>2</v>
      </c>
      <c r="P3687" s="9">
        <f>IF(ISBLANK('1. Raw Data'!P3687), 0, '1. Raw Data'!P3687)</f>
        <v>0</v>
      </c>
      <c r="Q3687" s="9">
        <v>355</v>
      </c>
      <c r="R3687" s="9">
        <v>8</v>
      </c>
      <c r="S3687" s="9">
        <f t="shared" si="171"/>
        <v>2930.06</v>
      </c>
      <c r="T3687" s="9">
        <f t="shared" si="172"/>
        <v>975.13999999999987</v>
      </c>
      <c r="U3687" s="23">
        <f t="shared" si="173"/>
        <v>0.33280547156030932</v>
      </c>
    </row>
    <row r="3688" spans="1:21" x14ac:dyDescent="0.3">
      <c r="A3688" s="9">
        <v>2393</v>
      </c>
      <c r="B3688" s="9" t="str">
        <f>PROPER(TRIM('1. Raw Data'!B3688))</f>
        <v>Customer_3686</v>
      </c>
      <c r="C3688" s="9">
        <f>IF(OR('1. Raw Data'!C3688&lt;18, '1. Raw Data'!C3688&gt;100), MEDIAN('1. Raw Data'!$C$2:$C$5001), '1. Raw Data'!C3688)</f>
        <v>34</v>
      </c>
      <c r="D3688" s="9" t="s">
        <v>5019</v>
      </c>
      <c r="E3688" s="22">
        <v>44130</v>
      </c>
      <c r="F3688" s="9">
        <v>1</v>
      </c>
      <c r="G3688" s="9">
        <v>10993</v>
      </c>
      <c r="H3688" s="15">
        <v>44130</v>
      </c>
      <c r="I3688" s="9" t="s">
        <v>7455</v>
      </c>
      <c r="J3688" s="9">
        <v>107</v>
      </c>
      <c r="K3688" s="9" t="s">
        <v>7485</v>
      </c>
      <c r="L3688" s="9" t="str">
        <f>IF(OR('1. Raw Data'!L3688="Elec", '1. Raw Data'!L3688="elect"), "Electronics", '1. Raw Data'!L3688)</f>
        <v>Electronics</v>
      </c>
      <c r="M3688" s="9">
        <v>1250.31</v>
      </c>
      <c r="N3688" s="9">
        <f>IF(ISBLANK('1. Raw Data'!N3688), MEDIAN('1. Raw Data'!$N$2:$N$5001), '1. Raw Data'!N3688)</f>
        <v>747.5</v>
      </c>
      <c r="O3688" s="9">
        <v>2</v>
      </c>
      <c r="P3688" s="9">
        <f>IF(ISBLANK('1. Raw Data'!P3688), 0, '1. Raw Data'!P3688)</f>
        <v>0</v>
      </c>
      <c r="Q3688" s="9">
        <v>1085</v>
      </c>
      <c r="R3688" s="9">
        <v>2</v>
      </c>
      <c r="S3688" s="9">
        <f t="shared" si="171"/>
        <v>2500.62</v>
      </c>
      <c r="T3688" s="9">
        <f t="shared" si="172"/>
        <v>1005.6199999999999</v>
      </c>
      <c r="U3688" s="23">
        <f t="shared" si="173"/>
        <v>0.40214826722972702</v>
      </c>
    </row>
    <row r="3689" spans="1:21" x14ac:dyDescent="0.3">
      <c r="A3689" s="9">
        <v>1263</v>
      </c>
      <c r="B3689" s="9" t="str">
        <f>PROPER(TRIM('1. Raw Data'!B3689))</f>
        <v>Customer_3687</v>
      </c>
      <c r="C3689" s="9">
        <f>IF(OR('1. Raw Data'!C3689&lt;18, '1. Raw Data'!C3689&gt;100), MEDIAN('1. Raw Data'!$C$2:$C$5001), '1. Raw Data'!C3689)</f>
        <v>27</v>
      </c>
      <c r="D3689" s="9" t="s">
        <v>5022</v>
      </c>
      <c r="E3689" s="22">
        <v>45287</v>
      </c>
      <c r="F3689" s="9">
        <v>0</v>
      </c>
      <c r="G3689" s="9">
        <v>11279</v>
      </c>
      <c r="H3689" s="15">
        <v>45287</v>
      </c>
      <c r="I3689" s="9" t="s">
        <v>7455</v>
      </c>
      <c r="J3689" s="9">
        <v>146</v>
      </c>
      <c r="K3689" s="9" t="s">
        <v>7505</v>
      </c>
      <c r="L3689" s="9" t="str">
        <f>IF(OR('1. Raw Data'!L3689="Elec", '1. Raw Data'!L3689="elect"), "Electronics", '1. Raw Data'!L3689)</f>
        <v>Electronics</v>
      </c>
      <c r="M3689" s="9">
        <v>1497.86</v>
      </c>
      <c r="N3689" s="9">
        <f>IF(ISBLANK('1. Raw Data'!N3689), MEDIAN('1. Raw Data'!$N$2:$N$5001), '1. Raw Data'!N3689)</f>
        <v>1013.37</v>
      </c>
      <c r="O3689" s="9">
        <v>4</v>
      </c>
      <c r="P3689" s="9">
        <f>IF(ISBLANK('1. Raw Data'!P3689), 0, '1. Raw Data'!P3689)</f>
        <v>0</v>
      </c>
      <c r="Q3689" s="9">
        <v>371</v>
      </c>
      <c r="R3689" s="9">
        <v>2</v>
      </c>
      <c r="S3689" s="9">
        <f t="shared" si="171"/>
        <v>5991.44</v>
      </c>
      <c r="T3689" s="9">
        <f t="shared" si="172"/>
        <v>1937.9599999999996</v>
      </c>
      <c r="U3689" s="23">
        <f t="shared" si="173"/>
        <v>0.3234547955082584</v>
      </c>
    </row>
    <row r="3690" spans="1:21" x14ac:dyDescent="0.3">
      <c r="A3690" s="9">
        <v>1793</v>
      </c>
      <c r="B3690" s="9" t="str">
        <f>PROPER(TRIM('1. Raw Data'!B3690))</f>
        <v>Customer_3688</v>
      </c>
      <c r="C3690" s="9">
        <f>IF(OR('1. Raw Data'!C3690&lt;18, '1. Raw Data'!C3690&gt;100), MEDIAN('1. Raw Data'!$C$2:$C$5001), '1. Raw Data'!C3690)</f>
        <v>37</v>
      </c>
      <c r="D3690" s="9" t="s">
        <v>5022</v>
      </c>
      <c r="E3690" s="22">
        <v>44490</v>
      </c>
      <c r="F3690" s="9">
        <v>0</v>
      </c>
      <c r="G3690" s="9">
        <v>11766</v>
      </c>
      <c r="H3690" s="15">
        <v>44490</v>
      </c>
      <c r="I3690" s="9" t="s">
        <v>7456</v>
      </c>
      <c r="J3690" s="9">
        <v>128</v>
      </c>
      <c r="K3690" s="9" t="s">
        <v>7473</v>
      </c>
      <c r="L3690" s="9" t="str">
        <f>IF(OR('1. Raw Data'!L3690="Elec", '1. Raw Data'!L3690="elect"), "Electronics", '1. Raw Data'!L3690)</f>
        <v>Clothing</v>
      </c>
      <c r="M3690" s="9">
        <v>903.07</v>
      </c>
      <c r="N3690" s="9">
        <f>IF(ISBLANK('1. Raw Data'!N3690), MEDIAN('1. Raw Data'!$N$2:$N$5001), '1. Raw Data'!N3690)</f>
        <v>514.24</v>
      </c>
      <c r="O3690" s="9">
        <v>4</v>
      </c>
      <c r="P3690" s="9">
        <f>IF(ISBLANK('1. Raw Data'!P3690), 0, '1. Raw Data'!P3690)</f>
        <v>0</v>
      </c>
      <c r="Q3690" s="9">
        <v>388</v>
      </c>
      <c r="R3690" s="9">
        <v>7</v>
      </c>
      <c r="S3690" s="9">
        <f t="shared" si="171"/>
        <v>3612.28</v>
      </c>
      <c r="T3690" s="9">
        <f t="shared" si="172"/>
        <v>1555.3200000000002</v>
      </c>
      <c r="U3690" s="23">
        <f t="shared" si="173"/>
        <v>0.43056462954145308</v>
      </c>
    </row>
    <row r="3691" spans="1:21" x14ac:dyDescent="0.3">
      <c r="A3691" s="9">
        <v>1112</v>
      </c>
      <c r="B3691" s="9" t="str">
        <f>PROPER(TRIM('1. Raw Data'!B3691))</f>
        <v>Customer_3689</v>
      </c>
      <c r="C3691" s="9">
        <f>IF(OR('1. Raw Data'!C3691&lt;18, '1. Raw Data'!C3691&gt;100), MEDIAN('1. Raw Data'!$C$2:$C$5001), '1. Raw Data'!C3691)</f>
        <v>51</v>
      </c>
      <c r="D3691" s="9" t="s">
        <v>5022</v>
      </c>
      <c r="E3691" s="22">
        <v>44337</v>
      </c>
      <c r="F3691" s="9">
        <v>0</v>
      </c>
      <c r="G3691" s="9">
        <v>13241</v>
      </c>
      <c r="H3691" s="15">
        <v>44337</v>
      </c>
      <c r="I3691" s="9" t="s">
        <v>7456</v>
      </c>
      <c r="J3691" s="9">
        <v>146</v>
      </c>
      <c r="K3691" s="9" t="s">
        <v>7505</v>
      </c>
      <c r="L3691" s="9" t="str">
        <f>IF(OR('1. Raw Data'!L3691="Elec", '1. Raw Data'!L3691="elect"), "Electronics", '1. Raw Data'!L3691)</f>
        <v>Electronics</v>
      </c>
      <c r="M3691" s="9">
        <v>346.59</v>
      </c>
      <c r="N3691" s="9">
        <f>IF(ISBLANK('1. Raw Data'!N3691), MEDIAN('1. Raw Data'!$N$2:$N$5001), '1. Raw Data'!N3691)</f>
        <v>224.62</v>
      </c>
      <c r="O3691" s="9">
        <v>2</v>
      </c>
      <c r="P3691" s="9">
        <f>IF(ISBLANK('1. Raw Data'!P3691), 0, '1. Raw Data'!P3691)</f>
        <v>0.2</v>
      </c>
      <c r="Q3691" s="9">
        <v>446</v>
      </c>
      <c r="R3691" s="9">
        <v>6</v>
      </c>
      <c r="S3691" s="9">
        <f t="shared" si="171"/>
        <v>554.54399999999998</v>
      </c>
      <c r="T3691" s="9">
        <f t="shared" si="172"/>
        <v>105.30399999999997</v>
      </c>
      <c r="U3691" s="23">
        <f t="shared" si="173"/>
        <v>0.18989295709628087</v>
      </c>
    </row>
    <row r="3692" spans="1:21" x14ac:dyDescent="0.3">
      <c r="A3692" s="9">
        <v>2350</v>
      </c>
      <c r="B3692" s="9" t="str">
        <f>PROPER(TRIM('1. Raw Data'!B3692))</f>
        <v>Customer_3690</v>
      </c>
      <c r="C3692" s="9">
        <f>IF(OR('1. Raw Data'!C3692&lt;18, '1. Raw Data'!C3692&gt;100), MEDIAN('1. Raw Data'!$C$2:$C$5001), '1. Raw Data'!C3692)</f>
        <v>32</v>
      </c>
      <c r="D3692" s="9" t="s">
        <v>5021</v>
      </c>
      <c r="E3692" s="22">
        <v>45215</v>
      </c>
      <c r="F3692" s="9">
        <v>0</v>
      </c>
      <c r="G3692" s="9">
        <v>10993</v>
      </c>
      <c r="H3692" s="15">
        <v>45215</v>
      </c>
      <c r="I3692" s="9" t="s">
        <v>7456</v>
      </c>
      <c r="J3692" s="9">
        <v>110</v>
      </c>
      <c r="K3692" s="9" t="s">
        <v>7493</v>
      </c>
      <c r="L3692" s="9" t="str">
        <f>IF(OR('1. Raw Data'!L3692="Elec", '1. Raw Data'!L3692="elect"), "Electronics", '1. Raw Data'!L3692)</f>
        <v>Home Appliances</v>
      </c>
      <c r="M3692" s="9">
        <v>780.35</v>
      </c>
      <c r="N3692" s="9">
        <f>IF(ISBLANK('1. Raw Data'!N3692), MEDIAN('1. Raw Data'!$N$2:$N$5001), '1. Raw Data'!N3692)</f>
        <v>408</v>
      </c>
      <c r="O3692" s="9">
        <v>5</v>
      </c>
      <c r="P3692" s="9">
        <f>IF(ISBLANK('1. Raw Data'!P3692), 0, '1. Raw Data'!P3692)</f>
        <v>0</v>
      </c>
      <c r="Q3692" s="9">
        <v>443</v>
      </c>
      <c r="R3692" s="9">
        <v>3</v>
      </c>
      <c r="S3692" s="9">
        <f t="shared" si="171"/>
        <v>3901.75</v>
      </c>
      <c r="T3692" s="9">
        <f t="shared" si="172"/>
        <v>1861.75</v>
      </c>
      <c r="U3692" s="23">
        <f t="shared" si="173"/>
        <v>0.47715768565387329</v>
      </c>
    </row>
    <row r="3693" spans="1:21" x14ac:dyDescent="0.3">
      <c r="A3693" s="9">
        <v>1541</v>
      </c>
      <c r="B3693" s="9" t="str">
        <f>PROPER(TRIM('1. Raw Data'!B3693))</f>
        <v>Customer_3691</v>
      </c>
      <c r="C3693" s="9">
        <f>IF(OR('1. Raw Data'!C3693&lt;18, '1. Raw Data'!C3693&gt;100), MEDIAN('1. Raw Data'!$C$2:$C$5001), '1. Raw Data'!C3693)</f>
        <v>44</v>
      </c>
      <c r="D3693" s="9" t="s">
        <v>5019</v>
      </c>
      <c r="E3693" s="22">
        <v>44635</v>
      </c>
      <c r="F3693" s="9">
        <v>0</v>
      </c>
      <c r="G3693" s="9">
        <v>10332</v>
      </c>
      <c r="H3693" s="15">
        <v>44635</v>
      </c>
      <c r="I3693" s="9" t="s">
        <v>7455</v>
      </c>
      <c r="J3693" s="9">
        <v>104</v>
      </c>
      <c r="K3693" s="9" t="s">
        <v>7499</v>
      </c>
      <c r="L3693" s="9" t="str">
        <f>IF(OR('1. Raw Data'!L3693="Elec", '1. Raw Data'!L3693="elect"), "Electronics", '1. Raw Data'!L3693)</f>
        <v>Sports</v>
      </c>
      <c r="M3693" s="9">
        <v>1081.1099999999999</v>
      </c>
      <c r="N3693" s="9">
        <f>IF(ISBLANK('1. Raw Data'!N3693), MEDIAN('1. Raw Data'!$N$2:$N$5001), '1. Raw Data'!N3693)</f>
        <v>460.58</v>
      </c>
      <c r="O3693" s="9">
        <v>1</v>
      </c>
      <c r="P3693" s="9">
        <f>IF(ISBLANK('1. Raw Data'!P3693), 0, '1. Raw Data'!P3693)</f>
        <v>0</v>
      </c>
      <c r="Q3693" s="9">
        <v>563</v>
      </c>
      <c r="R3693" s="9">
        <v>5</v>
      </c>
      <c r="S3693" s="9">
        <f t="shared" si="171"/>
        <v>1081.1099999999999</v>
      </c>
      <c r="T3693" s="9">
        <f t="shared" si="172"/>
        <v>620.53</v>
      </c>
      <c r="U3693" s="23">
        <f t="shared" si="173"/>
        <v>0.57397489617152742</v>
      </c>
    </row>
    <row r="3694" spans="1:21" x14ac:dyDescent="0.3">
      <c r="A3694" s="9">
        <v>1646</v>
      </c>
      <c r="B3694" s="9" t="str">
        <f>PROPER(TRIM('1. Raw Data'!B3694))</f>
        <v>Customer_3692</v>
      </c>
      <c r="C3694" s="9">
        <f>IF(OR('1. Raw Data'!C3694&lt;18, '1. Raw Data'!C3694&gt;100), MEDIAN('1. Raw Data'!$C$2:$C$5001), '1. Raw Data'!C3694)</f>
        <v>51</v>
      </c>
      <c r="D3694" s="9" t="s">
        <v>5021</v>
      </c>
      <c r="E3694" s="22">
        <v>44833</v>
      </c>
      <c r="F3694" s="9">
        <v>0</v>
      </c>
      <c r="G3694" s="9">
        <v>11180</v>
      </c>
      <c r="H3694" s="15">
        <v>44833</v>
      </c>
      <c r="I3694" s="9" t="s">
        <v>7456</v>
      </c>
      <c r="J3694" s="9">
        <v>103</v>
      </c>
      <c r="K3694" s="9" t="s">
        <v>7472</v>
      </c>
      <c r="L3694" s="9" t="str">
        <f>IF(OR('1. Raw Data'!L3694="Elec", '1. Raw Data'!L3694="elect"), "Electronics", '1. Raw Data'!L3694)</f>
        <v>Sports</v>
      </c>
      <c r="M3694" s="9">
        <v>1172.82</v>
      </c>
      <c r="N3694" s="9">
        <f>IF(ISBLANK('1. Raw Data'!N3694), MEDIAN('1. Raw Data'!$N$2:$N$5001), '1. Raw Data'!N3694)</f>
        <v>818.92</v>
      </c>
      <c r="O3694" s="9">
        <v>5</v>
      </c>
      <c r="P3694" s="9">
        <f>IF(ISBLANK('1. Raw Data'!P3694), 0, '1. Raw Data'!P3694)</f>
        <v>0</v>
      </c>
      <c r="Q3694" s="9">
        <v>591</v>
      </c>
      <c r="R3694" s="9">
        <v>3</v>
      </c>
      <c r="S3694" s="9">
        <f t="shared" si="171"/>
        <v>5864.0999999999995</v>
      </c>
      <c r="T3694" s="9">
        <f t="shared" si="172"/>
        <v>1769.4999999999995</v>
      </c>
      <c r="U3694" s="23">
        <f t="shared" si="173"/>
        <v>0.30175133439061402</v>
      </c>
    </row>
    <row r="3695" spans="1:21" x14ac:dyDescent="0.3">
      <c r="A3695" s="9">
        <v>1578</v>
      </c>
      <c r="B3695" s="9" t="str">
        <f>PROPER(TRIM('1. Raw Data'!B3695))</f>
        <v>Customer_3693</v>
      </c>
      <c r="C3695" s="9">
        <f>IF(OR('1. Raw Data'!C3695&lt;18, '1. Raw Data'!C3695&gt;100), MEDIAN('1. Raw Data'!$C$2:$C$5001), '1. Raw Data'!C3695)</f>
        <v>30</v>
      </c>
      <c r="D3695" s="9" t="s">
        <v>5023</v>
      </c>
      <c r="E3695" s="22">
        <v>44122</v>
      </c>
      <c r="F3695" s="9">
        <v>0</v>
      </c>
      <c r="G3695" s="9">
        <v>13490</v>
      </c>
      <c r="H3695" s="15">
        <v>44122</v>
      </c>
      <c r="I3695" s="9" t="s">
        <v>7456</v>
      </c>
      <c r="J3695" s="9">
        <v>125</v>
      </c>
      <c r="K3695" s="9" t="s">
        <v>7479</v>
      </c>
      <c r="L3695" s="9" t="str">
        <f>IF(OR('1. Raw Data'!L3695="Elec", '1. Raw Data'!L3695="elect"), "Electronics", '1. Raw Data'!L3695)</f>
        <v>Sports</v>
      </c>
      <c r="M3695" s="9">
        <v>50.74</v>
      </c>
      <c r="N3695" s="9">
        <f>IF(ISBLANK('1. Raw Data'!N3695), MEDIAN('1. Raw Data'!$N$2:$N$5001), '1. Raw Data'!N3695)</f>
        <v>22.82</v>
      </c>
      <c r="O3695" s="9">
        <v>3</v>
      </c>
      <c r="P3695" s="9">
        <f>IF(ISBLANK('1. Raw Data'!P3695), 0, '1. Raw Data'!P3695)</f>
        <v>0.1</v>
      </c>
      <c r="Q3695" s="9">
        <v>1000</v>
      </c>
      <c r="R3695" s="9">
        <v>4</v>
      </c>
      <c r="S3695" s="9">
        <f t="shared" si="171"/>
        <v>136.99799999999999</v>
      </c>
      <c r="T3695" s="9">
        <f t="shared" si="172"/>
        <v>68.537999999999982</v>
      </c>
      <c r="U3695" s="23">
        <f t="shared" si="173"/>
        <v>0.50028467568869606</v>
      </c>
    </row>
    <row r="3696" spans="1:21" x14ac:dyDescent="0.3">
      <c r="A3696" s="9">
        <v>2088</v>
      </c>
      <c r="B3696" s="9" t="str">
        <f>PROPER(TRIM('1. Raw Data'!B3696))</f>
        <v>Customer_3694</v>
      </c>
      <c r="C3696" s="9">
        <f>IF(OR('1. Raw Data'!C3696&lt;18, '1. Raw Data'!C3696&gt;100), MEDIAN('1. Raw Data'!$C$2:$C$5001), '1. Raw Data'!C3696)</f>
        <v>31</v>
      </c>
      <c r="D3696" s="9" t="s">
        <v>5023</v>
      </c>
      <c r="E3696" s="22">
        <v>45013</v>
      </c>
      <c r="F3696" s="9">
        <v>0</v>
      </c>
      <c r="G3696" s="9">
        <v>11964</v>
      </c>
      <c r="H3696" s="15">
        <v>45013</v>
      </c>
      <c r="I3696" s="9" t="s">
        <v>7456</v>
      </c>
      <c r="J3696" s="9">
        <v>123</v>
      </c>
      <c r="K3696" s="9" t="s">
        <v>7502</v>
      </c>
      <c r="L3696" s="9" t="str">
        <f>IF(OR('1. Raw Data'!L3696="Elec", '1. Raw Data'!L3696="elect"), "Electronics", '1. Raw Data'!L3696)</f>
        <v>Sports</v>
      </c>
      <c r="M3696" s="9">
        <v>782.29</v>
      </c>
      <c r="N3696" s="9">
        <f>IF(ISBLANK('1. Raw Data'!N3696), MEDIAN('1. Raw Data'!$N$2:$N$5001), '1. Raw Data'!N3696)</f>
        <v>371.94</v>
      </c>
      <c r="O3696" s="9">
        <v>3</v>
      </c>
      <c r="P3696" s="9">
        <f>IF(ISBLANK('1. Raw Data'!P3696), 0, '1. Raw Data'!P3696)</f>
        <v>0.2</v>
      </c>
      <c r="Q3696" s="9">
        <v>339</v>
      </c>
      <c r="R3696" s="9">
        <v>6</v>
      </c>
      <c r="S3696" s="9">
        <f t="shared" si="171"/>
        <v>1877.4960000000001</v>
      </c>
      <c r="T3696" s="9">
        <f t="shared" si="172"/>
        <v>761.67600000000016</v>
      </c>
      <c r="U3696" s="23">
        <f t="shared" si="173"/>
        <v>0.40568714926689597</v>
      </c>
    </row>
    <row r="3697" spans="1:21" x14ac:dyDescent="0.3">
      <c r="A3697" s="9">
        <v>2315</v>
      </c>
      <c r="B3697" s="9" t="str">
        <f>PROPER(TRIM('1. Raw Data'!B3697))</f>
        <v>Customer_3695</v>
      </c>
      <c r="C3697" s="9">
        <f>IF(OR('1. Raw Data'!C3697&lt;18, '1. Raw Data'!C3697&gt;100), MEDIAN('1. Raw Data'!$C$2:$C$5001), '1. Raw Data'!C3697)</f>
        <v>60</v>
      </c>
      <c r="D3697" s="9" t="s">
        <v>5020</v>
      </c>
      <c r="E3697" s="22">
        <v>45126</v>
      </c>
      <c r="F3697" s="9">
        <v>0</v>
      </c>
      <c r="G3697" s="9">
        <v>12505</v>
      </c>
      <c r="H3697" s="15">
        <v>45126</v>
      </c>
      <c r="I3697" s="9" t="s">
        <v>7457</v>
      </c>
      <c r="J3697" s="9">
        <v>127</v>
      </c>
      <c r="K3697" s="9" t="s">
        <v>7489</v>
      </c>
      <c r="L3697" s="9" t="str">
        <f>IF(OR('1. Raw Data'!L3697="Elec", '1. Raw Data'!L3697="elect"), "Electronics", '1. Raw Data'!L3697)</f>
        <v>Clothing</v>
      </c>
      <c r="M3697" s="9">
        <v>391.09</v>
      </c>
      <c r="N3697" s="9">
        <f>IF(ISBLANK('1. Raw Data'!N3697), MEDIAN('1. Raw Data'!$N$2:$N$5001), '1. Raw Data'!N3697)</f>
        <v>175.57</v>
      </c>
      <c r="O3697" s="9">
        <v>3</v>
      </c>
      <c r="P3697" s="9">
        <f>IF(ISBLANK('1. Raw Data'!P3697), 0, '1. Raw Data'!P3697)</f>
        <v>0</v>
      </c>
      <c r="Q3697" s="9">
        <v>360</v>
      </c>
      <c r="R3697" s="9">
        <v>3</v>
      </c>
      <c r="S3697" s="9">
        <f t="shared" si="171"/>
        <v>1173.27</v>
      </c>
      <c r="T3697" s="9">
        <f t="shared" si="172"/>
        <v>646.55999999999995</v>
      </c>
      <c r="U3697" s="23">
        <f t="shared" si="173"/>
        <v>0.55107520008182254</v>
      </c>
    </row>
    <row r="3698" spans="1:21" x14ac:dyDescent="0.3">
      <c r="A3698" s="9">
        <v>1024</v>
      </c>
      <c r="B3698" s="9" t="str">
        <f>PROPER(TRIM('1. Raw Data'!B3698))</f>
        <v>Customer_3696</v>
      </c>
      <c r="C3698" s="9">
        <f>IF(OR('1. Raw Data'!C3698&lt;18, '1. Raw Data'!C3698&gt;100), MEDIAN('1. Raw Data'!$C$2:$C$5001), '1. Raw Data'!C3698)</f>
        <v>38</v>
      </c>
      <c r="D3698" s="9" t="s">
        <v>5020</v>
      </c>
      <c r="E3698" s="22">
        <v>44381</v>
      </c>
      <c r="F3698" s="9">
        <v>0</v>
      </c>
      <c r="G3698" s="9">
        <v>12781</v>
      </c>
      <c r="H3698" s="15">
        <v>44293</v>
      </c>
      <c r="I3698" s="9" t="s">
        <v>7457</v>
      </c>
      <c r="J3698" s="9">
        <v>114</v>
      </c>
      <c r="K3698" s="9" t="s">
        <v>7463</v>
      </c>
      <c r="L3698" s="9" t="str">
        <f>IF(OR('1. Raw Data'!L3698="Elec", '1. Raw Data'!L3698="elect"), "Electronics", '1. Raw Data'!L3698)</f>
        <v>Home Appliances</v>
      </c>
      <c r="M3698" s="9">
        <v>1318.62</v>
      </c>
      <c r="N3698" s="9">
        <f>IF(ISBLANK('1. Raw Data'!N3698), MEDIAN('1. Raw Data'!$N$2:$N$5001), '1. Raw Data'!N3698)</f>
        <v>660.95</v>
      </c>
      <c r="O3698" s="9">
        <v>2</v>
      </c>
      <c r="P3698" s="9">
        <f>IF(ISBLANK('1. Raw Data'!P3698), 0, '1. Raw Data'!P3698)</f>
        <v>0.1</v>
      </c>
      <c r="Q3698" s="9">
        <v>426</v>
      </c>
      <c r="R3698" s="9">
        <v>6</v>
      </c>
      <c r="S3698" s="9">
        <f t="shared" si="171"/>
        <v>2373.5160000000001</v>
      </c>
      <c r="T3698" s="9">
        <f t="shared" si="172"/>
        <v>1051.616</v>
      </c>
      <c r="U3698" s="23">
        <f t="shared" si="173"/>
        <v>0.44306252833349341</v>
      </c>
    </row>
    <row r="3699" spans="1:21" x14ac:dyDescent="0.3">
      <c r="A3699" s="9">
        <v>1000</v>
      </c>
      <c r="B3699" s="9" t="str">
        <f>PROPER(TRIM('1. Raw Data'!B3699))</f>
        <v>Customer_3697</v>
      </c>
      <c r="C3699" s="9">
        <f>IF(OR('1. Raw Data'!C3699&lt;18, '1. Raw Data'!C3699&gt;100), MEDIAN('1. Raw Data'!$C$2:$C$5001), '1. Raw Data'!C3699)</f>
        <v>47</v>
      </c>
      <c r="D3699" s="9" t="s">
        <v>5023</v>
      </c>
      <c r="E3699" s="22">
        <v>45116</v>
      </c>
      <c r="F3699" s="9">
        <v>0</v>
      </c>
      <c r="G3699" s="9">
        <v>12923</v>
      </c>
      <c r="H3699" s="15">
        <v>45176</v>
      </c>
      <c r="I3699" s="9" t="s">
        <v>7456</v>
      </c>
      <c r="J3699" s="9">
        <v>138</v>
      </c>
      <c r="K3699" s="9" t="s">
        <v>7464</v>
      </c>
      <c r="L3699" s="9" t="str">
        <f>IF(OR('1. Raw Data'!L3699="Elec", '1. Raw Data'!L3699="elect"), "Electronics", '1. Raw Data'!L3699)</f>
        <v>Clothing</v>
      </c>
      <c r="M3699" s="9">
        <v>271.70999999999998</v>
      </c>
      <c r="N3699" s="9">
        <f>IF(ISBLANK('1. Raw Data'!N3699), MEDIAN('1. Raw Data'!$N$2:$N$5001), '1. Raw Data'!N3699)</f>
        <v>132.26</v>
      </c>
      <c r="O3699" s="9">
        <v>1</v>
      </c>
      <c r="P3699" s="9">
        <f>IF(ISBLANK('1. Raw Data'!P3699), 0, '1. Raw Data'!P3699)</f>
        <v>0</v>
      </c>
      <c r="Q3699" s="9">
        <v>363</v>
      </c>
      <c r="R3699" s="9">
        <v>5</v>
      </c>
      <c r="S3699" s="9">
        <f t="shared" si="171"/>
        <v>271.70999999999998</v>
      </c>
      <c r="T3699" s="9">
        <f t="shared" si="172"/>
        <v>139.44999999999999</v>
      </c>
      <c r="U3699" s="23">
        <f t="shared" si="173"/>
        <v>0.51323101836516871</v>
      </c>
    </row>
    <row r="3700" spans="1:21" x14ac:dyDescent="0.3">
      <c r="A3700" s="9">
        <v>1910</v>
      </c>
      <c r="B3700" s="9" t="str">
        <f>PROPER(TRIM('1. Raw Data'!B3700))</f>
        <v>Customer_3698</v>
      </c>
      <c r="C3700" s="9">
        <f>IF(OR('1. Raw Data'!C3700&lt;18, '1. Raw Data'!C3700&gt;100), MEDIAN('1. Raw Data'!$C$2:$C$5001), '1. Raw Data'!C3700)</f>
        <v>47</v>
      </c>
      <c r="D3700" s="9" t="s">
        <v>5023</v>
      </c>
      <c r="E3700" s="22">
        <v>44679</v>
      </c>
      <c r="F3700" s="9">
        <v>0</v>
      </c>
      <c r="G3700" s="9">
        <v>12905</v>
      </c>
      <c r="H3700" s="15">
        <v>44679</v>
      </c>
      <c r="I3700" s="9" t="s">
        <v>7455</v>
      </c>
      <c r="J3700" s="9">
        <v>132</v>
      </c>
      <c r="K3700" s="9" t="s">
        <v>7506</v>
      </c>
      <c r="L3700" s="9" t="str">
        <f>IF(OR('1. Raw Data'!L3700="Elec", '1. Raw Data'!L3700="elect"), "Electronics", '1. Raw Data'!L3700)</f>
        <v>Sports</v>
      </c>
      <c r="M3700" s="9">
        <v>1016.36</v>
      </c>
      <c r="N3700" s="9">
        <f>IF(ISBLANK('1. Raw Data'!N3700), MEDIAN('1. Raw Data'!$N$2:$N$5001), '1. Raw Data'!N3700)</f>
        <v>589.82000000000005</v>
      </c>
      <c r="O3700" s="9">
        <v>1</v>
      </c>
      <c r="P3700" s="9">
        <f>IF(ISBLANK('1. Raw Data'!P3700), 0, '1. Raw Data'!P3700)</f>
        <v>0</v>
      </c>
      <c r="Q3700" s="9">
        <v>741</v>
      </c>
      <c r="R3700" s="9">
        <v>5</v>
      </c>
      <c r="S3700" s="9">
        <f t="shared" si="171"/>
        <v>1016.36</v>
      </c>
      <c r="T3700" s="9">
        <f t="shared" si="172"/>
        <v>426.53999999999996</v>
      </c>
      <c r="U3700" s="23">
        <f t="shared" si="173"/>
        <v>0.41967413121334957</v>
      </c>
    </row>
    <row r="3701" spans="1:21" x14ac:dyDescent="0.3">
      <c r="A3701" s="9">
        <v>1140</v>
      </c>
      <c r="B3701" s="9" t="str">
        <f>PROPER(TRIM('1. Raw Data'!B3701))</f>
        <v>Customer_3699</v>
      </c>
      <c r="C3701" s="9">
        <f>IF(OR('1. Raw Data'!C3701&lt;18, '1. Raw Data'!C3701&gt;100), MEDIAN('1. Raw Data'!$C$2:$C$5001), '1. Raw Data'!C3701)</f>
        <v>22</v>
      </c>
      <c r="D3701" s="9" t="s">
        <v>5021</v>
      </c>
      <c r="E3701" s="22">
        <v>44744</v>
      </c>
      <c r="F3701" s="9">
        <v>0</v>
      </c>
      <c r="G3701" s="9">
        <v>10098</v>
      </c>
      <c r="H3701" s="15">
        <v>44599</v>
      </c>
      <c r="I3701" s="9" t="s">
        <v>7457</v>
      </c>
      <c r="J3701" s="9">
        <v>123</v>
      </c>
      <c r="K3701" s="9" t="s">
        <v>7502</v>
      </c>
      <c r="L3701" s="9" t="str">
        <f>IF(OR('1. Raw Data'!L3701="Elec", '1. Raw Data'!L3701="elect"), "Electronics", '1. Raw Data'!L3701)</f>
        <v>Clothing</v>
      </c>
      <c r="M3701" s="9">
        <v>435.79</v>
      </c>
      <c r="N3701" s="9">
        <f>IF(ISBLANK('1. Raw Data'!N3701), MEDIAN('1. Raw Data'!$N$2:$N$5001), '1. Raw Data'!N3701)</f>
        <v>304.58999999999997</v>
      </c>
      <c r="O3701" s="9">
        <v>2</v>
      </c>
      <c r="P3701" s="9">
        <f>IF(ISBLANK('1. Raw Data'!P3701), 0, '1. Raw Data'!P3701)</f>
        <v>0</v>
      </c>
      <c r="Q3701" s="9">
        <v>857</v>
      </c>
      <c r="R3701" s="9">
        <v>6</v>
      </c>
      <c r="S3701" s="9">
        <f t="shared" si="171"/>
        <v>871.58</v>
      </c>
      <c r="T3701" s="9">
        <f t="shared" si="172"/>
        <v>262.40000000000009</v>
      </c>
      <c r="U3701" s="23">
        <f t="shared" si="173"/>
        <v>0.30106243833038859</v>
      </c>
    </row>
    <row r="3702" spans="1:21" x14ac:dyDescent="0.3">
      <c r="A3702" s="9">
        <v>1647</v>
      </c>
      <c r="B3702" s="9" t="str">
        <f>PROPER(TRIM('1. Raw Data'!B3702))</f>
        <v>Customer_3700</v>
      </c>
      <c r="C3702" s="9">
        <f>IF(OR('1. Raw Data'!C3702&lt;18, '1. Raw Data'!C3702&gt;100), MEDIAN('1. Raw Data'!$C$2:$C$5001), '1. Raw Data'!C3702)</f>
        <v>28</v>
      </c>
      <c r="D3702" s="9" t="s">
        <v>5023</v>
      </c>
      <c r="E3702" s="22">
        <v>44756</v>
      </c>
      <c r="F3702" s="9">
        <v>0</v>
      </c>
      <c r="G3702" s="9">
        <v>12779</v>
      </c>
      <c r="H3702" s="15">
        <v>44756</v>
      </c>
      <c r="I3702" s="9" t="s">
        <v>7456</v>
      </c>
      <c r="J3702" s="9">
        <v>147</v>
      </c>
      <c r="K3702" s="9" t="s">
        <v>7474</v>
      </c>
      <c r="L3702" s="9" t="str">
        <f>IF(OR('1. Raw Data'!L3702="Elec", '1. Raw Data'!L3702="elect"), "Electronics", '1. Raw Data'!L3702)</f>
        <v>Electronics</v>
      </c>
      <c r="M3702" s="9">
        <v>566.99</v>
      </c>
      <c r="N3702" s="9">
        <f>IF(ISBLANK('1. Raw Data'!N3702), MEDIAN('1. Raw Data'!$N$2:$N$5001), '1. Raw Data'!N3702)</f>
        <v>235.73</v>
      </c>
      <c r="O3702" s="9">
        <v>2</v>
      </c>
      <c r="P3702" s="9">
        <f>IF(ISBLANK('1. Raw Data'!P3702), 0, '1. Raw Data'!P3702)</f>
        <v>0</v>
      </c>
      <c r="Q3702" s="9">
        <v>646</v>
      </c>
      <c r="R3702" s="9">
        <v>3</v>
      </c>
      <c r="S3702" s="9">
        <f t="shared" si="171"/>
        <v>1133.98</v>
      </c>
      <c r="T3702" s="9">
        <f t="shared" si="172"/>
        <v>662.52</v>
      </c>
      <c r="U3702" s="23">
        <f t="shared" si="173"/>
        <v>0.58424310834406246</v>
      </c>
    </row>
    <row r="3703" spans="1:21" x14ac:dyDescent="0.3">
      <c r="A3703" s="9">
        <v>1187</v>
      </c>
      <c r="B3703" s="9" t="str">
        <f>PROPER(TRIM('1. Raw Data'!B3703))</f>
        <v>Customer_3701</v>
      </c>
      <c r="C3703" s="9">
        <f>IF(OR('1. Raw Data'!C3703&lt;18, '1. Raw Data'!C3703&gt;100), MEDIAN('1. Raw Data'!$C$2:$C$5001), '1. Raw Data'!C3703)</f>
        <v>45</v>
      </c>
      <c r="D3703" s="9" t="s">
        <v>5019</v>
      </c>
      <c r="E3703" s="22">
        <v>43985</v>
      </c>
      <c r="F3703" s="9">
        <v>0</v>
      </c>
      <c r="G3703" s="9">
        <v>12972</v>
      </c>
      <c r="H3703" s="15">
        <v>43896</v>
      </c>
      <c r="I3703" s="9" t="s">
        <v>7457</v>
      </c>
      <c r="J3703" s="9">
        <v>140</v>
      </c>
      <c r="K3703" s="9" t="s">
        <v>7468</v>
      </c>
      <c r="L3703" s="9" t="str">
        <f>IF(OR('1. Raw Data'!L3703="Elec", '1. Raw Data'!L3703="elect"), "Electronics", '1. Raw Data'!L3703)</f>
        <v>Home Appliances</v>
      </c>
      <c r="M3703" s="9">
        <v>1413.81</v>
      </c>
      <c r="N3703" s="9">
        <f>IF(ISBLANK('1. Raw Data'!N3703), MEDIAN('1. Raw Data'!$N$2:$N$5001), '1. Raw Data'!N3703)</f>
        <v>895.7</v>
      </c>
      <c r="O3703" s="9">
        <v>2</v>
      </c>
      <c r="P3703" s="9">
        <f>IF(ISBLANK('1. Raw Data'!P3703), 0, '1. Raw Data'!P3703)</f>
        <v>0</v>
      </c>
      <c r="Q3703" s="9">
        <v>346</v>
      </c>
      <c r="R3703" s="9">
        <v>6</v>
      </c>
      <c r="S3703" s="9">
        <f t="shared" si="171"/>
        <v>2827.62</v>
      </c>
      <c r="T3703" s="9">
        <f t="shared" si="172"/>
        <v>1036.2199999999998</v>
      </c>
      <c r="U3703" s="23">
        <f t="shared" si="173"/>
        <v>0.3664636690927352</v>
      </c>
    </row>
    <row r="3704" spans="1:21" x14ac:dyDescent="0.3">
      <c r="A3704" s="9">
        <v>2151</v>
      </c>
      <c r="B3704" s="9" t="str">
        <f>PROPER(TRIM('1. Raw Data'!B3704))</f>
        <v>Customer_3702</v>
      </c>
      <c r="C3704" s="9">
        <f>IF(OR('1. Raw Data'!C3704&lt;18, '1. Raw Data'!C3704&gt;100), MEDIAN('1. Raw Data'!$C$2:$C$5001), '1. Raw Data'!C3704)</f>
        <v>40</v>
      </c>
      <c r="D3704" s="9" t="s">
        <v>5021</v>
      </c>
      <c r="E3704" s="22">
        <v>45128</v>
      </c>
      <c r="F3704" s="9">
        <v>0</v>
      </c>
      <c r="G3704" s="9">
        <v>10243</v>
      </c>
      <c r="H3704" s="15">
        <v>45128</v>
      </c>
      <c r="I3704" s="9" t="s">
        <v>7455</v>
      </c>
      <c r="J3704" s="9">
        <v>137</v>
      </c>
      <c r="K3704" s="9" t="s">
        <v>7484</v>
      </c>
      <c r="L3704" s="9" t="str">
        <f>IF(OR('1. Raw Data'!L3704="Elec", '1. Raw Data'!L3704="elect"), "Electronics", '1. Raw Data'!L3704)</f>
        <v>Electronics</v>
      </c>
      <c r="M3704" s="9">
        <v>398.65</v>
      </c>
      <c r="N3704" s="9">
        <f>IF(ISBLANK('1. Raw Data'!N3704), MEDIAN('1. Raw Data'!$N$2:$N$5001), '1. Raw Data'!N3704)</f>
        <v>174.77</v>
      </c>
      <c r="O3704" s="9">
        <v>1</v>
      </c>
      <c r="P3704" s="9">
        <f>IF(ISBLANK('1. Raw Data'!P3704), 0, '1. Raw Data'!P3704)</f>
        <v>0</v>
      </c>
      <c r="Q3704" s="9">
        <v>530</v>
      </c>
      <c r="R3704" s="9">
        <v>3</v>
      </c>
      <c r="S3704" s="9">
        <f t="shared" si="171"/>
        <v>398.65</v>
      </c>
      <c r="T3704" s="9">
        <f t="shared" si="172"/>
        <v>223.87999999999997</v>
      </c>
      <c r="U3704" s="23">
        <f t="shared" si="173"/>
        <v>0.56159538442242563</v>
      </c>
    </row>
    <row r="3705" spans="1:21" x14ac:dyDescent="0.3">
      <c r="A3705" s="9">
        <v>1200</v>
      </c>
      <c r="B3705" s="9" t="str">
        <f>PROPER(TRIM('1. Raw Data'!B3705))</f>
        <v>Customer_3703</v>
      </c>
      <c r="C3705" s="9">
        <f>IF(OR('1. Raw Data'!C3705&lt;18, '1. Raw Data'!C3705&gt;100), MEDIAN('1. Raw Data'!$C$2:$C$5001), '1. Raw Data'!C3705)</f>
        <v>36</v>
      </c>
      <c r="D3705" s="9" t="s">
        <v>5023</v>
      </c>
      <c r="E3705" s="22">
        <v>44081</v>
      </c>
      <c r="F3705" s="9">
        <v>0</v>
      </c>
      <c r="G3705" s="9">
        <v>13842</v>
      </c>
      <c r="H3705" s="15">
        <v>44021</v>
      </c>
      <c r="I3705" s="9" t="s">
        <v>7456</v>
      </c>
      <c r="J3705" s="9">
        <v>103</v>
      </c>
      <c r="K3705" s="9" t="s">
        <v>7472</v>
      </c>
      <c r="L3705" s="9" t="str">
        <f>IF(OR('1. Raw Data'!L3705="Elec", '1. Raw Data'!L3705="elect"), "Electronics", '1. Raw Data'!L3705)</f>
        <v>Clothing</v>
      </c>
      <c r="M3705" s="9">
        <v>187.75</v>
      </c>
      <c r="N3705" s="9">
        <f>IF(ISBLANK('1. Raw Data'!N3705), MEDIAN('1. Raw Data'!$N$2:$N$5001), '1. Raw Data'!N3705)</f>
        <v>76.22</v>
      </c>
      <c r="O3705" s="9">
        <v>2</v>
      </c>
      <c r="P3705" s="9">
        <f>IF(ISBLANK('1. Raw Data'!P3705), 0, '1. Raw Data'!P3705)</f>
        <v>0</v>
      </c>
      <c r="Q3705" s="9">
        <v>673</v>
      </c>
      <c r="R3705" s="9">
        <v>5</v>
      </c>
      <c r="S3705" s="9">
        <f t="shared" si="171"/>
        <v>375.5</v>
      </c>
      <c r="T3705" s="9">
        <f t="shared" si="172"/>
        <v>223.06</v>
      </c>
      <c r="U3705" s="23">
        <f t="shared" si="173"/>
        <v>0.59403462050599198</v>
      </c>
    </row>
    <row r="3706" spans="1:21" x14ac:dyDescent="0.3">
      <c r="A3706" s="9">
        <v>2150</v>
      </c>
      <c r="B3706" s="9" t="str">
        <f>PROPER(TRIM('1. Raw Data'!B3706))</f>
        <v>Customer_3704</v>
      </c>
      <c r="C3706" s="9">
        <f>IF(OR('1. Raw Data'!C3706&lt;18, '1. Raw Data'!C3706&gt;100), MEDIAN('1. Raw Data'!$C$2:$C$5001), '1. Raw Data'!C3706)</f>
        <v>27</v>
      </c>
      <c r="D3706" s="9" t="s">
        <v>5021</v>
      </c>
      <c r="E3706" s="22">
        <v>44656</v>
      </c>
      <c r="F3706" s="9">
        <v>0</v>
      </c>
      <c r="G3706" s="9">
        <v>11500</v>
      </c>
      <c r="H3706" s="15">
        <v>44685</v>
      </c>
      <c r="I3706" s="9" t="s">
        <v>7456</v>
      </c>
      <c r="J3706" s="9">
        <v>135</v>
      </c>
      <c r="K3706" s="9" t="s">
        <v>7458</v>
      </c>
      <c r="L3706" s="9" t="str">
        <f>IF(OR('1. Raw Data'!L3706="Elec", '1. Raw Data'!L3706="elect"), "Electronics", '1. Raw Data'!L3706)</f>
        <v>Electronics</v>
      </c>
      <c r="M3706" s="9">
        <v>150.46</v>
      </c>
      <c r="N3706" s="9">
        <f>IF(ISBLANK('1. Raw Data'!N3706), MEDIAN('1. Raw Data'!$N$2:$N$5001), '1. Raw Data'!N3706)</f>
        <v>89.01</v>
      </c>
      <c r="O3706" s="9">
        <v>4</v>
      </c>
      <c r="P3706" s="9">
        <f>IF(ISBLANK('1. Raw Data'!P3706), 0, '1. Raw Data'!P3706)</f>
        <v>0.05</v>
      </c>
      <c r="Q3706" s="9">
        <v>696</v>
      </c>
      <c r="R3706" s="9">
        <v>7</v>
      </c>
      <c r="S3706" s="9">
        <f t="shared" si="171"/>
        <v>571.74800000000005</v>
      </c>
      <c r="T3706" s="9">
        <f t="shared" si="172"/>
        <v>215.70800000000003</v>
      </c>
      <c r="U3706" s="23">
        <f t="shared" si="173"/>
        <v>0.37727810154123848</v>
      </c>
    </row>
    <row r="3707" spans="1:21" x14ac:dyDescent="0.3">
      <c r="A3707" s="9">
        <v>1256</v>
      </c>
      <c r="B3707" s="9" t="str">
        <f>PROPER(TRIM('1. Raw Data'!B3707))</f>
        <v>Customer_3705</v>
      </c>
      <c r="C3707" s="9">
        <f>IF(OR('1. Raw Data'!C3707&lt;18, '1. Raw Data'!C3707&gt;100), MEDIAN('1. Raw Data'!$C$2:$C$5001), '1. Raw Data'!C3707)</f>
        <v>56</v>
      </c>
      <c r="D3707" s="9" t="s">
        <v>5021</v>
      </c>
      <c r="E3707" s="22">
        <v>44886</v>
      </c>
      <c r="F3707" s="9">
        <v>1</v>
      </c>
      <c r="G3707" s="9">
        <v>11464</v>
      </c>
      <c r="H3707" s="15">
        <v>44886</v>
      </c>
      <c r="I3707" s="9" t="s">
        <v>7457</v>
      </c>
      <c r="J3707" s="9">
        <v>113</v>
      </c>
      <c r="K3707" s="9" t="s">
        <v>7460</v>
      </c>
      <c r="L3707" s="9" t="str">
        <f>IF(OR('1. Raw Data'!L3707="Elec", '1. Raw Data'!L3707="elect"), "Electronics", '1. Raw Data'!L3707)</f>
        <v>Clothing</v>
      </c>
      <c r="M3707" s="9">
        <v>781.69</v>
      </c>
      <c r="N3707" s="9">
        <f>IF(ISBLANK('1. Raw Data'!N3707), MEDIAN('1. Raw Data'!$N$2:$N$5001), '1. Raw Data'!N3707)</f>
        <v>517.47</v>
      </c>
      <c r="O3707" s="9">
        <v>4</v>
      </c>
      <c r="P3707" s="9">
        <f>IF(ISBLANK('1. Raw Data'!P3707), 0, '1. Raw Data'!P3707)</f>
        <v>0</v>
      </c>
      <c r="Q3707" s="9">
        <v>772</v>
      </c>
      <c r="R3707" s="9">
        <v>1</v>
      </c>
      <c r="S3707" s="9">
        <f t="shared" si="171"/>
        <v>3126.76</v>
      </c>
      <c r="T3707" s="9">
        <f t="shared" si="172"/>
        <v>1056.8800000000001</v>
      </c>
      <c r="U3707" s="23">
        <f t="shared" si="173"/>
        <v>0.33801123207409589</v>
      </c>
    </row>
    <row r="3708" spans="1:21" x14ac:dyDescent="0.3">
      <c r="A3708" s="9">
        <v>1546</v>
      </c>
      <c r="B3708" s="9" t="str">
        <f>PROPER(TRIM('1. Raw Data'!B3708))</f>
        <v>Customer_3706</v>
      </c>
      <c r="C3708" s="9">
        <f>IF(OR('1. Raw Data'!C3708&lt;18, '1. Raw Data'!C3708&gt;100), MEDIAN('1. Raw Data'!$C$2:$C$5001), '1. Raw Data'!C3708)</f>
        <v>45</v>
      </c>
      <c r="D3708" s="9" t="s">
        <v>5018</v>
      </c>
      <c r="E3708" s="22">
        <v>44400</v>
      </c>
      <c r="F3708" s="9">
        <v>1</v>
      </c>
      <c r="G3708" s="9">
        <v>13265</v>
      </c>
      <c r="H3708" s="15">
        <v>44400</v>
      </c>
      <c r="I3708" s="9" t="s">
        <v>7456</v>
      </c>
      <c r="J3708" s="9">
        <v>134</v>
      </c>
      <c r="K3708" s="9" t="s">
        <v>7482</v>
      </c>
      <c r="L3708" s="9" t="str">
        <f>IF(OR('1. Raw Data'!L3708="Elec", '1. Raw Data'!L3708="elect"), "Electronics", '1. Raw Data'!L3708)</f>
        <v>Clothing</v>
      </c>
      <c r="M3708" s="9">
        <v>980.48</v>
      </c>
      <c r="N3708" s="9">
        <f>IF(ISBLANK('1. Raw Data'!N3708), MEDIAN('1. Raw Data'!$N$2:$N$5001), '1. Raw Data'!N3708)</f>
        <v>444.05</v>
      </c>
      <c r="O3708" s="9">
        <v>4</v>
      </c>
      <c r="P3708" s="9">
        <f>IF(ISBLANK('1. Raw Data'!P3708), 0, '1. Raw Data'!P3708)</f>
        <v>0</v>
      </c>
      <c r="Q3708" s="9">
        <v>740</v>
      </c>
      <c r="R3708" s="9">
        <v>4</v>
      </c>
      <c r="S3708" s="9">
        <f t="shared" si="171"/>
        <v>3921.92</v>
      </c>
      <c r="T3708" s="9">
        <f t="shared" si="172"/>
        <v>2145.7200000000003</v>
      </c>
      <c r="U3708" s="23">
        <f t="shared" si="173"/>
        <v>0.5471095789817233</v>
      </c>
    </row>
    <row r="3709" spans="1:21" x14ac:dyDescent="0.3">
      <c r="A3709" s="9">
        <v>1193</v>
      </c>
      <c r="B3709" s="9" t="str">
        <f>PROPER(TRIM('1. Raw Data'!B3709))</f>
        <v>Customer_3707</v>
      </c>
      <c r="C3709" s="9">
        <f>IF(OR('1. Raw Data'!C3709&lt;18, '1. Raw Data'!C3709&gt;100), MEDIAN('1. Raw Data'!$C$2:$C$5001), '1. Raw Data'!C3709)</f>
        <v>57</v>
      </c>
      <c r="D3709" s="9" t="s">
        <v>5020</v>
      </c>
      <c r="E3709" s="22">
        <v>45253</v>
      </c>
      <c r="F3709" s="9">
        <v>0</v>
      </c>
      <c r="G3709" s="9">
        <v>11398</v>
      </c>
      <c r="H3709" s="15">
        <v>45253</v>
      </c>
      <c r="I3709" s="9" t="s">
        <v>7457</v>
      </c>
      <c r="J3709" s="9">
        <v>124</v>
      </c>
      <c r="K3709" s="9" t="s">
        <v>7497</v>
      </c>
      <c r="L3709" s="9" t="str">
        <f>IF(OR('1. Raw Data'!L3709="Elec", '1. Raw Data'!L3709="elect"), "Electronics", '1. Raw Data'!L3709)</f>
        <v>Home Appliances</v>
      </c>
      <c r="M3709" s="9">
        <v>524.58000000000004</v>
      </c>
      <c r="N3709" s="9">
        <f>IF(ISBLANK('1. Raw Data'!N3709), MEDIAN('1. Raw Data'!$N$2:$N$5001), '1. Raw Data'!N3709)</f>
        <v>263.58999999999997</v>
      </c>
      <c r="O3709" s="9">
        <v>2</v>
      </c>
      <c r="P3709" s="9">
        <f>IF(ISBLANK('1. Raw Data'!P3709), 0, '1. Raw Data'!P3709)</f>
        <v>0</v>
      </c>
      <c r="Q3709" s="9">
        <v>405</v>
      </c>
      <c r="R3709" s="9">
        <v>7</v>
      </c>
      <c r="S3709" s="9">
        <f t="shared" si="171"/>
        <v>1049.1600000000001</v>
      </c>
      <c r="T3709" s="9">
        <f t="shared" si="172"/>
        <v>521.98000000000013</v>
      </c>
      <c r="U3709" s="23">
        <f t="shared" si="173"/>
        <v>0.49752182698539793</v>
      </c>
    </row>
    <row r="3710" spans="1:21" x14ac:dyDescent="0.3">
      <c r="A3710" s="9">
        <v>1702</v>
      </c>
      <c r="B3710" s="9" t="str">
        <f>PROPER(TRIM('1. Raw Data'!B3710))</f>
        <v>Customer_3708</v>
      </c>
      <c r="C3710" s="9">
        <f>IF(OR('1. Raw Data'!C3710&lt;18, '1. Raw Data'!C3710&gt;100), MEDIAN('1. Raw Data'!$C$2:$C$5001), '1. Raw Data'!C3710)</f>
        <v>39</v>
      </c>
      <c r="D3710" s="9" t="s">
        <v>5021</v>
      </c>
      <c r="E3710" s="22">
        <v>44586</v>
      </c>
      <c r="F3710" s="9">
        <v>1</v>
      </c>
      <c r="G3710" s="9">
        <v>12709</v>
      </c>
      <c r="H3710" s="15">
        <v>44586</v>
      </c>
      <c r="I3710" s="9" t="s">
        <v>7455</v>
      </c>
      <c r="J3710" s="9">
        <v>101</v>
      </c>
      <c r="K3710" s="9" t="s">
        <v>7478</v>
      </c>
      <c r="L3710" s="9" t="str">
        <f>IF(OR('1. Raw Data'!L3710="Elec", '1. Raw Data'!L3710="elect"), "Electronics", '1. Raw Data'!L3710)</f>
        <v>Home Appliances</v>
      </c>
      <c r="M3710" s="9">
        <v>1050.8800000000001</v>
      </c>
      <c r="N3710" s="9">
        <f>IF(ISBLANK('1. Raw Data'!N3710), MEDIAN('1. Raw Data'!$N$2:$N$5001), '1. Raw Data'!N3710)</f>
        <v>473.55</v>
      </c>
      <c r="O3710" s="9">
        <v>4</v>
      </c>
      <c r="P3710" s="9">
        <f>IF(ISBLANK('1. Raw Data'!P3710), 0, '1. Raw Data'!P3710)</f>
        <v>0</v>
      </c>
      <c r="Q3710" s="9">
        <v>387</v>
      </c>
      <c r="R3710" s="9">
        <v>5</v>
      </c>
      <c r="S3710" s="9">
        <f t="shared" si="171"/>
        <v>4203.5200000000004</v>
      </c>
      <c r="T3710" s="9">
        <f t="shared" si="172"/>
        <v>2309.3200000000006</v>
      </c>
      <c r="U3710" s="23">
        <f t="shared" si="173"/>
        <v>0.54937766443361769</v>
      </c>
    </row>
    <row r="3711" spans="1:21" x14ac:dyDescent="0.3">
      <c r="A3711" s="9">
        <v>2127</v>
      </c>
      <c r="B3711" s="9" t="str">
        <f>PROPER(TRIM('1. Raw Data'!B3711))</f>
        <v>Customer_3709</v>
      </c>
      <c r="C3711" s="9">
        <f>IF(OR('1. Raw Data'!C3711&lt;18, '1. Raw Data'!C3711&gt;100), MEDIAN('1. Raw Data'!$C$2:$C$5001), '1. Raw Data'!C3711)</f>
        <v>38</v>
      </c>
      <c r="D3711" s="9" t="s">
        <v>5022</v>
      </c>
      <c r="E3711" s="22">
        <v>44762</v>
      </c>
      <c r="F3711" s="9">
        <v>0</v>
      </c>
      <c r="G3711" s="9">
        <v>13053</v>
      </c>
      <c r="H3711" s="15">
        <v>44762</v>
      </c>
      <c r="I3711" s="9" t="s">
        <v>7457</v>
      </c>
      <c r="J3711" s="9">
        <v>112</v>
      </c>
      <c r="K3711" s="9" t="s">
        <v>7492</v>
      </c>
      <c r="L3711" s="9" t="str">
        <f>IF(OR('1. Raw Data'!L3711="Elec", '1. Raw Data'!L3711="elect"), "Electronics", '1. Raw Data'!L3711)</f>
        <v>Home Appliances</v>
      </c>
      <c r="M3711" s="9">
        <v>138.5</v>
      </c>
      <c r="N3711" s="9">
        <f>IF(ISBLANK('1. Raw Data'!N3711), MEDIAN('1. Raw Data'!$N$2:$N$5001), '1. Raw Data'!N3711)</f>
        <v>93.07</v>
      </c>
      <c r="O3711" s="9">
        <v>2</v>
      </c>
      <c r="P3711" s="9">
        <f>IF(ISBLANK('1. Raw Data'!P3711), 0, '1. Raw Data'!P3711)</f>
        <v>0</v>
      </c>
      <c r="Q3711" s="9">
        <v>674</v>
      </c>
      <c r="R3711" s="9">
        <v>6</v>
      </c>
      <c r="S3711" s="9">
        <f t="shared" si="171"/>
        <v>277</v>
      </c>
      <c r="T3711" s="9">
        <f t="shared" si="172"/>
        <v>90.860000000000014</v>
      </c>
      <c r="U3711" s="23">
        <f t="shared" si="173"/>
        <v>0.32801444043321304</v>
      </c>
    </row>
    <row r="3712" spans="1:21" x14ac:dyDescent="0.3">
      <c r="A3712" s="9">
        <v>2288</v>
      </c>
      <c r="B3712" s="9" t="str">
        <f>PROPER(TRIM('1. Raw Data'!B3712))</f>
        <v>Customer_3710</v>
      </c>
      <c r="C3712" s="9">
        <f>IF(OR('1. Raw Data'!C3712&lt;18, '1. Raw Data'!C3712&gt;100), MEDIAN('1. Raw Data'!$C$2:$C$5001), '1. Raw Data'!C3712)</f>
        <v>35</v>
      </c>
      <c r="D3712" s="9" t="s">
        <v>5021</v>
      </c>
      <c r="E3712" s="22">
        <v>44830</v>
      </c>
      <c r="F3712" s="9">
        <v>1</v>
      </c>
      <c r="G3712" s="9">
        <v>10366</v>
      </c>
      <c r="H3712" s="15">
        <v>44830</v>
      </c>
      <c r="I3712" s="9" t="s">
        <v>7456</v>
      </c>
      <c r="J3712" s="9">
        <v>108</v>
      </c>
      <c r="K3712" s="9" t="s">
        <v>7496</v>
      </c>
      <c r="L3712" s="9" t="str">
        <f>IF(OR('1. Raw Data'!L3712="Elec", '1. Raw Data'!L3712="elect"), "Electronics", '1. Raw Data'!L3712)</f>
        <v>Sports</v>
      </c>
      <c r="M3712" s="9">
        <v>1293.1400000000001</v>
      </c>
      <c r="N3712" s="9">
        <f>IF(ISBLANK('1. Raw Data'!N3712), MEDIAN('1. Raw Data'!$N$2:$N$5001), '1. Raw Data'!N3712)</f>
        <v>622.14</v>
      </c>
      <c r="O3712" s="9">
        <v>4</v>
      </c>
      <c r="P3712" s="9">
        <f>IF(ISBLANK('1. Raw Data'!P3712), 0, '1. Raw Data'!P3712)</f>
        <v>0</v>
      </c>
      <c r="Q3712" s="9">
        <v>828</v>
      </c>
      <c r="R3712" s="9">
        <v>3</v>
      </c>
      <c r="S3712" s="9">
        <f t="shared" si="171"/>
        <v>5172.5600000000004</v>
      </c>
      <c r="T3712" s="9">
        <f t="shared" si="172"/>
        <v>2684.0000000000005</v>
      </c>
      <c r="U3712" s="23">
        <f t="shared" si="173"/>
        <v>0.51889199931948593</v>
      </c>
    </row>
    <row r="3713" spans="1:21" x14ac:dyDescent="0.3">
      <c r="A3713" s="9">
        <v>1801</v>
      </c>
      <c r="B3713" s="9" t="str">
        <f>PROPER(TRIM('1. Raw Data'!B3713))</f>
        <v>Customer_3711</v>
      </c>
      <c r="C3713" s="9">
        <f>IF(OR('1. Raw Data'!C3713&lt;18, '1. Raw Data'!C3713&gt;100), MEDIAN('1. Raw Data'!$C$2:$C$5001), '1. Raw Data'!C3713)</f>
        <v>32</v>
      </c>
      <c r="D3713" s="9" t="s">
        <v>5022</v>
      </c>
      <c r="E3713" s="22">
        <v>44207</v>
      </c>
      <c r="F3713" s="9">
        <v>0</v>
      </c>
      <c r="G3713" s="9">
        <v>13226</v>
      </c>
      <c r="H3713" s="15">
        <v>44501</v>
      </c>
      <c r="I3713" s="9" t="s">
        <v>7455</v>
      </c>
      <c r="J3713" s="9">
        <v>119</v>
      </c>
      <c r="K3713" s="9" t="s">
        <v>7459</v>
      </c>
      <c r="L3713" s="9" t="str">
        <f>IF(OR('1. Raw Data'!L3713="Elec", '1. Raw Data'!L3713="elect"), "Electronics", '1. Raw Data'!L3713)</f>
        <v>Home Appliances</v>
      </c>
      <c r="M3713" s="9">
        <v>1234.02</v>
      </c>
      <c r="N3713" s="9">
        <f>IF(ISBLANK('1. Raw Data'!N3713), MEDIAN('1. Raw Data'!$N$2:$N$5001), '1. Raw Data'!N3713)</f>
        <v>658.24</v>
      </c>
      <c r="O3713" s="9">
        <v>2</v>
      </c>
      <c r="P3713" s="9">
        <f>IF(ISBLANK('1. Raw Data'!P3713), 0, '1. Raw Data'!P3713)</f>
        <v>0</v>
      </c>
      <c r="Q3713" s="9">
        <v>365</v>
      </c>
      <c r="R3713" s="9">
        <v>6</v>
      </c>
      <c r="S3713" s="9">
        <f t="shared" si="171"/>
        <v>2468.04</v>
      </c>
      <c r="T3713" s="9">
        <f t="shared" si="172"/>
        <v>1151.56</v>
      </c>
      <c r="U3713" s="23">
        <f t="shared" si="173"/>
        <v>0.46658887214145639</v>
      </c>
    </row>
    <row r="3714" spans="1:21" x14ac:dyDescent="0.3">
      <c r="A3714" s="9">
        <v>1941</v>
      </c>
      <c r="B3714" s="9" t="str">
        <f>PROPER(TRIM('1. Raw Data'!B3714))</f>
        <v>Customer_3712</v>
      </c>
      <c r="C3714" s="9">
        <f>IF(OR('1. Raw Data'!C3714&lt;18, '1. Raw Data'!C3714&gt;100), MEDIAN('1. Raw Data'!$C$2:$C$5001), '1. Raw Data'!C3714)</f>
        <v>80</v>
      </c>
      <c r="D3714" s="9" t="s">
        <v>5018</v>
      </c>
      <c r="E3714" s="22">
        <v>45081</v>
      </c>
      <c r="F3714" s="9">
        <v>0</v>
      </c>
      <c r="G3714" s="9">
        <v>12546</v>
      </c>
      <c r="H3714" s="15">
        <v>45022</v>
      </c>
      <c r="I3714" s="9" t="s">
        <v>7455</v>
      </c>
      <c r="J3714" s="9">
        <v>109</v>
      </c>
      <c r="K3714" s="9" t="s">
        <v>7466</v>
      </c>
      <c r="L3714" s="9" t="str">
        <f>IF(OR('1. Raw Data'!L3714="Elec", '1. Raw Data'!L3714="elect"), "Electronics", '1. Raw Data'!L3714)</f>
        <v>Electronics</v>
      </c>
      <c r="M3714" s="9">
        <v>1478.97</v>
      </c>
      <c r="N3714" s="9">
        <f>IF(ISBLANK('1. Raw Data'!N3714), MEDIAN('1. Raw Data'!$N$2:$N$5001), '1. Raw Data'!N3714)</f>
        <v>988.58</v>
      </c>
      <c r="O3714" s="9">
        <v>5</v>
      </c>
      <c r="P3714" s="9">
        <f>IF(ISBLANK('1. Raw Data'!P3714), 0, '1. Raw Data'!P3714)</f>
        <v>0</v>
      </c>
      <c r="Q3714" s="9">
        <v>475</v>
      </c>
      <c r="R3714" s="9">
        <v>5</v>
      </c>
      <c r="S3714" s="9">
        <f t="shared" si="171"/>
        <v>7394.85</v>
      </c>
      <c r="T3714" s="9">
        <f t="shared" si="172"/>
        <v>2451.9499999999998</v>
      </c>
      <c r="U3714" s="23">
        <f t="shared" si="173"/>
        <v>0.33157535311737218</v>
      </c>
    </row>
    <row r="3715" spans="1:21" x14ac:dyDescent="0.3">
      <c r="A3715" s="9">
        <v>2407</v>
      </c>
      <c r="B3715" s="9" t="str">
        <f>PROPER(TRIM('1. Raw Data'!B3715))</f>
        <v>Customer_3713</v>
      </c>
      <c r="C3715" s="9">
        <f>IF(OR('1. Raw Data'!C3715&lt;18, '1. Raw Data'!C3715&gt;100), MEDIAN('1. Raw Data'!$C$2:$C$5001), '1. Raw Data'!C3715)</f>
        <v>52</v>
      </c>
      <c r="D3715" s="9" t="s">
        <v>5023</v>
      </c>
      <c r="E3715" s="22">
        <v>43836</v>
      </c>
      <c r="F3715" s="9">
        <v>1</v>
      </c>
      <c r="G3715" s="9">
        <v>13605</v>
      </c>
      <c r="H3715" s="15">
        <v>43983</v>
      </c>
      <c r="I3715" s="9" t="s">
        <v>7455</v>
      </c>
      <c r="J3715" s="9">
        <v>128</v>
      </c>
      <c r="K3715" s="9" t="s">
        <v>7473</v>
      </c>
      <c r="L3715" s="9" t="str">
        <f>IF(OR('1. Raw Data'!L3715="Elec", '1. Raw Data'!L3715="elect"), "Electronics", '1. Raw Data'!L3715)</f>
        <v>Home Appliances</v>
      </c>
      <c r="M3715" s="9">
        <v>1407.93</v>
      </c>
      <c r="N3715" s="9">
        <f>IF(ISBLANK('1. Raw Data'!N3715), MEDIAN('1. Raw Data'!$N$2:$N$5001), '1. Raw Data'!N3715)</f>
        <v>796.69</v>
      </c>
      <c r="O3715" s="9">
        <v>3</v>
      </c>
      <c r="P3715" s="9">
        <f>IF(ISBLANK('1. Raw Data'!P3715), 0, '1. Raw Data'!P3715)</f>
        <v>0.1</v>
      </c>
      <c r="Q3715" s="9">
        <v>1654</v>
      </c>
      <c r="R3715" s="9">
        <v>2</v>
      </c>
      <c r="S3715" s="9">
        <f t="shared" ref="S3715:S3778" si="174">M3715 * O3715 * (1 - P3715)</f>
        <v>3801.4110000000001</v>
      </c>
      <c r="T3715" s="9">
        <f t="shared" ref="T3715:T3778" si="175">S3715 - (N3715 * O3715)</f>
        <v>1411.3409999999999</v>
      </c>
      <c r="U3715" s="23">
        <f t="shared" ref="U3715:U3778" si="176">T3715 / S3715</f>
        <v>0.37126766876825468</v>
      </c>
    </row>
    <row r="3716" spans="1:21" x14ac:dyDescent="0.3">
      <c r="A3716" s="9">
        <v>2283</v>
      </c>
      <c r="B3716" s="9" t="str">
        <f>PROPER(TRIM('1. Raw Data'!B3716))</f>
        <v>Customer_3714</v>
      </c>
      <c r="C3716" s="9">
        <f>IF(OR('1. Raw Data'!C3716&lt;18, '1. Raw Data'!C3716&gt;100), MEDIAN('1. Raw Data'!$C$2:$C$5001), '1. Raw Data'!C3716)</f>
        <v>24</v>
      </c>
      <c r="D3716" s="9" t="s">
        <v>5021</v>
      </c>
      <c r="E3716" s="22">
        <v>45537</v>
      </c>
      <c r="F3716" s="9">
        <v>0</v>
      </c>
      <c r="G3716" s="9">
        <v>11481</v>
      </c>
      <c r="H3716" s="15">
        <v>45331</v>
      </c>
      <c r="I3716" s="9" t="s">
        <v>7457</v>
      </c>
      <c r="J3716" s="9">
        <v>114</v>
      </c>
      <c r="K3716" s="9" t="s">
        <v>7463</v>
      </c>
      <c r="L3716" s="9" t="str">
        <f>IF(OR('1. Raw Data'!L3716="Elec", '1. Raw Data'!L3716="elect"), "Electronics", '1. Raw Data'!L3716)</f>
        <v>Home Appliances</v>
      </c>
      <c r="M3716" s="9">
        <v>566.49</v>
      </c>
      <c r="N3716" s="9">
        <f>IF(ISBLANK('1. Raw Data'!N3716), MEDIAN('1. Raw Data'!$N$2:$N$5001), '1. Raw Data'!N3716)</f>
        <v>429.51499999999999</v>
      </c>
      <c r="O3716" s="9">
        <v>5</v>
      </c>
      <c r="P3716" s="9">
        <f>IF(ISBLANK('1. Raw Data'!P3716), 0, '1. Raw Data'!P3716)</f>
        <v>0</v>
      </c>
      <c r="Q3716" s="9">
        <v>327</v>
      </c>
      <c r="R3716" s="9">
        <v>6</v>
      </c>
      <c r="S3716" s="9">
        <f t="shared" si="174"/>
        <v>2832.45</v>
      </c>
      <c r="T3716" s="9">
        <f t="shared" si="175"/>
        <v>684.875</v>
      </c>
      <c r="U3716" s="23">
        <f t="shared" si="176"/>
        <v>0.24179597168529013</v>
      </c>
    </row>
    <row r="3717" spans="1:21" x14ac:dyDescent="0.3">
      <c r="A3717" s="9">
        <v>1413</v>
      </c>
      <c r="B3717" s="9" t="str">
        <f>PROPER(TRIM('1. Raw Data'!B3717))</f>
        <v>Customer_3715</v>
      </c>
      <c r="C3717" s="9">
        <f>IF(OR('1. Raw Data'!C3717&lt;18, '1. Raw Data'!C3717&gt;100), MEDIAN('1. Raw Data'!$C$2:$C$5001), '1. Raw Data'!C3717)</f>
        <v>79</v>
      </c>
      <c r="D3717" s="9" t="s">
        <v>5018</v>
      </c>
      <c r="E3717" s="22">
        <v>44081</v>
      </c>
      <c r="F3717" s="9">
        <v>0</v>
      </c>
      <c r="G3717" s="9">
        <v>13699</v>
      </c>
      <c r="H3717" s="15">
        <v>44021</v>
      </c>
      <c r="I3717" s="9" t="s">
        <v>7455</v>
      </c>
      <c r="J3717" s="9">
        <v>127</v>
      </c>
      <c r="K3717" s="9" t="s">
        <v>7489</v>
      </c>
      <c r="L3717" s="9" t="str">
        <f>IF(OR('1. Raw Data'!L3717="Elec", '1. Raw Data'!L3717="elect"), "Electronics", '1. Raw Data'!L3717)</f>
        <v>Home Appliances</v>
      </c>
      <c r="M3717" s="9">
        <v>628.95000000000005</v>
      </c>
      <c r="N3717" s="9">
        <f>IF(ISBLANK('1. Raw Data'!N3717), MEDIAN('1. Raw Data'!$N$2:$N$5001), '1. Raw Data'!N3717)</f>
        <v>426.39</v>
      </c>
      <c r="O3717" s="9">
        <v>3</v>
      </c>
      <c r="P3717" s="9">
        <f>IF(ISBLANK('1. Raw Data'!P3717), 0, '1. Raw Data'!P3717)</f>
        <v>0</v>
      </c>
      <c r="Q3717" s="9">
        <v>948</v>
      </c>
      <c r="R3717" s="9">
        <v>7</v>
      </c>
      <c r="S3717" s="9">
        <f t="shared" si="174"/>
        <v>1886.8500000000001</v>
      </c>
      <c r="T3717" s="9">
        <f t="shared" si="175"/>
        <v>607.68000000000006</v>
      </c>
      <c r="U3717" s="23">
        <f t="shared" si="176"/>
        <v>0.32206057715239689</v>
      </c>
    </row>
    <row r="3718" spans="1:21" x14ac:dyDescent="0.3">
      <c r="A3718" s="9">
        <v>2381</v>
      </c>
      <c r="B3718" s="9" t="str">
        <f>PROPER(TRIM('1. Raw Data'!B3718))</f>
        <v>Customer_3716</v>
      </c>
      <c r="C3718" s="9">
        <f>IF(OR('1. Raw Data'!C3718&lt;18, '1. Raw Data'!C3718&gt;100), MEDIAN('1. Raw Data'!$C$2:$C$5001), '1. Raw Data'!C3718)</f>
        <v>33</v>
      </c>
      <c r="D3718" s="9" t="s">
        <v>5019</v>
      </c>
      <c r="E3718" s="22">
        <v>45327</v>
      </c>
      <c r="F3718" s="9">
        <v>1</v>
      </c>
      <c r="G3718" s="9">
        <v>12160</v>
      </c>
      <c r="H3718" s="15">
        <v>45414</v>
      </c>
      <c r="I3718" s="9" t="s">
        <v>7456</v>
      </c>
      <c r="J3718" s="9">
        <v>118</v>
      </c>
      <c r="K3718" s="9" t="s">
        <v>7501</v>
      </c>
      <c r="L3718" s="9" t="str">
        <f>IF(OR('1. Raw Data'!L3718="Elec", '1. Raw Data'!L3718="elect"), "Electronics", '1. Raw Data'!L3718)</f>
        <v>Clothing</v>
      </c>
      <c r="M3718" s="9">
        <v>1131.6500000000001</v>
      </c>
      <c r="N3718" s="9">
        <f>IF(ISBLANK('1. Raw Data'!N3718), MEDIAN('1. Raw Data'!$N$2:$N$5001), '1. Raw Data'!N3718)</f>
        <v>609.37</v>
      </c>
      <c r="O3718" s="9">
        <v>3</v>
      </c>
      <c r="P3718" s="9">
        <f>IF(ISBLANK('1. Raw Data'!P3718), 0, '1. Raw Data'!P3718)</f>
        <v>0</v>
      </c>
      <c r="Q3718" s="9">
        <v>331</v>
      </c>
      <c r="R3718" s="9">
        <v>3</v>
      </c>
      <c r="S3718" s="9">
        <f t="shared" si="174"/>
        <v>3394.9500000000003</v>
      </c>
      <c r="T3718" s="9">
        <f t="shared" si="175"/>
        <v>1566.8400000000001</v>
      </c>
      <c r="U3718" s="23">
        <f t="shared" si="176"/>
        <v>0.46152078822957626</v>
      </c>
    </row>
    <row r="3719" spans="1:21" x14ac:dyDescent="0.3">
      <c r="A3719" s="9">
        <v>2098</v>
      </c>
      <c r="B3719" s="9" t="str">
        <f>PROPER(TRIM('1. Raw Data'!B3719))</f>
        <v>Customer_3717</v>
      </c>
      <c r="C3719" s="9">
        <f>IF(OR('1. Raw Data'!C3719&lt;18, '1. Raw Data'!C3719&gt;100), MEDIAN('1. Raw Data'!$C$2:$C$5001), '1. Raw Data'!C3719)</f>
        <v>44</v>
      </c>
      <c r="D3719" s="9" t="s">
        <v>5018</v>
      </c>
      <c r="E3719" s="22">
        <v>44769</v>
      </c>
      <c r="F3719" s="9">
        <v>0</v>
      </c>
      <c r="G3719" s="9">
        <v>12992</v>
      </c>
      <c r="H3719" s="15">
        <v>44769</v>
      </c>
      <c r="I3719" s="9" t="s">
        <v>7455</v>
      </c>
      <c r="J3719" s="9">
        <v>142</v>
      </c>
      <c r="K3719" s="9" t="s">
        <v>7500</v>
      </c>
      <c r="L3719" s="9" t="str">
        <f>IF(OR('1. Raw Data'!L3719="Elec", '1. Raw Data'!L3719="elect"), "Electronics", '1. Raw Data'!L3719)</f>
        <v>Clothing</v>
      </c>
      <c r="M3719" s="9">
        <v>244.42</v>
      </c>
      <c r="N3719" s="9">
        <f>IF(ISBLANK('1. Raw Data'!N3719), MEDIAN('1. Raw Data'!$N$2:$N$5001), '1. Raw Data'!N3719)</f>
        <v>140.47</v>
      </c>
      <c r="O3719" s="9">
        <v>4</v>
      </c>
      <c r="P3719" s="9">
        <f>IF(ISBLANK('1. Raw Data'!P3719), 0, '1. Raw Data'!P3719)</f>
        <v>0.2</v>
      </c>
      <c r="Q3719" s="9">
        <v>469</v>
      </c>
      <c r="R3719" s="9">
        <v>6</v>
      </c>
      <c r="S3719" s="9">
        <f t="shared" si="174"/>
        <v>782.14400000000001</v>
      </c>
      <c r="T3719" s="9">
        <f t="shared" si="175"/>
        <v>220.26400000000001</v>
      </c>
      <c r="U3719" s="23">
        <f t="shared" si="176"/>
        <v>0.28161566156615664</v>
      </c>
    </row>
    <row r="3720" spans="1:21" x14ac:dyDescent="0.3">
      <c r="A3720" s="9">
        <v>2378</v>
      </c>
      <c r="B3720" s="9" t="str">
        <f>PROPER(TRIM('1. Raw Data'!B3720))</f>
        <v>Customer_3718</v>
      </c>
      <c r="C3720" s="9">
        <f>IF(OR('1. Raw Data'!C3720&lt;18, '1. Raw Data'!C3720&gt;100), MEDIAN('1. Raw Data'!$C$2:$C$5001), '1. Raw Data'!C3720)</f>
        <v>54</v>
      </c>
      <c r="D3720" s="9" t="s">
        <v>5020</v>
      </c>
      <c r="E3720" s="22">
        <v>45131</v>
      </c>
      <c r="F3720" s="9">
        <v>0</v>
      </c>
      <c r="G3720" s="9">
        <v>13794</v>
      </c>
      <c r="H3720" s="15">
        <v>45131</v>
      </c>
      <c r="I3720" s="9" t="s">
        <v>7455</v>
      </c>
      <c r="J3720" s="9">
        <v>141</v>
      </c>
      <c r="K3720" s="9" t="s">
        <v>7490</v>
      </c>
      <c r="L3720" s="9" t="str">
        <f>IF(OR('1. Raw Data'!L3720="Elec", '1. Raw Data'!L3720="elect"), "Electronics", '1. Raw Data'!L3720)</f>
        <v>Home Appliances</v>
      </c>
      <c r="M3720" s="9">
        <v>505.32</v>
      </c>
      <c r="N3720" s="9">
        <f>IF(ISBLANK('1. Raw Data'!N3720), MEDIAN('1. Raw Data'!$N$2:$N$5001), '1. Raw Data'!N3720)</f>
        <v>237.04</v>
      </c>
      <c r="O3720" s="9">
        <v>3</v>
      </c>
      <c r="P3720" s="9">
        <f>IF(ISBLANK('1. Raw Data'!P3720), 0, '1. Raw Data'!P3720)</f>
        <v>0</v>
      </c>
      <c r="Q3720" s="9">
        <v>351</v>
      </c>
      <c r="R3720" s="9">
        <v>4</v>
      </c>
      <c r="S3720" s="9">
        <f t="shared" si="174"/>
        <v>1515.96</v>
      </c>
      <c r="T3720" s="9">
        <f t="shared" si="175"/>
        <v>804.84</v>
      </c>
      <c r="U3720" s="23">
        <f t="shared" si="176"/>
        <v>0.53091110583392698</v>
      </c>
    </row>
    <row r="3721" spans="1:21" x14ac:dyDescent="0.3">
      <c r="A3721" s="9">
        <v>1909</v>
      </c>
      <c r="B3721" s="9" t="str">
        <f>PROPER(TRIM('1. Raw Data'!B3721))</f>
        <v>Customer_3719</v>
      </c>
      <c r="C3721" s="9">
        <f>IF(OR('1. Raw Data'!C3721&lt;18, '1. Raw Data'!C3721&gt;100), MEDIAN('1. Raw Data'!$C$2:$C$5001), '1. Raw Data'!C3721)</f>
        <v>40</v>
      </c>
      <c r="D3721" s="9" t="s">
        <v>5020</v>
      </c>
      <c r="E3721" s="22">
        <v>45191</v>
      </c>
      <c r="F3721" s="9">
        <v>1</v>
      </c>
      <c r="G3721" s="9">
        <v>11047</v>
      </c>
      <c r="H3721" s="15">
        <v>45191</v>
      </c>
      <c r="I3721" s="9" t="s">
        <v>7457</v>
      </c>
      <c r="J3721" s="9">
        <v>106</v>
      </c>
      <c r="K3721" s="9" t="s">
        <v>7477</v>
      </c>
      <c r="L3721" s="9" t="str">
        <f>IF(OR('1. Raw Data'!L3721="Elec", '1. Raw Data'!L3721="elect"), "Electronics", '1. Raw Data'!L3721)</f>
        <v>Clothing</v>
      </c>
      <c r="M3721" s="9">
        <v>221.88</v>
      </c>
      <c r="N3721" s="9">
        <f>IF(ISBLANK('1. Raw Data'!N3721), MEDIAN('1. Raw Data'!$N$2:$N$5001), '1. Raw Data'!N3721)</f>
        <v>154.69</v>
      </c>
      <c r="O3721" s="9">
        <v>3</v>
      </c>
      <c r="P3721" s="9">
        <f>IF(ISBLANK('1. Raw Data'!P3721), 0, '1. Raw Data'!P3721)</f>
        <v>0</v>
      </c>
      <c r="Q3721" s="9">
        <v>419</v>
      </c>
      <c r="R3721" s="9">
        <v>3</v>
      </c>
      <c r="S3721" s="9">
        <f t="shared" si="174"/>
        <v>665.64</v>
      </c>
      <c r="T3721" s="9">
        <f t="shared" si="175"/>
        <v>201.57</v>
      </c>
      <c r="U3721" s="23">
        <f t="shared" si="176"/>
        <v>0.30282134487110152</v>
      </c>
    </row>
    <row r="3722" spans="1:21" x14ac:dyDescent="0.3">
      <c r="A3722" s="9">
        <v>1187</v>
      </c>
      <c r="B3722" s="9" t="str">
        <f>PROPER(TRIM('1. Raw Data'!B3722))</f>
        <v>Customer_3720</v>
      </c>
      <c r="C3722" s="9">
        <f>IF(OR('1. Raw Data'!C3722&lt;18, '1. Raw Data'!C3722&gt;100), MEDIAN('1. Raw Data'!$C$2:$C$5001), '1. Raw Data'!C3722)</f>
        <v>27</v>
      </c>
      <c r="D3722" s="9" t="s">
        <v>5023</v>
      </c>
      <c r="E3722" s="22">
        <v>45259</v>
      </c>
      <c r="F3722" s="9">
        <v>0</v>
      </c>
      <c r="G3722" s="9">
        <v>10282</v>
      </c>
      <c r="H3722" s="15">
        <v>45259</v>
      </c>
      <c r="I3722" s="9" t="s">
        <v>7457</v>
      </c>
      <c r="J3722" s="9">
        <v>133</v>
      </c>
      <c r="K3722" s="9" t="s">
        <v>7498</v>
      </c>
      <c r="L3722" s="9" t="str">
        <f>IF(OR('1. Raw Data'!L3722="Elec", '1. Raw Data'!L3722="elect"), "Electronics", '1. Raw Data'!L3722)</f>
        <v>Clothing</v>
      </c>
      <c r="M3722" s="9">
        <v>709.59</v>
      </c>
      <c r="N3722" s="9">
        <f>IF(ISBLANK('1. Raw Data'!N3722), MEDIAN('1. Raw Data'!$N$2:$N$5001), '1. Raw Data'!N3722)</f>
        <v>343.08</v>
      </c>
      <c r="O3722" s="9">
        <v>5</v>
      </c>
      <c r="P3722" s="9">
        <f>IF(ISBLANK('1. Raw Data'!P3722), 0, '1. Raw Data'!P3722)</f>
        <v>0</v>
      </c>
      <c r="Q3722" s="9">
        <v>346</v>
      </c>
      <c r="R3722" s="9">
        <v>6</v>
      </c>
      <c r="S3722" s="9">
        <f t="shared" si="174"/>
        <v>3547.9500000000003</v>
      </c>
      <c r="T3722" s="9">
        <f t="shared" si="175"/>
        <v>1832.5500000000004</v>
      </c>
      <c r="U3722" s="23">
        <f t="shared" si="176"/>
        <v>0.51650953367437547</v>
      </c>
    </row>
    <row r="3723" spans="1:21" x14ac:dyDescent="0.3">
      <c r="A3723" s="9">
        <v>2313</v>
      </c>
      <c r="B3723" s="9" t="str">
        <f>PROPER(TRIM('1. Raw Data'!B3723))</f>
        <v>Customer_3721</v>
      </c>
      <c r="C3723" s="9">
        <f>IF(OR('1. Raw Data'!C3723&lt;18, '1. Raw Data'!C3723&gt;100), MEDIAN('1. Raw Data'!$C$2:$C$5001), '1. Raw Data'!C3723)</f>
        <v>64</v>
      </c>
      <c r="D3723" s="9" t="s">
        <v>5022</v>
      </c>
      <c r="E3723" s="22">
        <v>44621</v>
      </c>
      <c r="F3723" s="9">
        <v>0</v>
      </c>
      <c r="G3723" s="9">
        <v>11315</v>
      </c>
      <c r="H3723" s="15">
        <v>44564</v>
      </c>
      <c r="I3723" s="9" t="s">
        <v>7456</v>
      </c>
      <c r="J3723" s="9">
        <v>137</v>
      </c>
      <c r="K3723" s="9" t="s">
        <v>7484</v>
      </c>
      <c r="L3723" s="9" t="str">
        <f>IF(OR('1. Raw Data'!L3723="Elec", '1. Raw Data'!L3723="elect"), "Electronics", '1. Raw Data'!L3723)</f>
        <v>Sports</v>
      </c>
      <c r="M3723" s="9">
        <v>850.41</v>
      </c>
      <c r="N3723" s="9">
        <f>IF(ISBLANK('1. Raw Data'!N3723), MEDIAN('1. Raw Data'!$N$2:$N$5001), '1. Raw Data'!N3723)</f>
        <v>540</v>
      </c>
      <c r="O3723" s="9">
        <v>3</v>
      </c>
      <c r="P3723" s="9">
        <f>IF(ISBLANK('1. Raw Data'!P3723), 0, '1. Raw Data'!P3723)</f>
        <v>0</v>
      </c>
      <c r="Q3723" s="9">
        <v>435</v>
      </c>
      <c r="R3723" s="9">
        <v>4</v>
      </c>
      <c r="S3723" s="9">
        <f t="shared" si="174"/>
        <v>2551.23</v>
      </c>
      <c r="T3723" s="9">
        <f t="shared" si="175"/>
        <v>931.23</v>
      </c>
      <c r="U3723" s="23">
        <f t="shared" si="176"/>
        <v>0.36501217060006352</v>
      </c>
    </row>
    <row r="3724" spans="1:21" x14ac:dyDescent="0.3">
      <c r="A3724" s="9">
        <v>1044</v>
      </c>
      <c r="B3724" s="9" t="str">
        <f>PROPER(TRIM('1. Raw Data'!B3724))</f>
        <v>Customer_3722</v>
      </c>
      <c r="C3724" s="9">
        <f>IF(OR('1. Raw Data'!C3724&lt;18, '1. Raw Data'!C3724&gt;100), MEDIAN('1. Raw Data'!$C$2:$C$5001), '1. Raw Data'!C3724)</f>
        <v>36</v>
      </c>
      <c r="D3724" s="9" t="s">
        <v>5023</v>
      </c>
      <c r="E3724" s="22">
        <v>44079</v>
      </c>
      <c r="F3724" s="9">
        <v>1</v>
      </c>
      <c r="G3724" s="9">
        <v>11386</v>
      </c>
      <c r="H3724" s="15">
        <v>43960</v>
      </c>
      <c r="I3724" s="9" t="s">
        <v>7456</v>
      </c>
      <c r="J3724" s="9">
        <v>142</v>
      </c>
      <c r="K3724" s="9" t="s">
        <v>7500</v>
      </c>
      <c r="L3724" s="9" t="str">
        <f>IF(OR('1. Raw Data'!L3724="Elec", '1. Raw Data'!L3724="elect"), "Electronics", '1. Raw Data'!L3724)</f>
        <v>Electronics</v>
      </c>
      <c r="M3724" s="9">
        <v>356.18</v>
      </c>
      <c r="N3724" s="9">
        <f>IF(ISBLANK('1. Raw Data'!N3724), MEDIAN('1. Raw Data'!$N$2:$N$5001), '1. Raw Data'!N3724)</f>
        <v>175.91</v>
      </c>
      <c r="O3724" s="9">
        <v>2</v>
      </c>
      <c r="P3724" s="9">
        <f>IF(ISBLANK('1. Raw Data'!P3724), 0, '1. Raw Data'!P3724)</f>
        <v>0</v>
      </c>
      <c r="Q3724" s="9">
        <v>1698</v>
      </c>
      <c r="R3724" s="9">
        <v>1</v>
      </c>
      <c r="S3724" s="9">
        <f t="shared" si="174"/>
        <v>712.36</v>
      </c>
      <c r="T3724" s="9">
        <f t="shared" si="175"/>
        <v>360.54</v>
      </c>
      <c r="U3724" s="23">
        <f t="shared" si="176"/>
        <v>0.50612050087034643</v>
      </c>
    </row>
    <row r="3725" spans="1:21" x14ac:dyDescent="0.3">
      <c r="A3725" s="9">
        <v>1082</v>
      </c>
      <c r="B3725" s="9" t="str">
        <f>PROPER(TRIM('1. Raw Data'!B3725))</f>
        <v>Customer_3723</v>
      </c>
      <c r="C3725" s="9">
        <f>IF(OR('1. Raw Data'!C3725&lt;18, '1. Raw Data'!C3725&gt;100), MEDIAN('1. Raw Data'!$C$2:$C$5001), '1. Raw Data'!C3725)</f>
        <v>54</v>
      </c>
      <c r="D3725" s="9" t="s">
        <v>5022</v>
      </c>
      <c r="E3725" s="22">
        <v>44925</v>
      </c>
      <c r="F3725" s="9">
        <v>0</v>
      </c>
      <c r="G3725" s="9">
        <v>12448</v>
      </c>
      <c r="H3725" s="15">
        <v>44925</v>
      </c>
      <c r="I3725" s="9" t="s">
        <v>7457</v>
      </c>
      <c r="J3725" s="9">
        <v>125</v>
      </c>
      <c r="K3725" s="9" t="s">
        <v>7479</v>
      </c>
      <c r="L3725" s="9" t="str">
        <f>IF(OR('1. Raw Data'!L3725="Elec", '1. Raw Data'!L3725="elect"), "Electronics", '1. Raw Data'!L3725)</f>
        <v>Clothing</v>
      </c>
      <c r="M3725" s="9">
        <v>88.62</v>
      </c>
      <c r="N3725" s="9">
        <f>IF(ISBLANK('1. Raw Data'!N3725), MEDIAN('1. Raw Data'!$N$2:$N$5001), '1. Raw Data'!N3725)</f>
        <v>43.77</v>
      </c>
      <c r="O3725" s="9">
        <v>2</v>
      </c>
      <c r="P3725" s="9">
        <f>IF(ISBLANK('1. Raw Data'!P3725), 0, '1. Raw Data'!P3725)</f>
        <v>0</v>
      </c>
      <c r="Q3725" s="9">
        <v>520</v>
      </c>
      <c r="R3725" s="9">
        <v>5</v>
      </c>
      <c r="S3725" s="9">
        <f t="shared" si="174"/>
        <v>177.24</v>
      </c>
      <c r="T3725" s="9">
        <f t="shared" si="175"/>
        <v>89.7</v>
      </c>
      <c r="U3725" s="23">
        <f t="shared" si="176"/>
        <v>0.50609343263371698</v>
      </c>
    </row>
    <row r="3726" spans="1:21" x14ac:dyDescent="0.3">
      <c r="A3726" s="9">
        <v>2146</v>
      </c>
      <c r="B3726" s="9" t="str">
        <f>PROPER(TRIM('1. Raw Data'!B3726))</f>
        <v>Customer_3724</v>
      </c>
      <c r="C3726" s="9">
        <f>IF(OR('1. Raw Data'!C3726&lt;18, '1. Raw Data'!C3726&gt;100), MEDIAN('1. Raw Data'!$C$2:$C$5001), '1. Raw Data'!C3726)</f>
        <v>33</v>
      </c>
      <c r="D3726" s="9" t="s">
        <v>5022</v>
      </c>
      <c r="E3726" s="22">
        <v>44645</v>
      </c>
      <c r="F3726" s="9">
        <v>1</v>
      </c>
      <c r="G3726" s="9">
        <v>12615</v>
      </c>
      <c r="H3726" s="15">
        <v>44645</v>
      </c>
      <c r="I3726" s="9" t="s">
        <v>7455</v>
      </c>
      <c r="J3726" s="9">
        <v>113</v>
      </c>
      <c r="K3726" s="9" t="s">
        <v>7460</v>
      </c>
      <c r="L3726" s="9" t="str">
        <f>IF(OR('1. Raw Data'!L3726="Elec", '1. Raw Data'!L3726="elect"), "Electronics", '1. Raw Data'!L3726)</f>
        <v>Electronics</v>
      </c>
      <c r="M3726" s="9">
        <v>1093.07</v>
      </c>
      <c r="N3726" s="9">
        <f>IF(ISBLANK('1. Raw Data'!N3726), MEDIAN('1. Raw Data'!$N$2:$N$5001), '1. Raw Data'!N3726)</f>
        <v>471.29</v>
      </c>
      <c r="O3726" s="9">
        <v>4</v>
      </c>
      <c r="P3726" s="9">
        <f>IF(ISBLANK('1. Raw Data'!P3726), 0, '1. Raw Data'!P3726)</f>
        <v>0</v>
      </c>
      <c r="Q3726" s="9">
        <v>1013</v>
      </c>
      <c r="R3726" s="9">
        <v>1</v>
      </c>
      <c r="S3726" s="9">
        <f t="shared" si="174"/>
        <v>4372.28</v>
      </c>
      <c r="T3726" s="9">
        <f t="shared" si="175"/>
        <v>2487.12</v>
      </c>
      <c r="U3726" s="23">
        <f t="shared" si="176"/>
        <v>0.56883822628011016</v>
      </c>
    </row>
    <row r="3727" spans="1:21" x14ac:dyDescent="0.3">
      <c r="A3727" s="9">
        <v>1357</v>
      </c>
      <c r="B3727" s="9" t="str">
        <f>PROPER(TRIM('1. Raw Data'!B3727))</f>
        <v>Customer_3725</v>
      </c>
      <c r="C3727" s="9">
        <f>IF(OR('1. Raw Data'!C3727&lt;18, '1. Raw Data'!C3727&gt;100), MEDIAN('1. Raw Data'!$C$2:$C$5001), '1. Raw Data'!C3727)</f>
        <v>38</v>
      </c>
      <c r="D3727" s="9" t="s">
        <v>5022</v>
      </c>
      <c r="E3727" s="22">
        <v>44277</v>
      </c>
      <c r="F3727" s="9">
        <v>1</v>
      </c>
      <c r="G3727" s="9">
        <v>13337</v>
      </c>
      <c r="H3727" s="15">
        <v>44277</v>
      </c>
      <c r="I3727" s="9" t="s">
        <v>7457</v>
      </c>
      <c r="J3727" s="9">
        <v>123</v>
      </c>
      <c r="K3727" s="9" t="s">
        <v>7502</v>
      </c>
      <c r="L3727" s="9" t="str">
        <f>IF(OR('1. Raw Data'!L3727="Elec", '1. Raw Data'!L3727="elect"), "Electronics", '1. Raw Data'!L3727)</f>
        <v>Clothing</v>
      </c>
      <c r="M3727" s="9">
        <v>79.010000000000005</v>
      </c>
      <c r="N3727" s="9">
        <f>IF(ISBLANK('1. Raw Data'!N3727), MEDIAN('1. Raw Data'!$N$2:$N$5001), '1. Raw Data'!N3727)</f>
        <v>44.88</v>
      </c>
      <c r="O3727" s="9">
        <v>5</v>
      </c>
      <c r="P3727" s="9">
        <f>IF(ISBLANK('1. Raw Data'!P3727), 0, '1. Raw Data'!P3727)</f>
        <v>0</v>
      </c>
      <c r="Q3727" s="9">
        <v>1031</v>
      </c>
      <c r="R3727" s="9">
        <v>2</v>
      </c>
      <c r="S3727" s="9">
        <f t="shared" si="174"/>
        <v>395.05</v>
      </c>
      <c r="T3727" s="9">
        <f t="shared" si="175"/>
        <v>170.65</v>
      </c>
      <c r="U3727" s="23">
        <f t="shared" si="176"/>
        <v>0.4319706366282749</v>
      </c>
    </row>
    <row r="3728" spans="1:21" x14ac:dyDescent="0.3">
      <c r="A3728" s="9">
        <v>2089</v>
      </c>
      <c r="B3728" s="9" t="str">
        <f>PROPER(TRIM('1. Raw Data'!B3728))</f>
        <v>Customer_3726</v>
      </c>
      <c r="C3728" s="9">
        <f>IF(OR('1. Raw Data'!C3728&lt;18, '1. Raw Data'!C3728&gt;100), MEDIAN('1. Raw Data'!$C$2:$C$5001), '1. Raw Data'!C3728)</f>
        <v>66</v>
      </c>
      <c r="D3728" s="9" t="s">
        <v>5022</v>
      </c>
      <c r="E3728" s="22">
        <v>44710</v>
      </c>
      <c r="F3728" s="9">
        <v>0</v>
      </c>
      <c r="G3728" s="9">
        <v>13125</v>
      </c>
      <c r="H3728" s="15">
        <v>44710</v>
      </c>
      <c r="I3728" s="9" t="s">
        <v>7457</v>
      </c>
      <c r="J3728" s="9">
        <v>136</v>
      </c>
      <c r="K3728" s="9" t="s">
        <v>7503</v>
      </c>
      <c r="L3728" s="9" t="str">
        <f>IF(OR('1. Raw Data'!L3728="Elec", '1. Raw Data'!L3728="elect"), "Electronics", '1. Raw Data'!L3728)</f>
        <v>Home Appliances</v>
      </c>
      <c r="M3728" s="9">
        <v>1461.43</v>
      </c>
      <c r="N3728" s="9">
        <f>IF(ISBLANK('1. Raw Data'!N3728), MEDIAN('1. Raw Data'!$N$2:$N$5001), '1. Raw Data'!N3728)</f>
        <v>691.91</v>
      </c>
      <c r="O3728" s="9">
        <v>1</v>
      </c>
      <c r="P3728" s="9">
        <f>IF(ISBLANK('1. Raw Data'!P3728), 0, '1. Raw Data'!P3728)</f>
        <v>0</v>
      </c>
      <c r="Q3728" s="9">
        <v>751</v>
      </c>
      <c r="R3728" s="9">
        <v>4</v>
      </c>
      <c r="S3728" s="9">
        <f t="shared" si="174"/>
        <v>1461.43</v>
      </c>
      <c r="T3728" s="9">
        <f t="shared" si="175"/>
        <v>769.5200000000001</v>
      </c>
      <c r="U3728" s="23">
        <f t="shared" si="176"/>
        <v>0.52655275996797657</v>
      </c>
    </row>
    <row r="3729" spans="1:21" x14ac:dyDescent="0.3">
      <c r="A3729" s="9">
        <v>1935</v>
      </c>
      <c r="B3729" s="9" t="str">
        <f>PROPER(TRIM('1. Raw Data'!B3729))</f>
        <v>Customer_3727</v>
      </c>
      <c r="C3729" s="9">
        <f>IF(OR('1. Raw Data'!C3729&lt;18, '1. Raw Data'!C3729&gt;100), MEDIAN('1. Raw Data'!$C$2:$C$5001), '1. Raw Data'!C3729)</f>
        <v>46</v>
      </c>
      <c r="D3729" s="9" t="s">
        <v>5020</v>
      </c>
      <c r="E3729" s="22">
        <v>44264</v>
      </c>
      <c r="F3729" s="9">
        <v>0</v>
      </c>
      <c r="G3729" s="9">
        <v>13920</v>
      </c>
      <c r="H3729" s="15">
        <v>44442</v>
      </c>
      <c r="I3729" s="9" t="s">
        <v>7457</v>
      </c>
      <c r="J3729" s="9">
        <v>133</v>
      </c>
      <c r="K3729" s="9" t="s">
        <v>7498</v>
      </c>
      <c r="L3729" s="9" t="str">
        <f>IF(OR('1. Raw Data'!L3729="Elec", '1. Raw Data'!L3729="elect"), "Electronics", '1. Raw Data'!L3729)</f>
        <v>Clothing</v>
      </c>
      <c r="M3729" s="9">
        <v>371.33</v>
      </c>
      <c r="N3729" s="9">
        <f>IF(ISBLANK('1. Raw Data'!N3729), MEDIAN('1. Raw Data'!$N$2:$N$5001), '1. Raw Data'!N3729)</f>
        <v>165.06</v>
      </c>
      <c r="O3729" s="9">
        <v>5</v>
      </c>
      <c r="P3729" s="9">
        <f>IF(ISBLANK('1. Raw Data'!P3729), 0, '1. Raw Data'!P3729)</f>
        <v>0.05</v>
      </c>
      <c r="Q3729" s="9">
        <v>468</v>
      </c>
      <c r="R3729" s="9">
        <v>9</v>
      </c>
      <c r="S3729" s="9">
        <f t="shared" si="174"/>
        <v>1763.8174999999999</v>
      </c>
      <c r="T3729" s="9">
        <f t="shared" si="175"/>
        <v>938.51749999999993</v>
      </c>
      <c r="U3729" s="23">
        <f t="shared" si="176"/>
        <v>0.53209444854697263</v>
      </c>
    </row>
    <row r="3730" spans="1:21" x14ac:dyDescent="0.3">
      <c r="A3730" s="9">
        <v>1374</v>
      </c>
      <c r="B3730" s="9" t="str">
        <f>PROPER(TRIM('1. Raw Data'!B3730))</f>
        <v>Customer_3728</v>
      </c>
      <c r="C3730" s="9">
        <f>IF(OR('1. Raw Data'!C3730&lt;18, '1. Raw Data'!C3730&gt;100), MEDIAN('1. Raw Data'!$C$2:$C$5001), '1. Raw Data'!C3730)</f>
        <v>34</v>
      </c>
      <c r="D3730" s="9" t="s">
        <v>5020</v>
      </c>
      <c r="E3730" s="22">
        <v>44844</v>
      </c>
      <c r="F3730" s="9">
        <v>1</v>
      </c>
      <c r="G3730" s="9">
        <v>13691</v>
      </c>
      <c r="H3730" s="15">
        <v>44844</v>
      </c>
      <c r="I3730" s="9" t="s">
        <v>7456</v>
      </c>
      <c r="J3730" s="9">
        <v>121</v>
      </c>
      <c r="K3730" s="9" t="s">
        <v>7495</v>
      </c>
      <c r="L3730" s="9" t="str">
        <f>IF(OR('1. Raw Data'!L3730="Elec", '1. Raw Data'!L3730="elect"), "Electronics", '1. Raw Data'!L3730)</f>
        <v>Clothing</v>
      </c>
      <c r="M3730" s="9">
        <v>1012.66</v>
      </c>
      <c r="N3730" s="9">
        <f>IF(ISBLANK('1. Raw Data'!N3730), MEDIAN('1. Raw Data'!$N$2:$N$5001), '1. Raw Data'!N3730)</f>
        <v>473.92</v>
      </c>
      <c r="O3730" s="9">
        <v>1</v>
      </c>
      <c r="P3730" s="9">
        <f>IF(ISBLANK('1. Raw Data'!P3730), 0, '1. Raw Data'!P3730)</f>
        <v>0</v>
      </c>
      <c r="Q3730" s="9">
        <v>814</v>
      </c>
      <c r="R3730" s="9">
        <v>5</v>
      </c>
      <c r="S3730" s="9">
        <f t="shared" si="174"/>
        <v>1012.66</v>
      </c>
      <c r="T3730" s="9">
        <f t="shared" si="175"/>
        <v>538.74</v>
      </c>
      <c r="U3730" s="23">
        <f t="shared" si="176"/>
        <v>0.53200481899156682</v>
      </c>
    </row>
    <row r="3731" spans="1:21" x14ac:dyDescent="0.3">
      <c r="A3731" s="9">
        <v>1161</v>
      </c>
      <c r="B3731" s="9" t="str">
        <f>PROPER(TRIM('1. Raw Data'!B3731))</f>
        <v>Customer_3729</v>
      </c>
      <c r="C3731" s="9">
        <f>IF(OR('1. Raw Data'!C3731&lt;18, '1. Raw Data'!C3731&gt;100), MEDIAN('1. Raw Data'!$C$2:$C$5001), '1. Raw Data'!C3731)</f>
        <v>29</v>
      </c>
      <c r="D3731" s="9" t="s">
        <v>5021</v>
      </c>
      <c r="E3731" s="22">
        <v>44262</v>
      </c>
      <c r="F3731" s="9">
        <v>0</v>
      </c>
      <c r="G3731" s="9">
        <v>12761</v>
      </c>
      <c r="H3731" s="15">
        <v>44380</v>
      </c>
      <c r="I3731" s="9" t="s">
        <v>7456</v>
      </c>
      <c r="J3731" s="9">
        <v>134</v>
      </c>
      <c r="K3731" s="9" t="s">
        <v>7482</v>
      </c>
      <c r="L3731" s="9" t="str">
        <f>IF(OR('1. Raw Data'!L3731="Elec", '1. Raw Data'!L3731="elect"), "Electronics", '1. Raw Data'!L3731)</f>
        <v>Electronics</v>
      </c>
      <c r="M3731" s="9">
        <v>680.39</v>
      </c>
      <c r="N3731" s="9">
        <f>IF(ISBLANK('1. Raw Data'!N3731), MEDIAN('1. Raw Data'!$N$2:$N$5001), '1. Raw Data'!N3731)</f>
        <v>323.41000000000003</v>
      </c>
      <c r="O3731" s="9">
        <v>3</v>
      </c>
      <c r="P3731" s="9">
        <f>IF(ISBLANK('1. Raw Data'!P3731), 0, '1. Raw Data'!P3731)</f>
        <v>0.1</v>
      </c>
      <c r="Q3731" s="9">
        <v>455</v>
      </c>
      <c r="R3731" s="9">
        <v>6</v>
      </c>
      <c r="S3731" s="9">
        <f t="shared" si="174"/>
        <v>1837.0530000000001</v>
      </c>
      <c r="T3731" s="9">
        <f t="shared" si="175"/>
        <v>866.82300000000009</v>
      </c>
      <c r="U3731" s="23">
        <f t="shared" si="176"/>
        <v>0.4718551941615185</v>
      </c>
    </row>
    <row r="3732" spans="1:21" x14ac:dyDescent="0.3">
      <c r="A3732" s="9">
        <v>2403</v>
      </c>
      <c r="B3732" s="9" t="str">
        <f>PROPER(TRIM('1. Raw Data'!B3732))</f>
        <v>Customer_3730</v>
      </c>
      <c r="C3732" s="9">
        <f>IF(OR('1. Raw Data'!C3732&lt;18, '1. Raw Data'!C3732&gt;100), MEDIAN('1. Raw Data'!$C$2:$C$5001), '1. Raw Data'!C3732)</f>
        <v>31</v>
      </c>
      <c r="D3732" s="9" t="s">
        <v>5020</v>
      </c>
      <c r="E3732" s="22">
        <v>44492</v>
      </c>
      <c r="F3732" s="9">
        <v>0</v>
      </c>
      <c r="G3732" s="9">
        <v>11737</v>
      </c>
      <c r="H3732" s="15">
        <v>44492</v>
      </c>
      <c r="I3732" s="9" t="s">
        <v>7456</v>
      </c>
      <c r="J3732" s="9">
        <v>136</v>
      </c>
      <c r="K3732" s="9" t="s">
        <v>7503</v>
      </c>
      <c r="L3732" s="9" t="str">
        <f>IF(OR('1. Raw Data'!L3732="Elec", '1. Raw Data'!L3732="elect"), "Electronics", '1. Raw Data'!L3732)</f>
        <v>Home Appliances</v>
      </c>
      <c r="M3732" s="9">
        <v>136.53</v>
      </c>
      <c r="N3732" s="9">
        <f>IF(ISBLANK('1. Raw Data'!N3732), MEDIAN('1. Raw Data'!$N$2:$N$5001), '1. Raw Data'!N3732)</f>
        <v>75.260000000000005</v>
      </c>
      <c r="O3732" s="9">
        <v>1</v>
      </c>
      <c r="P3732" s="9">
        <f>IF(ISBLANK('1. Raw Data'!P3732), 0, '1. Raw Data'!P3732)</f>
        <v>0</v>
      </c>
      <c r="Q3732" s="9">
        <v>626</v>
      </c>
      <c r="R3732" s="9">
        <v>7</v>
      </c>
      <c r="S3732" s="9">
        <f t="shared" si="174"/>
        <v>136.53</v>
      </c>
      <c r="T3732" s="9">
        <f t="shared" si="175"/>
        <v>61.269999999999996</v>
      </c>
      <c r="U3732" s="23">
        <f t="shared" si="176"/>
        <v>0.44876583900974143</v>
      </c>
    </row>
    <row r="3733" spans="1:21" x14ac:dyDescent="0.3">
      <c r="A3733" s="9">
        <v>2381</v>
      </c>
      <c r="B3733" s="9" t="str">
        <f>PROPER(TRIM('1. Raw Data'!B3733))</f>
        <v>Customer_3731</v>
      </c>
      <c r="C3733" s="9">
        <f>IF(OR('1. Raw Data'!C3733&lt;18, '1. Raw Data'!C3733&gt;100), MEDIAN('1. Raw Data'!$C$2:$C$5001), '1. Raw Data'!C3733)</f>
        <v>58</v>
      </c>
      <c r="D3733" s="9" t="s">
        <v>5023</v>
      </c>
      <c r="E3733" s="22">
        <v>44411</v>
      </c>
      <c r="F3733" s="9">
        <v>1</v>
      </c>
      <c r="G3733" s="9">
        <v>10421</v>
      </c>
      <c r="H3733" s="15">
        <v>44263</v>
      </c>
      <c r="I3733" s="9" t="s">
        <v>7456</v>
      </c>
      <c r="J3733" s="9">
        <v>117</v>
      </c>
      <c r="K3733" s="9" t="s">
        <v>7483</v>
      </c>
      <c r="L3733" s="9" t="str">
        <f>IF(OR('1. Raw Data'!L3733="Elec", '1. Raw Data'!L3733="elect"), "Electronics", '1. Raw Data'!L3733)</f>
        <v>Sports</v>
      </c>
      <c r="M3733" s="9">
        <v>734.67</v>
      </c>
      <c r="N3733" s="9">
        <f>IF(ISBLANK('1. Raw Data'!N3733), MEDIAN('1. Raw Data'!$N$2:$N$5001), '1. Raw Data'!N3733)</f>
        <v>378.93</v>
      </c>
      <c r="O3733" s="9">
        <v>3</v>
      </c>
      <c r="P3733" s="9">
        <f>IF(ISBLANK('1. Raw Data'!P3733), 0, '1. Raw Data'!P3733)</f>
        <v>0</v>
      </c>
      <c r="Q3733" s="9">
        <v>331</v>
      </c>
      <c r="R3733" s="9">
        <v>3</v>
      </c>
      <c r="S3733" s="9">
        <f t="shared" si="174"/>
        <v>2204.0099999999998</v>
      </c>
      <c r="T3733" s="9">
        <f t="shared" si="175"/>
        <v>1067.2199999999998</v>
      </c>
      <c r="U3733" s="23">
        <f t="shared" si="176"/>
        <v>0.48421740373228794</v>
      </c>
    </row>
    <row r="3734" spans="1:21" x14ac:dyDescent="0.3">
      <c r="A3734" s="9">
        <v>2211</v>
      </c>
      <c r="B3734" s="9" t="str">
        <f>PROPER(TRIM('1. Raw Data'!B3734))</f>
        <v>Customer_3732</v>
      </c>
      <c r="C3734" s="9">
        <f>IF(OR('1. Raw Data'!C3734&lt;18, '1. Raw Data'!C3734&gt;100), MEDIAN('1. Raw Data'!$C$2:$C$5001), '1. Raw Data'!C3734)</f>
        <v>51</v>
      </c>
      <c r="D3734" s="9" t="s">
        <v>5020</v>
      </c>
      <c r="E3734" s="22">
        <v>44522</v>
      </c>
      <c r="F3734" s="9">
        <v>0</v>
      </c>
      <c r="G3734" s="9">
        <v>12896</v>
      </c>
      <c r="H3734" s="15">
        <v>44522</v>
      </c>
      <c r="I3734" s="9" t="s">
        <v>7455</v>
      </c>
      <c r="J3734" s="9">
        <v>110</v>
      </c>
      <c r="K3734" s="9" t="s">
        <v>7493</v>
      </c>
      <c r="L3734" s="9" t="str">
        <f>IF(OR('1. Raw Data'!L3734="Elec", '1. Raw Data'!L3734="elect"), "Electronics", '1. Raw Data'!L3734)</f>
        <v>Electronics</v>
      </c>
      <c r="M3734" s="9">
        <v>799.3</v>
      </c>
      <c r="N3734" s="9">
        <f>IF(ISBLANK('1. Raw Data'!N3734), MEDIAN('1. Raw Data'!$N$2:$N$5001), '1. Raw Data'!N3734)</f>
        <v>337.82</v>
      </c>
      <c r="O3734" s="9">
        <v>5</v>
      </c>
      <c r="P3734" s="9">
        <f>IF(ISBLANK('1. Raw Data'!P3734), 0, '1. Raw Data'!P3734)</f>
        <v>0</v>
      </c>
      <c r="Q3734" s="9">
        <v>372</v>
      </c>
      <c r="R3734" s="9">
        <v>5</v>
      </c>
      <c r="S3734" s="9">
        <f t="shared" si="174"/>
        <v>3996.5</v>
      </c>
      <c r="T3734" s="9">
        <f t="shared" si="175"/>
        <v>2307.4</v>
      </c>
      <c r="U3734" s="23">
        <f t="shared" si="176"/>
        <v>0.57735518578756417</v>
      </c>
    </row>
    <row r="3735" spans="1:21" x14ac:dyDescent="0.3">
      <c r="A3735" s="9">
        <v>1321</v>
      </c>
      <c r="B3735" s="9" t="str">
        <f>PROPER(TRIM('1. Raw Data'!B3735))</f>
        <v>Customer_3733</v>
      </c>
      <c r="C3735" s="9">
        <f>IF(OR('1. Raw Data'!C3735&lt;18, '1. Raw Data'!C3735&gt;100), MEDIAN('1. Raw Data'!$C$2:$C$5001), '1. Raw Data'!C3735)</f>
        <v>22</v>
      </c>
      <c r="D3735" s="9" t="s">
        <v>5023</v>
      </c>
      <c r="E3735" s="22">
        <v>44951</v>
      </c>
      <c r="F3735" s="9">
        <v>0</v>
      </c>
      <c r="G3735" s="9">
        <v>13966</v>
      </c>
      <c r="H3735" s="15">
        <v>44951</v>
      </c>
      <c r="I3735" s="9" t="s">
        <v>7456</v>
      </c>
      <c r="J3735" s="9">
        <v>123</v>
      </c>
      <c r="K3735" s="9" t="s">
        <v>7502</v>
      </c>
      <c r="L3735" s="9" t="str">
        <f>IF(OR('1. Raw Data'!L3735="Elec", '1. Raw Data'!L3735="elect"), "Electronics", '1. Raw Data'!L3735)</f>
        <v>Home Appliances</v>
      </c>
      <c r="M3735" s="9">
        <v>1289.29</v>
      </c>
      <c r="N3735" s="9">
        <f>IF(ISBLANK('1. Raw Data'!N3735), MEDIAN('1. Raw Data'!$N$2:$N$5001), '1. Raw Data'!N3735)</f>
        <v>723.04</v>
      </c>
      <c r="O3735" s="9">
        <v>5</v>
      </c>
      <c r="P3735" s="9">
        <f>IF(ISBLANK('1. Raw Data'!P3735), 0, '1. Raw Data'!P3735)</f>
        <v>0</v>
      </c>
      <c r="Q3735" s="9">
        <v>665</v>
      </c>
      <c r="R3735" s="9">
        <v>3</v>
      </c>
      <c r="S3735" s="9">
        <f t="shared" si="174"/>
        <v>6446.45</v>
      </c>
      <c r="T3735" s="9">
        <f t="shared" si="175"/>
        <v>2831.25</v>
      </c>
      <c r="U3735" s="23">
        <f t="shared" si="176"/>
        <v>0.43919521597158129</v>
      </c>
    </row>
    <row r="3736" spans="1:21" x14ac:dyDescent="0.3">
      <c r="A3736" s="9">
        <v>1449</v>
      </c>
      <c r="B3736" s="9" t="str">
        <f>PROPER(TRIM('1. Raw Data'!B3736))</f>
        <v>Customer_3734</v>
      </c>
      <c r="C3736" s="9">
        <f>IF(OR('1. Raw Data'!C3736&lt;18, '1. Raw Data'!C3736&gt;100), MEDIAN('1. Raw Data'!$C$2:$C$5001), '1. Raw Data'!C3736)</f>
        <v>41</v>
      </c>
      <c r="D3736" s="9" t="s">
        <v>5019</v>
      </c>
      <c r="E3736" s="22">
        <v>45014</v>
      </c>
      <c r="F3736" s="9">
        <v>0</v>
      </c>
      <c r="G3736" s="9">
        <v>13545</v>
      </c>
      <c r="H3736" s="15">
        <v>45014</v>
      </c>
      <c r="I3736" s="9" t="s">
        <v>7456</v>
      </c>
      <c r="J3736" s="9">
        <v>144</v>
      </c>
      <c r="K3736" s="9" t="s">
        <v>7462</v>
      </c>
      <c r="L3736" s="9" t="str">
        <f>IF(OR('1. Raw Data'!L3736="Elec", '1. Raw Data'!L3736="elect"), "Electronics", '1. Raw Data'!L3736)</f>
        <v>Home Appliances</v>
      </c>
      <c r="M3736" s="9">
        <v>1111.9100000000001</v>
      </c>
      <c r="N3736" s="9">
        <f>IF(ISBLANK('1. Raw Data'!N3736), MEDIAN('1. Raw Data'!$N$2:$N$5001), '1. Raw Data'!N3736)</f>
        <v>707.54</v>
      </c>
      <c r="O3736" s="9">
        <v>4</v>
      </c>
      <c r="P3736" s="9">
        <f>IF(ISBLANK('1. Raw Data'!P3736), 0, '1. Raw Data'!P3736)</f>
        <v>0</v>
      </c>
      <c r="Q3736" s="9">
        <v>644</v>
      </c>
      <c r="R3736" s="9">
        <v>5</v>
      </c>
      <c r="S3736" s="9">
        <f t="shared" si="174"/>
        <v>4447.6400000000003</v>
      </c>
      <c r="T3736" s="9">
        <f t="shared" si="175"/>
        <v>1617.4800000000005</v>
      </c>
      <c r="U3736" s="23">
        <f t="shared" si="176"/>
        <v>0.36367152017699284</v>
      </c>
    </row>
    <row r="3737" spans="1:21" x14ac:dyDescent="0.3">
      <c r="A3737" s="9">
        <v>2497</v>
      </c>
      <c r="B3737" s="9" t="str">
        <f>PROPER(TRIM('1. Raw Data'!B3737))</f>
        <v>Customer_3735</v>
      </c>
      <c r="C3737" s="9">
        <f>IF(OR('1. Raw Data'!C3737&lt;18, '1. Raw Data'!C3737&gt;100), MEDIAN('1. Raw Data'!$C$2:$C$5001), '1. Raw Data'!C3737)</f>
        <v>38</v>
      </c>
      <c r="D3737" s="9" t="s">
        <v>5020</v>
      </c>
      <c r="E3737" s="22">
        <v>44098</v>
      </c>
      <c r="F3737" s="9">
        <v>0</v>
      </c>
      <c r="G3737" s="9">
        <v>13801</v>
      </c>
      <c r="H3737" s="15">
        <v>44098</v>
      </c>
      <c r="I3737" s="9" t="s">
        <v>7455</v>
      </c>
      <c r="J3737" s="9">
        <v>102</v>
      </c>
      <c r="K3737" s="9" t="s">
        <v>7494</v>
      </c>
      <c r="L3737" s="9" t="str">
        <f>IF(OR('1. Raw Data'!L3737="Elec", '1. Raw Data'!L3737="elect"), "Electronics", '1. Raw Data'!L3737)</f>
        <v>Electronics</v>
      </c>
      <c r="M3737" s="9">
        <v>164.99</v>
      </c>
      <c r="N3737" s="9">
        <f>IF(ISBLANK('1. Raw Data'!N3737), MEDIAN('1. Raw Data'!$N$2:$N$5001), '1. Raw Data'!N3737)</f>
        <v>94.42</v>
      </c>
      <c r="O3737" s="9">
        <v>4</v>
      </c>
      <c r="P3737" s="9">
        <f>IF(ISBLANK('1. Raw Data'!P3737), 0, '1. Raw Data'!P3737)</f>
        <v>0.1</v>
      </c>
      <c r="Q3737" s="9">
        <v>644</v>
      </c>
      <c r="R3737" s="9">
        <v>5</v>
      </c>
      <c r="S3737" s="9">
        <f t="shared" si="174"/>
        <v>593.96400000000006</v>
      </c>
      <c r="T3737" s="9">
        <f t="shared" si="175"/>
        <v>216.28400000000005</v>
      </c>
      <c r="U3737" s="23">
        <f t="shared" si="176"/>
        <v>0.36413654699611431</v>
      </c>
    </row>
    <row r="3738" spans="1:21" x14ac:dyDescent="0.3">
      <c r="A3738" s="9">
        <v>2036</v>
      </c>
      <c r="B3738" s="9" t="str">
        <f>PROPER(TRIM('1. Raw Data'!B3738))</f>
        <v>Customer_3736</v>
      </c>
      <c r="C3738" s="9">
        <f>IF(OR('1. Raw Data'!C3738&lt;18, '1. Raw Data'!C3738&gt;100), MEDIAN('1. Raw Data'!$C$2:$C$5001), '1. Raw Data'!C3738)</f>
        <v>44</v>
      </c>
      <c r="D3738" s="9" t="s">
        <v>5023</v>
      </c>
      <c r="E3738" s="22">
        <v>44990</v>
      </c>
      <c r="F3738" s="9">
        <v>0</v>
      </c>
      <c r="G3738" s="9">
        <v>11266</v>
      </c>
      <c r="H3738" s="15">
        <v>45049</v>
      </c>
      <c r="I3738" s="9" t="s">
        <v>7455</v>
      </c>
      <c r="J3738" s="9">
        <v>135</v>
      </c>
      <c r="K3738" s="9" t="s">
        <v>7458</v>
      </c>
      <c r="L3738" s="9" t="str">
        <f>IF(OR('1. Raw Data'!L3738="Elec", '1. Raw Data'!L3738="elect"), "Electronics", '1. Raw Data'!L3738)</f>
        <v>Clothing</v>
      </c>
      <c r="M3738" s="9">
        <v>353.29</v>
      </c>
      <c r="N3738" s="9">
        <f>IF(ISBLANK('1. Raw Data'!N3738), MEDIAN('1. Raw Data'!$N$2:$N$5001), '1. Raw Data'!N3738)</f>
        <v>244.6</v>
      </c>
      <c r="O3738" s="9">
        <v>3</v>
      </c>
      <c r="P3738" s="9">
        <f>IF(ISBLANK('1. Raw Data'!P3738), 0, '1. Raw Data'!P3738)</f>
        <v>0</v>
      </c>
      <c r="Q3738" s="9">
        <v>386</v>
      </c>
      <c r="R3738" s="9">
        <v>6</v>
      </c>
      <c r="S3738" s="9">
        <f t="shared" si="174"/>
        <v>1059.8700000000001</v>
      </c>
      <c r="T3738" s="9">
        <f t="shared" si="175"/>
        <v>326.07000000000016</v>
      </c>
      <c r="U3738" s="23">
        <f t="shared" si="176"/>
        <v>0.30765093832262458</v>
      </c>
    </row>
    <row r="3739" spans="1:21" x14ac:dyDescent="0.3">
      <c r="A3739" s="9">
        <v>1183</v>
      </c>
      <c r="B3739" s="9" t="str">
        <f>PROPER(TRIM('1. Raw Data'!B3739))</f>
        <v>Customer_3737</v>
      </c>
      <c r="C3739" s="9">
        <f>IF(OR('1. Raw Data'!C3739&lt;18, '1. Raw Data'!C3739&gt;100), MEDIAN('1. Raw Data'!$C$2:$C$5001), '1. Raw Data'!C3739)</f>
        <v>30</v>
      </c>
      <c r="D3739" s="9" t="s">
        <v>5022</v>
      </c>
      <c r="E3739" s="22">
        <v>44824</v>
      </c>
      <c r="F3739" s="9">
        <v>0</v>
      </c>
      <c r="G3739" s="9">
        <v>11377</v>
      </c>
      <c r="H3739" s="15">
        <v>44824</v>
      </c>
      <c r="I3739" s="9" t="s">
        <v>7457</v>
      </c>
      <c r="J3739" s="9">
        <v>114</v>
      </c>
      <c r="K3739" s="9" t="s">
        <v>7463</v>
      </c>
      <c r="L3739" s="9" t="str">
        <f>IF(OR('1. Raw Data'!L3739="Elec", '1. Raw Data'!L3739="elect"), "Electronics", '1. Raw Data'!L3739)</f>
        <v>Home Appliances</v>
      </c>
      <c r="M3739" s="9">
        <v>502.24</v>
      </c>
      <c r="N3739" s="9">
        <f>IF(ISBLANK('1. Raw Data'!N3739), MEDIAN('1. Raw Data'!$N$2:$N$5001), '1. Raw Data'!N3739)</f>
        <v>215.84</v>
      </c>
      <c r="O3739" s="9">
        <v>3</v>
      </c>
      <c r="P3739" s="9">
        <f>IF(ISBLANK('1. Raw Data'!P3739), 0, '1. Raw Data'!P3739)</f>
        <v>0.05</v>
      </c>
      <c r="Q3739" s="9">
        <v>834</v>
      </c>
      <c r="R3739" s="9">
        <v>2</v>
      </c>
      <c r="S3739" s="9">
        <f t="shared" si="174"/>
        <v>1431.384</v>
      </c>
      <c r="T3739" s="9">
        <f t="shared" si="175"/>
        <v>783.86400000000003</v>
      </c>
      <c r="U3739" s="23">
        <f t="shared" si="176"/>
        <v>0.54762663268556866</v>
      </c>
    </row>
    <row r="3740" spans="1:21" x14ac:dyDescent="0.3">
      <c r="A3740" s="9">
        <v>1110</v>
      </c>
      <c r="B3740" s="9" t="str">
        <f>PROPER(TRIM('1. Raw Data'!B3740))</f>
        <v>Customer_3738</v>
      </c>
      <c r="C3740" s="9">
        <f>IF(OR('1. Raw Data'!C3740&lt;18, '1. Raw Data'!C3740&gt;100), MEDIAN('1. Raw Data'!$C$2:$C$5001), '1. Raw Data'!C3740)</f>
        <v>56</v>
      </c>
      <c r="D3740" s="9" t="s">
        <v>5018</v>
      </c>
      <c r="E3740" s="22">
        <v>44534</v>
      </c>
      <c r="F3740" s="9">
        <v>0</v>
      </c>
      <c r="G3740" s="9">
        <v>11411</v>
      </c>
      <c r="H3740" s="15">
        <v>44298</v>
      </c>
      <c r="I3740" s="9" t="s">
        <v>7455</v>
      </c>
      <c r="J3740" s="9">
        <v>147</v>
      </c>
      <c r="K3740" s="9" t="s">
        <v>7474</v>
      </c>
      <c r="L3740" s="9" t="str">
        <f>IF(OR('1. Raw Data'!L3740="Elec", '1. Raw Data'!L3740="elect"), "Electronics", '1. Raw Data'!L3740)</f>
        <v>Sports</v>
      </c>
      <c r="M3740" s="9">
        <v>218.79</v>
      </c>
      <c r="N3740" s="9">
        <f>IF(ISBLANK('1. Raw Data'!N3740), MEDIAN('1. Raw Data'!$N$2:$N$5001), '1. Raw Data'!N3740)</f>
        <v>141.41</v>
      </c>
      <c r="O3740" s="9">
        <v>2</v>
      </c>
      <c r="P3740" s="9">
        <f>IF(ISBLANK('1. Raw Data'!P3740), 0, '1. Raw Data'!P3740)</f>
        <v>0</v>
      </c>
      <c r="Q3740" s="9">
        <v>675</v>
      </c>
      <c r="R3740" s="9">
        <v>6</v>
      </c>
      <c r="S3740" s="9">
        <f t="shared" si="174"/>
        <v>437.58</v>
      </c>
      <c r="T3740" s="9">
        <f t="shared" si="175"/>
        <v>154.76</v>
      </c>
      <c r="U3740" s="23">
        <f t="shared" si="176"/>
        <v>0.35367247131953011</v>
      </c>
    </row>
    <row r="3741" spans="1:21" x14ac:dyDescent="0.3">
      <c r="A3741" s="9">
        <v>1507</v>
      </c>
      <c r="B3741" s="9" t="str">
        <f>PROPER(TRIM('1. Raw Data'!B3741))</f>
        <v>Customer_3739</v>
      </c>
      <c r="C3741" s="9">
        <f>IF(OR('1. Raw Data'!C3741&lt;18, '1. Raw Data'!C3741&gt;100), MEDIAN('1. Raw Data'!$C$2:$C$5001), '1. Raw Data'!C3741)</f>
        <v>39</v>
      </c>
      <c r="D3741" s="9" t="s">
        <v>5022</v>
      </c>
      <c r="E3741" s="22">
        <v>45228</v>
      </c>
      <c r="F3741" s="9">
        <v>0</v>
      </c>
      <c r="G3741" s="9">
        <v>13249</v>
      </c>
      <c r="H3741" s="15">
        <v>45228</v>
      </c>
      <c r="I3741" s="9" t="s">
        <v>7455</v>
      </c>
      <c r="J3741" s="9">
        <v>145</v>
      </c>
      <c r="K3741" s="9" t="s">
        <v>7470</v>
      </c>
      <c r="L3741" s="9" t="str">
        <f>IF(OR('1. Raw Data'!L3741="Elec", '1. Raw Data'!L3741="elect"), "Electronics", '1. Raw Data'!L3741)</f>
        <v>Clothing</v>
      </c>
      <c r="M3741" s="9">
        <v>712.5</v>
      </c>
      <c r="N3741" s="9">
        <f>IF(ISBLANK('1. Raw Data'!N3741), MEDIAN('1. Raw Data'!$N$2:$N$5001), '1. Raw Data'!N3741)</f>
        <v>393.09</v>
      </c>
      <c r="O3741" s="9">
        <v>2</v>
      </c>
      <c r="P3741" s="9">
        <f>IF(ISBLANK('1. Raw Data'!P3741), 0, '1. Raw Data'!P3741)</f>
        <v>0</v>
      </c>
      <c r="Q3741" s="9">
        <v>349</v>
      </c>
      <c r="R3741" s="9">
        <v>4</v>
      </c>
      <c r="S3741" s="9">
        <f t="shared" si="174"/>
        <v>1425</v>
      </c>
      <c r="T3741" s="9">
        <f t="shared" si="175"/>
        <v>638.82000000000005</v>
      </c>
      <c r="U3741" s="23">
        <f t="shared" si="176"/>
        <v>0.4482947368421053</v>
      </c>
    </row>
    <row r="3742" spans="1:21" x14ac:dyDescent="0.3">
      <c r="A3742" s="9">
        <v>2313</v>
      </c>
      <c r="B3742" s="9" t="str">
        <f>PROPER(TRIM('1. Raw Data'!B3742))</f>
        <v>Customer_3740</v>
      </c>
      <c r="C3742" s="9">
        <f>IF(OR('1. Raw Data'!C3742&lt;18, '1. Raw Data'!C3742&gt;100), MEDIAN('1. Raw Data'!$C$2:$C$5001), '1. Raw Data'!C3742)</f>
        <v>45</v>
      </c>
      <c r="D3742" s="9" t="s">
        <v>5021</v>
      </c>
      <c r="E3742" s="22">
        <v>44078</v>
      </c>
      <c r="F3742" s="9">
        <v>0</v>
      </c>
      <c r="G3742" s="9">
        <v>10474</v>
      </c>
      <c r="H3742" s="15">
        <v>43930</v>
      </c>
      <c r="I3742" s="9" t="s">
        <v>7456</v>
      </c>
      <c r="J3742" s="9">
        <v>141</v>
      </c>
      <c r="K3742" s="9" t="s">
        <v>7490</v>
      </c>
      <c r="L3742" s="9" t="str">
        <f>IF(OR('1. Raw Data'!L3742="Elec", '1. Raw Data'!L3742="elect"), "Electronics", '1. Raw Data'!L3742)</f>
        <v>Electronics</v>
      </c>
      <c r="M3742" s="9">
        <v>1477.25</v>
      </c>
      <c r="N3742" s="9">
        <f>IF(ISBLANK('1. Raw Data'!N3742), MEDIAN('1. Raw Data'!$N$2:$N$5001), '1. Raw Data'!N3742)</f>
        <v>822.06</v>
      </c>
      <c r="O3742" s="9">
        <v>2</v>
      </c>
      <c r="P3742" s="9">
        <f>IF(ISBLANK('1. Raw Data'!P3742), 0, '1. Raw Data'!P3742)</f>
        <v>0.1</v>
      </c>
      <c r="Q3742" s="9">
        <v>435</v>
      </c>
      <c r="R3742" s="9">
        <v>4</v>
      </c>
      <c r="S3742" s="9">
        <f t="shared" si="174"/>
        <v>2659.05</v>
      </c>
      <c r="T3742" s="9">
        <f t="shared" si="175"/>
        <v>1014.9300000000003</v>
      </c>
      <c r="U3742" s="23">
        <f t="shared" si="176"/>
        <v>0.38168894906075485</v>
      </c>
    </row>
    <row r="3743" spans="1:21" x14ac:dyDescent="0.3">
      <c r="A3743" s="9">
        <v>1294</v>
      </c>
      <c r="B3743" s="9" t="str">
        <f>PROPER(TRIM('1. Raw Data'!B3743))</f>
        <v>Customer_3741</v>
      </c>
      <c r="C3743" s="9">
        <f>IF(OR('1. Raw Data'!C3743&lt;18, '1. Raw Data'!C3743&gt;100), MEDIAN('1. Raw Data'!$C$2:$C$5001), '1. Raw Data'!C3743)</f>
        <v>28</v>
      </c>
      <c r="D3743" s="9" t="s">
        <v>5023</v>
      </c>
      <c r="E3743" s="22">
        <v>43925</v>
      </c>
      <c r="F3743" s="9">
        <v>0</v>
      </c>
      <c r="G3743" s="9">
        <v>13644</v>
      </c>
      <c r="H3743" s="15">
        <v>43925</v>
      </c>
      <c r="I3743" s="9" t="s">
        <v>7456</v>
      </c>
      <c r="J3743" s="9">
        <v>102</v>
      </c>
      <c r="K3743" s="9" t="s">
        <v>7494</v>
      </c>
      <c r="L3743" s="9" t="str">
        <f>IF(OR('1. Raw Data'!L3743="Elec", '1. Raw Data'!L3743="elect"), "Electronics", '1. Raw Data'!L3743)</f>
        <v>Electronics</v>
      </c>
      <c r="M3743" s="9">
        <v>796.19</v>
      </c>
      <c r="N3743" s="9">
        <f>IF(ISBLANK('1. Raw Data'!N3743), MEDIAN('1. Raw Data'!$N$2:$N$5001), '1. Raw Data'!N3743)</f>
        <v>442.47</v>
      </c>
      <c r="O3743" s="9">
        <v>5</v>
      </c>
      <c r="P3743" s="9">
        <f>IF(ISBLANK('1. Raw Data'!P3743), 0, '1. Raw Data'!P3743)</f>
        <v>0</v>
      </c>
      <c r="Q3743" s="9">
        <v>511</v>
      </c>
      <c r="R3743" s="9">
        <v>5</v>
      </c>
      <c r="S3743" s="9">
        <f t="shared" si="174"/>
        <v>3980.9500000000003</v>
      </c>
      <c r="T3743" s="9">
        <f t="shared" si="175"/>
        <v>1768.6</v>
      </c>
      <c r="U3743" s="23">
        <f t="shared" si="176"/>
        <v>0.44426581594845443</v>
      </c>
    </row>
    <row r="3744" spans="1:21" x14ac:dyDescent="0.3">
      <c r="A3744" s="9">
        <v>2474</v>
      </c>
      <c r="B3744" s="9" t="str">
        <f>PROPER(TRIM('1. Raw Data'!B3744))</f>
        <v>Customer_3742</v>
      </c>
      <c r="C3744" s="9">
        <f>IF(OR('1. Raw Data'!C3744&lt;18, '1. Raw Data'!C3744&gt;100), MEDIAN('1. Raw Data'!$C$2:$C$5001), '1. Raw Data'!C3744)</f>
        <v>28</v>
      </c>
      <c r="D3744" s="9" t="s">
        <v>5022</v>
      </c>
      <c r="E3744" s="22">
        <v>44034</v>
      </c>
      <c r="F3744" s="9">
        <v>0</v>
      </c>
      <c r="G3744" s="9">
        <v>12452</v>
      </c>
      <c r="H3744" s="15">
        <v>44034</v>
      </c>
      <c r="I3744" s="9" t="s">
        <v>7456</v>
      </c>
      <c r="J3744" s="9">
        <v>119</v>
      </c>
      <c r="K3744" s="9" t="s">
        <v>7459</v>
      </c>
      <c r="L3744" s="9" t="str">
        <f>IF(OR('1. Raw Data'!L3744="Elec", '1. Raw Data'!L3744="elect"), "Electronics", '1. Raw Data'!L3744)</f>
        <v>Electronics</v>
      </c>
      <c r="M3744" s="9">
        <v>1125.73</v>
      </c>
      <c r="N3744" s="9">
        <f>IF(ISBLANK('1. Raw Data'!N3744), MEDIAN('1. Raw Data'!$N$2:$N$5001), '1. Raw Data'!N3744)</f>
        <v>560.16</v>
      </c>
      <c r="O3744" s="9">
        <v>1</v>
      </c>
      <c r="P3744" s="9">
        <f>IF(ISBLANK('1. Raw Data'!P3744), 0, '1. Raw Data'!P3744)</f>
        <v>0</v>
      </c>
      <c r="Q3744" s="9">
        <v>551</v>
      </c>
      <c r="R3744" s="9">
        <v>6</v>
      </c>
      <c r="S3744" s="9">
        <f t="shared" si="174"/>
        <v>1125.73</v>
      </c>
      <c r="T3744" s="9">
        <f t="shared" si="175"/>
        <v>565.57000000000005</v>
      </c>
      <c r="U3744" s="23">
        <f t="shared" si="176"/>
        <v>0.50240288523891163</v>
      </c>
    </row>
    <row r="3745" spans="1:21" x14ac:dyDescent="0.3">
      <c r="A3745" s="9">
        <v>1903</v>
      </c>
      <c r="B3745" s="9" t="str">
        <f>PROPER(TRIM('1. Raw Data'!B3745))</f>
        <v>Customer_3743</v>
      </c>
      <c r="C3745" s="9">
        <f>IF(OR('1. Raw Data'!C3745&lt;18, '1. Raw Data'!C3745&gt;100), MEDIAN('1. Raw Data'!$C$2:$C$5001), '1. Raw Data'!C3745)</f>
        <v>79</v>
      </c>
      <c r="D3745" s="9" t="s">
        <v>5020</v>
      </c>
      <c r="E3745" s="22">
        <v>45113</v>
      </c>
      <c r="F3745" s="9">
        <v>1</v>
      </c>
      <c r="G3745" s="9">
        <v>12083</v>
      </c>
      <c r="H3745" s="15">
        <v>45084</v>
      </c>
      <c r="I3745" s="9" t="s">
        <v>7456</v>
      </c>
      <c r="J3745" s="9">
        <v>116</v>
      </c>
      <c r="K3745" s="9" t="s">
        <v>7480</v>
      </c>
      <c r="L3745" s="9" t="str">
        <f>IF(OR('1. Raw Data'!L3745="Elec", '1. Raw Data'!L3745="elect"), "Electronics", '1. Raw Data'!L3745)</f>
        <v>Electronics</v>
      </c>
      <c r="M3745" s="9">
        <v>1040.26</v>
      </c>
      <c r="N3745" s="9">
        <f>IF(ISBLANK('1. Raw Data'!N3745), MEDIAN('1. Raw Data'!$N$2:$N$5001), '1. Raw Data'!N3745)</f>
        <v>429.51499999999999</v>
      </c>
      <c r="O3745" s="9">
        <v>3</v>
      </c>
      <c r="P3745" s="9">
        <f>IF(ISBLANK('1. Raw Data'!P3745), 0, '1. Raw Data'!P3745)</f>
        <v>0</v>
      </c>
      <c r="Q3745" s="9">
        <v>545</v>
      </c>
      <c r="R3745" s="9">
        <v>1</v>
      </c>
      <c r="S3745" s="9">
        <f t="shared" si="174"/>
        <v>3120.7799999999997</v>
      </c>
      <c r="T3745" s="9">
        <f t="shared" si="175"/>
        <v>1832.2349999999997</v>
      </c>
      <c r="U3745" s="23">
        <f t="shared" si="176"/>
        <v>0.58710803068463646</v>
      </c>
    </row>
    <row r="3746" spans="1:21" x14ac:dyDescent="0.3">
      <c r="A3746" s="9">
        <v>2238</v>
      </c>
      <c r="B3746" s="9" t="str">
        <f>PROPER(TRIM('1. Raw Data'!B3746))</f>
        <v>Customer_3744</v>
      </c>
      <c r="C3746" s="9">
        <f>IF(OR('1. Raw Data'!C3746&lt;18, '1. Raw Data'!C3746&gt;100), MEDIAN('1. Raw Data'!$C$2:$C$5001), '1. Raw Data'!C3746)</f>
        <v>67</v>
      </c>
      <c r="D3746" s="9" t="s">
        <v>5020</v>
      </c>
      <c r="E3746" s="22">
        <v>44772</v>
      </c>
      <c r="F3746" s="9">
        <v>0</v>
      </c>
      <c r="G3746" s="9">
        <v>10357</v>
      </c>
      <c r="H3746" s="15">
        <v>44772</v>
      </c>
      <c r="I3746" s="9" t="s">
        <v>7455</v>
      </c>
      <c r="J3746" s="9">
        <v>143</v>
      </c>
      <c r="K3746" s="9" t="s">
        <v>7475</v>
      </c>
      <c r="L3746" s="9" t="str">
        <f>IF(OR('1. Raw Data'!L3746="Elec", '1. Raw Data'!L3746="elect"), "Electronics", '1. Raw Data'!L3746)</f>
        <v>Sports</v>
      </c>
      <c r="M3746" s="9">
        <v>1282.3699999999999</v>
      </c>
      <c r="N3746" s="9">
        <f>IF(ISBLANK('1. Raw Data'!N3746), MEDIAN('1. Raw Data'!$N$2:$N$5001), '1. Raw Data'!N3746)</f>
        <v>756.03</v>
      </c>
      <c r="O3746" s="9">
        <v>4</v>
      </c>
      <c r="P3746" s="9">
        <f>IF(ISBLANK('1. Raw Data'!P3746), 0, '1. Raw Data'!P3746)</f>
        <v>0</v>
      </c>
      <c r="Q3746" s="9">
        <v>356</v>
      </c>
      <c r="R3746" s="9">
        <v>3</v>
      </c>
      <c r="S3746" s="9">
        <f t="shared" si="174"/>
        <v>5129.4799999999996</v>
      </c>
      <c r="T3746" s="9">
        <f t="shared" si="175"/>
        <v>2105.3599999999997</v>
      </c>
      <c r="U3746" s="23">
        <f t="shared" si="176"/>
        <v>0.41044316382947199</v>
      </c>
    </row>
    <row r="3747" spans="1:21" x14ac:dyDescent="0.3">
      <c r="A3747" s="9">
        <v>1973</v>
      </c>
      <c r="B3747" s="9" t="str">
        <f>PROPER(TRIM('1. Raw Data'!B3747))</f>
        <v>Customer_3745</v>
      </c>
      <c r="C3747" s="9">
        <f>IF(OR('1. Raw Data'!C3747&lt;18, '1. Raw Data'!C3747&gt;100), MEDIAN('1. Raw Data'!$C$2:$C$5001), '1. Raw Data'!C3747)</f>
        <v>38</v>
      </c>
      <c r="D3747" s="9" t="s">
        <v>5019</v>
      </c>
      <c r="E3747" s="22">
        <v>43892</v>
      </c>
      <c r="F3747" s="9">
        <v>0</v>
      </c>
      <c r="G3747" s="9">
        <v>10557</v>
      </c>
      <c r="H3747" s="15">
        <v>43864</v>
      </c>
      <c r="I3747" s="9" t="s">
        <v>7456</v>
      </c>
      <c r="J3747" s="9">
        <v>144</v>
      </c>
      <c r="K3747" s="9" t="s">
        <v>7462</v>
      </c>
      <c r="L3747" s="9" t="str">
        <f>IF(OR('1. Raw Data'!L3747="Elec", '1. Raw Data'!L3747="elect"), "Electronics", '1. Raw Data'!L3747)</f>
        <v>Sports</v>
      </c>
      <c r="M3747" s="9">
        <v>362.8</v>
      </c>
      <c r="N3747" s="9">
        <f>IF(ISBLANK('1. Raw Data'!N3747), MEDIAN('1. Raw Data'!$N$2:$N$5001), '1. Raw Data'!N3747)</f>
        <v>149.99</v>
      </c>
      <c r="O3747" s="9">
        <v>3</v>
      </c>
      <c r="P3747" s="9">
        <f>IF(ISBLANK('1. Raw Data'!P3747), 0, '1. Raw Data'!P3747)</f>
        <v>0.1</v>
      </c>
      <c r="Q3747" s="9">
        <v>548</v>
      </c>
      <c r="R3747" s="9">
        <v>6</v>
      </c>
      <c r="S3747" s="9">
        <f t="shared" si="174"/>
        <v>979.56000000000006</v>
      </c>
      <c r="T3747" s="9">
        <f t="shared" si="175"/>
        <v>529.59</v>
      </c>
      <c r="U3747" s="23">
        <f t="shared" si="176"/>
        <v>0.5406406958226142</v>
      </c>
    </row>
    <row r="3748" spans="1:21" x14ac:dyDescent="0.3">
      <c r="A3748" s="9">
        <v>1631</v>
      </c>
      <c r="B3748" s="9" t="str">
        <f>PROPER(TRIM('1. Raw Data'!B3748))</f>
        <v>Customer_3746</v>
      </c>
      <c r="C3748" s="9">
        <f>IF(OR('1. Raw Data'!C3748&lt;18, '1. Raw Data'!C3748&gt;100), MEDIAN('1. Raw Data'!$C$2:$C$5001), '1. Raw Data'!C3748)</f>
        <v>62</v>
      </c>
      <c r="D3748" s="9" t="s">
        <v>5018</v>
      </c>
      <c r="E3748" s="22">
        <v>44144</v>
      </c>
      <c r="F3748" s="9">
        <v>0</v>
      </c>
      <c r="G3748" s="9">
        <v>13678</v>
      </c>
      <c r="H3748" s="15">
        <v>44085</v>
      </c>
      <c r="I3748" s="9" t="s">
        <v>7456</v>
      </c>
      <c r="J3748" s="9">
        <v>125</v>
      </c>
      <c r="K3748" s="9" t="s">
        <v>7479</v>
      </c>
      <c r="L3748" s="9" t="str">
        <f>IF(OR('1. Raw Data'!L3748="Elec", '1. Raw Data'!L3748="elect"), "Electronics", '1. Raw Data'!L3748)</f>
        <v>Home Appliances</v>
      </c>
      <c r="M3748" s="9">
        <v>1143.05</v>
      </c>
      <c r="N3748" s="9">
        <f>IF(ISBLANK('1. Raw Data'!N3748), MEDIAN('1. Raw Data'!$N$2:$N$5001), '1. Raw Data'!N3748)</f>
        <v>659.12</v>
      </c>
      <c r="O3748" s="9">
        <v>1</v>
      </c>
      <c r="P3748" s="9">
        <f>IF(ISBLANK('1. Raw Data'!P3748), 0, '1. Raw Data'!P3748)</f>
        <v>0</v>
      </c>
      <c r="Q3748" s="9">
        <v>566</v>
      </c>
      <c r="R3748" s="9">
        <v>5</v>
      </c>
      <c r="S3748" s="9">
        <f t="shared" si="174"/>
        <v>1143.05</v>
      </c>
      <c r="T3748" s="9">
        <f t="shared" si="175"/>
        <v>483.92999999999995</v>
      </c>
      <c r="U3748" s="23">
        <f t="shared" si="176"/>
        <v>0.42336730676698303</v>
      </c>
    </row>
    <row r="3749" spans="1:21" x14ac:dyDescent="0.3">
      <c r="A3749" s="9">
        <v>2050</v>
      </c>
      <c r="B3749" s="9" t="str">
        <f>PROPER(TRIM('1. Raw Data'!B3749))</f>
        <v>Customer_3747</v>
      </c>
      <c r="C3749" s="9">
        <f>IF(OR('1. Raw Data'!C3749&lt;18, '1. Raw Data'!C3749&gt;100), MEDIAN('1. Raw Data'!$C$2:$C$5001), '1. Raw Data'!C3749)</f>
        <v>58</v>
      </c>
      <c r="D3749" s="9" t="s">
        <v>5023</v>
      </c>
      <c r="E3749" s="22">
        <v>44154</v>
      </c>
      <c r="F3749" s="9">
        <v>1</v>
      </c>
      <c r="G3749" s="9">
        <v>11350</v>
      </c>
      <c r="H3749" s="15">
        <v>44154</v>
      </c>
      <c r="I3749" s="9" t="s">
        <v>7457</v>
      </c>
      <c r="J3749" s="9">
        <v>101</v>
      </c>
      <c r="K3749" s="9" t="s">
        <v>7478</v>
      </c>
      <c r="L3749" s="9" t="str">
        <f>IF(OR('1. Raw Data'!L3749="Elec", '1. Raw Data'!L3749="elect"), "Electronics", '1. Raw Data'!L3749)</f>
        <v>Sports</v>
      </c>
      <c r="M3749" s="9">
        <v>1327.97</v>
      </c>
      <c r="N3749" s="9">
        <f>IF(ISBLANK('1. Raw Data'!N3749), MEDIAN('1. Raw Data'!$N$2:$N$5001), '1. Raw Data'!N3749)</f>
        <v>819.86</v>
      </c>
      <c r="O3749" s="9">
        <v>3</v>
      </c>
      <c r="P3749" s="9">
        <f>IF(ISBLANK('1. Raw Data'!P3749), 0, '1. Raw Data'!P3749)</f>
        <v>0</v>
      </c>
      <c r="Q3749" s="9">
        <v>639</v>
      </c>
      <c r="R3749" s="9">
        <v>2</v>
      </c>
      <c r="S3749" s="9">
        <f t="shared" si="174"/>
        <v>3983.91</v>
      </c>
      <c r="T3749" s="9">
        <f t="shared" si="175"/>
        <v>1524.33</v>
      </c>
      <c r="U3749" s="23">
        <f t="shared" si="176"/>
        <v>0.38262159536736523</v>
      </c>
    </row>
    <row r="3750" spans="1:21" x14ac:dyDescent="0.3">
      <c r="A3750" s="9">
        <v>1732</v>
      </c>
      <c r="B3750" s="9" t="str">
        <f>PROPER(TRIM('1. Raw Data'!B3750))</f>
        <v>Customer_3748</v>
      </c>
      <c r="C3750" s="9">
        <f>IF(OR('1. Raw Data'!C3750&lt;18, '1. Raw Data'!C3750&gt;100), MEDIAN('1. Raw Data'!$C$2:$C$5001), '1. Raw Data'!C3750)</f>
        <v>30</v>
      </c>
      <c r="D3750" s="9" t="s">
        <v>5022</v>
      </c>
      <c r="E3750" s="22">
        <v>44734</v>
      </c>
      <c r="F3750" s="9">
        <v>0</v>
      </c>
      <c r="G3750" s="9">
        <v>11067</v>
      </c>
      <c r="H3750" s="15">
        <v>44734</v>
      </c>
      <c r="I3750" s="9" t="s">
        <v>7455</v>
      </c>
      <c r="J3750" s="9">
        <v>102</v>
      </c>
      <c r="K3750" s="9" t="s">
        <v>7494</v>
      </c>
      <c r="L3750" s="9" t="str">
        <f>IF(OR('1. Raw Data'!L3750="Elec", '1. Raw Data'!L3750="elect"), "Electronics", '1. Raw Data'!L3750)</f>
        <v>Electronics</v>
      </c>
      <c r="M3750" s="9">
        <v>298.69</v>
      </c>
      <c r="N3750" s="9">
        <f>IF(ISBLANK('1. Raw Data'!N3750), MEDIAN('1. Raw Data'!$N$2:$N$5001), '1. Raw Data'!N3750)</f>
        <v>151.41</v>
      </c>
      <c r="O3750" s="9">
        <v>4</v>
      </c>
      <c r="P3750" s="9">
        <f>IF(ISBLANK('1. Raw Data'!P3750), 0, '1. Raw Data'!P3750)</f>
        <v>0.1</v>
      </c>
      <c r="Q3750" s="9">
        <v>371</v>
      </c>
      <c r="R3750" s="9">
        <v>3</v>
      </c>
      <c r="S3750" s="9">
        <f t="shared" si="174"/>
        <v>1075.2840000000001</v>
      </c>
      <c r="T3750" s="9">
        <f t="shared" si="175"/>
        <v>469.64400000000012</v>
      </c>
      <c r="U3750" s="23">
        <f t="shared" si="176"/>
        <v>0.436762752909929</v>
      </c>
    </row>
    <row r="3751" spans="1:21" x14ac:dyDescent="0.3">
      <c r="A3751" s="9">
        <v>2254</v>
      </c>
      <c r="B3751" s="9" t="str">
        <f>PROPER(TRIM('1. Raw Data'!B3751))</f>
        <v>Customer_3749</v>
      </c>
      <c r="C3751" s="9">
        <f>IF(OR('1. Raw Data'!C3751&lt;18, '1. Raw Data'!C3751&gt;100), MEDIAN('1. Raw Data'!$C$2:$C$5001), '1. Raw Data'!C3751)</f>
        <v>29</v>
      </c>
      <c r="D3751" s="9" t="s">
        <v>5018</v>
      </c>
      <c r="E3751" s="22">
        <v>44765</v>
      </c>
      <c r="F3751" s="9">
        <v>0</v>
      </c>
      <c r="G3751" s="9">
        <v>12367</v>
      </c>
      <c r="H3751" s="15">
        <v>44765</v>
      </c>
      <c r="I3751" s="9" t="s">
        <v>7455</v>
      </c>
      <c r="J3751" s="9">
        <v>148</v>
      </c>
      <c r="K3751" s="9" t="s">
        <v>7491</v>
      </c>
      <c r="L3751" s="9" t="str">
        <f>IF(OR('1. Raw Data'!L3751="Elec", '1. Raw Data'!L3751="elect"), "Electronics", '1. Raw Data'!L3751)</f>
        <v>Sports</v>
      </c>
      <c r="M3751" s="9">
        <v>552.86</v>
      </c>
      <c r="N3751" s="9">
        <f>IF(ISBLANK('1. Raw Data'!N3751), MEDIAN('1. Raw Data'!$N$2:$N$5001), '1. Raw Data'!N3751)</f>
        <v>257.19</v>
      </c>
      <c r="O3751" s="9">
        <v>4</v>
      </c>
      <c r="P3751" s="9">
        <f>IF(ISBLANK('1. Raw Data'!P3751), 0, '1. Raw Data'!P3751)</f>
        <v>0.1</v>
      </c>
      <c r="Q3751" s="9">
        <v>788</v>
      </c>
      <c r="R3751" s="9">
        <v>5</v>
      </c>
      <c r="S3751" s="9">
        <f t="shared" si="174"/>
        <v>1990.296</v>
      </c>
      <c r="T3751" s="9">
        <f t="shared" si="175"/>
        <v>961.53600000000006</v>
      </c>
      <c r="U3751" s="23">
        <f t="shared" si="176"/>
        <v>0.48311205971373106</v>
      </c>
    </row>
    <row r="3752" spans="1:21" x14ac:dyDescent="0.3">
      <c r="A3752" s="9">
        <v>1320</v>
      </c>
      <c r="B3752" s="9" t="str">
        <f>PROPER(TRIM('1. Raw Data'!B3752))</f>
        <v>Customer_3750</v>
      </c>
      <c r="C3752" s="9">
        <f>IF(OR('1. Raw Data'!C3752&lt;18, '1. Raw Data'!C3752&gt;100), MEDIAN('1. Raw Data'!$C$2:$C$5001), '1. Raw Data'!C3752)</f>
        <v>50</v>
      </c>
      <c r="D3752" s="9" t="s">
        <v>5019</v>
      </c>
      <c r="E3752" s="22">
        <v>43862</v>
      </c>
      <c r="F3752" s="9">
        <v>1</v>
      </c>
      <c r="G3752" s="9">
        <v>10737</v>
      </c>
      <c r="H3752" s="15">
        <v>43832</v>
      </c>
      <c r="I3752" s="9" t="s">
        <v>7455</v>
      </c>
      <c r="J3752" s="9">
        <v>127</v>
      </c>
      <c r="K3752" s="9" t="s">
        <v>7489</v>
      </c>
      <c r="L3752" s="9" t="str">
        <f>IF(OR('1. Raw Data'!L3752="Elec", '1. Raw Data'!L3752="elect"), "Electronics", '1. Raw Data'!L3752)</f>
        <v>Clothing</v>
      </c>
      <c r="M3752" s="9">
        <v>1456.65</v>
      </c>
      <c r="N3752" s="9">
        <f>IF(ISBLANK('1. Raw Data'!N3752), MEDIAN('1. Raw Data'!$N$2:$N$5001), '1. Raw Data'!N3752)</f>
        <v>675.91</v>
      </c>
      <c r="O3752" s="9">
        <v>1</v>
      </c>
      <c r="P3752" s="9">
        <f>IF(ISBLANK('1. Raw Data'!P3752), 0, '1. Raw Data'!P3752)</f>
        <v>0</v>
      </c>
      <c r="Q3752" s="9">
        <v>715</v>
      </c>
      <c r="R3752" s="9">
        <v>4</v>
      </c>
      <c r="S3752" s="9">
        <f t="shared" si="174"/>
        <v>1456.65</v>
      </c>
      <c r="T3752" s="9">
        <f t="shared" si="175"/>
        <v>780.74000000000012</v>
      </c>
      <c r="U3752" s="23">
        <f t="shared" si="176"/>
        <v>0.53598324923626128</v>
      </c>
    </row>
    <row r="3753" spans="1:21" x14ac:dyDescent="0.3">
      <c r="A3753" s="9">
        <v>1912</v>
      </c>
      <c r="B3753" s="9" t="str">
        <f>PROPER(TRIM('1. Raw Data'!B3753))</f>
        <v>Customer_3751</v>
      </c>
      <c r="C3753" s="9">
        <f>IF(OR('1. Raw Data'!C3753&lt;18, '1. Raw Data'!C3753&gt;100), MEDIAN('1. Raw Data'!$C$2:$C$5001), '1. Raw Data'!C3753)</f>
        <v>43</v>
      </c>
      <c r="D3753" s="9" t="s">
        <v>5021</v>
      </c>
      <c r="E3753" s="22">
        <v>44707</v>
      </c>
      <c r="F3753" s="9">
        <v>0</v>
      </c>
      <c r="G3753" s="9">
        <v>12705</v>
      </c>
      <c r="H3753" s="15">
        <v>44707</v>
      </c>
      <c r="I3753" s="9" t="s">
        <v>7457</v>
      </c>
      <c r="J3753" s="9">
        <v>102</v>
      </c>
      <c r="K3753" s="9" t="s">
        <v>7494</v>
      </c>
      <c r="L3753" s="9" t="str">
        <f>IF(OR('1. Raw Data'!L3753="Elec", '1. Raw Data'!L3753="elect"), "Electronics", '1. Raw Data'!L3753)</f>
        <v>Clothing</v>
      </c>
      <c r="M3753" s="9">
        <v>1182.1400000000001</v>
      </c>
      <c r="N3753" s="9">
        <f>IF(ISBLANK('1. Raw Data'!N3753), MEDIAN('1. Raw Data'!$N$2:$N$5001), '1. Raw Data'!N3753)</f>
        <v>501.88</v>
      </c>
      <c r="O3753" s="9">
        <v>4</v>
      </c>
      <c r="P3753" s="9">
        <f>IF(ISBLANK('1. Raw Data'!P3753), 0, '1. Raw Data'!P3753)</f>
        <v>0</v>
      </c>
      <c r="Q3753" s="9">
        <v>507</v>
      </c>
      <c r="R3753" s="9">
        <v>3</v>
      </c>
      <c r="S3753" s="9">
        <f t="shared" si="174"/>
        <v>4728.5600000000004</v>
      </c>
      <c r="T3753" s="9">
        <f t="shared" si="175"/>
        <v>2721.0400000000004</v>
      </c>
      <c r="U3753" s="23">
        <f t="shared" si="176"/>
        <v>0.5754479164904327</v>
      </c>
    </row>
    <row r="3754" spans="1:21" x14ac:dyDescent="0.3">
      <c r="A3754" s="9">
        <v>2256</v>
      </c>
      <c r="B3754" s="9" t="str">
        <f>PROPER(TRIM('1. Raw Data'!B3754))</f>
        <v>Customer_3752</v>
      </c>
      <c r="C3754" s="9">
        <f>IF(OR('1. Raw Data'!C3754&lt;18, '1. Raw Data'!C3754&gt;100), MEDIAN('1. Raw Data'!$C$2:$C$5001), '1. Raw Data'!C3754)</f>
        <v>33</v>
      </c>
      <c r="D3754" s="9" t="s">
        <v>5018</v>
      </c>
      <c r="E3754" s="22">
        <v>44245</v>
      </c>
      <c r="F3754" s="9">
        <v>0</v>
      </c>
      <c r="G3754" s="9">
        <v>12519</v>
      </c>
      <c r="H3754" s="15">
        <v>44245</v>
      </c>
      <c r="I3754" s="9" t="s">
        <v>7455</v>
      </c>
      <c r="J3754" s="9">
        <v>130</v>
      </c>
      <c r="K3754" s="9" t="s">
        <v>7487</v>
      </c>
      <c r="L3754" s="9" t="str">
        <f>IF(OR('1. Raw Data'!L3754="Elec", '1. Raw Data'!L3754="elect"), "Electronics", '1. Raw Data'!L3754)</f>
        <v>Home Appliances</v>
      </c>
      <c r="M3754" s="9">
        <v>459.76</v>
      </c>
      <c r="N3754" s="9">
        <f>IF(ISBLANK('1. Raw Data'!N3754), MEDIAN('1. Raw Data'!$N$2:$N$5001), '1. Raw Data'!N3754)</f>
        <v>196.28</v>
      </c>
      <c r="O3754" s="9">
        <v>5</v>
      </c>
      <c r="P3754" s="9">
        <f>IF(ISBLANK('1. Raw Data'!P3754), 0, '1. Raw Data'!P3754)</f>
        <v>0</v>
      </c>
      <c r="Q3754" s="9">
        <v>329</v>
      </c>
      <c r="R3754" s="9">
        <v>8</v>
      </c>
      <c r="S3754" s="9">
        <f t="shared" si="174"/>
        <v>2298.8000000000002</v>
      </c>
      <c r="T3754" s="9">
        <f t="shared" si="175"/>
        <v>1317.4</v>
      </c>
      <c r="U3754" s="23">
        <f t="shared" si="176"/>
        <v>0.57308160779537154</v>
      </c>
    </row>
    <row r="3755" spans="1:21" x14ac:dyDescent="0.3">
      <c r="A3755" s="9">
        <v>1436</v>
      </c>
      <c r="B3755" s="9" t="str">
        <f>PROPER(TRIM('1. Raw Data'!B3755))</f>
        <v>Customer_3753</v>
      </c>
      <c r="C3755" s="9">
        <f>IF(OR('1. Raw Data'!C3755&lt;18, '1. Raw Data'!C3755&gt;100), MEDIAN('1. Raw Data'!$C$2:$C$5001), '1. Raw Data'!C3755)</f>
        <v>50</v>
      </c>
      <c r="D3755" s="9" t="s">
        <v>5019</v>
      </c>
      <c r="E3755" s="22">
        <v>45241</v>
      </c>
      <c r="F3755" s="9">
        <v>0</v>
      </c>
      <c r="G3755" s="9">
        <v>13340</v>
      </c>
      <c r="H3755" s="15">
        <v>45241</v>
      </c>
      <c r="I3755" s="9" t="s">
        <v>7455</v>
      </c>
      <c r="J3755" s="9">
        <v>110</v>
      </c>
      <c r="K3755" s="9" t="s">
        <v>7493</v>
      </c>
      <c r="L3755" s="9" t="str">
        <f>IF(OR('1. Raw Data'!L3755="Elec", '1. Raw Data'!L3755="elect"), "Electronics", '1. Raw Data'!L3755)</f>
        <v>Electronics</v>
      </c>
      <c r="M3755" s="9">
        <v>867.72</v>
      </c>
      <c r="N3755" s="9">
        <f>IF(ISBLANK('1. Raw Data'!N3755), MEDIAN('1. Raw Data'!$N$2:$N$5001), '1. Raw Data'!N3755)</f>
        <v>390.48</v>
      </c>
      <c r="O3755" s="9">
        <v>4</v>
      </c>
      <c r="P3755" s="9">
        <f>IF(ISBLANK('1. Raw Data'!P3755), 0, '1. Raw Data'!P3755)</f>
        <v>0</v>
      </c>
      <c r="Q3755" s="9">
        <v>417</v>
      </c>
      <c r="R3755" s="9">
        <v>1</v>
      </c>
      <c r="S3755" s="9">
        <f t="shared" si="174"/>
        <v>3470.88</v>
      </c>
      <c r="T3755" s="9">
        <f t="shared" si="175"/>
        <v>1908.96</v>
      </c>
      <c r="U3755" s="23">
        <f t="shared" si="176"/>
        <v>0.54999308532706404</v>
      </c>
    </row>
    <row r="3756" spans="1:21" x14ac:dyDescent="0.3">
      <c r="A3756" s="9">
        <v>1780</v>
      </c>
      <c r="B3756" s="9" t="str">
        <f>PROPER(TRIM('1. Raw Data'!B3756))</f>
        <v>Customer_3754</v>
      </c>
      <c r="C3756" s="9">
        <f>IF(OR('1. Raw Data'!C3756&lt;18, '1. Raw Data'!C3756&gt;100), MEDIAN('1. Raw Data'!$C$2:$C$5001), '1. Raw Data'!C3756)</f>
        <v>18</v>
      </c>
      <c r="D3756" s="9" t="s">
        <v>5023</v>
      </c>
      <c r="E3756" s="22">
        <v>44101</v>
      </c>
      <c r="F3756" s="9">
        <v>0</v>
      </c>
      <c r="G3756" s="9">
        <v>12572</v>
      </c>
      <c r="H3756" s="15">
        <v>44101</v>
      </c>
      <c r="I3756" s="9" t="s">
        <v>7456</v>
      </c>
      <c r="J3756" s="9">
        <v>119</v>
      </c>
      <c r="K3756" s="9" t="s">
        <v>7459</v>
      </c>
      <c r="L3756" s="9" t="str">
        <f>IF(OR('1. Raw Data'!L3756="Elec", '1. Raw Data'!L3756="elect"), "Electronics", '1. Raw Data'!L3756)</f>
        <v>Sports</v>
      </c>
      <c r="M3756" s="9">
        <v>636.27</v>
      </c>
      <c r="N3756" s="9">
        <f>IF(ISBLANK('1. Raw Data'!N3756), MEDIAN('1. Raw Data'!$N$2:$N$5001), '1. Raw Data'!N3756)</f>
        <v>258.17</v>
      </c>
      <c r="O3756" s="9">
        <v>1</v>
      </c>
      <c r="P3756" s="9">
        <f>IF(ISBLANK('1. Raw Data'!P3756), 0, '1. Raw Data'!P3756)</f>
        <v>0</v>
      </c>
      <c r="Q3756" s="9">
        <v>438</v>
      </c>
      <c r="R3756" s="9">
        <v>6</v>
      </c>
      <c r="S3756" s="9">
        <f t="shared" si="174"/>
        <v>636.27</v>
      </c>
      <c r="T3756" s="9">
        <f t="shared" si="175"/>
        <v>378.09999999999997</v>
      </c>
      <c r="U3756" s="23">
        <f t="shared" si="176"/>
        <v>0.5942445817027362</v>
      </c>
    </row>
    <row r="3757" spans="1:21" x14ac:dyDescent="0.3">
      <c r="A3757" s="9">
        <v>2426</v>
      </c>
      <c r="B3757" s="9" t="str">
        <f>PROPER(TRIM('1. Raw Data'!B3757))</f>
        <v>Customer_3755</v>
      </c>
      <c r="C3757" s="9">
        <f>IF(OR('1. Raw Data'!C3757&lt;18, '1. Raw Data'!C3757&gt;100), MEDIAN('1. Raw Data'!$C$2:$C$5001), '1. Raw Data'!C3757)</f>
        <v>41</v>
      </c>
      <c r="D3757" s="9" t="s">
        <v>5021</v>
      </c>
      <c r="E3757" s="22">
        <v>45162</v>
      </c>
      <c r="F3757" s="9">
        <v>0</v>
      </c>
      <c r="G3757" s="9">
        <v>10024</v>
      </c>
      <c r="H3757" s="15">
        <v>45162</v>
      </c>
      <c r="I3757" s="9" t="s">
        <v>7455</v>
      </c>
      <c r="J3757" s="9">
        <v>142</v>
      </c>
      <c r="K3757" s="9" t="s">
        <v>7500</v>
      </c>
      <c r="L3757" s="9" t="str">
        <f>IF(OR('1. Raw Data'!L3757="Elec", '1. Raw Data'!L3757="elect"), "Electronics", '1. Raw Data'!L3757)</f>
        <v>Home Appliances</v>
      </c>
      <c r="M3757" s="9">
        <v>760.45</v>
      </c>
      <c r="N3757" s="9">
        <f>IF(ISBLANK('1. Raw Data'!N3757), MEDIAN('1. Raw Data'!$N$2:$N$5001), '1. Raw Data'!N3757)</f>
        <v>364.92</v>
      </c>
      <c r="O3757" s="9">
        <v>1</v>
      </c>
      <c r="P3757" s="9">
        <f>IF(ISBLANK('1. Raw Data'!P3757), 0, '1. Raw Data'!P3757)</f>
        <v>0</v>
      </c>
      <c r="Q3757" s="9">
        <v>408</v>
      </c>
      <c r="R3757" s="9">
        <v>4</v>
      </c>
      <c r="S3757" s="9">
        <f t="shared" si="174"/>
        <v>760.45</v>
      </c>
      <c r="T3757" s="9">
        <f t="shared" si="175"/>
        <v>395.53000000000003</v>
      </c>
      <c r="U3757" s="23">
        <f t="shared" si="176"/>
        <v>0.52012624104148864</v>
      </c>
    </row>
    <row r="3758" spans="1:21" x14ac:dyDescent="0.3">
      <c r="A3758" s="9">
        <v>2076</v>
      </c>
      <c r="B3758" s="9" t="str">
        <f>PROPER(TRIM('1. Raw Data'!B3758))</f>
        <v>Customer_3756</v>
      </c>
      <c r="C3758" s="9">
        <f>IF(OR('1. Raw Data'!C3758&lt;18, '1. Raw Data'!C3758&gt;100), MEDIAN('1. Raw Data'!$C$2:$C$5001), '1. Raw Data'!C3758)</f>
        <v>21</v>
      </c>
      <c r="D3758" s="9" t="s">
        <v>5020</v>
      </c>
      <c r="E3758" s="22">
        <v>44449</v>
      </c>
      <c r="F3758" s="9">
        <v>0</v>
      </c>
      <c r="G3758" s="9">
        <v>13844</v>
      </c>
      <c r="H3758" s="15">
        <v>44478</v>
      </c>
      <c r="I3758" s="9" t="s">
        <v>7456</v>
      </c>
      <c r="J3758" s="9">
        <v>116</v>
      </c>
      <c r="K3758" s="9" t="s">
        <v>7480</v>
      </c>
      <c r="L3758" s="9" t="str">
        <f>IF(OR('1. Raw Data'!L3758="Elec", '1. Raw Data'!L3758="elect"), "Electronics", '1. Raw Data'!L3758)</f>
        <v>Home Appliances</v>
      </c>
      <c r="M3758" s="9">
        <v>564.99</v>
      </c>
      <c r="N3758" s="9">
        <f>IF(ISBLANK('1. Raw Data'!N3758), MEDIAN('1. Raw Data'!$N$2:$N$5001), '1. Raw Data'!N3758)</f>
        <v>277.93</v>
      </c>
      <c r="O3758" s="9">
        <v>3</v>
      </c>
      <c r="P3758" s="9">
        <f>IF(ISBLANK('1. Raw Data'!P3758), 0, '1. Raw Data'!P3758)</f>
        <v>0</v>
      </c>
      <c r="Q3758" s="9">
        <v>827</v>
      </c>
      <c r="R3758" s="9">
        <v>6</v>
      </c>
      <c r="S3758" s="9">
        <f t="shared" si="174"/>
        <v>1694.97</v>
      </c>
      <c r="T3758" s="9">
        <f t="shared" si="175"/>
        <v>861.18000000000006</v>
      </c>
      <c r="U3758" s="23">
        <f t="shared" si="176"/>
        <v>0.50807978902281459</v>
      </c>
    </row>
    <row r="3759" spans="1:21" x14ac:dyDescent="0.3">
      <c r="A3759" s="9">
        <v>2336</v>
      </c>
      <c r="B3759" s="9" t="str">
        <f>PROPER(TRIM('1. Raw Data'!B3759))</f>
        <v>Customer_3757</v>
      </c>
      <c r="C3759" s="9">
        <f>IF(OR('1. Raw Data'!C3759&lt;18, '1. Raw Data'!C3759&gt;100), MEDIAN('1. Raw Data'!$C$2:$C$5001), '1. Raw Data'!C3759)</f>
        <v>21</v>
      </c>
      <c r="D3759" s="9" t="s">
        <v>5019</v>
      </c>
      <c r="E3759" s="22">
        <v>44156</v>
      </c>
      <c r="F3759" s="9">
        <v>1</v>
      </c>
      <c r="G3759" s="9">
        <v>10639</v>
      </c>
      <c r="H3759" s="15">
        <v>44156</v>
      </c>
      <c r="I3759" s="9" t="s">
        <v>7457</v>
      </c>
      <c r="J3759" s="9">
        <v>113</v>
      </c>
      <c r="K3759" s="9" t="s">
        <v>7460</v>
      </c>
      <c r="L3759" s="9" t="str">
        <f>IF(OR('1. Raw Data'!L3759="Elec", '1. Raw Data'!L3759="elect"), "Electronics", '1. Raw Data'!L3759)</f>
        <v>Sports</v>
      </c>
      <c r="M3759" s="9">
        <v>455.03</v>
      </c>
      <c r="N3759" s="9">
        <f>IF(ISBLANK('1. Raw Data'!N3759), MEDIAN('1. Raw Data'!$N$2:$N$5001), '1. Raw Data'!N3759)</f>
        <v>317.87</v>
      </c>
      <c r="O3759" s="9">
        <v>4</v>
      </c>
      <c r="P3759" s="9">
        <f>IF(ISBLANK('1. Raw Data'!P3759), 0, '1. Raw Data'!P3759)</f>
        <v>0</v>
      </c>
      <c r="Q3759" s="9">
        <v>625</v>
      </c>
      <c r="R3759" s="9">
        <v>5</v>
      </c>
      <c r="S3759" s="9">
        <f t="shared" si="174"/>
        <v>1820.12</v>
      </c>
      <c r="T3759" s="9">
        <f t="shared" si="175"/>
        <v>548.63999999999987</v>
      </c>
      <c r="U3759" s="23">
        <f t="shared" si="176"/>
        <v>0.30143067490055597</v>
      </c>
    </row>
    <row r="3760" spans="1:21" x14ac:dyDescent="0.3">
      <c r="A3760" s="9">
        <v>2304</v>
      </c>
      <c r="B3760" s="9" t="str">
        <f>PROPER(TRIM('1. Raw Data'!B3760))</f>
        <v>Customer_3758</v>
      </c>
      <c r="C3760" s="9">
        <f>IF(OR('1. Raw Data'!C3760&lt;18, '1. Raw Data'!C3760&gt;100), MEDIAN('1. Raw Data'!$C$2:$C$5001), '1. Raw Data'!C3760)</f>
        <v>29</v>
      </c>
      <c r="D3760" s="9" t="s">
        <v>5020</v>
      </c>
      <c r="E3760" s="22">
        <v>44392</v>
      </c>
      <c r="F3760" s="9">
        <v>0</v>
      </c>
      <c r="G3760" s="9">
        <v>11574</v>
      </c>
      <c r="H3760" s="15">
        <v>44392</v>
      </c>
      <c r="I3760" s="9" t="s">
        <v>7456</v>
      </c>
      <c r="J3760" s="9">
        <v>148</v>
      </c>
      <c r="K3760" s="9" t="s">
        <v>7491</v>
      </c>
      <c r="L3760" s="9" t="str">
        <f>IF(OR('1. Raw Data'!L3760="Elec", '1. Raw Data'!L3760="elect"), "Electronics", '1. Raw Data'!L3760)</f>
        <v>Home Appliances</v>
      </c>
      <c r="M3760" s="9">
        <v>1028.4100000000001</v>
      </c>
      <c r="N3760" s="9">
        <f>IF(ISBLANK('1. Raw Data'!N3760), MEDIAN('1. Raw Data'!$N$2:$N$5001), '1. Raw Data'!N3760)</f>
        <v>717.32</v>
      </c>
      <c r="O3760" s="9">
        <v>4</v>
      </c>
      <c r="P3760" s="9">
        <f>IF(ISBLANK('1. Raw Data'!P3760), 0, '1. Raw Data'!P3760)</f>
        <v>0</v>
      </c>
      <c r="Q3760" s="9">
        <v>569</v>
      </c>
      <c r="R3760" s="9">
        <v>3</v>
      </c>
      <c r="S3760" s="9">
        <f t="shared" si="174"/>
        <v>4113.6400000000003</v>
      </c>
      <c r="T3760" s="9">
        <f t="shared" si="175"/>
        <v>1244.3600000000001</v>
      </c>
      <c r="U3760" s="23">
        <f t="shared" si="176"/>
        <v>0.30249608619130502</v>
      </c>
    </row>
    <row r="3761" spans="1:21" x14ac:dyDescent="0.3">
      <c r="A3761" s="9">
        <v>1725</v>
      </c>
      <c r="B3761" s="9" t="str">
        <f>PROPER(TRIM('1. Raw Data'!B3761))</f>
        <v>Customer_3759</v>
      </c>
      <c r="C3761" s="9">
        <f>IF(OR('1. Raw Data'!C3761&lt;18, '1. Raw Data'!C3761&gt;100), MEDIAN('1. Raw Data'!$C$2:$C$5001), '1. Raw Data'!C3761)</f>
        <v>45</v>
      </c>
      <c r="D3761" s="9" t="s">
        <v>5021</v>
      </c>
      <c r="E3761" s="22">
        <v>44111</v>
      </c>
      <c r="F3761" s="9">
        <v>0</v>
      </c>
      <c r="G3761" s="9">
        <v>13228</v>
      </c>
      <c r="H3761" s="15">
        <v>44022</v>
      </c>
      <c r="I3761" s="9" t="s">
        <v>7457</v>
      </c>
      <c r="J3761" s="9">
        <v>108</v>
      </c>
      <c r="K3761" s="9" t="s">
        <v>7496</v>
      </c>
      <c r="L3761" s="9" t="str">
        <f>IF(OR('1. Raw Data'!L3761="Elec", '1. Raw Data'!L3761="elect"), "Electronics", '1. Raw Data'!L3761)</f>
        <v>Electronics</v>
      </c>
      <c r="M3761" s="9">
        <v>1178.8900000000001</v>
      </c>
      <c r="N3761" s="9">
        <f>IF(ISBLANK('1. Raw Data'!N3761), MEDIAN('1. Raw Data'!$N$2:$N$5001), '1. Raw Data'!N3761)</f>
        <v>537.71</v>
      </c>
      <c r="O3761" s="9">
        <v>1</v>
      </c>
      <c r="P3761" s="9">
        <f>IF(ISBLANK('1. Raw Data'!P3761), 0, '1. Raw Data'!P3761)</f>
        <v>0</v>
      </c>
      <c r="Q3761" s="9">
        <v>504</v>
      </c>
      <c r="R3761" s="9">
        <v>9</v>
      </c>
      <c r="S3761" s="9">
        <f t="shared" si="174"/>
        <v>1178.8900000000001</v>
      </c>
      <c r="T3761" s="9">
        <f t="shared" si="175"/>
        <v>641.18000000000006</v>
      </c>
      <c r="U3761" s="23">
        <f t="shared" si="176"/>
        <v>0.54388450152261869</v>
      </c>
    </row>
    <row r="3762" spans="1:21" x14ac:dyDescent="0.3">
      <c r="A3762" s="9">
        <v>1030</v>
      </c>
      <c r="B3762" s="9" t="str">
        <f>PROPER(TRIM('1. Raw Data'!B3762))</f>
        <v>Customer_3760</v>
      </c>
      <c r="C3762" s="9">
        <f>IF(OR('1. Raw Data'!C3762&lt;18, '1. Raw Data'!C3762&gt;100), MEDIAN('1. Raw Data'!$C$2:$C$5001), '1. Raw Data'!C3762)</f>
        <v>29</v>
      </c>
      <c r="D3762" s="9" t="s">
        <v>5019</v>
      </c>
      <c r="E3762" s="22">
        <v>44966</v>
      </c>
      <c r="F3762" s="9">
        <v>0</v>
      </c>
      <c r="G3762" s="9">
        <v>12923</v>
      </c>
      <c r="H3762" s="15">
        <v>45171</v>
      </c>
      <c r="I3762" s="9" t="s">
        <v>7457</v>
      </c>
      <c r="J3762" s="9">
        <v>131</v>
      </c>
      <c r="K3762" s="9" t="s">
        <v>7504</v>
      </c>
      <c r="L3762" s="9" t="str">
        <f>IF(OR('1. Raw Data'!L3762="Elec", '1. Raw Data'!L3762="elect"), "Electronics", '1. Raw Data'!L3762)</f>
        <v>Sports</v>
      </c>
      <c r="M3762" s="9">
        <v>1317.24</v>
      </c>
      <c r="N3762" s="9">
        <f>IF(ISBLANK('1. Raw Data'!N3762), MEDIAN('1. Raw Data'!$N$2:$N$5001), '1. Raw Data'!N3762)</f>
        <v>611.08000000000004</v>
      </c>
      <c r="O3762" s="9">
        <v>3</v>
      </c>
      <c r="P3762" s="9">
        <f>IF(ISBLANK('1. Raw Data'!P3762), 0, '1. Raw Data'!P3762)</f>
        <v>0</v>
      </c>
      <c r="Q3762" s="9">
        <v>487</v>
      </c>
      <c r="R3762" s="9">
        <v>2</v>
      </c>
      <c r="S3762" s="9">
        <f t="shared" si="174"/>
        <v>3951.7200000000003</v>
      </c>
      <c r="T3762" s="9">
        <f t="shared" si="175"/>
        <v>2118.48</v>
      </c>
      <c r="U3762" s="23">
        <f t="shared" si="176"/>
        <v>0.53609061370744893</v>
      </c>
    </row>
    <row r="3763" spans="1:21" x14ac:dyDescent="0.3">
      <c r="A3763" s="9">
        <v>1336</v>
      </c>
      <c r="B3763" s="9" t="str">
        <f>PROPER(TRIM('1. Raw Data'!B3763))</f>
        <v>Customer_3761</v>
      </c>
      <c r="C3763" s="9">
        <f>IF(OR('1. Raw Data'!C3763&lt;18, '1. Raw Data'!C3763&gt;100), MEDIAN('1. Raw Data'!$C$2:$C$5001), '1. Raw Data'!C3763)</f>
        <v>21</v>
      </c>
      <c r="D3763" s="9" t="s">
        <v>5019</v>
      </c>
      <c r="E3763" s="22">
        <v>44569</v>
      </c>
      <c r="F3763" s="9">
        <v>1</v>
      </c>
      <c r="G3763" s="9">
        <v>11208</v>
      </c>
      <c r="H3763" s="15">
        <v>44774</v>
      </c>
      <c r="I3763" s="9" t="s">
        <v>7457</v>
      </c>
      <c r="J3763" s="9">
        <v>145</v>
      </c>
      <c r="K3763" s="9" t="s">
        <v>7470</v>
      </c>
      <c r="L3763" s="9" t="str">
        <f>IF(OR('1. Raw Data'!L3763="Elec", '1. Raw Data'!L3763="elect"), "Electronics", '1. Raw Data'!L3763)</f>
        <v>Clothing</v>
      </c>
      <c r="M3763" s="9">
        <v>275.23</v>
      </c>
      <c r="N3763" s="9">
        <f>IF(ISBLANK('1. Raw Data'!N3763), MEDIAN('1. Raw Data'!$N$2:$N$5001), '1. Raw Data'!N3763)</f>
        <v>150.71</v>
      </c>
      <c r="O3763" s="9">
        <v>3</v>
      </c>
      <c r="P3763" s="9">
        <f>IF(ISBLANK('1. Raw Data'!P3763), 0, '1. Raw Data'!P3763)</f>
        <v>0</v>
      </c>
      <c r="Q3763" s="9">
        <v>730</v>
      </c>
      <c r="R3763" s="9">
        <v>3</v>
      </c>
      <c r="S3763" s="9">
        <f t="shared" si="174"/>
        <v>825.69</v>
      </c>
      <c r="T3763" s="9">
        <f t="shared" si="175"/>
        <v>373.56000000000006</v>
      </c>
      <c r="U3763" s="23">
        <f t="shared" si="176"/>
        <v>0.45242161101624101</v>
      </c>
    </row>
    <row r="3764" spans="1:21" x14ac:dyDescent="0.3">
      <c r="A3764" s="9">
        <v>1182</v>
      </c>
      <c r="B3764" s="9" t="str">
        <f>PROPER(TRIM('1. Raw Data'!B3764))</f>
        <v>Customer_3762</v>
      </c>
      <c r="C3764" s="9">
        <f>IF(OR('1. Raw Data'!C3764&lt;18, '1. Raw Data'!C3764&gt;100), MEDIAN('1. Raw Data'!$C$2:$C$5001), '1. Raw Data'!C3764)</f>
        <v>47</v>
      </c>
      <c r="D3764" s="9" t="s">
        <v>5021</v>
      </c>
      <c r="E3764" s="22">
        <v>44343</v>
      </c>
      <c r="F3764" s="9">
        <v>0</v>
      </c>
      <c r="G3764" s="9">
        <v>10173</v>
      </c>
      <c r="H3764" s="15">
        <v>44343</v>
      </c>
      <c r="I3764" s="9" t="s">
        <v>7456</v>
      </c>
      <c r="J3764" s="9">
        <v>125</v>
      </c>
      <c r="K3764" s="9" t="s">
        <v>7479</v>
      </c>
      <c r="L3764" s="9" t="str">
        <f>IF(OR('1. Raw Data'!L3764="Elec", '1. Raw Data'!L3764="elect"), "Electronics", '1. Raw Data'!L3764)</f>
        <v>Clothing</v>
      </c>
      <c r="M3764" s="9">
        <v>1243.1400000000001</v>
      </c>
      <c r="N3764" s="9">
        <f>IF(ISBLANK('1. Raw Data'!N3764), MEDIAN('1. Raw Data'!$N$2:$N$5001), '1. Raw Data'!N3764)</f>
        <v>552.74</v>
      </c>
      <c r="O3764" s="9">
        <v>5</v>
      </c>
      <c r="P3764" s="9">
        <f>IF(ISBLANK('1. Raw Data'!P3764), 0, '1. Raw Data'!P3764)</f>
        <v>0</v>
      </c>
      <c r="Q3764" s="9">
        <v>530</v>
      </c>
      <c r="R3764" s="9">
        <v>7</v>
      </c>
      <c r="S3764" s="9">
        <f t="shared" si="174"/>
        <v>6215.7000000000007</v>
      </c>
      <c r="T3764" s="9">
        <f t="shared" si="175"/>
        <v>3452.0000000000009</v>
      </c>
      <c r="U3764" s="23">
        <f t="shared" si="176"/>
        <v>0.55536785880914463</v>
      </c>
    </row>
    <row r="3765" spans="1:21" x14ac:dyDescent="0.3">
      <c r="A3765" s="9">
        <v>2046</v>
      </c>
      <c r="B3765" s="9" t="str">
        <f>PROPER(TRIM('1. Raw Data'!B3765))</f>
        <v>Customer_3763</v>
      </c>
      <c r="C3765" s="9">
        <f>IF(OR('1. Raw Data'!C3765&lt;18, '1. Raw Data'!C3765&gt;100), MEDIAN('1. Raw Data'!$C$2:$C$5001), '1. Raw Data'!C3765)</f>
        <v>62</v>
      </c>
      <c r="D3765" s="9" t="s">
        <v>5023</v>
      </c>
      <c r="E3765" s="22">
        <v>43999</v>
      </c>
      <c r="F3765" s="9">
        <v>0</v>
      </c>
      <c r="G3765" s="9">
        <v>11417</v>
      </c>
      <c r="H3765" s="15">
        <v>43999</v>
      </c>
      <c r="I3765" s="9" t="s">
        <v>7457</v>
      </c>
      <c r="J3765" s="9">
        <v>139</v>
      </c>
      <c r="K3765" s="9" t="s">
        <v>7486</v>
      </c>
      <c r="L3765" s="9" t="str">
        <f>IF(OR('1. Raw Data'!L3765="Elec", '1. Raw Data'!L3765="elect"), "Electronics", '1. Raw Data'!L3765)</f>
        <v>Sports</v>
      </c>
      <c r="M3765" s="9">
        <v>419.46</v>
      </c>
      <c r="N3765" s="9">
        <f>IF(ISBLANK('1. Raw Data'!N3765), MEDIAN('1. Raw Data'!$N$2:$N$5001), '1. Raw Data'!N3765)</f>
        <v>231.21</v>
      </c>
      <c r="O3765" s="9">
        <v>5</v>
      </c>
      <c r="P3765" s="9">
        <f>IF(ISBLANK('1. Raw Data'!P3765), 0, '1. Raw Data'!P3765)</f>
        <v>0</v>
      </c>
      <c r="Q3765" s="9">
        <v>407</v>
      </c>
      <c r="R3765" s="9">
        <v>3</v>
      </c>
      <c r="S3765" s="9">
        <f t="shared" si="174"/>
        <v>2097.2999999999997</v>
      </c>
      <c r="T3765" s="9">
        <f t="shared" si="175"/>
        <v>941.24999999999977</v>
      </c>
      <c r="U3765" s="23">
        <f t="shared" si="176"/>
        <v>0.44879130310399079</v>
      </c>
    </row>
    <row r="3766" spans="1:21" x14ac:dyDescent="0.3">
      <c r="A3766" s="9">
        <v>1543</v>
      </c>
      <c r="B3766" s="9" t="str">
        <f>PROPER(TRIM('1. Raw Data'!B3766))</f>
        <v>Customer_3764</v>
      </c>
      <c r="C3766" s="9">
        <f>IF(OR('1. Raw Data'!C3766&lt;18, '1. Raw Data'!C3766&gt;100), MEDIAN('1. Raw Data'!$C$2:$C$5001), '1. Raw Data'!C3766)</f>
        <v>49</v>
      </c>
      <c r="D3766" s="9" t="s">
        <v>5019</v>
      </c>
      <c r="E3766" s="22">
        <v>44592</v>
      </c>
      <c r="F3766" s="9">
        <v>0</v>
      </c>
      <c r="G3766" s="9">
        <v>10185</v>
      </c>
      <c r="H3766" s="15">
        <v>44592</v>
      </c>
      <c r="I3766" s="9" t="s">
        <v>7456</v>
      </c>
      <c r="J3766" s="9">
        <v>121</v>
      </c>
      <c r="K3766" s="9" t="s">
        <v>7495</v>
      </c>
      <c r="L3766" s="9" t="str">
        <f>IF(OR('1. Raw Data'!L3766="Elec", '1. Raw Data'!L3766="elect"), "Electronics", '1. Raw Data'!L3766)</f>
        <v>Home Appliances</v>
      </c>
      <c r="M3766" s="9">
        <v>669.64</v>
      </c>
      <c r="N3766" s="9">
        <f>IF(ISBLANK('1. Raw Data'!N3766), MEDIAN('1. Raw Data'!$N$2:$N$5001), '1. Raw Data'!N3766)</f>
        <v>348.09</v>
      </c>
      <c r="O3766" s="9">
        <v>1</v>
      </c>
      <c r="P3766" s="9">
        <f>IF(ISBLANK('1. Raw Data'!P3766), 0, '1. Raw Data'!P3766)</f>
        <v>0</v>
      </c>
      <c r="Q3766" s="9">
        <v>402</v>
      </c>
      <c r="R3766" s="9">
        <v>3</v>
      </c>
      <c r="S3766" s="9">
        <f t="shared" si="174"/>
        <v>669.64</v>
      </c>
      <c r="T3766" s="9">
        <f t="shared" si="175"/>
        <v>321.55</v>
      </c>
      <c r="U3766" s="23">
        <f t="shared" si="176"/>
        <v>0.48018338211576372</v>
      </c>
    </row>
    <row r="3767" spans="1:21" x14ac:dyDescent="0.3">
      <c r="A3767" s="9">
        <v>2469</v>
      </c>
      <c r="B3767" s="9" t="str">
        <f>PROPER(TRIM('1. Raw Data'!B3767))</f>
        <v>Customer_3765</v>
      </c>
      <c r="C3767" s="9">
        <f>IF(OR('1. Raw Data'!C3767&lt;18, '1. Raw Data'!C3767&gt;100), MEDIAN('1. Raw Data'!$C$2:$C$5001), '1. Raw Data'!C3767)</f>
        <v>67</v>
      </c>
      <c r="D3767" s="9" t="s">
        <v>5021</v>
      </c>
      <c r="E3767" s="22">
        <v>45191</v>
      </c>
      <c r="F3767" s="9">
        <v>0</v>
      </c>
      <c r="G3767" s="9">
        <v>11304</v>
      </c>
      <c r="H3767" s="15">
        <v>45191</v>
      </c>
      <c r="I3767" s="9" t="s">
        <v>7456</v>
      </c>
      <c r="J3767" s="9">
        <v>138</v>
      </c>
      <c r="K3767" s="9" t="s">
        <v>7464</v>
      </c>
      <c r="L3767" s="9" t="str">
        <f>IF(OR('1. Raw Data'!L3767="Elec", '1. Raw Data'!L3767="elect"), "Electronics", '1. Raw Data'!L3767)</f>
        <v>Home Appliances</v>
      </c>
      <c r="M3767" s="9">
        <v>1357.09</v>
      </c>
      <c r="N3767" s="9">
        <f>IF(ISBLANK('1. Raw Data'!N3767), MEDIAN('1. Raw Data'!$N$2:$N$5001), '1. Raw Data'!N3767)</f>
        <v>675</v>
      </c>
      <c r="O3767" s="9">
        <v>3</v>
      </c>
      <c r="P3767" s="9">
        <f>IF(ISBLANK('1. Raw Data'!P3767), 0, '1. Raw Data'!P3767)</f>
        <v>0</v>
      </c>
      <c r="Q3767" s="9">
        <v>413</v>
      </c>
      <c r="R3767" s="9">
        <v>3</v>
      </c>
      <c r="S3767" s="9">
        <f t="shared" si="174"/>
        <v>4071.2699999999995</v>
      </c>
      <c r="T3767" s="9">
        <f t="shared" si="175"/>
        <v>2046.2699999999995</v>
      </c>
      <c r="U3767" s="23">
        <f t="shared" si="176"/>
        <v>0.50261220700174636</v>
      </c>
    </row>
    <row r="3768" spans="1:21" x14ac:dyDescent="0.3">
      <c r="A3768" s="9">
        <v>2097</v>
      </c>
      <c r="B3768" s="9" t="str">
        <f>PROPER(TRIM('1. Raw Data'!B3768))</f>
        <v>Customer_3766</v>
      </c>
      <c r="C3768" s="9">
        <f>IF(OR('1. Raw Data'!C3768&lt;18, '1. Raw Data'!C3768&gt;100), MEDIAN('1. Raw Data'!$C$2:$C$5001), '1. Raw Data'!C3768)</f>
        <v>61</v>
      </c>
      <c r="D3768" s="9" t="s">
        <v>5018</v>
      </c>
      <c r="E3768" s="22">
        <v>45159</v>
      </c>
      <c r="F3768" s="9">
        <v>0</v>
      </c>
      <c r="G3768" s="9">
        <v>11000</v>
      </c>
      <c r="H3768" s="15">
        <v>45159</v>
      </c>
      <c r="I3768" s="9" t="s">
        <v>7456</v>
      </c>
      <c r="J3768" s="9">
        <v>141</v>
      </c>
      <c r="K3768" s="9" t="s">
        <v>7490</v>
      </c>
      <c r="L3768" s="9" t="str">
        <f>IF(OR('1. Raw Data'!L3768="Elec", '1. Raw Data'!L3768="elect"), "Electronics", '1. Raw Data'!L3768)</f>
        <v>Clothing</v>
      </c>
      <c r="M3768" s="9">
        <v>709.03</v>
      </c>
      <c r="N3768" s="9">
        <f>IF(ISBLANK('1. Raw Data'!N3768), MEDIAN('1. Raw Data'!$N$2:$N$5001), '1. Raw Data'!N3768)</f>
        <v>458.59</v>
      </c>
      <c r="O3768" s="9">
        <v>3</v>
      </c>
      <c r="P3768" s="9">
        <f>IF(ISBLANK('1. Raw Data'!P3768), 0, '1. Raw Data'!P3768)</f>
        <v>0</v>
      </c>
      <c r="Q3768" s="9">
        <v>484</v>
      </c>
      <c r="R3768" s="9">
        <v>3</v>
      </c>
      <c r="S3768" s="9">
        <f t="shared" si="174"/>
        <v>2127.09</v>
      </c>
      <c r="T3768" s="9">
        <f t="shared" si="175"/>
        <v>751.32000000000016</v>
      </c>
      <c r="U3768" s="23">
        <f t="shared" si="176"/>
        <v>0.35321495564362587</v>
      </c>
    </row>
    <row r="3769" spans="1:21" x14ac:dyDescent="0.3">
      <c r="A3769" s="9">
        <v>2033</v>
      </c>
      <c r="B3769" s="9" t="str">
        <f>PROPER(TRIM('1. Raw Data'!B3769))</f>
        <v>Customer_3767</v>
      </c>
      <c r="C3769" s="9">
        <f>IF(OR('1. Raw Data'!C3769&lt;18, '1. Raw Data'!C3769&gt;100), MEDIAN('1. Raw Data'!$C$2:$C$5001), '1. Raw Data'!C3769)</f>
        <v>32</v>
      </c>
      <c r="D3769" s="9" t="s">
        <v>5020</v>
      </c>
      <c r="E3769" s="22">
        <v>43933</v>
      </c>
      <c r="F3769" s="9">
        <v>0</v>
      </c>
      <c r="G3769" s="9">
        <v>13657</v>
      </c>
      <c r="H3769" s="15">
        <v>44169</v>
      </c>
      <c r="I3769" s="9" t="s">
        <v>7457</v>
      </c>
      <c r="J3769" s="9">
        <v>129</v>
      </c>
      <c r="K3769" s="9" t="s">
        <v>7471</v>
      </c>
      <c r="L3769" s="9" t="str">
        <f>IF(OR('1. Raw Data'!L3769="Elec", '1. Raw Data'!L3769="elect"), "Electronics", '1. Raw Data'!L3769)</f>
        <v>Clothing</v>
      </c>
      <c r="M3769" s="9">
        <v>335.74</v>
      </c>
      <c r="N3769" s="9">
        <f>IF(ISBLANK('1. Raw Data'!N3769), MEDIAN('1. Raw Data'!$N$2:$N$5001), '1. Raw Data'!N3769)</f>
        <v>217.71</v>
      </c>
      <c r="O3769" s="9">
        <v>5</v>
      </c>
      <c r="P3769" s="9">
        <f>IF(ISBLANK('1. Raw Data'!P3769), 0, '1. Raw Data'!P3769)</f>
        <v>0.05</v>
      </c>
      <c r="Q3769" s="9">
        <v>968</v>
      </c>
      <c r="R3769" s="9">
        <v>4</v>
      </c>
      <c r="S3769" s="9">
        <f t="shared" si="174"/>
        <v>1594.7649999999999</v>
      </c>
      <c r="T3769" s="9">
        <f t="shared" si="175"/>
        <v>506.21499999999992</v>
      </c>
      <c r="U3769" s="23">
        <f t="shared" si="176"/>
        <v>0.31742294319225717</v>
      </c>
    </row>
    <row r="3770" spans="1:21" x14ac:dyDescent="0.3">
      <c r="A3770" s="9">
        <v>2479</v>
      </c>
      <c r="B3770" s="9" t="str">
        <f>PROPER(TRIM('1. Raw Data'!B3770))</f>
        <v>Customer_3768</v>
      </c>
      <c r="C3770" s="9">
        <f>IF(OR('1. Raw Data'!C3770&lt;18, '1. Raw Data'!C3770&gt;100), MEDIAN('1. Raw Data'!$C$2:$C$5001), '1. Raw Data'!C3770)</f>
        <v>49</v>
      </c>
      <c r="D3770" s="9" t="s">
        <v>5019</v>
      </c>
      <c r="E3770" s="22">
        <v>43937</v>
      </c>
      <c r="F3770" s="9">
        <v>0</v>
      </c>
      <c r="G3770" s="9">
        <v>11318</v>
      </c>
      <c r="H3770" s="15">
        <v>43937</v>
      </c>
      <c r="I3770" s="9" t="s">
        <v>7456</v>
      </c>
      <c r="J3770" s="9">
        <v>106</v>
      </c>
      <c r="K3770" s="9" t="s">
        <v>7477</v>
      </c>
      <c r="L3770" s="9" t="str">
        <f>IF(OR('1. Raw Data'!L3770="Elec", '1. Raw Data'!L3770="elect"), "Electronics", '1. Raw Data'!L3770)</f>
        <v>Electronics</v>
      </c>
      <c r="M3770" s="9">
        <v>281.81</v>
      </c>
      <c r="N3770" s="9">
        <f>IF(ISBLANK('1. Raw Data'!N3770), MEDIAN('1. Raw Data'!$N$2:$N$5001), '1. Raw Data'!N3770)</f>
        <v>196.24</v>
      </c>
      <c r="O3770" s="9">
        <v>5</v>
      </c>
      <c r="P3770" s="9">
        <f>IF(ISBLANK('1. Raw Data'!P3770), 0, '1. Raw Data'!P3770)</f>
        <v>0.05</v>
      </c>
      <c r="Q3770" s="9">
        <v>378</v>
      </c>
      <c r="R3770" s="9">
        <v>3</v>
      </c>
      <c r="S3770" s="9">
        <f t="shared" si="174"/>
        <v>1338.5974999999999</v>
      </c>
      <c r="T3770" s="9">
        <f t="shared" si="175"/>
        <v>357.39749999999981</v>
      </c>
      <c r="U3770" s="23">
        <f t="shared" si="176"/>
        <v>0.26699399931644863</v>
      </c>
    </row>
    <row r="3771" spans="1:21" x14ac:dyDescent="0.3">
      <c r="A3771" s="9">
        <v>1659</v>
      </c>
      <c r="B3771" s="9" t="str">
        <f>PROPER(TRIM('1. Raw Data'!B3771))</f>
        <v>Customer_3769</v>
      </c>
      <c r="C3771" s="9">
        <f>IF(OR('1. Raw Data'!C3771&lt;18, '1. Raw Data'!C3771&gt;100), MEDIAN('1. Raw Data'!$C$2:$C$5001), '1. Raw Data'!C3771)</f>
        <v>38</v>
      </c>
      <c r="D3771" s="9" t="s">
        <v>5018</v>
      </c>
      <c r="E3771" s="22">
        <v>44642</v>
      </c>
      <c r="F3771" s="9">
        <v>0</v>
      </c>
      <c r="G3771" s="9">
        <v>10527</v>
      </c>
      <c r="H3771" s="15">
        <v>44642</v>
      </c>
      <c r="I3771" s="9" t="s">
        <v>7456</v>
      </c>
      <c r="J3771" s="9">
        <v>118</v>
      </c>
      <c r="K3771" s="9" t="s">
        <v>7501</v>
      </c>
      <c r="L3771" s="9" t="str">
        <f>IF(OR('1. Raw Data'!L3771="Elec", '1. Raw Data'!L3771="elect"), "Electronics", '1. Raw Data'!L3771)</f>
        <v>Home Appliances</v>
      </c>
      <c r="M3771" s="9">
        <v>735.83</v>
      </c>
      <c r="N3771" s="9">
        <f>IF(ISBLANK('1. Raw Data'!N3771), MEDIAN('1. Raw Data'!$N$2:$N$5001), '1. Raw Data'!N3771)</f>
        <v>343.58</v>
      </c>
      <c r="O3771" s="9">
        <v>1</v>
      </c>
      <c r="P3771" s="9">
        <f>IF(ISBLANK('1. Raw Data'!P3771), 0, '1. Raw Data'!P3771)</f>
        <v>0</v>
      </c>
      <c r="Q3771" s="9">
        <v>1016</v>
      </c>
      <c r="R3771" s="9">
        <v>3</v>
      </c>
      <c r="S3771" s="9">
        <f t="shared" si="174"/>
        <v>735.83</v>
      </c>
      <c r="T3771" s="9">
        <f t="shared" si="175"/>
        <v>392.25000000000006</v>
      </c>
      <c r="U3771" s="23">
        <f t="shared" si="176"/>
        <v>0.53307149749262739</v>
      </c>
    </row>
    <row r="3772" spans="1:21" x14ac:dyDescent="0.3">
      <c r="A3772" s="9">
        <v>1159</v>
      </c>
      <c r="B3772" s="9" t="str">
        <f>PROPER(TRIM('1. Raw Data'!B3772))</f>
        <v>Customer_3770</v>
      </c>
      <c r="C3772" s="9">
        <f>IF(OR('1. Raw Data'!C3772&lt;18, '1. Raw Data'!C3772&gt;100), MEDIAN('1. Raw Data'!$C$2:$C$5001), '1. Raw Data'!C3772)</f>
        <v>55</v>
      </c>
      <c r="D3772" s="9" t="s">
        <v>5019</v>
      </c>
      <c r="E3772" s="22">
        <v>45053</v>
      </c>
      <c r="F3772" s="9">
        <v>0</v>
      </c>
      <c r="G3772" s="9">
        <v>13259</v>
      </c>
      <c r="H3772" s="15">
        <v>45112</v>
      </c>
      <c r="I3772" s="9" t="s">
        <v>7457</v>
      </c>
      <c r="J3772" s="9">
        <v>149</v>
      </c>
      <c r="K3772" s="9" t="s">
        <v>7467</v>
      </c>
      <c r="L3772" s="9" t="str">
        <f>IF(OR('1. Raw Data'!L3772="Elec", '1. Raw Data'!L3772="elect"), "Electronics", '1. Raw Data'!L3772)</f>
        <v>Electronics</v>
      </c>
      <c r="M3772" s="9">
        <v>1155.8800000000001</v>
      </c>
      <c r="N3772" s="9">
        <f>IF(ISBLANK('1. Raw Data'!N3772), MEDIAN('1. Raw Data'!$N$2:$N$5001), '1. Raw Data'!N3772)</f>
        <v>770.37</v>
      </c>
      <c r="O3772" s="9">
        <v>3</v>
      </c>
      <c r="P3772" s="9">
        <f>IF(ISBLANK('1. Raw Data'!P3772), 0, '1. Raw Data'!P3772)</f>
        <v>0</v>
      </c>
      <c r="Q3772" s="9">
        <v>546</v>
      </c>
      <c r="R3772" s="9">
        <v>6</v>
      </c>
      <c r="S3772" s="9">
        <f t="shared" si="174"/>
        <v>3467.6400000000003</v>
      </c>
      <c r="T3772" s="9">
        <f t="shared" si="175"/>
        <v>1156.5300000000002</v>
      </c>
      <c r="U3772" s="23">
        <f t="shared" si="176"/>
        <v>0.3335207807038793</v>
      </c>
    </row>
    <row r="3773" spans="1:21" x14ac:dyDescent="0.3">
      <c r="A3773" s="9">
        <v>2037</v>
      </c>
      <c r="B3773" s="9" t="str">
        <f>PROPER(TRIM('1. Raw Data'!B3773))</f>
        <v>Customer_3771</v>
      </c>
      <c r="C3773" s="9">
        <f>IF(OR('1. Raw Data'!C3773&lt;18, '1. Raw Data'!C3773&gt;100), MEDIAN('1. Raw Data'!$C$2:$C$5001), '1. Raw Data'!C3773)</f>
        <v>38</v>
      </c>
      <c r="D3773" s="9" t="s">
        <v>5023</v>
      </c>
      <c r="E3773" s="22">
        <v>44456</v>
      </c>
      <c r="F3773" s="9">
        <v>1</v>
      </c>
      <c r="G3773" s="9">
        <v>13483</v>
      </c>
      <c r="H3773" s="15">
        <v>44456</v>
      </c>
      <c r="I3773" s="9" t="s">
        <v>7456</v>
      </c>
      <c r="J3773" s="9">
        <v>144</v>
      </c>
      <c r="K3773" s="9" t="s">
        <v>7462</v>
      </c>
      <c r="L3773" s="9" t="str">
        <f>IF(OR('1. Raw Data'!L3773="Elec", '1. Raw Data'!L3773="elect"), "Electronics", '1. Raw Data'!L3773)</f>
        <v>Clothing</v>
      </c>
      <c r="M3773" s="9">
        <v>1495.95</v>
      </c>
      <c r="N3773" s="9">
        <f>IF(ISBLANK('1. Raw Data'!N3773), MEDIAN('1. Raw Data'!$N$2:$N$5001), '1. Raw Data'!N3773)</f>
        <v>839.76</v>
      </c>
      <c r="O3773" s="9">
        <v>1</v>
      </c>
      <c r="P3773" s="9">
        <f>IF(ISBLANK('1. Raw Data'!P3773), 0, '1. Raw Data'!P3773)</f>
        <v>0.1</v>
      </c>
      <c r="Q3773" s="9">
        <v>1202</v>
      </c>
      <c r="R3773" s="9">
        <v>2</v>
      </c>
      <c r="S3773" s="9">
        <f t="shared" si="174"/>
        <v>1346.355</v>
      </c>
      <c r="T3773" s="9">
        <f t="shared" si="175"/>
        <v>506.59500000000003</v>
      </c>
      <c r="U3773" s="23">
        <f t="shared" si="176"/>
        <v>0.37627148857470727</v>
      </c>
    </row>
    <row r="3774" spans="1:21" x14ac:dyDescent="0.3">
      <c r="A3774" s="9">
        <v>2201</v>
      </c>
      <c r="B3774" s="9" t="str">
        <f>PROPER(TRIM('1. Raw Data'!B3774))</f>
        <v>Customer_3772</v>
      </c>
      <c r="C3774" s="9">
        <f>IF(OR('1. Raw Data'!C3774&lt;18, '1. Raw Data'!C3774&gt;100), MEDIAN('1. Raw Data'!$C$2:$C$5001), '1. Raw Data'!C3774)</f>
        <v>28</v>
      </c>
      <c r="D3774" s="9" t="s">
        <v>5021</v>
      </c>
      <c r="E3774" s="22">
        <v>45317</v>
      </c>
      <c r="F3774" s="9">
        <v>0</v>
      </c>
      <c r="G3774" s="9">
        <v>13019</v>
      </c>
      <c r="H3774" s="15">
        <v>45317</v>
      </c>
      <c r="I3774" s="9" t="s">
        <v>7457</v>
      </c>
      <c r="J3774" s="9">
        <v>135</v>
      </c>
      <c r="K3774" s="9" t="s">
        <v>7458</v>
      </c>
      <c r="L3774" s="9" t="str">
        <f>IF(OR('1. Raw Data'!L3774="Elec", '1. Raw Data'!L3774="elect"), "Electronics", '1. Raw Data'!L3774)</f>
        <v>Clothing</v>
      </c>
      <c r="M3774" s="9">
        <v>1191.74</v>
      </c>
      <c r="N3774" s="9">
        <f>IF(ISBLANK('1. Raw Data'!N3774), MEDIAN('1. Raw Data'!$N$2:$N$5001), '1. Raw Data'!N3774)</f>
        <v>688.16</v>
      </c>
      <c r="O3774" s="9">
        <v>5</v>
      </c>
      <c r="P3774" s="9">
        <f>IF(ISBLANK('1. Raw Data'!P3774), 0, '1. Raw Data'!P3774)</f>
        <v>0.05</v>
      </c>
      <c r="Q3774" s="9">
        <v>341</v>
      </c>
      <c r="R3774" s="9">
        <v>7</v>
      </c>
      <c r="S3774" s="9">
        <f t="shared" si="174"/>
        <v>5660.7649999999994</v>
      </c>
      <c r="T3774" s="9">
        <f t="shared" si="175"/>
        <v>2219.9649999999997</v>
      </c>
      <c r="U3774" s="23">
        <f t="shared" si="176"/>
        <v>0.39216695976603866</v>
      </c>
    </row>
    <row r="3775" spans="1:21" x14ac:dyDescent="0.3">
      <c r="A3775" s="9">
        <v>1411</v>
      </c>
      <c r="B3775" s="9" t="str">
        <f>PROPER(TRIM('1. Raw Data'!B3775))</f>
        <v>Customer_3773</v>
      </c>
      <c r="C3775" s="9">
        <f>IF(OR('1. Raw Data'!C3775&lt;18, '1. Raw Data'!C3775&gt;100), MEDIAN('1. Raw Data'!$C$2:$C$5001), '1. Raw Data'!C3775)</f>
        <v>60</v>
      </c>
      <c r="D3775" s="9" t="s">
        <v>5019</v>
      </c>
      <c r="E3775" s="22">
        <v>44997</v>
      </c>
      <c r="F3775" s="9">
        <v>0</v>
      </c>
      <c r="G3775" s="9">
        <v>10683</v>
      </c>
      <c r="H3775" s="15">
        <v>45263</v>
      </c>
      <c r="I3775" s="9" t="s">
        <v>7457</v>
      </c>
      <c r="J3775" s="9">
        <v>127</v>
      </c>
      <c r="K3775" s="9" t="s">
        <v>7489</v>
      </c>
      <c r="L3775" s="9" t="str">
        <f>IF(OR('1. Raw Data'!L3775="Elec", '1. Raw Data'!L3775="elect"), "Electronics", '1. Raw Data'!L3775)</f>
        <v>Clothing</v>
      </c>
      <c r="M3775" s="9">
        <v>1321.67</v>
      </c>
      <c r="N3775" s="9">
        <f>IF(ISBLANK('1. Raw Data'!N3775), MEDIAN('1. Raw Data'!$N$2:$N$5001), '1. Raw Data'!N3775)</f>
        <v>884.05</v>
      </c>
      <c r="O3775" s="9">
        <v>4</v>
      </c>
      <c r="P3775" s="9">
        <f>IF(ISBLANK('1. Raw Data'!P3775), 0, '1. Raw Data'!P3775)</f>
        <v>0.2</v>
      </c>
      <c r="Q3775" s="9">
        <v>395</v>
      </c>
      <c r="R3775" s="9">
        <v>4</v>
      </c>
      <c r="S3775" s="9">
        <f t="shared" si="174"/>
        <v>4229.3440000000001</v>
      </c>
      <c r="T3775" s="9">
        <f t="shared" si="175"/>
        <v>693.14400000000023</v>
      </c>
      <c r="U3775" s="23">
        <f t="shared" si="176"/>
        <v>0.16388924618096806</v>
      </c>
    </row>
    <row r="3776" spans="1:21" x14ac:dyDescent="0.3">
      <c r="A3776" s="9">
        <v>2011</v>
      </c>
      <c r="B3776" s="9" t="str">
        <f>PROPER(TRIM('1. Raw Data'!B3776))</f>
        <v>Customer_3774</v>
      </c>
      <c r="C3776" s="9">
        <f>IF(OR('1. Raw Data'!C3776&lt;18, '1. Raw Data'!C3776&gt;100), MEDIAN('1. Raw Data'!$C$2:$C$5001), '1. Raw Data'!C3776)</f>
        <v>44</v>
      </c>
      <c r="D3776" s="9" t="s">
        <v>5021</v>
      </c>
      <c r="E3776" s="22">
        <v>44310</v>
      </c>
      <c r="F3776" s="9">
        <v>1</v>
      </c>
      <c r="G3776" s="9">
        <v>12233</v>
      </c>
      <c r="H3776" s="15">
        <v>44310</v>
      </c>
      <c r="I3776" s="9" t="s">
        <v>7457</v>
      </c>
      <c r="J3776" s="9">
        <v>105</v>
      </c>
      <c r="K3776" s="9" t="s">
        <v>7461</v>
      </c>
      <c r="L3776" s="9" t="str">
        <f>IF(OR('1. Raw Data'!L3776="Elec", '1. Raw Data'!L3776="elect"), "Electronics", '1. Raw Data'!L3776)</f>
        <v>Clothing</v>
      </c>
      <c r="M3776" s="9">
        <v>1134.3599999999999</v>
      </c>
      <c r="N3776" s="9">
        <f>IF(ISBLANK('1. Raw Data'!N3776), MEDIAN('1. Raw Data'!$N$2:$N$5001), '1. Raw Data'!N3776)</f>
        <v>774.53</v>
      </c>
      <c r="O3776" s="9">
        <v>5</v>
      </c>
      <c r="P3776" s="9">
        <f>IF(ISBLANK('1. Raw Data'!P3776), 0, '1. Raw Data'!P3776)</f>
        <v>0</v>
      </c>
      <c r="Q3776" s="9">
        <v>1348</v>
      </c>
      <c r="R3776" s="9">
        <v>5</v>
      </c>
      <c r="S3776" s="9">
        <f t="shared" si="174"/>
        <v>5671.7999999999993</v>
      </c>
      <c r="T3776" s="9">
        <f t="shared" si="175"/>
        <v>1799.1499999999996</v>
      </c>
      <c r="U3776" s="23">
        <f t="shared" si="176"/>
        <v>0.31720970415035787</v>
      </c>
    </row>
    <row r="3777" spans="1:21" x14ac:dyDescent="0.3">
      <c r="A3777" s="9">
        <v>1052</v>
      </c>
      <c r="B3777" s="9" t="str">
        <f>PROPER(TRIM('1. Raw Data'!B3777))</f>
        <v>Customer_3775</v>
      </c>
      <c r="C3777" s="9">
        <f>IF(OR('1. Raw Data'!C3777&lt;18, '1. Raw Data'!C3777&gt;100), MEDIAN('1. Raw Data'!$C$2:$C$5001), '1. Raw Data'!C3777)</f>
        <v>30</v>
      </c>
      <c r="D3777" s="9" t="s">
        <v>5022</v>
      </c>
      <c r="E3777" s="22">
        <v>44710</v>
      </c>
      <c r="F3777" s="9">
        <v>1</v>
      </c>
      <c r="G3777" s="9">
        <v>11567</v>
      </c>
      <c r="H3777" s="15">
        <v>44710</v>
      </c>
      <c r="I3777" s="9" t="s">
        <v>7456</v>
      </c>
      <c r="J3777" s="9">
        <v>107</v>
      </c>
      <c r="K3777" s="9" t="s">
        <v>7485</v>
      </c>
      <c r="L3777" s="9" t="str">
        <f>IF(OR('1. Raw Data'!L3777="Elec", '1. Raw Data'!L3777="elect"), "Electronics", '1. Raw Data'!L3777)</f>
        <v>Electronics</v>
      </c>
      <c r="M3777" s="9">
        <v>1348.38</v>
      </c>
      <c r="N3777" s="9">
        <f>IF(ISBLANK('1. Raw Data'!N3777), MEDIAN('1. Raw Data'!$N$2:$N$5001), '1. Raw Data'!N3777)</f>
        <v>833.36</v>
      </c>
      <c r="O3777" s="9">
        <v>3</v>
      </c>
      <c r="P3777" s="9">
        <f>IF(ISBLANK('1. Raw Data'!P3777), 0, '1. Raw Data'!P3777)</f>
        <v>0.2</v>
      </c>
      <c r="Q3777" s="9">
        <v>607</v>
      </c>
      <c r="R3777" s="9">
        <v>3</v>
      </c>
      <c r="S3777" s="9">
        <f t="shared" si="174"/>
        <v>3236.1120000000005</v>
      </c>
      <c r="T3777" s="9">
        <f t="shared" si="175"/>
        <v>736.03200000000061</v>
      </c>
      <c r="U3777" s="23">
        <f t="shared" si="176"/>
        <v>0.22744330233317034</v>
      </c>
    </row>
    <row r="3778" spans="1:21" x14ac:dyDescent="0.3">
      <c r="A3778" s="9">
        <v>1407</v>
      </c>
      <c r="B3778" s="9" t="str">
        <f>PROPER(TRIM('1. Raw Data'!B3778))</f>
        <v>Customer_3776</v>
      </c>
      <c r="C3778" s="9">
        <f>IF(OR('1. Raw Data'!C3778&lt;18, '1. Raw Data'!C3778&gt;100), MEDIAN('1. Raw Data'!$C$2:$C$5001), '1. Raw Data'!C3778)</f>
        <v>32</v>
      </c>
      <c r="D3778" s="9" t="s">
        <v>5019</v>
      </c>
      <c r="E3778" s="22">
        <v>45173</v>
      </c>
      <c r="F3778" s="9">
        <v>1</v>
      </c>
      <c r="G3778" s="9">
        <v>10574</v>
      </c>
      <c r="H3778" s="15">
        <v>45025</v>
      </c>
      <c r="I3778" s="9" t="s">
        <v>7456</v>
      </c>
      <c r="J3778" s="9">
        <v>110</v>
      </c>
      <c r="K3778" s="9" t="s">
        <v>7493</v>
      </c>
      <c r="L3778" s="9" t="str">
        <f>IF(OR('1. Raw Data'!L3778="Elec", '1. Raw Data'!L3778="elect"), "Electronics", '1. Raw Data'!L3778)</f>
        <v>Clothing</v>
      </c>
      <c r="M3778" s="9">
        <v>160.63</v>
      </c>
      <c r="N3778" s="9">
        <f>IF(ISBLANK('1. Raw Data'!N3778), MEDIAN('1. Raw Data'!$N$2:$N$5001), '1. Raw Data'!N3778)</f>
        <v>81.010000000000005</v>
      </c>
      <c r="O3778" s="9">
        <v>1</v>
      </c>
      <c r="P3778" s="9">
        <f>IF(ISBLANK('1. Raw Data'!P3778), 0, '1. Raw Data'!P3778)</f>
        <v>0</v>
      </c>
      <c r="Q3778" s="9">
        <v>485</v>
      </c>
      <c r="R3778" s="9">
        <v>3</v>
      </c>
      <c r="S3778" s="9">
        <f t="shared" si="174"/>
        <v>160.63</v>
      </c>
      <c r="T3778" s="9">
        <f t="shared" si="175"/>
        <v>79.61999999999999</v>
      </c>
      <c r="U3778" s="23">
        <f t="shared" si="176"/>
        <v>0.49567328643466346</v>
      </c>
    </row>
    <row r="3779" spans="1:21" x14ac:dyDescent="0.3">
      <c r="A3779" s="9">
        <v>1846</v>
      </c>
      <c r="B3779" s="9" t="str">
        <f>PROPER(TRIM('1. Raw Data'!B3779))</f>
        <v>Customer_3777</v>
      </c>
      <c r="C3779" s="9">
        <f>IF(OR('1. Raw Data'!C3779&lt;18, '1. Raw Data'!C3779&gt;100), MEDIAN('1. Raw Data'!$C$2:$C$5001), '1. Raw Data'!C3779)</f>
        <v>29</v>
      </c>
      <c r="D3779" s="9" t="s">
        <v>5023</v>
      </c>
      <c r="E3779" s="22">
        <v>44017</v>
      </c>
      <c r="F3779" s="9">
        <v>0</v>
      </c>
      <c r="G3779" s="9">
        <v>12034</v>
      </c>
      <c r="H3779" s="15">
        <v>43958</v>
      </c>
      <c r="I3779" s="9" t="s">
        <v>7455</v>
      </c>
      <c r="J3779" s="9">
        <v>110</v>
      </c>
      <c r="K3779" s="9" t="s">
        <v>7493</v>
      </c>
      <c r="L3779" s="9" t="str">
        <f>IF(OR('1. Raw Data'!L3779="Elec", '1. Raw Data'!L3779="elect"), "Electronics", '1. Raw Data'!L3779)</f>
        <v>Sports</v>
      </c>
      <c r="M3779" s="9">
        <v>1398.4</v>
      </c>
      <c r="N3779" s="9">
        <f>IF(ISBLANK('1. Raw Data'!N3779), MEDIAN('1. Raw Data'!$N$2:$N$5001), '1. Raw Data'!N3779)</f>
        <v>764.79</v>
      </c>
      <c r="O3779" s="9">
        <v>3</v>
      </c>
      <c r="P3779" s="9">
        <f>IF(ISBLANK('1. Raw Data'!P3779), 0, '1. Raw Data'!P3779)</f>
        <v>0</v>
      </c>
      <c r="Q3779" s="9">
        <v>441</v>
      </c>
      <c r="R3779" s="9">
        <v>3</v>
      </c>
      <c r="S3779" s="9">
        <f t="shared" ref="S3779:S3842" si="177">M3779 * O3779 * (1 - P3779)</f>
        <v>4195.2000000000007</v>
      </c>
      <c r="T3779" s="9">
        <f t="shared" ref="T3779:T3842" si="178">S3779 - (N3779 * O3779)</f>
        <v>1900.8300000000008</v>
      </c>
      <c r="U3779" s="23">
        <f t="shared" ref="U3779:U3842" si="179">T3779 / S3779</f>
        <v>0.45309639588100697</v>
      </c>
    </row>
    <row r="3780" spans="1:21" x14ac:dyDescent="0.3">
      <c r="A3780" s="9">
        <v>2045</v>
      </c>
      <c r="B3780" s="9" t="str">
        <f>PROPER(TRIM('1. Raw Data'!B3780))</f>
        <v>Customer_3778</v>
      </c>
      <c r="C3780" s="9">
        <f>IF(OR('1. Raw Data'!C3780&lt;18, '1. Raw Data'!C3780&gt;100), MEDIAN('1. Raw Data'!$C$2:$C$5001), '1. Raw Data'!C3780)</f>
        <v>24</v>
      </c>
      <c r="D3780" s="9" t="s">
        <v>5023</v>
      </c>
      <c r="E3780" s="22">
        <v>45272</v>
      </c>
      <c r="F3780" s="9">
        <v>0</v>
      </c>
      <c r="G3780" s="9">
        <v>11884</v>
      </c>
      <c r="H3780" s="15">
        <v>45272</v>
      </c>
      <c r="I3780" s="9" t="s">
        <v>7455</v>
      </c>
      <c r="J3780" s="9">
        <v>128</v>
      </c>
      <c r="K3780" s="9" t="s">
        <v>7473</v>
      </c>
      <c r="L3780" s="9" t="str">
        <f>IF(OR('1. Raw Data'!L3780="Elec", '1. Raw Data'!L3780="elect"), "Electronics", '1. Raw Data'!L3780)</f>
        <v>Home Appliances</v>
      </c>
      <c r="M3780" s="9">
        <v>624.79</v>
      </c>
      <c r="N3780" s="9">
        <f>IF(ISBLANK('1. Raw Data'!N3780), MEDIAN('1. Raw Data'!$N$2:$N$5001), '1. Raw Data'!N3780)</f>
        <v>365.2</v>
      </c>
      <c r="O3780" s="9">
        <v>5</v>
      </c>
      <c r="P3780" s="9">
        <f>IF(ISBLANK('1. Raw Data'!P3780), 0, '1. Raw Data'!P3780)</f>
        <v>0</v>
      </c>
      <c r="Q3780" s="9">
        <v>331</v>
      </c>
      <c r="R3780" s="9">
        <v>5</v>
      </c>
      <c r="S3780" s="9">
        <f t="shared" si="177"/>
        <v>3123.95</v>
      </c>
      <c r="T3780" s="9">
        <f t="shared" si="178"/>
        <v>1297.9499999999998</v>
      </c>
      <c r="U3780" s="23">
        <f t="shared" si="179"/>
        <v>0.41548360249043675</v>
      </c>
    </row>
    <row r="3781" spans="1:21" x14ac:dyDescent="0.3">
      <c r="A3781" s="9">
        <v>2053</v>
      </c>
      <c r="B3781" s="9" t="str">
        <f>PROPER(TRIM('1. Raw Data'!B3781))</f>
        <v>Customer_3779</v>
      </c>
      <c r="C3781" s="9">
        <f>IF(OR('1. Raw Data'!C3781&lt;18, '1. Raw Data'!C3781&gt;100), MEDIAN('1. Raw Data'!$C$2:$C$5001), '1. Raw Data'!C3781)</f>
        <v>32</v>
      </c>
      <c r="D3781" s="9" t="s">
        <v>5018</v>
      </c>
      <c r="E3781" s="22">
        <v>44025</v>
      </c>
      <c r="F3781" s="9">
        <v>0</v>
      </c>
      <c r="G3781" s="9">
        <v>11324</v>
      </c>
      <c r="H3781" s="15">
        <v>44025</v>
      </c>
      <c r="I3781" s="9" t="s">
        <v>7455</v>
      </c>
      <c r="J3781" s="9">
        <v>136</v>
      </c>
      <c r="K3781" s="9" t="s">
        <v>7503</v>
      </c>
      <c r="L3781" s="9" t="str">
        <f>IF(OR('1. Raw Data'!L3781="Elec", '1. Raw Data'!L3781="elect"), "Electronics", '1. Raw Data'!L3781)</f>
        <v>Clothing</v>
      </c>
      <c r="M3781" s="9">
        <v>1386.34</v>
      </c>
      <c r="N3781" s="9">
        <f>IF(ISBLANK('1. Raw Data'!N3781), MEDIAN('1. Raw Data'!$N$2:$N$5001), '1. Raw Data'!N3781)</f>
        <v>899.17</v>
      </c>
      <c r="O3781" s="9">
        <v>5</v>
      </c>
      <c r="P3781" s="9">
        <f>IF(ISBLANK('1. Raw Data'!P3781), 0, '1. Raw Data'!P3781)</f>
        <v>0</v>
      </c>
      <c r="Q3781" s="9">
        <v>519</v>
      </c>
      <c r="R3781" s="9">
        <v>3</v>
      </c>
      <c r="S3781" s="9">
        <f t="shared" si="177"/>
        <v>6931.7</v>
      </c>
      <c r="T3781" s="9">
        <f t="shared" si="178"/>
        <v>2435.8500000000004</v>
      </c>
      <c r="U3781" s="23">
        <f t="shared" si="179"/>
        <v>0.35140730268188186</v>
      </c>
    </row>
    <row r="3782" spans="1:21" x14ac:dyDescent="0.3">
      <c r="A3782" s="9">
        <v>1702</v>
      </c>
      <c r="B3782" s="9" t="str">
        <f>PROPER(TRIM('1. Raw Data'!B3782))</f>
        <v>Customer_3780</v>
      </c>
      <c r="C3782" s="9">
        <f>IF(OR('1. Raw Data'!C3782&lt;18, '1. Raw Data'!C3782&gt;100), MEDIAN('1. Raw Data'!$C$2:$C$5001), '1. Raw Data'!C3782)</f>
        <v>45</v>
      </c>
      <c r="D3782" s="9" t="s">
        <v>5023</v>
      </c>
      <c r="E3782" s="22">
        <v>43833</v>
      </c>
      <c r="F3782" s="9">
        <v>1</v>
      </c>
      <c r="G3782" s="9">
        <v>10308</v>
      </c>
      <c r="H3782" s="15">
        <v>43891</v>
      </c>
      <c r="I3782" s="9" t="s">
        <v>7457</v>
      </c>
      <c r="J3782" s="9">
        <v>110</v>
      </c>
      <c r="K3782" s="9" t="s">
        <v>7493</v>
      </c>
      <c r="L3782" s="9" t="str">
        <f>IF(OR('1. Raw Data'!L3782="Elec", '1. Raw Data'!L3782="elect"), "Electronics", '1. Raw Data'!L3782)</f>
        <v>Home Appliances</v>
      </c>
      <c r="M3782" s="9">
        <v>159.81</v>
      </c>
      <c r="N3782" s="9">
        <f>IF(ISBLANK('1. Raw Data'!N3782), MEDIAN('1. Raw Data'!$N$2:$N$5001), '1. Raw Data'!N3782)</f>
        <v>95.47</v>
      </c>
      <c r="O3782" s="9">
        <v>2</v>
      </c>
      <c r="P3782" s="9">
        <f>IF(ISBLANK('1. Raw Data'!P3782), 0, '1. Raw Data'!P3782)</f>
        <v>0</v>
      </c>
      <c r="Q3782" s="9">
        <v>387</v>
      </c>
      <c r="R3782" s="9">
        <v>5</v>
      </c>
      <c r="S3782" s="9">
        <f t="shared" si="177"/>
        <v>319.62</v>
      </c>
      <c r="T3782" s="9">
        <f t="shared" si="178"/>
        <v>128.68</v>
      </c>
      <c r="U3782" s="23">
        <f t="shared" si="179"/>
        <v>0.40260309117076531</v>
      </c>
    </row>
    <row r="3783" spans="1:21" x14ac:dyDescent="0.3">
      <c r="A3783" s="9">
        <v>1259</v>
      </c>
      <c r="B3783" s="9" t="str">
        <f>PROPER(TRIM('1. Raw Data'!B3783))</f>
        <v>Customer_3781</v>
      </c>
      <c r="C3783" s="9">
        <f>IF(OR('1. Raw Data'!C3783&lt;18, '1. Raw Data'!C3783&gt;100), MEDIAN('1. Raw Data'!$C$2:$C$5001), '1. Raw Data'!C3783)</f>
        <v>40</v>
      </c>
      <c r="D3783" s="9" t="s">
        <v>5021</v>
      </c>
      <c r="E3783" s="22">
        <v>44268</v>
      </c>
      <c r="F3783" s="9">
        <v>1</v>
      </c>
      <c r="G3783" s="9">
        <v>11212</v>
      </c>
      <c r="H3783" s="15">
        <v>44268</v>
      </c>
      <c r="I3783" s="9" t="s">
        <v>7455</v>
      </c>
      <c r="J3783" s="9">
        <v>135</v>
      </c>
      <c r="K3783" s="9" t="s">
        <v>7458</v>
      </c>
      <c r="L3783" s="9" t="str">
        <f>IF(OR('1. Raw Data'!L3783="Elec", '1. Raw Data'!L3783="elect"), "Electronics", '1. Raw Data'!L3783)</f>
        <v>Clothing</v>
      </c>
      <c r="M3783" s="9">
        <v>1087.0999999999999</v>
      </c>
      <c r="N3783" s="9">
        <f>IF(ISBLANK('1. Raw Data'!N3783), MEDIAN('1. Raw Data'!$N$2:$N$5001), '1. Raw Data'!N3783)</f>
        <v>554.02</v>
      </c>
      <c r="O3783" s="9">
        <v>5</v>
      </c>
      <c r="P3783" s="9">
        <f>IF(ISBLANK('1. Raw Data'!P3783), 0, '1. Raw Data'!P3783)</f>
        <v>0</v>
      </c>
      <c r="Q3783" s="9">
        <v>462</v>
      </c>
      <c r="R3783" s="9">
        <v>2</v>
      </c>
      <c r="S3783" s="9">
        <f t="shared" si="177"/>
        <v>5435.5</v>
      </c>
      <c r="T3783" s="9">
        <f t="shared" si="178"/>
        <v>2665.4</v>
      </c>
      <c r="U3783" s="23">
        <f t="shared" si="179"/>
        <v>0.49036887130898721</v>
      </c>
    </row>
    <row r="3784" spans="1:21" x14ac:dyDescent="0.3">
      <c r="A3784" s="9">
        <v>2228</v>
      </c>
      <c r="B3784" s="9" t="str">
        <f>PROPER(TRIM('1. Raw Data'!B3784))</f>
        <v>Customer_3782</v>
      </c>
      <c r="C3784" s="9">
        <f>IF(OR('1. Raw Data'!C3784&lt;18, '1. Raw Data'!C3784&gt;100), MEDIAN('1. Raw Data'!$C$2:$C$5001), '1. Raw Data'!C3784)</f>
        <v>33</v>
      </c>
      <c r="D3784" s="9" t="s">
        <v>5022</v>
      </c>
      <c r="E3784" s="22">
        <v>44629</v>
      </c>
      <c r="F3784" s="9">
        <v>0</v>
      </c>
      <c r="G3784" s="9">
        <v>11841</v>
      </c>
      <c r="H3784" s="15">
        <v>44807</v>
      </c>
      <c r="I3784" s="9" t="s">
        <v>7456</v>
      </c>
      <c r="J3784" s="9">
        <v>135</v>
      </c>
      <c r="K3784" s="9" t="s">
        <v>7458</v>
      </c>
      <c r="L3784" s="9" t="str">
        <f>IF(OR('1. Raw Data'!L3784="Elec", '1. Raw Data'!L3784="elect"), "Electronics", '1. Raw Data'!L3784)</f>
        <v>Electronics</v>
      </c>
      <c r="M3784" s="9">
        <v>1116.75</v>
      </c>
      <c r="N3784" s="9">
        <f>IF(ISBLANK('1. Raw Data'!N3784), MEDIAN('1. Raw Data'!$N$2:$N$5001), '1. Raw Data'!N3784)</f>
        <v>586.70000000000005</v>
      </c>
      <c r="O3784" s="9">
        <v>3</v>
      </c>
      <c r="P3784" s="9">
        <f>IF(ISBLANK('1. Raw Data'!P3784), 0, '1. Raw Data'!P3784)</f>
        <v>0.1</v>
      </c>
      <c r="Q3784" s="9">
        <v>851</v>
      </c>
      <c r="R3784" s="9">
        <v>3</v>
      </c>
      <c r="S3784" s="9">
        <f t="shared" si="177"/>
        <v>3015.2249999999999</v>
      </c>
      <c r="T3784" s="9">
        <f t="shared" si="178"/>
        <v>1255.1249999999998</v>
      </c>
      <c r="U3784" s="23">
        <f t="shared" si="179"/>
        <v>0.4162624679750267</v>
      </c>
    </row>
    <row r="3785" spans="1:21" x14ac:dyDescent="0.3">
      <c r="A3785" s="9">
        <v>2082</v>
      </c>
      <c r="B3785" s="9" t="str">
        <f>PROPER(TRIM('1. Raw Data'!B3785))</f>
        <v>Customer_3783</v>
      </c>
      <c r="C3785" s="9">
        <f>IF(OR('1. Raw Data'!C3785&lt;18, '1. Raw Data'!C3785&gt;100), MEDIAN('1. Raw Data'!$C$2:$C$5001), '1. Raw Data'!C3785)</f>
        <v>62</v>
      </c>
      <c r="D3785" s="9" t="s">
        <v>5023</v>
      </c>
      <c r="E3785" s="22">
        <v>44049</v>
      </c>
      <c r="F3785" s="9">
        <v>0</v>
      </c>
      <c r="G3785" s="9">
        <v>11434</v>
      </c>
      <c r="H3785" s="15">
        <v>43990</v>
      </c>
      <c r="I3785" s="9" t="s">
        <v>7457</v>
      </c>
      <c r="J3785" s="9">
        <v>137</v>
      </c>
      <c r="K3785" s="9" t="s">
        <v>7484</v>
      </c>
      <c r="L3785" s="9" t="str">
        <f>IF(OR('1. Raw Data'!L3785="Elec", '1. Raw Data'!L3785="elect"), "Electronics", '1. Raw Data'!L3785)</f>
        <v>Home Appliances</v>
      </c>
      <c r="M3785" s="9">
        <v>1495.52</v>
      </c>
      <c r="N3785" s="9">
        <f>IF(ISBLANK('1. Raw Data'!N3785), MEDIAN('1. Raw Data'!$N$2:$N$5001), '1. Raw Data'!N3785)</f>
        <v>620.84</v>
      </c>
      <c r="O3785" s="9">
        <v>1</v>
      </c>
      <c r="P3785" s="9">
        <f>IF(ISBLANK('1. Raw Data'!P3785), 0, '1. Raw Data'!P3785)</f>
        <v>0</v>
      </c>
      <c r="Q3785" s="9">
        <v>398</v>
      </c>
      <c r="R3785" s="9">
        <v>8</v>
      </c>
      <c r="S3785" s="9">
        <f t="shared" si="177"/>
        <v>1495.52</v>
      </c>
      <c r="T3785" s="9">
        <f t="shared" si="178"/>
        <v>874.68</v>
      </c>
      <c r="U3785" s="23">
        <f t="shared" si="179"/>
        <v>0.58486680218251841</v>
      </c>
    </row>
    <row r="3786" spans="1:21" x14ac:dyDescent="0.3">
      <c r="A3786" s="9">
        <v>2494</v>
      </c>
      <c r="B3786" s="9" t="str">
        <f>PROPER(TRIM('1. Raw Data'!B3786))</f>
        <v>Customer_3784</v>
      </c>
      <c r="C3786" s="9">
        <f>IF(OR('1. Raw Data'!C3786&lt;18, '1. Raw Data'!C3786&gt;100), MEDIAN('1. Raw Data'!$C$2:$C$5001), '1. Raw Data'!C3786)</f>
        <v>40</v>
      </c>
      <c r="D3786" s="9" t="s">
        <v>5019</v>
      </c>
      <c r="E3786" s="22">
        <v>44102</v>
      </c>
      <c r="F3786" s="9">
        <v>1</v>
      </c>
      <c r="G3786" s="9">
        <v>10537</v>
      </c>
      <c r="H3786" s="15">
        <v>44102</v>
      </c>
      <c r="I3786" s="9" t="s">
        <v>7457</v>
      </c>
      <c r="J3786" s="9">
        <v>148</v>
      </c>
      <c r="K3786" s="9" t="s">
        <v>7491</v>
      </c>
      <c r="L3786" s="9" t="str">
        <f>IF(OR('1. Raw Data'!L3786="Elec", '1. Raw Data'!L3786="elect"), "Electronics", '1. Raw Data'!L3786)</f>
        <v>Electronics</v>
      </c>
      <c r="M3786" s="9">
        <v>1164.8399999999999</v>
      </c>
      <c r="N3786" s="9">
        <f>IF(ISBLANK('1. Raw Data'!N3786), MEDIAN('1. Raw Data'!$N$2:$N$5001), '1. Raw Data'!N3786)</f>
        <v>788.92</v>
      </c>
      <c r="O3786" s="9">
        <v>1</v>
      </c>
      <c r="P3786" s="9">
        <f>IF(ISBLANK('1. Raw Data'!P3786), 0, '1. Raw Data'!P3786)</f>
        <v>0.2</v>
      </c>
      <c r="Q3786" s="9">
        <v>876</v>
      </c>
      <c r="R3786" s="9">
        <v>3</v>
      </c>
      <c r="S3786" s="9">
        <f t="shared" si="177"/>
        <v>931.87199999999996</v>
      </c>
      <c r="T3786" s="9">
        <f t="shared" si="178"/>
        <v>142.952</v>
      </c>
      <c r="U3786" s="23">
        <f t="shared" si="179"/>
        <v>0.1534030424779369</v>
      </c>
    </row>
    <row r="3787" spans="1:21" x14ac:dyDescent="0.3">
      <c r="A3787" s="9">
        <v>1775</v>
      </c>
      <c r="B3787" s="9" t="str">
        <f>PROPER(TRIM('1. Raw Data'!B3787))</f>
        <v>Customer_3785</v>
      </c>
      <c r="C3787" s="9">
        <f>IF(OR('1. Raw Data'!C3787&lt;18, '1. Raw Data'!C3787&gt;100), MEDIAN('1. Raw Data'!$C$2:$C$5001), '1. Raw Data'!C3787)</f>
        <v>44</v>
      </c>
      <c r="D3787" s="9" t="s">
        <v>5023</v>
      </c>
      <c r="E3787" s="22">
        <v>45046</v>
      </c>
      <c r="F3787" s="9">
        <v>0</v>
      </c>
      <c r="G3787" s="9">
        <v>13458</v>
      </c>
      <c r="H3787" s="15">
        <v>45046</v>
      </c>
      <c r="I3787" s="9" t="s">
        <v>7456</v>
      </c>
      <c r="J3787" s="9">
        <v>120</v>
      </c>
      <c r="K3787" s="9" t="s">
        <v>7488</v>
      </c>
      <c r="L3787" s="9" t="str">
        <f>IF(OR('1. Raw Data'!L3787="Elec", '1. Raw Data'!L3787="elect"), "Electronics", '1. Raw Data'!L3787)</f>
        <v>Clothing</v>
      </c>
      <c r="M3787" s="9">
        <v>604.73</v>
      </c>
      <c r="N3787" s="9">
        <f>IF(ISBLANK('1. Raw Data'!N3787), MEDIAN('1. Raw Data'!$N$2:$N$5001), '1. Raw Data'!N3787)</f>
        <v>257.88</v>
      </c>
      <c r="O3787" s="9">
        <v>2</v>
      </c>
      <c r="P3787" s="9">
        <f>IF(ISBLANK('1. Raw Data'!P3787), 0, '1. Raw Data'!P3787)</f>
        <v>0</v>
      </c>
      <c r="Q3787" s="9">
        <v>454</v>
      </c>
      <c r="R3787" s="9">
        <v>7</v>
      </c>
      <c r="S3787" s="9">
        <f t="shared" si="177"/>
        <v>1209.46</v>
      </c>
      <c r="T3787" s="9">
        <f t="shared" si="178"/>
        <v>693.7</v>
      </c>
      <c r="U3787" s="23">
        <f t="shared" si="179"/>
        <v>0.5735617548327353</v>
      </c>
    </row>
    <row r="3788" spans="1:21" x14ac:dyDescent="0.3">
      <c r="A3788" s="9">
        <v>2489</v>
      </c>
      <c r="B3788" s="9" t="str">
        <f>PROPER(TRIM('1. Raw Data'!B3788))</f>
        <v>Customer_3786</v>
      </c>
      <c r="C3788" s="9">
        <f>IF(OR('1. Raw Data'!C3788&lt;18, '1. Raw Data'!C3788&gt;100), MEDIAN('1. Raw Data'!$C$2:$C$5001), '1. Raw Data'!C3788)</f>
        <v>37</v>
      </c>
      <c r="D3788" s="9" t="s">
        <v>5022</v>
      </c>
      <c r="E3788" s="22">
        <v>44412</v>
      </c>
      <c r="F3788" s="9">
        <v>1</v>
      </c>
      <c r="G3788" s="9">
        <v>10857</v>
      </c>
      <c r="H3788" s="15">
        <v>44294</v>
      </c>
      <c r="I3788" s="9" t="s">
        <v>7455</v>
      </c>
      <c r="J3788" s="9">
        <v>113</v>
      </c>
      <c r="K3788" s="9" t="s">
        <v>7460</v>
      </c>
      <c r="L3788" s="9" t="str">
        <f>IF(OR('1. Raw Data'!L3788="Elec", '1. Raw Data'!L3788="elect"), "Electronics", '1. Raw Data'!L3788)</f>
        <v>Sports</v>
      </c>
      <c r="M3788" s="9">
        <v>858.01</v>
      </c>
      <c r="N3788" s="9">
        <f>IF(ISBLANK('1. Raw Data'!N3788), MEDIAN('1. Raw Data'!$N$2:$N$5001), '1. Raw Data'!N3788)</f>
        <v>492.48</v>
      </c>
      <c r="O3788" s="9">
        <v>3</v>
      </c>
      <c r="P3788" s="9">
        <f>IF(ISBLANK('1. Raw Data'!P3788), 0, '1. Raw Data'!P3788)</f>
        <v>0</v>
      </c>
      <c r="Q3788" s="9">
        <v>347</v>
      </c>
      <c r="R3788" s="9">
        <v>5</v>
      </c>
      <c r="S3788" s="9">
        <f t="shared" si="177"/>
        <v>2574.0299999999997</v>
      </c>
      <c r="T3788" s="9">
        <f t="shared" si="178"/>
        <v>1096.5899999999997</v>
      </c>
      <c r="U3788" s="23">
        <f t="shared" si="179"/>
        <v>0.42602067574969982</v>
      </c>
    </row>
    <row r="3789" spans="1:21" x14ac:dyDescent="0.3">
      <c r="A3789" s="9">
        <v>2035</v>
      </c>
      <c r="B3789" s="9" t="str">
        <f>PROPER(TRIM('1. Raw Data'!B3789))</f>
        <v>Customer_3787</v>
      </c>
      <c r="C3789" s="9">
        <f>IF(OR('1. Raw Data'!C3789&lt;18, '1. Raw Data'!C3789&gt;100), MEDIAN('1. Raw Data'!$C$2:$C$5001), '1. Raw Data'!C3789)</f>
        <v>25</v>
      </c>
      <c r="D3789" s="9" t="s">
        <v>5021</v>
      </c>
      <c r="E3789" s="22">
        <v>44894</v>
      </c>
      <c r="F3789" s="9">
        <v>0</v>
      </c>
      <c r="G3789" s="9">
        <v>11574</v>
      </c>
      <c r="H3789" s="15">
        <v>44894</v>
      </c>
      <c r="I3789" s="9" t="s">
        <v>7455</v>
      </c>
      <c r="J3789" s="9">
        <v>111</v>
      </c>
      <c r="K3789" s="9" t="s">
        <v>7476</v>
      </c>
      <c r="L3789" s="9" t="str">
        <f>IF(OR('1. Raw Data'!L3789="Elec", '1. Raw Data'!L3789="elect"), "Electronics", '1. Raw Data'!L3789)</f>
        <v>Sports</v>
      </c>
      <c r="M3789" s="9">
        <v>581.5</v>
      </c>
      <c r="N3789" s="9">
        <f>IF(ISBLANK('1. Raw Data'!N3789), MEDIAN('1. Raw Data'!$N$2:$N$5001), '1. Raw Data'!N3789)</f>
        <v>384.66</v>
      </c>
      <c r="O3789" s="9">
        <v>5</v>
      </c>
      <c r="P3789" s="9">
        <f>IF(ISBLANK('1. Raw Data'!P3789), 0, '1. Raw Data'!P3789)</f>
        <v>0</v>
      </c>
      <c r="Q3789" s="9">
        <v>548</v>
      </c>
      <c r="R3789" s="9">
        <v>8</v>
      </c>
      <c r="S3789" s="9">
        <f t="shared" si="177"/>
        <v>2907.5</v>
      </c>
      <c r="T3789" s="9">
        <f t="shared" si="178"/>
        <v>984.19999999999982</v>
      </c>
      <c r="U3789" s="23">
        <f t="shared" si="179"/>
        <v>0.33850386930352533</v>
      </c>
    </row>
    <row r="3790" spans="1:21" x14ac:dyDescent="0.3">
      <c r="A3790" s="9">
        <v>2313</v>
      </c>
      <c r="B3790" s="9" t="str">
        <f>PROPER(TRIM('1. Raw Data'!B3790))</f>
        <v>Customer_3788</v>
      </c>
      <c r="C3790" s="9">
        <f>IF(OR('1. Raw Data'!C3790&lt;18, '1. Raw Data'!C3790&gt;100), MEDIAN('1. Raw Data'!$C$2:$C$5001), '1. Raw Data'!C3790)</f>
        <v>45</v>
      </c>
      <c r="D3790" s="9" t="s">
        <v>5019</v>
      </c>
      <c r="E3790" s="22">
        <v>45223</v>
      </c>
      <c r="F3790" s="9">
        <v>0</v>
      </c>
      <c r="G3790" s="9">
        <v>10192</v>
      </c>
      <c r="H3790" s="15">
        <v>45223</v>
      </c>
      <c r="I3790" s="9" t="s">
        <v>7456</v>
      </c>
      <c r="J3790" s="9">
        <v>145</v>
      </c>
      <c r="K3790" s="9" t="s">
        <v>7470</v>
      </c>
      <c r="L3790" s="9" t="str">
        <f>IF(OR('1. Raw Data'!L3790="Elec", '1. Raw Data'!L3790="elect"), "Electronics", '1. Raw Data'!L3790)</f>
        <v>Sports</v>
      </c>
      <c r="M3790" s="9">
        <v>334.23</v>
      </c>
      <c r="N3790" s="9">
        <f>IF(ISBLANK('1. Raw Data'!N3790), MEDIAN('1. Raw Data'!$N$2:$N$5001), '1. Raw Data'!N3790)</f>
        <v>175.89</v>
      </c>
      <c r="O3790" s="9">
        <v>4</v>
      </c>
      <c r="P3790" s="9">
        <f>IF(ISBLANK('1. Raw Data'!P3790), 0, '1. Raw Data'!P3790)</f>
        <v>0</v>
      </c>
      <c r="Q3790" s="9">
        <v>435</v>
      </c>
      <c r="R3790" s="9">
        <v>4</v>
      </c>
      <c r="S3790" s="9">
        <f t="shared" si="177"/>
        <v>1336.92</v>
      </c>
      <c r="T3790" s="9">
        <f t="shared" si="178"/>
        <v>633.36000000000013</v>
      </c>
      <c r="U3790" s="23">
        <f t="shared" si="179"/>
        <v>0.47374562427071187</v>
      </c>
    </row>
    <row r="3791" spans="1:21" x14ac:dyDescent="0.3">
      <c r="A3791" s="9">
        <v>1849</v>
      </c>
      <c r="B3791" s="9" t="str">
        <f>PROPER(TRIM('1. Raw Data'!B3791))</f>
        <v>Customer_3789</v>
      </c>
      <c r="C3791" s="9">
        <f>IF(OR('1. Raw Data'!C3791&lt;18, '1. Raw Data'!C3791&gt;100), MEDIAN('1. Raw Data'!$C$2:$C$5001), '1. Raw Data'!C3791)</f>
        <v>36</v>
      </c>
      <c r="D3791" s="9" t="s">
        <v>5018</v>
      </c>
      <c r="E3791" s="22">
        <v>44742</v>
      </c>
      <c r="F3791" s="9">
        <v>0</v>
      </c>
      <c r="G3791" s="9">
        <v>11186</v>
      </c>
      <c r="H3791" s="15">
        <v>44742</v>
      </c>
      <c r="I3791" s="9" t="s">
        <v>7456</v>
      </c>
      <c r="J3791" s="9">
        <v>119</v>
      </c>
      <c r="K3791" s="9" t="s">
        <v>7459</v>
      </c>
      <c r="L3791" s="9" t="str">
        <f>IF(OR('1. Raw Data'!L3791="Elec", '1. Raw Data'!L3791="elect"), "Electronics", '1. Raw Data'!L3791)</f>
        <v>Sports</v>
      </c>
      <c r="M3791" s="9">
        <v>410.33</v>
      </c>
      <c r="N3791" s="9">
        <f>IF(ISBLANK('1. Raw Data'!N3791), MEDIAN('1. Raw Data'!$N$2:$N$5001), '1. Raw Data'!N3791)</f>
        <v>262.63</v>
      </c>
      <c r="O3791" s="9">
        <v>1</v>
      </c>
      <c r="P3791" s="9">
        <f>IF(ISBLANK('1. Raw Data'!P3791), 0, '1. Raw Data'!P3791)</f>
        <v>0.05</v>
      </c>
      <c r="Q3791" s="9">
        <v>554</v>
      </c>
      <c r="R3791" s="9">
        <v>3</v>
      </c>
      <c r="S3791" s="9">
        <f t="shared" si="177"/>
        <v>389.81349999999998</v>
      </c>
      <c r="T3791" s="9">
        <f t="shared" si="178"/>
        <v>127.18349999999998</v>
      </c>
      <c r="U3791" s="23">
        <f t="shared" si="179"/>
        <v>0.32626756128251072</v>
      </c>
    </row>
    <row r="3792" spans="1:21" x14ac:dyDescent="0.3">
      <c r="A3792" s="9">
        <v>1353</v>
      </c>
      <c r="B3792" s="9" t="str">
        <f>PROPER(TRIM('1. Raw Data'!B3792))</f>
        <v>Customer_3790</v>
      </c>
      <c r="C3792" s="9">
        <f>IF(OR('1. Raw Data'!C3792&lt;18, '1. Raw Data'!C3792&gt;100), MEDIAN('1. Raw Data'!$C$2:$C$5001), '1. Raw Data'!C3792)</f>
        <v>58</v>
      </c>
      <c r="D3792" s="9" t="s">
        <v>5018</v>
      </c>
      <c r="E3792" s="22">
        <v>43850</v>
      </c>
      <c r="F3792" s="9">
        <v>0</v>
      </c>
      <c r="G3792" s="9">
        <v>10052</v>
      </c>
      <c r="H3792" s="15">
        <v>43850</v>
      </c>
      <c r="I3792" s="9" t="s">
        <v>7455</v>
      </c>
      <c r="J3792" s="9">
        <v>128</v>
      </c>
      <c r="K3792" s="9" t="s">
        <v>7473</v>
      </c>
      <c r="L3792" s="9" t="str">
        <f>IF(OR('1. Raw Data'!L3792="Elec", '1. Raw Data'!L3792="elect"), "Electronics", '1. Raw Data'!L3792)</f>
        <v>Sports</v>
      </c>
      <c r="M3792" s="9">
        <v>371.92</v>
      </c>
      <c r="N3792" s="9">
        <f>IF(ISBLANK('1. Raw Data'!N3792), MEDIAN('1. Raw Data'!$N$2:$N$5001), '1. Raw Data'!N3792)</f>
        <v>238.45</v>
      </c>
      <c r="O3792" s="9">
        <v>3</v>
      </c>
      <c r="P3792" s="9">
        <f>IF(ISBLANK('1. Raw Data'!P3792), 0, '1. Raw Data'!P3792)</f>
        <v>0</v>
      </c>
      <c r="Q3792" s="9">
        <v>836</v>
      </c>
      <c r="R3792" s="9">
        <v>3</v>
      </c>
      <c r="S3792" s="9">
        <f t="shared" si="177"/>
        <v>1115.76</v>
      </c>
      <c r="T3792" s="9">
        <f t="shared" si="178"/>
        <v>400.41000000000008</v>
      </c>
      <c r="U3792" s="23">
        <f t="shared" si="179"/>
        <v>0.35886749838674992</v>
      </c>
    </row>
    <row r="3793" spans="1:21" x14ac:dyDescent="0.3">
      <c r="A3793" s="9">
        <v>2098</v>
      </c>
      <c r="B3793" s="9" t="str">
        <f>PROPER(TRIM('1. Raw Data'!B3793))</f>
        <v>Customer_3791</v>
      </c>
      <c r="C3793" s="9">
        <f>IF(OR('1. Raw Data'!C3793&lt;18, '1. Raw Data'!C3793&gt;100), MEDIAN('1. Raw Data'!$C$2:$C$5001), '1. Raw Data'!C3793)</f>
        <v>53</v>
      </c>
      <c r="D3793" s="9" t="s">
        <v>5018</v>
      </c>
      <c r="E3793" s="22">
        <v>43847</v>
      </c>
      <c r="F3793" s="9">
        <v>0</v>
      </c>
      <c r="G3793" s="9">
        <v>10474</v>
      </c>
      <c r="H3793" s="15">
        <v>43847</v>
      </c>
      <c r="I3793" s="9" t="s">
        <v>7456</v>
      </c>
      <c r="J3793" s="9">
        <v>138</v>
      </c>
      <c r="K3793" s="9" t="s">
        <v>7464</v>
      </c>
      <c r="L3793" s="9" t="str">
        <f>IF(OR('1. Raw Data'!L3793="Elec", '1. Raw Data'!L3793="elect"), "Electronics", '1. Raw Data'!L3793)</f>
        <v>Electronics</v>
      </c>
      <c r="M3793" s="9">
        <v>845.78</v>
      </c>
      <c r="N3793" s="9">
        <f>IF(ISBLANK('1. Raw Data'!N3793), MEDIAN('1. Raw Data'!$N$2:$N$5001), '1. Raw Data'!N3793)</f>
        <v>353.5</v>
      </c>
      <c r="O3793" s="9">
        <v>2</v>
      </c>
      <c r="P3793" s="9">
        <f>IF(ISBLANK('1. Raw Data'!P3793), 0, '1. Raw Data'!P3793)</f>
        <v>0</v>
      </c>
      <c r="Q3793" s="9">
        <v>469</v>
      </c>
      <c r="R3793" s="9">
        <v>6</v>
      </c>
      <c r="S3793" s="9">
        <f t="shared" si="177"/>
        <v>1691.56</v>
      </c>
      <c r="T3793" s="9">
        <f t="shared" si="178"/>
        <v>984.56</v>
      </c>
      <c r="U3793" s="23">
        <f t="shared" si="179"/>
        <v>0.58204261155383197</v>
      </c>
    </row>
    <row r="3794" spans="1:21" x14ac:dyDescent="0.3">
      <c r="A3794" s="9">
        <v>1872</v>
      </c>
      <c r="B3794" s="9" t="str">
        <f>PROPER(TRIM('1. Raw Data'!B3794))</f>
        <v>Customer_3792</v>
      </c>
      <c r="C3794" s="9">
        <f>IF(OR('1. Raw Data'!C3794&lt;18, '1. Raw Data'!C3794&gt;100), MEDIAN('1. Raw Data'!$C$2:$C$5001), '1. Raw Data'!C3794)</f>
        <v>68</v>
      </c>
      <c r="D3794" s="9" t="s">
        <v>5019</v>
      </c>
      <c r="E3794" s="22">
        <v>45255</v>
      </c>
      <c r="F3794" s="9">
        <v>0</v>
      </c>
      <c r="G3794" s="9">
        <v>10173</v>
      </c>
      <c r="H3794" s="15">
        <v>45255</v>
      </c>
      <c r="I3794" s="9" t="s">
        <v>7455</v>
      </c>
      <c r="J3794" s="9">
        <v>145</v>
      </c>
      <c r="K3794" s="9" t="s">
        <v>7470</v>
      </c>
      <c r="L3794" s="9" t="str">
        <f>IF(OR('1. Raw Data'!L3794="Elec", '1. Raw Data'!L3794="elect"), "Electronics", '1. Raw Data'!L3794)</f>
        <v>Sports</v>
      </c>
      <c r="M3794" s="9">
        <v>1363.93</v>
      </c>
      <c r="N3794" s="9">
        <f>IF(ISBLANK('1. Raw Data'!N3794), MEDIAN('1. Raw Data'!$N$2:$N$5001), '1. Raw Data'!N3794)</f>
        <v>714.21</v>
      </c>
      <c r="O3794" s="9">
        <v>4</v>
      </c>
      <c r="P3794" s="9">
        <f>IF(ISBLANK('1. Raw Data'!P3794), 0, '1. Raw Data'!P3794)</f>
        <v>0.05</v>
      </c>
      <c r="Q3794" s="9">
        <v>403</v>
      </c>
      <c r="R3794" s="9">
        <v>5</v>
      </c>
      <c r="S3794" s="9">
        <f t="shared" si="177"/>
        <v>5182.9340000000002</v>
      </c>
      <c r="T3794" s="9">
        <f t="shared" si="178"/>
        <v>2326.0940000000001</v>
      </c>
      <c r="U3794" s="23">
        <f t="shared" si="179"/>
        <v>0.44879869201498612</v>
      </c>
    </row>
    <row r="3795" spans="1:21" x14ac:dyDescent="0.3">
      <c r="A3795" s="9">
        <v>2464</v>
      </c>
      <c r="B3795" s="9" t="str">
        <f>PROPER(TRIM('1. Raw Data'!B3795))</f>
        <v>Customer_3793</v>
      </c>
      <c r="C3795" s="9">
        <f>IF(OR('1. Raw Data'!C3795&lt;18, '1. Raw Data'!C3795&gt;100), MEDIAN('1. Raw Data'!$C$2:$C$5001), '1. Raw Data'!C3795)</f>
        <v>32</v>
      </c>
      <c r="D3795" s="9" t="s">
        <v>5018</v>
      </c>
      <c r="E3795" s="22">
        <v>44298</v>
      </c>
      <c r="F3795" s="9">
        <v>0</v>
      </c>
      <c r="G3795" s="9">
        <v>11219</v>
      </c>
      <c r="H3795" s="15">
        <v>44534</v>
      </c>
      <c r="I3795" s="9" t="s">
        <v>7456</v>
      </c>
      <c r="J3795" s="9">
        <v>104</v>
      </c>
      <c r="K3795" s="9" t="s">
        <v>7499</v>
      </c>
      <c r="L3795" s="9" t="str">
        <f>IF(OR('1. Raw Data'!L3795="Elec", '1. Raw Data'!L3795="elect"), "Electronics", '1. Raw Data'!L3795)</f>
        <v>Clothing</v>
      </c>
      <c r="M3795" s="9">
        <v>1373.45</v>
      </c>
      <c r="N3795" s="9">
        <f>IF(ISBLANK('1. Raw Data'!N3795), MEDIAN('1. Raw Data'!$N$2:$N$5001), '1. Raw Data'!N3795)</f>
        <v>834.11</v>
      </c>
      <c r="O3795" s="9">
        <v>3</v>
      </c>
      <c r="P3795" s="9">
        <f>IF(ISBLANK('1. Raw Data'!P3795), 0, '1. Raw Data'!P3795)</f>
        <v>0</v>
      </c>
      <c r="Q3795" s="9">
        <v>388</v>
      </c>
      <c r="R3795" s="9">
        <v>6</v>
      </c>
      <c r="S3795" s="9">
        <f t="shared" si="177"/>
        <v>4120.3500000000004</v>
      </c>
      <c r="T3795" s="9">
        <f t="shared" si="178"/>
        <v>1618.0200000000004</v>
      </c>
      <c r="U3795" s="23">
        <f t="shared" si="179"/>
        <v>0.39268994138847435</v>
      </c>
    </row>
    <row r="3796" spans="1:21" x14ac:dyDescent="0.3">
      <c r="A3796" s="9">
        <v>1990</v>
      </c>
      <c r="B3796" s="9" t="str">
        <f>PROPER(TRIM('1. Raw Data'!B3796))</f>
        <v>Customer_3794</v>
      </c>
      <c r="C3796" s="9">
        <f>IF(OR('1. Raw Data'!C3796&lt;18, '1. Raw Data'!C3796&gt;100), MEDIAN('1. Raw Data'!$C$2:$C$5001), '1. Raw Data'!C3796)</f>
        <v>60</v>
      </c>
      <c r="D3796" s="9" t="s">
        <v>5023</v>
      </c>
      <c r="E3796" s="22">
        <v>43899</v>
      </c>
      <c r="F3796" s="9">
        <v>1</v>
      </c>
      <c r="G3796" s="9">
        <v>13282</v>
      </c>
      <c r="H3796" s="15">
        <v>44077</v>
      </c>
      <c r="I3796" s="9" t="s">
        <v>7455</v>
      </c>
      <c r="J3796" s="9">
        <v>137</v>
      </c>
      <c r="K3796" s="9" t="s">
        <v>7484</v>
      </c>
      <c r="L3796" s="9" t="str">
        <f>IF(OR('1. Raw Data'!L3796="Elec", '1. Raw Data'!L3796="elect"), "Electronics", '1. Raw Data'!L3796)</f>
        <v>Electronics</v>
      </c>
      <c r="M3796" s="9">
        <v>129.41</v>
      </c>
      <c r="N3796" s="9">
        <f>IF(ISBLANK('1. Raw Data'!N3796), MEDIAN('1. Raw Data'!$N$2:$N$5001), '1. Raw Data'!N3796)</f>
        <v>68.16</v>
      </c>
      <c r="O3796" s="9">
        <v>5</v>
      </c>
      <c r="P3796" s="9">
        <f>IF(ISBLANK('1. Raw Data'!P3796), 0, '1. Raw Data'!P3796)</f>
        <v>0</v>
      </c>
      <c r="Q3796" s="9">
        <v>1126</v>
      </c>
      <c r="R3796" s="9">
        <v>2</v>
      </c>
      <c r="S3796" s="9">
        <f t="shared" si="177"/>
        <v>647.04999999999995</v>
      </c>
      <c r="T3796" s="9">
        <f t="shared" si="178"/>
        <v>306.25</v>
      </c>
      <c r="U3796" s="23">
        <f t="shared" si="179"/>
        <v>0.47330190866239086</v>
      </c>
    </row>
    <row r="3797" spans="1:21" x14ac:dyDescent="0.3">
      <c r="A3797" s="9">
        <v>2264</v>
      </c>
      <c r="B3797" s="9" t="str">
        <f>PROPER(TRIM('1. Raw Data'!B3797))</f>
        <v>Customer_3795</v>
      </c>
      <c r="C3797" s="9">
        <f>IF(OR('1. Raw Data'!C3797&lt;18, '1. Raw Data'!C3797&gt;100), MEDIAN('1. Raw Data'!$C$2:$C$5001), '1. Raw Data'!C3797)</f>
        <v>22</v>
      </c>
      <c r="D3797" s="9" t="s">
        <v>5019</v>
      </c>
      <c r="E3797" s="22">
        <v>44695</v>
      </c>
      <c r="F3797" s="9">
        <v>0</v>
      </c>
      <c r="G3797" s="9">
        <v>11813</v>
      </c>
      <c r="H3797" s="15">
        <v>44695</v>
      </c>
      <c r="I3797" s="9" t="s">
        <v>7456</v>
      </c>
      <c r="J3797" s="9">
        <v>119</v>
      </c>
      <c r="K3797" s="9" t="s">
        <v>7459</v>
      </c>
      <c r="L3797" s="9" t="str">
        <f>IF(OR('1. Raw Data'!L3797="Elec", '1. Raw Data'!L3797="elect"), "Electronics", '1. Raw Data'!L3797)</f>
        <v>Electronics</v>
      </c>
      <c r="M3797" s="9">
        <v>165.85</v>
      </c>
      <c r="N3797" s="9">
        <f>IF(ISBLANK('1. Raw Data'!N3797), MEDIAN('1. Raw Data'!$N$2:$N$5001), '1. Raw Data'!N3797)</f>
        <v>93.46</v>
      </c>
      <c r="O3797" s="9">
        <v>1</v>
      </c>
      <c r="P3797" s="9">
        <f>IF(ISBLANK('1. Raw Data'!P3797), 0, '1. Raw Data'!P3797)</f>
        <v>0</v>
      </c>
      <c r="Q3797" s="9">
        <v>694</v>
      </c>
      <c r="R3797" s="9">
        <v>3</v>
      </c>
      <c r="S3797" s="9">
        <f t="shared" si="177"/>
        <v>165.85</v>
      </c>
      <c r="T3797" s="9">
        <f t="shared" si="178"/>
        <v>72.39</v>
      </c>
      <c r="U3797" s="23">
        <f t="shared" si="179"/>
        <v>0.43647874585468799</v>
      </c>
    </row>
    <row r="3798" spans="1:21" x14ac:dyDescent="0.3">
      <c r="A3798" s="9">
        <v>2017</v>
      </c>
      <c r="B3798" s="9" t="str">
        <f>PROPER(TRIM('1. Raw Data'!B3798))</f>
        <v>Customer_3796</v>
      </c>
      <c r="C3798" s="9">
        <f>IF(OR('1. Raw Data'!C3798&lt;18, '1. Raw Data'!C3798&gt;100), MEDIAN('1. Raw Data'!$C$2:$C$5001), '1. Raw Data'!C3798)</f>
        <v>38</v>
      </c>
      <c r="D3798" s="9" t="s">
        <v>5019</v>
      </c>
      <c r="E3798" s="22">
        <v>45252</v>
      </c>
      <c r="F3798" s="9">
        <v>0</v>
      </c>
      <c r="G3798" s="9">
        <v>10699</v>
      </c>
      <c r="H3798" s="15">
        <v>45252</v>
      </c>
      <c r="I3798" s="9" t="s">
        <v>7457</v>
      </c>
      <c r="J3798" s="9">
        <v>137</v>
      </c>
      <c r="K3798" s="9" t="s">
        <v>7484</v>
      </c>
      <c r="L3798" s="9" t="str">
        <f>IF(OR('1. Raw Data'!L3798="Elec", '1. Raw Data'!L3798="elect"), "Electronics", '1. Raw Data'!L3798)</f>
        <v>Sports</v>
      </c>
      <c r="M3798" s="9">
        <v>405.42</v>
      </c>
      <c r="N3798" s="9">
        <f>IF(ISBLANK('1. Raw Data'!N3798), MEDIAN('1. Raw Data'!$N$2:$N$5001), '1. Raw Data'!N3798)</f>
        <v>234.47</v>
      </c>
      <c r="O3798" s="9">
        <v>5</v>
      </c>
      <c r="P3798" s="9">
        <f>IF(ISBLANK('1. Raw Data'!P3798), 0, '1. Raw Data'!P3798)</f>
        <v>0</v>
      </c>
      <c r="Q3798" s="9">
        <v>406</v>
      </c>
      <c r="R3798" s="9">
        <v>3</v>
      </c>
      <c r="S3798" s="9">
        <f t="shared" si="177"/>
        <v>2027.1000000000001</v>
      </c>
      <c r="T3798" s="9">
        <f t="shared" si="178"/>
        <v>854.75000000000023</v>
      </c>
      <c r="U3798" s="23">
        <f t="shared" si="179"/>
        <v>0.42166148685314003</v>
      </c>
    </row>
    <row r="3799" spans="1:21" x14ac:dyDescent="0.3">
      <c r="A3799" s="9">
        <v>2177</v>
      </c>
      <c r="B3799" s="9" t="str">
        <f>PROPER(TRIM('1. Raw Data'!B3799))</f>
        <v>Customer_3797</v>
      </c>
      <c r="C3799" s="9">
        <f>IF(OR('1. Raw Data'!C3799&lt;18, '1. Raw Data'!C3799&gt;100), MEDIAN('1. Raw Data'!$C$2:$C$5001), '1. Raw Data'!C3799)</f>
        <v>33</v>
      </c>
      <c r="D3799" s="9" t="s">
        <v>5019</v>
      </c>
      <c r="E3799" s="22">
        <v>44101</v>
      </c>
      <c r="F3799" s="9">
        <v>0</v>
      </c>
      <c r="G3799" s="9">
        <v>12437</v>
      </c>
      <c r="H3799" s="15">
        <v>44101</v>
      </c>
      <c r="I3799" s="9" t="s">
        <v>7457</v>
      </c>
      <c r="J3799" s="9">
        <v>114</v>
      </c>
      <c r="K3799" s="9" t="s">
        <v>7463</v>
      </c>
      <c r="L3799" s="9" t="str">
        <f>IF(OR('1. Raw Data'!L3799="Elec", '1. Raw Data'!L3799="elect"), "Electronics", '1. Raw Data'!L3799)</f>
        <v>Home Appliances</v>
      </c>
      <c r="M3799" s="9">
        <v>419.84</v>
      </c>
      <c r="N3799" s="9">
        <f>IF(ISBLANK('1. Raw Data'!N3799), MEDIAN('1. Raw Data'!$N$2:$N$5001), '1. Raw Data'!N3799)</f>
        <v>186.98</v>
      </c>
      <c r="O3799" s="9">
        <v>2</v>
      </c>
      <c r="P3799" s="9">
        <f>IF(ISBLANK('1. Raw Data'!P3799), 0, '1. Raw Data'!P3799)</f>
        <v>0</v>
      </c>
      <c r="Q3799" s="9">
        <v>666</v>
      </c>
      <c r="R3799" s="9">
        <v>6</v>
      </c>
      <c r="S3799" s="9">
        <f t="shared" si="177"/>
        <v>839.68</v>
      </c>
      <c r="T3799" s="9">
        <f t="shared" si="178"/>
        <v>465.71999999999997</v>
      </c>
      <c r="U3799" s="23">
        <f t="shared" si="179"/>
        <v>0.55463986280487809</v>
      </c>
    </row>
    <row r="3800" spans="1:21" x14ac:dyDescent="0.3">
      <c r="A3800" s="9">
        <v>2119</v>
      </c>
      <c r="B3800" s="9" t="str">
        <f>PROPER(TRIM('1. Raw Data'!B3800))</f>
        <v>Customer_3798</v>
      </c>
      <c r="C3800" s="9">
        <f>IF(OR('1. Raw Data'!C3800&lt;18, '1. Raw Data'!C3800&gt;100), MEDIAN('1. Raw Data'!$C$2:$C$5001), '1. Raw Data'!C3800)</f>
        <v>49</v>
      </c>
      <c r="D3800" s="9" t="s">
        <v>5020</v>
      </c>
      <c r="E3800" s="22">
        <v>44809</v>
      </c>
      <c r="F3800" s="9">
        <v>1</v>
      </c>
      <c r="G3800" s="9">
        <v>13379</v>
      </c>
      <c r="H3800" s="15">
        <v>44690</v>
      </c>
      <c r="I3800" s="9" t="s">
        <v>7457</v>
      </c>
      <c r="J3800" s="9">
        <v>131</v>
      </c>
      <c r="K3800" s="9" t="s">
        <v>7504</v>
      </c>
      <c r="L3800" s="9" t="str">
        <f>IF(OR('1. Raw Data'!L3800="Elec", '1. Raw Data'!L3800="elect"), "Electronics", '1. Raw Data'!L3800)</f>
        <v>Clothing</v>
      </c>
      <c r="M3800" s="9">
        <v>187.59</v>
      </c>
      <c r="N3800" s="9">
        <f>IF(ISBLANK('1. Raw Data'!N3800), MEDIAN('1. Raw Data'!$N$2:$N$5001), '1. Raw Data'!N3800)</f>
        <v>98.22</v>
      </c>
      <c r="O3800" s="9">
        <v>1</v>
      </c>
      <c r="P3800" s="9">
        <f>IF(ISBLANK('1. Raw Data'!P3800), 0, '1. Raw Data'!P3800)</f>
        <v>0</v>
      </c>
      <c r="Q3800" s="9">
        <v>849</v>
      </c>
      <c r="R3800" s="9">
        <v>3</v>
      </c>
      <c r="S3800" s="9">
        <f t="shared" si="177"/>
        <v>187.59</v>
      </c>
      <c r="T3800" s="9">
        <f t="shared" si="178"/>
        <v>89.37</v>
      </c>
      <c r="U3800" s="23">
        <f t="shared" si="179"/>
        <v>0.47641132256516872</v>
      </c>
    </row>
    <row r="3801" spans="1:21" x14ac:dyDescent="0.3">
      <c r="A3801" s="9">
        <v>1293</v>
      </c>
      <c r="B3801" s="9" t="str">
        <f>PROPER(TRIM('1. Raw Data'!B3801))</f>
        <v>Customer_3799</v>
      </c>
      <c r="C3801" s="9">
        <f>IF(OR('1. Raw Data'!C3801&lt;18, '1. Raw Data'!C3801&gt;100), MEDIAN('1. Raw Data'!$C$2:$C$5001), '1. Raw Data'!C3801)</f>
        <v>48</v>
      </c>
      <c r="D3801" s="9" t="s">
        <v>5021</v>
      </c>
      <c r="E3801" s="22">
        <v>43976</v>
      </c>
      <c r="F3801" s="9">
        <v>1</v>
      </c>
      <c r="G3801" s="9">
        <v>10456</v>
      </c>
      <c r="H3801" s="15">
        <v>43976</v>
      </c>
      <c r="I3801" s="9" t="s">
        <v>7456</v>
      </c>
      <c r="J3801" s="9">
        <v>128</v>
      </c>
      <c r="K3801" s="9" t="s">
        <v>7473</v>
      </c>
      <c r="L3801" s="9" t="str">
        <f>IF(OR('1. Raw Data'!L3801="Elec", '1. Raw Data'!L3801="elect"), "Electronics", '1. Raw Data'!L3801)</f>
        <v>Electronics</v>
      </c>
      <c r="M3801" s="9">
        <v>613.27</v>
      </c>
      <c r="N3801" s="9">
        <f>IF(ISBLANK('1. Raw Data'!N3801), MEDIAN('1. Raw Data'!$N$2:$N$5001), '1. Raw Data'!N3801)</f>
        <v>250.54</v>
      </c>
      <c r="O3801" s="9">
        <v>4</v>
      </c>
      <c r="P3801" s="9">
        <f>IF(ISBLANK('1. Raw Data'!P3801), 0, '1. Raw Data'!P3801)</f>
        <v>0</v>
      </c>
      <c r="Q3801" s="9">
        <v>1682</v>
      </c>
      <c r="R3801" s="9">
        <v>2</v>
      </c>
      <c r="S3801" s="9">
        <f t="shared" si="177"/>
        <v>2453.08</v>
      </c>
      <c r="T3801" s="9">
        <f t="shared" si="178"/>
        <v>1450.92</v>
      </c>
      <c r="U3801" s="23">
        <f t="shared" si="179"/>
        <v>0.59146868426631016</v>
      </c>
    </row>
    <row r="3802" spans="1:21" x14ac:dyDescent="0.3">
      <c r="A3802" s="9">
        <v>1208</v>
      </c>
      <c r="B3802" s="9" t="str">
        <f>PROPER(TRIM('1. Raw Data'!B3802))</f>
        <v>Customer_3800</v>
      </c>
      <c r="C3802" s="9">
        <f>IF(OR('1. Raw Data'!C3802&lt;18, '1. Raw Data'!C3802&gt;100), MEDIAN('1. Raw Data'!$C$2:$C$5001), '1. Raw Data'!C3802)</f>
        <v>26</v>
      </c>
      <c r="D3802" s="9" t="s">
        <v>5020</v>
      </c>
      <c r="E3802" s="22">
        <v>44299</v>
      </c>
      <c r="F3802" s="9">
        <v>1</v>
      </c>
      <c r="G3802" s="9">
        <v>11354</v>
      </c>
      <c r="H3802" s="15">
        <v>44299</v>
      </c>
      <c r="I3802" s="9" t="s">
        <v>7455</v>
      </c>
      <c r="J3802" s="9">
        <v>136</v>
      </c>
      <c r="K3802" s="9" t="s">
        <v>7503</v>
      </c>
      <c r="L3802" s="9" t="str">
        <f>IF(OR('1. Raw Data'!L3802="Elec", '1. Raw Data'!L3802="elect"), "Electronics", '1. Raw Data'!L3802)</f>
        <v>Clothing</v>
      </c>
      <c r="M3802" s="9">
        <v>902.2</v>
      </c>
      <c r="N3802" s="9">
        <f>IF(ISBLANK('1. Raw Data'!N3802), MEDIAN('1. Raw Data'!$N$2:$N$5001), '1. Raw Data'!N3802)</f>
        <v>401.38</v>
      </c>
      <c r="O3802" s="9">
        <v>1</v>
      </c>
      <c r="P3802" s="9">
        <f>IF(ISBLANK('1. Raw Data'!P3802), 0, '1. Raw Data'!P3802)</f>
        <v>0</v>
      </c>
      <c r="Q3802" s="9">
        <v>728</v>
      </c>
      <c r="R3802" s="9">
        <v>2</v>
      </c>
      <c r="S3802" s="9">
        <f t="shared" si="177"/>
        <v>902.2</v>
      </c>
      <c r="T3802" s="9">
        <f t="shared" si="178"/>
        <v>500.82000000000005</v>
      </c>
      <c r="U3802" s="23">
        <f t="shared" si="179"/>
        <v>0.55510973176679235</v>
      </c>
    </row>
    <row r="3803" spans="1:21" x14ac:dyDescent="0.3">
      <c r="A3803" s="9">
        <v>2366</v>
      </c>
      <c r="B3803" s="9" t="str">
        <f>PROPER(TRIM('1. Raw Data'!B3803))</f>
        <v>Customer_3801</v>
      </c>
      <c r="C3803" s="9">
        <f>IF(OR('1. Raw Data'!C3803&lt;18, '1. Raw Data'!C3803&gt;100), MEDIAN('1. Raw Data'!$C$2:$C$5001), '1. Raw Data'!C3803)</f>
        <v>49</v>
      </c>
      <c r="D3803" s="9" t="s">
        <v>5020</v>
      </c>
      <c r="E3803" s="22">
        <v>44615</v>
      </c>
      <c r="F3803" s="9">
        <v>1</v>
      </c>
      <c r="G3803" s="9">
        <v>13797</v>
      </c>
      <c r="H3803" s="15">
        <v>44615</v>
      </c>
      <c r="I3803" s="9" t="s">
        <v>7455</v>
      </c>
      <c r="J3803" s="9">
        <v>144</v>
      </c>
      <c r="K3803" s="9" t="s">
        <v>7462</v>
      </c>
      <c r="L3803" s="9" t="str">
        <f>IF(OR('1. Raw Data'!L3803="Elec", '1. Raw Data'!L3803="elect"), "Electronics", '1. Raw Data'!L3803)</f>
        <v>Home Appliances</v>
      </c>
      <c r="M3803" s="9">
        <v>888.34</v>
      </c>
      <c r="N3803" s="9">
        <f>IF(ISBLANK('1. Raw Data'!N3803), MEDIAN('1. Raw Data'!$N$2:$N$5001), '1. Raw Data'!N3803)</f>
        <v>491.85</v>
      </c>
      <c r="O3803" s="9">
        <v>5</v>
      </c>
      <c r="P3803" s="9">
        <f>IF(ISBLANK('1. Raw Data'!P3803), 0, '1. Raw Data'!P3803)</f>
        <v>0.05</v>
      </c>
      <c r="Q3803" s="9">
        <v>1043</v>
      </c>
      <c r="R3803" s="9">
        <v>3</v>
      </c>
      <c r="S3803" s="9">
        <f t="shared" si="177"/>
        <v>4219.6149999999998</v>
      </c>
      <c r="T3803" s="9">
        <f t="shared" si="178"/>
        <v>1760.3649999999998</v>
      </c>
      <c r="U3803" s="23">
        <f t="shared" si="179"/>
        <v>0.41718616508852108</v>
      </c>
    </row>
    <row r="3804" spans="1:21" x14ac:dyDescent="0.3">
      <c r="A3804" s="9">
        <v>2111</v>
      </c>
      <c r="B3804" s="9" t="str">
        <f>PROPER(TRIM('1. Raw Data'!B3804))</f>
        <v>Customer_3802</v>
      </c>
      <c r="C3804" s="9">
        <f>IF(OR('1. Raw Data'!C3804&lt;18, '1. Raw Data'!C3804&gt;100), MEDIAN('1. Raw Data'!$C$2:$C$5001), '1. Raw Data'!C3804)</f>
        <v>34</v>
      </c>
      <c r="D3804" s="9" t="s">
        <v>5020</v>
      </c>
      <c r="E3804" s="22">
        <v>44013</v>
      </c>
      <c r="F3804" s="9">
        <v>0</v>
      </c>
      <c r="G3804" s="9">
        <v>11518</v>
      </c>
      <c r="H3804" s="15">
        <v>43837</v>
      </c>
      <c r="I3804" s="9" t="s">
        <v>7455</v>
      </c>
      <c r="J3804" s="9">
        <v>138</v>
      </c>
      <c r="K3804" s="9" t="s">
        <v>7464</v>
      </c>
      <c r="L3804" s="9" t="str">
        <f>IF(OR('1. Raw Data'!L3804="Elec", '1. Raw Data'!L3804="elect"), "Electronics", '1. Raw Data'!L3804)</f>
        <v>Electronics</v>
      </c>
      <c r="M3804" s="9">
        <v>837.97</v>
      </c>
      <c r="N3804" s="9">
        <f>IF(ISBLANK('1. Raw Data'!N3804), MEDIAN('1. Raw Data'!$N$2:$N$5001), '1. Raw Data'!N3804)</f>
        <v>479.38</v>
      </c>
      <c r="O3804" s="9">
        <v>3</v>
      </c>
      <c r="P3804" s="9">
        <f>IF(ISBLANK('1. Raw Data'!P3804), 0, '1. Raw Data'!P3804)</f>
        <v>0.1</v>
      </c>
      <c r="Q3804" s="9">
        <v>648</v>
      </c>
      <c r="R3804" s="9">
        <v>4</v>
      </c>
      <c r="S3804" s="9">
        <f t="shared" si="177"/>
        <v>2262.5189999999998</v>
      </c>
      <c r="T3804" s="9">
        <f t="shared" si="178"/>
        <v>824.37899999999991</v>
      </c>
      <c r="U3804" s="23">
        <f t="shared" si="179"/>
        <v>0.36436334899287032</v>
      </c>
    </row>
    <row r="3805" spans="1:21" x14ac:dyDescent="0.3">
      <c r="A3805" s="9">
        <v>1817</v>
      </c>
      <c r="B3805" s="9" t="str">
        <f>PROPER(TRIM('1. Raw Data'!B3805))</f>
        <v>Customer_3803</v>
      </c>
      <c r="C3805" s="9">
        <f>IF(OR('1. Raw Data'!C3805&lt;18, '1. Raw Data'!C3805&gt;100), MEDIAN('1. Raw Data'!$C$2:$C$5001), '1. Raw Data'!C3805)</f>
        <v>27</v>
      </c>
      <c r="D3805" s="9" t="s">
        <v>5021</v>
      </c>
      <c r="E3805" s="22">
        <v>45414</v>
      </c>
      <c r="F3805" s="9">
        <v>0</v>
      </c>
      <c r="G3805" s="9">
        <v>13400</v>
      </c>
      <c r="H3805" s="15">
        <v>45327</v>
      </c>
      <c r="I3805" s="9" t="s">
        <v>7457</v>
      </c>
      <c r="J3805" s="9">
        <v>119</v>
      </c>
      <c r="K3805" s="9" t="s">
        <v>7459</v>
      </c>
      <c r="L3805" s="9" t="str">
        <f>IF(OR('1. Raw Data'!L3805="Elec", '1. Raw Data'!L3805="elect"), "Electronics", '1. Raw Data'!L3805)</f>
        <v>Clothing</v>
      </c>
      <c r="M3805" s="9">
        <v>541.07000000000005</v>
      </c>
      <c r="N3805" s="9">
        <f>IF(ISBLANK('1. Raw Data'!N3805), MEDIAN('1. Raw Data'!$N$2:$N$5001), '1. Raw Data'!N3805)</f>
        <v>240.16</v>
      </c>
      <c r="O3805" s="9">
        <v>3</v>
      </c>
      <c r="P3805" s="9">
        <f>IF(ISBLANK('1. Raw Data'!P3805), 0, '1. Raw Data'!P3805)</f>
        <v>0</v>
      </c>
      <c r="Q3805" s="9">
        <v>331</v>
      </c>
      <c r="R3805" s="9">
        <v>1</v>
      </c>
      <c r="S3805" s="9">
        <f t="shared" si="177"/>
        <v>1623.21</v>
      </c>
      <c r="T3805" s="9">
        <f t="shared" si="178"/>
        <v>902.73</v>
      </c>
      <c r="U3805" s="23">
        <f t="shared" si="179"/>
        <v>0.55613876208254021</v>
      </c>
    </row>
    <row r="3806" spans="1:21" x14ac:dyDescent="0.3">
      <c r="A3806" s="9">
        <v>1389</v>
      </c>
      <c r="B3806" s="9" t="str">
        <f>PROPER(TRIM('1. Raw Data'!B3806))</f>
        <v>Customer_3804</v>
      </c>
      <c r="C3806" s="9">
        <f>IF(OR('1. Raw Data'!C3806&lt;18, '1. Raw Data'!C3806&gt;100), MEDIAN('1. Raw Data'!$C$2:$C$5001), '1. Raw Data'!C3806)</f>
        <v>39</v>
      </c>
      <c r="D3806" s="9" t="s">
        <v>5020</v>
      </c>
      <c r="E3806" s="22">
        <v>44040</v>
      </c>
      <c r="F3806" s="9">
        <v>0</v>
      </c>
      <c r="G3806" s="9">
        <v>13100</v>
      </c>
      <c r="H3806" s="15">
        <v>44040</v>
      </c>
      <c r="I3806" s="9" t="s">
        <v>7457</v>
      </c>
      <c r="J3806" s="9">
        <v>142</v>
      </c>
      <c r="K3806" s="9" t="s">
        <v>7500</v>
      </c>
      <c r="L3806" s="9" t="str">
        <f>IF(OR('1. Raw Data'!L3806="Elec", '1. Raw Data'!L3806="elect"), "Electronics", '1. Raw Data'!L3806)</f>
        <v>Sports</v>
      </c>
      <c r="M3806" s="9">
        <v>1074.3599999999999</v>
      </c>
      <c r="N3806" s="9">
        <f>IF(ISBLANK('1. Raw Data'!N3806), MEDIAN('1. Raw Data'!$N$2:$N$5001), '1. Raw Data'!N3806)</f>
        <v>673.29</v>
      </c>
      <c r="O3806" s="9">
        <v>3</v>
      </c>
      <c r="P3806" s="9">
        <f>IF(ISBLANK('1. Raw Data'!P3806), 0, '1. Raw Data'!P3806)</f>
        <v>0</v>
      </c>
      <c r="Q3806" s="9">
        <v>789</v>
      </c>
      <c r="R3806" s="9">
        <v>5</v>
      </c>
      <c r="S3806" s="9">
        <f t="shared" si="177"/>
        <v>3223.08</v>
      </c>
      <c r="T3806" s="9">
        <f t="shared" si="178"/>
        <v>1203.21</v>
      </c>
      <c r="U3806" s="23">
        <f t="shared" si="179"/>
        <v>0.37331062213783089</v>
      </c>
    </row>
    <row r="3807" spans="1:21" x14ac:dyDescent="0.3">
      <c r="A3807" s="9">
        <v>1324</v>
      </c>
      <c r="B3807" s="9" t="str">
        <f>PROPER(TRIM('1. Raw Data'!B3807))</f>
        <v>Customer_3805</v>
      </c>
      <c r="C3807" s="9">
        <f>IF(OR('1. Raw Data'!C3807&lt;18, '1. Raw Data'!C3807&gt;100), MEDIAN('1. Raw Data'!$C$2:$C$5001), '1. Raw Data'!C3807)</f>
        <v>40</v>
      </c>
      <c r="D3807" s="9" t="s">
        <v>5018</v>
      </c>
      <c r="E3807" s="22">
        <v>44042</v>
      </c>
      <c r="F3807" s="9">
        <v>1</v>
      </c>
      <c r="G3807" s="9">
        <v>13754</v>
      </c>
      <c r="H3807" s="15">
        <v>44042</v>
      </c>
      <c r="I3807" s="9" t="s">
        <v>7455</v>
      </c>
      <c r="J3807" s="9">
        <v>101</v>
      </c>
      <c r="K3807" s="9" t="s">
        <v>7478</v>
      </c>
      <c r="L3807" s="9" t="str">
        <f>IF(OR('1. Raw Data'!L3807="Elec", '1. Raw Data'!L3807="elect"), "Electronics", '1. Raw Data'!L3807)</f>
        <v>Electronics</v>
      </c>
      <c r="M3807" s="9">
        <v>1248.4000000000001</v>
      </c>
      <c r="N3807" s="9">
        <f>IF(ISBLANK('1. Raw Data'!N3807), MEDIAN('1. Raw Data'!$N$2:$N$5001), '1. Raw Data'!N3807)</f>
        <v>639.04999999999995</v>
      </c>
      <c r="O3807" s="9">
        <v>2</v>
      </c>
      <c r="P3807" s="9">
        <f>IF(ISBLANK('1. Raw Data'!P3807), 0, '1. Raw Data'!P3807)</f>
        <v>0</v>
      </c>
      <c r="Q3807" s="9">
        <v>1616</v>
      </c>
      <c r="R3807" s="9">
        <v>2</v>
      </c>
      <c r="S3807" s="9">
        <f t="shared" si="177"/>
        <v>2496.8000000000002</v>
      </c>
      <c r="T3807" s="9">
        <f t="shared" si="178"/>
        <v>1218.7000000000003</v>
      </c>
      <c r="U3807" s="23">
        <f t="shared" si="179"/>
        <v>0.48810477411086195</v>
      </c>
    </row>
    <row r="3808" spans="1:21" x14ac:dyDescent="0.3">
      <c r="A3808" s="9">
        <v>1939</v>
      </c>
      <c r="B3808" s="9" t="str">
        <f>PROPER(TRIM('1. Raw Data'!B3808))</f>
        <v>Customer_3806</v>
      </c>
      <c r="C3808" s="9">
        <f>IF(OR('1. Raw Data'!C3808&lt;18, '1. Raw Data'!C3808&gt;100), MEDIAN('1. Raw Data'!$C$2:$C$5001), '1. Raw Data'!C3808)</f>
        <v>53</v>
      </c>
      <c r="D3808" s="9" t="s">
        <v>5019</v>
      </c>
      <c r="E3808" s="22">
        <v>44472</v>
      </c>
      <c r="F3808" s="9">
        <v>0</v>
      </c>
      <c r="G3808" s="9">
        <v>12169</v>
      </c>
      <c r="H3808" s="15">
        <v>44265</v>
      </c>
      <c r="I3808" s="9" t="s">
        <v>7456</v>
      </c>
      <c r="J3808" s="9">
        <v>123</v>
      </c>
      <c r="K3808" s="9" t="s">
        <v>7502</v>
      </c>
      <c r="L3808" s="9" t="str">
        <f>IF(OR('1. Raw Data'!L3808="Elec", '1. Raw Data'!L3808="elect"), "Electronics", '1. Raw Data'!L3808)</f>
        <v>Electronics</v>
      </c>
      <c r="M3808" s="9">
        <v>552.1</v>
      </c>
      <c r="N3808" s="9">
        <f>IF(ISBLANK('1. Raw Data'!N3808), MEDIAN('1. Raw Data'!$N$2:$N$5001), '1. Raw Data'!N3808)</f>
        <v>373.33</v>
      </c>
      <c r="O3808" s="9">
        <v>2</v>
      </c>
      <c r="P3808" s="9">
        <f>IF(ISBLANK('1. Raw Data'!P3808), 0, '1. Raw Data'!P3808)</f>
        <v>0</v>
      </c>
      <c r="Q3808" s="9">
        <v>364</v>
      </c>
      <c r="R3808" s="9">
        <v>5</v>
      </c>
      <c r="S3808" s="9">
        <f t="shared" si="177"/>
        <v>1104.2</v>
      </c>
      <c r="T3808" s="9">
        <f t="shared" si="178"/>
        <v>357.54000000000008</v>
      </c>
      <c r="U3808" s="23">
        <f t="shared" si="179"/>
        <v>0.32380003622532155</v>
      </c>
    </row>
    <row r="3809" spans="1:21" x14ac:dyDescent="0.3">
      <c r="A3809" s="9">
        <v>1888</v>
      </c>
      <c r="B3809" s="9" t="str">
        <f>PROPER(TRIM('1. Raw Data'!B3809))</f>
        <v>Customer_3807</v>
      </c>
      <c r="C3809" s="9">
        <f>IF(OR('1. Raw Data'!C3809&lt;18, '1. Raw Data'!C3809&gt;100), MEDIAN('1. Raw Data'!$C$2:$C$5001), '1. Raw Data'!C3809)</f>
        <v>39</v>
      </c>
      <c r="D3809" s="9" t="s">
        <v>5019</v>
      </c>
      <c r="E3809" s="22">
        <v>44583</v>
      </c>
      <c r="F3809" s="9">
        <v>1</v>
      </c>
      <c r="G3809" s="9">
        <v>13529</v>
      </c>
      <c r="H3809" s="15">
        <v>44583</v>
      </c>
      <c r="I3809" s="9" t="s">
        <v>7456</v>
      </c>
      <c r="J3809" s="9">
        <v>128</v>
      </c>
      <c r="K3809" s="9" t="s">
        <v>7473</v>
      </c>
      <c r="L3809" s="9" t="str">
        <f>IF(OR('1. Raw Data'!L3809="Elec", '1. Raw Data'!L3809="elect"), "Electronics", '1. Raw Data'!L3809)</f>
        <v>Electronics</v>
      </c>
      <c r="M3809" s="9">
        <v>174.03</v>
      </c>
      <c r="N3809" s="9">
        <f>IF(ISBLANK('1. Raw Data'!N3809), MEDIAN('1. Raw Data'!$N$2:$N$5001), '1. Raw Data'!N3809)</f>
        <v>429.51499999999999</v>
      </c>
      <c r="O3809" s="9">
        <v>3</v>
      </c>
      <c r="P3809" s="9">
        <f>IF(ISBLANK('1. Raw Data'!P3809), 0, '1. Raw Data'!P3809)</f>
        <v>0</v>
      </c>
      <c r="Q3809" s="9">
        <v>1062</v>
      </c>
      <c r="R3809" s="9">
        <v>4</v>
      </c>
      <c r="S3809" s="9">
        <f t="shared" si="177"/>
        <v>522.09</v>
      </c>
      <c r="T3809" s="9">
        <f t="shared" si="178"/>
        <v>-766.45500000000004</v>
      </c>
      <c r="U3809" s="23">
        <f t="shared" si="179"/>
        <v>-1.4680514853760847</v>
      </c>
    </row>
    <row r="3810" spans="1:21" x14ac:dyDescent="0.3">
      <c r="A3810" s="9">
        <v>2180</v>
      </c>
      <c r="B3810" s="9" t="str">
        <f>PROPER(TRIM('1. Raw Data'!B3810))</f>
        <v>Customer_3808</v>
      </c>
      <c r="C3810" s="9">
        <f>IF(OR('1. Raw Data'!C3810&lt;18, '1. Raw Data'!C3810&gt;100), MEDIAN('1. Raw Data'!$C$2:$C$5001), '1. Raw Data'!C3810)</f>
        <v>39</v>
      </c>
      <c r="D3810" s="9" t="s">
        <v>5023</v>
      </c>
      <c r="E3810" s="22">
        <v>44295</v>
      </c>
      <c r="F3810" s="9">
        <v>1</v>
      </c>
      <c r="G3810" s="9">
        <v>12465</v>
      </c>
      <c r="H3810" s="15">
        <v>44443</v>
      </c>
      <c r="I3810" s="9" t="s">
        <v>7455</v>
      </c>
      <c r="J3810" s="9">
        <v>148</v>
      </c>
      <c r="K3810" s="9" t="s">
        <v>7491</v>
      </c>
      <c r="L3810" s="9" t="str">
        <f>IF(OR('1. Raw Data'!L3810="Elec", '1. Raw Data'!L3810="elect"), "Electronics", '1. Raw Data'!L3810)</f>
        <v>Electronics</v>
      </c>
      <c r="M3810" s="9">
        <v>479.68</v>
      </c>
      <c r="N3810" s="9">
        <f>IF(ISBLANK('1. Raw Data'!N3810), MEDIAN('1. Raw Data'!$N$2:$N$5001), '1. Raw Data'!N3810)</f>
        <v>213.43</v>
      </c>
      <c r="O3810" s="9">
        <v>4</v>
      </c>
      <c r="P3810" s="9">
        <f>IF(ISBLANK('1. Raw Data'!P3810), 0, '1. Raw Data'!P3810)</f>
        <v>0.1</v>
      </c>
      <c r="Q3810" s="9">
        <v>992</v>
      </c>
      <c r="R3810" s="9">
        <v>4</v>
      </c>
      <c r="S3810" s="9">
        <f t="shared" si="177"/>
        <v>1726.848</v>
      </c>
      <c r="T3810" s="9">
        <f t="shared" si="178"/>
        <v>873.12799999999993</v>
      </c>
      <c r="U3810" s="23">
        <f t="shared" si="179"/>
        <v>0.50561948706545101</v>
      </c>
    </row>
    <row r="3811" spans="1:21" x14ac:dyDescent="0.3">
      <c r="A3811" s="9">
        <v>1667</v>
      </c>
      <c r="B3811" s="9" t="str">
        <f>PROPER(TRIM('1. Raw Data'!B3811))</f>
        <v>Customer_3809</v>
      </c>
      <c r="C3811" s="9">
        <f>IF(OR('1. Raw Data'!C3811&lt;18, '1. Raw Data'!C3811&gt;100), MEDIAN('1. Raw Data'!$C$2:$C$5001), '1. Raw Data'!C3811)</f>
        <v>38</v>
      </c>
      <c r="D3811" s="9" t="s">
        <v>5022</v>
      </c>
      <c r="E3811" s="22">
        <v>44022</v>
      </c>
      <c r="F3811" s="9">
        <v>1</v>
      </c>
      <c r="G3811" s="9">
        <v>10158</v>
      </c>
      <c r="H3811" s="15">
        <v>44111</v>
      </c>
      <c r="I3811" s="9" t="s">
        <v>7455</v>
      </c>
      <c r="J3811" s="9">
        <v>104</v>
      </c>
      <c r="K3811" s="9" t="s">
        <v>7499</v>
      </c>
      <c r="L3811" s="9" t="str">
        <f>IF(OR('1. Raw Data'!L3811="Elec", '1. Raw Data'!L3811="elect"), "Electronics", '1. Raw Data'!L3811)</f>
        <v>Sports</v>
      </c>
      <c r="M3811" s="9">
        <v>249.18</v>
      </c>
      <c r="N3811" s="9">
        <f>IF(ISBLANK('1. Raw Data'!N3811), MEDIAN('1. Raw Data'!$N$2:$N$5001), '1. Raw Data'!N3811)</f>
        <v>156.33000000000001</v>
      </c>
      <c r="O3811" s="9">
        <v>5</v>
      </c>
      <c r="P3811" s="9">
        <f>IF(ISBLANK('1. Raw Data'!P3811), 0, '1. Raw Data'!P3811)</f>
        <v>0.1</v>
      </c>
      <c r="Q3811" s="9">
        <v>437</v>
      </c>
      <c r="R3811" s="9">
        <v>3</v>
      </c>
      <c r="S3811" s="9">
        <f t="shared" si="177"/>
        <v>1121.3100000000002</v>
      </c>
      <c r="T3811" s="9">
        <f t="shared" si="178"/>
        <v>339.66000000000008</v>
      </c>
      <c r="U3811" s="23">
        <f t="shared" si="179"/>
        <v>0.3029135564652059</v>
      </c>
    </row>
    <row r="3812" spans="1:21" x14ac:dyDescent="0.3">
      <c r="A3812" s="9">
        <v>1632</v>
      </c>
      <c r="B3812" s="9" t="str">
        <f>PROPER(TRIM('1. Raw Data'!B3812))</f>
        <v>Customer_3810</v>
      </c>
      <c r="C3812" s="9">
        <f>IF(OR('1. Raw Data'!C3812&lt;18, '1. Raw Data'!C3812&gt;100), MEDIAN('1. Raw Data'!$C$2:$C$5001), '1. Raw Data'!C3812)</f>
        <v>64</v>
      </c>
      <c r="D3812" s="9" t="s">
        <v>5018</v>
      </c>
      <c r="E3812" s="22">
        <v>44614</v>
      </c>
      <c r="F3812" s="9">
        <v>0</v>
      </c>
      <c r="G3812" s="9">
        <v>12645</v>
      </c>
      <c r="H3812" s="15">
        <v>44614</v>
      </c>
      <c r="I3812" s="9" t="s">
        <v>7456</v>
      </c>
      <c r="J3812" s="9">
        <v>141</v>
      </c>
      <c r="K3812" s="9" t="s">
        <v>7490</v>
      </c>
      <c r="L3812" s="9" t="str">
        <f>IF(OR('1. Raw Data'!L3812="Elec", '1. Raw Data'!L3812="elect"), "Electronics", '1. Raw Data'!L3812)</f>
        <v>Home Appliances</v>
      </c>
      <c r="M3812" s="9">
        <v>727.67</v>
      </c>
      <c r="N3812" s="9">
        <f>IF(ISBLANK('1. Raw Data'!N3812), MEDIAN('1. Raw Data'!$N$2:$N$5001), '1. Raw Data'!N3812)</f>
        <v>415.02</v>
      </c>
      <c r="O3812" s="9">
        <v>4</v>
      </c>
      <c r="P3812" s="9">
        <f>IF(ISBLANK('1. Raw Data'!P3812), 0, '1. Raw Data'!P3812)</f>
        <v>0</v>
      </c>
      <c r="Q3812" s="9">
        <v>723</v>
      </c>
      <c r="R3812" s="9">
        <v>4</v>
      </c>
      <c r="S3812" s="9">
        <f t="shared" si="177"/>
        <v>2910.68</v>
      </c>
      <c r="T3812" s="9">
        <f t="shared" si="178"/>
        <v>1250.5999999999999</v>
      </c>
      <c r="U3812" s="23">
        <f t="shared" si="179"/>
        <v>0.42965904874462324</v>
      </c>
    </row>
    <row r="3813" spans="1:21" x14ac:dyDescent="0.3">
      <c r="A3813" s="9">
        <v>1576</v>
      </c>
      <c r="B3813" s="9" t="str">
        <f>PROPER(TRIM('1. Raw Data'!B3813))</f>
        <v>Customer_3811</v>
      </c>
      <c r="C3813" s="9">
        <f>IF(OR('1. Raw Data'!C3813&lt;18, '1. Raw Data'!C3813&gt;100), MEDIAN('1. Raw Data'!$C$2:$C$5001), '1. Raw Data'!C3813)</f>
        <v>62</v>
      </c>
      <c r="D3813" s="9" t="s">
        <v>5021</v>
      </c>
      <c r="E3813" s="22">
        <v>44103</v>
      </c>
      <c r="F3813" s="9">
        <v>1</v>
      </c>
      <c r="G3813" s="9">
        <v>11837</v>
      </c>
      <c r="H3813" s="15">
        <v>44103</v>
      </c>
      <c r="I3813" s="9" t="s">
        <v>7455</v>
      </c>
      <c r="J3813" s="9">
        <v>118</v>
      </c>
      <c r="K3813" s="9" t="s">
        <v>7501</v>
      </c>
      <c r="L3813" s="9" t="str">
        <f>IF(OR('1. Raw Data'!L3813="Elec", '1. Raw Data'!L3813="elect"), "Electronics", '1. Raw Data'!L3813)</f>
        <v>Home Appliances</v>
      </c>
      <c r="M3813" s="9">
        <v>276.11</v>
      </c>
      <c r="N3813" s="9">
        <f>IF(ISBLANK('1. Raw Data'!N3813), MEDIAN('1. Raw Data'!$N$2:$N$5001), '1. Raw Data'!N3813)</f>
        <v>142.47</v>
      </c>
      <c r="O3813" s="9">
        <v>3</v>
      </c>
      <c r="P3813" s="9">
        <f>IF(ISBLANK('1. Raw Data'!P3813), 0, '1. Raw Data'!P3813)</f>
        <v>0</v>
      </c>
      <c r="Q3813" s="9">
        <v>1555</v>
      </c>
      <c r="R3813" s="9">
        <v>2</v>
      </c>
      <c r="S3813" s="9">
        <f t="shared" si="177"/>
        <v>828.33</v>
      </c>
      <c r="T3813" s="9">
        <f t="shared" si="178"/>
        <v>400.92000000000007</v>
      </c>
      <c r="U3813" s="23">
        <f t="shared" si="179"/>
        <v>0.48400999601608063</v>
      </c>
    </row>
    <row r="3814" spans="1:21" x14ac:dyDescent="0.3">
      <c r="A3814" s="9">
        <v>1136</v>
      </c>
      <c r="B3814" s="9" t="str">
        <f>PROPER(TRIM('1. Raw Data'!B3814))</f>
        <v>Customer_3812</v>
      </c>
      <c r="C3814" s="9">
        <f>IF(OR('1. Raw Data'!C3814&lt;18, '1. Raw Data'!C3814&gt;100), MEDIAN('1. Raw Data'!$C$2:$C$5001), '1. Raw Data'!C3814)</f>
        <v>60</v>
      </c>
      <c r="D3814" s="9" t="s">
        <v>5022</v>
      </c>
      <c r="E3814" s="22">
        <v>45085</v>
      </c>
      <c r="F3814" s="9">
        <v>0</v>
      </c>
      <c r="G3814" s="9">
        <v>10515</v>
      </c>
      <c r="H3814" s="15">
        <v>45144</v>
      </c>
      <c r="I3814" s="9" t="s">
        <v>7456</v>
      </c>
      <c r="J3814" s="9">
        <v>149</v>
      </c>
      <c r="K3814" s="9" t="s">
        <v>7467</v>
      </c>
      <c r="L3814" s="9" t="str">
        <f>IF(OR('1. Raw Data'!L3814="Elec", '1. Raw Data'!L3814="elect"), "Electronics", '1. Raw Data'!L3814)</f>
        <v>Clothing</v>
      </c>
      <c r="M3814" s="9">
        <v>721.12</v>
      </c>
      <c r="N3814" s="9">
        <f>IF(ISBLANK('1. Raw Data'!N3814), MEDIAN('1. Raw Data'!$N$2:$N$5001), '1. Raw Data'!N3814)</f>
        <v>365.45</v>
      </c>
      <c r="O3814" s="9">
        <v>5</v>
      </c>
      <c r="P3814" s="9">
        <f>IF(ISBLANK('1. Raw Data'!P3814), 0, '1. Raw Data'!P3814)</f>
        <v>0</v>
      </c>
      <c r="Q3814" s="9">
        <v>343</v>
      </c>
      <c r="R3814" s="9">
        <v>6</v>
      </c>
      <c r="S3814" s="9">
        <f t="shared" si="177"/>
        <v>3605.6</v>
      </c>
      <c r="T3814" s="9">
        <f t="shared" si="178"/>
        <v>1778.35</v>
      </c>
      <c r="U3814" s="23">
        <f t="shared" si="179"/>
        <v>0.49321888173951628</v>
      </c>
    </row>
    <row r="3815" spans="1:21" x14ac:dyDescent="0.3">
      <c r="A3815" s="9">
        <v>1427</v>
      </c>
      <c r="B3815" s="9" t="str">
        <f>PROPER(TRIM('1. Raw Data'!B3815))</f>
        <v>Customer_3813</v>
      </c>
      <c r="C3815" s="9">
        <f>IF(OR('1. Raw Data'!C3815&lt;18, '1. Raw Data'!C3815&gt;100), MEDIAN('1. Raw Data'!$C$2:$C$5001), '1. Raw Data'!C3815)</f>
        <v>38</v>
      </c>
      <c r="D3815" s="9" t="s">
        <v>5019</v>
      </c>
      <c r="E3815" s="22">
        <v>45217</v>
      </c>
      <c r="F3815" s="9">
        <v>0</v>
      </c>
      <c r="G3815" s="9">
        <v>11025</v>
      </c>
      <c r="H3815" s="15">
        <v>45217</v>
      </c>
      <c r="I3815" s="9" t="s">
        <v>7456</v>
      </c>
      <c r="J3815" s="9">
        <v>147</v>
      </c>
      <c r="K3815" s="9" t="s">
        <v>7474</v>
      </c>
      <c r="L3815" s="9" t="str">
        <f>IF(OR('1. Raw Data'!L3815="Elec", '1. Raw Data'!L3815="elect"), "Electronics", '1. Raw Data'!L3815)</f>
        <v>Sports</v>
      </c>
      <c r="M3815" s="9">
        <v>370.45</v>
      </c>
      <c r="N3815" s="9">
        <f>IF(ISBLANK('1. Raw Data'!N3815), MEDIAN('1. Raw Data'!$N$2:$N$5001), '1. Raw Data'!N3815)</f>
        <v>164.94</v>
      </c>
      <c r="O3815" s="9">
        <v>2</v>
      </c>
      <c r="P3815" s="9">
        <f>IF(ISBLANK('1. Raw Data'!P3815), 0, '1. Raw Data'!P3815)</f>
        <v>0.1</v>
      </c>
      <c r="Q3815" s="9">
        <v>441</v>
      </c>
      <c r="R3815" s="9">
        <v>4</v>
      </c>
      <c r="S3815" s="9">
        <f t="shared" si="177"/>
        <v>666.81</v>
      </c>
      <c r="T3815" s="9">
        <f t="shared" si="178"/>
        <v>336.92999999999995</v>
      </c>
      <c r="U3815" s="23">
        <f t="shared" si="179"/>
        <v>0.50528636343186206</v>
      </c>
    </row>
    <row r="3816" spans="1:21" x14ac:dyDescent="0.3">
      <c r="A3816" s="9">
        <v>2475</v>
      </c>
      <c r="B3816" s="9" t="str">
        <f>PROPER(TRIM('1. Raw Data'!B3816))</f>
        <v>Customer_3814</v>
      </c>
      <c r="C3816" s="9">
        <f>IF(OR('1. Raw Data'!C3816&lt;18, '1. Raw Data'!C3816&gt;100), MEDIAN('1. Raw Data'!$C$2:$C$5001), '1. Raw Data'!C3816)</f>
        <v>23</v>
      </c>
      <c r="D3816" s="9" t="s">
        <v>5020</v>
      </c>
      <c r="E3816" s="22">
        <v>44123</v>
      </c>
      <c r="F3816" s="9">
        <v>0</v>
      </c>
      <c r="G3816" s="9">
        <v>13716</v>
      </c>
      <c r="H3816" s="15">
        <v>44123</v>
      </c>
      <c r="I3816" s="9" t="s">
        <v>7457</v>
      </c>
      <c r="J3816" s="9">
        <v>139</v>
      </c>
      <c r="K3816" s="9" t="s">
        <v>7486</v>
      </c>
      <c r="L3816" s="9" t="str">
        <f>IF(OR('1. Raw Data'!L3816="Elec", '1. Raw Data'!L3816="elect"), "Electronics", '1. Raw Data'!L3816)</f>
        <v>Sports</v>
      </c>
      <c r="M3816" s="9">
        <v>1121.1600000000001</v>
      </c>
      <c r="N3816" s="9">
        <f>IF(ISBLANK('1. Raw Data'!N3816), MEDIAN('1. Raw Data'!$N$2:$N$5001), '1. Raw Data'!N3816)</f>
        <v>563.1</v>
      </c>
      <c r="O3816" s="9">
        <v>1</v>
      </c>
      <c r="P3816" s="9">
        <f>IF(ISBLANK('1. Raw Data'!P3816), 0, '1. Raw Data'!P3816)</f>
        <v>0.1</v>
      </c>
      <c r="Q3816" s="9">
        <v>1041</v>
      </c>
      <c r="R3816" s="9">
        <v>5</v>
      </c>
      <c r="S3816" s="9">
        <f t="shared" si="177"/>
        <v>1009.0440000000001</v>
      </c>
      <c r="T3816" s="9">
        <f t="shared" si="178"/>
        <v>445.94400000000007</v>
      </c>
      <c r="U3816" s="23">
        <f t="shared" si="179"/>
        <v>0.44194703105117322</v>
      </c>
    </row>
    <row r="3817" spans="1:21" x14ac:dyDescent="0.3">
      <c r="A3817" s="9">
        <v>1611</v>
      </c>
      <c r="B3817" s="9" t="str">
        <f>PROPER(TRIM('1. Raw Data'!B3817))</f>
        <v>Customer_3815</v>
      </c>
      <c r="C3817" s="9">
        <f>IF(OR('1. Raw Data'!C3817&lt;18, '1. Raw Data'!C3817&gt;100), MEDIAN('1. Raw Data'!$C$2:$C$5001), '1. Raw Data'!C3817)</f>
        <v>39</v>
      </c>
      <c r="D3817" s="9" t="s">
        <v>5023</v>
      </c>
      <c r="E3817" s="22">
        <v>43971</v>
      </c>
      <c r="F3817" s="9">
        <v>1</v>
      </c>
      <c r="G3817" s="9">
        <v>13373</v>
      </c>
      <c r="H3817" s="15">
        <v>43971</v>
      </c>
      <c r="I3817" s="9" t="s">
        <v>7457</v>
      </c>
      <c r="J3817" s="9">
        <v>125</v>
      </c>
      <c r="K3817" s="9" t="s">
        <v>7479</v>
      </c>
      <c r="L3817" s="9" t="str">
        <f>IF(OR('1. Raw Data'!L3817="Elec", '1. Raw Data'!L3817="elect"), "Electronics", '1. Raw Data'!L3817)</f>
        <v>Clothing</v>
      </c>
      <c r="M3817" s="9">
        <v>89.97</v>
      </c>
      <c r="N3817" s="9">
        <f>IF(ISBLANK('1. Raw Data'!N3817), MEDIAN('1. Raw Data'!$N$2:$N$5001), '1. Raw Data'!N3817)</f>
        <v>429.51499999999999</v>
      </c>
      <c r="O3817" s="9">
        <v>1</v>
      </c>
      <c r="P3817" s="9">
        <f>IF(ISBLANK('1. Raw Data'!P3817), 0, '1. Raw Data'!P3817)</f>
        <v>0</v>
      </c>
      <c r="Q3817" s="9">
        <v>588</v>
      </c>
      <c r="R3817" s="9">
        <v>3</v>
      </c>
      <c r="S3817" s="9">
        <f t="shared" si="177"/>
        <v>89.97</v>
      </c>
      <c r="T3817" s="9">
        <f t="shared" si="178"/>
        <v>-339.54499999999996</v>
      </c>
      <c r="U3817" s="23">
        <f t="shared" si="179"/>
        <v>-3.7739802156274309</v>
      </c>
    </row>
    <row r="3818" spans="1:21" x14ac:dyDescent="0.3">
      <c r="A3818" s="9">
        <v>1910</v>
      </c>
      <c r="B3818" s="9" t="str">
        <f>PROPER(TRIM('1. Raw Data'!B3818))</f>
        <v>Customer_3816</v>
      </c>
      <c r="C3818" s="9">
        <f>IF(OR('1. Raw Data'!C3818&lt;18, '1. Raw Data'!C3818&gt;100), MEDIAN('1. Raw Data'!$C$2:$C$5001), '1. Raw Data'!C3818)</f>
        <v>44</v>
      </c>
      <c r="D3818" s="9" t="s">
        <v>5023</v>
      </c>
      <c r="E3818" s="22">
        <v>44917</v>
      </c>
      <c r="F3818" s="9">
        <v>0</v>
      </c>
      <c r="G3818" s="9">
        <v>13150</v>
      </c>
      <c r="H3818" s="15">
        <v>44917</v>
      </c>
      <c r="I3818" s="9" t="s">
        <v>7457</v>
      </c>
      <c r="J3818" s="9">
        <v>118</v>
      </c>
      <c r="K3818" s="9" t="s">
        <v>7501</v>
      </c>
      <c r="L3818" s="9" t="str">
        <f>IF(OR('1. Raw Data'!L3818="Elec", '1. Raw Data'!L3818="elect"), "Electronics", '1. Raw Data'!L3818)</f>
        <v>Sports</v>
      </c>
      <c r="M3818" s="9">
        <v>854.38</v>
      </c>
      <c r="N3818" s="9">
        <f>IF(ISBLANK('1. Raw Data'!N3818), MEDIAN('1. Raw Data'!$N$2:$N$5001), '1. Raw Data'!N3818)</f>
        <v>470.52</v>
      </c>
      <c r="O3818" s="9">
        <v>5</v>
      </c>
      <c r="P3818" s="9">
        <f>IF(ISBLANK('1. Raw Data'!P3818), 0, '1. Raw Data'!P3818)</f>
        <v>0</v>
      </c>
      <c r="Q3818" s="9">
        <v>741</v>
      </c>
      <c r="R3818" s="9">
        <v>5</v>
      </c>
      <c r="S3818" s="9">
        <f t="shared" si="177"/>
        <v>4271.8999999999996</v>
      </c>
      <c r="T3818" s="9">
        <f t="shared" si="178"/>
        <v>1919.2999999999997</v>
      </c>
      <c r="U3818" s="23">
        <f t="shared" si="179"/>
        <v>0.44928486153702096</v>
      </c>
    </row>
    <row r="3819" spans="1:21" x14ac:dyDescent="0.3">
      <c r="A3819" s="9">
        <v>1818</v>
      </c>
      <c r="B3819" s="9" t="str">
        <f>PROPER(TRIM('1. Raw Data'!B3819))</f>
        <v>Customer_3817</v>
      </c>
      <c r="C3819" s="9">
        <f>IF(OR('1. Raw Data'!C3819&lt;18, '1. Raw Data'!C3819&gt;100), MEDIAN('1. Raw Data'!$C$2:$C$5001), '1. Raw Data'!C3819)</f>
        <v>52</v>
      </c>
      <c r="D3819" s="9" t="s">
        <v>5019</v>
      </c>
      <c r="E3819" s="22">
        <v>44984</v>
      </c>
      <c r="F3819" s="9">
        <v>1</v>
      </c>
      <c r="G3819" s="9">
        <v>10658</v>
      </c>
      <c r="H3819" s="15">
        <v>44984</v>
      </c>
      <c r="I3819" s="9" t="s">
        <v>7455</v>
      </c>
      <c r="J3819" s="9">
        <v>106</v>
      </c>
      <c r="K3819" s="9" t="s">
        <v>7477</v>
      </c>
      <c r="L3819" s="9" t="str">
        <f>IF(OR('1. Raw Data'!L3819="Elec", '1. Raw Data'!L3819="elect"), "Electronics", '1. Raw Data'!L3819)</f>
        <v>Sports</v>
      </c>
      <c r="M3819" s="9">
        <v>295.76</v>
      </c>
      <c r="N3819" s="9">
        <f>IF(ISBLANK('1. Raw Data'!N3819), MEDIAN('1. Raw Data'!$N$2:$N$5001), '1. Raw Data'!N3819)</f>
        <v>197.87</v>
      </c>
      <c r="O3819" s="9">
        <v>4</v>
      </c>
      <c r="P3819" s="9">
        <f>IF(ISBLANK('1. Raw Data'!P3819), 0, '1. Raw Data'!P3819)</f>
        <v>0</v>
      </c>
      <c r="Q3819" s="9">
        <v>674</v>
      </c>
      <c r="R3819" s="9">
        <v>3</v>
      </c>
      <c r="S3819" s="9">
        <f t="shared" si="177"/>
        <v>1183.04</v>
      </c>
      <c r="T3819" s="9">
        <f t="shared" si="178"/>
        <v>391.55999999999995</v>
      </c>
      <c r="U3819" s="23">
        <f t="shared" si="179"/>
        <v>0.3309778198539356</v>
      </c>
    </row>
    <row r="3820" spans="1:21" x14ac:dyDescent="0.3">
      <c r="A3820" s="9">
        <v>1140</v>
      </c>
      <c r="B3820" s="9" t="str">
        <f>PROPER(TRIM('1. Raw Data'!B3820))</f>
        <v>Customer_3818</v>
      </c>
      <c r="C3820" s="9">
        <f>IF(OR('1. Raw Data'!C3820&lt;18, '1. Raw Data'!C3820&gt;100), MEDIAN('1. Raw Data'!$C$2:$C$5001), '1. Raw Data'!C3820)</f>
        <v>44</v>
      </c>
      <c r="D3820" s="9" t="s">
        <v>5018</v>
      </c>
      <c r="E3820" s="22">
        <v>43848</v>
      </c>
      <c r="F3820" s="9">
        <v>0</v>
      </c>
      <c r="G3820" s="9">
        <v>10677</v>
      </c>
      <c r="H3820" s="15">
        <v>43848</v>
      </c>
      <c r="I3820" s="9" t="s">
        <v>7456</v>
      </c>
      <c r="J3820" s="9">
        <v>119</v>
      </c>
      <c r="K3820" s="9" t="s">
        <v>7459</v>
      </c>
      <c r="L3820" s="9" t="str">
        <f>IF(OR('1. Raw Data'!L3820="Elec", '1. Raw Data'!L3820="elect"), "Electronics", '1. Raw Data'!L3820)</f>
        <v>Electronics</v>
      </c>
      <c r="M3820" s="9">
        <v>51.44</v>
      </c>
      <c r="N3820" s="9">
        <f>IF(ISBLANK('1. Raw Data'!N3820), MEDIAN('1. Raw Data'!$N$2:$N$5001), '1. Raw Data'!N3820)</f>
        <v>32.85</v>
      </c>
      <c r="O3820" s="9">
        <v>5</v>
      </c>
      <c r="P3820" s="9">
        <f>IF(ISBLANK('1. Raw Data'!P3820), 0, '1. Raw Data'!P3820)</f>
        <v>0</v>
      </c>
      <c r="Q3820" s="9">
        <v>857</v>
      </c>
      <c r="R3820" s="9">
        <v>6</v>
      </c>
      <c r="S3820" s="9">
        <f t="shared" si="177"/>
        <v>257.2</v>
      </c>
      <c r="T3820" s="9">
        <f t="shared" si="178"/>
        <v>92.949999999999989</v>
      </c>
      <c r="U3820" s="23">
        <f t="shared" si="179"/>
        <v>0.36139191290824257</v>
      </c>
    </row>
    <row r="3821" spans="1:21" x14ac:dyDescent="0.3">
      <c r="A3821" s="9">
        <v>2106</v>
      </c>
      <c r="B3821" s="9" t="str">
        <f>PROPER(TRIM('1. Raw Data'!B3821))</f>
        <v>Customer_3819</v>
      </c>
      <c r="C3821" s="9">
        <f>IF(OR('1. Raw Data'!C3821&lt;18, '1. Raw Data'!C3821&gt;100), MEDIAN('1. Raw Data'!$C$2:$C$5001), '1. Raw Data'!C3821)</f>
        <v>24</v>
      </c>
      <c r="D3821" s="9" t="s">
        <v>5022</v>
      </c>
      <c r="E3821" s="22">
        <v>45080</v>
      </c>
      <c r="F3821" s="9">
        <v>0</v>
      </c>
      <c r="G3821" s="9">
        <v>10314</v>
      </c>
      <c r="H3821" s="15">
        <v>44991</v>
      </c>
      <c r="I3821" s="9" t="s">
        <v>7455</v>
      </c>
      <c r="J3821" s="9">
        <v>112</v>
      </c>
      <c r="K3821" s="9" t="s">
        <v>7492</v>
      </c>
      <c r="L3821" s="9" t="str">
        <f>IF(OR('1. Raw Data'!L3821="Elec", '1. Raw Data'!L3821="elect"), "Electronics", '1. Raw Data'!L3821)</f>
        <v>Electronics</v>
      </c>
      <c r="M3821" s="9">
        <v>1310.3399999999999</v>
      </c>
      <c r="N3821" s="9">
        <f>IF(ISBLANK('1. Raw Data'!N3821), MEDIAN('1. Raw Data'!$N$2:$N$5001), '1. Raw Data'!N3821)</f>
        <v>535.35</v>
      </c>
      <c r="O3821" s="9">
        <v>4</v>
      </c>
      <c r="P3821" s="9">
        <f>IF(ISBLANK('1. Raw Data'!P3821), 0, '1. Raw Data'!P3821)</f>
        <v>0</v>
      </c>
      <c r="Q3821" s="9">
        <v>578</v>
      </c>
      <c r="R3821" s="9">
        <v>1</v>
      </c>
      <c r="S3821" s="9">
        <f t="shared" si="177"/>
        <v>5241.3599999999997</v>
      </c>
      <c r="T3821" s="9">
        <f t="shared" si="178"/>
        <v>3099.9599999999996</v>
      </c>
      <c r="U3821" s="23">
        <f t="shared" si="179"/>
        <v>0.59144191583863726</v>
      </c>
    </row>
    <row r="3822" spans="1:21" x14ac:dyDescent="0.3">
      <c r="A3822" s="9">
        <v>1176</v>
      </c>
      <c r="B3822" s="9" t="str">
        <f>PROPER(TRIM('1. Raw Data'!B3822))</f>
        <v>Customer_3820</v>
      </c>
      <c r="C3822" s="9">
        <f>IF(OR('1. Raw Data'!C3822&lt;18, '1. Raw Data'!C3822&gt;100), MEDIAN('1. Raw Data'!$C$2:$C$5001), '1. Raw Data'!C3822)</f>
        <v>31</v>
      </c>
      <c r="D3822" s="9" t="s">
        <v>5023</v>
      </c>
      <c r="E3822" s="22">
        <v>45162</v>
      </c>
      <c r="F3822" s="9">
        <v>1</v>
      </c>
      <c r="G3822" s="9">
        <v>13821</v>
      </c>
      <c r="H3822" s="15">
        <v>45162</v>
      </c>
      <c r="I3822" s="9" t="s">
        <v>7455</v>
      </c>
      <c r="J3822" s="9">
        <v>125</v>
      </c>
      <c r="K3822" s="9" t="s">
        <v>7479</v>
      </c>
      <c r="L3822" s="9" t="str">
        <f>IF(OR('1. Raw Data'!L3822="Elec", '1. Raw Data'!L3822="elect"), "Electronics", '1. Raw Data'!L3822)</f>
        <v>Electronics</v>
      </c>
      <c r="M3822" s="9">
        <v>1023.72</v>
      </c>
      <c r="N3822" s="9">
        <f>IF(ISBLANK('1. Raw Data'!N3822), MEDIAN('1. Raw Data'!$N$2:$N$5001), '1. Raw Data'!N3822)</f>
        <v>680.14</v>
      </c>
      <c r="O3822" s="9">
        <v>4</v>
      </c>
      <c r="P3822" s="9">
        <f>IF(ISBLANK('1. Raw Data'!P3822), 0, '1. Raw Data'!P3822)</f>
        <v>0</v>
      </c>
      <c r="Q3822" s="9">
        <v>496</v>
      </c>
      <c r="R3822" s="9">
        <v>5</v>
      </c>
      <c r="S3822" s="9">
        <f t="shared" si="177"/>
        <v>4094.88</v>
      </c>
      <c r="T3822" s="9">
        <f t="shared" si="178"/>
        <v>1374.3200000000002</v>
      </c>
      <c r="U3822" s="23">
        <f t="shared" si="179"/>
        <v>0.33561911460164889</v>
      </c>
    </row>
    <row r="3823" spans="1:21" x14ac:dyDescent="0.3">
      <c r="A3823" s="9">
        <v>1197</v>
      </c>
      <c r="B3823" s="9" t="str">
        <f>PROPER(TRIM('1. Raw Data'!B3823))</f>
        <v>Customer_3821</v>
      </c>
      <c r="C3823" s="9">
        <f>IF(OR('1. Raw Data'!C3823&lt;18, '1. Raw Data'!C3823&gt;100), MEDIAN('1. Raw Data'!$C$2:$C$5001), '1. Raw Data'!C3823)</f>
        <v>30</v>
      </c>
      <c r="D3823" s="9" t="s">
        <v>5019</v>
      </c>
      <c r="E3823" s="22">
        <v>44167</v>
      </c>
      <c r="F3823" s="9">
        <v>0</v>
      </c>
      <c r="G3823" s="9">
        <v>12375</v>
      </c>
      <c r="H3823" s="15">
        <v>43873</v>
      </c>
      <c r="I3823" s="9" t="s">
        <v>7455</v>
      </c>
      <c r="J3823" s="9">
        <v>135</v>
      </c>
      <c r="K3823" s="9" t="s">
        <v>7458</v>
      </c>
      <c r="L3823" s="9" t="str">
        <f>IF(OR('1. Raw Data'!L3823="Elec", '1. Raw Data'!L3823="elect"), "Electronics", '1. Raw Data'!L3823)</f>
        <v>Sports</v>
      </c>
      <c r="M3823" s="9">
        <v>193.47</v>
      </c>
      <c r="N3823" s="9">
        <f>IF(ISBLANK('1. Raw Data'!N3823), MEDIAN('1. Raw Data'!$N$2:$N$5001), '1. Raw Data'!N3823)</f>
        <v>103.64</v>
      </c>
      <c r="O3823" s="9">
        <v>1</v>
      </c>
      <c r="P3823" s="9">
        <f>IF(ISBLANK('1. Raw Data'!P3823), 0, '1. Raw Data'!P3823)</f>
        <v>0</v>
      </c>
      <c r="Q3823" s="9">
        <v>623</v>
      </c>
      <c r="R3823" s="9">
        <v>6</v>
      </c>
      <c r="S3823" s="9">
        <f t="shared" si="177"/>
        <v>193.47</v>
      </c>
      <c r="T3823" s="9">
        <f t="shared" si="178"/>
        <v>89.83</v>
      </c>
      <c r="U3823" s="23">
        <f t="shared" si="179"/>
        <v>0.46430971210006716</v>
      </c>
    </row>
    <row r="3824" spans="1:21" x14ac:dyDescent="0.3">
      <c r="A3824" s="9">
        <v>1623</v>
      </c>
      <c r="B3824" s="9" t="str">
        <f>PROPER(TRIM('1. Raw Data'!B3824))</f>
        <v>Customer_3822</v>
      </c>
      <c r="C3824" s="9">
        <f>IF(OR('1. Raw Data'!C3824&lt;18, '1. Raw Data'!C3824&gt;100), MEDIAN('1. Raw Data'!$C$2:$C$5001), '1. Raw Data'!C3824)</f>
        <v>48</v>
      </c>
      <c r="D3824" s="9" t="s">
        <v>5018</v>
      </c>
      <c r="E3824" s="22">
        <v>44732</v>
      </c>
      <c r="F3824" s="9">
        <v>0</v>
      </c>
      <c r="G3824" s="9">
        <v>10275</v>
      </c>
      <c r="H3824" s="15">
        <v>44732</v>
      </c>
      <c r="I3824" s="9" t="s">
        <v>7456</v>
      </c>
      <c r="J3824" s="9">
        <v>101</v>
      </c>
      <c r="K3824" s="9" t="s">
        <v>7478</v>
      </c>
      <c r="L3824" s="9" t="str">
        <f>IF(OR('1. Raw Data'!L3824="Elec", '1. Raw Data'!L3824="elect"), "Electronics", '1. Raw Data'!L3824)</f>
        <v>Sports</v>
      </c>
      <c r="M3824" s="9">
        <v>1012.9</v>
      </c>
      <c r="N3824" s="9">
        <f>IF(ISBLANK('1. Raw Data'!N3824), MEDIAN('1. Raw Data'!$N$2:$N$5001), '1. Raw Data'!N3824)</f>
        <v>429.51499999999999</v>
      </c>
      <c r="O3824" s="9">
        <v>2</v>
      </c>
      <c r="P3824" s="9">
        <f>IF(ISBLANK('1. Raw Data'!P3824), 0, '1. Raw Data'!P3824)</f>
        <v>0</v>
      </c>
      <c r="Q3824" s="9">
        <v>556</v>
      </c>
      <c r="R3824" s="9">
        <v>5</v>
      </c>
      <c r="S3824" s="9">
        <f t="shared" si="177"/>
        <v>2025.8</v>
      </c>
      <c r="T3824" s="9">
        <f t="shared" si="178"/>
        <v>1166.77</v>
      </c>
      <c r="U3824" s="23">
        <f t="shared" si="179"/>
        <v>0.57595517820120445</v>
      </c>
    </row>
    <row r="3825" spans="1:21" x14ac:dyDescent="0.3">
      <c r="A3825" s="9">
        <v>1690</v>
      </c>
      <c r="B3825" s="9" t="str">
        <f>PROPER(TRIM('1. Raw Data'!B3825))</f>
        <v>Customer_3823</v>
      </c>
      <c r="C3825" s="9">
        <f>IF(OR('1. Raw Data'!C3825&lt;18, '1. Raw Data'!C3825&gt;100), MEDIAN('1. Raw Data'!$C$2:$C$5001), '1. Raw Data'!C3825)</f>
        <v>48</v>
      </c>
      <c r="D3825" s="9" t="s">
        <v>5019</v>
      </c>
      <c r="E3825" s="22">
        <v>44550</v>
      </c>
      <c r="F3825" s="9">
        <v>1</v>
      </c>
      <c r="G3825" s="9">
        <v>12763</v>
      </c>
      <c r="H3825" s="15">
        <v>44550</v>
      </c>
      <c r="I3825" s="9" t="s">
        <v>7457</v>
      </c>
      <c r="J3825" s="9">
        <v>105</v>
      </c>
      <c r="K3825" s="9" t="s">
        <v>7461</v>
      </c>
      <c r="L3825" s="9" t="str">
        <f>IF(OR('1. Raw Data'!L3825="Elec", '1. Raw Data'!L3825="elect"), "Electronics", '1. Raw Data'!L3825)</f>
        <v>Home Appliances</v>
      </c>
      <c r="M3825" s="9">
        <v>936.89</v>
      </c>
      <c r="N3825" s="9">
        <f>IF(ISBLANK('1. Raw Data'!N3825), MEDIAN('1. Raw Data'!$N$2:$N$5001), '1. Raw Data'!N3825)</f>
        <v>586.23</v>
      </c>
      <c r="O3825" s="9">
        <v>3</v>
      </c>
      <c r="P3825" s="9">
        <f>IF(ISBLANK('1. Raw Data'!P3825), 0, '1. Raw Data'!P3825)</f>
        <v>0</v>
      </c>
      <c r="Q3825" s="9">
        <v>1108</v>
      </c>
      <c r="R3825" s="9">
        <v>4</v>
      </c>
      <c r="S3825" s="9">
        <f t="shared" si="177"/>
        <v>2810.67</v>
      </c>
      <c r="T3825" s="9">
        <f t="shared" si="178"/>
        <v>1051.98</v>
      </c>
      <c r="U3825" s="23">
        <f t="shared" si="179"/>
        <v>0.37428086541643096</v>
      </c>
    </row>
    <row r="3826" spans="1:21" x14ac:dyDescent="0.3">
      <c r="A3826" s="9">
        <v>2444</v>
      </c>
      <c r="B3826" s="9" t="str">
        <f>PROPER(TRIM('1. Raw Data'!B3826))</f>
        <v>Customer_3824</v>
      </c>
      <c r="C3826" s="9">
        <f>IF(OR('1. Raw Data'!C3826&lt;18, '1. Raw Data'!C3826&gt;100), MEDIAN('1. Raw Data'!$C$2:$C$5001), '1. Raw Data'!C3826)</f>
        <v>50</v>
      </c>
      <c r="D3826" s="9" t="s">
        <v>5019</v>
      </c>
      <c r="E3826" s="22">
        <v>45310</v>
      </c>
      <c r="F3826" s="9">
        <v>0</v>
      </c>
      <c r="G3826" s="9">
        <v>10451</v>
      </c>
      <c r="H3826" s="15">
        <v>45310</v>
      </c>
      <c r="I3826" s="9" t="s">
        <v>7456</v>
      </c>
      <c r="J3826" s="9">
        <v>101</v>
      </c>
      <c r="K3826" s="9" t="s">
        <v>7478</v>
      </c>
      <c r="L3826" s="9" t="str">
        <f>IF(OR('1. Raw Data'!L3826="Elec", '1. Raw Data'!L3826="elect"), "Electronics", '1. Raw Data'!L3826)</f>
        <v>Electronics</v>
      </c>
      <c r="M3826" s="9">
        <v>736.37</v>
      </c>
      <c r="N3826" s="9">
        <f>IF(ISBLANK('1. Raw Data'!N3826), MEDIAN('1. Raw Data'!$N$2:$N$5001), '1. Raw Data'!N3826)</f>
        <v>365.87</v>
      </c>
      <c r="O3826" s="9">
        <v>2</v>
      </c>
      <c r="P3826" s="9">
        <f>IF(ISBLANK('1. Raw Data'!P3826), 0, '1. Raw Data'!P3826)</f>
        <v>0</v>
      </c>
      <c r="Q3826" s="9">
        <v>348</v>
      </c>
      <c r="R3826" s="9">
        <v>2</v>
      </c>
      <c r="S3826" s="9">
        <f t="shared" si="177"/>
        <v>1472.74</v>
      </c>
      <c r="T3826" s="9">
        <f t="shared" si="178"/>
        <v>741</v>
      </c>
      <c r="U3826" s="23">
        <f t="shared" si="179"/>
        <v>0.50314379999185188</v>
      </c>
    </row>
    <row r="3827" spans="1:21" x14ac:dyDescent="0.3">
      <c r="A3827" s="9">
        <v>1400</v>
      </c>
      <c r="B3827" s="9" t="str">
        <f>PROPER(TRIM('1. Raw Data'!B3827))</f>
        <v>Customer_3825</v>
      </c>
      <c r="C3827" s="9">
        <f>IF(OR('1. Raw Data'!C3827&lt;18, '1. Raw Data'!C3827&gt;100), MEDIAN('1. Raw Data'!$C$2:$C$5001), '1. Raw Data'!C3827)</f>
        <v>44</v>
      </c>
      <c r="D3827" s="9" t="s">
        <v>5018</v>
      </c>
      <c r="E3827" s="22">
        <v>44267</v>
      </c>
      <c r="F3827" s="9">
        <v>0</v>
      </c>
      <c r="G3827" s="9">
        <v>11588</v>
      </c>
      <c r="H3827" s="15">
        <v>44533</v>
      </c>
      <c r="I3827" s="9" t="s">
        <v>7456</v>
      </c>
      <c r="J3827" s="9">
        <v>108</v>
      </c>
      <c r="K3827" s="9" t="s">
        <v>7496</v>
      </c>
      <c r="L3827" s="9" t="str">
        <f>IF(OR('1. Raw Data'!L3827="Elec", '1. Raw Data'!L3827="elect"), "Electronics", '1. Raw Data'!L3827)</f>
        <v>Clothing</v>
      </c>
      <c r="M3827" s="9">
        <v>657.92</v>
      </c>
      <c r="N3827" s="9">
        <f>IF(ISBLANK('1. Raw Data'!N3827), MEDIAN('1. Raw Data'!$N$2:$N$5001), '1. Raw Data'!N3827)</f>
        <v>313.17</v>
      </c>
      <c r="O3827" s="9">
        <v>3</v>
      </c>
      <c r="P3827" s="9">
        <f>IF(ISBLANK('1. Raw Data'!P3827), 0, '1. Raw Data'!P3827)</f>
        <v>0</v>
      </c>
      <c r="Q3827" s="9">
        <v>438</v>
      </c>
      <c r="R3827" s="9">
        <v>9</v>
      </c>
      <c r="S3827" s="9">
        <f t="shared" si="177"/>
        <v>1973.7599999999998</v>
      </c>
      <c r="T3827" s="9">
        <f t="shared" si="178"/>
        <v>1034.2499999999998</v>
      </c>
      <c r="U3827" s="23">
        <f t="shared" si="179"/>
        <v>0.52399987840466922</v>
      </c>
    </row>
    <row r="3828" spans="1:21" x14ac:dyDescent="0.3">
      <c r="A3828" s="9">
        <v>1470</v>
      </c>
      <c r="B3828" s="9" t="str">
        <f>PROPER(TRIM('1. Raw Data'!B3828))</f>
        <v>Customer_3826</v>
      </c>
      <c r="C3828" s="9">
        <f>IF(OR('1. Raw Data'!C3828&lt;18, '1. Raw Data'!C3828&gt;100), MEDIAN('1. Raw Data'!$C$2:$C$5001), '1. Raw Data'!C3828)</f>
        <v>40</v>
      </c>
      <c r="D3828" s="9" t="s">
        <v>5018</v>
      </c>
      <c r="E3828" s="22">
        <v>45206</v>
      </c>
      <c r="F3828" s="9">
        <v>0</v>
      </c>
      <c r="G3828" s="9">
        <v>10485</v>
      </c>
      <c r="H3828" s="15">
        <v>45117</v>
      </c>
      <c r="I3828" s="9" t="s">
        <v>7455</v>
      </c>
      <c r="J3828" s="9">
        <v>139</v>
      </c>
      <c r="K3828" s="9" t="s">
        <v>7486</v>
      </c>
      <c r="L3828" s="9" t="str">
        <f>IF(OR('1. Raw Data'!L3828="Elec", '1. Raw Data'!L3828="elect"), "Electronics", '1. Raw Data'!L3828)</f>
        <v>Sports</v>
      </c>
      <c r="M3828" s="9">
        <v>1336.25</v>
      </c>
      <c r="N3828" s="9">
        <f>IF(ISBLANK('1. Raw Data'!N3828), MEDIAN('1. Raw Data'!$N$2:$N$5001), '1. Raw Data'!N3828)</f>
        <v>599.16999999999996</v>
      </c>
      <c r="O3828" s="9">
        <v>1</v>
      </c>
      <c r="P3828" s="9">
        <f>IF(ISBLANK('1. Raw Data'!P3828), 0, '1. Raw Data'!P3828)</f>
        <v>0</v>
      </c>
      <c r="Q3828" s="9">
        <v>344</v>
      </c>
      <c r="R3828" s="9">
        <v>7</v>
      </c>
      <c r="S3828" s="9">
        <f t="shared" si="177"/>
        <v>1336.25</v>
      </c>
      <c r="T3828" s="9">
        <f t="shared" si="178"/>
        <v>737.08</v>
      </c>
      <c r="U3828" s="23">
        <f t="shared" si="179"/>
        <v>0.5516033676333022</v>
      </c>
    </row>
    <row r="3829" spans="1:21" x14ac:dyDescent="0.3">
      <c r="A3829" s="9">
        <v>1217</v>
      </c>
      <c r="B3829" s="9" t="str">
        <f>PROPER(TRIM('1. Raw Data'!B3829))</f>
        <v>Customer_3827</v>
      </c>
      <c r="C3829" s="9">
        <f>IF(OR('1. Raw Data'!C3829&lt;18, '1. Raw Data'!C3829&gt;100), MEDIAN('1. Raw Data'!$C$2:$C$5001), '1. Raw Data'!C3829)</f>
        <v>40</v>
      </c>
      <c r="D3829" s="9" t="s">
        <v>5018</v>
      </c>
      <c r="E3829" s="22">
        <v>43993</v>
      </c>
      <c r="F3829" s="9">
        <v>0</v>
      </c>
      <c r="G3829" s="9">
        <v>11130</v>
      </c>
      <c r="H3829" s="15">
        <v>44141</v>
      </c>
      <c r="I3829" s="9" t="s">
        <v>7455</v>
      </c>
      <c r="J3829" s="9">
        <v>147</v>
      </c>
      <c r="K3829" s="9" t="s">
        <v>7474</v>
      </c>
      <c r="L3829" s="9" t="str">
        <f>IF(OR('1. Raw Data'!L3829="Elec", '1. Raw Data'!L3829="elect"), "Electronics", '1. Raw Data'!L3829)</f>
        <v>Electronics</v>
      </c>
      <c r="M3829" s="9">
        <v>405.46</v>
      </c>
      <c r="N3829" s="9">
        <f>IF(ISBLANK('1. Raw Data'!N3829), MEDIAN('1. Raw Data'!$N$2:$N$5001), '1. Raw Data'!N3829)</f>
        <v>221.38</v>
      </c>
      <c r="O3829" s="9">
        <v>3</v>
      </c>
      <c r="P3829" s="9">
        <f>IF(ISBLANK('1. Raw Data'!P3829), 0, '1. Raw Data'!P3829)</f>
        <v>0.1</v>
      </c>
      <c r="Q3829" s="9">
        <v>483</v>
      </c>
      <c r="R3829" s="9">
        <v>5</v>
      </c>
      <c r="S3829" s="9">
        <f t="shared" si="177"/>
        <v>1094.742</v>
      </c>
      <c r="T3829" s="9">
        <f t="shared" si="178"/>
        <v>430.60199999999998</v>
      </c>
      <c r="U3829" s="23">
        <f t="shared" si="179"/>
        <v>0.39333651216450999</v>
      </c>
    </row>
    <row r="3830" spans="1:21" x14ac:dyDescent="0.3">
      <c r="A3830" s="9">
        <v>1928</v>
      </c>
      <c r="B3830" s="9" t="str">
        <f>PROPER(TRIM('1. Raw Data'!B3830))</f>
        <v>Customer_3828</v>
      </c>
      <c r="C3830" s="9">
        <f>IF(OR('1. Raw Data'!C3830&lt;18, '1. Raw Data'!C3830&gt;100), MEDIAN('1. Raw Data'!$C$2:$C$5001), '1. Raw Data'!C3830)</f>
        <v>37</v>
      </c>
      <c r="D3830" s="9" t="s">
        <v>5019</v>
      </c>
      <c r="E3830" s="22">
        <v>44674</v>
      </c>
      <c r="F3830" s="9">
        <v>0</v>
      </c>
      <c r="G3830" s="9">
        <v>10566</v>
      </c>
      <c r="H3830" s="15">
        <v>44674</v>
      </c>
      <c r="I3830" s="9" t="s">
        <v>7457</v>
      </c>
      <c r="J3830" s="9">
        <v>143</v>
      </c>
      <c r="K3830" s="9" t="s">
        <v>7475</v>
      </c>
      <c r="L3830" s="9" t="str">
        <f>IF(OR('1. Raw Data'!L3830="Elec", '1. Raw Data'!L3830="elect"), "Electronics", '1. Raw Data'!L3830)</f>
        <v>Home Appliances</v>
      </c>
      <c r="M3830" s="9">
        <v>627.54999999999995</v>
      </c>
      <c r="N3830" s="9">
        <f>IF(ISBLANK('1. Raw Data'!N3830), MEDIAN('1. Raw Data'!$N$2:$N$5001), '1. Raw Data'!N3830)</f>
        <v>268.60000000000002</v>
      </c>
      <c r="O3830" s="9">
        <v>4</v>
      </c>
      <c r="P3830" s="9">
        <f>IF(ISBLANK('1. Raw Data'!P3830), 0, '1. Raw Data'!P3830)</f>
        <v>0</v>
      </c>
      <c r="Q3830" s="9">
        <v>381</v>
      </c>
      <c r="R3830" s="9">
        <v>6</v>
      </c>
      <c r="S3830" s="9">
        <f t="shared" si="177"/>
        <v>2510.1999999999998</v>
      </c>
      <c r="T3830" s="9">
        <f t="shared" si="178"/>
        <v>1435.7999999999997</v>
      </c>
      <c r="U3830" s="23">
        <f t="shared" si="179"/>
        <v>0.57198629591267625</v>
      </c>
    </row>
    <row r="3831" spans="1:21" x14ac:dyDescent="0.3">
      <c r="A3831" s="9">
        <v>1631</v>
      </c>
      <c r="B3831" s="9" t="str">
        <f>PROPER(TRIM('1. Raw Data'!B3831))</f>
        <v>Customer_3829</v>
      </c>
      <c r="C3831" s="9">
        <f>IF(OR('1. Raw Data'!C3831&lt;18, '1. Raw Data'!C3831&gt;100), MEDIAN('1. Raw Data'!$C$2:$C$5001), '1. Raw Data'!C3831)</f>
        <v>41</v>
      </c>
      <c r="D3831" s="9" t="s">
        <v>5023</v>
      </c>
      <c r="E3831" s="22">
        <v>45092</v>
      </c>
      <c r="F3831" s="9">
        <v>0</v>
      </c>
      <c r="G3831" s="9">
        <v>10245</v>
      </c>
      <c r="H3831" s="15">
        <v>45092</v>
      </c>
      <c r="I3831" s="9" t="s">
        <v>7456</v>
      </c>
      <c r="J3831" s="9">
        <v>118</v>
      </c>
      <c r="K3831" s="9" t="s">
        <v>7501</v>
      </c>
      <c r="L3831" s="9" t="str">
        <f>IF(OR('1. Raw Data'!L3831="Elec", '1. Raw Data'!L3831="elect"), "Electronics", '1. Raw Data'!L3831)</f>
        <v>Electronics</v>
      </c>
      <c r="M3831" s="9">
        <v>527.22</v>
      </c>
      <c r="N3831" s="9">
        <f>IF(ISBLANK('1. Raw Data'!N3831), MEDIAN('1. Raw Data'!$N$2:$N$5001), '1. Raw Data'!N3831)</f>
        <v>335.15</v>
      </c>
      <c r="O3831" s="9">
        <v>5</v>
      </c>
      <c r="P3831" s="9">
        <f>IF(ISBLANK('1. Raw Data'!P3831), 0, '1. Raw Data'!P3831)</f>
        <v>0</v>
      </c>
      <c r="Q3831" s="9">
        <v>566</v>
      </c>
      <c r="R3831" s="9">
        <v>5</v>
      </c>
      <c r="S3831" s="9">
        <f t="shared" si="177"/>
        <v>2636.1000000000004</v>
      </c>
      <c r="T3831" s="9">
        <f t="shared" si="178"/>
        <v>960.35000000000036</v>
      </c>
      <c r="U3831" s="23">
        <f t="shared" si="179"/>
        <v>0.36430712036720925</v>
      </c>
    </row>
    <row r="3832" spans="1:21" x14ac:dyDescent="0.3">
      <c r="A3832" s="9">
        <v>1950</v>
      </c>
      <c r="B3832" s="9" t="str">
        <f>PROPER(TRIM('1. Raw Data'!B3832))</f>
        <v>Customer_3830</v>
      </c>
      <c r="C3832" s="9">
        <f>IF(OR('1. Raw Data'!C3832&lt;18, '1. Raw Data'!C3832&gt;100), MEDIAN('1. Raw Data'!$C$2:$C$5001), '1. Raw Data'!C3832)</f>
        <v>58</v>
      </c>
      <c r="D3832" s="9" t="s">
        <v>5021</v>
      </c>
      <c r="E3832" s="22">
        <v>45118</v>
      </c>
      <c r="F3832" s="9">
        <v>0</v>
      </c>
      <c r="G3832" s="9">
        <v>12982</v>
      </c>
      <c r="H3832" s="15">
        <v>45237</v>
      </c>
      <c r="I3832" s="9" t="s">
        <v>7457</v>
      </c>
      <c r="J3832" s="9">
        <v>146</v>
      </c>
      <c r="K3832" s="9" t="s">
        <v>7505</v>
      </c>
      <c r="L3832" s="9" t="str">
        <f>IF(OR('1. Raw Data'!L3832="Elec", '1. Raw Data'!L3832="elect"), "Electronics", '1. Raw Data'!L3832)</f>
        <v>Home Appliances</v>
      </c>
      <c r="M3832" s="9">
        <v>1168.24</v>
      </c>
      <c r="N3832" s="9">
        <f>IF(ISBLANK('1. Raw Data'!N3832), MEDIAN('1. Raw Data'!$N$2:$N$5001), '1. Raw Data'!N3832)</f>
        <v>632.25</v>
      </c>
      <c r="O3832" s="9">
        <v>3</v>
      </c>
      <c r="P3832" s="9">
        <f>IF(ISBLANK('1. Raw Data'!P3832), 0, '1. Raw Data'!P3832)</f>
        <v>0</v>
      </c>
      <c r="Q3832" s="9">
        <v>421</v>
      </c>
      <c r="R3832" s="9">
        <v>4</v>
      </c>
      <c r="S3832" s="9">
        <f t="shared" si="177"/>
        <v>3504.7200000000003</v>
      </c>
      <c r="T3832" s="9">
        <f t="shared" si="178"/>
        <v>1607.9700000000003</v>
      </c>
      <c r="U3832" s="23">
        <f t="shared" si="179"/>
        <v>0.45880127371088136</v>
      </c>
    </row>
    <row r="3833" spans="1:21" x14ac:dyDescent="0.3">
      <c r="A3833" s="9">
        <v>1905</v>
      </c>
      <c r="B3833" s="9" t="str">
        <f>PROPER(TRIM('1. Raw Data'!B3833))</f>
        <v>Customer_3831</v>
      </c>
      <c r="C3833" s="9">
        <f>IF(OR('1. Raw Data'!C3833&lt;18, '1. Raw Data'!C3833&gt;100), MEDIAN('1. Raw Data'!$C$2:$C$5001), '1. Raw Data'!C3833)</f>
        <v>41</v>
      </c>
      <c r="D3833" s="9" t="s">
        <v>5021</v>
      </c>
      <c r="E3833" s="22">
        <v>44737</v>
      </c>
      <c r="F3833" s="9">
        <v>0</v>
      </c>
      <c r="G3833" s="9">
        <v>10888</v>
      </c>
      <c r="H3833" s="15">
        <v>44737</v>
      </c>
      <c r="I3833" s="9" t="s">
        <v>7455</v>
      </c>
      <c r="J3833" s="9">
        <v>109</v>
      </c>
      <c r="K3833" s="9" t="s">
        <v>7466</v>
      </c>
      <c r="L3833" s="9" t="str">
        <f>IF(OR('1. Raw Data'!L3833="Elec", '1. Raw Data'!L3833="elect"), "Electronics", '1. Raw Data'!L3833)</f>
        <v>Home Appliances</v>
      </c>
      <c r="M3833" s="9">
        <v>1378.87</v>
      </c>
      <c r="N3833" s="9">
        <f>IF(ISBLANK('1. Raw Data'!N3833), MEDIAN('1. Raw Data'!$N$2:$N$5001), '1. Raw Data'!N3833)</f>
        <v>736.44</v>
      </c>
      <c r="O3833" s="9">
        <v>2</v>
      </c>
      <c r="P3833" s="9">
        <f>IF(ISBLANK('1. Raw Data'!P3833), 0, '1. Raw Data'!P3833)</f>
        <v>0</v>
      </c>
      <c r="Q3833" s="9">
        <v>526</v>
      </c>
      <c r="R3833" s="9">
        <v>4</v>
      </c>
      <c r="S3833" s="9">
        <f t="shared" si="177"/>
        <v>2757.74</v>
      </c>
      <c r="T3833" s="9">
        <f t="shared" si="178"/>
        <v>1284.8599999999997</v>
      </c>
      <c r="U3833" s="23">
        <f t="shared" si="179"/>
        <v>0.46591049192454681</v>
      </c>
    </row>
    <row r="3834" spans="1:21" x14ac:dyDescent="0.3">
      <c r="A3834" s="9">
        <v>1174</v>
      </c>
      <c r="B3834" s="9" t="str">
        <f>PROPER(TRIM('1. Raw Data'!B3834))</f>
        <v>Customer_3832</v>
      </c>
      <c r="C3834" s="9">
        <f>IF(OR('1. Raw Data'!C3834&lt;18, '1. Raw Data'!C3834&gt;100), MEDIAN('1. Raw Data'!$C$2:$C$5001), '1. Raw Data'!C3834)</f>
        <v>25</v>
      </c>
      <c r="D3834" s="9" t="s">
        <v>5019</v>
      </c>
      <c r="E3834" s="22">
        <v>44275</v>
      </c>
      <c r="F3834" s="9">
        <v>1</v>
      </c>
      <c r="G3834" s="9">
        <v>12211</v>
      </c>
      <c r="H3834" s="15">
        <v>44275</v>
      </c>
      <c r="I3834" s="9" t="s">
        <v>7455</v>
      </c>
      <c r="J3834" s="9">
        <v>105</v>
      </c>
      <c r="K3834" s="9" t="s">
        <v>7461</v>
      </c>
      <c r="L3834" s="9" t="str">
        <f>IF(OR('1. Raw Data'!L3834="Elec", '1. Raw Data'!L3834="elect"), "Electronics", '1. Raw Data'!L3834)</f>
        <v>Sports</v>
      </c>
      <c r="M3834" s="9">
        <v>1282.18</v>
      </c>
      <c r="N3834" s="9">
        <f>IF(ISBLANK('1. Raw Data'!N3834), MEDIAN('1. Raw Data'!$N$2:$N$5001), '1. Raw Data'!N3834)</f>
        <v>513.59</v>
      </c>
      <c r="O3834" s="9">
        <v>1</v>
      </c>
      <c r="P3834" s="9">
        <f>IF(ISBLANK('1. Raw Data'!P3834), 0, '1. Raw Data'!P3834)</f>
        <v>0</v>
      </c>
      <c r="Q3834" s="9">
        <v>626</v>
      </c>
      <c r="R3834" s="9">
        <v>4</v>
      </c>
      <c r="S3834" s="9">
        <f t="shared" si="177"/>
        <v>1282.18</v>
      </c>
      <c r="T3834" s="9">
        <f t="shared" si="178"/>
        <v>768.59</v>
      </c>
      <c r="U3834" s="23">
        <f t="shared" si="179"/>
        <v>0.59944001622237131</v>
      </c>
    </row>
    <row r="3835" spans="1:21" x14ac:dyDescent="0.3">
      <c r="A3835" s="9">
        <v>1022</v>
      </c>
      <c r="B3835" s="9" t="str">
        <f>PROPER(TRIM('1. Raw Data'!B3835))</f>
        <v>Customer_3833</v>
      </c>
      <c r="C3835" s="9">
        <f>IF(OR('1. Raw Data'!C3835&lt;18, '1. Raw Data'!C3835&gt;100), MEDIAN('1. Raw Data'!$C$2:$C$5001), '1. Raw Data'!C3835)</f>
        <v>49</v>
      </c>
      <c r="D3835" s="9" t="s">
        <v>5019</v>
      </c>
      <c r="E3835" s="22">
        <v>44008</v>
      </c>
      <c r="F3835" s="9">
        <v>0</v>
      </c>
      <c r="G3835" s="9">
        <v>12574</v>
      </c>
      <c r="H3835" s="15">
        <v>44008</v>
      </c>
      <c r="I3835" s="9" t="s">
        <v>7457</v>
      </c>
      <c r="J3835" s="9">
        <v>104</v>
      </c>
      <c r="K3835" s="9" t="s">
        <v>7499</v>
      </c>
      <c r="L3835" s="9" t="str">
        <f>IF(OR('1. Raw Data'!L3835="Elec", '1. Raw Data'!L3835="elect"), "Electronics", '1. Raw Data'!L3835)</f>
        <v>Home Appliances</v>
      </c>
      <c r="M3835" s="9">
        <v>1206.67</v>
      </c>
      <c r="N3835" s="9">
        <f>IF(ISBLANK('1. Raw Data'!N3835), MEDIAN('1. Raw Data'!$N$2:$N$5001), '1. Raw Data'!N3835)</f>
        <v>778.74</v>
      </c>
      <c r="O3835" s="9">
        <v>1</v>
      </c>
      <c r="P3835" s="9">
        <f>IF(ISBLANK('1. Raw Data'!P3835), 0, '1. Raw Data'!P3835)</f>
        <v>0</v>
      </c>
      <c r="Q3835" s="9">
        <v>414</v>
      </c>
      <c r="R3835" s="9">
        <v>5</v>
      </c>
      <c r="S3835" s="9">
        <f t="shared" si="177"/>
        <v>1206.67</v>
      </c>
      <c r="T3835" s="9">
        <f t="shared" si="178"/>
        <v>427.93000000000006</v>
      </c>
      <c r="U3835" s="23">
        <f t="shared" si="179"/>
        <v>0.35463714188634843</v>
      </c>
    </row>
    <row r="3836" spans="1:21" x14ac:dyDescent="0.3">
      <c r="A3836" s="9">
        <v>1234</v>
      </c>
      <c r="B3836" s="9" t="str">
        <f>PROPER(TRIM('1. Raw Data'!B3836))</f>
        <v>Customer_3834</v>
      </c>
      <c r="C3836" s="9">
        <f>IF(OR('1. Raw Data'!C3836&lt;18, '1. Raw Data'!C3836&gt;100), MEDIAN('1. Raw Data'!$C$2:$C$5001), '1. Raw Data'!C3836)</f>
        <v>39</v>
      </c>
      <c r="D3836" s="9" t="s">
        <v>5023</v>
      </c>
      <c r="E3836" s="22">
        <v>44036</v>
      </c>
      <c r="F3836" s="9">
        <v>1</v>
      </c>
      <c r="G3836" s="9">
        <v>10000</v>
      </c>
      <c r="H3836" s="15">
        <v>44036</v>
      </c>
      <c r="I3836" s="9" t="s">
        <v>7457</v>
      </c>
      <c r="J3836" s="9">
        <v>144</v>
      </c>
      <c r="K3836" s="9" t="s">
        <v>7462</v>
      </c>
      <c r="L3836" s="9" t="str">
        <f>IF(OR('1. Raw Data'!L3836="Elec", '1. Raw Data'!L3836="elect"), "Electronics", '1. Raw Data'!L3836)</f>
        <v>Home Appliances</v>
      </c>
      <c r="M3836" s="9">
        <v>1480.85</v>
      </c>
      <c r="N3836" s="9">
        <f>IF(ISBLANK('1. Raw Data'!N3836), MEDIAN('1. Raw Data'!$N$2:$N$5001), '1. Raw Data'!N3836)</f>
        <v>811.29</v>
      </c>
      <c r="O3836" s="9">
        <v>5</v>
      </c>
      <c r="P3836" s="9">
        <f>IF(ISBLANK('1. Raw Data'!P3836), 0, '1. Raw Data'!P3836)</f>
        <v>0.1</v>
      </c>
      <c r="Q3836" s="9">
        <v>1041</v>
      </c>
      <c r="R3836" s="9">
        <v>6</v>
      </c>
      <c r="S3836" s="9">
        <f t="shared" si="177"/>
        <v>6663.8249999999998</v>
      </c>
      <c r="T3836" s="9">
        <f t="shared" si="178"/>
        <v>2607.375</v>
      </c>
      <c r="U3836" s="23">
        <f t="shared" si="179"/>
        <v>0.39127303012909254</v>
      </c>
    </row>
    <row r="3837" spans="1:21" x14ac:dyDescent="0.3">
      <c r="A3837" s="9">
        <v>2036</v>
      </c>
      <c r="B3837" s="9" t="str">
        <f>PROPER(TRIM('1. Raw Data'!B3837))</f>
        <v>Customer_3835</v>
      </c>
      <c r="C3837" s="9">
        <f>IF(OR('1. Raw Data'!C3837&lt;18, '1. Raw Data'!C3837&gt;100), MEDIAN('1. Raw Data'!$C$2:$C$5001), '1. Raw Data'!C3837)</f>
        <v>33</v>
      </c>
      <c r="D3837" s="9" t="s">
        <v>5018</v>
      </c>
      <c r="E3837" s="22">
        <v>44117</v>
      </c>
      <c r="F3837" s="9">
        <v>0</v>
      </c>
      <c r="G3837" s="9">
        <v>12910</v>
      </c>
      <c r="H3837" s="15">
        <v>44117</v>
      </c>
      <c r="I3837" s="9" t="s">
        <v>7456</v>
      </c>
      <c r="J3837" s="9">
        <v>129</v>
      </c>
      <c r="K3837" s="9" t="s">
        <v>7471</v>
      </c>
      <c r="L3837" s="9" t="str">
        <f>IF(OR('1. Raw Data'!L3837="Elec", '1. Raw Data'!L3837="elect"), "Electronics", '1. Raw Data'!L3837)</f>
        <v>Clothing</v>
      </c>
      <c r="M3837" s="9">
        <v>1060.8599999999999</v>
      </c>
      <c r="N3837" s="9">
        <f>IF(ISBLANK('1. Raw Data'!N3837), MEDIAN('1. Raw Data'!$N$2:$N$5001), '1. Raw Data'!N3837)</f>
        <v>564.34</v>
      </c>
      <c r="O3837" s="9">
        <v>4</v>
      </c>
      <c r="P3837" s="9">
        <f>IF(ISBLANK('1. Raw Data'!P3837), 0, '1. Raw Data'!P3837)</f>
        <v>0</v>
      </c>
      <c r="Q3837" s="9">
        <v>386</v>
      </c>
      <c r="R3837" s="9">
        <v>6</v>
      </c>
      <c r="S3837" s="9">
        <f t="shared" si="177"/>
        <v>4243.4399999999996</v>
      </c>
      <c r="T3837" s="9">
        <f t="shared" si="178"/>
        <v>1986.0799999999995</v>
      </c>
      <c r="U3837" s="23">
        <f t="shared" si="179"/>
        <v>0.46803536753200226</v>
      </c>
    </row>
    <row r="3838" spans="1:21" x14ac:dyDescent="0.3">
      <c r="A3838" s="9">
        <v>2124</v>
      </c>
      <c r="B3838" s="9" t="str">
        <f>PROPER(TRIM('1. Raw Data'!B3838))</f>
        <v>Customer_3836</v>
      </c>
      <c r="C3838" s="9">
        <f>IF(OR('1. Raw Data'!C3838&lt;18, '1. Raw Data'!C3838&gt;100), MEDIAN('1. Raw Data'!$C$2:$C$5001), '1. Raw Data'!C3838)</f>
        <v>40</v>
      </c>
      <c r="D3838" s="9" t="s">
        <v>5019</v>
      </c>
      <c r="E3838" s="22">
        <v>44083</v>
      </c>
      <c r="F3838" s="9">
        <v>0</v>
      </c>
      <c r="G3838" s="9">
        <v>12184</v>
      </c>
      <c r="H3838" s="15">
        <v>44083</v>
      </c>
      <c r="I3838" s="9" t="s">
        <v>7457</v>
      </c>
      <c r="J3838" s="9">
        <v>101</v>
      </c>
      <c r="K3838" s="9" t="s">
        <v>7478</v>
      </c>
      <c r="L3838" s="9" t="str">
        <f>IF(OR('1. Raw Data'!L3838="Elec", '1. Raw Data'!L3838="elect"), "Electronics", '1. Raw Data'!L3838)</f>
        <v>Home Appliances</v>
      </c>
      <c r="M3838" s="9">
        <v>1139.03</v>
      </c>
      <c r="N3838" s="9">
        <f>IF(ISBLANK('1. Raw Data'!N3838), MEDIAN('1. Raw Data'!$N$2:$N$5001), '1. Raw Data'!N3838)</f>
        <v>715.78</v>
      </c>
      <c r="O3838" s="9">
        <v>4</v>
      </c>
      <c r="P3838" s="9">
        <f>IF(ISBLANK('1. Raw Data'!P3838), 0, '1. Raw Data'!P3838)</f>
        <v>0.1</v>
      </c>
      <c r="Q3838" s="9">
        <v>633</v>
      </c>
      <c r="R3838" s="9">
        <v>4</v>
      </c>
      <c r="S3838" s="9">
        <f t="shared" si="177"/>
        <v>4100.5079999999998</v>
      </c>
      <c r="T3838" s="9">
        <f t="shared" si="178"/>
        <v>1237.3879999999999</v>
      </c>
      <c r="U3838" s="23">
        <f t="shared" si="179"/>
        <v>0.30176456185428729</v>
      </c>
    </row>
    <row r="3839" spans="1:21" x14ac:dyDescent="0.3">
      <c r="A3839" s="9">
        <v>1928</v>
      </c>
      <c r="B3839" s="9" t="str">
        <f>PROPER(TRIM('1. Raw Data'!B3839))</f>
        <v>Customer_3837</v>
      </c>
      <c r="C3839" s="9">
        <f>IF(OR('1. Raw Data'!C3839&lt;18, '1. Raw Data'!C3839&gt;100), MEDIAN('1. Raw Data'!$C$2:$C$5001), '1. Raw Data'!C3839)</f>
        <v>41</v>
      </c>
      <c r="D3839" s="9" t="s">
        <v>5020</v>
      </c>
      <c r="E3839" s="22">
        <v>45038</v>
      </c>
      <c r="F3839" s="9">
        <v>0</v>
      </c>
      <c r="G3839" s="9">
        <v>10150</v>
      </c>
      <c r="H3839" s="15">
        <v>45038</v>
      </c>
      <c r="I3839" s="9" t="s">
        <v>7457</v>
      </c>
      <c r="J3839" s="9">
        <v>130</v>
      </c>
      <c r="K3839" s="9" t="s">
        <v>7487</v>
      </c>
      <c r="L3839" s="9" t="str">
        <f>IF(OR('1. Raw Data'!L3839="Elec", '1. Raw Data'!L3839="elect"), "Electronics", '1. Raw Data'!L3839)</f>
        <v>Clothing</v>
      </c>
      <c r="M3839" s="9">
        <v>1475.06</v>
      </c>
      <c r="N3839" s="9">
        <f>IF(ISBLANK('1. Raw Data'!N3839), MEDIAN('1. Raw Data'!$N$2:$N$5001), '1. Raw Data'!N3839)</f>
        <v>617.86</v>
      </c>
      <c r="O3839" s="9">
        <v>1</v>
      </c>
      <c r="P3839" s="9">
        <f>IF(ISBLANK('1. Raw Data'!P3839), 0, '1. Raw Data'!P3839)</f>
        <v>0</v>
      </c>
      <c r="Q3839" s="9">
        <v>381</v>
      </c>
      <c r="R3839" s="9">
        <v>6</v>
      </c>
      <c r="S3839" s="9">
        <f t="shared" si="177"/>
        <v>1475.06</v>
      </c>
      <c r="T3839" s="9">
        <f t="shared" si="178"/>
        <v>857.19999999999993</v>
      </c>
      <c r="U3839" s="23">
        <f t="shared" si="179"/>
        <v>0.58112890323105504</v>
      </c>
    </row>
    <row r="3840" spans="1:21" x14ac:dyDescent="0.3">
      <c r="A3840" s="9">
        <v>1522</v>
      </c>
      <c r="B3840" s="9" t="str">
        <f>PROPER(TRIM('1. Raw Data'!B3840))</f>
        <v>Customer_3838</v>
      </c>
      <c r="C3840" s="9">
        <f>IF(OR('1. Raw Data'!C3840&lt;18, '1. Raw Data'!C3840&gt;100), MEDIAN('1. Raw Data'!$C$2:$C$5001), '1. Raw Data'!C3840)</f>
        <v>43</v>
      </c>
      <c r="D3840" s="9" t="s">
        <v>5018</v>
      </c>
      <c r="E3840" s="22">
        <v>45326</v>
      </c>
      <c r="F3840" s="9">
        <v>0</v>
      </c>
      <c r="G3840" s="9">
        <v>13251</v>
      </c>
      <c r="H3840" s="15">
        <v>45384</v>
      </c>
      <c r="I3840" s="9" t="s">
        <v>7456</v>
      </c>
      <c r="J3840" s="9">
        <v>145</v>
      </c>
      <c r="K3840" s="9" t="s">
        <v>7470</v>
      </c>
      <c r="L3840" s="9" t="str">
        <f>IF(OR('1. Raw Data'!L3840="Elec", '1. Raw Data'!L3840="elect"), "Electronics", '1. Raw Data'!L3840)</f>
        <v>Clothing</v>
      </c>
      <c r="M3840" s="9">
        <v>60.14</v>
      </c>
      <c r="N3840" s="9">
        <f>IF(ISBLANK('1. Raw Data'!N3840), MEDIAN('1. Raw Data'!$N$2:$N$5001), '1. Raw Data'!N3840)</f>
        <v>30.67</v>
      </c>
      <c r="O3840" s="9">
        <v>4</v>
      </c>
      <c r="P3840" s="9">
        <f>IF(ISBLANK('1. Raw Data'!P3840), 0, '1. Raw Data'!P3840)</f>
        <v>0</v>
      </c>
      <c r="Q3840" s="9">
        <v>332</v>
      </c>
      <c r="R3840" s="9">
        <v>2</v>
      </c>
      <c r="S3840" s="9">
        <f t="shared" si="177"/>
        <v>240.56</v>
      </c>
      <c r="T3840" s="9">
        <f t="shared" si="178"/>
        <v>117.88</v>
      </c>
      <c r="U3840" s="23">
        <f t="shared" si="179"/>
        <v>0.4900232790156302</v>
      </c>
    </row>
    <row r="3841" spans="1:21" x14ac:dyDescent="0.3">
      <c r="A3841" s="9">
        <v>2475</v>
      </c>
      <c r="B3841" s="9" t="str">
        <f>PROPER(TRIM('1. Raw Data'!B3841))</f>
        <v>Customer_3839</v>
      </c>
      <c r="C3841" s="9">
        <f>IF(OR('1. Raw Data'!C3841&lt;18, '1. Raw Data'!C3841&gt;100), MEDIAN('1. Raw Data'!$C$2:$C$5001), '1. Raw Data'!C3841)</f>
        <v>25</v>
      </c>
      <c r="D3841" s="9" t="s">
        <v>5019</v>
      </c>
      <c r="E3841" s="22">
        <v>44617</v>
      </c>
      <c r="F3841" s="9">
        <v>0</v>
      </c>
      <c r="G3841" s="9">
        <v>13993</v>
      </c>
      <c r="H3841" s="15">
        <v>44617</v>
      </c>
      <c r="I3841" s="9" t="s">
        <v>7455</v>
      </c>
      <c r="J3841" s="9">
        <v>101</v>
      </c>
      <c r="K3841" s="9" t="s">
        <v>7478</v>
      </c>
      <c r="L3841" s="9" t="str">
        <f>IF(OR('1. Raw Data'!L3841="Elec", '1. Raw Data'!L3841="elect"), "Electronics", '1. Raw Data'!L3841)</f>
        <v>Electronics</v>
      </c>
      <c r="M3841" s="9">
        <v>969.37</v>
      </c>
      <c r="N3841" s="9">
        <f>IF(ISBLANK('1. Raw Data'!N3841), MEDIAN('1. Raw Data'!$N$2:$N$5001), '1. Raw Data'!N3841)</f>
        <v>555.17999999999995</v>
      </c>
      <c r="O3841" s="9">
        <v>5</v>
      </c>
      <c r="P3841" s="9">
        <f>IF(ISBLANK('1. Raw Data'!P3841), 0, '1. Raw Data'!P3841)</f>
        <v>0</v>
      </c>
      <c r="Q3841" s="9">
        <v>1041</v>
      </c>
      <c r="R3841" s="9">
        <v>5</v>
      </c>
      <c r="S3841" s="9">
        <f t="shared" si="177"/>
        <v>4846.8500000000004</v>
      </c>
      <c r="T3841" s="9">
        <f t="shared" si="178"/>
        <v>2070.9500000000007</v>
      </c>
      <c r="U3841" s="23">
        <f t="shared" si="179"/>
        <v>0.4272775101354489</v>
      </c>
    </row>
    <row r="3842" spans="1:21" x14ac:dyDescent="0.3">
      <c r="A3842" s="9">
        <v>1430</v>
      </c>
      <c r="B3842" s="9" t="str">
        <f>PROPER(TRIM('1. Raw Data'!B3842))</f>
        <v>Customer_3840</v>
      </c>
      <c r="C3842" s="9">
        <f>IF(OR('1. Raw Data'!C3842&lt;18, '1. Raw Data'!C3842&gt;100), MEDIAN('1. Raw Data'!$C$2:$C$5001), '1. Raw Data'!C3842)</f>
        <v>51</v>
      </c>
      <c r="D3842" s="9" t="s">
        <v>5020</v>
      </c>
      <c r="E3842" s="22">
        <v>44550</v>
      </c>
      <c r="F3842" s="9">
        <v>0</v>
      </c>
      <c r="G3842" s="9">
        <v>11767</v>
      </c>
      <c r="H3842" s="15">
        <v>44550</v>
      </c>
      <c r="I3842" s="9" t="s">
        <v>7456</v>
      </c>
      <c r="J3842" s="9">
        <v>103</v>
      </c>
      <c r="K3842" s="9" t="s">
        <v>7472</v>
      </c>
      <c r="L3842" s="9" t="str">
        <f>IF(OR('1. Raw Data'!L3842="Elec", '1. Raw Data'!L3842="elect"), "Electronics", '1. Raw Data'!L3842)</f>
        <v>Electronics</v>
      </c>
      <c r="M3842" s="9">
        <v>1121.51</v>
      </c>
      <c r="N3842" s="9">
        <f>IF(ISBLANK('1. Raw Data'!N3842), MEDIAN('1. Raw Data'!$N$2:$N$5001), '1. Raw Data'!N3842)</f>
        <v>603.57000000000005</v>
      </c>
      <c r="O3842" s="9">
        <v>1</v>
      </c>
      <c r="P3842" s="9">
        <f>IF(ISBLANK('1. Raw Data'!P3842), 0, '1. Raw Data'!P3842)</f>
        <v>0.05</v>
      </c>
      <c r="Q3842" s="9">
        <v>466</v>
      </c>
      <c r="R3842" s="9">
        <v>3</v>
      </c>
      <c r="S3842" s="9">
        <f t="shared" si="177"/>
        <v>1065.4344999999998</v>
      </c>
      <c r="T3842" s="9">
        <f t="shared" si="178"/>
        <v>461.86449999999979</v>
      </c>
      <c r="U3842" s="23">
        <f t="shared" si="179"/>
        <v>0.43349872751445523</v>
      </c>
    </row>
    <row r="3843" spans="1:21" x14ac:dyDescent="0.3">
      <c r="A3843" s="9">
        <v>1792</v>
      </c>
      <c r="B3843" s="9" t="str">
        <f>PROPER(TRIM('1. Raw Data'!B3843))</f>
        <v>Customer_3841</v>
      </c>
      <c r="C3843" s="9">
        <f>IF(OR('1. Raw Data'!C3843&lt;18, '1. Raw Data'!C3843&gt;100), MEDIAN('1. Raw Data'!$C$2:$C$5001), '1. Raw Data'!C3843)</f>
        <v>49</v>
      </c>
      <c r="D3843" s="9" t="s">
        <v>5022</v>
      </c>
      <c r="E3843" s="22">
        <v>44710</v>
      </c>
      <c r="F3843" s="9">
        <v>1</v>
      </c>
      <c r="G3843" s="9">
        <v>13051</v>
      </c>
      <c r="H3843" s="15">
        <v>44710</v>
      </c>
      <c r="I3843" s="9" t="s">
        <v>7455</v>
      </c>
      <c r="J3843" s="9">
        <v>122</v>
      </c>
      <c r="K3843" s="9" t="s">
        <v>7465</v>
      </c>
      <c r="L3843" s="9" t="str">
        <f>IF(OR('1. Raw Data'!L3843="Elec", '1. Raw Data'!L3843="elect"), "Electronics", '1. Raw Data'!L3843)</f>
        <v>Sports</v>
      </c>
      <c r="M3843" s="9">
        <v>1380.85</v>
      </c>
      <c r="N3843" s="9">
        <f>IF(ISBLANK('1. Raw Data'!N3843), MEDIAN('1. Raw Data'!$N$2:$N$5001), '1. Raw Data'!N3843)</f>
        <v>627.58000000000004</v>
      </c>
      <c r="O3843" s="9">
        <v>4</v>
      </c>
      <c r="P3843" s="9">
        <f>IF(ISBLANK('1. Raw Data'!P3843), 0, '1. Raw Data'!P3843)</f>
        <v>0.2</v>
      </c>
      <c r="Q3843" s="9">
        <v>948</v>
      </c>
      <c r="R3843" s="9">
        <v>4</v>
      </c>
      <c r="S3843" s="9">
        <f t="shared" ref="S3843:S3906" si="180">M3843 * O3843 * (1 - P3843)</f>
        <v>4418.72</v>
      </c>
      <c r="T3843" s="9">
        <f t="shared" ref="T3843:T3906" si="181">S3843 - (N3843 * O3843)</f>
        <v>1908.4</v>
      </c>
      <c r="U3843" s="23">
        <f t="shared" ref="U3843:U3906" si="182">T3843 / S3843</f>
        <v>0.43188977803526812</v>
      </c>
    </row>
    <row r="3844" spans="1:21" x14ac:dyDescent="0.3">
      <c r="A3844" s="9">
        <v>1532</v>
      </c>
      <c r="B3844" s="9" t="str">
        <f>PROPER(TRIM('1. Raw Data'!B3844))</f>
        <v>Customer_3842</v>
      </c>
      <c r="C3844" s="9">
        <f>IF(OR('1. Raw Data'!C3844&lt;18, '1. Raw Data'!C3844&gt;100), MEDIAN('1. Raw Data'!$C$2:$C$5001), '1. Raw Data'!C3844)</f>
        <v>40</v>
      </c>
      <c r="D3844" s="9" t="s">
        <v>5023</v>
      </c>
      <c r="E3844" s="22">
        <v>44357</v>
      </c>
      <c r="F3844" s="9">
        <v>0</v>
      </c>
      <c r="G3844" s="9">
        <v>11510</v>
      </c>
      <c r="H3844" s="15">
        <v>44475</v>
      </c>
      <c r="I3844" s="9" t="s">
        <v>7455</v>
      </c>
      <c r="J3844" s="9">
        <v>108</v>
      </c>
      <c r="K3844" s="9" t="s">
        <v>7496</v>
      </c>
      <c r="L3844" s="9" t="str">
        <f>IF(OR('1. Raw Data'!L3844="Elec", '1. Raw Data'!L3844="elect"), "Electronics", '1. Raw Data'!L3844)</f>
        <v>Sports</v>
      </c>
      <c r="M3844" s="9">
        <v>1331.57</v>
      </c>
      <c r="N3844" s="9">
        <f>IF(ISBLANK('1. Raw Data'!N3844), MEDIAN('1. Raw Data'!$N$2:$N$5001), '1. Raw Data'!N3844)</f>
        <v>652.17999999999995</v>
      </c>
      <c r="O3844" s="9">
        <v>3</v>
      </c>
      <c r="P3844" s="9">
        <f>IF(ISBLANK('1. Raw Data'!P3844), 0, '1. Raw Data'!P3844)</f>
        <v>0.1</v>
      </c>
      <c r="Q3844" s="9">
        <v>547</v>
      </c>
      <c r="R3844" s="9">
        <v>3</v>
      </c>
      <c r="S3844" s="9">
        <f t="shared" si="180"/>
        <v>3595.239</v>
      </c>
      <c r="T3844" s="9">
        <f t="shared" si="181"/>
        <v>1638.6990000000001</v>
      </c>
      <c r="U3844" s="23">
        <f t="shared" si="182"/>
        <v>0.45579695814381188</v>
      </c>
    </row>
    <row r="3845" spans="1:21" x14ac:dyDescent="0.3">
      <c r="A3845" s="9">
        <v>1978</v>
      </c>
      <c r="B3845" s="9" t="str">
        <f>PROPER(TRIM('1. Raw Data'!B3845))</f>
        <v>Customer_3843</v>
      </c>
      <c r="C3845" s="9">
        <f>IF(OR('1. Raw Data'!C3845&lt;18, '1. Raw Data'!C3845&gt;100), MEDIAN('1. Raw Data'!$C$2:$C$5001), '1. Raw Data'!C3845)</f>
        <v>40</v>
      </c>
      <c r="D3845" s="9" t="s">
        <v>5020</v>
      </c>
      <c r="E3845" s="22">
        <v>44117</v>
      </c>
      <c r="F3845" s="9">
        <v>1</v>
      </c>
      <c r="G3845" s="9">
        <v>13771</v>
      </c>
      <c r="H3845" s="15">
        <v>44117</v>
      </c>
      <c r="I3845" s="9" t="s">
        <v>7457</v>
      </c>
      <c r="J3845" s="9">
        <v>118</v>
      </c>
      <c r="K3845" s="9" t="s">
        <v>7501</v>
      </c>
      <c r="L3845" s="9" t="str">
        <f>IF(OR('1. Raw Data'!L3845="Elec", '1. Raw Data'!L3845="elect"), "Electronics", '1. Raw Data'!L3845)</f>
        <v>Sports</v>
      </c>
      <c r="M3845" s="9">
        <v>1270.8399999999999</v>
      </c>
      <c r="N3845" s="9">
        <f>IF(ISBLANK('1. Raw Data'!N3845), MEDIAN('1. Raw Data'!$N$2:$N$5001), '1. Raw Data'!N3845)</f>
        <v>622.79</v>
      </c>
      <c r="O3845" s="9">
        <v>3</v>
      </c>
      <c r="P3845" s="9">
        <f>IF(ISBLANK('1. Raw Data'!P3845), 0, '1. Raw Data'!P3845)</f>
        <v>0</v>
      </c>
      <c r="Q3845" s="9">
        <v>1541</v>
      </c>
      <c r="R3845" s="9">
        <v>1</v>
      </c>
      <c r="S3845" s="9">
        <f t="shared" si="180"/>
        <v>3812.5199999999995</v>
      </c>
      <c r="T3845" s="9">
        <f t="shared" si="181"/>
        <v>1944.1499999999996</v>
      </c>
      <c r="U3845" s="23">
        <f t="shared" si="182"/>
        <v>0.50993830852034872</v>
      </c>
    </row>
    <row r="3846" spans="1:21" x14ac:dyDescent="0.3">
      <c r="A3846" s="9">
        <v>2316</v>
      </c>
      <c r="B3846" s="9" t="str">
        <f>PROPER(TRIM('1. Raw Data'!B3846))</f>
        <v>Customer_3844</v>
      </c>
      <c r="C3846" s="9">
        <f>IF(OR('1. Raw Data'!C3846&lt;18, '1. Raw Data'!C3846&gt;100), MEDIAN('1. Raw Data'!$C$2:$C$5001), '1. Raw Data'!C3846)</f>
        <v>54</v>
      </c>
      <c r="D3846" s="9" t="s">
        <v>5019</v>
      </c>
      <c r="E3846" s="22">
        <v>44338</v>
      </c>
      <c r="F3846" s="9">
        <v>0</v>
      </c>
      <c r="G3846" s="9">
        <v>13089</v>
      </c>
      <c r="H3846" s="15">
        <v>44338</v>
      </c>
      <c r="I3846" s="9" t="s">
        <v>7457</v>
      </c>
      <c r="J3846" s="9">
        <v>125</v>
      </c>
      <c r="K3846" s="9" t="s">
        <v>7479</v>
      </c>
      <c r="L3846" s="9" t="str">
        <f>IF(OR('1. Raw Data'!L3846="Elec", '1. Raw Data'!L3846="elect"), "Electronics", '1. Raw Data'!L3846)</f>
        <v>Home Appliances</v>
      </c>
      <c r="M3846" s="9">
        <v>1421.4</v>
      </c>
      <c r="N3846" s="9">
        <f>IF(ISBLANK('1. Raw Data'!N3846), MEDIAN('1. Raw Data'!$N$2:$N$5001), '1. Raw Data'!N3846)</f>
        <v>991.56</v>
      </c>
      <c r="O3846" s="9">
        <v>4</v>
      </c>
      <c r="P3846" s="9">
        <f>IF(ISBLANK('1. Raw Data'!P3846), 0, '1. Raw Data'!P3846)</f>
        <v>0</v>
      </c>
      <c r="Q3846" s="9">
        <v>512</v>
      </c>
      <c r="R3846" s="9">
        <v>4</v>
      </c>
      <c r="S3846" s="9">
        <f t="shared" si="180"/>
        <v>5685.6</v>
      </c>
      <c r="T3846" s="9">
        <f t="shared" si="181"/>
        <v>1719.3600000000006</v>
      </c>
      <c r="U3846" s="23">
        <f t="shared" si="182"/>
        <v>0.30240607851414109</v>
      </c>
    </row>
    <row r="3847" spans="1:21" x14ac:dyDescent="0.3">
      <c r="A3847" s="9">
        <v>1809</v>
      </c>
      <c r="B3847" s="9" t="str">
        <f>PROPER(TRIM('1. Raw Data'!B3847))</f>
        <v>Customer_3845</v>
      </c>
      <c r="C3847" s="9">
        <f>IF(OR('1. Raw Data'!C3847&lt;18, '1. Raw Data'!C3847&gt;100), MEDIAN('1. Raw Data'!$C$2:$C$5001), '1. Raw Data'!C3847)</f>
        <v>45</v>
      </c>
      <c r="D3847" s="9" t="s">
        <v>5021</v>
      </c>
      <c r="E3847" s="22">
        <v>44398</v>
      </c>
      <c r="F3847" s="9">
        <v>1</v>
      </c>
      <c r="G3847" s="9">
        <v>11248</v>
      </c>
      <c r="H3847" s="15">
        <v>44398</v>
      </c>
      <c r="I3847" s="9" t="s">
        <v>7457</v>
      </c>
      <c r="J3847" s="9">
        <v>148</v>
      </c>
      <c r="K3847" s="9" t="s">
        <v>7491</v>
      </c>
      <c r="L3847" s="9" t="str">
        <f>IF(OR('1. Raw Data'!L3847="Elec", '1. Raw Data'!L3847="elect"), "Electronics", '1. Raw Data'!L3847)</f>
        <v>Electronics</v>
      </c>
      <c r="M3847" s="9">
        <v>829.2</v>
      </c>
      <c r="N3847" s="9">
        <f>IF(ISBLANK('1. Raw Data'!N3847), MEDIAN('1. Raw Data'!$N$2:$N$5001), '1. Raw Data'!N3847)</f>
        <v>412.82</v>
      </c>
      <c r="O3847" s="9">
        <v>3</v>
      </c>
      <c r="P3847" s="9">
        <f>IF(ISBLANK('1. Raw Data'!P3847), 0, '1. Raw Data'!P3847)</f>
        <v>0</v>
      </c>
      <c r="Q3847" s="9">
        <v>1260</v>
      </c>
      <c r="R3847" s="9">
        <v>1</v>
      </c>
      <c r="S3847" s="9">
        <f t="shared" si="180"/>
        <v>2487.6000000000004</v>
      </c>
      <c r="T3847" s="9">
        <f t="shared" si="181"/>
        <v>1249.1400000000003</v>
      </c>
      <c r="U3847" s="23">
        <f t="shared" si="182"/>
        <v>0.50214664737096004</v>
      </c>
    </row>
    <row r="3848" spans="1:21" x14ac:dyDescent="0.3">
      <c r="A3848" s="9">
        <v>1912</v>
      </c>
      <c r="B3848" s="9" t="str">
        <f>PROPER(TRIM('1. Raw Data'!B3848))</f>
        <v>Customer_3846</v>
      </c>
      <c r="C3848" s="9">
        <f>IF(OR('1. Raw Data'!C3848&lt;18, '1. Raw Data'!C3848&gt;100), MEDIAN('1. Raw Data'!$C$2:$C$5001), '1. Raw Data'!C3848)</f>
        <v>29</v>
      </c>
      <c r="D3848" s="9" t="s">
        <v>5019</v>
      </c>
      <c r="E3848" s="22">
        <v>45151</v>
      </c>
      <c r="F3848" s="9">
        <v>0</v>
      </c>
      <c r="G3848" s="9">
        <v>11128</v>
      </c>
      <c r="H3848" s="15">
        <v>45151</v>
      </c>
      <c r="I3848" s="9" t="s">
        <v>7457</v>
      </c>
      <c r="J3848" s="9">
        <v>120</v>
      </c>
      <c r="K3848" s="9" t="s">
        <v>7488</v>
      </c>
      <c r="L3848" s="9" t="str">
        <f>IF(OR('1. Raw Data'!L3848="Elec", '1. Raw Data'!L3848="elect"), "Electronics", '1. Raw Data'!L3848)</f>
        <v>Home Appliances</v>
      </c>
      <c r="M3848" s="9">
        <v>60.03</v>
      </c>
      <c r="N3848" s="9">
        <f>IF(ISBLANK('1. Raw Data'!N3848), MEDIAN('1. Raw Data'!$N$2:$N$5001), '1. Raw Data'!N3848)</f>
        <v>27.71</v>
      </c>
      <c r="O3848" s="9">
        <v>5</v>
      </c>
      <c r="P3848" s="9">
        <f>IF(ISBLANK('1. Raw Data'!P3848), 0, '1. Raw Data'!P3848)</f>
        <v>0</v>
      </c>
      <c r="Q3848" s="9">
        <v>507</v>
      </c>
      <c r="R3848" s="9">
        <v>3</v>
      </c>
      <c r="S3848" s="9">
        <f t="shared" si="180"/>
        <v>300.14999999999998</v>
      </c>
      <c r="T3848" s="9">
        <f t="shared" si="181"/>
        <v>161.59999999999997</v>
      </c>
      <c r="U3848" s="23">
        <f t="shared" si="182"/>
        <v>0.53839746793270027</v>
      </c>
    </row>
    <row r="3849" spans="1:21" x14ac:dyDescent="0.3">
      <c r="A3849" s="9">
        <v>2124</v>
      </c>
      <c r="B3849" s="9" t="str">
        <f>PROPER(TRIM('1. Raw Data'!B3849))</f>
        <v>Customer_3847</v>
      </c>
      <c r="C3849" s="9">
        <f>IF(OR('1. Raw Data'!C3849&lt;18, '1. Raw Data'!C3849&gt;100), MEDIAN('1. Raw Data'!$C$2:$C$5001), '1. Raw Data'!C3849)</f>
        <v>37</v>
      </c>
      <c r="D3849" s="9" t="s">
        <v>5021</v>
      </c>
      <c r="E3849" s="22">
        <v>44003</v>
      </c>
      <c r="F3849" s="9">
        <v>0</v>
      </c>
      <c r="G3849" s="9">
        <v>10998</v>
      </c>
      <c r="H3849" s="15">
        <v>44003</v>
      </c>
      <c r="I3849" s="9" t="s">
        <v>7457</v>
      </c>
      <c r="J3849" s="9">
        <v>131</v>
      </c>
      <c r="K3849" s="9" t="s">
        <v>7504</v>
      </c>
      <c r="L3849" s="9" t="str">
        <f>IF(OR('1. Raw Data'!L3849="Elec", '1. Raw Data'!L3849="elect"), "Electronics", '1. Raw Data'!L3849)</f>
        <v>Electronics</v>
      </c>
      <c r="M3849" s="9">
        <v>66.03</v>
      </c>
      <c r="N3849" s="9">
        <f>IF(ISBLANK('1. Raw Data'!N3849), MEDIAN('1. Raw Data'!$N$2:$N$5001), '1. Raw Data'!N3849)</f>
        <v>42.71</v>
      </c>
      <c r="O3849" s="9">
        <v>2</v>
      </c>
      <c r="P3849" s="9">
        <f>IF(ISBLANK('1. Raw Data'!P3849), 0, '1. Raw Data'!P3849)</f>
        <v>0</v>
      </c>
      <c r="Q3849" s="9">
        <v>633</v>
      </c>
      <c r="R3849" s="9">
        <v>4</v>
      </c>
      <c r="S3849" s="9">
        <f t="shared" si="180"/>
        <v>132.06</v>
      </c>
      <c r="T3849" s="9">
        <f t="shared" si="181"/>
        <v>46.64</v>
      </c>
      <c r="U3849" s="23">
        <f t="shared" si="182"/>
        <v>0.35317280024231412</v>
      </c>
    </row>
    <row r="3850" spans="1:21" x14ac:dyDescent="0.3">
      <c r="A3850" s="9">
        <v>2327</v>
      </c>
      <c r="B3850" s="9" t="str">
        <f>PROPER(TRIM('1. Raw Data'!B3850))</f>
        <v>Customer_3848</v>
      </c>
      <c r="C3850" s="9">
        <f>IF(OR('1. Raw Data'!C3850&lt;18, '1. Raw Data'!C3850&gt;100), MEDIAN('1. Raw Data'!$C$2:$C$5001), '1. Raw Data'!C3850)</f>
        <v>48</v>
      </c>
      <c r="D3850" s="9" t="s">
        <v>5023</v>
      </c>
      <c r="E3850" s="22">
        <v>44339</v>
      </c>
      <c r="F3850" s="9">
        <v>0</v>
      </c>
      <c r="G3850" s="9">
        <v>13789</v>
      </c>
      <c r="H3850" s="15">
        <v>44339</v>
      </c>
      <c r="I3850" s="9" t="s">
        <v>7455</v>
      </c>
      <c r="J3850" s="9">
        <v>130</v>
      </c>
      <c r="K3850" s="9" t="s">
        <v>7487</v>
      </c>
      <c r="L3850" s="9" t="str">
        <f>IF(OR('1. Raw Data'!L3850="Elec", '1. Raw Data'!L3850="elect"), "Electronics", '1. Raw Data'!L3850)</f>
        <v>Home Appliances</v>
      </c>
      <c r="M3850" s="9">
        <v>839.73</v>
      </c>
      <c r="N3850" s="9">
        <f>IF(ISBLANK('1. Raw Data'!N3850), MEDIAN('1. Raw Data'!$N$2:$N$5001), '1. Raw Data'!N3850)</f>
        <v>441.99</v>
      </c>
      <c r="O3850" s="9">
        <v>5</v>
      </c>
      <c r="P3850" s="9">
        <f>IF(ISBLANK('1. Raw Data'!P3850), 0, '1. Raw Data'!P3850)</f>
        <v>0</v>
      </c>
      <c r="Q3850" s="9">
        <v>365</v>
      </c>
      <c r="R3850" s="9">
        <v>7</v>
      </c>
      <c r="S3850" s="9">
        <f t="shared" si="180"/>
        <v>4198.6499999999996</v>
      </c>
      <c r="T3850" s="9">
        <f t="shared" si="181"/>
        <v>1988.6999999999998</v>
      </c>
      <c r="U3850" s="23">
        <f t="shared" si="182"/>
        <v>0.47365224536458145</v>
      </c>
    </row>
    <row r="3851" spans="1:21" x14ac:dyDescent="0.3">
      <c r="A3851" s="9">
        <v>1870</v>
      </c>
      <c r="B3851" s="9" t="str">
        <f>PROPER(TRIM('1. Raw Data'!B3851))</f>
        <v>Customer_3849</v>
      </c>
      <c r="C3851" s="9">
        <f>IF(OR('1. Raw Data'!C3851&lt;18, '1. Raw Data'!C3851&gt;100), MEDIAN('1. Raw Data'!$C$2:$C$5001), '1. Raw Data'!C3851)</f>
        <v>40</v>
      </c>
      <c r="D3851" s="9" t="s">
        <v>5023</v>
      </c>
      <c r="E3851" s="22">
        <v>45109</v>
      </c>
      <c r="F3851" s="9">
        <v>0</v>
      </c>
      <c r="G3851" s="9">
        <v>10697</v>
      </c>
      <c r="H3851" s="15">
        <v>44964</v>
      </c>
      <c r="I3851" s="9" t="s">
        <v>7456</v>
      </c>
      <c r="J3851" s="9">
        <v>116</v>
      </c>
      <c r="K3851" s="9" t="s">
        <v>7480</v>
      </c>
      <c r="L3851" s="9" t="str">
        <f>IF(OR('1. Raw Data'!L3851="Elec", '1. Raw Data'!L3851="elect"), "Electronics", '1. Raw Data'!L3851)</f>
        <v>Sports</v>
      </c>
      <c r="M3851" s="9">
        <v>681.14</v>
      </c>
      <c r="N3851" s="9">
        <f>IF(ISBLANK('1. Raw Data'!N3851), MEDIAN('1. Raw Data'!$N$2:$N$5001), '1. Raw Data'!N3851)</f>
        <v>363.16</v>
      </c>
      <c r="O3851" s="9">
        <v>5</v>
      </c>
      <c r="P3851" s="9">
        <f>IF(ISBLANK('1. Raw Data'!P3851), 0, '1. Raw Data'!P3851)</f>
        <v>0</v>
      </c>
      <c r="Q3851" s="9">
        <v>694</v>
      </c>
      <c r="R3851" s="9">
        <v>4</v>
      </c>
      <c r="S3851" s="9">
        <f t="shared" si="180"/>
        <v>3405.7</v>
      </c>
      <c r="T3851" s="9">
        <f t="shared" si="181"/>
        <v>1589.8999999999996</v>
      </c>
      <c r="U3851" s="23">
        <f t="shared" si="182"/>
        <v>0.4668350118918283</v>
      </c>
    </row>
    <row r="3852" spans="1:21" x14ac:dyDescent="0.3">
      <c r="A3852" s="9">
        <v>1539</v>
      </c>
      <c r="B3852" s="9" t="str">
        <f>PROPER(TRIM('1. Raw Data'!B3852))</f>
        <v>Customer_3850</v>
      </c>
      <c r="C3852" s="9">
        <f>IF(OR('1. Raw Data'!C3852&lt;18, '1. Raw Data'!C3852&gt;100), MEDIAN('1. Raw Data'!$C$2:$C$5001), '1. Raw Data'!C3852)</f>
        <v>26</v>
      </c>
      <c r="D3852" s="9" t="s">
        <v>5018</v>
      </c>
      <c r="E3852" s="22">
        <v>45061</v>
      </c>
      <c r="F3852" s="9">
        <v>0</v>
      </c>
      <c r="G3852" s="9">
        <v>11088</v>
      </c>
      <c r="H3852" s="15">
        <v>45061</v>
      </c>
      <c r="I3852" s="9" t="s">
        <v>7457</v>
      </c>
      <c r="J3852" s="9">
        <v>102</v>
      </c>
      <c r="K3852" s="9" t="s">
        <v>7494</v>
      </c>
      <c r="L3852" s="9" t="str">
        <f>IF(OR('1. Raw Data'!L3852="Elec", '1. Raw Data'!L3852="elect"), "Electronics", '1. Raw Data'!L3852)</f>
        <v>Electronics</v>
      </c>
      <c r="M3852" s="9">
        <v>704.31</v>
      </c>
      <c r="N3852" s="9">
        <f>IF(ISBLANK('1. Raw Data'!N3852), MEDIAN('1. Raw Data'!$N$2:$N$5001), '1. Raw Data'!N3852)</f>
        <v>397.7</v>
      </c>
      <c r="O3852" s="9">
        <v>4</v>
      </c>
      <c r="P3852" s="9">
        <f>IF(ISBLANK('1. Raw Data'!P3852), 0, '1. Raw Data'!P3852)</f>
        <v>0</v>
      </c>
      <c r="Q3852" s="9">
        <v>597</v>
      </c>
      <c r="R3852" s="9">
        <v>6</v>
      </c>
      <c r="S3852" s="9">
        <f t="shared" si="180"/>
        <v>2817.24</v>
      </c>
      <c r="T3852" s="9">
        <f t="shared" si="181"/>
        <v>1226.4399999999998</v>
      </c>
      <c r="U3852" s="23">
        <f t="shared" si="182"/>
        <v>0.43533387286848119</v>
      </c>
    </row>
    <row r="3853" spans="1:21" x14ac:dyDescent="0.3">
      <c r="A3853" s="9">
        <v>2023</v>
      </c>
      <c r="B3853" s="9" t="str">
        <f>PROPER(TRIM('1. Raw Data'!B3853))</f>
        <v>Customer_3851</v>
      </c>
      <c r="C3853" s="9">
        <f>IF(OR('1. Raw Data'!C3853&lt;18, '1. Raw Data'!C3853&gt;100), MEDIAN('1. Raw Data'!$C$2:$C$5001), '1. Raw Data'!C3853)</f>
        <v>50</v>
      </c>
      <c r="D3853" s="9" t="s">
        <v>5018</v>
      </c>
      <c r="E3853" s="22">
        <v>45059</v>
      </c>
      <c r="F3853" s="9">
        <v>0</v>
      </c>
      <c r="G3853" s="9">
        <v>12380</v>
      </c>
      <c r="H3853" s="15">
        <v>45059</v>
      </c>
      <c r="I3853" s="9" t="s">
        <v>7455</v>
      </c>
      <c r="J3853" s="9">
        <v>117</v>
      </c>
      <c r="K3853" s="9" t="s">
        <v>7483</v>
      </c>
      <c r="L3853" s="9" t="str">
        <f>IF(OR('1. Raw Data'!L3853="Elec", '1. Raw Data'!L3853="elect"), "Electronics", '1. Raw Data'!L3853)</f>
        <v>Electronics</v>
      </c>
      <c r="M3853" s="9">
        <v>630.59</v>
      </c>
      <c r="N3853" s="9">
        <f>IF(ISBLANK('1. Raw Data'!N3853), MEDIAN('1. Raw Data'!$N$2:$N$5001), '1. Raw Data'!N3853)</f>
        <v>364.93</v>
      </c>
      <c r="O3853" s="9">
        <v>5</v>
      </c>
      <c r="P3853" s="9">
        <f>IF(ISBLANK('1. Raw Data'!P3853), 0, '1. Raw Data'!P3853)</f>
        <v>0</v>
      </c>
      <c r="Q3853" s="9">
        <v>599</v>
      </c>
      <c r="R3853" s="9">
        <v>3</v>
      </c>
      <c r="S3853" s="9">
        <f t="shared" si="180"/>
        <v>3152.9500000000003</v>
      </c>
      <c r="T3853" s="9">
        <f t="shared" si="181"/>
        <v>1328.3000000000002</v>
      </c>
      <c r="U3853" s="23">
        <f t="shared" si="182"/>
        <v>0.42128800012686535</v>
      </c>
    </row>
    <row r="3854" spans="1:21" x14ac:dyDescent="0.3">
      <c r="A3854" s="9">
        <v>2378</v>
      </c>
      <c r="B3854" s="9" t="str">
        <f>PROPER(TRIM('1. Raw Data'!B3854))</f>
        <v>Customer_3852</v>
      </c>
      <c r="C3854" s="9">
        <f>IF(OR('1. Raw Data'!C3854&lt;18, '1. Raw Data'!C3854&gt;100), MEDIAN('1. Raw Data'!$C$2:$C$5001), '1. Raw Data'!C3854)</f>
        <v>58</v>
      </c>
      <c r="D3854" s="9" t="s">
        <v>5021</v>
      </c>
      <c r="E3854" s="22">
        <v>45307</v>
      </c>
      <c r="F3854" s="9">
        <v>0</v>
      </c>
      <c r="G3854" s="9">
        <v>12419</v>
      </c>
      <c r="H3854" s="15">
        <v>45307</v>
      </c>
      <c r="I3854" s="9" t="s">
        <v>7457</v>
      </c>
      <c r="J3854" s="9">
        <v>110</v>
      </c>
      <c r="K3854" s="9" t="s">
        <v>7493</v>
      </c>
      <c r="L3854" s="9" t="str">
        <f>IF(OR('1. Raw Data'!L3854="Elec", '1. Raw Data'!L3854="elect"), "Electronics", '1. Raw Data'!L3854)</f>
        <v>Clothing</v>
      </c>
      <c r="M3854" s="9">
        <v>1380.7</v>
      </c>
      <c r="N3854" s="9">
        <f>IF(ISBLANK('1. Raw Data'!N3854), MEDIAN('1. Raw Data'!$N$2:$N$5001), '1. Raw Data'!N3854)</f>
        <v>796.89</v>
      </c>
      <c r="O3854" s="9">
        <v>4</v>
      </c>
      <c r="P3854" s="9">
        <f>IF(ISBLANK('1. Raw Data'!P3854), 0, '1. Raw Data'!P3854)</f>
        <v>0.05</v>
      </c>
      <c r="Q3854" s="9">
        <v>351</v>
      </c>
      <c r="R3854" s="9">
        <v>4</v>
      </c>
      <c r="S3854" s="9">
        <f t="shared" si="180"/>
        <v>5246.66</v>
      </c>
      <c r="T3854" s="9">
        <f t="shared" si="181"/>
        <v>2059.1</v>
      </c>
      <c r="U3854" s="23">
        <f t="shared" si="182"/>
        <v>0.39245920261652173</v>
      </c>
    </row>
    <row r="3855" spans="1:21" x14ac:dyDescent="0.3">
      <c r="A3855" s="9">
        <v>2326</v>
      </c>
      <c r="B3855" s="9" t="str">
        <f>PROPER(TRIM('1. Raw Data'!B3855))</f>
        <v>Customer_3853</v>
      </c>
      <c r="C3855" s="9">
        <f>IF(OR('1. Raw Data'!C3855&lt;18, '1. Raw Data'!C3855&gt;100), MEDIAN('1. Raw Data'!$C$2:$C$5001), '1. Raw Data'!C3855)</f>
        <v>55</v>
      </c>
      <c r="D3855" s="9" t="s">
        <v>5021</v>
      </c>
      <c r="E3855" s="22">
        <v>45075</v>
      </c>
      <c r="F3855" s="9">
        <v>0</v>
      </c>
      <c r="G3855" s="9">
        <v>11230</v>
      </c>
      <c r="H3855" s="15">
        <v>45075</v>
      </c>
      <c r="I3855" s="9" t="s">
        <v>7456</v>
      </c>
      <c r="J3855" s="9">
        <v>107</v>
      </c>
      <c r="K3855" s="9" t="s">
        <v>7485</v>
      </c>
      <c r="L3855" s="9" t="str">
        <f>IF(OR('1. Raw Data'!L3855="Elec", '1. Raw Data'!L3855="elect"), "Electronics", '1. Raw Data'!L3855)</f>
        <v>Electronics</v>
      </c>
      <c r="M3855" s="9">
        <v>570.79999999999995</v>
      </c>
      <c r="N3855" s="9">
        <f>IF(ISBLANK('1. Raw Data'!N3855), MEDIAN('1. Raw Data'!$N$2:$N$5001), '1. Raw Data'!N3855)</f>
        <v>234.23</v>
      </c>
      <c r="O3855" s="9">
        <v>1</v>
      </c>
      <c r="P3855" s="9">
        <f>IF(ISBLANK('1. Raw Data'!P3855), 0, '1. Raw Data'!P3855)</f>
        <v>0</v>
      </c>
      <c r="Q3855" s="9">
        <v>391</v>
      </c>
      <c r="R3855" s="9">
        <v>7</v>
      </c>
      <c r="S3855" s="9">
        <f t="shared" si="180"/>
        <v>570.79999999999995</v>
      </c>
      <c r="T3855" s="9">
        <f t="shared" si="181"/>
        <v>336.56999999999994</v>
      </c>
      <c r="U3855" s="23">
        <f t="shared" si="182"/>
        <v>0.58964611072179396</v>
      </c>
    </row>
    <row r="3856" spans="1:21" x14ac:dyDescent="0.3">
      <c r="A3856" s="9">
        <v>1226</v>
      </c>
      <c r="B3856" s="9" t="str">
        <f>PROPER(TRIM('1. Raw Data'!B3856))</f>
        <v>Customer_3854</v>
      </c>
      <c r="C3856" s="9">
        <f>IF(OR('1. Raw Data'!C3856&lt;18, '1. Raw Data'!C3856&gt;100), MEDIAN('1. Raw Data'!$C$2:$C$5001), '1. Raw Data'!C3856)</f>
        <v>53</v>
      </c>
      <c r="D3856" s="9" t="s">
        <v>5023</v>
      </c>
      <c r="E3856" s="22">
        <v>44355</v>
      </c>
      <c r="F3856" s="9">
        <v>0</v>
      </c>
      <c r="G3856" s="9">
        <v>13300</v>
      </c>
      <c r="H3856" s="15">
        <v>44414</v>
      </c>
      <c r="I3856" s="9" t="s">
        <v>7455</v>
      </c>
      <c r="J3856" s="9">
        <v>142</v>
      </c>
      <c r="K3856" s="9" t="s">
        <v>7500</v>
      </c>
      <c r="L3856" s="9" t="str">
        <f>IF(OR('1. Raw Data'!L3856="Elec", '1. Raw Data'!L3856="elect"), "Electronics", '1. Raw Data'!L3856)</f>
        <v>Electronics</v>
      </c>
      <c r="M3856" s="9">
        <v>1291.53</v>
      </c>
      <c r="N3856" s="9">
        <f>IF(ISBLANK('1. Raw Data'!N3856), MEDIAN('1. Raw Data'!$N$2:$N$5001), '1. Raw Data'!N3856)</f>
        <v>833.88</v>
      </c>
      <c r="O3856" s="9">
        <v>4</v>
      </c>
      <c r="P3856" s="9">
        <f>IF(ISBLANK('1. Raw Data'!P3856), 0, '1. Raw Data'!P3856)</f>
        <v>0</v>
      </c>
      <c r="Q3856" s="9">
        <v>776</v>
      </c>
      <c r="R3856" s="9">
        <v>6</v>
      </c>
      <c r="S3856" s="9">
        <f t="shared" si="180"/>
        <v>5166.12</v>
      </c>
      <c r="T3856" s="9">
        <f t="shared" si="181"/>
        <v>1830.6</v>
      </c>
      <c r="U3856" s="23">
        <f t="shared" si="182"/>
        <v>0.35434716963601309</v>
      </c>
    </row>
    <row r="3857" spans="1:21" x14ac:dyDescent="0.3">
      <c r="A3857" s="9">
        <v>2259</v>
      </c>
      <c r="B3857" s="9" t="str">
        <f>PROPER(TRIM('1. Raw Data'!B3857))</f>
        <v>Customer_3855</v>
      </c>
      <c r="C3857" s="9">
        <f>IF(OR('1. Raw Data'!C3857&lt;18, '1. Raw Data'!C3857&gt;100), MEDIAN('1. Raw Data'!$C$2:$C$5001), '1. Raw Data'!C3857)</f>
        <v>41</v>
      </c>
      <c r="D3857" s="9" t="s">
        <v>5020</v>
      </c>
      <c r="E3857" s="22">
        <v>45245</v>
      </c>
      <c r="F3857" s="9">
        <v>0</v>
      </c>
      <c r="G3857" s="9">
        <v>12628</v>
      </c>
      <c r="H3857" s="15">
        <v>45245</v>
      </c>
      <c r="I3857" s="9" t="s">
        <v>7456</v>
      </c>
      <c r="J3857" s="9">
        <v>109</v>
      </c>
      <c r="K3857" s="9" t="s">
        <v>7466</v>
      </c>
      <c r="L3857" s="9" t="str">
        <f>IF(OR('1. Raw Data'!L3857="Elec", '1. Raw Data'!L3857="elect"), "Electronics", '1. Raw Data'!L3857)</f>
        <v>Home Appliances</v>
      </c>
      <c r="M3857" s="9">
        <v>1359.15</v>
      </c>
      <c r="N3857" s="9">
        <f>IF(ISBLANK('1. Raw Data'!N3857), MEDIAN('1. Raw Data'!$N$2:$N$5001), '1. Raw Data'!N3857)</f>
        <v>623.11</v>
      </c>
      <c r="O3857" s="9">
        <v>4</v>
      </c>
      <c r="P3857" s="9">
        <f>IF(ISBLANK('1. Raw Data'!P3857), 0, '1. Raw Data'!P3857)</f>
        <v>0</v>
      </c>
      <c r="Q3857" s="9">
        <v>413</v>
      </c>
      <c r="R3857" s="9">
        <v>2</v>
      </c>
      <c r="S3857" s="9">
        <f t="shared" si="180"/>
        <v>5436.6</v>
      </c>
      <c r="T3857" s="9">
        <f t="shared" si="181"/>
        <v>2944.1600000000003</v>
      </c>
      <c r="U3857" s="23">
        <f t="shared" si="182"/>
        <v>0.54154434757017256</v>
      </c>
    </row>
    <row r="3858" spans="1:21" x14ac:dyDescent="0.3">
      <c r="A3858" s="9">
        <v>1872</v>
      </c>
      <c r="B3858" s="9" t="str">
        <f>PROPER(TRIM('1. Raw Data'!B3858))</f>
        <v>Customer_3856</v>
      </c>
      <c r="C3858" s="9">
        <f>IF(OR('1. Raw Data'!C3858&lt;18, '1. Raw Data'!C3858&gt;100), MEDIAN('1. Raw Data'!$C$2:$C$5001), '1. Raw Data'!C3858)</f>
        <v>24</v>
      </c>
      <c r="D3858" s="9" t="s">
        <v>5021</v>
      </c>
      <c r="E3858" s="22">
        <v>43885</v>
      </c>
      <c r="F3858" s="9">
        <v>0</v>
      </c>
      <c r="G3858" s="9">
        <v>13213</v>
      </c>
      <c r="H3858" s="15">
        <v>43885</v>
      </c>
      <c r="I3858" s="9" t="s">
        <v>7457</v>
      </c>
      <c r="J3858" s="9">
        <v>117</v>
      </c>
      <c r="K3858" s="9" t="s">
        <v>7483</v>
      </c>
      <c r="L3858" s="9" t="str">
        <f>IF(OR('1. Raw Data'!L3858="Elec", '1. Raw Data'!L3858="elect"), "Electronics", '1. Raw Data'!L3858)</f>
        <v>Sports</v>
      </c>
      <c r="M3858" s="9">
        <v>774.28</v>
      </c>
      <c r="N3858" s="9">
        <f>IF(ISBLANK('1. Raw Data'!N3858), MEDIAN('1. Raw Data'!$N$2:$N$5001), '1. Raw Data'!N3858)</f>
        <v>377.62</v>
      </c>
      <c r="O3858" s="9">
        <v>1</v>
      </c>
      <c r="P3858" s="9">
        <f>IF(ISBLANK('1. Raw Data'!P3858), 0, '1. Raw Data'!P3858)</f>
        <v>0</v>
      </c>
      <c r="Q3858" s="9">
        <v>403</v>
      </c>
      <c r="R3858" s="9">
        <v>5</v>
      </c>
      <c r="S3858" s="9">
        <f t="shared" si="180"/>
        <v>774.28</v>
      </c>
      <c r="T3858" s="9">
        <f t="shared" si="181"/>
        <v>396.65999999999997</v>
      </c>
      <c r="U3858" s="23">
        <f t="shared" si="182"/>
        <v>0.51229529369220439</v>
      </c>
    </row>
    <row r="3859" spans="1:21" x14ac:dyDescent="0.3">
      <c r="A3859" s="9">
        <v>1891</v>
      </c>
      <c r="B3859" s="9" t="str">
        <f>PROPER(TRIM('1. Raw Data'!B3859))</f>
        <v>Customer_3857</v>
      </c>
      <c r="C3859" s="9">
        <f>IF(OR('1. Raw Data'!C3859&lt;18, '1. Raw Data'!C3859&gt;100), MEDIAN('1. Raw Data'!$C$2:$C$5001), '1. Raw Data'!C3859)</f>
        <v>37</v>
      </c>
      <c r="D3859" s="9" t="s">
        <v>5021</v>
      </c>
      <c r="E3859" s="22">
        <v>45208</v>
      </c>
      <c r="F3859" s="9">
        <v>0</v>
      </c>
      <c r="G3859" s="9">
        <v>13789</v>
      </c>
      <c r="H3859" s="15">
        <v>45179</v>
      </c>
      <c r="I3859" s="9" t="s">
        <v>7455</v>
      </c>
      <c r="J3859" s="9">
        <v>109</v>
      </c>
      <c r="K3859" s="9" t="s">
        <v>7466</v>
      </c>
      <c r="L3859" s="9" t="str">
        <f>IF(OR('1. Raw Data'!L3859="Elec", '1. Raw Data'!L3859="elect"), "Electronics", '1. Raw Data'!L3859)</f>
        <v>Clothing</v>
      </c>
      <c r="M3859" s="9">
        <v>698.06</v>
      </c>
      <c r="N3859" s="9">
        <f>IF(ISBLANK('1. Raw Data'!N3859), MEDIAN('1. Raw Data'!$N$2:$N$5001), '1. Raw Data'!N3859)</f>
        <v>315.54000000000002</v>
      </c>
      <c r="O3859" s="9">
        <v>2</v>
      </c>
      <c r="P3859" s="9">
        <f>IF(ISBLANK('1. Raw Data'!P3859), 0, '1. Raw Data'!P3859)</f>
        <v>0</v>
      </c>
      <c r="Q3859" s="9">
        <v>431</v>
      </c>
      <c r="R3859" s="9">
        <v>5</v>
      </c>
      <c r="S3859" s="9">
        <f t="shared" si="180"/>
        <v>1396.12</v>
      </c>
      <c r="T3859" s="9">
        <f t="shared" si="181"/>
        <v>765.03999999999985</v>
      </c>
      <c r="U3859" s="23">
        <f t="shared" si="182"/>
        <v>0.54797581869753309</v>
      </c>
    </row>
    <row r="3860" spans="1:21" x14ac:dyDescent="0.3">
      <c r="A3860" s="9">
        <v>2478</v>
      </c>
      <c r="B3860" s="9" t="str">
        <f>PROPER(TRIM('1. Raw Data'!B3860))</f>
        <v>Customer_3858</v>
      </c>
      <c r="C3860" s="9">
        <f>IF(OR('1. Raw Data'!C3860&lt;18, '1. Raw Data'!C3860&gt;100), MEDIAN('1. Raw Data'!$C$2:$C$5001), '1. Raw Data'!C3860)</f>
        <v>40</v>
      </c>
      <c r="D3860" s="9" t="s">
        <v>5020</v>
      </c>
      <c r="E3860" s="22">
        <v>44448</v>
      </c>
      <c r="F3860" s="9">
        <v>0</v>
      </c>
      <c r="G3860" s="9">
        <v>10685</v>
      </c>
      <c r="H3860" s="15">
        <v>44448</v>
      </c>
      <c r="I3860" s="9" t="s">
        <v>7456</v>
      </c>
      <c r="J3860" s="9">
        <v>109</v>
      </c>
      <c r="K3860" s="9" t="s">
        <v>7466</v>
      </c>
      <c r="L3860" s="9" t="str">
        <f>IF(OR('1. Raw Data'!L3860="Elec", '1. Raw Data'!L3860="elect"), "Electronics", '1. Raw Data'!L3860)</f>
        <v>Home Appliances</v>
      </c>
      <c r="M3860" s="9">
        <v>1153.48</v>
      </c>
      <c r="N3860" s="9">
        <f>IF(ISBLANK('1. Raw Data'!N3860), MEDIAN('1. Raw Data'!$N$2:$N$5001), '1. Raw Data'!N3860)</f>
        <v>726.83</v>
      </c>
      <c r="O3860" s="9">
        <v>1</v>
      </c>
      <c r="P3860" s="9">
        <f>IF(ISBLANK('1. Raw Data'!P3860), 0, '1. Raw Data'!P3860)</f>
        <v>0.1</v>
      </c>
      <c r="Q3860" s="9">
        <v>653</v>
      </c>
      <c r="R3860" s="9">
        <v>5</v>
      </c>
      <c r="S3860" s="9">
        <f t="shared" si="180"/>
        <v>1038.1320000000001</v>
      </c>
      <c r="T3860" s="9">
        <f t="shared" si="181"/>
        <v>311.30200000000002</v>
      </c>
      <c r="U3860" s="23">
        <f t="shared" si="182"/>
        <v>0.29986745423510691</v>
      </c>
    </row>
    <row r="3861" spans="1:21" x14ac:dyDescent="0.3">
      <c r="A3861" s="9">
        <v>2036</v>
      </c>
      <c r="B3861" s="9" t="str">
        <f>PROPER(TRIM('1. Raw Data'!B3861))</f>
        <v>Customer_3859</v>
      </c>
      <c r="C3861" s="9">
        <f>IF(OR('1. Raw Data'!C3861&lt;18, '1. Raw Data'!C3861&gt;100), MEDIAN('1. Raw Data'!$C$2:$C$5001), '1. Raw Data'!C3861)</f>
        <v>59</v>
      </c>
      <c r="D3861" s="9" t="s">
        <v>5018</v>
      </c>
      <c r="E3861" s="22">
        <v>44251</v>
      </c>
      <c r="F3861" s="9">
        <v>0</v>
      </c>
      <c r="G3861" s="9">
        <v>12756</v>
      </c>
      <c r="H3861" s="15">
        <v>44251</v>
      </c>
      <c r="I3861" s="9" t="s">
        <v>7457</v>
      </c>
      <c r="J3861" s="9">
        <v>137</v>
      </c>
      <c r="K3861" s="9" t="s">
        <v>7484</v>
      </c>
      <c r="L3861" s="9" t="str">
        <f>IF(OR('1. Raw Data'!L3861="Elec", '1. Raw Data'!L3861="elect"), "Electronics", '1. Raw Data'!L3861)</f>
        <v>Electronics</v>
      </c>
      <c r="M3861" s="9">
        <v>1076.56</v>
      </c>
      <c r="N3861" s="9">
        <f>IF(ISBLANK('1. Raw Data'!N3861), MEDIAN('1. Raw Data'!$N$2:$N$5001), '1. Raw Data'!N3861)</f>
        <v>619.13</v>
      </c>
      <c r="O3861" s="9">
        <v>4</v>
      </c>
      <c r="P3861" s="9">
        <f>IF(ISBLANK('1. Raw Data'!P3861), 0, '1. Raw Data'!P3861)</f>
        <v>0</v>
      </c>
      <c r="Q3861" s="9">
        <v>386</v>
      </c>
      <c r="R3861" s="9">
        <v>6</v>
      </c>
      <c r="S3861" s="9">
        <f t="shared" si="180"/>
        <v>4306.24</v>
      </c>
      <c r="T3861" s="9">
        <f t="shared" si="181"/>
        <v>1829.7199999999998</v>
      </c>
      <c r="U3861" s="23">
        <f t="shared" si="182"/>
        <v>0.42489968046369919</v>
      </c>
    </row>
    <row r="3862" spans="1:21" x14ac:dyDescent="0.3">
      <c r="A3862" s="9">
        <v>1209</v>
      </c>
      <c r="B3862" s="9" t="str">
        <f>PROPER(TRIM('1. Raw Data'!B3862))</f>
        <v>Customer_3860</v>
      </c>
      <c r="C3862" s="9">
        <f>IF(OR('1. Raw Data'!C3862&lt;18, '1. Raw Data'!C3862&gt;100), MEDIAN('1. Raw Data'!$C$2:$C$5001), '1. Raw Data'!C3862)</f>
        <v>27</v>
      </c>
      <c r="D3862" s="9" t="s">
        <v>5018</v>
      </c>
      <c r="E3862" s="22">
        <v>44891</v>
      </c>
      <c r="F3862" s="9">
        <v>0</v>
      </c>
      <c r="G3862" s="9">
        <v>13402</v>
      </c>
      <c r="H3862" s="15">
        <v>44891</v>
      </c>
      <c r="I3862" s="9" t="s">
        <v>7457</v>
      </c>
      <c r="J3862" s="9">
        <v>124</v>
      </c>
      <c r="K3862" s="9" t="s">
        <v>7497</v>
      </c>
      <c r="L3862" s="9" t="str">
        <f>IF(OR('1. Raw Data'!L3862="Elec", '1. Raw Data'!L3862="elect"), "Electronics", '1. Raw Data'!L3862)</f>
        <v>Home Appliances</v>
      </c>
      <c r="M3862" s="9">
        <v>526.38</v>
      </c>
      <c r="N3862" s="9">
        <f>IF(ISBLANK('1. Raw Data'!N3862), MEDIAN('1. Raw Data'!$N$2:$N$5001), '1. Raw Data'!N3862)</f>
        <v>329.82</v>
      </c>
      <c r="O3862" s="9">
        <v>3</v>
      </c>
      <c r="P3862" s="9">
        <f>IF(ISBLANK('1. Raw Data'!P3862), 0, '1. Raw Data'!P3862)</f>
        <v>0</v>
      </c>
      <c r="Q3862" s="9">
        <v>649</v>
      </c>
      <c r="R3862" s="9">
        <v>5</v>
      </c>
      <c r="S3862" s="9">
        <f t="shared" si="180"/>
        <v>1579.1399999999999</v>
      </c>
      <c r="T3862" s="9">
        <f t="shared" si="181"/>
        <v>589.67999999999984</v>
      </c>
      <c r="U3862" s="23">
        <f t="shared" si="182"/>
        <v>0.37341844294996002</v>
      </c>
    </row>
    <row r="3863" spans="1:21" x14ac:dyDescent="0.3">
      <c r="A3863" s="9">
        <v>1740</v>
      </c>
      <c r="B3863" s="9" t="str">
        <f>PROPER(TRIM('1. Raw Data'!B3863))</f>
        <v>Customer_3861</v>
      </c>
      <c r="C3863" s="9">
        <f>IF(OR('1. Raw Data'!C3863&lt;18, '1. Raw Data'!C3863&gt;100), MEDIAN('1. Raw Data'!$C$2:$C$5001), '1. Raw Data'!C3863)</f>
        <v>31</v>
      </c>
      <c r="D3863" s="9" t="s">
        <v>5021</v>
      </c>
      <c r="E3863" s="22">
        <v>45073</v>
      </c>
      <c r="F3863" s="9">
        <v>1</v>
      </c>
      <c r="G3863" s="9">
        <v>10927</v>
      </c>
      <c r="H3863" s="15">
        <v>45073</v>
      </c>
      <c r="I3863" s="9" t="s">
        <v>7455</v>
      </c>
      <c r="J3863" s="9">
        <v>139</v>
      </c>
      <c r="K3863" s="9" t="s">
        <v>7486</v>
      </c>
      <c r="L3863" s="9" t="str">
        <f>IF(OR('1. Raw Data'!L3863="Elec", '1. Raw Data'!L3863="elect"), "Electronics", '1. Raw Data'!L3863)</f>
        <v>Sports</v>
      </c>
      <c r="M3863" s="9">
        <v>198.69</v>
      </c>
      <c r="N3863" s="9">
        <f>IF(ISBLANK('1. Raw Data'!N3863), MEDIAN('1. Raw Data'!$N$2:$N$5001), '1. Raw Data'!N3863)</f>
        <v>118.42</v>
      </c>
      <c r="O3863" s="9">
        <v>4</v>
      </c>
      <c r="P3863" s="9">
        <f>IF(ISBLANK('1. Raw Data'!P3863), 0, '1. Raw Data'!P3863)</f>
        <v>0</v>
      </c>
      <c r="Q3863" s="9">
        <v>585</v>
      </c>
      <c r="R3863" s="9">
        <v>2</v>
      </c>
      <c r="S3863" s="9">
        <f t="shared" si="180"/>
        <v>794.76</v>
      </c>
      <c r="T3863" s="9">
        <f t="shared" si="181"/>
        <v>321.08</v>
      </c>
      <c r="U3863" s="23">
        <f t="shared" si="182"/>
        <v>0.40399617494589563</v>
      </c>
    </row>
    <row r="3864" spans="1:21" x14ac:dyDescent="0.3">
      <c r="A3864" s="9">
        <v>1396</v>
      </c>
      <c r="B3864" s="9" t="str">
        <f>PROPER(TRIM('1. Raw Data'!B3864))</f>
        <v>Customer_3862</v>
      </c>
      <c r="C3864" s="9">
        <f>IF(OR('1. Raw Data'!C3864&lt;18, '1. Raw Data'!C3864&gt;100), MEDIAN('1. Raw Data'!$C$2:$C$5001), '1. Raw Data'!C3864)</f>
        <v>55</v>
      </c>
      <c r="D3864" s="9" t="s">
        <v>5018</v>
      </c>
      <c r="E3864" s="22">
        <v>44815</v>
      </c>
      <c r="F3864" s="9">
        <v>0</v>
      </c>
      <c r="G3864" s="9">
        <v>11842</v>
      </c>
      <c r="H3864" s="15">
        <v>44874</v>
      </c>
      <c r="I3864" s="9" t="s">
        <v>7457</v>
      </c>
      <c r="J3864" s="9">
        <v>111</v>
      </c>
      <c r="K3864" s="9" t="s">
        <v>7476</v>
      </c>
      <c r="L3864" s="9" t="str">
        <f>IF(OR('1. Raw Data'!L3864="Elec", '1. Raw Data'!L3864="elect"), "Electronics", '1. Raw Data'!L3864)</f>
        <v>Clothing</v>
      </c>
      <c r="M3864" s="9">
        <v>434.04</v>
      </c>
      <c r="N3864" s="9">
        <f>IF(ISBLANK('1. Raw Data'!N3864), MEDIAN('1. Raw Data'!$N$2:$N$5001), '1. Raw Data'!N3864)</f>
        <v>187.18</v>
      </c>
      <c r="O3864" s="9">
        <v>1</v>
      </c>
      <c r="P3864" s="9">
        <f>IF(ISBLANK('1. Raw Data'!P3864), 0, '1. Raw Data'!P3864)</f>
        <v>0</v>
      </c>
      <c r="Q3864" s="9">
        <v>384</v>
      </c>
      <c r="R3864" s="9">
        <v>7</v>
      </c>
      <c r="S3864" s="9">
        <f t="shared" si="180"/>
        <v>434.04</v>
      </c>
      <c r="T3864" s="9">
        <f t="shared" si="181"/>
        <v>246.86</v>
      </c>
      <c r="U3864" s="23">
        <f t="shared" si="182"/>
        <v>0.56874942401621975</v>
      </c>
    </row>
    <row r="3865" spans="1:21" x14ac:dyDescent="0.3">
      <c r="A3865" s="9">
        <v>2123</v>
      </c>
      <c r="B3865" s="9" t="str">
        <f>PROPER(TRIM('1. Raw Data'!B3865))</f>
        <v>Customer_3863</v>
      </c>
      <c r="C3865" s="9">
        <f>IF(OR('1. Raw Data'!C3865&lt;18, '1. Raw Data'!C3865&gt;100), MEDIAN('1. Raw Data'!$C$2:$C$5001), '1. Raw Data'!C3865)</f>
        <v>40</v>
      </c>
      <c r="D3865" s="9" t="s">
        <v>5018</v>
      </c>
      <c r="E3865" s="22">
        <v>44217</v>
      </c>
      <c r="F3865" s="9">
        <v>1</v>
      </c>
      <c r="G3865" s="9">
        <v>11732</v>
      </c>
      <c r="H3865" s="15">
        <v>44217</v>
      </c>
      <c r="I3865" s="9" t="s">
        <v>7456</v>
      </c>
      <c r="J3865" s="9">
        <v>108</v>
      </c>
      <c r="K3865" s="9" t="s">
        <v>7496</v>
      </c>
      <c r="L3865" s="9" t="str">
        <f>IF(OR('1. Raw Data'!L3865="Elec", '1. Raw Data'!L3865="elect"), "Electronics", '1. Raw Data'!L3865)</f>
        <v>Home Appliances</v>
      </c>
      <c r="M3865" s="9">
        <v>239.99</v>
      </c>
      <c r="N3865" s="9">
        <f>IF(ISBLANK('1. Raw Data'!N3865), MEDIAN('1. Raw Data'!$N$2:$N$5001), '1. Raw Data'!N3865)</f>
        <v>117.7</v>
      </c>
      <c r="O3865" s="9">
        <v>4</v>
      </c>
      <c r="P3865" s="9">
        <f>IF(ISBLANK('1. Raw Data'!P3865), 0, '1. Raw Data'!P3865)</f>
        <v>0</v>
      </c>
      <c r="Q3865" s="9">
        <v>1257</v>
      </c>
      <c r="R3865" s="9">
        <v>5</v>
      </c>
      <c r="S3865" s="9">
        <f t="shared" si="180"/>
        <v>959.96</v>
      </c>
      <c r="T3865" s="9">
        <f t="shared" si="181"/>
        <v>489.16</v>
      </c>
      <c r="U3865" s="23">
        <f t="shared" si="182"/>
        <v>0.5095628984541023</v>
      </c>
    </row>
    <row r="3866" spans="1:21" x14ac:dyDescent="0.3">
      <c r="A3866" s="9">
        <v>1030</v>
      </c>
      <c r="B3866" s="9" t="str">
        <f>PROPER(TRIM('1. Raw Data'!B3866))</f>
        <v>Customer_3864</v>
      </c>
      <c r="C3866" s="9">
        <f>IF(OR('1. Raw Data'!C3866&lt;18, '1. Raw Data'!C3866&gt;100), MEDIAN('1. Raw Data'!$C$2:$C$5001), '1. Raw Data'!C3866)</f>
        <v>22</v>
      </c>
      <c r="D3866" s="9" t="s">
        <v>5022</v>
      </c>
      <c r="E3866" s="22">
        <v>44633</v>
      </c>
      <c r="F3866" s="9">
        <v>0</v>
      </c>
      <c r="G3866" s="9">
        <v>10739</v>
      </c>
      <c r="H3866" s="15">
        <v>44633</v>
      </c>
      <c r="I3866" s="9" t="s">
        <v>7457</v>
      </c>
      <c r="J3866" s="9">
        <v>125</v>
      </c>
      <c r="K3866" s="9" t="s">
        <v>7479</v>
      </c>
      <c r="L3866" s="9" t="str">
        <f>IF(OR('1. Raw Data'!L3866="Elec", '1. Raw Data'!L3866="elect"), "Electronics", '1. Raw Data'!L3866)</f>
        <v>Electronics</v>
      </c>
      <c r="M3866" s="9">
        <v>477.36</v>
      </c>
      <c r="N3866" s="9">
        <f>IF(ISBLANK('1. Raw Data'!N3866), MEDIAN('1. Raw Data'!$N$2:$N$5001), '1. Raw Data'!N3866)</f>
        <v>263.58999999999997</v>
      </c>
      <c r="O3866" s="9">
        <v>1</v>
      </c>
      <c r="P3866" s="9">
        <f>IF(ISBLANK('1. Raw Data'!P3866), 0, '1. Raw Data'!P3866)</f>
        <v>0</v>
      </c>
      <c r="Q3866" s="9">
        <v>487</v>
      </c>
      <c r="R3866" s="9">
        <v>2</v>
      </c>
      <c r="S3866" s="9">
        <f t="shared" si="180"/>
        <v>477.36</v>
      </c>
      <c r="T3866" s="9">
        <f t="shared" si="181"/>
        <v>213.77000000000004</v>
      </c>
      <c r="U3866" s="23">
        <f t="shared" si="182"/>
        <v>0.44781716105245523</v>
      </c>
    </row>
    <row r="3867" spans="1:21" x14ac:dyDescent="0.3">
      <c r="A3867" s="9">
        <v>1897</v>
      </c>
      <c r="B3867" s="9" t="str">
        <f>PROPER(TRIM('1. Raw Data'!B3867))</f>
        <v>Customer_3865</v>
      </c>
      <c r="C3867" s="9">
        <f>IF(OR('1. Raw Data'!C3867&lt;18, '1. Raw Data'!C3867&gt;100), MEDIAN('1. Raw Data'!$C$2:$C$5001), '1. Raw Data'!C3867)</f>
        <v>44</v>
      </c>
      <c r="D3867" s="9" t="s">
        <v>5018</v>
      </c>
      <c r="E3867" s="22">
        <v>44436</v>
      </c>
      <c r="F3867" s="9">
        <v>1</v>
      </c>
      <c r="G3867" s="9">
        <v>10270</v>
      </c>
      <c r="H3867" s="15">
        <v>44436</v>
      </c>
      <c r="I3867" s="9" t="s">
        <v>7456</v>
      </c>
      <c r="J3867" s="9">
        <v>146</v>
      </c>
      <c r="K3867" s="9" t="s">
        <v>7505</v>
      </c>
      <c r="L3867" s="9" t="str">
        <f>IF(OR('1. Raw Data'!L3867="Elec", '1. Raw Data'!L3867="elect"), "Electronics", '1. Raw Data'!L3867)</f>
        <v>Home Appliances</v>
      </c>
      <c r="M3867" s="9">
        <v>429.64</v>
      </c>
      <c r="N3867" s="9">
        <f>IF(ISBLANK('1. Raw Data'!N3867), MEDIAN('1. Raw Data'!$N$2:$N$5001), '1. Raw Data'!N3867)</f>
        <v>211.16</v>
      </c>
      <c r="O3867" s="9">
        <v>5</v>
      </c>
      <c r="P3867" s="9">
        <f>IF(ISBLANK('1. Raw Data'!P3867), 0, '1. Raw Data'!P3867)</f>
        <v>0</v>
      </c>
      <c r="Q3867" s="9">
        <v>1003</v>
      </c>
      <c r="R3867" s="9">
        <v>4</v>
      </c>
      <c r="S3867" s="9">
        <f t="shared" si="180"/>
        <v>2148.1999999999998</v>
      </c>
      <c r="T3867" s="9">
        <f t="shared" si="181"/>
        <v>1092.3999999999999</v>
      </c>
      <c r="U3867" s="23">
        <f t="shared" si="182"/>
        <v>0.50851875989200257</v>
      </c>
    </row>
    <row r="3868" spans="1:21" x14ac:dyDescent="0.3">
      <c r="A3868" s="9">
        <v>1648</v>
      </c>
      <c r="B3868" s="9" t="str">
        <f>PROPER(TRIM('1. Raw Data'!B3868))</f>
        <v>Customer_3866</v>
      </c>
      <c r="C3868" s="9">
        <f>IF(OR('1. Raw Data'!C3868&lt;18, '1. Raw Data'!C3868&gt;100), MEDIAN('1. Raw Data'!$C$2:$C$5001), '1. Raw Data'!C3868)</f>
        <v>47</v>
      </c>
      <c r="D3868" s="9" t="s">
        <v>5023</v>
      </c>
      <c r="E3868" s="22">
        <v>45154</v>
      </c>
      <c r="F3868" s="9">
        <v>0</v>
      </c>
      <c r="G3868" s="9">
        <v>11972</v>
      </c>
      <c r="H3868" s="15">
        <v>45154</v>
      </c>
      <c r="I3868" s="9" t="s">
        <v>7456</v>
      </c>
      <c r="J3868" s="9">
        <v>102</v>
      </c>
      <c r="K3868" s="9" t="s">
        <v>7494</v>
      </c>
      <c r="L3868" s="9" t="str">
        <f>IF(OR('1. Raw Data'!L3868="Elec", '1. Raw Data'!L3868="elect"), "Electronics", '1. Raw Data'!L3868)</f>
        <v>Electronics</v>
      </c>
      <c r="M3868" s="9">
        <v>974.68</v>
      </c>
      <c r="N3868" s="9">
        <f>IF(ISBLANK('1. Raw Data'!N3868), MEDIAN('1. Raw Data'!$N$2:$N$5001), '1. Raw Data'!N3868)</f>
        <v>450.49</v>
      </c>
      <c r="O3868" s="9">
        <v>2</v>
      </c>
      <c r="P3868" s="9">
        <f>IF(ISBLANK('1. Raw Data'!P3868), 0, '1. Raw Data'!P3868)</f>
        <v>0.2</v>
      </c>
      <c r="Q3868" s="9">
        <v>504</v>
      </c>
      <c r="R3868" s="9">
        <v>4</v>
      </c>
      <c r="S3868" s="9">
        <f t="shared" si="180"/>
        <v>1559.4880000000001</v>
      </c>
      <c r="T3868" s="9">
        <f t="shared" si="181"/>
        <v>658.50800000000004</v>
      </c>
      <c r="U3868" s="23">
        <f t="shared" si="182"/>
        <v>0.42225910042270287</v>
      </c>
    </row>
    <row r="3869" spans="1:21" x14ac:dyDescent="0.3">
      <c r="A3869" s="9">
        <v>1328</v>
      </c>
      <c r="B3869" s="9" t="str">
        <f>PROPER(TRIM('1. Raw Data'!B3869))</f>
        <v>Customer_3867</v>
      </c>
      <c r="C3869" s="9">
        <f>IF(OR('1. Raw Data'!C3869&lt;18, '1. Raw Data'!C3869&gt;100), MEDIAN('1. Raw Data'!$C$2:$C$5001), '1. Raw Data'!C3869)</f>
        <v>38</v>
      </c>
      <c r="D3869" s="9" t="s">
        <v>5019</v>
      </c>
      <c r="E3869" s="22">
        <v>43942</v>
      </c>
      <c r="F3869" s="9">
        <v>0</v>
      </c>
      <c r="G3869" s="9">
        <v>10710</v>
      </c>
      <c r="H3869" s="15">
        <v>43942</v>
      </c>
      <c r="I3869" s="9" t="s">
        <v>7456</v>
      </c>
      <c r="J3869" s="9">
        <v>110</v>
      </c>
      <c r="K3869" s="9" t="s">
        <v>7493</v>
      </c>
      <c r="L3869" s="9" t="str">
        <f>IF(OR('1. Raw Data'!L3869="Elec", '1. Raw Data'!L3869="elect"), "Electronics", '1. Raw Data'!L3869)</f>
        <v>Clothing</v>
      </c>
      <c r="M3869" s="9">
        <v>1434.02</v>
      </c>
      <c r="N3869" s="9">
        <f>IF(ISBLANK('1. Raw Data'!N3869), MEDIAN('1. Raw Data'!$N$2:$N$5001), '1. Raw Data'!N3869)</f>
        <v>947.81</v>
      </c>
      <c r="O3869" s="9">
        <v>2</v>
      </c>
      <c r="P3869" s="9">
        <f>IF(ISBLANK('1. Raw Data'!P3869), 0, '1. Raw Data'!P3869)</f>
        <v>0</v>
      </c>
      <c r="Q3869" s="9">
        <v>732</v>
      </c>
      <c r="R3869" s="9">
        <v>4</v>
      </c>
      <c r="S3869" s="9">
        <f t="shared" si="180"/>
        <v>2868.04</v>
      </c>
      <c r="T3869" s="9">
        <f t="shared" si="181"/>
        <v>972.42000000000007</v>
      </c>
      <c r="U3869" s="23">
        <f t="shared" si="182"/>
        <v>0.33905384862135818</v>
      </c>
    </row>
    <row r="3870" spans="1:21" x14ac:dyDescent="0.3">
      <c r="A3870" s="9">
        <v>2189</v>
      </c>
      <c r="B3870" s="9" t="str">
        <f>PROPER(TRIM('1. Raw Data'!B3870))</f>
        <v>Customer_3868</v>
      </c>
      <c r="C3870" s="9">
        <f>IF(OR('1. Raw Data'!C3870&lt;18, '1. Raw Data'!C3870&gt;100), MEDIAN('1. Raw Data'!$C$2:$C$5001), '1. Raw Data'!C3870)</f>
        <v>39</v>
      </c>
      <c r="D3870" s="9" t="s">
        <v>5021</v>
      </c>
      <c r="E3870" s="22">
        <v>44321</v>
      </c>
      <c r="F3870" s="9">
        <v>0</v>
      </c>
      <c r="G3870" s="9">
        <v>10324</v>
      </c>
      <c r="H3870" s="15">
        <v>44321</v>
      </c>
      <c r="I3870" s="9" t="s">
        <v>7456</v>
      </c>
      <c r="J3870" s="9">
        <v>124</v>
      </c>
      <c r="K3870" s="9" t="s">
        <v>7497</v>
      </c>
      <c r="L3870" s="9" t="str">
        <f>IF(OR('1. Raw Data'!L3870="Elec", '1. Raw Data'!L3870="elect"), "Electronics", '1. Raw Data'!L3870)</f>
        <v>Clothing</v>
      </c>
      <c r="M3870" s="9">
        <v>1044.33</v>
      </c>
      <c r="N3870" s="9">
        <f>IF(ISBLANK('1. Raw Data'!N3870), MEDIAN('1. Raw Data'!$N$2:$N$5001), '1. Raw Data'!N3870)</f>
        <v>652.01</v>
      </c>
      <c r="O3870" s="9">
        <v>1</v>
      </c>
      <c r="P3870" s="9">
        <f>IF(ISBLANK('1. Raw Data'!P3870), 0, '1. Raw Data'!P3870)</f>
        <v>0</v>
      </c>
      <c r="Q3870" s="9">
        <v>376</v>
      </c>
      <c r="R3870" s="9">
        <v>3</v>
      </c>
      <c r="S3870" s="9">
        <f t="shared" si="180"/>
        <v>1044.33</v>
      </c>
      <c r="T3870" s="9">
        <f t="shared" si="181"/>
        <v>392.31999999999994</v>
      </c>
      <c r="U3870" s="23">
        <f t="shared" si="182"/>
        <v>0.37566669539321856</v>
      </c>
    </row>
    <row r="3871" spans="1:21" x14ac:dyDescent="0.3">
      <c r="A3871" s="9">
        <v>2482</v>
      </c>
      <c r="B3871" s="9" t="str">
        <f>PROPER(TRIM('1. Raw Data'!B3871))</f>
        <v>Customer_3869</v>
      </c>
      <c r="C3871" s="9">
        <f>IF(OR('1. Raw Data'!C3871&lt;18, '1. Raw Data'!C3871&gt;100), MEDIAN('1. Raw Data'!$C$2:$C$5001), '1. Raw Data'!C3871)</f>
        <v>59</v>
      </c>
      <c r="D3871" s="9" t="s">
        <v>5021</v>
      </c>
      <c r="E3871" s="22">
        <v>44844</v>
      </c>
      <c r="F3871" s="9">
        <v>0</v>
      </c>
      <c r="G3871" s="9">
        <v>10989</v>
      </c>
      <c r="H3871" s="15">
        <v>44844</v>
      </c>
      <c r="I3871" s="9" t="s">
        <v>7455</v>
      </c>
      <c r="J3871" s="9">
        <v>148</v>
      </c>
      <c r="K3871" s="9" t="s">
        <v>7491</v>
      </c>
      <c r="L3871" s="9" t="str">
        <f>IF(OR('1. Raw Data'!L3871="Elec", '1. Raw Data'!L3871="elect"), "Electronics", '1. Raw Data'!L3871)</f>
        <v>Home Appliances</v>
      </c>
      <c r="M3871" s="9">
        <v>1393.64</v>
      </c>
      <c r="N3871" s="9">
        <f>IF(ISBLANK('1. Raw Data'!N3871), MEDIAN('1. Raw Data'!$N$2:$N$5001), '1. Raw Data'!N3871)</f>
        <v>701.79</v>
      </c>
      <c r="O3871" s="9">
        <v>2</v>
      </c>
      <c r="P3871" s="9">
        <f>IF(ISBLANK('1. Raw Data'!P3871), 0, '1. Raw Data'!P3871)</f>
        <v>0</v>
      </c>
      <c r="Q3871" s="9">
        <v>618</v>
      </c>
      <c r="R3871" s="9">
        <v>5</v>
      </c>
      <c r="S3871" s="9">
        <f t="shared" si="180"/>
        <v>2787.28</v>
      </c>
      <c r="T3871" s="9">
        <f t="shared" si="181"/>
        <v>1383.7000000000003</v>
      </c>
      <c r="U3871" s="23">
        <f t="shared" si="182"/>
        <v>0.49643379925949321</v>
      </c>
    </row>
    <row r="3872" spans="1:21" x14ac:dyDescent="0.3">
      <c r="A3872" s="9">
        <v>1951</v>
      </c>
      <c r="B3872" s="9" t="str">
        <f>PROPER(TRIM('1. Raw Data'!B3872))</f>
        <v>Customer_3870</v>
      </c>
      <c r="C3872" s="9">
        <f>IF(OR('1. Raw Data'!C3872&lt;18, '1. Raw Data'!C3872&gt;100), MEDIAN('1. Raw Data'!$C$2:$C$5001), '1. Raw Data'!C3872)</f>
        <v>49</v>
      </c>
      <c r="D3872" s="9" t="s">
        <v>5023</v>
      </c>
      <c r="E3872" s="22">
        <v>44621</v>
      </c>
      <c r="F3872" s="9">
        <v>0</v>
      </c>
      <c r="G3872" s="9">
        <v>11550</v>
      </c>
      <c r="H3872" s="15">
        <v>44564</v>
      </c>
      <c r="I3872" s="9" t="s">
        <v>7456</v>
      </c>
      <c r="J3872" s="9">
        <v>116</v>
      </c>
      <c r="K3872" s="9" t="s">
        <v>7480</v>
      </c>
      <c r="L3872" s="9" t="str">
        <f>IF(OR('1. Raw Data'!L3872="Elec", '1. Raw Data'!L3872="elect"), "Electronics", '1. Raw Data'!L3872)</f>
        <v>Clothing</v>
      </c>
      <c r="M3872" s="9">
        <v>1186.99</v>
      </c>
      <c r="N3872" s="9">
        <f>IF(ISBLANK('1. Raw Data'!N3872), MEDIAN('1. Raw Data'!$N$2:$N$5001), '1. Raw Data'!N3872)</f>
        <v>747.21</v>
      </c>
      <c r="O3872" s="9">
        <v>3</v>
      </c>
      <c r="P3872" s="9">
        <f>IF(ISBLANK('1. Raw Data'!P3872), 0, '1. Raw Data'!P3872)</f>
        <v>0</v>
      </c>
      <c r="Q3872" s="9">
        <v>702</v>
      </c>
      <c r="R3872" s="9">
        <v>5</v>
      </c>
      <c r="S3872" s="9">
        <f t="shared" si="180"/>
        <v>3560.9700000000003</v>
      </c>
      <c r="T3872" s="9">
        <f t="shared" si="181"/>
        <v>1319.3400000000001</v>
      </c>
      <c r="U3872" s="23">
        <f t="shared" si="182"/>
        <v>0.37050017270575153</v>
      </c>
    </row>
    <row r="3873" spans="1:21" x14ac:dyDescent="0.3">
      <c r="A3873" s="9">
        <v>2123</v>
      </c>
      <c r="B3873" s="9" t="str">
        <f>PROPER(TRIM('1. Raw Data'!B3873))</f>
        <v>Customer_3871</v>
      </c>
      <c r="C3873" s="9">
        <f>IF(OR('1. Raw Data'!C3873&lt;18, '1. Raw Data'!C3873&gt;100), MEDIAN('1. Raw Data'!$C$2:$C$5001), '1. Raw Data'!C3873)</f>
        <v>47</v>
      </c>
      <c r="D3873" s="9" t="s">
        <v>5019</v>
      </c>
      <c r="E3873" s="22">
        <v>44061</v>
      </c>
      <c r="F3873" s="9">
        <v>1</v>
      </c>
      <c r="G3873" s="9">
        <v>10797</v>
      </c>
      <c r="H3873" s="15">
        <v>44061</v>
      </c>
      <c r="I3873" s="9" t="s">
        <v>7455</v>
      </c>
      <c r="J3873" s="9">
        <v>119</v>
      </c>
      <c r="K3873" s="9" t="s">
        <v>7459</v>
      </c>
      <c r="L3873" s="9" t="str">
        <f>IF(OR('1. Raw Data'!L3873="Elec", '1. Raw Data'!L3873="elect"), "Electronics", '1. Raw Data'!L3873)</f>
        <v>Sports</v>
      </c>
      <c r="M3873" s="9">
        <v>1105.42</v>
      </c>
      <c r="N3873" s="9">
        <f>IF(ISBLANK('1. Raw Data'!N3873), MEDIAN('1. Raw Data'!$N$2:$N$5001), '1. Raw Data'!N3873)</f>
        <v>650.28</v>
      </c>
      <c r="O3873" s="9">
        <v>3</v>
      </c>
      <c r="P3873" s="9">
        <f>IF(ISBLANK('1. Raw Data'!P3873), 0, '1. Raw Data'!P3873)</f>
        <v>0</v>
      </c>
      <c r="Q3873" s="9">
        <v>1257</v>
      </c>
      <c r="R3873" s="9">
        <v>5</v>
      </c>
      <c r="S3873" s="9">
        <f t="shared" si="180"/>
        <v>3316.26</v>
      </c>
      <c r="T3873" s="9">
        <f t="shared" si="181"/>
        <v>1365.4200000000003</v>
      </c>
      <c r="U3873" s="23">
        <f t="shared" si="182"/>
        <v>0.4117349061895027</v>
      </c>
    </row>
    <row r="3874" spans="1:21" x14ac:dyDescent="0.3">
      <c r="A3874" s="9">
        <v>1620</v>
      </c>
      <c r="B3874" s="9" t="str">
        <f>PROPER(TRIM('1. Raw Data'!B3874))</f>
        <v>Customer_3872</v>
      </c>
      <c r="C3874" s="9">
        <f>IF(OR('1. Raw Data'!C3874&lt;18, '1. Raw Data'!C3874&gt;100), MEDIAN('1. Raw Data'!$C$2:$C$5001), '1. Raw Data'!C3874)</f>
        <v>51</v>
      </c>
      <c r="D3874" s="9" t="s">
        <v>5019</v>
      </c>
      <c r="E3874" s="22">
        <v>44413</v>
      </c>
      <c r="F3874" s="9">
        <v>0</v>
      </c>
      <c r="G3874" s="9">
        <v>11869</v>
      </c>
      <c r="H3874" s="15">
        <v>44324</v>
      </c>
      <c r="I3874" s="9" t="s">
        <v>7455</v>
      </c>
      <c r="J3874" s="9">
        <v>131</v>
      </c>
      <c r="K3874" s="9" t="s">
        <v>7504</v>
      </c>
      <c r="L3874" s="9" t="str">
        <f>IF(OR('1. Raw Data'!L3874="Elec", '1. Raw Data'!L3874="elect"), "Electronics", '1. Raw Data'!L3874)</f>
        <v>Home Appliances</v>
      </c>
      <c r="M3874" s="9">
        <v>650.39</v>
      </c>
      <c r="N3874" s="9">
        <f>IF(ISBLANK('1. Raw Data'!N3874), MEDIAN('1. Raw Data'!$N$2:$N$5001), '1. Raw Data'!N3874)</f>
        <v>260.89</v>
      </c>
      <c r="O3874" s="9">
        <v>2</v>
      </c>
      <c r="P3874" s="9">
        <f>IF(ISBLANK('1. Raw Data'!P3874), 0, '1. Raw Data'!P3874)</f>
        <v>0.05</v>
      </c>
      <c r="Q3874" s="9">
        <v>433</v>
      </c>
      <c r="R3874" s="9">
        <v>3</v>
      </c>
      <c r="S3874" s="9">
        <f t="shared" si="180"/>
        <v>1235.741</v>
      </c>
      <c r="T3874" s="9">
        <f t="shared" si="181"/>
        <v>713.96100000000001</v>
      </c>
      <c r="U3874" s="23">
        <f t="shared" si="182"/>
        <v>0.57775941722415947</v>
      </c>
    </row>
    <row r="3875" spans="1:21" x14ac:dyDescent="0.3">
      <c r="A3875" s="9">
        <v>2196</v>
      </c>
      <c r="B3875" s="9" t="str">
        <f>PROPER(TRIM('1. Raw Data'!B3875))</f>
        <v>Customer_3873</v>
      </c>
      <c r="C3875" s="9">
        <f>IF(OR('1. Raw Data'!C3875&lt;18, '1. Raw Data'!C3875&gt;100), MEDIAN('1. Raw Data'!$C$2:$C$5001), '1. Raw Data'!C3875)</f>
        <v>35</v>
      </c>
      <c r="D3875" s="9" t="s">
        <v>5023</v>
      </c>
      <c r="E3875" s="22">
        <v>44854</v>
      </c>
      <c r="F3875" s="9">
        <v>1</v>
      </c>
      <c r="G3875" s="9">
        <v>12967</v>
      </c>
      <c r="H3875" s="15">
        <v>44854</v>
      </c>
      <c r="I3875" s="9" t="s">
        <v>7455</v>
      </c>
      <c r="J3875" s="9">
        <v>111</v>
      </c>
      <c r="K3875" s="9" t="s">
        <v>7476</v>
      </c>
      <c r="L3875" s="9" t="str">
        <f>IF(OR('1. Raw Data'!L3875="Elec", '1. Raw Data'!L3875="elect"), "Electronics", '1. Raw Data'!L3875)</f>
        <v>Electronics</v>
      </c>
      <c r="M3875" s="9">
        <v>520.95000000000005</v>
      </c>
      <c r="N3875" s="9">
        <f>IF(ISBLANK('1. Raw Data'!N3875), MEDIAN('1. Raw Data'!$N$2:$N$5001), '1. Raw Data'!N3875)</f>
        <v>267.81</v>
      </c>
      <c r="O3875" s="9">
        <v>1</v>
      </c>
      <c r="P3875" s="9">
        <f>IF(ISBLANK('1. Raw Data'!P3875), 0, '1. Raw Data'!P3875)</f>
        <v>0.05</v>
      </c>
      <c r="Q3875" s="9">
        <v>572</v>
      </c>
      <c r="R3875" s="9">
        <v>4</v>
      </c>
      <c r="S3875" s="9">
        <f t="shared" si="180"/>
        <v>494.90250000000003</v>
      </c>
      <c r="T3875" s="9">
        <f t="shared" si="181"/>
        <v>227.09250000000003</v>
      </c>
      <c r="U3875" s="23">
        <f t="shared" si="182"/>
        <v>0.45886310940033648</v>
      </c>
    </row>
    <row r="3876" spans="1:21" x14ac:dyDescent="0.3">
      <c r="A3876" s="9">
        <v>1161</v>
      </c>
      <c r="B3876" s="9" t="str">
        <f>PROPER(TRIM('1. Raw Data'!B3876))</f>
        <v>Customer_3874</v>
      </c>
      <c r="C3876" s="9">
        <f>IF(OR('1. Raw Data'!C3876&lt;18, '1. Raw Data'!C3876&gt;100), MEDIAN('1. Raw Data'!$C$2:$C$5001), '1. Raw Data'!C3876)</f>
        <v>72</v>
      </c>
      <c r="D3876" s="9" t="s">
        <v>5020</v>
      </c>
      <c r="E3876" s="22">
        <v>45137</v>
      </c>
      <c r="F3876" s="9">
        <v>0</v>
      </c>
      <c r="G3876" s="9">
        <v>13799</v>
      </c>
      <c r="H3876" s="15">
        <v>45137</v>
      </c>
      <c r="I3876" s="9" t="s">
        <v>7457</v>
      </c>
      <c r="J3876" s="9">
        <v>106</v>
      </c>
      <c r="K3876" s="9" t="s">
        <v>7477</v>
      </c>
      <c r="L3876" s="9" t="str">
        <f>IF(OR('1. Raw Data'!L3876="Elec", '1. Raw Data'!L3876="elect"), "Electronics", '1. Raw Data'!L3876)</f>
        <v>Home Appliances</v>
      </c>
      <c r="M3876" s="9">
        <v>1277.0999999999999</v>
      </c>
      <c r="N3876" s="9">
        <f>IF(ISBLANK('1. Raw Data'!N3876), MEDIAN('1. Raw Data'!$N$2:$N$5001), '1. Raw Data'!N3876)</f>
        <v>622.13</v>
      </c>
      <c r="O3876" s="9">
        <v>3</v>
      </c>
      <c r="P3876" s="9">
        <f>IF(ISBLANK('1. Raw Data'!P3876), 0, '1. Raw Data'!P3876)</f>
        <v>0</v>
      </c>
      <c r="Q3876" s="9">
        <v>455</v>
      </c>
      <c r="R3876" s="9">
        <v>6</v>
      </c>
      <c r="S3876" s="9">
        <f t="shared" si="180"/>
        <v>3831.2999999999997</v>
      </c>
      <c r="T3876" s="9">
        <f t="shared" si="181"/>
        <v>1964.9099999999999</v>
      </c>
      <c r="U3876" s="23">
        <f t="shared" si="182"/>
        <v>0.51285725471771981</v>
      </c>
    </row>
    <row r="3877" spans="1:21" x14ac:dyDescent="0.3">
      <c r="A3877" s="9">
        <v>1775</v>
      </c>
      <c r="B3877" s="9" t="str">
        <f>PROPER(TRIM('1. Raw Data'!B3877))</f>
        <v>Customer_3875</v>
      </c>
      <c r="C3877" s="9">
        <f>IF(OR('1. Raw Data'!C3877&lt;18, '1. Raw Data'!C3877&gt;100), MEDIAN('1. Raw Data'!$C$2:$C$5001), '1. Raw Data'!C3877)</f>
        <v>40</v>
      </c>
      <c r="D3877" s="9" t="s">
        <v>5020</v>
      </c>
      <c r="E3877" s="22">
        <v>44931</v>
      </c>
      <c r="F3877" s="9">
        <v>0</v>
      </c>
      <c r="G3877" s="9">
        <v>12594</v>
      </c>
      <c r="H3877" s="15">
        <v>45047</v>
      </c>
      <c r="I3877" s="9" t="s">
        <v>7456</v>
      </c>
      <c r="J3877" s="9">
        <v>106</v>
      </c>
      <c r="K3877" s="9" t="s">
        <v>7477</v>
      </c>
      <c r="L3877" s="9" t="str">
        <f>IF(OR('1. Raw Data'!L3877="Elec", '1. Raw Data'!L3877="elect"), "Electronics", '1. Raw Data'!L3877)</f>
        <v>Electronics</v>
      </c>
      <c r="M3877" s="9">
        <v>1362.82</v>
      </c>
      <c r="N3877" s="9">
        <f>IF(ISBLANK('1. Raw Data'!N3877), MEDIAN('1. Raw Data'!$N$2:$N$5001), '1. Raw Data'!N3877)</f>
        <v>634.22</v>
      </c>
      <c r="O3877" s="9">
        <v>2</v>
      </c>
      <c r="P3877" s="9">
        <f>IF(ISBLANK('1. Raw Data'!P3877), 0, '1. Raw Data'!P3877)</f>
        <v>0</v>
      </c>
      <c r="Q3877" s="9">
        <v>454</v>
      </c>
      <c r="R3877" s="9">
        <v>7</v>
      </c>
      <c r="S3877" s="9">
        <f t="shared" si="180"/>
        <v>2725.64</v>
      </c>
      <c r="T3877" s="9">
        <f t="shared" si="181"/>
        <v>1457.1999999999998</v>
      </c>
      <c r="U3877" s="23">
        <f t="shared" si="182"/>
        <v>0.53462672986894821</v>
      </c>
    </row>
    <row r="3878" spans="1:21" x14ac:dyDescent="0.3">
      <c r="A3878" s="9">
        <v>2286</v>
      </c>
      <c r="B3878" s="9" t="str">
        <f>PROPER(TRIM('1. Raw Data'!B3878))</f>
        <v>Customer_3876</v>
      </c>
      <c r="C3878" s="9">
        <f>IF(OR('1. Raw Data'!C3878&lt;18, '1. Raw Data'!C3878&gt;100), MEDIAN('1. Raw Data'!$C$2:$C$5001), '1. Raw Data'!C3878)</f>
        <v>61</v>
      </c>
      <c r="D3878" s="9" t="s">
        <v>5019</v>
      </c>
      <c r="E3878" s="22">
        <v>43976</v>
      </c>
      <c r="F3878" s="9">
        <v>1</v>
      </c>
      <c r="G3878" s="9">
        <v>11092</v>
      </c>
      <c r="H3878" s="15">
        <v>43976</v>
      </c>
      <c r="I3878" s="9" t="s">
        <v>7457</v>
      </c>
      <c r="J3878" s="9">
        <v>132</v>
      </c>
      <c r="K3878" s="9" t="s">
        <v>7506</v>
      </c>
      <c r="L3878" s="9" t="str">
        <f>IF(OR('1. Raw Data'!L3878="Elec", '1. Raw Data'!L3878="elect"), "Electronics", '1. Raw Data'!L3878)</f>
        <v>Clothing</v>
      </c>
      <c r="M3878" s="9">
        <v>705.23</v>
      </c>
      <c r="N3878" s="9">
        <f>IF(ISBLANK('1. Raw Data'!N3878), MEDIAN('1. Raw Data'!$N$2:$N$5001), '1. Raw Data'!N3878)</f>
        <v>335.32</v>
      </c>
      <c r="O3878" s="9">
        <v>4</v>
      </c>
      <c r="P3878" s="9">
        <f>IF(ISBLANK('1. Raw Data'!P3878), 0, '1. Raw Data'!P3878)</f>
        <v>0.2</v>
      </c>
      <c r="Q3878" s="9">
        <v>1233</v>
      </c>
      <c r="R3878" s="9">
        <v>2</v>
      </c>
      <c r="S3878" s="9">
        <f t="shared" si="180"/>
        <v>2256.7360000000003</v>
      </c>
      <c r="T3878" s="9">
        <f t="shared" si="181"/>
        <v>915.45600000000036</v>
      </c>
      <c r="U3878" s="23">
        <f t="shared" si="182"/>
        <v>0.40565489273003141</v>
      </c>
    </row>
    <row r="3879" spans="1:21" x14ac:dyDescent="0.3">
      <c r="A3879" s="9">
        <v>1273</v>
      </c>
      <c r="B3879" s="9" t="str">
        <f>PROPER(TRIM('1. Raw Data'!B3879))</f>
        <v>Customer_3877</v>
      </c>
      <c r="C3879" s="9">
        <f>IF(OR('1. Raw Data'!C3879&lt;18, '1. Raw Data'!C3879&gt;100), MEDIAN('1. Raw Data'!$C$2:$C$5001), '1. Raw Data'!C3879)</f>
        <v>53</v>
      </c>
      <c r="D3879" s="9" t="s">
        <v>5020</v>
      </c>
      <c r="E3879" s="22">
        <v>44912</v>
      </c>
      <c r="F3879" s="9">
        <v>0</v>
      </c>
      <c r="G3879" s="9">
        <v>12955</v>
      </c>
      <c r="H3879" s="15">
        <v>44912</v>
      </c>
      <c r="I3879" s="9" t="s">
        <v>7456</v>
      </c>
      <c r="J3879" s="9">
        <v>139</v>
      </c>
      <c r="K3879" s="9" t="s">
        <v>7486</v>
      </c>
      <c r="L3879" s="9" t="str">
        <f>IF(OR('1. Raw Data'!L3879="Elec", '1. Raw Data'!L3879="elect"), "Electronics", '1. Raw Data'!L3879)</f>
        <v>Electronics</v>
      </c>
      <c r="M3879" s="9">
        <v>63.14</v>
      </c>
      <c r="N3879" s="9">
        <f>IF(ISBLANK('1. Raw Data'!N3879), MEDIAN('1. Raw Data'!$N$2:$N$5001), '1. Raw Data'!N3879)</f>
        <v>43.11</v>
      </c>
      <c r="O3879" s="9">
        <v>3</v>
      </c>
      <c r="P3879" s="9">
        <f>IF(ISBLANK('1. Raw Data'!P3879), 0, '1. Raw Data'!P3879)</f>
        <v>0.1</v>
      </c>
      <c r="Q3879" s="9">
        <v>746</v>
      </c>
      <c r="R3879" s="9">
        <v>4</v>
      </c>
      <c r="S3879" s="9">
        <f t="shared" si="180"/>
        <v>170.47800000000001</v>
      </c>
      <c r="T3879" s="9">
        <f t="shared" si="181"/>
        <v>41.148000000000025</v>
      </c>
      <c r="U3879" s="23">
        <f t="shared" si="182"/>
        <v>0.24136838770985125</v>
      </c>
    </row>
    <row r="3880" spans="1:21" x14ac:dyDescent="0.3">
      <c r="A3880" s="9">
        <v>2026</v>
      </c>
      <c r="B3880" s="9" t="str">
        <f>PROPER(TRIM('1. Raw Data'!B3880))</f>
        <v>Customer_3878</v>
      </c>
      <c r="C3880" s="9">
        <f>IF(OR('1. Raw Data'!C3880&lt;18, '1. Raw Data'!C3880&gt;100), MEDIAN('1. Raw Data'!$C$2:$C$5001), '1. Raw Data'!C3880)</f>
        <v>43</v>
      </c>
      <c r="D3880" s="9" t="s">
        <v>5020</v>
      </c>
      <c r="E3880" s="22">
        <v>43855</v>
      </c>
      <c r="F3880" s="9">
        <v>1</v>
      </c>
      <c r="G3880" s="9">
        <v>10211</v>
      </c>
      <c r="H3880" s="15">
        <v>43855</v>
      </c>
      <c r="I3880" s="9" t="s">
        <v>7455</v>
      </c>
      <c r="J3880" s="9">
        <v>148</v>
      </c>
      <c r="K3880" s="9" t="s">
        <v>7491</v>
      </c>
      <c r="L3880" s="9" t="str">
        <f>IF(OR('1. Raw Data'!L3880="Elec", '1. Raw Data'!L3880="elect"), "Electronics", '1. Raw Data'!L3880)</f>
        <v>Electronics</v>
      </c>
      <c r="M3880" s="9">
        <v>1199.17</v>
      </c>
      <c r="N3880" s="9">
        <f>IF(ISBLANK('1. Raw Data'!N3880), MEDIAN('1. Raw Data'!$N$2:$N$5001), '1. Raw Data'!N3880)</f>
        <v>654.62</v>
      </c>
      <c r="O3880" s="9">
        <v>5</v>
      </c>
      <c r="P3880" s="9">
        <f>IF(ISBLANK('1. Raw Data'!P3880), 0, '1. Raw Data'!P3880)</f>
        <v>0</v>
      </c>
      <c r="Q3880" s="9">
        <v>1123</v>
      </c>
      <c r="R3880" s="9">
        <v>4</v>
      </c>
      <c r="S3880" s="9">
        <f t="shared" si="180"/>
        <v>5995.85</v>
      </c>
      <c r="T3880" s="9">
        <f t="shared" si="181"/>
        <v>2722.7500000000005</v>
      </c>
      <c r="U3880" s="23">
        <f t="shared" si="182"/>
        <v>0.45410575648156648</v>
      </c>
    </row>
    <row r="3881" spans="1:21" x14ac:dyDescent="0.3">
      <c r="A3881" s="9">
        <v>2051</v>
      </c>
      <c r="B3881" s="9" t="str">
        <f>PROPER(TRIM('1. Raw Data'!B3881))</f>
        <v>Customer_3879</v>
      </c>
      <c r="C3881" s="9">
        <f>IF(OR('1. Raw Data'!C3881&lt;18, '1. Raw Data'!C3881&gt;100), MEDIAN('1. Raw Data'!$C$2:$C$5001), '1. Raw Data'!C3881)</f>
        <v>41</v>
      </c>
      <c r="D3881" s="9" t="s">
        <v>5020</v>
      </c>
      <c r="E3881" s="22">
        <v>44570</v>
      </c>
      <c r="F3881" s="9">
        <v>1</v>
      </c>
      <c r="G3881" s="9">
        <v>11581</v>
      </c>
      <c r="H3881" s="15">
        <v>44805</v>
      </c>
      <c r="I3881" s="9" t="s">
        <v>7457</v>
      </c>
      <c r="J3881" s="9">
        <v>113</v>
      </c>
      <c r="K3881" s="9" t="s">
        <v>7460</v>
      </c>
      <c r="L3881" s="9" t="str">
        <f>IF(OR('1. Raw Data'!L3881="Elec", '1. Raw Data'!L3881="elect"), "Electronics", '1. Raw Data'!L3881)</f>
        <v>Electronics</v>
      </c>
      <c r="M3881" s="9">
        <v>463.35</v>
      </c>
      <c r="N3881" s="9">
        <f>IF(ISBLANK('1. Raw Data'!N3881), MEDIAN('1. Raw Data'!$N$2:$N$5001), '1. Raw Data'!N3881)</f>
        <v>303.18</v>
      </c>
      <c r="O3881" s="9">
        <v>3</v>
      </c>
      <c r="P3881" s="9">
        <f>IF(ISBLANK('1. Raw Data'!P3881), 0, '1. Raw Data'!P3881)</f>
        <v>0</v>
      </c>
      <c r="Q3881" s="9">
        <v>788</v>
      </c>
      <c r="R3881" s="9">
        <v>3</v>
      </c>
      <c r="S3881" s="9">
        <f t="shared" si="180"/>
        <v>1390.0500000000002</v>
      </c>
      <c r="T3881" s="9">
        <f t="shared" si="181"/>
        <v>480.51000000000022</v>
      </c>
      <c r="U3881" s="23">
        <f t="shared" si="182"/>
        <v>0.34567821301392049</v>
      </c>
    </row>
    <row r="3882" spans="1:21" x14ac:dyDescent="0.3">
      <c r="A3882" s="9">
        <v>1325</v>
      </c>
      <c r="B3882" s="9" t="str">
        <f>PROPER(TRIM('1. Raw Data'!B3882))</f>
        <v>Customer_3880</v>
      </c>
      <c r="C3882" s="9">
        <f>IF(OR('1. Raw Data'!C3882&lt;18, '1. Raw Data'!C3882&gt;100), MEDIAN('1. Raw Data'!$C$2:$C$5001), '1. Raw Data'!C3882)</f>
        <v>37</v>
      </c>
      <c r="D3882" s="9" t="s">
        <v>5019</v>
      </c>
      <c r="E3882" s="22">
        <v>44479</v>
      </c>
      <c r="F3882" s="9">
        <v>0</v>
      </c>
      <c r="G3882" s="9">
        <v>13453</v>
      </c>
      <c r="H3882" s="15">
        <v>44479</v>
      </c>
      <c r="I3882" s="9" t="s">
        <v>7457</v>
      </c>
      <c r="J3882" s="9">
        <v>103</v>
      </c>
      <c r="K3882" s="9" t="s">
        <v>7472</v>
      </c>
      <c r="L3882" s="9" t="str">
        <f>IF(OR('1. Raw Data'!L3882="Elec", '1. Raw Data'!L3882="elect"), "Electronics", '1. Raw Data'!L3882)</f>
        <v>Electronics</v>
      </c>
      <c r="M3882" s="9">
        <v>64.34</v>
      </c>
      <c r="N3882" s="9">
        <f>IF(ISBLANK('1. Raw Data'!N3882), MEDIAN('1. Raw Data'!$N$2:$N$5001), '1. Raw Data'!N3882)</f>
        <v>29.87</v>
      </c>
      <c r="O3882" s="9">
        <v>2</v>
      </c>
      <c r="P3882" s="9">
        <f>IF(ISBLANK('1. Raw Data'!P3882), 0, '1. Raw Data'!P3882)</f>
        <v>0.1</v>
      </c>
      <c r="Q3882" s="9">
        <v>1179</v>
      </c>
      <c r="R3882" s="9">
        <v>2</v>
      </c>
      <c r="S3882" s="9">
        <f t="shared" si="180"/>
        <v>115.81200000000001</v>
      </c>
      <c r="T3882" s="9">
        <f t="shared" si="181"/>
        <v>56.07200000000001</v>
      </c>
      <c r="U3882" s="23">
        <f t="shared" si="182"/>
        <v>0.48416398991468934</v>
      </c>
    </row>
    <row r="3883" spans="1:21" x14ac:dyDescent="0.3">
      <c r="A3883" s="9">
        <v>1939</v>
      </c>
      <c r="B3883" s="9" t="str">
        <f>PROPER(TRIM('1. Raw Data'!B3883))</f>
        <v>Customer_3881</v>
      </c>
      <c r="C3883" s="9">
        <f>IF(OR('1. Raw Data'!C3883&lt;18, '1. Raw Data'!C3883&gt;100), MEDIAN('1. Raw Data'!$C$2:$C$5001), '1. Raw Data'!C3883)</f>
        <v>56</v>
      </c>
      <c r="D3883" s="9" t="s">
        <v>5020</v>
      </c>
      <c r="E3883" s="22">
        <v>44101</v>
      </c>
      <c r="F3883" s="9">
        <v>0</v>
      </c>
      <c r="G3883" s="9">
        <v>13831</v>
      </c>
      <c r="H3883" s="15">
        <v>44101</v>
      </c>
      <c r="I3883" s="9" t="s">
        <v>7455</v>
      </c>
      <c r="J3883" s="9">
        <v>141</v>
      </c>
      <c r="K3883" s="9" t="s">
        <v>7490</v>
      </c>
      <c r="L3883" s="9" t="str">
        <f>IF(OR('1. Raw Data'!L3883="Elec", '1. Raw Data'!L3883="elect"), "Electronics", '1. Raw Data'!L3883)</f>
        <v>Sports</v>
      </c>
      <c r="M3883" s="9">
        <v>1217.23</v>
      </c>
      <c r="N3883" s="9">
        <f>IF(ISBLANK('1. Raw Data'!N3883), MEDIAN('1. Raw Data'!$N$2:$N$5001), '1. Raw Data'!N3883)</f>
        <v>550.58000000000004</v>
      </c>
      <c r="O3883" s="9">
        <v>2</v>
      </c>
      <c r="P3883" s="9">
        <f>IF(ISBLANK('1. Raw Data'!P3883), 0, '1. Raw Data'!P3883)</f>
        <v>0</v>
      </c>
      <c r="Q3883" s="9">
        <v>364</v>
      </c>
      <c r="R3883" s="9">
        <v>5</v>
      </c>
      <c r="S3883" s="9">
        <f t="shared" si="180"/>
        <v>2434.46</v>
      </c>
      <c r="T3883" s="9">
        <f t="shared" si="181"/>
        <v>1333.3</v>
      </c>
      <c r="U3883" s="23">
        <f t="shared" si="182"/>
        <v>0.54767792446784913</v>
      </c>
    </row>
    <row r="3884" spans="1:21" x14ac:dyDescent="0.3">
      <c r="A3884" s="9">
        <v>2172</v>
      </c>
      <c r="B3884" s="9" t="str">
        <f>PROPER(TRIM('1. Raw Data'!B3884))</f>
        <v>Customer_3882</v>
      </c>
      <c r="C3884" s="9">
        <f>IF(OR('1. Raw Data'!C3884&lt;18, '1. Raw Data'!C3884&gt;100), MEDIAN('1. Raw Data'!$C$2:$C$5001), '1. Raw Data'!C3884)</f>
        <v>39</v>
      </c>
      <c r="D3884" s="9" t="s">
        <v>5021</v>
      </c>
      <c r="E3884" s="22">
        <v>44623</v>
      </c>
      <c r="F3884" s="9">
        <v>1</v>
      </c>
      <c r="G3884" s="9">
        <v>11443</v>
      </c>
      <c r="H3884" s="15">
        <v>44623</v>
      </c>
      <c r="I3884" s="9" t="s">
        <v>7455</v>
      </c>
      <c r="J3884" s="9">
        <v>135</v>
      </c>
      <c r="K3884" s="9" t="s">
        <v>7458</v>
      </c>
      <c r="L3884" s="9" t="str">
        <f>IF(OR('1. Raw Data'!L3884="Elec", '1. Raw Data'!L3884="elect"), "Electronics", '1. Raw Data'!L3884)</f>
        <v>Electronics</v>
      </c>
      <c r="M3884" s="9">
        <v>800.25</v>
      </c>
      <c r="N3884" s="9">
        <f>IF(ISBLANK('1. Raw Data'!N3884), MEDIAN('1. Raw Data'!$N$2:$N$5001), '1. Raw Data'!N3884)</f>
        <v>533.48</v>
      </c>
      <c r="O3884" s="9">
        <v>2</v>
      </c>
      <c r="P3884" s="9">
        <f>IF(ISBLANK('1. Raw Data'!P3884), 0, '1. Raw Data'!P3884)</f>
        <v>0</v>
      </c>
      <c r="Q3884" s="9">
        <v>1035</v>
      </c>
      <c r="R3884" s="9">
        <v>2</v>
      </c>
      <c r="S3884" s="9">
        <f t="shared" si="180"/>
        <v>1600.5</v>
      </c>
      <c r="T3884" s="9">
        <f t="shared" si="181"/>
        <v>533.54</v>
      </c>
      <c r="U3884" s="23">
        <f t="shared" si="182"/>
        <v>0.33335832552327394</v>
      </c>
    </row>
    <row r="3885" spans="1:21" x14ac:dyDescent="0.3">
      <c r="A3885" s="9">
        <v>1539</v>
      </c>
      <c r="B3885" s="9" t="str">
        <f>PROPER(TRIM('1. Raw Data'!B3885))</f>
        <v>Customer_3883</v>
      </c>
      <c r="C3885" s="9">
        <f>IF(OR('1. Raw Data'!C3885&lt;18, '1. Raw Data'!C3885&gt;100), MEDIAN('1. Raw Data'!$C$2:$C$5001), '1. Raw Data'!C3885)</f>
        <v>29</v>
      </c>
      <c r="D3885" s="9" t="s">
        <v>5022</v>
      </c>
      <c r="E3885" s="22">
        <v>44995</v>
      </c>
      <c r="F3885" s="9">
        <v>0</v>
      </c>
      <c r="G3885" s="9">
        <v>12644</v>
      </c>
      <c r="H3885" s="15">
        <v>45202</v>
      </c>
      <c r="I3885" s="9" t="s">
        <v>7455</v>
      </c>
      <c r="J3885" s="9">
        <v>138</v>
      </c>
      <c r="K3885" s="9" t="s">
        <v>7464</v>
      </c>
      <c r="L3885" s="9" t="str">
        <f>IF(OR('1. Raw Data'!L3885="Elec", '1. Raw Data'!L3885="elect"), "Electronics", '1. Raw Data'!L3885)</f>
        <v>Home Appliances</v>
      </c>
      <c r="M3885" s="9">
        <v>1043.56</v>
      </c>
      <c r="N3885" s="9">
        <f>IF(ISBLANK('1. Raw Data'!N3885), MEDIAN('1. Raw Data'!$N$2:$N$5001), '1. Raw Data'!N3885)</f>
        <v>572.61</v>
      </c>
      <c r="O3885" s="9">
        <v>1</v>
      </c>
      <c r="P3885" s="9">
        <f>IF(ISBLANK('1. Raw Data'!P3885), 0, '1. Raw Data'!P3885)</f>
        <v>0</v>
      </c>
      <c r="Q3885" s="9">
        <v>597</v>
      </c>
      <c r="R3885" s="9">
        <v>6</v>
      </c>
      <c r="S3885" s="9">
        <f t="shared" si="180"/>
        <v>1043.56</v>
      </c>
      <c r="T3885" s="9">
        <f t="shared" si="181"/>
        <v>470.94999999999993</v>
      </c>
      <c r="U3885" s="23">
        <f t="shared" si="182"/>
        <v>0.45129173214764839</v>
      </c>
    </row>
    <row r="3886" spans="1:21" x14ac:dyDescent="0.3">
      <c r="A3886" s="9">
        <v>1487</v>
      </c>
      <c r="B3886" s="9" t="str">
        <f>PROPER(TRIM('1. Raw Data'!B3886))</f>
        <v>Customer_3884</v>
      </c>
      <c r="C3886" s="9">
        <f>IF(OR('1. Raw Data'!C3886&lt;18, '1. Raw Data'!C3886&gt;100), MEDIAN('1. Raw Data'!$C$2:$C$5001), '1. Raw Data'!C3886)</f>
        <v>53</v>
      </c>
      <c r="D3886" s="9" t="s">
        <v>5019</v>
      </c>
      <c r="E3886" s="22">
        <v>44870</v>
      </c>
      <c r="F3886" s="9">
        <v>0</v>
      </c>
      <c r="G3886" s="9">
        <v>10047</v>
      </c>
      <c r="H3886" s="15">
        <v>44692</v>
      </c>
      <c r="I3886" s="9" t="s">
        <v>7457</v>
      </c>
      <c r="J3886" s="9">
        <v>117</v>
      </c>
      <c r="K3886" s="9" t="s">
        <v>7483</v>
      </c>
      <c r="L3886" s="9" t="str">
        <f>IF(OR('1. Raw Data'!L3886="Elec", '1. Raw Data'!L3886="elect"), "Electronics", '1. Raw Data'!L3886)</f>
        <v>Sports</v>
      </c>
      <c r="M3886" s="9">
        <v>1376.3</v>
      </c>
      <c r="N3886" s="9">
        <f>IF(ISBLANK('1. Raw Data'!N3886), MEDIAN('1. Raw Data'!$N$2:$N$5001), '1. Raw Data'!N3886)</f>
        <v>920.12</v>
      </c>
      <c r="O3886" s="9">
        <v>1</v>
      </c>
      <c r="P3886" s="9">
        <f>IF(ISBLANK('1. Raw Data'!P3886), 0, '1. Raw Data'!P3886)</f>
        <v>0.05</v>
      </c>
      <c r="Q3886" s="9">
        <v>330</v>
      </c>
      <c r="R3886" s="9">
        <v>5</v>
      </c>
      <c r="S3886" s="9">
        <f t="shared" si="180"/>
        <v>1307.4849999999999</v>
      </c>
      <c r="T3886" s="9">
        <f t="shared" si="181"/>
        <v>387.3649999999999</v>
      </c>
      <c r="U3886" s="23">
        <f t="shared" si="182"/>
        <v>0.29626726119228897</v>
      </c>
    </row>
    <row r="3887" spans="1:21" x14ac:dyDescent="0.3">
      <c r="A3887" s="9">
        <v>1821</v>
      </c>
      <c r="B3887" s="9" t="str">
        <f>PROPER(TRIM('1. Raw Data'!B3887))</f>
        <v>Customer_3885</v>
      </c>
      <c r="C3887" s="9">
        <f>IF(OR('1. Raw Data'!C3887&lt;18, '1. Raw Data'!C3887&gt;100), MEDIAN('1. Raw Data'!$C$2:$C$5001), '1. Raw Data'!C3887)</f>
        <v>63</v>
      </c>
      <c r="D3887" s="9" t="s">
        <v>5023</v>
      </c>
      <c r="E3887" s="22">
        <v>44579</v>
      </c>
      <c r="F3887" s="9">
        <v>0</v>
      </c>
      <c r="G3887" s="9">
        <v>10230</v>
      </c>
      <c r="H3887" s="15">
        <v>44579</v>
      </c>
      <c r="I3887" s="9" t="s">
        <v>7455</v>
      </c>
      <c r="J3887" s="9">
        <v>103</v>
      </c>
      <c r="K3887" s="9" t="s">
        <v>7472</v>
      </c>
      <c r="L3887" s="9" t="str">
        <f>IF(OR('1. Raw Data'!L3887="Elec", '1. Raw Data'!L3887="elect"), "Electronics", '1. Raw Data'!L3887)</f>
        <v>Electronics</v>
      </c>
      <c r="M3887" s="9">
        <v>834.7</v>
      </c>
      <c r="N3887" s="9">
        <f>IF(ISBLANK('1. Raw Data'!N3887), MEDIAN('1. Raw Data'!$N$2:$N$5001), '1. Raw Data'!N3887)</f>
        <v>349.66</v>
      </c>
      <c r="O3887" s="9">
        <v>4</v>
      </c>
      <c r="P3887" s="9">
        <f>IF(ISBLANK('1. Raw Data'!P3887), 0, '1. Raw Data'!P3887)</f>
        <v>0</v>
      </c>
      <c r="Q3887" s="9">
        <v>673</v>
      </c>
      <c r="R3887" s="9">
        <v>7</v>
      </c>
      <c r="S3887" s="9">
        <f t="shared" si="180"/>
        <v>3338.8</v>
      </c>
      <c r="T3887" s="9">
        <f t="shared" si="181"/>
        <v>1940.16</v>
      </c>
      <c r="U3887" s="23">
        <f t="shared" si="182"/>
        <v>0.58109500419312332</v>
      </c>
    </row>
    <row r="3888" spans="1:21" x14ac:dyDescent="0.3">
      <c r="A3888" s="9">
        <v>2461</v>
      </c>
      <c r="B3888" s="9" t="str">
        <f>PROPER(TRIM('1. Raw Data'!B3888))</f>
        <v>Customer_3886</v>
      </c>
      <c r="C3888" s="9">
        <f>IF(OR('1. Raw Data'!C3888&lt;18, '1. Raw Data'!C3888&gt;100), MEDIAN('1. Raw Data'!$C$2:$C$5001), '1. Raw Data'!C3888)</f>
        <v>40</v>
      </c>
      <c r="D3888" s="9" t="s">
        <v>5020</v>
      </c>
      <c r="E3888" s="22">
        <v>44949</v>
      </c>
      <c r="F3888" s="9">
        <v>0</v>
      </c>
      <c r="G3888" s="9">
        <v>10578</v>
      </c>
      <c r="H3888" s="15">
        <v>44949</v>
      </c>
      <c r="I3888" s="9" t="s">
        <v>7457</v>
      </c>
      <c r="J3888" s="9">
        <v>134</v>
      </c>
      <c r="K3888" s="9" t="s">
        <v>7482</v>
      </c>
      <c r="L3888" s="9" t="str">
        <f>IF(OR('1. Raw Data'!L3888="Elec", '1. Raw Data'!L3888="elect"), "Electronics", '1. Raw Data'!L3888)</f>
        <v>Electronics</v>
      </c>
      <c r="M3888" s="9">
        <v>779.63</v>
      </c>
      <c r="N3888" s="9">
        <f>IF(ISBLANK('1. Raw Data'!N3888), MEDIAN('1. Raw Data'!$N$2:$N$5001), '1. Raw Data'!N3888)</f>
        <v>526.20000000000005</v>
      </c>
      <c r="O3888" s="9">
        <v>4</v>
      </c>
      <c r="P3888" s="9">
        <f>IF(ISBLANK('1. Raw Data'!P3888), 0, '1. Raw Data'!P3888)</f>
        <v>0</v>
      </c>
      <c r="Q3888" s="9">
        <v>709</v>
      </c>
      <c r="R3888" s="9">
        <v>4</v>
      </c>
      <c r="S3888" s="9">
        <f t="shared" si="180"/>
        <v>3118.52</v>
      </c>
      <c r="T3888" s="9">
        <f t="shared" si="181"/>
        <v>1013.7199999999998</v>
      </c>
      <c r="U3888" s="23">
        <f t="shared" si="182"/>
        <v>0.32506445365109082</v>
      </c>
    </row>
    <row r="3889" spans="1:21" x14ac:dyDescent="0.3">
      <c r="A3889" s="9">
        <v>2088</v>
      </c>
      <c r="B3889" s="9" t="str">
        <f>PROPER(TRIM('1. Raw Data'!B3889))</f>
        <v>Customer_3887</v>
      </c>
      <c r="C3889" s="9">
        <f>IF(OR('1. Raw Data'!C3889&lt;18, '1. Raw Data'!C3889&gt;100), MEDIAN('1. Raw Data'!$C$2:$C$5001), '1. Raw Data'!C3889)</f>
        <v>75</v>
      </c>
      <c r="D3889" s="9" t="s">
        <v>5018</v>
      </c>
      <c r="E3889" s="22">
        <v>45229</v>
      </c>
      <c r="F3889" s="9">
        <v>0</v>
      </c>
      <c r="G3889" s="9">
        <v>13548</v>
      </c>
      <c r="H3889" s="15">
        <v>45229</v>
      </c>
      <c r="I3889" s="9" t="s">
        <v>7456</v>
      </c>
      <c r="J3889" s="9">
        <v>112</v>
      </c>
      <c r="K3889" s="9" t="s">
        <v>7492</v>
      </c>
      <c r="L3889" s="9" t="str">
        <f>IF(OR('1. Raw Data'!L3889="Elec", '1. Raw Data'!L3889="elect"), "Electronics", '1. Raw Data'!L3889)</f>
        <v>Electronics</v>
      </c>
      <c r="M3889" s="9">
        <v>471.46</v>
      </c>
      <c r="N3889" s="9">
        <f>IF(ISBLANK('1. Raw Data'!N3889), MEDIAN('1. Raw Data'!$N$2:$N$5001), '1. Raw Data'!N3889)</f>
        <v>247.34</v>
      </c>
      <c r="O3889" s="9">
        <v>3</v>
      </c>
      <c r="P3889" s="9">
        <f>IF(ISBLANK('1. Raw Data'!P3889), 0, '1. Raw Data'!P3889)</f>
        <v>0</v>
      </c>
      <c r="Q3889" s="9">
        <v>339</v>
      </c>
      <c r="R3889" s="9">
        <v>6</v>
      </c>
      <c r="S3889" s="9">
        <f t="shared" si="180"/>
        <v>1414.3799999999999</v>
      </c>
      <c r="T3889" s="9">
        <f t="shared" si="181"/>
        <v>672.3599999999999</v>
      </c>
      <c r="U3889" s="23">
        <f t="shared" si="182"/>
        <v>0.47537436898146179</v>
      </c>
    </row>
    <row r="3890" spans="1:21" x14ac:dyDescent="0.3">
      <c r="A3890" s="9">
        <v>1355</v>
      </c>
      <c r="B3890" s="9" t="str">
        <f>PROPER(TRIM('1. Raw Data'!B3890))</f>
        <v>Customer_3888</v>
      </c>
      <c r="C3890" s="9">
        <f>IF(OR('1. Raw Data'!C3890&lt;18, '1. Raw Data'!C3890&gt;100), MEDIAN('1. Raw Data'!$C$2:$C$5001), '1. Raw Data'!C3890)</f>
        <v>24</v>
      </c>
      <c r="D3890" s="9" t="s">
        <v>5019</v>
      </c>
      <c r="E3890" s="22">
        <v>44184</v>
      </c>
      <c r="F3890" s="9">
        <v>0</v>
      </c>
      <c r="G3890" s="9">
        <v>12997</v>
      </c>
      <c r="H3890" s="15">
        <v>44184</v>
      </c>
      <c r="I3890" s="9" t="s">
        <v>7455</v>
      </c>
      <c r="J3890" s="9">
        <v>124</v>
      </c>
      <c r="K3890" s="9" t="s">
        <v>7497</v>
      </c>
      <c r="L3890" s="9" t="str">
        <f>IF(OR('1. Raw Data'!L3890="Elec", '1. Raw Data'!L3890="elect"), "Electronics", '1. Raw Data'!L3890)</f>
        <v>Sports</v>
      </c>
      <c r="M3890" s="9">
        <v>492.53</v>
      </c>
      <c r="N3890" s="9">
        <f>IF(ISBLANK('1. Raw Data'!N3890), MEDIAN('1. Raw Data'!$N$2:$N$5001), '1. Raw Data'!N3890)</f>
        <v>429.51499999999999</v>
      </c>
      <c r="O3890" s="9">
        <v>2</v>
      </c>
      <c r="P3890" s="9">
        <f>IF(ISBLANK('1. Raw Data'!P3890), 0, '1. Raw Data'!P3890)</f>
        <v>0.1</v>
      </c>
      <c r="Q3890" s="9">
        <v>722</v>
      </c>
      <c r="R3890" s="9">
        <v>5</v>
      </c>
      <c r="S3890" s="9">
        <f t="shared" si="180"/>
        <v>886.55399999999997</v>
      </c>
      <c r="T3890" s="9">
        <f t="shared" si="181"/>
        <v>27.524000000000001</v>
      </c>
      <c r="U3890" s="23">
        <f t="shared" si="182"/>
        <v>3.1046050212395412E-2</v>
      </c>
    </row>
    <row r="3891" spans="1:21" x14ac:dyDescent="0.3">
      <c r="A3891" s="9">
        <v>2275</v>
      </c>
      <c r="B3891" s="9" t="str">
        <f>PROPER(TRIM('1. Raw Data'!B3891))</f>
        <v>Customer_3889</v>
      </c>
      <c r="C3891" s="9">
        <f>IF(OR('1. Raw Data'!C3891&lt;18, '1. Raw Data'!C3891&gt;100), MEDIAN('1. Raw Data'!$C$2:$C$5001), '1. Raw Data'!C3891)</f>
        <v>25</v>
      </c>
      <c r="D3891" s="9" t="s">
        <v>5023</v>
      </c>
      <c r="E3891" s="22">
        <v>44795</v>
      </c>
      <c r="F3891" s="9">
        <v>0</v>
      </c>
      <c r="G3891" s="9">
        <v>11112</v>
      </c>
      <c r="H3891" s="15">
        <v>44795</v>
      </c>
      <c r="I3891" s="9" t="s">
        <v>7457</v>
      </c>
      <c r="J3891" s="9">
        <v>106</v>
      </c>
      <c r="K3891" s="9" t="s">
        <v>7477</v>
      </c>
      <c r="L3891" s="9" t="str">
        <f>IF(OR('1. Raw Data'!L3891="Elec", '1. Raw Data'!L3891="elect"), "Electronics", '1. Raw Data'!L3891)</f>
        <v>Electronics</v>
      </c>
      <c r="M3891" s="9">
        <v>1204.99</v>
      </c>
      <c r="N3891" s="9">
        <f>IF(ISBLANK('1. Raw Data'!N3891), MEDIAN('1. Raw Data'!$N$2:$N$5001), '1. Raw Data'!N3891)</f>
        <v>729.04</v>
      </c>
      <c r="O3891" s="9">
        <v>4</v>
      </c>
      <c r="P3891" s="9">
        <f>IF(ISBLANK('1. Raw Data'!P3891), 0, '1. Raw Data'!P3891)</f>
        <v>0</v>
      </c>
      <c r="Q3891" s="9">
        <v>552</v>
      </c>
      <c r="R3891" s="9">
        <v>5</v>
      </c>
      <c r="S3891" s="9">
        <f t="shared" si="180"/>
        <v>4819.96</v>
      </c>
      <c r="T3891" s="9">
        <f t="shared" si="181"/>
        <v>1903.8000000000002</v>
      </c>
      <c r="U3891" s="23">
        <f t="shared" si="182"/>
        <v>0.39498253097536085</v>
      </c>
    </row>
    <row r="3892" spans="1:21" x14ac:dyDescent="0.3">
      <c r="A3892" s="9">
        <v>1234</v>
      </c>
      <c r="B3892" s="9" t="str">
        <f>PROPER(TRIM('1. Raw Data'!B3892))</f>
        <v>Customer_3890</v>
      </c>
      <c r="C3892" s="9">
        <f>IF(OR('1. Raw Data'!C3892&lt;18, '1. Raw Data'!C3892&gt;100), MEDIAN('1. Raw Data'!$C$2:$C$5001), '1. Raw Data'!C3892)</f>
        <v>21</v>
      </c>
      <c r="D3892" s="9" t="s">
        <v>5022</v>
      </c>
      <c r="E3892" s="22">
        <v>43980</v>
      </c>
      <c r="F3892" s="9">
        <v>1</v>
      </c>
      <c r="G3892" s="9">
        <v>11754</v>
      </c>
      <c r="H3892" s="15">
        <v>43980</v>
      </c>
      <c r="I3892" s="9" t="s">
        <v>7455</v>
      </c>
      <c r="J3892" s="9">
        <v>142</v>
      </c>
      <c r="K3892" s="9" t="s">
        <v>7500</v>
      </c>
      <c r="L3892" s="9" t="str">
        <f>IF(OR('1. Raw Data'!L3892="Elec", '1. Raw Data'!L3892="elect"), "Electronics", '1. Raw Data'!L3892)</f>
        <v>Electronics</v>
      </c>
      <c r="M3892" s="9">
        <v>701.09</v>
      </c>
      <c r="N3892" s="9">
        <f>IF(ISBLANK('1. Raw Data'!N3892), MEDIAN('1. Raw Data'!$N$2:$N$5001), '1. Raw Data'!N3892)</f>
        <v>448.05</v>
      </c>
      <c r="O3892" s="9">
        <v>2</v>
      </c>
      <c r="P3892" s="9">
        <f>IF(ISBLANK('1. Raw Data'!P3892), 0, '1. Raw Data'!P3892)</f>
        <v>0.1</v>
      </c>
      <c r="Q3892" s="9">
        <v>1041</v>
      </c>
      <c r="R3892" s="9">
        <v>6</v>
      </c>
      <c r="S3892" s="9">
        <f t="shared" si="180"/>
        <v>1261.962</v>
      </c>
      <c r="T3892" s="9">
        <f t="shared" si="181"/>
        <v>365.86199999999997</v>
      </c>
      <c r="U3892" s="23">
        <f t="shared" si="182"/>
        <v>0.28991522724139074</v>
      </c>
    </row>
    <row r="3893" spans="1:21" x14ac:dyDescent="0.3">
      <c r="A3893" s="9">
        <v>1226</v>
      </c>
      <c r="B3893" s="9" t="str">
        <f>PROPER(TRIM('1. Raw Data'!B3893))</f>
        <v>Customer_3891</v>
      </c>
      <c r="C3893" s="9">
        <f>IF(OR('1. Raw Data'!C3893&lt;18, '1. Raw Data'!C3893&gt;100), MEDIAN('1. Raw Data'!$C$2:$C$5001), '1. Raw Data'!C3893)</f>
        <v>40</v>
      </c>
      <c r="D3893" s="9" t="s">
        <v>5021</v>
      </c>
      <c r="E3893" s="22">
        <v>43923</v>
      </c>
      <c r="F3893" s="9">
        <v>0</v>
      </c>
      <c r="G3893" s="9">
        <v>12979</v>
      </c>
      <c r="H3893" s="15">
        <v>43865</v>
      </c>
      <c r="I3893" s="9" t="s">
        <v>7455</v>
      </c>
      <c r="J3893" s="9">
        <v>111</v>
      </c>
      <c r="K3893" s="9" t="s">
        <v>7476</v>
      </c>
      <c r="L3893" s="9" t="str">
        <f>IF(OR('1. Raw Data'!L3893="Elec", '1. Raw Data'!L3893="elect"), "Electronics", '1. Raw Data'!L3893)</f>
        <v>Electronics</v>
      </c>
      <c r="M3893" s="9">
        <v>287.11</v>
      </c>
      <c r="N3893" s="9">
        <f>IF(ISBLANK('1. Raw Data'!N3893), MEDIAN('1. Raw Data'!$N$2:$N$5001), '1. Raw Data'!N3893)</f>
        <v>118.92</v>
      </c>
      <c r="O3893" s="9">
        <v>3</v>
      </c>
      <c r="P3893" s="9">
        <f>IF(ISBLANK('1. Raw Data'!P3893), 0, '1. Raw Data'!P3893)</f>
        <v>0.1</v>
      </c>
      <c r="Q3893" s="9">
        <v>776</v>
      </c>
      <c r="R3893" s="9">
        <v>6</v>
      </c>
      <c r="S3893" s="9">
        <f t="shared" si="180"/>
        <v>775.197</v>
      </c>
      <c r="T3893" s="9">
        <f t="shared" si="181"/>
        <v>418.43700000000001</v>
      </c>
      <c r="U3893" s="23">
        <f t="shared" si="182"/>
        <v>0.53978150070240216</v>
      </c>
    </row>
    <row r="3894" spans="1:21" x14ac:dyDescent="0.3">
      <c r="A3894" s="9">
        <v>2336</v>
      </c>
      <c r="B3894" s="9" t="str">
        <f>PROPER(TRIM('1. Raw Data'!B3894))</f>
        <v>Customer_3892</v>
      </c>
      <c r="C3894" s="9">
        <f>IF(OR('1. Raw Data'!C3894&lt;18, '1. Raw Data'!C3894&gt;100), MEDIAN('1. Raw Data'!$C$2:$C$5001), '1. Raw Data'!C3894)</f>
        <v>20</v>
      </c>
      <c r="D3894" s="9" t="s">
        <v>5023</v>
      </c>
      <c r="E3894" s="22">
        <v>45033</v>
      </c>
      <c r="F3894" s="9">
        <v>1</v>
      </c>
      <c r="G3894" s="9">
        <v>12099</v>
      </c>
      <c r="H3894" s="15">
        <v>45033</v>
      </c>
      <c r="I3894" s="9" t="s">
        <v>7457</v>
      </c>
      <c r="J3894" s="9">
        <v>148</v>
      </c>
      <c r="K3894" s="9" t="s">
        <v>7491</v>
      </c>
      <c r="L3894" s="9" t="str">
        <f>IF(OR('1. Raw Data'!L3894="Elec", '1. Raw Data'!L3894="elect"), "Electronics", '1. Raw Data'!L3894)</f>
        <v>Clothing</v>
      </c>
      <c r="M3894" s="9">
        <v>187.07</v>
      </c>
      <c r="N3894" s="9">
        <f>IF(ISBLANK('1. Raw Data'!N3894), MEDIAN('1. Raw Data'!$N$2:$N$5001), '1. Raw Data'!N3894)</f>
        <v>130.22999999999999</v>
      </c>
      <c r="O3894" s="9">
        <v>1</v>
      </c>
      <c r="P3894" s="9">
        <f>IF(ISBLANK('1. Raw Data'!P3894), 0, '1. Raw Data'!P3894)</f>
        <v>0</v>
      </c>
      <c r="Q3894" s="9">
        <v>625</v>
      </c>
      <c r="R3894" s="9">
        <v>5</v>
      </c>
      <c r="S3894" s="9">
        <f t="shared" si="180"/>
        <v>187.07</v>
      </c>
      <c r="T3894" s="9">
        <f t="shared" si="181"/>
        <v>56.84</v>
      </c>
      <c r="U3894" s="23">
        <f t="shared" si="182"/>
        <v>0.30384348104987441</v>
      </c>
    </row>
    <row r="3895" spans="1:21" x14ac:dyDescent="0.3">
      <c r="A3895" s="9">
        <v>1048</v>
      </c>
      <c r="B3895" s="9" t="str">
        <f>PROPER(TRIM('1. Raw Data'!B3895))</f>
        <v>Customer_3893</v>
      </c>
      <c r="C3895" s="9">
        <f>IF(OR('1. Raw Data'!C3895&lt;18, '1. Raw Data'!C3895&gt;100), MEDIAN('1. Raw Data'!$C$2:$C$5001), '1. Raw Data'!C3895)</f>
        <v>22</v>
      </c>
      <c r="D3895" s="9" t="s">
        <v>5020</v>
      </c>
      <c r="E3895" s="22">
        <v>43969</v>
      </c>
      <c r="F3895" s="9">
        <v>0</v>
      </c>
      <c r="G3895" s="9">
        <v>13605</v>
      </c>
      <c r="H3895" s="15">
        <v>43969</v>
      </c>
      <c r="I3895" s="9" t="s">
        <v>7457</v>
      </c>
      <c r="J3895" s="9">
        <v>127</v>
      </c>
      <c r="K3895" s="9" t="s">
        <v>7489</v>
      </c>
      <c r="L3895" s="9" t="str">
        <f>IF(OR('1. Raw Data'!L3895="Elec", '1. Raw Data'!L3895="elect"), "Electronics", '1. Raw Data'!L3895)</f>
        <v>Home Appliances</v>
      </c>
      <c r="M3895" s="9">
        <v>735.73</v>
      </c>
      <c r="N3895" s="9">
        <f>IF(ISBLANK('1. Raw Data'!N3895), MEDIAN('1. Raw Data'!$N$2:$N$5001), '1. Raw Data'!N3895)</f>
        <v>448.14</v>
      </c>
      <c r="O3895" s="9">
        <v>4</v>
      </c>
      <c r="P3895" s="9">
        <f>IF(ISBLANK('1. Raw Data'!P3895), 0, '1. Raw Data'!P3895)</f>
        <v>0</v>
      </c>
      <c r="Q3895" s="9">
        <v>1080</v>
      </c>
      <c r="R3895" s="9">
        <v>4</v>
      </c>
      <c r="S3895" s="9">
        <f t="shared" si="180"/>
        <v>2942.92</v>
      </c>
      <c r="T3895" s="9">
        <f t="shared" si="181"/>
        <v>1150.3600000000001</v>
      </c>
      <c r="U3895" s="23">
        <f t="shared" si="182"/>
        <v>0.39089068000489313</v>
      </c>
    </row>
    <row r="3896" spans="1:21" x14ac:dyDescent="0.3">
      <c r="A3896" s="9">
        <v>1117</v>
      </c>
      <c r="B3896" s="9" t="str">
        <f>PROPER(TRIM('1. Raw Data'!B3896))</f>
        <v>Customer_3894</v>
      </c>
      <c r="C3896" s="9">
        <f>IF(OR('1. Raw Data'!C3896&lt;18, '1. Raw Data'!C3896&gt;100), MEDIAN('1. Raw Data'!$C$2:$C$5001), '1. Raw Data'!C3896)</f>
        <v>29</v>
      </c>
      <c r="D3896" s="9" t="s">
        <v>5018</v>
      </c>
      <c r="E3896" s="22">
        <v>43859</v>
      </c>
      <c r="F3896" s="9">
        <v>0</v>
      </c>
      <c r="G3896" s="9">
        <v>10421</v>
      </c>
      <c r="H3896" s="15">
        <v>43859</v>
      </c>
      <c r="I3896" s="9" t="s">
        <v>7457</v>
      </c>
      <c r="J3896" s="9">
        <v>148</v>
      </c>
      <c r="K3896" s="9" t="s">
        <v>7491</v>
      </c>
      <c r="L3896" s="9" t="str">
        <f>IF(OR('1. Raw Data'!L3896="Elec", '1. Raw Data'!L3896="elect"), "Electronics", '1. Raw Data'!L3896)</f>
        <v>Electronics</v>
      </c>
      <c r="M3896" s="9">
        <v>724.18</v>
      </c>
      <c r="N3896" s="9">
        <f>IF(ISBLANK('1. Raw Data'!N3896), MEDIAN('1. Raw Data'!$N$2:$N$5001), '1. Raw Data'!N3896)</f>
        <v>359.5</v>
      </c>
      <c r="O3896" s="9">
        <v>5</v>
      </c>
      <c r="P3896" s="9">
        <f>IF(ISBLANK('1. Raw Data'!P3896), 0, '1. Raw Data'!P3896)</f>
        <v>0</v>
      </c>
      <c r="Q3896" s="9">
        <v>736</v>
      </c>
      <c r="R3896" s="9">
        <v>5</v>
      </c>
      <c r="S3896" s="9">
        <f t="shared" si="180"/>
        <v>3620.8999999999996</v>
      </c>
      <c r="T3896" s="9">
        <f t="shared" si="181"/>
        <v>1823.3999999999996</v>
      </c>
      <c r="U3896" s="23">
        <f t="shared" si="182"/>
        <v>0.50357645889143576</v>
      </c>
    </row>
    <row r="3897" spans="1:21" x14ac:dyDescent="0.3">
      <c r="A3897" s="9">
        <v>1053</v>
      </c>
      <c r="B3897" s="9" t="str">
        <f>PROPER(TRIM('1. Raw Data'!B3897))</f>
        <v>Customer_3895</v>
      </c>
      <c r="C3897" s="9">
        <f>IF(OR('1. Raw Data'!C3897&lt;18, '1. Raw Data'!C3897&gt;100), MEDIAN('1. Raw Data'!$C$2:$C$5001), '1. Raw Data'!C3897)</f>
        <v>42</v>
      </c>
      <c r="D3897" s="9" t="s">
        <v>5020</v>
      </c>
      <c r="E3897" s="22">
        <v>44367</v>
      </c>
      <c r="F3897" s="9">
        <v>0</v>
      </c>
      <c r="G3897" s="9">
        <v>10610</v>
      </c>
      <c r="H3897" s="15">
        <v>44367</v>
      </c>
      <c r="I3897" s="9" t="s">
        <v>7455</v>
      </c>
      <c r="J3897" s="9">
        <v>124</v>
      </c>
      <c r="K3897" s="9" t="s">
        <v>7497</v>
      </c>
      <c r="L3897" s="9" t="str">
        <f>IF(OR('1. Raw Data'!L3897="Elec", '1. Raw Data'!L3897="elect"), "Electronics", '1. Raw Data'!L3897)</f>
        <v>Home Appliances</v>
      </c>
      <c r="M3897" s="9">
        <v>997.51</v>
      </c>
      <c r="N3897" s="9">
        <f>IF(ISBLANK('1. Raw Data'!N3897), MEDIAN('1. Raw Data'!$N$2:$N$5001), '1. Raw Data'!N3897)</f>
        <v>444.28</v>
      </c>
      <c r="O3897" s="9">
        <v>5</v>
      </c>
      <c r="P3897" s="9">
        <f>IF(ISBLANK('1. Raw Data'!P3897), 0, '1. Raw Data'!P3897)</f>
        <v>0.1</v>
      </c>
      <c r="Q3897" s="9">
        <v>535</v>
      </c>
      <c r="R3897" s="9">
        <v>5</v>
      </c>
      <c r="S3897" s="9">
        <f t="shared" si="180"/>
        <v>4488.7950000000001</v>
      </c>
      <c r="T3897" s="9">
        <f t="shared" si="181"/>
        <v>2267.3950000000004</v>
      </c>
      <c r="U3897" s="23">
        <f t="shared" si="182"/>
        <v>0.5051233126039395</v>
      </c>
    </row>
    <row r="3898" spans="1:21" x14ac:dyDescent="0.3">
      <c r="A3898" s="9">
        <v>1564</v>
      </c>
      <c r="B3898" s="9" t="str">
        <f>PROPER(TRIM('1. Raw Data'!B3898))</f>
        <v>Customer_3896</v>
      </c>
      <c r="C3898" s="9">
        <f>IF(OR('1. Raw Data'!C3898&lt;18, '1. Raw Data'!C3898&gt;100), MEDIAN('1. Raw Data'!$C$2:$C$5001), '1. Raw Data'!C3898)</f>
        <v>43</v>
      </c>
      <c r="D3898" s="9" t="s">
        <v>5023</v>
      </c>
      <c r="E3898" s="22">
        <v>44272</v>
      </c>
      <c r="F3898" s="9">
        <v>0</v>
      </c>
      <c r="G3898" s="9">
        <v>10445</v>
      </c>
      <c r="H3898" s="15">
        <v>44272</v>
      </c>
      <c r="I3898" s="9" t="s">
        <v>7456</v>
      </c>
      <c r="J3898" s="9">
        <v>118</v>
      </c>
      <c r="K3898" s="9" t="s">
        <v>7501</v>
      </c>
      <c r="L3898" s="9" t="str">
        <f>IF(OR('1. Raw Data'!L3898="Elec", '1. Raw Data'!L3898="elect"), "Electronics", '1. Raw Data'!L3898)</f>
        <v>Clothing</v>
      </c>
      <c r="M3898" s="9">
        <v>733.05</v>
      </c>
      <c r="N3898" s="9">
        <f>IF(ISBLANK('1. Raw Data'!N3898), MEDIAN('1. Raw Data'!$N$2:$N$5001), '1. Raw Data'!N3898)</f>
        <v>379.54</v>
      </c>
      <c r="O3898" s="9">
        <v>5</v>
      </c>
      <c r="P3898" s="9">
        <f>IF(ISBLANK('1. Raw Data'!P3898), 0, '1. Raw Data'!P3898)</f>
        <v>0</v>
      </c>
      <c r="Q3898" s="9">
        <v>561</v>
      </c>
      <c r="R3898" s="9">
        <v>2</v>
      </c>
      <c r="S3898" s="9">
        <f t="shared" si="180"/>
        <v>3665.25</v>
      </c>
      <c r="T3898" s="9">
        <f t="shared" si="181"/>
        <v>1767.55</v>
      </c>
      <c r="U3898" s="23">
        <f t="shared" si="182"/>
        <v>0.48224541300047746</v>
      </c>
    </row>
    <row r="3899" spans="1:21" x14ac:dyDescent="0.3">
      <c r="A3899" s="9">
        <v>2067</v>
      </c>
      <c r="B3899" s="9" t="str">
        <f>PROPER(TRIM('1. Raw Data'!B3899))</f>
        <v>Customer_3897</v>
      </c>
      <c r="C3899" s="9">
        <f>IF(OR('1. Raw Data'!C3899&lt;18, '1. Raw Data'!C3899&gt;100), MEDIAN('1. Raw Data'!$C$2:$C$5001), '1. Raw Data'!C3899)</f>
        <v>40</v>
      </c>
      <c r="D3899" s="9" t="s">
        <v>5019</v>
      </c>
      <c r="E3899" s="22">
        <v>43912</v>
      </c>
      <c r="F3899" s="9">
        <v>1</v>
      </c>
      <c r="G3899" s="9">
        <v>10960</v>
      </c>
      <c r="H3899" s="15">
        <v>43912</v>
      </c>
      <c r="I3899" s="9" t="s">
        <v>7456</v>
      </c>
      <c r="J3899" s="9">
        <v>127</v>
      </c>
      <c r="K3899" s="9" t="s">
        <v>7489</v>
      </c>
      <c r="L3899" s="9" t="str">
        <f>IF(OR('1. Raw Data'!L3899="Elec", '1. Raw Data'!L3899="elect"), "Electronics", '1. Raw Data'!L3899)</f>
        <v>Clothing</v>
      </c>
      <c r="M3899" s="9">
        <v>258.04000000000002</v>
      </c>
      <c r="N3899" s="9">
        <f>IF(ISBLANK('1. Raw Data'!N3899), MEDIAN('1. Raw Data'!$N$2:$N$5001), '1. Raw Data'!N3899)</f>
        <v>120.29</v>
      </c>
      <c r="O3899" s="9">
        <v>5</v>
      </c>
      <c r="P3899" s="9">
        <f>IF(ISBLANK('1. Raw Data'!P3899), 0, '1. Raw Data'!P3899)</f>
        <v>0</v>
      </c>
      <c r="Q3899" s="9">
        <v>1223</v>
      </c>
      <c r="R3899" s="9">
        <v>5</v>
      </c>
      <c r="S3899" s="9">
        <f t="shared" si="180"/>
        <v>1290.2</v>
      </c>
      <c r="T3899" s="9">
        <f t="shared" si="181"/>
        <v>688.75</v>
      </c>
      <c r="U3899" s="23">
        <f t="shared" si="182"/>
        <v>0.53383196403658351</v>
      </c>
    </row>
    <row r="3900" spans="1:21" x14ac:dyDescent="0.3">
      <c r="A3900" s="9">
        <v>1052</v>
      </c>
      <c r="B3900" s="9" t="str">
        <f>PROPER(TRIM('1. Raw Data'!B3900))</f>
        <v>Customer_3898</v>
      </c>
      <c r="C3900" s="9">
        <f>IF(OR('1. Raw Data'!C3900&lt;18, '1. Raw Data'!C3900&gt;100), MEDIAN('1. Raw Data'!$C$2:$C$5001), '1. Raw Data'!C3900)</f>
        <v>58</v>
      </c>
      <c r="D3900" s="9" t="s">
        <v>5018</v>
      </c>
      <c r="E3900" s="22">
        <v>43895</v>
      </c>
      <c r="F3900" s="9">
        <v>1</v>
      </c>
      <c r="G3900" s="9">
        <v>10130</v>
      </c>
      <c r="H3900" s="15">
        <v>43954</v>
      </c>
      <c r="I3900" s="9" t="s">
        <v>7455</v>
      </c>
      <c r="J3900" s="9">
        <v>141</v>
      </c>
      <c r="K3900" s="9" t="s">
        <v>7490</v>
      </c>
      <c r="L3900" s="9" t="str">
        <f>IF(OR('1. Raw Data'!L3900="Elec", '1. Raw Data'!L3900="elect"), "Electronics", '1. Raw Data'!L3900)</f>
        <v>Electronics</v>
      </c>
      <c r="M3900" s="9">
        <v>786.31</v>
      </c>
      <c r="N3900" s="9">
        <f>IF(ISBLANK('1. Raw Data'!N3900), MEDIAN('1. Raw Data'!$N$2:$N$5001), '1. Raw Data'!N3900)</f>
        <v>431.09</v>
      </c>
      <c r="O3900" s="9">
        <v>5</v>
      </c>
      <c r="P3900" s="9">
        <f>IF(ISBLANK('1. Raw Data'!P3900), 0, '1. Raw Data'!P3900)</f>
        <v>0</v>
      </c>
      <c r="Q3900" s="9">
        <v>607</v>
      </c>
      <c r="R3900" s="9">
        <v>3</v>
      </c>
      <c r="S3900" s="9">
        <f t="shared" si="180"/>
        <v>3931.5499999999997</v>
      </c>
      <c r="T3900" s="9">
        <f t="shared" si="181"/>
        <v>1776.1</v>
      </c>
      <c r="U3900" s="23">
        <f t="shared" si="182"/>
        <v>0.45175566888377361</v>
      </c>
    </row>
    <row r="3901" spans="1:21" x14ac:dyDescent="0.3">
      <c r="A3901" s="9">
        <v>1557</v>
      </c>
      <c r="B3901" s="9" t="str">
        <f>PROPER(TRIM('1. Raw Data'!B3901))</f>
        <v>Customer_3899</v>
      </c>
      <c r="C3901" s="9">
        <f>IF(OR('1. Raw Data'!C3901&lt;18, '1. Raw Data'!C3901&gt;100), MEDIAN('1. Raw Data'!$C$2:$C$5001), '1. Raw Data'!C3901)</f>
        <v>55</v>
      </c>
      <c r="D3901" s="9" t="s">
        <v>5018</v>
      </c>
      <c r="E3901" s="22">
        <v>44646</v>
      </c>
      <c r="F3901" s="9">
        <v>0</v>
      </c>
      <c r="G3901" s="9">
        <v>12647</v>
      </c>
      <c r="H3901" s="15">
        <v>44646</v>
      </c>
      <c r="I3901" s="9" t="s">
        <v>7455</v>
      </c>
      <c r="J3901" s="9">
        <v>121</v>
      </c>
      <c r="K3901" s="9" t="s">
        <v>7495</v>
      </c>
      <c r="L3901" s="9" t="str">
        <f>IF(OR('1. Raw Data'!L3901="Elec", '1. Raw Data'!L3901="elect"), "Electronics", '1. Raw Data'!L3901)</f>
        <v>Home Appliances</v>
      </c>
      <c r="M3901" s="9">
        <v>1364.84</v>
      </c>
      <c r="N3901" s="9">
        <f>IF(ISBLANK('1. Raw Data'!N3901), MEDIAN('1. Raw Data'!$N$2:$N$5001), '1. Raw Data'!N3901)</f>
        <v>866.08</v>
      </c>
      <c r="O3901" s="9">
        <v>5</v>
      </c>
      <c r="P3901" s="9">
        <f>IF(ISBLANK('1. Raw Data'!P3901), 0, '1. Raw Data'!P3901)</f>
        <v>0</v>
      </c>
      <c r="Q3901" s="9">
        <v>1012</v>
      </c>
      <c r="R3901" s="9">
        <v>3</v>
      </c>
      <c r="S3901" s="9">
        <f t="shared" si="180"/>
        <v>6824.2</v>
      </c>
      <c r="T3901" s="9">
        <f t="shared" si="181"/>
        <v>2493.7999999999993</v>
      </c>
      <c r="U3901" s="23">
        <f t="shared" si="182"/>
        <v>0.36543477623750759</v>
      </c>
    </row>
    <row r="3902" spans="1:21" x14ac:dyDescent="0.3">
      <c r="A3902" s="9">
        <v>2125</v>
      </c>
      <c r="B3902" s="9" t="str">
        <f>PROPER(TRIM('1. Raw Data'!B3902))</f>
        <v>Customer_3900</v>
      </c>
      <c r="C3902" s="9">
        <f>IF(OR('1. Raw Data'!C3902&lt;18, '1. Raw Data'!C3902&gt;100), MEDIAN('1. Raw Data'!$C$2:$C$5001), '1. Raw Data'!C3902)</f>
        <v>36</v>
      </c>
      <c r="D3902" s="9" t="s">
        <v>5023</v>
      </c>
      <c r="E3902" s="22">
        <v>44631</v>
      </c>
      <c r="F3902" s="9">
        <v>0</v>
      </c>
      <c r="G3902" s="9">
        <v>11671</v>
      </c>
      <c r="H3902" s="15">
        <v>44868</v>
      </c>
      <c r="I3902" s="9" t="s">
        <v>7457</v>
      </c>
      <c r="J3902" s="9">
        <v>134</v>
      </c>
      <c r="K3902" s="9" t="s">
        <v>7482</v>
      </c>
      <c r="L3902" s="9" t="str">
        <f>IF(OR('1. Raw Data'!L3902="Elec", '1. Raw Data'!L3902="elect"), "Electronics", '1. Raw Data'!L3902)</f>
        <v>Sports</v>
      </c>
      <c r="M3902" s="9">
        <v>281.19</v>
      </c>
      <c r="N3902" s="9">
        <f>IF(ISBLANK('1. Raw Data'!N3902), MEDIAN('1. Raw Data'!$N$2:$N$5001), '1. Raw Data'!N3902)</f>
        <v>168.16</v>
      </c>
      <c r="O3902" s="9">
        <v>5</v>
      </c>
      <c r="P3902" s="9">
        <f>IF(ISBLANK('1. Raw Data'!P3902), 0, '1. Raw Data'!P3902)</f>
        <v>0</v>
      </c>
      <c r="Q3902" s="9">
        <v>549</v>
      </c>
      <c r="R3902" s="9">
        <v>7</v>
      </c>
      <c r="S3902" s="9">
        <f t="shared" si="180"/>
        <v>1405.95</v>
      </c>
      <c r="T3902" s="9">
        <f t="shared" si="181"/>
        <v>565.15000000000009</v>
      </c>
      <c r="U3902" s="23">
        <f t="shared" si="182"/>
        <v>0.40197019808670298</v>
      </c>
    </row>
    <row r="3903" spans="1:21" x14ac:dyDescent="0.3">
      <c r="A3903" s="9">
        <v>1867</v>
      </c>
      <c r="B3903" s="9" t="str">
        <f>PROPER(TRIM('1. Raw Data'!B3903))</f>
        <v>Customer_3901</v>
      </c>
      <c r="C3903" s="9">
        <f>IF(OR('1. Raw Data'!C3903&lt;18, '1. Raw Data'!C3903&gt;100), MEDIAN('1. Raw Data'!$C$2:$C$5001), '1. Raw Data'!C3903)</f>
        <v>40</v>
      </c>
      <c r="D3903" s="9" t="s">
        <v>5022</v>
      </c>
      <c r="E3903" s="22">
        <v>44417</v>
      </c>
      <c r="F3903" s="9">
        <v>1</v>
      </c>
      <c r="G3903" s="9">
        <v>12421</v>
      </c>
      <c r="H3903" s="15">
        <v>44447</v>
      </c>
      <c r="I3903" s="9" t="s">
        <v>7456</v>
      </c>
      <c r="J3903" s="9">
        <v>133</v>
      </c>
      <c r="K3903" s="9" t="s">
        <v>7498</v>
      </c>
      <c r="L3903" s="9" t="str">
        <f>IF(OR('1. Raw Data'!L3903="Elec", '1. Raw Data'!L3903="elect"), "Electronics", '1. Raw Data'!L3903)</f>
        <v>Electronics</v>
      </c>
      <c r="M3903" s="9">
        <v>1050.1400000000001</v>
      </c>
      <c r="N3903" s="9">
        <f>IF(ISBLANK('1. Raw Data'!N3903), MEDIAN('1. Raw Data'!$N$2:$N$5001), '1. Raw Data'!N3903)</f>
        <v>557.39</v>
      </c>
      <c r="O3903" s="9">
        <v>4</v>
      </c>
      <c r="P3903" s="9">
        <f>IF(ISBLANK('1. Raw Data'!P3903), 0, '1. Raw Data'!P3903)</f>
        <v>0</v>
      </c>
      <c r="Q3903" s="9">
        <v>723</v>
      </c>
      <c r="R3903" s="9">
        <v>4</v>
      </c>
      <c r="S3903" s="9">
        <f t="shared" si="180"/>
        <v>4200.5600000000004</v>
      </c>
      <c r="T3903" s="9">
        <f t="shared" si="181"/>
        <v>1971.0000000000005</v>
      </c>
      <c r="U3903" s="23">
        <f t="shared" si="182"/>
        <v>0.46922315119888786</v>
      </c>
    </row>
    <row r="3904" spans="1:21" x14ac:dyDescent="0.3">
      <c r="A3904" s="9">
        <v>1397</v>
      </c>
      <c r="B3904" s="9" t="str">
        <f>PROPER(TRIM('1. Raw Data'!B3904))</f>
        <v>Customer_3902</v>
      </c>
      <c r="C3904" s="9">
        <f>IF(OR('1. Raw Data'!C3904&lt;18, '1. Raw Data'!C3904&gt;100), MEDIAN('1. Raw Data'!$C$2:$C$5001), '1. Raw Data'!C3904)</f>
        <v>40</v>
      </c>
      <c r="D3904" s="9" t="s">
        <v>5022</v>
      </c>
      <c r="E3904" s="22">
        <v>45237</v>
      </c>
      <c r="F3904" s="9">
        <v>0</v>
      </c>
      <c r="G3904" s="9">
        <v>12598</v>
      </c>
      <c r="H3904" s="15">
        <v>45118</v>
      </c>
      <c r="I3904" s="9" t="s">
        <v>7456</v>
      </c>
      <c r="J3904" s="9">
        <v>148</v>
      </c>
      <c r="K3904" s="9" t="s">
        <v>7491</v>
      </c>
      <c r="L3904" s="9" t="str">
        <f>IF(OR('1. Raw Data'!L3904="Elec", '1. Raw Data'!L3904="elect"), "Electronics", '1. Raw Data'!L3904)</f>
        <v>Sports</v>
      </c>
      <c r="M3904" s="9">
        <v>911.1</v>
      </c>
      <c r="N3904" s="9">
        <f>IF(ISBLANK('1. Raw Data'!N3904), MEDIAN('1. Raw Data'!$N$2:$N$5001), '1. Raw Data'!N3904)</f>
        <v>429.51499999999999</v>
      </c>
      <c r="O3904" s="9">
        <v>5</v>
      </c>
      <c r="P3904" s="9">
        <f>IF(ISBLANK('1. Raw Data'!P3904), 0, '1. Raw Data'!P3904)</f>
        <v>0</v>
      </c>
      <c r="Q3904" s="9">
        <v>434</v>
      </c>
      <c r="R3904" s="9">
        <v>5</v>
      </c>
      <c r="S3904" s="9">
        <f t="shared" si="180"/>
        <v>4555.5</v>
      </c>
      <c r="T3904" s="9">
        <f t="shared" si="181"/>
        <v>2407.9250000000002</v>
      </c>
      <c r="U3904" s="23">
        <f t="shared" si="182"/>
        <v>0.52857534847985954</v>
      </c>
    </row>
    <row r="3905" spans="1:21" x14ac:dyDescent="0.3">
      <c r="A3905" s="9">
        <v>2161</v>
      </c>
      <c r="B3905" s="9" t="str">
        <f>PROPER(TRIM('1. Raw Data'!B3905))</f>
        <v>Customer_3903</v>
      </c>
      <c r="C3905" s="9">
        <f>IF(OR('1. Raw Data'!C3905&lt;18, '1. Raw Data'!C3905&gt;100), MEDIAN('1. Raw Data'!$C$2:$C$5001), '1. Raw Data'!C3905)</f>
        <v>55</v>
      </c>
      <c r="D3905" s="9" t="s">
        <v>5020</v>
      </c>
      <c r="E3905" s="22">
        <v>45290</v>
      </c>
      <c r="F3905" s="9">
        <v>0</v>
      </c>
      <c r="G3905" s="9">
        <v>12577</v>
      </c>
      <c r="H3905" s="15">
        <v>45290</v>
      </c>
      <c r="I3905" s="9" t="s">
        <v>7456</v>
      </c>
      <c r="J3905" s="9">
        <v>118</v>
      </c>
      <c r="K3905" s="9" t="s">
        <v>7501</v>
      </c>
      <c r="L3905" s="9" t="str">
        <f>IF(OR('1. Raw Data'!L3905="Elec", '1. Raw Data'!L3905="elect"), "Electronics", '1. Raw Data'!L3905)</f>
        <v>Clothing</v>
      </c>
      <c r="M3905" s="9">
        <v>1135.45</v>
      </c>
      <c r="N3905" s="9">
        <f>IF(ISBLANK('1. Raw Data'!N3905), MEDIAN('1. Raw Data'!$N$2:$N$5001), '1. Raw Data'!N3905)</f>
        <v>780.22</v>
      </c>
      <c r="O3905" s="9">
        <v>5</v>
      </c>
      <c r="P3905" s="9">
        <f>IF(ISBLANK('1. Raw Data'!P3905), 0, '1. Raw Data'!P3905)</f>
        <v>0.1</v>
      </c>
      <c r="Q3905" s="9">
        <v>368</v>
      </c>
      <c r="R3905" s="9">
        <v>1</v>
      </c>
      <c r="S3905" s="9">
        <f t="shared" si="180"/>
        <v>5109.5250000000005</v>
      </c>
      <c r="T3905" s="9">
        <f t="shared" si="181"/>
        <v>1208.4250000000002</v>
      </c>
      <c r="U3905" s="23">
        <f t="shared" si="182"/>
        <v>0.23650437173709887</v>
      </c>
    </row>
    <row r="3906" spans="1:21" x14ac:dyDescent="0.3">
      <c r="A3906" s="9">
        <v>1674</v>
      </c>
      <c r="B3906" s="9" t="str">
        <f>PROPER(TRIM('1. Raw Data'!B3906))</f>
        <v>Customer_3904</v>
      </c>
      <c r="C3906" s="9">
        <f>IF(OR('1. Raw Data'!C3906&lt;18, '1. Raw Data'!C3906&gt;100), MEDIAN('1. Raw Data'!$C$2:$C$5001), '1. Raw Data'!C3906)</f>
        <v>52</v>
      </c>
      <c r="D3906" s="9" t="s">
        <v>5023</v>
      </c>
      <c r="E3906" s="22">
        <v>44857</v>
      </c>
      <c r="F3906" s="9">
        <v>1</v>
      </c>
      <c r="G3906" s="9">
        <v>13176</v>
      </c>
      <c r="H3906" s="15">
        <v>44857</v>
      </c>
      <c r="I3906" s="9" t="s">
        <v>7457</v>
      </c>
      <c r="J3906" s="9">
        <v>103</v>
      </c>
      <c r="K3906" s="9" t="s">
        <v>7472</v>
      </c>
      <c r="L3906" s="9" t="str">
        <f>IF(OR('1. Raw Data'!L3906="Elec", '1. Raw Data'!L3906="elect"), "Electronics", '1. Raw Data'!L3906)</f>
        <v>Clothing</v>
      </c>
      <c r="M3906" s="9">
        <v>268.37</v>
      </c>
      <c r="N3906" s="9">
        <f>IF(ISBLANK('1. Raw Data'!N3906), MEDIAN('1. Raw Data'!$N$2:$N$5001), '1. Raw Data'!N3906)</f>
        <v>129.12</v>
      </c>
      <c r="O3906" s="9">
        <v>3</v>
      </c>
      <c r="P3906" s="9">
        <f>IF(ISBLANK('1. Raw Data'!P3906), 0, '1. Raw Data'!P3906)</f>
        <v>0</v>
      </c>
      <c r="Q3906" s="9">
        <v>801</v>
      </c>
      <c r="R3906" s="9">
        <v>2</v>
      </c>
      <c r="S3906" s="9">
        <f t="shared" si="180"/>
        <v>805.11</v>
      </c>
      <c r="T3906" s="9">
        <f t="shared" si="181"/>
        <v>417.75</v>
      </c>
      <c r="U3906" s="23">
        <f t="shared" si="182"/>
        <v>0.51887319745127991</v>
      </c>
    </row>
    <row r="3907" spans="1:21" x14ac:dyDescent="0.3">
      <c r="A3907" s="9">
        <v>1386</v>
      </c>
      <c r="B3907" s="9" t="str">
        <f>PROPER(TRIM('1. Raw Data'!B3907))</f>
        <v>Customer_3905</v>
      </c>
      <c r="C3907" s="9">
        <f>IF(OR('1. Raw Data'!C3907&lt;18, '1. Raw Data'!C3907&gt;100), MEDIAN('1. Raw Data'!$C$2:$C$5001), '1. Raw Data'!C3907)</f>
        <v>30</v>
      </c>
      <c r="D3907" s="9" t="s">
        <v>5018</v>
      </c>
      <c r="E3907" s="22">
        <v>44681</v>
      </c>
      <c r="F3907" s="9">
        <v>0</v>
      </c>
      <c r="G3907" s="9">
        <v>12434</v>
      </c>
      <c r="H3907" s="15">
        <v>44681</v>
      </c>
      <c r="I3907" s="9" t="s">
        <v>7456</v>
      </c>
      <c r="J3907" s="9">
        <v>124</v>
      </c>
      <c r="K3907" s="9" t="s">
        <v>7497</v>
      </c>
      <c r="L3907" s="9" t="str">
        <f>IF(OR('1. Raw Data'!L3907="Elec", '1. Raw Data'!L3907="elect"), "Electronics", '1. Raw Data'!L3907)</f>
        <v>Home Appliances</v>
      </c>
      <c r="M3907" s="9">
        <v>1415.33</v>
      </c>
      <c r="N3907" s="9">
        <f>IF(ISBLANK('1. Raw Data'!N3907), MEDIAN('1. Raw Data'!$N$2:$N$5001), '1. Raw Data'!N3907)</f>
        <v>684.1</v>
      </c>
      <c r="O3907" s="9">
        <v>4</v>
      </c>
      <c r="P3907" s="9">
        <f>IF(ISBLANK('1. Raw Data'!P3907), 0, '1. Raw Data'!P3907)</f>
        <v>0</v>
      </c>
      <c r="Q3907" s="9">
        <v>721</v>
      </c>
      <c r="R3907" s="9">
        <v>7</v>
      </c>
      <c r="S3907" s="9">
        <f t="shared" ref="S3907:S3970" si="183">M3907 * O3907 * (1 - P3907)</f>
        <v>5661.32</v>
      </c>
      <c r="T3907" s="9">
        <f t="shared" ref="T3907:T3970" si="184">S3907 - (N3907 * O3907)</f>
        <v>2924.9199999999996</v>
      </c>
      <c r="U3907" s="23">
        <f t="shared" ref="U3907:U3970" si="185">T3907 / S3907</f>
        <v>0.51664982724876884</v>
      </c>
    </row>
    <row r="3908" spans="1:21" x14ac:dyDescent="0.3">
      <c r="A3908" s="9">
        <v>1110</v>
      </c>
      <c r="B3908" s="9" t="str">
        <f>PROPER(TRIM('1. Raw Data'!B3908))</f>
        <v>Customer_3906</v>
      </c>
      <c r="C3908" s="9">
        <f>IF(OR('1. Raw Data'!C3908&lt;18, '1. Raw Data'!C3908&gt;100), MEDIAN('1. Raw Data'!$C$2:$C$5001), '1. Raw Data'!C3908)</f>
        <v>18</v>
      </c>
      <c r="D3908" s="9" t="s">
        <v>5023</v>
      </c>
      <c r="E3908" s="22">
        <v>44698</v>
      </c>
      <c r="F3908" s="9">
        <v>0</v>
      </c>
      <c r="G3908" s="9">
        <v>13729</v>
      </c>
      <c r="H3908" s="15">
        <v>44698</v>
      </c>
      <c r="I3908" s="9" t="s">
        <v>7457</v>
      </c>
      <c r="J3908" s="9">
        <v>101</v>
      </c>
      <c r="K3908" s="9" t="s">
        <v>7478</v>
      </c>
      <c r="L3908" s="9" t="str">
        <f>IF(OR('1. Raw Data'!L3908="Elec", '1. Raw Data'!L3908="elect"), "Electronics", '1. Raw Data'!L3908)</f>
        <v>Sports</v>
      </c>
      <c r="M3908" s="9">
        <v>950.4</v>
      </c>
      <c r="N3908" s="9">
        <f>IF(ISBLANK('1. Raw Data'!N3908), MEDIAN('1. Raw Data'!$N$2:$N$5001), '1. Raw Data'!N3908)</f>
        <v>564.21</v>
      </c>
      <c r="O3908" s="9">
        <v>3</v>
      </c>
      <c r="P3908" s="9">
        <f>IF(ISBLANK('1. Raw Data'!P3908), 0, '1. Raw Data'!P3908)</f>
        <v>0.1</v>
      </c>
      <c r="Q3908" s="9">
        <v>675</v>
      </c>
      <c r="R3908" s="9">
        <v>6</v>
      </c>
      <c r="S3908" s="9">
        <f t="shared" si="183"/>
        <v>2566.08</v>
      </c>
      <c r="T3908" s="9">
        <f t="shared" si="184"/>
        <v>873.44999999999982</v>
      </c>
      <c r="U3908" s="23">
        <f t="shared" si="185"/>
        <v>0.34038299663299659</v>
      </c>
    </row>
    <row r="3909" spans="1:21" x14ac:dyDescent="0.3">
      <c r="A3909" s="9">
        <v>1613</v>
      </c>
      <c r="B3909" s="9" t="str">
        <f>PROPER(TRIM('1. Raw Data'!B3909))</f>
        <v>Customer_3907</v>
      </c>
      <c r="C3909" s="9">
        <f>IF(OR('1. Raw Data'!C3909&lt;18, '1. Raw Data'!C3909&gt;100), MEDIAN('1. Raw Data'!$C$2:$C$5001), '1. Raw Data'!C3909)</f>
        <v>24</v>
      </c>
      <c r="D3909" s="9" t="s">
        <v>5018</v>
      </c>
      <c r="E3909" s="22">
        <v>45150</v>
      </c>
      <c r="F3909" s="9">
        <v>0</v>
      </c>
      <c r="G3909" s="9">
        <v>10335</v>
      </c>
      <c r="H3909" s="15">
        <v>45268</v>
      </c>
      <c r="I3909" s="9" t="s">
        <v>7455</v>
      </c>
      <c r="J3909" s="9">
        <v>106</v>
      </c>
      <c r="K3909" s="9" t="s">
        <v>7477</v>
      </c>
      <c r="L3909" s="9" t="str">
        <f>IF(OR('1. Raw Data'!L3909="Elec", '1. Raw Data'!L3909="elect"), "Electronics", '1. Raw Data'!L3909)</f>
        <v>Sports</v>
      </c>
      <c r="M3909" s="9">
        <v>1278.25</v>
      </c>
      <c r="N3909" s="9">
        <f>IF(ISBLANK('1. Raw Data'!N3909), MEDIAN('1. Raw Data'!$N$2:$N$5001), '1. Raw Data'!N3909)</f>
        <v>806.77</v>
      </c>
      <c r="O3909" s="9">
        <v>2</v>
      </c>
      <c r="P3909" s="9">
        <f>IF(ISBLANK('1. Raw Data'!P3909), 0, '1. Raw Data'!P3909)</f>
        <v>0</v>
      </c>
      <c r="Q3909" s="9">
        <v>390</v>
      </c>
      <c r="R3909" s="9">
        <v>3</v>
      </c>
      <c r="S3909" s="9">
        <f t="shared" si="183"/>
        <v>2556.5</v>
      </c>
      <c r="T3909" s="9">
        <f t="shared" si="184"/>
        <v>942.96</v>
      </c>
      <c r="U3909" s="23">
        <f t="shared" si="185"/>
        <v>0.36884803442206143</v>
      </c>
    </row>
    <row r="3910" spans="1:21" x14ac:dyDescent="0.3">
      <c r="A3910" s="9">
        <v>1016</v>
      </c>
      <c r="B3910" s="9" t="str">
        <f>PROPER(TRIM('1. Raw Data'!B3910))</f>
        <v>Customer_3908</v>
      </c>
      <c r="C3910" s="9">
        <f>IF(OR('1. Raw Data'!C3910&lt;18, '1. Raw Data'!C3910&gt;100), MEDIAN('1. Raw Data'!$C$2:$C$5001), '1. Raw Data'!C3910)</f>
        <v>42</v>
      </c>
      <c r="D3910" s="9" t="s">
        <v>5020</v>
      </c>
      <c r="E3910" s="22">
        <v>44654</v>
      </c>
      <c r="F3910" s="9">
        <v>1</v>
      </c>
      <c r="G3910" s="9">
        <v>12783</v>
      </c>
      <c r="H3910" s="15">
        <v>44624</v>
      </c>
      <c r="I3910" s="9" t="s">
        <v>7457</v>
      </c>
      <c r="J3910" s="9">
        <v>119</v>
      </c>
      <c r="K3910" s="9" t="s">
        <v>7459</v>
      </c>
      <c r="L3910" s="9" t="str">
        <f>IF(OR('1. Raw Data'!L3910="Elec", '1. Raw Data'!L3910="elect"), "Electronics", '1. Raw Data'!L3910)</f>
        <v>Electronics</v>
      </c>
      <c r="M3910" s="9">
        <v>407.58</v>
      </c>
      <c r="N3910" s="9">
        <f>IF(ISBLANK('1. Raw Data'!N3910), MEDIAN('1. Raw Data'!$N$2:$N$5001), '1. Raw Data'!N3910)</f>
        <v>283.37</v>
      </c>
      <c r="O3910" s="9">
        <v>5</v>
      </c>
      <c r="P3910" s="9">
        <f>IF(ISBLANK('1. Raw Data'!P3910), 0, '1. Raw Data'!P3910)</f>
        <v>0</v>
      </c>
      <c r="Q3910" s="9">
        <v>683</v>
      </c>
      <c r="R3910" s="9">
        <v>6</v>
      </c>
      <c r="S3910" s="9">
        <f t="shared" si="183"/>
        <v>2037.8999999999999</v>
      </c>
      <c r="T3910" s="9">
        <f t="shared" si="184"/>
        <v>621.04999999999995</v>
      </c>
      <c r="U3910" s="23">
        <f t="shared" si="185"/>
        <v>0.3047499877324697</v>
      </c>
    </row>
    <row r="3911" spans="1:21" x14ac:dyDescent="0.3">
      <c r="A3911" s="9">
        <v>2205</v>
      </c>
      <c r="B3911" s="9" t="str">
        <f>PROPER(TRIM('1. Raw Data'!B3911))</f>
        <v>Customer_3909</v>
      </c>
      <c r="C3911" s="9">
        <f>IF(OR('1. Raw Data'!C3911&lt;18, '1. Raw Data'!C3911&gt;100), MEDIAN('1. Raw Data'!$C$2:$C$5001), '1. Raw Data'!C3911)</f>
        <v>42</v>
      </c>
      <c r="D3911" s="9" t="s">
        <v>5019</v>
      </c>
      <c r="E3911" s="22">
        <v>43999</v>
      </c>
      <c r="F3911" s="9">
        <v>0</v>
      </c>
      <c r="G3911" s="9">
        <v>11140</v>
      </c>
      <c r="H3911" s="15">
        <v>43999</v>
      </c>
      <c r="I3911" s="9" t="s">
        <v>7455</v>
      </c>
      <c r="J3911" s="9">
        <v>122</v>
      </c>
      <c r="K3911" s="9" t="s">
        <v>7465</v>
      </c>
      <c r="L3911" s="9" t="str">
        <f>IF(OR('1. Raw Data'!L3911="Elec", '1. Raw Data'!L3911="elect"), "Electronics", '1. Raw Data'!L3911)</f>
        <v>Home Appliances</v>
      </c>
      <c r="M3911" s="9">
        <v>1122.1500000000001</v>
      </c>
      <c r="N3911" s="9">
        <f>IF(ISBLANK('1. Raw Data'!N3911), MEDIAN('1. Raw Data'!$N$2:$N$5001), '1. Raw Data'!N3911)</f>
        <v>775.12</v>
      </c>
      <c r="O3911" s="9">
        <v>1</v>
      </c>
      <c r="P3911" s="9">
        <f>IF(ISBLANK('1. Raw Data'!P3911), 0, '1. Raw Data'!P3911)</f>
        <v>0.05</v>
      </c>
      <c r="Q3911" s="9">
        <v>409</v>
      </c>
      <c r="R3911" s="9">
        <v>7</v>
      </c>
      <c r="S3911" s="9">
        <f t="shared" si="183"/>
        <v>1066.0425</v>
      </c>
      <c r="T3911" s="9">
        <f t="shared" si="184"/>
        <v>290.92250000000001</v>
      </c>
      <c r="U3911" s="23">
        <f t="shared" si="185"/>
        <v>0.27289953261713301</v>
      </c>
    </row>
    <row r="3912" spans="1:21" x14ac:dyDescent="0.3">
      <c r="A3912" s="9">
        <v>1883</v>
      </c>
      <c r="B3912" s="9" t="str">
        <f>PROPER(TRIM('1. Raw Data'!B3912))</f>
        <v>Customer_3910</v>
      </c>
      <c r="C3912" s="9">
        <f>IF(OR('1. Raw Data'!C3912&lt;18, '1. Raw Data'!C3912&gt;100), MEDIAN('1. Raw Data'!$C$2:$C$5001), '1. Raw Data'!C3912)</f>
        <v>55</v>
      </c>
      <c r="D3912" s="9" t="s">
        <v>5019</v>
      </c>
      <c r="E3912" s="22">
        <v>45142</v>
      </c>
      <c r="F3912" s="9">
        <v>0</v>
      </c>
      <c r="G3912" s="9">
        <v>11024</v>
      </c>
      <c r="H3912" s="15">
        <v>45024</v>
      </c>
      <c r="I3912" s="9" t="s">
        <v>7456</v>
      </c>
      <c r="J3912" s="9">
        <v>143</v>
      </c>
      <c r="K3912" s="9" t="s">
        <v>7475</v>
      </c>
      <c r="L3912" s="9" t="str">
        <f>IF(OR('1. Raw Data'!L3912="Elec", '1. Raw Data'!L3912="elect"), "Electronics", '1. Raw Data'!L3912)</f>
        <v>Home Appliances</v>
      </c>
      <c r="M3912" s="9">
        <v>1182.49</v>
      </c>
      <c r="N3912" s="9">
        <f>IF(ISBLANK('1. Raw Data'!N3912), MEDIAN('1. Raw Data'!$N$2:$N$5001), '1. Raw Data'!N3912)</f>
        <v>797.15</v>
      </c>
      <c r="O3912" s="9">
        <v>5</v>
      </c>
      <c r="P3912" s="9">
        <f>IF(ISBLANK('1. Raw Data'!P3912), 0, '1. Raw Data'!P3912)</f>
        <v>0.1</v>
      </c>
      <c r="Q3912" s="9">
        <v>348</v>
      </c>
      <c r="R3912" s="9">
        <v>5</v>
      </c>
      <c r="S3912" s="9">
        <f t="shared" si="183"/>
        <v>5321.2049999999999</v>
      </c>
      <c r="T3912" s="9">
        <f t="shared" si="184"/>
        <v>1335.4549999999999</v>
      </c>
      <c r="U3912" s="23">
        <f t="shared" si="185"/>
        <v>0.25096853062417251</v>
      </c>
    </row>
    <row r="3913" spans="1:21" x14ac:dyDescent="0.3">
      <c r="A3913" s="9">
        <v>1540</v>
      </c>
      <c r="B3913" s="9" t="str">
        <f>PROPER(TRIM('1. Raw Data'!B3913))</f>
        <v>Customer_3911</v>
      </c>
      <c r="C3913" s="9">
        <f>IF(OR('1. Raw Data'!C3913&lt;18, '1. Raw Data'!C3913&gt;100), MEDIAN('1. Raw Data'!$C$2:$C$5001), '1. Raw Data'!C3913)</f>
        <v>33</v>
      </c>
      <c r="D3913" s="9" t="s">
        <v>5023</v>
      </c>
      <c r="E3913" s="22">
        <v>44929</v>
      </c>
      <c r="F3913" s="9">
        <v>0</v>
      </c>
      <c r="G3913" s="9">
        <v>11652</v>
      </c>
      <c r="H3913" s="15">
        <v>44986</v>
      </c>
      <c r="I3913" s="9" t="s">
        <v>7455</v>
      </c>
      <c r="J3913" s="9">
        <v>108</v>
      </c>
      <c r="K3913" s="9" t="s">
        <v>7496</v>
      </c>
      <c r="L3913" s="9" t="str">
        <f>IF(OR('1. Raw Data'!L3913="Elec", '1. Raw Data'!L3913="elect"), "Electronics", '1. Raw Data'!L3913)</f>
        <v>Sports</v>
      </c>
      <c r="M3913" s="9">
        <v>626.28</v>
      </c>
      <c r="N3913" s="9">
        <f>IF(ISBLANK('1. Raw Data'!N3913), MEDIAN('1. Raw Data'!$N$2:$N$5001), '1. Raw Data'!N3913)</f>
        <v>332.3</v>
      </c>
      <c r="O3913" s="9">
        <v>5</v>
      </c>
      <c r="P3913" s="9">
        <f>IF(ISBLANK('1. Raw Data'!P3913), 0, '1. Raw Data'!P3913)</f>
        <v>0</v>
      </c>
      <c r="Q3913" s="9">
        <v>502</v>
      </c>
      <c r="R3913" s="9">
        <v>4</v>
      </c>
      <c r="S3913" s="9">
        <f t="shared" si="183"/>
        <v>3131.3999999999996</v>
      </c>
      <c r="T3913" s="9">
        <f t="shared" si="184"/>
        <v>1469.8999999999996</v>
      </c>
      <c r="U3913" s="23">
        <f t="shared" si="185"/>
        <v>0.46940665517021135</v>
      </c>
    </row>
    <row r="3914" spans="1:21" x14ac:dyDescent="0.3">
      <c r="A3914" s="9">
        <v>1170</v>
      </c>
      <c r="B3914" s="9" t="str">
        <f>PROPER(TRIM('1. Raw Data'!B3914))</f>
        <v>Customer_3912</v>
      </c>
      <c r="C3914" s="9">
        <f>IF(OR('1. Raw Data'!C3914&lt;18, '1. Raw Data'!C3914&gt;100), MEDIAN('1. Raw Data'!$C$2:$C$5001), '1. Raw Data'!C3914)</f>
        <v>36</v>
      </c>
      <c r="D3914" s="9" t="s">
        <v>5018</v>
      </c>
      <c r="E3914" s="22">
        <v>44932</v>
      </c>
      <c r="F3914" s="9">
        <v>1</v>
      </c>
      <c r="G3914" s="9">
        <v>12943</v>
      </c>
      <c r="H3914" s="15">
        <v>45078</v>
      </c>
      <c r="I3914" s="9" t="s">
        <v>7455</v>
      </c>
      <c r="J3914" s="9">
        <v>105</v>
      </c>
      <c r="K3914" s="9" t="s">
        <v>7461</v>
      </c>
      <c r="L3914" s="9" t="str">
        <f>IF(OR('1. Raw Data'!L3914="Elec", '1. Raw Data'!L3914="elect"), "Electronics", '1. Raw Data'!L3914)</f>
        <v>Clothing</v>
      </c>
      <c r="M3914" s="9">
        <v>606.73</v>
      </c>
      <c r="N3914" s="9">
        <f>IF(ISBLANK('1. Raw Data'!N3914), MEDIAN('1. Raw Data'!$N$2:$N$5001), '1. Raw Data'!N3914)</f>
        <v>273.02999999999997</v>
      </c>
      <c r="O3914" s="9">
        <v>3</v>
      </c>
      <c r="P3914" s="9">
        <f>IF(ISBLANK('1. Raw Data'!P3914), 0, '1. Raw Data'!P3914)</f>
        <v>0.05</v>
      </c>
      <c r="Q3914" s="9">
        <v>726</v>
      </c>
      <c r="R3914" s="9">
        <v>3</v>
      </c>
      <c r="S3914" s="9">
        <f t="shared" si="183"/>
        <v>1729.1804999999999</v>
      </c>
      <c r="T3914" s="9">
        <f t="shared" si="184"/>
        <v>910.09050000000002</v>
      </c>
      <c r="U3914" s="23">
        <f t="shared" si="185"/>
        <v>0.52631318708486474</v>
      </c>
    </row>
    <row r="3915" spans="1:21" x14ac:dyDescent="0.3">
      <c r="A3915" s="9">
        <v>1408</v>
      </c>
      <c r="B3915" s="9" t="str">
        <f>PROPER(TRIM('1. Raw Data'!B3915))</f>
        <v>Customer_3913</v>
      </c>
      <c r="C3915" s="9">
        <f>IF(OR('1. Raw Data'!C3915&lt;18, '1. Raw Data'!C3915&gt;100), MEDIAN('1. Raw Data'!$C$2:$C$5001), '1. Raw Data'!C3915)</f>
        <v>56</v>
      </c>
      <c r="D3915" s="9" t="s">
        <v>5019</v>
      </c>
      <c r="E3915" s="22">
        <v>45092</v>
      </c>
      <c r="F3915" s="9">
        <v>1</v>
      </c>
      <c r="G3915" s="9">
        <v>10537</v>
      </c>
      <c r="H3915" s="15">
        <v>45092</v>
      </c>
      <c r="I3915" s="9" t="s">
        <v>7455</v>
      </c>
      <c r="J3915" s="9">
        <v>109</v>
      </c>
      <c r="K3915" s="9" t="s">
        <v>7466</v>
      </c>
      <c r="L3915" s="9" t="str">
        <f>IF(OR('1. Raw Data'!L3915="Elec", '1. Raw Data'!L3915="elect"), "Electronics", '1. Raw Data'!L3915)</f>
        <v>Home Appliances</v>
      </c>
      <c r="M3915" s="9">
        <v>1003.8</v>
      </c>
      <c r="N3915" s="9">
        <f>IF(ISBLANK('1. Raw Data'!N3915), MEDIAN('1. Raw Data'!$N$2:$N$5001), '1. Raw Data'!N3915)</f>
        <v>577.53</v>
      </c>
      <c r="O3915" s="9">
        <v>2</v>
      </c>
      <c r="P3915" s="9">
        <f>IF(ISBLANK('1. Raw Data'!P3915), 0, '1. Raw Data'!P3915)</f>
        <v>0</v>
      </c>
      <c r="Q3915" s="9">
        <v>566</v>
      </c>
      <c r="R3915" s="9">
        <v>1</v>
      </c>
      <c r="S3915" s="9">
        <f t="shared" si="183"/>
        <v>2007.6</v>
      </c>
      <c r="T3915" s="9">
        <f t="shared" si="184"/>
        <v>852.54</v>
      </c>
      <c r="U3915" s="23">
        <f t="shared" si="185"/>
        <v>0.42465630603705917</v>
      </c>
    </row>
    <row r="3916" spans="1:21" x14ac:dyDescent="0.3">
      <c r="A3916" s="9">
        <v>1739</v>
      </c>
      <c r="B3916" s="9" t="str">
        <f>PROPER(TRIM('1. Raw Data'!B3916))</f>
        <v>Customer_3914</v>
      </c>
      <c r="C3916" s="9">
        <f>IF(OR('1. Raw Data'!C3916&lt;18, '1. Raw Data'!C3916&gt;100), MEDIAN('1. Raw Data'!$C$2:$C$5001), '1. Raw Data'!C3916)</f>
        <v>40</v>
      </c>
      <c r="D3916" s="9" t="s">
        <v>5018</v>
      </c>
      <c r="E3916" s="22">
        <v>44054</v>
      </c>
      <c r="F3916" s="9">
        <v>1</v>
      </c>
      <c r="G3916" s="9">
        <v>13507</v>
      </c>
      <c r="H3916" s="15">
        <v>44143</v>
      </c>
      <c r="I3916" s="9" t="s">
        <v>7457</v>
      </c>
      <c r="J3916" s="9">
        <v>147</v>
      </c>
      <c r="K3916" s="9" t="s">
        <v>7474</v>
      </c>
      <c r="L3916" s="9" t="str">
        <f>IF(OR('1. Raw Data'!L3916="Elec", '1. Raw Data'!L3916="elect"), "Electronics", '1. Raw Data'!L3916)</f>
        <v>Clothing</v>
      </c>
      <c r="M3916" s="9">
        <v>185.44</v>
      </c>
      <c r="N3916" s="9">
        <f>IF(ISBLANK('1. Raw Data'!N3916), MEDIAN('1. Raw Data'!$N$2:$N$5001), '1. Raw Data'!N3916)</f>
        <v>75.14</v>
      </c>
      <c r="O3916" s="9">
        <v>3</v>
      </c>
      <c r="P3916" s="9">
        <f>IF(ISBLANK('1. Raw Data'!P3916), 0, '1. Raw Data'!P3916)</f>
        <v>0</v>
      </c>
      <c r="Q3916" s="9">
        <v>1115</v>
      </c>
      <c r="R3916" s="9">
        <v>4</v>
      </c>
      <c r="S3916" s="9">
        <f t="shared" si="183"/>
        <v>556.31999999999994</v>
      </c>
      <c r="T3916" s="9">
        <f t="shared" si="184"/>
        <v>330.89999999999992</v>
      </c>
      <c r="U3916" s="23">
        <f t="shared" si="185"/>
        <v>0.59480155306298521</v>
      </c>
    </row>
    <row r="3917" spans="1:21" x14ac:dyDescent="0.3">
      <c r="A3917" s="9">
        <v>2401</v>
      </c>
      <c r="B3917" s="9" t="str">
        <f>PROPER(TRIM('1. Raw Data'!B3917))</f>
        <v>Customer_3915</v>
      </c>
      <c r="C3917" s="9">
        <f>IF(OR('1. Raw Data'!C3917&lt;18, '1. Raw Data'!C3917&gt;100), MEDIAN('1. Raw Data'!$C$2:$C$5001), '1. Raw Data'!C3917)</f>
        <v>44</v>
      </c>
      <c r="D3917" s="9" t="s">
        <v>5020</v>
      </c>
      <c r="E3917" s="22">
        <v>44399</v>
      </c>
      <c r="F3917" s="9">
        <v>1</v>
      </c>
      <c r="G3917" s="9">
        <v>10495</v>
      </c>
      <c r="H3917" s="15">
        <v>44399</v>
      </c>
      <c r="I3917" s="9" t="s">
        <v>7457</v>
      </c>
      <c r="J3917" s="9">
        <v>121</v>
      </c>
      <c r="K3917" s="9" t="s">
        <v>7495</v>
      </c>
      <c r="L3917" s="9" t="str">
        <f>IF(OR('1. Raw Data'!L3917="Elec", '1. Raw Data'!L3917="elect"), "Electronics", '1. Raw Data'!L3917)</f>
        <v>Electronics</v>
      </c>
      <c r="M3917" s="9">
        <v>1116.6600000000001</v>
      </c>
      <c r="N3917" s="9">
        <f>IF(ISBLANK('1. Raw Data'!N3917), MEDIAN('1. Raw Data'!$N$2:$N$5001), '1. Raw Data'!N3917)</f>
        <v>512.41</v>
      </c>
      <c r="O3917" s="9">
        <v>4</v>
      </c>
      <c r="P3917" s="9">
        <f>IF(ISBLANK('1. Raw Data'!P3917), 0, '1. Raw Data'!P3917)</f>
        <v>0.1</v>
      </c>
      <c r="Q3917" s="9">
        <v>1093</v>
      </c>
      <c r="R3917" s="9">
        <v>6</v>
      </c>
      <c r="S3917" s="9">
        <f t="shared" si="183"/>
        <v>4019.9760000000006</v>
      </c>
      <c r="T3917" s="9">
        <f t="shared" si="184"/>
        <v>1970.3360000000007</v>
      </c>
      <c r="U3917" s="23">
        <f t="shared" si="185"/>
        <v>0.49013625951995743</v>
      </c>
    </row>
    <row r="3918" spans="1:21" x14ac:dyDescent="0.3">
      <c r="A3918" s="9">
        <v>2211</v>
      </c>
      <c r="B3918" s="9" t="str">
        <f>PROPER(TRIM('1. Raw Data'!B3918))</f>
        <v>Customer_3916</v>
      </c>
      <c r="C3918" s="9">
        <f>IF(OR('1. Raw Data'!C3918&lt;18, '1. Raw Data'!C3918&gt;100), MEDIAN('1. Raw Data'!$C$2:$C$5001), '1. Raw Data'!C3918)</f>
        <v>34</v>
      </c>
      <c r="D3918" s="9" t="s">
        <v>5023</v>
      </c>
      <c r="E3918" s="22">
        <v>44002</v>
      </c>
      <c r="F3918" s="9">
        <v>0</v>
      </c>
      <c r="G3918" s="9">
        <v>13083</v>
      </c>
      <c r="H3918" s="15">
        <v>44002</v>
      </c>
      <c r="I3918" s="9" t="s">
        <v>7457</v>
      </c>
      <c r="J3918" s="9">
        <v>128</v>
      </c>
      <c r="K3918" s="9" t="s">
        <v>7473</v>
      </c>
      <c r="L3918" s="9" t="str">
        <f>IF(OR('1. Raw Data'!L3918="Elec", '1. Raw Data'!L3918="elect"), "Electronics", '1. Raw Data'!L3918)</f>
        <v>Home Appliances</v>
      </c>
      <c r="M3918" s="9">
        <v>112.19</v>
      </c>
      <c r="N3918" s="9">
        <f>IF(ISBLANK('1. Raw Data'!N3918), MEDIAN('1. Raw Data'!$N$2:$N$5001), '1. Raw Data'!N3918)</f>
        <v>44.96</v>
      </c>
      <c r="O3918" s="9">
        <v>2</v>
      </c>
      <c r="P3918" s="9">
        <f>IF(ISBLANK('1. Raw Data'!P3918), 0, '1. Raw Data'!P3918)</f>
        <v>0</v>
      </c>
      <c r="Q3918" s="9">
        <v>372</v>
      </c>
      <c r="R3918" s="9">
        <v>5</v>
      </c>
      <c r="S3918" s="9">
        <f t="shared" si="183"/>
        <v>224.38</v>
      </c>
      <c r="T3918" s="9">
        <f t="shared" si="184"/>
        <v>134.45999999999998</v>
      </c>
      <c r="U3918" s="23">
        <f t="shared" si="185"/>
        <v>0.59925127016668145</v>
      </c>
    </row>
    <row r="3919" spans="1:21" x14ac:dyDescent="0.3">
      <c r="A3919" s="9">
        <v>1857</v>
      </c>
      <c r="B3919" s="9" t="str">
        <f>PROPER(TRIM('1. Raw Data'!B3919))</f>
        <v>Customer_3917</v>
      </c>
      <c r="C3919" s="9">
        <f>IF(OR('1. Raw Data'!C3919&lt;18, '1. Raw Data'!C3919&gt;100), MEDIAN('1. Raw Data'!$C$2:$C$5001), '1. Raw Data'!C3919)</f>
        <v>50</v>
      </c>
      <c r="D3919" s="9" t="s">
        <v>5018</v>
      </c>
      <c r="E3919" s="22">
        <v>44465</v>
      </c>
      <c r="F3919" s="9">
        <v>0</v>
      </c>
      <c r="G3919" s="9">
        <v>13365</v>
      </c>
      <c r="H3919" s="15">
        <v>44465</v>
      </c>
      <c r="I3919" s="9" t="s">
        <v>7455</v>
      </c>
      <c r="J3919" s="9">
        <v>146</v>
      </c>
      <c r="K3919" s="9" t="s">
        <v>7505</v>
      </c>
      <c r="L3919" s="9" t="str">
        <f>IF(OR('1. Raw Data'!L3919="Elec", '1. Raw Data'!L3919="elect"), "Electronics", '1. Raw Data'!L3919)</f>
        <v>Home Appliances</v>
      </c>
      <c r="M3919" s="9">
        <v>326.36</v>
      </c>
      <c r="N3919" s="9">
        <f>IF(ISBLANK('1. Raw Data'!N3919), MEDIAN('1. Raw Data'!$N$2:$N$5001), '1. Raw Data'!N3919)</f>
        <v>148.22</v>
      </c>
      <c r="O3919" s="9">
        <v>2</v>
      </c>
      <c r="P3919" s="9">
        <f>IF(ISBLANK('1. Raw Data'!P3919), 0, '1. Raw Data'!P3919)</f>
        <v>0</v>
      </c>
      <c r="Q3919" s="9">
        <v>661</v>
      </c>
      <c r="R3919" s="9">
        <v>3</v>
      </c>
      <c r="S3919" s="9">
        <f t="shared" si="183"/>
        <v>652.72</v>
      </c>
      <c r="T3919" s="9">
        <f t="shared" si="184"/>
        <v>356.28000000000003</v>
      </c>
      <c r="U3919" s="23">
        <f t="shared" si="185"/>
        <v>0.5458389508518201</v>
      </c>
    </row>
    <row r="3920" spans="1:21" x14ac:dyDescent="0.3">
      <c r="A3920" s="9">
        <v>1229</v>
      </c>
      <c r="B3920" s="9" t="str">
        <f>PROPER(TRIM('1. Raw Data'!B3920))</f>
        <v>Customer_3918</v>
      </c>
      <c r="C3920" s="9">
        <f>IF(OR('1. Raw Data'!C3920&lt;18, '1. Raw Data'!C3920&gt;100), MEDIAN('1. Raw Data'!$C$2:$C$5001), '1. Raw Data'!C3920)</f>
        <v>47</v>
      </c>
      <c r="D3920" s="9" t="s">
        <v>5023</v>
      </c>
      <c r="E3920" s="22">
        <v>44110</v>
      </c>
      <c r="F3920" s="9">
        <v>0</v>
      </c>
      <c r="G3920" s="9">
        <v>10507</v>
      </c>
      <c r="H3920" s="15">
        <v>43992</v>
      </c>
      <c r="I3920" s="9" t="s">
        <v>7455</v>
      </c>
      <c r="J3920" s="9">
        <v>104</v>
      </c>
      <c r="K3920" s="9" t="s">
        <v>7499</v>
      </c>
      <c r="L3920" s="9" t="str">
        <f>IF(OR('1. Raw Data'!L3920="Elec", '1. Raw Data'!L3920="elect"), "Electronics", '1. Raw Data'!L3920)</f>
        <v>Electronics</v>
      </c>
      <c r="M3920" s="9">
        <v>1013.01</v>
      </c>
      <c r="N3920" s="9">
        <f>IF(ISBLANK('1. Raw Data'!N3920), MEDIAN('1. Raw Data'!$N$2:$N$5001), '1. Raw Data'!N3920)</f>
        <v>549.48</v>
      </c>
      <c r="O3920" s="9">
        <v>2</v>
      </c>
      <c r="P3920" s="9">
        <f>IF(ISBLANK('1. Raw Data'!P3920), 0, '1. Raw Data'!P3920)</f>
        <v>0</v>
      </c>
      <c r="Q3920" s="9">
        <v>328</v>
      </c>
      <c r="R3920" s="9">
        <v>4</v>
      </c>
      <c r="S3920" s="9">
        <f t="shared" si="183"/>
        <v>2026.02</v>
      </c>
      <c r="T3920" s="9">
        <f t="shared" si="184"/>
        <v>927.06</v>
      </c>
      <c r="U3920" s="23">
        <f t="shared" si="185"/>
        <v>0.45757692421595048</v>
      </c>
    </row>
    <row r="3921" spans="1:21" x14ac:dyDescent="0.3">
      <c r="A3921" s="9">
        <v>1118</v>
      </c>
      <c r="B3921" s="9" t="str">
        <f>PROPER(TRIM('1. Raw Data'!B3921))</f>
        <v>Customer_3919</v>
      </c>
      <c r="C3921" s="9">
        <f>IF(OR('1. Raw Data'!C3921&lt;18, '1. Raw Data'!C3921&gt;100), MEDIAN('1. Raw Data'!$C$2:$C$5001), '1. Raw Data'!C3921)</f>
        <v>29</v>
      </c>
      <c r="D3921" s="9" t="s">
        <v>5018</v>
      </c>
      <c r="E3921" s="22">
        <v>44878</v>
      </c>
      <c r="F3921" s="9">
        <v>1</v>
      </c>
      <c r="G3921" s="9">
        <v>13924</v>
      </c>
      <c r="H3921" s="15">
        <v>44878</v>
      </c>
      <c r="I3921" s="9" t="s">
        <v>7455</v>
      </c>
      <c r="J3921" s="9">
        <v>124</v>
      </c>
      <c r="K3921" s="9" t="s">
        <v>7497</v>
      </c>
      <c r="L3921" s="9" t="str">
        <f>IF(OR('1. Raw Data'!L3921="Elec", '1. Raw Data'!L3921="elect"), "Electronics", '1. Raw Data'!L3921)</f>
        <v>Home Appliances</v>
      </c>
      <c r="M3921" s="9">
        <v>192.57</v>
      </c>
      <c r="N3921" s="9">
        <f>IF(ISBLANK('1. Raw Data'!N3921), MEDIAN('1. Raw Data'!$N$2:$N$5001), '1. Raw Data'!N3921)</f>
        <v>429.51499999999999</v>
      </c>
      <c r="O3921" s="9">
        <v>3</v>
      </c>
      <c r="P3921" s="9">
        <f>IF(ISBLANK('1. Raw Data'!P3921), 0, '1. Raw Data'!P3921)</f>
        <v>0</v>
      </c>
      <c r="Q3921" s="9">
        <v>693</v>
      </c>
      <c r="R3921" s="9">
        <v>3</v>
      </c>
      <c r="S3921" s="9">
        <f t="shared" si="183"/>
        <v>577.71</v>
      </c>
      <c r="T3921" s="9">
        <f t="shared" si="184"/>
        <v>-710.83500000000004</v>
      </c>
      <c r="U3921" s="23">
        <f t="shared" si="185"/>
        <v>-1.2304356857246714</v>
      </c>
    </row>
    <row r="3922" spans="1:21" x14ac:dyDescent="0.3">
      <c r="A3922" s="9">
        <v>2179</v>
      </c>
      <c r="B3922" s="9" t="str">
        <f>PROPER(TRIM('1. Raw Data'!B3922))</f>
        <v>Customer_3920</v>
      </c>
      <c r="C3922" s="9">
        <f>IF(OR('1. Raw Data'!C3922&lt;18, '1. Raw Data'!C3922&gt;100), MEDIAN('1. Raw Data'!$C$2:$C$5001), '1. Raw Data'!C3922)</f>
        <v>40</v>
      </c>
      <c r="D3922" s="9" t="s">
        <v>5022</v>
      </c>
      <c r="E3922" s="22">
        <v>44247</v>
      </c>
      <c r="F3922" s="9">
        <v>0</v>
      </c>
      <c r="G3922" s="9">
        <v>10680</v>
      </c>
      <c r="H3922" s="15">
        <v>44247</v>
      </c>
      <c r="I3922" s="9" t="s">
        <v>7456</v>
      </c>
      <c r="J3922" s="9">
        <v>108</v>
      </c>
      <c r="K3922" s="9" t="s">
        <v>7496</v>
      </c>
      <c r="L3922" s="9" t="str">
        <f>IF(OR('1. Raw Data'!L3922="Elec", '1. Raw Data'!L3922="elect"), "Electronics", '1. Raw Data'!L3922)</f>
        <v>Sports</v>
      </c>
      <c r="M3922" s="9">
        <v>1459.17</v>
      </c>
      <c r="N3922" s="9">
        <f>IF(ISBLANK('1. Raw Data'!N3922), MEDIAN('1. Raw Data'!$N$2:$N$5001), '1. Raw Data'!N3922)</f>
        <v>745.33</v>
      </c>
      <c r="O3922" s="9">
        <v>5</v>
      </c>
      <c r="P3922" s="9">
        <f>IF(ISBLANK('1. Raw Data'!P3922), 0, '1. Raw Data'!P3922)</f>
        <v>0</v>
      </c>
      <c r="Q3922" s="9">
        <v>500</v>
      </c>
      <c r="R3922" s="9">
        <v>5</v>
      </c>
      <c r="S3922" s="9">
        <f t="shared" si="183"/>
        <v>7295.85</v>
      </c>
      <c r="T3922" s="9">
        <f t="shared" si="184"/>
        <v>3569.2000000000003</v>
      </c>
      <c r="U3922" s="23">
        <f t="shared" si="185"/>
        <v>0.48920961916706074</v>
      </c>
    </row>
    <row r="3923" spans="1:21" x14ac:dyDescent="0.3">
      <c r="A3923" s="9">
        <v>1783</v>
      </c>
      <c r="B3923" s="9" t="str">
        <f>PROPER(TRIM('1. Raw Data'!B3923))</f>
        <v>Customer_3921</v>
      </c>
      <c r="C3923" s="9">
        <f>IF(OR('1. Raw Data'!C3923&lt;18, '1. Raw Data'!C3923&gt;100), MEDIAN('1. Raw Data'!$C$2:$C$5001), '1. Raw Data'!C3923)</f>
        <v>40</v>
      </c>
      <c r="D3923" s="9" t="s">
        <v>5022</v>
      </c>
      <c r="E3923" s="22">
        <v>44149</v>
      </c>
      <c r="F3923" s="9">
        <v>1</v>
      </c>
      <c r="G3923" s="9">
        <v>12612</v>
      </c>
      <c r="H3923" s="15">
        <v>44149</v>
      </c>
      <c r="I3923" s="9" t="s">
        <v>7457</v>
      </c>
      <c r="J3923" s="9">
        <v>117</v>
      </c>
      <c r="K3923" s="9" t="s">
        <v>7483</v>
      </c>
      <c r="L3923" s="9" t="str">
        <f>IF(OR('1. Raw Data'!L3923="Elec", '1. Raw Data'!L3923="elect"), "Electronics", '1. Raw Data'!L3923)</f>
        <v>Sports</v>
      </c>
      <c r="M3923" s="9">
        <v>1309.17</v>
      </c>
      <c r="N3923" s="9">
        <f>IF(ISBLANK('1. Raw Data'!N3923), MEDIAN('1. Raw Data'!$N$2:$N$5001), '1. Raw Data'!N3923)</f>
        <v>850.03</v>
      </c>
      <c r="O3923" s="9">
        <v>5</v>
      </c>
      <c r="P3923" s="9">
        <f>IF(ISBLANK('1. Raw Data'!P3923), 0, '1. Raw Data'!P3923)</f>
        <v>0</v>
      </c>
      <c r="Q3923" s="9">
        <v>806</v>
      </c>
      <c r="R3923" s="9">
        <v>3</v>
      </c>
      <c r="S3923" s="9">
        <f t="shared" si="183"/>
        <v>6545.85</v>
      </c>
      <c r="T3923" s="9">
        <f t="shared" si="184"/>
        <v>2295.7000000000007</v>
      </c>
      <c r="U3923" s="23">
        <f t="shared" si="185"/>
        <v>0.35071075566962284</v>
      </c>
    </row>
    <row r="3924" spans="1:21" x14ac:dyDescent="0.3">
      <c r="A3924" s="9">
        <v>1464</v>
      </c>
      <c r="B3924" s="9" t="str">
        <f>PROPER(TRIM('1. Raw Data'!B3924))</f>
        <v>Customer_3922</v>
      </c>
      <c r="C3924" s="9">
        <f>IF(OR('1. Raw Data'!C3924&lt;18, '1. Raw Data'!C3924&gt;100), MEDIAN('1. Raw Data'!$C$2:$C$5001), '1. Raw Data'!C3924)</f>
        <v>51</v>
      </c>
      <c r="D3924" s="9" t="s">
        <v>5018</v>
      </c>
      <c r="E3924" s="22">
        <v>44986</v>
      </c>
      <c r="F3924" s="9">
        <v>1</v>
      </c>
      <c r="G3924" s="9">
        <v>10780</v>
      </c>
      <c r="H3924" s="15">
        <v>44929</v>
      </c>
      <c r="I3924" s="9" t="s">
        <v>7456</v>
      </c>
      <c r="J3924" s="9">
        <v>134</v>
      </c>
      <c r="K3924" s="9" t="s">
        <v>7482</v>
      </c>
      <c r="L3924" s="9" t="str">
        <f>IF(OR('1. Raw Data'!L3924="Elec", '1. Raw Data'!L3924="elect"), "Electronics", '1. Raw Data'!L3924)</f>
        <v>Electronics</v>
      </c>
      <c r="M3924" s="9">
        <v>958.14</v>
      </c>
      <c r="N3924" s="9">
        <f>IF(ISBLANK('1. Raw Data'!N3924), MEDIAN('1. Raw Data'!$N$2:$N$5001), '1. Raw Data'!N3924)</f>
        <v>577.28</v>
      </c>
      <c r="O3924" s="9">
        <v>5</v>
      </c>
      <c r="P3924" s="9">
        <f>IF(ISBLANK('1. Raw Data'!P3924), 0, '1. Raw Data'!P3924)</f>
        <v>0</v>
      </c>
      <c r="Q3924" s="9">
        <v>729</v>
      </c>
      <c r="R3924" s="9">
        <v>4</v>
      </c>
      <c r="S3924" s="9">
        <f t="shared" si="183"/>
        <v>4790.7</v>
      </c>
      <c r="T3924" s="9">
        <f t="shared" si="184"/>
        <v>1904.3000000000002</v>
      </c>
      <c r="U3924" s="23">
        <f t="shared" si="185"/>
        <v>0.39749932160227114</v>
      </c>
    </row>
    <row r="3925" spans="1:21" x14ac:dyDescent="0.3">
      <c r="A3925" s="9">
        <v>1103</v>
      </c>
      <c r="B3925" s="9" t="str">
        <f>PROPER(TRIM('1. Raw Data'!B3925))</f>
        <v>Customer_3923</v>
      </c>
      <c r="C3925" s="9">
        <f>IF(OR('1. Raw Data'!C3925&lt;18, '1. Raw Data'!C3925&gt;100), MEDIAN('1. Raw Data'!$C$2:$C$5001), '1. Raw Data'!C3925)</f>
        <v>43</v>
      </c>
      <c r="D3925" s="9" t="s">
        <v>5020</v>
      </c>
      <c r="E3925" s="22">
        <v>44500</v>
      </c>
      <c r="F3925" s="9">
        <v>0</v>
      </c>
      <c r="G3925" s="9">
        <v>10759</v>
      </c>
      <c r="H3925" s="15">
        <v>44500</v>
      </c>
      <c r="I3925" s="9" t="s">
        <v>7456</v>
      </c>
      <c r="J3925" s="9">
        <v>120</v>
      </c>
      <c r="K3925" s="9" t="s">
        <v>7488</v>
      </c>
      <c r="L3925" s="9" t="str">
        <f>IF(OR('1. Raw Data'!L3925="Elec", '1. Raw Data'!L3925="elect"), "Electronics", '1. Raw Data'!L3925)</f>
        <v>Clothing</v>
      </c>
      <c r="M3925" s="9">
        <v>1237.6300000000001</v>
      </c>
      <c r="N3925" s="9">
        <f>IF(ISBLANK('1. Raw Data'!N3925), MEDIAN('1. Raw Data'!$N$2:$N$5001), '1. Raw Data'!N3925)</f>
        <v>842.74</v>
      </c>
      <c r="O3925" s="9">
        <v>5</v>
      </c>
      <c r="P3925" s="9">
        <f>IF(ISBLANK('1. Raw Data'!P3925), 0, '1. Raw Data'!P3925)</f>
        <v>0</v>
      </c>
      <c r="Q3925" s="9">
        <v>425</v>
      </c>
      <c r="R3925" s="9">
        <v>6</v>
      </c>
      <c r="S3925" s="9">
        <f t="shared" si="183"/>
        <v>6188.1500000000005</v>
      </c>
      <c r="T3925" s="9">
        <f t="shared" si="184"/>
        <v>1974.4500000000007</v>
      </c>
      <c r="U3925" s="23">
        <f t="shared" si="185"/>
        <v>0.31906951188966015</v>
      </c>
    </row>
    <row r="3926" spans="1:21" x14ac:dyDescent="0.3">
      <c r="A3926" s="9">
        <v>1697</v>
      </c>
      <c r="B3926" s="9" t="str">
        <f>PROPER(TRIM('1. Raw Data'!B3926))</f>
        <v>Customer_3924</v>
      </c>
      <c r="C3926" s="9">
        <f>IF(OR('1. Raw Data'!C3926&lt;18, '1. Raw Data'!C3926&gt;100), MEDIAN('1. Raw Data'!$C$2:$C$5001), '1. Raw Data'!C3926)</f>
        <v>60</v>
      </c>
      <c r="D3926" s="9" t="s">
        <v>5023</v>
      </c>
      <c r="E3926" s="22">
        <v>44868</v>
      </c>
      <c r="F3926" s="9">
        <v>0</v>
      </c>
      <c r="G3926" s="9">
        <v>10127</v>
      </c>
      <c r="H3926" s="15">
        <v>44631</v>
      </c>
      <c r="I3926" s="9" t="s">
        <v>7456</v>
      </c>
      <c r="J3926" s="9">
        <v>116</v>
      </c>
      <c r="K3926" s="9" t="s">
        <v>7480</v>
      </c>
      <c r="L3926" s="9" t="str">
        <f>IF(OR('1. Raw Data'!L3926="Elec", '1. Raw Data'!L3926="elect"), "Electronics", '1. Raw Data'!L3926)</f>
        <v>Clothing</v>
      </c>
      <c r="M3926" s="9">
        <v>1336.99</v>
      </c>
      <c r="N3926" s="9">
        <f>IF(ISBLANK('1. Raw Data'!N3926), MEDIAN('1. Raw Data'!$N$2:$N$5001), '1. Raw Data'!N3926)</f>
        <v>713.42</v>
      </c>
      <c r="O3926" s="9">
        <v>5</v>
      </c>
      <c r="P3926" s="9">
        <f>IF(ISBLANK('1. Raw Data'!P3926), 0, '1. Raw Data'!P3926)</f>
        <v>0</v>
      </c>
      <c r="Q3926" s="9">
        <v>393</v>
      </c>
      <c r="R3926" s="9">
        <v>5</v>
      </c>
      <c r="S3926" s="9">
        <f t="shared" si="183"/>
        <v>6684.95</v>
      </c>
      <c r="T3926" s="9">
        <f t="shared" si="184"/>
        <v>3117.85</v>
      </c>
      <c r="U3926" s="23">
        <f t="shared" si="185"/>
        <v>0.46639840238146885</v>
      </c>
    </row>
    <row r="3927" spans="1:21" x14ac:dyDescent="0.3">
      <c r="A3927" s="9">
        <v>1174</v>
      </c>
      <c r="B3927" s="9" t="str">
        <f>PROPER(TRIM('1. Raw Data'!B3927))</f>
        <v>Customer_3925</v>
      </c>
      <c r="C3927" s="9">
        <f>IF(OR('1. Raw Data'!C3927&lt;18, '1. Raw Data'!C3927&gt;100), MEDIAN('1. Raw Data'!$C$2:$C$5001), '1. Raw Data'!C3927)</f>
        <v>34</v>
      </c>
      <c r="D3927" s="9" t="s">
        <v>5021</v>
      </c>
      <c r="E3927" s="22">
        <v>45032</v>
      </c>
      <c r="F3927" s="9">
        <v>1</v>
      </c>
      <c r="G3927" s="9">
        <v>13147</v>
      </c>
      <c r="H3927" s="15">
        <v>45032</v>
      </c>
      <c r="I3927" s="9" t="s">
        <v>7455</v>
      </c>
      <c r="J3927" s="9">
        <v>110</v>
      </c>
      <c r="K3927" s="9" t="s">
        <v>7493</v>
      </c>
      <c r="L3927" s="9" t="str">
        <f>IF(OR('1. Raw Data'!L3927="Elec", '1. Raw Data'!L3927="elect"), "Electronics", '1. Raw Data'!L3927)</f>
        <v>Home Appliances</v>
      </c>
      <c r="M3927" s="9">
        <v>426.24</v>
      </c>
      <c r="N3927" s="9">
        <f>IF(ISBLANK('1. Raw Data'!N3927), MEDIAN('1. Raw Data'!$N$2:$N$5001), '1. Raw Data'!N3927)</f>
        <v>205.31</v>
      </c>
      <c r="O3927" s="9">
        <v>4</v>
      </c>
      <c r="P3927" s="9">
        <f>IF(ISBLANK('1. Raw Data'!P3927), 0, '1. Raw Data'!P3927)</f>
        <v>0</v>
      </c>
      <c r="Q3927" s="9">
        <v>626</v>
      </c>
      <c r="R3927" s="9">
        <v>4</v>
      </c>
      <c r="S3927" s="9">
        <f t="shared" si="183"/>
        <v>1704.96</v>
      </c>
      <c r="T3927" s="9">
        <f t="shared" si="184"/>
        <v>883.72</v>
      </c>
      <c r="U3927" s="23">
        <f t="shared" si="185"/>
        <v>0.51832301051051055</v>
      </c>
    </row>
    <row r="3928" spans="1:21" x14ac:dyDescent="0.3">
      <c r="A3928" s="9">
        <v>1744</v>
      </c>
      <c r="B3928" s="9" t="str">
        <f>PROPER(TRIM('1. Raw Data'!B3928))</f>
        <v>Customer_3926</v>
      </c>
      <c r="C3928" s="9">
        <f>IF(OR('1. Raw Data'!C3928&lt;18, '1. Raw Data'!C3928&gt;100), MEDIAN('1. Raw Data'!$C$2:$C$5001), '1. Raw Data'!C3928)</f>
        <v>53</v>
      </c>
      <c r="D3928" s="9" t="s">
        <v>5018</v>
      </c>
      <c r="E3928" s="22">
        <v>45130</v>
      </c>
      <c r="F3928" s="9">
        <v>0</v>
      </c>
      <c r="G3928" s="9">
        <v>11292</v>
      </c>
      <c r="H3928" s="15">
        <v>45130</v>
      </c>
      <c r="I3928" s="9" t="s">
        <v>7457</v>
      </c>
      <c r="J3928" s="9">
        <v>134</v>
      </c>
      <c r="K3928" s="9" t="s">
        <v>7482</v>
      </c>
      <c r="L3928" s="9" t="str">
        <f>IF(OR('1. Raw Data'!L3928="Elec", '1. Raw Data'!L3928="elect"), "Electronics", '1. Raw Data'!L3928)</f>
        <v>Clothing</v>
      </c>
      <c r="M3928" s="9">
        <v>1281.6500000000001</v>
      </c>
      <c r="N3928" s="9">
        <f>IF(ISBLANK('1. Raw Data'!N3928), MEDIAN('1. Raw Data'!$N$2:$N$5001), '1. Raw Data'!N3928)</f>
        <v>559.83000000000004</v>
      </c>
      <c r="O3928" s="9">
        <v>1</v>
      </c>
      <c r="P3928" s="9">
        <f>IF(ISBLANK('1. Raw Data'!P3928), 0, '1. Raw Data'!P3928)</f>
        <v>0</v>
      </c>
      <c r="Q3928" s="9">
        <v>528</v>
      </c>
      <c r="R3928" s="9">
        <v>2</v>
      </c>
      <c r="S3928" s="9">
        <f t="shared" si="183"/>
        <v>1281.6500000000001</v>
      </c>
      <c r="T3928" s="9">
        <f t="shared" si="184"/>
        <v>721.82</v>
      </c>
      <c r="U3928" s="23">
        <f t="shared" si="185"/>
        <v>0.56319588031053724</v>
      </c>
    </row>
    <row r="3929" spans="1:21" x14ac:dyDescent="0.3">
      <c r="A3929" s="9">
        <v>2444</v>
      </c>
      <c r="B3929" s="9" t="str">
        <f>PROPER(TRIM('1. Raw Data'!B3929))</f>
        <v>Customer_3927</v>
      </c>
      <c r="C3929" s="9">
        <f>IF(OR('1. Raw Data'!C3929&lt;18, '1. Raw Data'!C3929&gt;100), MEDIAN('1. Raw Data'!$C$2:$C$5001), '1. Raw Data'!C3929)</f>
        <v>23</v>
      </c>
      <c r="D3929" s="9" t="s">
        <v>5018</v>
      </c>
      <c r="E3929" s="22">
        <v>45161</v>
      </c>
      <c r="F3929" s="9">
        <v>0</v>
      </c>
      <c r="G3929" s="9">
        <v>12193</v>
      </c>
      <c r="H3929" s="15">
        <v>45161</v>
      </c>
      <c r="I3929" s="9" t="s">
        <v>7456</v>
      </c>
      <c r="J3929" s="9">
        <v>143</v>
      </c>
      <c r="K3929" s="9" t="s">
        <v>7475</v>
      </c>
      <c r="L3929" s="9" t="str">
        <f>IF(OR('1. Raw Data'!L3929="Elec", '1. Raw Data'!L3929="elect"), "Electronics", '1. Raw Data'!L3929)</f>
        <v>Clothing</v>
      </c>
      <c r="M3929" s="9">
        <v>332.45</v>
      </c>
      <c r="N3929" s="9">
        <f>IF(ISBLANK('1. Raw Data'!N3929), MEDIAN('1. Raw Data'!$N$2:$N$5001), '1. Raw Data'!N3929)</f>
        <v>200</v>
      </c>
      <c r="O3929" s="9">
        <v>2</v>
      </c>
      <c r="P3929" s="9">
        <f>IF(ISBLANK('1. Raw Data'!P3929), 0, '1. Raw Data'!P3929)</f>
        <v>0.1</v>
      </c>
      <c r="Q3929" s="9">
        <v>348</v>
      </c>
      <c r="R3929" s="9">
        <v>2</v>
      </c>
      <c r="S3929" s="9">
        <f t="shared" si="183"/>
        <v>598.41</v>
      </c>
      <c r="T3929" s="9">
        <f t="shared" si="184"/>
        <v>198.40999999999997</v>
      </c>
      <c r="U3929" s="23">
        <f t="shared" si="185"/>
        <v>0.33156197256061892</v>
      </c>
    </row>
    <row r="3930" spans="1:21" x14ac:dyDescent="0.3">
      <c r="A3930" s="9">
        <v>2157</v>
      </c>
      <c r="B3930" s="9" t="str">
        <f>PROPER(TRIM('1. Raw Data'!B3930))</f>
        <v>Customer_3928</v>
      </c>
      <c r="C3930" s="9">
        <f>IF(OR('1. Raw Data'!C3930&lt;18, '1. Raw Data'!C3930&gt;100), MEDIAN('1. Raw Data'!$C$2:$C$5001), '1. Raw Data'!C3930)</f>
        <v>40</v>
      </c>
      <c r="D3930" s="9" t="s">
        <v>5022</v>
      </c>
      <c r="E3930" s="22">
        <v>45225</v>
      </c>
      <c r="F3930" s="9">
        <v>0</v>
      </c>
      <c r="G3930" s="9">
        <v>13986</v>
      </c>
      <c r="H3930" s="15">
        <v>45225</v>
      </c>
      <c r="I3930" s="9" t="s">
        <v>7457</v>
      </c>
      <c r="J3930" s="9">
        <v>110</v>
      </c>
      <c r="K3930" s="9" t="s">
        <v>7493</v>
      </c>
      <c r="L3930" s="9" t="str">
        <f>IF(OR('1. Raw Data'!L3930="Elec", '1. Raw Data'!L3930="elect"), "Electronics", '1. Raw Data'!L3930)</f>
        <v>Electronics</v>
      </c>
      <c r="M3930" s="9">
        <v>649.35</v>
      </c>
      <c r="N3930" s="9">
        <f>IF(ISBLANK('1. Raw Data'!N3930), MEDIAN('1. Raw Data'!$N$2:$N$5001), '1. Raw Data'!N3930)</f>
        <v>423.72</v>
      </c>
      <c r="O3930" s="9">
        <v>1</v>
      </c>
      <c r="P3930" s="9">
        <f>IF(ISBLANK('1. Raw Data'!P3930), 0, '1. Raw Data'!P3930)</f>
        <v>0</v>
      </c>
      <c r="Q3930" s="9">
        <v>433</v>
      </c>
      <c r="R3930" s="9">
        <v>3</v>
      </c>
      <c r="S3930" s="9">
        <f t="shared" si="183"/>
        <v>649.35</v>
      </c>
      <c r="T3930" s="9">
        <f t="shared" si="184"/>
        <v>225.63</v>
      </c>
      <c r="U3930" s="23">
        <f t="shared" si="185"/>
        <v>0.34747054747054745</v>
      </c>
    </row>
    <row r="3931" spans="1:21" x14ac:dyDescent="0.3">
      <c r="A3931" s="9">
        <v>2414</v>
      </c>
      <c r="B3931" s="9" t="str">
        <f>PROPER(TRIM('1. Raw Data'!B3931))</f>
        <v>Customer_3929</v>
      </c>
      <c r="C3931" s="9">
        <f>IF(OR('1. Raw Data'!C3931&lt;18, '1. Raw Data'!C3931&gt;100), MEDIAN('1. Raw Data'!$C$2:$C$5001), '1. Raw Data'!C3931)</f>
        <v>38</v>
      </c>
      <c r="D3931" s="9" t="s">
        <v>5019</v>
      </c>
      <c r="E3931" s="22">
        <v>45207</v>
      </c>
      <c r="F3931" s="9">
        <v>0</v>
      </c>
      <c r="G3931" s="9">
        <v>13474</v>
      </c>
      <c r="H3931" s="15">
        <v>45148</v>
      </c>
      <c r="I3931" s="9" t="s">
        <v>7457</v>
      </c>
      <c r="J3931" s="9">
        <v>130</v>
      </c>
      <c r="K3931" s="9" t="s">
        <v>7487</v>
      </c>
      <c r="L3931" s="9" t="str">
        <f>IF(OR('1. Raw Data'!L3931="Elec", '1. Raw Data'!L3931="elect"), "Electronics", '1. Raw Data'!L3931)</f>
        <v>Clothing</v>
      </c>
      <c r="M3931" s="9">
        <v>859.48</v>
      </c>
      <c r="N3931" s="9">
        <f>IF(ISBLANK('1. Raw Data'!N3931), MEDIAN('1. Raw Data'!$N$2:$N$5001), '1. Raw Data'!N3931)</f>
        <v>391.17</v>
      </c>
      <c r="O3931" s="9">
        <v>4</v>
      </c>
      <c r="P3931" s="9">
        <f>IF(ISBLANK('1. Raw Data'!P3931), 0, '1. Raw Data'!P3931)</f>
        <v>0</v>
      </c>
      <c r="Q3931" s="9">
        <v>510</v>
      </c>
      <c r="R3931" s="9">
        <v>3</v>
      </c>
      <c r="S3931" s="9">
        <f t="shared" si="183"/>
        <v>3437.92</v>
      </c>
      <c r="T3931" s="9">
        <f t="shared" si="184"/>
        <v>1873.24</v>
      </c>
      <c r="U3931" s="23">
        <f t="shared" si="185"/>
        <v>0.54487597151766187</v>
      </c>
    </row>
    <row r="3932" spans="1:21" x14ac:dyDescent="0.3">
      <c r="A3932" s="9">
        <v>1664</v>
      </c>
      <c r="B3932" s="9" t="str">
        <f>PROPER(TRIM('1. Raw Data'!B3932))</f>
        <v>Customer_3930</v>
      </c>
      <c r="C3932" s="9">
        <f>IF(OR('1. Raw Data'!C3932&lt;18, '1. Raw Data'!C3932&gt;100), MEDIAN('1. Raw Data'!$C$2:$C$5001), '1. Raw Data'!C3932)</f>
        <v>31</v>
      </c>
      <c r="D3932" s="9" t="s">
        <v>5022</v>
      </c>
      <c r="E3932" s="22">
        <v>43966</v>
      </c>
      <c r="F3932" s="9">
        <v>1</v>
      </c>
      <c r="G3932" s="9">
        <v>12546</v>
      </c>
      <c r="H3932" s="15">
        <v>43966</v>
      </c>
      <c r="I3932" s="9" t="s">
        <v>7455</v>
      </c>
      <c r="J3932" s="9">
        <v>130</v>
      </c>
      <c r="K3932" s="9" t="s">
        <v>7487</v>
      </c>
      <c r="L3932" s="9" t="str">
        <f>IF(OR('1. Raw Data'!L3932="Elec", '1. Raw Data'!L3932="elect"), "Electronics", '1. Raw Data'!L3932)</f>
        <v>Clothing</v>
      </c>
      <c r="M3932" s="9">
        <v>1085.1400000000001</v>
      </c>
      <c r="N3932" s="9">
        <f>IF(ISBLANK('1. Raw Data'!N3932), MEDIAN('1. Raw Data'!$N$2:$N$5001), '1. Raw Data'!N3932)</f>
        <v>720.13</v>
      </c>
      <c r="O3932" s="9">
        <v>5</v>
      </c>
      <c r="P3932" s="9">
        <f>IF(ISBLANK('1. Raw Data'!P3932), 0, '1. Raw Data'!P3932)</f>
        <v>0</v>
      </c>
      <c r="Q3932" s="9">
        <v>1007</v>
      </c>
      <c r="R3932" s="9">
        <v>3</v>
      </c>
      <c r="S3932" s="9">
        <f t="shared" si="183"/>
        <v>5425.7000000000007</v>
      </c>
      <c r="T3932" s="9">
        <f t="shared" si="184"/>
        <v>1825.0500000000006</v>
      </c>
      <c r="U3932" s="23">
        <f t="shared" si="185"/>
        <v>0.33637134378974148</v>
      </c>
    </row>
    <row r="3933" spans="1:21" x14ac:dyDescent="0.3">
      <c r="A3933" s="9">
        <v>1032</v>
      </c>
      <c r="B3933" s="9" t="str">
        <f>PROPER(TRIM('1. Raw Data'!B3933))</f>
        <v>Customer_3931</v>
      </c>
      <c r="C3933" s="9">
        <f>IF(OR('1. Raw Data'!C3933&lt;18, '1. Raw Data'!C3933&gt;100), MEDIAN('1. Raw Data'!$C$2:$C$5001), '1. Raw Data'!C3933)</f>
        <v>24</v>
      </c>
      <c r="D3933" s="9" t="s">
        <v>5023</v>
      </c>
      <c r="E3933" s="22">
        <v>44466</v>
      </c>
      <c r="F3933" s="9">
        <v>1</v>
      </c>
      <c r="G3933" s="9">
        <v>10965</v>
      </c>
      <c r="H3933" s="15">
        <v>44466</v>
      </c>
      <c r="I3933" s="9" t="s">
        <v>7456</v>
      </c>
      <c r="J3933" s="9">
        <v>125</v>
      </c>
      <c r="K3933" s="9" t="s">
        <v>7479</v>
      </c>
      <c r="L3933" s="9" t="str">
        <f>IF(OR('1. Raw Data'!L3933="Elec", '1. Raw Data'!L3933="elect"), "Electronics", '1. Raw Data'!L3933)</f>
        <v>Clothing</v>
      </c>
      <c r="M3933" s="9">
        <v>93.7</v>
      </c>
      <c r="N3933" s="9">
        <f>IF(ISBLANK('1. Raw Data'!N3933), MEDIAN('1. Raw Data'!$N$2:$N$5001), '1. Raw Data'!N3933)</f>
        <v>52.27</v>
      </c>
      <c r="O3933" s="9">
        <v>4</v>
      </c>
      <c r="P3933" s="9">
        <f>IF(ISBLANK('1. Raw Data'!P3933), 0, '1. Raw Data'!P3933)</f>
        <v>0</v>
      </c>
      <c r="Q3933" s="9">
        <v>1192</v>
      </c>
      <c r="R3933" s="9">
        <v>1</v>
      </c>
      <c r="S3933" s="9">
        <f t="shared" si="183"/>
        <v>374.8</v>
      </c>
      <c r="T3933" s="9">
        <f t="shared" si="184"/>
        <v>165.72</v>
      </c>
      <c r="U3933" s="23">
        <f t="shared" si="185"/>
        <v>0.44215581643543223</v>
      </c>
    </row>
    <row r="3934" spans="1:21" x14ac:dyDescent="0.3">
      <c r="A3934" s="9">
        <v>1054</v>
      </c>
      <c r="B3934" s="9" t="str">
        <f>PROPER(TRIM('1. Raw Data'!B3934))</f>
        <v>Customer_3932</v>
      </c>
      <c r="C3934" s="9">
        <f>IF(OR('1. Raw Data'!C3934&lt;18, '1. Raw Data'!C3934&gt;100), MEDIAN('1. Raw Data'!$C$2:$C$5001), '1. Raw Data'!C3934)</f>
        <v>53</v>
      </c>
      <c r="D3934" s="9" t="s">
        <v>5022</v>
      </c>
      <c r="E3934" s="22">
        <v>45261</v>
      </c>
      <c r="F3934" s="9">
        <v>0</v>
      </c>
      <c r="G3934" s="9">
        <v>10559</v>
      </c>
      <c r="H3934" s="15">
        <v>44938</v>
      </c>
      <c r="I3934" s="9" t="s">
        <v>7455</v>
      </c>
      <c r="J3934" s="9">
        <v>146</v>
      </c>
      <c r="K3934" s="9" t="s">
        <v>7505</v>
      </c>
      <c r="L3934" s="9" t="str">
        <f>IF(OR('1. Raw Data'!L3934="Elec", '1. Raw Data'!L3934="elect"), "Electronics", '1. Raw Data'!L3934)</f>
        <v>Sports</v>
      </c>
      <c r="M3934" s="9">
        <v>471.24</v>
      </c>
      <c r="N3934" s="9">
        <f>IF(ISBLANK('1. Raw Data'!N3934), MEDIAN('1. Raw Data'!$N$2:$N$5001), '1. Raw Data'!N3934)</f>
        <v>208.86</v>
      </c>
      <c r="O3934" s="9">
        <v>4</v>
      </c>
      <c r="P3934" s="9">
        <f>IF(ISBLANK('1. Raw Data'!P3934), 0, '1. Raw Data'!P3934)</f>
        <v>0</v>
      </c>
      <c r="Q3934" s="9">
        <v>397</v>
      </c>
      <c r="R3934" s="9">
        <v>5</v>
      </c>
      <c r="S3934" s="9">
        <f t="shared" si="183"/>
        <v>1884.96</v>
      </c>
      <c r="T3934" s="9">
        <f t="shared" si="184"/>
        <v>1049.52</v>
      </c>
      <c r="U3934" s="23">
        <f t="shared" si="185"/>
        <v>0.55678635090399797</v>
      </c>
    </row>
    <row r="3935" spans="1:21" x14ac:dyDescent="0.3">
      <c r="A3935" s="9">
        <v>1518</v>
      </c>
      <c r="B3935" s="9" t="str">
        <f>PROPER(TRIM('1. Raw Data'!B3935))</f>
        <v>Customer_3933</v>
      </c>
      <c r="C3935" s="9">
        <f>IF(OR('1. Raw Data'!C3935&lt;18, '1. Raw Data'!C3935&gt;100), MEDIAN('1. Raw Data'!$C$2:$C$5001), '1. Raw Data'!C3935)</f>
        <v>58</v>
      </c>
      <c r="D3935" s="9" t="s">
        <v>5021</v>
      </c>
      <c r="E3935" s="22">
        <v>44726</v>
      </c>
      <c r="F3935" s="9">
        <v>1</v>
      </c>
      <c r="G3935" s="9">
        <v>11222</v>
      </c>
      <c r="H3935" s="15">
        <v>44726</v>
      </c>
      <c r="I3935" s="9" t="s">
        <v>7457</v>
      </c>
      <c r="J3935" s="9">
        <v>143</v>
      </c>
      <c r="K3935" s="9" t="s">
        <v>7475</v>
      </c>
      <c r="L3935" s="9" t="str">
        <f>IF(OR('1. Raw Data'!L3935="Elec", '1. Raw Data'!L3935="elect"), "Electronics", '1. Raw Data'!L3935)</f>
        <v>Sports</v>
      </c>
      <c r="M3935" s="9">
        <v>932.35</v>
      </c>
      <c r="N3935" s="9">
        <f>IF(ISBLANK('1. Raw Data'!N3935), MEDIAN('1. Raw Data'!$N$2:$N$5001), '1. Raw Data'!N3935)</f>
        <v>552.75</v>
      </c>
      <c r="O3935" s="9">
        <v>1</v>
      </c>
      <c r="P3935" s="9">
        <f>IF(ISBLANK('1. Raw Data'!P3935), 0, '1. Raw Data'!P3935)</f>
        <v>0</v>
      </c>
      <c r="Q3935" s="9">
        <v>932</v>
      </c>
      <c r="R3935" s="9">
        <v>3</v>
      </c>
      <c r="S3935" s="9">
        <f t="shared" si="183"/>
        <v>932.35</v>
      </c>
      <c r="T3935" s="9">
        <f t="shared" si="184"/>
        <v>379.6</v>
      </c>
      <c r="U3935" s="23">
        <f t="shared" si="185"/>
        <v>0.40714324019949594</v>
      </c>
    </row>
    <row r="3936" spans="1:21" x14ac:dyDescent="0.3">
      <c r="A3936" s="9">
        <v>1755</v>
      </c>
      <c r="B3936" s="9" t="str">
        <f>PROPER(TRIM('1. Raw Data'!B3936))</f>
        <v>Customer_3934</v>
      </c>
      <c r="C3936" s="9">
        <f>IF(OR('1. Raw Data'!C3936&lt;18, '1. Raw Data'!C3936&gt;100), MEDIAN('1. Raw Data'!$C$2:$C$5001), '1. Raw Data'!C3936)</f>
        <v>41</v>
      </c>
      <c r="D3936" s="9" t="s">
        <v>5020</v>
      </c>
      <c r="E3936" s="22">
        <v>45325</v>
      </c>
      <c r="F3936" s="9">
        <v>0</v>
      </c>
      <c r="G3936" s="9">
        <v>13654</v>
      </c>
      <c r="H3936" s="15">
        <v>45353</v>
      </c>
      <c r="I3936" s="9" t="s">
        <v>7456</v>
      </c>
      <c r="J3936" s="9">
        <v>141</v>
      </c>
      <c r="K3936" s="9" t="s">
        <v>7490</v>
      </c>
      <c r="L3936" s="9" t="str">
        <f>IF(OR('1. Raw Data'!L3936="Elec", '1. Raw Data'!L3936="elect"), "Electronics", '1. Raw Data'!L3936)</f>
        <v>Electronics</v>
      </c>
      <c r="M3936" s="9">
        <v>568.17999999999995</v>
      </c>
      <c r="N3936" s="9">
        <f>IF(ISBLANK('1. Raw Data'!N3936), MEDIAN('1. Raw Data'!$N$2:$N$5001), '1. Raw Data'!N3936)</f>
        <v>315.92</v>
      </c>
      <c r="O3936" s="9">
        <v>2</v>
      </c>
      <c r="P3936" s="9">
        <f>IF(ISBLANK('1. Raw Data'!P3936), 0, '1. Raw Data'!P3936)</f>
        <v>0</v>
      </c>
      <c r="Q3936" s="9">
        <v>333</v>
      </c>
      <c r="R3936" s="9">
        <v>1</v>
      </c>
      <c r="S3936" s="9">
        <f t="shared" si="183"/>
        <v>1136.3599999999999</v>
      </c>
      <c r="T3936" s="9">
        <f t="shared" si="184"/>
        <v>504.51999999999987</v>
      </c>
      <c r="U3936" s="23">
        <f t="shared" si="185"/>
        <v>0.44397902073286627</v>
      </c>
    </row>
    <row r="3937" spans="1:21" x14ac:dyDescent="0.3">
      <c r="A3937" s="9">
        <v>1011</v>
      </c>
      <c r="B3937" s="9" t="str">
        <f>PROPER(TRIM('1. Raw Data'!B3937))</f>
        <v>Customer_3935</v>
      </c>
      <c r="C3937" s="9">
        <f>IF(OR('1. Raw Data'!C3937&lt;18, '1. Raw Data'!C3937&gt;100), MEDIAN('1. Raw Data'!$C$2:$C$5001), '1. Raw Data'!C3937)</f>
        <v>37</v>
      </c>
      <c r="D3937" s="9" t="s">
        <v>5021</v>
      </c>
      <c r="E3937" s="22">
        <v>44260</v>
      </c>
      <c r="F3937" s="9">
        <v>0</v>
      </c>
      <c r="G3937" s="9">
        <v>10923</v>
      </c>
      <c r="H3937" s="15">
        <v>44319</v>
      </c>
      <c r="I3937" s="9" t="s">
        <v>7457</v>
      </c>
      <c r="J3937" s="9">
        <v>107</v>
      </c>
      <c r="K3937" s="9" t="s">
        <v>7485</v>
      </c>
      <c r="L3937" s="9" t="str">
        <f>IF(OR('1. Raw Data'!L3937="Elec", '1. Raw Data'!L3937="elect"), "Electronics", '1. Raw Data'!L3937)</f>
        <v>Home Appliances</v>
      </c>
      <c r="M3937" s="9">
        <v>1173.79</v>
      </c>
      <c r="N3937" s="9">
        <f>IF(ISBLANK('1. Raw Data'!N3937), MEDIAN('1. Raw Data'!$N$2:$N$5001), '1. Raw Data'!N3937)</f>
        <v>429.51499999999999</v>
      </c>
      <c r="O3937" s="9">
        <v>3</v>
      </c>
      <c r="P3937" s="9">
        <f>IF(ISBLANK('1. Raw Data'!P3937), 0, '1. Raw Data'!P3937)</f>
        <v>0</v>
      </c>
      <c r="Q3937" s="9">
        <v>588</v>
      </c>
      <c r="R3937" s="9">
        <v>5</v>
      </c>
      <c r="S3937" s="9">
        <f t="shared" si="183"/>
        <v>3521.37</v>
      </c>
      <c r="T3937" s="9">
        <f t="shared" si="184"/>
        <v>2232.8249999999998</v>
      </c>
      <c r="U3937" s="23">
        <f t="shared" si="185"/>
        <v>0.63407849785736803</v>
      </c>
    </row>
    <row r="3938" spans="1:21" x14ac:dyDescent="0.3">
      <c r="A3938" s="9">
        <v>1719</v>
      </c>
      <c r="B3938" s="9" t="str">
        <f>PROPER(TRIM('1. Raw Data'!B3938))</f>
        <v>Customer_3936</v>
      </c>
      <c r="C3938" s="9">
        <f>IF(OR('1. Raw Data'!C3938&lt;18, '1. Raw Data'!C3938&gt;100), MEDIAN('1. Raw Data'!$C$2:$C$5001), '1. Raw Data'!C3938)</f>
        <v>40</v>
      </c>
      <c r="D3938" s="9" t="s">
        <v>5020</v>
      </c>
      <c r="E3938" s="22">
        <v>43949</v>
      </c>
      <c r="F3938" s="9">
        <v>0</v>
      </c>
      <c r="G3938" s="9">
        <v>13574</v>
      </c>
      <c r="H3938" s="15">
        <v>43949</v>
      </c>
      <c r="I3938" s="9" t="s">
        <v>7457</v>
      </c>
      <c r="J3938" s="9">
        <v>147</v>
      </c>
      <c r="K3938" s="9" t="s">
        <v>7474</v>
      </c>
      <c r="L3938" s="9" t="str">
        <f>IF(OR('1. Raw Data'!L3938="Elec", '1. Raw Data'!L3938="elect"), "Electronics", '1. Raw Data'!L3938)</f>
        <v>Electronics</v>
      </c>
      <c r="M3938" s="9">
        <v>994.9</v>
      </c>
      <c r="N3938" s="9">
        <f>IF(ISBLANK('1. Raw Data'!N3938), MEDIAN('1. Raw Data'!$N$2:$N$5001), '1. Raw Data'!N3938)</f>
        <v>517.12</v>
      </c>
      <c r="O3938" s="9">
        <v>3</v>
      </c>
      <c r="P3938" s="9">
        <f>IF(ISBLANK('1. Raw Data'!P3938), 0, '1. Raw Data'!P3938)</f>
        <v>0</v>
      </c>
      <c r="Q3938" s="9">
        <v>650</v>
      </c>
      <c r="R3938" s="9">
        <v>4</v>
      </c>
      <c r="S3938" s="9">
        <f t="shared" si="183"/>
        <v>2984.7</v>
      </c>
      <c r="T3938" s="9">
        <f t="shared" si="184"/>
        <v>1433.3399999999997</v>
      </c>
      <c r="U3938" s="23">
        <f t="shared" si="185"/>
        <v>0.48022916876067939</v>
      </c>
    </row>
    <row r="3939" spans="1:21" x14ac:dyDescent="0.3">
      <c r="A3939" s="9">
        <v>1554</v>
      </c>
      <c r="B3939" s="9" t="str">
        <f>PROPER(TRIM('1. Raw Data'!B3939))</f>
        <v>Customer_3937</v>
      </c>
      <c r="C3939" s="9">
        <f>IF(OR('1. Raw Data'!C3939&lt;18, '1. Raw Data'!C3939&gt;100), MEDIAN('1. Raw Data'!$C$2:$C$5001), '1. Raw Data'!C3939)</f>
        <v>30</v>
      </c>
      <c r="D3939" s="9" t="s">
        <v>5021</v>
      </c>
      <c r="E3939" s="22">
        <v>44331</v>
      </c>
      <c r="F3939" s="9">
        <v>1</v>
      </c>
      <c r="G3939" s="9">
        <v>11627</v>
      </c>
      <c r="H3939" s="15">
        <v>44331</v>
      </c>
      <c r="I3939" s="9" t="s">
        <v>7455</v>
      </c>
      <c r="J3939" s="9">
        <v>120</v>
      </c>
      <c r="K3939" s="9" t="s">
        <v>7488</v>
      </c>
      <c r="L3939" s="9" t="str">
        <f>IF(OR('1. Raw Data'!L3939="Elec", '1. Raw Data'!L3939="elect"), "Electronics", '1. Raw Data'!L3939)</f>
        <v>Home Appliances</v>
      </c>
      <c r="M3939" s="9">
        <v>389.88</v>
      </c>
      <c r="N3939" s="9">
        <f>IF(ISBLANK('1. Raw Data'!N3939), MEDIAN('1. Raw Data'!$N$2:$N$5001), '1. Raw Data'!N3939)</f>
        <v>247.74</v>
      </c>
      <c r="O3939" s="9">
        <v>2</v>
      </c>
      <c r="P3939" s="9">
        <f>IF(ISBLANK('1. Raw Data'!P3939), 0, '1. Raw Data'!P3939)</f>
        <v>0</v>
      </c>
      <c r="Q3939" s="9">
        <v>710</v>
      </c>
      <c r="R3939" s="9">
        <v>2</v>
      </c>
      <c r="S3939" s="9">
        <f t="shared" si="183"/>
        <v>779.76</v>
      </c>
      <c r="T3939" s="9">
        <f t="shared" si="184"/>
        <v>284.27999999999997</v>
      </c>
      <c r="U3939" s="23">
        <f t="shared" si="185"/>
        <v>0.36457371498922742</v>
      </c>
    </row>
    <row r="3940" spans="1:21" x14ac:dyDescent="0.3">
      <c r="A3940" s="9">
        <v>1372</v>
      </c>
      <c r="B3940" s="9" t="str">
        <f>PROPER(TRIM('1. Raw Data'!B3940))</f>
        <v>Customer_3938</v>
      </c>
      <c r="C3940" s="9">
        <f>IF(OR('1. Raw Data'!C3940&lt;18, '1. Raw Data'!C3940&gt;100), MEDIAN('1. Raw Data'!$C$2:$C$5001), '1. Raw Data'!C3940)</f>
        <v>48</v>
      </c>
      <c r="D3940" s="9" t="s">
        <v>5022</v>
      </c>
      <c r="E3940" s="22">
        <v>44007</v>
      </c>
      <c r="F3940" s="9">
        <v>1</v>
      </c>
      <c r="G3940" s="9">
        <v>12450</v>
      </c>
      <c r="H3940" s="15">
        <v>44007</v>
      </c>
      <c r="I3940" s="9" t="s">
        <v>7456</v>
      </c>
      <c r="J3940" s="9">
        <v>117</v>
      </c>
      <c r="K3940" s="9" t="s">
        <v>7483</v>
      </c>
      <c r="L3940" s="9" t="str">
        <f>IF(OR('1. Raw Data'!L3940="Elec", '1. Raw Data'!L3940="elect"), "Electronics", '1. Raw Data'!L3940)</f>
        <v>Home Appliances</v>
      </c>
      <c r="M3940" s="9">
        <v>261.60000000000002</v>
      </c>
      <c r="N3940" s="9">
        <f>IF(ISBLANK('1. Raw Data'!N3940), MEDIAN('1. Raw Data'!$N$2:$N$5001), '1. Raw Data'!N3940)</f>
        <v>148.22999999999999</v>
      </c>
      <c r="O3940" s="9">
        <v>5</v>
      </c>
      <c r="P3940" s="9">
        <f>IF(ISBLANK('1. Raw Data'!P3940), 0, '1. Raw Data'!P3940)</f>
        <v>0</v>
      </c>
      <c r="Q3940" s="9">
        <v>999</v>
      </c>
      <c r="R3940" s="9">
        <v>3</v>
      </c>
      <c r="S3940" s="9">
        <f t="shared" si="183"/>
        <v>1308</v>
      </c>
      <c r="T3940" s="9">
        <f t="shared" si="184"/>
        <v>566.85</v>
      </c>
      <c r="U3940" s="23">
        <f t="shared" si="185"/>
        <v>0.43337155963302754</v>
      </c>
    </row>
    <row r="3941" spans="1:21" x14ac:dyDescent="0.3">
      <c r="A3941" s="9">
        <v>1483</v>
      </c>
      <c r="B3941" s="9" t="str">
        <f>PROPER(TRIM('1. Raw Data'!B3941))</f>
        <v>Customer_3939</v>
      </c>
      <c r="C3941" s="9">
        <f>IF(OR('1. Raw Data'!C3941&lt;18, '1. Raw Data'!C3941&gt;100), MEDIAN('1. Raw Data'!$C$2:$C$5001), '1. Raw Data'!C3941)</f>
        <v>40</v>
      </c>
      <c r="D3941" s="9" t="s">
        <v>5021</v>
      </c>
      <c r="E3941" s="22">
        <v>44720</v>
      </c>
      <c r="F3941" s="9">
        <v>1</v>
      </c>
      <c r="G3941" s="9">
        <v>13023</v>
      </c>
      <c r="H3941" s="15">
        <v>44779</v>
      </c>
      <c r="I3941" s="9" t="s">
        <v>7455</v>
      </c>
      <c r="J3941" s="9">
        <v>103</v>
      </c>
      <c r="K3941" s="9" t="s">
        <v>7472</v>
      </c>
      <c r="L3941" s="9" t="str">
        <f>IF(OR('1. Raw Data'!L3941="Elec", '1. Raw Data'!L3941="elect"), "Electronics", '1. Raw Data'!L3941)</f>
        <v>Clothing</v>
      </c>
      <c r="M3941" s="9">
        <v>962.12</v>
      </c>
      <c r="N3941" s="9">
        <f>IF(ISBLANK('1. Raw Data'!N3941), MEDIAN('1. Raw Data'!$N$2:$N$5001), '1. Raw Data'!N3941)</f>
        <v>466.26</v>
      </c>
      <c r="O3941" s="9">
        <v>4</v>
      </c>
      <c r="P3941" s="9">
        <f>IF(ISBLANK('1. Raw Data'!P3941), 0, '1. Raw Data'!P3941)</f>
        <v>0.2</v>
      </c>
      <c r="Q3941" s="9">
        <v>938</v>
      </c>
      <c r="R3941" s="9">
        <v>2</v>
      </c>
      <c r="S3941" s="9">
        <f t="shared" si="183"/>
        <v>3078.7840000000001</v>
      </c>
      <c r="T3941" s="9">
        <f t="shared" si="184"/>
        <v>1213.7440000000001</v>
      </c>
      <c r="U3941" s="23">
        <f t="shared" si="185"/>
        <v>0.39422837068141192</v>
      </c>
    </row>
    <row r="3942" spans="1:21" x14ac:dyDescent="0.3">
      <c r="A3942" s="9">
        <v>1972</v>
      </c>
      <c r="B3942" s="9" t="str">
        <f>PROPER(TRIM('1. Raw Data'!B3942))</f>
        <v>Customer_3940</v>
      </c>
      <c r="C3942" s="9">
        <f>IF(OR('1. Raw Data'!C3942&lt;18, '1. Raw Data'!C3942&gt;100), MEDIAN('1. Raw Data'!$C$2:$C$5001), '1. Raw Data'!C3942)</f>
        <v>23</v>
      </c>
      <c r="D3942" s="9" t="s">
        <v>5022</v>
      </c>
      <c r="E3942" s="22">
        <v>44068</v>
      </c>
      <c r="F3942" s="9">
        <v>1</v>
      </c>
      <c r="G3942" s="9">
        <v>13280</v>
      </c>
      <c r="H3942" s="15">
        <v>44068</v>
      </c>
      <c r="I3942" s="9" t="s">
        <v>7455</v>
      </c>
      <c r="J3942" s="9">
        <v>147</v>
      </c>
      <c r="K3942" s="9" t="s">
        <v>7474</v>
      </c>
      <c r="L3942" s="9" t="str">
        <f>IF(OR('1. Raw Data'!L3942="Elec", '1. Raw Data'!L3942="elect"), "Electronics", '1. Raw Data'!L3942)</f>
        <v>Clothing</v>
      </c>
      <c r="M3942" s="9">
        <v>703.18</v>
      </c>
      <c r="N3942" s="9">
        <f>IF(ISBLANK('1. Raw Data'!N3942), MEDIAN('1. Raw Data'!$N$2:$N$5001), '1. Raw Data'!N3942)</f>
        <v>477.17</v>
      </c>
      <c r="O3942" s="9">
        <v>5</v>
      </c>
      <c r="P3942" s="9">
        <f>IF(ISBLANK('1. Raw Data'!P3942), 0, '1. Raw Data'!P3942)</f>
        <v>0.2</v>
      </c>
      <c r="Q3942" s="9">
        <v>1335</v>
      </c>
      <c r="R3942" s="9">
        <v>5</v>
      </c>
      <c r="S3942" s="9">
        <f t="shared" si="183"/>
        <v>2812.72</v>
      </c>
      <c r="T3942" s="9">
        <f t="shared" si="184"/>
        <v>426.86999999999989</v>
      </c>
      <c r="U3942" s="23">
        <f t="shared" si="185"/>
        <v>0.15176412867260158</v>
      </c>
    </row>
    <row r="3943" spans="1:21" x14ac:dyDescent="0.3">
      <c r="A3943" s="9">
        <v>2251</v>
      </c>
      <c r="B3943" s="9" t="str">
        <f>PROPER(TRIM('1. Raw Data'!B3943))</f>
        <v>Customer_3941</v>
      </c>
      <c r="C3943" s="9">
        <f>IF(OR('1. Raw Data'!C3943&lt;18, '1. Raw Data'!C3943&gt;100), MEDIAN('1. Raw Data'!$C$2:$C$5001), '1. Raw Data'!C3943)</f>
        <v>28</v>
      </c>
      <c r="D3943" s="9" t="s">
        <v>5022</v>
      </c>
      <c r="E3943" s="22">
        <v>44759</v>
      </c>
      <c r="F3943" s="9">
        <v>0</v>
      </c>
      <c r="G3943" s="9">
        <v>12389</v>
      </c>
      <c r="H3943" s="15">
        <v>44759</v>
      </c>
      <c r="I3943" s="9" t="s">
        <v>7457</v>
      </c>
      <c r="J3943" s="9">
        <v>146</v>
      </c>
      <c r="K3943" s="9" t="s">
        <v>7505</v>
      </c>
      <c r="L3943" s="9" t="str">
        <f>IF(OR('1. Raw Data'!L3943="Elec", '1. Raw Data'!L3943="elect"), "Electronics", '1. Raw Data'!L3943)</f>
        <v>Electronics</v>
      </c>
      <c r="M3943" s="9">
        <v>294.99</v>
      </c>
      <c r="N3943" s="9">
        <f>IF(ISBLANK('1. Raw Data'!N3943), MEDIAN('1. Raw Data'!$N$2:$N$5001), '1. Raw Data'!N3943)</f>
        <v>139.04</v>
      </c>
      <c r="O3943" s="9">
        <v>4</v>
      </c>
      <c r="P3943" s="9">
        <f>IF(ISBLANK('1. Raw Data'!P3943), 0, '1. Raw Data'!P3943)</f>
        <v>0</v>
      </c>
      <c r="Q3943" s="9">
        <v>358</v>
      </c>
      <c r="R3943" s="9">
        <v>4</v>
      </c>
      <c r="S3943" s="9">
        <f t="shared" si="183"/>
        <v>1179.96</v>
      </c>
      <c r="T3943" s="9">
        <f t="shared" si="184"/>
        <v>623.80000000000007</v>
      </c>
      <c r="U3943" s="23">
        <f t="shared" si="185"/>
        <v>0.52866198854198454</v>
      </c>
    </row>
    <row r="3944" spans="1:21" x14ac:dyDescent="0.3">
      <c r="A3944" s="9">
        <v>1622</v>
      </c>
      <c r="B3944" s="9" t="str">
        <f>PROPER(TRIM('1. Raw Data'!B3944))</f>
        <v>Customer_3942</v>
      </c>
      <c r="C3944" s="9">
        <f>IF(OR('1. Raw Data'!C3944&lt;18, '1. Raw Data'!C3944&gt;100), MEDIAN('1. Raw Data'!$C$2:$C$5001), '1. Raw Data'!C3944)</f>
        <v>48</v>
      </c>
      <c r="D3944" s="9" t="s">
        <v>5023</v>
      </c>
      <c r="E3944" s="22">
        <v>45113</v>
      </c>
      <c r="F3944" s="9">
        <v>0</v>
      </c>
      <c r="G3944" s="9">
        <v>13922</v>
      </c>
      <c r="H3944" s="15">
        <v>45084</v>
      </c>
      <c r="I3944" s="9" t="s">
        <v>7456</v>
      </c>
      <c r="J3944" s="9">
        <v>140</v>
      </c>
      <c r="K3944" s="9" t="s">
        <v>7468</v>
      </c>
      <c r="L3944" s="9" t="str">
        <f>IF(OR('1. Raw Data'!L3944="Elec", '1. Raw Data'!L3944="elect"), "Electronics", '1. Raw Data'!L3944)</f>
        <v>Electronics</v>
      </c>
      <c r="M3944" s="9">
        <v>523.24</v>
      </c>
      <c r="N3944" s="9">
        <f>IF(ISBLANK('1. Raw Data'!N3944), MEDIAN('1. Raw Data'!$N$2:$N$5001), '1. Raw Data'!N3944)</f>
        <v>248.97</v>
      </c>
      <c r="O3944" s="9">
        <v>3</v>
      </c>
      <c r="P3944" s="9">
        <f>IF(ISBLANK('1. Raw Data'!P3944), 0, '1. Raw Data'!P3944)</f>
        <v>0.05</v>
      </c>
      <c r="Q3944" s="9">
        <v>486</v>
      </c>
      <c r="R3944" s="9">
        <v>3</v>
      </c>
      <c r="S3944" s="9">
        <f t="shared" si="183"/>
        <v>1491.2339999999999</v>
      </c>
      <c r="T3944" s="9">
        <f t="shared" si="184"/>
        <v>744.32399999999996</v>
      </c>
      <c r="U3944" s="23">
        <f t="shared" si="185"/>
        <v>0.49913293285963167</v>
      </c>
    </row>
    <row r="3945" spans="1:21" x14ac:dyDescent="0.3">
      <c r="A3945" s="9">
        <v>1306</v>
      </c>
      <c r="B3945" s="9" t="str">
        <f>PROPER(TRIM('1. Raw Data'!B3945))</f>
        <v>Customer_3943</v>
      </c>
      <c r="C3945" s="9">
        <f>IF(OR('1. Raw Data'!C3945&lt;18, '1. Raw Data'!C3945&gt;100), MEDIAN('1. Raw Data'!$C$2:$C$5001), '1. Raw Data'!C3945)</f>
        <v>35</v>
      </c>
      <c r="D3945" s="9" t="s">
        <v>5022</v>
      </c>
      <c r="E3945" s="22">
        <v>45077</v>
      </c>
      <c r="F3945" s="9">
        <v>0</v>
      </c>
      <c r="G3945" s="9">
        <v>11071</v>
      </c>
      <c r="H3945" s="15">
        <v>45077</v>
      </c>
      <c r="I3945" s="9" t="s">
        <v>7456</v>
      </c>
      <c r="J3945" s="9">
        <v>136</v>
      </c>
      <c r="K3945" s="9" t="s">
        <v>7503</v>
      </c>
      <c r="L3945" s="9" t="str">
        <f>IF(OR('1. Raw Data'!L3945="Elec", '1. Raw Data'!L3945="elect"), "Electronics", '1. Raw Data'!L3945)</f>
        <v>Electronics</v>
      </c>
      <c r="M3945" s="9">
        <v>489.42</v>
      </c>
      <c r="N3945" s="9">
        <f>IF(ISBLANK('1. Raw Data'!N3945), MEDIAN('1. Raw Data'!$N$2:$N$5001), '1. Raw Data'!N3945)</f>
        <v>429.51499999999999</v>
      </c>
      <c r="O3945" s="9">
        <v>2</v>
      </c>
      <c r="P3945" s="9">
        <f>IF(ISBLANK('1. Raw Data'!P3945), 0, '1. Raw Data'!P3945)</f>
        <v>0</v>
      </c>
      <c r="Q3945" s="9">
        <v>581</v>
      </c>
      <c r="R3945" s="9">
        <v>4</v>
      </c>
      <c r="S3945" s="9">
        <f t="shared" si="183"/>
        <v>978.84</v>
      </c>
      <c r="T3945" s="9">
        <f t="shared" si="184"/>
        <v>119.81000000000006</v>
      </c>
      <c r="U3945" s="23">
        <f t="shared" si="185"/>
        <v>0.12239998365412126</v>
      </c>
    </row>
    <row r="3946" spans="1:21" x14ac:dyDescent="0.3">
      <c r="A3946" s="9">
        <v>1456</v>
      </c>
      <c r="B3946" s="9" t="str">
        <f>PROPER(TRIM('1. Raw Data'!B3946))</f>
        <v>Customer_3944</v>
      </c>
      <c r="C3946" s="9">
        <f>IF(OR('1. Raw Data'!C3946&lt;18, '1. Raw Data'!C3946&gt;100), MEDIAN('1. Raw Data'!$C$2:$C$5001), '1. Raw Data'!C3946)</f>
        <v>60</v>
      </c>
      <c r="D3946" s="9" t="s">
        <v>5019</v>
      </c>
      <c r="E3946" s="22">
        <v>43943</v>
      </c>
      <c r="F3946" s="9">
        <v>0</v>
      </c>
      <c r="G3946" s="9">
        <v>10540</v>
      </c>
      <c r="H3946" s="15">
        <v>43943</v>
      </c>
      <c r="I3946" s="9" t="s">
        <v>7456</v>
      </c>
      <c r="J3946" s="9">
        <v>126</v>
      </c>
      <c r="K3946" s="9" t="s">
        <v>7469</v>
      </c>
      <c r="L3946" s="9" t="str">
        <f>IF(OR('1. Raw Data'!L3946="Elec", '1. Raw Data'!L3946="elect"), "Electronics", '1. Raw Data'!L3946)</f>
        <v>Sports</v>
      </c>
      <c r="M3946" s="9">
        <v>206.79</v>
      </c>
      <c r="N3946" s="9">
        <f>IF(ISBLANK('1. Raw Data'!N3946), MEDIAN('1. Raw Data'!$N$2:$N$5001), '1. Raw Data'!N3946)</f>
        <v>138.21</v>
      </c>
      <c r="O3946" s="9">
        <v>1</v>
      </c>
      <c r="P3946" s="9">
        <f>IF(ISBLANK('1. Raw Data'!P3946), 0, '1. Raw Data'!P3946)</f>
        <v>0</v>
      </c>
      <c r="Q3946" s="9">
        <v>400</v>
      </c>
      <c r="R3946" s="9">
        <v>6</v>
      </c>
      <c r="S3946" s="9">
        <f t="shared" si="183"/>
        <v>206.79</v>
      </c>
      <c r="T3946" s="9">
        <f t="shared" si="184"/>
        <v>68.579999999999984</v>
      </c>
      <c r="U3946" s="23">
        <f t="shared" si="185"/>
        <v>0.33164079500942978</v>
      </c>
    </row>
    <row r="3947" spans="1:21" x14ac:dyDescent="0.3">
      <c r="A3947" s="9">
        <v>1159</v>
      </c>
      <c r="B3947" s="9" t="str">
        <f>PROPER(TRIM('1. Raw Data'!B3947))</f>
        <v>Customer_3945</v>
      </c>
      <c r="C3947" s="9">
        <f>IF(OR('1. Raw Data'!C3947&lt;18, '1. Raw Data'!C3947&gt;100), MEDIAN('1. Raw Data'!$C$2:$C$5001), '1. Raw Data'!C3947)</f>
        <v>52</v>
      </c>
      <c r="D3947" s="9" t="s">
        <v>5021</v>
      </c>
      <c r="E3947" s="22">
        <v>44464</v>
      </c>
      <c r="F3947" s="9">
        <v>0</v>
      </c>
      <c r="G3947" s="9">
        <v>11199</v>
      </c>
      <c r="H3947" s="15">
        <v>44464</v>
      </c>
      <c r="I3947" s="9" t="s">
        <v>7455</v>
      </c>
      <c r="J3947" s="9">
        <v>110</v>
      </c>
      <c r="K3947" s="9" t="s">
        <v>7493</v>
      </c>
      <c r="L3947" s="9" t="str">
        <f>IF(OR('1. Raw Data'!L3947="Elec", '1. Raw Data'!L3947="elect"), "Electronics", '1. Raw Data'!L3947)</f>
        <v>Sports</v>
      </c>
      <c r="M3947" s="9">
        <v>843.02</v>
      </c>
      <c r="N3947" s="9">
        <f>IF(ISBLANK('1. Raw Data'!N3947), MEDIAN('1. Raw Data'!$N$2:$N$5001), '1. Raw Data'!N3947)</f>
        <v>465.59</v>
      </c>
      <c r="O3947" s="9">
        <v>1</v>
      </c>
      <c r="P3947" s="9">
        <f>IF(ISBLANK('1. Raw Data'!P3947), 0, '1. Raw Data'!P3947)</f>
        <v>0</v>
      </c>
      <c r="Q3947" s="9">
        <v>546</v>
      </c>
      <c r="R3947" s="9">
        <v>6</v>
      </c>
      <c r="S3947" s="9">
        <f t="shared" si="183"/>
        <v>843.02</v>
      </c>
      <c r="T3947" s="9">
        <f t="shared" si="184"/>
        <v>377.43</v>
      </c>
      <c r="U3947" s="23">
        <f t="shared" si="185"/>
        <v>0.44771179805935801</v>
      </c>
    </row>
    <row r="3948" spans="1:21" x14ac:dyDescent="0.3">
      <c r="A3948" s="9">
        <v>1330</v>
      </c>
      <c r="B3948" s="9" t="str">
        <f>PROPER(TRIM('1. Raw Data'!B3948))</f>
        <v>Customer_3946</v>
      </c>
      <c r="C3948" s="9">
        <f>IF(OR('1. Raw Data'!C3948&lt;18, '1. Raw Data'!C3948&gt;100), MEDIAN('1. Raw Data'!$C$2:$C$5001), '1. Raw Data'!C3948)</f>
        <v>27</v>
      </c>
      <c r="D3948" s="9" t="s">
        <v>5018</v>
      </c>
      <c r="E3948" s="22">
        <v>45195</v>
      </c>
      <c r="F3948" s="9">
        <v>0</v>
      </c>
      <c r="G3948" s="9">
        <v>10510</v>
      </c>
      <c r="H3948" s="15">
        <v>45195</v>
      </c>
      <c r="I3948" s="9" t="s">
        <v>7455</v>
      </c>
      <c r="J3948" s="9">
        <v>134</v>
      </c>
      <c r="K3948" s="9" t="s">
        <v>7482</v>
      </c>
      <c r="L3948" s="9" t="str">
        <f>IF(OR('1. Raw Data'!L3948="Elec", '1. Raw Data'!L3948="elect"), "Electronics", '1. Raw Data'!L3948)</f>
        <v>Sports</v>
      </c>
      <c r="M3948" s="9">
        <v>1157.29</v>
      </c>
      <c r="N3948" s="9">
        <f>IF(ISBLANK('1. Raw Data'!N3948), MEDIAN('1. Raw Data'!$N$2:$N$5001), '1. Raw Data'!N3948)</f>
        <v>699.76</v>
      </c>
      <c r="O3948" s="9">
        <v>2</v>
      </c>
      <c r="P3948" s="9">
        <f>IF(ISBLANK('1. Raw Data'!P3948), 0, '1. Raw Data'!P3948)</f>
        <v>0</v>
      </c>
      <c r="Q3948" s="9">
        <v>463</v>
      </c>
      <c r="R3948" s="9">
        <v>6</v>
      </c>
      <c r="S3948" s="9">
        <f t="shared" si="183"/>
        <v>2314.58</v>
      </c>
      <c r="T3948" s="9">
        <f t="shared" si="184"/>
        <v>915.06</v>
      </c>
      <c r="U3948" s="23">
        <f t="shared" si="185"/>
        <v>0.39534602390066448</v>
      </c>
    </row>
    <row r="3949" spans="1:21" x14ac:dyDescent="0.3">
      <c r="A3949" s="9">
        <v>1775</v>
      </c>
      <c r="B3949" s="9" t="str">
        <f>PROPER(TRIM('1. Raw Data'!B3949))</f>
        <v>Customer_3947</v>
      </c>
      <c r="C3949" s="9">
        <f>IF(OR('1. Raw Data'!C3949&lt;18, '1. Raw Data'!C3949&gt;100), MEDIAN('1. Raw Data'!$C$2:$C$5001), '1. Raw Data'!C3949)</f>
        <v>49</v>
      </c>
      <c r="D3949" s="9" t="s">
        <v>5018</v>
      </c>
      <c r="E3949" s="22">
        <v>45178</v>
      </c>
      <c r="F3949" s="9">
        <v>0</v>
      </c>
      <c r="G3949" s="9">
        <v>12066</v>
      </c>
      <c r="H3949" s="15">
        <v>45178</v>
      </c>
      <c r="I3949" s="9" t="s">
        <v>7455</v>
      </c>
      <c r="J3949" s="9">
        <v>114</v>
      </c>
      <c r="K3949" s="9" t="s">
        <v>7463</v>
      </c>
      <c r="L3949" s="9" t="str">
        <f>IF(OR('1. Raw Data'!L3949="Elec", '1. Raw Data'!L3949="elect"), "Electronics", '1. Raw Data'!L3949)</f>
        <v>Sports</v>
      </c>
      <c r="M3949" s="9">
        <v>884.43</v>
      </c>
      <c r="N3949" s="9">
        <f>IF(ISBLANK('1. Raw Data'!N3949), MEDIAN('1. Raw Data'!$N$2:$N$5001), '1. Raw Data'!N3949)</f>
        <v>612.79999999999995</v>
      </c>
      <c r="O3949" s="9">
        <v>3</v>
      </c>
      <c r="P3949" s="9">
        <f>IF(ISBLANK('1. Raw Data'!P3949), 0, '1. Raw Data'!P3949)</f>
        <v>0</v>
      </c>
      <c r="Q3949" s="9">
        <v>454</v>
      </c>
      <c r="R3949" s="9">
        <v>7</v>
      </c>
      <c r="S3949" s="9">
        <f t="shared" si="183"/>
        <v>2653.29</v>
      </c>
      <c r="T3949" s="9">
        <f t="shared" si="184"/>
        <v>814.8900000000001</v>
      </c>
      <c r="U3949" s="23">
        <f t="shared" si="185"/>
        <v>0.30712436258381109</v>
      </c>
    </row>
    <row r="3950" spans="1:21" x14ac:dyDescent="0.3">
      <c r="A3950" s="9">
        <v>1224</v>
      </c>
      <c r="B3950" s="9" t="str">
        <f>PROPER(TRIM('1. Raw Data'!B3950))</f>
        <v>Customer_3948</v>
      </c>
      <c r="C3950" s="9">
        <f>IF(OR('1. Raw Data'!C3950&lt;18, '1. Raw Data'!C3950&gt;100), MEDIAN('1. Raw Data'!$C$2:$C$5001), '1. Raw Data'!C3950)</f>
        <v>33</v>
      </c>
      <c r="D3950" s="9" t="s">
        <v>5018</v>
      </c>
      <c r="E3950" s="22">
        <v>44190</v>
      </c>
      <c r="F3950" s="9">
        <v>0</v>
      </c>
      <c r="G3950" s="9">
        <v>12542</v>
      </c>
      <c r="H3950" s="15">
        <v>44190</v>
      </c>
      <c r="I3950" s="9" t="s">
        <v>7457</v>
      </c>
      <c r="J3950" s="9">
        <v>108</v>
      </c>
      <c r="K3950" s="9" t="s">
        <v>7496</v>
      </c>
      <c r="L3950" s="9" t="str">
        <f>IF(OR('1. Raw Data'!L3950="Elec", '1. Raw Data'!L3950="elect"), "Electronics", '1. Raw Data'!L3950)</f>
        <v>Sports</v>
      </c>
      <c r="M3950" s="9">
        <v>1248.1199999999999</v>
      </c>
      <c r="N3950" s="9">
        <f>IF(ISBLANK('1. Raw Data'!N3950), MEDIAN('1. Raw Data'!$N$2:$N$5001), '1. Raw Data'!N3950)</f>
        <v>792.54</v>
      </c>
      <c r="O3950" s="9">
        <v>4</v>
      </c>
      <c r="P3950" s="9">
        <f>IF(ISBLANK('1. Raw Data'!P3950), 0, '1. Raw Data'!P3950)</f>
        <v>0</v>
      </c>
      <c r="Q3950" s="9">
        <v>501</v>
      </c>
      <c r="R3950" s="9">
        <v>3</v>
      </c>
      <c r="S3950" s="9">
        <f t="shared" si="183"/>
        <v>4992.4799999999996</v>
      </c>
      <c r="T3950" s="9">
        <f t="shared" si="184"/>
        <v>1822.3199999999997</v>
      </c>
      <c r="U3950" s="23">
        <f t="shared" si="185"/>
        <v>0.36501297952119988</v>
      </c>
    </row>
    <row r="3951" spans="1:21" x14ac:dyDescent="0.3">
      <c r="A3951" s="9">
        <v>1982</v>
      </c>
      <c r="B3951" s="9" t="str">
        <f>PROPER(TRIM('1. Raw Data'!B3951))</f>
        <v>Customer_3949</v>
      </c>
      <c r="C3951" s="9">
        <f>IF(OR('1. Raw Data'!C3951&lt;18, '1. Raw Data'!C3951&gt;100), MEDIAN('1. Raw Data'!$C$2:$C$5001), '1. Raw Data'!C3951)</f>
        <v>47</v>
      </c>
      <c r="D3951" s="9" t="s">
        <v>5019</v>
      </c>
      <c r="E3951" s="22">
        <v>44075</v>
      </c>
      <c r="F3951" s="9">
        <v>1</v>
      </c>
      <c r="G3951" s="9">
        <v>10354</v>
      </c>
      <c r="H3951" s="15">
        <v>43839</v>
      </c>
      <c r="I3951" s="9" t="s">
        <v>7455</v>
      </c>
      <c r="J3951" s="9">
        <v>127</v>
      </c>
      <c r="K3951" s="9" t="s">
        <v>7489</v>
      </c>
      <c r="L3951" s="9" t="str">
        <f>IF(OR('1. Raw Data'!L3951="Elec", '1. Raw Data'!L3951="elect"), "Electronics", '1. Raw Data'!L3951)</f>
        <v>Clothing</v>
      </c>
      <c r="M3951" s="9">
        <v>234.97</v>
      </c>
      <c r="N3951" s="9">
        <f>IF(ISBLANK('1. Raw Data'!N3951), MEDIAN('1. Raw Data'!$N$2:$N$5001), '1. Raw Data'!N3951)</f>
        <v>106.15</v>
      </c>
      <c r="O3951" s="9">
        <v>1</v>
      </c>
      <c r="P3951" s="9">
        <f>IF(ISBLANK('1. Raw Data'!P3951), 0, '1. Raw Data'!P3951)</f>
        <v>0.2</v>
      </c>
      <c r="Q3951" s="9">
        <v>605</v>
      </c>
      <c r="R3951" s="9">
        <v>4</v>
      </c>
      <c r="S3951" s="9">
        <f t="shared" si="183"/>
        <v>187.976</v>
      </c>
      <c r="T3951" s="9">
        <f t="shared" si="184"/>
        <v>81.825999999999993</v>
      </c>
      <c r="U3951" s="23">
        <f t="shared" si="185"/>
        <v>0.43530025109588455</v>
      </c>
    </row>
    <row r="3952" spans="1:21" x14ac:dyDescent="0.3">
      <c r="A3952" s="9">
        <v>1728</v>
      </c>
      <c r="B3952" s="9" t="str">
        <f>PROPER(TRIM('1. Raw Data'!B3952))</f>
        <v>Customer_3950</v>
      </c>
      <c r="C3952" s="9">
        <f>IF(OR('1. Raw Data'!C3952&lt;18, '1. Raw Data'!C3952&gt;100), MEDIAN('1. Raw Data'!$C$2:$C$5001), '1. Raw Data'!C3952)</f>
        <v>52</v>
      </c>
      <c r="D3952" s="9" t="s">
        <v>5022</v>
      </c>
      <c r="E3952" s="22">
        <v>43856</v>
      </c>
      <c r="F3952" s="9">
        <v>0</v>
      </c>
      <c r="G3952" s="9">
        <v>12606</v>
      </c>
      <c r="H3952" s="15">
        <v>43856</v>
      </c>
      <c r="I3952" s="9" t="s">
        <v>7456</v>
      </c>
      <c r="J3952" s="9">
        <v>110</v>
      </c>
      <c r="K3952" s="9" t="s">
        <v>7493</v>
      </c>
      <c r="L3952" s="9" t="str">
        <f>IF(OR('1. Raw Data'!L3952="Elec", '1. Raw Data'!L3952="elect"), "Electronics", '1. Raw Data'!L3952)</f>
        <v>Home Appliances</v>
      </c>
      <c r="M3952" s="9">
        <v>681.64</v>
      </c>
      <c r="N3952" s="9">
        <f>IF(ISBLANK('1. Raw Data'!N3952), MEDIAN('1. Raw Data'!$N$2:$N$5001), '1. Raw Data'!N3952)</f>
        <v>433.87</v>
      </c>
      <c r="O3952" s="9">
        <v>3</v>
      </c>
      <c r="P3952" s="9">
        <f>IF(ISBLANK('1. Raw Data'!P3952), 0, '1. Raw Data'!P3952)</f>
        <v>0.05</v>
      </c>
      <c r="Q3952" s="9">
        <v>789</v>
      </c>
      <c r="R3952" s="9">
        <v>4</v>
      </c>
      <c r="S3952" s="9">
        <f t="shared" si="183"/>
        <v>1942.674</v>
      </c>
      <c r="T3952" s="9">
        <f t="shared" si="184"/>
        <v>641.06399999999985</v>
      </c>
      <c r="U3952" s="23">
        <f t="shared" si="185"/>
        <v>0.32999051822385017</v>
      </c>
    </row>
    <row r="3953" spans="1:21" x14ac:dyDescent="0.3">
      <c r="A3953" s="9">
        <v>2479</v>
      </c>
      <c r="B3953" s="9" t="str">
        <f>PROPER(TRIM('1. Raw Data'!B3953))</f>
        <v>Customer_3951</v>
      </c>
      <c r="C3953" s="9">
        <f>IF(OR('1. Raw Data'!C3953&lt;18, '1. Raw Data'!C3953&gt;100), MEDIAN('1. Raw Data'!$C$2:$C$5001), '1. Raw Data'!C3953)</f>
        <v>56</v>
      </c>
      <c r="D3953" s="9" t="s">
        <v>5021</v>
      </c>
      <c r="E3953" s="22">
        <v>45280</v>
      </c>
      <c r="F3953" s="9">
        <v>0</v>
      </c>
      <c r="G3953" s="9">
        <v>10344</v>
      </c>
      <c r="H3953" s="15">
        <v>45280</v>
      </c>
      <c r="I3953" s="9" t="s">
        <v>7457</v>
      </c>
      <c r="J3953" s="9">
        <v>115</v>
      </c>
      <c r="K3953" s="9" t="s">
        <v>7481</v>
      </c>
      <c r="L3953" s="9" t="str">
        <f>IF(OR('1. Raw Data'!L3953="Elec", '1. Raw Data'!L3953="elect"), "Electronics", '1. Raw Data'!L3953)</f>
        <v>Sports</v>
      </c>
      <c r="M3953" s="9">
        <v>933.65</v>
      </c>
      <c r="N3953" s="9">
        <f>IF(ISBLANK('1. Raw Data'!N3953), MEDIAN('1. Raw Data'!$N$2:$N$5001), '1. Raw Data'!N3953)</f>
        <v>583.07000000000005</v>
      </c>
      <c r="O3953" s="9">
        <v>2</v>
      </c>
      <c r="P3953" s="9">
        <f>IF(ISBLANK('1. Raw Data'!P3953), 0, '1. Raw Data'!P3953)</f>
        <v>0.1</v>
      </c>
      <c r="Q3953" s="9">
        <v>378</v>
      </c>
      <c r="R3953" s="9">
        <v>3</v>
      </c>
      <c r="S3953" s="9">
        <f t="shared" si="183"/>
        <v>1680.57</v>
      </c>
      <c r="T3953" s="9">
        <f t="shared" si="184"/>
        <v>514.42999999999984</v>
      </c>
      <c r="U3953" s="23">
        <f t="shared" si="185"/>
        <v>0.30610447645739236</v>
      </c>
    </row>
    <row r="3954" spans="1:21" x14ac:dyDescent="0.3">
      <c r="A3954" s="9">
        <v>2068</v>
      </c>
      <c r="B3954" s="9" t="str">
        <f>PROPER(TRIM('1. Raw Data'!B3954))</f>
        <v>Customer_3952</v>
      </c>
      <c r="C3954" s="9">
        <f>IF(OR('1. Raw Data'!C3954&lt;18, '1. Raw Data'!C3954&gt;100), MEDIAN('1. Raw Data'!$C$2:$C$5001), '1. Raw Data'!C3954)</f>
        <v>43</v>
      </c>
      <c r="D3954" s="9" t="s">
        <v>5020</v>
      </c>
      <c r="E3954" s="22">
        <v>44053</v>
      </c>
      <c r="F3954" s="9">
        <v>1</v>
      </c>
      <c r="G3954" s="9">
        <v>11083</v>
      </c>
      <c r="H3954" s="15">
        <v>44112</v>
      </c>
      <c r="I3954" s="9" t="s">
        <v>7456</v>
      </c>
      <c r="J3954" s="9">
        <v>137</v>
      </c>
      <c r="K3954" s="9" t="s">
        <v>7484</v>
      </c>
      <c r="L3954" s="9" t="str">
        <f>IF(OR('1. Raw Data'!L3954="Elec", '1. Raw Data'!L3954="elect"), "Electronics", '1. Raw Data'!L3954)</f>
        <v>Electronics</v>
      </c>
      <c r="M3954" s="9">
        <v>1030.2</v>
      </c>
      <c r="N3954" s="9">
        <f>IF(ISBLANK('1. Raw Data'!N3954), MEDIAN('1. Raw Data'!$N$2:$N$5001), '1. Raw Data'!N3954)</f>
        <v>483.97</v>
      </c>
      <c r="O3954" s="9">
        <v>5</v>
      </c>
      <c r="P3954" s="9">
        <f>IF(ISBLANK('1. Raw Data'!P3954), 0, '1. Raw Data'!P3954)</f>
        <v>0.1</v>
      </c>
      <c r="Q3954" s="9">
        <v>893</v>
      </c>
      <c r="R3954" s="9">
        <v>2</v>
      </c>
      <c r="S3954" s="9">
        <f t="shared" si="183"/>
        <v>4635.9000000000005</v>
      </c>
      <c r="T3954" s="9">
        <f t="shared" si="184"/>
        <v>2216.0500000000002</v>
      </c>
      <c r="U3954" s="23">
        <f t="shared" si="185"/>
        <v>0.47801937056450744</v>
      </c>
    </row>
    <row r="3955" spans="1:21" x14ac:dyDescent="0.3">
      <c r="A3955" s="9">
        <v>2237</v>
      </c>
      <c r="B3955" s="9" t="str">
        <f>PROPER(TRIM('1. Raw Data'!B3955))</f>
        <v>Customer_3953</v>
      </c>
      <c r="C3955" s="9">
        <f>IF(OR('1. Raw Data'!C3955&lt;18, '1. Raw Data'!C3955&gt;100), MEDIAN('1. Raw Data'!$C$2:$C$5001), '1. Raw Data'!C3955)</f>
        <v>64</v>
      </c>
      <c r="D3955" s="9" t="s">
        <v>5020</v>
      </c>
      <c r="E3955" s="22">
        <v>45267</v>
      </c>
      <c r="F3955" s="9">
        <v>0</v>
      </c>
      <c r="G3955" s="9">
        <v>12735</v>
      </c>
      <c r="H3955" s="15">
        <v>45119</v>
      </c>
      <c r="I3955" s="9" t="s">
        <v>7455</v>
      </c>
      <c r="J3955" s="9">
        <v>122</v>
      </c>
      <c r="K3955" s="9" t="s">
        <v>7465</v>
      </c>
      <c r="L3955" s="9" t="str">
        <f>IF(OR('1. Raw Data'!L3955="Elec", '1. Raw Data'!L3955="elect"), "Electronics", '1. Raw Data'!L3955)</f>
        <v>Home Appliances</v>
      </c>
      <c r="M3955" s="9">
        <v>1058.8900000000001</v>
      </c>
      <c r="N3955" s="9">
        <f>IF(ISBLANK('1. Raw Data'!N3955), MEDIAN('1. Raw Data'!$N$2:$N$5001), '1. Raw Data'!N3955)</f>
        <v>526.91</v>
      </c>
      <c r="O3955" s="9">
        <v>3</v>
      </c>
      <c r="P3955" s="9">
        <f>IF(ISBLANK('1. Raw Data'!P3955), 0, '1. Raw Data'!P3955)</f>
        <v>0.1</v>
      </c>
      <c r="Q3955" s="9">
        <v>391</v>
      </c>
      <c r="R3955" s="9">
        <v>3</v>
      </c>
      <c r="S3955" s="9">
        <f t="shared" si="183"/>
        <v>2859.0030000000002</v>
      </c>
      <c r="T3955" s="9">
        <f t="shared" si="184"/>
        <v>1278.2730000000001</v>
      </c>
      <c r="U3955" s="23">
        <f t="shared" si="185"/>
        <v>0.44710446263959852</v>
      </c>
    </row>
    <row r="3956" spans="1:21" x14ac:dyDescent="0.3">
      <c r="A3956" s="9">
        <v>2082</v>
      </c>
      <c r="B3956" s="9" t="str">
        <f>PROPER(TRIM('1. Raw Data'!B3956))</f>
        <v>Customer_3954</v>
      </c>
      <c r="C3956" s="9">
        <f>IF(OR('1. Raw Data'!C3956&lt;18, '1. Raw Data'!C3956&gt;100), MEDIAN('1. Raw Data'!$C$2:$C$5001), '1. Raw Data'!C3956)</f>
        <v>46</v>
      </c>
      <c r="D3956" s="9" t="s">
        <v>5023</v>
      </c>
      <c r="E3956" s="22">
        <v>43854</v>
      </c>
      <c r="F3956" s="9">
        <v>0</v>
      </c>
      <c r="G3956" s="9">
        <v>11790</v>
      </c>
      <c r="H3956" s="15">
        <v>43854</v>
      </c>
      <c r="I3956" s="9" t="s">
        <v>7456</v>
      </c>
      <c r="J3956" s="9">
        <v>145</v>
      </c>
      <c r="K3956" s="9" t="s">
        <v>7470</v>
      </c>
      <c r="L3956" s="9" t="str">
        <f>IF(OR('1. Raw Data'!L3956="Elec", '1. Raw Data'!L3956="elect"), "Electronics", '1. Raw Data'!L3956)</f>
        <v>Sports</v>
      </c>
      <c r="M3956" s="9">
        <v>1107</v>
      </c>
      <c r="N3956" s="9">
        <f>IF(ISBLANK('1. Raw Data'!N3956), MEDIAN('1. Raw Data'!$N$2:$N$5001), '1. Raw Data'!N3956)</f>
        <v>678.63</v>
      </c>
      <c r="O3956" s="9">
        <v>3</v>
      </c>
      <c r="P3956" s="9">
        <f>IF(ISBLANK('1. Raw Data'!P3956), 0, '1. Raw Data'!P3956)</f>
        <v>0</v>
      </c>
      <c r="Q3956" s="9">
        <v>398</v>
      </c>
      <c r="R3956" s="9">
        <v>8</v>
      </c>
      <c r="S3956" s="9">
        <f t="shared" si="183"/>
        <v>3321</v>
      </c>
      <c r="T3956" s="9">
        <f t="shared" si="184"/>
        <v>1285.1100000000001</v>
      </c>
      <c r="U3956" s="23">
        <f t="shared" si="185"/>
        <v>0.38696476964769649</v>
      </c>
    </row>
    <row r="3957" spans="1:21" x14ac:dyDescent="0.3">
      <c r="A3957" s="9">
        <v>1643</v>
      </c>
      <c r="B3957" s="9" t="str">
        <f>PROPER(TRIM('1. Raw Data'!B3957))</f>
        <v>Customer_3955</v>
      </c>
      <c r="C3957" s="9">
        <f>IF(OR('1. Raw Data'!C3957&lt;18, '1. Raw Data'!C3957&gt;100), MEDIAN('1. Raw Data'!$C$2:$C$5001), '1. Raw Data'!C3957)</f>
        <v>42</v>
      </c>
      <c r="D3957" s="9" t="s">
        <v>5019</v>
      </c>
      <c r="E3957" s="22">
        <v>43842</v>
      </c>
      <c r="F3957" s="9">
        <v>1</v>
      </c>
      <c r="G3957" s="9">
        <v>13987</v>
      </c>
      <c r="H3957" s="15">
        <v>44166</v>
      </c>
      <c r="I3957" s="9" t="s">
        <v>7457</v>
      </c>
      <c r="J3957" s="9">
        <v>131</v>
      </c>
      <c r="K3957" s="9" t="s">
        <v>7504</v>
      </c>
      <c r="L3957" s="9" t="str">
        <f>IF(OR('1. Raw Data'!L3957="Elec", '1. Raw Data'!L3957="elect"), "Electronics", '1. Raw Data'!L3957)</f>
        <v>Sports</v>
      </c>
      <c r="M3957" s="9">
        <v>994.57</v>
      </c>
      <c r="N3957" s="9">
        <f>IF(ISBLANK('1. Raw Data'!N3957), MEDIAN('1. Raw Data'!$N$2:$N$5001), '1. Raw Data'!N3957)</f>
        <v>468.96</v>
      </c>
      <c r="O3957" s="9">
        <v>5</v>
      </c>
      <c r="P3957" s="9">
        <f>IF(ISBLANK('1. Raw Data'!P3957), 0, '1. Raw Data'!P3957)</f>
        <v>0</v>
      </c>
      <c r="Q3957" s="9">
        <v>863</v>
      </c>
      <c r="R3957" s="9">
        <v>4</v>
      </c>
      <c r="S3957" s="9">
        <f t="shared" si="183"/>
        <v>4972.8500000000004</v>
      </c>
      <c r="T3957" s="9">
        <f t="shared" si="184"/>
        <v>2628.0500000000006</v>
      </c>
      <c r="U3957" s="23">
        <f t="shared" si="185"/>
        <v>0.52847964446946927</v>
      </c>
    </row>
    <row r="3958" spans="1:21" x14ac:dyDescent="0.3">
      <c r="A3958" s="9">
        <v>1615</v>
      </c>
      <c r="B3958" s="9" t="str">
        <f>PROPER(TRIM('1. Raw Data'!B3958))</f>
        <v>Customer_3956</v>
      </c>
      <c r="C3958" s="9">
        <f>IF(OR('1. Raw Data'!C3958&lt;18, '1. Raw Data'!C3958&gt;100), MEDIAN('1. Raw Data'!$C$2:$C$5001), '1. Raw Data'!C3958)</f>
        <v>35</v>
      </c>
      <c r="D3958" s="9" t="s">
        <v>5021</v>
      </c>
      <c r="E3958" s="22">
        <v>44847</v>
      </c>
      <c r="F3958" s="9">
        <v>1</v>
      </c>
      <c r="G3958" s="9">
        <v>12276</v>
      </c>
      <c r="H3958" s="15">
        <v>44847</v>
      </c>
      <c r="I3958" s="9" t="s">
        <v>7455</v>
      </c>
      <c r="J3958" s="9">
        <v>102</v>
      </c>
      <c r="K3958" s="9" t="s">
        <v>7494</v>
      </c>
      <c r="L3958" s="9" t="str">
        <f>IF(OR('1. Raw Data'!L3958="Elec", '1. Raw Data'!L3958="elect"), "Electronics", '1. Raw Data'!L3958)</f>
        <v>Clothing</v>
      </c>
      <c r="M3958" s="9">
        <v>186.63</v>
      </c>
      <c r="N3958" s="9">
        <f>IF(ISBLANK('1. Raw Data'!N3958), MEDIAN('1. Raw Data'!$N$2:$N$5001), '1. Raw Data'!N3958)</f>
        <v>86.31</v>
      </c>
      <c r="O3958" s="9">
        <v>3</v>
      </c>
      <c r="P3958" s="9">
        <f>IF(ISBLANK('1. Raw Data'!P3958), 0, '1. Raw Data'!P3958)</f>
        <v>0</v>
      </c>
      <c r="Q3958" s="9">
        <v>811</v>
      </c>
      <c r="R3958" s="9">
        <v>3</v>
      </c>
      <c r="S3958" s="9">
        <f t="shared" si="183"/>
        <v>559.89</v>
      </c>
      <c r="T3958" s="9">
        <f t="shared" si="184"/>
        <v>300.95999999999998</v>
      </c>
      <c r="U3958" s="23">
        <f t="shared" si="185"/>
        <v>0.53753415849541875</v>
      </c>
    </row>
    <row r="3959" spans="1:21" x14ac:dyDescent="0.3">
      <c r="A3959" s="9">
        <v>1194</v>
      </c>
      <c r="B3959" s="9" t="str">
        <f>PROPER(TRIM('1. Raw Data'!B3959))</f>
        <v>Customer_3957</v>
      </c>
      <c r="C3959" s="9">
        <f>IF(OR('1. Raw Data'!C3959&lt;18, '1. Raw Data'!C3959&gt;100), MEDIAN('1. Raw Data'!$C$2:$C$5001), '1. Raw Data'!C3959)</f>
        <v>30</v>
      </c>
      <c r="D3959" s="9" t="s">
        <v>5022</v>
      </c>
      <c r="E3959" s="22">
        <v>44541</v>
      </c>
      <c r="F3959" s="9">
        <v>1</v>
      </c>
      <c r="G3959" s="9">
        <v>10146</v>
      </c>
      <c r="H3959" s="15">
        <v>44512</v>
      </c>
      <c r="I3959" s="9" t="s">
        <v>7457</v>
      </c>
      <c r="J3959" s="9">
        <v>145</v>
      </c>
      <c r="K3959" s="9" t="s">
        <v>7470</v>
      </c>
      <c r="L3959" s="9" t="str">
        <f>IF(OR('1. Raw Data'!L3959="Elec", '1. Raw Data'!L3959="elect"), "Electronics", '1. Raw Data'!L3959)</f>
        <v>Clothing</v>
      </c>
      <c r="M3959" s="9">
        <v>1058.19</v>
      </c>
      <c r="N3959" s="9">
        <f>IF(ISBLANK('1. Raw Data'!N3959), MEDIAN('1. Raw Data'!$N$2:$N$5001), '1. Raw Data'!N3959)</f>
        <v>646.6</v>
      </c>
      <c r="O3959" s="9">
        <v>1</v>
      </c>
      <c r="P3959" s="9">
        <f>IF(ISBLANK('1. Raw Data'!P3959), 0, '1. Raw Data'!P3959)</f>
        <v>0</v>
      </c>
      <c r="Q3959" s="9">
        <v>1117</v>
      </c>
      <c r="R3959" s="9">
        <v>4</v>
      </c>
      <c r="S3959" s="9">
        <f t="shared" si="183"/>
        <v>1058.19</v>
      </c>
      <c r="T3959" s="9">
        <f t="shared" si="184"/>
        <v>411.59000000000003</v>
      </c>
      <c r="U3959" s="23">
        <f t="shared" si="185"/>
        <v>0.38895661459662256</v>
      </c>
    </row>
    <row r="3960" spans="1:21" x14ac:dyDescent="0.3">
      <c r="A3960" s="9">
        <v>1488</v>
      </c>
      <c r="B3960" s="9" t="str">
        <f>PROPER(TRIM('1. Raw Data'!B3960))</f>
        <v>Customer_3958</v>
      </c>
      <c r="C3960" s="9">
        <f>IF(OR('1. Raw Data'!C3960&lt;18, '1. Raw Data'!C3960&gt;100), MEDIAN('1. Raw Data'!$C$2:$C$5001), '1. Raw Data'!C3960)</f>
        <v>46</v>
      </c>
      <c r="D3960" s="9" t="s">
        <v>5018</v>
      </c>
      <c r="E3960" s="22">
        <v>44754</v>
      </c>
      <c r="F3960" s="9">
        <v>1</v>
      </c>
      <c r="G3960" s="9">
        <v>13369</v>
      </c>
      <c r="H3960" s="15">
        <v>44902</v>
      </c>
      <c r="I3960" s="9" t="s">
        <v>7455</v>
      </c>
      <c r="J3960" s="9">
        <v>131</v>
      </c>
      <c r="K3960" s="9" t="s">
        <v>7504</v>
      </c>
      <c r="L3960" s="9" t="str">
        <f>IF(OR('1. Raw Data'!L3960="Elec", '1. Raw Data'!L3960="elect"), "Electronics", '1. Raw Data'!L3960)</f>
        <v>Clothing</v>
      </c>
      <c r="M3960" s="9">
        <v>1100.93</v>
      </c>
      <c r="N3960" s="9">
        <f>IF(ISBLANK('1. Raw Data'!N3960), MEDIAN('1. Raw Data'!$N$2:$N$5001), '1. Raw Data'!N3960)</f>
        <v>731.21</v>
      </c>
      <c r="O3960" s="9">
        <v>1</v>
      </c>
      <c r="P3960" s="9">
        <f>IF(ISBLANK('1. Raw Data'!P3960), 0, '1. Raw Data'!P3960)</f>
        <v>0</v>
      </c>
      <c r="Q3960" s="9">
        <v>756</v>
      </c>
      <c r="R3960" s="9">
        <v>6</v>
      </c>
      <c r="S3960" s="9">
        <f t="shared" si="183"/>
        <v>1100.93</v>
      </c>
      <c r="T3960" s="9">
        <f t="shared" si="184"/>
        <v>369.72</v>
      </c>
      <c r="U3960" s="23">
        <f t="shared" si="185"/>
        <v>0.33582516599602152</v>
      </c>
    </row>
    <row r="3961" spans="1:21" x14ac:dyDescent="0.3">
      <c r="A3961" s="9">
        <v>1156</v>
      </c>
      <c r="B3961" s="9" t="str">
        <f>PROPER(TRIM('1. Raw Data'!B3961))</f>
        <v>Customer_3959</v>
      </c>
      <c r="C3961" s="9">
        <f>IF(OR('1. Raw Data'!C3961&lt;18, '1. Raw Data'!C3961&gt;100), MEDIAN('1. Raw Data'!$C$2:$C$5001), '1. Raw Data'!C3961)</f>
        <v>41</v>
      </c>
      <c r="D3961" s="9" t="s">
        <v>5019</v>
      </c>
      <c r="E3961" s="22">
        <v>44890</v>
      </c>
      <c r="F3961" s="9">
        <v>0</v>
      </c>
      <c r="G3961" s="9">
        <v>13404</v>
      </c>
      <c r="H3961" s="15">
        <v>44890</v>
      </c>
      <c r="I3961" s="9" t="s">
        <v>7457</v>
      </c>
      <c r="J3961" s="9">
        <v>114</v>
      </c>
      <c r="K3961" s="9" t="s">
        <v>7463</v>
      </c>
      <c r="L3961" s="9" t="str">
        <f>IF(OR('1. Raw Data'!L3961="Elec", '1. Raw Data'!L3961="elect"), "Electronics", '1. Raw Data'!L3961)</f>
        <v>Sports</v>
      </c>
      <c r="M3961" s="9">
        <v>1490.55</v>
      </c>
      <c r="N3961" s="9">
        <f>IF(ISBLANK('1. Raw Data'!N3961), MEDIAN('1. Raw Data'!$N$2:$N$5001), '1. Raw Data'!N3961)</f>
        <v>629.76</v>
      </c>
      <c r="O3961" s="9">
        <v>1</v>
      </c>
      <c r="P3961" s="9">
        <f>IF(ISBLANK('1. Raw Data'!P3961), 0, '1. Raw Data'!P3961)</f>
        <v>0.1</v>
      </c>
      <c r="Q3961" s="9">
        <v>433</v>
      </c>
      <c r="R3961" s="9">
        <v>3</v>
      </c>
      <c r="S3961" s="9">
        <f t="shared" si="183"/>
        <v>1341.4949999999999</v>
      </c>
      <c r="T3961" s="9">
        <f t="shared" si="184"/>
        <v>711.7349999999999</v>
      </c>
      <c r="U3961" s="23">
        <f t="shared" si="185"/>
        <v>0.53055359878344677</v>
      </c>
    </row>
    <row r="3962" spans="1:21" x14ac:dyDescent="0.3">
      <c r="A3962" s="9">
        <v>1609</v>
      </c>
      <c r="B3962" s="9" t="str">
        <f>PROPER(TRIM('1. Raw Data'!B3962))</f>
        <v>Customer_3960</v>
      </c>
      <c r="C3962" s="9">
        <f>IF(OR('1. Raw Data'!C3962&lt;18, '1. Raw Data'!C3962&gt;100), MEDIAN('1. Raw Data'!$C$2:$C$5001), '1. Raw Data'!C3962)</f>
        <v>43</v>
      </c>
      <c r="D3962" s="9" t="s">
        <v>5019</v>
      </c>
      <c r="E3962" s="22">
        <v>45307</v>
      </c>
      <c r="F3962" s="9">
        <v>0</v>
      </c>
      <c r="G3962" s="9">
        <v>13822</v>
      </c>
      <c r="H3962" s="15">
        <v>45307</v>
      </c>
      <c r="I3962" s="9" t="s">
        <v>7457</v>
      </c>
      <c r="J3962" s="9">
        <v>110</v>
      </c>
      <c r="K3962" s="9" t="s">
        <v>7493</v>
      </c>
      <c r="L3962" s="9" t="str">
        <f>IF(OR('1. Raw Data'!L3962="Elec", '1. Raw Data'!L3962="elect"), "Electronics", '1. Raw Data'!L3962)</f>
        <v>Clothing</v>
      </c>
      <c r="M3962" s="9">
        <v>1055.3800000000001</v>
      </c>
      <c r="N3962" s="9">
        <f>IF(ISBLANK('1. Raw Data'!N3962), MEDIAN('1. Raw Data'!$N$2:$N$5001), '1. Raw Data'!N3962)</f>
        <v>563.33000000000004</v>
      </c>
      <c r="O3962" s="9">
        <v>3</v>
      </c>
      <c r="P3962" s="9">
        <f>IF(ISBLANK('1. Raw Data'!P3962), 0, '1. Raw Data'!P3962)</f>
        <v>0.2</v>
      </c>
      <c r="Q3962" s="9">
        <v>351</v>
      </c>
      <c r="R3962" s="9">
        <v>5</v>
      </c>
      <c r="S3962" s="9">
        <f t="shared" si="183"/>
        <v>2532.9120000000003</v>
      </c>
      <c r="T3962" s="9">
        <f t="shared" si="184"/>
        <v>842.92200000000003</v>
      </c>
      <c r="U3962" s="23">
        <f t="shared" si="185"/>
        <v>0.33278771627281167</v>
      </c>
    </row>
    <row r="3963" spans="1:21" x14ac:dyDescent="0.3">
      <c r="A3963" s="9">
        <v>2249</v>
      </c>
      <c r="B3963" s="9" t="str">
        <f>PROPER(TRIM('1. Raw Data'!B3963))</f>
        <v>Customer_3961</v>
      </c>
      <c r="C3963" s="9">
        <f>IF(OR('1. Raw Data'!C3963&lt;18, '1. Raw Data'!C3963&gt;100), MEDIAN('1. Raw Data'!$C$2:$C$5001), '1. Raw Data'!C3963)</f>
        <v>47</v>
      </c>
      <c r="D3963" s="9" t="s">
        <v>5021</v>
      </c>
      <c r="E3963" s="22">
        <v>44361</v>
      </c>
      <c r="F3963" s="9">
        <v>0</v>
      </c>
      <c r="G3963" s="9">
        <v>12379</v>
      </c>
      <c r="H3963" s="15">
        <v>44361</v>
      </c>
      <c r="I3963" s="9" t="s">
        <v>7456</v>
      </c>
      <c r="J3963" s="9">
        <v>130</v>
      </c>
      <c r="K3963" s="9" t="s">
        <v>7487</v>
      </c>
      <c r="L3963" s="9" t="str">
        <f>IF(OR('1. Raw Data'!L3963="Elec", '1. Raw Data'!L3963="elect"), "Electronics", '1. Raw Data'!L3963)</f>
        <v>Sports</v>
      </c>
      <c r="M3963" s="9">
        <v>1045.9000000000001</v>
      </c>
      <c r="N3963" s="9">
        <f>IF(ISBLANK('1. Raw Data'!N3963), MEDIAN('1. Raw Data'!$N$2:$N$5001), '1. Raw Data'!N3963)</f>
        <v>608.87</v>
      </c>
      <c r="O3963" s="9">
        <v>3</v>
      </c>
      <c r="P3963" s="9">
        <f>IF(ISBLANK('1. Raw Data'!P3963), 0, '1. Raw Data'!P3963)</f>
        <v>0</v>
      </c>
      <c r="Q3963" s="9">
        <v>328</v>
      </c>
      <c r="R3963" s="9">
        <v>6</v>
      </c>
      <c r="S3963" s="9">
        <f t="shared" si="183"/>
        <v>3137.7000000000003</v>
      </c>
      <c r="T3963" s="9">
        <f t="shared" si="184"/>
        <v>1311.0900000000001</v>
      </c>
      <c r="U3963" s="23">
        <f t="shared" si="185"/>
        <v>0.41785065493833062</v>
      </c>
    </row>
    <row r="3964" spans="1:21" x14ac:dyDescent="0.3">
      <c r="A3964" s="9">
        <v>1411</v>
      </c>
      <c r="B3964" s="9" t="str">
        <f>PROPER(TRIM('1. Raw Data'!B3964))</f>
        <v>Customer_3962</v>
      </c>
      <c r="C3964" s="9">
        <f>IF(OR('1. Raw Data'!C3964&lt;18, '1. Raw Data'!C3964&gt;100), MEDIAN('1. Raw Data'!$C$2:$C$5001), '1. Raw Data'!C3964)</f>
        <v>43</v>
      </c>
      <c r="D3964" s="9" t="s">
        <v>5022</v>
      </c>
      <c r="E3964" s="22">
        <v>44024</v>
      </c>
      <c r="F3964" s="9">
        <v>0</v>
      </c>
      <c r="G3964" s="9">
        <v>12480</v>
      </c>
      <c r="H3964" s="15">
        <v>44172</v>
      </c>
      <c r="I3964" s="9" t="s">
        <v>7455</v>
      </c>
      <c r="J3964" s="9">
        <v>136</v>
      </c>
      <c r="K3964" s="9" t="s">
        <v>7503</v>
      </c>
      <c r="L3964" s="9" t="str">
        <f>IF(OR('1. Raw Data'!L3964="Elec", '1. Raw Data'!L3964="elect"), "Electronics", '1. Raw Data'!L3964)</f>
        <v>Home Appliances</v>
      </c>
      <c r="M3964" s="9">
        <v>796.48</v>
      </c>
      <c r="N3964" s="9">
        <f>IF(ISBLANK('1. Raw Data'!N3964), MEDIAN('1. Raw Data'!$N$2:$N$5001), '1. Raw Data'!N3964)</f>
        <v>480.18</v>
      </c>
      <c r="O3964" s="9">
        <v>3</v>
      </c>
      <c r="P3964" s="9">
        <f>IF(ISBLANK('1. Raw Data'!P3964), 0, '1. Raw Data'!P3964)</f>
        <v>0</v>
      </c>
      <c r="Q3964" s="9">
        <v>395</v>
      </c>
      <c r="R3964" s="9">
        <v>4</v>
      </c>
      <c r="S3964" s="9">
        <f t="shared" si="183"/>
        <v>2389.44</v>
      </c>
      <c r="T3964" s="9">
        <f t="shared" si="184"/>
        <v>948.90000000000009</v>
      </c>
      <c r="U3964" s="23">
        <f t="shared" si="185"/>
        <v>0.39712233828846927</v>
      </c>
    </row>
    <row r="3965" spans="1:21" x14ac:dyDescent="0.3">
      <c r="A3965" s="9">
        <v>2228</v>
      </c>
      <c r="B3965" s="9" t="str">
        <f>PROPER(TRIM('1. Raw Data'!B3965))</f>
        <v>Customer_3963</v>
      </c>
      <c r="C3965" s="9">
        <f>IF(OR('1. Raw Data'!C3965&lt;18, '1. Raw Data'!C3965&gt;100), MEDIAN('1. Raw Data'!$C$2:$C$5001), '1. Raw Data'!C3965)</f>
        <v>70</v>
      </c>
      <c r="D3965" s="9" t="s">
        <v>5023</v>
      </c>
      <c r="E3965" s="22">
        <v>44592</v>
      </c>
      <c r="F3965" s="9">
        <v>0</v>
      </c>
      <c r="G3965" s="9">
        <v>10398</v>
      </c>
      <c r="H3965" s="15">
        <v>44592</v>
      </c>
      <c r="I3965" s="9" t="s">
        <v>7455</v>
      </c>
      <c r="J3965" s="9">
        <v>147</v>
      </c>
      <c r="K3965" s="9" t="s">
        <v>7474</v>
      </c>
      <c r="L3965" s="9" t="str">
        <f>IF(OR('1. Raw Data'!L3965="Elec", '1. Raw Data'!L3965="elect"), "Electronics", '1. Raw Data'!L3965)</f>
        <v>Home Appliances</v>
      </c>
      <c r="M3965" s="9">
        <v>1308.49</v>
      </c>
      <c r="N3965" s="9">
        <f>IF(ISBLANK('1. Raw Data'!N3965), MEDIAN('1. Raw Data'!$N$2:$N$5001), '1. Raw Data'!N3965)</f>
        <v>914.45</v>
      </c>
      <c r="O3965" s="9">
        <v>2</v>
      </c>
      <c r="P3965" s="9">
        <f>IF(ISBLANK('1. Raw Data'!P3965), 0, '1. Raw Data'!P3965)</f>
        <v>0.1</v>
      </c>
      <c r="Q3965" s="9">
        <v>851</v>
      </c>
      <c r="R3965" s="9">
        <v>3</v>
      </c>
      <c r="S3965" s="9">
        <f t="shared" si="183"/>
        <v>2355.2820000000002</v>
      </c>
      <c r="T3965" s="9">
        <f t="shared" si="184"/>
        <v>526.38200000000006</v>
      </c>
      <c r="U3965" s="23">
        <f t="shared" si="185"/>
        <v>0.22349001096259388</v>
      </c>
    </row>
    <row r="3966" spans="1:21" x14ac:dyDescent="0.3">
      <c r="A3966" s="9">
        <v>2102</v>
      </c>
      <c r="B3966" s="9" t="str">
        <f>PROPER(TRIM('1. Raw Data'!B3966))</f>
        <v>Customer_3964</v>
      </c>
      <c r="C3966" s="9">
        <f>IF(OR('1. Raw Data'!C3966&lt;18, '1. Raw Data'!C3966&gt;100), MEDIAN('1. Raw Data'!$C$2:$C$5001), '1. Raw Data'!C3966)</f>
        <v>32</v>
      </c>
      <c r="D3966" s="9" t="s">
        <v>5022</v>
      </c>
      <c r="E3966" s="22">
        <v>44090</v>
      </c>
      <c r="F3966" s="9">
        <v>1</v>
      </c>
      <c r="G3966" s="9">
        <v>11723</v>
      </c>
      <c r="H3966" s="15">
        <v>44090</v>
      </c>
      <c r="I3966" s="9" t="s">
        <v>7455</v>
      </c>
      <c r="J3966" s="9">
        <v>140</v>
      </c>
      <c r="K3966" s="9" t="s">
        <v>7468</v>
      </c>
      <c r="L3966" s="9" t="str">
        <f>IF(OR('1. Raw Data'!L3966="Elec", '1. Raw Data'!L3966="elect"), "Electronics", '1. Raw Data'!L3966)</f>
        <v>Sports</v>
      </c>
      <c r="M3966" s="9">
        <v>1495.41</v>
      </c>
      <c r="N3966" s="9">
        <f>IF(ISBLANK('1. Raw Data'!N3966), MEDIAN('1. Raw Data'!$N$2:$N$5001), '1. Raw Data'!N3966)</f>
        <v>904.44</v>
      </c>
      <c r="O3966" s="9">
        <v>5</v>
      </c>
      <c r="P3966" s="9">
        <f>IF(ISBLANK('1. Raw Data'!P3966), 0, '1. Raw Data'!P3966)</f>
        <v>0</v>
      </c>
      <c r="Q3966" s="9">
        <v>1156</v>
      </c>
      <c r="R3966" s="9">
        <v>3</v>
      </c>
      <c r="S3966" s="9">
        <f t="shared" si="183"/>
        <v>7477.05</v>
      </c>
      <c r="T3966" s="9">
        <f t="shared" si="184"/>
        <v>2954.8499999999995</v>
      </c>
      <c r="U3966" s="23">
        <f t="shared" si="185"/>
        <v>0.39518927919433461</v>
      </c>
    </row>
    <row r="3967" spans="1:21" x14ac:dyDescent="0.3">
      <c r="A3967" s="9">
        <v>2147</v>
      </c>
      <c r="B3967" s="9" t="str">
        <f>PROPER(TRIM('1. Raw Data'!B3967))</f>
        <v>Customer_3965</v>
      </c>
      <c r="C3967" s="9">
        <f>IF(OR('1. Raw Data'!C3967&lt;18, '1. Raw Data'!C3967&gt;100), MEDIAN('1. Raw Data'!$C$2:$C$5001), '1. Raw Data'!C3967)</f>
        <v>46</v>
      </c>
      <c r="D3967" s="9" t="s">
        <v>5023</v>
      </c>
      <c r="E3967" s="22">
        <v>44381</v>
      </c>
      <c r="F3967" s="9">
        <v>0</v>
      </c>
      <c r="G3967" s="9">
        <v>12883</v>
      </c>
      <c r="H3967" s="15">
        <v>44293</v>
      </c>
      <c r="I3967" s="9" t="s">
        <v>7457</v>
      </c>
      <c r="J3967" s="9">
        <v>115</v>
      </c>
      <c r="K3967" s="9" t="s">
        <v>7481</v>
      </c>
      <c r="L3967" s="9" t="str">
        <f>IF(OR('1. Raw Data'!L3967="Elec", '1. Raw Data'!L3967="elect"), "Electronics", '1. Raw Data'!L3967)</f>
        <v>Electronics</v>
      </c>
      <c r="M3967" s="9">
        <v>1179.6199999999999</v>
      </c>
      <c r="N3967" s="9">
        <f>IF(ISBLANK('1. Raw Data'!N3967), MEDIAN('1. Raw Data'!$N$2:$N$5001), '1. Raw Data'!N3967)</f>
        <v>691.31</v>
      </c>
      <c r="O3967" s="9">
        <v>3</v>
      </c>
      <c r="P3967" s="9">
        <f>IF(ISBLANK('1. Raw Data'!P3967), 0, '1. Raw Data'!P3967)</f>
        <v>0</v>
      </c>
      <c r="Q3967" s="9">
        <v>654</v>
      </c>
      <c r="R3967" s="9">
        <v>6</v>
      </c>
      <c r="S3967" s="9">
        <f t="shared" si="183"/>
        <v>3538.8599999999997</v>
      </c>
      <c r="T3967" s="9">
        <f t="shared" si="184"/>
        <v>1464.9299999999998</v>
      </c>
      <c r="U3967" s="23">
        <f t="shared" si="185"/>
        <v>0.41395534155066888</v>
      </c>
    </row>
    <row r="3968" spans="1:21" x14ac:dyDescent="0.3">
      <c r="A3968" s="9">
        <v>1470</v>
      </c>
      <c r="B3968" s="9" t="str">
        <f>PROPER(TRIM('1. Raw Data'!B3968))</f>
        <v>Customer_3966</v>
      </c>
      <c r="C3968" s="9">
        <f>IF(OR('1. Raw Data'!C3968&lt;18, '1. Raw Data'!C3968&gt;100), MEDIAN('1. Raw Data'!$C$2:$C$5001), '1. Raw Data'!C3968)</f>
        <v>36</v>
      </c>
      <c r="D3968" s="9" t="s">
        <v>5023</v>
      </c>
      <c r="E3968" s="22">
        <v>44072</v>
      </c>
      <c r="F3968" s="9">
        <v>0</v>
      </c>
      <c r="G3968" s="9">
        <v>13406</v>
      </c>
      <c r="H3968" s="15">
        <v>44072</v>
      </c>
      <c r="I3968" s="9" t="s">
        <v>7456</v>
      </c>
      <c r="J3968" s="9">
        <v>114</v>
      </c>
      <c r="K3968" s="9" t="s">
        <v>7463</v>
      </c>
      <c r="L3968" s="9" t="str">
        <f>IF(OR('1. Raw Data'!L3968="Elec", '1. Raw Data'!L3968="elect"), "Electronics", '1. Raw Data'!L3968)</f>
        <v>Sports</v>
      </c>
      <c r="M3968" s="9">
        <v>938.13</v>
      </c>
      <c r="N3968" s="9">
        <f>IF(ISBLANK('1. Raw Data'!N3968), MEDIAN('1. Raw Data'!$N$2:$N$5001), '1. Raw Data'!N3968)</f>
        <v>653.79999999999995</v>
      </c>
      <c r="O3968" s="9">
        <v>5</v>
      </c>
      <c r="P3968" s="9">
        <f>IF(ISBLANK('1. Raw Data'!P3968), 0, '1. Raw Data'!P3968)</f>
        <v>0.1</v>
      </c>
      <c r="Q3968" s="9">
        <v>344</v>
      </c>
      <c r="R3968" s="9">
        <v>7</v>
      </c>
      <c r="S3968" s="9">
        <f t="shared" si="183"/>
        <v>4221.585</v>
      </c>
      <c r="T3968" s="9">
        <f t="shared" si="184"/>
        <v>952.58500000000004</v>
      </c>
      <c r="U3968" s="23">
        <f t="shared" si="185"/>
        <v>0.22564629161795866</v>
      </c>
    </row>
    <row r="3969" spans="1:21" x14ac:dyDescent="0.3">
      <c r="A3969" s="9">
        <v>2241</v>
      </c>
      <c r="B3969" s="9" t="str">
        <f>PROPER(TRIM('1. Raw Data'!B3969))</f>
        <v>Customer_3967</v>
      </c>
      <c r="C3969" s="9">
        <f>IF(OR('1. Raw Data'!C3969&lt;18, '1. Raw Data'!C3969&gt;100), MEDIAN('1. Raw Data'!$C$2:$C$5001), '1. Raw Data'!C3969)</f>
        <v>40</v>
      </c>
      <c r="D3969" s="9" t="s">
        <v>5018</v>
      </c>
      <c r="E3969" s="22">
        <v>43891</v>
      </c>
      <c r="F3969" s="9">
        <v>0</v>
      </c>
      <c r="G3969" s="9">
        <v>13280</v>
      </c>
      <c r="H3969" s="15">
        <v>43833</v>
      </c>
      <c r="I3969" s="9" t="s">
        <v>7456</v>
      </c>
      <c r="J3969" s="9">
        <v>131</v>
      </c>
      <c r="K3969" s="9" t="s">
        <v>7504</v>
      </c>
      <c r="L3969" s="9" t="str">
        <f>IF(OR('1. Raw Data'!L3969="Elec", '1. Raw Data'!L3969="elect"), "Electronics", '1. Raw Data'!L3969)</f>
        <v>Home Appliances</v>
      </c>
      <c r="M3969" s="9">
        <v>164.48</v>
      </c>
      <c r="N3969" s="9">
        <f>IF(ISBLANK('1. Raw Data'!N3969), MEDIAN('1. Raw Data'!$N$2:$N$5001), '1. Raw Data'!N3969)</f>
        <v>68.790000000000006</v>
      </c>
      <c r="O3969" s="9">
        <v>4</v>
      </c>
      <c r="P3969" s="9">
        <f>IF(ISBLANK('1. Raw Data'!P3969), 0, '1. Raw Data'!P3969)</f>
        <v>0.05</v>
      </c>
      <c r="Q3969" s="9">
        <v>478</v>
      </c>
      <c r="R3969" s="9">
        <v>5</v>
      </c>
      <c r="S3969" s="9">
        <f t="shared" si="183"/>
        <v>625.02399999999989</v>
      </c>
      <c r="T3969" s="9">
        <f t="shared" si="184"/>
        <v>349.86399999999986</v>
      </c>
      <c r="U3969" s="23">
        <f t="shared" si="185"/>
        <v>0.55976090518124089</v>
      </c>
    </row>
    <row r="3970" spans="1:21" x14ac:dyDescent="0.3">
      <c r="A3970" s="9">
        <v>1515</v>
      </c>
      <c r="B3970" s="9" t="str">
        <f>PROPER(TRIM('1. Raw Data'!B3970))</f>
        <v>Customer_3968</v>
      </c>
      <c r="C3970" s="9">
        <f>IF(OR('1. Raw Data'!C3970&lt;18, '1. Raw Data'!C3970&gt;100), MEDIAN('1. Raw Data'!$C$2:$C$5001), '1. Raw Data'!C3970)</f>
        <v>37</v>
      </c>
      <c r="D3970" s="9" t="s">
        <v>5018</v>
      </c>
      <c r="E3970" s="22">
        <v>44517</v>
      </c>
      <c r="F3970" s="9">
        <v>0</v>
      </c>
      <c r="G3970" s="9">
        <v>11434</v>
      </c>
      <c r="H3970" s="15">
        <v>44517</v>
      </c>
      <c r="I3970" s="9" t="s">
        <v>7455</v>
      </c>
      <c r="J3970" s="9">
        <v>129</v>
      </c>
      <c r="K3970" s="9" t="s">
        <v>7471</v>
      </c>
      <c r="L3970" s="9" t="str">
        <f>IF(OR('1. Raw Data'!L3970="Elec", '1. Raw Data'!L3970="elect"), "Electronics", '1. Raw Data'!L3970)</f>
        <v>Home Appliances</v>
      </c>
      <c r="M3970" s="9">
        <v>1103.77</v>
      </c>
      <c r="N3970" s="9">
        <f>IF(ISBLANK('1. Raw Data'!N3970), MEDIAN('1. Raw Data'!$N$2:$N$5001), '1. Raw Data'!N3970)</f>
        <v>466.16</v>
      </c>
      <c r="O3970" s="9">
        <v>1</v>
      </c>
      <c r="P3970" s="9">
        <f>IF(ISBLANK('1. Raw Data'!P3970), 0, '1. Raw Data'!P3970)</f>
        <v>0</v>
      </c>
      <c r="Q3970" s="9">
        <v>514</v>
      </c>
      <c r="R3970" s="9">
        <v>7</v>
      </c>
      <c r="S3970" s="9">
        <f t="shared" si="183"/>
        <v>1103.77</v>
      </c>
      <c r="T3970" s="9">
        <f t="shared" si="184"/>
        <v>637.6099999999999</v>
      </c>
      <c r="U3970" s="23">
        <f t="shared" si="185"/>
        <v>0.57766563686275207</v>
      </c>
    </row>
    <row r="3971" spans="1:21" x14ac:dyDescent="0.3">
      <c r="A3971" s="9">
        <v>2127</v>
      </c>
      <c r="B3971" s="9" t="str">
        <f>PROPER(TRIM('1. Raw Data'!B3971))</f>
        <v>Customer_3969</v>
      </c>
      <c r="C3971" s="9">
        <f>IF(OR('1. Raw Data'!C3971&lt;18, '1. Raw Data'!C3971&gt;100), MEDIAN('1. Raw Data'!$C$2:$C$5001), '1. Raw Data'!C3971)</f>
        <v>25</v>
      </c>
      <c r="D3971" s="9" t="s">
        <v>5021</v>
      </c>
      <c r="E3971" s="22">
        <v>44710</v>
      </c>
      <c r="F3971" s="9">
        <v>0</v>
      </c>
      <c r="G3971" s="9">
        <v>10586</v>
      </c>
      <c r="H3971" s="15">
        <v>44710</v>
      </c>
      <c r="I3971" s="9" t="s">
        <v>7455</v>
      </c>
      <c r="J3971" s="9">
        <v>127</v>
      </c>
      <c r="K3971" s="9" t="s">
        <v>7489</v>
      </c>
      <c r="L3971" s="9" t="str">
        <f>IF(OR('1. Raw Data'!L3971="Elec", '1. Raw Data'!L3971="elect"), "Electronics", '1. Raw Data'!L3971)</f>
        <v>Sports</v>
      </c>
      <c r="M3971" s="9">
        <v>1077.4100000000001</v>
      </c>
      <c r="N3971" s="9">
        <f>IF(ISBLANK('1. Raw Data'!N3971), MEDIAN('1. Raw Data'!$N$2:$N$5001), '1. Raw Data'!N3971)</f>
        <v>612.19000000000005</v>
      </c>
      <c r="O3971" s="9">
        <v>2</v>
      </c>
      <c r="P3971" s="9">
        <f>IF(ISBLANK('1. Raw Data'!P3971), 0, '1. Raw Data'!P3971)</f>
        <v>0.1</v>
      </c>
      <c r="Q3971" s="9">
        <v>674</v>
      </c>
      <c r="R3971" s="9">
        <v>6</v>
      </c>
      <c r="S3971" s="9">
        <f t="shared" ref="S3971:S4034" si="186">M3971 * O3971 * (1 - P3971)</f>
        <v>1939.3380000000002</v>
      </c>
      <c r="T3971" s="9">
        <f t="shared" ref="T3971:T4034" si="187">S3971 - (N3971 * O3971)</f>
        <v>714.95800000000008</v>
      </c>
      <c r="U3971" s="23">
        <f t="shared" ref="U3971:U4034" si="188">T3971 / S3971</f>
        <v>0.36866085231145884</v>
      </c>
    </row>
    <row r="3972" spans="1:21" x14ac:dyDescent="0.3">
      <c r="A3972" s="9">
        <v>1392</v>
      </c>
      <c r="B3972" s="9" t="str">
        <f>PROPER(TRIM('1. Raw Data'!B3972))</f>
        <v>Customer_3970</v>
      </c>
      <c r="C3972" s="9">
        <f>IF(OR('1. Raw Data'!C3972&lt;18, '1. Raw Data'!C3972&gt;100), MEDIAN('1. Raw Data'!$C$2:$C$5001), '1. Raw Data'!C3972)</f>
        <v>38</v>
      </c>
      <c r="D3972" s="9" t="s">
        <v>5022</v>
      </c>
      <c r="E3972" s="22">
        <v>44388</v>
      </c>
      <c r="F3972" s="9">
        <v>0</v>
      </c>
      <c r="G3972" s="9">
        <v>13766</v>
      </c>
      <c r="H3972" s="15">
        <v>44507</v>
      </c>
      <c r="I3972" s="9" t="s">
        <v>7457</v>
      </c>
      <c r="J3972" s="9">
        <v>121</v>
      </c>
      <c r="K3972" s="9" t="s">
        <v>7495</v>
      </c>
      <c r="L3972" s="9" t="str">
        <f>IF(OR('1. Raw Data'!L3972="Elec", '1. Raw Data'!L3972="elect"), "Electronics", '1. Raw Data'!L3972)</f>
        <v>Sports</v>
      </c>
      <c r="M3972" s="9">
        <v>1174.57</v>
      </c>
      <c r="N3972" s="9">
        <f>IF(ISBLANK('1. Raw Data'!N3972), MEDIAN('1. Raw Data'!$N$2:$N$5001), '1. Raw Data'!N3972)</f>
        <v>596.21</v>
      </c>
      <c r="O3972" s="9">
        <v>5</v>
      </c>
      <c r="P3972" s="9">
        <f>IF(ISBLANK('1. Raw Data'!P3972), 0, '1. Raw Data'!P3972)</f>
        <v>0</v>
      </c>
      <c r="Q3972" s="9">
        <v>350</v>
      </c>
      <c r="R3972" s="9">
        <v>4</v>
      </c>
      <c r="S3972" s="9">
        <f t="shared" si="186"/>
        <v>5872.8499999999995</v>
      </c>
      <c r="T3972" s="9">
        <f t="shared" si="187"/>
        <v>2891.7999999999993</v>
      </c>
      <c r="U3972" s="23">
        <f t="shared" si="188"/>
        <v>0.49240147458218747</v>
      </c>
    </row>
    <row r="3973" spans="1:21" x14ac:dyDescent="0.3">
      <c r="A3973" s="9">
        <v>1630</v>
      </c>
      <c r="B3973" s="9" t="str">
        <f>PROPER(TRIM('1. Raw Data'!B3973))</f>
        <v>Customer_3971</v>
      </c>
      <c r="C3973" s="9">
        <f>IF(OR('1. Raw Data'!C3973&lt;18, '1. Raw Data'!C3973&gt;100), MEDIAN('1. Raw Data'!$C$2:$C$5001), '1. Raw Data'!C3973)</f>
        <v>39</v>
      </c>
      <c r="D3973" s="9" t="s">
        <v>5023</v>
      </c>
      <c r="E3973" s="22">
        <v>44785</v>
      </c>
      <c r="F3973" s="9">
        <v>1</v>
      </c>
      <c r="G3973" s="9">
        <v>12646</v>
      </c>
      <c r="H3973" s="15">
        <v>44903</v>
      </c>
      <c r="I3973" s="9" t="s">
        <v>7457</v>
      </c>
      <c r="J3973" s="9">
        <v>109</v>
      </c>
      <c r="K3973" s="9" t="s">
        <v>7466</v>
      </c>
      <c r="L3973" s="9" t="str">
        <f>IF(OR('1. Raw Data'!L3973="Elec", '1. Raw Data'!L3973="elect"), "Electronics", '1. Raw Data'!L3973)</f>
        <v>Sports</v>
      </c>
      <c r="M3973" s="9">
        <v>230.61</v>
      </c>
      <c r="N3973" s="9">
        <f>IF(ISBLANK('1. Raw Data'!N3973), MEDIAN('1. Raw Data'!$N$2:$N$5001), '1. Raw Data'!N3973)</f>
        <v>429.51499999999999</v>
      </c>
      <c r="O3973" s="9">
        <v>1</v>
      </c>
      <c r="P3973" s="9">
        <f>IF(ISBLANK('1. Raw Data'!P3973), 0, '1. Raw Data'!P3973)</f>
        <v>0</v>
      </c>
      <c r="Q3973" s="9">
        <v>755</v>
      </c>
      <c r="R3973" s="9">
        <v>2</v>
      </c>
      <c r="S3973" s="9">
        <f t="shared" si="186"/>
        <v>230.61</v>
      </c>
      <c r="T3973" s="9">
        <f t="shared" si="187"/>
        <v>-198.90499999999997</v>
      </c>
      <c r="U3973" s="23">
        <f t="shared" si="188"/>
        <v>-0.86251680326091651</v>
      </c>
    </row>
    <row r="3974" spans="1:21" x14ac:dyDescent="0.3">
      <c r="A3974" s="9">
        <v>1607</v>
      </c>
      <c r="B3974" s="9" t="str">
        <f>PROPER(TRIM('1. Raw Data'!B3974))</f>
        <v>Customer_3972</v>
      </c>
      <c r="C3974" s="9">
        <f>IF(OR('1. Raw Data'!C3974&lt;18, '1. Raw Data'!C3974&gt;100), MEDIAN('1. Raw Data'!$C$2:$C$5001), '1. Raw Data'!C3974)</f>
        <v>45</v>
      </c>
      <c r="D3974" s="9" t="s">
        <v>5021</v>
      </c>
      <c r="E3974" s="22">
        <v>44109</v>
      </c>
      <c r="F3974" s="9">
        <v>0</v>
      </c>
      <c r="G3974" s="9">
        <v>11294</v>
      </c>
      <c r="H3974" s="15">
        <v>43961</v>
      </c>
      <c r="I3974" s="9" t="s">
        <v>7457</v>
      </c>
      <c r="J3974" s="9">
        <v>120</v>
      </c>
      <c r="K3974" s="9" t="s">
        <v>7488</v>
      </c>
      <c r="L3974" s="9" t="str">
        <f>IF(OR('1. Raw Data'!L3974="Elec", '1. Raw Data'!L3974="elect"), "Electronics", '1. Raw Data'!L3974)</f>
        <v>Home Appliances</v>
      </c>
      <c r="M3974" s="9">
        <v>997.91</v>
      </c>
      <c r="N3974" s="9">
        <f>IF(ISBLANK('1. Raw Data'!N3974), MEDIAN('1. Raw Data'!$N$2:$N$5001), '1. Raw Data'!N3974)</f>
        <v>429.51499999999999</v>
      </c>
      <c r="O3974" s="9">
        <v>2</v>
      </c>
      <c r="P3974" s="9">
        <f>IF(ISBLANK('1. Raw Data'!P3974), 0, '1. Raw Data'!P3974)</f>
        <v>0</v>
      </c>
      <c r="Q3974" s="9">
        <v>421</v>
      </c>
      <c r="R3974" s="9">
        <v>3</v>
      </c>
      <c r="S3974" s="9">
        <f t="shared" si="186"/>
        <v>1995.82</v>
      </c>
      <c r="T3974" s="9">
        <f t="shared" si="187"/>
        <v>1136.79</v>
      </c>
      <c r="U3974" s="23">
        <f t="shared" si="188"/>
        <v>0.56958543355613234</v>
      </c>
    </row>
    <row r="3975" spans="1:21" x14ac:dyDescent="0.3">
      <c r="A3975" s="9">
        <v>1979</v>
      </c>
      <c r="B3975" s="9" t="str">
        <f>PROPER(TRIM('1. Raw Data'!B3975))</f>
        <v>Customer_3973</v>
      </c>
      <c r="C3975" s="9">
        <f>IF(OR('1. Raw Data'!C3975&lt;18, '1. Raw Data'!C3975&gt;100), MEDIAN('1. Raw Data'!$C$2:$C$5001), '1. Raw Data'!C3975)</f>
        <v>32</v>
      </c>
      <c r="D3975" s="9" t="s">
        <v>5023</v>
      </c>
      <c r="E3975" s="22">
        <v>44369</v>
      </c>
      <c r="F3975" s="9">
        <v>0</v>
      </c>
      <c r="G3975" s="9">
        <v>13251</v>
      </c>
      <c r="H3975" s="15">
        <v>44369</v>
      </c>
      <c r="I3975" s="9" t="s">
        <v>7456</v>
      </c>
      <c r="J3975" s="9">
        <v>135</v>
      </c>
      <c r="K3975" s="9" t="s">
        <v>7458</v>
      </c>
      <c r="L3975" s="9" t="str">
        <f>IF(OR('1. Raw Data'!L3975="Elec", '1. Raw Data'!L3975="elect"), "Electronics", '1. Raw Data'!L3975)</f>
        <v>Electronics</v>
      </c>
      <c r="M3975" s="9">
        <v>478.8</v>
      </c>
      <c r="N3975" s="9">
        <f>IF(ISBLANK('1. Raw Data'!N3975), MEDIAN('1. Raw Data'!$N$2:$N$5001), '1. Raw Data'!N3975)</f>
        <v>288.38</v>
      </c>
      <c r="O3975" s="9">
        <v>1</v>
      </c>
      <c r="P3975" s="9">
        <f>IF(ISBLANK('1. Raw Data'!P3975), 0, '1. Raw Data'!P3975)</f>
        <v>0</v>
      </c>
      <c r="Q3975" s="9">
        <v>474</v>
      </c>
      <c r="R3975" s="9">
        <v>4</v>
      </c>
      <c r="S3975" s="9">
        <f t="shared" si="186"/>
        <v>478.8</v>
      </c>
      <c r="T3975" s="9">
        <f t="shared" si="187"/>
        <v>190.42000000000002</v>
      </c>
      <c r="U3975" s="23">
        <f t="shared" si="188"/>
        <v>0.397702589807853</v>
      </c>
    </row>
    <row r="3976" spans="1:21" x14ac:dyDescent="0.3">
      <c r="A3976" s="9">
        <v>1433</v>
      </c>
      <c r="B3976" s="9" t="str">
        <f>PROPER(TRIM('1. Raw Data'!B3976))</f>
        <v>Customer_3974</v>
      </c>
      <c r="C3976" s="9">
        <f>IF(OR('1. Raw Data'!C3976&lt;18, '1. Raw Data'!C3976&gt;100), MEDIAN('1. Raw Data'!$C$2:$C$5001), '1. Raw Data'!C3976)</f>
        <v>33</v>
      </c>
      <c r="D3976" s="9" t="s">
        <v>5019</v>
      </c>
      <c r="E3976" s="22">
        <v>45289</v>
      </c>
      <c r="F3976" s="9">
        <v>0</v>
      </c>
      <c r="G3976" s="9">
        <v>13486</v>
      </c>
      <c r="H3976" s="15">
        <v>45289</v>
      </c>
      <c r="I3976" s="9" t="s">
        <v>7457</v>
      </c>
      <c r="J3976" s="9">
        <v>115</v>
      </c>
      <c r="K3976" s="9" t="s">
        <v>7481</v>
      </c>
      <c r="L3976" s="9" t="str">
        <f>IF(OR('1. Raw Data'!L3976="Elec", '1. Raw Data'!L3976="elect"), "Electronics", '1. Raw Data'!L3976)</f>
        <v>Sports</v>
      </c>
      <c r="M3976" s="9">
        <v>1152.3900000000001</v>
      </c>
      <c r="N3976" s="9">
        <f>IF(ISBLANK('1. Raw Data'!N3976), MEDIAN('1. Raw Data'!$N$2:$N$5001), '1. Raw Data'!N3976)</f>
        <v>765.4</v>
      </c>
      <c r="O3976" s="9">
        <v>3</v>
      </c>
      <c r="P3976" s="9">
        <f>IF(ISBLANK('1. Raw Data'!P3976), 0, '1. Raw Data'!P3976)</f>
        <v>0</v>
      </c>
      <c r="Q3976" s="9">
        <v>369</v>
      </c>
      <c r="R3976" s="9">
        <v>1</v>
      </c>
      <c r="S3976" s="9">
        <f t="shared" si="186"/>
        <v>3457.17</v>
      </c>
      <c r="T3976" s="9">
        <f t="shared" si="187"/>
        <v>1160.9700000000003</v>
      </c>
      <c r="U3976" s="23">
        <f t="shared" si="188"/>
        <v>0.33581513202995522</v>
      </c>
    </row>
    <row r="3977" spans="1:21" x14ac:dyDescent="0.3">
      <c r="A3977" s="9">
        <v>2354</v>
      </c>
      <c r="B3977" s="9" t="str">
        <f>PROPER(TRIM('1. Raw Data'!B3977))</f>
        <v>Customer_3975</v>
      </c>
      <c r="C3977" s="9">
        <f>IF(OR('1. Raw Data'!C3977&lt;18, '1. Raw Data'!C3977&gt;100), MEDIAN('1. Raw Data'!$C$2:$C$5001), '1. Raw Data'!C3977)</f>
        <v>50</v>
      </c>
      <c r="D3977" s="9" t="s">
        <v>5020</v>
      </c>
      <c r="E3977" s="22">
        <v>45011</v>
      </c>
      <c r="F3977" s="9">
        <v>0</v>
      </c>
      <c r="G3977" s="9">
        <v>12804</v>
      </c>
      <c r="H3977" s="15">
        <v>45011</v>
      </c>
      <c r="I3977" s="9" t="s">
        <v>7457</v>
      </c>
      <c r="J3977" s="9">
        <v>124</v>
      </c>
      <c r="K3977" s="9" t="s">
        <v>7497</v>
      </c>
      <c r="L3977" s="9" t="str">
        <f>IF(OR('1. Raw Data'!L3977="Elec", '1. Raw Data'!L3977="elect"), "Electronics", '1. Raw Data'!L3977)</f>
        <v>Home Appliances</v>
      </c>
      <c r="M3977" s="9">
        <v>398.54</v>
      </c>
      <c r="N3977" s="9">
        <f>IF(ISBLANK('1. Raw Data'!N3977), MEDIAN('1. Raw Data'!$N$2:$N$5001), '1. Raw Data'!N3977)</f>
        <v>170.69</v>
      </c>
      <c r="O3977" s="9">
        <v>3</v>
      </c>
      <c r="P3977" s="9">
        <f>IF(ISBLANK('1. Raw Data'!P3977), 0, '1. Raw Data'!P3977)</f>
        <v>0.2</v>
      </c>
      <c r="Q3977" s="9">
        <v>415</v>
      </c>
      <c r="R3977" s="9">
        <v>3</v>
      </c>
      <c r="S3977" s="9">
        <f t="shared" si="186"/>
        <v>956.49600000000009</v>
      </c>
      <c r="T3977" s="9">
        <f t="shared" si="187"/>
        <v>444.42600000000016</v>
      </c>
      <c r="U3977" s="23">
        <f t="shared" si="188"/>
        <v>0.46463968484970153</v>
      </c>
    </row>
    <row r="3978" spans="1:21" x14ac:dyDescent="0.3">
      <c r="A3978" s="9">
        <v>2166</v>
      </c>
      <c r="B3978" s="9" t="str">
        <f>PROPER(TRIM('1. Raw Data'!B3978))</f>
        <v>Customer_3976</v>
      </c>
      <c r="C3978" s="9">
        <f>IF(OR('1. Raw Data'!C3978&lt;18, '1. Raw Data'!C3978&gt;100), MEDIAN('1. Raw Data'!$C$2:$C$5001), '1. Raw Data'!C3978)</f>
        <v>27</v>
      </c>
      <c r="D3978" s="9" t="s">
        <v>5020</v>
      </c>
      <c r="E3978" s="22">
        <v>45176</v>
      </c>
      <c r="F3978" s="9">
        <v>1</v>
      </c>
      <c r="G3978" s="9">
        <v>12393</v>
      </c>
      <c r="H3978" s="15">
        <v>45116</v>
      </c>
      <c r="I3978" s="9" t="s">
        <v>7457</v>
      </c>
      <c r="J3978" s="9">
        <v>149</v>
      </c>
      <c r="K3978" s="9" t="s">
        <v>7467</v>
      </c>
      <c r="L3978" s="9" t="str">
        <f>IF(OR('1. Raw Data'!L3978="Elec", '1. Raw Data'!L3978="elect"), "Electronics", '1. Raw Data'!L3978)</f>
        <v>Sports</v>
      </c>
      <c r="M3978" s="9">
        <v>1041.77</v>
      </c>
      <c r="N3978" s="9">
        <f>IF(ISBLANK('1. Raw Data'!N3978), MEDIAN('1. Raw Data'!$N$2:$N$5001), '1. Raw Data'!N3978)</f>
        <v>585.52</v>
      </c>
      <c r="O3978" s="9">
        <v>1</v>
      </c>
      <c r="P3978" s="9">
        <f>IF(ISBLANK('1. Raw Data'!P3978), 0, '1. Raw Data'!P3978)</f>
        <v>0</v>
      </c>
      <c r="Q3978" s="9">
        <v>542</v>
      </c>
      <c r="R3978" s="9">
        <v>3</v>
      </c>
      <c r="S3978" s="9">
        <f t="shared" si="186"/>
        <v>1041.77</v>
      </c>
      <c r="T3978" s="9">
        <f t="shared" si="187"/>
        <v>456.25</v>
      </c>
      <c r="U3978" s="23">
        <f t="shared" si="188"/>
        <v>0.43795655470977279</v>
      </c>
    </row>
    <row r="3979" spans="1:21" x14ac:dyDescent="0.3">
      <c r="A3979" s="9">
        <v>1539</v>
      </c>
      <c r="B3979" s="9" t="str">
        <f>PROPER(TRIM('1. Raw Data'!B3979))</f>
        <v>Customer_3977</v>
      </c>
      <c r="C3979" s="9">
        <f>IF(OR('1. Raw Data'!C3979&lt;18, '1. Raw Data'!C3979&gt;100), MEDIAN('1. Raw Data'!$C$2:$C$5001), '1. Raw Data'!C3979)</f>
        <v>40</v>
      </c>
      <c r="D3979" s="9" t="s">
        <v>5023</v>
      </c>
      <c r="E3979" s="22">
        <v>43988</v>
      </c>
      <c r="F3979" s="9">
        <v>0</v>
      </c>
      <c r="G3979" s="9">
        <v>11542</v>
      </c>
      <c r="H3979" s="15">
        <v>43988</v>
      </c>
      <c r="I3979" s="9" t="s">
        <v>7455</v>
      </c>
      <c r="J3979" s="9">
        <v>116</v>
      </c>
      <c r="K3979" s="9" t="s">
        <v>7480</v>
      </c>
      <c r="L3979" s="9" t="str">
        <f>IF(OR('1. Raw Data'!L3979="Elec", '1. Raw Data'!L3979="elect"), "Electronics", '1. Raw Data'!L3979)</f>
        <v>Home Appliances</v>
      </c>
      <c r="M3979" s="9">
        <v>477.74</v>
      </c>
      <c r="N3979" s="9">
        <f>IF(ISBLANK('1. Raw Data'!N3979), MEDIAN('1. Raw Data'!$N$2:$N$5001), '1. Raw Data'!N3979)</f>
        <v>233.54</v>
      </c>
      <c r="O3979" s="9">
        <v>2</v>
      </c>
      <c r="P3979" s="9">
        <f>IF(ISBLANK('1. Raw Data'!P3979), 0, '1. Raw Data'!P3979)</f>
        <v>0</v>
      </c>
      <c r="Q3979" s="9">
        <v>597</v>
      </c>
      <c r="R3979" s="9">
        <v>6</v>
      </c>
      <c r="S3979" s="9">
        <f t="shared" si="186"/>
        <v>955.48</v>
      </c>
      <c r="T3979" s="9">
        <f t="shared" si="187"/>
        <v>488.40000000000003</v>
      </c>
      <c r="U3979" s="23">
        <f t="shared" si="188"/>
        <v>0.51115669611085535</v>
      </c>
    </row>
    <row r="3980" spans="1:21" x14ac:dyDescent="0.3">
      <c r="A3980" s="9">
        <v>1277</v>
      </c>
      <c r="B3980" s="9" t="str">
        <f>PROPER(TRIM('1. Raw Data'!B3980))</f>
        <v>Customer_3978</v>
      </c>
      <c r="C3980" s="9">
        <f>IF(OR('1. Raw Data'!C3980&lt;18, '1. Raw Data'!C3980&gt;100), MEDIAN('1. Raw Data'!$C$2:$C$5001), '1. Raw Data'!C3980)</f>
        <v>42</v>
      </c>
      <c r="D3980" s="9" t="s">
        <v>5021</v>
      </c>
      <c r="E3980" s="22">
        <v>44847</v>
      </c>
      <c r="F3980" s="9">
        <v>0</v>
      </c>
      <c r="G3980" s="9">
        <v>11804</v>
      </c>
      <c r="H3980" s="15">
        <v>44847</v>
      </c>
      <c r="I3980" s="9" t="s">
        <v>7457</v>
      </c>
      <c r="J3980" s="9">
        <v>136</v>
      </c>
      <c r="K3980" s="9" t="s">
        <v>7503</v>
      </c>
      <c r="L3980" s="9" t="str">
        <f>IF(OR('1. Raw Data'!L3980="Elec", '1. Raw Data'!L3980="elect"), "Electronics", '1. Raw Data'!L3980)</f>
        <v>Sports</v>
      </c>
      <c r="M3980" s="9">
        <v>63.04</v>
      </c>
      <c r="N3980" s="9">
        <f>IF(ISBLANK('1. Raw Data'!N3980), MEDIAN('1. Raw Data'!$N$2:$N$5001), '1. Raw Data'!N3980)</f>
        <v>429.51499999999999</v>
      </c>
      <c r="O3980" s="9">
        <v>1</v>
      </c>
      <c r="P3980" s="9">
        <f>IF(ISBLANK('1. Raw Data'!P3980), 0, '1. Raw Data'!P3980)</f>
        <v>0</v>
      </c>
      <c r="Q3980" s="9">
        <v>562</v>
      </c>
      <c r="R3980" s="9">
        <v>3</v>
      </c>
      <c r="S3980" s="9">
        <f t="shared" si="186"/>
        <v>63.04</v>
      </c>
      <c r="T3980" s="9">
        <f t="shared" si="187"/>
        <v>-366.47499999999997</v>
      </c>
      <c r="U3980" s="23">
        <f t="shared" si="188"/>
        <v>-5.8133724619289335</v>
      </c>
    </row>
    <row r="3981" spans="1:21" x14ac:dyDescent="0.3">
      <c r="A3981" s="9">
        <v>1232</v>
      </c>
      <c r="B3981" s="9" t="str">
        <f>PROPER(TRIM('1. Raw Data'!B3981))</f>
        <v>Customer_3979</v>
      </c>
      <c r="C3981" s="9">
        <f>IF(OR('1. Raw Data'!C3981&lt;18, '1. Raw Data'!C3981&gt;100), MEDIAN('1. Raw Data'!$C$2:$C$5001), '1. Raw Data'!C3981)</f>
        <v>56</v>
      </c>
      <c r="D3981" s="9" t="s">
        <v>5018</v>
      </c>
      <c r="E3981" s="22">
        <v>44763</v>
      </c>
      <c r="F3981" s="9">
        <v>0</v>
      </c>
      <c r="G3981" s="9">
        <v>13509</v>
      </c>
      <c r="H3981" s="15">
        <v>44763</v>
      </c>
      <c r="I3981" s="9" t="s">
        <v>7455</v>
      </c>
      <c r="J3981" s="9">
        <v>111</v>
      </c>
      <c r="K3981" s="9" t="s">
        <v>7476</v>
      </c>
      <c r="L3981" s="9" t="str">
        <f>IF(OR('1. Raw Data'!L3981="Elec", '1. Raw Data'!L3981="elect"), "Electronics", '1. Raw Data'!L3981)</f>
        <v>Home Appliances</v>
      </c>
      <c r="M3981" s="9">
        <v>968.37</v>
      </c>
      <c r="N3981" s="9">
        <f>IF(ISBLANK('1. Raw Data'!N3981), MEDIAN('1. Raw Data'!$N$2:$N$5001), '1. Raw Data'!N3981)</f>
        <v>546.97</v>
      </c>
      <c r="O3981" s="9">
        <v>4</v>
      </c>
      <c r="P3981" s="9">
        <f>IF(ISBLANK('1. Raw Data'!P3981), 0, '1. Raw Data'!P3981)</f>
        <v>0</v>
      </c>
      <c r="Q3981" s="9">
        <v>409</v>
      </c>
      <c r="R3981" s="9">
        <v>4</v>
      </c>
      <c r="S3981" s="9">
        <f t="shared" si="186"/>
        <v>3873.48</v>
      </c>
      <c r="T3981" s="9">
        <f t="shared" si="187"/>
        <v>1685.6</v>
      </c>
      <c r="U3981" s="23">
        <f t="shared" si="188"/>
        <v>0.43516424507161516</v>
      </c>
    </row>
    <row r="3982" spans="1:21" x14ac:dyDescent="0.3">
      <c r="A3982" s="9">
        <v>2113</v>
      </c>
      <c r="B3982" s="9" t="str">
        <f>PROPER(TRIM('1. Raw Data'!B3982))</f>
        <v>Customer_3980</v>
      </c>
      <c r="C3982" s="9">
        <f>IF(OR('1. Raw Data'!C3982&lt;18, '1. Raw Data'!C3982&gt;100), MEDIAN('1. Raw Data'!$C$2:$C$5001), '1. Raw Data'!C3982)</f>
        <v>50</v>
      </c>
      <c r="D3982" s="9" t="s">
        <v>5022</v>
      </c>
      <c r="E3982" s="22">
        <v>44877</v>
      </c>
      <c r="F3982" s="9">
        <v>1</v>
      </c>
      <c r="G3982" s="9">
        <v>13084</v>
      </c>
      <c r="H3982" s="15">
        <v>44906</v>
      </c>
      <c r="I3982" s="9" t="s">
        <v>7456</v>
      </c>
      <c r="J3982" s="9">
        <v>108</v>
      </c>
      <c r="K3982" s="9" t="s">
        <v>7496</v>
      </c>
      <c r="L3982" s="9" t="str">
        <f>IF(OR('1. Raw Data'!L3982="Elec", '1. Raw Data'!L3982="elect"), "Electronics", '1. Raw Data'!L3982)</f>
        <v>Sports</v>
      </c>
      <c r="M3982" s="9">
        <v>214.24</v>
      </c>
      <c r="N3982" s="9">
        <f>IF(ISBLANK('1. Raw Data'!N3982), MEDIAN('1. Raw Data'!$N$2:$N$5001), '1. Raw Data'!N3982)</f>
        <v>145.26</v>
      </c>
      <c r="O3982" s="9">
        <v>2</v>
      </c>
      <c r="P3982" s="9">
        <f>IF(ISBLANK('1. Raw Data'!P3982), 0, '1. Raw Data'!P3982)</f>
        <v>0.1</v>
      </c>
      <c r="Q3982" s="9">
        <v>781</v>
      </c>
      <c r="R3982" s="9">
        <v>2</v>
      </c>
      <c r="S3982" s="9">
        <f t="shared" si="186"/>
        <v>385.63200000000001</v>
      </c>
      <c r="T3982" s="9">
        <f t="shared" si="187"/>
        <v>95.112000000000023</v>
      </c>
      <c r="U3982" s="23">
        <f t="shared" si="188"/>
        <v>0.2466392830470501</v>
      </c>
    </row>
    <row r="3983" spans="1:21" x14ac:dyDescent="0.3">
      <c r="A3983" s="9">
        <v>2222</v>
      </c>
      <c r="B3983" s="9" t="str">
        <f>PROPER(TRIM('1. Raw Data'!B3983))</f>
        <v>Customer_3981</v>
      </c>
      <c r="C3983" s="9">
        <f>IF(OR('1. Raw Data'!C3983&lt;18, '1. Raw Data'!C3983&gt;100), MEDIAN('1. Raw Data'!$C$2:$C$5001), '1. Raw Data'!C3983)</f>
        <v>42</v>
      </c>
      <c r="D3983" s="9" t="s">
        <v>5023</v>
      </c>
      <c r="E3983" s="22">
        <v>44568</v>
      </c>
      <c r="F3983" s="9">
        <v>1</v>
      </c>
      <c r="G3983" s="9">
        <v>12035</v>
      </c>
      <c r="H3983" s="15">
        <v>44743</v>
      </c>
      <c r="I3983" s="9" t="s">
        <v>7456</v>
      </c>
      <c r="J3983" s="9">
        <v>103</v>
      </c>
      <c r="K3983" s="9" t="s">
        <v>7472</v>
      </c>
      <c r="L3983" s="9" t="str">
        <f>IF(OR('1. Raw Data'!L3983="Elec", '1. Raw Data'!L3983="elect"), "Electronics", '1. Raw Data'!L3983)</f>
        <v>Clothing</v>
      </c>
      <c r="M3983" s="9">
        <v>1005.97</v>
      </c>
      <c r="N3983" s="9">
        <f>IF(ISBLANK('1. Raw Data'!N3983), MEDIAN('1. Raw Data'!$N$2:$N$5001), '1. Raw Data'!N3983)</f>
        <v>413.76</v>
      </c>
      <c r="O3983" s="9">
        <v>2</v>
      </c>
      <c r="P3983" s="9">
        <f>IF(ISBLANK('1. Raw Data'!P3983), 0, '1. Raw Data'!P3983)</f>
        <v>0</v>
      </c>
      <c r="Q3983" s="9">
        <v>493</v>
      </c>
      <c r="R3983" s="9">
        <v>2</v>
      </c>
      <c r="S3983" s="9">
        <f t="shared" si="186"/>
        <v>2011.94</v>
      </c>
      <c r="T3983" s="9">
        <f t="shared" si="187"/>
        <v>1184.42</v>
      </c>
      <c r="U3983" s="23">
        <f t="shared" si="188"/>
        <v>0.58869548793701598</v>
      </c>
    </row>
    <row r="3984" spans="1:21" x14ac:dyDescent="0.3">
      <c r="A3984" s="9">
        <v>1361</v>
      </c>
      <c r="B3984" s="9" t="str">
        <f>PROPER(TRIM('1. Raw Data'!B3984))</f>
        <v>Customer_3982</v>
      </c>
      <c r="C3984" s="9">
        <f>IF(OR('1. Raw Data'!C3984&lt;18, '1. Raw Data'!C3984&gt;100), MEDIAN('1. Raw Data'!$C$2:$C$5001), '1. Raw Data'!C3984)</f>
        <v>58</v>
      </c>
      <c r="D3984" s="9" t="s">
        <v>5023</v>
      </c>
      <c r="E3984" s="22">
        <v>43944</v>
      </c>
      <c r="F3984" s="9">
        <v>0</v>
      </c>
      <c r="G3984" s="9">
        <v>11427</v>
      </c>
      <c r="H3984" s="15">
        <v>43944</v>
      </c>
      <c r="I3984" s="9" t="s">
        <v>7455</v>
      </c>
      <c r="J3984" s="9">
        <v>119</v>
      </c>
      <c r="K3984" s="9" t="s">
        <v>7459</v>
      </c>
      <c r="L3984" s="9" t="str">
        <f>IF(OR('1. Raw Data'!L3984="Elec", '1. Raw Data'!L3984="elect"), "Electronics", '1. Raw Data'!L3984)</f>
        <v>Sports</v>
      </c>
      <c r="M3984" s="9">
        <v>1392.13</v>
      </c>
      <c r="N3984" s="9">
        <f>IF(ISBLANK('1. Raw Data'!N3984), MEDIAN('1. Raw Data'!$N$2:$N$5001), '1. Raw Data'!N3984)</f>
        <v>753.16</v>
      </c>
      <c r="O3984" s="9">
        <v>1</v>
      </c>
      <c r="P3984" s="9">
        <f>IF(ISBLANK('1. Raw Data'!P3984), 0, '1. Raw Data'!P3984)</f>
        <v>0</v>
      </c>
      <c r="Q3984" s="9">
        <v>820</v>
      </c>
      <c r="R3984" s="9">
        <v>4</v>
      </c>
      <c r="S3984" s="9">
        <f t="shared" si="186"/>
        <v>1392.13</v>
      </c>
      <c r="T3984" s="9">
        <f t="shared" si="187"/>
        <v>638.97000000000014</v>
      </c>
      <c r="U3984" s="23">
        <f t="shared" si="188"/>
        <v>0.4589873072198718</v>
      </c>
    </row>
    <row r="3985" spans="1:21" x14ac:dyDescent="0.3">
      <c r="A3985" s="9">
        <v>2464</v>
      </c>
      <c r="B3985" s="9" t="str">
        <f>PROPER(TRIM('1. Raw Data'!B3985))</f>
        <v>Customer_3983</v>
      </c>
      <c r="C3985" s="9">
        <f>IF(OR('1. Raw Data'!C3985&lt;18, '1. Raw Data'!C3985&gt;100), MEDIAN('1. Raw Data'!$C$2:$C$5001), '1. Raw Data'!C3985)</f>
        <v>56</v>
      </c>
      <c r="D3985" s="9" t="s">
        <v>5022</v>
      </c>
      <c r="E3985" s="22">
        <v>44854</v>
      </c>
      <c r="F3985" s="9">
        <v>0</v>
      </c>
      <c r="G3985" s="9">
        <v>10737</v>
      </c>
      <c r="H3985" s="15">
        <v>44854</v>
      </c>
      <c r="I3985" s="9" t="s">
        <v>7455</v>
      </c>
      <c r="J3985" s="9">
        <v>146</v>
      </c>
      <c r="K3985" s="9" t="s">
        <v>7505</v>
      </c>
      <c r="L3985" s="9" t="str">
        <f>IF(OR('1. Raw Data'!L3985="Elec", '1. Raw Data'!L3985="elect"), "Electronics", '1. Raw Data'!L3985)</f>
        <v>Home Appliances</v>
      </c>
      <c r="M3985" s="9">
        <v>1455.41</v>
      </c>
      <c r="N3985" s="9">
        <f>IF(ISBLANK('1. Raw Data'!N3985), MEDIAN('1. Raw Data'!$N$2:$N$5001), '1. Raw Data'!N3985)</f>
        <v>666.33</v>
      </c>
      <c r="O3985" s="9">
        <v>5</v>
      </c>
      <c r="P3985" s="9">
        <f>IF(ISBLANK('1. Raw Data'!P3985), 0, '1. Raw Data'!P3985)</f>
        <v>0</v>
      </c>
      <c r="Q3985" s="9">
        <v>388</v>
      </c>
      <c r="R3985" s="9">
        <v>6</v>
      </c>
      <c r="S3985" s="9">
        <f t="shared" si="186"/>
        <v>7277.05</v>
      </c>
      <c r="T3985" s="9">
        <f t="shared" si="187"/>
        <v>3945.4</v>
      </c>
      <c r="U3985" s="23">
        <f t="shared" si="188"/>
        <v>0.54217024755910703</v>
      </c>
    </row>
    <row r="3986" spans="1:21" x14ac:dyDescent="0.3">
      <c r="A3986" s="9">
        <v>1025</v>
      </c>
      <c r="B3986" s="9" t="str">
        <f>PROPER(TRIM('1. Raw Data'!B3986))</f>
        <v>Customer_3984</v>
      </c>
      <c r="C3986" s="9">
        <f>IF(OR('1. Raw Data'!C3986&lt;18, '1. Raw Data'!C3986&gt;100), MEDIAN('1. Raw Data'!$C$2:$C$5001), '1. Raw Data'!C3986)</f>
        <v>35</v>
      </c>
      <c r="D3986" s="9" t="s">
        <v>5018</v>
      </c>
      <c r="E3986" s="22">
        <v>44991</v>
      </c>
      <c r="F3986" s="9">
        <v>0</v>
      </c>
      <c r="G3986" s="9">
        <v>13849</v>
      </c>
      <c r="H3986" s="15">
        <v>45080</v>
      </c>
      <c r="I3986" s="9" t="s">
        <v>7457</v>
      </c>
      <c r="J3986" s="9">
        <v>141</v>
      </c>
      <c r="K3986" s="9" t="s">
        <v>7490</v>
      </c>
      <c r="L3986" s="9" t="str">
        <f>IF(OR('1. Raw Data'!L3986="Elec", '1. Raw Data'!L3986="elect"), "Electronics", '1. Raw Data'!L3986)</f>
        <v>Sports</v>
      </c>
      <c r="M3986" s="9">
        <v>392.09</v>
      </c>
      <c r="N3986" s="9">
        <f>IF(ISBLANK('1. Raw Data'!N3986), MEDIAN('1. Raw Data'!$N$2:$N$5001), '1. Raw Data'!N3986)</f>
        <v>219.98</v>
      </c>
      <c r="O3986" s="9">
        <v>1</v>
      </c>
      <c r="P3986" s="9">
        <f>IF(ISBLANK('1. Raw Data'!P3986), 0, '1. Raw Data'!P3986)</f>
        <v>0.1</v>
      </c>
      <c r="Q3986" s="9">
        <v>667</v>
      </c>
      <c r="R3986" s="9">
        <v>2</v>
      </c>
      <c r="S3986" s="9">
        <f t="shared" si="186"/>
        <v>352.88099999999997</v>
      </c>
      <c r="T3986" s="9">
        <f t="shared" si="187"/>
        <v>132.90099999999998</v>
      </c>
      <c r="U3986" s="23">
        <f t="shared" si="188"/>
        <v>0.37661704653976835</v>
      </c>
    </row>
    <row r="3987" spans="1:21" x14ac:dyDescent="0.3">
      <c r="A3987" s="9">
        <v>2048</v>
      </c>
      <c r="B3987" s="9" t="str">
        <f>PROPER(TRIM('1. Raw Data'!B3987))</f>
        <v>Customer_3985</v>
      </c>
      <c r="C3987" s="9">
        <f>IF(OR('1. Raw Data'!C3987&lt;18, '1. Raw Data'!C3987&gt;100), MEDIAN('1. Raw Data'!$C$2:$C$5001), '1. Raw Data'!C3987)</f>
        <v>43</v>
      </c>
      <c r="D3987" s="9" t="s">
        <v>5023</v>
      </c>
      <c r="E3987" s="22">
        <v>44024</v>
      </c>
      <c r="F3987" s="9">
        <v>1</v>
      </c>
      <c r="G3987" s="9">
        <v>11777</v>
      </c>
      <c r="H3987" s="15">
        <v>44172</v>
      </c>
      <c r="I3987" s="9" t="s">
        <v>7457</v>
      </c>
      <c r="J3987" s="9">
        <v>103</v>
      </c>
      <c r="K3987" s="9" t="s">
        <v>7472</v>
      </c>
      <c r="L3987" s="9" t="str">
        <f>IF(OR('1. Raw Data'!L3987="Elec", '1. Raw Data'!L3987="elect"), "Electronics", '1. Raw Data'!L3987)</f>
        <v>Electronics</v>
      </c>
      <c r="M3987" s="9">
        <v>1223.42</v>
      </c>
      <c r="N3987" s="9">
        <f>IF(ISBLANK('1. Raw Data'!N3987), MEDIAN('1. Raw Data'!$N$2:$N$5001), '1. Raw Data'!N3987)</f>
        <v>802.65</v>
      </c>
      <c r="O3987" s="9">
        <v>5</v>
      </c>
      <c r="P3987" s="9">
        <f>IF(ISBLANK('1. Raw Data'!P3987), 0, '1. Raw Data'!P3987)</f>
        <v>0</v>
      </c>
      <c r="Q3987" s="9">
        <v>1145</v>
      </c>
      <c r="R3987" s="9">
        <v>3</v>
      </c>
      <c r="S3987" s="9">
        <f t="shared" si="186"/>
        <v>6117.1</v>
      </c>
      <c r="T3987" s="9">
        <f t="shared" si="187"/>
        <v>2103.8500000000004</v>
      </c>
      <c r="U3987" s="23">
        <f t="shared" si="188"/>
        <v>0.34392931290971218</v>
      </c>
    </row>
    <row r="3988" spans="1:21" x14ac:dyDescent="0.3">
      <c r="A3988" s="9">
        <v>2417</v>
      </c>
      <c r="B3988" s="9" t="str">
        <f>PROPER(TRIM('1. Raw Data'!B3988))</f>
        <v>Customer_3986</v>
      </c>
      <c r="C3988" s="9">
        <f>IF(OR('1. Raw Data'!C3988&lt;18, '1. Raw Data'!C3988&gt;100), MEDIAN('1. Raw Data'!$C$2:$C$5001), '1. Raw Data'!C3988)</f>
        <v>44</v>
      </c>
      <c r="D3988" s="9" t="s">
        <v>5019</v>
      </c>
      <c r="E3988" s="22">
        <v>44584</v>
      </c>
      <c r="F3988" s="9">
        <v>0</v>
      </c>
      <c r="G3988" s="9">
        <v>10379</v>
      </c>
      <c r="H3988" s="15">
        <v>44584</v>
      </c>
      <c r="I3988" s="9" t="s">
        <v>7456</v>
      </c>
      <c r="J3988" s="9">
        <v>136</v>
      </c>
      <c r="K3988" s="9" t="s">
        <v>7503</v>
      </c>
      <c r="L3988" s="9" t="str">
        <f>IF(OR('1. Raw Data'!L3988="Elec", '1. Raw Data'!L3988="elect"), "Electronics", '1. Raw Data'!L3988)</f>
        <v>Sports</v>
      </c>
      <c r="M3988" s="9">
        <v>562.65</v>
      </c>
      <c r="N3988" s="9">
        <f>IF(ISBLANK('1. Raw Data'!N3988), MEDIAN('1. Raw Data'!$N$2:$N$5001), '1. Raw Data'!N3988)</f>
        <v>378.89</v>
      </c>
      <c r="O3988" s="9">
        <v>2</v>
      </c>
      <c r="P3988" s="9">
        <f>IF(ISBLANK('1. Raw Data'!P3988), 0, '1. Raw Data'!P3988)</f>
        <v>0</v>
      </c>
      <c r="Q3988" s="9">
        <v>1003</v>
      </c>
      <c r="R3988" s="9">
        <v>4</v>
      </c>
      <c r="S3988" s="9">
        <f t="shared" si="186"/>
        <v>1125.3</v>
      </c>
      <c r="T3988" s="9">
        <f t="shared" si="187"/>
        <v>367.52</v>
      </c>
      <c r="U3988" s="23">
        <f t="shared" si="188"/>
        <v>0.32659735181729316</v>
      </c>
    </row>
    <row r="3989" spans="1:21" x14ac:dyDescent="0.3">
      <c r="A3989" s="9">
        <v>1506</v>
      </c>
      <c r="B3989" s="9" t="str">
        <f>PROPER(TRIM('1. Raw Data'!B3989))</f>
        <v>Customer_3987</v>
      </c>
      <c r="C3989" s="9">
        <f>IF(OR('1. Raw Data'!C3989&lt;18, '1. Raw Data'!C3989&gt;100), MEDIAN('1. Raw Data'!$C$2:$C$5001), '1. Raw Data'!C3989)</f>
        <v>40</v>
      </c>
      <c r="D3989" s="9" t="s">
        <v>5018</v>
      </c>
      <c r="E3989" s="22">
        <v>44153</v>
      </c>
      <c r="F3989" s="9">
        <v>1</v>
      </c>
      <c r="G3989" s="9">
        <v>13763</v>
      </c>
      <c r="H3989" s="15">
        <v>44153</v>
      </c>
      <c r="I3989" s="9" t="s">
        <v>7456</v>
      </c>
      <c r="J3989" s="9">
        <v>125</v>
      </c>
      <c r="K3989" s="9" t="s">
        <v>7479</v>
      </c>
      <c r="L3989" s="9" t="str">
        <f>IF(OR('1. Raw Data'!L3989="Elec", '1. Raw Data'!L3989="elect"), "Electronics", '1. Raw Data'!L3989)</f>
        <v>Sports</v>
      </c>
      <c r="M3989" s="9">
        <v>1355.66</v>
      </c>
      <c r="N3989" s="9">
        <f>IF(ISBLANK('1. Raw Data'!N3989), MEDIAN('1. Raw Data'!$N$2:$N$5001), '1. Raw Data'!N3989)</f>
        <v>704.22</v>
      </c>
      <c r="O3989" s="9">
        <v>3</v>
      </c>
      <c r="P3989" s="9">
        <f>IF(ISBLANK('1. Raw Data'!P3989), 0, '1. Raw Data'!P3989)</f>
        <v>0.2</v>
      </c>
      <c r="Q3989" s="9">
        <v>1505</v>
      </c>
      <c r="R3989" s="9">
        <v>1</v>
      </c>
      <c r="S3989" s="9">
        <f t="shared" si="186"/>
        <v>3253.5840000000007</v>
      </c>
      <c r="T3989" s="9">
        <f t="shared" si="187"/>
        <v>1140.9240000000009</v>
      </c>
      <c r="U3989" s="23">
        <f t="shared" si="188"/>
        <v>0.35066683386689895</v>
      </c>
    </row>
    <row r="3990" spans="1:21" x14ac:dyDescent="0.3">
      <c r="A3990" s="9">
        <v>2324</v>
      </c>
      <c r="B3990" s="9" t="str">
        <f>PROPER(TRIM('1. Raw Data'!B3990))</f>
        <v>Customer_3988</v>
      </c>
      <c r="C3990" s="9">
        <f>IF(OR('1. Raw Data'!C3990&lt;18, '1. Raw Data'!C3990&gt;100), MEDIAN('1. Raw Data'!$C$2:$C$5001), '1. Raw Data'!C3990)</f>
        <v>57</v>
      </c>
      <c r="D3990" s="9" t="s">
        <v>5019</v>
      </c>
      <c r="E3990" s="22">
        <v>44353</v>
      </c>
      <c r="F3990" s="9">
        <v>0</v>
      </c>
      <c r="G3990" s="9">
        <v>12468</v>
      </c>
      <c r="H3990" s="15">
        <v>44353</v>
      </c>
      <c r="I3990" s="9" t="s">
        <v>7456</v>
      </c>
      <c r="J3990" s="9">
        <v>136</v>
      </c>
      <c r="K3990" s="9" t="s">
        <v>7503</v>
      </c>
      <c r="L3990" s="9" t="str">
        <f>IF(OR('1. Raw Data'!L3990="Elec", '1. Raw Data'!L3990="elect"), "Electronics", '1. Raw Data'!L3990)</f>
        <v>Sports</v>
      </c>
      <c r="M3990" s="9">
        <v>1191.8599999999999</v>
      </c>
      <c r="N3990" s="9">
        <f>IF(ISBLANK('1. Raw Data'!N3990), MEDIAN('1. Raw Data'!$N$2:$N$5001), '1. Raw Data'!N3990)</f>
        <v>767</v>
      </c>
      <c r="O3990" s="9">
        <v>3</v>
      </c>
      <c r="P3990" s="9">
        <f>IF(ISBLANK('1. Raw Data'!P3990), 0, '1. Raw Data'!P3990)</f>
        <v>0</v>
      </c>
      <c r="Q3990" s="9">
        <v>354</v>
      </c>
      <c r="R3990" s="9">
        <v>7</v>
      </c>
      <c r="S3990" s="9">
        <f t="shared" si="186"/>
        <v>3575.58</v>
      </c>
      <c r="T3990" s="9">
        <f t="shared" si="187"/>
        <v>1274.58</v>
      </c>
      <c r="U3990" s="23">
        <f t="shared" si="188"/>
        <v>0.35646804154850403</v>
      </c>
    </row>
    <row r="3991" spans="1:21" x14ac:dyDescent="0.3">
      <c r="A3991" s="9">
        <v>2362</v>
      </c>
      <c r="B3991" s="9" t="str">
        <f>PROPER(TRIM('1. Raw Data'!B3991))</f>
        <v>Customer_3989</v>
      </c>
      <c r="C3991" s="9">
        <f>IF(OR('1. Raw Data'!C3991&lt;18, '1. Raw Data'!C3991&gt;100), MEDIAN('1. Raw Data'!$C$2:$C$5001), '1. Raw Data'!C3991)</f>
        <v>37</v>
      </c>
      <c r="D3991" s="9" t="s">
        <v>5020</v>
      </c>
      <c r="E3991" s="22">
        <v>44041</v>
      </c>
      <c r="F3991" s="9">
        <v>1</v>
      </c>
      <c r="G3991" s="9">
        <v>11203</v>
      </c>
      <c r="H3991" s="15">
        <v>44041</v>
      </c>
      <c r="I3991" s="9" t="s">
        <v>7456</v>
      </c>
      <c r="J3991" s="9">
        <v>111</v>
      </c>
      <c r="K3991" s="9" t="s">
        <v>7476</v>
      </c>
      <c r="L3991" s="9" t="str">
        <f>IF(OR('1. Raw Data'!L3991="Elec", '1. Raw Data'!L3991="elect"), "Electronics", '1. Raw Data'!L3991)</f>
        <v>Electronics</v>
      </c>
      <c r="M3991" s="9">
        <v>157.19</v>
      </c>
      <c r="N3991" s="9">
        <f>IF(ISBLANK('1. Raw Data'!N3991), MEDIAN('1. Raw Data'!$N$2:$N$5001), '1. Raw Data'!N3991)</f>
        <v>76.099999999999994</v>
      </c>
      <c r="O3991" s="9">
        <v>1</v>
      </c>
      <c r="P3991" s="9">
        <f>IF(ISBLANK('1. Raw Data'!P3991), 0, '1. Raw Data'!P3991)</f>
        <v>0</v>
      </c>
      <c r="Q3991" s="9">
        <v>1617</v>
      </c>
      <c r="R3991" s="9">
        <v>1</v>
      </c>
      <c r="S3991" s="9">
        <f t="shared" si="186"/>
        <v>157.19</v>
      </c>
      <c r="T3991" s="9">
        <f t="shared" si="187"/>
        <v>81.09</v>
      </c>
      <c r="U3991" s="23">
        <f t="shared" si="188"/>
        <v>0.51587251097398057</v>
      </c>
    </row>
    <row r="3992" spans="1:21" x14ac:dyDescent="0.3">
      <c r="A3992" s="9">
        <v>1266</v>
      </c>
      <c r="B3992" s="9" t="str">
        <f>PROPER(TRIM('1. Raw Data'!B3992))</f>
        <v>Customer_3990</v>
      </c>
      <c r="C3992" s="9">
        <f>IF(OR('1. Raw Data'!C3992&lt;18, '1. Raw Data'!C3992&gt;100), MEDIAN('1. Raw Data'!$C$2:$C$5001), '1. Raw Data'!C3992)</f>
        <v>32</v>
      </c>
      <c r="D3992" s="9" t="s">
        <v>5022</v>
      </c>
      <c r="E3992" s="22">
        <v>45006</v>
      </c>
      <c r="F3992" s="9">
        <v>0</v>
      </c>
      <c r="G3992" s="9">
        <v>11661</v>
      </c>
      <c r="H3992" s="15">
        <v>45006</v>
      </c>
      <c r="I3992" s="9" t="s">
        <v>7457</v>
      </c>
      <c r="J3992" s="9">
        <v>116</v>
      </c>
      <c r="K3992" s="9" t="s">
        <v>7480</v>
      </c>
      <c r="L3992" s="9" t="str">
        <f>IF(OR('1. Raw Data'!L3992="Elec", '1. Raw Data'!L3992="elect"), "Electronics", '1. Raw Data'!L3992)</f>
        <v>Electronics</v>
      </c>
      <c r="M3992" s="9">
        <v>640.35</v>
      </c>
      <c r="N3992" s="9">
        <f>IF(ISBLANK('1. Raw Data'!N3992), MEDIAN('1. Raw Data'!$N$2:$N$5001), '1. Raw Data'!N3992)</f>
        <v>257.35000000000002</v>
      </c>
      <c r="O3992" s="9">
        <v>5</v>
      </c>
      <c r="P3992" s="9">
        <f>IF(ISBLANK('1. Raw Data'!P3992), 0, '1. Raw Data'!P3992)</f>
        <v>0.2</v>
      </c>
      <c r="Q3992" s="9">
        <v>652</v>
      </c>
      <c r="R3992" s="9">
        <v>3</v>
      </c>
      <c r="S3992" s="9">
        <f t="shared" si="186"/>
        <v>2561.4</v>
      </c>
      <c r="T3992" s="9">
        <f t="shared" si="187"/>
        <v>1274.6500000000001</v>
      </c>
      <c r="U3992" s="23">
        <f t="shared" si="188"/>
        <v>0.49763801046302802</v>
      </c>
    </row>
    <row r="3993" spans="1:21" x14ac:dyDescent="0.3">
      <c r="A3993" s="9">
        <v>1460</v>
      </c>
      <c r="B3993" s="9" t="str">
        <f>PROPER(TRIM('1. Raw Data'!B3993))</f>
        <v>Customer_3991</v>
      </c>
      <c r="C3993" s="9">
        <f>IF(OR('1. Raw Data'!C3993&lt;18, '1. Raw Data'!C3993&gt;100), MEDIAN('1. Raw Data'!$C$2:$C$5001), '1. Raw Data'!C3993)</f>
        <v>40</v>
      </c>
      <c r="D3993" s="9" t="s">
        <v>5018</v>
      </c>
      <c r="E3993" s="22">
        <v>45211</v>
      </c>
      <c r="F3993" s="9">
        <v>0</v>
      </c>
      <c r="G3993" s="9">
        <v>13058</v>
      </c>
      <c r="H3993" s="15">
        <v>45270</v>
      </c>
      <c r="I3993" s="9" t="s">
        <v>7457</v>
      </c>
      <c r="J3993" s="9">
        <v>117</v>
      </c>
      <c r="K3993" s="9" t="s">
        <v>7483</v>
      </c>
      <c r="L3993" s="9" t="str">
        <f>IF(OR('1. Raw Data'!L3993="Elec", '1. Raw Data'!L3993="elect"), "Electronics", '1. Raw Data'!L3993)</f>
        <v>Electronics</v>
      </c>
      <c r="M3993" s="9">
        <v>539.11</v>
      </c>
      <c r="N3993" s="9">
        <f>IF(ISBLANK('1. Raw Data'!N3993), MEDIAN('1. Raw Data'!$N$2:$N$5001), '1. Raw Data'!N3993)</f>
        <v>353.96</v>
      </c>
      <c r="O3993" s="9">
        <v>1</v>
      </c>
      <c r="P3993" s="9">
        <f>IF(ISBLANK('1. Raw Data'!P3993), 0, '1. Raw Data'!P3993)</f>
        <v>0</v>
      </c>
      <c r="Q3993" s="9">
        <v>447</v>
      </c>
      <c r="R3993" s="9">
        <v>3</v>
      </c>
      <c r="S3993" s="9">
        <f t="shared" si="186"/>
        <v>539.11</v>
      </c>
      <c r="T3993" s="9">
        <f t="shared" si="187"/>
        <v>185.15000000000003</v>
      </c>
      <c r="U3993" s="23">
        <f t="shared" si="188"/>
        <v>0.34343640444436208</v>
      </c>
    </row>
    <row r="3994" spans="1:21" x14ac:dyDescent="0.3">
      <c r="A3994" s="9">
        <v>1455</v>
      </c>
      <c r="B3994" s="9" t="str">
        <f>PROPER(TRIM('1. Raw Data'!B3994))</f>
        <v>Customer_3992</v>
      </c>
      <c r="C3994" s="9">
        <f>IF(OR('1. Raw Data'!C3994&lt;18, '1. Raw Data'!C3994&gt;100), MEDIAN('1. Raw Data'!$C$2:$C$5001), '1. Raw Data'!C3994)</f>
        <v>28</v>
      </c>
      <c r="D3994" s="9" t="s">
        <v>5018</v>
      </c>
      <c r="E3994" s="22">
        <v>45311</v>
      </c>
      <c r="F3994" s="9">
        <v>0</v>
      </c>
      <c r="G3994" s="9">
        <v>11306</v>
      </c>
      <c r="H3994" s="15">
        <v>45311</v>
      </c>
      <c r="I3994" s="9" t="s">
        <v>7456</v>
      </c>
      <c r="J3994" s="9">
        <v>142</v>
      </c>
      <c r="K3994" s="9" t="s">
        <v>7500</v>
      </c>
      <c r="L3994" s="9" t="str">
        <f>IF(OR('1. Raw Data'!L3994="Elec", '1. Raw Data'!L3994="elect"), "Electronics", '1. Raw Data'!L3994)</f>
        <v>Clothing</v>
      </c>
      <c r="M3994" s="9">
        <v>1188.51</v>
      </c>
      <c r="N3994" s="9">
        <f>IF(ISBLANK('1. Raw Data'!N3994), MEDIAN('1. Raw Data'!$N$2:$N$5001), '1. Raw Data'!N3994)</f>
        <v>517.98</v>
      </c>
      <c r="O3994" s="9">
        <v>4</v>
      </c>
      <c r="P3994" s="9">
        <f>IF(ISBLANK('1. Raw Data'!P3994), 0, '1. Raw Data'!P3994)</f>
        <v>0.05</v>
      </c>
      <c r="Q3994" s="9">
        <v>347</v>
      </c>
      <c r="R3994" s="9">
        <v>6</v>
      </c>
      <c r="S3994" s="9">
        <f t="shared" si="186"/>
        <v>4516.3379999999997</v>
      </c>
      <c r="T3994" s="9">
        <f t="shared" si="187"/>
        <v>2444.4179999999997</v>
      </c>
      <c r="U3994" s="23">
        <f t="shared" si="188"/>
        <v>0.54123894181524934</v>
      </c>
    </row>
    <row r="3995" spans="1:21" x14ac:dyDescent="0.3">
      <c r="A3995" s="9">
        <v>2383</v>
      </c>
      <c r="B3995" s="9" t="str">
        <f>PROPER(TRIM('1. Raw Data'!B3995))</f>
        <v>Customer_3993</v>
      </c>
      <c r="C3995" s="9">
        <f>IF(OR('1. Raw Data'!C3995&lt;18, '1. Raw Data'!C3995&gt;100), MEDIAN('1. Raw Data'!$C$2:$C$5001), '1. Raw Data'!C3995)</f>
        <v>20</v>
      </c>
      <c r="D3995" s="9" t="s">
        <v>5021</v>
      </c>
      <c r="E3995" s="22">
        <v>44067</v>
      </c>
      <c r="F3995" s="9">
        <v>0</v>
      </c>
      <c r="G3995" s="9">
        <v>12465</v>
      </c>
      <c r="H3995" s="15">
        <v>44067</v>
      </c>
      <c r="I3995" s="9" t="s">
        <v>7457</v>
      </c>
      <c r="J3995" s="9">
        <v>124</v>
      </c>
      <c r="K3995" s="9" t="s">
        <v>7497</v>
      </c>
      <c r="L3995" s="9" t="str">
        <f>IF(OR('1. Raw Data'!L3995="Elec", '1. Raw Data'!L3995="elect"), "Electronics", '1. Raw Data'!L3995)</f>
        <v>Electronics</v>
      </c>
      <c r="M3995" s="9">
        <v>644.91</v>
      </c>
      <c r="N3995" s="9">
        <f>IF(ISBLANK('1. Raw Data'!N3995), MEDIAN('1. Raw Data'!$N$2:$N$5001), '1. Raw Data'!N3995)</f>
        <v>261.37</v>
      </c>
      <c r="O3995" s="9">
        <v>1</v>
      </c>
      <c r="P3995" s="9">
        <f>IF(ISBLANK('1. Raw Data'!P3995), 0, '1. Raw Data'!P3995)</f>
        <v>0</v>
      </c>
      <c r="Q3995" s="9">
        <v>530</v>
      </c>
      <c r="R3995" s="9">
        <v>3</v>
      </c>
      <c r="S3995" s="9">
        <f t="shared" si="186"/>
        <v>644.91</v>
      </c>
      <c r="T3995" s="9">
        <f t="shared" si="187"/>
        <v>383.53999999999996</v>
      </c>
      <c r="U3995" s="23">
        <f t="shared" si="188"/>
        <v>0.59471864291141396</v>
      </c>
    </row>
    <row r="3996" spans="1:21" x14ac:dyDescent="0.3">
      <c r="A3996" s="9">
        <v>2091</v>
      </c>
      <c r="B3996" s="9" t="str">
        <f>PROPER(TRIM('1. Raw Data'!B3996))</f>
        <v>Customer_3994</v>
      </c>
      <c r="C3996" s="9">
        <f>IF(OR('1. Raw Data'!C3996&lt;18, '1. Raw Data'!C3996&gt;100), MEDIAN('1. Raw Data'!$C$2:$C$5001), '1. Raw Data'!C3996)</f>
        <v>39</v>
      </c>
      <c r="D3996" s="9" t="s">
        <v>5021</v>
      </c>
      <c r="E3996" s="22">
        <v>44534</v>
      </c>
      <c r="F3996" s="9">
        <v>1</v>
      </c>
      <c r="G3996" s="9">
        <v>10355</v>
      </c>
      <c r="H3996" s="15">
        <v>44298</v>
      </c>
      <c r="I3996" s="9" t="s">
        <v>7457</v>
      </c>
      <c r="J3996" s="9">
        <v>117</v>
      </c>
      <c r="K3996" s="9" t="s">
        <v>7483</v>
      </c>
      <c r="L3996" s="9" t="str">
        <f>IF(OR('1. Raw Data'!L3996="Elec", '1. Raw Data'!L3996="elect"), "Electronics", '1. Raw Data'!L3996)</f>
        <v>Clothing</v>
      </c>
      <c r="M3996" s="9">
        <v>1042.6500000000001</v>
      </c>
      <c r="N3996" s="9">
        <f>IF(ISBLANK('1. Raw Data'!N3996), MEDIAN('1. Raw Data'!$N$2:$N$5001), '1. Raw Data'!N3996)</f>
        <v>527.73</v>
      </c>
      <c r="O3996" s="9">
        <v>1</v>
      </c>
      <c r="P3996" s="9">
        <f>IF(ISBLANK('1. Raw Data'!P3996), 0, '1. Raw Data'!P3996)</f>
        <v>0</v>
      </c>
      <c r="Q3996" s="9">
        <v>1360</v>
      </c>
      <c r="R3996" s="9">
        <v>3</v>
      </c>
      <c r="S3996" s="9">
        <f t="shared" si="186"/>
        <v>1042.6500000000001</v>
      </c>
      <c r="T3996" s="9">
        <f t="shared" si="187"/>
        <v>514.92000000000007</v>
      </c>
      <c r="U3996" s="23">
        <f t="shared" si="188"/>
        <v>0.49385699899295066</v>
      </c>
    </row>
    <row r="3997" spans="1:21" x14ac:dyDescent="0.3">
      <c r="A3997" s="9">
        <v>2006</v>
      </c>
      <c r="B3997" s="9" t="str">
        <f>PROPER(TRIM('1. Raw Data'!B3997))</f>
        <v>Customer_3995</v>
      </c>
      <c r="C3997" s="9">
        <f>IF(OR('1. Raw Data'!C3997&lt;18, '1. Raw Data'!C3997&gt;100), MEDIAN('1. Raw Data'!$C$2:$C$5001), '1. Raw Data'!C3997)</f>
        <v>21</v>
      </c>
      <c r="D3997" s="9" t="s">
        <v>5022</v>
      </c>
      <c r="E3997" s="22">
        <v>44873</v>
      </c>
      <c r="F3997" s="9">
        <v>1</v>
      </c>
      <c r="G3997" s="9">
        <v>13773</v>
      </c>
      <c r="H3997" s="15">
        <v>44784</v>
      </c>
      <c r="I3997" s="9" t="s">
        <v>7455</v>
      </c>
      <c r="J3997" s="9">
        <v>148</v>
      </c>
      <c r="K3997" s="9" t="s">
        <v>7491</v>
      </c>
      <c r="L3997" s="9" t="str">
        <f>IF(OR('1. Raw Data'!L3997="Elec", '1. Raw Data'!L3997="elect"), "Electronics", '1. Raw Data'!L3997)</f>
        <v>Sports</v>
      </c>
      <c r="M3997" s="9">
        <v>923.53</v>
      </c>
      <c r="N3997" s="9">
        <f>IF(ISBLANK('1. Raw Data'!N3997), MEDIAN('1. Raw Data'!$N$2:$N$5001), '1. Raw Data'!N3997)</f>
        <v>474.52</v>
      </c>
      <c r="O3997" s="9">
        <v>1</v>
      </c>
      <c r="P3997" s="9">
        <f>IF(ISBLANK('1. Raw Data'!P3997), 0, '1. Raw Data'!P3997)</f>
        <v>0</v>
      </c>
      <c r="Q3997" s="9">
        <v>785</v>
      </c>
      <c r="R3997" s="9">
        <v>5</v>
      </c>
      <c r="S3997" s="9">
        <f t="shared" si="186"/>
        <v>923.53</v>
      </c>
      <c r="T3997" s="9">
        <f t="shared" si="187"/>
        <v>449.01</v>
      </c>
      <c r="U3997" s="23">
        <f t="shared" si="188"/>
        <v>0.48618886230008773</v>
      </c>
    </row>
    <row r="3998" spans="1:21" x14ac:dyDescent="0.3">
      <c r="A3998" s="9">
        <v>1862</v>
      </c>
      <c r="B3998" s="9" t="str">
        <f>PROPER(TRIM('1. Raw Data'!B3998))</f>
        <v>Customer_3996</v>
      </c>
      <c r="C3998" s="9">
        <f>IF(OR('1. Raw Data'!C3998&lt;18, '1. Raw Data'!C3998&gt;100), MEDIAN('1. Raw Data'!$C$2:$C$5001), '1. Raw Data'!C3998)</f>
        <v>49</v>
      </c>
      <c r="D3998" s="9" t="s">
        <v>5018</v>
      </c>
      <c r="E3998" s="22">
        <v>43836</v>
      </c>
      <c r="F3998" s="9">
        <v>1</v>
      </c>
      <c r="G3998" s="9">
        <v>10015</v>
      </c>
      <c r="H3998" s="15">
        <v>43983</v>
      </c>
      <c r="I3998" s="9" t="s">
        <v>7455</v>
      </c>
      <c r="J3998" s="9">
        <v>120</v>
      </c>
      <c r="K3998" s="9" t="s">
        <v>7488</v>
      </c>
      <c r="L3998" s="9" t="str">
        <f>IF(OR('1. Raw Data'!L3998="Elec", '1. Raw Data'!L3998="elect"), "Electronics", '1. Raw Data'!L3998)</f>
        <v>Clothing</v>
      </c>
      <c r="M3998" s="9">
        <v>1464.68</v>
      </c>
      <c r="N3998" s="9">
        <f>IF(ISBLANK('1. Raw Data'!N3998), MEDIAN('1. Raw Data'!$N$2:$N$5001), '1. Raw Data'!N3998)</f>
        <v>619.79999999999995</v>
      </c>
      <c r="O3998" s="9">
        <v>1</v>
      </c>
      <c r="P3998" s="9">
        <f>IF(ISBLANK('1. Raw Data'!P3998), 0, '1. Raw Data'!P3998)</f>
        <v>0.2</v>
      </c>
      <c r="Q3998" s="9">
        <v>1230</v>
      </c>
      <c r="R3998" s="9">
        <v>3</v>
      </c>
      <c r="S3998" s="9">
        <f t="shared" si="186"/>
        <v>1171.7440000000001</v>
      </c>
      <c r="T3998" s="9">
        <f t="shared" si="187"/>
        <v>551.94400000000019</v>
      </c>
      <c r="U3998" s="23">
        <f t="shared" si="188"/>
        <v>0.47104486986918653</v>
      </c>
    </row>
    <row r="3999" spans="1:21" x14ac:dyDescent="0.3">
      <c r="A3999" s="9">
        <v>2435</v>
      </c>
      <c r="B3999" s="9" t="str">
        <f>PROPER(TRIM('1. Raw Data'!B3999))</f>
        <v>Customer_3997</v>
      </c>
      <c r="C3999" s="9">
        <f>IF(OR('1. Raw Data'!C3999&lt;18, '1. Raw Data'!C3999&gt;100), MEDIAN('1. Raw Data'!$C$2:$C$5001), '1. Raw Data'!C3999)</f>
        <v>56</v>
      </c>
      <c r="D3999" s="9" t="s">
        <v>5020</v>
      </c>
      <c r="E3999" s="22">
        <v>43921</v>
      </c>
      <c r="F3999" s="9">
        <v>0</v>
      </c>
      <c r="G3999" s="9">
        <v>10314</v>
      </c>
      <c r="H3999" s="15">
        <v>43921</v>
      </c>
      <c r="I3999" s="9" t="s">
        <v>7456</v>
      </c>
      <c r="J3999" s="9">
        <v>122</v>
      </c>
      <c r="K3999" s="9" t="s">
        <v>7465</v>
      </c>
      <c r="L3999" s="9" t="str">
        <f>IF(OR('1. Raw Data'!L3999="Elec", '1. Raw Data'!L3999="elect"), "Electronics", '1. Raw Data'!L3999)</f>
        <v>Sports</v>
      </c>
      <c r="M3999" s="9">
        <v>1409.79</v>
      </c>
      <c r="N3999" s="9">
        <f>IF(ISBLANK('1. Raw Data'!N3999), MEDIAN('1. Raw Data'!$N$2:$N$5001), '1. Raw Data'!N3999)</f>
        <v>908.26</v>
      </c>
      <c r="O3999" s="9">
        <v>5</v>
      </c>
      <c r="P3999" s="9">
        <f>IF(ISBLANK('1. Raw Data'!P3999), 0, '1. Raw Data'!P3999)</f>
        <v>0.2</v>
      </c>
      <c r="Q3999" s="9">
        <v>709</v>
      </c>
      <c r="R3999" s="9">
        <v>3</v>
      </c>
      <c r="S3999" s="9">
        <f t="shared" si="186"/>
        <v>5639.16</v>
      </c>
      <c r="T3999" s="9">
        <f t="shared" si="187"/>
        <v>1097.8599999999997</v>
      </c>
      <c r="U3999" s="23">
        <f t="shared" si="188"/>
        <v>0.1946850240106682</v>
      </c>
    </row>
    <row r="4000" spans="1:21" x14ac:dyDescent="0.3">
      <c r="A4000" s="9">
        <v>1490</v>
      </c>
      <c r="B4000" s="9" t="str">
        <f>PROPER(TRIM('1. Raw Data'!B4000))</f>
        <v>Customer_3998</v>
      </c>
      <c r="C4000" s="9">
        <f>IF(OR('1. Raw Data'!C4000&lt;18, '1. Raw Data'!C4000&gt;100), MEDIAN('1. Raw Data'!$C$2:$C$5001), '1. Raw Data'!C4000)</f>
        <v>39</v>
      </c>
      <c r="D4000" s="9" t="s">
        <v>5023</v>
      </c>
      <c r="E4000" s="22">
        <v>43856</v>
      </c>
      <c r="F4000" s="9">
        <v>1</v>
      </c>
      <c r="G4000" s="9">
        <v>12580</v>
      </c>
      <c r="H4000" s="15">
        <v>43856</v>
      </c>
      <c r="I4000" s="9" t="s">
        <v>7456</v>
      </c>
      <c r="J4000" s="9">
        <v>106</v>
      </c>
      <c r="K4000" s="9" t="s">
        <v>7477</v>
      </c>
      <c r="L4000" s="9" t="str">
        <f>IF(OR('1. Raw Data'!L4000="Elec", '1. Raw Data'!L4000="elect"), "Electronics", '1. Raw Data'!L4000)</f>
        <v>Clothing</v>
      </c>
      <c r="M4000" s="9">
        <v>670.16</v>
      </c>
      <c r="N4000" s="9">
        <f>IF(ISBLANK('1. Raw Data'!N4000), MEDIAN('1. Raw Data'!$N$2:$N$5001), '1. Raw Data'!N4000)</f>
        <v>349.61</v>
      </c>
      <c r="O4000" s="9">
        <v>5</v>
      </c>
      <c r="P4000" s="9">
        <f>IF(ISBLANK('1. Raw Data'!P4000), 0, '1. Raw Data'!P4000)</f>
        <v>0</v>
      </c>
      <c r="Q4000" s="9">
        <v>1223</v>
      </c>
      <c r="R4000" s="9">
        <v>2</v>
      </c>
      <c r="S4000" s="9">
        <f t="shared" si="186"/>
        <v>3350.7999999999997</v>
      </c>
      <c r="T4000" s="9">
        <f t="shared" si="187"/>
        <v>1602.7499999999995</v>
      </c>
      <c r="U4000" s="23">
        <f t="shared" si="188"/>
        <v>0.47831861048107904</v>
      </c>
    </row>
    <row r="4001" spans="1:21" x14ac:dyDescent="0.3">
      <c r="A4001" s="9">
        <v>2072</v>
      </c>
      <c r="B4001" s="9" t="str">
        <f>PROPER(TRIM('1. Raw Data'!B4001))</f>
        <v>Customer_3999</v>
      </c>
      <c r="C4001" s="9">
        <f>IF(OR('1. Raw Data'!C4001&lt;18, '1. Raw Data'!C4001&gt;100), MEDIAN('1. Raw Data'!$C$2:$C$5001), '1. Raw Data'!C4001)</f>
        <v>25</v>
      </c>
      <c r="D4001" s="9" t="s">
        <v>5022</v>
      </c>
      <c r="E4001" s="22">
        <v>44331</v>
      </c>
      <c r="F4001" s="9">
        <v>0</v>
      </c>
      <c r="G4001" s="9">
        <v>11039</v>
      </c>
      <c r="H4001" s="15">
        <v>44331</v>
      </c>
      <c r="I4001" s="9" t="s">
        <v>7456</v>
      </c>
      <c r="J4001" s="9">
        <v>107</v>
      </c>
      <c r="K4001" s="9" t="s">
        <v>7485</v>
      </c>
      <c r="L4001" s="9" t="str">
        <f>IF(OR('1. Raw Data'!L4001="Elec", '1. Raw Data'!L4001="elect"), "Electronics", '1. Raw Data'!L4001)</f>
        <v>Electronics</v>
      </c>
      <c r="M4001" s="9">
        <v>1099.19</v>
      </c>
      <c r="N4001" s="9">
        <f>IF(ISBLANK('1. Raw Data'!N4001), MEDIAN('1. Raw Data'!$N$2:$N$5001), '1. Raw Data'!N4001)</f>
        <v>429.51499999999999</v>
      </c>
      <c r="O4001" s="9">
        <v>5</v>
      </c>
      <c r="P4001" s="9">
        <f>IF(ISBLANK('1. Raw Data'!P4001), 0, '1. Raw Data'!P4001)</f>
        <v>0</v>
      </c>
      <c r="Q4001" s="9">
        <v>340</v>
      </c>
      <c r="R4001" s="9">
        <v>5</v>
      </c>
      <c r="S4001" s="9">
        <f t="shared" si="186"/>
        <v>5495.9500000000007</v>
      </c>
      <c r="T4001" s="9">
        <f t="shared" si="187"/>
        <v>3348.3750000000009</v>
      </c>
      <c r="U4001" s="23">
        <f t="shared" si="188"/>
        <v>0.60924407973143868</v>
      </c>
    </row>
    <row r="4002" spans="1:21" x14ac:dyDescent="0.3">
      <c r="A4002" s="9">
        <v>1563</v>
      </c>
      <c r="B4002" s="9" t="str">
        <f>PROPER(TRIM('1. Raw Data'!B4002))</f>
        <v>Customer_4000</v>
      </c>
      <c r="C4002" s="9">
        <f>IF(OR('1. Raw Data'!C4002&lt;18, '1. Raw Data'!C4002&gt;100), MEDIAN('1. Raw Data'!$C$2:$C$5001), '1. Raw Data'!C4002)</f>
        <v>44</v>
      </c>
      <c r="D4002" s="9" t="s">
        <v>5022</v>
      </c>
      <c r="E4002" s="22">
        <v>43925</v>
      </c>
      <c r="F4002" s="9">
        <v>1</v>
      </c>
      <c r="G4002" s="9">
        <v>13536</v>
      </c>
      <c r="H4002" s="15">
        <v>43925</v>
      </c>
      <c r="I4002" s="9" t="s">
        <v>7456</v>
      </c>
      <c r="J4002" s="9">
        <v>114</v>
      </c>
      <c r="K4002" s="9" t="s">
        <v>7463</v>
      </c>
      <c r="L4002" s="9" t="str">
        <f>IF(OR('1. Raw Data'!L4002="Elec", '1. Raw Data'!L4002="elect"), "Electronics", '1. Raw Data'!L4002)</f>
        <v>Electronics</v>
      </c>
      <c r="M4002" s="9">
        <v>1252.72</v>
      </c>
      <c r="N4002" s="9">
        <f>IF(ISBLANK('1. Raw Data'!N4002), MEDIAN('1. Raw Data'!$N$2:$N$5001), '1. Raw Data'!N4002)</f>
        <v>600.54</v>
      </c>
      <c r="O4002" s="9">
        <v>4</v>
      </c>
      <c r="P4002" s="9">
        <f>IF(ISBLANK('1. Raw Data'!P4002), 0, '1. Raw Data'!P4002)</f>
        <v>0</v>
      </c>
      <c r="Q4002" s="9">
        <v>737</v>
      </c>
      <c r="R4002" s="9">
        <v>4</v>
      </c>
      <c r="S4002" s="9">
        <f t="shared" si="186"/>
        <v>5010.88</v>
      </c>
      <c r="T4002" s="9">
        <f t="shared" si="187"/>
        <v>2608.7200000000003</v>
      </c>
      <c r="U4002" s="23">
        <f t="shared" si="188"/>
        <v>0.5206111501373013</v>
      </c>
    </row>
    <row r="4003" spans="1:21" x14ac:dyDescent="0.3">
      <c r="A4003" s="9">
        <v>2125</v>
      </c>
      <c r="B4003" s="9" t="str">
        <f>PROPER(TRIM('1. Raw Data'!B4003))</f>
        <v>Customer_4001</v>
      </c>
      <c r="C4003" s="9">
        <f>IF(OR('1. Raw Data'!C4003&lt;18, '1. Raw Data'!C4003&gt;100), MEDIAN('1. Raw Data'!$C$2:$C$5001), '1. Raw Data'!C4003)</f>
        <v>68</v>
      </c>
      <c r="D4003" s="9" t="s">
        <v>5021</v>
      </c>
      <c r="E4003" s="22">
        <v>44797</v>
      </c>
      <c r="F4003" s="9">
        <v>0</v>
      </c>
      <c r="G4003" s="9">
        <v>11486</v>
      </c>
      <c r="H4003" s="15">
        <v>44797</v>
      </c>
      <c r="I4003" s="9" t="s">
        <v>7456</v>
      </c>
      <c r="J4003" s="9">
        <v>111</v>
      </c>
      <c r="K4003" s="9" t="s">
        <v>7476</v>
      </c>
      <c r="L4003" s="9" t="str">
        <f>IF(OR('1. Raw Data'!L4003="Elec", '1. Raw Data'!L4003="elect"), "Electronics", '1. Raw Data'!L4003)</f>
        <v>Clothing</v>
      </c>
      <c r="M4003" s="9">
        <v>1353.38</v>
      </c>
      <c r="N4003" s="9">
        <f>IF(ISBLANK('1. Raw Data'!N4003), MEDIAN('1. Raw Data'!$N$2:$N$5001), '1. Raw Data'!N4003)</f>
        <v>749.03</v>
      </c>
      <c r="O4003" s="9">
        <v>4</v>
      </c>
      <c r="P4003" s="9">
        <f>IF(ISBLANK('1. Raw Data'!P4003), 0, '1. Raw Data'!P4003)</f>
        <v>0</v>
      </c>
      <c r="Q4003" s="9">
        <v>549</v>
      </c>
      <c r="R4003" s="9">
        <v>7</v>
      </c>
      <c r="S4003" s="9">
        <f t="shared" si="186"/>
        <v>5413.52</v>
      </c>
      <c r="T4003" s="9">
        <f t="shared" si="187"/>
        <v>2417.4000000000005</v>
      </c>
      <c r="U4003" s="23">
        <f t="shared" si="188"/>
        <v>0.44654864117986087</v>
      </c>
    </row>
    <row r="4004" spans="1:21" x14ac:dyDescent="0.3">
      <c r="A4004" s="9">
        <v>1215</v>
      </c>
      <c r="B4004" s="9" t="str">
        <f>PROPER(TRIM('1. Raw Data'!B4004))</f>
        <v>Customer_4002</v>
      </c>
      <c r="C4004" s="9">
        <f>IF(OR('1. Raw Data'!C4004&lt;18, '1. Raw Data'!C4004&gt;100), MEDIAN('1. Raw Data'!$C$2:$C$5001), '1. Raw Data'!C4004)</f>
        <v>63</v>
      </c>
      <c r="D4004" s="9" t="s">
        <v>5020</v>
      </c>
      <c r="E4004" s="22">
        <v>44576</v>
      </c>
      <c r="F4004" s="9">
        <v>0</v>
      </c>
      <c r="G4004" s="9">
        <v>13852</v>
      </c>
      <c r="H4004" s="15">
        <v>44576</v>
      </c>
      <c r="I4004" s="9" t="s">
        <v>7457</v>
      </c>
      <c r="J4004" s="9">
        <v>112</v>
      </c>
      <c r="K4004" s="9" t="s">
        <v>7492</v>
      </c>
      <c r="L4004" s="9" t="str">
        <f>IF(OR('1. Raw Data'!L4004="Elec", '1. Raw Data'!L4004="elect"), "Electronics", '1. Raw Data'!L4004)</f>
        <v>Clothing</v>
      </c>
      <c r="M4004" s="9">
        <v>148.79</v>
      </c>
      <c r="N4004" s="9">
        <f>IF(ISBLANK('1. Raw Data'!N4004), MEDIAN('1. Raw Data'!$N$2:$N$5001), '1. Raw Data'!N4004)</f>
        <v>93.74</v>
      </c>
      <c r="O4004" s="9">
        <v>1</v>
      </c>
      <c r="P4004" s="9">
        <f>IF(ISBLANK('1. Raw Data'!P4004), 0, '1. Raw Data'!P4004)</f>
        <v>0</v>
      </c>
      <c r="Q4004" s="9">
        <v>511</v>
      </c>
      <c r="R4004" s="9">
        <v>5</v>
      </c>
      <c r="S4004" s="9">
        <f t="shared" si="186"/>
        <v>148.79</v>
      </c>
      <c r="T4004" s="9">
        <f t="shared" si="187"/>
        <v>55.05</v>
      </c>
      <c r="U4004" s="23">
        <f t="shared" si="188"/>
        <v>0.36998454197190672</v>
      </c>
    </row>
    <row r="4005" spans="1:21" x14ac:dyDescent="0.3">
      <c r="A4005" s="9">
        <v>2461</v>
      </c>
      <c r="B4005" s="9" t="str">
        <f>PROPER(TRIM('1. Raw Data'!B4005))</f>
        <v>Customer_4003</v>
      </c>
      <c r="C4005" s="9">
        <f>IF(OR('1. Raw Data'!C4005&lt;18, '1. Raw Data'!C4005&gt;100), MEDIAN('1. Raw Data'!$C$2:$C$5001), '1. Raw Data'!C4005)</f>
        <v>18</v>
      </c>
      <c r="D4005" s="9" t="s">
        <v>5022</v>
      </c>
      <c r="E4005" s="22">
        <v>44615</v>
      </c>
      <c r="F4005" s="9">
        <v>0</v>
      </c>
      <c r="G4005" s="9">
        <v>12592</v>
      </c>
      <c r="H4005" s="15">
        <v>44615</v>
      </c>
      <c r="I4005" s="9" t="s">
        <v>7455</v>
      </c>
      <c r="J4005" s="9">
        <v>146</v>
      </c>
      <c r="K4005" s="9" t="s">
        <v>7505</v>
      </c>
      <c r="L4005" s="9" t="str">
        <f>IF(OR('1. Raw Data'!L4005="Elec", '1. Raw Data'!L4005="elect"), "Electronics", '1. Raw Data'!L4005)</f>
        <v>Electronics</v>
      </c>
      <c r="M4005" s="9">
        <v>488.01</v>
      </c>
      <c r="N4005" s="9">
        <f>IF(ISBLANK('1. Raw Data'!N4005), MEDIAN('1. Raw Data'!$N$2:$N$5001), '1. Raw Data'!N4005)</f>
        <v>327.87</v>
      </c>
      <c r="O4005" s="9">
        <v>5</v>
      </c>
      <c r="P4005" s="9">
        <f>IF(ISBLANK('1. Raw Data'!P4005), 0, '1. Raw Data'!P4005)</f>
        <v>0.05</v>
      </c>
      <c r="Q4005" s="9">
        <v>709</v>
      </c>
      <c r="R4005" s="9">
        <v>4</v>
      </c>
      <c r="S4005" s="9">
        <f t="shared" si="186"/>
        <v>2318.0475000000001</v>
      </c>
      <c r="T4005" s="9">
        <f t="shared" si="187"/>
        <v>678.69750000000022</v>
      </c>
      <c r="U4005" s="23">
        <f t="shared" si="188"/>
        <v>0.29278843509462171</v>
      </c>
    </row>
    <row r="4006" spans="1:21" x14ac:dyDescent="0.3">
      <c r="A4006" s="9">
        <v>1558</v>
      </c>
      <c r="B4006" s="9" t="str">
        <f>PROPER(TRIM('1. Raw Data'!B4006))</f>
        <v>Customer_4004</v>
      </c>
      <c r="C4006" s="9">
        <f>IF(OR('1. Raw Data'!C4006&lt;18, '1. Raw Data'!C4006&gt;100), MEDIAN('1. Raw Data'!$C$2:$C$5001), '1. Raw Data'!C4006)</f>
        <v>18</v>
      </c>
      <c r="D4006" s="9" t="s">
        <v>5020</v>
      </c>
      <c r="E4006" s="22">
        <v>44138</v>
      </c>
      <c r="F4006" s="9">
        <v>0</v>
      </c>
      <c r="G4006" s="9">
        <v>10693</v>
      </c>
      <c r="H4006" s="15">
        <v>43901</v>
      </c>
      <c r="I4006" s="9" t="s">
        <v>7455</v>
      </c>
      <c r="J4006" s="9">
        <v>105</v>
      </c>
      <c r="K4006" s="9" t="s">
        <v>7461</v>
      </c>
      <c r="L4006" s="9" t="str">
        <f>IF(OR('1. Raw Data'!L4006="Elec", '1. Raw Data'!L4006="elect"), "Electronics", '1. Raw Data'!L4006)</f>
        <v>Sports</v>
      </c>
      <c r="M4006" s="9">
        <v>514.33000000000004</v>
      </c>
      <c r="N4006" s="9">
        <f>IF(ISBLANK('1. Raw Data'!N4006), MEDIAN('1. Raw Data'!$N$2:$N$5001), '1. Raw Data'!N4006)</f>
        <v>355.48</v>
      </c>
      <c r="O4006" s="9">
        <v>4</v>
      </c>
      <c r="P4006" s="9">
        <f>IF(ISBLANK('1. Raw Data'!P4006), 0, '1. Raw Data'!P4006)</f>
        <v>0.1</v>
      </c>
      <c r="Q4006" s="9">
        <v>519</v>
      </c>
      <c r="R4006" s="9">
        <v>7</v>
      </c>
      <c r="S4006" s="9">
        <f t="shared" si="186"/>
        <v>1851.5880000000002</v>
      </c>
      <c r="T4006" s="9">
        <f t="shared" si="187"/>
        <v>429.66800000000012</v>
      </c>
      <c r="U4006" s="23">
        <f t="shared" si="188"/>
        <v>0.23205378302300517</v>
      </c>
    </row>
    <row r="4007" spans="1:21" x14ac:dyDescent="0.3">
      <c r="A4007" s="9">
        <v>1158</v>
      </c>
      <c r="B4007" s="9" t="str">
        <f>PROPER(TRIM('1. Raw Data'!B4007))</f>
        <v>Customer_4005</v>
      </c>
      <c r="C4007" s="9">
        <f>IF(OR('1. Raw Data'!C4007&lt;18, '1. Raw Data'!C4007&gt;100), MEDIAN('1. Raw Data'!$C$2:$C$5001), '1. Raw Data'!C4007)</f>
        <v>40</v>
      </c>
      <c r="D4007" s="9" t="s">
        <v>5022</v>
      </c>
      <c r="E4007" s="22">
        <v>44197</v>
      </c>
      <c r="F4007" s="9">
        <v>0</v>
      </c>
      <c r="G4007" s="9">
        <v>10068</v>
      </c>
      <c r="H4007" s="15">
        <v>44197</v>
      </c>
      <c r="I4007" s="9" t="s">
        <v>7455</v>
      </c>
      <c r="J4007" s="9">
        <v>105</v>
      </c>
      <c r="K4007" s="9" t="s">
        <v>7461</v>
      </c>
      <c r="L4007" s="9" t="str">
        <f>IF(OR('1. Raw Data'!L4007="Elec", '1. Raw Data'!L4007="elect"), "Electronics", '1. Raw Data'!L4007)</f>
        <v>Sports</v>
      </c>
      <c r="M4007" s="9">
        <v>679.95</v>
      </c>
      <c r="N4007" s="9">
        <f>IF(ISBLANK('1. Raw Data'!N4007), MEDIAN('1. Raw Data'!$N$2:$N$5001), '1. Raw Data'!N4007)</f>
        <v>359.03</v>
      </c>
      <c r="O4007" s="9">
        <v>3</v>
      </c>
      <c r="P4007" s="9">
        <f>IF(ISBLANK('1. Raw Data'!P4007), 0, '1. Raw Data'!P4007)</f>
        <v>0.05</v>
      </c>
      <c r="Q4007" s="9">
        <v>393</v>
      </c>
      <c r="R4007" s="9">
        <v>4</v>
      </c>
      <c r="S4007" s="9">
        <f t="shared" si="186"/>
        <v>1937.8575000000001</v>
      </c>
      <c r="T4007" s="9">
        <f t="shared" si="187"/>
        <v>860.76750000000015</v>
      </c>
      <c r="U4007" s="23">
        <f t="shared" si="188"/>
        <v>0.44418513745205729</v>
      </c>
    </row>
    <row r="4008" spans="1:21" x14ac:dyDescent="0.3">
      <c r="A4008" s="9">
        <v>1488</v>
      </c>
      <c r="B4008" s="9" t="str">
        <f>PROPER(TRIM('1. Raw Data'!B4008))</f>
        <v>Customer_4006</v>
      </c>
      <c r="C4008" s="9">
        <f>IF(OR('1. Raw Data'!C4008&lt;18, '1. Raw Data'!C4008&gt;100), MEDIAN('1. Raw Data'!$C$2:$C$5001), '1. Raw Data'!C4008)</f>
        <v>22</v>
      </c>
      <c r="D4008" s="9" t="s">
        <v>5021</v>
      </c>
      <c r="E4008" s="22">
        <v>43903</v>
      </c>
      <c r="F4008" s="9">
        <v>1</v>
      </c>
      <c r="G4008" s="9">
        <v>10410</v>
      </c>
      <c r="H4008" s="15">
        <v>43903</v>
      </c>
      <c r="I4008" s="9" t="s">
        <v>7457</v>
      </c>
      <c r="J4008" s="9">
        <v>120</v>
      </c>
      <c r="K4008" s="9" t="s">
        <v>7488</v>
      </c>
      <c r="L4008" s="9" t="str">
        <f>IF(OR('1. Raw Data'!L4008="Elec", '1. Raw Data'!L4008="elect"), "Electronics", '1. Raw Data'!L4008)</f>
        <v>Sports</v>
      </c>
      <c r="M4008" s="9">
        <v>295.43</v>
      </c>
      <c r="N4008" s="9">
        <f>IF(ISBLANK('1. Raw Data'!N4008), MEDIAN('1. Raw Data'!$N$2:$N$5001), '1. Raw Data'!N4008)</f>
        <v>205.92</v>
      </c>
      <c r="O4008" s="9">
        <v>1</v>
      </c>
      <c r="P4008" s="9">
        <f>IF(ISBLANK('1. Raw Data'!P4008), 0, '1. Raw Data'!P4008)</f>
        <v>0</v>
      </c>
      <c r="Q4008" s="9">
        <v>756</v>
      </c>
      <c r="R4008" s="9">
        <v>6</v>
      </c>
      <c r="S4008" s="9">
        <f t="shared" si="186"/>
        <v>295.43</v>
      </c>
      <c r="T4008" s="9">
        <f t="shared" si="187"/>
        <v>89.510000000000019</v>
      </c>
      <c r="U4008" s="23">
        <f t="shared" si="188"/>
        <v>0.30298209389703151</v>
      </c>
    </row>
    <row r="4009" spans="1:21" x14ac:dyDescent="0.3">
      <c r="A4009" s="9">
        <v>1685</v>
      </c>
      <c r="B4009" s="9" t="str">
        <f>PROPER(TRIM('1. Raw Data'!B4009))</f>
        <v>Customer_4007</v>
      </c>
      <c r="C4009" s="9">
        <f>IF(OR('1. Raw Data'!C4009&lt;18, '1. Raw Data'!C4009&gt;100), MEDIAN('1. Raw Data'!$C$2:$C$5001), '1. Raw Data'!C4009)</f>
        <v>43</v>
      </c>
      <c r="D4009" s="9" t="s">
        <v>5023</v>
      </c>
      <c r="E4009" s="22">
        <v>44963</v>
      </c>
      <c r="F4009" s="9">
        <v>0</v>
      </c>
      <c r="G4009" s="9">
        <v>13123</v>
      </c>
      <c r="H4009" s="15">
        <v>45079</v>
      </c>
      <c r="I4009" s="9" t="s">
        <v>7457</v>
      </c>
      <c r="J4009" s="9">
        <v>115</v>
      </c>
      <c r="K4009" s="9" t="s">
        <v>7481</v>
      </c>
      <c r="L4009" s="9" t="str">
        <f>IF(OR('1. Raw Data'!L4009="Elec", '1. Raw Data'!L4009="elect"), "Electronics", '1. Raw Data'!L4009)</f>
        <v>Sports</v>
      </c>
      <c r="M4009" s="9">
        <v>769.5</v>
      </c>
      <c r="N4009" s="9">
        <f>IF(ISBLANK('1. Raw Data'!N4009), MEDIAN('1. Raw Data'!$N$2:$N$5001), '1. Raw Data'!N4009)</f>
        <v>375.89</v>
      </c>
      <c r="O4009" s="9">
        <v>2</v>
      </c>
      <c r="P4009" s="9">
        <f>IF(ISBLANK('1. Raw Data'!P4009), 0, '1. Raw Data'!P4009)</f>
        <v>0.05</v>
      </c>
      <c r="Q4009" s="9">
        <v>452</v>
      </c>
      <c r="R4009" s="9">
        <v>4</v>
      </c>
      <c r="S4009" s="9">
        <f t="shared" si="186"/>
        <v>1462.05</v>
      </c>
      <c r="T4009" s="9">
        <f t="shared" si="187"/>
        <v>710.27</v>
      </c>
      <c r="U4009" s="23">
        <f t="shared" si="188"/>
        <v>0.48580417906364354</v>
      </c>
    </row>
    <row r="4010" spans="1:21" x14ac:dyDescent="0.3">
      <c r="A4010" s="9">
        <v>2265</v>
      </c>
      <c r="B4010" s="9" t="str">
        <f>PROPER(TRIM('1. Raw Data'!B4010))</f>
        <v>Customer_4008</v>
      </c>
      <c r="C4010" s="9">
        <f>IF(OR('1. Raw Data'!C4010&lt;18, '1. Raw Data'!C4010&gt;100), MEDIAN('1. Raw Data'!$C$2:$C$5001), '1. Raw Data'!C4010)</f>
        <v>31</v>
      </c>
      <c r="D4010" s="9" t="s">
        <v>5021</v>
      </c>
      <c r="E4010" s="22">
        <v>45323</v>
      </c>
      <c r="F4010" s="9">
        <v>1</v>
      </c>
      <c r="G4010" s="9">
        <v>13136</v>
      </c>
      <c r="H4010" s="15">
        <v>45293</v>
      </c>
      <c r="I4010" s="9" t="s">
        <v>7457</v>
      </c>
      <c r="J4010" s="9">
        <v>126</v>
      </c>
      <c r="K4010" s="9" t="s">
        <v>7469</v>
      </c>
      <c r="L4010" s="9" t="str">
        <f>IF(OR('1. Raw Data'!L4010="Elec", '1. Raw Data'!L4010="elect"), "Electronics", '1. Raw Data'!L4010)</f>
        <v>Home Appliances</v>
      </c>
      <c r="M4010" s="9">
        <v>1011.66</v>
      </c>
      <c r="N4010" s="9">
        <f>IF(ISBLANK('1. Raw Data'!N4010), MEDIAN('1. Raw Data'!$N$2:$N$5001), '1. Raw Data'!N4010)</f>
        <v>406.78</v>
      </c>
      <c r="O4010" s="9">
        <v>5</v>
      </c>
      <c r="P4010" s="9">
        <f>IF(ISBLANK('1. Raw Data'!P4010), 0, '1. Raw Data'!P4010)</f>
        <v>0.05</v>
      </c>
      <c r="Q4010" s="9">
        <v>365</v>
      </c>
      <c r="R4010" s="9">
        <v>3</v>
      </c>
      <c r="S4010" s="9">
        <f t="shared" si="186"/>
        <v>4805.3850000000002</v>
      </c>
      <c r="T4010" s="9">
        <f t="shared" si="187"/>
        <v>2771.4850000000006</v>
      </c>
      <c r="U4010" s="23">
        <f t="shared" si="188"/>
        <v>0.57674567178280212</v>
      </c>
    </row>
    <row r="4011" spans="1:21" x14ac:dyDescent="0.3">
      <c r="A4011" s="9">
        <v>1793</v>
      </c>
      <c r="B4011" s="9" t="str">
        <f>PROPER(TRIM('1. Raw Data'!B4011))</f>
        <v>Customer_4009</v>
      </c>
      <c r="C4011" s="9">
        <f>IF(OR('1. Raw Data'!C4011&lt;18, '1. Raw Data'!C4011&gt;100), MEDIAN('1. Raw Data'!$C$2:$C$5001), '1. Raw Data'!C4011)</f>
        <v>27</v>
      </c>
      <c r="D4011" s="9" t="s">
        <v>5022</v>
      </c>
      <c r="E4011" s="22">
        <v>45025</v>
      </c>
      <c r="F4011" s="9">
        <v>0</v>
      </c>
      <c r="G4011" s="9">
        <v>12859</v>
      </c>
      <c r="H4011" s="15">
        <v>45173</v>
      </c>
      <c r="I4011" s="9" t="s">
        <v>7455</v>
      </c>
      <c r="J4011" s="9">
        <v>133</v>
      </c>
      <c r="K4011" s="9" t="s">
        <v>7498</v>
      </c>
      <c r="L4011" s="9" t="str">
        <f>IF(OR('1. Raw Data'!L4011="Elec", '1. Raw Data'!L4011="elect"), "Electronics", '1. Raw Data'!L4011)</f>
        <v>Sports</v>
      </c>
      <c r="M4011" s="9">
        <v>771.18</v>
      </c>
      <c r="N4011" s="9">
        <f>IF(ISBLANK('1. Raw Data'!N4011), MEDIAN('1. Raw Data'!$N$2:$N$5001), '1. Raw Data'!N4011)</f>
        <v>486.06</v>
      </c>
      <c r="O4011" s="9">
        <v>1</v>
      </c>
      <c r="P4011" s="9">
        <f>IF(ISBLANK('1. Raw Data'!P4011), 0, '1. Raw Data'!P4011)</f>
        <v>0</v>
      </c>
      <c r="Q4011" s="9">
        <v>388</v>
      </c>
      <c r="R4011" s="9">
        <v>7</v>
      </c>
      <c r="S4011" s="9">
        <f t="shared" si="186"/>
        <v>771.18</v>
      </c>
      <c r="T4011" s="9">
        <f t="shared" si="187"/>
        <v>285.11999999999995</v>
      </c>
      <c r="U4011" s="23">
        <f t="shared" si="188"/>
        <v>0.36971913172022092</v>
      </c>
    </row>
    <row r="4012" spans="1:21" x14ac:dyDescent="0.3">
      <c r="A4012" s="9">
        <v>1004</v>
      </c>
      <c r="B4012" s="9" t="str">
        <f>PROPER(TRIM('1. Raw Data'!B4012))</f>
        <v>Customer_4010</v>
      </c>
      <c r="C4012" s="9">
        <f>IF(OR('1. Raw Data'!C4012&lt;18, '1. Raw Data'!C4012&gt;100), MEDIAN('1. Raw Data'!$C$2:$C$5001), '1. Raw Data'!C4012)</f>
        <v>55</v>
      </c>
      <c r="D4012" s="9" t="s">
        <v>5020</v>
      </c>
      <c r="E4012" s="22">
        <v>44778</v>
      </c>
      <c r="F4012" s="9">
        <v>0</v>
      </c>
      <c r="G4012" s="9">
        <v>13997</v>
      </c>
      <c r="H4012" s="15">
        <v>44689</v>
      </c>
      <c r="I4012" s="9" t="s">
        <v>7455</v>
      </c>
      <c r="J4012" s="9">
        <v>130</v>
      </c>
      <c r="K4012" s="9" t="s">
        <v>7487</v>
      </c>
      <c r="L4012" s="9" t="str">
        <f>IF(OR('1. Raw Data'!L4012="Elec", '1. Raw Data'!L4012="elect"), "Electronics", '1. Raw Data'!L4012)</f>
        <v>Home Appliances</v>
      </c>
      <c r="M4012" s="9">
        <v>1015.4</v>
      </c>
      <c r="N4012" s="9">
        <f>IF(ISBLANK('1. Raw Data'!N4012), MEDIAN('1. Raw Data'!$N$2:$N$5001), '1. Raw Data'!N4012)</f>
        <v>460.52</v>
      </c>
      <c r="O4012" s="9">
        <v>1</v>
      </c>
      <c r="P4012" s="9">
        <f>IF(ISBLANK('1. Raw Data'!P4012), 0, '1. Raw Data'!P4012)</f>
        <v>0</v>
      </c>
      <c r="Q4012" s="9">
        <v>969</v>
      </c>
      <c r="R4012" s="9">
        <v>3</v>
      </c>
      <c r="S4012" s="9">
        <f t="shared" si="186"/>
        <v>1015.4</v>
      </c>
      <c r="T4012" s="9">
        <f t="shared" si="187"/>
        <v>554.88</v>
      </c>
      <c r="U4012" s="23">
        <f t="shared" si="188"/>
        <v>0.54646444750837109</v>
      </c>
    </row>
    <row r="4013" spans="1:21" x14ac:dyDescent="0.3">
      <c r="A4013" s="9">
        <v>1360</v>
      </c>
      <c r="B4013" s="9" t="str">
        <f>PROPER(TRIM('1. Raw Data'!B4013))</f>
        <v>Customer_4011</v>
      </c>
      <c r="C4013" s="9">
        <f>IF(OR('1. Raw Data'!C4013&lt;18, '1. Raw Data'!C4013&gt;100), MEDIAN('1. Raw Data'!$C$2:$C$5001), '1. Raw Data'!C4013)</f>
        <v>47</v>
      </c>
      <c r="D4013" s="9" t="s">
        <v>5019</v>
      </c>
      <c r="E4013" s="22">
        <v>44290</v>
      </c>
      <c r="F4013" s="9">
        <v>1</v>
      </c>
      <c r="G4013" s="9">
        <v>10918</v>
      </c>
      <c r="H4013" s="15">
        <v>44290</v>
      </c>
      <c r="I4013" s="9" t="s">
        <v>7455</v>
      </c>
      <c r="J4013" s="9">
        <v>124</v>
      </c>
      <c r="K4013" s="9" t="s">
        <v>7497</v>
      </c>
      <c r="L4013" s="9" t="str">
        <f>IF(OR('1. Raw Data'!L4013="Elec", '1. Raw Data'!L4013="elect"), "Electronics", '1. Raw Data'!L4013)</f>
        <v>Home Appliances</v>
      </c>
      <c r="M4013" s="9">
        <v>146.34</v>
      </c>
      <c r="N4013" s="9">
        <f>IF(ISBLANK('1. Raw Data'!N4013), MEDIAN('1. Raw Data'!$N$2:$N$5001), '1. Raw Data'!N4013)</f>
        <v>60.84</v>
      </c>
      <c r="O4013" s="9">
        <v>2</v>
      </c>
      <c r="P4013" s="9">
        <f>IF(ISBLANK('1. Raw Data'!P4013), 0, '1. Raw Data'!P4013)</f>
        <v>0</v>
      </c>
      <c r="Q4013" s="9">
        <v>809</v>
      </c>
      <c r="R4013" s="9">
        <v>4</v>
      </c>
      <c r="S4013" s="9">
        <f t="shared" si="186"/>
        <v>292.68</v>
      </c>
      <c r="T4013" s="9">
        <f t="shared" si="187"/>
        <v>171</v>
      </c>
      <c r="U4013" s="23">
        <f t="shared" si="188"/>
        <v>0.58425584255842555</v>
      </c>
    </row>
    <row r="4014" spans="1:21" x14ac:dyDescent="0.3">
      <c r="A4014" s="9">
        <v>1458</v>
      </c>
      <c r="B4014" s="9" t="str">
        <f>PROPER(TRIM('1. Raw Data'!B4014))</f>
        <v>Customer_4012</v>
      </c>
      <c r="C4014" s="9">
        <f>IF(OR('1. Raw Data'!C4014&lt;18, '1. Raw Data'!C4014&gt;100), MEDIAN('1. Raw Data'!$C$2:$C$5001), '1. Raw Data'!C4014)</f>
        <v>40</v>
      </c>
      <c r="D4014" s="9" t="s">
        <v>5021</v>
      </c>
      <c r="E4014" s="22">
        <v>44490</v>
      </c>
      <c r="F4014" s="9">
        <v>1</v>
      </c>
      <c r="G4014" s="9">
        <v>12894</v>
      </c>
      <c r="H4014" s="15">
        <v>44490</v>
      </c>
      <c r="I4014" s="9" t="s">
        <v>7455</v>
      </c>
      <c r="J4014" s="9">
        <v>123</v>
      </c>
      <c r="K4014" s="9" t="s">
        <v>7502</v>
      </c>
      <c r="L4014" s="9" t="str">
        <f>IF(OR('1. Raw Data'!L4014="Elec", '1. Raw Data'!L4014="elect"), "Electronics", '1. Raw Data'!L4014)</f>
        <v>Electronics</v>
      </c>
      <c r="M4014" s="9">
        <v>1320.18</v>
      </c>
      <c r="N4014" s="9">
        <f>IF(ISBLANK('1. Raw Data'!N4014), MEDIAN('1. Raw Data'!$N$2:$N$5001), '1. Raw Data'!N4014)</f>
        <v>894.03</v>
      </c>
      <c r="O4014" s="9">
        <v>3</v>
      </c>
      <c r="P4014" s="9">
        <f>IF(ISBLANK('1. Raw Data'!P4014), 0, '1. Raw Data'!P4014)</f>
        <v>0</v>
      </c>
      <c r="Q4014" s="9">
        <v>415</v>
      </c>
      <c r="R4014" s="9">
        <v>5</v>
      </c>
      <c r="S4014" s="9">
        <f t="shared" si="186"/>
        <v>3960.54</v>
      </c>
      <c r="T4014" s="9">
        <f t="shared" si="187"/>
        <v>1278.4499999999998</v>
      </c>
      <c r="U4014" s="23">
        <f t="shared" si="188"/>
        <v>0.32279689133299999</v>
      </c>
    </row>
    <row r="4015" spans="1:21" x14ac:dyDescent="0.3">
      <c r="A4015" s="9">
        <v>1247</v>
      </c>
      <c r="B4015" s="9" t="str">
        <f>PROPER(TRIM('1. Raw Data'!B4015))</f>
        <v>Customer_4013</v>
      </c>
      <c r="C4015" s="9">
        <f>IF(OR('1. Raw Data'!C4015&lt;18, '1. Raw Data'!C4015&gt;100), MEDIAN('1. Raw Data'!$C$2:$C$5001), '1. Raw Data'!C4015)</f>
        <v>54</v>
      </c>
      <c r="D4015" s="9" t="s">
        <v>5020</v>
      </c>
      <c r="E4015" s="22">
        <v>44339</v>
      </c>
      <c r="F4015" s="9">
        <v>1</v>
      </c>
      <c r="G4015" s="9">
        <v>10739</v>
      </c>
      <c r="H4015" s="15">
        <v>44339</v>
      </c>
      <c r="I4015" s="9" t="s">
        <v>7455</v>
      </c>
      <c r="J4015" s="9">
        <v>109</v>
      </c>
      <c r="K4015" s="9" t="s">
        <v>7466</v>
      </c>
      <c r="L4015" s="9" t="str">
        <f>IF(OR('1. Raw Data'!L4015="Elec", '1. Raw Data'!L4015="elect"), "Electronics", '1. Raw Data'!L4015)</f>
        <v>Electronics</v>
      </c>
      <c r="M4015" s="9">
        <v>1411.65</v>
      </c>
      <c r="N4015" s="9">
        <f>IF(ISBLANK('1. Raw Data'!N4015), MEDIAN('1. Raw Data'!$N$2:$N$5001), '1. Raw Data'!N4015)</f>
        <v>899.99</v>
      </c>
      <c r="O4015" s="9">
        <v>4</v>
      </c>
      <c r="P4015" s="9">
        <f>IF(ISBLANK('1. Raw Data'!P4015), 0, '1. Raw Data'!P4015)</f>
        <v>0.2</v>
      </c>
      <c r="Q4015" s="9">
        <v>1319</v>
      </c>
      <c r="R4015" s="9">
        <v>2</v>
      </c>
      <c r="S4015" s="9">
        <f t="shared" si="186"/>
        <v>4517.2800000000007</v>
      </c>
      <c r="T4015" s="9">
        <f t="shared" si="187"/>
        <v>917.32000000000062</v>
      </c>
      <c r="U4015" s="23">
        <f t="shared" si="188"/>
        <v>0.2030691035313287</v>
      </c>
    </row>
    <row r="4016" spans="1:21" x14ac:dyDescent="0.3">
      <c r="A4016" s="9">
        <v>1945</v>
      </c>
      <c r="B4016" s="9" t="str">
        <f>PROPER(TRIM('1. Raw Data'!B4016))</f>
        <v>Customer_4014</v>
      </c>
      <c r="C4016" s="9">
        <f>IF(OR('1. Raw Data'!C4016&lt;18, '1. Raw Data'!C4016&gt;100), MEDIAN('1. Raw Data'!$C$2:$C$5001), '1. Raw Data'!C4016)</f>
        <v>47</v>
      </c>
      <c r="D4016" s="9" t="s">
        <v>5021</v>
      </c>
      <c r="E4016" s="22">
        <v>44597</v>
      </c>
      <c r="F4016" s="9">
        <v>0</v>
      </c>
      <c r="G4016" s="9">
        <v>11490</v>
      </c>
      <c r="H4016" s="15">
        <v>44683</v>
      </c>
      <c r="I4016" s="9" t="s">
        <v>7457</v>
      </c>
      <c r="J4016" s="9">
        <v>103</v>
      </c>
      <c r="K4016" s="9" t="s">
        <v>7472</v>
      </c>
      <c r="L4016" s="9" t="str">
        <f>IF(OR('1. Raw Data'!L4016="Elec", '1. Raw Data'!L4016="elect"), "Electronics", '1. Raw Data'!L4016)</f>
        <v>Clothing</v>
      </c>
      <c r="M4016" s="9">
        <v>945.97</v>
      </c>
      <c r="N4016" s="9">
        <f>IF(ISBLANK('1. Raw Data'!N4016), MEDIAN('1. Raw Data'!$N$2:$N$5001), '1. Raw Data'!N4016)</f>
        <v>407.52</v>
      </c>
      <c r="O4016" s="9">
        <v>4</v>
      </c>
      <c r="P4016" s="9">
        <f>IF(ISBLANK('1. Raw Data'!P4016), 0, '1. Raw Data'!P4016)</f>
        <v>0</v>
      </c>
      <c r="Q4016" s="9">
        <v>430</v>
      </c>
      <c r="R4016" s="9">
        <v>5</v>
      </c>
      <c r="S4016" s="9">
        <f t="shared" si="186"/>
        <v>3783.88</v>
      </c>
      <c r="T4016" s="9">
        <f t="shared" si="187"/>
        <v>2153.8000000000002</v>
      </c>
      <c r="U4016" s="23">
        <f t="shared" si="188"/>
        <v>0.56920409738152378</v>
      </c>
    </row>
    <row r="4017" spans="1:21" x14ac:dyDescent="0.3">
      <c r="A4017" s="9">
        <v>1421</v>
      </c>
      <c r="B4017" s="9" t="str">
        <f>PROPER(TRIM('1. Raw Data'!B4017))</f>
        <v>Customer_4015</v>
      </c>
      <c r="C4017" s="9">
        <f>IF(OR('1. Raw Data'!C4017&lt;18, '1. Raw Data'!C4017&gt;100), MEDIAN('1. Raw Data'!$C$2:$C$5001), '1. Raw Data'!C4017)</f>
        <v>47</v>
      </c>
      <c r="D4017" s="9" t="s">
        <v>5022</v>
      </c>
      <c r="E4017" s="22">
        <v>45306</v>
      </c>
      <c r="F4017" s="9">
        <v>0</v>
      </c>
      <c r="G4017" s="9">
        <v>13805</v>
      </c>
      <c r="H4017" s="15">
        <v>45306</v>
      </c>
      <c r="I4017" s="9" t="s">
        <v>7457</v>
      </c>
      <c r="J4017" s="9">
        <v>136</v>
      </c>
      <c r="K4017" s="9" t="s">
        <v>7503</v>
      </c>
      <c r="L4017" s="9" t="str">
        <f>IF(OR('1. Raw Data'!L4017="Elec", '1. Raw Data'!L4017="elect"), "Electronics", '1. Raw Data'!L4017)</f>
        <v>Sports</v>
      </c>
      <c r="M4017" s="9">
        <v>1328.02</v>
      </c>
      <c r="N4017" s="9">
        <f>IF(ISBLANK('1. Raw Data'!N4017), MEDIAN('1. Raw Data'!$N$2:$N$5001), '1. Raw Data'!N4017)</f>
        <v>840.73</v>
      </c>
      <c r="O4017" s="9">
        <v>2</v>
      </c>
      <c r="P4017" s="9">
        <f>IF(ISBLANK('1. Raw Data'!P4017), 0, '1. Raw Data'!P4017)</f>
        <v>0.2</v>
      </c>
      <c r="Q4017" s="9">
        <v>352</v>
      </c>
      <c r="R4017" s="9">
        <v>4</v>
      </c>
      <c r="S4017" s="9">
        <f t="shared" si="186"/>
        <v>2124.8319999999999</v>
      </c>
      <c r="T4017" s="9">
        <f t="shared" si="187"/>
        <v>443.37199999999984</v>
      </c>
      <c r="U4017" s="23">
        <f t="shared" si="188"/>
        <v>0.20866214364241495</v>
      </c>
    </row>
    <row r="4018" spans="1:21" x14ac:dyDescent="0.3">
      <c r="A4018" s="9">
        <v>1014</v>
      </c>
      <c r="B4018" s="9" t="str">
        <f>PROPER(TRIM('1. Raw Data'!B4018))</f>
        <v>Customer_4016</v>
      </c>
      <c r="C4018" s="9">
        <f>IF(OR('1. Raw Data'!C4018&lt;18, '1. Raw Data'!C4018&gt;100), MEDIAN('1. Raw Data'!$C$2:$C$5001), '1. Raw Data'!C4018)</f>
        <v>31</v>
      </c>
      <c r="D4018" s="9" t="s">
        <v>5020</v>
      </c>
      <c r="E4018" s="22">
        <v>44486</v>
      </c>
      <c r="F4018" s="9">
        <v>0</v>
      </c>
      <c r="G4018" s="9">
        <v>13343</v>
      </c>
      <c r="H4018" s="15">
        <v>44486</v>
      </c>
      <c r="I4018" s="9" t="s">
        <v>7455</v>
      </c>
      <c r="J4018" s="9">
        <v>148</v>
      </c>
      <c r="K4018" s="9" t="s">
        <v>7491</v>
      </c>
      <c r="L4018" s="9" t="str">
        <f>IF(OR('1. Raw Data'!L4018="Elec", '1. Raw Data'!L4018="elect"), "Electronics", '1. Raw Data'!L4018)</f>
        <v>Sports</v>
      </c>
      <c r="M4018" s="9">
        <v>240.6</v>
      </c>
      <c r="N4018" s="9">
        <f>IF(ISBLANK('1. Raw Data'!N4018), MEDIAN('1. Raw Data'!$N$2:$N$5001), '1. Raw Data'!N4018)</f>
        <v>157.16</v>
      </c>
      <c r="O4018" s="9">
        <v>2</v>
      </c>
      <c r="P4018" s="9">
        <f>IF(ISBLANK('1. Raw Data'!P4018), 0, '1. Raw Data'!P4018)</f>
        <v>0</v>
      </c>
      <c r="Q4018" s="9">
        <v>699</v>
      </c>
      <c r="R4018" s="9">
        <v>3</v>
      </c>
      <c r="S4018" s="9">
        <f t="shared" si="186"/>
        <v>481.2</v>
      </c>
      <c r="T4018" s="9">
        <f t="shared" si="187"/>
        <v>166.88</v>
      </c>
      <c r="U4018" s="23">
        <f t="shared" si="188"/>
        <v>0.34679966749792185</v>
      </c>
    </row>
    <row r="4019" spans="1:21" x14ac:dyDescent="0.3">
      <c r="A4019" s="9">
        <v>1735</v>
      </c>
      <c r="B4019" s="9" t="str">
        <f>PROPER(TRIM('1. Raw Data'!B4019))</f>
        <v>Customer_4017</v>
      </c>
      <c r="C4019" s="9">
        <f>IF(OR('1. Raw Data'!C4019&lt;18, '1. Raw Data'!C4019&gt;100), MEDIAN('1. Raw Data'!$C$2:$C$5001), '1. Raw Data'!C4019)</f>
        <v>37</v>
      </c>
      <c r="D4019" s="9" t="s">
        <v>5023</v>
      </c>
      <c r="E4019" s="22">
        <v>44386</v>
      </c>
      <c r="F4019" s="9">
        <v>0</v>
      </c>
      <c r="G4019" s="9">
        <v>12486</v>
      </c>
      <c r="H4019" s="15">
        <v>44446</v>
      </c>
      <c r="I4019" s="9" t="s">
        <v>7457</v>
      </c>
      <c r="J4019" s="9">
        <v>107</v>
      </c>
      <c r="K4019" s="9" t="s">
        <v>7485</v>
      </c>
      <c r="L4019" s="9" t="str">
        <f>IF(OR('1. Raw Data'!L4019="Elec", '1. Raw Data'!L4019="elect"), "Electronics", '1. Raw Data'!L4019)</f>
        <v>Electronics</v>
      </c>
      <c r="M4019" s="9">
        <v>1206.3</v>
      </c>
      <c r="N4019" s="9">
        <f>IF(ISBLANK('1. Raw Data'!N4019), MEDIAN('1. Raw Data'!$N$2:$N$5001), '1. Raw Data'!N4019)</f>
        <v>810.14</v>
      </c>
      <c r="O4019" s="9">
        <v>4</v>
      </c>
      <c r="P4019" s="9">
        <f>IF(ISBLANK('1. Raw Data'!P4019), 0, '1. Raw Data'!P4019)</f>
        <v>0.05</v>
      </c>
      <c r="Q4019" s="9">
        <v>800</v>
      </c>
      <c r="R4019" s="9">
        <v>5</v>
      </c>
      <c r="S4019" s="9">
        <f t="shared" si="186"/>
        <v>4583.9399999999996</v>
      </c>
      <c r="T4019" s="9">
        <f t="shared" si="187"/>
        <v>1343.3799999999997</v>
      </c>
      <c r="U4019" s="23">
        <f t="shared" si="188"/>
        <v>0.29306230011736623</v>
      </c>
    </row>
    <row r="4020" spans="1:21" x14ac:dyDescent="0.3">
      <c r="A4020" s="9">
        <v>2145</v>
      </c>
      <c r="B4020" s="9" t="str">
        <f>PROPER(TRIM('1. Raw Data'!B4020))</f>
        <v>Customer_4018</v>
      </c>
      <c r="C4020" s="9">
        <f>IF(OR('1. Raw Data'!C4020&lt;18, '1. Raw Data'!C4020&gt;100), MEDIAN('1. Raw Data'!$C$2:$C$5001), '1. Raw Data'!C4020)</f>
        <v>40</v>
      </c>
      <c r="D4020" s="9" t="s">
        <v>5020</v>
      </c>
      <c r="E4020" s="22">
        <v>44049</v>
      </c>
      <c r="F4020" s="9">
        <v>1</v>
      </c>
      <c r="G4020" s="9">
        <v>12577</v>
      </c>
      <c r="H4020" s="15">
        <v>43990</v>
      </c>
      <c r="I4020" s="9" t="s">
        <v>7455</v>
      </c>
      <c r="J4020" s="9">
        <v>122</v>
      </c>
      <c r="K4020" s="9" t="s">
        <v>7465</v>
      </c>
      <c r="L4020" s="9" t="str">
        <f>IF(OR('1. Raw Data'!L4020="Elec", '1. Raw Data'!L4020="elect"), "Electronics", '1. Raw Data'!L4020)</f>
        <v>Electronics</v>
      </c>
      <c r="M4020" s="9">
        <v>222.76</v>
      </c>
      <c r="N4020" s="9">
        <f>IF(ISBLANK('1. Raw Data'!N4020), MEDIAN('1. Raw Data'!$N$2:$N$5001), '1. Raw Data'!N4020)</f>
        <v>429.51499999999999</v>
      </c>
      <c r="O4020" s="9">
        <v>3</v>
      </c>
      <c r="P4020" s="9">
        <f>IF(ISBLANK('1. Raw Data'!P4020), 0, '1. Raw Data'!P4020)</f>
        <v>0.1</v>
      </c>
      <c r="Q4020" s="9">
        <v>1298</v>
      </c>
      <c r="R4020" s="9">
        <v>3</v>
      </c>
      <c r="S4020" s="9">
        <f t="shared" si="186"/>
        <v>601.452</v>
      </c>
      <c r="T4020" s="9">
        <f t="shared" si="187"/>
        <v>-687.09300000000007</v>
      </c>
      <c r="U4020" s="23">
        <f t="shared" si="188"/>
        <v>-1.1423904151952278</v>
      </c>
    </row>
    <row r="4021" spans="1:21" x14ac:dyDescent="0.3">
      <c r="A4021" s="9">
        <v>1276</v>
      </c>
      <c r="B4021" s="9" t="str">
        <f>PROPER(TRIM('1. Raw Data'!B4021))</f>
        <v>Customer_4019</v>
      </c>
      <c r="C4021" s="9">
        <f>IF(OR('1. Raw Data'!C4021&lt;18, '1. Raw Data'!C4021&gt;100), MEDIAN('1. Raw Data'!$C$2:$C$5001), '1. Raw Data'!C4021)</f>
        <v>53</v>
      </c>
      <c r="D4021" s="9" t="s">
        <v>5018</v>
      </c>
      <c r="E4021" s="22">
        <v>45001</v>
      </c>
      <c r="F4021" s="9">
        <v>0</v>
      </c>
      <c r="G4021" s="9">
        <v>12777</v>
      </c>
      <c r="H4021" s="15">
        <v>45001</v>
      </c>
      <c r="I4021" s="9" t="s">
        <v>7455</v>
      </c>
      <c r="J4021" s="9">
        <v>114</v>
      </c>
      <c r="K4021" s="9" t="s">
        <v>7463</v>
      </c>
      <c r="L4021" s="9" t="str">
        <f>IF(OR('1. Raw Data'!L4021="Elec", '1. Raw Data'!L4021="elect"), "Electronics", '1. Raw Data'!L4021)</f>
        <v>Electronics</v>
      </c>
      <c r="M4021" s="9">
        <v>641.61</v>
      </c>
      <c r="N4021" s="9">
        <f>IF(ISBLANK('1. Raw Data'!N4021), MEDIAN('1. Raw Data'!$N$2:$N$5001), '1. Raw Data'!N4021)</f>
        <v>392.04</v>
      </c>
      <c r="O4021" s="9">
        <v>3</v>
      </c>
      <c r="P4021" s="9">
        <f>IF(ISBLANK('1. Raw Data'!P4021), 0, '1. Raw Data'!P4021)</f>
        <v>0</v>
      </c>
      <c r="Q4021" s="9">
        <v>391</v>
      </c>
      <c r="R4021" s="9">
        <v>8</v>
      </c>
      <c r="S4021" s="9">
        <f t="shared" si="186"/>
        <v>1924.83</v>
      </c>
      <c r="T4021" s="9">
        <f t="shared" si="187"/>
        <v>748.70999999999981</v>
      </c>
      <c r="U4021" s="23">
        <f t="shared" si="188"/>
        <v>0.38897461074484491</v>
      </c>
    </row>
    <row r="4022" spans="1:21" x14ac:dyDescent="0.3">
      <c r="A4022" s="9">
        <v>1452</v>
      </c>
      <c r="B4022" s="9" t="str">
        <f>PROPER(TRIM('1. Raw Data'!B4022))</f>
        <v>Customer_4020</v>
      </c>
      <c r="C4022" s="9">
        <f>IF(OR('1. Raw Data'!C4022&lt;18, '1. Raw Data'!C4022&gt;100), MEDIAN('1. Raw Data'!$C$2:$C$5001), '1. Raw Data'!C4022)</f>
        <v>40</v>
      </c>
      <c r="D4022" s="9" t="s">
        <v>5019</v>
      </c>
      <c r="E4022" s="22">
        <v>44594</v>
      </c>
      <c r="F4022" s="9">
        <v>0</v>
      </c>
      <c r="G4022" s="9">
        <v>10272</v>
      </c>
      <c r="H4022" s="15">
        <v>44594</v>
      </c>
      <c r="I4022" s="9" t="s">
        <v>7455</v>
      </c>
      <c r="J4022" s="9">
        <v>148</v>
      </c>
      <c r="K4022" s="9" t="s">
        <v>7491</v>
      </c>
      <c r="L4022" s="9" t="str">
        <f>IF(OR('1. Raw Data'!L4022="Elec", '1. Raw Data'!L4022="elect"), "Electronics", '1. Raw Data'!L4022)</f>
        <v>Clothing</v>
      </c>
      <c r="M4022" s="9">
        <v>519.54</v>
      </c>
      <c r="N4022" s="9">
        <f>IF(ISBLANK('1. Raw Data'!N4022), MEDIAN('1. Raw Data'!$N$2:$N$5001), '1. Raw Data'!N4022)</f>
        <v>326.62</v>
      </c>
      <c r="O4022" s="9">
        <v>1</v>
      </c>
      <c r="P4022" s="9">
        <f>IF(ISBLANK('1. Raw Data'!P4022), 0, '1. Raw Data'!P4022)</f>
        <v>0.2</v>
      </c>
      <c r="Q4022" s="9">
        <v>334</v>
      </c>
      <c r="R4022" s="9">
        <v>5</v>
      </c>
      <c r="S4022" s="9">
        <f t="shared" si="186"/>
        <v>415.63200000000001</v>
      </c>
      <c r="T4022" s="9">
        <f t="shared" si="187"/>
        <v>89.012</v>
      </c>
      <c r="U4022" s="23">
        <f t="shared" si="188"/>
        <v>0.21416060361088654</v>
      </c>
    </row>
    <row r="4023" spans="1:21" x14ac:dyDescent="0.3">
      <c r="A4023" s="9">
        <v>2413</v>
      </c>
      <c r="B4023" s="9" t="str">
        <f>PROPER(TRIM('1. Raw Data'!B4023))</f>
        <v>Customer_4021</v>
      </c>
      <c r="C4023" s="9">
        <f>IF(OR('1. Raw Data'!C4023&lt;18, '1. Raw Data'!C4023&gt;100), MEDIAN('1. Raw Data'!$C$2:$C$5001), '1. Raw Data'!C4023)</f>
        <v>26</v>
      </c>
      <c r="D4023" s="9" t="s">
        <v>5022</v>
      </c>
      <c r="E4023" s="22">
        <v>43839</v>
      </c>
      <c r="F4023" s="9">
        <v>0</v>
      </c>
      <c r="G4023" s="9">
        <v>10458</v>
      </c>
      <c r="H4023" s="15">
        <v>44075</v>
      </c>
      <c r="I4023" s="9" t="s">
        <v>7457</v>
      </c>
      <c r="J4023" s="9">
        <v>129</v>
      </c>
      <c r="K4023" s="9" t="s">
        <v>7471</v>
      </c>
      <c r="L4023" s="9" t="str">
        <f>IF(OR('1. Raw Data'!L4023="Elec", '1. Raw Data'!L4023="elect"), "Electronics", '1. Raw Data'!L4023)</f>
        <v>Sports</v>
      </c>
      <c r="M4023" s="9">
        <v>899.11</v>
      </c>
      <c r="N4023" s="9">
        <f>IF(ISBLANK('1. Raw Data'!N4023), MEDIAN('1. Raw Data'!$N$2:$N$5001), '1. Raw Data'!N4023)</f>
        <v>545.39</v>
      </c>
      <c r="O4023" s="9">
        <v>2</v>
      </c>
      <c r="P4023" s="9">
        <f>IF(ISBLANK('1. Raw Data'!P4023), 0, '1. Raw Data'!P4023)</f>
        <v>0</v>
      </c>
      <c r="Q4023" s="9">
        <v>526</v>
      </c>
      <c r="R4023" s="9">
        <v>4</v>
      </c>
      <c r="S4023" s="9">
        <f t="shared" si="186"/>
        <v>1798.22</v>
      </c>
      <c r="T4023" s="9">
        <f t="shared" si="187"/>
        <v>707.44</v>
      </c>
      <c r="U4023" s="23">
        <f t="shared" si="188"/>
        <v>0.39341126224822326</v>
      </c>
    </row>
    <row r="4024" spans="1:21" x14ac:dyDescent="0.3">
      <c r="A4024" s="9">
        <v>2317</v>
      </c>
      <c r="B4024" s="9" t="str">
        <f>PROPER(TRIM('1. Raw Data'!B4024))</f>
        <v>Customer_4022</v>
      </c>
      <c r="C4024" s="9">
        <f>IF(OR('1. Raw Data'!C4024&lt;18, '1. Raw Data'!C4024&gt;100), MEDIAN('1. Raw Data'!$C$2:$C$5001), '1. Raw Data'!C4024)</f>
        <v>26</v>
      </c>
      <c r="D4024" s="9" t="s">
        <v>5020</v>
      </c>
      <c r="E4024" s="22">
        <v>44859</v>
      </c>
      <c r="F4024" s="9">
        <v>1</v>
      </c>
      <c r="G4024" s="9">
        <v>10819</v>
      </c>
      <c r="H4024" s="15">
        <v>44859</v>
      </c>
      <c r="I4024" s="9" t="s">
        <v>7456</v>
      </c>
      <c r="J4024" s="9">
        <v>116</v>
      </c>
      <c r="K4024" s="9" t="s">
        <v>7480</v>
      </c>
      <c r="L4024" s="9" t="str">
        <f>IF(OR('1. Raw Data'!L4024="Elec", '1. Raw Data'!L4024="elect"), "Electronics", '1. Raw Data'!L4024)</f>
        <v>Clothing</v>
      </c>
      <c r="M4024" s="9">
        <v>487.2</v>
      </c>
      <c r="N4024" s="9">
        <f>IF(ISBLANK('1. Raw Data'!N4024), MEDIAN('1. Raw Data'!$N$2:$N$5001), '1. Raw Data'!N4024)</f>
        <v>289.42</v>
      </c>
      <c r="O4024" s="9">
        <v>2</v>
      </c>
      <c r="P4024" s="9">
        <f>IF(ISBLANK('1. Raw Data'!P4024), 0, '1. Raw Data'!P4024)</f>
        <v>0</v>
      </c>
      <c r="Q4024" s="9">
        <v>799</v>
      </c>
      <c r="R4024" s="9">
        <v>4</v>
      </c>
      <c r="S4024" s="9">
        <f t="shared" si="186"/>
        <v>974.4</v>
      </c>
      <c r="T4024" s="9">
        <f t="shared" si="187"/>
        <v>395.55999999999995</v>
      </c>
      <c r="U4024" s="23">
        <f t="shared" si="188"/>
        <v>0.4059523809523809</v>
      </c>
    </row>
    <row r="4025" spans="1:21" x14ac:dyDescent="0.3">
      <c r="A4025" s="9">
        <v>1597</v>
      </c>
      <c r="B4025" s="9" t="str">
        <f>PROPER(TRIM('1. Raw Data'!B4025))</f>
        <v>Customer_4023</v>
      </c>
      <c r="C4025" s="9">
        <f>IF(OR('1. Raw Data'!C4025&lt;18, '1. Raw Data'!C4025&gt;100), MEDIAN('1. Raw Data'!$C$2:$C$5001), '1. Raw Data'!C4025)</f>
        <v>67</v>
      </c>
      <c r="D4025" s="9" t="s">
        <v>5022</v>
      </c>
      <c r="E4025" s="22">
        <v>45209</v>
      </c>
      <c r="F4025" s="9">
        <v>0</v>
      </c>
      <c r="G4025" s="9">
        <v>11196</v>
      </c>
      <c r="H4025" s="15">
        <v>45209</v>
      </c>
      <c r="I4025" s="9" t="s">
        <v>7456</v>
      </c>
      <c r="J4025" s="9">
        <v>148</v>
      </c>
      <c r="K4025" s="9" t="s">
        <v>7491</v>
      </c>
      <c r="L4025" s="9" t="str">
        <f>IF(OR('1. Raw Data'!L4025="Elec", '1. Raw Data'!L4025="elect"), "Electronics", '1. Raw Data'!L4025)</f>
        <v>Home Appliances</v>
      </c>
      <c r="M4025" s="9">
        <v>974.1</v>
      </c>
      <c r="N4025" s="9">
        <f>IF(ISBLANK('1. Raw Data'!N4025), MEDIAN('1. Raw Data'!$N$2:$N$5001), '1. Raw Data'!N4025)</f>
        <v>549.65</v>
      </c>
      <c r="O4025" s="9">
        <v>2</v>
      </c>
      <c r="P4025" s="9">
        <f>IF(ISBLANK('1. Raw Data'!P4025), 0, '1. Raw Data'!P4025)</f>
        <v>0</v>
      </c>
      <c r="Q4025" s="9">
        <v>397</v>
      </c>
      <c r="R4025" s="9">
        <v>7</v>
      </c>
      <c r="S4025" s="9">
        <f t="shared" si="186"/>
        <v>1948.2</v>
      </c>
      <c r="T4025" s="9">
        <f t="shared" si="187"/>
        <v>848.90000000000009</v>
      </c>
      <c r="U4025" s="23">
        <f t="shared" si="188"/>
        <v>0.43573555076480858</v>
      </c>
    </row>
    <row r="4026" spans="1:21" x14ac:dyDescent="0.3">
      <c r="A4026" s="9">
        <v>1445</v>
      </c>
      <c r="B4026" s="9" t="str">
        <f>PROPER(TRIM('1. Raw Data'!B4026))</f>
        <v>Customer_4024</v>
      </c>
      <c r="C4026" s="9">
        <f>IF(OR('1. Raw Data'!C4026&lt;18, '1. Raw Data'!C4026&gt;100), MEDIAN('1. Raw Data'!$C$2:$C$5001), '1. Raw Data'!C4026)</f>
        <v>29</v>
      </c>
      <c r="D4026" s="9" t="s">
        <v>5021</v>
      </c>
      <c r="E4026" s="22">
        <v>43938</v>
      </c>
      <c r="F4026" s="9">
        <v>0</v>
      </c>
      <c r="G4026" s="9">
        <v>12615</v>
      </c>
      <c r="H4026" s="15">
        <v>43938</v>
      </c>
      <c r="I4026" s="9" t="s">
        <v>7456</v>
      </c>
      <c r="J4026" s="9">
        <v>134</v>
      </c>
      <c r="K4026" s="9" t="s">
        <v>7482</v>
      </c>
      <c r="L4026" s="9" t="str">
        <f>IF(OR('1. Raw Data'!L4026="Elec", '1. Raw Data'!L4026="elect"), "Electronics", '1. Raw Data'!L4026)</f>
        <v>Home Appliances</v>
      </c>
      <c r="M4026" s="9">
        <v>582.71</v>
      </c>
      <c r="N4026" s="9">
        <f>IF(ISBLANK('1. Raw Data'!N4026), MEDIAN('1. Raw Data'!$N$2:$N$5001), '1. Raw Data'!N4026)</f>
        <v>316.85000000000002</v>
      </c>
      <c r="O4026" s="9">
        <v>4</v>
      </c>
      <c r="P4026" s="9">
        <f>IF(ISBLANK('1. Raw Data'!P4026), 0, '1. Raw Data'!P4026)</f>
        <v>0</v>
      </c>
      <c r="Q4026" s="9">
        <v>616</v>
      </c>
      <c r="R4026" s="9">
        <v>3</v>
      </c>
      <c r="S4026" s="9">
        <f t="shared" si="186"/>
        <v>2330.84</v>
      </c>
      <c r="T4026" s="9">
        <f t="shared" si="187"/>
        <v>1063.44</v>
      </c>
      <c r="U4026" s="23">
        <f t="shared" si="188"/>
        <v>0.45624753307820354</v>
      </c>
    </row>
    <row r="4027" spans="1:21" x14ac:dyDescent="0.3">
      <c r="A4027" s="9">
        <v>1209</v>
      </c>
      <c r="B4027" s="9" t="str">
        <f>PROPER(TRIM('1. Raw Data'!B4027))</f>
        <v>Customer_4025</v>
      </c>
      <c r="C4027" s="9">
        <f>IF(OR('1. Raw Data'!C4027&lt;18, '1. Raw Data'!C4027&gt;100), MEDIAN('1. Raw Data'!$C$2:$C$5001), '1. Raw Data'!C4027)</f>
        <v>54</v>
      </c>
      <c r="D4027" s="9" t="s">
        <v>5021</v>
      </c>
      <c r="E4027" s="22">
        <v>44198</v>
      </c>
      <c r="F4027" s="9">
        <v>0</v>
      </c>
      <c r="G4027" s="9">
        <v>10860</v>
      </c>
      <c r="H4027" s="15">
        <v>44228</v>
      </c>
      <c r="I4027" s="9" t="s">
        <v>7456</v>
      </c>
      <c r="J4027" s="9">
        <v>110</v>
      </c>
      <c r="K4027" s="9" t="s">
        <v>7493</v>
      </c>
      <c r="L4027" s="9" t="str">
        <f>IF(OR('1. Raw Data'!L4027="Elec", '1. Raw Data'!L4027="elect"), "Electronics", '1. Raw Data'!L4027)</f>
        <v>Sports</v>
      </c>
      <c r="M4027" s="9">
        <v>1298.1500000000001</v>
      </c>
      <c r="N4027" s="9">
        <f>IF(ISBLANK('1. Raw Data'!N4027), MEDIAN('1. Raw Data'!$N$2:$N$5001), '1. Raw Data'!N4027)</f>
        <v>907.2</v>
      </c>
      <c r="O4027" s="9">
        <v>4</v>
      </c>
      <c r="P4027" s="9">
        <f>IF(ISBLANK('1. Raw Data'!P4027), 0, '1. Raw Data'!P4027)</f>
        <v>0.2</v>
      </c>
      <c r="Q4027" s="9">
        <v>649</v>
      </c>
      <c r="R4027" s="9">
        <v>5</v>
      </c>
      <c r="S4027" s="9">
        <f t="shared" si="186"/>
        <v>4154.0800000000008</v>
      </c>
      <c r="T4027" s="9">
        <f t="shared" si="187"/>
        <v>525.28000000000065</v>
      </c>
      <c r="U4027" s="23">
        <f t="shared" si="188"/>
        <v>0.12644917767592356</v>
      </c>
    </row>
    <row r="4028" spans="1:21" x14ac:dyDescent="0.3">
      <c r="A4028" s="9">
        <v>1713</v>
      </c>
      <c r="B4028" s="9" t="str">
        <f>PROPER(TRIM('1. Raw Data'!B4028))</f>
        <v>Customer_4026</v>
      </c>
      <c r="C4028" s="9">
        <f>IF(OR('1. Raw Data'!C4028&lt;18, '1. Raw Data'!C4028&gt;100), MEDIAN('1. Raw Data'!$C$2:$C$5001), '1. Raw Data'!C4028)</f>
        <v>39</v>
      </c>
      <c r="D4028" s="9" t="s">
        <v>5020</v>
      </c>
      <c r="E4028" s="22">
        <v>44231</v>
      </c>
      <c r="F4028" s="9">
        <v>0</v>
      </c>
      <c r="G4028" s="9">
        <v>11973</v>
      </c>
      <c r="H4028" s="15">
        <v>44288</v>
      </c>
      <c r="I4028" s="9" t="s">
        <v>7456</v>
      </c>
      <c r="J4028" s="9">
        <v>107</v>
      </c>
      <c r="K4028" s="9" t="s">
        <v>7485</v>
      </c>
      <c r="L4028" s="9" t="str">
        <f>IF(OR('1. Raw Data'!L4028="Elec", '1. Raw Data'!L4028="elect"), "Electronics", '1. Raw Data'!L4028)</f>
        <v>Electronics</v>
      </c>
      <c r="M4028" s="9">
        <v>969.13</v>
      </c>
      <c r="N4028" s="9">
        <f>IF(ISBLANK('1. Raw Data'!N4028), MEDIAN('1. Raw Data'!$N$2:$N$5001), '1. Raw Data'!N4028)</f>
        <v>485.79</v>
      </c>
      <c r="O4028" s="9">
        <v>4</v>
      </c>
      <c r="P4028" s="9">
        <f>IF(ISBLANK('1. Raw Data'!P4028), 0, '1. Raw Data'!P4028)</f>
        <v>0</v>
      </c>
      <c r="Q4028" s="9">
        <v>522</v>
      </c>
      <c r="R4028" s="9">
        <v>8</v>
      </c>
      <c r="S4028" s="9">
        <f t="shared" si="186"/>
        <v>3876.52</v>
      </c>
      <c r="T4028" s="9">
        <f t="shared" si="187"/>
        <v>1933.36</v>
      </c>
      <c r="U4028" s="23">
        <f t="shared" si="188"/>
        <v>0.49873597969312677</v>
      </c>
    </row>
    <row r="4029" spans="1:21" x14ac:dyDescent="0.3">
      <c r="A4029" s="9">
        <v>1301</v>
      </c>
      <c r="B4029" s="9" t="str">
        <f>PROPER(TRIM('1. Raw Data'!B4029))</f>
        <v>Customer_4027</v>
      </c>
      <c r="C4029" s="9">
        <f>IF(OR('1. Raw Data'!C4029&lt;18, '1. Raw Data'!C4029&gt;100), MEDIAN('1. Raw Data'!$C$2:$C$5001), '1. Raw Data'!C4029)</f>
        <v>27</v>
      </c>
      <c r="D4029" s="9" t="s">
        <v>5018</v>
      </c>
      <c r="E4029" s="22">
        <v>44887</v>
      </c>
      <c r="F4029" s="9">
        <v>0</v>
      </c>
      <c r="G4029" s="9">
        <v>11544</v>
      </c>
      <c r="H4029" s="15">
        <v>44887</v>
      </c>
      <c r="I4029" s="9" t="s">
        <v>7457</v>
      </c>
      <c r="J4029" s="9">
        <v>125</v>
      </c>
      <c r="K4029" s="9" t="s">
        <v>7479</v>
      </c>
      <c r="L4029" s="9" t="str">
        <f>IF(OR('1. Raw Data'!L4029="Elec", '1. Raw Data'!L4029="elect"), "Electronics", '1. Raw Data'!L4029)</f>
        <v>Electronics</v>
      </c>
      <c r="M4029" s="9">
        <v>362.18</v>
      </c>
      <c r="N4029" s="9">
        <f>IF(ISBLANK('1. Raw Data'!N4029), MEDIAN('1. Raw Data'!$N$2:$N$5001), '1. Raw Data'!N4029)</f>
        <v>154.46</v>
      </c>
      <c r="O4029" s="9">
        <v>3</v>
      </c>
      <c r="P4029" s="9">
        <f>IF(ISBLANK('1. Raw Data'!P4029), 0, '1. Raw Data'!P4029)</f>
        <v>0</v>
      </c>
      <c r="Q4029" s="9">
        <v>434</v>
      </c>
      <c r="R4029" s="9">
        <v>6</v>
      </c>
      <c r="S4029" s="9">
        <f t="shared" si="186"/>
        <v>1086.54</v>
      </c>
      <c r="T4029" s="9">
        <f t="shared" si="187"/>
        <v>623.16</v>
      </c>
      <c r="U4029" s="23">
        <f t="shared" si="188"/>
        <v>0.57352697553702581</v>
      </c>
    </row>
    <row r="4030" spans="1:21" x14ac:dyDescent="0.3">
      <c r="A4030" s="9">
        <v>2246</v>
      </c>
      <c r="B4030" s="9" t="str">
        <f>PROPER(TRIM('1. Raw Data'!B4030))</f>
        <v>Customer_4028</v>
      </c>
      <c r="C4030" s="9">
        <f>IF(OR('1. Raw Data'!C4030&lt;18, '1. Raw Data'!C4030&gt;100), MEDIAN('1. Raw Data'!$C$2:$C$5001), '1. Raw Data'!C4030)</f>
        <v>24</v>
      </c>
      <c r="D4030" s="9" t="s">
        <v>5020</v>
      </c>
      <c r="E4030" s="22">
        <v>43925</v>
      </c>
      <c r="F4030" s="9">
        <v>0</v>
      </c>
      <c r="G4030" s="9">
        <v>12544</v>
      </c>
      <c r="H4030" s="15">
        <v>43925</v>
      </c>
      <c r="I4030" s="9" t="s">
        <v>7455</v>
      </c>
      <c r="J4030" s="9">
        <v>127</v>
      </c>
      <c r="K4030" s="9" t="s">
        <v>7489</v>
      </c>
      <c r="L4030" s="9" t="str">
        <f>IF(OR('1. Raw Data'!L4030="Elec", '1. Raw Data'!L4030="elect"), "Electronics", '1. Raw Data'!L4030)</f>
        <v>Clothing</v>
      </c>
      <c r="M4030" s="9">
        <v>537.39</v>
      </c>
      <c r="N4030" s="9">
        <f>IF(ISBLANK('1. Raw Data'!N4030), MEDIAN('1. Raw Data'!$N$2:$N$5001), '1. Raw Data'!N4030)</f>
        <v>338.29</v>
      </c>
      <c r="O4030" s="9">
        <v>4</v>
      </c>
      <c r="P4030" s="9">
        <f>IF(ISBLANK('1. Raw Data'!P4030), 0, '1. Raw Data'!P4030)</f>
        <v>0.05</v>
      </c>
      <c r="Q4030" s="9">
        <v>492</v>
      </c>
      <c r="R4030" s="9">
        <v>8</v>
      </c>
      <c r="S4030" s="9">
        <f t="shared" si="186"/>
        <v>2042.0819999999999</v>
      </c>
      <c r="T4030" s="9">
        <f t="shared" si="187"/>
        <v>688.9219999999998</v>
      </c>
      <c r="U4030" s="23">
        <f t="shared" si="188"/>
        <v>0.3373625544909557</v>
      </c>
    </row>
    <row r="4031" spans="1:21" x14ac:dyDescent="0.3">
      <c r="A4031" s="9">
        <v>1002</v>
      </c>
      <c r="B4031" s="9" t="str">
        <f>PROPER(TRIM('1. Raw Data'!B4031))</f>
        <v>Customer_4029</v>
      </c>
      <c r="C4031" s="9">
        <f>IF(OR('1. Raw Data'!C4031&lt;18, '1. Raw Data'!C4031&gt;100), MEDIAN('1. Raw Data'!$C$2:$C$5001), '1. Raw Data'!C4031)</f>
        <v>30</v>
      </c>
      <c r="D4031" s="9" t="s">
        <v>5023</v>
      </c>
      <c r="E4031" s="22">
        <v>44565</v>
      </c>
      <c r="F4031" s="9">
        <v>1</v>
      </c>
      <c r="G4031" s="9">
        <v>13984</v>
      </c>
      <c r="H4031" s="15">
        <v>44652</v>
      </c>
      <c r="I4031" s="9" t="s">
        <v>7456</v>
      </c>
      <c r="J4031" s="9">
        <v>115</v>
      </c>
      <c r="K4031" s="9" t="s">
        <v>7481</v>
      </c>
      <c r="L4031" s="9" t="str">
        <f>IF(OR('1. Raw Data'!L4031="Elec", '1. Raw Data'!L4031="elect"), "Electronics", '1. Raw Data'!L4031)</f>
        <v>Home Appliances</v>
      </c>
      <c r="M4031" s="9">
        <v>1278.76</v>
      </c>
      <c r="N4031" s="9">
        <f>IF(ISBLANK('1. Raw Data'!N4031), MEDIAN('1. Raw Data'!$N$2:$N$5001), '1. Raw Data'!N4031)</f>
        <v>593.53</v>
      </c>
      <c r="O4031" s="9">
        <v>1</v>
      </c>
      <c r="P4031" s="9">
        <f>IF(ISBLANK('1. Raw Data'!P4031), 0, '1. Raw Data'!P4031)</f>
        <v>0</v>
      </c>
      <c r="Q4031" s="9">
        <v>687</v>
      </c>
      <c r="R4031" s="9">
        <v>4</v>
      </c>
      <c r="S4031" s="9">
        <f t="shared" si="186"/>
        <v>1278.76</v>
      </c>
      <c r="T4031" s="9">
        <f t="shared" si="187"/>
        <v>685.23</v>
      </c>
      <c r="U4031" s="23">
        <f t="shared" si="188"/>
        <v>0.53585504707685572</v>
      </c>
    </row>
    <row r="4032" spans="1:21" x14ac:dyDescent="0.3">
      <c r="A4032" s="9">
        <v>1989</v>
      </c>
      <c r="B4032" s="9" t="str">
        <f>PROPER(TRIM('1. Raw Data'!B4032))</f>
        <v>Customer_4030</v>
      </c>
      <c r="C4032" s="9">
        <f>IF(OR('1. Raw Data'!C4032&lt;18, '1. Raw Data'!C4032&gt;100), MEDIAN('1. Raw Data'!$C$2:$C$5001), '1. Raw Data'!C4032)</f>
        <v>38</v>
      </c>
      <c r="D4032" s="9" t="s">
        <v>5018</v>
      </c>
      <c r="E4032" s="22">
        <v>43972</v>
      </c>
      <c r="F4032" s="9">
        <v>0</v>
      </c>
      <c r="G4032" s="9">
        <v>10794</v>
      </c>
      <c r="H4032" s="15">
        <v>43972</v>
      </c>
      <c r="I4032" s="9" t="s">
        <v>7456</v>
      </c>
      <c r="J4032" s="9">
        <v>132</v>
      </c>
      <c r="K4032" s="9" t="s">
        <v>7506</v>
      </c>
      <c r="L4032" s="9" t="str">
        <f>IF(OR('1. Raw Data'!L4032="Elec", '1. Raw Data'!L4032="elect"), "Electronics", '1. Raw Data'!L4032)</f>
        <v>Home Appliances</v>
      </c>
      <c r="M4032" s="9">
        <v>610.4</v>
      </c>
      <c r="N4032" s="9">
        <f>IF(ISBLANK('1. Raw Data'!N4032), MEDIAN('1. Raw Data'!$N$2:$N$5001), '1. Raw Data'!N4032)</f>
        <v>341.71</v>
      </c>
      <c r="O4032" s="9">
        <v>4</v>
      </c>
      <c r="P4032" s="9">
        <f>IF(ISBLANK('1. Raw Data'!P4032), 0, '1. Raw Data'!P4032)</f>
        <v>0</v>
      </c>
      <c r="Q4032" s="9">
        <v>565</v>
      </c>
      <c r="R4032" s="9">
        <v>7</v>
      </c>
      <c r="S4032" s="9">
        <f t="shared" si="186"/>
        <v>2441.6</v>
      </c>
      <c r="T4032" s="9">
        <f t="shared" si="187"/>
        <v>1074.76</v>
      </c>
      <c r="U4032" s="23">
        <f t="shared" si="188"/>
        <v>0.44018676277850594</v>
      </c>
    </row>
    <row r="4033" spans="1:21" x14ac:dyDescent="0.3">
      <c r="A4033" s="9">
        <v>2116</v>
      </c>
      <c r="B4033" s="9" t="str">
        <f>PROPER(TRIM('1. Raw Data'!B4033))</f>
        <v>Customer_4031</v>
      </c>
      <c r="C4033" s="9">
        <f>IF(OR('1. Raw Data'!C4033&lt;18, '1. Raw Data'!C4033&gt;100), MEDIAN('1. Raw Data'!$C$2:$C$5001), '1. Raw Data'!C4033)</f>
        <v>49</v>
      </c>
      <c r="D4033" s="9" t="s">
        <v>5022</v>
      </c>
      <c r="E4033" s="22">
        <v>44783</v>
      </c>
      <c r="F4033" s="9">
        <v>1</v>
      </c>
      <c r="G4033" s="9">
        <v>10804</v>
      </c>
      <c r="H4033" s="15">
        <v>44842</v>
      </c>
      <c r="I4033" s="9" t="s">
        <v>7456</v>
      </c>
      <c r="J4033" s="9">
        <v>128</v>
      </c>
      <c r="K4033" s="9" t="s">
        <v>7473</v>
      </c>
      <c r="L4033" s="9" t="str">
        <f>IF(OR('1. Raw Data'!L4033="Elec", '1. Raw Data'!L4033="elect"), "Electronics", '1. Raw Data'!L4033)</f>
        <v>Sports</v>
      </c>
      <c r="M4033" s="9">
        <v>826.91</v>
      </c>
      <c r="N4033" s="9">
        <f>IF(ISBLANK('1. Raw Data'!N4033), MEDIAN('1. Raw Data'!$N$2:$N$5001), '1. Raw Data'!N4033)</f>
        <v>354.53</v>
      </c>
      <c r="O4033" s="9">
        <v>3</v>
      </c>
      <c r="P4033" s="9">
        <f>IF(ISBLANK('1. Raw Data'!P4033), 0, '1. Raw Data'!P4033)</f>
        <v>0</v>
      </c>
      <c r="Q4033" s="9">
        <v>875</v>
      </c>
      <c r="R4033" s="9">
        <v>2</v>
      </c>
      <c r="S4033" s="9">
        <f t="shared" si="186"/>
        <v>2480.73</v>
      </c>
      <c r="T4033" s="9">
        <f t="shared" si="187"/>
        <v>1417.14</v>
      </c>
      <c r="U4033" s="23">
        <f t="shared" si="188"/>
        <v>0.57125926642560865</v>
      </c>
    </row>
    <row r="4034" spans="1:21" x14ac:dyDescent="0.3">
      <c r="A4034" s="9">
        <v>1519</v>
      </c>
      <c r="B4034" s="9" t="str">
        <f>PROPER(TRIM('1. Raw Data'!B4034))</f>
        <v>Customer_4032</v>
      </c>
      <c r="C4034" s="9">
        <f>IF(OR('1. Raw Data'!C4034&lt;18, '1. Raw Data'!C4034&gt;100), MEDIAN('1. Raw Data'!$C$2:$C$5001), '1. Raw Data'!C4034)</f>
        <v>32</v>
      </c>
      <c r="D4034" s="9" t="s">
        <v>5020</v>
      </c>
      <c r="E4034" s="22">
        <v>44409</v>
      </c>
      <c r="F4034" s="9">
        <v>0</v>
      </c>
      <c r="G4034" s="9">
        <v>13605</v>
      </c>
      <c r="H4034" s="15">
        <v>44204</v>
      </c>
      <c r="I4034" s="9" t="s">
        <v>7455</v>
      </c>
      <c r="J4034" s="9">
        <v>109</v>
      </c>
      <c r="K4034" s="9" t="s">
        <v>7466</v>
      </c>
      <c r="L4034" s="9" t="str">
        <f>IF(OR('1. Raw Data'!L4034="Elec", '1. Raw Data'!L4034="elect"), "Electronics", '1. Raw Data'!L4034)</f>
        <v>Home Appliances</v>
      </c>
      <c r="M4034" s="9">
        <v>990.97</v>
      </c>
      <c r="N4034" s="9">
        <f>IF(ISBLANK('1. Raw Data'!N4034), MEDIAN('1. Raw Data'!$N$2:$N$5001), '1. Raw Data'!N4034)</f>
        <v>580.5</v>
      </c>
      <c r="O4034" s="9">
        <v>2</v>
      </c>
      <c r="P4034" s="9">
        <f>IF(ISBLANK('1. Raw Data'!P4034), 0, '1. Raw Data'!P4034)</f>
        <v>0</v>
      </c>
      <c r="Q4034" s="9">
        <v>611</v>
      </c>
      <c r="R4034" s="9">
        <v>6</v>
      </c>
      <c r="S4034" s="9">
        <f t="shared" si="186"/>
        <v>1981.94</v>
      </c>
      <c r="T4034" s="9">
        <f t="shared" si="187"/>
        <v>820.94</v>
      </c>
      <c r="U4034" s="23">
        <f t="shared" si="188"/>
        <v>0.4142103191822154</v>
      </c>
    </row>
    <row r="4035" spans="1:21" x14ac:dyDescent="0.3">
      <c r="A4035" s="9">
        <v>2451</v>
      </c>
      <c r="B4035" s="9" t="str">
        <f>PROPER(TRIM('1. Raw Data'!B4035))</f>
        <v>Customer_4033</v>
      </c>
      <c r="C4035" s="9">
        <f>IF(OR('1. Raw Data'!C4035&lt;18, '1. Raw Data'!C4035&gt;100), MEDIAN('1. Raw Data'!$C$2:$C$5001), '1. Raw Data'!C4035)</f>
        <v>32</v>
      </c>
      <c r="D4035" s="9" t="s">
        <v>5022</v>
      </c>
      <c r="E4035" s="22">
        <v>44467</v>
      </c>
      <c r="F4035" s="9">
        <v>0</v>
      </c>
      <c r="G4035" s="9">
        <v>11095</v>
      </c>
      <c r="H4035" s="15">
        <v>44467</v>
      </c>
      <c r="I4035" s="9" t="s">
        <v>7456</v>
      </c>
      <c r="J4035" s="9">
        <v>107</v>
      </c>
      <c r="K4035" s="9" t="s">
        <v>7485</v>
      </c>
      <c r="L4035" s="9" t="str">
        <f>IF(OR('1. Raw Data'!L4035="Elec", '1. Raw Data'!L4035="elect"), "Electronics", '1. Raw Data'!L4035)</f>
        <v>Electronics</v>
      </c>
      <c r="M4035" s="9">
        <v>554.32000000000005</v>
      </c>
      <c r="N4035" s="9">
        <f>IF(ISBLANK('1. Raw Data'!N4035), MEDIAN('1. Raw Data'!$N$2:$N$5001), '1. Raw Data'!N4035)</f>
        <v>378.71</v>
      </c>
      <c r="O4035" s="9">
        <v>1</v>
      </c>
      <c r="P4035" s="9">
        <f>IF(ISBLANK('1. Raw Data'!P4035), 0, '1. Raw Data'!P4035)</f>
        <v>0</v>
      </c>
      <c r="Q4035" s="9">
        <v>403</v>
      </c>
      <c r="R4035" s="9">
        <v>3</v>
      </c>
      <c r="S4035" s="9">
        <f t="shared" ref="S4035:S4098" si="189">M4035 * O4035 * (1 - P4035)</f>
        <v>554.32000000000005</v>
      </c>
      <c r="T4035" s="9">
        <f t="shared" ref="T4035:T4098" si="190">S4035 - (N4035 * O4035)</f>
        <v>175.61000000000007</v>
      </c>
      <c r="U4035" s="23">
        <f t="shared" ref="U4035:U4098" si="191">T4035 / S4035</f>
        <v>0.31680256891326319</v>
      </c>
    </row>
    <row r="4036" spans="1:21" x14ac:dyDescent="0.3">
      <c r="A4036" s="9">
        <v>1492</v>
      </c>
      <c r="B4036" s="9" t="str">
        <f>PROPER(TRIM('1. Raw Data'!B4036))</f>
        <v>Customer_4034</v>
      </c>
      <c r="C4036" s="9">
        <f>IF(OR('1. Raw Data'!C4036&lt;18, '1. Raw Data'!C4036&gt;100), MEDIAN('1. Raw Data'!$C$2:$C$5001), '1. Raw Data'!C4036)</f>
        <v>26</v>
      </c>
      <c r="D4036" s="9" t="s">
        <v>5019</v>
      </c>
      <c r="E4036" s="22">
        <v>44207</v>
      </c>
      <c r="F4036" s="9">
        <v>0</v>
      </c>
      <c r="G4036" s="9">
        <v>12981</v>
      </c>
      <c r="H4036" s="15">
        <v>44501</v>
      </c>
      <c r="I4036" s="9" t="s">
        <v>7457</v>
      </c>
      <c r="J4036" s="9">
        <v>116</v>
      </c>
      <c r="K4036" s="9" t="s">
        <v>7480</v>
      </c>
      <c r="L4036" s="9" t="str">
        <f>IF(OR('1. Raw Data'!L4036="Elec", '1. Raw Data'!L4036="elect"), "Electronics", '1. Raw Data'!L4036)</f>
        <v>Electronics</v>
      </c>
      <c r="M4036" s="9">
        <v>476.27</v>
      </c>
      <c r="N4036" s="9">
        <f>IF(ISBLANK('1. Raw Data'!N4036), MEDIAN('1. Raw Data'!$N$2:$N$5001), '1. Raw Data'!N4036)</f>
        <v>293.77</v>
      </c>
      <c r="O4036" s="9">
        <v>3</v>
      </c>
      <c r="P4036" s="9">
        <f>IF(ISBLANK('1. Raw Data'!P4036), 0, '1. Raw Data'!P4036)</f>
        <v>0</v>
      </c>
      <c r="Q4036" s="9">
        <v>425</v>
      </c>
      <c r="R4036" s="9">
        <v>4</v>
      </c>
      <c r="S4036" s="9">
        <f t="shared" si="189"/>
        <v>1428.81</v>
      </c>
      <c r="T4036" s="9">
        <f t="shared" si="190"/>
        <v>547.5</v>
      </c>
      <c r="U4036" s="23">
        <f t="shared" si="191"/>
        <v>0.38318600793667457</v>
      </c>
    </row>
    <row r="4037" spans="1:21" x14ac:dyDescent="0.3">
      <c r="A4037" s="9">
        <v>2258</v>
      </c>
      <c r="B4037" s="9" t="str">
        <f>PROPER(TRIM('1. Raw Data'!B4037))</f>
        <v>Customer_4035</v>
      </c>
      <c r="C4037" s="9">
        <f>IF(OR('1. Raw Data'!C4037&lt;18, '1. Raw Data'!C4037&gt;100), MEDIAN('1. Raw Data'!$C$2:$C$5001), '1. Raw Data'!C4037)</f>
        <v>22</v>
      </c>
      <c r="D4037" s="9" t="s">
        <v>5018</v>
      </c>
      <c r="E4037" s="22">
        <v>44007</v>
      </c>
      <c r="F4037" s="9">
        <v>1</v>
      </c>
      <c r="G4037" s="9">
        <v>11890</v>
      </c>
      <c r="H4037" s="15">
        <v>44007</v>
      </c>
      <c r="I4037" s="9" t="s">
        <v>7455</v>
      </c>
      <c r="J4037" s="9">
        <v>126</v>
      </c>
      <c r="K4037" s="9" t="s">
        <v>7469</v>
      </c>
      <c r="L4037" s="9" t="str">
        <f>IF(OR('1. Raw Data'!L4037="Elec", '1. Raw Data'!L4037="elect"), "Electronics", '1. Raw Data'!L4037)</f>
        <v>Electronics</v>
      </c>
      <c r="M4037" s="9">
        <v>739.12</v>
      </c>
      <c r="N4037" s="9">
        <f>IF(ISBLANK('1. Raw Data'!N4037), MEDIAN('1. Raw Data'!$N$2:$N$5001), '1. Raw Data'!N4037)</f>
        <v>343.22</v>
      </c>
      <c r="O4037" s="9">
        <v>5</v>
      </c>
      <c r="P4037" s="9">
        <f>IF(ISBLANK('1. Raw Data'!P4037), 0, '1. Raw Data'!P4037)</f>
        <v>0</v>
      </c>
      <c r="Q4037" s="9">
        <v>435</v>
      </c>
      <c r="R4037" s="9">
        <v>4</v>
      </c>
      <c r="S4037" s="9">
        <f t="shared" si="189"/>
        <v>3695.6</v>
      </c>
      <c r="T4037" s="9">
        <f t="shared" si="190"/>
        <v>1979.4999999999998</v>
      </c>
      <c r="U4037" s="23">
        <f t="shared" si="191"/>
        <v>0.5356369736984522</v>
      </c>
    </row>
    <row r="4038" spans="1:21" x14ac:dyDescent="0.3">
      <c r="A4038" s="9">
        <v>1619</v>
      </c>
      <c r="B4038" s="9" t="str">
        <f>PROPER(TRIM('1. Raw Data'!B4038))</f>
        <v>Customer_4036</v>
      </c>
      <c r="C4038" s="9">
        <f>IF(OR('1. Raw Data'!C4038&lt;18, '1. Raw Data'!C4038&gt;100), MEDIAN('1. Raw Data'!$C$2:$C$5001), '1. Raw Data'!C4038)</f>
        <v>20</v>
      </c>
      <c r="D4038" s="9" t="s">
        <v>5020</v>
      </c>
      <c r="E4038" s="22">
        <v>45079</v>
      </c>
      <c r="F4038" s="9">
        <v>0</v>
      </c>
      <c r="G4038" s="9">
        <v>13039</v>
      </c>
      <c r="H4038" s="15">
        <v>44963</v>
      </c>
      <c r="I4038" s="9" t="s">
        <v>7455</v>
      </c>
      <c r="J4038" s="9">
        <v>135</v>
      </c>
      <c r="K4038" s="9" t="s">
        <v>7458</v>
      </c>
      <c r="L4038" s="9" t="str">
        <f>IF(OR('1. Raw Data'!L4038="Elec", '1. Raw Data'!L4038="elect"), "Electronics", '1. Raw Data'!L4038)</f>
        <v>Sports</v>
      </c>
      <c r="M4038" s="9">
        <v>361.58</v>
      </c>
      <c r="N4038" s="9">
        <f>IF(ISBLANK('1. Raw Data'!N4038), MEDIAN('1. Raw Data'!$N$2:$N$5001), '1. Raw Data'!N4038)</f>
        <v>249.98</v>
      </c>
      <c r="O4038" s="9">
        <v>2</v>
      </c>
      <c r="P4038" s="9">
        <f>IF(ISBLANK('1. Raw Data'!P4038), 0, '1. Raw Data'!P4038)</f>
        <v>0</v>
      </c>
      <c r="Q4038" s="9">
        <v>478</v>
      </c>
      <c r="R4038" s="9">
        <v>7</v>
      </c>
      <c r="S4038" s="9">
        <f t="shared" si="189"/>
        <v>723.16</v>
      </c>
      <c r="T4038" s="9">
        <f t="shared" si="190"/>
        <v>223.2</v>
      </c>
      <c r="U4038" s="23">
        <f t="shared" si="191"/>
        <v>0.30864538967863264</v>
      </c>
    </row>
    <row r="4039" spans="1:21" x14ac:dyDescent="0.3">
      <c r="A4039" s="9">
        <v>2184</v>
      </c>
      <c r="B4039" s="9" t="str">
        <f>PROPER(TRIM('1. Raw Data'!B4039))</f>
        <v>Customer_4037</v>
      </c>
      <c r="C4039" s="9">
        <f>IF(OR('1. Raw Data'!C4039&lt;18, '1. Raw Data'!C4039&gt;100), MEDIAN('1. Raw Data'!$C$2:$C$5001), '1. Raw Data'!C4039)</f>
        <v>54</v>
      </c>
      <c r="D4039" s="9" t="s">
        <v>5019</v>
      </c>
      <c r="E4039" s="22">
        <v>44766</v>
      </c>
      <c r="F4039" s="9">
        <v>0</v>
      </c>
      <c r="G4039" s="9">
        <v>10839</v>
      </c>
      <c r="H4039" s="15">
        <v>44766</v>
      </c>
      <c r="I4039" s="9" t="s">
        <v>7455</v>
      </c>
      <c r="J4039" s="9">
        <v>117</v>
      </c>
      <c r="K4039" s="9" t="s">
        <v>7483</v>
      </c>
      <c r="L4039" s="9" t="str">
        <f>IF(OR('1. Raw Data'!L4039="Elec", '1. Raw Data'!L4039="elect"), "Electronics", '1. Raw Data'!L4039)</f>
        <v>Clothing</v>
      </c>
      <c r="M4039" s="9">
        <v>462.11</v>
      </c>
      <c r="N4039" s="9">
        <f>IF(ISBLANK('1. Raw Data'!N4039), MEDIAN('1. Raw Data'!$N$2:$N$5001), '1. Raw Data'!N4039)</f>
        <v>227.42</v>
      </c>
      <c r="O4039" s="9">
        <v>4</v>
      </c>
      <c r="P4039" s="9">
        <f>IF(ISBLANK('1. Raw Data'!P4039), 0, '1. Raw Data'!P4039)</f>
        <v>0</v>
      </c>
      <c r="Q4039" s="9">
        <v>338</v>
      </c>
      <c r="R4039" s="9">
        <v>9</v>
      </c>
      <c r="S4039" s="9">
        <f t="shared" si="189"/>
        <v>1848.44</v>
      </c>
      <c r="T4039" s="9">
        <f t="shared" si="190"/>
        <v>938.7600000000001</v>
      </c>
      <c r="U4039" s="23">
        <f t="shared" si="191"/>
        <v>0.50786609248880143</v>
      </c>
    </row>
    <row r="4040" spans="1:21" x14ac:dyDescent="0.3">
      <c r="A4040" s="9">
        <v>1330</v>
      </c>
      <c r="B4040" s="9" t="str">
        <f>PROPER(TRIM('1. Raw Data'!B4040))</f>
        <v>Customer_4038</v>
      </c>
      <c r="C4040" s="9">
        <f>IF(OR('1. Raw Data'!C4040&lt;18, '1. Raw Data'!C4040&gt;100), MEDIAN('1. Raw Data'!$C$2:$C$5001), '1. Raw Data'!C4040)</f>
        <v>32</v>
      </c>
      <c r="D4040" s="9" t="s">
        <v>5020</v>
      </c>
      <c r="E4040" s="22">
        <v>43847</v>
      </c>
      <c r="F4040" s="9">
        <v>0</v>
      </c>
      <c r="G4040" s="9">
        <v>13243</v>
      </c>
      <c r="H4040" s="15">
        <v>43847</v>
      </c>
      <c r="I4040" s="9" t="s">
        <v>7455</v>
      </c>
      <c r="J4040" s="9">
        <v>123</v>
      </c>
      <c r="K4040" s="9" t="s">
        <v>7502</v>
      </c>
      <c r="L4040" s="9" t="str">
        <f>IF(OR('1. Raw Data'!L4040="Elec", '1. Raw Data'!L4040="elect"), "Electronics", '1. Raw Data'!L4040)</f>
        <v>Home Appliances</v>
      </c>
      <c r="M4040" s="9">
        <v>140.01</v>
      </c>
      <c r="N4040" s="9">
        <f>IF(ISBLANK('1. Raw Data'!N4040), MEDIAN('1. Raw Data'!$N$2:$N$5001), '1. Raw Data'!N4040)</f>
        <v>74.34</v>
      </c>
      <c r="O4040" s="9">
        <v>3</v>
      </c>
      <c r="P4040" s="9">
        <f>IF(ISBLANK('1. Raw Data'!P4040), 0, '1. Raw Data'!P4040)</f>
        <v>0.05</v>
      </c>
      <c r="Q4040" s="9">
        <v>463</v>
      </c>
      <c r="R4040" s="9">
        <v>6</v>
      </c>
      <c r="S4040" s="9">
        <f t="shared" si="189"/>
        <v>399.02849999999995</v>
      </c>
      <c r="T4040" s="9">
        <f t="shared" si="190"/>
        <v>176.00849999999994</v>
      </c>
      <c r="U4040" s="23">
        <f t="shared" si="191"/>
        <v>0.44109255353940874</v>
      </c>
    </row>
    <row r="4041" spans="1:21" x14ac:dyDescent="0.3">
      <c r="A4041" s="9">
        <v>1332</v>
      </c>
      <c r="B4041" s="9" t="str">
        <f>PROPER(TRIM('1. Raw Data'!B4041))</f>
        <v>Customer_4039</v>
      </c>
      <c r="C4041" s="9">
        <f>IF(OR('1. Raw Data'!C4041&lt;18, '1. Raw Data'!C4041&gt;100), MEDIAN('1. Raw Data'!$C$2:$C$5001), '1. Raw Data'!C4041)</f>
        <v>33</v>
      </c>
      <c r="D4041" s="9" t="s">
        <v>5023</v>
      </c>
      <c r="E4041" s="22">
        <v>44586</v>
      </c>
      <c r="F4041" s="9">
        <v>0</v>
      </c>
      <c r="G4041" s="9">
        <v>12682</v>
      </c>
      <c r="H4041" s="15">
        <v>44586</v>
      </c>
      <c r="I4041" s="9" t="s">
        <v>7456</v>
      </c>
      <c r="J4041" s="9">
        <v>108</v>
      </c>
      <c r="K4041" s="9" t="s">
        <v>7496</v>
      </c>
      <c r="L4041" s="9" t="str">
        <f>IF(OR('1. Raw Data'!L4041="Elec", '1. Raw Data'!L4041="elect"), "Electronics", '1. Raw Data'!L4041)</f>
        <v>Sports</v>
      </c>
      <c r="M4041" s="9">
        <v>490.76</v>
      </c>
      <c r="N4041" s="9">
        <f>IF(ISBLANK('1. Raw Data'!N4041), MEDIAN('1. Raw Data'!$N$2:$N$5001), '1. Raw Data'!N4041)</f>
        <v>269.64</v>
      </c>
      <c r="O4041" s="9">
        <v>5</v>
      </c>
      <c r="P4041" s="9">
        <f>IF(ISBLANK('1. Raw Data'!P4041), 0, '1. Raw Data'!P4041)</f>
        <v>0</v>
      </c>
      <c r="Q4041" s="9">
        <v>733</v>
      </c>
      <c r="R4041" s="9">
        <v>2</v>
      </c>
      <c r="S4041" s="9">
        <f t="shared" si="189"/>
        <v>2453.8000000000002</v>
      </c>
      <c r="T4041" s="9">
        <f t="shared" si="190"/>
        <v>1105.6000000000004</v>
      </c>
      <c r="U4041" s="23">
        <f t="shared" si="191"/>
        <v>0.45056646833482772</v>
      </c>
    </row>
    <row r="4042" spans="1:21" x14ac:dyDescent="0.3">
      <c r="A4042" s="9">
        <v>1049</v>
      </c>
      <c r="B4042" s="9" t="str">
        <f>PROPER(TRIM('1. Raw Data'!B4042))</f>
        <v>Customer_4040</v>
      </c>
      <c r="C4042" s="9">
        <f>IF(OR('1. Raw Data'!C4042&lt;18, '1. Raw Data'!C4042&gt;100), MEDIAN('1. Raw Data'!$C$2:$C$5001), '1. Raw Data'!C4042)</f>
        <v>30</v>
      </c>
      <c r="D4042" s="9" t="s">
        <v>5021</v>
      </c>
      <c r="E4042" s="22">
        <v>44241</v>
      </c>
      <c r="F4042" s="9">
        <v>0</v>
      </c>
      <c r="G4042" s="9">
        <v>10602</v>
      </c>
      <c r="H4042" s="15">
        <v>44241</v>
      </c>
      <c r="I4042" s="9" t="s">
        <v>7456</v>
      </c>
      <c r="J4042" s="9">
        <v>102</v>
      </c>
      <c r="K4042" s="9" t="s">
        <v>7494</v>
      </c>
      <c r="L4042" s="9" t="str">
        <f>IF(OR('1. Raw Data'!L4042="Elec", '1. Raw Data'!L4042="elect"), "Electronics", '1. Raw Data'!L4042)</f>
        <v>Clothing</v>
      </c>
      <c r="M4042" s="9">
        <v>515.02</v>
      </c>
      <c r="N4042" s="9">
        <f>IF(ISBLANK('1. Raw Data'!N4042), MEDIAN('1. Raw Data'!$N$2:$N$5001), '1. Raw Data'!N4042)</f>
        <v>359.08</v>
      </c>
      <c r="O4042" s="9">
        <v>3</v>
      </c>
      <c r="P4042" s="9">
        <f>IF(ISBLANK('1. Raw Data'!P4042), 0, '1. Raw Data'!P4042)</f>
        <v>0.2</v>
      </c>
      <c r="Q4042" s="9">
        <v>1417</v>
      </c>
      <c r="R4042" s="9">
        <v>4</v>
      </c>
      <c r="S4042" s="9">
        <f t="shared" si="189"/>
        <v>1236.048</v>
      </c>
      <c r="T4042" s="9">
        <f t="shared" si="190"/>
        <v>158.80799999999999</v>
      </c>
      <c r="U4042" s="23">
        <f t="shared" si="191"/>
        <v>0.12848044736126751</v>
      </c>
    </row>
    <row r="4043" spans="1:21" x14ac:dyDescent="0.3">
      <c r="A4043" s="9">
        <v>1862</v>
      </c>
      <c r="B4043" s="9" t="str">
        <f>PROPER(TRIM('1. Raw Data'!B4043))</f>
        <v>Customer_4041</v>
      </c>
      <c r="C4043" s="9">
        <f>IF(OR('1. Raw Data'!C4043&lt;18, '1. Raw Data'!C4043&gt;100), MEDIAN('1. Raw Data'!$C$2:$C$5001), '1. Raw Data'!C4043)</f>
        <v>35</v>
      </c>
      <c r="D4043" s="9" t="s">
        <v>5022</v>
      </c>
      <c r="E4043" s="22">
        <v>44428</v>
      </c>
      <c r="F4043" s="9">
        <v>1</v>
      </c>
      <c r="G4043" s="9">
        <v>12783</v>
      </c>
      <c r="H4043" s="15">
        <v>44428</v>
      </c>
      <c r="I4043" s="9" t="s">
        <v>7457</v>
      </c>
      <c r="J4043" s="9">
        <v>131</v>
      </c>
      <c r="K4043" s="9" t="s">
        <v>7504</v>
      </c>
      <c r="L4043" s="9" t="str">
        <f>IF(OR('1. Raw Data'!L4043="Elec", '1. Raw Data'!L4043="elect"), "Electronics", '1. Raw Data'!L4043)</f>
        <v>Sports</v>
      </c>
      <c r="M4043" s="9">
        <v>1444.66</v>
      </c>
      <c r="N4043" s="9">
        <f>IF(ISBLANK('1. Raw Data'!N4043), MEDIAN('1. Raw Data'!$N$2:$N$5001), '1. Raw Data'!N4043)</f>
        <v>607.72</v>
      </c>
      <c r="O4043" s="9">
        <v>4</v>
      </c>
      <c r="P4043" s="9">
        <f>IF(ISBLANK('1. Raw Data'!P4043), 0, '1. Raw Data'!P4043)</f>
        <v>0.1</v>
      </c>
      <c r="Q4043" s="9">
        <v>1230</v>
      </c>
      <c r="R4043" s="9">
        <v>3</v>
      </c>
      <c r="S4043" s="9">
        <f t="shared" si="189"/>
        <v>5200.7760000000007</v>
      </c>
      <c r="T4043" s="9">
        <f t="shared" si="190"/>
        <v>2769.8960000000006</v>
      </c>
      <c r="U4043" s="23">
        <f t="shared" si="191"/>
        <v>0.53259282845483058</v>
      </c>
    </row>
    <row r="4044" spans="1:21" x14ac:dyDescent="0.3">
      <c r="A4044" s="9">
        <v>1271</v>
      </c>
      <c r="B4044" s="9" t="str">
        <f>PROPER(TRIM('1. Raw Data'!B4044))</f>
        <v>Customer_4042</v>
      </c>
      <c r="C4044" s="9">
        <f>IF(OR('1. Raw Data'!C4044&lt;18, '1. Raw Data'!C4044&gt;100), MEDIAN('1. Raw Data'!$C$2:$C$5001), '1. Raw Data'!C4044)</f>
        <v>45</v>
      </c>
      <c r="D4044" s="9" t="s">
        <v>5020</v>
      </c>
      <c r="E4044" s="22">
        <v>44985</v>
      </c>
      <c r="F4044" s="9">
        <v>0</v>
      </c>
      <c r="G4044" s="9">
        <v>13363</v>
      </c>
      <c r="H4044" s="15">
        <v>44985</v>
      </c>
      <c r="I4044" s="9" t="s">
        <v>7456</v>
      </c>
      <c r="J4044" s="9">
        <v>132</v>
      </c>
      <c r="K4044" s="9" t="s">
        <v>7506</v>
      </c>
      <c r="L4044" s="9" t="str">
        <f>IF(OR('1. Raw Data'!L4044="Elec", '1. Raw Data'!L4044="elect"), "Electronics", '1. Raw Data'!L4044)</f>
        <v>Home Appliances</v>
      </c>
      <c r="M4044" s="9">
        <v>905.11</v>
      </c>
      <c r="N4044" s="9">
        <f>IF(ISBLANK('1. Raw Data'!N4044), MEDIAN('1. Raw Data'!$N$2:$N$5001), '1. Raw Data'!N4044)</f>
        <v>551.23</v>
      </c>
      <c r="O4044" s="9">
        <v>3</v>
      </c>
      <c r="P4044" s="9">
        <f>IF(ISBLANK('1. Raw Data'!P4044), 0, '1. Raw Data'!P4044)</f>
        <v>0.2</v>
      </c>
      <c r="Q4044" s="9">
        <v>667</v>
      </c>
      <c r="R4044" s="9">
        <v>4</v>
      </c>
      <c r="S4044" s="9">
        <f t="shared" si="189"/>
        <v>2172.2640000000001</v>
      </c>
      <c r="T4044" s="9">
        <f t="shared" si="190"/>
        <v>518.57400000000007</v>
      </c>
      <c r="U4044" s="23">
        <f t="shared" si="191"/>
        <v>0.23872512733258944</v>
      </c>
    </row>
    <row r="4045" spans="1:21" x14ac:dyDescent="0.3">
      <c r="A4045" s="9">
        <v>1579</v>
      </c>
      <c r="B4045" s="9" t="str">
        <f>PROPER(TRIM('1. Raw Data'!B4045))</f>
        <v>Customer_4043</v>
      </c>
      <c r="C4045" s="9">
        <f>IF(OR('1. Raw Data'!C4045&lt;18, '1. Raw Data'!C4045&gt;100), MEDIAN('1. Raw Data'!$C$2:$C$5001), '1. Raw Data'!C4045)</f>
        <v>32</v>
      </c>
      <c r="D4045" s="9" t="s">
        <v>5018</v>
      </c>
      <c r="E4045" s="22">
        <v>44453</v>
      </c>
      <c r="F4045" s="9">
        <v>1</v>
      </c>
      <c r="G4045" s="9">
        <v>13937</v>
      </c>
      <c r="H4045" s="15">
        <v>44453</v>
      </c>
      <c r="I4045" s="9" t="s">
        <v>7455</v>
      </c>
      <c r="J4045" s="9">
        <v>129</v>
      </c>
      <c r="K4045" s="9" t="s">
        <v>7471</v>
      </c>
      <c r="L4045" s="9" t="str">
        <f>IF(OR('1. Raw Data'!L4045="Elec", '1. Raw Data'!L4045="elect"), "Electronics", '1. Raw Data'!L4045)</f>
        <v>Electronics</v>
      </c>
      <c r="M4045" s="9">
        <v>1191.7</v>
      </c>
      <c r="N4045" s="9">
        <f>IF(ISBLANK('1. Raw Data'!N4045), MEDIAN('1. Raw Data'!$N$2:$N$5001), '1. Raw Data'!N4045)</f>
        <v>606.07000000000005</v>
      </c>
      <c r="O4045" s="9">
        <v>5</v>
      </c>
      <c r="P4045" s="9">
        <f>IF(ISBLANK('1. Raw Data'!P4045), 0, '1. Raw Data'!P4045)</f>
        <v>0</v>
      </c>
      <c r="Q4045" s="9">
        <v>1205</v>
      </c>
      <c r="R4045" s="9">
        <v>2</v>
      </c>
      <c r="S4045" s="9">
        <f t="shared" si="189"/>
        <v>5958.5</v>
      </c>
      <c r="T4045" s="9">
        <f t="shared" si="190"/>
        <v>2928.1499999999996</v>
      </c>
      <c r="U4045" s="23">
        <f t="shared" si="191"/>
        <v>0.49142401611143738</v>
      </c>
    </row>
    <row r="4046" spans="1:21" x14ac:dyDescent="0.3">
      <c r="A4046" s="9">
        <v>2275</v>
      </c>
      <c r="B4046" s="9" t="str">
        <f>PROPER(TRIM('1. Raw Data'!B4046))</f>
        <v>Customer_4044</v>
      </c>
      <c r="C4046" s="9">
        <f>IF(OR('1. Raw Data'!C4046&lt;18, '1. Raw Data'!C4046&gt;100), MEDIAN('1. Raw Data'!$C$2:$C$5001), '1. Raw Data'!C4046)</f>
        <v>42</v>
      </c>
      <c r="D4046" s="9" t="s">
        <v>5020</v>
      </c>
      <c r="E4046" s="22">
        <v>45106</v>
      </c>
      <c r="F4046" s="9">
        <v>0</v>
      </c>
      <c r="G4046" s="9">
        <v>13323</v>
      </c>
      <c r="H4046" s="15">
        <v>45106</v>
      </c>
      <c r="I4046" s="9" t="s">
        <v>7457</v>
      </c>
      <c r="J4046" s="9">
        <v>103</v>
      </c>
      <c r="K4046" s="9" t="s">
        <v>7472</v>
      </c>
      <c r="L4046" s="9" t="str">
        <f>IF(OR('1. Raw Data'!L4046="Elec", '1. Raw Data'!L4046="elect"), "Electronics", '1. Raw Data'!L4046)</f>
        <v>Clothing</v>
      </c>
      <c r="M4046" s="9">
        <v>115.8</v>
      </c>
      <c r="N4046" s="9">
        <f>IF(ISBLANK('1. Raw Data'!N4046), MEDIAN('1. Raw Data'!$N$2:$N$5001), '1. Raw Data'!N4046)</f>
        <v>49.04</v>
      </c>
      <c r="O4046" s="9">
        <v>3</v>
      </c>
      <c r="P4046" s="9">
        <f>IF(ISBLANK('1. Raw Data'!P4046), 0, '1. Raw Data'!P4046)</f>
        <v>0.1</v>
      </c>
      <c r="Q4046" s="9">
        <v>552</v>
      </c>
      <c r="R4046" s="9">
        <v>5</v>
      </c>
      <c r="S4046" s="9">
        <f t="shared" si="189"/>
        <v>312.65999999999997</v>
      </c>
      <c r="T4046" s="9">
        <f t="shared" si="190"/>
        <v>165.53999999999996</v>
      </c>
      <c r="U4046" s="23">
        <f t="shared" si="191"/>
        <v>0.52945691805795425</v>
      </c>
    </row>
    <row r="4047" spans="1:21" x14ac:dyDescent="0.3">
      <c r="A4047" s="9">
        <v>1559</v>
      </c>
      <c r="B4047" s="9" t="str">
        <f>PROPER(TRIM('1. Raw Data'!B4047))</f>
        <v>Customer_4045</v>
      </c>
      <c r="C4047" s="9">
        <f>IF(OR('1. Raw Data'!C4047&lt;18, '1. Raw Data'!C4047&gt;100), MEDIAN('1. Raw Data'!$C$2:$C$5001), '1. Raw Data'!C4047)</f>
        <v>61</v>
      </c>
      <c r="D4047" s="9" t="s">
        <v>5020</v>
      </c>
      <c r="E4047" s="22">
        <v>44327</v>
      </c>
      <c r="F4047" s="9">
        <v>0</v>
      </c>
      <c r="G4047" s="9">
        <v>11432</v>
      </c>
      <c r="H4047" s="15">
        <v>44505</v>
      </c>
      <c r="I4047" s="9" t="s">
        <v>7456</v>
      </c>
      <c r="J4047" s="9">
        <v>108</v>
      </c>
      <c r="K4047" s="9" t="s">
        <v>7496</v>
      </c>
      <c r="L4047" s="9" t="str">
        <f>IF(OR('1. Raw Data'!L4047="Elec", '1. Raw Data'!L4047="elect"), "Electronics", '1. Raw Data'!L4047)</f>
        <v>Clothing</v>
      </c>
      <c r="M4047" s="9">
        <v>204.48</v>
      </c>
      <c r="N4047" s="9">
        <f>IF(ISBLANK('1. Raw Data'!N4047), MEDIAN('1. Raw Data'!$N$2:$N$5001), '1. Raw Data'!N4047)</f>
        <v>429.51499999999999</v>
      </c>
      <c r="O4047" s="9">
        <v>1</v>
      </c>
      <c r="P4047" s="9">
        <f>IF(ISBLANK('1. Raw Data'!P4047), 0, '1. Raw Data'!P4047)</f>
        <v>0.05</v>
      </c>
      <c r="Q4047" s="9">
        <v>809</v>
      </c>
      <c r="R4047" s="9">
        <v>7</v>
      </c>
      <c r="S4047" s="9">
        <f t="shared" si="189"/>
        <v>194.25599999999997</v>
      </c>
      <c r="T4047" s="9">
        <f t="shared" si="190"/>
        <v>-235.25900000000001</v>
      </c>
      <c r="U4047" s="23">
        <f t="shared" si="191"/>
        <v>-1.2110771353265797</v>
      </c>
    </row>
    <row r="4048" spans="1:21" x14ac:dyDescent="0.3">
      <c r="A4048" s="9">
        <v>1695</v>
      </c>
      <c r="B4048" s="9" t="str">
        <f>PROPER(TRIM('1. Raw Data'!B4048))</f>
        <v>Customer_4046</v>
      </c>
      <c r="C4048" s="9">
        <f>IF(OR('1. Raw Data'!C4048&lt;18, '1. Raw Data'!C4048&gt;100), MEDIAN('1. Raw Data'!$C$2:$C$5001), '1. Raw Data'!C4048)</f>
        <v>27</v>
      </c>
      <c r="D4048" s="9" t="s">
        <v>5020</v>
      </c>
      <c r="E4048" s="22">
        <v>44781</v>
      </c>
      <c r="F4048" s="9">
        <v>0</v>
      </c>
      <c r="G4048" s="9">
        <v>13038</v>
      </c>
      <c r="H4048" s="15">
        <v>44781</v>
      </c>
      <c r="I4048" s="9" t="s">
        <v>7455</v>
      </c>
      <c r="J4048" s="9">
        <v>102</v>
      </c>
      <c r="K4048" s="9" t="s">
        <v>7494</v>
      </c>
      <c r="L4048" s="9" t="str">
        <f>IF(OR('1. Raw Data'!L4048="Elec", '1. Raw Data'!L4048="elect"), "Electronics", '1. Raw Data'!L4048)</f>
        <v>Sports</v>
      </c>
      <c r="M4048" s="9">
        <v>1231.08</v>
      </c>
      <c r="N4048" s="9">
        <f>IF(ISBLANK('1. Raw Data'!N4048), MEDIAN('1. Raw Data'!$N$2:$N$5001), '1. Raw Data'!N4048)</f>
        <v>710.28</v>
      </c>
      <c r="O4048" s="9">
        <v>1</v>
      </c>
      <c r="P4048" s="9">
        <f>IF(ISBLANK('1. Raw Data'!P4048), 0, '1. Raw Data'!P4048)</f>
        <v>0</v>
      </c>
      <c r="Q4048" s="9">
        <v>422</v>
      </c>
      <c r="R4048" s="9">
        <v>3</v>
      </c>
      <c r="S4048" s="9">
        <f t="shared" si="189"/>
        <v>1231.08</v>
      </c>
      <c r="T4048" s="9">
        <f t="shared" si="190"/>
        <v>520.79999999999995</v>
      </c>
      <c r="U4048" s="23">
        <f t="shared" si="191"/>
        <v>0.42304318159664683</v>
      </c>
    </row>
    <row r="4049" spans="1:21" x14ac:dyDescent="0.3">
      <c r="A4049" s="9">
        <v>2113</v>
      </c>
      <c r="B4049" s="9" t="str">
        <f>PROPER(TRIM('1. Raw Data'!B4049))</f>
        <v>Customer_4047</v>
      </c>
      <c r="C4049" s="9">
        <f>IF(OR('1. Raw Data'!C4049&lt;18, '1. Raw Data'!C4049&gt;100), MEDIAN('1. Raw Data'!$C$2:$C$5001), '1. Raw Data'!C4049)</f>
        <v>33</v>
      </c>
      <c r="D4049" s="9" t="s">
        <v>5020</v>
      </c>
      <c r="E4049" s="22">
        <v>44585</v>
      </c>
      <c r="F4049" s="9">
        <v>1</v>
      </c>
      <c r="G4049" s="9">
        <v>11833</v>
      </c>
      <c r="H4049" s="15">
        <v>44585</v>
      </c>
      <c r="I4049" s="9" t="s">
        <v>7457</v>
      </c>
      <c r="J4049" s="9">
        <v>131</v>
      </c>
      <c r="K4049" s="9" t="s">
        <v>7504</v>
      </c>
      <c r="L4049" s="9" t="str">
        <f>IF(OR('1. Raw Data'!L4049="Elec", '1. Raw Data'!L4049="elect"), "Electronics", '1. Raw Data'!L4049)</f>
        <v>Sports</v>
      </c>
      <c r="M4049" s="9">
        <v>954.15</v>
      </c>
      <c r="N4049" s="9">
        <f>IF(ISBLANK('1. Raw Data'!N4049), MEDIAN('1. Raw Data'!$N$2:$N$5001), '1. Raw Data'!N4049)</f>
        <v>597.35</v>
      </c>
      <c r="O4049" s="9">
        <v>4</v>
      </c>
      <c r="P4049" s="9">
        <f>IF(ISBLANK('1. Raw Data'!P4049), 0, '1. Raw Data'!P4049)</f>
        <v>0</v>
      </c>
      <c r="Q4049" s="9">
        <v>781</v>
      </c>
      <c r="R4049" s="9">
        <v>2</v>
      </c>
      <c r="S4049" s="9">
        <f t="shared" si="189"/>
        <v>3816.6</v>
      </c>
      <c r="T4049" s="9">
        <f t="shared" si="190"/>
        <v>1427.1999999999998</v>
      </c>
      <c r="U4049" s="23">
        <f t="shared" si="191"/>
        <v>0.37394539642613839</v>
      </c>
    </row>
    <row r="4050" spans="1:21" x14ac:dyDescent="0.3">
      <c r="A4050" s="9">
        <v>1445</v>
      </c>
      <c r="B4050" s="9" t="str">
        <f>PROPER(TRIM('1. Raw Data'!B4050))</f>
        <v>Customer_4048</v>
      </c>
      <c r="C4050" s="9">
        <f>IF(OR('1. Raw Data'!C4050&lt;18, '1. Raw Data'!C4050&gt;100), MEDIAN('1. Raw Data'!$C$2:$C$5001), '1. Raw Data'!C4050)</f>
        <v>49</v>
      </c>
      <c r="D4050" s="9" t="s">
        <v>5018</v>
      </c>
      <c r="E4050" s="22">
        <v>45042</v>
      </c>
      <c r="F4050" s="9">
        <v>0</v>
      </c>
      <c r="G4050" s="9">
        <v>10366</v>
      </c>
      <c r="H4050" s="15">
        <v>45042</v>
      </c>
      <c r="I4050" s="9" t="s">
        <v>7457</v>
      </c>
      <c r="J4050" s="9">
        <v>149</v>
      </c>
      <c r="K4050" s="9" t="s">
        <v>7467</v>
      </c>
      <c r="L4050" s="9" t="str">
        <f>IF(OR('1. Raw Data'!L4050="Elec", '1. Raw Data'!L4050="elect"), "Electronics", '1. Raw Data'!L4050)</f>
        <v>Electronics</v>
      </c>
      <c r="M4050" s="9">
        <v>326.92</v>
      </c>
      <c r="N4050" s="9">
        <f>IF(ISBLANK('1. Raw Data'!N4050), MEDIAN('1. Raw Data'!$N$2:$N$5001), '1. Raw Data'!N4050)</f>
        <v>154.34</v>
      </c>
      <c r="O4050" s="9">
        <v>5</v>
      </c>
      <c r="P4050" s="9">
        <f>IF(ISBLANK('1. Raw Data'!P4050), 0, '1. Raw Data'!P4050)</f>
        <v>0</v>
      </c>
      <c r="Q4050" s="9">
        <v>616</v>
      </c>
      <c r="R4050" s="9">
        <v>3</v>
      </c>
      <c r="S4050" s="9">
        <f t="shared" si="189"/>
        <v>1634.6000000000001</v>
      </c>
      <c r="T4050" s="9">
        <f t="shared" si="190"/>
        <v>862.90000000000009</v>
      </c>
      <c r="U4050" s="23">
        <f t="shared" si="191"/>
        <v>0.52789673314572372</v>
      </c>
    </row>
    <row r="4051" spans="1:21" x14ac:dyDescent="0.3">
      <c r="A4051" s="9">
        <v>2016</v>
      </c>
      <c r="B4051" s="9" t="str">
        <f>PROPER(TRIM('1. Raw Data'!B4051))</f>
        <v>Customer_4049</v>
      </c>
      <c r="C4051" s="9">
        <f>IF(OR('1. Raw Data'!C4051&lt;18, '1. Raw Data'!C4051&gt;100), MEDIAN('1. Raw Data'!$C$2:$C$5001), '1. Raw Data'!C4051)</f>
        <v>62</v>
      </c>
      <c r="D4051" s="9" t="s">
        <v>5018</v>
      </c>
      <c r="E4051" s="22">
        <v>44752</v>
      </c>
      <c r="F4051" s="9">
        <v>0</v>
      </c>
      <c r="G4051" s="9">
        <v>10255</v>
      </c>
      <c r="H4051" s="15">
        <v>44841</v>
      </c>
      <c r="I4051" s="9" t="s">
        <v>7456</v>
      </c>
      <c r="J4051" s="9">
        <v>137</v>
      </c>
      <c r="K4051" s="9" t="s">
        <v>7484</v>
      </c>
      <c r="L4051" s="9" t="str">
        <f>IF(OR('1. Raw Data'!L4051="Elec", '1. Raw Data'!L4051="elect"), "Electronics", '1. Raw Data'!L4051)</f>
        <v>Sports</v>
      </c>
      <c r="M4051" s="9">
        <v>636.95000000000005</v>
      </c>
      <c r="N4051" s="9">
        <f>IF(ISBLANK('1. Raw Data'!N4051), MEDIAN('1. Raw Data'!$N$2:$N$5001), '1. Raw Data'!N4051)</f>
        <v>400.3</v>
      </c>
      <c r="O4051" s="9">
        <v>5</v>
      </c>
      <c r="P4051" s="9">
        <f>IF(ISBLANK('1. Raw Data'!P4051), 0, '1. Raw Data'!P4051)</f>
        <v>0</v>
      </c>
      <c r="Q4051" s="9">
        <v>478</v>
      </c>
      <c r="R4051" s="9">
        <v>6</v>
      </c>
      <c r="S4051" s="9">
        <f t="shared" si="189"/>
        <v>3184.75</v>
      </c>
      <c r="T4051" s="9">
        <f t="shared" si="190"/>
        <v>1183.25</v>
      </c>
      <c r="U4051" s="23">
        <f t="shared" si="191"/>
        <v>0.37153622733338565</v>
      </c>
    </row>
    <row r="4052" spans="1:21" x14ac:dyDescent="0.3">
      <c r="A4052" s="9">
        <v>2355</v>
      </c>
      <c r="B4052" s="9" t="str">
        <f>PROPER(TRIM('1. Raw Data'!B4052))</f>
        <v>Customer_4050</v>
      </c>
      <c r="C4052" s="9">
        <f>IF(OR('1. Raw Data'!C4052&lt;18, '1. Raw Data'!C4052&gt;100), MEDIAN('1. Raw Data'!$C$2:$C$5001), '1. Raw Data'!C4052)</f>
        <v>21</v>
      </c>
      <c r="D4052" s="9" t="s">
        <v>5020</v>
      </c>
      <c r="E4052" s="22">
        <v>44231</v>
      </c>
      <c r="F4052" s="9">
        <v>0</v>
      </c>
      <c r="G4052" s="9">
        <v>13596</v>
      </c>
      <c r="H4052" s="15">
        <v>44288</v>
      </c>
      <c r="I4052" s="9" t="s">
        <v>7455</v>
      </c>
      <c r="J4052" s="9">
        <v>120</v>
      </c>
      <c r="K4052" s="9" t="s">
        <v>7488</v>
      </c>
      <c r="L4052" s="9" t="str">
        <f>IF(OR('1. Raw Data'!L4052="Elec", '1. Raw Data'!L4052="elect"), "Electronics", '1. Raw Data'!L4052)</f>
        <v>Home Appliances</v>
      </c>
      <c r="M4052" s="9">
        <v>831.08</v>
      </c>
      <c r="N4052" s="9">
        <f>IF(ISBLANK('1. Raw Data'!N4052), MEDIAN('1. Raw Data'!$N$2:$N$5001), '1. Raw Data'!N4052)</f>
        <v>538.99</v>
      </c>
      <c r="O4052" s="9">
        <v>5</v>
      </c>
      <c r="P4052" s="9">
        <f>IF(ISBLANK('1. Raw Data'!P4052), 0, '1. Raw Data'!P4052)</f>
        <v>0</v>
      </c>
      <c r="Q4052" s="9">
        <v>481</v>
      </c>
      <c r="R4052" s="9">
        <v>4</v>
      </c>
      <c r="S4052" s="9">
        <f t="shared" si="189"/>
        <v>4155.4000000000005</v>
      </c>
      <c r="T4052" s="9">
        <f t="shared" si="190"/>
        <v>1460.4500000000007</v>
      </c>
      <c r="U4052" s="23">
        <f t="shared" si="191"/>
        <v>0.35145834336044679</v>
      </c>
    </row>
    <row r="4053" spans="1:21" x14ac:dyDescent="0.3">
      <c r="A4053" s="9">
        <v>2162</v>
      </c>
      <c r="B4053" s="9" t="str">
        <f>PROPER(TRIM('1. Raw Data'!B4053))</f>
        <v>Customer_4051</v>
      </c>
      <c r="C4053" s="9">
        <f>IF(OR('1. Raw Data'!C4053&lt;18, '1. Raw Data'!C4053&gt;100), MEDIAN('1. Raw Data'!$C$2:$C$5001), '1. Raw Data'!C4053)</f>
        <v>40</v>
      </c>
      <c r="D4053" s="9" t="s">
        <v>5021</v>
      </c>
      <c r="E4053" s="22">
        <v>45331</v>
      </c>
      <c r="F4053" s="9">
        <v>1</v>
      </c>
      <c r="G4053" s="9">
        <v>12487</v>
      </c>
      <c r="H4053" s="15">
        <v>45537</v>
      </c>
      <c r="I4053" s="9" t="s">
        <v>7456</v>
      </c>
      <c r="J4053" s="9">
        <v>129</v>
      </c>
      <c r="K4053" s="9" t="s">
        <v>7471</v>
      </c>
      <c r="L4053" s="9" t="str">
        <f>IF(OR('1. Raw Data'!L4053="Elec", '1. Raw Data'!L4053="elect"), "Electronics", '1. Raw Data'!L4053)</f>
        <v>Home Appliances</v>
      </c>
      <c r="M4053" s="9">
        <v>1273.23</v>
      </c>
      <c r="N4053" s="9">
        <f>IF(ISBLANK('1. Raw Data'!N4053), MEDIAN('1. Raw Data'!$N$2:$N$5001), '1. Raw Data'!N4053)</f>
        <v>673.86</v>
      </c>
      <c r="O4053" s="9">
        <v>5</v>
      </c>
      <c r="P4053" s="9">
        <f>IF(ISBLANK('1. Raw Data'!P4053), 0, '1. Raw Data'!P4053)</f>
        <v>0</v>
      </c>
      <c r="Q4053" s="9">
        <v>327</v>
      </c>
      <c r="R4053" s="9">
        <v>3</v>
      </c>
      <c r="S4053" s="9">
        <f t="shared" si="189"/>
        <v>6366.15</v>
      </c>
      <c r="T4053" s="9">
        <f t="shared" si="190"/>
        <v>2996.8499999999995</v>
      </c>
      <c r="U4053" s="23">
        <f t="shared" si="191"/>
        <v>0.47074762611625542</v>
      </c>
    </row>
    <row r="4054" spans="1:21" x14ac:dyDescent="0.3">
      <c r="A4054" s="9">
        <v>1356</v>
      </c>
      <c r="B4054" s="9" t="str">
        <f>PROPER(TRIM('1. Raw Data'!B4054))</f>
        <v>Customer_4052</v>
      </c>
      <c r="C4054" s="9">
        <f>IF(OR('1. Raw Data'!C4054&lt;18, '1. Raw Data'!C4054&gt;100), MEDIAN('1. Raw Data'!$C$2:$C$5001), '1. Raw Data'!C4054)</f>
        <v>39</v>
      </c>
      <c r="D4054" s="9" t="s">
        <v>5020</v>
      </c>
      <c r="E4054" s="22">
        <v>44950</v>
      </c>
      <c r="F4054" s="9">
        <v>0</v>
      </c>
      <c r="G4054" s="9">
        <v>11358</v>
      </c>
      <c r="H4054" s="15">
        <v>44950</v>
      </c>
      <c r="I4054" s="9" t="s">
        <v>7457</v>
      </c>
      <c r="J4054" s="9">
        <v>117</v>
      </c>
      <c r="K4054" s="9" t="s">
        <v>7483</v>
      </c>
      <c r="L4054" s="9" t="str">
        <f>IF(OR('1. Raw Data'!L4054="Elec", '1. Raw Data'!L4054="elect"), "Electronics", '1. Raw Data'!L4054)</f>
        <v>Home Appliances</v>
      </c>
      <c r="M4054" s="9">
        <v>137.6</v>
      </c>
      <c r="N4054" s="9">
        <f>IF(ISBLANK('1. Raw Data'!N4054), MEDIAN('1. Raw Data'!$N$2:$N$5001), '1. Raw Data'!N4054)</f>
        <v>78.650000000000006</v>
      </c>
      <c r="O4054" s="9">
        <v>5</v>
      </c>
      <c r="P4054" s="9">
        <f>IF(ISBLANK('1. Raw Data'!P4054), 0, '1. Raw Data'!P4054)</f>
        <v>0</v>
      </c>
      <c r="Q4054" s="9">
        <v>708</v>
      </c>
      <c r="R4054" s="9">
        <v>2</v>
      </c>
      <c r="S4054" s="9">
        <f t="shared" si="189"/>
        <v>688</v>
      </c>
      <c r="T4054" s="9">
        <f t="shared" si="190"/>
        <v>294.75</v>
      </c>
      <c r="U4054" s="23">
        <f t="shared" si="191"/>
        <v>0.42841569767441862</v>
      </c>
    </row>
    <row r="4055" spans="1:21" x14ac:dyDescent="0.3">
      <c r="A4055" s="9">
        <v>1273</v>
      </c>
      <c r="B4055" s="9" t="str">
        <f>PROPER(TRIM('1. Raw Data'!B4055))</f>
        <v>Customer_4053</v>
      </c>
      <c r="C4055" s="9">
        <f>IF(OR('1. Raw Data'!C4055&lt;18, '1. Raw Data'!C4055&gt;100), MEDIAN('1. Raw Data'!$C$2:$C$5001), '1. Raw Data'!C4055)</f>
        <v>38</v>
      </c>
      <c r="D4055" s="9" t="s">
        <v>5022</v>
      </c>
      <c r="E4055" s="22">
        <v>44333</v>
      </c>
      <c r="F4055" s="9">
        <v>0</v>
      </c>
      <c r="G4055" s="9">
        <v>13701</v>
      </c>
      <c r="H4055" s="15">
        <v>44333</v>
      </c>
      <c r="I4055" s="9" t="s">
        <v>7455</v>
      </c>
      <c r="J4055" s="9">
        <v>110</v>
      </c>
      <c r="K4055" s="9" t="s">
        <v>7493</v>
      </c>
      <c r="L4055" s="9" t="str">
        <f>IF(OR('1. Raw Data'!L4055="Elec", '1. Raw Data'!L4055="elect"), "Electronics", '1. Raw Data'!L4055)</f>
        <v>Home Appliances</v>
      </c>
      <c r="M4055" s="9">
        <v>915.25</v>
      </c>
      <c r="N4055" s="9">
        <f>IF(ISBLANK('1. Raw Data'!N4055), MEDIAN('1. Raw Data'!$N$2:$N$5001), '1. Raw Data'!N4055)</f>
        <v>632.95000000000005</v>
      </c>
      <c r="O4055" s="9">
        <v>2</v>
      </c>
      <c r="P4055" s="9">
        <f>IF(ISBLANK('1. Raw Data'!P4055), 0, '1. Raw Data'!P4055)</f>
        <v>0.2</v>
      </c>
      <c r="Q4055" s="9">
        <v>746</v>
      </c>
      <c r="R4055" s="9">
        <v>4</v>
      </c>
      <c r="S4055" s="9">
        <f t="shared" si="189"/>
        <v>1464.4</v>
      </c>
      <c r="T4055" s="9">
        <f t="shared" si="190"/>
        <v>198.5</v>
      </c>
      <c r="U4055" s="23">
        <f t="shared" si="191"/>
        <v>0.13555039606664845</v>
      </c>
    </row>
    <row r="4056" spans="1:21" x14ac:dyDescent="0.3">
      <c r="A4056" s="9">
        <v>2042</v>
      </c>
      <c r="B4056" s="9" t="str">
        <f>PROPER(TRIM('1. Raw Data'!B4056))</f>
        <v>Customer_4054</v>
      </c>
      <c r="C4056" s="9">
        <f>IF(OR('1. Raw Data'!C4056&lt;18, '1. Raw Data'!C4056&gt;100), MEDIAN('1. Raw Data'!$C$2:$C$5001), '1. Raw Data'!C4056)</f>
        <v>50</v>
      </c>
      <c r="D4056" s="9" t="s">
        <v>5022</v>
      </c>
      <c r="E4056" s="22">
        <v>44139</v>
      </c>
      <c r="F4056" s="9">
        <v>0</v>
      </c>
      <c r="G4056" s="9">
        <v>12482</v>
      </c>
      <c r="H4056" s="15">
        <v>43932</v>
      </c>
      <c r="I4056" s="9" t="s">
        <v>7457</v>
      </c>
      <c r="J4056" s="9">
        <v>141</v>
      </c>
      <c r="K4056" s="9" t="s">
        <v>7490</v>
      </c>
      <c r="L4056" s="9" t="str">
        <f>IF(OR('1. Raw Data'!L4056="Elec", '1. Raw Data'!L4056="elect"), "Electronics", '1. Raw Data'!L4056)</f>
        <v>Electronics</v>
      </c>
      <c r="M4056" s="9">
        <v>1089.7</v>
      </c>
      <c r="N4056" s="9">
        <f>IF(ISBLANK('1. Raw Data'!N4056), MEDIAN('1. Raw Data'!$N$2:$N$5001), '1. Raw Data'!N4056)</f>
        <v>712.68</v>
      </c>
      <c r="O4056" s="9">
        <v>3</v>
      </c>
      <c r="P4056" s="9">
        <f>IF(ISBLANK('1. Raw Data'!P4056), 0, '1. Raw Data'!P4056)</f>
        <v>0</v>
      </c>
      <c r="Q4056" s="9">
        <v>984</v>
      </c>
      <c r="R4056" s="9">
        <v>3</v>
      </c>
      <c r="S4056" s="9">
        <f t="shared" si="189"/>
        <v>3269.1000000000004</v>
      </c>
      <c r="T4056" s="9">
        <f t="shared" si="190"/>
        <v>1131.0600000000004</v>
      </c>
      <c r="U4056" s="23">
        <f t="shared" si="191"/>
        <v>0.34598513352298804</v>
      </c>
    </row>
    <row r="4057" spans="1:21" x14ac:dyDescent="0.3">
      <c r="A4057" s="9">
        <v>1310</v>
      </c>
      <c r="B4057" s="9" t="str">
        <f>PROPER(TRIM('1. Raw Data'!B4057))</f>
        <v>Customer_4055</v>
      </c>
      <c r="C4057" s="9">
        <f>IF(OR('1. Raw Data'!C4057&lt;18, '1. Raw Data'!C4057&gt;100), MEDIAN('1. Raw Data'!$C$2:$C$5001), '1. Raw Data'!C4057)</f>
        <v>48</v>
      </c>
      <c r="D4057" s="9" t="s">
        <v>5018</v>
      </c>
      <c r="E4057" s="22">
        <v>43844</v>
      </c>
      <c r="F4057" s="9">
        <v>0</v>
      </c>
      <c r="G4057" s="9">
        <v>10689</v>
      </c>
      <c r="H4057" s="15">
        <v>43844</v>
      </c>
      <c r="I4057" s="9" t="s">
        <v>7457</v>
      </c>
      <c r="J4057" s="9">
        <v>122</v>
      </c>
      <c r="K4057" s="9" t="s">
        <v>7465</v>
      </c>
      <c r="L4057" s="9" t="str">
        <f>IF(OR('1. Raw Data'!L4057="Elec", '1. Raw Data'!L4057="elect"), "Electronics", '1. Raw Data'!L4057)</f>
        <v>Electronics</v>
      </c>
      <c r="M4057" s="9">
        <v>1467.94</v>
      </c>
      <c r="N4057" s="9">
        <f>IF(ISBLANK('1. Raw Data'!N4057), MEDIAN('1. Raw Data'!$N$2:$N$5001), '1. Raw Data'!N4057)</f>
        <v>783.08</v>
      </c>
      <c r="O4057" s="9">
        <v>5</v>
      </c>
      <c r="P4057" s="9">
        <f>IF(ISBLANK('1. Raw Data'!P4057), 0, '1. Raw Data'!P4057)</f>
        <v>0</v>
      </c>
      <c r="Q4057" s="9">
        <v>450</v>
      </c>
      <c r="R4057" s="9">
        <v>5</v>
      </c>
      <c r="S4057" s="9">
        <f t="shared" si="189"/>
        <v>7339.7000000000007</v>
      </c>
      <c r="T4057" s="9">
        <f t="shared" si="190"/>
        <v>3424.3000000000006</v>
      </c>
      <c r="U4057" s="23">
        <f t="shared" si="191"/>
        <v>0.46654495415343955</v>
      </c>
    </row>
    <row r="4058" spans="1:21" x14ac:dyDescent="0.3">
      <c r="A4058" s="9">
        <v>1869</v>
      </c>
      <c r="B4058" s="9" t="str">
        <f>PROPER(TRIM('1. Raw Data'!B4058))</f>
        <v>Customer_4056</v>
      </c>
      <c r="C4058" s="9">
        <f>IF(OR('1. Raw Data'!C4058&lt;18, '1. Raw Data'!C4058&gt;100), MEDIAN('1. Raw Data'!$C$2:$C$5001), '1. Raw Data'!C4058)</f>
        <v>39</v>
      </c>
      <c r="D4058" s="9" t="s">
        <v>5022</v>
      </c>
      <c r="E4058" s="22">
        <v>44670</v>
      </c>
      <c r="F4058" s="9">
        <v>1</v>
      </c>
      <c r="G4058" s="9">
        <v>13532</v>
      </c>
      <c r="H4058" s="15">
        <v>44670</v>
      </c>
      <c r="I4058" s="9" t="s">
        <v>7455</v>
      </c>
      <c r="J4058" s="9">
        <v>106</v>
      </c>
      <c r="K4058" s="9" t="s">
        <v>7477</v>
      </c>
      <c r="L4058" s="9" t="str">
        <f>IF(OR('1. Raw Data'!L4058="Elec", '1. Raw Data'!L4058="elect"), "Electronics", '1. Raw Data'!L4058)</f>
        <v>Electronics</v>
      </c>
      <c r="M4058" s="9">
        <v>1220.3800000000001</v>
      </c>
      <c r="N4058" s="9">
        <f>IF(ISBLANK('1. Raw Data'!N4058), MEDIAN('1. Raw Data'!$N$2:$N$5001), '1. Raw Data'!N4058)</f>
        <v>731.46</v>
      </c>
      <c r="O4058" s="9">
        <v>1</v>
      </c>
      <c r="P4058" s="9">
        <f>IF(ISBLANK('1. Raw Data'!P4058), 0, '1. Raw Data'!P4058)</f>
        <v>0</v>
      </c>
      <c r="Q4058" s="9">
        <v>908</v>
      </c>
      <c r="R4058" s="9">
        <v>2</v>
      </c>
      <c r="S4058" s="9">
        <f t="shared" si="189"/>
        <v>1220.3800000000001</v>
      </c>
      <c r="T4058" s="9">
        <f t="shared" si="190"/>
        <v>488.92000000000007</v>
      </c>
      <c r="U4058" s="23">
        <f t="shared" si="191"/>
        <v>0.4006293121814517</v>
      </c>
    </row>
    <row r="4059" spans="1:21" x14ac:dyDescent="0.3">
      <c r="A4059" s="9">
        <v>1885</v>
      </c>
      <c r="B4059" s="9" t="str">
        <f>PROPER(TRIM('1. Raw Data'!B4059))</f>
        <v>Customer_4057</v>
      </c>
      <c r="C4059" s="9">
        <f>IF(OR('1. Raw Data'!C4059&lt;18, '1. Raw Data'!C4059&gt;100), MEDIAN('1. Raw Data'!$C$2:$C$5001), '1. Raw Data'!C4059)</f>
        <v>55</v>
      </c>
      <c r="D4059" s="9" t="s">
        <v>5022</v>
      </c>
      <c r="E4059" s="22">
        <v>43879</v>
      </c>
      <c r="F4059" s="9">
        <v>1</v>
      </c>
      <c r="G4059" s="9">
        <v>10307</v>
      </c>
      <c r="H4059" s="15">
        <v>43879</v>
      </c>
      <c r="I4059" s="9" t="s">
        <v>7456</v>
      </c>
      <c r="J4059" s="9">
        <v>143</v>
      </c>
      <c r="K4059" s="9" t="s">
        <v>7475</v>
      </c>
      <c r="L4059" s="9" t="str">
        <f>IF(OR('1. Raw Data'!L4059="Elec", '1. Raw Data'!L4059="elect"), "Electronics", '1. Raw Data'!L4059)</f>
        <v>Sports</v>
      </c>
      <c r="M4059" s="9">
        <v>450.53</v>
      </c>
      <c r="N4059" s="9">
        <f>IF(ISBLANK('1. Raw Data'!N4059), MEDIAN('1. Raw Data'!$N$2:$N$5001), '1. Raw Data'!N4059)</f>
        <v>286.20999999999998</v>
      </c>
      <c r="O4059" s="9">
        <v>3</v>
      </c>
      <c r="P4059" s="9">
        <f>IF(ISBLANK('1. Raw Data'!P4059), 0, '1. Raw Data'!P4059)</f>
        <v>0</v>
      </c>
      <c r="Q4059" s="9">
        <v>356</v>
      </c>
      <c r="R4059" s="9">
        <v>4</v>
      </c>
      <c r="S4059" s="9">
        <f t="shared" si="189"/>
        <v>1351.59</v>
      </c>
      <c r="T4059" s="9">
        <f t="shared" si="190"/>
        <v>492.96000000000004</v>
      </c>
      <c r="U4059" s="23">
        <f t="shared" si="191"/>
        <v>0.36472598939027373</v>
      </c>
    </row>
    <row r="4060" spans="1:21" x14ac:dyDescent="0.3">
      <c r="A4060" s="9">
        <v>1153</v>
      </c>
      <c r="B4060" s="9" t="str">
        <f>PROPER(TRIM('1. Raw Data'!B4060))</f>
        <v>Customer_4058</v>
      </c>
      <c r="C4060" s="9">
        <f>IF(OR('1. Raw Data'!C4060&lt;18, '1. Raw Data'!C4060&gt;100), MEDIAN('1. Raw Data'!$C$2:$C$5001), '1. Raw Data'!C4060)</f>
        <v>29</v>
      </c>
      <c r="D4060" s="9" t="s">
        <v>5023</v>
      </c>
      <c r="E4060" s="22">
        <v>44308</v>
      </c>
      <c r="F4060" s="9">
        <v>0</v>
      </c>
      <c r="G4060" s="9">
        <v>12035</v>
      </c>
      <c r="H4060" s="15">
        <v>44308</v>
      </c>
      <c r="I4060" s="9" t="s">
        <v>7457</v>
      </c>
      <c r="J4060" s="9">
        <v>134</v>
      </c>
      <c r="K4060" s="9" t="s">
        <v>7482</v>
      </c>
      <c r="L4060" s="9" t="str">
        <f>IF(OR('1. Raw Data'!L4060="Elec", '1. Raw Data'!L4060="elect"), "Electronics", '1. Raw Data'!L4060)</f>
        <v>Electronics</v>
      </c>
      <c r="M4060" s="9">
        <v>1078.8900000000001</v>
      </c>
      <c r="N4060" s="9">
        <f>IF(ISBLANK('1. Raw Data'!N4060), MEDIAN('1. Raw Data'!$N$2:$N$5001), '1. Raw Data'!N4060)</f>
        <v>439.43</v>
      </c>
      <c r="O4060" s="9">
        <v>4</v>
      </c>
      <c r="P4060" s="9">
        <f>IF(ISBLANK('1. Raw Data'!P4060), 0, '1. Raw Data'!P4060)</f>
        <v>0</v>
      </c>
      <c r="Q4060" s="9">
        <v>423</v>
      </c>
      <c r="R4060" s="9">
        <v>8</v>
      </c>
      <c r="S4060" s="9">
        <f t="shared" si="189"/>
        <v>4315.5600000000004</v>
      </c>
      <c r="T4060" s="9">
        <f t="shared" si="190"/>
        <v>2557.84</v>
      </c>
      <c r="U4060" s="23">
        <f t="shared" si="191"/>
        <v>0.59270175828861138</v>
      </c>
    </row>
    <row r="4061" spans="1:21" x14ac:dyDescent="0.3">
      <c r="A4061" s="9">
        <v>2413</v>
      </c>
      <c r="B4061" s="9" t="str">
        <f>PROPER(TRIM('1. Raw Data'!B4061))</f>
        <v>Customer_4059</v>
      </c>
      <c r="C4061" s="9">
        <f>IF(OR('1. Raw Data'!C4061&lt;18, '1. Raw Data'!C4061&gt;100), MEDIAN('1. Raw Data'!$C$2:$C$5001), '1. Raw Data'!C4061)</f>
        <v>43</v>
      </c>
      <c r="D4061" s="9" t="s">
        <v>5020</v>
      </c>
      <c r="E4061" s="22">
        <v>44940</v>
      </c>
      <c r="F4061" s="9">
        <v>0</v>
      </c>
      <c r="G4061" s="9">
        <v>11696</v>
      </c>
      <c r="H4061" s="15">
        <v>44940</v>
      </c>
      <c r="I4061" s="9" t="s">
        <v>7455</v>
      </c>
      <c r="J4061" s="9">
        <v>131</v>
      </c>
      <c r="K4061" s="9" t="s">
        <v>7504</v>
      </c>
      <c r="L4061" s="9" t="str">
        <f>IF(OR('1. Raw Data'!L4061="Elec", '1. Raw Data'!L4061="elect"), "Electronics", '1. Raw Data'!L4061)</f>
        <v>Clothing</v>
      </c>
      <c r="M4061" s="9">
        <v>1156.75</v>
      </c>
      <c r="N4061" s="9">
        <f>IF(ISBLANK('1. Raw Data'!N4061), MEDIAN('1. Raw Data'!$N$2:$N$5001), '1. Raw Data'!N4061)</f>
        <v>666.88</v>
      </c>
      <c r="O4061" s="9">
        <v>4</v>
      </c>
      <c r="P4061" s="9">
        <f>IF(ISBLANK('1. Raw Data'!P4061), 0, '1. Raw Data'!P4061)</f>
        <v>0.1</v>
      </c>
      <c r="Q4061" s="9">
        <v>526</v>
      </c>
      <c r="R4061" s="9">
        <v>4</v>
      </c>
      <c r="S4061" s="9">
        <f t="shared" si="189"/>
        <v>4164.3</v>
      </c>
      <c r="T4061" s="9">
        <f t="shared" si="190"/>
        <v>1496.7800000000002</v>
      </c>
      <c r="U4061" s="23">
        <f t="shared" si="191"/>
        <v>0.35943135701078216</v>
      </c>
    </row>
    <row r="4062" spans="1:21" x14ac:dyDescent="0.3">
      <c r="A4062" s="9">
        <v>2283</v>
      </c>
      <c r="B4062" s="9" t="str">
        <f>PROPER(TRIM('1. Raw Data'!B4062))</f>
        <v>Customer_4060</v>
      </c>
      <c r="C4062" s="9">
        <f>IF(OR('1. Raw Data'!C4062&lt;18, '1. Raw Data'!C4062&gt;100), MEDIAN('1. Raw Data'!$C$2:$C$5001), '1. Raw Data'!C4062)</f>
        <v>21</v>
      </c>
      <c r="D4062" s="9" t="s">
        <v>5020</v>
      </c>
      <c r="E4062" s="22">
        <v>44481</v>
      </c>
      <c r="F4062" s="9">
        <v>0</v>
      </c>
      <c r="G4062" s="9">
        <v>13166</v>
      </c>
      <c r="H4062" s="15">
        <v>44540</v>
      </c>
      <c r="I4062" s="9" t="s">
        <v>7456</v>
      </c>
      <c r="J4062" s="9">
        <v>112</v>
      </c>
      <c r="K4062" s="9" t="s">
        <v>7492</v>
      </c>
      <c r="L4062" s="9" t="str">
        <f>IF(OR('1. Raw Data'!L4062="Elec", '1. Raw Data'!L4062="elect"), "Electronics", '1. Raw Data'!L4062)</f>
        <v>Clothing</v>
      </c>
      <c r="M4062" s="9">
        <v>1108.1199999999999</v>
      </c>
      <c r="N4062" s="9">
        <f>IF(ISBLANK('1. Raw Data'!N4062), MEDIAN('1. Raw Data'!$N$2:$N$5001), '1. Raw Data'!N4062)</f>
        <v>770.54</v>
      </c>
      <c r="O4062" s="9">
        <v>5</v>
      </c>
      <c r="P4062" s="9">
        <f>IF(ISBLANK('1. Raw Data'!P4062), 0, '1. Raw Data'!P4062)</f>
        <v>0</v>
      </c>
      <c r="Q4062" s="9">
        <v>327</v>
      </c>
      <c r="R4062" s="9">
        <v>6</v>
      </c>
      <c r="S4062" s="9">
        <f t="shared" si="189"/>
        <v>5540.5999999999995</v>
      </c>
      <c r="T4062" s="9">
        <f t="shared" si="190"/>
        <v>1687.8999999999996</v>
      </c>
      <c r="U4062" s="23">
        <f t="shared" si="191"/>
        <v>0.30464209652384217</v>
      </c>
    </row>
    <row r="4063" spans="1:21" x14ac:dyDescent="0.3">
      <c r="A4063" s="9">
        <v>1619</v>
      </c>
      <c r="B4063" s="9" t="str">
        <f>PROPER(TRIM('1. Raw Data'!B4063))</f>
        <v>Customer_4061</v>
      </c>
      <c r="C4063" s="9">
        <f>IF(OR('1. Raw Data'!C4063&lt;18, '1. Raw Data'!C4063&gt;100), MEDIAN('1. Raw Data'!$C$2:$C$5001), '1. Raw Data'!C4063)</f>
        <v>39</v>
      </c>
      <c r="D4063" s="9" t="s">
        <v>5020</v>
      </c>
      <c r="E4063" s="22">
        <v>45133</v>
      </c>
      <c r="F4063" s="9">
        <v>0</v>
      </c>
      <c r="G4063" s="9">
        <v>10408</v>
      </c>
      <c r="H4063" s="15">
        <v>45133</v>
      </c>
      <c r="I4063" s="9" t="s">
        <v>7456</v>
      </c>
      <c r="J4063" s="9">
        <v>112</v>
      </c>
      <c r="K4063" s="9" t="s">
        <v>7492</v>
      </c>
      <c r="L4063" s="9" t="str">
        <f>IF(OR('1. Raw Data'!L4063="Elec", '1. Raw Data'!L4063="elect"), "Electronics", '1. Raw Data'!L4063)</f>
        <v>Clothing</v>
      </c>
      <c r="M4063" s="9">
        <v>1239.21</v>
      </c>
      <c r="N4063" s="9">
        <f>IF(ISBLANK('1. Raw Data'!N4063), MEDIAN('1. Raw Data'!$N$2:$N$5001), '1. Raw Data'!N4063)</f>
        <v>847.81</v>
      </c>
      <c r="O4063" s="9">
        <v>2</v>
      </c>
      <c r="P4063" s="9">
        <f>IF(ISBLANK('1. Raw Data'!P4063), 0, '1. Raw Data'!P4063)</f>
        <v>0</v>
      </c>
      <c r="Q4063" s="9">
        <v>478</v>
      </c>
      <c r="R4063" s="9">
        <v>7</v>
      </c>
      <c r="S4063" s="9">
        <f t="shared" si="189"/>
        <v>2478.42</v>
      </c>
      <c r="T4063" s="9">
        <f t="shared" si="190"/>
        <v>782.80000000000018</v>
      </c>
      <c r="U4063" s="23">
        <f t="shared" si="191"/>
        <v>0.31584638600398646</v>
      </c>
    </row>
    <row r="4064" spans="1:21" x14ac:dyDescent="0.3">
      <c r="A4064" s="9">
        <v>1882</v>
      </c>
      <c r="B4064" s="9" t="str">
        <f>PROPER(TRIM('1. Raw Data'!B4064))</f>
        <v>Customer_4062</v>
      </c>
      <c r="C4064" s="9">
        <f>IF(OR('1. Raw Data'!C4064&lt;18, '1. Raw Data'!C4064&gt;100), MEDIAN('1. Raw Data'!$C$2:$C$5001), '1. Raw Data'!C4064)</f>
        <v>18</v>
      </c>
      <c r="D4064" s="9" t="s">
        <v>5020</v>
      </c>
      <c r="E4064" s="22">
        <v>45251</v>
      </c>
      <c r="F4064" s="9">
        <v>0</v>
      </c>
      <c r="G4064" s="9">
        <v>13951</v>
      </c>
      <c r="H4064" s="15">
        <v>45251</v>
      </c>
      <c r="I4064" s="9" t="s">
        <v>7457</v>
      </c>
      <c r="J4064" s="9">
        <v>116</v>
      </c>
      <c r="K4064" s="9" t="s">
        <v>7480</v>
      </c>
      <c r="L4064" s="9" t="str">
        <f>IF(OR('1. Raw Data'!L4064="Elec", '1. Raw Data'!L4064="elect"), "Electronics", '1. Raw Data'!L4064)</f>
        <v>Sports</v>
      </c>
      <c r="M4064" s="9">
        <v>1360.41</v>
      </c>
      <c r="N4064" s="9">
        <f>IF(ISBLANK('1. Raw Data'!N4064), MEDIAN('1. Raw Data'!$N$2:$N$5001), '1. Raw Data'!N4064)</f>
        <v>883.9</v>
      </c>
      <c r="O4064" s="9">
        <v>2</v>
      </c>
      <c r="P4064" s="9">
        <f>IF(ISBLANK('1. Raw Data'!P4064), 0, '1. Raw Data'!P4064)</f>
        <v>0</v>
      </c>
      <c r="Q4064" s="9">
        <v>350</v>
      </c>
      <c r="R4064" s="9">
        <v>7</v>
      </c>
      <c r="S4064" s="9">
        <f t="shared" si="189"/>
        <v>2720.82</v>
      </c>
      <c r="T4064" s="9">
        <f t="shared" si="190"/>
        <v>953.02000000000021</v>
      </c>
      <c r="U4064" s="23">
        <f t="shared" si="191"/>
        <v>0.3502694040767122</v>
      </c>
    </row>
    <row r="4065" spans="1:21" x14ac:dyDescent="0.3">
      <c r="A4065" s="9">
        <v>1796</v>
      </c>
      <c r="B4065" s="9" t="str">
        <f>PROPER(TRIM('1. Raw Data'!B4065))</f>
        <v>Customer_4063</v>
      </c>
      <c r="C4065" s="9">
        <f>IF(OR('1. Raw Data'!C4065&lt;18, '1. Raw Data'!C4065&gt;100), MEDIAN('1. Raw Data'!$C$2:$C$5001), '1. Raw Data'!C4065)</f>
        <v>23</v>
      </c>
      <c r="D4065" s="9" t="s">
        <v>5019</v>
      </c>
      <c r="E4065" s="22">
        <v>43850</v>
      </c>
      <c r="F4065" s="9">
        <v>0</v>
      </c>
      <c r="G4065" s="9">
        <v>10825</v>
      </c>
      <c r="H4065" s="15">
        <v>43850</v>
      </c>
      <c r="I4065" s="9" t="s">
        <v>7455</v>
      </c>
      <c r="J4065" s="9">
        <v>125</v>
      </c>
      <c r="K4065" s="9" t="s">
        <v>7479</v>
      </c>
      <c r="L4065" s="9" t="str">
        <f>IF(OR('1. Raw Data'!L4065="Elec", '1. Raw Data'!L4065="elect"), "Electronics", '1. Raw Data'!L4065)</f>
        <v>Sports</v>
      </c>
      <c r="M4065" s="9">
        <v>192.72</v>
      </c>
      <c r="N4065" s="9">
        <f>IF(ISBLANK('1. Raw Data'!N4065), MEDIAN('1. Raw Data'!$N$2:$N$5001), '1. Raw Data'!N4065)</f>
        <v>83.23</v>
      </c>
      <c r="O4065" s="9">
        <v>3</v>
      </c>
      <c r="P4065" s="9">
        <f>IF(ISBLANK('1. Raw Data'!P4065), 0, '1. Raw Data'!P4065)</f>
        <v>0.1</v>
      </c>
      <c r="Q4065" s="9">
        <v>788</v>
      </c>
      <c r="R4065" s="9">
        <v>5</v>
      </c>
      <c r="S4065" s="9">
        <f t="shared" si="189"/>
        <v>520.34399999999994</v>
      </c>
      <c r="T4065" s="9">
        <f t="shared" si="190"/>
        <v>270.65399999999994</v>
      </c>
      <c r="U4065" s="23">
        <f t="shared" si="191"/>
        <v>0.52014436603477698</v>
      </c>
    </row>
    <row r="4066" spans="1:21" x14ac:dyDescent="0.3">
      <c r="A4066" s="9">
        <v>1124</v>
      </c>
      <c r="B4066" s="9" t="str">
        <f>PROPER(TRIM('1. Raw Data'!B4066))</f>
        <v>Customer_4064</v>
      </c>
      <c r="C4066" s="9">
        <f>IF(OR('1. Raw Data'!C4066&lt;18, '1. Raw Data'!C4066&gt;100), MEDIAN('1. Raw Data'!$C$2:$C$5001), '1. Raw Data'!C4066)</f>
        <v>65</v>
      </c>
      <c r="D4066" s="9" t="s">
        <v>5020</v>
      </c>
      <c r="E4066" s="22">
        <v>44517</v>
      </c>
      <c r="F4066" s="9">
        <v>0</v>
      </c>
      <c r="G4066" s="9">
        <v>11191</v>
      </c>
      <c r="H4066" s="15">
        <v>44517</v>
      </c>
      <c r="I4066" s="9" t="s">
        <v>7456</v>
      </c>
      <c r="J4066" s="9">
        <v>122</v>
      </c>
      <c r="K4066" s="9" t="s">
        <v>7465</v>
      </c>
      <c r="L4066" s="9" t="str">
        <f>IF(OR('1. Raw Data'!L4066="Elec", '1. Raw Data'!L4066="elect"), "Electronics", '1. Raw Data'!L4066)</f>
        <v>Electronics</v>
      </c>
      <c r="M4066" s="9">
        <v>201.91</v>
      </c>
      <c r="N4066" s="9">
        <f>IF(ISBLANK('1. Raw Data'!N4066), MEDIAN('1. Raw Data'!$N$2:$N$5001), '1. Raw Data'!N4066)</f>
        <v>140.97999999999999</v>
      </c>
      <c r="O4066" s="9">
        <v>2</v>
      </c>
      <c r="P4066" s="9">
        <f>IF(ISBLANK('1. Raw Data'!P4066), 0, '1. Raw Data'!P4066)</f>
        <v>0.2</v>
      </c>
      <c r="Q4066" s="9">
        <v>382</v>
      </c>
      <c r="R4066" s="9">
        <v>3</v>
      </c>
      <c r="S4066" s="9">
        <f t="shared" si="189"/>
        <v>323.05600000000004</v>
      </c>
      <c r="T4066" s="9">
        <f t="shared" si="190"/>
        <v>41.09600000000006</v>
      </c>
      <c r="U4066" s="23">
        <f t="shared" si="191"/>
        <v>0.12721014313307927</v>
      </c>
    </row>
    <row r="4067" spans="1:21" x14ac:dyDescent="0.3">
      <c r="A4067" s="9">
        <v>2377</v>
      </c>
      <c r="B4067" s="9" t="str">
        <f>PROPER(TRIM('1. Raw Data'!B4067))</f>
        <v>Customer_4065</v>
      </c>
      <c r="C4067" s="9">
        <f>IF(OR('1. Raw Data'!C4067&lt;18, '1. Raw Data'!C4067&gt;100), MEDIAN('1. Raw Data'!$C$2:$C$5001), '1. Raw Data'!C4067)</f>
        <v>40</v>
      </c>
      <c r="D4067" s="9" t="s">
        <v>5018</v>
      </c>
      <c r="E4067" s="22">
        <v>43833</v>
      </c>
      <c r="F4067" s="9">
        <v>0</v>
      </c>
      <c r="G4067" s="9">
        <v>12134</v>
      </c>
      <c r="H4067" s="15">
        <v>43891</v>
      </c>
      <c r="I4067" s="9" t="s">
        <v>7455</v>
      </c>
      <c r="J4067" s="9">
        <v>127</v>
      </c>
      <c r="K4067" s="9" t="s">
        <v>7489</v>
      </c>
      <c r="L4067" s="9" t="str">
        <f>IF(OR('1. Raw Data'!L4067="Elec", '1. Raw Data'!L4067="elect"), "Electronics", '1. Raw Data'!L4067)</f>
        <v>Home Appliances</v>
      </c>
      <c r="M4067" s="9">
        <v>1204.78</v>
      </c>
      <c r="N4067" s="9">
        <f>IF(ISBLANK('1. Raw Data'!N4067), MEDIAN('1. Raw Data'!$N$2:$N$5001), '1. Raw Data'!N4067)</f>
        <v>702.22</v>
      </c>
      <c r="O4067" s="9">
        <v>4</v>
      </c>
      <c r="P4067" s="9">
        <f>IF(ISBLANK('1. Raw Data'!P4067), 0, '1. Raw Data'!P4067)</f>
        <v>0</v>
      </c>
      <c r="Q4067" s="9">
        <v>407</v>
      </c>
      <c r="R4067" s="9">
        <v>6</v>
      </c>
      <c r="S4067" s="9">
        <f t="shared" si="189"/>
        <v>4819.12</v>
      </c>
      <c r="T4067" s="9">
        <f t="shared" si="190"/>
        <v>2010.2399999999998</v>
      </c>
      <c r="U4067" s="23">
        <f t="shared" si="191"/>
        <v>0.41713839871179798</v>
      </c>
    </row>
    <row r="4068" spans="1:21" x14ac:dyDescent="0.3">
      <c r="A4068" s="9">
        <v>2296</v>
      </c>
      <c r="B4068" s="9" t="str">
        <f>PROPER(TRIM('1. Raw Data'!B4068))</f>
        <v>Customer_4066</v>
      </c>
      <c r="C4068" s="9">
        <f>IF(OR('1. Raw Data'!C4068&lt;18, '1. Raw Data'!C4068&gt;100), MEDIAN('1. Raw Data'!$C$2:$C$5001), '1. Raw Data'!C4068)</f>
        <v>36</v>
      </c>
      <c r="D4068" s="9" t="s">
        <v>5018</v>
      </c>
      <c r="E4068" s="22">
        <v>45177</v>
      </c>
      <c r="F4068" s="9">
        <v>0</v>
      </c>
      <c r="G4068" s="9">
        <v>12050</v>
      </c>
      <c r="H4068" s="15">
        <v>45147</v>
      </c>
      <c r="I4068" s="9" t="s">
        <v>7456</v>
      </c>
      <c r="J4068" s="9">
        <v>124</v>
      </c>
      <c r="K4068" s="9" t="s">
        <v>7497</v>
      </c>
      <c r="L4068" s="9" t="str">
        <f>IF(OR('1. Raw Data'!L4068="Elec", '1. Raw Data'!L4068="elect"), "Electronics", '1. Raw Data'!L4068)</f>
        <v>Clothing</v>
      </c>
      <c r="M4068" s="9">
        <v>415.94</v>
      </c>
      <c r="N4068" s="9">
        <f>IF(ISBLANK('1. Raw Data'!N4068), MEDIAN('1. Raw Data'!$N$2:$N$5001), '1. Raw Data'!N4068)</f>
        <v>194.19</v>
      </c>
      <c r="O4068" s="9">
        <v>5</v>
      </c>
      <c r="P4068" s="9">
        <f>IF(ISBLANK('1. Raw Data'!P4068), 0, '1. Raw Data'!P4068)</f>
        <v>0</v>
      </c>
      <c r="Q4068" s="9">
        <v>481</v>
      </c>
      <c r="R4068" s="9">
        <v>5</v>
      </c>
      <c r="S4068" s="9">
        <f t="shared" si="189"/>
        <v>2079.6999999999998</v>
      </c>
      <c r="T4068" s="9">
        <f t="shared" si="190"/>
        <v>1108.7499999999998</v>
      </c>
      <c r="U4068" s="23">
        <f t="shared" si="191"/>
        <v>0.53312977833341346</v>
      </c>
    </row>
    <row r="4069" spans="1:21" x14ac:dyDescent="0.3">
      <c r="A4069" s="9">
        <v>1618</v>
      </c>
      <c r="B4069" s="9" t="str">
        <f>PROPER(TRIM('1. Raw Data'!B4069))</f>
        <v>Customer_4067</v>
      </c>
      <c r="C4069" s="9">
        <f>IF(OR('1. Raw Data'!C4069&lt;18, '1. Raw Data'!C4069&gt;100), MEDIAN('1. Raw Data'!$C$2:$C$5001), '1. Raw Data'!C4069)</f>
        <v>52</v>
      </c>
      <c r="D4069" s="9" t="s">
        <v>5019</v>
      </c>
      <c r="E4069" s="22">
        <v>44601</v>
      </c>
      <c r="F4069" s="9">
        <v>0</v>
      </c>
      <c r="G4069" s="9">
        <v>12419</v>
      </c>
      <c r="H4069" s="15">
        <v>44806</v>
      </c>
      <c r="I4069" s="9" t="s">
        <v>7455</v>
      </c>
      <c r="J4069" s="9">
        <v>112</v>
      </c>
      <c r="K4069" s="9" t="s">
        <v>7492</v>
      </c>
      <c r="L4069" s="9" t="str">
        <f>IF(OR('1. Raw Data'!L4069="Elec", '1. Raw Data'!L4069="elect"), "Electronics", '1. Raw Data'!L4069)</f>
        <v>Sports</v>
      </c>
      <c r="M4069" s="9">
        <v>134.88999999999999</v>
      </c>
      <c r="N4069" s="9">
        <f>IF(ISBLANK('1. Raw Data'!N4069), MEDIAN('1. Raw Data'!$N$2:$N$5001), '1. Raw Data'!N4069)</f>
        <v>81.239999999999995</v>
      </c>
      <c r="O4069" s="9">
        <v>1</v>
      </c>
      <c r="P4069" s="9">
        <f>IF(ISBLANK('1. Raw Data'!P4069), 0, '1. Raw Data'!P4069)</f>
        <v>0.05</v>
      </c>
      <c r="Q4069" s="9">
        <v>342</v>
      </c>
      <c r="R4069" s="9">
        <v>3</v>
      </c>
      <c r="S4069" s="9">
        <f t="shared" si="189"/>
        <v>128.14549999999997</v>
      </c>
      <c r="T4069" s="9">
        <f t="shared" si="190"/>
        <v>46.905499999999975</v>
      </c>
      <c r="U4069" s="23">
        <f t="shared" si="191"/>
        <v>0.36603314201435078</v>
      </c>
    </row>
    <row r="4070" spans="1:21" x14ac:dyDescent="0.3">
      <c r="A4070" s="9">
        <v>1244</v>
      </c>
      <c r="B4070" s="9" t="str">
        <f>PROPER(TRIM('1. Raw Data'!B4070))</f>
        <v>Customer_4068</v>
      </c>
      <c r="C4070" s="9">
        <f>IF(OR('1. Raw Data'!C4070&lt;18, '1. Raw Data'!C4070&gt;100), MEDIAN('1. Raw Data'!$C$2:$C$5001), '1. Raw Data'!C4070)</f>
        <v>73</v>
      </c>
      <c r="D4070" s="9" t="s">
        <v>5020</v>
      </c>
      <c r="E4070" s="22">
        <v>45320</v>
      </c>
      <c r="F4070" s="9">
        <v>0</v>
      </c>
      <c r="G4070" s="9">
        <v>11551</v>
      </c>
      <c r="H4070" s="15">
        <v>45320</v>
      </c>
      <c r="I4070" s="9" t="s">
        <v>7455</v>
      </c>
      <c r="J4070" s="9">
        <v>118</v>
      </c>
      <c r="K4070" s="9" t="s">
        <v>7501</v>
      </c>
      <c r="L4070" s="9" t="str">
        <f>IF(OR('1. Raw Data'!L4070="Elec", '1. Raw Data'!L4070="elect"), "Electronics", '1. Raw Data'!L4070)</f>
        <v>Clothing</v>
      </c>
      <c r="M4070" s="9">
        <v>631.78</v>
      </c>
      <c r="N4070" s="9">
        <f>IF(ISBLANK('1. Raw Data'!N4070), MEDIAN('1. Raw Data'!$N$2:$N$5001), '1. Raw Data'!N4070)</f>
        <v>415.05</v>
      </c>
      <c r="O4070" s="9">
        <v>4</v>
      </c>
      <c r="P4070" s="9">
        <f>IF(ISBLANK('1. Raw Data'!P4070), 0, '1. Raw Data'!P4070)</f>
        <v>0.1</v>
      </c>
      <c r="Q4070" s="9">
        <v>338</v>
      </c>
      <c r="R4070" s="9">
        <v>5</v>
      </c>
      <c r="S4070" s="9">
        <f t="shared" si="189"/>
        <v>2274.4079999999999</v>
      </c>
      <c r="T4070" s="9">
        <f t="shared" si="190"/>
        <v>614.20799999999986</v>
      </c>
      <c r="U4070" s="23">
        <f t="shared" si="191"/>
        <v>0.27005181128451883</v>
      </c>
    </row>
    <row r="4071" spans="1:21" x14ac:dyDescent="0.3">
      <c r="A4071" s="9">
        <v>1847</v>
      </c>
      <c r="B4071" s="9" t="str">
        <f>PROPER(TRIM('1. Raw Data'!B4071))</f>
        <v>Customer_4069</v>
      </c>
      <c r="C4071" s="9">
        <f>IF(OR('1. Raw Data'!C4071&lt;18, '1. Raw Data'!C4071&gt;100), MEDIAN('1. Raw Data'!$C$2:$C$5001), '1. Raw Data'!C4071)</f>
        <v>42</v>
      </c>
      <c r="D4071" s="9" t="s">
        <v>5021</v>
      </c>
      <c r="E4071" s="22">
        <v>44460</v>
      </c>
      <c r="F4071" s="9">
        <v>0</v>
      </c>
      <c r="G4071" s="9">
        <v>12689</v>
      </c>
      <c r="H4071" s="15">
        <v>44460</v>
      </c>
      <c r="I4071" s="9" t="s">
        <v>7455</v>
      </c>
      <c r="J4071" s="9">
        <v>145</v>
      </c>
      <c r="K4071" s="9" t="s">
        <v>7470</v>
      </c>
      <c r="L4071" s="9" t="str">
        <f>IF(OR('1. Raw Data'!L4071="Elec", '1. Raw Data'!L4071="elect"), "Electronics", '1. Raw Data'!L4071)</f>
        <v>Electronics</v>
      </c>
      <c r="M4071" s="9">
        <v>1238.82</v>
      </c>
      <c r="N4071" s="9">
        <f>IF(ISBLANK('1. Raw Data'!N4071), MEDIAN('1. Raw Data'!$N$2:$N$5001), '1. Raw Data'!N4071)</f>
        <v>537.27</v>
      </c>
      <c r="O4071" s="9">
        <v>4</v>
      </c>
      <c r="P4071" s="9">
        <f>IF(ISBLANK('1. Raw Data'!P4071), 0, '1. Raw Data'!P4071)</f>
        <v>0</v>
      </c>
      <c r="Q4071" s="9">
        <v>1198</v>
      </c>
      <c r="R4071" s="9">
        <v>4</v>
      </c>
      <c r="S4071" s="9">
        <f t="shared" si="189"/>
        <v>4955.28</v>
      </c>
      <c r="T4071" s="9">
        <f t="shared" si="190"/>
        <v>2806.2</v>
      </c>
      <c r="U4071" s="23">
        <f t="shared" si="191"/>
        <v>0.56630503220806894</v>
      </c>
    </row>
    <row r="4072" spans="1:21" x14ac:dyDescent="0.3">
      <c r="A4072" s="9">
        <v>1449</v>
      </c>
      <c r="B4072" s="9" t="str">
        <f>PROPER(TRIM('1. Raw Data'!B4072))</f>
        <v>Customer_4070</v>
      </c>
      <c r="C4072" s="9">
        <f>IF(OR('1. Raw Data'!C4072&lt;18, '1. Raw Data'!C4072&gt;100), MEDIAN('1. Raw Data'!$C$2:$C$5001), '1. Raw Data'!C4072)</f>
        <v>43</v>
      </c>
      <c r="D4072" s="9" t="s">
        <v>5020</v>
      </c>
      <c r="E4072" s="22">
        <v>44043</v>
      </c>
      <c r="F4072" s="9">
        <v>0</v>
      </c>
      <c r="G4072" s="9">
        <v>13094</v>
      </c>
      <c r="H4072" s="15">
        <v>44043</v>
      </c>
      <c r="I4072" s="9" t="s">
        <v>7457</v>
      </c>
      <c r="J4072" s="9">
        <v>147</v>
      </c>
      <c r="K4072" s="9" t="s">
        <v>7474</v>
      </c>
      <c r="L4072" s="9" t="str">
        <f>IF(OR('1. Raw Data'!L4072="Elec", '1. Raw Data'!L4072="elect"), "Electronics", '1. Raw Data'!L4072)</f>
        <v>Sports</v>
      </c>
      <c r="M4072" s="9">
        <v>233.52</v>
      </c>
      <c r="N4072" s="9">
        <f>IF(ISBLANK('1. Raw Data'!N4072), MEDIAN('1. Raw Data'!$N$2:$N$5001), '1. Raw Data'!N4072)</f>
        <v>157.61000000000001</v>
      </c>
      <c r="O4072" s="9">
        <v>3</v>
      </c>
      <c r="P4072" s="9">
        <f>IF(ISBLANK('1. Raw Data'!P4072), 0, '1. Raw Data'!P4072)</f>
        <v>0</v>
      </c>
      <c r="Q4072" s="9">
        <v>644</v>
      </c>
      <c r="R4072" s="9">
        <v>5</v>
      </c>
      <c r="S4072" s="9">
        <f t="shared" si="189"/>
        <v>700.56000000000006</v>
      </c>
      <c r="T4072" s="9">
        <f t="shared" si="190"/>
        <v>227.73000000000002</v>
      </c>
      <c r="U4072" s="23">
        <f t="shared" si="191"/>
        <v>0.32506851661527919</v>
      </c>
    </row>
    <row r="4073" spans="1:21" x14ac:dyDescent="0.3">
      <c r="A4073" s="9">
        <v>1929</v>
      </c>
      <c r="B4073" s="9" t="str">
        <f>PROPER(TRIM('1. Raw Data'!B4073))</f>
        <v>Customer_4071</v>
      </c>
      <c r="C4073" s="9">
        <f>IF(OR('1. Raw Data'!C4073&lt;18, '1. Raw Data'!C4073&gt;100), MEDIAN('1. Raw Data'!$C$2:$C$5001), '1. Raw Data'!C4073)</f>
        <v>40</v>
      </c>
      <c r="D4073" s="9" t="s">
        <v>5018</v>
      </c>
      <c r="E4073" s="22">
        <v>44251</v>
      </c>
      <c r="F4073" s="9">
        <v>0</v>
      </c>
      <c r="G4073" s="9">
        <v>10097</v>
      </c>
      <c r="H4073" s="15">
        <v>44251</v>
      </c>
      <c r="I4073" s="9" t="s">
        <v>7456</v>
      </c>
      <c r="J4073" s="9">
        <v>116</v>
      </c>
      <c r="K4073" s="9" t="s">
        <v>7480</v>
      </c>
      <c r="L4073" s="9" t="str">
        <f>IF(OR('1. Raw Data'!L4073="Elec", '1. Raw Data'!L4073="elect"), "Electronics", '1. Raw Data'!L4073)</f>
        <v>Home Appliances</v>
      </c>
      <c r="M4073" s="9">
        <v>1024.17</v>
      </c>
      <c r="N4073" s="9">
        <f>IF(ISBLANK('1. Raw Data'!N4073), MEDIAN('1. Raw Data'!$N$2:$N$5001), '1. Raw Data'!N4073)</f>
        <v>692.4</v>
      </c>
      <c r="O4073" s="9">
        <v>2</v>
      </c>
      <c r="P4073" s="9">
        <f>IF(ISBLANK('1. Raw Data'!P4073), 0, '1. Raw Data'!P4073)</f>
        <v>0</v>
      </c>
      <c r="Q4073" s="9">
        <v>502</v>
      </c>
      <c r="R4073" s="9">
        <v>5</v>
      </c>
      <c r="S4073" s="9">
        <f t="shared" si="189"/>
        <v>2048.34</v>
      </c>
      <c r="T4073" s="9">
        <f t="shared" si="190"/>
        <v>663.54000000000019</v>
      </c>
      <c r="U4073" s="23">
        <f t="shared" si="191"/>
        <v>0.32394036146342897</v>
      </c>
    </row>
    <row r="4074" spans="1:21" x14ac:dyDescent="0.3">
      <c r="A4074" s="9">
        <v>2270</v>
      </c>
      <c r="B4074" s="9" t="str">
        <f>PROPER(TRIM('1. Raw Data'!B4074))</f>
        <v>Customer_4072</v>
      </c>
      <c r="C4074" s="9">
        <f>IF(OR('1. Raw Data'!C4074&lt;18, '1. Raw Data'!C4074&gt;100), MEDIAN('1. Raw Data'!$C$2:$C$5001), '1. Raw Data'!C4074)</f>
        <v>55</v>
      </c>
      <c r="D4074" s="9" t="s">
        <v>5023</v>
      </c>
      <c r="E4074" s="22">
        <v>44916</v>
      </c>
      <c r="F4074" s="9">
        <v>1</v>
      </c>
      <c r="G4074" s="9">
        <v>12717</v>
      </c>
      <c r="H4074" s="15">
        <v>44916</v>
      </c>
      <c r="I4074" s="9" t="s">
        <v>7456</v>
      </c>
      <c r="J4074" s="9">
        <v>104</v>
      </c>
      <c r="K4074" s="9" t="s">
        <v>7499</v>
      </c>
      <c r="L4074" s="9" t="str">
        <f>IF(OR('1. Raw Data'!L4074="Elec", '1. Raw Data'!L4074="elect"), "Electronics", '1. Raw Data'!L4074)</f>
        <v>Home Appliances</v>
      </c>
      <c r="M4074" s="9">
        <v>55.24</v>
      </c>
      <c r="N4074" s="9">
        <f>IF(ISBLANK('1. Raw Data'!N4074), MEDIAN('1. Raw Data'!$N$2:$N$5001), '1. Raw Data'!N4074)</f>
        <v>22.32</v>
      </c>
      <c r="O4074" s="9">
        <v>1</v>
      </c>
      <c r="P4074" s="9">
        <f>IF(ISBLANK('1. Raw Data'!P4074), 0, '1. Raw Data'!P4074)</f>
        <v>0</v>
      </c>
      <c r="Q4074" s="9">
        <v>742</v>
      </c>
      <c r="R4074" s="9">
        <v>3</v>
      </c>
      <c r="S4074" s="9">
        <f t="shared" si="189"/>
        <v>55.24</v>
      </c>
      <c r="T4074" s="9">
        <f t="shared" si="190"/>
        <v>32.92</v>
      </c>
      <c r="U4074" s="23">
        <f t="shared" si="191"/>
        <v>0.59594496741491676</v>
      </c>
    </row>
    <row r="4075" spans="1:21" x14ac:dyDescent="0.3">
      <c r="A4075" s="9">
        <v>1519</v>
      </c>
      <c r="B4075" s="9" t="str">
        <f>PROPER(TRIM('1. Raw Data'!B4075))</f>
        <v>Customer_4073</v>
      </c>
      <c r="C4075" s="9">
        <f>IF(OR('1. Raw Data'!C4075&lt;18, '1. Raw Data'!C4075&gt;100), MEDIAN('1. Raw Data'!$C$2:$C$5001), '1. Raw Data'!C4075)</f>
        <v>46</v>
      </c>
      <c r="D4075" s="9" t="s">
        <v>5022</v>
      </c>
      <c r="E4075" s="22">
        <v>44232</v>
      </c>
      <c r="F4075" s="9">
        <v>0</v>
      </c>
      <c r="G4075" s="9">
        <v>11774</v>
      </c>
      <c r="H4075" s="15">
        <v>44318</v>
      </c>
      <c r="I4075" s="9" t="s">
        <v>7457</v>
      </c>
      <c r="J4075" s="9">
        <v>112</v>
      </c>
      <c r="K4075" s="9" t="s">
        <v>7492</v>
      </c>
      <c r="L4075" s="9" t="str">
        <f>IF(OR('1. Raw Data'!L4075="Elec", '1. Raw Data'!L4075="elect"), "Electronics", '1. Raw Data'!L4075)</f>
        <v>Sports</v>
      </c>
      <c r="M4075" s="9">
        <v>209.12</v>
      </c>
      <c r="N4075" s="9">
        <f>IF(ISBLANK('1. Raw Data'!N4075), MEDIAN('1. Raw Data'!$N$2:$N$5001), '1. Raw Data'!N4075)</f>
        <v>140.13</v>
      </c>
      <c r="O4075" s="9">
        <v>1</v>
      </c>
      <c r="P4075" s="9">
        <f>IF(ISBLANK('1. Raw Data'!P4075), 0, '1. Raw Data'!P4075)</f>
        <v>0</v>
      </c>
      <c r="Q4075" s="9">
        <v>611</v>
      </c>
      <c r="R4075" s="9">
        <v>6</v>
      </c>
      <c r="S4075" s="9">
        <f t="shared" si="189"/>
        <v>209.12</v>
      </c>
      <c r="T4075" s="9">
        <f t="shared" si="190"/>
        <v>68.990000000000009</v>
      </c>
      <c r="U4075" s="23">
        <f t="shared" si="191"/>
        <v>0.32990627390971694</v>
      </c>
    </row>
    <row r="4076" spans="1:21" x14ac:dyDescent="0.3">
      <c r="A4076" s="9">
        <v>2164</v>
      </c>
      <c r="B4076" s="9" t="str">
        <f>PROPER(TRIM('1. Raw Data'!B4076))</f>
        <v>Customer_4074</v>
      </c>
      <c r="C4076" s="9">
        <f>IF(OR('1. Raw Data'!C4076&lt;18, '1. Raw Data'!C4076&gt;100), MEDIAN('1. Raw Data'!$C$2:$C$5001), '1. Raw Data'!C4076)</f>
        <v>31</v>
      </c>
      <c r="D4076" s="9" t="s">
        <v>5023</v>
      </c>
      <c r="E4076" s="22">
        <v>44809</v>
      </c>
      <c r="F4076" s="9">
        <v>0</v>
      </c>
      <c r="G4076" s="9">
        <v>11545</v>
      </c>
      <c r="H4076" s="15">
        <v>44690</v>
      </c>
      <c r="I4076" s="9" t="s">
        <v>7456</v>
      </c>
      <c r="J4076" s="9">
        <v>149</v>
      </c>
      <c r="K4076" s="9" t="s">
        <v>7467</v>
      </c>
      <c r="L4076" s="9" t="str">
        <f>IF(OR('1. Raw Data'!L4076="Elec", '1. Raw Data'!L4076="elect"), "Electronics", '1. Raw Data'!L4076)</f>
        <v>Home Appliances</v>
      </c>
      <c r="M4076" s="9">
        <v>558.73</v>
      </c>
      <c r="N4076" s="9">
        <f>IF(ISBLANK('1. Raw Data'!N4076), MEDIAN('1. Raw Data'!$N$2:$N$5001), '1. Raw Data'!N4076)</f>
        <v>382.2</v>
      </c>
      <c r="O4076" s="9">
        <v>2</v>
      </c>
      <c r="P4076" s="9">
        <f>IF(ISBLANK('1. Raw Data'!P4076), 0, '1. Raw Data'!P4076)</f>
        <v>0</v>
      </c>
      <c r="Q4076" s="9">
        <v>674</v>
      </c>
      <c r="R4076" s="9">
        <v>5</v>
      </c>
      <c r="S4076" s="9">
        <f t="shared" si="189"/>
        <v>1117.46</v>
      </c>
      <c r="T4076" s="9">
        <f t="shared" si="190"/>
        <v>353.06000000000006</v>
      </c>
      <c r="U4076" s="23">
        <f t="shared" si="191"/>
        <v>0.31594866930359927</v>
      </c>
    </row>
    <row r="4077" spans="1:21" x14ac:dyDescent="0.3">
      <c r="A4077" s="9">
        <v>1361</v>
      </c>
      <c r="B4077" s="9" t="str">
        <f>PROPER(TRIM('1. Raw Data'!B4077))</f>
        <v>Customer_4075</v>
      </c>
      <c r="C4077" s="9">
        <f>IF(OR('1. Raw Data'!C4077&lt;18, '1. Raw Data'!C4077&gt;100), MEDIAN('1. Raw Data'!$C$2:$C$5001), '1. Raw Data'!C4077)</f>
        <v>56</v>
      </c>
      <c r="D4077" s="9" t="s">
        <v>5021</v>
      </c>
      <c r="E4077" s="22">
        <v>44838</v>
      </c>
      <c r="F4077" s="9">
        <v>0</v>
      </c>
      <c r="G4077" s="9">
        <v>10320</v>
      </c>
      <c r="H4077" s="15">
        <v>44661</v>
      </c>
      <c r="I4077" s="9" t="s">
        <v>7456</v>
      </c>
      <c r="J4077" s="9">
        <v>133</v>
      </c>
      <c r="K4077" s="9" t="s">
        <v>7498</v>
      </c>
      <c r="L4077" s="9" t="str">
        <f>IF(OR('1. Raw Data'!L4077="Elec", '1. Raw Data'!L4077="elect"), "Electronics", '1. Raw Data'!L4077)</f>
        <v>Electronics</v>
      </c>
      <c r="M4077" s="9">
        <v>171.22</v>
      </c>
      <c r="N4077" s="9">
        <f>IF(ISBLANK('1. Raw Data'!N4077), MEDIAN('1. Raw Data'!$N$2:$N$5001), '1. Raw Data'!N4077)</f>
        <v>70.42</v>
      </c>
      <c r="O4077" s="9">
        <v>5</v>
      </c>
      <c r="P4077" s="9">
        <f>IF(ISBLANK('1. Raw Data'!P4077), 0, '1. Raw Data'!P4077)</f>
        <v>0</v>
      </c>
      <c r="Q4077" s="9">
        <v>820</v>
      </c>
      <c r="R4077" s="9">
        <v>4</v>
      </c>
      <c r="S4077" s="9">
        <f t="shared" si="189"/>
        <v>856.1</v>
      </c>
      <c r="T4077" s="9">
        <f t="shared" si="190"/>
        <v>504</v>
      </c>
      <c r="U4077" s="23">
        <f t="shared" si="191"/>
        <v>0.58871627146361405</v>
      </c>
    </row>
    <row r="4078" spans="1:21" x14ac:dyDescent="0.3">
      <c r="A4078" s="9">
        <v>1007</v>
      </c>
      <c r="B4078" s="9" t="str">
        <f>PROPER(TRIM('1. Raw Data'!B4078))</f>
        <v>Customer_4076</v>
      </c>
      <c r="C4078" s="9">
        <f>IF(OR('1. Raw Data'!C4078&lt;18, '1. Raw Data'!C4078&gt;100), MEDIAN('1. Raw Data'!$C$2:$C$5001), '1. Raw Data'!C4078)</f>
        <v>33</v>
      </c>
      <c r="D4078" s="9" t="s">
        <v>5020</v>
      </c>
      <c r="E4078" s="22">
        <v>43866</v>
      </c>
      <c r="F4078" s="9">
        <v>0</v>
      </c>
      <c r="G4078" s="9">
        <v>10533</v>
      </c>
      <c r="H4078" s="15">
        <v>43953</v>
      </c>
      <c r="I4078" s="9" t="s">
        <v>7457</v>
      </c>
      <c r="J4078" s="9">
        <v>122</v>
      </c>
      <c r="K4078" s="9" t="s">
        <v>7465</v>
      </c>
      <c r="L4078" s="9" t="str">
        <f>IF(OR('1. Raw Data'!L4078="Elec", '1. Raw Data'!L4078="elect"), "Electronics", '1. Raw Data'!L4078)</f>
        <v>Home Appliances</v>
      </c>
      <c r="M4078" s="9">
        <v>1276.56</v>
      </c>
      <c r="N4078" s="9">
        <f>IF(ISBLANK('1. Raw Data'!N4078), MEDIAN('1. Raw Data'!$N$2:$N$5001), '1. Raw Data'!N4078)</f>
        <v>623.28</v>
      </c>
      <c r="O4078" s="9">
        <v>2</v>
      </c>
      <c r="P4078" s="9">
        <f>IF(ISBLANK('1. Raw Data'!P4078), 0, '1. Raw Data'!P4078)</f>
        <v>0</v>
      </c>
      <c r="Q4078" s="9">
        <v>513</v>
      </c>
      <c r="R4078" s="9">
        <v>3</v>
      </c>
      <c r="S4078" s="9">
        <f t="shared" si="189"/>
        <v>2553.12</v>
      </c>
      <c r="T4078" s="9">
        <f t="shared" si="190"/>
        <v>1306.56</v>
      </c>
      <c r="U4078" s="23">
        <f t="shared" si="191"/>
        <v>0.51175032900921225</v>
      </c>
    </row>
    <row r="4079" spans="1:21" x14ac:dyDescent="0.3">
      <c r="A4079" s="9">
        <v>1477</v>
      </c>
      <c r="B4079" s="9" t="str">
        <f>PROPER(TRIM('1. Raw Data'!B4079))</f>
        <v>Customer_4077</v>
      </c>
      <c r="C4079" s="9">
        <f>IF(OR('1. Raw Data'!C4079&lt;18, '1. Raw Data'!C4079&gt;100), MEDIAN('1. Raw Data'!$C$2:$C$5001), '1. Raw Data'!C4079)</f>
        <v>40</v>
      </c>
      <c r="D4079" s="9" t="s">
        <v>5019</v>
      </c>
      <c r="E4079" s="22">
        <v>44122</v>
      </c>
      <c r="F4079" s="9">
        <v>0</v>
      </c>
      <c r="G4079" s="9">
        <v>12867</v>
      </c>
      <c r="H4079" s="15">
        <v>44122</v>
      </c>
      <c r="I4079" s="9" t="s">
        <v>7457</v>
      </c>
      <c r="J4079" s="9">
        <v>118</v>
      </c>
      <c r="K4079" s="9" t="s">
        <v>7501</v>
      </c>
      <c r="L4079" s="9" t="str">
        <f>IF(OR('1. Raw Data'!L4079="Elec", '1. Raw Data'!L4079="elect"), "Electronics", '1. Raw Data'!L4079)</f>
        <v>Clothing</v>
      </c>
      <c r="M4079" s="9">
        <v>1302.9000000000001</v>
      </c>
      <c r="N4079" s="9">
        <f>IF(ISBLANK('1. Raw Data'!N4079), MEDIAN('1. Raw Data'!$N$2:$N$5001), '1. Raw Data'!N4079)</f>
        <v>667</v>
      </c>
      <c r="O4079" s="9">
        <v>5</v>
      </c>
      <c r="P4079" s="9">
        <f>IF(ISBLANK('1. Raw Data'!P4079), 0, '1. Raw Data'!P4079)</f>
        <v>0.2</v>
      </c>
      <c r="Q4079" s="9">
        <v>1175</v>
      </c>
      <c r="R4079" s="9">
        <v>3</v>
      </c>
      <c r="S4079" s="9">
        <f t="shared" si="189"/>
        <v>5211.6000000000004</v>
      </c>
      <c r="T4079" s="9">
        <f t="shared" si="190"/>
        <v>1876.6000000000004</v>
      </c>
      <c r="U4079" s="23">
        <f t="shared" si="191"/>
        <v>0.36008135697290666</v>
      </c>
    </row>
    <row r="4080" spans="1:21" x14ac:dyDescent="0.3">
      <c r="A4080" s="9">
        <v>2375</v>
      </c>
      <c r="B4080" s="9" t="str">
        <f>PROPER(TRIM('1. Raw Data'!B4080))</f>
        <v>Customer_4078</v>
      </c>
      <c r="C4080" s="9">
        <f>IF(OR('1. Raw Data'!C4080&lt;18, '1. Raw Data'!C4080&gt;100), MEDIAN('1. Raw Data'!$C$2:$C$5001), '1. Raw Data'!C4080)</f>
        <v>40</v>
      </c>
      <c r="D4080" s="9" t="s">
        <v>5020</v>
      </c>
      <c r="E4080" s="22">
        <v>45288</v>
      </c>
      <c r="F4080" s="9">
        <v>0</v>
      </c>
      <c r="G4080" s="9">
        <v>12414</v>
      </c>
      <c r="H4080" s="15">
        <v>45288</v>
      </c>
      <c r="I4080" s="9" t="s">
        <v>7457</v>
      </c>
      <c r="J4080" s="9">
        <v>148</v>
      </c>
      <c r="K4080" s="9" t="s">
        <v>7491</v>
      </c>
      <c r="L4080" s="9" t="str">
        <f>IF(OR('1. Raw Data'!L4080="Elec", '1. Raw Data'!L4080="elect"), "Electronics", '1. Raw Data'!L4080)</f>
        <v>Clothing</v>
      </c>
      <c r="M4080" s="9">
        <v>1145.58</v>
      </c>
      <c r="N4080" s="9">
        <f>IF(ISBLANK('1. Raw Data'!N4080), MEDIAN('1. Raw Data'!$N$2:$N$5001), '1. Raw Data'!N4080)</f>
        <v>578.14</v>
      </c>
      <c r="O4080" s="9">
        <v>1</v>
      </c>
      <c r="P4080" s="9">
        <f>IF(ISBLANK('1. Raw Data'!P4080), 0, '1. Raw Data'!P4080)</f>
        <v>0.2</v>
      </c>
      <c r="Q4080" s="9">
        <v>370</v>
      </c>
      <c r="R4080" s="9">
        <v>5</v>
      </c>
      <c r="S4080" s="9">
        <f t="shared" si="189"/>
        <v>916.46399999999994</v>
      </c>
      <c r="T4080" s="9">
        <f t="shared" si="190"/>
        <v>338.32399999999996</v>
      </c>
      <c r="U4080" s="23">
        <f t="shared" si="191"/>
        <v>0.36916234571134271</v>
      </c>
    </row>
    <row r="4081" spans="1:21" x14ac:dyDescent="0.3">
      <c r="A4081" s="9">
        <v>1494</v>
      </c>
      <c r="B4081" s="9" t="str">
        <f>PROPER(TRIM('1. Raw Data'!B4081))</f>
        <v>Customer_4079</v>
      </c>
      <c r="C4081" s="9">
        <f>IF(OR('1. Raw Data'!C4081&lt;18, '1. Raw Data'!C4081&gt;100), MEDIAN('1. Raw Data'!$C$2:$C$5001), '1. Raw Data'!C4081)</f>
        <v>36</v>
      </c>
      <c r="D4081" s="9" t="s">
        <v>5021</v>
      </c>
      <c r="E4081" s="22">
        <v>44404</v>
      </c>
      <c r="F4081" s="9">
        <v>0</v>
      </c>
      <c r="G4081" s="9">
        <v>11207</v>
      </c>
      <c r="H4081" s="15">
        <v>44404</v>
      </c>
      <c r="I4081" s="9" t="s">
        <v>7455</v>
      </c>
      <c r="J4081" s="9">
        <v>133</v>
      </c>
      <c r="K4081" s="9" t="s">
        <v>7498</v>
      </c>
      <c r="L4081" s="9" t="str">
        <f>IF(OR('1. Raw Data'!L4081="Elec", '1. Raw Data'!L4081="elect"), "Electronics", '1. Raw Data'!L4081)</f>
        <v>Clothing</v>
      </c>
      <c r="M4081" s="9">
        <v>401.6</v>
      </c>
      <c r="N4081" s="9">
        <f>IF(ISBLANK('1. Raw Data'!N4081), MEDIAN('1. Raw Data'!$N$2:$N$5001), '1. Raw Data'!N4081)</f>
        <v>429.51499999999999</v>
      </c>
      <c r="O4081" s="9">
        <v>3</v>
      </c>
      <c r="P4081" s="9">
        <f>IF(ISBLANK('1. Raw Data'!P4081), 0, '1. Raw Data'!P4081)</f>
        <v>0</v>
      </c>
      <c r="Q4081" s="9">
        <v>511</v>
      </c>
      <c r="R4081" s="9">
        <v>3</v>
      </c>
      <c r="S4081" s="9">
        <f t="shared" si="189"/>
        <v>1204.8000000000002</v>
      </c>
      <c r="T4081" s="9">
        <f t="shared" si="190"/>
        <v>-83.744999999999891</v>
      </c>
      <c r="U4081" s="23">
        <f t="shared" si="191"/>
        <v>-6.9509462151394322E-2</v>
      </c>
    </row>
    <row r="4082" spans="1:21" x14ac:dyDescent="0.3">
      <c r="A4082" s="9">
        <v>1832</v>
      </c>
      <c r="B4082" s="9" t="str">
        <f>PROPER(TRIM('1. Raw Data'!B4082))</f>
        <v>Customer_4080</v>
      </c>
      <c r="C4082" s="9">
        <f>IF(OR('1. Raw Data'!C4082&lt;18, '1. Raw Data'!C4082&gt;100), MEDIAN('1. Raw Data'!$C$2:$C$5001), '1. Raw Data'!C4082)</f>
        <v>41</v>
      </c>
      <c r="D4082" s="9" t="s">
        <v>5021</v>
      </c>
      <c r="E4082" s="22">
        <v>44021</v>
      </c>
      <c r="F4082" s="9">
        <v>0</v>
      </c>
      <c r="G4082" s="9">
        <v>10416</v>
      </c>
      <c r="H4082" s="15">
        <v>44081</v>
      </c>
      <c r="I4082" s="9" t="s">
        <v>7457</v>
      </c>
      <c r="J4082" s="9">
        <v>127</v>
      </c>
      <c r="K4082" s="9" t="s">
        <v>7489</v>
      </c>
      <c r="L4082" s="9" t="str">
        <f>IF(OR('1. Raw Data'!L4082="Elec", '1. Raw Data'!L4082="elect"), "Electronics", '1. Raw Data'!L4082)</f>
        <v>Sports</v>
      </c>
      <c r="M4082" s="9">
        <v>808.71</v>
      </c>
      <c r="N4082" s="9">
        <f>IF(ISBLANK('1. Raw Data'!N4082), MEDIAN('1. Raw Data'!$N$2:$N$5001), '1. Raw Data'!N4082)</f>
        <v>410.36</v>
      </c>
      <c r="O4082" s="9">
        <v>4</v>
      </c>
      <c r="P4082" s="9">
        <f>IF(ISBLANK('1. Raw Data'!P4082), 0, '1. Raw Data'!P4082)</f>
        <v>0.1</v>
      </c>
      <c r="Q4082" s="9">
        <v>481</v>
      </c>
      <c r="R4082" s="9">
        <v>6</v>
      </c>
      <c r="S4082" s="9">
        <f t="shared" si="189"/>
        <v>2911.3560000000002</v>
      </c>
      <c r="T4082" s="9">
        <f t="shared" si="190"/>
        <v>1269.9160000000002</v>
      </c>
      <c r="U4082" s="23">
        <f t="shared" si="191"/>
        <v>0.43619399345184856</v>
      </c>
    </row>
    <row r="4083" spans="1:21" x14ac:dyDescent="0.3">
      <c r="A4083" s="9">
        <v>2450</v>
      </c>
      <c r="B4083" s="9" t="str">
        <f>PROPER(TRIM('1. Raw Data'!B4083))</f>
        <v>Customer_4081</v>
      </c>
      <c r="C4083" s="9">
        <f>IF(OR('1. Raw Data'!C4083&lt;18, '1. Raw Data'!C4083&gt;100), MEDIAN('1. Raw Data'!$C$2:$C$5001), '1. Raw Data'!C4083)</f>
        <v>54</v>
      </c>
      <c r="D4083" s="9" t="s">
        <v>5022</v>
      </c>
      <c r="E4083" s="22">
        <v>43920</v>
      </c>
      <c r="F4083" s="9">
        <v>0</v>
      </c>
      <c r="G4083" s="9">
        <v>12776</v>
      </c>
      <c r="H4083" s="15">
        <v>43920</v>
      </c>
      <c r="I4083" s="9" t="s">
        <v>7455</v>
      </c>
      <c r="J4083" s="9">
        <v>142</v>
      </c>
      <c r="K4083" s="9" t="s">
        <v>7500</v>
      </c>
      <c r="L4083" s="9" t="str">
        <f>IF(OR('1. Raw Data'!L4083="Elec", '1. Raw Data'!L4083="elect"), "Electronics", '1. Raw Data'!L4083)</f>
        <v>Sports</v>
      </c>
      <c r="M4083" s="9">
        <v>317.07</v>
      </c>
      <c r="N4083" s="9">
        <f>IF(ISBLANK('1. Raw Data'!N4083), MEDIAN('1. Raw Data'!$N$2:$N$5001), '1. Raw Data'!N4083)</f>
        <v>217.82</v>
      </c>
      <c r="O4083" s="9">
        <v>1</v>
      </c>
      <c r="P4083" s="9">
        <f>IF(ISBLANK('1. Raw Data'!P4083), 0, '1. Raw Data'!P4083)</f>
        <v>0</v>
      </c>
      <c r="Q4083" s="9">
        <v>487</v>
      </c>
      <c r="R4083" s="9">
        <v>4</v>
      </c>
      <c r="S4083" s="9">
        <f t="shared" si="189"/>
        <v>317.07</v>
      </c>
      <c r="T4083" s="9">
        <f t="shared" si="190"/>
        <v>99.25</v>
      </c>
      <c r="U4083" s="23">
        <f t="shared" si="191"/>
        <v>0.3130223609928407</v>
      </c>
    </row>
    <row r="4084" spans="1:21" x14ac:dyDescent="0.3">
      <c r="A4084" s="9">
        <v>2062</v>
      </c>
      <c r="B4084" s="9" t="str">
        <f>PROPER(TRIM('1. Raw Data'!B4084))</f>
        <v>Customer_4082</v>
      </c>
      <c r="C4084" s="9">
        <f>IF(OR('1. Raw Data'!C4084&lt;18, '1. Raw Data'!C4084&gt;100), MEDIAN('1. Raw Data'!$C$2:$C$5001), '1. Raw Data'!C4084)</f>
        <v>49</v>
      </c>
      <c r="D4084" s="9" t="s">
        <v>5021</v>
      </c>
      <c r="E4084" s="22">
        <v>44305</v>
      </c>
      <c r="F4084" s="9">
        <v>0</v>
      </c>
      <c r="G4084" s="9">
        <v>11237</v>
      </c>
      <c r="H4084" s="15">
        <v>44305</v>
      </c>
      <c r="I4084" s="9" t="s">
        <v>7456</v>
      </c>
      <c r="J4084" s="9">
        <v>119</v>
      </c>
      <c r="K4084" s="9" t="s">
        <v>7459</v>
      </c>
      <c r="L4084" s="9" t="str">
        <f>IF(OR('1. Raw Data'!L4084="Elec", '1. Raw Data'!L4084="elect"), "Electronics", '1. Raw Data'!L4084)</f>
        <v>Sports</v>
      </c>
      <c r="M4084" s="9">
        <v>457.85</v>
      </c>
      <c r="N4084" s="9">
        <f>IF(ISBLANK('1. Raw Data'!N4084), MEDIAN('1. Raw Data'!$N$2:$N$5001), '1. Raw Data'!N4084)</f>
        <v>319.81</v>
      </c>
      <c r="O4084" s="9">
        <v>1</v>
      </c>
      <c r="P4084" s="9">
        <f>IF(ISBLANK('1. Raw Data'!P4084), 0, '1. Raw Data'!P4084)</f>
        <v>0</v>
      </c>
      <c r="Q4084" s="9">
        <v>370</v>
      </c>
      <c r="R4084" s="9">
        <v>10</v>
      </c>
      <c r="S4084" s="9">
        <f t="shared" si="189"/>
        <v>457.85</v>
      </c>
      <c r="T4084" s="9">
        <f t="shared" si="190"/>
        <v>138.04000000000002</v>
      </c>
      <c r="U4084" s="23">
        <f t="shared" si="191"/>
        <v>0.30149612318444907</v>
      </c>
    </row>
    <row r="4085" spans="1:21" x14ac:dyDescent="0.3">
      <c r="A4085" s="9">
        <v>1592</v>
      </c>
      <c r="B4085" s="9" t="str">
        <f>PROPER(TRIM('1. Raw Data'!B4085))</f>
        <v>Customer_4083</v>
      </c>
      <c r="C4085" s="9">
        <f>IF(OR('1. Raw Data'!C4085&lt;18, '1. Raw Data'!C4085&gt;100), MEDIAN('1. Raw Data'!$C$2:$C$5001), '1. Raw Data'!C4085)</f>
        <v>41</v>
      </c>
      <c r="D4085" s="9" t="s">
        <v>5023</v>
      </c>
      <c r="E4085" s="22">
        <v>44895</v>
      </c>
      <c r="F4085" s="9">
        <v>0</v>
      </c>
      <c r="G4085" s="9">
        <v>10847</v>
      </c>
      <c r="H4085" s="15">
        <v>44895</v>
      </c>
      <c r="I4085" s="9" t="s">
        <v>7457</v>
      </c>
      <c r="J4085" s="9">
        <v>148</v>
      </c>
      <c r="K4085" s="9" t="s">
        <v>7491</v>
      </c>
      <c r="L4085" s="9" t="str">
        <f>IF(OR('1. Raw Data'!L4085="Elec", '1. Raw Data'!L4085="elect"), "Electronics", '1. Raw Data'!L4085)</f>
        <v>Sports</v>
      </c>
      <c r="M4085" s="9">
        <v>798.21</v>
      </c>
      <c r="N4085" s="9">
        <f>IF(ISBLANK('1. Raw Data'!N4085), MEDIAN('1. Raw Data'!$N$2:$N$5001), '1. Raw Data'!N4085)</f>
        <v>395.15</v>
      </c>
      <c r="O4085" s="9">
        <v>1</v>
      </c>
      <c r="P4085" s="9">
        <f>IF(ISBLANK('1. Raw Data'!P4085), 0, '1. Raw Data'!P4085)</f>
        <v>0</v>
      </c>
      <c r="Q4085" s="9">
        <v>569</v>
      </c>
      <c r="R4085" s="9">
        <v>6</v>
      </c>
      <c r="S4085" s="9">
        <f t="shared" si="189"/>
        <v>798.21</v>
      </c>
      <c r="T4085" s="9">
        <f t="shared" si="190"/>
        <v>403.06000000000006</v>
      </c>
      <c r="U4085" s="23">
        <f t="shared" si="191"/>
        <v>0.50495483644654926</v>
      </c>
    </row>
    <row r="4086" spans="1:21" x14ac:dyDescent="0.3">
      <c r="A4086" s="9">
        <v>1186</v>
      </c>
      <c r="B4086" s="9" t="str">
        <f>PROPER(TRIM('1. Raw Data'!B4086))</f>
        <v>Customer_4084</v>
      </c>
      <c r="C4086" s="9">
        <f>IF(OR('1. Raw Data'!C4086&lt;18, '1. Raw Data'!C4086&gt;100), MEDIAN('1. Raw Data'!$C$2:$C$5001), '1. Raw Data'!C4086)</f>
        <v>55</v>
      </c>
      <c r="D4086" s="9" t="s">
        <v>5022</v>
      </c>
      <c r="E4086" s="22">
        <v>44676</v>
      </c>
      <c r="F4086" s="9">
        <v>0</v>
      </c>
      <c r="G4086" s="9">
        <v>10669</v>
      </c>
      <c r="H4086" s="15">
        <v>44676</v>
      </c>
      <c r="I4086" s="9" t="s">
        <v>7457</v>
      </c>
      <c r="J4086" s="9">
        <v>114</v>
      </c>
      <c r="K4086" s="9" t="s">
        <v>7463</v>
      </c>
      <c r="L4086" s="9" t="str">
        <f>IF(OR('1. Raw Data'!L4086="Elec", '1. Raw Data'!L4086="elect"), "Electronics", '1. Raw Data'!L4086)</f>
        <v>Sports</v>
      </c>
      <c r="M4086" s="9">
        <v>1115.77</v>
      </c>
      <c r="N4086" s="9">
        <f>IF(ISBLANK('1. Raw Data'!N4086), MEDIAN('1. Raw Data'!$N$2:$N$5001), '1. Raw Data'!N4086)</f>
        <v>616.62</v>
      </c>
      <c r="O4086" s="9">
        <v>4</v>
      </c>
      <c r="P4086" s="9">
        <f>IF(ISBLANK('1. Raw Data'!P4086), 0, '1. Raw Data'!P4086)</f>
        <v>0.05</v>
      </c>
      <c r="Q4086" s="9">
        <v>378</v>
      </c>
      <c r="R4086" s="9">
        <v>4</v>
      </c>
      <c r="S4086" s="9">
        <f t="shared" si="189"/>
        <v>4239.9259999999995</v>
      </c>
      <c r="T4086" s="9">
        <f t="shared" si="190"/>
        <v>1773.4459999999995</v>
      </c>
      <c r="U4086" s="23">
        <f t="shared" si="191"/>
        <v>0.41827286608304004</v>
      </c>
    </row>
    <row r="4087" spans="1:21" x14ac:dyDescent="0.3">
      <c r="A4087" s="9">
        <v>1753</v>
      </c>
      <c r="B4087" s="9" t="str">
        <f>PROPER(TRIM('1. Raw Data'!B4087))</f>
        <v>Customer_4085</v>
      </c>
      <c r="C4087" s="9">
        <f>IF(OR('1. Raw Data'!C4087&lt;18, '1. Raw Data'!C4087&gt;100), MEDIAN('1. Raw Data'!$C$2:$C$5001), '1. Raw Data'!C4087)</f>
        <v>40</v>
      </c>
      <c r="D4087" s="9" t="s">
        <v>5020</v>
      </c>
      <c r="E4087" s="22">
        <v>45089</v>
      </c>
      <c r="F4087" s="9">
        <v>0</v>
      </c>
      <c r="G4087" s="9">
        <v>13281</v>
      </c>
      <c r="H4087" s="15">
        <v>45266</v>
      </c>
      <c r="I4087" s="9" t="s">
        <v>7457</v>
      </c>
      <c r="J4087" s="9">
        <v>125</v>
      </c>
      <c r="K4087" s="9" t="s">
        <v>7479</v>
      </c>
      <c r="L4087" s="9" t="str">
        <f>IF(OR('1. Raw Data'!L4087="Elec", '1. Raw Data'!L4087="elect"), "Electronics", '1. Raw Data'!L4087)</f>
        <v>Electronics</v>
      </c>
      <c r="M4087" s="9">
        <v>187.25</v>
      </c>
      <c r="N4087" s="9">
        <f>IF(ISBLANK('1. Raw Data'!N4087), MEDIAN('1. Raw Data'!$N$2:$N$5001), '1. Raw Data'!N4087)</f>
        <v>106.23</v>
      </c>
      <c r="O4087" s="9">
        <v>5</v>
      </c>
      <c r="P4087" s="9">
        <f>IF(ISBLANK('1. Raw Data'!P4087), 0, '1. Raw Data'!P4087)</f>
        <v>0.2</v>
      </c>
      <c r="Q4087" s="9">
        <v>392</v>
      </c>
      <c r="R4087" s="9">
        <v>4</v>
      </c>
      <c r="S4087" s="9">
        <f t="shared" si="189"/>
        <v>749</v>
      </c>
      <c r="T4087" s="9">
        <f t="shared" si="190"/>
        <v>217.85000000000002</v>
      </c>
      <c r="U4087" s="23">
        <f t="shared" si="191"/>
        <v>0.29085447263017361</v>
      </c>
    </row>
    <row r="4088" spans="1:21" x14ac:dyDescent="0.3">
      <c r="A4088" s="9">
        <v>1092</v>
      </c>
      <c r="B4088" s="9" t="str">
        <f>PROPER(TRIM('1. Raw Data'!B4088))</f>
        <v>Customer_4086</v>
      </c>
      <c r="C4088" s="9">
        <f>IF(OR('1. Raw Data'!C4088&lt;18, '1. Raw Data'!C4088&gt;100), MEDIAN('1. Raw Data'!$C$2:$C$5001), '1. Raw Data'!C4088)</f>
        <v>20</v>
      </c>
      <c r="D4088" s="9" t="s">
        <v>5020</v>
      </c>
      <c r="E4088" s="22">
        <v>44593</v>
      </c>
      <c r="F4088" s="9">
        <v>1</v>
      </c>
      <c r="G4088" s="9">
        <v>11943</v>
      </c>
      <c r="H4088" s="15">
        <v>44563</v>
      </c>
      <c r="I4088" s="9" t="s">
        <v>7457</v>
      </c>
      <c r="J4088" s="9">
        <v>134</v>
      </c>
      <c r="K4088" s="9" t="s">
        <v>7482</v>
      </c>
      <c r="L4088" s="9" t="str">
        <f>IF(OR('1. Raw Data'!L4088="Elec", '1. Raw Data'!L4088="elect"), "Electronics", '1. Raw Data'!L4088)</f>
        <v>Sports</v>
      </c>
      <c r="M4088" s="9">
        <v>480.21</v>
      </c>
      <c r="N4088" s="9">
        <f>IF(ISBLANK('1. Raw Data'!N4088), MEDIAN('1. Raw Data'!$N$2:$N$5001), '1. Raw Data'!N4088)</f>
        <v>275.55</v>
      </c>
      <c r="O4088" s="9">
        <v>3</v>
      </c>
      <c r="P4088" s="9">
        <f>IF(ISBLANK('1. Raw Data'!P4088), 0, '1. Raw Data'!P4088)</f>
        <v>0.1</v>
      </c>
      <c r="Q4088" s="9">
        <v>822</v>
      </c>
      <c r="R4088" s="9">
        <v>5</v>
      </c>
      <c r="S4088" s="9">
        <f t="shared" si="189"/>
        <v>1296.567</v>
      </c>
      <c r="T4088" s="9">
        <f t="shared" si="190"/>
        <v>469.91699999999992</v>
      </c>
      <c r="U4088" s="23">
        <f t="shared" si="191"/>
        <v>0.36243171390294515</v>
      </c>
    </row>
    <row r="4089" spans="1:21" x14ac:dyDescent="0.3">
      <c r="A4089" s="9">
        <v>1085</v>
      </c>
      <c r="B4089" s="9" t="str">
        <f>PROPER(TRIM('1. Raw Data'!B4089))</f>
        <v>Customer_4087</v>
      </c>
      <c r="C4089" s="9">
        <f>IF(OR('1. Raw Data'!C4089&lt;18, '1. Raw Data'!C4089&gt;100), MEDIAN('1. Raw Data'!$C$2:$C$5001), '1. Raw Data'!C4089)</f>
        <v>40</v>
      </c>
      <c r="D4089" s="9" t="s">
        <v>5019</v>
      </c>
      <c r="E4089" s="22">
        <v>44769</v>
      </c>
      <c r="F4089" s="9">
        <v>1</v>
      </c>
      <c r="G4089" s="9">
        <v>12180</v>
      </c>
      <c r="H4089" s="15">
        <v>44769</v>
      </c>
      <c r="I4089" s="9" t="s">
        <v>7456</v>
      </c>
      <c r="J4089" s="9">
        <v>124</v>
      </c>
      <c r="K4089" s="9" t="s">
        <v>7497</v>
      </c>
      <c r="L4089" s="9" t="str">
        <f>IF(OR('1. Raw Data'!L4089="Elec", '1. Raw Data'!L4089="elect"), "Electronics", '1. Raw Data'!L4089)</f>
        <v>Home Appliances</v>
      </c>
      <c r="M4089" s="9">
        <v>1393.6</v>
      </c>
      <c r="N4089" s="9">
        <f>IF(ISBLANK('1. Raw Data'!N4089), MEDIAN('1. Raw Data'!$N$2:$N$5001), '1. Raw Data'!N4089)</f>
        <v>713.89</v>
      </c>
      <c r="O4089" s="9">
        <v>3</v>
      </c>
      <c r="P4089" s="9">
        <f>IF(ISBLANK('1. Raw Data'!P4089), 0, '1. Raw Data'!P4089)</f>
        <v>0</v>
      </c>
      <c r="Q4089" s="9">
        <v>889</v>
      </c>
      <c r="R4089" s="9">
        <v>3</v>
      </c>
      <c r="S4089" s="9">
        <f t="shared" si="189"/>
        <v>4180.7999999999993</v>
      </c>
      <c r="T4089" s="9">
        <f t="shared" si="190"/>
        <v>2039.1299999999992</v>
      </c>
      <c r="U4089" s="23">
        <f t="shared" si="191"/>
        <v>0.48773679678530413</v>
      </c>
    </row>
    <row r="4090" spans="1:21" x14ac:dyDescent="0.3">
      <c r="A4090" s="9">
        <v>2067</v>
      </c>
      <c r="B4090" s="9" t="str">
        <f>PROPER(TRIM('1. Raw Data'!B4090))</f>
        <v>Customer_4088</v>
      </c>
      <c r="C4090" s="9">
        <f>IF(OR('1. Raw Data'!C4090&lt;18, '1. Raw Data'!C4090&gt;100), MEDIAN('1. Raw Data'!$C$2:$C$5001), '1. Raw Data'!C4090)</f>
        <v>59</v>
      </c>
      <c r="D4090" s="9" t="s">
        <v>5021</v>
      </c>
      <c r="E4090" s="22">
        <v>44004</v>
      </c>
      <c r="F4090" s="9">
        <v>1</v>
      </c>
      <c r="G4090" s="9">
        <v>12100</v>
      </c>
      <c r="H4090" s="15">
        <v>44004</v>
      </c>
      <c r="I4090" s="9" t="s">
        <v>7455</v>
      </c>
      <c r="J4090" s="9">
        <v>138</v>
      </c>
      <c r="K4090" s="9" t="s">
        <v>7464</v>
      </c>
      <c r="L4090" s="9" t="str">
        <f>IF(OR('1. Raw Data'!L4090="Elec", '1. Raw Data'!L4090="elect"), "Electronics", '1. Raw Data'!L4090)</f>
        <v>Electronics</v>
      </c>
      <c r="M4090" s="9">
        <v>672.23</v>
      </c>
      <c r="N4090" s="9">
        <f>IF(ISBLANK('1. Raw Data'!N4090), MEDIAN('1. Raw Data'!$N$2:$N$5001), '1. Raw Data'!N4090)</f>
        <v>302.37</v>
      </c>
      <c r="O4090" s="9">
        <v>3</v>
      </c>
      <c r="P4090" s="9">
        <f>IF(ISBLANK('1. Raw Data'!P4090), 0, '1. Raw Data'!P4090)</f>
        <v>0.05</v>
      </c>
      <c r="Q4090" s="9">
        <v>1223</v>
      </c>
      <c r="R4090" s="9">
        <v>5</v>
      </c>
      <c r="S4090" s="9">
        <f t="shared" si="189"/>
        <v>1915.8554999999999</v>
      </c>
      <c r="T4090" s="9">
        <f t="shared" si="190"/>
        <v>1008.7454999999999</v>
      </c>
      <c r="U4090" s="23">
        <f t="shared" si="191"/>
        <v>0.52652483446690002</v>
      </c>
    </row>
    <row r="4091" spans="1:21" x14ac:dyDescent="0.3">
      <c r="A4091" s="9">
        <v>1136</v>
      </c>
      <c r="B4091" s="9" t="str">
        <f>PROPER(TRIM('1. Raw Data'!B4091))</f>
        <v>Customer_4089</v>
      </c>
      <c r="C4091" s="9">
        <f>IF(OR('1. Raw Data'!C4091&lt;18, '1. Raw Data'!C4091&gt;100), MEDIAN('1. Raw Data'!$C$2:$C$5001), '1. Raw Data'!C4091)</f>
        <v>40</v>
      </c>
      <c r="D4091" s="9" t="s">
        <v>5021</v>
      </c>
      <c r="E4091" s="22">
        <v>45020</v>
      </c>
      <c r="F4091" s="9">
        <v>0</v>
      </c>
      <c r="G4091" s="9">
        <v>10740</v>
      </c>
      <c r="H4091" s="15">
        <v>45020</v>
      </c>
      <c r="I4091" s="9" t="s">
        <v>7456</v>
      </c>
      <c r="J4091" s="9">
        <v>123</v>
      </c>
      <c r="K4091" s="9" t="s">
        <v>7502</v>
      </c>
      <c r="L4091" s="9" t="str">
        <f>IF(OR('1. Raw Data'!L4091="Elec", '1. Raw Data'!L4091="elect"), "Electronics", '1. Raw Data'!L4091)</f>
        <v>Sports</v>
      </c>
      <c r="M4091" s="9">
        <v>1411.36</v>
      </c>
      <c r="N4091" s="9">
        <f>IF(ISBLANK('1. Raw Data'!N4091), MEDIAN('1. Raw Data'!$N$2:$N$5001), '1. Raw Data'!N4091)</f>
        <v>587.65</v>
      </c>
      <c r="O4091" s="9">
        <v>5</v>
      </c>
      <c r="P4091" s="9">
        <f>IF(ISBLANK('1. Raw Data'!P4091), 0, '1. Raw Data'!P4091)</f>
        <v>0.2</v>
      </c>
      <c r="Q4091" s="9">
        <v>343</v>
      </c>
      <c r="R4091" s="9">
        <v>6</v>
      </c>
      <c r="S4091" s="9">
        <f t="shared" si="189"/>
        <v>5645.44</v>
      </c>
      <c r="T4091" s="9">
        <f t="shared" si="190"/>
        <v>2707.1899999999996</v>
      </c>
      <c r="U4091" s="23">
        <f t="shared" si="191"/>
        <v>0.47953569606620561</v>
      </c>
    </row>
    <row r="4092" spans="1:21" x14ac:dyDescent="0.3">
      <c r="A4092" s="9">
        <v>1420</v>
      </c>
      <c r="B4092" s="9" t="str">
        <f>PROPER(TRIM('1. Raw Data'!B4092))</f>
        <v>Customer_4090</v>
      </c>
      <c r="C4092" s="9">
        <f>IF(OR('1. Raw Data'!C4092&lt;18, '1. Raw Data'!C4092&gt;100), MEDIAN('1. Raw Data'!$C$2:$C$5001), '1. Raw Data'!C4092)</f>
        <v>36</v>
      </c>
      <c r="D4092" s="9" t="s">
        <v>5018</v>
      </c>
      <c r="E4092" s="22">
        <v>44026</v>
      </c>
      <c r="F4092" s="9">
        <v>0</v>
      </c>
      <c r="G4092" s="9">
        <v>12742</v>
      </c>
      <c r="H4092" s="15">
        <v>44026</v>
      </c>
      <c r="I4092" s="9" t="s">
        <v>7455</v>
      </c>
      <c r="J4092" s="9">
        <v>105</v>
      </c>
      <c r="K4092" s="9" t="s">
        <v>7461</v>
      </c>
      <c r="L4092" s="9" t="str">
        <f>IF(OR('1. Raw Data'!L4092="Elec", '1. Raw Data'!L4092="elect"), "Electronics", '1. Raw Data'!L4092)</f>
        <v>Home Appliances</v>
      </c>
      <c r="M4092" s="9">
        <v>1487.53</v>
      </c>
      <c r="N4092" s="9">
        <f>IF(ISBLANK('1. Raw Data'!N4092), MEDIAN('1. Raw Data'!$N$2:$N$5001), '1. Raw Data'!N4092)</f>
        <v>642.47</v>
      </c>
      <c r="O4092" s="9">
        <v>2</v>
      </c>
      <c r="P4092" s="9">
        <f>IF(ISBLANK('1. Raw Data'!P4092), 0, '1. Raw Data'!P4092)</f>
        <v>0</v>
      </c>
      <c r="Q4092" s="9">
        <v>516</v>
      </c>
      <c r="R4092" s="9">
        <v>4</v>
      </c>
      <c r="S4092" s="9">
        <f t="shared" si="189"/>
        <v>2975.06</v>
      </c>
      <c r="T4092" s="9">
        <f t="shared" si="190"/>
        <v>1690.12</v>
      </c>
      <c r="U4092" s="23">
        <f t="shared" si="191"/>
        <v>0.56809610562476043</v>
      </c>
    </row>
    <row r="4093" spans="1:21" x14ac:dyDescent="0.3">
      <c r="A4093" s="9">
        <v>1073</v>
      </c>
      <c r="B4093" s="9" t="str">
        <f>PROPER(TRIM('1. Raw Data'!B4093))</f>
        <v>Customer_4091</v>
      </c>
      <c r="C4093" s="9">
        <f>IF(OR('1. Raw Data'!C4093&lt;18, '1. Raw Data'!C4093&gt;100), MEDIAN('1. Raw Data'!$C$2:$C$5001), '1. Raw Data'!C4093)</f>
        <v>84</v>
      </c>
      <c r="D4093" s="9" t="s">
        <v>5022</v>
      </c>
      <c r="E4093" s="22">
        <v>44572</v>
      </c>
      <c r="F4093" s="9">
        <v>1</v>
      </c>
      <c r="G4093" s="9">
        <v>10022</v>
      </c>
      <c r="H4093" s="15">
        <v>44866</v>
      </c>
      <c r="I4093" s="9" t="s">
        <v>7456</v>
      </c>
      <c r="J4093" s="9">
        <v>144</v>
      </c>
      <c r="K4093" s="9" t="s">
        <v>7462</v>
      </c>
      <c r="L4093" s="9" t="str">
        <f>IF(OR('1. Raw Data'!L4093="Elec", '1. Raw Data'!L4093="elect"), "Electronics", '1. Raw Data'!L4093)</f>
        <v>Electronics</v>
      </c>
      <c r="M4093" s="9">
        <v>813.66</v>
      </c>
      <c r="N4093" s="9">
        <f>IF(ISBLANK('1. Raw Data'!N4093), MEDIAN('1. Raw Data'!$N$2:$N$5001), '1. Raw Data'!N4093)</f>
        <v>545.47</v>
      </c>
      <c r="O4093" s="9">
        <v>2</v>
      </c>
      <c r="P4093" s="9">
        <f>IF(ISBLANK('1. Raw Data'!P4093), 0, '1. Raw Data'!P4093)</f>
        <v>0.05</v>
      </c>
      <c r="Q4093" s="9">
        <v>792</v>
      </c>
      <c r="R4093" s="9">
        <v>2</v>
      </c>
      <c r="S4093" s="9">
        <f t="shared" si="189"/>
        <v>1545.954</v>
      </c>
      <c r="T4093" s="9">
        <f t="shared" si="190"/>
        <v>455.0139999999999</v>
      </c>
      <c r="U4093" s="23">
        <f t="shared" si="191"/>
        <v>0.29432570438706451</v>
      </c>
    </row>
    <row r="4094" spans="1:21" x14ac:dyDescent="0.3">
      <c r="A4094" s="9">
        <v>2179</v>
      </c>
      <c r="B4094" s="9" t="str">
        <f>PROPER(TRIM('1. Raw Data'!B4094))</f>
        <v>Customer_4092</v>
      </c>
      <c r="C4094" s="9">
        <f>IF(OR('1. Raw Data'!C4094&lt;18, '1. Raw Data'!C4094&gt;100), MEDIAN('1. Raw Data'!$C$2:$C$5001), '1. Raw Data'!C4094)</f>
        <v>46</v>
      </c>
      <c r="D4094" s="9" t="s">
        <v>5018</v>
      </c>
      <c r="E4094" s="22">
        <v>44104</v>
      </c>
      <c r="F4094" s="9">
        <v>0</v>
      </c>
      <c r="G4094" s="9">
        <v>13177</v>
      </c>
      <c r="H4094" s="15">
        <v>44104</v>
      </c>
      <c r="I4094" s="9" t="s">
        <v>7456</v>
      </c>
      <c r="J4094" s="9">
        <v>136</v>
      </c>
      <c r="K4094" s="9" t="s">
        <v>7503</v>
      </c>
      <c r="L4094" s="9" t="str">
        <f>IF(OR('1. Raw Data'!L4094="Elec", '1. Raw Data'!L4094="elect"), "Electronics", '1. Raw Data'!L4094)</f>
        <v>Clothing</v>
      </c>
      <c r="M4094" s="9">
        <v>467.66</v>
      </c>
      <c r="N4094" s="9">
        <f>IF(ISBLANK('1. Raw Data'!N4094), MEDIAN('1. Raw Data'!$N$2:$N$5001), '1. Raw Data'!N4094)</f>
        <v>226.4</v>
      </c>
      <c r="O4094" s="9">
        <v>3</v>
      </c>
      <c r="P4094" s="9">
        <f>IF(ISBLANK('1. Raw Data'!P4094), 0, '1. Raw Data'!P4094)</f>
        <v>0</v>
      </c>
      <c r="Q4094" s="9">
        <v>500</v>
      </c>
      <c r="R4094" s="9">
        <v>5</v>
      </c>
      <c r="S4094" s="9">
        <f t="shared" si="189"/>
        <v>1402.98</v>
      </c>
      <c r="T4094" s="9">
        <f t="shared" si="190"/>
        <v>723.78</v>
      </c>
      <c r="U4094" s="23">
        <f t="shared" si="191"/>
        <v>0.51588761065731514</v>
      </c>
    </row>
    <row r="4095" spans="1:21" x14ac:dyDescent="0.3">
      <c r="A4095" s="9">
        <v>2278</v>
      </c>
      <c r="B4095" s="9" t="str">
        <f>PROPER(TRIM('1. Raw Data'!B4095))</f>
        <v>Customer_4093</v>
      </c>
      <c r="C4095" s="9">
        <f>IF(OR('1. Raw Data'!C4095&lt;18, '1. Raw Data'!C4095&gt;100), MEDIAN('1. Raw Data'!$C$2:$C$5001), '1. Raw Data'!C4095)</f>
        <v>36</v>
      </c>
      <c r="D4095" s="9" t="s">
        <v>5022</v>
      </c>
      <c r="E4095" s="22">
        <v>45136</v>
      </c>
      <c r="F4095" s="9">
        <v>0</v>
      </c>
      <c r="G4095" s="9">
        <v>13674</v>
      </c>
      <c r="H4095" s="15">
        <v>45136</v>
      </c>
      <c r="I4095" s="9" t="s">
        <v>7456</v>
      </c>
      <c r="J4095" s="9">
        <v>124</v>
      </c>
      <c r="K4095" s="9" t="s">
        <v>7497</v>
      </c>
      <c r="L4095" s="9" t="str">
        <f>IF(OR('1. Raw Data'!L4095="Elec", '1. Raw Data'!L4095="elect"), "Electronics", '1. Raw Data'!L4095)</f>
        <v>Electronics</v>
      </c>
      <c r="M4095" s="9">
        <v>1196.6300000000001</v>
      </c>
      <c r="N4095" s="9">
        <f>IF(ISBLANK('1. Raw Data'!N4095), MEDIAN('1. Raw Data'!$N$2:$N$5001), '1. Raw Data'!N4095)</f>
        <v>429.51499999999999</v>
      </c>
      <c r="O4095" s="9">
        <v>1</v>
      </c>
      <c r="P4095" s="9">
        <f>IF(ISBLANK('1. Raw Data'!P4095), 0, '1. Raw Data'!P4095)</f>
        <v>0.1</v>
      </c>
      <c r="Q4095" s="9">
        <v>522</v>
      </c>
      <c r="R4095" s="9">
        <v>2</v>
      </c>
      <c r="S4095" s="9">
        <f t="shared" si="189"/>
        <v>1076.9670000000001</v>
      </c>
      <c r="T4095" s="9">
        <f t="shared" si="190"/>
        <v>647.45200000000011</v>
      </c>
      <c r="U4095" s="23">
        <f t="shared" si="191"/>
        <v>0.60118090897864096</v>
      </c>
    </row>
    <row r="4096" spans="1:21" x14ac:dyDescent="0.3">
      <c r="A4096" s="9">
        <v>1170</v>
      </c>
      <c r="B4096" s="9" t="str">
        <f>PROPER(TRIM('1. Raw Data'!B4096))</f>
        <v>Customer_4094</v>
      </c>
      <c r="C4096" s="9">
        <f>IF(OR('1. Raw Data'!C4096&lt;18, '1. Raw Data'!C4096&gt;100), MEDIAN('1. Raw Data'!$C$2:$C$5001), '1. Raw Data'!C4096)</f>
        <v>40</v>
      </c>
      <c r="D4096" s="9" t="s">
        <v>5023</v>
      </c>
      <c r="E4096" s="22">
        <v>44638</v>
      </c>
      <c r="F4096" s="9">
        <v>1</v>
      </c>
      <c r="G4096" s="9">
        <v>11654</v>
      </c>
      <c r="H4096" s="15">
        <v>44638</v>
      </c>
      <c r="I4096" s="9" t="s">
        <v>7457</v>
      </c>
      <c r="J4096" s="9">
        <v>136</v>
      </c>
      <c r="K4096" s="9" t="s">
        <v>7503</v>
      </c>
      <c r="L4096" s="9" t="str">
        <f>IF(OR('1. Raw Data'!L4096="Elec", '1. Raw Data'!L4096="elect"), "Electronics", '1. Raw Data'!L4096)</f>
        <v>Sports</v>
      </c>
      <c r="M4096" s="9">
        <v>281</v>
      </c>
      <c r="N4096" s="9">
        <f>IF(ISBLANK('1. Raw Data'!N4096), MEDIAN('1. Raw Data'!$N$2:$N$5001), '1. Raw Data'!N4096)</f>
        <v>164.96</v>
      </c>
      <c r="O4096" s="9">
        <v>1</v>
      </c>
      <c r="P4096" s="9">
        <f>IF(ISBLANK('1. Raw Data'!P4096), 0, '1. Raw Data'!P4096)</f>
        <v>0</v>
      </c>
      <c r="Q4096" s="9">
        <v>726</v>
      </c>
      <c r="R4096" s="9">
        <v>3</v>
      </c>
      <c r="S4096" s="9">
        <f t="shared" si="189"/>
        <v>281</v>
      </c>
      <c r="T4096" s="9">
        <f t="shared" si="190"/>
        <v>116.03999999999999</v>
      </c>
      <c r="U4096" s="23">
        <f t="shared" si="191"/>
        <v>0.41295373665480423</v>
      </c>
    </row>
    <row r="4097" spans="1:21" x14ac:dyDescent="0.3">
      <c r="A4097" s="9">
        <v>1169</v>
      </c>
      <c r="B4097" s="9" t="str">
        <f>PROPER(TRIM('1. Raw Data'!B4097))</f>
        <v>Customer_4095</v>
      </c>
      <c r="C4097" s="9">
        <f>IF(OR('1. Raw Data'!C4097&lt;18, '1. Raw Data'!C4097&gt;100), MEDIAN('1. Raw Data'!$C$2:$C$5001), '1. Raw Data'!C4097)</f>
        <v>64</v>
      </c>
      <c r="D4097" s="9" t="s">
        <v>5022</v>
      </c>
      <c r="E4097" s="22">
        <v>43984</v>
      </c>
      <c r="F4097" s="9">
        <v>0</v>
      </c>
      <c r="G4097" s="9">
        <v>10459</v>
      </c>
      <c r="H4097" s="15">
        <v>43867</v>
      </c>
      <c r="I4097" s="9" t="s">
        <v>7457</v>
      </c>
      <c r="J4097" s="9">
        <v>105</v>
      </c>
      <c r="K4097" s="9" t="s">
        <v>7461</v>
      </c>
      <c r="L4097" s="9" t="str">
        <f>IF(OR('1. Raw Data'!L4097="Elec", '1. Raw Data'!L4097="elect"), "Electronics", '1. Raw Data'!L4097)</f>
        <v>Electronics</v>
      </c>
      <c r="M4097" s="9">
        <v>415.47</v>
      </c>
      <c r="N4097" s="9">
        <f>IF(ISBLANK('1. Raw Data'!N4097), MEDIAN('1. Raw Data'!$N$2:$N$5001), '1. Raw Data'!N4097)</f>
        <v>175.57</v>
      </c>
      <c r="O4097" s="9">
        <v>4</v>
      </c>
      <c r="P4097" s="9">
        <f>IF(ISBLANK('1. Raw Data'!P4097), 0, '1. Raw Data'!P4097)</f>
        <v>0</v>
      </c>
      <c r="Q4097" s="9">
        <v>767</v>
      </c>
      <c r="R4097" s="9">
        <v>5</v>
      </c>
      <c r="S4097" s="9">
        <f t="shared" si="189"/>
        <v>1661.88</v>
      </c>
      <c r="T4097" s="9">
        <f t="shared" si="190"/>
        <v>959.60000000000014</v>
      </c>
      <c r="U4097" s="23">
        <f t="shared" si="191"/>
        <v>0.57741834548824222</v>
      </c>
    </row>
    <row r="4098" spans="1:21" x14ac:dyDescent="0.3">
      <c r="A4098" s="9">
        <v>1871</v>
      </c>
      <c r="B4098" s="9" t="str">
        <f>PROPER(TRIM('1. Raw Data'!B4098))</f>
        <v>Customer_4096</v>
      </c>
      <c r="C4098" s="9">
        <f>IF(OR('1. Raw Data'!C4098&lt;18, '1. Raw Data'!C4098&gt;100), MEDIAN('1. Raw Data'!$C$2:$C$5001), '1. Raw Data'!C4098)</f>
        <v>58</v>
      </c>
      <c r="D4098" s="9" t="s">
        <v>5020</v>
      </c>
      <c r="E4098" s="22">
        <v>45043</v>
      </c>
      <c r="F4098" s="9">
        <v>0</v>
      </c>
      <c r="G4098" s="9">
        <v>10649</v>
      </c>
      <c r="H4098" s="15">
        <v>45043</v>
      </c>
      <c r="I4098" s="9" t="s">
        <v>7455</v>
      </c>
      <c r="J4098" s="9">
        <v>139</v>
      </c>
      <c r="K4098" s="9" t="s">
        <v>7486</v>
      </c>
      <c r="L4098" s="9" t="str">
        <f>IF(OR('1. Raw Data'!L4098="Elec", '1. Raw Data'!L4098="elect"), "Electronics", '1. Raw Data'!L4098)</f>
        <v>Electronics</v>
      </c>
      <c r="M4098" s="9">
        <v>1188.08</v>
      </c>
      <c r="N4098" s="9">
        <f>IF(ISBLANK('1. Raw Data'!N4098), MEDIAN('1. Raw Data'!$N$2:$N$5001), '1. Raw Data'!N4098)</f>
        <v>500.2</v>
      </c>
      <c r="O4098" s="9">
        <v>2</v>
      </c>
      <c r="P4098" s="9">
        <f>IF(ISBLANK('1. Raw Data'!P4098), 0, '1. Raw Data'!P4098)</f>
        <v>0.05</v>
      </c>
      <c r="Q4098" s="9">
        <v>346</v>
      </c>
      <c r="R4098" s="9">
        <v>4</v>
      </c>
      <c r="S4098" s="9">
        <f t="shared" si="189"/>
        <v>2257.3519999999999</v>
      </c>
      <c r="T4098" s="9">
        <f t="shared" si="190"/>
        <v>1256.9519999999998</v>
      </c>
      <c r="U4098" s="23">
        <f t="shared" si="191"/>
        <v>0.5568258738557389</v>
      </c>
    </row>
    <row r="4099" spans="1:21" x14ac:dyDescent="0.3">
      <c r="A4099" s="9">
        <v>1321</v>
      </c>
      <c r="B4099" s="9" t="str">
        <f>PROPER(TRIM('1. Raw Data'!B4099))</f>
        <v>Customer_4097</v>
      </c>
      <c r="C4099" s="9">
        <f>IF(OR('1. Raw Data'!C4099&lt;18, '1. Raw Data'!C4099&gt;100), MEDIAN('1. Raw Data'!$C$2:$C$5001), '1. Raw Data'!C4099)</f>
        <v>50</v>
      </c>
      <c r="D4099" s="9" t="s">
        <v>5019</v>
      </c>
      <c r="E4099" s="22">
        <v>45141</v>
      </c>
      <c r="F4099" s="9">
        <v>0</v>
      </c>
      <c r="G4099" s="9">
        <v>10481</v>
      </c>
      <c r="H4099" s="15">
        <v>44993</v>
      </c>
      <c r="I4099" s="9" t="s">
        <v>7456</v>
      </c>
      <c r="J4099" s="9">
        <v>106</v>
      </c>
      <c r="K4099" s="9" t="s">
        <v>7477</v>
      </c>
      <c r="L4099" s="9" t="str">
        <f>IF(OR('1. Raw Data'!L4099="Elec", '1. Raw Data'!L4099="elect"), "Electronics", '1. Raw Data'!L4099)</f>
        <v>Clothing</v>
      </c>
      <c r="M4099" s="9">
        <v>678.79</v>
      </c>
      <c r="N4099" s="9">
        <f>IF(ISBLANK('1. Raw Data'!N4099), MEDIAN('1. Raw Data'!$N$2:$N$5001), '1. Raw Data'!N4099)</f>
        <v>429.51499999999999</v>
      </c>
      <c r="O4099" s="9">
        <v>1</v>
      </c>
      <c r="P4099" s="9">
        <f>IF(ISBLANK('1. Raw Data'!P4099), 0, '1. Raw Data'!P4099)</f>
        <v>0</v>
      </c>
      <c r="Q4099" s="9">
        <v>665</v>
      </c>
      <c r="R4099" s="9">
        <v>3</v>
      </c>
      <c r="S4099" s="9">
        <f t="shared" ref="S4099:S4162" si="192">M4099 * O4099 * (1 - P4099)</f>
        <v>678.79</v>
      </c>
      <c r="T4099" s="9">
        <f t="shared" ref="T4099:T4162" si="193">S4099 - (N4099 * O4099)</f>
        <v>249.27499999999998</v>
      </c>
      <c r="U4099" s="23">
        <f t="shared" ref="U4099:U4162" si="194">T4099 / S4099</f>
        <v>0.36723434346410522</v>
      </c>
    </row>
    <row r="4100" spans="1:21" x14ac:dyDescent="0.3">
      <c r="A4100" s="9">
        <v>1455</v>
      </c>
      <c r="B4100" s="9" t="str">
        <f>PROPER(TRIM('1. Raw Data'!B4100))</f>
        <v>Customer_4098</v>
      </c>
      <c r="C4100" s="9">
        <f>IF(OR('1. Raw Data'!C4100&lt;18, '1. Raw Data'!C4100&gt;100), MEDIAN('1. Raw Data'!$C$2:$C$5001), '1. Raw Data'!C4100)</f>
        <v>39</v>
      </c>
      <c r="D4100" s="9" t="s">
        <v>5022</v>
      </c>
      <c r="E4100" s="22">
        <v>44017</v>
      </c>
      <c r="F4100" s="9">
        <v>0</v>
      </c>
      <c r="G4100" s="9">
        <v>10119</v>
      </c>
      <c r="H4100" s="15">
        <v>43958</v>
      </c>
      <c r="I4100" s="9" t="s">
        <v>7457</v>
      </c>
      <c r="J4100" s="9">
        <v>145</v>
      </c>
      <c r="K4100" s="9" t="s">
        <v>7470</v>
      </c>
      <c r="L4100" s="9" t="str">
        <f>IF(OR('1. Raw Data'!L4100="Elec", '1. Raw Data'!L4100="elect"), "Electronics", '1. Raw Data'!L4100)</f>
        <v>Electronics</v>
      </c>
      <c r="M4100" s="9">
        <v>342.23</v>
      </c>
      <c r="N4100" s="9">
        <f>IF(ISBLANK('1. Raw Data'!N4100), MEDIAN('1. Raw Data'!$N$2:$N$5001), '1. Raw Data'!N4100)</f>
        <v>197.61</v>
      </c>
      <c r="O4100" s="9">
        <v>3</v>
      </c>
      <c r="P4100" s="9">
        <f>IF(ISBLANK('1. Raw Data'!P4100), 0, '1. Raw Data'!P4100)</f>
        <v>0</v>
      </c>
      <c r="Q4100" s="9">
        <v>347</v>
      </c>
      <c r="R4100" s="9">
        <v>6</v>
      </c>
      <c r="S4100" s="9">
        <f t="shared" si="192"/>
        <v>1026.69</v>
      </c>
      <c r="T4100" s="9">
        <f t="shared" si="193"/>
        <v>433.86</v>
      </c>
      <c r="U4100" s="23">
        <f t="shared" si="194"/>
        <v>0.42258130497034158</v>
      </c>
    </row>
    <row r="4101" spans="1:21" x14ac:dyDescent="0.3">
      <c r="A4101" s="9">
        <v>1943</v>
      </c>
      <c r="B4101" s="9" t="str">
        <f>PROPER(TRIM('1. Raw Data'!B4101))</f>
        <v>Customer_4099</v>
      </c>
      <c r="C4101" s="9">
        <f>IF(OR('1. Raw Data'!C4101&lt;18, '1. Raw Data'!C4101&gt;100), MEDIAN('1. Raw Data'!$C$2:$C$5001), '1. Raw Data'!C4101)</f>
        <v>48</v>
      </c>
      <c r="D4101" s="9" t="s">
        <v>5022</v>
      </c>
      <c r="E4101" s="22">
        <v>44721</v>
      </c>
      <c r="F4101" s="9">
        <v>0</v>
      </c>
      <c r="G4101" s="9">
        <v>10672</v>
      </c>
      <c r="H4101" s="15">
        <v>44810</v>
      </c>
      <c r="I4101" s="9" t="s">
        <v>7456</v>
      </c>
      <c r="J4101" s="9">
        <v>136</v>
      </c>
      <c r="K4101" s="9" t="s">
        <v>7503</v>
      </c>
      <c r="L4101" s="9" t="str">
        <f>IF(OR('1. Raw Data'!L4101="Elec", '1. Raw Data'!L4101="elect"), "Electronics", '1. Raw Data'!L4101)</f>
        <v>Electronics</v>
      </c>
      <c r="M4101" s="9">
        <v>994.13</v>
      </c>
      <c r="N4101" s="9">
        <f>IF(ISBLANK('1. Raw Data'!N4101), MEDIAN('1. Raw Data'!$N$2:$N$5001), '1. Raw Data'!N4101)</f>
        <v>410.02</v>
      </c>
      <c r="O4101" s="9">
        <v>4</v>
      </c>
      <c r="P4101" s="9">
        <f>IF(ISBLANK('1. Raw Data'!P4101), 0, '1. Raw Data'!P4101)</f>
        <v>0</v>
      </c>
      <c r="Q4101" s="9">
        <v>378</v>
      </c>
      <c r="R4101" s="9">
        <v>5</v>
      </c>
      <c r="S4101" s="9">
        <f t="shared" si="192"/>
        <v>3976.52</v>
      </c>
      <c r="T4101" s="9">
        <f t="shared" si="193"/>
        <v>2336.44</v>
      </c>
      <c r="U4101" s="23">
        <f t="shared" si="194"/>
        <v>0.58755897116071343</v>
      </c>
    </row>
    <row r="4102" spans="1:21" x14ac:dyDescent="0.3">
      <c r="A4102" s="9">
        <v>1789</v>
      </c>
      <c r="B4102" s="9" t="str">
        <f>PROPER(TRIM('1. Raw Data'!B4102))</f>
        <v>Customer_4100</v>
      </c>
      <c r="C4102" s="9">
        <f>IF(OR('1. Raw Data'!C4102&lt;18, '1. Raw Data'!C4102&gt;100), MEDIAN('1. Raw Data'!$C$2:$C$5001), '1. Raw Data'!C4102)</f>
        <v>37</v>
      </c>
      <c r="D4102" s="9" t="s">
        <v>5022</v>
      </c>
      <c r="E4102" s="22">
        <v>45187</v>
      </c>
      <c r="F4102" s="9">
        <v>0</v>
      </c>
      <c r="G4102" s="9">
        <v>12255</v>
      </c>
      <c r="H4102" s="15">
        <v>45187</v>
      </c>
      <c r="I4102" s="9" t="s">
        <v>7456</v>
      </c>
      <c r="J4102" s="9">
        <v>145</v>
      </c>
      <c r="K4102" s="9" t="s">
        <v>7470</v>
      </c>
      <c r="L4102" s="9" t="str">
        <f>IF(OR('1. Raw Data'!L4102="Elec", '1. Raw Data'!L4102="elect"), "Electronics", '1. Raw Data'!L4102)</f>
        <v>Clothing</v>
      </c>
      <c r="M4102" s="9">
        <v>1112.5</v>
      </c>
      <c r="N4102" s="9">
        <f>IF(ISBLANK('1. Raw Data'!N4102), MEDIAN('1. Raw Data'!$N$2:$N$5001), '1. Raw Data'!N4102)</f>
        <v>598.67999999999995</v>
      </c>
      <c r="O4102" s="9">
        <v>2</v>
      </c>
      <c r="P4102" s="9">
        <f>IF(ISBLANK('1. Raw Data'!P4102), 0, '1. Raw Data'!P4102)</f>
        <v>0.1</v>
      </c>
      <c r="Q4102" s="9">
        <v>356</v>
      </c>
      <c r="R4102" s="9">
        <v>3</v>
      </c>
      <c r="S4102" s="9">
        <f t="shared" si="192"/>
        <v>2002.5</v>
      </c>
      <c r="T4102" s="9">
        <f t="shared" si="193"/>
        <v>805.1400000000001</v>
      </c>
      <c r="U4102" s="23">
        <f t="shared" si="194"/>
        <v>0.40206741573033711</v>
      </c>
    </row>
    <row r="4103" spans="1:21" x14ac:dyDescent="0.3">
      <c r="A4103" s="9">
        <v>1612</v>
      </c>
      <c r="B4103" s="9" t="str">
        <f>PROPER(TRIM('1. Raw Data'!B4103))</f>
        <v>Customer_4101</v>
      </c>
      <c r="C4103" s="9">
        <f>IF(OR('1. Raw Data'!C4103&lt;18, '1. Raw Data'!C4103&gt;100), MEDIAN('1. Raw Data'!$C$2:$C$5001), '1. Raw Data'!C4103)</f>
        <v>25</v>
      </c>
      <c r="D4103" s="9" t="s">
        <v>5019</v>
      </c>
      <c r="E4103" s="22">
        <v>44098</v>
      </c>
      <c r="F4103" s="9">
        <v>0</v>
      </c>
      <c r="G4103" s="9">
        <v>11884</v>
      </c>
      <c r="H4103" s="15">
        <v>44098</v>
      </c>
      <c r="I4103" s="9" t="s">
        <v>7455</v>
      </c>
      <c r="J4103" s="9">
        <v>104</v>
      </c>
      <c r="K4103" s="9" t="s">
        <v>7499</v>
      </c>
      <c r="L4103" s="9" t="str">
        <f>IF(OR('1. Raw Data'!L4103="Elec", '1. Raw Data'!L4103="elect"), "Electronics", '1. Raw Data'!L4103)</f>
        <v>Sports</v>
      </c>
      <c r="M4103" s="9">
        <v>231.35</v>
      </c>
      <c r="N4103" s="9">
        <f>IF(ISBLANK('1. Raw Data'!N4103), MEDIAN('1. Raw Data'!$N$2:$N$5001), '1. Raw Data'!N4103)</f>
        <v>122.78</v>
      </c>
      <c r="O4103" s="9">
        <v>4</v>
      </c>
      <c r="P4103" s="9">
        <f>IF(ISBLANK('1. Raw Data'!P4103), 0, '1. Raw Data'!P4103)</f>
        <v>0</v>
      </c>
      <c r="Q4103" s="9">
        <v>521</v>
      </c>
      <c r="R4103" s="9">
        <v>7</v>
      </c>
      <c r="S4103" s="9">
        <f t="shared" si="192"/>
        <v>925.4</v>
      </c>
      <c r="T4103" s="9">
        <f t="shared" si="193"/>
        <v>434.28</v>
      </c>
      <c r="U4103" s="23">
        <f t="shared" si="194"/>
        <v>0.46928895612708016</v>
      </c>
    </row>
    <row r="4104" spans="1:21" x14ac:dyDescent="0.3">
      <c r="A4104" s="9">
        <v>2178</v>
      </c>
      <c r="B4104" s="9" t="str">
        <f>PROPER(TRIM('1. Raw Data'!B4104))</f>
        <v>Customer_4102</v>
      </c>
      <c r="C4104" s="9">
        <f>IF(OR('1. Raw Data'!C4104&lt;18, '1. Raw Data'!C4104&gt;100), MEDIAN('1. Raw Data'!$C$2:$C$5001), '1. Raw Data'!C4104)</f>
        <v>54</v>
      </c>
      <c r="D4104" s="9" t="s">
        <v>5021</v>
      </c>
      <c r="E4104" s="22">
        <v>44315</v>
      </c>
      <c r="F4104" s="9">
        <v>1</v>
      </c>
      <c r="G4104" s="9">
        <v>10317</v>
      </c>
      <c r="H4104" s="15">
        <v>44315</v>
      </c>
      <c r="I4104" s="9" t="s">
        <v>7455</v>
      </c>
      <c r="J4104" s="9">
        <v>110</v>
      </c>
      <c r="K4104" s="9" t="s">
        <v>7493</v>
      </c>
      <c r="L4104" s="9" t="str">
        <f>IF(OR('1. Raw Data'!L4104="Elec", '1. Raw Data'!L4104="elect"), "Electronics", '1. Raw Data'!L4104)</f>
        <v>Home Appliances</v>
      </c>
      <c r="M4104" s="9">
        <v>451.62</v>
      </c>
      <c r="N4104" s="9">
        <f>IF(ISBLANK('1. Raw Data'!N4104), MEDIAN('1. Raw Data'!$N$2:$N$5001), '1. Raw Data'!N4104)</f>
        <v>254.72</v>
      </c>
      <c r="O4104" s="9">
        <v>1</v>
      </c>
      <c r="P4104" s="9">
        <f>IF(ISBLANK('1. Raw Data'!P4104), 0, '1. Raw Data'!P4104)</f>
        <v>0.1</v>
      </c>
      <c r="Q4104" s="9">
        <v>605</v>
      </c>
      <c r="R4104" s="9">
        <v>2</v>
      </c>
      <c r="S4104" s="9">
        <f t="shared" si="192"/>
        <v>406.45800000000003</v>
      </c>
      <c r="T4104" s="9">
        <f t="shared" si="193"/>
        <v>151.73800000000003</v>
      </c>
      <c r="U4104" s="23">
        <f t="shared" si="194"/>
        <v>0.37331778437132501</v>
      </c>
    </row>
    <row r="4105" spans="1:21" x14ac:dyDescent="0.3">
      <c r="A4105" s="9">
        <v>1888</v>
      </c>
      <c r="B4105" s="9" t="str">
        <f>PROPER(TRIM('1. Raw Data'!B4105))</f>
        <v>Customer_4103</v>
      </c>
      <c r="C4105" s="9">
        <f>IF(OR('1. Raw Data'!C4105&lt;18, '1. Raw Data'!C4105&gt;100), MEDIAN('1. Raw Data'!$C$2:$C$5001), '1. Raw Data'!C4105)</f>
        <v>39</v>
      </c>
      <c r="D4105" s="9" t="s">
        <v>5019</v>
      </c>
      <c r="E4105" s="22">
        <v>44428</v>
      </c>
      <c r="F4105" s="9">
        <v>1</v>
      </c>
      <c r="G4105" s="9">
        <v>12385</v>
      </c>
      <c r="H4105" s="15">
        <v>44428</v>
      </c>
      <c r="I4105" s="9" t="s">
        <v>7456</v>
      </c>
      <c r="J4105" s="9">
        <v>101</v>
      </c>
      <c r="K4105" s="9" t="s">
        <v>7478</v>
      </c>
      <c r="L4105" s="9" t="str">
        <f>IF(OR('1. Raw Data'!L4105="Elec", '1. Raw Data'!L4105="elect"), "Electronics", '1. Raw Data'!L4105)</f>
        <v>Electronics</v>
      </c>
      <c r="M4105" s="9">
        <v>370.85</v>
      </c>
      <c r="N4105" s="9">
        <f>IF(ISBLANK('1. Raw Data'!N4105), MEDIAN('1. Raw Data'!$N$2:$N$5001), '1. Raw Data'!N4105)</f>
        <v>230.43</v>
      </c>
      <c r="O4105" s="9">
        <v>3</v>
      </c>
      <c r="P4105" s="9">
        <f>IF(ISBLANK('1. Raw Data'!P4105), 0, '1. Raw Data'!P4105)</f>
        <v>0.1</v>
      </c>
      <c r="Q4105" s="9">
        <v>1062</v>
      </c>
      <c r="R4105" s="9">
        <v>4</v>
      </c>
      <c r="S4105" s="9">
        <f t="shared" si="192"/>
        <v>1001.2950000000002</v>
      </c>
      <c r="T4105" s="9">
        <f t="shared" si="193"/>
        <v>310.00500000000022</v>
      </c>
      <c r="U4105" s="23">
        <f t="shared" si="194"/>
        <v>0.30960406273875346</v>
      </c>
    </row>
    <row r="4106" spans="1:21" x14ac:dyDescent="0.3">
      <c r="A4106" s="9">
        <v>1348</v>
      </c>
      <c r="B4106" s="9" t="str">
        <f>PROPER(TRIM('1. Raw Data'!B4106))</f>
        <v>Customer_4104</v>
      </c>
      <c r="C4106" s="9">
        <f>IF(OR('1. Raw Data'!C4106&lt;18, '1. Raw Data'!C4106&gt;100), MEDIAN('1. Raw Data'!$C$2:$C$5001), '1. Raw Data'!C4106)</f>
        <v>47</v>
      </c>
      <c r="D4106" s="9" t="s">
        <v>5021</v>
      </c>
      <c r="E4106" s="22">
        <v>44365</v>
      </c>
      <c r="F4106" s="9">
        <v>1</v>
      </c>
      <c r="G4106" s="9">
        <v>12202</v>
      </c>
      <c r="H4106" s="15">
        <v>44365</v>
      </c>
      <c r="I4106" s="9" t="s">
        <v>7456</v>
      </c>
      <c r="J4106" s="9">
        <v>121</v>
      </c>
      <c r="K4106" s="9" t="s">
        <v>7495</v>
      </c>
      <c r="L4106" s="9" t="str">
        <f>IF(OR('1. Raw Data'!L4106="Elec", '1. Raw Data'!L4106="elect"), "Electronics", '1. Raw Data'!L4106)</f>
        <v>Clothing</v>
      </c>
      <c r="M4106" s="9">
        <v>600.79</v>
      </c>
      <c r="N4106" s="9">
        <f>IF(ISBLANK('1. Raw Data'!N4106), MEDIAN('1. Raw Data'!$N$2:$N$5001), '1. Raw Data'!N4106)</f>
        <v>291.29000000000002</v>
      </c>
      <c r="O4106" s="9">
        <v>3</v>
      </c>
      <c r="P4106" s="9">
        <f>IF(ISBLANK('1. Raw Data'!P4106), 0, '1. Raw Data'!P4106)</f>
        <v>0</v>
      </c>
      <c r="Q4106" s="9">
        <v>906</v>
      </c>
      <c r="R4106" s="9">
        <v>3</v>
      </c>
      <c r="S4106" s="9">
        <f t="shared" si="192"/>
        <v>1802.37</v>
      </c>
      <c r="T4106" s="9">
        <f t="shared" si="193"/>
        <v>928.49999999999977</v>
      </c>
      <c r="U4106" s="23">
        <f t="shared" si="194"/>
        <v>0.51515504585628913</v>
      </c>
    </row>
    <row r="4107" spans="1:21" x14ac:dyDescent="0.3">
      <c r="A4107" s="9">
        <v>2474</v>
      </c>
      <c r="B4107" s="9" t="str">
        <f>PROPER(TRIM('1. Raw Data'!B4107))</f>
        <v>Customer_4105</v>
      </c>
      <c r="C4107" s="9">
        <f>IF(OR('1. Raw Data'!C4107&lt;18, '1. Raw Data'!C4107&gt;100), MEDIAN('1. Raw Data'!$C$2:$C$5001), '1. Raw Data'!C4107)</f>
        <v>38</v>
      </c>
      <c r="D4107" s="9" t="s">
        <v>5020</v>
      </c>
      <c r="E4107" s="22">
        <v>44387</v>
      </c>
      <c r="F4107" s="9">
        <v>0</v>
      </c>
      <c r="G4107" s="9">
        <v>13846</v>
      </c>
      <c r="H4107" s="15">
        <v>44476</v>
      </c>
      <c r="I4107" s="9" t="s">
        <v>7456</v>
      </c>
      <c r="J4107" s="9">
        <v>140</v>
      </c>
      <c r="K4107" s="9" t="s">
        <v>7468</v>
      </c>
      <c r="L4107" s="9" t="str">
        <f>IF(OR('1. Raw Data'!L4107="Elec", '1. Raw Data'!L4107="elect"), "Electronics", '1. Raw Data'!L4107)</f>
        <v>Electronics</v>
      </c>
      <c r="M4107" s="9">
        <v>1157</v>
      </c>
      <c r="N4107" s="9">
        <f>IF(ISBLANK('1. Raw Data'!N4107), MEDIAN('1. Raw Data'!$N$2:$N$5001), '1. Raw Data'!N4107)</f>
        <v>613.02</v>
      </c>
      <c r="O4107" s="9">
        <v>3</v>
      </c>
      <c r="P4107" s="9">
        <f>IF(ISBLANK('1. Raw Data'!P4107), 0, '1. Raw Data'!P4107)</f>
        <v>0</v>
      </c>
      <c r="Q4107" s="9">
        <v>551</v>
      </c>
      <c r="R4107" s="9">
        <v>6</v>
      </c>
      <c r="S4107" s="9">
        <f t="shared" si="192"/>
        <v>3471</v>
      </c>
      <c r="T4107" s="9">
        <f t="shared" si="193"/>
        <v>1631.94</v>
      </c>
      <c r="U4107" s="23">
        <f t="shared" si="194"/>
        <v>0.47016421780466727</v>
      </c>
    </row>
    <row r="4108" spans="1:21" x14ac:dyDescent="0.3">
      <c r="A4108" s="9">
        <v>2196</v>
      </c>
      <c r="B4108" s="9" t="str">
        <f>PROPER(TRIM('1. Raw Data'!B4108))</f>
        <v>Customer_4106</v>
      </c>
      <c r="C4108" s="9">
        <f>IF(OR('1. Raw Data'!C4108&lt;18, '1. Raw Data'!C4108&gt;100), MEDIAN('1. Raw Data'!$C$2:$C$5001), '1. Raw Data'!C4108)</f>
        <v>46</v>
      </c>
      <c r="D4108" s="9" t="s">
        <v>5019</v>
      </c>
      <c r="E4108" s="22">
        <v>44635</v>
      </c>
      <c r="F4108" s="9">
        <v>1</v>
      </c>
      <c r="G4108" s="9">
        <v>10867</v>
      </c>
      <c r="H4108" s="15">
        <v>44635</v>
      </c>
      <c r="I4108" s="9" t="s">
        <v>7455</v>
      </c>
      <c r="J4108" s="9">
        <v>139</v>
      </c>
      <c r="K4108" s="9" t="s">
        <v>7486</v>
      </c>
      <c r="L4108" s="9" t="str">
        <f>IF(OR('1. Raw Data'!L4108="Elec", '1. Raw Data'!L4108="elect"), "Electronics", '1. Raw Data'!L4108)</f>
        <v>Sports</v>
      </c>
      <c r="M4108" s="9">
        <v>1084.8800000000001</v>
      </c>
      <c r="N4108" s="9">
        <f>IF(ISBLANK('1. Raw Data'!N4108), MEDIAN('1. Raw Data'!$N$2:$N$5001), '1. Raw Data'!N4108)</f>
        <v>691.96</v>
      </c>
      <c r="O4108" s="9">
        <v>1</v>
      </c>
      <c r="P4108" s="9">
        <f>IF(ISBLANK('1. Raw Data'!P4108), 0, '1. Raw Data'!P4108)</f>
        <v>0</v>
      </c>
      <c r="Q4108" s="9">
        <v>572</v>
      </c>
      <c r="R4108" s="9">
        <v>4</v>
      </c>
      <c r="S4108" s="9">
        <f t="shared" si="192"/>
        <v>1084.8800000000001</v>
      </c>
      <c r="T4108" s="9">
        <f t="shared" si="193"/>
        <v>392.92000000000007</v>
      </c>
      <c r="U4108" s="23">
        <f t="shared" si="194"/>
        <v>0.36217830543470247</v>
      </c>
    </row>
    <row r="4109" spans="1:21" x14ac:dyDescent="0.3">
      <c r="A4109" s="9">
        <v>1009</v>
      </c>
      <c r="B4109" s="9" t="str">
        <f>PROPER(TRIM('1. Raw Data'!B4109))</f>
        <v>Customer_4107</v>
      </c>
      <c r="C4109" s="9">
        <f>IF(OR('1. Raw Data'!C4109&lt;18, '1. Raw Data'!C4109&gt;100), MEDIAN('1. Raw Data'!$C$2:$C$5001), '1. Raw Data'!C4109)</f>
        <v>39</v>
      </c>
      <c r="D4109" s="9" t="s">
        <v>5021</v>
      </c>
      <c r="E4109" s="22">
        <v>45266</v>
      </c>
      <c r="F4109" s="9">
        <v>0</v>
      </c>
      <c r="G4109" s="9">
        <v>13226</v>
      </c>
      <c r="H4109" s="15">
        <v>45089</v>
      </c>
      <c r="I4109" s="9" t="s">
        <v>7455</v>
      </c>
      <c r="J4109" s="9">
        <v>137</v>
      </c>
      <c r="K4109" s="9" t="s">
        <v>7484</v>
      </c>
      <c r="L4109" s="9" t="str">
        <f>IF(OR('1. Raw Data'!L4109="Elec", '1. Raw Data'!L4109="elect"), "Electronics", '1. Raw Data'!L4109)</f>
        <v>Sports</v>
      </c>
      <c r="M4109" s="9">
        <v>1010.66</v>
      </c>
      <c r="N4109" s="9">
        <f>IF(ISBLANK('1. Raw Data'!N4109), MEDIAN('1. Raw Data'!$N$2:$N$5001), '1. Raw Data'!N4109)</f>
        <v>683.98</v>
      </c>
      <c r="O4109" s="9">
        <v>5</v>
      </c>
      <c r="P4109" s="9">
        <f>IF(ISBLANK('1. Raw Data'!P4109), 0, '1. Raw Data'!P4109)</f>
        <v>0</v>
      </c>
      <c r="Q4109" s="9">
        <v>359</v>
      </c>
      <c r="R4109" s="9">
        <v>5</v>
      </c>
      <c r="S4109" s="9">
        <f t="shared" si="192"/>
        <v>5053.3</v>
      </c>
      <c r="T4109" s="9">
        <f t="shared" si="193"/>
        <v>1633.4</v>
      </c>
      <c r="U4109" s="23">
        <f t="shared" si="194"/>
        <v>0.3232343221261354</v>
      </c>
    </row>
    <row r="4110" spans="1:21" x14ac:dyDescent="0.3">
      <c r="A4110" s="9">
        <v>1739</v>
      </c>
      <c r="B4110" s="9" t="str">
        <f>PROPER(TRIM('1. Raw Data'!B4110))</f>
        <v>Customer_4108</v>
      </c>
      <c r="C4110" s="9">
        <f>IF(OR('1. Raw Data'!C4110&lt;18, '1. Raw Data'!C4110&gt;100), MEDIAN('1. Raw Data'!$C$2:$C$5001), '1. Raw Data'!C4110)</f>
        <v>38</v>
      </c>
      <c r="D4110" s="9" t="s">
        <v>5020</v>
      </c>
      <c r="E4110" s="22">
        <v>44499</v>
      </c>
      <c r="F4110" s="9">
        <v>1</v>
      </c>
      <c r="G4110" s="9">
        <v>13913</v>
      </c>
      <c r="H4110" s="15">
        <v>44499</v>
      </c>
      <c r="I4110" s="9" t="s">
        <v>7457</v>
      </c>
      <c r="J4110" s="9">
        <v>103</v>
      </c>
      <c r="K4110" s="9" t="s">
        <v>7472</v>
      </c>
      <c r="L4110" s="9" t="str">
        <f>IF(OR('1. Raw Data'!L4110="Elec", '1. Raw Data'!L4110="elect"), "Electronics", '1. Raw Data'!L4110)</f>
        <v>Clothing</v>
      </c>
      <c r="M4110" s="9">
        <v>59.11</v>
      </c>
      <c r="N4110" s="9">
        <f>IF(ISBLANK('1. Raw Data'!N4110), MEDIAN('1. Raw Data'!$N$2:$N$5001), '1. Raw Data'!N4110)</f>
        <v>39.450000000000003</v>
      </c>
      <c r="O4110" s="9">
        <v>3</v>
      </c>
      <c r="P4110" s="9">
        <f>IF(ISBLANK('1. Raw Data'!P4110), 0, '1. Raw Data'!P4110)</f>
        <v>0</v>
      </c>
      <c r="Q4110" s="9">
        <v>1115</v>
      </c>
      <c r="R4110" s="9">
        <v>4</v>
      </c>
      <c r="S4110" s="9">
        <f t="shared" si="192"/>
        <v>177.32999999999998</v>
      </c>
      <c r="T4110" s="9">
        <f t="shared" si="193"/>
        <v>58.979999999999976</v>
      </c>
      <c r="U4110" s="23">
        <f t="shared" si="194"/>
        <v>0.33260023684655715</v>
      </c>
    </row>
    <row r="4111" spans="1:21" x14ac:dyDescent="0.3">
      <c r="A4111" s="9">
        <v>2288</v>
      </c>
      <c r="B4111" s="9" t="str">
        <f>PROPER(TRIM('1. Raw Data'!B4111))</f>
        <v>Customer_4109</v>
      </c>
      <c r="C4111" s="9">
        <f>IF(OR('1. Raw Data'!C4111&lt;18, '1. Raw Data'!C4111&gt;100), MEDIAN('1. Raw Data'!$C$2:$C$5001), '1. Raw Data'!C4111)</f>
        <v>40</v>
      </c>
      <c r="D4111" s="9" t="s">
        <v>5020</v>
      </c>
      <c r="E4111" s="22">
        <v>44482</v>
      </c>
      <c r="F4111" s="9">
        <v>1</v>
      </c>
      <c r="G4111" s="9">
        <v>10393</v>
      </c>
      <c r="H4111" s="15">
        <v>44482</v>
      </c>
      <c r="I4111" s="9" t="s">
        <v>7455</v>
      </c>
      <c r="J4111" s="9">
        <v>147</v>
      </c>
      <c r="K4111" s="9" t="s">
        <v>7474</v>
      </c>
      <c r="L4111" s="9" t="str">
        <f>IF(OR('1. Raw Data'!L4111="Elec", '1. Raw Data'!L4111="elect"), "Electronics", '1. Raw Data'!L4111)</f>
        <v>Home Appliances</v>
      </c>
      <c r="M4111" s="9">
        <v>256.11</v>
      </c>
      <c r="N4111" s="9">
        <f>IF(ISBLANK('1. Raw Data'!N4111), MEDIAN('1. Raw Data'!$N$2:$N$5001), '1. Raw Data'!N4111)</f>
        <v>139.13999999999999</v>
      </c>
      <c r="O4111" s="9">
        <v>5</v>
      </c>
      <c r="P4111" s="9">
        <f>IF(ISBLANK('1. Raw Data'!P4111), 0, '1. Raw Data'!P4111)</f>
        <v>0</v>
      </c>
      <c r="Q4111" s="9">
        <v>828</v>
      </c>
      <c r="R4111" s="9">
        <v>3</v>
      </c>
      <c r="S4111" s="9">
        <f t="shared" si="192"/>
        <v>1280.5500000000002</v>
      </c>
      <c r="T4111" s="9">
        <f t="shared" si="193"/>
        <v>584.85000000000025</v>
      </c>
      <c r="U4111" s="23">
        <f t="shared" si="194"/>
        <v>0.45671781656319566</v>
      </c>
    </row>
    <row r="4112" spans="1:21" x14ac:dyDescent="0.3">
      <c r="A4112" s="9">
        <v>2461</v>
      </c>
      <c r="B4112" s="9" t="str">
        <f>PROPER(TRIM('1. Raw Data'!B4112))</f>
        <v>Customer_4110</v>
      </c>
      <c r="C4112" s="9">
        <f>IF(OR('1. Raw Data'!C4112&lt;18, '1. Raw Data'!C4112&gt;100), MEDIAN('1. Raw Data'!$C$2:$C$5001), '1. Raw Data'!C4112)</f>
        <v>84</v>
      </c>
      <c r="D4112" s="9" t="s">
        <v>5021</v>
      </c>
      <c r="E4112" s="22">
        <v>44758</v>
      </c>
      <c r="F4112" s="9">
        <v>0</v>
      </c>
      <c r="G4112" s="9">
        <v>12552</v>
      </c>
      <c r="H4112" s="15">
        <v>44758</v>
      </c>
      <c r="I4112" s="9" t="s">
        <v>7456</v>
      </c>
      <c r="J4112" s="9">
        <v>131</v>
      </c>
      <c r="K4112" s="9" t="s">
        <v>7504</v>
      </c>
      <c r="L4112" s="9" t="str">
        <f>IF(OR('1. Raw Data'!L4112="Elec", '1. Raw Data'!L4112="elect"), "Electronics", '1. Raw Data'!L4112)</f>
        <v>Home Appliances</v>
      </c>
      <c r="M4112" s="9">
        <v>373.78</v>
      </c>
      <c r="N4112" s="9">
        <f>IF(ISBLANK('1. Raw Data'!N4112), MEDIAN('1. Raw Data'!$N$2:$N$5001), '1. Raw Data'!N4112)</f>
        <v>207.92</v>
      </c>
      <c r="O4112" s="9">
        <v>3</v>
      </c>
      <c r="P4112" s="9">
        <f>IF(ISBLANK('1. Raw Data'!P4112), 0, '1. Raw Data'!P4112)</f>
        <v>0</v>
      </c>
      <c r="Q4112" s="9">
        <v>709</v>
      </c>
      <c r="R4112" s="9">
        <v>4</v>
      </c>
      <c r="S4112" s="9">
        <f t="shared" si="192"/>
        <v>1121.3399999999999</v>
      </c>
      <c r="T4112" s="9">
        <f t="shared" si="193"/>
        <v>497.57999999999993</v>
      </c>
      <c r="U4112" s="23">
        <f t="shared" si="194"/>
        <v>0.44373695756862325</v>
      </c>
    </row>
    <row r="4113" spans="1:21" x14ac:dyDescent="0.3">
      <c r="A4113" s="9">
        <v>2270</v>
      </c>
      <c r="B4113" s="9" t="str">
        <f>PROPER(TRIM('1. Raw Data'!B4113))</f>
        <v>Customer_4111</v>
      </c>
      <c r="C4113" s="9">
        <f>IF(OR('1. Raw Data'!C4113&lt;18, '1. Raw Data'!C4113&gt;100), MEDIAN('1. Raw Data'!$C$2:$C$5001), '1. Raw Data'!C4113)</f>
        <v>52</v>
      </c>
      <c r="D4113" s="9" t="s">
        <v>5021</v>
      </c>
      <c r="E4113" s="22">
        <v>44387</v>
      </c>
      <c r="F4113" s="9">
        <v>1</v>
      </c>
      <c r="G4113" s="9">
        <v>10970</v>
      </c>
      <c r="H4113" s="15">
        <v>44476</v>
      </c>
      <c r="I4113" s="9" t="s">
        <v>7456</v>
      </c>
      <c r="J4113" s="9">
        <v>127</v>
      </c>
      <c r="K4113" s="9" t="s">
        <v>7489</v>
      </c>
      <c r="L4113" s="9" t="str">
        <f>IF(OR('1. Raw Data'!L4113="Elec", '1. Raw Data'!L4113="elect"), "Electronics", '1. Raw Data'!L4113)</f>
        <v>Electronics</v>
      </c>
      <c r="M4113" s="9">
        <v>444.34</v>
      </c>
      <c r="N4113" s="9">
        <f>IF(ISBLANK('1. Raw Data'!N4113), MEDIAN('1. Raw Data'!$N$2:$N$5001), '1. Raw Data'!N4113)</f>
        <v>248.27</v>
      </c>
      <c r="O4113" s="9">
        <v>5</v>
      </c>
      <c r="P4113" s="9">
        <f>IF(ISBLANK('1. Raw Data'!P4113), 0, '1. Raw Data'!P4113)</f>
        <v>0</v>
      </c>
      <c r="Q4113" s="9">
        <v>742</v>
      </c>
      <c r="R4113" s="9">
        <v>3</v>
      </c>
      <c r="S4113" s="9">
        <f t="shared" si="192"/>
        <v>2221.6999999999998</v>
      </c>
      <c r="T4113" s="9">
        <f t="shared" si="193"/>
        <v>980.34999999999968</v>
      </c>
      <c r="U4113" s="23">
        <f t="shared" si="194"/>
        <v>0.44126119638114947</v>
      </c>
    </row>
    <row r="4114" spans="1:21" x14ac:dyDescent="0.3">
      <c r="A4114" s="9">
        <v>1666</v>
      </c>
      <c r="B4114" s="9" t="str">
        <f>PROPER(TRIM('1. Raw Data'!B4114))</f>
        <v>Customer_4112</v>
      </c>
      <c r="C4114" s="9">
        <f>IF(OR('1. Raw Data'!C4114&lt;18, '1. Raw Data'!C4114&gt;100), MEDIAN('1. Raw Data'!$C$2:$C$5001), '1. Raw Data'!C4114)</f>
        <v>78</v>
      </c>
      <c r="D4114" s="9" t="s">
        <v>5023</v>
      </c>
      <c r="E4114" s="22">
        <v>44309</v>
      </c>
      <c r="F4114" s="9">
        <v>0</v>
      </c>
      <c r="G4114" s="9">
        <v>10312</v>
      </c>
      <c r="H4114" s="15">
        <v>44309</v>
      </c>
      <c r="I4114" s="9" t="s">
        <v>7455</v>
      </c>
      <c r="J4114" s="9">
        <v>117</v>
      </c>
      <c r="K4114" s="9" t="s">
        <v>7483</v>
      </c>
      <c r="L4114" s="9" t="str">
        <f>IF(OR('1. Raw Data'!L4114="Elec", '1. Raw Data'!L4114="elect"), "Electronics", '1. Raw Data'!L4114)</f>
        <v>Clothing</v>
      </c>
      <c r="M4114" s="9">
        <v>262.32</v>
      </c>
      <c r="N4114" s="9">
        <f>IF(ISBLANK('1. Raw Data'!N4114), MEDIAN('1. Raw Data'!$N$2:$N$5001), '1. Raw Data'!N4114)</f>
        <v>173.29</v>
      </c>
      <c r="O4114" s="9">
        <v>2</v>
      </c>
      <c r="P4114" s="9">
        <f>IF(ISBLANK('1. Raw Data'!P4114), 0, '1. Raw Data'!P4114)</f>
        <v>0.05</v>
      </c>
      <c r="Q4114" s="9">
        <v>370</v>
      </c>
      <c r="R4114" s="9">
        <v>3</v>
      </c>
      <c r="S4114" s="9">
        <f t="shared" si="192"/>
        <v>498.40799999999996</v>
      </c>
      <c r="T4114" s="9">
        <f t="shared" si="193"/>
        <v>151.82799999999997</v>
      </c>
      <c r="U4114" s="23">
        <f t="shared" si="194"/>
        <v>0.30462592895780161</v>
      </c>
    </row>
    <row r="4115" spans="1:21" x14ac:dyDescent="0.3">
      <c r="A4115" s="9">
        <v>1545</v>
      </c>
      <c r="B4115" s="9" t="str">
        <f>PROPER(TRIM('1. Raw Data'!B4115))</f>
        <v>Customer_4113</v>
      </c>
      <c r="C4115" s="9">
        <f>IF(OR('1. Raw Data'!C4115&lt;18, '1. Raw Data'!C4115&gt;100), MEDIAN('1. Raw Data'!$C$2:$C$5001), '1. Raw Data'!C4115)</f>
        <v>39</v>
      </c>
      <c r="D4115" s="9" t="s">
        <v>5020</v>
      </c>
      <c r="E4115" s="22">
        <v>43836</v>
      </c>
      <c r="F4115" s="9">
        <v>0</v>
      </c>
      <c r="G4115" s="9">
        <v>13869</v>
      </c>
      <c r="H4115" s="15">
        <v>43983</v>
      </c>
      <c r="I4115" s="9" t="s">
        <v>7457</v>
      </c>
      <c r="J4115" s="9">
        <v>123</v>
      </c>
      <c r="K4115" s="9" t="s">
        <v>7502</v>
      </c>
      <c r="L4115" s="9" t="str">
        <f>IF(OR('1. Raw Data'!L4115="Elec", '1. Raw Data'!L4115="elect"), "Electronics", '1. Raw Data'!L4115)</f>
        <v>Home Appliances</v>
      </c>
      <c r="M4115" s="9">
        <v>644.96</v>
      </c>
      <c r="N4115" s="9">
        <f>IF(ISBLANK('1. Raw Data'!N4115), MEDIAN('1. Raw Data'!$N$2:$N$5001), '1. Raw Data'!N4115)</f>
        <v>420.5</v>
      </c>
      <c r="O4115" s="9">
        <v>2</v>
      </c>
      <c r="P4115" s="9">
        <f>IF(ISBLANK('1. Raw Data'!P4115), 0, '1. Raw Data'!P4115)</f>
        <v>0</v>
      </c>
      <c r="Q4115" s="9">
        <v>696</v>
      </c>
      <c r="R4115" s="9">
        <v>6</v>
      </c>
      <c r="S4115" s="9">
        <f t="shared" si="192"/>
        <v>1289.92</v>
      </c>
      <c r="T4115" s="9">
        <f t="shared" si="193"/>
        <v>448.92000000000007</v>
      </c>
      <c r="U4115" s="23">
        <f t="shared" si="194"/>
        <v>0.34802158273381301</v>
      </c>
    </row>
    <row r="4116" spans="1:21" x14ac:dyDescent="0.3">
      <c r="A4116" s="9">
        <v>1128</v>
      </c>
      <c r="B4116" s="9" t="str">
        <f>PROPER(TRIM('1. Raw Data'!B4116))</f>
        <v>Customer_4114</v>
      </c>
      <c r="C4116" s="9">
        <f>IF(OR('1. Raw Data'!C4116&lt;18, '1. Raw Data'!C4116&gt;100), MEDIAN('1. Raw Data'!$C$2:$C$5001), '1. Raw Data'!C4116)</f>
        <v>35</v>
      </c>
      <c r="D4116" s="9" t="s">
        <v>5021</v>
      </c>
      <c r="E4116" s="22">
        <v>44246</v>
      </c>
      <c r="F4116" s="9">
        <v>0</v>
      </c>
      <c r="G4116" s="9">
        <v>11282</v>
      </c>
      <c r="H4116" s="15">
        <v>44246</v>
      </c>
      <c r="I4116" s="9" t="s">
        <v>7455</v>
      </c>
      <c r="J4116" s="9">
        <v>113</v>
      </c>
      <c r="K4116" s="9" t="s">
        <v>7460</v>
      </c>
      <c r="L4116" s="9" t="str">
        <f>IF(OR('1. Raw Data'!L4116="Elec", '1. Raw Data'!L4116="elect"), "Electronics", '1. Raw Data'!L4116)</f>
        <v>Sports</v>
      </c>
      <c r="M4116" s="9">
        <v>159.01</v>
      </c>
      <c r="N4116" s="9">
        <f>IF(ISBLANK('1. Raw Data'!N4116), MEDIAN('1. Raw Data'!$N$2:$N$5001), '1. Raw Data'!N4116)</f>
        <v>78.47</v>
      </c>
      <c r="O4116" s="9">
        <v>3</v>
      </c>
      <c r="P4116" s="9">
        <f>IF(ISBLANK('1. Raw Data'!P4116), 0, '1. Raw Data'!P4116)</f>
        <v>0.2</v>
      </c>
      <c r="Q4116" s="9">
        <v>587</v>
      </c>
      <c r="R4116" s="9">
        <v>4</v>
      </c>
      <c r="S4116" s="9">
        <f t="shared" si="192"/>
        <v>381.62400000000002</v>
      </c>
      <c r="T4116" s="9">
        <f t="shared" si="193"/>
        <v>146.21400000000003</v>
      </c>
      <c r="U4116" s="23">
        <f t="shared" si="194"/>
        <v>0.38313628073706063</v>
      </c>
    </row>
    <row r="4117" spans="1:21" x14ac:dyDescent="0.3">
      <c r="A4117" s="9">
        <v>1600</v>
      </c>
      <c r="B4117" s="9" t="str">
        <f>PROPER(TRIM('1. Raw Data'!B4117))</f>
        <v>Customer_4115</v>
      </c>
      <c r="C4117" s="9">
        <f>IF(OR('1. Raw Data'!C4117&lt;18, '1. Raw Data'!C4117&gt;100), MEDIAN('1. Raw Data'!$C$2:$C$5001), '1. Raw Data'!C4117)</f>
        <v>23</v>
      </c>
      <c r="D4117" s="9" t="s">
        <v>5020</v>
      </c>
      <c r="E4117" s="22">
        <v>44109</v>
      </c>
      <c r="F4117" s="9">
        <v>1</v>
      </c>
      <c r="G4117" s="9">
        <v>13228</v>
      </c>
      <c r="H4117" s="15">
        <v>43961</v>
      </c>
      <c r="I4117" s="9" t="s">
        <v>7455</v>
      </c>
      <c r="J4117" s="9">
        <v>147</v>
      </c>
      <c r="K4117" s="9" t="s">
        <v>7474</v>
      </c>
      <c r="L4117" s="9" t="str">
        <f>IF(OR('1. Raw Data'!L4117="Elec", '1. Raw Data'!L4117="elect"), "Electronics", '1. Raw Data'!L4117)</f>
        <v>Home Appliances</v>
      </c>
      <c r="M4117" s="9">
        <v>1137.53</v>
      </c>
      <c r="N4117" s="9">
        <f>IF(ISBLANK('1. Raw Data'!N4117), MEDIAN('1. Raw Data'!$N$2:$N$5001), '1. Raw Data'!N4117)</f>
        <v>510.59</v>
      </c>
      <c r="O4117" s="9">
        <v>4</v>
      </c>
      <c r="P4117" s="9">
        <f>IF(ISBLANK('1. Raw Data'!P4117), 0, '1. Raw Data'!P4117)</f>
        <v>0</v>
      </c>
      <c r="Q4117" s="9">
        <v>1115</v>
      </c>
      <c r="R4117" s="9">
        <v>4</v>
      </c>
      <c r="S4117" s="9">
        <f t="shared" si="192"/>
        <v>4550.12</v>
      </c>
      <c r="T4117" s="9">
        <f t="shared" si="193"/>
        <v>2507.7600000000002</v>
      </c>
      <c r="U4117" s="23">
        <f t="shared" si="194"/>
        <v>0.55114150835582365</v>
      </c>
    </row>
    <row r="4118" spans="1:21" x14ac:dyDescent="0.3">
      <c r="A4118" s="9">
        <v>1604</v>
      </c>
      <c r="B4118" s="9" t="str">
        <f>PROPER(TRIM('1. Raw Data'!B4118))</f>
        <v>Customer_4116</v>
      </c>
      <c r="C4118" s="9">
        <f>IF(OR('1. Raw Data'!C4118&lt;18, '1. Raw Data'!C4118&gt;100), MEDIAN('1. Raw Data'!$C$2:$C$5001), '1. Raw Data'!C4118)</f>
        <v>64</v>
      </c>
      <c r="D4118" s="9" t="s">
        <v>5019</v>
      </c>
      <c r="E4118" s="22">
        <v>45028</v>
      </c>
      <c r="F4118" s="9">
        <v>0</v>
      </c>
      <c r="G4118" s="9">
        <v>12061</v>
      </c>
      <c r="H4118" s="15">
        <v>45264</v>
      </c>
      <c r="I4118" s="9" t="s">
        <v>7456</v>
      </c>
      <c r="J4118" s="9">
        <v>127</v>
      </c>
      <c r="K4118" s="9" t="s">
        <v>7489</v>
      </c>
      <c r="L4118" s="9" t="str">
        <f>IF(OR('1. Raw Data'!L4118="Elec", '1. Raw Data'!L4118="elect"), "Electronics", '1. Raw Data'!L4118)</f>
        <v>Clothing</v>
      </c>
      <c r="M4118" s="9">
        <v>1192.2</v>
      </c>
      <c r="N4118" s="9">
        <f>IF(ISBLANK('1. Raw Data'!N4118), MEDIAN('1. Raw Data'!$N$2:$N$5001), '1. Raw Data'!N4118)</f>
        <v>612.41999999999996</v>
      </c>
      <c r="O4118" s="9">
        <v>4</v>
      </c>
      <c r="P4118" s="9">
        <f>IF(ISBLANK('1. Raw Data'!P4118), 0, '1. Raw Data'!P4118)</f>
        <v>0</v>
      </c>
      <c r="Q4118" s="9">
        <v>630</v>
      </c>
      <c r="R4118" s="9">
        <v>4</v>
      </c>
      <c r="S4118" s="9">
        <f t="shared" si="192"/>
        <v>4768.8</v>
      </c>
      <c r="T4118" s="9">
        <f t="shared" si="193"/>
        <v>2319.1200000000003</v>
      </c>
      <c r="U4118" s="23">
        <f t="shared" si="194"/>
        <v>0.48631102164066436</v>
      </c>
    </row>
    <row r="4119" spans="1:21" x14ac:dyDescent="0.3">
      <c r="A4119" s="9">
        <v>1326</v>
      </c>
      <c r="B4119" s="9" t="str">
        <f>PROPER(TRIM('1. Raw Data'!B4119))</f>
        <v>Customer_4117</v>
      </c>
      <c r="C4119" s="9">
        <f>IF(OR('1. Raw Data'!C4119&lt;18, '1. Raw Data'!C4119&gt;100), MEDIAN('1. Raw Data'!$C$2:$C$5001), '1. Raw Data'!C4119)</f>
        <v>26</v>
      </c>
      <c r="D4119" s="9" t="s">
        <v>5018</v>
      </c>
      <c r="E4119" s="22">
        <v>44054</v>
      </c>
      <c r="F4119" s="9">
        <v>1</v>
      </c>
      <c r="G4119" s="9">
        <v>10076</v>
      </c>
      <c r="H4119" s="15">
        <v>44143</v>
      </c>
      <c r="I4119" s="9" t="s">
        <v>7456</v>
      </c>
      <c r="J4119" s="9">
        <v>120</v>
      </c>
      <c r="K4119" s="9" t="s">
        <v>7488</v>
      </c>
      <c r="L4119" s="9" t="str">
        <f>IF(OR('1. Raw Data'!L4119="Elec", '1. Raw Data'!L4119="elect"), "Electronics", '1. Raw Data'!L4119)</f>
        <v>Sports</v>
      </c>
      <c r="M4119" s="9">
        <v>882.69</v>
      </c>
      <c r="N4119" s="9">
        <f>IF(ISBLANK('1. Raw Data'!N4119), MEDIAN('1. Raw Data'!$N$2:$N$5001), '1. Raw Data'!N4119)</f>
        <v>429.45</v>
      </c>
      <c r="O4119" s="9">
        <v>1</v>
      </c>
      <c r="P4119" s="9">
        <f>IF(ISBLANK('1. Raw Data'!P4119), 0, '1. Raw Data'!P4119)</f>
        <v>0</v>
      </c>
      <c r="Q4119" s="9">
        <v>1055</v>
      </c>
      <c r="R4119" s="9">
        <v>4</v>
      </c>
      <c r="S4119" s="9">
        <f t="shared" si="192"/>
        <v>882.69</v>
      </c>
      <c r="T4119" s="9">
        <f t="shared" si="193"/>
        <v>453.24000000000007</v>
      </c>
      <c r="U4119" s="23">
        <f t="shared" si="194"/>
        <v>0.51347585222445036</v>
      </c>
    </row>
    <row r="4120" spans="1:21" x14ac:dyDescent="0.3">
      <c r="A4120" s="9">
        <v>1979</v>
      </c>
      <c r="B4120" s="9" t="str">
        <f>PROPER(TRIM('1. Raw Data'!B4120))</f>
        <v>Customer_4118</v>
      </c>
      <c r="C4120" s="9">
        <f>IF(OR('1. Raw Data'!C4120&lt;18, '1. Raw Data'!C4120&gt;100), MEDIAN('1. Raw Data'!$C$2:$C$5001), '1. Raw Data'!C4120)</f>
        <v>67</v>
      </c>
      <c r="D4120" s="9" t="s">
        <v>5018</v>
      </c>
      <c r="E4120" s="22">
        <v>44149</v>
      </c>
      <c r="F4120" s="9">
        <v>0</v>
      </c>
      <c r="G4120" s="9">
        <v>13410</v>
      </c>
      <c r="H4120" s="15">
        <v>44149</v>
      </c>
      <c r="I4120" s="9" t="s">
        <v>7457</v>
      </c>
      <c r="J4120" s="9">
        <v>146</v>
      </c>
      <c r="K4120" s="9" t="s">
        <v>7505</v>
      </c>
      <c r="L4120" s="9" t="str">
        <f>IF(OR('1. Raw Data'!L4120="Elec", '1. Raw Data'!L4120="elect"), "Electronics", '1. Raw Data'!L4120)</f>
        <v>Electronics</v>
      </c>
      <c r="M4120" s="9">
        <v>180.07</v>
      </c>
      <c r="N4120" s="9">
        <f>IF(ISBLANK('1. Raw Data'!N4120), MEDIAN('1. Raw Data'!$N$2:$N$5001), '1. Raw Data'!N4120)</f>
        <v>123.39</v>
      </c>
      <c r="O4120" s="9">
        <v>2</v>
      </c>
      <c r="P4120" s="9">
        <f>IF(ISBLANK('1. Raw Data'!P4120), 0, '1. Raw Data'!P4120)</f>
        <v>0</v>
      </c>
      <c r="Q4120" s="9">
        <v>474</v>
      </c>
      <c r="R4120" s="9">
        <v>4</v>
      </c>
      <c r="S4120" s="9">
        <f t="shared" si="192"/>
        <v>360.14</v>
      </c>
      <c r="T4120" s="9">
        <f t="shared" si="193"/>
        <v>113.35999999999999</v>
      </c>
      <c r="U4120" s="23">
        <f t="shared" si="194"/>
        <v>0.31476647970233795</v>
      </c>
    </row>
    <row r="4121" spans="1:21" x14ac:dyDescent="0.3">
      <c r="A4121" s="9">
        <v>1403</v>
      </c>
      <c r="B4121" s="9" t="str">
        <f>PROPER(TRIM('1. Raw Data'!B4121))</f>
        <v>Customer_4119</v>
      </c>
      <c r="C4121" s="9">
        <f>IF(OR('1. Raw Data'!C4121&lt;18, '1. Raw Data'!C4121&gt;100), MEDIAN('1. Raw Data'!$C$2:$C$5001), '1. Raw Data'!C4121)</f>
        <v>24</v>
      </c>
      <c r="D4121" s="9" t="s">
        <v>5022</v>
      </c>
      <c r="E4121" s="22">
        <v>43929</v>
      </c>
      <c r="F4121" s="9">
        <v>1</v>
      </c>
      <c r="G4121" s="9">
        <v>10408</v>
      </c>
      <c r="H4121" s="15">
        <v>44047</v>
      </c>
      <c r="I4121" s="9" t="s">
        <v>7456</v>
      </c>
      <c r="J4121" s="9">
        <v>113</v>
      </c>
      <c r="K4121" s="9" t="s">
        <v>7460</v>
      </c>
      <c r="L4121" s="9" t="str">
        <f>IF(OR('1. Raw Data'!L4121="Elec", '1. Raw Data'!L4121="elect"), "Electronics", '1. Raw Data'!L4121)</f>
        <v>Sports</v>
      </c>
      <c r="M4121" s="9">
        <v>1340.62</v>
      </c>
      <c r="N4121" s="9">
        <f>IF(ISBLANK('1. Raw Data'!N4121), MEDIAN('1. Raw Data'!$N$2:$N$5001), '1. Raw Data'!N4121)</f>
        <v>643.20000000000005</v>
      </c>
      <c r="O4121" s="9">
        <v>2</v>
      </c>
      <c r="P4121" s="9">
        <f>IF(ISBLANK('1. Raw Data'!P4121), 0, '1. Raw Data'!P4121)</f>
        <v>0.05</v>
      </c>
      <c r="Q4121" s="9">
        <v>1302</v>
      </c>
      <c r="R4121" s="9">
        <v>5</v>
      </c>
      <c r="S4121" s="9">
        <f t="shared" si="192"/>
        <v>2547.1779999999999</v>
      </c>
      <c r="T4121" s="9">
        <f t="shared" si="193"/>
        <v>1260.7779999999998</v>
      </c>
      <c r="U4121" s="23">
        <f t="shared" si="194"/>
        <v>0.49497051246516727</v>
      </c>
    </row>
    <row r="4122" spans="1:21" x14ac:dyDescent="0.3">
      <c r="A4122" s="9">
        <v>1628</v>
      </c>
      <c r="B4122" s="9" t="str">
        <f>PROPER(TRIM('1. Raw Data'!B4122))</f>
        <v>Customer_4120</v>
      </c>
      <c r="C4122" s="9">
        <f>IF(OR('1. Raw Data'!C4122&lt;18, '1. Raw Data'!C4122&gt;100), MEDIAN('1. Raw Data'!$C$2:$C$5001), '1. Raw Data'!C4122)</f>
        <v>53</v>
      </c>
      <c r="D4122" s="9" t="s">
        <v>5021</v>
      </c>
      <c r="E4122" s="22">
        <v>44167</v>
      </c>
      <c r="F4122" s="9">
        <v>0</v>
      </c>
      <c r="G4122" s="9">
        <v>12441</v>
      </c>
      <c r="H4122" s="15">
        <v>43873</v>
      </c>
      <c r="I4122" s="9" t="s">
        <v>7457</v>
      </c>
      <c r="J4122" s="9">
        <v>144</v>
      </c>
      <c r="K4122" s="9" t="s">
        <v>7462</v>
      </c>
      <c r="L4122" s="9" t="str">
        <f>IF(OR('1. Raw Data'!L4122="Elec", '1. Raw Data'!L4122="elect"), "Electronics", '1. Raw Data'!L4122)</f>
        <v>Home Appliances</v>
      </c>
      <c r="M4122" s="9">
        <v>1450.17</v>
      </c>
      <c r="N4122" s="9">
        <f>IF(ISBLANK('1. Raw Data'!N4122), MEDIAN('1. Raw Data'!$N$2:$N$5001), '1. Raw Data'!N4122)</f>
        <v>658.9</v>
      </c>
      <c r="O4122" s="9">
        <v>4</v>
      </c>
      <c r="P4122" s="9">
        <f>IF(ISBLANK('1. Raw Data'!P4122), 0, '1. Raw Data'!P4122)</f>
        <v>0</v>
      </c>
      <c r="Q4122" s="9">
        <v>344</v>
      </c>
      <c r="R4122" s="9">
        <v>6</v>
      </c>
      <c r="S4122" s="9">
        <f t="shared" si="192"/>
        <v>5800.68</v>
      </c>
      <c r="T4122" s="9">
        <f t="shared" si="193"/>
        <v>3165.0800000000004</v>
      </c>
      <c r="U4122" s="23">
        <f t="shared" si="194"/>
        <v>0.54563947675100166</v>
      </c>
    </row>
    <row r="4123" spans="1:21" x14ac:dyDescent="0.3">
      <c r="A4123" s="9">
        <v>2382</v>
      </c>
      <c r="B4123" s="9" t="str">
        <f>PROPER(TRIM('1. Raw Data'!B4123))</f>
        <v>Customer_4121</v>
      </c>
      <c r="C4123" s="9">
        <f>IF(OR('1. Raw Data'!C4123&lt;18, '1. Raw Data'!C4123&gt;100), MEDIAN('1. Raw Data'!$C$2:$C$5001), '1. Raw Data'!C4123)</f>
        <v>40</v>
      </c>
      <c r="D4123" s="9" t="s">
        <v>5021</v>
      </c>
      <c r="E4123" s="22">
        <v>44751</v>
      </c>
      <c r="F4123" s="9">
        <v>1</v>
      </c>
      <c r="G4123" s="9">
        <v>13918</v>
      </c>
      <c r="H4123" s="15">
        <v>44811</v>
      </c>
      <c r="I4123" s="9" t="s">
        <v>7455</v>
      </c>
      <c r="J4123" s="9">
        <v>124</v>
      </c>
      <c r="K4123" s="9" t="s">
        <v>7497</v>
      </c>
      <c r="L4123" s="9" t="str">
        <f>IF(OR('1. Raw Data'!L4123="Elec", '1. Raw Data'!L4123="elect"), "Electronics", '1. Raw Data'!L4123)</f>
        <v>Home Appliances</v>
      </c>
      <c r="M4123" s="9">
        <v>343.43</v>
      </c>
      <c r="N4123" s="9">
        <f>IF(ISBLANK('1. Raw Data'!N4123), MEDIAN('1. Raw Data'!$N$2:$N$5001), '1. Raw Data'!N4123)</f>
        <v>230.04</v>
      </c>
      <c r="O4123" s="9">
        <v>3</v>
      </c>
      <c r="P4123" s="9">
        <f>IF(ISBLANK('1. Raw Data'!P4123), 0, '1. Raw Data'!P4123)</f>
        <v>0</v>
      </c>
      <c r="Q4123" s="9">
        <v>907</v>
      </c>
      <c r="R4123" s="9">
        <v>6</v>
      </c>
      <c r="S4123" s="9">
        <f t="shared" si="192"/>
        <v>1030.29</v>
      </c>
      <c r="T4123" s="9">
        <f t="shared" si="193"/>
        <v>340.16999999999996</v>
      </c>
      <c r="U4123" s="23">
        <f t="shared" si="194"/>
        <v>0.33016917566898635</v>
      </c>
    </row>
    <row r="4124" spans="1:21" x14ac:dyDescent="0.3">
      <c r="A4124" s="9">
        <v>1717</v>
      </c>
      <c r="B4124" s="9" t="str">
        <f>PROPER(TRIM('1. Raw Data'!B4124))</f>
        <v>Customer_4122</v>
      </c>
      <c r="C4124" s="9">
        <f>IF(OR('1. Raw Data'!C4124&lt;18, '1. Raw Data'!C4124&gt;100), MEDIAN('1. Raw Data'!$C$2:$C$5001), '1. Raw Data'!C4124)</f>
        <v>33</v>
      </c>
      <c r="D4124" s="9" t="s">
        <v>5020</v>
      </c>
      <c r="E4124" s="22">
        <v>44785</v>
      </c>
      <c r="F4124" s="9">
        <v>1</v>
      </c>
      <c r="G4124" s="9">
        <v>12267</v>
      </c>
      <c r="H4124" s="15">
        <v>44903</v>
      </c>
      <c r="I4124" s="9" t="s">
        <v>7457</v>
      </c>
      <c r="J4124" s="9">
        <v>141</v>
      </c>
      <c r="K4124" s="9" t="s">
        <v>7490</v>
      </c>
      <c r="L4124" s="9" t="str">
        <f>IF(OR('1. Raw Data'!L4124="Elec", '1. Raw Data'!L4124="elect"), "Electronics", '1. Raw Data'!L4124)</f>
        <v>Home Appliances</v>
      </c>
      <c r="M4124" s="9">
        <v>1071.73</v>
      </c>
      <c r="N4124" s="9">
        <f>IF(ISBLANK('1. Raw Data'!N4124), MEDIAN('1. Raw Data'!$N$2:$N$5001), '1. Raw Data'!N4124)</f>
        <v>456.5</v>
      </c>
      <c r="O4124" s="9">
        <v>1</v>
      </c>
      <c r="P4124" s="9">
        <f>IF(ISBLANK('1. Raw Data'!P4124), 0, '1. Raw Data'!P4124)</f>
        <v>0</v>
      </c>
      <c r="Q4124" s="9">
        <v>873</v>
      </c>
      <c r="R4124" s="9">
        <v>3</v>
      </c>
      <c r="S4124" s="9">
        <f t="shared" si="192"/>
        <v>1071.73</v>
      </c>
      <c r="T4124" s="9">
        <f t="shared" si="193"/>
        <v>615.23</v>
      </c>
      <c r="U4124" s="23">
        <f t="shared" si="194"/>
        <v>0.57405316637585957</v>
      </c>
    </row>
    <row r="4125" spans="1:21" x14ac:dyDescent="0.3">
      <c r="A4125" s="9">
        <v>2040</v>
      </c>
      <c r="B4125" s="9" t="str">
        <f>PROPER(TRIM('1. Raw Data'!B4125))</f>
        <v>Customer_4123</v>
      </c>
      <c r="C4125" s="9">
        <f>IF(OR('1. Raw Data'!C4125&lt;18, '1. Raw Data'!C4125&gt;100), MEDIAN('1. Raw Data'!$C$2:$C$5001), '1. Raw Data'!C4125)</f>
        <v>40</v>
      </c>
      <c r="D4125" s="9" t="s">
        <v>5022</v>
      </c>
      <c r="E4125" s="22">
        <v>44474</v>
      </c>
      <c r="F4125" s="9">
        <v>1</v>
      </c>
      <c r="G4125" s="9">
        <v>10743</v>
      </c>
      <c r="H4125" s="15">
        <v>44326</v>
      </c>
      <c r="I4125" s="9" t="s">
        <v>7455</v>
      </c>
      <c r="J4125" s="9">
        <v>103</v>
      </c>
      <c r="K4125" s="9" t="s">
        <v>7472</v>
      </c>
      <c r="L4125" s="9" t="str">
        <f>IF(OR('1. Raw Data'!L4125="Elec", '1. Raw Data'!L4125="elect"), "Electronics", '1. Raw Data'!L4125)</f>
        <v>Electronics</v>
      </c>
      <c r="M4125" s="9">
        <v>1270.81</v>
      </c>
      <c r="N4125" s="9">
        <f>IF(ISBLANK('1. Raw Data'!N4125), MEDIAN('1. Raw Data'!$N$2:$N$5001), '1. Raw Data'!N4125)</f>
        <v>607.54999999999995</v>
      </c>
      <c r="O4125" s="9">
        <v>2</v>
      </c>
      <c r="P4125" s="9">
        <f>IF(ISBLANK('1. Raw Data'!P4125), 0, '1. Raw Data'!P4125)</f>
        <v>0</v>
      </c>
      <c r="Q4125" s="9">
        <v>935</v>
      </c>
      <c r="R4125" s="9">
        <v>5</v>
      </c>
      <c r="S4125" s="9">
        <f t="shared" si="192"/>
        <v>2541.62</v>
      </c>
      <c r="T4125" s="9">
        <f t="shared" si="193"/>
        <v>1326.52</v>
      </c>
      <c r="U4125" s="23">
        <f t="shared" si="194"/>
        <v>0.52191909097347366</v>
      </c>
    </row>
    <row r="4126" spans="1:21" x14ac:dyDescent="0.3">
      <c r="A4126" s="9">
        <v>1273</v>
      </c>
      <c r="B4126" s="9" t="str">
        <f>PROPER(TRIM('1. Raw Data'!B4126))</f>
        <v>Customer_4124</v>
      </c>
      <c r="C4126" s="9">
        <f>IF(OR('1. Raw Data'!C4126&lt;18, '1. Raw Data'!C4126&gt;100), MEDIAN('1. Raw Data'!$C$2:$C$5001), '1. Raw Data'!C4126)</f>
        <v>31</v>
      </c>
      <c r="D4126" s="9" t="s">
        <v>5021</v>
      </c>
      <c r="E4126" s="22">
        <v>44899</v>
      </c>
      <c r="F4126" s="9">
        <v>0</v>
      </c>
      <c r="G4126" s="9">
        <v>10432</v>
      </c>
      <c r="H4126" s="15">
        <v>44663</v>
      </c>
      <c r="I4126" s="9" t="s">
        <v>7455</v>
      </c>
      <c r="J4126" s="9">
        <v>143</v>
      </c>
      <c r="K4126" s="9" t="s">
        <v>7475</v>
      </c>
      <c r="L4126" s="9" t="str">
        <f>IF(OR('1. Raw Data'!L4126="Elec", '1. Raw Data'!L4126="elect"), "Electronics", '1. Raw Data'!L4126)</f>
        <v>Home Appliances</v>
      </c>
      <c r="M4126" s="9">
        <v>832.77</v>
      </c>
      <c r="N4126" s="9">
        <f>IF(ISBLANK('1. Raw Data'!N4126), MEDIAN('1. Raw Data'!$N$2:$N$5001), '1. Raw Data'!N4126)</f>
        <v>442.81</v>
      </c>
      <c r="O4126" s="9">
        <v>1</v>
      </c>
      <c r="P4126" s="9">
        <f>IF(ISBLANK('1. Raw Data'!P4126), 0, '1. Raw Data'!P4126)</f>
        <v>0</v>
      </c>
      <c r="Q4126" s="9">
        <v>746</v>
      </c>
      <c r="R4126" s="9">
        <v>4</v>
      </c>
      <c r="S4126" s="9">
        <f t="shared" si="192"/>
        <v>832.77</v>
      </c>
      <c r="T4126" s="9">
        <f t="shared" si="193"/>
        <v>389.96</v>
      </c>
      <c r="U4126" s="23">
        <f t="shared" si="194"/>
        <v>0.46826854953948865</v>
      </c>
    </row>
    <row r="4127" spans="1:21" x14ac:dyDescent="0.3">
      <c r="A4127" s="9">
        <v>1684</v>
      </c>
      <c r="B4127" s="9" t="str">
        <f>PROPER(TRIM('1. Raw Data'!B4127))</f>
        <v>Customer_4125</v>
      </c>
      <c r="C4127" s="9">
        <f>IF(OR('1. Raw Data'!C4127&lt;18, '1. Raw Data'!C4127&gt;100), MEDIAN('1. Raw Data'!$C$2:$C$5001), '1. Raw Data'!C4127)</f>
        <v>37</v>
      </c>
      <c r="D4127" s="9" t="s">
        <v>5020</v>
      </c>
      <c r="E4127" s="22">
        <v>43930</v>
      </c>
      <c r="F4127" s="9">
        <v>0</v>
      </c>
      <c r="G4127" s="9">
        <v>12853</v>
      </c>
      <c r="H4127" s="15">
        <v>44078</v>
      </c>
      <c r="I4127" s="9" t="s">
        <v>7456</v>
      </c>
      <c r="J4127" s="9">
        <v>110</v>
      </c>
      <c r="K4127" s="9" t="s">
        <v>7493</v>
      </c>
      <c r="L4127" s="9" t="str">
        <f>IF(OR('1. Raw Data'!L4127="Elec", '1. Raw Data'!L4127="elect"), "Electronics", '1. Raw Data'!L4127)</f>
        <v>Clothing</v>
      </c>
      <c r="M4127" s="9">
        <v>518.82000000000005</v>
      </c>
      <c r="N4127" s="9">
        <f>IF(ISBLANK('1. Raw Data'!N4127), MEDIAN('1. Raw Data'!$N$2:$N$5001), '1. Raw Data'!N4127)</f>
        <v>300.14999999999998</v>
      </c>
      <c r="O4127" s="9">
        <v>2</v>
      </c>
      <c r="P4127" s="9">
        <f>IF(ISBLANK('1. Raw Data'!P4127), 0, '1. Raw Data'!P4127)</f>
        <v>0</v>
      </c>
      <c r="Q4127" s="9">
        <v>367</v>
      </c>
      <c r="R4127" s="9">
        <v>7</v>
      </c>
      <c r="S4127" s="9">
        <f t="shared" si="192"/>
        <v>1037.6400000000001</v>
      </c>
      <c r="T4127" s="9">
        <f t="shared" si="193"/>
        <v>437.34000000000015</v>
      </c>
      <c r="U4127" s="23">
        <f t="shared" si="194"/>
        <v>0.42147565629698169</v>
      </c>
    </row>
    <row r="4128" spans="1:21" x14ac:dyDescent="0.3">
      <c r="A4128" s="9">
        <v>1115</v>
      </c>
      <c r="B4128" s="9" t="str">
        <f>PROPER(TRIM('1. Raw Data'!B4128))</f>
        <v>Customer_4126</v>
      </c>
      <c r="C4128" s="9">
        <f>IF(OR('1. Raw Data'!C4128&lt;18, '1. Raw Data'!C4128&gt;100), MEDIAN('1. Raw Data'!$C$2:$C$5001), '1. Raw Data'!C4128)</f>
        <v>37</v>
      </c>
      <c r="D4128" s="9" t="s">
        <v>5021</v>
      </c>
      <c r="E4128" s="22">
        <v>44958</v>
      </c>
      <c r="F4128" s="9">
        <v>0</v>
      </c>
      <c r="G4128" s="9">
        <v>11478</v>
      </c>
      <c r="H4128" s="15">
        <v>44928</v>
      </c>
      <c r="I4128" s="9" t="s">
        <v>7455</v>
      </c>
      <c r="J4128" s="9">
        <v>101</v>
      </c>
      <c r="K4128" s="9" t="s">
        <v>7478</v>
      </c>
      <c r="L4128" s="9" t="str">
        <f>IF(OR('1. Raw Data'!L4128="Elec", '1. Raw Data'!L4128="elect"), "Electronics", '1. Raw Data'!L4128)</f>
        <v>Electronics</v>
      </c>
      <c r="M4128" s="9">
        <v>743.91</v>
      </c>
      <c r="N4128" s="9">
        <f>IF(ISBLANK('1. Raw Data'!N4128), MEDIAN('1. Raw Data'!$N$2:$N$5001), '1. Raw Data'!N4128)</f>
        <v>370.69</v>
      </c>
      <c r="O4128" s="9">
        <v>5</v>
      </c>
      <c r="P4128" s="9">
        <f>IF(ISBLANK('1. Raw Data'!P4128), 0, '1. Raw Data'!P4128)</f>
        <v>0</v>
      </c>
      <c r="Q4128" s="9">
        <v>471</v>
      </c>
      <c r="R4128" s="9">
        <v>5</v>
      </c>
      <c r="S4128" s="9">
        <f t="shared" si="192"/>
        <v>3719.5499999999997</v>
      </c>
      <c r="T4128" s="9">
        <f t="shared" si="193"/>
        <v>1866.0999999999997</v>
      </c>
      <c r="U4128" s="23">
        <f t="shared" si="194"/>
        <v>0.50170047451976718</v>
      </c>
    </row>
    <row r="4129" spans="1:21" x14ac:dyDescent="0.3">
      <c r="A4129" s="9">
        <v>1860</v>
      </c>
      <c r="B4129" s="9" t="str">
        <f>PROPER(TRIM('1. Raw Data'!B4129))</f>
        <v>Customer_4127</v>
      </c>
      <c r="C4129" s="9">
        <f>IF(OR('1. Raw Data'!C4129&lt;18, '1. Raw Data'!C4129&gt;100), MEDIAN('1. Raw Data'!$C$2:$C$5001), '1. Raw Data'!C4129)</f>
        <v>52</v>
      </c>
      <c r="D4129" s="9" t="s">
        <v>5020</v>
      </c>
      <c r="E4129" s="22">
        <v>44621</v>
      </c>
      <c r="F4129" s="9">
        <v>1</v>
      </c>
      <c r="G4129" s="9">
        <v>11677</v>
      </c>
      <c r="H4129" s="15">
        <v>44564</v>
      </c>
      <c r="I4129" s="9" t="s">
        <v>7455</v>
      </c>
      <c r="J4129" s="9">
        <v>149</v>
      </c>
      <c r="K4129" s="9" t="s">
        <v>7467</v>
      </c>
      <c r="L4129" s="9" t="str">
        <f>IF(OR('1. Raw Data'!L4129="Elec", '1. Raw Data'!L4129="elect"), "Electronics", '1. Raw Data'!L4129)</f>
        <v>Sports</v>
      </c>
      <c r="M4129" s="9">
        <v>792.79</v>
      </c>
      <c r="N4129" s="9">
        <f>IF(ISBLANK('1. Raw Data'!N4129), MEDIAN('1. Raw Data'!$N$2:$N$5001), '1. Raw Data'!N4129)</f>
        <v>435.14</v>
      </c>
      <c r="O4129" s="9">
        <v>5</v>
      </c>
      <c r="P4129" s="9">
        <f>IF(ISBLANK('1. Raw Data'!P4129), 0, '1. Raw Data'!P4129)</f>
        <v>0</v>
      </c>
      <c r="Q4129" s="9">
        <v>1094</v>
      </c>
      <c r="R4129" s="9">
        <v>3</v>
      </c>
      <c r="S4129" s="9">
        <f t="shared" si="192"/>
        <v>3963.95</v>
      </c>
      <c r="T4129" s="9">
        <f t="shared" si="193"/>
        <v>1788.25</v>
      </c>
      <c r="U4129" s="23">
        <f t="shared" si="194"/>
        <v>0.45112829374739843</v>
      </c>
    </row>
    <row r="4130" spans="1:21" x14ac:dyDescent="0.3">
      <c r="A4130" s="9">
        <v>1692</v>
      </c>
      <c r="B4130" s="9" t="str">
        <f>PROPER(TRIM('1. Raw Data'!B4130))</f>
        <v>Customer_4128</v>
      </c>
      <c r="C4130" s="9">
        <f>IF(OR('1. Raw Data'!C4130&lt;18, '1. Raw Data'!C4130&gt;100), MEDIAN('1. Raw Data'!$C$2:$C$5001), '1. Raw Data'!C4130)</f>
        <v>40</v>
      </c>
      <c r="D4130" s="9" t="s">
        <v>5021</v>
      </c>
      <c r="E4130" s="22">
        <v>44199</v>
      </c>
      <c r="F4130" s="9">
        <v>0</v>
      </c>
      <c r="G4130" s="9">
        <v>13834</v>
      </c>
      <c r="H4130" s="15">
        <v>44256</v>
      </c>
      <c r="I4130" s="9" t="s">
        <v>7457</v>
      </c>
      <c r="J4130" s="9">
        <v>113</v>
      </c>
      <c r="K4130" s="9" t="s">
        <v>7460</v>
      </c>
      <c r="L4130" s="9" t="str">
        <f>IF(OR('1. Raw Data'!L4130="Elec", '1. Raw Data'!L4130="elect"), "Electronics", '1. Raw Data'!L4130)</f>
        <v>Home Appliances</v>
      </c>
      <c r="M4130" s="9">
        <v>630.91999999999996</v>
      </c>
      <c r="N4130" s="9">
        <f>IF(ISBLANK('1. Raw Data'!N4130), MEDIAN('1. Raw Data'!$N$2:$N$5001), '1. Raw Data'!N4130)</f>
        <v>290</v>
      </c>
      <c r="O4130" s="9">
        <v>1</v>
      </c>
      <c r="P4130" s="9">
        <f>IF(ISBLANK('1. Raw Data'!P4130), 0, '1. Raw Data'!P4130)</f>
        <v>0</v>
      </c>
      <c r="Q4130" s="9">
        <v>493</v>
      </c>
      <c r="R4130" s="9">
        <v>4</v>
      </c>
      <c r="S4130" s="9">
        <f t="shared" si="192"/>
        <v>630.91999999999996</v>
      </c>
      <c r="T4130" s="9">
        <f t="shared" si="193"/>
        <v>340.91999999999996</v>
      </c>
      <c r="U4130" s="23">
        <f t="shared" si="194"/>
        <v>0.54035376909909338</v>
      </c>
    </row>
    <row r="4131" spans="1:21" x14ac:dyDescent="0.3">
      <c r="A4131" s="9">
        <v>2114</v>
      </c>
      <c r="B4131" s="9" t="str">
        <f>PROPER(TRIM('1. Raw Data'!B4131))</f>
        <v>Customer_4129</v>
      </c>
      <c r="C4131" s="9">
        <f>IF(OR('1. Raw Data'!C4131&lt;18, '1. Raw Data'!C4131&gt;100), MEDIAN('1. Raw Data'!$C$2:$C$5001), '1. Raw Data'!C4131)</f>
        <v>31</v>
      </c>
      <c r="D4131" s="9" t="s">
        <v>5023</v>
      </c>
      <c r="E4131" s="22">
        <v>44756</v>
      </c>
      <c r="F4131" s="9">
        <v>1</v>
      </c>
      <c r="G4131" s="9">
        <v>13997</v>
      </c>
      <c r="H4131" s="15">
        <v>44756</v>
      </c>
      <c r="I4131" s="9" t="s">
        <v>7456</v>
      </c>
      <c r="J4131" s="9">
        <v>114</v>
      </c>
      <c r="K4131" s="9" t="s">
        <v>7463</v>
      </c>
      <c r="L4131" s="9" t="str">
        <f>IF(OR('1. Raw Data'!L4131="Elec", '1. Raw Data'!L4131="elect"), "Electronics", '1. Raw Data'!L4131)</f>
        <v>Clothing</v>
      </c>
      <c r="M4131" s="9">
        <v>1398.27</v>
      </c>
      <c r="N4131" s="9">
        <f>IF(ISBLANK('1. Raw Data'!N4131), MEDIAN('1. Raw Data'!$N$2:$N$5001), '1. Raw Data'!N4131)</f>
        <v>800.21</v>
      </c>
      <c r="O4131" s="9">
        <v>4</v>
      </c>
      <c r="P4131" s="9">
        <f>IF(ISBLANK('1. Raw Data'!P4131), 0, '1. Raw Data'!P4131)</f>
        <v>0.05</v>
      </c>
      <c r="Q4131" s="9">
        <v>902</v>
      </c>
      <c r="R4131" s="9">
        <v>3</v>
      </c>
      <c r="S4131" s="9">
        <f t="shared" si="192"/>
        <v>5313.4259999999995</v>
      </c>
      <c r="T4131" s="9">
        <f t="shared" si="193"/>
        <v>2112.5859999999993</v>
      </c>
      <c r="U4131" s="23">
        <f t="shared" si="194"/>
        <v>0.39759394409557969</v>
      </c>
    </row>
    <row r="4132" spans="1:21" x14ac:dyDescent="0.3">
      <c r="A4132" s="9">
        <v>2105</v>
      </c>
      <c r="B4132" s="9" t="str">
        <f>PROPER(TRIM('1. Raw Data'!B4132))</f>
        <v>Customer_4130</v>
      </c>
      <c r="C4132" s="9">
        <f>IF(OR('1. Raw Data'!C4132&lt;18, '1. Raw Data'!C4132&gt;100), MEDIAN('1. Raw Data'!$C$2:$C$5001), '1. Raw Data'!C4132)</f>
        <v>58</v>
      </c>
      <c r="D4132" s="9" t="s">
        <v>5020</v>
      </c>
      <c r="E4132" s="22">
        <v>44462</v>
      </c>
      <c r="F4132" s="9">
        <v>1</v>
      </c>
      <c r="G4132" s="9">
        <v>11831</v>
      </c>
      <c r="H4132" s="15">
        <v>44462</v>
      </c>
      <c r="I4132" s="9" t="s">
        <v>7456</v>
      </c>
      <c r="J4132" s="9">
        <v>133</v>
      </c>
      <c r="K4132" s="9" t="s">
        <v>7498</v>
      </c>
      <c r="L4132" s="9" t="str">
        <f>IF(OR('1. Raw Data'!L4132="Elec", '1. Raw Data'!L4132="elect"), "Electronics", '1. Raw Data'!L4132)</f>
        <v>Clothing</v>
      </c>
      <c r="M4132" s="9">
        <v>1128.6300000000001</v>
      </c>
      <c r="N4132" s="9">
        <f>IF(ISBLANK('1. Raw Data'!N4132), MEDIAN('1. Raw Data'!$N$2:$N$5001), '1. Raw Data'!N4132)</f>
        <v>589.53</v>
      </c>
      <c r="O4132" s="9">
        <v>4</v>
      </c>
      <c r="P4132" s="9">
        <f>IF(ISBLANK('1. Raw Data'!P4132), 0, '1. Raw Data'!P4132)</f>
        <v>0</v>
      </c>
      <c r="Q4132" s="9">
        <v>846</v>
      </c>
      <c r="R4132" s="9">
        <v>3</v>
      </c>
      <c r="S4132" s="9">
        <f t="shared" si="192"/>
        <v>4514.5200000000004</v>
      </c>
      <c r="T4132" s="9">
        <f t="shared" si="193"/>
        <v>2156.4000000000005</v>
      </c>
      <c r="U4132" s="23">
        <f t="shared" si="194"/>
        <v>0.47765875441907452</v>
      </c>
    </row>
    <row r="4133" spans="1:21" x14ac:dyDescent="0.3">
      <c r="A4133" s="9">
        <v>1323</v>
      </c>
      <c r="B4133" s="9" t="str">
        <f>PROPER(TRIM('1. Raw Data'!B4133))</f>
        <v>Customer_4131</v>
      </c>
      <c r="C4133" s="9">
        <f>IF(OR('1. Raw Data'!C4133&lt;18, '1. Raw Data'!C4133&gt;100), MEDIAN('1. Raw Data'!$C$2:$C$5001), '1. Raw Data'!C4133)</f>
        <v>48</v>
      </c>
      <c r="D4133" s="9" t="s">
        <v>5023</v>
      </c>
      <c r="E4133" s="22">
        <v>44720</v>
      </c>
      <c r="F4133" s="9">
        <v>0</v>
      </c>
      <c r="G4133" s="9">
        <v>13211</v>
      </c>
      <c r="H4133" s="15">
        <v>44779</v>
      </c>
      <c r="I4133" s="9" t="s">
        <v>7456</v>
      </c>
      <c r="J4133" s="9">
        <v>102</v>
      </c>
      <c r="K4133" s="9" t="s">
        <v>7494</v>
      </c>
      <c r="L4133" s="9" t="str">
        <f>IF(OR('1. Raw Data'!L4133="Elec", '1. Raw Data'!L4133="elect"), "Electronics", '1. Raw Data'!L4133)</f>
        <v>Electronics</v>
      </c>
      <c r="M4133" s="9">
        <v>399.89</v>
      </c>
      <c r="N4133" s="9">
        <f>IF(ISBLANK('1. Raw Data'!N4133), MEDIAN('1. Raw Data'!$N$2:$N$5001), '1. Raw Data'!N4133)</f>
        <v>261.83999999999997</v>
      </c>
      <c r="O4133" s="9">
        <v>2</v>
      </c>
      <c r="P4133" s="9">
        <f>IF(ISBLANK('1. Raw Data'!P4133), 0, '1. Raw Data'!P4133)</f>
        <v>0</v>
      </c>
      <c r="Q4133" s="9">
        <v>386</v>
      </c>
      <c r="R4133" s="9">
        <v>4</v>
      </c>
      <c r="S4133" s="9">
        <f t="shared" si="192"/>
        <v>799.78</v>
      </c>
      <c r="T4133" s="9">
        <f t="shared" si="193"/>
        <v>276.10000000000002</v>
      </c>
      <c r="U4133" s="23">
        <f t="shared" si="194"/>
        <v>0.34521993548225766</v>
      </c>
    </row>
    <row r="4134" spans="1:21" x14ac:dyDescent="0.3">
      <c r="A4134" s="9">
        <v>1960</v>
      </c>
      <c r="B4134" s="9" t="str">
        <f>PROPER(TRIM('1. Raw Data'!B4134))</f>
        <v>Customer_4132</v>
      </c>
      <c r="C4134" s="9">
        <f>IF(OR('1. Raw Data'!C4134&lt;18, '1. Raw Data'!C4134&gt;100), MEDIAN('1. Raw Data'!$C$2:$C$5001), '1. Raw Data'!C4134)</f>
        <v>59</v>
      </c>
      <c r="D4134" s="9" t="s">
        <v>5023</v>
      </c>
      <c r="E4134" s="22">
        <v>44373</v>
      </c>
      <c r="F4134" s="9">
        <v>1</v>
      </c>
      <c r="G4134" s="9">
        <v>10987</v>
      </c>
      <c r="H4134" s="15">
        <v>44373</v>
      </c>
      <c r="I4134" s="9" t="s">
        <v>7455</v>
      </c>
      <c r="J4134" s="9">
        <v>102</v>
      </c>
      <c r="K4134" s="9" t="s">
        <v>7494</v>
      </c>
      <c r="L4134" s="9" t="str">
        <f>IF(OR('1. Raw Data'!L4134="Elec", '1. Raw Data'!L4134="elect"), "Electronics", '1. Raw Data'!L4134)</f>
        <v>Clothing</v>
      </c>
      <c r="M4134" s="9">
        <v>899.06</v>
      </c>
      <c r="N4134" s="9">
        <f>IF(ISBLANK('1. Raw Data'!N4134), MEDIAN('1. Raw Data'!$N$2:$N$5001), '1. Raw Data'!N4134)</f>
        <v>429.51499999999999</v>
      </c>
      <c r="O4134" s="9">
        <v>5</v>
      </c>
      <c r="P4134" s="9">
        <f>IF(ISBLANK('1. Raw Data'!P4134), 0, '1. Raw Data'!P4134)</f>
        <v>0</v>
      </c>
      <c r="Q4134" s="9">
        <v>784</v>
      </c>
      <c r="R4134" s="9">
        <v>2</v>
      </c>
      <c r="S4134" s="9">
        <f t="shared" si="192"/>
        <v>4495.2999999999993</v>
      </c>
      <c r="T4134" s="9">
        <f t="shared" si="193"/>
        <v>2347.7249999999995</v>
      </c>
      <c r="U4134" s="23">
        <f t="shared" si="194"/>
        <v>0.5222621404578115</v>
      </c>
    </row>
    <row r="4135" spans="1:21" x14ac:dyDescent="0.3">
      <c r="A4135" s="9">
        <v>1113</v>
      </c>
      <c r="B4135" s="9" t="str">
        <f>PROPER(TRIM('1. Raw Data'!B4135))</f>
        <v>Customer_4133</v>
      </c>
      <c r="C4135" s="9">
        <f>IF(OR('1. Raw Data'!C4135&lt;18, '1. Raw Data'!C4135&gt;100), MEDIAN('1. Raw Data'!$C$2:$C$5001), '1. Raw Data'!C4135)</f>
        <v>51</v>
      </c>
      <c r="D4135" s="9" t="s">
        <v>5023</v>
      </c>
      <c r="E4135" s="22">
        <v>44076</v>
      </c>
      <c r="F4135" s="9">
        <v>0</v>
      </c>
      <c r="G4135" s="9">
        <v>11521</v>
      </c>
      <c r="H4135" s="15">
        <v>43870</v>
      </c>
      <c r="I4135" s="9" t="s">
        <v>7455</v>
      </c>
      <c r="J4135" s="9">
        <v>139</v>
      </c>
      <c r="K4135" s="9" t="s">
        <v>7486</v>
      </c>
      <c r="L4135" s="9" t="str">
        <f>IF(OR('1. Raw Data'!L4135="Elec", '1. Raw Data'!L4135="elect"), "Electronics", '1. Raw Data'!L4135)</f>
        <v>Electronics</v>
      </c>
      <c r="M4135" s="9">
        <v>1048.5999999999999</v>
      </c>
      <c r="N4135" s="9">
        <f>IF(ISBLANK('1. Raw Data'!N4135), MEDIAN('1. Raw Data'!$N$2:$N$5001), '1. Raw Data'!N4135)</f>
        <v>559.05999999999995</v>
      </c>
      <c r="O4135" s="9">
        <v>5</v>
      </c>
      <c r="P4135" s="9">
        <f>IF(ISBLANK('1. Raw Data'!P4135), 0, '1. Raw Data'!P4135)</f>
        <v>0</v>
      </c>
      <c r="Q4135" s="9">
        <v>423</v>
      </c>
      <c r="R4135" s="9">
        <v>5</v>
      </c>
      <c r="S4135" s="9">
        <f t="shared" si="192"/>
        <v>5243</v>
      </c>
      <c r="T4135" s="9">
        <f t="shared" si="193"/>
        <v>2447.7000000000003</v>
      </c>
      <c r="U4135" s="23">
        <f t="shared" si="194"/>
        <v>0.46685103948121309</v>
      </c>
    </row>
    <row r="4136" spans="1:21" x14ac:dyDescent="0.3">
      <c r="A4136" s="9">
        <v>2081</v>
      </c>
      <c r="B4136" s="9" t="str">
        <f>PROPER(TRIM('1. Raw Data'!B4136))</f>
        <v>Customer_4134</v>
      </c>
      <c r="C4136" s="9">
        <f>IF(OR('1. Raw Data'!C4136&lt;18, '1. Raw Data'!C4136&gt;100), MEDIAN('1. Raw Data'!$C$2:$C$5001), '1. Raw Data'!C4136)</f>
        <v>23</v>
      </c>
      <c r="D4136" s="9" t="s">
        <v>5023</v>
      </c>
      <c r="E4136" s="22">
        <v>44016</v>
      </c>
      <c r="F4136" s="9">
        <v>0</v>
      </c>
      <c r="G4136" s="9">
        <v>12701</v>
      </c>
      <c r="H4136" s="15">
        <v>43928</v>
      </c>
      <c r="I4136" s="9" t="s">
        <v>7457</v>
      </c>
      <c r="J4136" s="9">
        <v>141</v>
      </c>
      <c r="K4136" s="9" t="s">
        <v>7490</v>
      </c>
      <c r="L4136" s="9" t="str">
        <f>IF(OR('1. Raw Data'!L4136="Elec", '1. Raw Data'!L4136="elect"), "Electronics", '1. Raw Data'!L4136)</f>
        <v>Electronics</v>
      </c>
      <c r="M4136" s="9">
        <v>253.23</v>
      </c>
      <c r="N4136" s="9">
        <f>IF(ISBLANK('1. Raw Data'!N4136), MEDIAN('1. Raw Data'!$N$2:$N$5001), '1. Raw Data'!N4136)</f>
        <v>146.28</v>
      </c>
      <c r="O4136" s="9">
        <v>1</v>
      </c>
      <c r="P4136" s="9">
        <f>IF(ISBLANK('1. Raw Data'!P4136), 0, '1. Raw Data'!P4136)</f>
        <v>0</v>
      </c>
      <c r="Q4136" s="9">
        <v>412</v>
      </c>
      <c r="R4136" s="9">
        <v>4</v>
      </c>
      <c r="S4136" s="9">
        <f t="shared" si="192"/>
        <v>253.23</v>
      </c>
      <c r="T4136" s="9">
        <f t="shared" si="193"/>
        <v>106.94999999999999</v>
      </c>
      <c r="U4136" s="23">
        <f t="shared" si="194"/>
        <v>0.42234332425068116</v>
      </c>
    </row>
    <row r="4137" spans="1:21" x14ac:dyDescent="0.3">
      <c r="A4137" s="9">
        <v>1153</v>
      </c>
      <c r="B4137" s="9" t="str">
        <f>PROPER(TRIM('1. Raw Data'!B4137))</f>
        <v>Customer_4135</v>
      </c>
      <c r="C4137" s="9">
        <f>IF(OR('1. Raw Data'!C4137&lt;18, '1. Raw Data'!C4137&gt;100), MEDIAN('1. Raw Data'!$C$2:$C$5001), '1. Raw Data'!C4137)</f>
        <v>49</v>
      </c>
      <c r="D4137" s="9" t="s">
        <v>5019</v>
      </c>
      <c r="E4137" s="22">
        <v>44153</v>
      </c>
      <c r="F4137" s="9">
        <v>0</v>
      </c>
      <c r="G4137" s="9">
        <v>13712</v>
      </c>
      <c r="H4137" s="15">
        <v>44153</v>
      </c>
      <c r="I4137" s="9" t="s">
        <v>7456</v>
      </c>
      <c r="J4137" s="9">
        <v>131</v>
      </c>
      <c r="K4137" s="9" t="s">
        <v>7504</v>
      </c>
      <c r="L4137" s="9" t="str">
        <f>IF(OR('1. Raw Data'!L4137="Elec", '1. Raw Data'!L4137="elect"), "Electronics", '1. Raw Data'!L4137)</f>
        <v>Electronics</v>
      </c>
      <c r="M4137" s="9">
        <v>569.72</v>
      </c>
      <c r="N4137" s="9">
        <f>IF(ISBLANK('1. Raw Data'!N4137), MEDIAN('1. Raw Data'!$N$2:$N$5001), '1. Raw Data'!N4137)</f>
        <v>429.51499999999999</v>
      </c>
      <c r="O4137" s="9">
        <v>1</v>
      </c>
      <c r="P4137" s="9">
        <f>IF(ISBLANK('1. Raw Data'!P4137), 0, '1. Raw Data'!P4137)</f>
        <v>0</v>
      </c>
      <c r="Q4137" s="9">
        <v>423</v>
      </c>
      <c r="R4137" s="9">
        <v>8</v>
      </c>
      <c r="S4137" s="9">
        <f t="shared" si="192"/>
        <v>569.72</v>
      </c>
      <c r="T4137" s="9">
        <f t="shared" si="193"/>
        <v>140.20500000000004</v>
      </c>
      <c r="U4137" s="23">
        <f t="shared" si="194"/>
        <v>0.24609457277259011</v>
      </c>
    </row>
    <row r="4138" spans="1:21" x14ac:dyDescent="0.3">
      <c r="A4138" s="9">
        <v>2427</v>
      </c>
      <c r="B4138" s="9" t="str">
        <f>PROPER(TRIM('1. Raw Data'!B4138))</f>
        <v>Customer_4136</v>
      </c>
      <c r="C4138" s="9">
        <f>IF(OR('1. Raw Data'!C4138&lt;18, '1. Raw Data'!C4138&gt;100), MEDIAN('1. Raw Data'!$C$2:$C$5001), '1. Raw Data'!C4138)</f>
        <v>41</v>
      </c>
      <c r="D4138" s="9" t="s">
        <v>5022</v>
      </c>
      <c r="E4138" s="22">
        <v>45236</v>
      </c>
      <c r="F4138" s="9">
        <v>0</v>
      </c>
      <c r="G4138" s="9">
        <v>13907</v>
      </c>
      <c r="H4138" s="15">
        <v>45088</v>
      </c>
      <c r="I4138" s="9" t="s">
        <v>7456</v>
      </c>
      <c r="J4138" s="9">
        <v>104</v>
      </c>
      <c r="K4138" s="9" t="s">
        <v>7499</v>
      </c>
      <c r="L4138" s="9" t="str">
        <f>IF(OR('1. Raw Data'!L4138="Elec", '1. Raw Data'!L4138="elect"), "Electronics", '1. Raw Data'!L4138)</f>
        <v>Sports</v>
      </c>
      <c r="M4138" s="9">
        <v>1363.05</v>
      </c>
      <c r="N4138" s="9">
        <f>IF(ISBLANK('1. Raw Data'!N4138), MEDIAN('1. Raw Data'!$N$2:$N$5001), '1. Raw Data'!N4138)</f>
        <v>609.34</v>
      </c>
      <c r="O4138" s="9">
        <v>4</v>
      </c>
      <c r="P4138" s="9">
        <f>IF(ISBLANK('1. Raw Data'!P4138), 0, '1. Raw Data'!P4138)</f>
        <v>0</v>
      </c>
      <c r="Q4138" s="9">
        <v>422</v>
      </c>
      <c r="R4138" s="9">
        <v>1</v>
      </c>
      <c r="S4138" s="9">
        <f t="shared" si="192"/>
        <v>5452.2</v>
      </c>
      <c r="T4138" s="9">
        <f t="shared" si="193"/>
        <v>3014.8399999999997</v>
      </c>
      <c r="U4138" s="23">
        <f t="shared" si="194"/>
        <v>0.55295843879534867</v>
      </c>
    </row>
    <row r="4139" spans="1:21" x14ac:dyDescent="0.3">
      <c r="A4139" s="9">
        <v>2289</v>
      </c>
      <c r="B4139" s="9" t="str">
        <f>PROPER(TRIM('1. Raw Data'!B4139))</f>
        <v>Customer_4137</v>
      </c>
      <c r="C4139" s="9">
        <f>IF(OR('1. Raw Data'!C4139&lt;18, '1. Raw Data'!C4139&gt;100), MEDIAN('1. Raw Data'!$C$2:$C$5001), '1. Raw Data'!C4139)</f>
        <v>74</v>
      </c>
      <c r="D4139" s="9" t="s">
        <v>5018</v>
      </c>
      <c r="E4139" s="22">
        <v>44454</v>
      </c>
      <c r="F4139" s="9">
        <v>0</v>
      </c>
      <c r="G4139" s="9">
        <v>12864</v>
      </c>
      <c r="H4139" s="15">
        <v>44454</v>
      </c>
      <c r="I4139" s="9" t="s">
        <v>7455</v>
      </c>
      <c r="J4139" s="9">
        <v>134</v>
      </c>
      <c r="K4139" s="9" t="s">
        <v>7482</v>
      </c>
      <c r="L4139" s="9" t="str">
        <f>IF(OR('1. Raw Data'!L4139="Elec", '1. Raw Data'!L4139="elect"), "Electronics", '1. Raw Data'!L4139)</f>
        <v>Sports</v>
      </c>
      <c r="M4139" s="9">
        <v>872.4</v>
      </c>
      <c r="N4139" s="9">
        <f>IF(ISBLANK('1. Raw Data'!N4139), MEDIAN('1. Raw Data'!$N$2:$N$5001), '1. Raw Data'!N4139)</f>
        <v>555.78</v>
      </c>
      <c r="O4139" s="9">
        <v>4</v>
      </c>
      <c r="P4139" s="9">
        <f>IF(ISBLANK('1. Raw Data'!P4139), 0, '1. Raw Data'!P4139)</f>
        <v>0</v>
      </c>
      <c r="Q4139" s="9">
        <v>639</v>
      </c>
      <c r="R4139" s="9">
        <v>2</v>
      </c>
      <c r="S4139" s="9">
        <f t="shared" si="192"/>
        <v>3489.6</v>
      </c>
      <c r="T4139" s="9">
        <f t="shared" si="193"/>
        <v>1266.48</v>
      </c>
      <c r="U4139" s="23">
        <f t="shared" si="194"/>
        <v>0.36292984869326</v>
      </c>
    </row>
    <row r="4140" spans="1:21" x14ac:dyDescent="0.3">
      <c r="A4140" s="9">
        <v>1314</v>
      </c>
      <c r="B4140" s="9" t="str">
        <f>PROPER(TRIM('1. Raw Data'!B4140))</f>
        <v>Customer_4138</v>
      </c>
      <c r="C4140" s="9">
        <f>IF(OR('1. Raw Data'!C4140&lt;18, '1. Raw Data'!C4140&gt;100), MEDIAN('1. Raw Data'!$C$2:$C$5001), '1. Raw Data'!C4140)</f>
        <v>52</v>
      </c>
      <c r="D4140" s="9" t="s">
        <v>5019</v>
      </c>
      <c r="E4140" s="22">
        <v>45274</v>
      </c>
      <c r="F4140" s="9">
        <v>0</v>
      </c>
      <c r="G4140" s="9">
        <v>11553</v>
      </c>
      <c r="H4140" s="15">
        <v>45274</v>
      </c>
      <c r="I4140" s="9" t="s">
        <v>7457</v>
      </c>
      <c r="J4140" s="9">
        <v>119</v>
      </c>
      <c r="K4140" s="9" t="s">
        <v>7459</v>
      </c>
      <c r="L4140" s="9" t="str">
        <f>IF(OR('1. Raw Data'!L4140="Elec", '1. Raw Data'!L4140="elect"), "Electronics", '1. Raw Data'!L4140)</f>
        <v>Clothing</v>
      </c>
      <c r="M4140" s="9">
        <v>364.65</v>
      </c>
      <c r="N4140" s="9">
        <f>IF(ISBLANK('1. Raw Data'!N4140), MEDIAN('1. Raw Data'!$N$2:$N$5001), '1. Raw Data'!N4140)</f>
        <v>175.77</v>
      </c>
      <c r="O4140" s="9">
        <v>4</v>
      </c>
      <c r="P4140" s="9">
        <f>IF(ISBLANK('1. Raw Data'!P4140), 0, '1. Raw Data'!P4140)</f>
        <v>0.1</v>
      </c>
      <c r="Q4140" s="9">
        <v>384</v>
      </c>
      <c r="R4140" s="9">
        <v>2</v>
      </c>
      <c r="S4140" s="9">
        <f t="shared" si="192"/>
        <v>1312.74</v>
      </c>
      <c r="T4140" s="9">
        <f t="shared" si="193"/>
        <v>609.66</v>
      </c>
      <c r="U4140" s="23">
        <f t="shared" si="194"/>
        <v>0.46441793500617029</v>
      </c>
    </row>
    <row r="4141" spans="1:21" x14ac:dyDescent="0.3">
      <c r="A4141" s="9">
        <v>2064</v>
      </c>
      <c r="B4141" s="9" t="str">
        <f>PROPER(TRIM('1. Raw Data'!B4141))</f>
        <v>Customer_4139</v>
      </c>
      <c r="C4141" s="9">
        <f>IF(OR('1. Raw Data'!C4141&lt;18, '1. Raw Data'!C4141&gt;100), MEDIAN('1. Raw Data'!$C$2:$C$5001), '1. Raw Data'!C4141)</f>
        <v>47</v>
      </c>
      <c r="D4141" s="9" t="s">
        <v>5021</v>
      </c>
      <c r="E4141" s="22">
        <v>45258</v>
      </c>
      <c r="F4141" s="9">
        <v>0</v>
      </c>
      <c r="G4141" s="9">
        <v>10754</v>
      </c>
      <c r="H4141" s="15">
        <v>45258</v>
      </c>
      <c r="I4141" s="9" t="s">
        <v>7455</v>
      </c>
      <c r="J4141" s="9">
        <v>137</v>
      </c>
      <c r="K4141" s="9" t="s">
        <v>7484</v>
      </c>
      <c r="L4141" s="9" t="str">
        <f>IF(OR('1. Raw Data'!L4141="Elec", '1. Raw Data'!L4141="elect"), "Electronics", '1. Raw Data'!L4141)</f>
        <v>Sports</v>
      </c>
      <c r="M4141" s="9">
        <v>228.04</v>
      </c>
      <c r="N4141" s="9">
        <f>IF(ISBLANK('1. Raw Data'!N4141), MEDIAN('1. Raw Data'!$N$2:$N$5001), '1. Raw Data'!N4141)</f>
        <v>138.06</v>
      </c>
      <c r="O4141" s="9">
        <v>3</v>
      </c>
      <c r="P4141" s="9">
        <f>IF(ISBLANK('1. Raw Data'!P4141), 0, '1. Raw Data'!P4141)</f>
        <v>0.1</v>
      </c>
      <c r="Q4141" s="9">
        <v>400</v>
      </c>
      <c r="R4141" s="9">
        <v>5</v>
      </c>
      <c r="S4141" s="9">
        <f t="shared" si="192"/>
        <v>615.70799999999997</v>
      </c>
      <c r="T4141" s="9">
        <f t="shared" si="193"/>
        <v>201.52799999999996</v>
      </c>
      <c r="U4141" s="23">
        <f t="shared" si="194"/>
        <v>0.32731099807051389</v>
      </c>
    </row>
    <row r="4142" spans="1:21" x14ac:dyDescent="0.3">
      <c r="A4142" s="9">
        <v>1104</v>
      </c>
      <c r="B4142" s="9" t="str">
        <f>PROPER(TRIM('1. Raw Data'!B4142))</f>
        <v>Customer_4140</v>
      </c>
      <c r="C4142" s="9">
        <f>IF(OR('1. Raw Data'!C4142&lt;18, '1. Raw Data'!C4142&gt;100), MEDIAN('1. Raw Data'!$C$2:$C$5001), '1. Raw Data'!C4142)</f>
        <v>50</v>
      </c>
      <c r="D4142" s="9" t="s">
        <v>5021</v>
      </c>
      <c r="E4142" s="22">
        <v>45066</v>
      </c>
      <c r="F4142" s="9">
        <v>0</v>
      </c>
      <c r="G4142" s="9">
        <v>10675</v>
      </c>
      <c r="H4142" s="15">
        <v>45066</v>
      </c>
      <c r="I4142" s="9" t="s">
        <v>7456</v>
      </c>
      <c r="J4142" s="9">
        <v>109</v>
      </c>
      <c r="K4142" s="9" t="s">
        <v>7466</v>
      </c>
      <c r="L4142" s="9" t="str">
        <f>IF(OR('1. Raw Data'!L4142="Elec", '1. Raw Data'!L4142="elect"), "Electronics", '1. Raw Data'!L4142)</f>
        <v>Electronics</v>
      </c>
      <c r="M4142" s="9">
        <v>801.43</v>
      </c>
      <c r="N4142" s="9">
        <f>IF(ISBLANK('1. Raw Data'!N4142), MEDIAN('1. Raw Data'!$N$2:$N$5001), '1. Raw Data'!N4142)</f>
        <v>344</v>
      </c>
      <c r="O4142" s="9">
        <v>5</v>
      </c>
      <c r="P4142" s="9">
        <f>IF(ISBLANK('1. Raw Data'!P4142), 0, '1. Raw Data'!P4142)</f>
        <v>0</v>
      </c>
      <c r="Q4142" s="9">
        <v>592</v>
      </c>
      <c r="R4142" s="9">
        <v>4</v>
      </c>
      <c r="S4142" s="9">
        <f t="shared" si="192"/>
        <v>4007.1499999999996</v>
      </c>
      <c r="T4142" s="9">
        <f t="shared" si="193"/>
        <v>2287.1499999999996</v>
      </c>
      <c r="U4142" s="23">
        <f t="shared" si="194"/>
        <v>0.57076725353430735</v>
      </c>
    </row>
    <row r="4143" spans="1:21" x14ac:dyDescent="0.3">
      <c r="A4143" s="9">
        <v>2216</v>
      </c>
      <c r="B4143" s="9" t="str">
        <f>PROPER(TRIM('1. Raw Data'!B4143))</f>
        <v>Customer_4141</v>
      </c>
      <c r="C4143" s="9">
        <f>IF(OR('1. Raw Data'!C4143&lt;18, '1. Raw Data'!C4143&gt;100), MEDIAN('1. Raw Data'!$C$2:$C$5001), '1. Raw Data'!C4143)</f>
        <v>47</v>
      </c>
      <c r="D4143" s="9" t="s">
        <v>5022</v>
      </c>
      <c r="E4143" s="22">
        <v>43913</v>
      </c>
      <c r="F4143" s="9">
        <v>1</v>
      </c>
      <c r="G4143" s="9">
        <v>10831</v>
      </c>
      <c r="H4143" s="15">
        <v>43913</v>
      </c>
      <c r="I4143" s="9" t="s">
        <v>7455</v>
      </c>
      <c r="J4143" s="9">
        <v>124</v>
      </c>
      <c r="K4143" s="9" t="s">
        <v>7497</v>
      </c>
      <c r="L4143" s="9" t="str">
        <f>IF(OR('1. Raw Data'!L4143="Elec", '1. Raw Data'!L4143="elect"), "Electronics", '1. Raw Data'!L4143)</f>
        <v>Electronics</v>
      </c>
      <c r="M4143" s="9">
        <v>844.14</v>
      </c>
      <c r="N4143" s="9">
        <f>IF(ISBLANK('1. Raw Data'!N4143), MEDIAN('1. Raw Data'!$N$2:$N$5001), '1. Raw Data'!N4143)</f>
        <v>545.78</v>
      </c>
      <c r="O4143" s="9">
        <v>5</v>
      </c>
      <c r="P4143" s="9">
        <f>IF(ISBLANK('1. Raw Data'!P4143), 0, '1. Raw Data'!P4143)</f>
        <v>0</v>
      </c>
      <c r="Q4143" s="9">
        <v>858</v>
      </c>
      <c r="R4143" s="9">
        <v>3</v>
      </c>
      <c r="S4143" s="9">
        <f t="shared" si="192"/>
        <v>4220.7</v>
      </c>
      <c r="T4143" s="9">
        <f t="shared" si="193"/>
        <v>1491.8000000000002</v>
      </c>
      <c r="U4143" s="23">
        <f t="shared" si="194"/>
        <v>0.3534484801099344</v>
      </c>
    </row>
    <row r="4144" spans="1:21" x14ac:dyDescent="0.3">
      <c r="A4144" s="9">
        <v>2424</v>
      </c>
      <c r="B4144" s="9" t="str">
        <f>PROPER(TRIM('1. Raw Data'!B4144))</f>
        <v>Customer_4142</v>
      </c>
      <c r="C4144" s="9">
        <f>IF(OR('1. Raw Data'!C4144&lt;18, '1. Raw Data'!C4144&gt;100), MEDIAN('1. Raw Data'!$C$2:$C$5001), '1. Raw Data'!C4144)</f>
        <v>46</v>
      </c>
      <c r="D4144" s="9" t="s">
        <v>5018</v>
      </c>
      <c r="E4144" s="22">
        <v>44271</v>
      </c>
      <c r="F4144" s="9">
        <v>0</v>
      </c>
      <c r="G4144" s="9">
        <v>11119</v>
      </c>
      <c r="H4144" s="15">
        <v>44271</v>
      </c>
      <c r="I4144" s="9" t="s">
        <v>7457</v>
      </c>
      <c r="J4144" s="9">
        <v>113</v>
      </c>
      <c r="K4144" s="9" t="s">
        <v>7460</v>
      </c>
      <c r="L4144" s="9" t="str">
        <f>IF(OR('1. Raw Data'!L4144="Elec", '1. Raw Data'!L4144="elect"), "Electronics", '1. Raw Data'!L4144)</f>
        <v>Sports</v>
      </c>
      <c r="M4144" s="9">
        <v>534.9</v>
      </c>
      <c r="N4144" s="9">
        <f>IF(ISBLANK('1. Raw Data'!N4144), MEDIAN('1. Raw Data'!$N$2:$N$5001), '1. Raw Data'!N4144)</f>
        <v>372.54</v>
      </c>
      <c r="O4144" s="9">
        <v>1</v>
      </c>
      <c r="P4144" s="9">
        <f>IF(ISBLANK('1. Raw Data'!P4144), 0, '1. Raw Data'!P4144)</f>
        <v>0</v>
      </c>
      <c r="Q4144" s="9">
        <v>575</v>
      </c>
      <c r="R4144" s="9">
        <v>6</v>
      </c>
      <c r="S4144" s="9">
        <f t="shared" si="192"/>
        <v>534.9</v>
      </c>
      <c r="T4144" s="9">
        <f t="shared" si="193"/>
        <v>162.35999999999996</v>
      </c>
      <c r="U4144" s="23">
        <f t="shared" si="194"/>
        <v>0.30353337072349967</v>
      </c>
    </row>
    <row r="4145" spans="1:21" x14ac:dyDescent="0.3">
      <c r="A4145" s="9">
        <v>2301</v>
      </c>
      <c r="B4145" s="9" t="str">
        <f>PROPER(TRIM('1. Raw Data'!B4145))</f>
        <v>Customer_4143</v>
      </c>
      <c r="C4145" s="9">
        <f>IF(OR('1. Raw Data'!C4145&lt;18, '1. Raw Data'!C4145&gt;100), MEDIAN('1. Raw Data'!$C$2:$C$5001), '1. Raw Data'!C4145)</f>
        <v>36</v>
      </c>
      <c r="D4145" s="9" t="s">
        <v>5018</v>
      </c>
      <c r="E4145" s="22">
        <v>44502</v>
      </c>
      <c r="F4145" s="9">
        <v>1</v>
      </c>
      <c r="G4145" s="9">
        <v>10027</v>
      </c>
      <c r="H4145" s="15">
        <v>44238</v>
      </c>
      <c r="I4145" s="9" t="s">
        <v>7457</v>
      </c>
      <c r="J4145" s="9">
        <v>144</v>
      </c>
      <c r="K4145" s="9" t="s">
        <v>7462</v>
      </c>
      <c r="L4145" s="9" t="str">
        <f>IF(OR('1. Raw Data'!L4145="Elec", '1. Raw Data'!L4145="elect"), "Electronics", '1. Raw Data'!L4145)</f>
        <v>Clothing</v>
      </c>
      <c r="M4145" s="9">
        <v>964.1</v>
      </c>
      <c r="N4145" s="9">
        <f>IF(ISBLANK('1. Raw Data'!N4145), MEDIAN('1. Raw Data'!$N$2:$N$5001), '1. Raw Data'!N4145)</f>
        <v>493.72</v>
      </c>
      <c r="O4145" s="9">
        <v>5</v>
      </c>
      <c r="P4145" s="9">
        <f>IF(ISBLANK('1. Raw Data'!P4145), 0, '1. Raw Data'!P4145)</f>
        <v>0.1</v>
      </c>
      <c r="Q4145" s="9">
        <v>781</v>
      </c>
      <c r="R4145" s="9">
        <v>3</v>
      </c>
      <c r="S4145" s="9">
        <f t="shared" si="192"/>
        <v>4338.45</v>
      </c>
      <c r="T4145" s="9">
        <f t="shared" si="193"/>
        <v>1869.8499999999995</v>
      </c>
      <c r="U4145" s="23">
        <f t="shared" si="194"/>
        <v>0.43099494058938087</v>
      </c>
    </row>
    <row r="4146" spans="1:21" x14ac:dyDescent="0.3">
      <c r="A4146" s="9">
        <v>1353</v>
      </c>
      <c r="B4146" s="9" t="str">
        <f>PROPER(TRIM('1. Raw Data'!B4146))</f>
        <v>Customer_4144</v>
      </c>
      <c r="C4146" s="9">
        <f>IF(OR('1. Raw Data'!C4146&lt;18, '1. Raw Data'!C4146&gt;100), MEDIAN('1. Raw Data'!$C$2:$C$5001), '1. Raw Data'!C4146)</f>
        <v>48</v>
      </c>
      <c r="D4146" s="9" t="s">
        <v>5018</v>
      </c>
      <c r="E4146" s="22">
        <v>44134</v>
      </c>
      <c r="F4146" s="9">
        <v>0</v>
      </c>
      <c r="G4146" s="9">
        <v>13035</v>
      </c>
      <c r="H4146" s="15">
        <v>44134</v>
      </c>
      <c r="I4146" s="9" t="s">
        <v>7455</v>
      </c>
      <c r="J4146" s="9">
        <v>130</v>
      </c>
      <c r="K4146" s="9" t="s">
        <v>7487</v>
      </c>
      <c r="L4146" s="9" t="str">
        <f>IF(OR('1. Raw Data'!L4146="Elec", '1. Raw Data'!L4146="elect"), "Electronics", '1. Raw Data'!L4146)</f>
        <v>Electronics</v>
      </c>
      <c r="M4146" s="9">
        <v>149.59</v>
      </c>
      <c r="N4146" s="9">
        <f>IF(ISBLANK('1. Raw Data'!N4146), MEDIAN('1. Raw Data'!$N$2:$N$5001), '1. Raw Data'!N4146)</f>
        <v>82.52</v>
      </c>
      <c r="O4146" s="9">
        <v>1</v>
      </c>
      <c r="P4146" s="9">
        <f>IF(ISBLANK('1. Raw Data'!P4146), 0, '1. Raw Data'!P4146)</f>
        <v>0.2</v>
      </c>
      <c r="Q4146" s="9">
        <v>836</v>
      </c>
      <c r="R4146" s="9">
        <v>3</v>
      </c>
      <c r="S4146" s="9">
        <f t="shared" si="192"/>
        <v>119.67200000000001</v>
      </c>
      <c r="T4146" s="9">
        <f t="shared" si="193"/>
        <v>37.152000000000015</v>
      </c>
      <c r="U4146" s="23">
        <f t="shared" si="194"/>
        <v>0.31044855939568161</v>
      </c>
    </row>
    <row r="4147" spans="1:21" x14ac:dyDescent="0.3">
      <c r="A4147" s="9">
        <v>2015</v>
      </c>
      <c r="B4147" s="9" t="str">
        <f>PROPER(TRIM('1. Raw Data'!B4147))</f>
        <v>Customer_4145</v>
      </c>
      <c r="C4147" s="9">
        <f>IF(OR('1. Raw Data'!C4147&lt;18, '1. Raw Data'!C4147&gt;100), MEDIAN('1. Raw Data'!$C$2:$C$5001), '1. Raw Data'!C4147)</f>
        <v>54</v>
      </c>
      <c r="D4147" s="9" t="s">
        <v>5023</v>
      </c>
      <c r="E4147" s="22">
        <v>43958</v>
      </c>
      <c r="F4147" s="9">
        <v>0</v>
      </c>
      <c r="G4147" s="9">
        <v>11253</v>
      </c>
      <c r="H4147" s="15">
        <v>44017</v>
      </c>
      <c r="I4147" s="9" t="s">
        <v>7456</v>
      </c>
      <c r="J4147" s="9">
        <v>119</v>
      </c>
      <c r="K4147" s="9" t="s">
        <v>7459</v>
      </c>
      <c r="L4147" s="9" t="str">
        <f>IF(OR('1. Raw Data'!L4147="Elec", '1. Raw Data'!L4147="elect"), "Electronics", '1. Raw Data'!L4147)</f>
        <v>Sports</v>
      </c>
      <c r="M4147" s="9">
        <v>260.45</v>
      </c>
      <c r="N4147" s="9">
        <f>IF(ISBLANK('1. Raw Data'!N4147), MEDIAN('1. Raw Data'!$N$2:$N$5001), '1. Raw Data'!N4147)</f>
        <v>138.77000000000001</v>
      </c>
      <c r="O4147" s="9">
        <v>3</v>
      </c>
      <c r="P4147" s="9">
        <f>IF(ISBLANK('1. Raw Data'!P4147), 0, '1. Raw Data'!P4147)</f>
        <v>0</v>
      </c>
      <c r="Q4147" s="9">
        <v>436</v>
      </c>
      <c r="R4147" s="9">
        <v>3</v>
      </c>
      <c r="S4147" s="9">
        <f t="shared" si="192"/>
        <v>781.34999999999991</v>
      </c>
      <c r="T4147" s="9">
        <f t="shared" si="193"/>
        <v>365.03999999999985</v>
      </c>
      <c r="U4147" s="23">
        <f t="shared" si="194"/>
        <v>0.46719139950086375</v>
      </c>
    </row>
    <row r="4148" spans="1:21" x14ac:dyDescent="0.3">
      <c r="A4148" s="9">
        <v>1732</v>
      </c>
      <c r="B4148" s="9" t="str">
        <f>PROPER(TRIM('1. Raw Data'!B4148))</f>
        <v>Customer_4146</v>
      </c>
      <c r="C4148" s="9">
        <f>IF(OR('1. Raw Data'!C4148&lt;18, '1. Raw Data'!C4148&gt;100), MEDIAN('1. Raw Data'!$C$2:$C$5001), '1. Raw Data'!C4148)</f>
        <v>40</v>
      </c>
      <c r="D4148" s="9" t="s">
        <v>5019</v>
      </c>
      <c r="E4148" s="22">
        <v>45287</v>
      </c>
      <c r="F4148" s="9">
        <v>0</v>
      </c>
      <c r="G4148" s="9">
        <v>10415</v>
      </c>
      <c r="H4148" s="15">
        <v>45287</v>
      </c>
      <c r="I4148" s="9" t="s">
        <v>7455</v>
      </c>
      <c r="J4148" s="9">
        <v>141</v>
      </c>
      <c r="K4148" s="9" t="s">
        <v>7490</v>
      </c>
      <c r="L4148" s="9" t="str">
        <f>IF(OR('1. Raw Data'!L4148="Elec", '1. Raw Data'!L4148="elect"), "Electronics", '1. Raw Data'!L4148)</f>
        <v>Home Appliances</v>
      </c>
      <c r="M4148" s="9">
        <v>842.1</v>
      </c>
      <c r="N4148" s="9">
        <f>IF(ISBLANK('1. Raw Data'!N4148), MEDIAN('1. Raw Data'!$N$2:$N$5001), '1. Raw Data'!N4148)</f>
        <v>562.74</v>
      </c>
      <c r="O4148" s="9">
        <v>4</v>
      </c>
      <c r="P4148" s="9">
        <f>IF(ISBLANK('1. Raw Data'!P4148), 0, '1. Raw Data'!P4148)</f>
        <v>0</v>
      </c>
      <c r="Q4148" s="9">
        <v>371</v>
      </c>
      <c r="R4148" s="9">
        <v>3</v>
      </c>
      <c r="S4148" s="9">
        <f t="shared" si="192"/>
        <v>3368.4</v>
      </c>
      <c r="T4148" s="9">
        <f t="shared" si="193"/>
        <v>1117.44</v>
      </c>
      <c r="U4148" s="23">
        <f t="shared" si="194"/>
        <v>0.33174207338795869</v>
      </c>
    </row>
    <row r="4149" spans="1:21" x14ac:dyDescent="0.3">
      <c r="A4149" s="9">
        <v>1708</v>
      </c>
      <c r="B4149" s="9" t="str">
        <f>PROPER(TRIM('1. Raw Data'!B4149))</f>
        <v>Customer_4147</v>
      </c>
      <c r="C4149" s="9">
        <f>IF(OR('1. Raw Data'!C4149&lt;18, '1. Raw Data'!C4149&gt;100), MEDIAN('1. Raw Data'!$C$2:$C$5001), '1. Raw Data'!C4149)</f>
        <v>54</v>
      </c>
      <c r="D4149" s="9" t="s">
        <v>5021</v>
      </c>
      <c r="E4149" s="22">
        <v>44339</v>
      </c>
      <c r="F4149" s="9">
        <v>0</v>
      </c>
      <c r="G4149" s="9">
        <v>13527</v>
      </c>
      <c r="H4149" s="15">
        <v>44339</v>
      </c>
      <c r="I4149" s="9" t="s">
        <v>7455</v>
      </c>
      <c r="J4149" s="9">
        <v>110</v>
      </c>
      <c r="K4149" s="9" t="s">
        <v>7493</v>
      </c>
      <c r="L4149" s="9" t="str">
        <f>IF(OR('1. Raw Data'!L4149="Elec", '1. Raw Data'!L4149="elect"), "Electronics", '1. Raw Data'!L4149)</f>
        <v>Clothing</v>
      </c>
      <c r="M4149" s="9">
        <v>139.63</v>
      </c>
      <c r="N4149" s="9">
        <f>IF(ISBLANK('1. Raw Data'!N4149), MEDIAN('1. Raw Data'!$N$2:$N$5001), '1. Raw Data'!N4149)</f>
        <v>56.27</v>
      </c>
      <c r="O4149" s="9">
        <v>3</v>
      </c>
      <c r="P4149" s="9">
        <f>IF(ISBLANK('1. Raw Data'!P4149), 0, '1. Raw Data'!P4149)</f>
        <v>0.05</v>
      </c>
      <c r="Q4149" s="9">
        <v>425</v>
      </c>
      <c r="R4149" s="9">
        <v>6</v>
      </c>
      <c r="S4149" s="9">
        <f t="shared" si="192"/>
        <v>397.94549999999998</v>
      </c>
      <c r="T4149" s="9">
        <f t="shared" si="193"/>
        <v>229.13549999999998</v>
      </c>
      <c r="U4149" s="23">
        <f t="shared" si="194"/>
        <v>0.57579618314568204</v>
      </c>
    </row>
    <row r="4150" spans="1:21" x14ac:dyDescent="0.3">
      <c r="A4150" s="9">
        <v>2279</v>
      </c>
      <c r="B4150" s="9" t="str">
        <f>PROPER(TRIM('1. Raw Data'!B4150))</f>
        <v>Customer_4148</v>
      </c>
      <c r="C4150" s="9">
        <f>IF(OR('1. Raw Data'!C4150&lt;18, '1. Raw Data'!C4150&gt;100), MEDIAN('1. Raw Data'!$C$2:$C$5001), '1. Raw Data'!C4150)</f>
        <v>62</v>
      </c>
      <c r="D4150" s="9" t="s">
        <v>5019</v>
      </c>
      <c r="E4150" s="22">
        <v>44559</v>
      </c>
      <c r="F4150" s="9">
        <v>0</v>
      </c>
      <c r="G4150" s="9">
        <v>12072</v>
      </c>
      <c r="H4150" s="15">
        <v>44559</v>
      </c>
      <c r="I4150" s="9" t="s">
        <v>7457</v>
      </c>
      <c r="J4150" s="9">
        <v>142</v>
      </c>
      <c r="K4150" s="9" t="s">
        <v>7500</v>
      </c>
      <c r="L4150" s="9" t="str">
        <f>IF(OR('1. Raw Data'!L4150="Elec", '1. Raw Data'!L4150="elect"), "Electronics", '1. Raw Data'!L4150)</f>
        <v>Clothing</v>
      </c>
      <c r="M4150" s="9">
        <v>1327.32</v>
      </c>
      <c r="N4150" s="9">
        <f>IF(ISBLANK('1. Raw Data'!N4150), MEDIAN('1. Raw Data'!$N$2:$N$5001), '1. Raw Data'!N4150)</f>
        <v>791.13</v>
      </c>
      <c r="O4150" s="9">
        <v>4</v>
      </c>
      <c r="P4150" s="9">
        <f>IF(ISBLANK('1. Raw Data'!P4150), 0, '1. Raw Data'!P4150)</f>
        <v>0.1</v>
      </c>
      <c r="Q4150" s="9">
        <v>456</v>
      </c>
      <c r="R4150" s="9">
        <v>4</v>
      </c>
      <c r="S4150" s="9">
        <f t="shared" si="192"/>
        <v>4778.3519999999999</v>
      </c>
      <c r="T4150" s="9">
        <f t="shared" si="193"/>
        <v>1613.8319999999999</v>
      </c>
      <c r="U4150" s="23">
        <f t="shared" si="194"/>
        <v>0.33773819927874715</v>
      </c>
    </row>
    <row r="4151" spans="1:21" x14ac:dyDescent="0.3">
      <c r="A4151" s="9">
        <v>1650</v>
      </c>
      <c r="B4151" s="9" t="str">
        <f>PROPER(TRIM('1. Raw Data'!B4151))</f>
        <v>Customer_4149</v>
      </c>
      <c r="C4151" s="9">
        <f>IF(OR('1. Raw Data'!C4151&lt;18, '1. Raw Data'!C4151&gt;100), MEDIAN('1. Raw Data'!$C$2:$C$5001), '1. Raw Data'!C4151)</f>
        <v>56</v>
      </c>
      <c r="D4151" s="9" t="s">
        <v>5019</v>
      </c>
      <c r="E4151" s="22">
        <v>44642</v>
      </c>
      <c r="F4151" s="9">
        <v>0</v>
      </c>
      <c r="G4151" s="9">
        <v>11710</v>
      </c>
      <c r="H4151" s="15">
        <v>44642</v>
      </c>
      <c r="I4151" s="9" t="s">
        <v>7455</v>
      </c>
      <c r="J4151" s="9">
        <v>144</v>
      </c>
      <c r="K4151" s="9" t="s">
        <v>7462</v>
      </c>
      <c r="L4151" s="9" t="str">
        <f>IF(OR('1. Raw Data'!L4151="Elec", '1. Raw Data'!L4151="elect"), "Electronics", '1. Raw Data'!L4151)</f>
        <v>Clothing</v>
      </c>
      <c r="M4151" s="9">
        <v>256.11</v>
      </c>
      <c r="N4151" s="9">
        <f>IF(ISBLANK('1. Raw Data'!N4151), MEDIAN('1. Raw Data'!$N$2:$N$5001), '1. Raw Data'!N4151)</f>
        <v>152.57</v>
      </c>
      <c r="O4151" s="9">
        <v>4</v>
      </c>
      <c r="P4151" s="9">
        <f>IF(ISBLANK('1. Raw Data'!P4151), 0, '1. Raw Data'!P4151)</f>
        <v>0</v>
      </c>
      <c r="Q4151" s="9">
        <v>1016</v>
      </c>
      <c r="R4151" s="9">
        <v>1</v>
      </c>
      <c r="S4151" s="9">
        <f t="shared" si="192"/>
        <v>1024.44</v>
      </c>
      <c r="T4151" s="9">
        <f t="shared" si="193"/>
        <v>414.16000000000008</v>
      </c>
      <c r="U4151" s="23">
        <f t="shared" si="194"/>
        <v>0.40427941119050415</v>
      </c>
    </row>
    <row r="4152" spans="1:21" x14ac:dyDescent="0.3">
      <c r="A4152" s="9">
        <v>1823</v>
      </c>
      <c r="B4152" s="9" t="str">
        <f>PROPER(TRIM('1. Raw Data'!B4152))</f>
        <v>Customer_4150</v>
      </c>
      <c r="C4152" s="9">
        <f>IF(OR('1. Raw Data'!C4152&lt;18, '1. Raw Data'!C4152&gt;100), MEDIAN('1. Raw Data'!$C$2:$C$5001), '1. Raw Data'!C4152)</f>
        <v>49</v>
      </c>
      <c r="D4152" s="9" t="s">
        <v>5019</v>
      </c>
      <c r="E4152" s="22">
        <v>44882</v>
      </c>
      <c r="F4152" s="9">
        <v>0</v>
      </c>
      <c r="G4152" s="9">
        <v>13475</v>
      </c>
      <c r="H4152" s="15">
        <v>44882</v>
      </c>
      <c r="I4152" s="9" t="s">
        <v>7457</v>
      </c>
      <c r="J4152" s="9">
        <v>114</v>
      </c>
      <c r="K4152" s="9" t="s">
        <v>7463</v>
      </c>
      <c r="L4152" s="9" t="str">
        <f>IF(OR('1. Raw Data'!L4152="Elec", '1. Raw Data'!L4152="elect"), "Electronics", '1. Raw Data'!L4152)</f>
        <v>Home Appliances</v>
      </c>
      <c r="M4152" s="9">
        <v>1027.18</v>
      </c>
      <c r="N4152" s="9">
        <f>IF(ISBLANK('1. Raw Data'!N4152), MEDIAN('1. Raw Data'!$N$2:$N$5001), '1. Raw Data'!N4152)</f>
        <v>528.71</v>
      </c>
      <c r="O4152" s="9">
        <v>1</v>
      </c>
      <c r="P4152" s="9">
        <f>IF(ISBLANK('1. Raw Data'!P4152), 0, '1. Raw Data'!P4152)</f>
        <v>0</v>
      </c>
      <c r="Q4152" s="9">
        <v>776</v>
      </c>
      <c r="R4152" s="9">
        <v>3</v>
      </c>
      <c r="S4152" s="9">
        <f t="shared" si="192"/>
        <v>1027.18</v>
      </c>
      <c r="T4152" s="9">
        <f t="shared" si="193"/>
        <v>498.47</v>
      </c>
      <c r="U4152" s="23">
        <f t="shared" si="194"/>
        <v>0.4852800872291127</v>
      </c>
    </row>
    <row r="4153" spans="1:21" x14ac:dyDescent="0.3">
      <c r="A4153" s="9">
        <v>1946</v>
      </c>
      <c r="B4153" s="9" t="str">
        <f>PROPER(TRIM('1. Raw Data'!B4153))</f>
        <v>Customer_4151</v>
      </c>
      <c r="C4153" s="9">
        <f>IF(OR('1. Raw Data'!C4153&lt;18, '1. Raw Data'!C4153&gt;100), MEDIAN('1. Raw Data'!$C$2:$C$5001), '1. Raw Data'!C4153)</f>
        <v>22</v>
      </c>
      <c r="D4153" s="9" t="s">
        <v>5018</v>
      </c>
      <c r="E4153" s="22">
        <v>43931</v>
      </c>
      <c r="F4153" s="9">
        <v>0</v>
      </c>
      <c r="G4153" s="9">
        <v>12720</v>
      </c>
      <c r="H4153" s="15">
        <v>44108</v>
      </c>
      <c r="I4153" s="9" t="s">
        <v>7457</v>
      </c>
      <c r="J4153" s="9">
        <v>140</v>
      </c>
      <c r="K4153" s="9" t="s">
        <v>7468</v>
      </c>
      <c r="L4153" s="9" t="str">
        <f>IF(OR('1. Raw Data'!L4153="Elec", '1. Raw Data'!L4153="elect"), "Electronics", '1. Raw Data'!L4153)</f>
        <v>Electronics</v>
      </c>
      <c r="M4153" s="9">
        <v>617.24</v>
      </c>
      <c r="N4153" s="9">
        <f>IF(ISBLANK('1. Raw Data'!N4153), MEDIAN('1. Raw Data'!$N$2:$N$5001), '1. Raw Data'!N4153)</f>
        <v>287.51</v>
      </c>
      <c r="O4153" s="9">
        <v>4</v>
      </c>
      <c r="P4153" s="9">
        <f>IF(ISBLANK('1. Raw Data'!P4153), 0, '1. Raw Data'!P4153)</f>
        <v>0</v>
      </c>
      <c r="Q4153" s="9">
        <v>380</v>
      </c>
      <c r="R4153" s="9">
        <v>9</v>
      </c>
      <c r="S4153" s="9">
        <f t="shared" si="192"/>
        <v>2468.96</v>
      </c>
      <c r="T4153" s="9">
        <f t="shared" si="193"/>
        <v>1318.92</v>
      </c>
      <c r="U4153" s="23">
        <f t="shared" si="194"/>
        <v>0.53420063508521809</v>
      </c>
    </row>
    <row r="4154" spans="1:21" x14ac:dyDescent="0.3">
      <c r="A4154" s="9">
        <v>1660</v>
      </c>
      <c r="B4154" s="9" t="str">
        <f>PROPER(TRIM('1. Raw Data'!B4154))</f>
        <v>Customer_4152</v>
      </c>
      <c r="C4154" s="9">
        <f>IF(OR('1. Raw Data'!C4154&lt;18, '1. Raw Data'!C4154&gt;100), MEDIAN('1. Raw Data'!$C$2:$C$5001), '1. Raw Data'!C4154)</f>
        <v>22</v>
      </c>
      <c r="D4154" s="9" t="s">
        <v>5022</v>
      </c>
      <c r="E4154" s="22">
        <v>45217</v>
      </c>
      <c r="F4154" s="9">
        <v>0</v>
      </c>
      <c r="G4154" s="9">
        <v>10541</v>
      </c>
      <c r="H4154" s="15">
        <v>45217</v>
      </c>
      <c r="I4154" s="9" t="s">
        <v>7455</v>
      </c>
      <c r="J4154" s="9">
        <v>148</v>
      </c>
      <c r="K4154" s="9" t="s">
        <v>7491</v>
      </c>
      <c r="L4154" s="9" t="str">
        <f>IF(OR('1. Raw Data'!L4154="Elec", '1. Raw Data'!L4154="elect"), "Electronics", '1. Raw Data'!L4154)</f>
        <v>Clothing</v>
      </c>
      <c r="M4154" s="9">
        <v>629.69000000000005</v>
      </c>
      <c r="N4154" s="9">
        <f>IF(ISBLANK('1. Raw Data'!N4154), MEDIAN('1. Raw Data'!$N$2:$N$5001), '1. Raw Data'!N4154)</f>
        <v>297.14999999999998</v>
      </c>
      <c r="O4154" s="9">
        <v>3</v>
      </c>
      <c r="P4154" s="9">
        <f>IF(ISBLANK('1. Raw Data'!P4154), 0, '1. Raw Data'!P4154)</f>
        <v>0</v>
      </c>
      <c r="Q4154" s="9">
        <v>441</v>
      </c>
      <c r="R4154" s="9">
        <v>8</v>
      </c>
      <c r="S4154" s="9">
        <f t="shared" si="192"/>
        <v>1889.0700000000002</v>
      </c>
      <c r="T4154" s="9">
        <f t="shared" si="193"/>
        <v>997.62000000000023</v>
      </c>
      <c r="U4154" s="23">
        <f t="shared" si="194"/>
        <v>0.52810112912703089</v>
      </c>
    </row>
    <row r="4155" spans="1:21" x14ac:dyDescent="0.3">
      <c r="A4155" s="9">
        <v>1098</v>
      </c>
      <c r="B4155" s="9" t="str">
        <f>PROPER(TRIM('1. Raw Data'!B4155))</f>
        <v>Customer_4153</v>
      </c>
      <c r="C4155" s="9">
        <f>IF(OR('1. Raw Data'!C4155&lt;18, '1. Raw Data'!C4155&gt;100), MEDIAN('1. Raw Data'!$C$2:$C$5001), '1. Raw Data'!C4155)</f>
        <v>36</v>
      </c>
      <c r="D4155" s="9" t="s">
        <v>5022</v>
      </c>
      <c r="E4155" s="22">
        <v>44295</v>
      </c>
      <c r="F4155" s="9">
        <v>0</v>
      </c>
      <c r="G4155" s="9">
        <v>10164</v>
      </c>
      <c r="H4155" s="15">
        <v>44443</v>
      </c>
      <c r="I4155" s="9" t="s">
        <v>7457</v>
      </c>
      <c r="J4155" s="9">
        <v>149</v>
      </c>
      <c r="K4155" s="9" t="s">
        <v>7467</v>
      </c>
      <c r="L4155" s="9" t="str">
        <f>IF(OR('1. Raw Data'!L4155="Elec", '1. Raw Data'!L4155="elect"), "Electronics", '1. Raw Data'!L4155)</f>
        <v>Sports</v>
      </c>
      <c r="M4155" s="9">
        <v>1159.0899999999999</v>
      </c>
      <c r="N4155" s="9">
        <f>IF(ISBLANK('1. Raw Data'!N4155), MEDIAN('1. Raw Data'!$N$2:$N$5001), '1. Raw Data'!N4155)</f>
        <v>741.98</v>
      </c>
      <c r="O4155" s="9">
        <v>2</v>
      </c>
      <c r="P4155" s="9">
        <f>IF(ISBLANK('1. Raw Data'!P4155), 0, '1. Raw Data'!P4155)</f>
        <v>0</v>
      </c>
      <c r="Q4155" s="9">
        <v>700</v>
      </c>
      <c r="R4155" s="9">
        <v>4</v>
      </c>
      <c r="S4155" s="9">
        <f t="shared" si="192"/>
        <v>2318.1799999999998</v>
      </c>
      <c r="T4155" s="9">
        <f t="shared" si="193"/>
        <v>834.2199999999998</v>
      </c>
      <c r="U4155" s="23">
        <f t="shared" si="194"/>
        <v>0.35985989008618824</v>
      </c>
    </row>
    <row r="4156" spans="1:21" x14ac:dyDescent="0.3">
      <c r="A4156" s="9">
        <v>1587</v>
      </c>
      <c r="B4156" s="9" t="str">
        <f>PROPER(TRIM('1. Raw Data'!B4156))</f>
        <v>Customer_4154</v>
      </c>
      <c r="C4156" s="9">
        <f>IF(OR('1. Raw Data'!C4156&lt;18, '1. Raw Data'!C4156&gt;100), MEDIAN('1. Raw Data'!$C$2:$C$5001), '1. Raw Data'!C4156)</f>
        <v>40</v>
      </c>
      <c r="D4156" s="9" t="s">
        <v>5018</v>
      </c>
      <c r="E4156" s="22">
        <v>44363</v>
      </c>
      <c r="F4156" s="9">
        <v>0</v>
      </c>
      <c r="G4156" s="9">
        <v>12255</v>
      </c>
      <c r="H4156" s="15">
        <v>44363</v>
      </c>
      <c r="I4156" s="9" t="s">
        <v>7455</v>
      </c>
      <c r="J4156" s="9">
        <v>120</v>
      </c>
      <c r="K4156" s="9" t="s">
        <v>7488</v>
      </c>
      <c r="L4156" s="9" t="str">
        <f>IF(OR('1. Raw Data'!L4156="Elec", '1. Raw Data'!L4156="elect"), "Electronics", '1. Raw Data'!L4156)</f>
        <v>Clothing</v>
      </c>
      <c r="M4156" s="9">
        <v>774.22</v>
      </c>
      <c r="N4156" s="9">
        <f>IF(ISBLANK('1. Raw Data'!N4156), MEDIAN('1. Raw Data'!$N$2:$N$5001), '1. Raw Data'!N4156)</f>
        <v>429.51499999999999</v>
      </c>
      <c r="O4156" s="9">
        <v>1</v>
      </c>
      <c r="P4156" s="9">
        <f>IF(ISBLANK('1. Raw Data'!P4156), 0, '1. Raw Data'!P4156)</f>
        <v>0</v>
      </c>
      <c r="Q4156" s="9">
        <v>427</v>
      </c>
      <c r="R4156" s="9">
        <v>8</v>
      </c>
      <c r="S4156" s="9">
        <f t="shared" si="192"/>
        <v>774.22</v>
      </c>
      <c r="T4156" s="9">
        <f t="shared" si="193"/>
        <v>344.70500000000004</v>
      </c>
      <c r="U4156" s="23">
        <f t="shared" si="194"/>
        <v>0.44522874635116638</v>
      </c>
    </row>
    <row r="4157" spans="1:21" x14ac:dyDescent="0.3">
      <c r="A4157" s="9">
        <v>1281</v>
      </c>
      <c r="B4157" s="9" t="str">
        <f>PROPER(TRIM('1. Raw Data'!B4157))</f>
        <v>Customer_4155</v>
      </c>
      <c r="C4157" s="9">
        <f>IF(OR('1. Raw Data'!C4157&lt;18, '1. Raw Data'!C4157&gt;100), MEDIAN('1. Raw Data'!$C$2:$C$5001), '1. Raw Data'!C4157)</f>
        <v>60</v>
      </c>
      <c r="D4157" s="9" t="s">
        <v>5021</v>
      </c>
      <c r="E4157" s="22">
        <v>44187</v>
      </c>
      <c r="F4157" s="9">
        <v>1</v>
      </c>
      <c r="G4157" s="9">
        <v>12996</v>
      </c>
      <c r="H4157" s="15">
        <v>44187</v>
      </c>
      <c r="I4157" s="9" t="s">
        <v>7456</v>
      </c>
      <c r="J4157" s="9">
        <v>104</v>
      </c>
      <c r="K4157" s="9" t="s">
        <v>7499</v>
      </c>
      <c r="L4157" s="9" t="str">
        <f>IF(OR('1. Raw Data'!L4157="Elec", '1. Raw Data'!L4157="elect"), "Electronics", '1. Raw Data'!L4157)</f>
        <v>Sports</v>
      </c>
      <c r="M4157" s="9">
        <v>1102.2</v>
      </c>
      <c r="N4157" s="9">
        <f>IF(ISBLANK('1. Raw Data'!N4157), MEDIAN('1. Raw Data'!$N$2:$N$5001), '1. Raw Data'!N4157)</f>
        <v>627.30999999999995</v>
      </c>
      <c r="O4157" s="9">
        <v>4</v>
      </c>
      <c r="P4157" s="9">
        <f>IF(ISBLANK('1. Raw Data'!P4157), 0, '1. Raw Data'!P4157)</f>
        <v>0.05</v>
      </c>
      <c r="Q4157" s="9">
        <v>713</v>
      </c>
      <c r="R4157" s="9">
        <v>2</v>
      </c>
      <c r="S4157" s="9">
        <f t="shared" si="192"/>
        <v>4188.3599999999997</v>
      </c>
      <c r="T4157" s="9">
        <f t="shared" si="193"/>
        <v>1679.12</v>
      </c>
      <c r="U4157" s="23">
        <f t="shared" si="194"/>
        <v>0.4009015461899168</v>
      </c>
    </row>
    <row r="4158" spans="1:21" x14ac:dyDescent="0.3">
      <c r="A4158" s="9">
        <v>1402</v>
      </c>
      <c r="B4158" s="9" t="str">
        <f>PROPER(TRIM('1. Raw Data'!B4158))</f>
        <v>Customer_4156</v>
      </c>
      <c r="C4158" s="9">
        <f>IF(OR('1. Raw Data'!C4158&lt;18, '1. Raw Data'!C4158&gt;100), MEDIAN('1. Raw Data'!$C$2:$C$5001), '1. Raw Data'!C4158)</f>
        <v>40</v>
      </c>
      <c r="D4158" s="9" t="s">
        <v>5021</v>
      </c>
      <c r="E4158" s="22">
        <v>43924</v>
      </c>
      <c r="F4158" s="9">
        <v>0</v>
      </c>
      <c r="G4158" s="9">
        <v>10984</v>
      </c>
      <c r="H4158" s="15">
        <v>43894</v>
      </c>
      <c r="I4158" s="9" t="s">
        <v>7456</v>
      </c>
      <c r="J4158" s="9">
        <v>138</v>
      </c>
      <c r="K4158" s="9" t="s">
        <v>7464</v>
      </c>
      <c r="L4158" s="9" t="str">
        <f>IF(OR('1. Raw Data'!L4158="Elec", '1. Raw Data'!L4158="elect"), "Electronics", '1. Raw Data'!L4158)</f>
        <v>Clothing</v>
      </c>
      <c r="M4158" s="9">
        <v>782.53</v>
      </c>
      <c r="N4158" s="9">
        <f>IF(ISBLANK('1. Raw Data'!N4158), MEDIAN('1. Raw Data'!$N$2:$N$5001), '1. Raw Data'!N4158)</f>
        <v>385.05</v>
      </c>
      <c r="O4158" s="9">
        <v>4</v>
      </c>
      <c r="P4158" s="9">
        <f>IF(ISBLANK('1. Raw Data'!P4158), 0, '1. Raw Data'!P4158)</f>
        <v>0.05</v>
      </c>
      <c r="Q4158" s="9">
        <v>571</v>
      </c>
      <c r="R4158" s="9">
        <v>3</v>
      </c>
      <c r="S4158" s="9">
        <f t="shared" si="192"/>
        <v>2973.6139999999996</v>
      </c>
      <c r="T4158" s="9">
        <f t="shared" si="193"/>
        <v>1433.4139999999995</v>
      </c>
      <c r="U4158" s="23">
        <f t="shared" si="194"/>
        <v>0.48204440791575492</v>
      </c>
    </row>
    <row r="4159" spans="1:21" x14ac:dyDescent="0.3">
      <c r="A4159" s="9">
        <v>2132</v>
      </c>
      <c r="B4159" s="9" t="str">
        <f>PROPER(TRIM('1. Raw Data'!B4159))</f>
        <v>Customer_4157</v>
      </c>
      <c r="C4159" s="9">
        <f>IF(OR('1. Raw Data'!C4159&lt;18, '1. Raw Data'!C4159&gt;100), MEDIAN('1. Raw Data'!$C$2:$C$5001), '1. Raw Data'!C4159)</f>
        <v>24</v>
      </c>
      <c r="D4159" s="9" t="s">
        <v>5021</v>
      </c>
      <c r="E4159" s="22">
        <v>44659</v>
      </c>
      <c r="F4159" s="9">
        <v>0</v>
      </c>
      <c r="G4159" s="9">
        <v>12661</v>
      </c>
      <c r="H4159" s="15">
        <v>44777</v>
      </c>
      <c r="I4159" s="9" t="s">
        <v>7457</v>
      </c>
      <c r="J4159" s="9">
        <v>144</v>
      </c>
      <c r="K4159" s="9" t="s">
        <v>7462</v>
      </c>
      <c r="L4159" s="9" t="str">
        <f>IF(OR('1. Raw Data'!L4159="Elec", '1. Raw Data'!L4159="elect"), "Electronics", '1. Raw Data'!L4159)</f>
        <v>Sports</v>
      </c>
      <c r="M4159" s="9">
        <v>909.71</v>
      </c>
      <c r="N4159" s="9">
        <f>IF(ISBLANK('1. Raw Data'!N4159), MEDIAN('1. Raw Data'!$N$2:$N$5001), '1. Raw Data'!N4159)</f>
        <v>436.27</v>
      </c>
      <c r="O4159" s="9">
        <v>5</v>
      </c>
      <c r="P4159" s="9">
        <f>IF(ISBLANK('1. Raw Data'!P4159), 0, '1. Raw Data'!P4159)</f>
        <v>0.1</v>
      </c>
      <c r="Q4159" s="9">
        <v>999</v>
      </c>
      <c r="R4159" s="9">
        <v>7</v>
      </c>
      <c r="S4159" s="9">
        <f t="shared" si="192"/>
        <v>4093.6950000000002</v>
      </c>
      <c r="T4159" s="9">
        <f t="shared" si="193"/>
        <v>1912.3450000000003</v>
      </c>
      <c r="U4159" s="23">
        <f t="shared" si="194"/>
        <v>0.46714398605660662</v>
      </c>
    </row>
    <row r="4160" spans="1:21" x14ac:dyDescent="0.3">
      <c r="A4160" s="9">
        <v>1699</v>
      </c>
      <c r="B4160" s="9" t="str">
        <f>PROPER(TRIM('1. Raw Data'!B4160))</f>
        <v>Customer_4158</v>
      </c>
      <c r="C4160" s="9">
        <f>IF(OR('1. Raw Data'!C4160&lt;18, '1. Raw Data'!C4160&gt;100), MEDIAN('1. Raw Data'!$C$2:$C$5001), '1. Raw Data'!C4160)</f>
        <v>37</v>
      </c>
      <c r="D4160" s="9" t="s">
        <v>5022</v>
      </c>
      <c r="E4160" s="22">
        <v>44757</v>
      </c>
      <c r="F4160" s="9">
        <v>0</v>
      </c>
      <c r="G4160" s="9">
        <v>10372</v>
      </c>
      <c r="H4160" s="15">
        <v>44757</v>
      </c>
      <c r="I4160" s="9" t="s">
        <v>7456</v>
      </c>
      <c r="J4160" s="9">
        <v>139</v>
      </c>
      <c r="K4160" s="9" t="s">
        <v>7486</v>
      </c>
      <c r="L4160" s="9" t="str">
        <f>IF(OR('1. Raw Data'!L4160="Elec", '1. Raw Data'!L4160="elect"), "Electronics", '1. Raw Data'!L4160)</f>
        <v>Sports</v>
      </c>
      <c r="M4160" s="9">
        <v>1153.04</v>
      </c>
      <c r="N4160" s="9">
        <f>IF(ISBLANK('1. Raw Data'!N4160), MEDIAN('1. Raw Data'!$N$2:$N$5001), '1. Raw Data'!N4160)</f>
        <v>636.16</v>
      </c>
      <c r="O4160" s="9">
        <v>1</v>
      </c>
      <c r="P4160" s="9">
        <f>IF(ISBLANK('1. Raw Data'!P4160), 0, '1. Raw Data'!P4160)</f>
        <v>0</v>
      </c>
      <c r="Q4160" s="9">
        <v>433</v>
      </c>
      <c r="R4160" s="9">
        <v>9</v>
      </c>
      <c r="S4160" s="9">
        <f t="shared" si="192"/>
        <v>1153.04</v>
      </c>
      <c r="T4160" s="9">
        <f t="shared" si="193"/>
        <v>516.88</v>
      </c>
      <c r="U4160" s="23">
        <f t="shared" si="194"/>
        <v>0.44827586206896552</v>
      </c>
    </row>
    <row r="4161" spans="1:21" x14ac:dyDescent="0.3">
      <c r="A4161" s="9">
        <v>1198</v>
      </c>
      <c r="B4161" s="9" t="str">
        <f>PROPER(TRIM('1. Raw Data'!B4161))</f>
        <v>Customer_4159</v>
      </c>
      <c r="C4161" s="9">
        <f>IF(OR('1. Raw Data'!C4161&lt;18, '1. Raw Data'!C4161&gt;100), MEDIAN('1. Raw Data'!$C$2:$C$5001), '1. Raw Data'!C4161)</f>
        <v>25</v>
      </c>
      <c r="D4161" s="9" t="s">
        <v>5022</v>
      </c>
      <c r="E4161" s="22">
        <v>44969</v>
      </c>
      <c r="F4161" s="9">
        <v>1</v>
      </c>
      <c r="G4161" s="9">
        <v>10617</v>
      </c>
      <c r="H4161" s="15">
        <v>45262</v>
      </c>
      <c r="I4161" s="9" t="s">
        <v>7456</v>
      </c>
      <c r="J4161" s="9">
        <v>105</v>
      </c>
      <c r="K4161" s="9" t="s">
        <v>7461</v>
      </c>
      <c r="L4161" s="9" t="str">
        <f>IF(OR('1. Raw Data'!L4161="Elec", '1. Raw Data'!L4161="elect"), "Electronics", '1. Raw Data'!L4161)</f>
        <v>Sports</v>
      </c>
      <c r="M4161" s="9">
        <v>930.6</v>
      </c>
      <c r="N4161" s="9">
        <f>IF(ISBLANK('1. Raw Data'!N4161), MEDIAN('1. Raw Data'!$N$2:$N$5001), '1. Raw Data'!N4161)</f>
        <v>622.9</v>
      </c>
      <c r="O4161" s="9">
        <v>1</v>
      </c>
      <c r="P4161" s="9">
        <f>IF(ISBLANK('1. Raw Data'!P4161), 0, '1. Raw Data'!P4161)</f>
        <v>0</v>
      </c>
      <c r="Q4161" s="9">
        <v>689</v>
      </c>
      <c r="R4161" s="9">
        <v>3</v>
      </c>
      <c r="S4161" s="9">
        <f t="shared" si="192"/>
        <v>930.6</v>
      </c>
      <c r="T4161" s="9">
        <f t="shared" si="193"/>
        <v>307.70000000000005</v>
      </c>
      <c r="U4161" s="23">
        <f t="shared" si="194"/>
        <v>0.33064689447668177</v>
      </c>
    </row>
    <row r="4162" spans="1:21" x14ac:dyDescent="0.3">
      <c r="A4162" s="9">
        <v>2326</v>
      </c>
      <c r="B4162" s="9" t="str">
        <f>PROPER(TRIM('1. Raw Data'!B4162))</f>
        <v>Customer_4160</v>
      </c>
      <c r="C4162" s="9">
        <f>IF(OR('1. Raw Data'!C4162&lt;18, '1. Raw Data'!C4162&gt;100), MEDIAN('1. Raw Data'!$C$2:$C$5001), '1. Raw Data'!C4162)</f>
        <v>28</v>
      </c>
      <c r="D4162" s="9" t="s">
        <v>5019</v>
      </c>
      <c r="E4162" s="22">
        <v>44957</v>
      </c>
      <c r="F4162" s="9">
        <v>0</v>
      </c>
      <c r="G4162" s="9">
        <v>13913</v>
      </c>
      <c r="H4162" s="15">
        <v>44957</v>
      </c>
      <c r="I4162" s="9" t="s">
        <v>7455</v>
      </c>
      <c r="J4162" s="9">
        <v>142</v>
      </c>
      <c r="K4162" s="9" t="s">
        <v>7500</v>
      </c>
      <c r="L4162" s="9" t="str">
        <f>IF(OR('1. Raw Data'!L4162="Elec", '1. Raw Data'!L4162="elect"), "Electronics", '1. Raw Data'!L4162)</f>
        <v>Home Appliances</v>
      </c>
      <c r="M4162" s="9">
        <v>942.64</v>
      </c>
      <c r="N4162" s="9">
        <f>IF(ISBLANK('1. Raw Data'!N4162), MEDIAN('1. Raw Data'!$N$2:$N$5001), '1. Raw Data'!N4162)</f>
        <v>551.85</v>
      </c>
      <c r="O4162" s="9">
        <v>3</v>
      </c>
      <c r="P4162" s="9">
        <f>IF(ISBLANK('1. Raw Data'!P4162), 0, '1. Raw Data'!P4162)</f>
        <v>0</v>
      </c>
      <c r="Q4162" s="9">
        <v>391</v>
      </c>
      <c r="R4162" s="9">
        <v>7</v>
      </c>
      <c r="S4162" s="9">
        <f t="shared" si="192"/>
        <v>2827.92</v>
      </c>
      <c r="T4162" s="9">
        <f t="shared" si="193"/>
        <v>1172.3699999999999</v>
      </c>
      <c r="U4162" s="23">
        <f t="shared" si="194"/>
        <v>0.41456971908681994</v>
      </c>
    </row>
    <row r="4163" spans="1:21" x14ac:dyDescent="0.3">
      <c r="A4163" s="9">
        <v>1326</v>
      </c>
      <c r="B4163" s="9" t="str">
        <f>PROPER(TRIM('1. Raw Data'!B4163))</f>
        <v>Customer_4161</v>
      </c>
      <c r="C4163" s="9">
        <f>IF(OR('1. Raw Data'!C4163&lt;18, '1. Raw Data'!C4163&gt;100), MEDIAN('1. Raw Data'!$C$2:$C$5001), '1. Raw Data'!C4163)</f>
        <v>32</v>
      </c>
      <c r="D4163" s="9" t="s">
        <v>5018</v>
      </c>
      <c r="E4163" s="22">
        <v>44342</v>
      </c>
      <c r="F4163" s="9">
        <v>1</v>
      </c>
      <c r="G4163" s="9">
        <v>10068</v>
      </c>
      <c r="H4163" s="15">
        <v>44342</v>
      </c>
      <c r="I4163" s="9" t="s">
        <v>7455</v>
      </c>
      <c r="J4163" s="9">
        <v>132</v>
      </c>
      <c r="K4163" s="9" t="s">
        <v>7506</v>
      </c>
      <c r="L4163" s="9" t="str">
        <f>IF(OR('1. Raw Data'!L4163="Elec", '1. Raw Data'!L4163="elect"), "Electronics", '1. Raw Data'!L4163)</f>
        <v>Home Appliances</v>
      </c>
      <c r="M4163" s="9">
        <v>1194.3699999999999</v>
      </c>
      <c r="N4163" s="9">
        <f>IF(ISBLANK('1. Raw Data'!N4163), MEDIAN('1. Raw Data'!$N$2:$N$5001), '1. Raw Data'!N4163)</f>
        <v>760.32</v>
      </c>
      <c r="O4163" s="9">
        <v>2</v>
      </c>
      <c r="P4163" s="9">
        <f>IF(ISBLANK('1. Raw Data'!P4163), 0, '1. Raw Data'!P4163)</f>
        <v>0</v>
      </c>
      <c r="Q4163" s="9">
        <v>1055</v>
      </c>
      <c r="R4163" s="9">
        <v>4</v>
      </c>
      <c r="S4163" s="9">
        <f t="shared" ref="S4163:S4226" si="195">M4163 * O4163 * (1 - P4163)</f>
        <v>2388.7399999999998</v>
      </c>
      <c r="T4163" s="9">
        <f t="shared" ref="T4163:T4226" si="196">S4163 - (N4163 * O4163)</f>
        <v>868.09999999999968</v>
      </c>
      <c r="U4163" s="23">
        <f t="shared" ref="U4163:U4226" si="197">T4163 / S4163</f>
        <v>0.36341334762259592</v>
      </c>
    </row>
    <row r="4164" spans="1:21" x14ac:dyDescent="0.3">
      <c r="A4164" s="9">
        <v>1153</v>
      </c>
      <c r="B4164" s="9" t="str">
        <f>PROPER(TRIM('1. Raw Data'!B4164))</f>
        <v>Customer_4162</v>
      </c>
      <c r="C4164" s="9">
        <f>IF(OR('1. Raw Data'!C4164&lt;18, '1. Raw Data'!C4164&gt;100), MEDIAN('1. Raw Data'!$C$2:$C$5001), '1. Raw Data'!C4164)</f>
        <v>25</v>
      </c>
      <c r="D4164" s="9" t="s">
        <v>5023</v>
      </c>
      <c r="E4164" s="22">
        <v>44172</v>
      </c>
      <c r="F4164" s="9">
        <v>0</v>
      </c>
      <c r="G4164" s="9">
        <v>11543</v>
      </c>
      <c r="H4164" s="15">
        <v>44024</v>
      </c>
      <c r="I4164" s="9" t="s">
        <v>7456</v>
      </c>
      <c r="J4164" s="9">
        <v>106</v>
      </c>
      <c r="K4164" s="9" t="s">
        <v>7477</v>
      </c>
      <c r="L4164" s="9" t="str">
        <f>IF(OR('1. Raw Data'!L4164="Elec", '1. Raw Data'!L4164="elect"), "Electronics", '1. Raw Data'!L4164)</f>
        <v>Home Appliances</v>
      </c>
      <c r="M4164" s="9">
        <v>1426.18</v>
      </c>
      <c r="N4164" s="9">
        <f>IF(ISBLANK('1. Raw Data'!N4164), MEDIAN('1. Raw Data'!$N$2:$N$5001), '1. Raw Data'!N4164)</f>
        <v>827.48</v>
      </c>
      <c r="O4164" s="9">
        <v>3</v>
      </c>
      <c r="P4164" s="9">
        <f>IF(ISBLANK('1. Raw Data'!P4164), 0, '1. Raw Data'!P4164)</f>
        <v>0</v>
      </c>
      <c r="Q4164" s="9">
        <v>423</v>
      </c>
      <c r="R4164" s="9">
        <v>8</v>
      </c>
      <c r="S4164" s="9">
        <f t="shared" si="195"/>
        <v>4278.54</v>
      </c>
      <c r="T4164" s="9">
        <f t="shared" si="196"/>
        <v>1796.1</v>
      </c>
      <c r="U4164" s="23">
        <f t="shared" si="197"/>
        <v>0.41979273303510073</v>
      </c>
    </row>
    <row r="4165" spans="1:21" x14ac:dyDescent="0.3">
      <c r="A4165" s="9">
        <v>1551</v>
      </c>
      <c r="B4165" s="9" t="str">
        <f>PROPER(TRIM('1. Raw Data'!B4165))</f>
        <v>Customer_4163</v>
      </c>
      <c r="C4165" s="9">
        <f>IF(OR('1. Raw Data'!C4165&lt;18, '1. Raw Data'!C4165&gt;100), MEDIAN('1. Raw Data'!$C$2:$C$5001), '1. Raw Data'!C4165)</f>
        <v>28</v>
      </c>
      <c r="D4165" s="9" t="s">
        <v>5019</v>
      </c>
      <c r="E4165" s="22">
        <v>44777</v>
      </c>
      <c r="F4165" s="9">
        <v>1</v>
      </c>
      <c r="G4165" s="9">
        <v>11658</v>
      </c>
      <c r="H4165" s="15">
        <v>44659</v>
      </c>
      <c r="I4165" s="9" t="s">
        <v>7456</v>
      </c>
      <c r="J4165" s="9">
        <v>114</v>
      </c>
      <c r="K4165" s="9" t="s">
        <v>7463</v>
      </c>
      <c r="L4165" s="9" t="str">
        <f>IF(OR('1. Raw Data'!L4165="Elec", '1. Raw Data'!L4165="elect"), "Electronics", '1. Raw Data'!L4165)</f>
        <v>Electronics</v>
      </c>
      <c r="M4165" s="9">
        <v>596.24</v>
      </c>
      <c r="N4165" s="9">
        <f>IF(ISBLANK('1. Raw Data'!N4165), MEDIAN('1. Raw Data'!$N$2:$N$5001), '1. Raw Data'!N4165)</f>
        <v>363.3</v>
      </c>
      <c r="O4165" s="9">
        <v>3</v>
      </c>
      <c r="P4165" s="9">
        <f>IF(ISBLANK('1. Raw Data'!P4165), 0, '1. Raw Data'!P4165)</f>
        <v>0</v>
      </c>
      <c r="Q4165" s="9">
        <v>881</v>
      </c>
      <c r="R4165" s="9">
        <v>2</v>
      </c>
      <c r="S4165" s="9">
        <f t="shared" si="195"/>
        <v>1788.72</v>
      </c>
      <c r="T4165" s="9">
        <f t="shared" si="196"/>
        <v>698.81999999999994</v>
      </c>
      <c r="U4165" s="23">
        <f t="shared" si="197"/>
        <v>0.39068160472293034</v>
      </c>
    </row>
    <row r="4166" spans="1:21" x14ac:dyDescent="0.3">
      <c r="A4166" s="9">
        <v>1404</v>
      </c>
      <c r="B4166" s="9" t="str">
        <f>PROPER(TRIM('1. Raw Data'!B4166))</f>
        <v>Customer_4164</v>
      </c>
      <c r="C4166" s="9">
        <f>IF(OR('1. Raw Data'!C4166&lt;18, '1. Raw Data'!C4166&gt;100), MEDIAN('1. Raw Data'!$C$2:$C$5001), '1. Raw Data'!C4166)</f>
        <v>60</v>
      </c>
      <c r="D4166" s="9" t="s">
        <v>5020</v>
      </c>
      <c r="E4166" s="22">
        <v>44039</v>
      </c>
      <c r="F4166" s="9">
        <v>0</v>
      </c>
      <c r="G4166" s="9">
        <v>13424</v>
      </c>
      <c r="H4166" s="15">
        <v>44039</v>
      </c>
      <c r="I4166" s="9" t="s">
        <v>7455</v>
      </c>
      <c r="J4166" s="9">
        <v>106</v>
      </c>
      <c r="K4166" s="9" t="s">
        <v>7477</v>
      </c>
      <c r="L4166" s="9" t="str">
        <f>IF(OR('1. Raw Data'!L4166="Elec", '1. Raw Data'!L4166="elect"), "Electronics", '1. Raw Data'!L4166)</f>
        <v>Sports</v>
      </c>
      <c r="M4166" s="9">
        <v>886.82</v>
      </c>
      <c r="N4166" s="9">
        <f>IF(ISBLANK('1. Raw Data'!N4166), MEDIAN('1. Raw Data'!$N$2:$N$5001), '1. Raw Data'!N4166)</f>
        <v>469.77</v>
      </c>
      <c r="O4166" s="9">
        <v>3</v>
      </c>
      <c r="P4166" s="9">
        <f>IF(ISBLANK('1. Raw Data'!P4166), 0, '1. Raw Data'!P4166)</f>
        <v>0</v>
      </c>
      <c r="Q4166" s="9">
        <v>338</v>
      </c>
      <c r="R4166" s="9">
        <v>5</v>
      </c>
      <c r="S4166" s="9">
        <f t="shared" si="195"/>
        <v>2660.46</v>
      </c>
      <c r="T4166" s="9">
        <f t="shared" si="196"/>
        <v>1251.1500000000001</v>
      </c>
      <c r="U4166" s="23">
        <f t="shared" si="197"/>
        <v>0.47027581696398368</v>
      </c>
    </row>
    <row r="4167" spans="1:21" x14ac:dyDescent="0.3">
      <c r="A4167" s="9">
        <v>1461</v>
      </c>
      <c r="B4167" s="9" t="str">
        <f>PROPER(TRIM('1. Raw Data'!B4167))</f>
        <v>Customer_4165</v>
      </c>
      <c r="C4167" s="9">
        <f>IF(OR('1. Raw Data'!C4167&lt;18, '1. Raw Data'!C4167&gt;100), MEDIAN('1. Raw Data'!$C$2:$C$5001), '1. Raw Data'!C4167)</f>
        <v>49</v>
      </c>
      <c r="D4167" s="9" t="s">
        <v>5022</v>
      </c>
      <c r="E4167" s="22">
        <v>44117</v>
      </c>
      <c r="F4167" s="9">
        <v>1</v>
      </c>
      <c r="G4167" s="9">
        <v>10100</v>
      </c>
      <c r="H4167" s="15">
        <v>44117</v>
      </c>
      <c r="I4167" s="9" t="s">
        <v>7455</v>
      </c>
      <c r="J4167" s="9">
        <v>114</v>
      </c>
      <c r="K4167" s="9" t="s">
        <v>7463</v>
      </c>
      <c r="L4167" s="9" t="str">
        <f>IF(OR('1. Raw Data'!L4167="Elec", '1. Raw Data'!L4167="elect"), "Electronics", '1. Raw Data'!L4167)</f>
        <v>Electronics</v>
      </c>
      <c r="M4167" s="9">
        <v>175.1</v>
      </c>
      <c r="N4167" s="9">
        <f>IF(ISBLANK('1. Raw Data'!N4167), MEDIAN('1. Raw Data'!$N$2:$N$5001), '1. Raw Data'!N4167)</f>
        <v>118.68</v>
      </c>
      <c r="O4167" s="9">
        <v>2</v>
      </c>
      <c r="P4167" s="9">
        <f>IF(ISBLANK('1. Raw Data'!P4167), 0, '1. Raw Data'!P4167)</f>
        <v>0</v>
      </c>
      <c r="Q4167" s="9">
        <v>1407</v>
      </c>
      <c r="R4167" s="9">
        <v>2</v>
      </c>
      <c r="S4167" s="9">
        <f t="shared" si="195"/>
        <v>350.2</v>
      </c>
      <c r="T4167" s="9">
        <f t="shared" si="196"/>
        <v>112.83999999999997</v>
      </c>
      <c r="U4167" s="23">
        <f t="shared" si="197"/>
        <v>0.32221587664191886</v>
      </c>
    </row>
    <row r="4168" spans="1:21" x14ac:dyDescent="0.3">
      <c r="A4168" s="9">
        <v>1131</v>
      </c>
      <c r="B4168" s="9" t="str">
        <f>PROPER(TRIM('1. Raw Data'!B4168))</f>
        <v>Customer_4166</v>
      </c>
      <c r="C4168" s="9">
        <f>IF(OR('1. Raw Data'!C4168&lt;18, '1. Raw Data'!C4168&gt;100), MEDIAN('1. Raw Data'!$C$2:$C$5001), '1. Raw Data'!C4168)</f>
        <v>51</v>
      </c>
      <c r="D4168" s="9" t="s">
        <v>5019</v>
      </c>
      <c r="E4168" s="22">
        <v>43960</v>
      </c>
      <c r="F4168" s="9">
        <v>0</v>
      </c>
      <c r="G4168" s="9">
        <v>10000</v>
      </c>
      <c r="H4168" s="15">
        <v>44079</v>
      </c>
      <c r="I4168" s="9" t="s">
        <v>7456</v>
      </c>
      <c r="J4168" s="9">
        <v>112</v>
      </c>
      <c r="K4168" s="9" t="s">
        <v>7492</v>
      </c>
      <c r="L4168" s="9" t="str">
        <f>IF(OR('1. Raw Data'!L4168="Elec", '1. Raw Data'!L4168="elect"), "Electronics", '1. Raw Data'!L4168)</f>
        <v>Home Appliances</v>
      </c>
      <c r="M4168" s="9">
        <v>570.27</v>
      </c>
      <c r="N4168" s="9">
        <f>IF(ISBLANK('1. Raw Data'!N4168), MEDIAN('1. Raw Data'!$N$2:$N$5001), '1. Raw Data'!N4168)</f>
        <v>313.98</v>
      </c>
      <c r="O4168" s="9">
        <v>3</v>
      </c>
      <c r="P4168" s="9">
        <f>IF(ISBLANK('1. Raw Data'!P4168), 0, '1. Raw Data'!P4168)</f>
        <v>0</v>
      </c>
      <c r="Q4168" s="9">
        <v>565</v>
      </c>
      <c r="R4168" s="9">
        <v>4</v>
      </c>
      <c r="S4168" s="9">
        <f t="shared" si="195"/>
        <v>1710.81</v>
      </c>
      <c r="T4168" s="9">
        <f t="shared" si="196"/>
        <v>768.86999999999989</v>
      </c>
      <c r="U4168" s="23">
        <f t="shared" si="197"/>
        <v>0.44941869640696508</v>
      </c>
    </row>
    <row r="4169" spans="1:21" x14ac:dyDescent="0.3">
      <c r="A4169" s="9">
        <v>1790</v>
      </c>
      <c r="B4169" s="9" t="str">
        <f>PROPER(TRIM('1. Raw Data'!B4169))</f>
        <v>Customer_4167</v>
      </c>
      <c r="C4169" s="9">
        <f>IF(OR('1. Raw Data'!C4169&lt;18, '1. Raw Data'!C4169&gt;100), MEDIAN('1. Raw Data'!$C$2:$C$5001), '1. Raw Data'!C4169)</f>
        <v>39</v>
      </c>
      <c r="D4169" s="9" t="s">
        <v>5018</v>
      </c>
      <c r="E4169" s="22">
        <v>43855</v>
      </c>
      <c r="F4169" s="9">
        <v>0</v>
      </c>
      <c r="G4169" s="9">
        <v>12398</v>
      </c>
      <c r="H4169" s="15">
        <v>43855</v>
      </c>
      <c r="I4169" s="9" t="s">
        <v>7457</v>
      </c>
      <c r="J4169" s="9">
        <v>127</v>
      </c>
      <c r="K4169" s="9" t="s">
        <v>7489</v>
      </c>
      <c r="L4169" s="9" t="str">
        <f>IF(OR('1. Raw Data'!L4169="Elec", '1. Raw Data'!L4169="elect"), "Electronics", '1. Raw Data'!L4169)</f>
        <v>Sports</v>
      </c>
      <c r="M4169" s="9">
        <v>647.47</v>
      </c>
      <c r="N4169" s="9">
        <f>IF(ISBLANK('1. Raw Data'!N4169), MEDIAN('1. Raw Data'!$N$2:$N$5001), '1. Raw Data'!N4169)</f>
        <v>366.17</v>
      </c>
      <c r="O4169" s="9">
        <v>1</v>
      </c>
      <c r="P4169" s="9">
        <f>IF(ISBLANK('1. Raw Data'!P4169), 0, '1. Raw Data'!P4169)</f>
        <v>0</v>
      </c>
      <c r="Q4169" s="9">
        <v>635</v>
      </c>
      <c r="R4169" s="9">
        <v>3</v>
      </c>
      <c r="S4169" s="9">
        <f t="shared" si="195"/>
        <v>647.47</v>
      </c>
      <c r="T4169" s="9">
        <f t="shared" si="196"/>
        <v>281.3</v>
      </c>
      <c r="U4169" s="23">
        <f t="shared" si="197"/>
        <v>0.43446028387415631</v>
      </c>
    </row>
    <row r="4170" spans="1:21" x14ac:dyDescent="0.3">
      <c r="A4170" s="9">
        <v>1873</v>
      </c>
      <c r="B4170" s="9" t="str">
        <f>PROPER(TRIM('1. Raw Data'!B4170))</f>
        <v>Customer_4168</v>
      </c>
      <c r="C4170" s="9">
        <f>IF(OR('1. Raw Data'!C4170&lt;18, '1. Raw Data'!C4170&gt;100), MEDIAN('1. Raw Data'!$C$2:$C$5001), '1. Raw Data'!C4170)</f>
        <v>55</v>
      </c>
      <c r="D4170" s="9" t="s">
        <v>5020</v>
      </c>
      <c r="E4170" s="22">
        <v>43987</v>
      </c>
      <c r="F4170" s="9">
        <v>1</v>
      </c>
      <c r="G4170" s="9">
        <v>12054</v>
      </c>
      <c r="H4170" s="15">
        <v>43957</v>
      </c>
      <c r="I4170" s="9" t="s">
        <v>7455</v>
      </c>
      <c r="J4170" s="9">
        <v>126</v>
      </c>
      <c r="K4170" s="9" t="s">
        <v>7469</v>
      </c>
      <c r="L4170" s="9" t="str">
        <f>IF(OR('1. Raw Data'!L4170="Elec", '1. Raw Data'!L4170="elect"), "Electronics", '1. Raw Data'!L4170)</f>
        <v>Electronics</v>
      </c>
      <c r="M4170" s="9">
        <v>1261.0899999999999</v>
      </c>
      <c r="N4170" s="9">
        <f>IF(ISBLANK('1. Raw Data'!N4170), MEDIAN('1. Raw Data'!$N$2:$N$5001), '1. Raw Data'!N4170)</f>
        <v>703.04</v>
      </c>
      <c r="O4170" s="9">
        <v>2</v>
      </c>
      <c r="P4170" s="9">
        <f>IF(ISBLANK('1. Raw Data'!P4170), 0, '1. Raw Data'!P4170)</f>
        <v>0</v>
      </c>
      <c r="Q4170" s="9">
        <v>727</v>
      </c>
      <c r="R4170" s="9">
        <v>3</v>
      </c>
      <c r="S4170" s="9">
        <f t="shared" si="195"/>
        <v>2522.1799999999998</v>
      </c>
      <c r="T4170" s="9">
        <f t="shared" si="196"/>
        <v>1116.0999999999999</v>
      </c>
      <c r="U4170" s="23">
        <f t="shared" si="197"/>
        <v>0.44251401565312548</v>
      </c>
    </row>
    <row r="4171" spans="1:21" x14ac:dyDescent="0.3">
      <c r="A4171" s="9">
        <v>1083</v>
      </c>
      <c r="B4171" s="9" t="str">
        <f>PROPER(TRIM('1. Raw Data'!B4171))</f>
        <v>Customer_4169</v>
      </c>
      <c r="C4171" s="9">
        <f>IF(OR('1. Raw Data'!C4171&lt;18, '1. Raw Data'!C4171&gt;100), MEDIAN('1. Raw Data'!$C$2:$C$5001), '1. Raw Data'!C4171)</f>
        <v>52</v>
      </c>
      <c r="D4171" s="9" t="s">
        <v>5019</v>
      </c>
      <c r="E4171" s="22">
        <v>44286</v>
      </c>
      <c r="F4171" s="9">
        <v>1</v>
      </c>
      <c r="G4171" s="9">
        <v>10317</v>
      </c>
      <c r="H4171" s="15">
        <v>44286</v>
      </c>
      <c r="I4171" s="9" t="s">
        <v>7455</v>
      </c>
      <c r="J4171" s="9">
        <v>112</v>
      </c>
      <c r="K4171" s="9" t="s">
        <v>7492</v>
      </c>
      <c r="L4171" s="9" t="str">
        <f>IF(OR('1. Raw Data'!L4171="Elec", '1. Raw Data'!L4171="elect"), "Electronics", '1. Raw Data'!L4171)</f>
        <v>Home Appliances</v>
      </c>
      <c r="M4171" s="9">
        <v>794.42</v>
      </c>
      <c r="N4171" s="9">
        <f>IF(ISBLANK('1. Raw Data'!N4171), MEDIAN('1. Raw Data'!$N$2:$N$5001), '1. Raw Data'!N4171)</f>
        <v>393.12</v>
      </c>
      <c r="O4171" s="9">
        <v>4</v>
      </c>
      <c r="P4171" s="9">
        <f>IF(ISBLANK('1. Raw Data'!P4171), 0, '1. Raw Data'!P4171)</f>
        <v>0.1</v>
      </c>
      <c r="Q4171" s="9">
        <v>616</v>
      </c>
      <c r="R4171" s="9">
        <v>2</v>
      </c>
      <c r="S4171" s="9">
        <f t="shared" si="195"/>
        <v>2859.9119999999998</v>
      </c>
      <c r="T4171" s="9">
        <f t="shared" si="196"/>
        <v>1287.4319999999998</v>
      </c>
      <c r="U4171" s="23">
        <f t="shared" si="197"/>
        <v>0.45016490017874672</v>
      </c>
    </row>
    <row r="4172" spans="1:21" x14ac:dyDescent="0.3">
      <c r="A4172" s="9">
        <v>2422</v>
      </c>
      <c r="B4172" s="9" t="str">
        <f>PROPER(TRIM('1. Raw Data'!B4172))</f>
        <v>Customer_4170</v>
      </c>
      <c r="C4172" s="9">
        <f>IF(OR('1. Raw Data'!C4172&lt;18, '1. Raw Data'!C4172&gt;100), MEDIAN('1. Raw Data'!$C$2:$C$5001), '1. Raw Data'!C4172)</f>
        <v>48</v>
      </c>
      <c r="D4172" s="9" t="s">
        <v>5018</v>
      </c>
      <c r="E4172" s="22">
        <v>44098</v>
      </c>
      <c r="F4172" s="9">
        <v>0</v>
      </c>
      <c r="G4172" s="9">
        <v>12670</v>
      </c>
      <c r="H4172" s="15">
        <v>44098</v>
      </c>
      <c r="I4172" s="9" t="s">
        <v>7456</v>
      </c>
      <c r="J4172" s="9">
        <v>108</v>
      </c>
      <c r="K4172" s="9" t="s">
        <v>7496</v>
      </c>
      <c r="L4172" s="9" t="str">
        <f>IF(OR('1. Raw Data'!L4172="Elec", '1. Raw Data'!L4172="elect"), "Electronics", '1. Raw Data'!L4172)</f>
        <v>Electronics</v>
      </c>
      <c r="M4172" s="9">
        <v>1110.05</v>
      </c>
      <c r="N4172" s="9">
        <f>IF(ISBLANK('1. Raw Data'!N4172), MEDIAN('1. Raw Data'!$N$2:$N$5001), '1. Raw Data'!N4172)</f>
        <v>521.03</v>
      </c>
      <c r="O4172" s="9">
        <v>5</v>
      </c>
      <c r="P4172" s="9">
        <f>IF(ISBLANK('1. Raw Data'!P4172), 0, '1. Raw Data'!P4172)</f>
        <v>0</v>
      </c>
      <c r="Q4172" s="9">
        <v>726</v>
      </c>
      <c r="R4172" s="9">
        <v>2</v>
      </c>
      <c r="S4172" s="9">
        <f t="shared" si="195"/>
        <v>5550.25</v>
      </c>
      <c r="T4172" s="9">
        <f t="shared" si="196"/>
        <v>2945.1000000000004</v>
      </c>
      <c r="U4172" s="23">
        <f t="shared" si="197"/>
        <v>0.53062474663303461</v>
      </c>
    </row>
    <row r="4173" spans="1:21" x14ac:dyDescent="0.3">
      <c r="A4173" s="9">
        <v>1753</v>
      </c>
      <c r="B4173" s="9" t="str">
        <f>PROPER(TRIM('1. Raw Data'!B4173))</f>
        <v>Customer_4171</v>
      </c>
      <c r="C4173" s="9">
        <f>IF(OR('1. Raw Data'!C4173&lt;18, '1. Raw Data'!C4173&gt;100), MEDIAN('1. Raw Data'!$C$2:$C$5001), '1. Raw Data'!C4173)</f>
        <v>30</v>
      </c>
      <c r="D4173" s="9" t="s">
        <v>5018</v>
      </c>
      <c r="E4173" s="22">
        <v>44236</v>
      </c>
      <c r="F4173" s="9">
        <v>0</v>
      </c>
      <c r="G4173" s="9">
        <v>11878</v>
      </c>
      <c r="H4173" s="15">
        <v>44441</v>
      </c>
      <c r="I4173" s="9" t="s">
        <v>7456</v>
      </c>
      <c r="J4173" s="9">
        <v>110</v>
      </c>
      <c r="K4173" s="9" t="s">
        <v>7493</v>
      </c>
      <c r="L4173" s="9" t="str">
        <f>IF(OR('1. Raw Data'!L4173="Elec", '1. Raw Data'!L4173="elect"), "Electronics", '1. Raw Data'!L4173)</f>
        <v>Electronics</v>
      </c>
      <c r="M4173" s="9">
        <v>77.56</v>
      </c>
      <c r="N4173" s="9">
        <f>IF(ISBLANK('1. Raw Data'!N4173), MEDIAN('1. Raw Data'!$N$2:$N$5001), '1. Raw Data'!N4173)</f>
        <v>32.74</v>
      </c>
      <c r="O4173" s="9">
        <v>5</v>
      </c>
      <c r="P4173" s="9">
        <f>IF(ISBLANK('1. Raw Data'!P4173), 0, '1. Raw Data'!P4173)</f>
        <v>0</v>
      </c>
      <c r="Q4173" s="9">
        <v>392</v>
      </c>
      <c r="R4173" s="9">
        <v>4</v>
      </c>
      <c r="S4173" s="9">
        <f t="shared" si="195"/>
        <v>387.8</v>
      </c>
      <c r="T4173" s="9">
        <f t="shared" si="196"/>
        <v>224.1</v>
      </c>
      <c r="U4173" s="23">
        <f t="shared" si="197"/>
        <v>0.57787519339865911</v>
      </c>
    </row>
    <row r="4174" spans="1:21" x14ac:dyDescent="0.3">
      <c r="A4174" s="9">
        <v>1627</v>
      </c>
      <c r="B4174" s="9" t="str">
        <f>PROPER(TRIM('1. Raw Data'!B4174))</f>
        <v>Customer_4172</v>
      </c>
      <c r="C4174" s="9">
        <f>IF(OR('1. Raw Data'!C4174&lt;18, '1. Raw Data'!C4174&gt;100), MEDIAN('1. Raw Data'!$C$2:$C$5001), '1. Raw Data'!C4174)</f>
        <v>33</v>
      </c>
      <c r="D4174" s="9" t="s">
        <v>5022</v>
      </c>
      <c r="E4174" s="22">
        <v>44651</v>
      </c>
      <c r="F4174" s="9">
        <v>0</v>
      </c>
      <c r="G4174" s="9">
        <v>12556</v>
      </c>
      <c r="H4174" s="15">
        <v>44651</v>
      </c>
      <c r="I4174" s="9" t="s">
        <v>7457</v>
      </c>
      <c r="J4174" s="9">
        <v>116</v>
      </c>
      <c r="K4174" s="9" t="s">
        <v>7480</v>
      </c>
      <c r="L4174" s="9" t="str">
        <f>IF(OR('1. Raw Data'!L4174="Elec", '1. Raw Data'!L4174="elect"), "Electronics", '1. Raw Data'!L4174)</f>
        <v>Home Appliances</v>
      </c>
      <c r="M4174" s="9">
        <v>723.51</v>
      </c>
      <c r="N4174" s="9">
        <f>IF(ISBLANK('1. Raw Data'!N4174), MEDIAN('1. Raw Data'!$N$2:$N$5001), '1. Raw Data'!N4174)</f>
        <v>445.29</v>
      </c>
      <c r="O4174" s="9">
        <v>1</v>
      </c>
      <c r="P4174" s="9">
        <f>IF(ISBLANK('1. Raw Data'!P4174), 0, '1. Raw Data'!P4174)</f>
        <v>0</v>
      </c>
      <c r="Q4174" s="9">
        <v>729</v>
      </c>
      <c r="R4174" s="9">
        <v>5</v>
      </c>
      <c r="S4174" s="9">
        <f t="shared" si="195"/>
        <v>723.51</v>
      </c>
      <c r="T4174" s="9">
        <f t="shared" si="196"/>
        <v>278.21999999999997</v>
      </c>
      <c r="U4174" s="23">
        <f t="shared" si="197"/>
        <v>0.38454202429821283</v>
      </c>
    </row>
    <row r="4175" spans="1:21" x14ac:dyDescent="0.3">
      <c r="A4175" s="9">
        <v>2132</v>
      </c>
      <c r="B4175" s="9" t="str">
        <f>PROPER(TRIM('1. Raw Data'!B4175))</f>
        <v>Customer_4173</v>
      </c>
      <c r="C4175" s="9">
        <f>IF(OR('1. Raw Data'!C4175&lt;18, '1. Raw Data'!C4175&gt;100), MEDIAN('1. Raw Data'!$C$2:$C$5001), '1. Raw Data'!C4175)</f>
        <v>55</v>
      </c>
      <c r="D4175" s="9" t="s">
        <v>5023</v>
      </c>
      <c r="E4175" s="22">
        <v>44593</v>
      </c>
      <c r="F4175" s="9">
        <v>0</v>
      </c>
      <c r="G4175" s="9">
        <v>10185</v>
      </c>
      <c r="H4175" s="15">
        <v>44563</v>
      </c>
      <c r="I4175" s="9" t="s">
        <v>7455</v>
      </c>
      <c r="J4175" s="9">
        <v>126</v>
      </c>
      <c r="K4175" s="9" t="s">
        <v>7469</v>
      </c>
      <c r="L4175" s="9" t="str">
        <f>IF(OR('1. Raw Data'!L4175="Elec", '1. Raw Data'!L4175="elect"), "Electronics", '1. Raw Data'!L4175)</f>
        <v>Sports</v>
      </c>
      <c r="M4175" s="9">
        <v>1356.91</v>
      </c>
      <c r="N4175" s="9">
        <f>IF(ISBLANK('1. Raw Data'!N4175), MEDIAN('1. Raw Data'!$N$2:$N$5001), '1. Raw Data'!N4175)</f>
        <v>660.52</v>
      </c>
      <c r="O4175" s="9">
        <v>5</v>
      </c>
      <c r="P4175" s="9">
        <f>IF(ISBLANK('1. Raw Data'!P4175), 0, '1. Raw Data'!P4175)</f>
        <v>0.05</v>
      </c>
      <c r="Q4175" s="9">
        <v>999</v>
      </c>
      <c r="R4175" s="9">
        <v>7</v>
      </c>
      <c r="S4175" s="9">
        <f t="shared" si="195"/>
        <v>6445.3225000000002</v>
      </c>
      <c r="T4175" s="9">
        <f t="shared" si="196"/>
        <v>3142.7225000000003</v>
      </c>
      <c r="U4175" s="23">
        <f t="shared" si="197"/>
        <v>0.48759740106100202</v>
      </c>
    </row>
    <row r="4176" spans="1:21" x14ac:dyDescent="0.3">
      <c r="A4176" s="9">
        <v>1220</v>
      </c>
      <c r="B4176" s="9" t="str">
        <f>PROPER(TRIM('1. Raw Data'!B4176))</f>
        <v>Customer_4174</v>
      </c>
      <c r="C4176" s="9">
        <f>IF(OR('1. Raw Data'!C4176&lt;18, '1. Raw Data'!C4176&gt;100), MEDIAN('1. Raw Data'!$C$2:$C$5001), '1. Raw Data'!C4176)</f>
        <v>40</v>
      </c>
      <c r="D4176" s="9" t="s">
        <v>5019</v>
      </c>
      <c r="E4176" s="22">
        <v>45088</v>
      </c>
      <c r="F4176" s="9">
        <v>0</v>
      </c>
      <c r="G4176" s="9">
        <v>10727</v>
      </c>
      <c r="H4176" s="15">
        <v>45236</v>
      </c>
      <c r="I4176" s="9" t="s">
        <v>7456</v>
      </c>
      <c r="J4176" s="9">
        <v>108</v>
      </c>
      <c r="K4176" s="9" t="s">
        <v>7496</v>
      </c>
      <c r="L4176" s="9" t="str">
        <f>IF(OR('1. Raw Data'!L4176="Elec", '1. Raw Data'!L4176="elect"), "Electronics", '1. Raw Data'!L4176)</f>
        <v>Clothing</v>
      </c>
      <c r="M4176" s="9">
        <v>375.26</v>
      </c>
      <c r="N4176" s="9">
        <f>IF(ISBLANK('1. Raw Data'!N4176), MEDIAN('1. Raw Data'!$N$2:$N$5001), '1. Raw Data'!N4176)</f>
        <v>193.92</v>
      </c>
      <c r="O4176" s="9">
        <v>5</v>
      </c>
      <c r="P4176" s="9">
        <f>IF(ISBLANK('1. Raw Data'!P4176), 0, '1. Raw Data'!P4176)</f>
        <v>0</v>
      </c>
      <c r="Q4176" s="9">
        <v>422</v>
      </c>
      <c r="R4176" s="9">
        <v>2</v>
      </c>
      <c r="S4176" s="9">
        <f t="shared" si="195"/>
        <v>1876.3</v>
      </c>
      <c r="T4176" s="9">
        <f t="shared" si="196"/>
        <v>906.7</v>
      </c>
      <c r="U4176" s="23">
        <f t="shared" si="197"/>
        <v>0.48323828812023667</v>
      </c>
    </row>
    <row r="4177" spans="1:21" x14ac:dyDescent="0.3">
      <c r="A4177" s="9">
        <v>1552</v>
      </c>
      <c r="B4177" s="9" t="str">
        <f>PROPER(TRIM('1. Raw Data'!B4177))</f>
        <v>Customer_4175</v>
      </c>
      <c r="C4177" s="9">
        <f>IF(OR('1. Raw Data'!C4177&lt;18, '1. Raw Data'!C4177&gt;100), MEDIAN('1. Raw Data'!$C$2:$C$5001), '1. Raw Data'!C4177)</f>
        <v>20</v>
      </c>
      <c r="D4177" s="9" t="s">
        <v>5018</v>
      </c>
      <c r="E4177" s="22">
        <v>45121</v>
      </c>
      <c r="F4177" s="9">
        <v>0</v>
      </c>
      <c r="G4177" s="9">
        <v>12509</v>
      </c>
      <c r="H4177" s="15">
        <v>45121</v>
      </c>
      <c r="I4177" s="9" t="s">
        <v>7456</v>
      </c>
      <c r="J4177" s="9">
        <v>141</v>
      </c>
      <c r="K4177" s="9" t="s">
        <v>7490</v>
      </c>
      <c r="L4177" s="9" t="str">
        <f>IF(OR('1. Raw Data'!L4177="Elec", '1. Raw Data'!L4177="elect"), "Electronics", '1. Raw Data'!L4177)</f>
        <v>Clothing</v>
      </c>
      <c r="M4177" s="9">
        <v>95.71</v>
      </c>
      <c r="N4177" s="9">
        <f>IF(ISBLANK('1. Raw Data'!N4177), MEDIAN('1. Raw Data'!$N$2:$N$5001), '1. Raw Data'!N4177)</f>
        <v>64.7</v>
      </c>
      <c r="O4177" s="9">
        <v>5</v>
      </c>
      <c r="P4177" s="9">
        <f>IF(ISBLANK('1. Raw Data'!P4177), 0, '1. Raw Data'!P4177)</f>
        <v>0.05</v>
      </c>
      <c r="Q4177" s="9">
        <v>402</v>
      </c>
      <c r="R4177" s="9">
        <v>5</v>
      </c>
      <c r="S4177" s="9">
        <f t="shared" si="195"/>
        <v>454.62249999999995</v>
      </c>
      <c r="T4177" s="9">
        <f t="shared" si="196"/>
        <v>131.12249999999995</v>
      </c>
      <c r="U4177" s="23">
        <f t="shared" si="197"/>
        <v>0.28842061270614622</v>
      </c>
    </row>
    <row r="4178" spans="1:21" x14ac:dyDescent="0.3">
      <c r="A4178" s="9">
        <v>2391</v>
      </c>
      <c r="B4178" s="9" t="str">
        <f>PROPER(TRIM('1. Raw Data'!B4178))</f>
        <v>Customer_4176</v>
      </c>
      <c r="C4178" s="9">
        <f>IF(OR('1. Raw Data'!C4178&lt;18, '1. Raw Data'!C4178&gt;100), MEDIAN('1. Raw Data'!$C$2:$C$5001), '1. Raw Data'!C4178)</f>
        <v>31</v>
      </c>
      <c r="D4178" s="9" t="s">
        <v>5021</v>
      </c>
      <c r="E4178" s="22">
        <v>45151</v>
      </c>
      <c r="F4178" s="9">
        <v>0</v>
      </c>
      <c r="G4178" s="9">
        <v>10342</v>
      </c>
      <c r="H4178" s="15">
        <v>45151</v>
      </c>
      <c r="I4178" s="9" t="s">
        <v>7457</v>
      </c>
      <c r="J4178" s="9">
        <v>145</v>
      </c>
      <c r="K4178" s="9" t="s">
        <v>7470</v>
      </c>
      <c r="L4178" s="9" t="str">
        <f>IF(OR('1. Raw Data'!L4178="Elec", '1. Raw Data'!L4178="elect"), "Electronics", '1. Raw Data'!L4178)</f>
        <v>Electronics</v>
      </c>
      <c r="M4178" s="9">
        <v>678.44</v>
      </c>
      <c r="N4178" s="9">
        <f>IF(ISBLANK('1. Raw Data'!N4178), MEDIAN('1. Raw Data'!$N$2:$N$5001), '1. Raw Data'!N4178)</f>
        <v>386.67</v>
      </c>
      <c r="O4178" s="9">
        <v>4</v>
      </c>
      <c r="P4178" s="9">
        <f>IF(ISBLANK('1. Raw Data'!P4178), 0, '1. Raw Data'!P4178)</f>
        <v>0</v>
      </c>
      <c r="Q4178" s="9">
        <v>507</v>
      </c>
      <c r="R4178" s="9">
        <v>2</v>
      </c>
      <c r="S4178" s="9">
        <f t="shared" si="195"/>
        <v>2713.76</v>
      </c>
      <c r="T4178" s="9">
        <f t="shared" si="196"/>
        <v>1167.0800000000002</v>
      </c>
      <c r="U4178" s="23">
        <f t="shared" si="197"/>
        <v>0.43006013796356352</v>
      </c>
    </row>
    <row r="4179" spans="1:21" x14ac:dyDescent="0.3">
      <c r="A4179" s="9">
        <v>2170</v>
      </c>
      <c r="B4179" s="9" t="str">
        <f>PROPER(TRIM('1. Raw Data'!B4179))</f>
        <v>Customer_4177</v>
      </c>
      <c r="C4179" s="9">
        <f>IF(OR('1. Raw Data'!C4179&lt;18, '1. Raw Data'!C4179&gt;100), MEDIAN('1. Raw Data'!$C$2:$C$5001), '1. Raw Data'!C4179)</f>
        <v>63</v>
      </c>
      <c r="D4179" s="9" t="s">
        <v>5018</v>
      </c>
      <c r="E4179" s="22">
        <v>44003</v>
      </c>
      <c r="F4179" s="9">
        <v>0</v>
      </c>
      <c r="G4179" s="9">
        <v>12682</v>
      </c>
      <c r="H4179" s="15">
        <v>44003</v>
      </c>
      <c r="I4179" s="9" t="s">
        <v>7457</v>
      </c>
      <c r="J4179" s="9">
        <v>129</v>
      </c>
      <c r="K4179" s="9" t="s">
        <v>7471</v>
      </c>
      <c r="L4179" s="9" t="str">
        <f>IF(OR('1. Raw Data'!L4179="Elec", '1. Raw Data'!L4179="elect"), "Electronics", '1. Raw Data'!L4179)</f>
        <v>Electronics</v>
      </c>
      <c r="M4179" s="9">
        <v>1071.43</v>
      </c>
      <c r="N4179" s="9">
        <f>IF(ISBLANK('1. Raw Data'!N4179), MEDIAN('1. Raw Data'!$N$2:$N$5001), '1. Raw Data'!N4179)</f>
        <v>459.78</v>
      </c>
      <c r="O4179" s="9">
        <v>5</v>
      </c>
      <c r="P4179" s="9">
        <f>IF(ISBLANK('1. Raw Data'!P4179), 0, '1. Raw Data'!P4179)</f>
        <v>0</v>
      </c>
      <c r="Q4179" s="9">
        <v>778</v>
      </c>
      <c r="R4179" s="9">
        <v>4</v>
      </c>
      <c r="S4179" s="9">
        <f t="shared" si="195"/>
        <v>5357.1500000000005</v>
      </c>
      <c r="T4179" s="9">
        <f t="shared" si="196"/>
        <v>3058.2500000000009</v>
      </c>
      <c r="U4179" s="23">
        <f t="shared" si="197"/>
        <v>0.57087257216990384</v>
      </c>
    </row>
    <row r="4180" spans="1:21" x14ac:dyDescent="0.3">
      <c r="A4180" s="9">
        <v>1111</v>
      </c>
      <c r="B4180" s="9" t="str">
        <f>PROPER(TRIM('1. Raw Data'!B4180))</f>
        <v>Customer_4178</v>
      </c>
      <c r="C4180" s="9">
        <f>IF(OR('1. Raw Data'!C4180&lt;18, '1. Raw Data'!C4180&gt;100), MEDIAN('1. Raw Data'!$C$2:$C$5001), '1. Raw Data'!C4180)</f>
        <v>31</v>
      </c>
      <c r="D4180" s="9" t="s">
        <v>5023</v>
      </c>
      <c r="E4180" s="22">
        <v>45023</v>
      </c>
      <c r="F4180" s="9">
        <v>0</v>
      </c>
      <c r="G4180" s="9">
        <v>10712</v>
      </c>
      <c r="H4180" s="15">
        <v>45111</v>
      </c>
      <c r="I4180" s="9" t="s">
        <v>7455</v>
      </c>
      <c r="J4180" s="9">
        <v>120</v>
      </c>
      <c r="K4180" s="9" t="s">
        <v>7488</v>
      </c>
      <c r="L4180" s="9" t="str">
        <f>IF(OR('1. Raw Data'!L4180="Elec", '1. Raw Data'!L4180="elect"), "Electronics", '1. Raw Data'!L4180)</f>
        <v>Electronics</v>
      </c>
      <c r="M4180" s="9">
        <v>708.97</v>
      </c>
      <c r="N4180" s="9">
        <f>IF(ISBLANK('1. Raw Data'!N4180), MEDIAN('1. Raw Data'!$N$2:$N$5001), '1. Raw Data'!N4180)</f>
        <v>453.66</v>
      </c>
      <c r="O4180" s="9">
        <v>3</v>
      </c>
      <c r="P4180" s="9">
        <f>IF(ISBLANK('1. Raw Data'!P4180), 0, '1. Raw Data'!P4180)</f>
        <v>0.2</v>
      </c>
      <c r="Q4180" s="9">
        <v>635</v>
      </c>
      <c r="R4180" s="9">
        <v>2</v>
      </c>
      <c r="S4180" s="9">
        <f t="shared" si="195"/>
        <v>1701.528</v>
      </c>
      <c r="T4180" s="9">
        <f t="shared" si="196"/>
        <v>340.548</v>
      </c>
      <c r="U4180" s="23">
        <f t="shared" si="197"/>
        <v>0.20014246018872447</v>
      </c>
    </row>
    <row r="4181" spans="1:21" x14ac:dyDescent="0.3">
      <c r="A4181" s="9">
        <v>1614</v>
      </c>
      <c r="B4181" s="9" t="str">
        <f>PROPER(TRIM('1. Raw Data'!B4181))</f>
        <v>Customer_4179</v>
      </c>
      <c r="C4181" s="9">
        <f>IF(OR('1. Raw Data'!C4181&lt;18, '1. Raw Data'!C4181&gt;100), MEDIAN('1. Raw Data'!$C$2:$C$5001), '1. Raw Data'!C4181)</f>
        <v>44</v>
      </c>
      <c r="D4181" s="9" t="s">
        <v>5018</v>
      </c>
      <c r="E4181" s="22">
        <v>45031</v>
      </c>
      <c r="F4181" s="9">
        <v>0</v>
      </c>
      <c r="G4181" s="9">
        <v>13079</v>
      </c>
      <c r="H4181" s="15">
        <v>45031</v>
      </c>
      <c r="I4181" s="9" t="s">
        <v>7456</v>
      </c>
      <c r="J4181" s="9">
        <v>117</v>
      </c>
      <c r="K4181" s="9" t="s">
        <v>7483</v>
      </c>
      <c r="L4181" s="9" t="str">
        <f>IF(OR('1. Raw Data'!L4181="Elec", '1. Raw Data'!L4181="elect"), "Electronics", '1. Raw Data'!L4181)</f>
        <v>Sports</v>
      </c>
      <c r="M4181" s="9">
        <v>716.97</v>
      </c>
      <c r="N4181" s="9">
        <f>IF(ISBLANK('1. Raw Data'!N4181), MEDIAN('1. Raw Data'!$N$2:$N$5001), '1. Raw Data'!N4181)</f>
        <v>341.88</v>
      </c>
      <c r="O4181" s="9">
        <v>1</v>
      </c>
      <c r="P4181" s="9">
        <f>IF(ISBLANK('1. Raw Data'!P4181), 0, '1. Raw Data'!P4181)</f>
        <v>0</v>
      </c>
      <c r="Q4181" s="9">
        <v>627</v>
      </c>
      <c r="R4181" s="9">
        <v>2</v>
      </c>
      <c r="S4181" s="9">
        <f t="shared" si="195"/>
        <v>716.97</v>
      </c>
      <c r="T4181" s="9">
        <f t="shared" si="196"/>
        <v>375.09000000000003</v>
      </c>
      <c r="U4181" s="23">
        <f t="shared" si="197"/>
        <v>0.52315996485208593</v>
      </c>
    </row>
    <row r="4182" spans="1:21" x14ac:dyDescent="0.3">
      <c r="A4182" s="9">
        <v>1923</v>
      </c>
      <c r="B4182" s="9" t="str">
        <f>PROPER(TRIM('1. Raw Data'!B4182))</f>
        <v>Customer_4180</v>
      </c>
      <c r="C4182" s="9">
        <f>IF(OR('1. Raw Data'!C4182&lt;18, '1. Raw Data'!C4182&gt;100), MEDIAN('1. Raw Data'!$C$2:$C$5001), '1. Raw Data'!C4182)</f>
        <v>30</v>
      </c>
      <c r="D4182" s="9" t="s">
        <v>5022</v>
      </c>
      <c r="E4182" s="22">
        <v>44361</v>
      </c>
      <c r="F4182" s="9">
        <v>1</v>
      </c>
      <c r="G4182" s="9">
        <v>12623</v>
      </c>
      <c r="H4182" s="15">
        <v>44361</v>
      </c>
      <c r="I4182" s="9" t="s">
        <v>7456</v>
      </c>
      <c r="J4182" s="9">
        <v>119</v>
      </c>
      <c r="K4182" s="9" t="s">
        <v>7459</v>
      </c>
      <c r="L4182" s="9" t="str">
        <f>IF(OR('1. Raw Data'!L4182="Elec", '1. Raw Data'!L4182="elect"), "Electronics", '1. Raw Data'!L4182)</f>
        <v>Electronics</v>
      </c>
      <c r="M4182" s="9">
        <v>1021.22</v>
      </c>
      <c r="N4182" s="9">
        <f>IF(ISBLANK('1. Raw Data'!N4182), MEDIAN('1. Raw Data'!$N$2:$N$5001), '1. Raw Data'!N4182)</f>
        <v>577.82000000000005</v>
      </c>
      <c r="O4182" s="9">
        <v>1</v>
      </c>
      <c r="P4182" s="9">
        <f>IF(ISBLANK('1. Raw Data'!P4182), 0, '1. Raw Data'!P4182)</f>
        <v>0</v>
      </c>
      <c r="Q4182" s="9">
        <v>438</v>
      </c>
      <c r="R4182" s="9">
        <v>3</v>
      </c>
      <c r="S4182" s="9">
        <f t="shared" si="195"/>
        <v>1021.22</v>
      </c>
      <c r="T4182" s="9">
        <f t="shared" si="196"/>
        <v>443.4</v>
      </c>
      <c r="U4182" s="23">
        <f t="shared" si="197"/>
        <v>0.43418656117193155</v>
      </c>
    </row>
    <row r="4183" spans="1:21" x14ac:dyDescent="0.3">
      <c r="A4183" s="9">
        <v>1474</v>
      </c>
      <c r="B4183" s="9" t="str">
        <f>PROPER(TRIM('1. Raw Data'!B4183))</f>
        <v>Customer_4181</v>
      </c>
      <c r="C4183" s="9">
        <f>IF(OR('1. Raw Data'!C4183&lt;18, '1. Raw Data'!C4183&gt;100), MEDIAN('1. Raw Data'!$C$2:$C$5001), '1. Raw Data'!C4183)</f>
        <v>51</v>
      </c>
      <c r="D4183" s="9" t="s">
        <v>5019</v>
      </c>
      <c r="E4183" s="22">
        <v>43984</v>
      </c>
      <c r="F4183" s="9">
        <v>1</v>
      </c>
      <c r="G4183" s="9">
        <v>10135</v>
      </c>
      <c r="H4183" s="15">
        <v>43867</v>
      </c>
      <c r="I4183" s="9" t="s">
        <v>7455</v>
      </c>
      <c r="J4183" s="9">
        <v>117</v>
      </c>
      <c r="K4183" s="9" t="s">
        <v>7483</v>
      </c>
      <c r="L4183" s="9" t="str">
        <f>IF(OR('1. Raw Data'!L4183="Elec", '1. Raw Data'!L4183="elect"), "Electronics", '1. Raw Data'!L4183)</f>
        <v>Electronics</v>
      </c>
      <c r="M4183" s="9">
        <v>418.86</v>
      </c>
      <c r="N4183" s="9">
        <f>IF(ISBLANK('1. Raw Data'!N4183), MEDIAN('1. Raw Data'!$N$2:$N$5001), '1. Raw Data'!N4183)</f>
        <v>231.63</v>
      </c>
      <c r="O4183" s="9">
        <v>1</v>
      </c>
      <c r="P4183" s="9">
        <f>IF(ISBLANK('1. Raw Data'!P4183), 0, '1. Raw Data'!P4183)</f>
        <v>0</v>
      </c>
      <c r="Q4183" s="9">
        <v>1501</v>
      </c>
      <c r="R4183" s="9">
        <v>3</v>
      </c>
      <c r="S4183" s="9">
        <f t="shared" si="195"/>
        <v>418.86</v>
      </c>
      <c r="T4183" s="9">
        <f t="shared" si="196"/>
        <v>187.23000000000002</v>
      </c>
      <c r="U4183" s="23">
        <f t="shared" si="197"/>
        <v>0.44699899727832693</v>
      </c>
    </row>
    <row r="4184" spans="1:21" x14ac:dyDescent="0.3">
      <c r="A4184" s="9">
        <v>1835</v>
      </c>
      <c r="B4184" s="9" t="str">
        <f>PROPER(TRIM('1. Raw Data'!B4184))</f>
        <v>Customer_4182</v>
      </c>
      <c r="C4184" s="9">
        <f>IF(OR('1. Raw Data'!C4184&lt;18, '1. Raw Data'!C4184&gt;100), MEDIAN('1. Raw Data'!$C$2:$C$5001), '1. Raw Data'!C4184)</f>
        <v>48</v>
      </c>
      <c r="D4184" s="9" t="s">
        <v>5022</v>
      </c>
      <c r="E4184" s="22">
        <v>43875</v>
      </c>
      <c r="F4184" s="9">
        <v>0</v>
      </c>
      <c r="G4184" s="9">
        <v>11922</v>
      </c>
      <c r="H4184" s="15">
        <v>43875</v>
      </c>
      <c r="I4184" s="9" t="s">
        <v>7457</v>
      </c>
      <c r="J4184" s="9">
        <v>139</v>
      </c>
      <c r="K4184" s="9" t="s">
        <v>7486</v>
      </c>
      <c r="L4184" s="9" t="str">
        <f>IF(OR('1. Raw Data'!L4184="Elec", '1. Raw Data'!L4184="elect"), "Electronics", '1. Raw Data'!L4184)</f>
        <v>Electronics</v>
      </c>
      <c r="M4184" s="9">
        <v>1140.24</v>
      </c>
      <c r="N4184" s="9">
        <f>IF(ISBLANK('1. Raw Data'!N4184), MEDIAN('1. Raw Data'!$N$2:$N$5001), '1. Raw Data'!N4184)</f>
        <v>537.54</v>
      </c>
      <c r="O4184" s="9">
        <v>4</v>
      </c>
      <c r="P4184" s="9">
        <f>IF(ISBLANK('1. Raw Data'!P4184), 0, '1. Raw Data'!P4184)</f>
        <v>0</v>
      </c>
      <c r="Q4184" s="9">
        <v>559</v>
      </c>
      <c r="R4184" s="9">
        <v>5</v>
      </c>
      <c r="S4184" s="9">
        <f t="shared" si="195"/>
        <v>4560.96</v>
      </c>
      <c r="T4184" s="9">
        <f t="shared" si="196"/>
        <v>2410.8000000000002</v>
      </c>
      <c r="U4184" s="23">
        <f t="shared" si="197"/>
        <v>0.52857293201431277</v>
      </c>
    </row>
    <row r="4185" spans="1:21" x14ac:dyDescent="0.3">
      <c r="A4185" s="9">
        <v>1270</v>
      </c>
      <c r="B4185" s="9" t="str">
        <f>PROPER(TRIM('1. Raw Data'!B4185))</f>
        <v>Customer_4183</v>
      </c>
      <c r="C4185" s="9">
        <f>IF(OR('1. Raw Data'!C4185&lt;18, '1. Raw Data'!C4185&gt;100), MEDIAN('1. Raw Data'!$C$2:$C$5001), '1. Raw Data'!C4185)</f>
        <v>40</v>
      </c>
      <c r="D4185" s="9" t="s">
        <v>5019</v>
      </c>
      <c r="E4185" s="22">
        <v>44170</v>
      </c>
      <c r="F4185" s="9">
        <v>1</v>
      </c>
      <c r="G4185" s="9">
        <v>10382</v>
      </c>
      <c r="H4185" s="15">
        <v>43963</v>
      </c>
      <c r="I4185" s="9" t="s">
        <v>7455</v>
      </c>
      <c r="J4185" s="9">
        <v>101</v>
      </c>
      <c r="K4185" s="9" t="s">
        <v>7478</v>
      </c>
      <c r="L4185" s="9" t="str">
        <f>IF(OR('1. Raw Data'!L4185="Elec", '1. Raw Data'!L4185="elect"), "Electronics", '1. Raw Data'!L4185)</f>
        <v>Home Appliances</v>
      </c>
      <c r="M4185" s="9">
        <v>272.01</v>
      </c>
      <c r="N4185" s="9">
        <f>IF(ISBLANK('1. Raw Data'!N4185), MEDIAN('1. Raw Data'!$N$2:$N$5001), '1. Raw Data'!N4185)</f>
        <v>118.25</v>
      </c>
      <c r="O4185" s="9">
        <v>4</v>
      </c>
      <c r="P4185" s="9">
        <f>IF(ISBLANK('1. Raw Data'!P4185), 0, '1. Raw Data'!P4185)</f>
        <v>0</v>
      </c>
      <c r="Q4185" s="9">
        <v>1695</v>
      </c>
      <c r="R4185" s="9">
        <v>1</v>
      </c>
      <c r="S4185" s="9">
        <f t="shared" si="195"/>
        <v>1088.04</v>
      </c>
      <c r="T4185" s="9">
        <f t="shared" si="196"/>
        <v>615.04</v>
      </c>
      <c r="U4185" s="23">
        <f t="shared" si="197"/>
        <v>0.56527333553913461</v>
      </c>
    </row>
    <row r="4186" spans="1:21" x14ac:dyDescent="0.3">
      <c r="A4186" s="9">
        <v>1420</v>
      </c>
      <c r="B4186" s="9" t="str">
        <f>PROPER(TRIM('1. Raw Data'!B4186))</f>
        <v>Customer_4184</v>
      </c>
      <c r="C4186" s="9">
        <f>IF(OR('1. Raw Data'!C4186&lt;18, '1. Raw Data'!C4186&gt;100), MEDIAN('1. Raw Data'!$C$2:$C$5001), '1. Raw Data'!C4186)</f>
        <v>44</v>
      </c>
      <c r="D4186" s="9" t="s">
        <v>5020</v>
      </c>
      <c r="E4186" s="22">
        <v>44410</v>
      </c>
      <c r="F4186" s="9">
        <v>0</v>
      </c>
      <c r="G4186" s="9">
        <v>10185</v>
      </c>
      <c r="H4186" s="15">
        <v>44235</v>
      </c>
      <c r="I4186" s="9" t="s">
        <v>7455</v>
      </c>
      <c r="J4186" s="9">
        <v>129</v>
      </c>
      <c r="K4186" s="9" t="s">
        <v>7471</v>
      </c>
      <c r="L4186" s="9" t="str">
        <f>IF(OR('1. Raw Data'!L4186="Elec", '1. Raw Data'!L4186="elect"), "Electronics", '1. Raw Data'!L4186)</f>
        <v>Clothing</v>
      </c>
      <c r="M4186" s="9">
        <v>623.84</v>
      </c>
      <c r="N4186" s="9">
        <f>IF(ISBLANK('1. Raw Data'!N4186), MEDIAN('1. Raw Data'!$N$2:$N$5001), '1. Raw Data'!N4186)</f>
        <v>289.07</v>
      </c>
      <c r="O4186" s="9">
        <v>5</v>
      </c>
      <c r="P4186" s="9">
        <f>IF(ISBLANK('1. Raw Data'!P4186), 0, '1. Raw Data'!P4186)</f>
        <v>0</v>
      </c>
      <c r="Q4186" s="9">
        <v>516</v>
      </c>
      <c r="R4186" s="9">
        <v>4</v>
      </c>
      <c r="S4186" s="9">
        <f t="shared" si="195"/>
        <v>3119.2000000000003</v>
      </c>
      <c r="T4186" s="9">
        <f t="shared" si="196"/>
        <v>1673.8500000000004</v>
      </c>
      <c r="U4186" s="23">
        <f t="shared" si="197"/>
        <v>0.53662798153372671</v>
      </c>
    </row>
    <row r="4187" spans="1:21" x14ac:dyDescent="0.3">
      <c r="A4187" s="9">
        <v>1706</v>
      </c>
      <c r="B4187" s="9" t="str">
        <f>PROPER(TRIM('1. Raw Data'!B4187))</f>
        <v>Customer_4185</v>
      </c>
      <c r="C4187" s="9">
        <f>IF(OR('1. Raw Data'!C4187&lt;18, '1. Raw Data'!C4187&gt;100), MEDIAN('1. Raw Data'!$C$2:$C$5001), '1. Raw Data'!C4187)</f>
        <v>40</v>
      </c>
      <c r="D4187" s="9" t="s">
        <v>5019</v>
      </c>
      <c r="E4187" s="22">
        <v>45153</v>
      </c>
      <c r="F4187" s="9">
        <v>1</v>
      </c>
      <c r="G4187" s="9">
        <v>12686</v>
      </c>
      <c r="H4187" s="15">
        <v>45153</v>
      </c>
      <c r="I4187" s="9" t="s">
        <v>7455</v>
      </c>
      <c r="J4187" s="9">
        <v>114</v>
      </c>
      <c r="K4187" s="9" t="s">
        <v>7463</v>
      </c>
      <c r="L4187" s="9" t="str">
        <f>IF(OR('1. Raw Data'!L4187="Elec", '1. Raw Data'!L4187="elect"), "Electronics", '1. Raw Data'!L4187)</f>
        <v>Clothing</v>
      </c>
      <c r="M4187" s="9">
        <v>1001.21</v>
      </c>
      <c r="N4187" s="9">
        <f>IF(ISBLANK('1. Raw Data'!N4187), MEDIAN('1. Raw Data'!$N$2:$N$5001), '1. Raw Data'!N4187)</f>
        <v>429.51499999999999</v>
      </c>
      <c r="O4187" s="9">
        <v>3</v>
      </c>
      <c r="P4187" s="9">
        <f>IF(ISBLANK('1. Raw Data'!P4187), 0, '1. Raw Data'!P4187)</f>
        <v>0</v>
      </c>
      <c r="Q4187" s="9">
        <v>505</v>
      </c>
      <c r="R4187" s="9">
        <v>2</v>
      </c>
      <c r="S4187" s="9">
        <f t="shared" si="195"/>
        <v>3003.63</v>
      </c>
      <c r="T4187" s="9">
        <f t="shared" si="196"/>
        <v>1715.085</v>
      </c>
      <c r="U4187" s="23">
        <f t="shared" si="197"/>
        <v>0.57100408505708089</v>
      </c>
    </row>
    <row r="4188" spans="1:21" x14ac:dyDescent="0.3">
      <c r="A4188" s="9">
        <v>2390</v>
      </c>
      <c r="B4188" s="9" t="str">
        <f>PROPER(TRIM('1. Raw Data'!B4188))</f>
        <v>Customer_4186</v>
      </c>
      <c r="C4188" s="9">
        <f>IF(OR('1. Raw Data'!C4188&lt;18, '1. Raw Data'!C4188&gt;100), MEDIAN('1. Raw Data'!$C$2:$C$5001), '1. Raw Data'!C4188)</f>
        <v>31</v>
      </c>
      <c r="D4188" s="9" t="s">
        <v>5020</v>
      </c>
      <c r="E4188" s="22">
        <v>44739</v>
      </c>
      <c r="F4188" s="9">
        <v>0</v>
      </c>
      <c r="G4188" s="9">
        <v>10927</v>
      </c>
      <c r="H4188" s="15">
        <v>44739</v>
      </c>
      <c r="I4188" s="9" t="s">
        <v>7457</v>
      </c>
      <c r="J4188" s="9">
        <v>117</v>
      </c>
      <c r="K4188" s="9" t="s">
        <v>7483</v>
      </c>
      <c r="L4188" s="9" t="str">
        <f>IF(OR('1. Raw Data'!L4188="Elec", '1. Raw Data'!L4188="elect"), "Electronics", '1. Raw Data'!L4188)</f>
        <v>Home Appliances</v>
      </c>
      <c r="M4188" s="9">
        <v>1251.1400000000001</v>
      </c>
      <c r="N4188" s="9">
        <f>IF(ISBLANK('1. Raw Data'!N4188), MEDIAN('1. Raw Data'!$N$2:$N$5001), '1. Raw Data'!N4188)</f>
        <v>603.91</v>
      </c>
      <c r="O4188" s="9">
        <v>5</v>
      </c>
      <c r="P4188" s="9">
        <f>IF(ISBLANK('1. Raw Data'!P4188), 0, '1. Raw Data'!P4188)</f>
        <v>0.2</v>
      </c>
      <c r="Q4188" s="9">
        <v>385</v>
      </c>
      <c r="R4188" s="9">
        <v>5</v>
      </c>
      <c r="S4188" s="9">
        <f t="shared" si="195"/>
        <v>5004.5600000000013</v>
      </c>
      <c r="T4188" s="9">
        <f t="shared" si="196"/>
        <v>1985.0100000000016</v>
      </c>
      <c r="U4188" s="23">
        <f t="shared" si="197"/>
        <v>0.39664026407916003</v>
      </c>
    </row>
    <row r="4189" spans="1:21" x14ac:dyDescent="0.3">
      <c r="A4189" s="9">
        <v>2303</v>
      </c>
      <c r="B4189" s="9" t="str">
        <f>PROPER(TRIM('1. Raw Data'!B4189))</f>
        <v>Customer_4187</v>
      </c>
      <c r="C4189" s="9">
        <f>IF(OR('1. Raw Data'!C4189&lt;18, '1. Raw Data'!C4189&gt;100), MEDIAN('1. Raw Data'!$C$2:$C$5001), '1. Raw Data'!C4189)</f>
        <v>39</v>
      </c>
      <c r="D4189" s="9" t="s">
        <v>5022</v>
      </c>
      <c r="E4189" s="22">
        <v>44094</v>
      </c>
      <c r="F4189" s="9">
        <v>0</v>
      </c>
      <c r="G4189" s="9">
        <v>13443</v>
      </c>
      <c r="H4189" s="15">
        <v>44094</v>
      </c>
      <c r="I4189" s="9" t="s">
        <v>7457</v>
      </c>
      <c r="J4189" s="9">
        <v>113</v>
      </c>
      <c r="K4189" s="9" t="s">
        <v>7460</v>
      </c>
      <c r="L4189" s="9" t="str">
        <f>IF(OR('1. Raw Data'!L4189="Elec", '1. Raw Data'!L4189="elect"), "Electronics", '1. Raw Data'!L4189)</f>
        <v>Sports</v>
      </c>
      <c r="M4189" s="9">
        <v>1197.72</v>
      </c>
      <c r="N4189" s="9">
        <f>IF(ISBLANK('1. Raw Data'!N4189), MEDIAN('1. Raw Data'!$N$2:$N$5001), '1. Raw Data'!N4189)</f>
        <v>837.43</v>
      </c>
      <c r="O4189" s="9">
        <v>1</v>
      </c>
      <c r="P4189" s="9">
        <f>IF(ISBLANK('1. Raw Data'!P4189), 0, '1. Raw Data'!P4189)</f>
        <v>0</v>
      </c>
      <c r="Q4189" s="9">
        <v>638</v>
      </c>
      <c r="R4189" s="9">
        <v>4</v>
      </c>
      <c r="S4189" s="9">
        <f t="shared" si="195"/>
        <v>1197.72</v>
      </c>
      <c r="T4189" s="9">
        <f t="shared" si="196"/>
        <v>360.29000000000008</v>
      </c>
      <c r="U4189" s="23">
        <f t="shared" si="197"/>
        <v>0.30081321176902787</v>
      </c>
    </row>
    <row r="4190" spans="1:21" x14ac:dyDescent="0.3">
      <c r="A4190" s="9">
        <v>2306</v>
      </c>
      <c r="B4190" s="9" t="str">
        <f>PROPER(TRIM('1. Raw Data'!B4190))</f>
        <v>Customer_4188</v>
      </c>
      <c r="C4190" s="9">
        <f>IF(OR('1. Raw Data'!C4190&lt;18, '1. Raw Data'!C4190&gt;100), MEDIAN('1. Raw Data'!$C$2:$C$5001), '1. Raw Data'!C4190)</f>
        <v>67</v>
      </c>
      <c r="D4190" s="9" t="s">
        <v>5021</v>
      </c>
      <c r="E4190" s="22">
        <v>44019</v>
      </c>
      <c r="F4190" s="9">
        <v>0</v>
      </c>
      <c r="G4190" s="9">
        <v>10963</v>
      </c>
      <c r="H4190" s="15">
        <v>44019</v>
      </c>
      <c r="I4190" s="9" t="s">
        <v>7456</v>
      </c>
      <c r="J4190" s="9">
        <v>129</v>
      </c>
      <c r="K4190" s="9" t="s">
        <v>7471</v>
      </c>
      <c r="L4190" s="9" t="str">
        <f>IF(OR('1. Raw Data'!L4190="Elec", '1. Raw Data'!L4190="elect"), "Electronics", '1. Raw Data'!L4190)</f>
        <v>Sports</v>
      </c>
      <c r="M4190" s="9">
        <v>1096.44</v>
      </c>
      <c r="N4190" s="9">
        <f>IF(ISBLANK('1. Raw Data'!N4190), MEDIAN('1. Raw Data'!$N$2:$N$5001), '1. Raw Data'!N4190)</f>
        <v>570.84</v>
      </c>
      <c r="O4190" s="9">
        <v>3</v>
      </c>
      <c r="P4190" s="9">
        <f>IF(ISBLANK('1. Raw Data'!P4190), 0, '1. Raw Data'!P4190)</f>
        <v>0</v>
      </c>
      <c r="Q4190" s="9">
        <v>594</v>
      </c>
      <c r="R4190" s="9">
        <v>6</v>
      </c>
      <c r="S4190" s="9">
        <f t="shared" si="195"/>
        <v>3289.32</v>
      </c>
      <c r="T4190" s="9">
        <f t="shared" si="196"/>
        <v>1576.8000000000002</v>
      </c>
      <c r="U4190" s="23">
        <f t="shared" si="197"/>
        <v>0.47936959614753205</v>
      </c>
    </row>
    <row r="4191" spans="1:21" x14ac:dyDescent="0.3">
      <c r="A4191" s="9">
        <v>1039</v>
      </c>
      <c r="B4191" s="9" t="str">
        <f>PROPER(TRIM('1. Raw Data'!B4191))</f>
        <v>Customer_4189</v>
      </c>
      <c r="C4191" s="9">
        <f>IF(OR('1. Raw Data'!C4191&lt;18, '1. Raw Data'!C4191&gt;100), MEDIAN('1. Raw Data'!$C$2:$C$5001), '1. Raw Data'!C4191)</f>
        <v>44</v>
      </c>
      <c r="D4191" s="9" t="s">
        <v>5023</v>
      </c>
      <c r="E4191" s="22">
        <v>44480</v>
      </c>
      <c r="F4191" s="9">
        <v>0</v>
      </c>
      <c r="G4191" s="9">
        <v>10560</v>
      </c>
      <c r="H4191" s="15">
        <v>44510</v>
      </c>
      <c r="I4191" s="9" t="s">
        <v>7456</v>
      </c>
      <c r="J4191" s="9">
        <v>134</v>
      </c>
      <c r="K4191" s="9" t="s">
        <v>7482</v>
      </c>
      <c r="L4191" s="9" t="str">
        <f>IF(OR('1. Raw Data'!L4191="Elec", '1. Raw Data'!L4191="elect"), "Electronics", '1. Raw Data'!L4191)</f>
        <v>Sports</v>
      </c>
      <c r="M4191" s="9">
        <v>570.69000000000005</v>
      </c>
      <c r="N4191" s="9">
        <f>IF(ISBLANK('1. Raw Data'!N4191), MEDIAN('1. Raw Data'!$N$2:$N$5001), '1. Raw Data'!N4191)</f>
        <v>429.51499999999999</v>
      </c>
      <c r="O4191" s="9">
        <v>1</v>
      </c>
      <c r="P4191" s="9">
        <f>IF(ISBLANK('1. Raw Data'!P4191), 0, '1. Raw Data'!P4191)</f>
        <v>0</v>
      </c>
      <c r="Q4191" s="9">
        <v>531</v>
      </c>
      <c r="R4191" s="9">
        <v>5</v>
      </c>
      <c r="S4191" s="9">
        <f t="shared" si="195"/>
        <v>570.69000000000005</v>
      </c>
      <c r="T4191" s="9">
        <f t="shared" si="196"/>
        <v>141.17500000000007</v>
      </c>
      <c r="U4191" s="23">
        <f t="shared" si="197"/>
        <v>0.24737598345862036</v>
      </c>
    </row>
    <row r="4192" spans="1:21" x14ac:dyDescent="0.3">
      <c r="A4192" s="9">
        <v>1188</v>
      </c>
      <c r="B4192" s="9" t="str">
        <f>PROPER(TRIM('1. Raw Data'!B4192))</f>
        <v>Customer_4190</v>
      </c>
      <c r="C4192" s="9">
        <f>IF(OR('1. Raw Data'!C4192&lt;18, '1. Raw Data'!C4192&gt;100), MEDIAN('1. Raw Data'!$C$2:$C$5001), '1. Raw Data'!C4192)</f>
        <v>28</v>
      </c>
      <c r="D4192" s="9" t="s">
        <v>5021</v>
      </c>
      <c r="E4192" s="22">
        <v>44021</v>
      </c>
      <c r="F4192" s="9">
        <v>1</v>
      </c>
      <c r="G4192" s="9">
        <v>11189</v>
      </c>
      <c r="H4192" s="15">
        <v>44081</v>
      </c>
      <c r="I4192" s="9" t="s">
        <v>7455</v>
      </c>
      <c r="J4192" s="9">
        <v>127</v>
      </c>
      <c r="K4192" s="9" t="s">
        <v>7489</v>
      </c>
      <c r="L4192" s="9" t="str">
        <f>IF(OR('1. Raw Data'!L4192="Elec", '1. Raw Data'!L4192="elect"), "Electronics", '1. Raw Data'!L4192)</f>
        <v>Home Appliances</v>
      </c>
      <c r="M4192" s="9">
        <v>227.34</v>
      </c>
      <c r="N4192" s="9">
        <f>IF(ISBLANK('1. Raw Data'!N4192), MEDIAN('1. Raw Data'!$N$2:$N$5001), '1. Raw Data'!N4192)</f>
        <v>128.38999999999999</v>
      </c>
      <c r="O4192" s="9">
        <v>3</v>
      </c>
      <c r="P4192" s="9">
        <f>IF(ISBLANK('1. Raw Data'!P4192), 0, '1. Raw Data'!P4192)</f>
        <v>0</v>
      </c>
      <c r="Q4192" s="9">
        <v>1577</v>
      </c>
      <c r="R4192" s="9">
        <v>1</v>
      </c>
      <c r="S4192" s="9">
        <f t="shared" si="195"/>
        <v>682.02</v>
      </c>
      <c r="T4192" s="9">
        <f t="shared" si="196"/>
        <v>296.85000000000002</v>
      </c>
      <c r="U4192" s="23">
        <f t="shared" si="197"/>
        <v>0.43525116565496619</v>
      </c>
    </row>
    <row r="4193" spans="1:21" x14ac:dyDescent="0.3">
      <c r="A4193" s="9">
        <v>2187</v>
      </c>
      <c r="B4193" s="9" t="str">
        <f>PROPER(TRIM('1. Raw Data'!B4193))</f>
        <v>Customer_4191</v>
      </c>
      <c r="C4193" s="9">
        <f>IF(OR('1. Raw Data'!C4193&lt;18, '1. Raw Data'!C4193&gt;100), MEDIAN('1. Raw Data'!$C$2:$C$5001), '1. Raw Data'!C4193)</f>
        <v>35</v>
      </c>
      <c r="D4193" s="9" t="s">
        <v>5020</v>
      </c>
      <c r="E4193" s="22">
        <v>43918</v>
      </c>
      <c r="F4193" s="9">
        <v>1</v>
      </c>
      <c r="G4193" s="9">
        <v>10897</v>
      </c>
      <c r="H4193" s="15">
        <v>43918</v>
      </c>
      <c r="I4193" s="9" t="s">
        <v>7456</v>
      </c>
      <c r="J4193" s="9">
        <v>146</v>
      </c>
      <c r="K4193" s="9" t="s">
        <v>7505</v>
      </c>
      <c r="L4193" s="9" t="str">
        <f>IF(OR('1. Raw Data'!L4193="Elec", '1. Raw Data'!L4193="elect"), "Electronics", '1. Raw Data'!L4193)</f>
        <v>Clothing</v>
      </c>
      <c r="M4193" s="9">
        <v>364.41</v>
      </c>
      <c r="N4193" s="9">
        <f>IF(ISBLANK('1. Raw Data'!N4193), MEDIAN('1. Raw Data'!$N$2:$N$5001), '1. Raw Data'!N4193)</f>
        <v>218.64</v>
      </c>
      <c r="O4193" s="9">
        <v>2</v>
      </c>
      <c r="P4193" s="9">
        <f>IF(ISBLANK('1. Raw Data'!P4193), 0, '1. Raw Data'!P4193)</f>
        <v>0</v>
      </c>
      <c r="Q4193" s="9">
        <v>769</v>
      </c>
      <c r="R4193" s="9">
        <v>3</v>
      </c>
      <c r="S4193" s="9">
        <f t="shared" si="195"/>
        <v>728.82</v>
      </c>
      <c r="T4193" s="9">
        <f t="shared" si="196"/>
        <v>291.54000000000008</v>
      </c>
      <c r="U4193" s="23">
        <f t="shared" si="197"/>
        <v>0.40001646497077475</v>
      </c>
    </row>
    <row r="4194" spans="1:21" x14ac:dyDescent="0.3">
      <c r="A4194" s="9">
        <v>1993</v>
      </c>
      <c r="B4194" s="9" t="str">
        <f>PROPER(TRIM('1. Raw Data'!B4194))</f>
        <v>Customer_4192</v>
      </c>
      <c r="C4194" s="9">
        <f>IF(OR('1. Raw Data'!C4194&lt;18, '1. Raw Data'!C4194&gt;100), MEDIAN('1. Raw Data'!$C$2:$C$5001), '1. Raw Data'!C4194)</f>
        <v>53</v>
      </c>
      <c r="D4194" s="9" t="s">
        <v>5018</v>
      </c>
      <c r="E4194" s="22">
        <v>44775</v>
      </c>
      <c r="F4194" s="9">
        <v>0</v>
      </c>
      <c r="G4194" s="9">
        <v>12686</v>
      </c>
      <c r="H4194" s="15">
        <v>44600</v>
      </c>
      <c r="I4194" s="9" t="s">
        <v>7457</v>
      </c>
      <c r="J4194" s="9">
        <v>133</v>
      </c>
      <c r="K4194" s="9" t="s">
        <v>7498</v>
      </c>
      <c r="L4194" s="9" t="str">
        <f>IF(OR('1. Raw Data'!L4194="Elec", '1. Raw Data'!L4194="elect"), "Electronics", '1. Raw Data'!L4194)</f>
        <v>Clothing</v>
      </c>
      <c r="M4194" s="9">
        <v>1304.01</v>
      </c>
      <c r="N4194" s="9">
        <f>IF(ISBLANK('1. Raw Data'!N4194), MEDIAN('1. Raw Data'!$N$2:$N$5001), '1. Raw Data'!N4194)</f>
        <v>429.51499999999999</v>
      </c>
      <c r="O4194" s="9">
        <v>4</v>
      </c>
      <c r="P4194" s="9">
        <f>IF(ISBLANK('1. Raw Data'!P4194), 0, '1. Raw Data'!P4194)</f>
        <v>0</v>
      </c>
      <c r="Q4194" s="9">
        <v>510</v>
      </c>
      <c r="R4194" s="9">
        <v>4</v>
      </c>
      <c r="S4194" s="9">
        <f t="shared" si="195"/>
        <v>5216.04</v>
      </c>
      <c r="T4194" s="9">
        <f t="shared" si="196"/>
        <v>3497.98</v>
      </c>
      <c r="U4194" s="23">
        <f t="shared" si="197"/>
        <v>0.67061985720968398</v>
      </c>
    </row>
    <row r="4195" spans="1:21" x14ac:dyDescent="0.3">
      <c r="A4195" s="9">
        <v>1535</v>
      </c>
      <c r="B4195" s="9" t="str">
        <f>PROPER(TRIM('1. Raw Data'!B4195))</f>
        <v>Customer_4193</v>
      </c>
      <c r="C4195" s="9">
        <f>IF(OR('1. Raw Data'!C4195&lt;18, '1. Raw Data'!C4195&gt;100), MEDIAN('1. Raw Data'!$C$2:$C$5001), '1. Raw Data'!C4195)</f>
        <v>28</v>
      </c>
      <c r="D4195" s="9" t="s">
        <v>5018</v>
      </c>
      <c r="E4195" s="22">
        <v>43934</v>
      </c>
      <c r="F4195" s="9">
        <v>0</v>
      </c>
      <c r="G4195" s="9">
        <v>11928</v>
      </c>
      <c r="H4195" s="15">
        <v>43934</v>
      </c>
      <c r="I4195" s="9" t="s">
        <v>7456</v>
      </c>
      <c r="J4195" s="9">
        <v>129</v>
      </c>
      <c r="K4195" s="9" t="s">
        <v>7471</v>
      </c>
      <c r="L4195" s="9" t="str">
        <f>IF(OR('1. Raw Data'!L4195="Elec", '1. Raw Data'!L4195="elect"), "Electronics", '1. Raw Data'!L4195)</f>
        <v>Electronics</v>
      </c>
      <c r="M4195" s="9">
        <v>1293.1300000000001</v>
      </c>
      <c r="N4195" s="9">
        <f>IF(ISBLANK('1. Raw Data'!N4195), MEDIAN('1. Raw Data'!$N$2:$N$5001), '1. Raw Data'!N4195)</f>
        <v>623.86</v>
      </c>
      <c r="O4195" s="9">
        <v>4</v>
      </c>
      <c r="P4195" s="9">
        <f>IF(ISBLANK('1. Raw Data'!P4195), 0, '1. Raw Data'!P4195)</f>
        <v>0.2</v>
      </c>
      <c r="Q4195" s="9">
        <v>861</v>
      </c>
      <c r="R4195" s="9">
        <v>3</v>
      </c>
      <c r="S4195" s="9">
        <f t="shared" si="195"/>
        <v>4138.0160000000005</v>
      </c>
      <c r="T4195" s="9">
        <f t="shared" si="196"/>
        <v>1642.5760000000005</v>
      </c>
      <c r="U4195" s="23">
        <f t="shared" si="197"/>
        <v>0.39694771600689804</v>
      </c>
    </row>
    <row r="4196" spans="1:21" x14ac:dyDescent="0.3">
      <c r="A4196" s="9">
        <v>2027</v>
      </c>
      <c r="B4196" s="9" t="str">
        <f>PROPER(TRIM('1. Raw Data'!B4196))</f>
        <v>Customer_4194</v>
      </c>
      <c r="C4196" s="9">
        <f>IF(OR('1. Raw Data'!C4196&lt;18, '1. Raw Data'!C4196&gt;100), MEDIAN('1. Raw Data'!$C$2:$C$5001), '1. Raw Data'!C4196)</f>
        <v>56</v>
      </c>
      <c r="D4196" s="9" t="s">
        <v>5021</v>
      </c>
      <c r="E4196" s="22">
        <v>44116</v>
      </c>
      <c r="F4196" s="9">
        <v>1</v>
      </c>
      <c r="G4196" s="9">
        <v>11837</v>
      </c>
      <c r="H4196" s="15">
        <v>44175</v>
      </c>
      <c r="I4196" s="9" t="s">
        <v>7456</v>
      </c>
      <c r="J4196" s="9">
        <v>137</v>
      </c>
      <c r="K4196" s="9" t="s">
        <v>7484</v>
      </c>
      <c r="L4196" s="9" t="str">
        <f>IF(OR('1. Raw Data'!L4196="Elec", '1. Raw Data'!L4196="elect"), "Electronics", '1. Raw Data'!L4196)</f>
        <v>Clothing</v>
      </c>
      <c r="M4196" s="9">
        <v>1429.76</v>
      </c>
      <c r="N4196" s="9">
        <f>IF(ISBLANK('1. Raw Data'!N4196), MEDIAN('1. Raw Data'!$N$2:$N$5001), '1. Raw Data'!N4196)</f>
        <v>790.85</v>
      </c>
      <c r="O4196" s="9">
        <v>1</v>
      </c>
      <c r="P4196" s="9">
        <f>IF(ISBLANK('1. Raw Data'!P4196), 0, '1. Raw Data'!P4196)</f>
        <v>0</v>
      </c>
      <c r="Q4196" s="9">
        <v>1483</v>
      </c>
      <c r="R4196" s="9">
        <v>1</v>
      </c>
      <c r="S4196" s="9">
        <f t="shared" si="195"/>
        <v>1429.76</v>
      </c>
      <c r="T4196" s="9">
        <f t="shared" si="196"/>
        <v>638.91</v>
      </c>
      <c r="U4196" s="23">
        <f t="shared" si="197"/>
        <v>0.44686520814682185</v>
      </c>
    </row>
    <row r="4197" spans="1:21" x14ac:dyDescent="0.3">
      <c r="A4197" s="9">
        <v>1289</v>
      </c>
      <c r="B4197" s="9" t="str">
        <f>PROPER(TRIM('1. Raw Data'!B4197))</f>
        <v>Customer_4195</v>
      </c>
      <c r="C4197" s="9">
        <f>IF(OR('1. Raw Data'!C4197&lt;18, '1. Raw Data'!C4197&gt;100), MEDIAN('1. Raw Data'!$C$2:$C$5001), '1. Raw Data'!C4197)</f>
        <v>32</v>
      </c>
      <c r="D4197" s="9" t="s">
        <v>5018</v>
      </c>
      <c r="E4197" s="22">
        <v>45006</v>
      </c>
      <c r="F4197" s="9">
        <v>1</v>
      </c>
      <c r="G4197" s="9">
        <v>12368</v>
      </c>
      <c r="H4197" s="15">
        <v>45006</v>
      </c>
      <c r="I4197" s="9" t="s">
        <v>7457</v>
      </c>
      <c r="J4197" s="9">
        <v>139</v>
      </c>
      <c r="K4197" s="9" t="s">
        <v>7486</v>
      </c>
      <c r="L4197" s="9" t="str">
        <f>IF(OR('1. Raw Data'!L4197="Elec", '1. Raw Data'!L4197="elect"), "Electronics", '1. Raw Data'!L4197)</f>
        <v>Sports</v>
      </c>
      <c r="M4197" s="9">
        <v>160.18</v>
      </c>
      <c r="N4197" s="9">
        <f>IF(ISBLANK('1. Raw Data'!N4197), MEDIAN('1. Raw Data'!$N$2:$N$5001), '1. Raw Data'!N4197)</f>
        <v>106.41</v>
      </c>
      <c r="O4197" s="9">
        <v>1</v>
      </c>
      <c r="P4197" s="9">
        <f>IF(ISBLANK('1. Raw Data'!P4197), 0, '1. Raw Data'!P4197)</f>
        <v>0</v>
      </c>
      <c r="Q4197" s="9">
        <v>652</v>
      </c>
      <c r="R4197" s="9">
        <v>1</v>
      </c>
      <c r="S4197" s="9">
        <f t="shared" si="195"/>
        <v>160.18</v>
      </c>
      <c r="T4197" s="9">
        <f t="shared" si="196"/>
        <v>53.77000000000001</v>
      </c>
      <c r="U4197" s="23">
        <f t="shared" si="197"/>
        <v>0.33568485453864405</v>
      </c>
    </row>
    <row r="4198" spans="1:21" x14ac:dyDescent="0.3">
      <c r="A4198" s="9">
        <v>1432</v>
      </c>
      <c r="B4198" s="9" t="str">
        <f>PROPER(TRIM('1. Raw Data'!B4198))</f>
        <v>Customer_4196</v>
      </c>
      <c r="C4198" s="9">
        <f>IF(OR('1. Raw Data'!C4198&lt;18, '1. Raw Data'!C4198&gt;100), MEDIAN('1. Raw Data'!$C$2:$C$5001), '1. Raw Data'!C4198)</f>
        <v>26</v>
      </c>
      <c r="D4198" s="9" t="s">
        <v>5020</v>
      </c>
      <c r="E4198" s="22">
        <v>44718</v>
      </c>
      <c r="F4198" s="9">
        <v>0</v>
      </c>
      <c r="G4198" s="9">
        <v>11712</v>
      </c>
      <c r="H4198" s="15">
        <v>44718</v>
      </c>
      <c r="I4198" s="9" t="s">
        <v>7456</v>
      </c>
      <c r="J4198" s="9">
        <v>119</v>
      </c>
      <c r="K4198" s="9" t="s">
        <v>7459</v>
      </c>
      <c r="L4198" s="9" t="str">
        <f>IF(OR('1. Raw Data'!L4198="Elec", '1. Raw Data'!L4198="elect"), "Electronics", '1. Raw Data'!L4198)</f>
        <v>Sports</v>
      </c>
      <c r="M4198" s="9">
        <v>828.37</v>
      </c>
      <c r="N4198" s="9">
        <f>IF(ISBLANK('1. Raw Data'!N4198), MEDIAN('1. Raw Data'!$N$2:$N$5001), '1. Raw Data'!N4198)</f>
        <v>342.01</v>
      </c>
      <c r="O4198" s="9">
        <v>2</v>
      </c>
      <c r="P4198" s="9">
        <f>IF(ISBLANK('1. Raw Data'!P4198), 0, '1. Raw Data'!P4198)</f>
        <v>0</v>
      </c>
      <c r="Q4198" s="9">
        <v>940</v>
      </c>
      <c r="R4198" s="9">
        <v>1</v>
      </c>
      <c r="S4198" s="9">
        <f t="shared" si="195"/>
        <v>1656.74</v>
      </c>
      <c r="T4198" s="9">
        <f t="shared" si="196"/>
        <v>972.72</v>
      </c>
      <c r="U4198" s="23">
        <f t="shared" si="197"/>
        <v>0.58712893996644011</v>
      </c>
    </row>
    <row r="4199" spans="1:21" x14ac:dyDescent="0.3">
      <c r="A4199" s="9">
        <v>1470</v>
      </c>
      <c r="B4199" s="9" t="str">
        <f>PROPER(TRIM('1. Raw Data'!B4199))</f>
        <v>Customer_4197</v>
      </c>
      <c r="C4199" s="9">
        <f>IF(OR('1. Raw Data'!C4199&lt;18, '1. Raw Data'!C4199&gt;100), MEDIAN('1. Raw Data'!$C$2:$C$5001), '1. Raw Data'!C4199)</f>
        <v>32</v>
      </c>
      <c r="D4199" s="9" t="s">
        <v>5022</v>
      </c>
      <c r="E4199" s="22">
        <v>45314</v>
      </c>
      <c r="F4199" s="9">
        <v>0</v>
      </c>
      <c r="G4199" s="9">
        <v>11738</v>
      </c>
      <c r="H4199" s="15">
        <v>45314</v>
      </c>
      <c r="I4199" s="9" t="s">
        <v>7457</v>
      </c>
      <c r="J4199" s="9">
        <v>146</v>
      </c>
      <c r="K4199" s="9" t="s">
        <v>7505</v>
      </c>
      <c r="L4199" s="9" t="str">
        <f>IF(OR('1. Raw Data'!L4199="Elec", '1. Raw Data'!L4199="elect"), "Electronics", '1. Raw Data'!L4199)</f>
        <v>Electronics</v>
      </c>
      <c r="M4199" s="9">
        <v>990.59</v>
      </c>
      <c r="N4199" s="9">
        <f>IF(ISBLANK('1. Raw Data'!N4199), MEDIAN('1. Raw Data'!$N$2:$N$5001), '1. Raw Data'!N4199)</f>
        <v>546.88</v>
      </c>
      <c r="O4199" s="9">
        <v>5</v>
      </c>
      <c r="P4199" s="9">
        <f>IF(ISBLANK('1. Raw Data'!P4199), 0, '1. Raw Data'!P4199)</f>
        <v>0</v>
      </c>
      <c r="Q4199" s="9">
        <v>344</v>
      </c>
      <c r="R4199" s="9">
        <v>7</v>
      </c>
      <c r="S4199" s="9">
        <f t="shared" si="195"/>
        <v>4952.95</v>
      </c>
      <c r="T4199" s="9">
        <f t="shared" si="196"/>
        <v>2218.5499999999997</v>
      </c>
      <c r="U4199" s="23">
        <f t="shared" si="197"/>
        <v>0.44792497400539066</v>
      </c>
    </row>
    <row r="4200" spans="1:21" x14ac:dyDescent="0.3">
      <c r="A4200" s="9">
        <v>2204</v>
      </c>
      <c r="B4200" s="9" t="str">
        <f>PROPER(TRIM('1. Raw Data'!B4200))</f>
        <v>Customer_4198</v>
      </c>
      <c r="C4200" s="9">
        <f>IF(OR('1. Raw Data'!C4200&lt;18, '1. Raw Data'!C4200&gt;100), MEDIAN('1. Raw Data'!$C$2:$C$5001), '1. Raw Data'!C4200)</f>
        <v>40</v>
      </c>
      <c r="D4200" s="9" t="s">
        <v>5023</v>
      </c>
      <c r="E4200" s="22">
        <v>44639</v>
      </c>
      <c r="F4200" s="9">
        <v>1</v>
      </c>
      <c r="G4200" s="9">
        <v>11180</v>
      </c>
      <c r="H4200" s="15">
        <v>44639</v>
      </c>
      <c r="I4200" s="9" t="s">
        <v>7456</v>
      </c>
      <c r="J4200" s="9">
        <v>124</v>
      </c>
      <c r="K4200" s="9" t="s">
        <v>7497</v>
      </c>
      <c r="L4200" s="9" t="str">
        <f>IF(OR('1. Raw Data'!L4200="Elec", '1. Raw Data'!L4200="elect"), "Electronics", '1. Raw Data'!L4200)</f>
        <v>Electronics</v>
      </c>
      <c r="M4200" s="9">
        <v>1080.45</v>
      </c>
      <c r="N4200" s="9">
        <f>IF(ISBLANK('1. Raw Data'!N4200), MEDIAN('1. Raw Data'!$N$2:$N$5001), '1. Raw Data'!N4200)</f>
        <v>448.71</v>
      </c>
      <c r="O4200" s="9">
        <v>3</v>
      </c>
      <c r="P4200" s="9">
        <f>IF(ISBLANK('1. Raw Data'!P4200), 0, '1. Raw Data'!P4200)</f>
        <v>0.05</v>
      </c>
      <c r="Q4200" s="9">
        <v>1019</v>
      </c>
      <c r="R4200" s="9">
        <v>1</v>
      </c>
      <c r="S4200" s="9">
        <f t="shared" si="195"/>
        <v>3079.2825000000003</v>
      </c>
      <c r="T4200" s="9">
        <f t="shared" si="196"/>
        <v>1733.1525000000004</v>
      </c>
      <c r="U4200" s="23">
        <f t="shared" si="197"/>
        <v>0.56284296747700158</v>
      </c>
    </row>
    <row r="4201" spans="1:21" x14ac:dyDescent="0.3">
      <c r="A4201" s="9">
        <v>2271</v>
      </c>
      <c r="B4201" s="9" t="str">
        <f>PROPER(TRIM('1. Raw Data'!B4201))</f>
        <v>Customer_4199</v>
      </c>
      <c r="C4201" s="9">
        <f>IF(OR('1. Raw Data'!C4201&lt;18, '1. Raw Data'!C4201&gt;100), MEDIAN('1. Raw Data'!$C$2:$C$5001), '1. Raw Data'!C4201)</f>
        <v>40</v>
      </c>
      <c r="D4201" s="9" t="s">
        <v>5019</v>
      </c>
      <c r="E4201" s="22">
        <v>44847</v>
      </c>
      <c r="F4201" s="9">
        <v>0</v>
      </c>
      <c r="G4201" s="9">
        <v>10857</v>
      </c>
      <c r="H4201" s="15">
        <v>44847</v>
      </c>
      <c r="I4201" s="9" t="s">
        <v>7456</v>
      </c>
      <c r="J4201" s="9">
        <v>114</v>
      </c>
      <c r="K4201" s="9" t="s">
        <v>7463</v>
      </c>
      <c r="L4201" s="9" t="str">
        <f>IF(OR('1. Raw Data'!L4201="Elec", '1. Raw Data'!L4201="elect"), "Electronics", '1. Raw Data'!L4201)</f>
        <v>Clothing</v>
      </c>
      <c r="M4201" s="9">
        <v>983.6</v>
      </c>
      <c r="N4201" s="9">
        <f>IF(ISBLANK('1. Raw Data'!N4201), MEDIAN('1. Raw Data'!$N$2:$N$5001), '1. Raw Data'!N4201)</f>
        <v>528.24</v>
      </c>
      <c r="O4201" s="9">
        <v>2</v>
      </c>
      <c r="P4201" s="9">
        <f>IF(ISBLANK('1. Raw Data'!P4201), 0, '1. Raw Data'!P4201)</f>
        <v>0</v>
      </c>
      <c r="Q4201" s="9">
        <v>811</v>
      </c>
      <c r="R4201" s="9">
        <v>4</v>
      </c>
      <c r="S4201" s="9">
        <f t="shared" si="195"/>
        <v>1967.2</v>
      </c>
      <c r="T4201" s="9">
        <f t="shared" si="196"/>
        <v>910.72</v>
      </c>
      <c r="U4201" s="23">
        <f t="shared" si="197"/>
        <v>0.46295241968279788</v>
      </c>
    </row>
    <row r="4202" spans="1:21" x14ac:dyDescent="0.3">
      <c r="A4202" s="9">
        <v>1627</v>
      </c>
      <c r="B4202" s="9" t="str">
        <f>PROPER(TRIM('1. Raw Data'!B4202))</f>
        <v>Customer_4200</v>
      </c>
      <c r="C4202" s="9">
        <f>IF(OR('1. Raw Data'!C4202&lt;18, '1. Raw Data'!C4202&gt;100), MEDIAN('1. Raw Data'!$C$2:$C$5001), '1. Raw Data'!C4202)</f>
        <v>38</v>
      </c>
      <c r="D4202" s="9" t="s">
        <v>5020</v>
      </c>
      <c r="E4202" s="22">
        <v>43833</v>
      </c>
      <c r="F4202" s="9">
        <v>0</v>
      </c>
      <c r="G4202" s="9">
        <v>13802</v>
      </c>
      <c r="H4202" s="15">
        <v>43891</v>
      </c>
      <c r="I4202" s="9" t="s">
        <v>7455</v>
      </c>
      <c r="J4202" s="9">
        <v>147</v>
      </c>
      <c r="K4202" s="9" t="s">
        <v>7474</v>
      </c>
      <c r="L4202" s="9" t="str">
        <f>IF(OR('1. Raw Data'!L4202="Elec", '1. Raw Data'!L4202="elect"), "Electronics", '1. Raw Data'!L4202)</f>
        <v>Electronics</v>
      </c>
      <c r="M4202" s="9">
        <v>1166.52</v>
      </c>
      <c r="N4202" s="9">
        <f>IF(ISBLANK('1. Raw Data'!N4202), MEDIAN('1. Raw Data'!$N$2:$N$5001), '1. Raw Data'!N4202)</f>
        <v>686.68</v>
      </c>
      <c r="O4202" s="9">
        <v>2</v>
      </c>
      <c r="P4202" s="9">
        <f>IF(ISBLANK('1. Raw Data'!P4202), 0, '1. Raw Data'!P4202)</f>
        <v>0</v>
      </c>
      <c r="Q4202" s="9">
        <v>729</v>
      </c>
      <c r="R4202" s="9">
        <v>5</v>
      </c>
      <c r="S4202" s="9">
        <f t="shared" si="195"/>
        <v>2333.04</v>
      </c>
      <c r="T4202" s="9">
        <f t="shared" si="196"/>
        <v>959.68000000000006</v>
      </c>
      <c r="U4202" s="23">
        <f t="shared" si="197"/>
        <v>0.41134314028049246</v>
      </c>
    </row>
    <row r="4203" spans="1:21" x14ac:dyDescent="0.3">
      <c r="A4203" s="9">
        <v>1278</v>
      </c>
      <c r="B4203" s="9" t="str">
        <f>PROPER(TRIM('1. Raw Data'!B4203))</f>
        <v>Customer_4201</v>
      </c>
      <c r="C4203" s="9">
        <f>IF(OR('1. Raw Data'!C4203&lt;18, '1. Raw Data'!C4203&gt;100), MEDIAN('1. Raw Data'!$C$2:$C$5001), '1. Raw Data'!C4203)</f>
        <v>38</v>
      </c>
      <c r="D4203" s="9" t="s">
        <v>5020</v>
      </c>
      <c r="E4203" s="22">
        <v>44614</v>
      </c>
      <c r="F4203" s="9">
        <v>1</v>
      </c>
      <c r="G4203" s="9">
        <v>13045</v>
      </c>
      <c r="H4203" s="15">
        <v>44614</v>
      </c>
      <c r="I4203" s="9" t="s">
        <v>7456</v>
      </c>
      <c r="J4203" s="9">
        <v>137</v>
      </c>
      <c r="K4203" s="9" t="s">
        <v>7484</v>
      </c>
      <c r="L4203" s="9" t="str">
        <f>IF(OR('1. Raw Data'!L4203="Elec", '1. Raw Data'!L4203="elect"), "Electronics", '1. Raw Data'!L4203)</f>
        <v>Electronics</v>
      </c>
      <c r="M4203" s="9">
        <v>571.23</v>
      </c>
      <c r="N4203" s="9">
        <f>IF(ISBLANK('1. Raw Data'!N4203), MEDIAN('1. Raw Data'!$N$2:$N$5001), '1. Raw Data'!N4203)</f>
        <v>356.11</v>
      </c>
      <c r="O4203" s="9">
        <v>1</v>
      </c>
      <c r="P4203" s="9">
        <f>IF(ISBLANK('1. Raw Data'!P4203), 0, '1. Raw Data'!P4203)</f>
        <v>0.05</v>
      </c>
      <c r="Q4203" s="9">
        <v>804</v>
      </c>
      <c r="R4203" s="9">
        <v>3</v>
      </c>
      <c r="S4203" s="9">
        <f t="shared" si="195"/>
        <v>542.66849999999999</v>
      </c>
      <c r="T4203" s="9">
        <f t="shared" si="196"/>
        <v>186.55849999999998</v>
      </c>
      <c r="U4203" s="23">
        <f t="shared" si="197"/>
        <v>0.34377985823757962</v>
      </c>
    </row>
    <row r="4204" spans="1:21" x14ac:dyDescent="0.3">
      <c r="A4204" s="9">
        <v>1876</v>
      </c>
      <c r="B4204" s="9" t="str">
        <f>PROPER(TRIM('1. Raw Data'!B4204))</f>
        <v>Customer_4202</v>
      </c>
      <c r="C4204" s="9">
        <f>IF(OR('1. Raw Data'!C4204&lt;18, '1. Raw Data'!C4204&gt;100), MEDIAN('1. Raw Data'!$C$2:$C$5001), '1. Raw Data'!C4204)</f>
        <v>43</v>
      </c>
      <c r="D4204" s="9" t="s">
        <v>5019</v>
      </c>
      <c r="E4204" s="22">
        <v>45230</v>
      </c>
      <c r="F4204" s="9">
        <v>0</v>
      </c>
      <c r="G4204" s="9">
        <v>10284</v>
      </c>
      <c r="H4204" s="15">
        <v>45230</v>
      </c>
      <c r="I4204" s="9" t="s">
        <v>7455</v>
      </c>
      <c r="J4204" s="9">
        <v>105</v>
      </c>
      <c r="K4204" s="9" t="s">
        <v>7461</v>
      </c>
      <c r="L4204" s="9" t="str">
        <f>IF(OR('1. Raw Data'!L4204="Elec", '1. Raw Data'!L4204="elect"), "Electronics", '1. Raw Data'!L4204)</f>
        <v>Home Appliances</v>
      </c>
      <c r="M4204" s="9">
        <v>310.18</v>
      </c>
      <c r="N4204" s="9">
        <f>IF(ISBLANK('1. Raw Data'!N4204), MEDIAN('1. Raw Data'!$N$2:$N$5001), '1. Raw Data'!N4204)</f>
        <v>136.96</v>
      </c>
      <c r="O4204" s="9">
        <v>1</v>
      </c>
      <c r="P4204" s="9">
        <f>IF(ISBLANK('1. Raw Data'!P4204), 0, '1. Raw Data'!P4204)</f>
        <v>0.1</v>
      </c>
      <c r="Q4204" s="9">
        <v>428</v>
      </c>
      <c r="R4204" s="9">
        <v>5</v>
      </c>
      <c r="S4204" s="9">
        <f t="shared" si="195"/>
        <v>279.16200000000003</v>
      </c>
      <c r="T4204" s="9">
        <f t="shared" si="196"/>
        <v>142.20200000000003</v>
      </c>
      <c r="U4204" s="23">
        <f t="shared" si="197"/>
        <v>0.50938881366375088</v>
      </c>
    </row>
    <row r="4205" spans="1:21" x14ac:dyDescent="0.3">
      <c r="A4205" s="9">
        <v>1580</v>
      </c>
      <c r="B4205" s="9" t="str">
        <f>PROPER(TRIM('1. Raw Data'!B4205))</f>
        <v>Customer_4203</v>
      </c>
      <c r="C4205" s="9">
        <f>IF(OR('1. Raw Data'!C4205&lt;18, '1. Raw Data'!C4205&gt;100), MEDIAN('1. Raw Data'!$C$2:$C$5001), '1. Raw Data'!C4205)</f>
        <v>38</v>
      </c>
      <c r="D4205" s="9" t="s">
        <v>5019</v>
      </c>
      <c r="E4205" s="22">
        <v>44704</v>
      </c>
      <c r="F4205" s="9">
        <v>0</v>
      </c>
      <c r="G4205" s="9">
        <v>13872</v>
      </c>
      <c r="H4205" s="15">
        <v>44704</v>
      </c>
      <c r="I4205" s="9" t="s">
        <v>7456</v>
      </c>
      <c r="J4205" s="9">
        <v>124</v>
      </c>
      <c r="K4205" s="9" t="s">
        <v>7497</v>
      </c>
      <c r="L4205" s="9" t="str">
        <f>IF(OR('1. Raw Data'!L4205="Elec", '1. Raw Data'!L4205="elect"), "Electronics", '1. Raw Data'!L4205)</f>
        <v>Clothing</v>
      </c>
      <c r="M4205" s="9">
        <v>346.65</v>
      </c>
      <c r="N4205" s="9">
        <f>IF(ISBLANK('1. Raw Data'!N4205), MEDIAN('1. Raw Data'!$N$2:$N$5001), '1. Raw Data'!N4205)</f>
        <v>155.97999999999999</v>
      </c>
      <c r="O4205" s="9">
        <v>5</v>
      </c>
      <c r="P4205" s="9">
        <f>IF(ISBLANK('1. Raw Data'!P4205), 0, '1. Raw Data'!P4205)</f>
        <v>0</v>
      </c>
      <c r="Q4205" s="9">
        <v>387</v>
      </c>
      <c r="R4205" s="9">
        <v>5</v>
      </c>
      <c r="S4205" s="9">
        <f t="shared" si="195"/>
        <v>1733.25</v>
      </c>
      <c r="T4205" s="9">
        <f t="shared" si="196"/>
        <v>953.35</v>
      </c>
      <c r="U4205" s="23">
        <f t="shared" si="197"/>
        <v>0.55003605942593392</v>
      </c>
    </row>
    <row r="4206" spans="1:21" x14ac:dyDescent="0.3">
      <c r="A4206" s="9">
        <v>1862</v>
      </c>
      <c r="B4206" s="9" t="str">
        <f>PROPER(TRIM('1. Raw Data'!B4206))</f>
        <v>Customer_4204</v>
      </c>
      <c r="C4206" s="9">
        <f>IF(OR('1. Raw Data'!C4206&lt;18, '1. Raw Data'!C4206&gt;100), MEDIAN('1. Raw Data'!$C$2:$C$5001), '1. Raw Data'!C4206)</f>
        <v>74</v>
      </c>
      <c r="D4206" s="9" t="s">
        <v>5023</v>
      </c>
      <c r="E4206" s="22">
        <v>44184</v>
      </c>
      <c r="F4206" s="9">
        <v>1</v>
      </c>
      <c r="G4206" s="9">
        <v>13099</v>
      </c>
      <c r="H4206" s="15">
        <v>44184</v>
      </c>
      <c r="I4206" s="9" t="s">
        <v>7455</v>
      </c>
      <c r="J4206" s="9">
        <v>134</v>
      </c>
      <c r="K4206" s="9" t="s">
        <v>7482</v>
      </c>
      <c r="L4206" s="9" t="str">
        <f>IF(OR('1. Raw Data'!L4206="Elec", '1. Raw Data'!L4206="elect"), "Electronics", '1. Raw Data'!L4206)</f>
        <v>Sports</v>
      </c>
      <c r="M4206" s="9">
        <v>67.37</v>
      </c>
      <c r="N4206" s="9">
        <f>IF(ISBLANK('1. Raw Data'!N4206), MEDIAN('1. Raw Data'!$N$2:$N$5001), '1. Raw Data'!N4206)</f>
        <v>36.450000000000003</v>
      </c>
      <c r="O4206" s="9">
        <v>5</v>
      </c>
      <c r="P4206" s="9">
        <f>IF(ISBLANK('1. Raw Data'!P4206), 0, '1. Raw Data'!P4206)</f>
        <v>0.1</v>
      </c>
      <c r="Q4206" s="9">
        <v>1230</v>
      </c>
      <c r="R4206" s="9">
        <v>3</v>
      </c>
      <c r="S4206" s="9">
        <f t="shared" si="195"/>
        <v>303.16500000000002</v>
      </c>
      <c r="T4206" s="9">
        <f t="shared" si="196"/>
        <v>120.91500000000002</v>
      </c>
      <c r="U4206" s="23">
        <f t="shared" si="197"/>
        <v>0.39884221463559449</v>
      </c>
    </row>
    <row r="4207" spans="1:21" x14ac:dyDescent="0.3">
      <c r="A4207" s="9">
        <v>1253</v>
      </c>
      <c r="B4207" s="9" t="str">
        <f>PROPER(TRIM('1. Raw Data'!B4207))</f>
        <v>Customer_4205</v>
      </c>
      <c r="C4207" s="9">
        <f>IF(OR('1. Raw Data'!C4207&lt;18, '1. Raw Data'!C4207&gt;100), MEDIAN('1. Raw Data'!$C$2:$C$5001), '1. Raw Data'!C4207)</f>
        <v>42</v>
      </c>
      <c r="D4207" s="9" t="s">
        <v>5023</v>
      </c>
      <c r="E4207" s="22">
        <v>44555</v>
      </c>
      <c r="F4207" s="9">
        <v>0</v>
      </c>
      <c r="G4207" s="9">
        <v>12398</v>
      </c>
      <c r="H4207" s="15">
        <v>44555</v>
      </c>
      <c r="I4207" s="9" t="s">
        <v>7456</v>
      </c>
      <c r="J4207" s="9">
        <v>131</v>
      </c>
      <c r="K4207" s="9" t="s">
        <v>7504</v>
      </c>
      <c r="L4207" s="9" t="str">
        <f>IF(OR('1. Raw Data'!L4207="Elec", '1. Raw Data'!L4207="elect"), "Electronics", '1. Raw Data'!L4207)</f>
        <v>Home Appliances</v>
      </c>
      <c r="M4207" s="9">
        <v>557.97</v>
      </c>
      <c r="N4207" s="9">
        <f>IF(ISBLANK('1. Raw Data'!N4207), MEDIAN('1. Raw Data'!$N$2:$N$5001), '1. Raw Data'!N4207)</f>
        <v>390.25</v>
      </c>
      <c r="O4207" s="9">
        <v>1</v>
      </c>
      <c r="P4207" s="9">
        <f>IF(ISBLANK('1. Raw Data'!P4207), 0, '1. Raw Data'!P4207)</f>
        <v>0</v>
      </c>
      <c r="Q4207" s="9">
        <v>605</v>
      </c>
      <c r="R4207" s="9">
        <v>6</v>
      </c>
      <c r="S4207" s="9">
        <f t="shared" si="195"/>
        <v>557.97</v>
      </c>
      <c r="T4207" s="9">
        <f t="shared" si="196"/>
        <v>167.72000000000003</v>
      </c>
      <c r="U4207" s="23">
        <f t="shared" si="197"/>
        <v>0.30058963743570444</v>
      </c>
    </row>
    <row r="4208" spans="1:21" x14ac:dyDescent="0.3">
      <c r="A4208" s="9">
        <v>1180</v>
      </c>
      <c r="B4208" s="9" t="str">
        <f>PROPER(TRIM('1. Raw Data'!B4208))</f>
        <v>Customer_4206</v>
      </c>
      <c r="C4208" s="9">
        <f>IF(OR('1. Raw Data'!C4208&lt;18, '1. Raw Data'!C4208&gt;100), MEDIAN('1. Raw Data'!$C$2:$C$5001), '1. Raw Data'!C4208)</f>
        <v>19</v>
      </c>
      <c r="D4208" s="9" t="s">
        <v>5023</v>
      </c>
      <c r="E4208" s="22">
        <v>44270</v>
      </c>
      <c r="F4208" s="9">
        <v>1</v>
      </c>
      <c r="G4208" s="9">
        <v>12130</v>
      </c>
      <c r="H4208" s="15">
        <v>44270</v>
      </c>
      <c r="I4208" s="9" t="s">
        <v>7457</v>
      </c>
      <c r="J4208" s="9">
        <v>130</v>
      </c>
      <c r="K4208" s="9" t="s">
        <v>7487</v>
      </c>
      <c r="L4208" s="9" t="str">
        <f>IF(OR('1. Raw Data'!L4208="Elec", '1. Raw Data'!L4208="elect"), "Electronics", '1. Raw Data'!L4208)</f>
        <v>Sports</v>
      </c>
      <c r="M4208" s="9">
        <v>183.03</v>
      </c>
      <c r="N4208" s="9">
        <f>IF(ISBLANK('1. Raw Data'!N4208), MEDIAN('1. Raw Data'!$N$2:$N$5001), '1. Raw Data'!N4208)</f>
        <v>92.76</v>
      </c>
      <c r="O4208" s="9">
        <v>4</v>
      </c>
      <c r="P4208" s="9">
        <f>IF(ISBLANK('1. Raw Data'!P4208), 0, '1. Raw Data'!P4208)</f>
        <v>0</v>
      </c>
      <c r="Q4208" s="9">
        <v>1388</v>
      </c>
      <c r="R4208" s="9">
        <v>2</v>
      </c>
      <c r="S4208" s="9">
        <f t="shared" si="195"/>
        <v>732.12</v>
      </c>
      <c r="T4208" s="9">
        <f t="shared" si="196"/>
        <v>361.08</v>
      </c>
      <c r="U4208" s="23">
        <f t="shared" si="197"/>
        <v>0.49319783642025894</v>
      </c>
    </row>
    <row r="4209" spans="1:21" x14ac:dyDescent="0.3">
      <c r="A4209" s="9">
        <v>1680</v>
      </c>
      <c r="B4209" s="9" t="str">
        <f>PROPER(TRIM('1. Raw Data'!B4209))</f>
        <v>Customer_4207</v>
      </c>
      <c r="C4209" s="9">
        <f>IF(OR('1. Raw Data'!C4209&lt;18, '1. Raw Data'!C4209&gt;100), MEDIAN('1. Raw Data'!$C$2:$C$5001), '1. Raw Data'!C4209)</f>
        <v>23</v>
      </c>
      <c r="D4209" s="9" t="s">
        <v>5018</v>
      </c>
      <c r="E4209" s="22">
        <v>44214</v>
      </c>
      <c r="F4209" s="9">
        <v>0</v>
      </c>
      <c r="G4209" s="9">
        <v>11647</v>
      </c>
      <c r="H4209" s="15">
        <v>44214</v>
      </c>
      <c r="I4209" s="9" t="s">
        <v>7456</v>
      </c>
      <c r="J4209" s="9">
        <v>109</v>
      </c>
      <c r="K4209" s="9" t="s">
        <v>7466</v>
      </c>
      <c r="L4209" s="9" t="str">
        <f>IF(OR('1. Raw Data'!L4209="Elec", '1. Raw Data'!L4209="elect"), "Electronics", '1. Raw Data'!L4209)</f>
        <v>Electronics</v>
      </c>
      <c r="M4209" s="9">
        <v>516.16</v>
      </c>
      <c r="N4209" s="9">
        <f>IF(ISBLANK('1. Raw Data'!N4209), MEDIAN('1. Raw Data'!$N$2:$N$5001), '1. Raw Data'!N4209)</f>
        <v>272.67</v>
      </c>
      <c r="O4209" s="9">
        <v>5</v>
      </c>
      <c r="P4209" s="9">
        <f>IF(ISBLANK('1. Raw Data'!P4209), 0, '1. Raw Data'!P4209)</f>
        <v>0</v>
      </c>
      <c r="Q4209" s="9">
        <v>665</v>
      </c>
      <c r="R4209" s="9">
        <v>3</v>
      </c>
      <c r="S4209" s="9">
        <f t="shared" si="195"/>
        <v>2580.7999999999997</v>
      </c>
      <c r="T4209" s="9">
        <f t="shared" si="196"/>
        <v>1217.4499999999996</v>
      </c>
      <c r="U4209" s="23">
        <f t="shared" si="197"/>
        <v>0.47173357098574076</v>
      </c>
    </row>
    <row r="4210" spans="1:21" x14ac:dyDescent="0.3">
      <c r="A4210" s="9">
        <v>1824</v>
      </c>
      <c r="B4210" s="9" t="str">
        <f>PROPER(TRIM('1. Raw Data'!B4210))</f>
        <v>Customer_4208</v>
      </c>
      <c r="C4210" s="9">
        <f>IF(OR('1. Raw Data'!C4210&lt;18, '1. Raw Data'!C4210&gt;100), MEDIAN('1. Raw Data'!$C$2:$C$5001), '1. Raw Data'!C4210)</f>
        <v>40</v>
      </c>
      <c r="D4210" s="9" t="s">
        <v>5020</v>
      </c>
      <c r="E4210" s="22">
        <v>44394</v>
      </c>
      <c r="F4210" s="9">
        <v>1</v>
      </c>
      <c r="G4210" s="9">
        <v>10665</v>
      </c>
      <c r="H4210" s="15">
        <v>44394</v>
      </c>
      <c r="I4210" s="9" t="s">
        <v>7457</v>
      </c>
      <c r="J4210" s="9">
        <v>127</v>
      </c>
      <c r="K4210" s="9" t="s">
        <v>7489</v>
      </c>
      <c r="L4210" s="9" t="str">
        <f>IF(OR('1. Raw Data'!L4210="Elec", '1. Raw Data'!L4210="elect"), "Electronics", '1. Raw Data'!L4210)</f>
        <v>Electronics</v>
      </c>
      <c r="M4210" s="9">
        <v>960.9</v>
      </c>
      <c r="N4210" s="9">
        <f>IF(ISBLANK('1. Raw Data'!N4210), MEDIAN('1. Raw Data'!$N$2:$N$5001), '1. Raw Data'!N4210)</f>
        <v>509.02</v>
      </c>
      <c r="O4210" s="9">
        <v>2</v>
      </c>
      <c r="P4210" s="9">
        <f>IF(ISBLANK('1. Raw Data'!P4210), 0, '1. Raw Data'!P4210)</f>
        <v>0</v>
      </c>
      <c r="Q4210" s="9">
        <v>1125</v>
      </c>
      <c r="R4210" s="9">
        <v>5</v>
      </c>
      <c r="S4210" s="9">
        <f t="shared" si="195"/>
        <v>1921.8</v>
      </c>
      <c r="T4210" s="9">
        <f t="shared" si="196"/>
        <v>903.76</v>
      </c>
      <c r="U4210" s="23">
        <f t="shared" si="197"/>
        <v>0.47026745759184096</v>
      </c>
    </row>
    <row r="4211" spans="1:21" x14ac:dyDescent="0.3">
      <c r="A4211" s="9">
        <v>1699</v>
      </c>
      <c r="B4211" s="9" t="str">
        <f>PROPER(TRIM('1. Raw Data'!B4211))</f>
        <v>Customer_4209</v>
      </c>
      <c r="C4211" s="9">
        <f>IF(OR('1. Raw Data'!C4211&lt;18, '1. Raw Data'!C4211&gt;100), MEDIAN('1. Raw Data'!$C$2:$C$5001), '1. Raw Data'!C4211)</f>
        <v>33</v>
      </c>
      <c r="D4211" s="9" t="s">
        <v>5022</v>
      </c>
      <c r="E4211" s="22">
        <v>44404</v>
      </c>
      <c r="F4211" s="9">
        <v>0</v>
      </c>
      <c r="G4211" s="9">
        <v>11393</v>
      </c>
      <c r="H4211" s="15">
        <v>44404</v>
      </c>
      <c r="I4211" s="9" t="s">
        <v>7457</v>
      </c>
      <c r="J4211" s="9">
        <v>128</v>
      </c>
      <c r="K4211" s="9" t="s">
        <v>7473</v>
      </c>
      <c r="L4211" s="9" t="str">
        <f>IF(OR('1. Raw Data'!L4211="Elec", '1. Raw Data'!L4211="elect"), "Electronics", '1. Raw Data'!L4211)</f>
        <v>Sports</v>
      </c>
      <c r="M4211" s="9">
        <v>1346.99</v>
      </c>
      <c r="N4211" s="9">
        <f>IF(ISBLANK('1. Raw Data'!N4211), MEDIAN('1. Raw Data'!$N$2:$N$5001), '1. Raw Data'!N4211)</f>
        <v>571.41</v>
      </c>
      <c r="O4211" s="9">
        <v>1</v>
      </c>
      <c r="P4211" s="9">
        <f>IF(ISBLANK('1. Raw Data'!P4211), 0, '1. Raw Data'!P4211)</f>
        <v>0</v>
      </c>
      <c r="Q4211" s="9">
        <v>433</v>
      </c>
      <c r="R4211" s="9">
        <v>9</v>
      </c>
      <c r="S4211" s="9">
        <f t="shared" si="195"/>
        <v>1346.99</v>
      </c>
      <c r="T4211" s="9">
        <f t="shared" si="196"/>
        <v>775.58</v>
      </c>
      <c r="U4211" s="23">
        <f t="shared" si="197"/>
        <v>0.57578749656641848</v>
      </c>
    </row>
    <row r="4212" spans="1:21" x14ac:dyDescent="0.3">
      <c r="A4212" s="9">
        <v>1565</v>
      </c>
      <c r="B4212" s="9" t="str">
        <f>PROPER(TRIM('1. Raw Data'!B4212))</f>
        <v>Customer_4210</v>
      </c>
      <c r="C4212" s="9">
        <f>IF(OR('1. Raw Data'!C4212&lt;18, '1. Raw Data'!C4212&gt;100), MEDIAN('1. Raw Data'!$C$2:$C$5001), '1. Raw Data'!C4212)</f>
        <v>21</v>
      </c>
      <c r="D4212" s="9" t="s">
        <v>5019</v>
      </c>
      <c r="E4212" s="22">
        <v>44744</v>
      </c>
      <c r="F4212" s="9">
        <v>1</v>
      </c>
      <c r="G4212" s="9">
        <v>12588</v>
      </c>
      <c r="H4212" s="15">
        <v>44599</v>
      </c>
      <c r="I4212" s="9" t="s">
        <v>7455</v>
      </c>
      <c r="J4212" s="9">
        <v>142</v>
      </c>
      <c r="K4212" s="9" t="s">
        <v>7500</v>
      </c>
      <c r="L4212" s="9" t="str">
        <f>IF(OR('1. Raw Data'!L4212="Elec", '1. Raw Data'!L4212="elect"), "Electronics", '1. Raw Data'!L4212)</f>
        <v>Home Appliances</v>
      </c>
      <c r="M4212" s="9">
        <v>1267.43</v>
      </c>
      <c r="N4212" s="9">
        <f>IF(ISBLANK('1. Raw Data'!N4212), MEDIAN('1. Raw Data'!$N$2:$N$5001), '1. Raw Data'!N4212)</f>
        <v>801.33</v>
      </c>
      <c r="O4212" s="9">
        <v>3</v>
      </c>
      <c r="P4212" s="9">
        <f>IF(ISBLANK('1. Raw Data'!P4212), 0, '1. Raw Data'!P4212)</f>
        <v>0</v>
      </c>
      <c r="Q4212" s="9">
        <v>914</v>
      </c>
      <c r="R4212" s="9">
        <v>4</v>
      </c>
      <c r="S4212" s="9">
        <f t="shared" si="195"/>
        <v>3802.29</v>
      </c>
      <c r="T4212" s="9">
        <f t="shared" si="196"/>
        <v>1398.2999999999997</v>
      </c>
      <c r="U4212" s="23">
        <f t="shared" si="197"/>
        <v>0.3677520652028119</v>
      </c>
    </row>
    <row r="4213" spans="1:21" x14ac:dyDescent="0.3">
      <c r="A4213" s="9">
        <v>2349</v>
      </c>
      <c r="B4213" s="9" t="str">
        <f>PROPER(TRIM('1. Raw Data'!B4213))</f>
        <v>Customer_4211</v>
      </c>
      <c r="C4213" s="9">
        <f>IF(OR('1. Raw Data'!C4213&lt;18, '1. Raw Data'!C4213&gt;100), MEDIAN('1. Raw Data'!$C$2:$C$5001), '1. Raw Data'!C4213)</f>
        <v>39</v>
      </c>
      <c r="D4213" s="9" t="s">
        <v>5020</v>
      </c>
      <c r="E4213" s="22">
        <v>44135</v>
      </c>
      <c r="F4213" s="9">
        <v>1</v>
      </c>
      <c r="G4213" s="9">
        <v>13466</v>
      </c>
      <c r="H4213" s="15">
        <v>44135</v>
      </c>
      <c r="I4213" s="9" t="s">
        <v>7457</v>
      </c>
      <c r="J4213" s="9">
        <v>126</v>
      </c>
      <c r="K4213" s="9" t="s">
        <v>7469</v>
      </c>
      <c r="L4213" s="9" t="str">
        <f>IF(OR('1. Raw Data'!L4213="Elec", '1. Raw Data'!L4213="elect"), "Electronics", '1. Raw Data'!L4213)</f>
        <v>Home Appliances</v>
      </c>
      <c r="M4213" s="9">
        <v>416.38</v>
      </c>
      <c r="N4213" s="9">
        <f>IF(ISBLANK('1. Raw Data'!N4213), MEDIAN('1. Raw Data'!$N$2:$N$5001), '1. Raw Data'!N4213)</f>
        <v>198.17</v>
      </c>
      <c r="O4213" s="9">
        <v>3</v>
      </c>
      <c r="P4213" s="9">
        <f>IF(ISBLANK('1. Raw Data'!P4213), 0, '1. Raw Data'!P4213)</f>
        <v>0</v>
      </c>
      <c r="Q4213" s="9">
        <v>535</v>
      </c>
      <c r="R4213" s="9">
        <v>5</v>
      </c>
      <c r="S4213" s="9">
        <f t="shared" si="195"/>
        <v>1249.1399999999999</v>
      </c>
      <c r="T4213" s="9">
        <f t="shared" si="196"/>
        <v>654.62999999999988</v>
      </c>
      <c r="U4213" s="23">
        <f t="shared" si="197"/>
        <v>0.52406455641481331</v>
      </c>
    </row>
    <row r="4214" spans="1:21" x14ac:dyDescent="0.3">
      <c r="A4214" s="9">
        <v>2380</v>
      </c>
      <c r="B4214" s="9" t="str">
        <f>PROPER(TRIM('1. Raw Data'!B4214))</f>
        <v>Customer_4212</v>
      </c>
      <c r="C4214" s="9">
        <f>IF(OR('1. Raw Data'!C4214&lt;18, '1. Raw Data'!C4214&gt;100), MEDIAN('1. Raw Data'!$C$2:$C$5001), '1. Raw Data'!C4214)</f>
        <v>39</v>
      </c>
      <c r="D4214" s="9" t="s">
        <v>5020</v>
      </c>
      <c r="E4214" s="22">
        <v>44138</v>
      </c>
      <c r="F4214" s="9">
        <v>1</v>
      </c>
      <c r="G4214" s="9">
        <v>12024</v>
      </c>
      <c r="H4214" s="15">
        <v>43901</v>
      </c>
      <c r="I4214" s="9" t="s">
        <v>7457</v>
      </c>
      <c r="J4214" s="9">
        <v>118</v>
      </c>
      <c r="K4214" s="9" t="s">
        <v>7501</v>
      </c>
      <c r="L4214" s="9" t="str">
        <f>IF(OR('1. Raw Data'!L4214="Elec", '1. Raw Data'!L4214="elect"), "Electronics", '1. Raw Data'!L4214)</f>
        <v>Home Appliances</v>
      </c>
      <c r="M4214" s="9">
        <v>244.42</v>
      </c>
      <c r="N4214" s="9">
        <f>IF(ISBLANK('1. Raw Data'!N4214), MEDIAN('1. Raw Data'!$N$2:$N$5001), '1. Raw Data'!N4214)</f>
        <v>149.37</v>
      </c>
      <c r="O4214" s="9">
        <v>4</v>
      </c>
      <c r="P4214" s="9">
        <f>IF(ISBLANK('1. Raw Data'!P4214), 0, '1. Raw Data'!P4214)</f>
        <v>0</v>
      </c>
      <c r="Q4214" s="9">
        <v>1268</v>
      </c>
      <c r="R4214" s="9">
        <v>3</v>
      </c>
      <c r="S4214" s="9">
        <f t="shared" si="195"/>
        <v>977.68</v>
      </c>
      <c r="T4214" s="9">
        <f t="shared" si="196"/>
        <v>380.19999999999993</v>
      </c>
      <c r="U4214" s="23">
        <f t="shared" si="197"/>
        <v>0.3888797970706161</v>
      </c>
    </row>
    <row r="4215" spans="1:21" x14ac:dyDescent="0.3">
      <c r="A4215" s="9">
        <v>1679</v>
      </c>
      <c r="B4215" s="9" t="str">
        <f>PROPER(TRIM('1. Raw Data'!B4215))</f>
        <v>Customer_4213</v>
      </c>
      <c r="C4215" s="9">
        <f>IF(OR('1. Raw Data'!C4215&lt;18, '1. Raw Data'!C4215&gt;100), MEDIAN('1. Raw Data'!$C$2:$C$5001), '1. Raw Data'!C4215)</f>
        <v>63</v>
      </c>
      <c r="D4215" s="9" t="s">
        <v>5023</v>
      </c>
      <c r="E4215" s="22">
        <v>45236</v>
      </c>
      <c r="F4215" s="9">
        <v>1</v>
      </c>
      <c r="G4215" s="9">
        <v>12527</v>
      </c>
      <c r="H4215" s="15">
        <v>45088</v>
      </c>
      <c r="I4215" s="9" t="s">
        <v>7455</v>
      </c>
      <c r="J4215" s="9">
        <v>136</v>
      </c>
      <c r="K4215" s="9" t="s">
        <v>7503</v>
      </c>
      <c r="L4215" s="9" t="str">
        <f>IF(OR('1. Raw Data'!L4215="Elec", '1. Raw Data'!L4215="elect"), "Electronics", '1. Raw Data'!L4215)</f>
        <v>Electronics</v>
      </c>
      <c r="M4215" s="9">
        <v>329.95</v>
      </c>
      <c r="N4215" s="9">
        <f>IF(ISBLANK('1. Raw Data'!N4215), MEDIAN('1. Raw Data'!$N$2:$N$5001), '1. Raw Data'!N4215)</f>
        <v>179.01</v>
      </c>
      <c r="O4215" s="9">
        <v>1</v>
      </c>
      <c r="P4215" s="9">
        <f>IF(ISBLANK('1. Raw Data'!P4215), 0, '1. Raw Data'!P4215)</f>
        <v>0</v>
      </c>
      <c r="Q4215" s="9">
        <v>570</v>
      </c>
      <c r="R4215" s="9">
        <v>3</v>
      </c>
      <c r="S4215" s="9">
        <f t="shared" si="195"/>
        <v>329.95</v>
      </c>
      <c r="T4215" s="9">
        <f t="shared" si="196"/>
        <v>150.94</v>
      </c>
      <c r="U4215" s="23">
        <f t="shared" si="197"/>
        <v>0.45746325200788002</v>
      </c>
    </row>
    <row r="4216" spans="1:21" x14ac:dyDescent="0.3">
      <c r="A4216" s="9">
        <v>1390</v>
      </c>
      <c r="B4216" s="9" t="str">
        <f>PROPER(TRIM('1. Raw Data'!B4216))</f>
        <v>Customer_4214</v>
      </c>
      <c r="C4216" s="9">
        <f>IF(OR('1. Raw Data'!C4216&lt;18, '1. Raw Data'!C4216&gt;100), MEDIAN('1. Raw Data'!$C$2:$C$5001), '1. Raw Data'!C4216)</f>
        <v>26</v>
      </c>
      <c r="D4216" s="9" t="s">
        <v>5023</v>
      </c>
      <c r="E4216" s="22">
        <v>45099</v>
      </c>
      <c r="F4216" s="9">
        <v>0</v>
      </c>
      <c r="G4216" s="9">
        <v>12260</v>
      </c>
      <c r="H4216" s="15">
        <v>45099</v>
      </c>
      <c r="I4216" s="9" t="s">
        <v>7456</v>
      </c>
      <c r="J4216" s="9">
        <v>108</v>
      </c>
      <c r="K4216" s="9" t="s">
        <v>7496</v>
      </c>
      <c r="L4216" s="9" t="str">
        <f>IF(OR('1. Raw Data'!L4216="Elec", '1. Raw Data'!L4216="elect"), "Electronics", '1. Raw Data'!L4216)</f>
        <v>Clothing</v>
      </c>
      <c r="M4216" s="9">
        <v>1457.93</v>
      </c>
      <c r="N4216" s="9">
        <f>IF(ISBLANK('1. Raw Data'!N4216), MEDIAN('1. Raw Data'!$N$2:$N$5001), '1. Raw Data'!N4216)</f>
        <v>850.75</v>
      </c>
      <c r="O4216" s="9">
        <v>2</v>
      </c>
      <c r="P4216" s="9">
        <f>IF(ISBLANK('1. Raw Data'!P4216), 0, '1. Raw Data'!P4216)</f>
        <v>0.05</v>
      </c>
      <c r="Q4216" s="9">
        <v>559</v>
      </c>
      <c r="R4216" s="9">
        <v>5</v>
      </c>
      <c r="S4216" s="9">
        <f t="shared" si="195"/>
        <v>2770.067</v>
      </c>
      <c r="T4216" s="9">
        <f t="shared" si="196"/>
        <v>1068.567</v>
      </c>
      <c r="U4216" s="23">
        <f t="shared" si="197"/>
        <v>0.38575492939340456</v>
      </c>
    </row>
    <row r="4217" spans="1:21" x14ac:dyDescent="0.3">
      <c r="A4217" s="9">
        <v>2108</v>
      </c>
      <c r="B4217" s="9" t="str">
        <f>PROPER(TRIM('1. Raw Data'!B4217))</f>
        <v>Customer_4215</v>
      </c>
      <c r="C4217" s="9">
        <f>IF(OR('1. Raw Data'!C4217&lt;18, '1. Raw Data'!C4217&gt;100), MEDIAN('1. Raw Data'!$C$2:$C$5001), '1. Raw Data'!C4217)</f>
        <v>33</v>
      </c>
      <c r="D4217" s="9" t="s">
        <v>5020</v>
      </c>
      <c r="E4217" s="22">
        <v>45094</v>
      </c>
      <c r="F4217" s="9">
        <v>0</v>
      </c>
      <c r="G4217" s="9">
        <v>13685</v>
      </c>
      <c r="H4217" s="15">
        <v>45094</v>
      </c>
      <c r="I4217" s="9" t="s">
        <v>7456</v>
      </c>
      <c r="J4217" s="9">
        <v>118</v>
      </c>
      <c r="K4217" s="9" t="s">
        <v>7501</v>
      </c>
      <c r="L4217" s="9" t="str">
        <f>IF(OR('1. Raw Data'!L4217="Elec", '1. Raw Data'!L4217="elect"), "Electronics", '1. Raw Data'!L4217)</f>
        <v>Electronics</v>
      </c>
      <c r="M4217" s="9">
        <v>846.74</v>
      </c>
      <c r="N4217" s="9">
        <f>IF(ISBLANK('1. Raw Data'!N4217), MEDIAN('1. Raw Data'!$N$2:$N$5001), '1. Raw Data'!N4217)</f>
        <v>352.41</v>
      </c>
      <c r="O4217" s="9">
        <v>4</v>
      </c>
      <c r="P4217" s="9">
        <f>IF(ISBLANK('1. Raw Data'!P4217), 0, '1. Raw Data'!P4217)</f>
        <v>0</v>
      </c>
      <c r="Q4217" s="9">
        <v>440</v>
      </c>
      <c r="R4217" s="9">
        <v>3</v>
      </c>
      <c r="S4217" s="9">
        <f t="shared" si="195"/>
        <v>3386.96</v>
      </c>
      <c r="T4217" s="9">
        <f t="shared" si="196"/>
        <v>1977.32</v>
      </c>
      <c r="U4217" s="23">
        <f t="shared" si="197"/>
        <v>0.58380376502822584</v>
      </c>
    </row>
    <row r="4218" spans="1:21" x14ac:dyDescent="0.3">
      <c r="A4218" s="9">
        <v>2340</v>
      </c>
      <c r="B4218" s="9" t="str">
        <f>PROPER(TRIM('1. Raw Data'!B4218))</f>
        <v>Customer_4216</v>
      </c>
      <c r="C4218" s="9">
        <f>IF(OR('1. Raw Data'!C4218&lt;18, '1. Raw Data'!C4218&gt;100), MEDIAN('1. Raw Data'!$C$2:$C$5001), '1. Raw Data'!C4218)</f>
        <v>63</v>
      </c>
      <c r="D4218" s="9" t="s">
        <v>5023</v>
      </c>
      <c r="E4218" s="22">
        <v>44334</v>
      </c>
      <c r="F4218" s="9">
        <v>0</v>
      </c>
      <c r="G4218" s="9">
        <v>10929</v>
      </c>
      <c r="H4218" s="15">
        <v>44334</v>
      </c>
      <c r="I4218" s="9" t="s">
        <v>7457</v>
      </c>
      <c r="J4218" s="9">
        <v>120</v>
      </c>
      <c r="K4218" s="9" t="s">
        <v>7488</v>
      </c>
      <c r="L4218" s="9" t="str">
        <f>IF(OR('1. Raw Data'!L4218="Elec", '1. Raw Data'!L4218="elect"), "Electronics", '1. Raw Data'!L4218)</f>
        <v>Sports</v>
      </c>
      <c r="M4218" s="9">
        <v>314.63</v>
      </c>
      <c r="N4218" s="9">
        <f>IF(ISBLANK('1. Raw Data'!N4218), MEDIAN('1. Raw Data'!$N$2:$N$5001), '1. Raw Data'!N4218)</f>
        <v>209.85</v>
      </c>
      <c r="O4218" s="9">
        <v>2</v>
      </c>
      <c r="P4218" s="9">
        <f>IF(ISBLANK('1. Raw Data'!P4218), 0, '1. Raw Data'!P4218)</f>
        <v>0</v>
      </c>
      <c r="Q4218" s="9">
        <v>368</v>
      </c>
      <c r="R4218" s="9">
        <v>2</v>
      </c>
      <c r="S4218" s="9">
        <f t="shared" si="195"/>
        <v>629.26</v>
      </c>
      <c r="T4218" s="9">
        <f t="shared" si="196"/>
        <v>209.56</v>
      </c>
      <c r="U4218" s="23">
        <f t="shared" si="197"/>
        <v>0.33302609414232592</v>
      </c>
    </row>
    <row r="4219" spans="1:21" x14ac:dyDescent="0.3">
      <c r="A4219" s="9">
        <v>1211</v>
      </c>
      <c r="B4219" s="9" t="str">
        <f>PROPER(TRIM('1. Raw Data'!B4219))</f>
        <v>Customer_4217</v>
      </c>
      <c r="C4219" s="9">
        <f>IF(OR('1. Raw Data'!C4219&lt;18, '1. Raw Data'!C4219&gt;100), MEDIAN('1. Raw Data'!$C$2:$C$5001), '1. Raw Data'!C4219)</f>
        <v>44</v>
      </c>
      <c r="D4219" s="9" t="s">
        <v>5018</v>
      </c>
      <c r="E4219" s="22">
        <v>45156</v>
      </c>
      <c r="F4219" s="9">
        <v>0</v>
      </c>
      <c r="G4219" s="9">
        <v>12407</v>
      </c>
      <c r="H4219" s="15">
        <v>45156</v>
      </c>
      <c r="I4219" s="9" t="s">
        <v>7455</v>
      </c>
      <c r="J4219" s="9">
        <v>132</v>
      </c>
      <c r="K4219" s="9" t="s">
        <v>7506</v>
      </c>
      <c r="L4219" s="9" t="str">
        <f>IF(OR('1. Raw Data'!L4219="Elec", '1. Raw Data'!L4219="elect"), "Electronics", '1. Raw Data'!L4219)</f>
        <v>Home Appliances</v>
      </c>
      <c r="M4219" s="9">
        <v>1269.08</v>
      </c>
      <c r="N4219" s="9">
        <f>IF(ISBLANK('1. Raw Data'!N4219), MEDIAN('1. Raw Data'!$N$2:$N$5001), '1. Raw Data'!N4219)</f>
        <v>600.47</v>
      </c>
      <c r="O4219" s="9">
        <v>3</v>
      </c>
      <c r="P4219" s="9">
        <f>IF(ISBLANK('1. Raw Data'!P4219), 0, '1. Raw Data'!P4219)</f>
        <v>0</v>
      </c>
      <c r="Q4219" s="9">
        <v>401</v>
      </c>
      <c r="R4219" s="9">
        <v>2</v>
      </c>
      <c r="S4219" s="9">
        <f t="shared" si="195"/>
        <v>3807.24</v>
      </c>
      <c r="T4219" s="9">
        <f t="shared" si="196"/>
        <v>2005.8299999999997</v>
      </c>
      <c r="U4219" s="23">
        <f t="shared" si="197"/>
        <v>0.52684621930847542</v>
      </c>
    </row>
    <row r="4220" spans="1:21" x14ac:dyDescent="0.3">
      <c r="A4220" s="9">
        <v>1383</v>
      </c>
      <c r="B4220" s="9" t="str">
        <f>PROPER(TRIM('1. Raw Data'!B4220))</f>
        <v>Customer_4218</v>
      </c>
      <c r="C4220" s="9">
        <f>IF(OR('1. Raw Data'!C4220&lt;18, '1. Raw Data'!C4220&gt;100), MEDIAN('1. Raw Data'!$C$2:$C$5001), '1. Raw Data'!C4220)</f>
        <v>26</v>
      </c>
      <c r="D4220" s="9" t="s">
        <v>5019</v>
      </c>
      <c r="E4220" s="22">
        <v>44435</v>
      </c>
      <c r="F4220" s="9">
        <v>1</v>
      </c>
      <c r="G4220" s="9">
        <v>10213</v>
      </c>
      <c r="H4220" s="15">
        <v>44435</v>
      </c>
      <c r="I4220" s="9" t="s">
        <v>7456</v>
      </c>
      <c r="J4220" s="9">
        <v>129</v>
      </c>
      <c r="K4220" s="9" t="s">
        <v>7471</v>
      </c>
      <c r="L4220" s="9" t="str">
        <f>IF(OR('1. Raw Data'!L4220="Elec", '1. Raw Data'!L4220="elect"), "Electronics", '1. Raw Data'!L4220)</f>
        <v>Clothing</v>
      </c>
      <c r="M4220" s="9">
        <v>623.03</v>
      </c>
      <c r="N4220" s="9">
        <f>IF(ISBLANK('1. Raw Data'!N4220), MEDIAN('1. Raw Data'!$N$2:$N$5001), '1. Raw Data'!N4220)</f>
        <v>374.46</v>
      </c>
      <c r="O4220" s="9">
        <v>2</v>
      </c>
      <c r="P4220" s="9">
        <f>IF(ISBLANK('1. Raw Data'!P4220), 0, '1. Raw Data'!P4220)</f>
        <v>0</v>
      </c>
      <c r="Q4220" s="9">
        <v>485</v>
      </c>
      <c r="R4220" s="9">
        <v>5</v>
      </c>
      <c r="S4220" s="9">
        <f t="shared" si="195"/>
        <v>1246.06</v>
      </c>
      <c r="T4220" s="9">
        <f t="shared" si="196"/>
        <v>497.14</v>
      </c>
      <c r="U4220" s="23">
        <f t="shared" si="197"/>
        <v>0.39896955202799222</v>
      </c>
    </row>
    <row r="4221" spans="1:21" x14ac:dyDescent="0.3">
      <c r="A4221" s="9">
        <v>1341</v>
      </c>
      <c r="B4221" s="9" t="str">
        <f>PROPER(TRIM('1. Raw Data'!B4221))</f>
        <v>Customer_4219</v>
      </c>
      <c r="C4221" s="9">
        <f>IF(OR('1. Raw Data'!C4221&lt;18, '1. Raw Data'!C4221&gt;100), MEDIAN('1. Raw Data'!$C$2:$C$5001), '1. Raw Data'!C4221)</f>
        <v>29</v>
      </c>
      <c r="D4221" s="9" t="s">
        <v>5020</v>
      </c>
      <c r="E4221" s="22">
        <v>44852</v>
      </c>
      <c r="F4221" s="9">
        <v>0</v>
      </c>
      <c r="G4221" s="9">
        <v>10303</v>
      </c>
      <c r="H4221" s="15">
        <v>44852</v>
      </c>
      <c r="I4221" s="9" t="s">
        <v>7455</v>
      </c>
      <c r="J4221" s="9">
        <v>149</v>
      </c>
      <c r="K4221" s="9" t="s">
        <v>7467</v>
      </c>
      <c r="L4221" s="9" t="str">
        <f>IF(OR('1. Raw Data'!L4221="Elec", '1. Raw Data'!L4221="elect"), "Electronics", '1. Raw Data'!L4221)</f>
        <v>Home Appliances</v>
      </c>
      <c r="M4221" s="9">
        <v>1353.87</v>
      </c>
      <c r="N4221" s="9">
        <f>IF(ISBLANK('1. Raw Data'!N4221), MEDIAN('1. Raw Data'!$N$2:$N$5001), '1. Raw Data'!N4221)</f>
        <v>865.67</v>
      </c>
      <c r="O4221" s="9">
        <v>3</v>
      </c>
      <c r="P4221" s="9">
        <f>IF(ISBLANK('1. Raw Data'!P4221), 0, '1. Raw Data'!P4221)</f>
        <v>0</v>
      </c>
      <c r="Q4221" s="9">
        <v>806</v>
      </c>
      <c r="R4221" s="9">
        <v>5</v>
      </c>
      <c r="S4221" s="9">
        <f t="shared" si="195"/>
        <v>4061.6099999999997</v>
      </c>
      <c r="T4221" s="9">
        <f t="shared" si="196"/>
        <v>1464.6</v>
      </c>
      <c r="U4221" s="23">
        <f t="shared" si="197"/>
        <v>0.36059592132184037</v>
      </c>
    </row>
    <row r="4222" spans="1:21" x14ac:dyDescent="0.3">
      <c r="A4222" s="9">
        <v>1843</v>
      </c>
      <c r="B4222" s="9" t="str">
        <f>PROPER(TRIM('1. Raw Data'!B4222))</f>
        <v>Customer_4220</v>
      </c>
      <c r="C4222" s="9">
        <f>IF(OR('1. Raw Data'!C4222&lt;18, '1. Raw Data'!C4222&gt;100), MEDIAN('1. Raw Data'!$C$2:$C$5001), '1. Raw Data'!C4222)</f>
        <v>21</v>
      </c>
      <c r="D4222" s="9" t="s">
        <v>5019</v>
      </c>
      <c r="E4222" s="22">
        <v>44674</v>
      </c>
      <c r="F4222" s="9">
        <v>1</v>
      </c>
      <c r="G4222" s="9">
        <v>13226</v>
      </c>
      <c r="H4222" s="15">
        <v>44674</v>
      </c>
      <c r="I4222" s="9" t="s">
        <v>7455</v>
      </c>
      <c r="J4222" s="9">
        <v>148</v>
      </c>
      <c r="K4222" s="9" t="s">
        <v>7491</v>
      </c>
      <c r="L4222" s="9" t="str">
        <f>IF(OR('1. Raw Data'!L4222="Elec", '1. Raw Data'!L4222="elect"), "Electronics", '1. Raw Data'!L4222)</f>
        <v>Electronics</v>
      </c>
      <c r="M4222" s="9">
        <v>427.98</v>
      </c>
      <c r="N4222" s="9">
        <f>IF(ISBLANK('1. Raw Data'!N4222), MEDIAN('1. Raw Data'!$N$2:$N$5001), '1. Raw Data'!N4222)</f>
        <v>429.51499999999999</v>
      </c>
      <c r="O4222" s="9">
        <v>5</v>
      </c>
      <c r="P4222" s="9">
        <f>IF(ISBLANK('1. Raw Data'!P4222), 0, '1. Raw Data'!P4222)</f>
        <v>0.2</v>
      </c>
      <c r="Q4222" s="9">
        <v>984</v>
      </c>
      <c r="R4222" s="9">
        <v>4</v>
      </c>
      <c r="S4222" s="9">
        <f t="shared" si="195"/>
        <v>1711.92</v>
      </c>
      <c r="T4222" s="9">
        <f t="shared" si="196"/>
        <v>-435.65499999999975</v>
      </c>
      <c r="U4222" s="23">
        <f t="shared" si="197"/>
        <v>-0.25448327024627304</v>
      </c>
    </row>
    <row r="4223" spans="1:21" x14ac:dyDescent="0.3">
      <c r="A4223" s="9">
        <v>2061</v>
      </c>
      <c r="B4223" s="9" t="str">
        <f>PROPER(TRIM('1. Raw Data'!B4223))</f>
        <v>Customer_4221</v>
      </c>
      <c r="C4223" s="9">
        <f>IF(OR('1. Raw Data'!C4223&lt;18, '1. Raw Data'!C4223&gt;100), MEDIAN('1. Raw Data'!$C$2:$C$5001), '1. Raw Data'!C4223)</f>
        <v>41</v>
      </c>
      <c r="D4223" s="9" t="s">
        <v>5018</v>
      </c>
      <c r="E4223" s="22">
        <v>44928</v>
      </c>
      <c r="F4223" s="9">
        <v>1</v>
      </c>
      <c r="G4223" s="9">
        <v>11403</v>
      </c>
      <c r="H4223" s="15">
        <v>44958</v>
      </c>
      <c r="I4223" s="9" t="s">
        <v>7457</v>
      </c>
      <c r="J4223" s="9">
        <v>118</v>
      </c>
      <c r="K4223" s="9" t="s">
        <v>7501</v>
      </c>
      <c r="L4223" s="9" t="str">
        <f>IF(OR('1. Raw Data'!L4223="Elec", '1. Raw Data'!L4223="elect"), "Electronics", '1. Raw Data'!L4223)</f>
        <v>Clothing</v>
      </c>
      <c r="M4223" s="9">
        <v>620.16999999999996</v>
      </c>
      <c r="N4223" s="9">
        <f>IF(ISBLANK('1. Raw Data'!N4223), MEDIAN('1. Raw Data'!$N$2:$N$5001), '1. Raw Data'!N4223)</f>
        <v>310.83</v>
      </c>
      <c r="O4223" s="9">
        <v>3</v>
      </c>
      <c r="P4223" s="9">
        <f>IF(ISBLANK('1. Raw Data'!P4223), 0, '1. Raw Data'!P4223)</f>
        <v>0</v>
      </c>
      <c r="Q4223" s="9">
        <v>700</v>
      </c>
      <c r="R4223" s="9">
        <v>2</v>
      </c>
      <c r="S4223" s="9">
        <f t="shared" si="195"/>
        <v>1860.5099999999998</v>
      </c>
      <c r="T4223" s="9">
        <f t="shared" si="196"/>
        <v>928.01999999999975</v>
      </c>
      <c r="U4223" s="23">
        <f t="shared" si="197"/>
        <v>0.49879871648096485</v>
      </c>
    </row>
    <row r="4224" spans="1:21" x14ac:dyDescent="0.3">
      <c r="A4224" s="9">
        <v>1419</v>
      </c>
      <c r="B4224" s="9" t="str">
        <f>PROPER(TRIM('1. Raw Data'!B4224))</f>
        <v>Customer_4222</v>
      </c>
      <c r="C4224" s="9">
        <f>IF(OR('1. Raw Data'!C4224&lt;18, '1. Raw Data'!C4224&gt;100), MEDIAN('1. Raw Data'!$C$2:$C$5001), '1. Raw Data'!C4224)</f>
        <v>55</v>
      </c>
      <c r="D4224" s="9" t="s">
        <v>5023</v>
      </c>
      <c r="E4224" s="22">
        <v>44782</v>
      </c>
      <c r="F4224" s="9">
        <v>0</v>
      </c>
      <c r="G4224" s="9">
        <v>10199</v>
      </c>
      <c r="H4224" s="15">
        <v>44812</v>
      </c>
      <c r="I4224" s="9" t="s">
        <v>7455</v>
      </c>
      <c r="J4224" s="9">
        <v>107</v>
      </c>
      <c r="K4224" s="9" t="s">
        <v>7485</v>
      </c>
      <c r="L4224" s="9" t="str">
        <f>IF(OR('1. Raw Data'!L4224="Elec", '1. Raw Data'!L4224="elect"), "Electronics", '1. Raw Data'!L4224)</f>
        <v>Clothing</v>
      </c>
      <c r="M4224" s="9">
        <v>782.17</v>
      </c>
      <c r="N4224" s="9">
        <f>IF(ISBLANK('1. Raw Data'!N4224), MEDIAN('1. Raw Data'!$N$2:$N$5001), '1. Raw Data'!N4224)</f>
        <v>542.33000000000004</v>
      </c>
      <c r="O4224" s="9">
        <v>3</v>
      </c>
      <c r="P4224" s="9">
        <f>IF(ISBLANK('1. Raw Data'!P4224), 0, '1. Raw Data'!P4224)</f>
        <v>0.05</v>
      </c>
      <c r="Q4224" s="9">
        <v>401</v>
      </c>
      <c r="R4224" s="9">
        <v>8</v>
      </c>
      <c r="S4224" s="9">
        <f t="shared" si="195"/>
        <v>2229.1844999999998</v>
      </c>
      <c r="T4224" s="9">
        <f t="shared" si="196"/>
        <v>602.19449999999961</v>
      </c>
      <c r="U4224" s="23">
        <f t="shared" si="197"/>
        <v>0.27014116597347582</v>
      </c>
    </row>
    <row r="4225" spans="1:21" x14ac:dyDescent="0.3">
      <c r="A4225" s="9">
        <v>1750</v>
      </c>
      <c r="B4225" s="9" t="str">
        <f>PROPER(TRIM('1. Raw Data'!B4225))</f>
        <v>Customer_4223</v>
      </c>
      <c r="C4225" s="9">
        <f>IF(OR('1. Raw Data'!C4225&lt;18, '1. Raw Data'!C4225&gt;100), MEDIAN('1. Raw Data'!$C$2:$C$5001), '1. Raw Data'!C4225)</f>
        <v>40</v>
      </c>
      <c r="D4225" s="9" t="s">
        <v>5021</v>
      </c>
      <c r="E4225" s="22">
        <v>43955</v>
      </c>
      <c r="F4225" s="9">
        <v>0</v>
      </c>
      <c r="G4225" s="9">
        <v>13751</v>
      </c>
      <c r="H4225" s="15">
        <v>43926</v>
      </c>
      <c r="I4225" s="9" t="s">
        <v>7457</v>
      </c>
      <c r="J4225" s="9">
        <v>101</v>
      </c>
      <c r="K4225" s="9" t="s">
        <v>7478</v>
      </c>
      <c r="L4225" s="9" t="str">
        <f>IF(OR('1. Raw Data'!L4225="Elec", '1. Raw Data'!L4225="elect"), "Electronics", '1. Raw Data'!L4225)</f>
        <v>Electronics</v>
      </c>
      <c r="M4225" s="9">
        <v>1344.29</v>
      </c>
      <c r="N4225" s="9">
        <f>IF(ISBLANK('1. Raw Data'!N4225), MEDIAN('1. Raw Data'!$N$2:$N$5001), '1. Raw Data'!N4225)</f>
        <v>650.01</v>
      </c>
      <c r="O4225" s="9">
        <v>4</v>
      </c>
      <c r="P4225" s="9">
        <f>IF(ISBLANK('1. Raw Data'!P4225), 0, '1. Raw Data'!P4225)</f>
        <v>0</v>
      </c>
      <c r="Q4225" s="9">
        <v>414</v>
      </c>
      <c r="R4225" s="9">
        <v>5</v>
      </c>
      <c r="S4225" s="9">
        <f t="shared" si="195"/>
        <v>5377.16</v>
      </c>
      <c r="T4225" s="9">
        <f t="shared" si="196"/>
        <v>2777.12</v>
      </c>
      <c r="U4225" s="23">
        <f t="shared" si="197"/>
        <v>0.51646594112877431</v>
      </c>
    </row>
    <row r="4226" spans="1:21" x14ac:dyDescent="0.3">
      <c r="A4226" s="9">
        <v>2192</v>
      </c>
      <c r="B4226" s="9" t="str">
        <f>PROPER(TRIM('1. Raw Data'!B4226))</f>
        <v>Customer_4224</v>
      </c>
      <c r="C4226" s="9">
        <f>IF(OR('1. Raw Data'!C4226&lt;18, '1. Raw Data'!C4226&gt;100), MEDIAN('1. Raw Data'!$C$2:$C$5001), '1. Raw Data'!C4226)</f>
        <v>40</v>
      </c>
      <c r="D4226" s="9" t="s">
        <v>5018</v>
      </c>
      <c r="E4226" s="22">
        <v>44010</v>
      </c>
      <c r="F4226" s="9">
        <v>1</v>
      </c>
      <c r="G4226" s="9">
        <v>12285</v>
      </c>
      <c r="H4226" s="15">
        <v>44010</v>
      </c>
      <c r="I4226" s="9" t="s">
        <v>7455</v>
      </c>
      <c r="J4226" s="9">
        <v>128</v>
      </c>
      <c r="K4226" s="9" t="s">
        <v>7473</v>
      </c>
      <c r="L4226" s="9" t="str">
        <f>IF(OR('1. Raw Data'!L4226="Elec", '1. Raw Data'!L4226="elect"), "Electronics", '1. Raw Data'!L4226)</f>
        <v>Home Appliances</v>
      </c>
      <c r="M4226" s="9">
        <v>1309.7</v>
      </c>
      <c r="N4226" s="9">
        <f>IF(ISBLANK('1. Raw Data'!N4226), MEDIAN('1. Raw Data'!$N$2:$N$5001), '1. Raw Data'!N4226)</f>
        <v>896.62</v>
      </c>
      <c r="O4226" s="9">
        <v>4</v>
      </c>
      <c r="P4226" s="9">
        <f>IF(ISBLANK('1. Raw Data'!P4226), 0, '1. Raw Data'!P4226)</f>
        <v>0.1</v>
      </c>
      <c r="Q4226" s="9">
        <v>1648</v>
      </c>
      <c r="R4226" s="9">
        <v>1</v>
      </c>
      <c r="S4226" s="9">
        <f t="shared" si="195"/>
        <v>4714.92</v>
      </c>
      <c r="T4226" s="9">
        <f t="shared" si="196"/>
        <v>1128.44</v>
      </c>
      <c r="U4226" s="23">
        <f t="shared" si="197"/>
        <v>0.23933385932316986</v>
      </c>
    </row>
    <row r="4227" spans="1:21" x14ac:dyDescent="0.3">
      <c r="A4227" s="9">
        <v>2366</v>
      </c>
      <c r="B4227" s="9" t="str">
        <f>PROPER(TRIM('1. Raw Data'!B4227))</f>
        <v>Customer_4225</v>
      </c>
      <c r="C4227" s="9">
        <f>IF(OR('1. Raw Data'!C4227&lt;18, '1. Raw Data'!C4227&gt;100), MEDIAN('1. Raw Data'!$C$2:$C$5001), '1. Raw Data'!C4227)</f>
        <v>53</v>
      </c>
      <c r="D4227" s="9" t="s">
        <v>5021</v>
      </c>
      <c r="E4227" s="22">
        <v>44403</v>
      </c>
      <c r="F4227" s="9">
        <v>1</v>
      </c>
      <c r="G4227" s="9">
        <v>10670</v>
      </c>
      <c r="H4227" s="15">
        <v>44403</v>
      </c>
      <c r="I4227" s="9" t="s">
        <v>7457</v>
      </c>
      <c r="J4227" s="9">
        <v>133</v>
      </c>
      <c r="K4227" s="9" t="s">
        <v>7498</v>
      </c>
      <c r="L4227" s="9" t="str">
        <f>IF(OR('1. Raw Data'!L4227="Elec", '1. Raw Data'!L4227="elect"), "Electronics", '1. Raw Data'!L4227)</f>
        <v>Home Appliances</v>
      </c>
      <c r="M4227" s="9">
        <v>882.81</v>
      </c>
      <c r="N4227" s="9">
        <f>IF(ISBLANK('1. Raw Data'!N4227), MEDIAN('1. Raw Data'!$N$2:$N$5001), '1. Raw Data'!N4227)</f>
        <v>394.5</v>
      </c>
      <c r="O4227" s="9">
        <v>1</v>
      </c>
      <c r="P4227" s="9">
        <f>IF(ISBLANK('1. Raw Data'!P4227), 0, '1. Raw Data'!P4227)</f>
        <v>0</v>
      </c>
      <c r="Q4227" s="9">
        <v>1043</v>
      </c>
      <c r="R4227" s="9">
        <v>3</v>
      </c>
      <c r="S4227" s="9">
        <f t="shared" ref="S4227:S4290" si="198">M4227 * O4227 * (1 - P4227)</f>
        <v>882.81</v>
      </c>
      <c r="T4227" s="9">
        <f t="shared" ref="T4227:T4290" si="199">S4227 - (N4227 * O4227)</f>
        <v>488.30999999999995</v>
      </c>
      <c r="U4227" s="23">
        <f t="shared" ref="U4227:U4290" si="200">T4227 / S4227</f>
        <v>0.55313147789445061</v>
      </c>
    </row>
    <row r="4228" spans="1:21" x14ac:dyDescent="0.3">
      <c r="A4228" s="9">
        <v>1305</v>
      </c>
      <c r="B4228" s="9" t="str">
        <f>PROPER(TRIM('1. Raw Data'!B4228))</f>
        <v>Customer_4226</v>
      </c>
      <c r="C4228" s="9">
        <f>IF(OR('1. Raw Data'!C4228&lt;18, '1. Raw Data'!C4228&gt;100), MEDIAN('1. Raw Data'!$C$2:$C$5001), '1. Raw Data'!C4228)</f>
        <v>42</v>
      </c>
      <c r="D4228" s="9" t="s">
        <v>5019</v>
      </c>
      <c r="E4228" s="22">
        <v>44615</v>
      </c>
      <c r="F4228" s="9">
        <v>1</v>
      </c>
      <c r="G4228" s="9">
        <v>11728</v>
      </c>
      <c r="H4228" s="15">
        <v>44615</v>
      </c>
      <c r="I4228" s="9" t="s">
        <v>7456</v>
      </c>
      <c r="J4228" s="9">
        <v>104</v>
      </c>
      <c r="K4228" s="9" t="s">
        <v>7499</v>
      </c>
      <c r="L4228" s="9" t="str">
        <f>IF(OR('1. Raw Data'!L4228="Elec", '1. Raw Data'!L4228="elect"), "Electronics", '1. Raw Data'!L4228)</f>
        <v>Home Appliances</v>
      </c>
      <c r="M4228" s="9">
        <v>371.57</v>
      </c>
      <c r="N4228" s="9">
        <f>IF(ISBLANK('1. Raw Data'!N4228), MEDIAN('1. Raw Data'!$N$2:$N$5001), '1. Raw Data'!N4228)</f>
        <v>192.01</v>
      </c>
      <c r="O4228" s="9">
        <v>1</v>
      </c>
      <c r="P4228" s="9">
        <f>IF(ISBLANK('1. Raw Data'!P4228), 0, '1. Raw Data'!P4228)</f>
        <v>0.2</v>
      </c>
      <c r="Q4228" s="9">
        <v>1043</v>
      </c>
      <c r="R4228" s="9">
        <v>2</v>
      </c>
      <c r="S4228" s="9">
        <f t="shared" si="198"/>
        <v>297.25600000000003</v>
      </c>
      <c r="T4228" s="9">
        <f t="shared" si="199"/>
        <v>105.24600000000004</v>
      </c>
      <c r="U4228" s="23">
        <f t="shared" si="200"/>
        <v>0.35405845466533908</v>
      </c>
    </row>
    <row r="4229" spans="1:21" x14ac:dyDescent="0.3">
      <c r="A4229" s="9">
        <v>1701</v>
      </c>
      <c r="B4229" s="9" t="str">
        <f>PROPER(TRIM('1. Raw Data'!B4229))</f>
        <v>Customer_4227</v>
      </c>
      <c r="C4229" s="9">
        <f>IF(OR('1. Raw Data'!C4229&lt;18, '1. Raw Data'!C4229&gt;100), MEDIAN('1. Raw Data'!$C$2:$C$5001), '1. Raw Data'!C4229)</f>
        <v>36</v>
      </c>
      <c r="D4229" s="9" t="s">
        <v>5020</v>
      </c>
      <c r="E4229" s="22">
        <v>44112</v>
      </c>
      <c r="F4229" s="9">
        <v>1</v>
      </c>
      <c r="G4229" s="9">
        <v>13238</v>
      </c>
      <c r="H4229" s="15">
        <v>44053</v>
      </c>
      <c r="I4229" s="9" t="s">
        <v>7455</v>
      </c>
      <c r="J4229" s="9">
        <v>120</v>
      </c>
      <c r="K4229" s="9" t="s">
        <v>7488</v>
      </c>
      <c r="L4229" s="9" t="str">
        <f>IF(OR('1. Raw Data'!L4229="Elec", '1. Raw Data'!L4229="elect"), "Electronics", '1. Raw Data'!L4229)</f>
        <v>Electronics</v>
      </c>
      <c r="M4229" s="9">
        <v>634.87</v>
      </c>
      <c r="N4229" s="9">
        <f>IF(ISBLANK('1. Raw Data'!N4229), MEDIAN('1. Raw Data'!$N$2:$N$5001), '1. Raw Data'!N4229)</f>
        <v>280.33</v>
      </c>
      <c r="O4229" s="9">
        <v>3</v>
      </c>
      <c r="P4229" s="9">
        <f>IF(ISBLANK('1. Raw Data'!P4229), 0, '1. Raw Data'!P4229)</f>
        <v>0</v>
      </c>
      <c r="Q4229" s="9">
        <v>991</v>
      </c>
      <c r="R4229" s="9">
        <v>3</v>
      </c>
      <c r="S4229" s="9">
        <f t="shared" si="198"/>
        <v>1904.6100000000001</v>
      </c>
      <c r="T4229" s="9">
        <f t="shared" si="199"/>
        <v>1063.6200000000001</v>
      </c>
      <c r="U4229" s="23">
        <f t="shared" si="200"/>
        <v>0.55844503599162032</v>
      </c>
    </row>
    <row r="4230" spans="1:21" x14ac:dyDescent="0.3">
      <c r="A4230" s="9">
        <v>1868</v>
      </c>
      <c r="B4230" s="9" t="str">
        <f>PROPER(TRIM('1. Raw Data'!B4230))</f>
        <v>Customer_4228</v>
      </c>
      <c r="C4230" s="9">
        <f>IF(OR('1. Raw Data'!C4230&lt;18, '1. Raw Data'!C4230&gt;100), MEDIAN('1. Raw Data'!$C$2:$C$5001), '1. Raw Data'!C4230)</f>
        <v>33</v>
      </c>
      <c r="D4230" s="9" t="s">
        <v>5023</v>
      </c>
      <c r="E4230" s="22">
        <v>44778</v>
      </c>
      <c r="F4230" s="9">
        <v>0</v>
      </c>
      <c r="G4230" s="9">
        <v>11249</v>
      </c>
      <c r="H4230" s="15">
        <v>44689</v>
      </c>
      <c r="I4230" s="9" t="s">
        <v>7457</v>
      </c>
      <c r="J4230" s="9">
        <v>136</v>
      </c>
      <c r="K4230" s="9" t="s">
        <v>7503</v>
      </c>
      <c r="L4230" s="9" t="str">
        <f>IF(OR('1. Raw Data'!L4230="Elec", '1. Raw Data'!L4230="elect"), "Electronics", '1. Raw Data'!L4230)</f>
        <v>Sports</v>
      </c>
      <c r="M4230" s="9">
        <v>1464.67</v>
      </c>
      <c r="N4230" s="9">
        <f>IF(ISBLANK('1. Raw Data'!N4230), MEDIAN('1. Raw Data'!$N$2:$N$5001), '1. Raw Data'!N4230)</f>
        <v>586.85</v>
      </c>
      <c r="O4230" s="9">
        <v>5</v>
      </c>
      <c r="P4230" s="9">
        <f>IF(ISBLANK('1. Raw Data'!P4230), 0, '1. Raw Data'!P4230)</f>
        <v>0</v>
      </c>
      <c r="Q4230" s="9">
        <v>470</v>
      </c>
      <c r="R4230" s="9">
        <v>4</v>
      </c>
      <c r="S4230" s="9">
        <f t="shared" si="198"/>
        <v>7323.35</v>
      </c>
      <c r="T4230" s="9">
        <f t="shared" si="199"/>
        <v>4389.1000000000004</v>
      </c>
      <c r="U4230" s="23">
        <f t="shared" si="200"/>
        <v>0.59932954180805231</v>
      </c>
    </row>
    <row r="4231" spans="1:21" x14ac:dyDescent="0.3">
      <c r="A4231" s="9">
        <v>1536</v>
      </c>
      <c r="B4231" s="9" t="str">
        <f>PROPER(TRIM('1. Raw Data'!B4231))</f>
        <v>Customer_4229</v>
      </c>
      <c r="C4231" s="9">
        <f>IF(OR('1. Raw Data'!C4231&lt;18, '1. Raw Data'!C4231&gt;100), MEDIAN('1. Raw Data'!$C$2:$C$5001), '1. Raw Data'!C4231)</f>
        <v>40</v>
      </c>
      <c r="D4231" s="9" t="s">
        <v>5018</v>
      </c>
      <c r="E4231" s="22">
        <v>44532</v>
      </c>
      <c r="F4231" s="9">
        <v>1</v>
      </c>
      <c r="G4231" s="9">
        <v>10878</v>
      </c>
      <c r="H4231" s="15">
        <v>44239</v>
      </c>
      <c r="I4231" s="9" t="s">
        <v>7456</v>
      </c>
      <c r="J4231" s="9">
        <v>131</v>
      </c>
      <c r="K4231" s="9" t="s">
        <v>7504</v>
      </c>
      <c r="L4231" s="9" t="str">
        <f>IF(OR('1. Raw Data'!L4231="Elec", '1. Raw Data'!L4231="elect"), "Electronics", '1. Raw Data'!L4231)</f>
        <v>Sports</v>
      </c>
      <c r="M4231" s="9">
        <v>931.27</v>
      </c>
      <c r="N4231" s="9">
        <f>IF(ISBLANK('1. Raw Data'!N4231), MEDIAN('1. Raw Data'!$N$2:$N$5001), '1. Raw Data'!N4231)</f>
        <v>445.22</v>
      </c>
      <c r="O4231" s="9">
        <v>1</v>
      </c>
      <c r="P4231" s="9">
        <f>IF(ISBLANK('1. Raw Data'!P4231), 0, '1. Raw Data'!P4231)</f>
        <v>0</v>
      </c>
      <c r="Q4231" s="9">
        <v>750</v>
      </c>
      <c r="R4231" s="9">
        <v>5</v>
      </c>
      <c r="S4231" s="9">
        <f t="shared" si="198"/>
        <v>931.27</v>
      </c>
      <c r="T4231" s="9">
        <f t="shared" si="199"/>
        <v>486.04999999999995</v>
      </c>
      <c r="U4231" s="23">
        <f t="shared" si="200"/>
        <v>0.5219216768498931</v>
      </c>
    </row>
    <row r="4232" spans="1:21" x14ac:dyDescent="0.3">
      <c r="A4232" s="9">
        <v>2135</v>
      </c>
      <c r="B4232" s="9" t="str">
        <f>PROPER(TRIM('1. Raw Data'!B4232))</f>
        <v>Customer_4230</v>
      </c>
      <c r="C4232" s="9">
        <f>IF(OR('1. Raw Data'!C4232&lt;18, '1. Raw Data'!C4232&gt;100), MEDIAN('1. Raw Data'!$C$2:$C$5001), '1. Raw Data'!C4232)</f>
        <v>49</v>
      </c>
      <c r="D4232" s="9" t="s">
        <v>5023</v>
      </c>
      <c r="E4232" s="22">
        <v>45177</v>
      </c>
      <c r="F4232" s="9">
        <v>0</v>
      </c>
      <c r="G4232" s="9">
        <v>10250</v>
      </c>
      <c r="H4232" s="15">
        <v>45147</v>
      </c>
      <c r="I4232" s="9" t="s">
        <v>7457</v>
      </c>
      <c r="J4232" s="9">
        <v>138</v>
      </c>
      <c r="K4232" s="9" t="s">
        <v>7464</v>
      </c>
      <c r="L4232" s="9" t="str">
        <f>IF(OR('1. Raw Data'!L4232="Elec", '1. Raw Data'!L4232="elect"), "Electronics", '1. Raw Data'!L4232)</f>
        <v>Home Appliances</v>
      </c>
      <c r="M4232" s="9">
        <v>1182.5899999999999</v>
      </c>
      <c r="N4232" s="9">
        <f>IF(ISBLANK('1. Raw Data'!N4232), MEDIAN('1. Raw Data'!$N$2:$N$5001), '1. Raw Data'!N4232)</f>
        <v>503.98</v>
      </c>
      <c r="O4232" s="9">
        <v>3</v>
      </c>
      <c r="P4232" s="9">
        <f>IF(ISBLANK('1. Raw Data'!P4232), 0, '1. Raw Data'!P4232)</f>
        <v>0</v>
      </c>
      <c r="Q4232" s="9">
        <v>511</v>
      </c>
      <c r="R4232" s="9">
        <v>3</v>
      </c>
      <c r="S4232" s="9">
        <f t="shared" si="198"/>
        <v>3547.7699999999995</v>
      </c>
      <c r="T4232" s="9">
        <f t="shared" si="199"/>
        <v>2035.8299999999995</v>
      </c>
      <c r="U4232" s="23">
        <f t="shared" si="200"/>
        <v>0.5738337039887027</v>
      </c>
    </row>
    <row r="4233" spans="1:21" x14ac:dyDescent="0.3">
      <c r="A4233" s="9">
        <v>2434</v>
      </c>
      <c r="B4233" s="9" t="str">
        <f>PROPER(TRIM('1. Raw Data'!B4233))</f>
        <v>Customer_4231</v>
      </c>
      <c r="C4233" s="9">
        <f>IF(OR('1. Raw Data'!C4233&lt;18, '1. Raw Data'!C4233&gt;100), MEDIAN('1. Raw Data'!$C$2:$C$5001), '1. Raw Data'!C4233)</f>
        <v>20</v>
      </c>
      <c r="D4233" s="9" t="s">
        <v>5021</v>
      </c>
      <c r="E4233" s="22">
        <v>44907</v>
      </c>
      <c r="F4233" s="9">
        <v>0</v>
      </c>
      <c r="G4233" s="9">
        <v>13351</v>
      </c>
      <c r="H4233" s="15">
        <v>44907</v>
      </c>
      <c r="I4233" s="9" t="s">
        <v>7457</v>
      </c>
      <c r="J4233" s="9">
        <v>128</v>
      </c>
      <c r="K4233" s="9" t="s">
        <v>7473</v>
      </c>
      <c r="L4233" s="9" t="str">
        <f>IF(OR('1. Raw Data'!L4233="Elec", '1. Raw Data'!L4233="elect"), "Electronics", '1. Raw Data'!L4233)</f>
        <v>Clothing</v>
      </c>
      <c r="M4233" s="9">
        <v>702.3</v>
      </c>
      <c r="N4233" s="9">
        <f>IF(ISBLANK('1. Raw Data'!N4233), MEDIAN('1. Raw Data'!$N$2:$N$5001), '1. Raw Data'!N4233)</f>
        <v>488.73</v>
      </c>
      <c r="O4233" s="9">
        <v>4</v>
      </c>
      <c r="P4233" s="9">
        <f>IF(ISBLANK('1. Raw Data'!P4233), 0, '1. Raw Data'!P4233)</f>
        <v>0</v>
      </c>
      <c r="Q4233" s="9">
        <v>751</v>
      </c>
      <c r="R4233" s="9">
        <v>4</v>
      </c>
      <c r="S4233" s="9">
        <f t="shared" si="198"/>
        <v>2809.2</v>
      </c>
      <c r="T4233" s="9">
        <f t="shared" si="199"/>
        <v>854.27999999999975</v>
      </c>
      <c r="U4233" s="23">
        <f t="shared" si="200"/>
        <v>0.30410081161896618</v>
      </c>
    </row>
    <row r="4234" spans="1:21" x14ac:dyDescent="0.3">
      <c r="A4234" s="9">
        <v>1205</v>
      </c>
      <c r="B4234" s="9" t="str">
        <f>PROPER(TRIM('1. Raw Data'!B4234))</f>
        <v>Customer_4232</v>
      </c>
      <c r="C4234" s="9">
        <f>IF(OR('1. Raw Data'!C4234&lt;18, '1. Raw Data'!C4234&gt;100), MEDIAN('1. Raw Data'!$C$2:$C$5001), '1. Raw Data'!C4234)</f>
        <v>28</v>
      </c>
      <c r="D4234" s="9" t="s">
        <v>5021</v>
      </c>
      <c r="E4234" s="22">
        <v>44341</v>
      </c>
      <c r="F4234" s="9">
        <v>0</v>
      </c>
      <c r="G4234" s="9">
        <v>12523</v>
      </c>
      <c r="H4234" s="15">
        <v>44341</v>
      </c>
      <c r="I4234" s="9" t="s">
        <v>7457</v>
      </c>
      <c r="J4234" s="9">
        <v>103</v>
      </c>
      <c r="K4234" s="9" t="s">
        <v>7472</v>
      </c>
      <c r="L4234" s="9" t="str">
        <f>IF(OR('1. Raw Data'!L4234="Elec", '1. Raw Data'!L4234="elect"), "Electronics", '1. Raw Data'!L4234)</f>
        <v>Sports</v>
      </c>
      <c r="M4234" s="9">
        <v>821.41</v>
      </c>
      <c r="N4234" s="9">
        <f>IF(ISBLANK('1. Raw Data'!N4234), MEDIAN('1. Raw Data'!$N$2:$N$5001), '1. Raw Data'!N4234)</f>
        <v>516.25</v>
      </c>
      <c r="O4234" s="9">
        <v>1</v>
      </c>
      <c r="P4234" s="9">
        <f>IF(ISBLANK('1. Raw Data'!P4234), 0, '1. Raw Data'!P4234)</f>
        <v>0</v>
      </c>
      <c r="Q4234" s="9">
        <v>417</v>
      </c>
      <c r="R4234" s="9">
        <v>5</v>
      </c>
      <c r="S4234" s="9">
        <f t="shared" si="198"/>
        <v>821.41</v>
      </c>
      <c r="T4234" s="9">
        <f t="shared" si="199"/>
        <v>305.15999999999997</v>
      </c>
      <c r="U4234" s="23">
        <f t="shared" si="200"/>
        <v>0.37150752973545487</v>
      </c>
    </row>
    <row r="4235" spans="1:21" x14ac:dyDescent="0.3">
      <c r="A4235" s="9">
        <v>2208</v>
      </c>
      <c r="B4235" s="9" t="str">
        <f>PROPER(TRIM('1. Raw Data'!B4235))</f>
        <v>Customer_4233</v>
      </c>
      <c r="C4235" s="9">
        <f>IF(OR('1. Raw Data'!C4235&lt;18, '1. Raw Data'!C4235&gt;100), MEDIAN('1. Raw Data'!$C$2:$C$5001), '1. Raw Data'!C4235)</f>
        <v>46</v>
      </c>
      <c r="D4235" s="9" t="s">
        <v>5022</v>
      </c>
      <c r="E4235" s="22">
        <v>45122</v>
      </c>
      <c r="F4235" s="9">
        <v>0</v>
      </c>
      <c r="G4235" s="9">
        <v>10497</v>
      </c>
      <c r="H4235" s="15">
        <v>45122</v>
      </c>
      <c r="I4235" s="9" t="s">
        <v>7457</v>
      </c>
      <c r="J4235" s="9">
        <v>106</v>
      </c>
      <c r="K4235" s="9" t="s">
        <v>7477</v>
      </c>
      <c r="L4235" s="9" t="str">
        <f>IF(OR('1. Raw Data'!L4235="Elec", '1. Raw Data'!L4235="elect"), "Electronics", '1. Raw Data'!L4235)</f>
        <v>Home Appliances</v>
      </c>
      <c r="M4235" s="9">
        <v>671.98</v>
      </c>
      <c r="N4235" s="9">
        <f>IF(ISBLANK('1. Raw Data'!N4235), MEDIAN('1. Raw Data'!$N$2:$N$5001), '1. Raw Data'!N4235)</f>
        <v>269.54000000000002</v>
      </c>
      <c r="O4235" s="9">
        <v>1</v>
      </c>
      <c r="P4235" s="9">
        <f>IF(ISBLANK('1. Raw Data'!P4235), 0, '1. Raw Data'!P4235)</f>
        <v>0.05</v>
      </c>
      <c r="Q4235" s="9">
        <v>536</v>
      </c>
      <c r="R4235" s="9">
        <v>3</v>
      </c>
      <c r="S4235" s="9">
        <f t="shared" si="198"/>
        <v>638.38099999999997</v>
      </c>
      <c r="T4235" s="9">
        <f t="shared" si="199"/>
        <v>368.84099999999995</v>
      </c>
      <c r="U4235" s="23">
        <f t="shared" si="200"/>
        <v>0.57777565435061506</v>
      </c>
    </row>
    <row r="4236" spans="1:21" x14ac:dyDescent="0.3">
      <c r="A4236" s="9">
        <v>2405</v>
      </c>
      <c r="B4236" s="9" t="str">
        <f>PROPER(TRIM('1. Raw Data'!B4236))</f>
        <v>Customer_4234</v>
      </c>
      <c r="C4236" s="9">
        <f>IF(OR('1. Raw Data'!C4236&lt;18, '1. Raw Data'!C4236&gt;100), MEDIAN('1. Raw Data'!$C$2:$C$5001), '1. Raw Data'!C4236)</f>
        <v>40</v>
      </c>
      <c r="D4236" s="9" t="s">
        <v>5020</v>
      </c>
      <c r="E4236" s="22">
        <v>44944</v>
      </c>
      <c r="F4236" s="9">
        <v>0</v>
      </c>
      <c r="G4236" s="9">
        <v>11987</v>
      </c>
      <c r="H4236" s="15">
        <v>44944</v>
      </c>
      <c r="I4236" s="9" t="s">
        <v>7457</v>
      </c>
      <c r="J4236" s="9">
        <v>145</v>
      </c>
      <c r="K4236" s="9" t="s">
        <v>7470</v>
      </c>
      <c r="L4236" s="9" t="str">
        <f>IF(OR('1. Raw Data'!L4236="Elec", '1. Raw Data'!L4236="elect"), "Electronics", '1. Raw Data'!L4236)</f>
        <v>Sports</v>
      </c>
      <c r="M4236" s="9">
        <v>1069.24</v>
      </c>
      <c r="N4236" s="9">
        <f>IF(ISBLANK('1. Raw Data'!N4236), MEDIAN('1. Raw Data'!$N$2:$N$5001), '1. Raw Data'!N4236)</f>
        <v>499.44</v>
      </c>
      <c r="O4236" s="9">
        <v>3</v>
      </c>
      <c r="P4236" s="9">
        <f>IF(ISBLANK('1. Raw Data'!P4236), 0, '1. Raw Data'!P4236)</f>
        <v>0</v>
      </c>
      <c r="Q4236" s="9">
        <v>692</v>
      </c>
      <c r="R4236" s="9">
        <v>6</v>
      </c>
      <c r="S4236" s="9">
        <f t="shared" si="198"/>
        <v>3207.7200000000003</v>
      </c>
      <c r="T4236" s="9">
        <f t="shared" si="199"/>
        <v>1709.4000000000003</v>
      </c>
      <c r="U4236" s="23">
        <f t="shared" si="200"/>
        <v>0.53290187422842394</v>
      </c>
    </row>
    <row r="4237" spans="1:21" x14ac:dyDescent="0.3">
      <c r="A4237" s="9">
        <v>1495</v>
      </c>
      <c r="B4237" s="9" t="str">
        <f>PROPER(TRIM('1. Raw Data'!B4237))</f>
        <v>Customer_4235</v>
      </c>
      <c r="C4237" s="9">
        <f>IF(OR('1. Raw Data'!C4237&lt;18, '1. Raw Data'!C4237&gt;100), MEDIAN('1. Raw Data'!$C$2:$C$5001), '1. Raw Data'!C4237)</f>
        <v>20</v>
      </c>
      <c r="D4237" s="9" t="s">
        <v>5021</v>
      </c>
      <c r="E4237" s="22">
        <v>43870</v>
      </c>
      <c r="F4237" s="9">
        <v>0</v>
      </c>
      <c r="G4237" s="9">
        <v>10977</v>
      </c>
      <c r="H4237" s="15">
        <v>44076</v>
      </c>
      <c r="I4237" s="9" t="s">
        <v>7455</v>
      </c>
      <c r="J4237" s="9">
        <v>123</v>
      </c>
      <c r="K4237" s="9" t="s">
        <v>7502</v>
      </c>
      <c r="L4237" s="9" t="str">
        <f>IF(OR('1. Raw Data'!L4237="Elec", '1. Raw Data'!L4237="elect"), "Electronics", '1. Raw Data'!L4237)</f>
        <v>Home Appliances</v>
      </c>
      <c r="M4237" s="9">
        <v>1284.6300000000001</v>
      </c>
      <c r="N4237" s="9">
        <f>IF(ISBLANK('1. Raw Data'!N4237), MEDIAN('1. Raw Data'!$N$2:$N$5001), '1. Raw Data'!N4237)</f>
        <v>772.11</v>
      </c>
      <c r="O4237" s="9">
        <v>3</v>
      </c>
      <c r="P4237" s="9">
        <f>IF(ISBLANK('1. Raw Data'!P4237), 0, '1. Raw Data'!P4237)</f>
        <v>0</v>
      </c>
      <c r="Q4237" s="9">
        <v>1788</v>
      </c>
      <c r="R4237" s="9">
        <v>1</v>
      </c>
      <c r="S4237" s="9">
        <f t="shared" si="198"/>
        <v>3853.8900000000003</v>
      </c>
      <c r="T4237" s="9">
        <f t="shared" si="199"/>
        <v>1537.5600000000004</v>
      </c>
      <c r="U4237" s="23">
        <f t="shared" si="200"/>
        <v>0.39896312556923014</v>
      </c>
    </row>
    <row r="4238" spans="1:21" x14ac:dyDescent="0.3">
      <c r="A4238" s="9">
        <v>2402</v>
      </c>
      <c r="B4238" s="9" t="str">
        <f>PROPER(TRIM('1. Raw Data'!B4238))</f>
        <v>Customer_4236</v>
      </c>
      <c r="C4238" s="9">
        <f>IF(OR('1. Raw Data'!C4238&lt;18, '1. Raw Data'!C4238&gt;100), MEDIAN('1. Raw Data'!$C$2:$C$5001), '1. Raw Data'!C4238)</f>
        <v>58</v>
      </c>
      <c r="D4238" s="9" t="s">
        <v>5020</v>
      </c>
      <c r="E4238" s="22">
        <v>44614</v>
      </c>
      <c r="F4238" s="9">
        <v>1</v>
      </c>
      <c r="G4238" s="9">
        <v>13804</v>
      </c>
      <c r="H4238" s="15">
        <v>44614</v>
      </c>
      <c r="I4238" s="9" t="s">
        <v>7456</v>
      </c>
      <c r="J4238" s="9">
        <v>107</v>
      </c>
      <c r="K4238" s="9" t="s">
        <v>7485</v>
      </c>
      <c r="L4238" s="9" t="str">
        <f>IF(OR('1. Raw Data'!L4238="Elec", '1. Raw Data'!L4238="elect"), "Electronics", '1. Raw Data'!L4238)</f>
        <v>Sports</v>
      </c>
      <c r="M4238" s="9">
        <v>785.68</v>
      </c>
      <c r="N4238" s="9">
        <f>IF(ISBLANK('1. Raw Data'!N4238), MEDIAN('1. Raw Data'!$N$2:$N$5001), '1. Raw Data'!N4238)</f>
        <v>408.21</v>
      </c>
      <c r="O4238" s="9">
        <v>2</v>
      </c>
      <c r="P4238" s="9">
        <f>IF(ISBLANK('1. Raw Data'!P4238), 0, '1. Raw Data'!P4238)</f>
        <v>0</v>
      </c>
      <c r="Q4238" s="9">
        <v>935</v>
      </c>
      <c r="R4238" s="9">
        <v>3</v>
      </c>
      <c r="S4238" s="9">
        <f t="shared" si="198"/>
        <v>1571.36</v>
      </c>
      <c r="T4238" s="9">
        <f t="shared" si="199"/>
        <v>754.93999999999994</v>
      </c>
      <c r="U4238" s="23">
        <f t="shared" si="200"/>
        <v>0.48043732817432033</v>
      </c>
    </row>
    <row r="4239" spans="1:21" x14ac:dyDescent="0.3">
      <c r="A4239" s="9">
        <v>2070</v>
      </c>
      <c r="B4239" s="9" t="str">
        <f>PROPER(TRIM('1. Raw Data'!B4239))</f>
        <v>Customer_4237</v>
      </c>
      <c r="C4239" s="9">
        <f>IF(OR('1. Raw Data'!C4239&lt;18, '1. Raw Data'!C4239&gt;100), MEDIAN('1. Raw Data'!$C$2:$C$5001), '1. Raw Data'!C4239)</f>
        <v>41</v>
      </c>
      <c r="D4239" s="9" t="s">
        <v>5022</v>
      </c>
      <c r="E4239" s="22">
        <v>45291</v>
      </c>
      <c r="F4239" s="9">
        <v>0</v>
      </c>
      <c r="G4239" s="9">
        <v>13606</v>
      </c>
      <c r="H4239" s="15">
        <v>45291</v>
      </c>
      <c r="I4239" s="9" t="s">
        <v>7456</v>
      </c>
      <c r="J4239" s="9">
        <v>136</v>
      </c>
      <c r="K4239" s="9" t="s">
        <v>7503</v>
      </c>
      <c r="L4239" s="9" t="str">
        <f>IF(OR('1. Raw Data'!L4239="Elec", '1. Raw Data'!L4239="elect"), "Electronics", '1. Raw Data'!L4239)</f>
        <v>Sports</v>
      </c>
      <c r="M4239" s="9">
        <v>747.26</v>
      </c>
      <c r="N4239" s="9">
        <f>IF(ISBLANK('1. Raw Data'!N4239), MEDIAN('1. Raw Data'!$N$2:$N$5001), '1. Raw Data'!N4239)</f>
        <v>485.38</v>
      </c>
      <c r="O4239" s="9">
        <v>2</v>
      </c>
      <c r="P4239" s="9">
        <f>IF(ISBLANK('1. Raw Data'!P4239), 0, '1. Raw Data'!P4239)</f>
        <v>0</v>
      </c>
      <c r="Q4239" s="9">
        <v>367</v>
      </c>
      <c r="R4239" s="9">
        <v>6</v>
      </c>
      <c r="S4239" s="9">
        <f t="shared" si="198"/>
        <v>1494.52</v>
      </c>
      <c r="T4239" s="9">
        <f t="shared" si="199"/>
        <v>523.76</v>
      </c>
      <c r="U4239" s="23">
        <f t="shared" si="200"/>
        <v>0.35045365736156092</v>
      </c>
    </row>
    <row r="4240" spans="1:21" x14ac:dyDescent="0.3">
      <c r="A4240" s="9">
        <v>1503</v>
      </c>
      <c r="B4240" s="9" t="str">
        <f>PROPER(TRIM('1. Raw Data'!B4240))</f>
        <v>Customer_4238</v>
      </c>
      <c r="C4240" s="9">
        <f>IF(OR('1. Raw Data'!C4240&lt;18, '1. Raw Data'!C4240&gt;100), MEDIAN('1. Raw Data'!$C$2:$C$5001), '1. Raw Data'!C4240)</f>
        <v>30</v>
      </c>
      <c r="D4240" s="9" t="s">
        <v>5018</v>
      </c>
      <c r="E4240" s="22">
        <v>44566</v>
      </c>
      <c r="F4240" s="9">
        <v>1</v>
      </c>
      <c r="G4240" s="9">
        <v>13044</v>
      </c>
      <c r="H4240" s="15">
        <v>44682</v>
      </c>
      <c r="I4240" s="9" t="s">
        <v>7456</v>
      </c>
      <c r="J4240" s="9">
        <v>101</v>
      </c>
      <c r="K4240" s="9" t="s">
        <v>7478</v>
      </c>
      <c r="L4240" s="9" t="str">
        <f>IF(OR('1. Raw Data'!L4240="Elec", '1. Raw Data'!L4240="elect"), "Electronics", '1. Raw Data'!L4240)</f>
        <v>Clothing</v>
      </c>
      <c r="M4240" s="9">
        <v>543.41999999999996</v>
      </c>
      <c r="N4240" s="9">
        <f>IF(ISBLANK('1. Raw Data'!N4240), MEDIAN('1. Raw Data'!$N$2:$N$5001), '1. Raw Data'!N4240)</f>
        <v>299.67</v>
      </c>
      <c r="O4240" s="9">
        <v>5</v>
      </c>
      <c r="P4240" s="9">
        <f>IF(ISBLANK('1. Raw Data'!P4240), 0, '1. Raw Data'!P4240)</f>
        <v>0</v>
      </c>
      <c r="Q4240" s="9">
        <v>827</v>
      </c>
      <c r="R4240" s="9">
        <v>5</v>
      </c>
      <c r="S4240" s="9">
        <f t="shared" si="198"/>
        <v>2717.1</v>
      </c>
      <c r="T4240" s="9">
        <f t="shared" si="199"/>
        <v>1218.7499999999998</v>
      </c>
      <c r="U4240" s="23">
        <f t="shared" si="200"/>
        <v>0.44854808435464277</v>
      </c>
    </row>
    <row r="4241" spans="1:21" x14ac:dyDescent="0.3">
      <c r="A4241" s="9">
        <v>2045</v>
      </c>
      <c r="B4241" s="9" t="str">
        <f>PROPER(TRIM('1. Raw Data'!B4241))</f>
        <v>Customer_4239</v>
      </c>
      <c r="C4241" s="9">
        <f>IF(OR('1. Raw Data'!C4241&lt;18, '1. Raw Data'!C4241&gt;100), MEDIAN('1. Raw Data'!$C$2:$C$5001), '1. Raw Data'!C4241)</f>
        <v>41</v>
      </c>
      <c r="D4241" s="9" t="s">
        <v>5022</v>
      </c>
      <c r="E4241" s="22">
        <v>44813</v>
      </c>
      <c r="F4241" s="9">
        <v>0</v>
      </c>
      <c r="G4241" s="9">
        <v>12748</v>
      </c>
      <c r="H4241" s="15">
        <v>44813</v>
      </c>
      <c r="I4241" s="9" t="s">
        <v>7455</v>
      </c>
      <c r="J4241" s="9">
        <v>106</v>
      </c>
      <c r="K4241" s="9" t="s">
        <v>7477</v>
      </c>
      <c r="L4241" s="9" t="str">
        <f>IF(OR('1. Raw Data'!L4241="Elec", '1. Raw Data'!L4241="elect"), "Electronics", '1. Raw Data'!L4241)</f>
        <v>Clothing</v>
      </c>
      <c r="M4241" s="9">
        <v>306.79000000000002</v>
      </c>
      <c r="N4241" s="9">
        <f>IF(ISBLANK('1. Raw Data'!N4241), MEDIAN('1. Raw Data'!$N$2:$N$5001), '1. Raw Data'!N4241)</f>
        <v>182.88</v>
      </c>
      <c r="O4241" s="9">
        <v>1</v>
      </c>
      <c r="P4241" s="9">
        <f>IF(ISBLANK('1. Raw Data'!P4241), 0, '1. Raw Data'!P4241)</f>
        <v>0</v>
      </c>
      <c r="Q4241" s="9">
        <v>331</v>
      </c>
      <c r="R4241" s="9">
        <v>5</v>
      </c>
      <c r="S4241" s="9">
        <f t="shared" si="198"/>
        <v>306.79000000000002</v>
      </c>
      <c r="T4241" s="9">
        <f t="shared" si="199"/>
        <v>123.91000000000003</v>
      </c>
      <c r="U4241" s="23">
        <f t="shared" si="200"/>
        <v>0.40389191303497513</v>
      </c>
    </row>
    <row r="4242" spans="1:21" x14ac:dyDescent="0.3">
      <c r="A4242" s="9">
        <v>1212</v>
      </c>
      <c r="B4242" s="9" t="str">
        <f>PROPER(TRIM('1. Raw Data'!B4242))</f>
        <v>Customer_4240</v>
      </c>
      <c r="C4242" s="9">
        <f>IF(OR('1. Raw Data'!C4242&lt;18, '1. Raw Data'!C4242&gt;100), MEDIAN('1. Raw Data'!$C$2:$C$5001), '1. Raw Data'!C4242)</f>
        <v>50</v>
      </c>
      <c r="D4242" s="9" t="s">
        <v>5020</v>
      </c>
      <c r="E4242" s="22">
        <v>44946</v>
      </c>
      <c r="F4242" s="9">
        <v>0</v>
      </c>
      <c r="G4242" s="9">
        <v>13482</v>
      </c>
      <c r="H4242" s="15">
        <v>44946</v>
      </c>
      <c r="I4242" s="9" t="s">
        <v>7457</v>
      </c>
      <c r="J4242" s="9">
        <v>124</v>
      </c>
      <c r="K4242" s="9" t="s">
        <v>7497</v>
      </c>
      <c r="L4242" s="9" t="str">
        <f>IF(OR('1. Raw Data'!L4242="Elec", '1. Raw Data'!L4242="elect"), "Electronics", '1. Raw Data'!L4242)</f>
        <v>Sports</v>
      </c>
      <c r="M4242" s="9">
        <v>1411.91</v>
      </c>
      <c r="N4242" s="9">
        <f>IF(ISBLANK('1. Raw Data'!N4242), MEDIAN('1. Raw Data'!$N$2:$N$5001), '1. Raw Data'!N4242)</f>
        <v>817.65</v>
      </c>
      <c r="O4242" s="9">
        <v>2</v>
      </c>
      <c r="P4242" s="9">
        <f>IF(ISBLANK('1. Raw Data'!P4242), 0, '1. Raw Data'!P4242)</f>
        <v>0</v>
      </c>
      <c r="Q4242" s="9">
        <v>712</v>
      </c>
      <c r="R4242" s="9">
        <v>4</v>
      </c>
      <c r="S4242" s="9">
        <f t="shared" si="198"/>
        <v>2823.82</v>
      </c>
      <c r="T4242" s="9">
        <f t="shared" si="199"/>
        <v>1188.5200000000002</v>
      </c>
      <c r="U4242" s="23">
        <f t="shared" si="200"/>
        <v>0.42089084998335591</v>
      </c>
    </row>
    <row r="4243" spans="1:21" x14ac:dyDescent="0.3">
      <c r="A4243" s="9">
        <v>1309</v>
      </c>
      <c r="B4243" s="9" t="str">
        <f>PROPER(TRIM('1. Raw Data'!B4243))</f>
        <v>Customer_4241</v>
      </c>
      <c r="C4243" s="9">
        <f>IF(OR('1. Raw Data'!C4243&lt;18, '1. Raw Data'!C4243&gt;100), MEDIAN('1. Raw Data'!$C$2:$C$5001), '1. Raw Data'!C4243)</f>
        <v>56</v>
      </c>
      <c r="D4243" s="9" t="s">
        <v>5021</v>
      </c>
      <c r="E4243" s="22">
        <v>44823</v>
      </c>
      <c r="F4243" s="9">
        <v>0</v>
      </c>
      <c r="G4243" s="9">
        <v>10783</v>
      </c>
      <c r="H4243" s="15">
        <v>44823</v>
      </c>
      <c r="I4243" s="9" t="s">
        <v>7455</v>
      </c>
      <c r="J4243" s="9">
        <v>137</v>
      </c>
      <c r="K4243" s="9" t="s">
        <v>7484</v>
      </c>
      <c r="L4243" s="9" t="str">
        <f>IF(OR('1. Raw Data'!L4243="Elec", '1. Raw Data'!L4243="elect"), "Electronics", '1. Raw Data'!L4243)</f>
        <v>Home Appliances</v>
      </c>
      <c r="M4243" s="9">
        <v>508.32</v>
      </c>
      <c r="N4243" s="9">
        <f>IF(ISBLANK('1. Raw Data'!N4243), MEDIAN('1. Raw Data'!$N$2:$N$5001), '1. Raw Data'!N4243)</f>
        <v>300.64999999999998</v>
      </c>
      <c r="O4243" s="9">
        <v>3</v>
      </c>
      <c r="P4243" s="9">
        <f>IF(ISBLANK('1. Raw Data'!P4243), 0, '1. Raw Data'!P4243)</f>
        <v>0</v>
      </c>
      <c r="Q4243" s="9">
        <v>835</v>
      </c>
      <c r="R4243" s="9">
        <v>1</v>
      </c>
      <c r="S4243" s="9">
        <f t="shared" si="198"/>
        <v>1524.96</v>
      </c>
      <c r="T4243" s="9">
        <f t="shared" si="199"/>
        <v>623.0100000000001</v>
      </c>
      <c r="U4243" s="23">
        <f t="shared" si="200"/>
        <v>0.40854186339313825</v>
      </c>
    </row>
    <row r="4244" spans="1:21" x14ac:dyDescent="0.3">
      <c r="A4244" s="9">
        <v>1660</v>
      </c>
      <c r="B4244" s="9" t="str">
        <f>PROPER(TRIM('1. Raw Data'!B4244))</f>
        <v>Customer_4242</v>
      </c>
      <c r="C4244" s="9">
        <f>IF(OR('1. Raw Data'!C4244&lt;18, '1. Raw Data'!C4244&gt;100), MEDIAN('1. Raw Data'!$C$2:$C$5001), '1. Raw Data'!C4244)</f>
        <v>23</v>
      </c>
      <c r="D4244" s="9" t="s">
        <v>5019</v>
      </c>
      <c r="E4244" s="22">
        <v>44328</v>
      </c>
      <c r="F4244" s="9">
        <v>0</v>
      </c>
      <c r="G4244" s="9">
        <v>12476</v>
      </c>
      <c r="H4244" s="15">
        <v>44535</v>
      </c>
      <c r="I4244" s="9" t="s">
        <v>7457</v>
      </c>
      <c r="J4244" s="9">
        <v>145</v>
      </c>
      <c r="K4244" s="9" t="s">
        <v>7470</v>
      </c>
      <c r="L4244" s="9" t="str">
        <f>IF(OR('1. Raw Data'!L4244="Elec", '1. Raw Data'!L4244="elect"), "Electronics", '1. Raw Data'!L4244)</f>
        <v>Clothing</v>
      </c>
      <c r="M4244" s="9">
        <v>1211</v>
      </c>
      <c r="N4244" s="9">
        <f>IF(ISBLANK('1. Raw Data'!N4244), MEDIAN('1. Raw Data'!$N$2:$N$5001), '1. Raw Data'!N4244)</f>
        <v>567.99</v>
      </c>
      <c r="O4244" s="9">
        <v>1</v>
      </c>
      <c r="P4244" s="9">
        <f>IF(ISBLANK('1. Raw Data'!P4244), 0, '1. Raw Data'!P4244)</f>
        <v>0</v>
      </c>
      <c r="Q4244" s="9">
        <v>441</v>
      </c>
      <c r="R4244" s="9">
        <v>8</v>
      </c>
      <c r="S4244" s="9">
        <f t="shared" si="198"/>
        <v>1211</v>
      </c>
      <c r="T4244" s="9">
        <f t="shared" si="199"/>
        <v>643.01</v>
      </c>
      <c r="U4244" s="23">
        <f t="shared" si="200"/>
        <v>0.53097440132122209</v>
      </c>
    </row>
    <row r="4245" spans="1:21" x14ac:dyDescent="0.3">
      <c r="A4245" s="9">
        <v>1752</v>
      </c>
      <c r="B4245" s="9" t="str">
        <f>PROPER(TRIM('1. Raw Data'!B4245))</f>
        <v>Customer_4243</v>
      </c>
      <c r="C4245" s="9">
        <f>IF(OR('1. Raw Data'!C4245&lt;18, '1. Raw Data'!C4245&gt;100), MEDIAN('1. Raw Data'!$C$2:$C$5001), '1. Raw Data'!C4245)</f>
        <v>24</v>
      </c>
      <c r="D4245" s="9" t="s">
        <v>5020</v>
      </c>
      <c r="E4245" s="22">
        <v>44989</v>
      </c>
      <c r="F4245" s="9">
        <v>1</v>
      </c>
      <c r="G4245" s="9">
        <v>10538</v>
      </c>
      <c r="H4245" s="15">
        <v>45019</v>
      </c>
      <c r="I4245" s="9" t="s">
        <v>7455</v>
      </c>
      <c r="J4245" s="9">
        <v>136</v>
      </c>
      <c r="K4245" s="9" t="s">
        <v>7503</v>
      </c>
      <c r="L4245" s="9" t="str">
        <f>IF(OR('1. Raw Data'!L4245="Elec", '1. Raw Data'!L4245="elect"), "Electronics", '1. Raw Data'!L4245)</f>
        <v>Electronics</v>
      </c>
      <c r="M4245" s="9">
        <v>1087.25</v>
      </c>
      <c r="N4245" s="9">
        <f>IF(ISBLANK('1. Raw Data'!N4245), MEDIAN('1. Raw Data'!$N$2:$N$5001), '1. Raw Data'!N4245)</f>
        <v>556.66</v>
      </c>
      <c r="O4245" s="9">
        <v>2</v>
      </c>
      <c r="P4245" s="9">
        <f>IF(ISBLANK('1. Raw Data'!P4245), 0, '1. Raw Data'!P4245)</f>
        <v>0.2</v>
      </c>
      <c r="Q4245" s="9">
        <v>482</v>
      </c>
      <c r="R4245" s="9">
        <v>4</v>
      </c>
      <c r="S4245" s="9">
        <f t="shared" si="198"/>
        <v>1739.6000000000001</v>
      </c>
      <c r="T4245" s="9">
        <f t="shared" si="199"/>
        <v>626.2800000000002</v>
      </c>
      <c r="U4245" s="23">
        <f t="shared" si="200"/>
        <v>0.36001379627500585</v>
      </c>
    </row>
    <row r="4246" spans="1:21" x14ac:dyDescent="0.3">
      <c r="A4246" s="9">
        <v>1271</v>
      </c>
      <c r="B4246" s="9" t="str">
        <f>PROPER(TRIM('1. Raw Data'!B4246))</f>
        <v>Customer_4244</v>
      </c>
      <c r="C4246" s="9">
        <f>IF(OR('1. Raw Data'!C4246&lt;18, '1. Raw Data'!C4246&gt;100), MEDIAN('1. Raw Data'!$C$2:$C$5001), '1. Raw Data'!C4246)</f>
        <v>49</v>
      </c>
      <c r="D4246" s="9" t="s">
        <v>5023</v>
      </c>
      <c r="E4246" s="22">
        <v>44859</v>
      </c>
      <c r="F4246" s="9">
        <v>0</v>
      </c>
      <c r="G4246" s="9">
        <v>10900</v>
      </c>
      <c r="H4246" s="15">
        <v>44859</v>
      </c>
      <c r="I4246" s="9" t="s">
        <v>7456</v>
      </c>
      <c r="J4246" s="9">
        <v>124</v>
      </c>
      <c r="K4246" s="9" t="s">
        <v>7497</v>
      </c>
      <c r="L4246" s="9" t="str">
        <f>IF(OR('1. Raw Data'!L4246="Elec", '1. Raw Data'!L4246="elect"), "Electronics", '1. Raw Data'!L4246)</f>
        <v>Clothing</v>
      </c>
      <c r="M4246" s="9">
        <v>1196.83</v>
      </c>
      <c r="N4246" s="9">
        <f>IF(ISBLANK('1. Raw Data'!N4246), MEDIAN('1. Raw Data'!$N$2:$N$5001), '1. Raw Data'!N4246)</f>
        <v>496.91</v>
      </c>
      <c r="O4246" s="9">
        <v>5</v>
      </c>
      <c r="P4246" s="9">
        <f>IF(ISBLANK('1. Raw Data'!P4246), 0, '1. Raw Data'!P4246)</f>
        <v>0</v>
      </c>
      <c r="Q4246" s="9">
        <v>667</v>
      </c>
      <c r="R4246" s="9">
        <v>4</v>
      </c>
      <c r="S4246" s="9">
        <f t="shared" si="198"/>
        <v>5984.15</v>
      </c>
      <c r="T4246" s="9">
        <f t="shared" si="199"/>
        <v>3499.5999999999995</v>
      </c>
      <c r="U4246" s="23">
        <f t="shared" si="200"/>
        <v>0.5848115438282796</v>
      </c>
    </row>
    <row r="4247" spans="1:21" x14ac:dyDescent="0.3">
      <c r="A4247" s="9">
        <v>1937</v>
      </c>
      <c r="B4247" s="9" t="str">
        <f>PROPER(TRIM('1. Raw Data'!B4247))</f>
        <v>Customer_4245</v>
      </c>
      <c r="C4247" s="9">
        <f>IF(OR('1. Raw Data'!C4247&lt;18, '1. Raw Data'!C4247&gt;100), MEDIAN('1. Raw Data'!$C$2:$C$5001), '1. Raw Data'!C4247)</f>
        <v>49</v>
      </c>
      <c r="D4247" s="9" t="s">
        <v>5019</v>
      </c>
      <c r="E4247" s="22">
        <v>44489</v>
      </c>
      <c r="F4247" s="9">
        <v>0</v>
      </c>
      <c r="G4247" s="9">
        <v>11466</v>
      </c>
      <c r="H4247" s="15">
        <v>44489</v>
      </c>
      <c r="I4247" s="9" t="s">
        <v>7455</v>
      </c>
      <c r="J4247" s="9">
        <v>138</v>
      </c>
      <c r="K4247" s="9" t="s">
        <v>7464</v>
      </c>
      <c r="L4247" s="9" t="str">
        <f>IF(OR('1. Raw Data'!L4247="Elec", '1. Raw Data'!L4247="elect"), "Electronics", '1. Raw Data'!L4247)</f>
        <v>Sports</v>
      </c>
      <c r="M4247" s="9">
        <v>1408.31</v>
      </c>
      <c r="N4247" s="9">
        <f>IF(ISBLANK('1. Raw Data'!N4247), MEDIAN('1. Raw Data'!$N$2:$N$5001), '1. Raw Data'!N4247)</f>
        <v>811.6</v>
      </c>
      <c r="O4247" s="9">
        <v>5</v>
      </c>
      <c r="P4247" s="9">
        <f>IF(ISBLANK('1. Raw Data'!P4247), 0, '1. Raw Data'!P4247)</f>
        <v>0</v>
      </c>
      <c r="Q4247" s="9">
        <v>362</v>
      </c>
      <c r="R4247" s="9">
        <v>3</v>
      </c>
      <c r="S4247" s="9">
        <f t="shared" si="198"/>
        <v>7041.5499999999993</v>
      </c>
      <c r="T4247" s="9">
        <f t="shared" si="199"/>
        <v>2983.5499999999993</v>
      </c>
      <c r="U4247" s="23">
        <f t="shared" si="200"/>
        <v>0.42370642827218435</v>
      </c>
    </row>
    <row r="4248" spans="1:21" x14ac:dyDescent="0.3">
      <c r="A4248" s="9">
        <v>2225</v>
      </c>
      <c r="B4248" s="9" t="str">
        <f>PROPER(TRIM('1. Raw Data'!B4248))</f>
        <v>Customer_4246</v>
      </c>
      <c r="C4248" s="9">
        <f>IF(OR('1. Raw Data'!C4248&lt;18, '1. Raw Data'!C4248&gt;100), MEDIAN('1. Raw Data'!$C$2:$C$5001), '1. Raw Data'!C4248)</f>
        <v>19</v>
      </c>
      <c r="D4248" s="9" t="s">
        <v>5020</v>
      </c>
      <c r="E4248" s="22">
        <v>44715</v>
      </c>
      <c r="F4248" s="9">
        <v>0</v>
      </c>
      <c r="G4248" s="9">
        <v>13015</v>
      </c>
      <c r="H4248" s="15">
        <v>44626</v>
      </c>
      <c r="I4248" s="9" t="s">
        <v>7457</v>
      </c>
      <c r="J4248" s="9">
        <v>145</v>
      </c>
      <c r="K4248" s="9" t="s">
        <v>7470</v>
      </c>
      <c r="L4248" s="9" t="str">
        <f>IF(OR('1. Raw Data'!L4248="Elec", '1. Raw Data'!L4248="elect"), "Electronics", '1. Raw Data'!L4248)</f>
        <v>Sports</v>
      </c>
      <c r="M4248" s="9">
        <v>953.89</v>
      </c>
      <c r="N4248" s="9">
        <f>IF(ISBLANK('1. Raw Data'!N4248), MEDIAN('1. Raw Data'!$N$2:$N$5001), '1. Raw Data'!N4248)</f>
        <v>512.98</v>
      </c>
      <c r="O4248" s="9">
        <v>5</v>
      </c>
      <c r="P4248" s="9">
        <f>IF(ISBLANK('1. Raw Data'!P4248), 0, '1. Raw Data'!P4248)</f>
        <v>0</v>
      </c>
      <c r="Q4248" s="9">
        <v>570</v>
      </c>
      <c r="R4248" s="9">
        <v>3</v>
      </c>
      <c r="S4248" s="9">
        <f t="shared" si="198"/>
        <v>4769.45</v>
      </c>
      <c r="T4248" s="9">
        <f t="shared" si="199"/>
        <v>2204.5499999999997</v>
      </c>
      <c r="U4248" s="23">
        <f t="shared" si="200"/>
        <v>0.46222310748618811</v>
      </c>
    </row>
    <row r="4249" spans="1:21" x14ac:dyDescent="0.3">
      <c r="A4249" s="9">
        <v>1031</v>
      </c>
      <c r="B4249" s="9" t="str">
        <f>PROPER(TRIM('1. Raw Data'!B4249))</f>
        <v>Customer_4247</v>
      </c>
      <c r="C4249" s="9">
        <f>IF(OR('1. Raw Data'!C4249&lt;18, '1. Raw Data'!C4249&gt;100), MEDIAN('1. Raw Data'!$C$2:$C$5001), '1. Raw Data'!C4249)</f>
        <v>25</v>
      </c>
      <c r="D4249" s="9" t="s">
        <v>5023</v>
      </c>
      <c r="E4249" s="22">
        <v>44384</v>
      </c>
      <c r="F4249" s="9">
        <v>1</v>
      </c>
      <c r="G4249" s="9">
        <v>10209</v>
      </c>
      <c r="H4249" s="15">
        <v>44384</v>
      </c>
      <c r="I4249" s="9" t="s">
        <v>7456</v>
      </c>
      <c r="J4249" s="9">
        <v>129</v>
      </c>
      <c r="K4249" s="9" t="s">
        <v>7471</v>
      </c>
      <c r="L4249" s="9" t="str">
        <f>IF(OR('1. Raw Data'!L4249="Elec", '1. Raw Data'!L4249="elect"), "Electronics", '1. Raw Data'!L4249)</f>
        <v>Electronics</v>
      </c>
      <c r="M4249" s="9">
        <v>1352.03</v>
      </c>
      <c r="N4249" s="9">
        <f>IF(ISBLANK('1. Raw Data'!N4249), MEDIAN('1. Raw Data'!$N$2:$N$5001), '1. Raw Data'!N4249)</f>
        <v>849.37</v>
      </c>
      <c r="O4249" s="9">
        <v>5</v>
      </c>
      <c r="P4249" s="9">
        <f>IF(ISBLANK('1. Raw Data'!P4249), 0, '1. Raw Data'!P4249)</f>
        <v>0</v>
      </c>
      <c r="Q4249" s="9">
        <v>1196</v>
      </c>
      <c r="R4249" s="9">
        <v>3</v>
      </c>
      <c r="S4249" s="9">
        <f t="shared" si="198"/>
        <v>6760.15</v>
      </c>
      <c r="T4249" s="9">
        <f t="shared" si="199"/>
        <v>2513.2999999999993</v>
      </c>
      <c r="U4249" s="23">
        <f t="shared" si="200"/>
        <v>0.37178169123466187</v>
      </c>
    </row>
    <row r="4250" spans="1:21" x14ac:dyDescent="0.3">
      <c r="A4250" s="9">
        <v>1442</v>
      </c>
      <c r="B4250" s="9" t="str">
        <f>PROPER(TRIM('1. Raw Data'!B4250))</f>
        <v>Customer_4248</v>
      </c>
      <c r="C4250" s="9">
        <f>IF(OR('1. Raw Data'!C4250&lt;18, '1. Raw Data'!C4250&gt;100), MEDIAN('1. Raw Data'!$C$2:$C$5001), '1. Raw Data'!C4250)</f>
        <v>37</v>
      </c>
      <c r="D4250" s="9" t="s">
        <v>5022</v>
      </c>
      <c r="E4250" s="22">
        <v>44256</v>
      </c>
      <c r="F4250" s="9">
        <v>0</v>
      </c>
      <c r="G4250" s="9">
        <v>13618</v>
      </c>
      <c r="H4250" s="15">
        <v>44199</v>
      </c>
      <c r="I4250" s="9" t="s">
        <v>7456</v>
      </c>
      <c r="J4250" s="9">
        <v>137</v>
      </c>
      <c r="K4250" s="9" t="s">
        <v>7484</v>
      </c>
      <c r="L4250" s="9" t="str">
        <f>IF(OR('1. Raw Data'!L4250="Elec", '1. Raw Data'!L4250="elect"), "Electronics", '1. Raw Data'!L4250)</f>
        <v>Clothing</v>
      </c>
      <c r="M4250" s="9">
        <v>293.16000000000003</v>
      </c>
      <c r="N4250" s="9">
        <f>IF(ISBLANK('1. Raw Data'!N4250), MEDIAN('1. Raw Data'!$N$2:$N$5001), '1. Raw Data'!N4250)</f>
        <v>135.41</v>
      </c>
      <c r="O4250" s="9">
        <v>3</v>
      </c>
      <c r="P4250" s="9">
        <f>IF(ISBLANK('1. Raw Data'!P4250), 0, '1. Raw Data'!P4250)</f>
        <v>0</v>
      </c>
      <c r="Q4250" s="9">
        <v>519</v>
      </c>
      <c r="R4250" s="9">
        <v>4</v>
      </c>
      <c r="S4250" s="9">
        <f t="shared" si="198"/>
        <v>879.48</v>
      </c>
      <c r="T4250" s="9">
        <f t="shared" si="199"/>
        <v>473.25</v>
      </c>
      <c r="U4250" s="23">
        <f t="shared" si="200"/>
        <v>0.53810206030836405</v>
      </c>
    </row>
    <row r="4251" spans="1:21" x14ac:dyDescent="0.3">
      <c r="A4251" s="9">
        <v>1161</v>
      </c>
      <c r="B4251" s="9" t="str">
        <f>PROPER(TRIM('1. Raw Data'!B4251))</f>
        <v>Customer_4249</v>
      </c>
      <c r="C4251" s="9">
        <f>IF(OR('1. Raw Data'!C4251&lt;18, '1. Raw Data'!C4251&gt;100), MEDIAN('1. Raw Data'!$C$2:$C$5001), '1. Raw Data'!C4251)</f>
        <v>40</v>
      </c>
      <c r="D4251" s="9" t="s">
        <v>5019</v>
      </c>
      <c r="E4251" s="22">
        <v>43884</v>
      </c>
      <c r="F4251" s="9">
        <v>0</v>
      </c>
      <c r="G4251" s="9">
        <v>11733</v>
      </c>
      <c r="H4251" s="15">
        <v>43884</v>
      </c>
      <c r="I4251" s="9" t="s">
        <v>7457</v>
      </c>
      <c r="J4251" s="9">
        <v>145</v>
      </c>
      <c r="K4251" s="9" t="s">
        <v>7470</v>
      </c>
      <c r="L4251" s="9" t="str">
        <f>IF(OR('1. Raw Data'!L4251="Elec", '1. Raw Data'!L4251="elect"), "Electronics", '1. Raw Data'!L4251)</f>
        <v>Sports</v>
      </c>
      <c r="M4251" s="9">
        <v>958.73</v>
      </c>
      <c r="N4251" s="9">
        <f>IF(ISBLANK('1. Raw Data'!N4251), MEDIAN('1. Raw Data'!$N$2:$N$5001), '1. Raw Data'!N4251)</f>
        <v>509.13</v>
      </c>
      <c r="O4251" s="9">
        <v>5</v>
      </c>
      <c r="P4251" s="9">
        <f>IF(ISBLANK('1. Raw Data'!P4251), 0, '1. Raw Data'!P4251)</f>
        <v>0.2</v>
      </c>
      <c r="Q4251" s="9">
        <v>455</v>
      </c>
      <c r="R4251" s="9">
        <v>6</v>
      </c>
      <c r="S4251" s="9">
        <f t="shared" si="198"/>
        <v>3834.92</v>
      </c>
      <c r="T4251" s="9">
        <f t="shared" si="199"/>
        <v>1289.27</v>
      </c>
      <c r="U4251" s="23">
        <f t="shared" si="200"/>
        <v>0.33619215003181291</v>
      </c>
    </row>
    <row r="4252" spans="1:21" x14ac:dyDescent="0.3">
      <c r="A4252" s="9">
        <v>1766</v>
      </c>
      <c r="B4252" s="9" t="str">
        <f>PROPER(TRIM('1. Raw Data'!B4252))</f>
        <v>Customer_4250</v>
      </c>
      <c r="C4252" s="9">
        <f>IF(OR('1. Raw Data'!C4252&lt;18, '1. Raw Data'!C4252&gt;100), MEDIAN('1. Raw Data'!$C$2:$C$5001), '1. Raw Data'!C4252)</f>
        <v>40</v>
      </c>
      <c r="D4252" s="9" t="s">
        <v>5020</v>
      </c>
      <c r="E4252" s="22">
        <v>44484</v>
      </c>
      <c r="F4252" s="9">
        <v>1</v>
      </c>
      <c r="G4252" s="9">
        <v>10490</v>
      </c>
      <c r="H4252" s="15">
        <v>44484</v>
      </c>
      <c r="I4252" s="9" t="s">
        <v>7457</v>
      </c>
      <c r="J4252" s="9">
        <v>132</v>
      </c>
      <c r="K4252" s="9" t="s">
        <v>7506</v>
      </c>
      <c r="L4252" s="9" t="str">
        <f>IF(OR('1. Raw Data'!L4252="Elec", '1. Raw Data'!L4252="elect"), "Electronics", '1. Raw Data'!L4252)</f>
        <v>Electronics</v>
      </c>
      <c r="M4252" s="9">
        <v>1169.8</v>
      </c>
      <c r="N4252" s="9">
        <f>IF(ISBLANK('1. Raw Data'!N4252), MEDIAN('1. Raw Data'!$N$2:$N$5001), '1. Raw Data'!N4252)</f>
        <v>531.35</v>
      </c>
      <c r="O4252" s="9">
        <v>4</v>
      </c>
      <c r="P4252" s="9">
        <f>IF(ISBLANK('1. Raw Data'!P4252), 0, '1. Raw Data'!P4252)</f>
        <v>0.2</v>
      </c>
      <c r="Q4252" s="9">
        <v>1174</v>
      </c>
      <c r="R4252" s="9">
        <v>5</v>
      </c>
      <c r="S4252" s="9">
        <f t="shared" si="198"/>
        <v>3743.36</v>
      </c>
      <c r="T4252" s="9">
        <f t="shared" si="199"/>
        <v>1617.96</v>
      </c>
      <c r="U4252" s="23">
        <f t="shared" si="200"/>
        <v>0.4322213198837408</v>
      </c>
    </row>
    <row r="4253" spans="1:21" x14ac:dyDescent="0.3">
      <c r="A4253" s="9">
        <v>1253</v>
      </c>
      <c r="B4253" s="9" t="str">
        <f>PROPER(TRIM('1. Raw Data'!B4253))</f>
        <v>Customer_4251</v>
      </c>
      <c r="C4253" s="9">
        <f>IF(OR('1. Raw Data'!C4253&lt;18, '1. Raw Data'!C4253&gt;100), MEDIAN('1. Raw Data'!$C$2:$C$5001), '1. Raw Data'!C4253)</f>
        <v>19</v>
      </c>
      <c r="D4253" s="9" t="s">
        <v>5018</v>
      </c>
      <c r="E4253" s="22">
        <v>45053</v>
      </c>
      <c r="F4253" s="9">
        <v>0</v>
      </c>
      <c r="G4253" s="9">
        <v>12518</v>
      </c>
      <c r="H4253" s="15">
        <v>45112</v>
      </c>
      <c r="I4253" s="9" t="s">
        <v>7455</v>
      </c>
      <c r="J4253" s="9">
        <v>125</v>
      </c>
      <c r="K4253" s="9" t="s">
        <v>7479</v>
      </c>
      <c r="L4253" s="9" t="str">
        <f>IF(OR('1. Raw Data'!L4253="Elec", '1. Raw Data'!L4253="elect"), "Electronics", '1. Raw Data'!L4253)</f>
        <v>Electronics</v>
      </c>
      <c r="M4253" s="9">
        <v>443.88</v>
      </c>
      <c r="N4253" s="9">
        <f>IF(ISBLANK('1. Raw Data'!N4253), MEDIAN('1. Raw Data'!$N$2:$N$5001), '1. Raw Data'!N4253)</f>
        <v>259.31</v>
      </c>
      <c r="O4253" s="9">
        <v>5</v>
      </c>
      <c r="P4253" s="9">
        <f>IF(ISBLANK('1. Raw Data'!P4253), 0, '1. Raw Data'!P4253)</f>
        <v>0</v>
      </c>
      <c r="Q4253" s="9">
        <v>605</v>
      </c>
      <c r="R4253" s="9">
        <v>6</v>
      </c>
      <c r="S4253" s="9">
        <f t="shared" si="198"/>
        <v>2219.4</v>
      </c>
      <c r="T4253" s="9">
        <f t="shared" si="199"/>
        <v>922.85000000000014</v>
      </c>
      <c r="U4253" s="23">
        <f t="shared" si="200"/>
        <v>0.41581057943588362</v>
      </c>
    </row>
    <row r="4254" spans="1:21" x14ac:dyDescent="0.3">
      <c r="A4254" s="9">
        <v>1520</v>
      </c>
      <c r="B4254" s="9" t="str">
        <f>PROPER(TRIM('1. Raw Data'!B4254))</f>
        <v>Customer_4252</v>
      </c>
      <c r="C4254" s="9">
        <f>IF(OR('1. Raw Data'!C4254&lt;18, '1. Raw Data'!C4254&gt;100), MEDIAN('1. Raw Data'!$C$2:$C$5001), '1. Raw Data'!C4254)</f>
        <v>40</v>
      </c>
      <c r="D4254" s="9" t="s">
        <v>5022</v>
      </c>
      <c r="E4254" s="22">
        <v>44279</v>
      </c>
      <c r="F4254" s="9">
        <v>0</v>
      </c>
      <c r="G4254" s="9">
        <v>11709</v>
      </c>
      <c r="H4254" s="15">
        <v>44279</v>
      </c>
      <c r="I4254" s="9" t="s">
        <v>7457</v>
      </c>
      <c r="J4254" s="9">
        <v>110</v>
      </c>
      <c r="K4254" s="9" t="s">
        <v>7493</v>
      </c>
      <c r="L4254" s="9" t="str">
        <f>IF(OR('1. Raw Data'!L4254="Elec", '1. Raw Data'!L4254="elect"), "Electronics", '1. Raw Data'!L4254)</f>
        <v>Home Appliances</v>
      </c>
      <c r="M4254" s="9">
        <v>1124.0899999999999</v>
      </c>
      <c r="N4254" s="9">
        <f>IF(ISBLANK('1. Raw Data'!N4254), MEDIAN('1. Raw Data'!$N$2:$N$5001), '1. Raw Data'!N4254)</f>
        <v>735.61</v>
      </c>
      <c r="O4254" s="9">
        <v>2</v>
      </c>
      <c r="P4254" s="9">
        <f>IF(ISBLANK('1. Raw Data'!P4254), 0, '1. Raw Data'!P4254)</f>
        <v>0</v>
      </c>
      <c r="Q4254" s="9">
        <v>365</v>
      </c>
      <c r="R4254" s="9">
        <v>6</v>
      </c>
      <c r="S4254" s="9">
        <f t="shared" si="198"/>
        <v>2248.1799999999998</v>
      </c>
      <c r="T4254" s="9">
        <f t="shared" si="199"/>
        <v>776.95999999999981</v>
      </c>
      <c r="U4254" s="23">
        <f t="shared" si="200"/>
        <v>0.3455951035949078</v>
      </c>
    </row>
    <row r="4255" spans="1:21" x14ac:dyDescent="0.3">
      <c r="A4255" s="9">
        <v>1976</v>
      </c>
      <c r="B4255" s="9" t="str">
        <f>PROPER(TRIM('1. Raw Data'!B4255))</f>
        <v>Customer_4253</v>
      </c>
      <c r="C4255" s="9">
        <f>IF(OR('1. Raw Data'!C4255&lt;18, '1. Raw Data'!C4255&gt;100), MEDIAN('1. Raw Data'!$C$2:$C$5001), '1. Raw Data'!C4255)</f>
        <v>29</v>
      </c>
      <c r="D4255" s="9" t="s">
        <v>5023</v>
      </c>
      <c r="E4255" s="22">
        <v>43891</v>
      </c>
      <c r="F4255" s="9">
        <v>1</v>
      </c>
      <c r="G4255" s="9">
        <v>11753</v>
      </c>
      <c r="H4255" s="15">
        <v>43833</v>
      </c>
      <c r="I4255" s="9" t="s">
        <v>7457</v>
      </c>
      <c r="J4255" s="9">
        <v>135</v>
      </c>
      <c r="K4255" s="9" t="s">
        <v>7458</v>
      </c>
      <c r="L4255" s="9" t="str">
        <f>IF(OR('1. Raw Data'!L4255="Elec", '1. Raw Data'!L4255="elect"), "Electronics", '1. Raw Data'!L4255)</f>
        <v>Clothing</v>
      </c>
      <c r="M4255" s="9">
        <v>1178.79</v>
      </c>
      <c r="N4255" s="9">
        <f>IF(ISBLANK('1. Raw Data'!N4255), MEDIAN('1. Raw Data'!$N$2:$N$5001), '1. Raw Data'!N4255)</f>
        <v>742.21</v>
      </c>
      <c r="O4255" s="9">
        <v>1</v>
      </c>
      <c r="P4255" s="9">
        <f>IF(ISBLANK('1. Raw Data'!P4255), 0, '1. Raw Data'!P4255)</f>
        <v>0.2</v>
      </c>
      <c r="Q4255" s="9">
        <v>424</v>
      </c>
      <c r="R4255" s="9">
        <v>3</v>
      </c>
      <c r="S4255" s="9">
        <f t="shared" si="198"/>
        <v>943.03200000000004</v>
      </c>
      <c r="T4255" s="9">
        <f t="shared" si="199"/>
        <v>200.822</v>
      </c>
      <c r="U4255" s="23">
        <f t="shared" si="200"/>
        <v>0.21295353710160417</v>
      </c>
    </row>
    <row r="4256" spans="1:21" x14ac:dyDescent="0.3">
      <c r="A4256" s="9">
        <v>1009</v>
      </c>
      <c r="B4256" s="9" t="str">
        <f>PROPER(TRIM('1. Raw Data'!B4256))</f>
        <v>Customer_4254</v>
      </c>
      <c r="C4256" s="9">
        <f>IF(OR('1. Raw Data'!C4256&lt;18, '1. Raw Data'!C4256&gt;100), MEDIAN('1. Raw Data'!$C$2:$C$5001), '1. Raw Data'!C4256)</f>
        <v>22</v>
      </c>
      <c r="D4256" s="9" t="s">
        <v>5018</v>
      </c>
      <c r="E4256" s="22">
        <v>44406</v>
      </c>
      <c r="F4256" s="9">
        <v>0</v>
      </c>
      <c r="G4256" s="9">
        <v>12615</v>
      </c>
      <c r="H4256" s="15">
        <v>44406</v>
      </c>
      <c r="I4256" s="9" t="s">
        <v>7457</v>
      </c>
      <c r="J4256" s="9">
        <v>125</v>
      </c>
      <c r="K4256" s="9" t="s">
        <v>7479</v>
      </c>
      <c r="L4256" s="9" t="str">
        <f>IF(OR('1. Raw Data'!L4256="Elec", '1. Raw Data'!L4256="elect"), "Electronics", '1. Raw Data'!L4256)</f>
        <v>Clothing</v>
      </c>
      <c r="M4256" s="9">
        <v>1255.22</v>
      </c>
      <c r="N4256" s="9">
        <f>IF(ISBLANK('1. Raw Data'!N4256), MEDIAN('1. Raw Data'!$N$2:$N$5001), '1. Raw Data'!N4256)</f>
        <v>857.64</v>
      </c>
      <c r="O4256" s="9">
        <v>2</v>
      </c>
      <c r="P4256" s="9">
        <f>IF(ISBLANK('1. Raw Data'!P4256), 0, '1. Raw Data'!P4256)</f>
        <v>0</v>
      </c>
      <c r="Q4256" s="9">
        <v>359</v>
      </c>
      <c r="R4256" s="9">
        <v>5</v>
      </c>
      <c r="S4256" s="9">
        <f t="shared" si="198"/>
        <v>2510.44</v>
      </c>
      <c r="T4256" s="9">
        <f t="shared" si="199"/>
        <v>795.16000000000008</v>
      </c>
      <c r="U4256" s="23">
        <f t="shared" si="200"/>
        <v>0.31674128837972632</v>
      </c>
    </row>
    <row r="4257" spans="1:21" x14ac:dyDescent="0.3">
      <c r="A4257" s="9">
        <v>1725</v>
      </c>
      <c r="B4257" s="9" t="str">
        <f>PROPER(TRIM('1. Raw Data'!B4257))</f>
        <v>Customer_4255</v>
      </c>
      <c r="C4257" s="9">
        <f>IF(OR('1. Raw Data'!C4257&lt;18, '1. Raw Data'!C4257&gt;100), MEDIAN('1. Raw Data'!$C$2:$C$5001), '1. Raw Data'!C4257)</f>
        <v>39</v>
      </c>
      <c r="D4257" s="9" t="s">
        <v>5021</v>
      </c>
      <c r="E4257" s="22">
        <v>43950</v>
      </c>
      <c r="F4257" s="9">
        <v>0</v>
      </c>
      <c r="G4257" s="9">
        <v>11918</v>
      </c>
      <c r="H4257" s="15">
        <v>43950</v>
      </c>
      <c r="I4257" s="9" t="s">
        <v>7456</v>
      </c>
      <c r="J4257" s="9">
        <v>127</v>
      </c>
      <c r="K4257" s="9" t="s">
        <v>7489</v>
      </c>
      <c r="L4257" s="9" t="str">
        <f>IF(OR('1. Raw Data'!L4257="Elec", '1. Raw Data'!L4257="elect"), "Electronics", '1. Raw Data'!L4257)</f>
        <v>Clothing</v>
      </c>
      <c r="M4257" s="9">
        <v>503.68</v>
      </c>
      <c r="N4257" s="9">
        <f>IF(ISBLANK('1. Raw Data'!N4257), MEDIAN('1. Raw Data'!$N$2:$N$5001), '1. Raw Data'!N4257)</f>
        <v>348.3</v>
      </c>
      <c r="O4257" s="9">
        <v>1</v>
      </c>
      <c r="P4257" s="9">
        <f>IF(ISBLANK('1. Raw Data'!P4257), 0, '1. Raw Data'!P4257)</f>
        <v>0</v>
      </c>
      <c r="Q4257" s="9">
        <v>504</v>
      </c>
      <c r="R4257" s="9">
        <v>9</v>
      </c>
      <c r="S4257" s="9">
        <f t="shared" si="198"/>
        <v>503.68</v>
      </c>
      <c r="T4257" s="9">
        <f t="shared" si="199"/>
        <v>155.38</v>
      </c>
      <c r="U4257" s="23">
        <f t="shared" si="200"/>
        <v>0.30848951715374839</v>
      </c>
    </row>
    <row r="4258" spans="1:21" x14ac:dyDescent="0.3">
      <c r="A4258" s="9">
        <v>1504</v>
      </c>
      <c r="B4258" s="9" t="str">
        <f>PROPER(TRIM('1. Raw Data'!B4258))</f>
        <v>Customer_4256</v>
      </c>
      <c r="C4258" s="9">
        <f>IF(OR('1. Raw Data'!C4258&lt;18, '1. Raw Data'!C4258&gt;100), MEDIAN('1. Raw Data'!$C$2:$C$5001), '1. Raw Data'!C4258)</f>
        <v>38</v>
      </c>
      <c r="D4258" s="9" t="s">
        <v>5022</v>
      </c>
      <c r="E4258" s="22">
        <v>44797</v>
      </c>
      <c r="F4258" s="9">
        <v>0</v>
      </c>
      <c r="G4258" s="9">
        <v>12034</v>
      </c>
      <c r="H4258" s="15">
        <v>44797</v>
      </c>
      <c r="I4258" s="9" t="s">
        <v>7457</v>
      </c>
      <c r="J4258" s="9">
        <v>145</v>
      </c>
      <c r="K4258" s="9" t="s">
        <v>7470</v>
      </c>
      <c r="L4258" s="9" t="str">
        <f>IF(OR('1. Raw Data'!L4258="Elec", '1. Raw Data'!L4258="elect"), "Electronics", '1. Raw Data'!L4258)</f>
        <v>Sports</v>
      </c>
      <c r="M4258" s="9">
        <v>1038.33</v>
      </c>
      <c r="N4258" s="9">
        <f>IF(ISBLANK('1. Raw Data'!N4258), MEDIAN('1. Raw Data'!$N$2:$N$5001), '1. Raw Data'!N4258)</f>
        <v>655.82</v>
      </c>
      <c r="O4258" s="9">
        <v>3</v>
      </c>
      <c r="P4258" s="9">
        <f>IF(ISBLANK('1. Raw Data'!P4258), 0, '1. Raw Data'!P4258)</f>
        <v>0</v>
      </c>
      <c r="Q4258" s="9">
        <v>812</v>
      </c>
      <c r="R4258" s="9">
        <v>5</v>
      </c>
      <c r="S4258" s="9">
        <f t="shared" si="198"/>
        <v>3114.99</v>
      </c>
      <c r="T4258" s="9">
        <f t="shared" si="199"/>
        <v>1147.5299999999997</v>
      </c>
      <c r="U4258" s="23">
        <f t="shared" si="200"/>
        <v>0.36838962564887845</v>
      </c>
    </row>
    <row r="4259" spans="1:21" x14ac:dyDescent="0.3">
      <c r="A4259" s="9">
        <v>1784</v>
      </c>
      <c r="B4259" s="9" t="str">
        <f>PROPER(TRIM('1. Raw Data'!B4259))</f>
        <v>Customer_4257</v>
      </c>
      <c r="C4259" s="9">
        <f>IF(OR('1. Raw Data'!C4259&lt;18, '1. Raw Data'!C4259&gt;100), MEDIAN('1. Raw Data'!$C$2:$C$5001), '1. Raw Data'!C4259)</f>
        <v>52</v>
      </c>
      <c r="D4259" s="9" t="s">
        <v>5022</v>
      </c>
      <c r="E4259" s="22">
        <v>44915</v>
      </c>
      <c r="F4259" s="9">
        <v>0</v>
      </c>
      <c r="G4259" s="9">
        <v>12711</v>
      </c>
      <c r="H4259" s="15">
        <v>44915</v>
      </c>
      <c r="I4259" s="9" t="s">
        <v>7456</v>
      </c>
      <c r="J4259" s="9">
        <v>132</v>
      </c>
      <c r="K4259" s="9" t="s">
        <v>7506</v>
      </c>
      <c r="L4259" s="9" t="str">
        <f>IF(OR('1. Raw Data'!L4259="Elec", '1. Raw Data'!L4259="elect"), "Electronics", '1. Raw Data'!L4259)</f>
        <v>Electronics</v>
      </c>
      <c r="M4259" s="9">
        <v>491.17</v>
      </c>
      <c r="N4259" s="9">
        <f>IF(ISBLANK('1. Raw Data'!N4259), MEDIAN('1. Raw Data'!$N$2:$N$5001), '1. Raw Data'!N4259)</f>
        <v>238.73</v>
      </c>
      <c r="O4259" s="9">
        <v>1</v>
      </c>
      <c r="P4259" s="9">
        <f>IF(ISBLANK('1. Raw Data'!P4259), 0, '1. Raw Data'!P4259)</f>
        <v>0</v>
      </c>
      <c r="Q4259" s="9">
        <v>351</v>
      </c>
      <c r="R4259" s="9">
        <v>5</v>
      </c>
      <c r="S4259" s="9">
        <f t="shared" si="198"/>
        <v>491.17</v>
      </c>
      <c r="T4259" s="9">
        <f t="shared" si="199"/>
        <v>252.44000000000003</v>
      </c>
      <c r="U4259" s="23">
        <f t="shared" si="200"/>
        <v>0.51395647128285527</v>
      </c>
    </row>
    <row r="4260" spans="1:21" x14ac:dyDescent="0.3">
      <c r="A4260" s="9">
        <v>1435</v>
      </c>
      <c r="B4260" s="9" t="str">
        <f>PROPER(TRIM('1. Raw Data'!B4260))</f>
        <v>Customer_4258</v>
      </c>
      <c r="C4260" s="9">
        <f>IF(OR('1. Raw Data'!C4260&lt;18, '1. Raw Data'!C4260&gt;100), MEDIAN('1. Raw Data'!$C$2:$C$5001), '1. Raw Data'!C4260)</f>
        <v>27</v>
      </c>
      <c r="D4260" s="9" t="s">
        <v>5020</v>
      </c>
      <c r="E4260" s="22">
        <v>44563</v>
      </c>
      <c r="F4260" s="9">
        <v>1</v>
      </c>
      <c r="G4260" s="9">
        <v>11929</v>
      </c>
      <c r="H4260" s="15">
        <v>44593</v>
      </c>
      <c r="I4260" s="9" t="s">
        <v>7456</v>
      </c>
      <c r="J4260" s="9">
        <v>112</v>
      </c>
      <c r="K4260" s="9" t="s">
        <v>7492</v>
      </c>
      <c r="L4260" s="9" t="str">
        <f>IF(OR('1. Raw Data'!L4260="Elec", '1. Raw Data'!L4260="elect"), "Electronics", '1. Raw Data'!L4260)</f>
        <v>Home Appliances</v>
      </c>
      <c r="M4260" s="9">
        <v>1121.6099999999999</v>
      </c>
      <c r="N4260" s="9">
        <f>IF(ISBLANK('1. Raw Data'!N4260), MEDIAN('1. Raw Data'!$N$2:$N$5001), '1. Raw Data'!N4260)</f>
        <v>522.41999999999996</v>
      </c>
      <c r="O4260" s="9">
        <v>4</v>
      </c>
      <c r="P4260" s="9">
        <f>IF(ISBLANK('1. Raw Data'!P4260), 0, '1. Raw Data'!P4260)</f>
        <v>0.2</v>
      </c>
      <c r="Q4260" s="9">
        <v>860</v>
      </c>
      <c r="R4260" s="9">
        <v>3</v>
      </c>
      <c r="S4260" s="9">
        <f t="shared" si="198"/>
        <v>3589.152</v>
      </c>
      <c r="T4260" s="9">
        <f t="shared" si="199"/>
        <v>1499.4720000000002</v>
      </c>
      <c r="U4260" s="23">
        <f t="shared" si="200"/>
        <v>0.41777890710674837</v>
      </c>
    </row>
    <row r="4261" spans="1:21" x14ac:dyDescent="0.3">
      <c r="A4261" s="9">
        <v>2134</v>
      </c>
      <c r="B4261" s="9" t="str">
        <f>PROPER(TRIM('1. Raw Data'!B4261))</f>
        <v>Customer_4259</v>
      </c>
      <c r="C4261" s="9">
        <f>IF(OR('1. Raw Data'!C4261&lt;18, '1. Raw Data'!C4261&gt;100), MEDIAN('1. Raw Data'!$C$2:$C$5001), '1. Raw Data'!C4261)</f>
        <v>43</v>
      </c>
      <c r="D4261" s="9" t="s">
        <v>5020</v>
      </c>
      <c r="E4261" s="22">
        <v>45234</v>
      </c>
      <c r="F4261" s="9">
        <v>0</v>
      </c>
      <c r="G4261" s="9">
        <v>11486</v>
      </c>
      <c r="H4261" s="15">
        <v>45027</v>
      </c>
      <c r="I4261" s="9" t="s">
        <v>7456</v>
      </c>
      <c r="J4261" s="9">
        <v>104</v>
      </c>
      <c r="K4261" s="9" t="s">
        <v>7499</v>
      </c>
      <c r="L4261" s="9" t="str">
        <f>IF(OR('1. Raw Data'!L4261="Elec", '1. Raw Data'!L4261="elect"), "Electronics", '1. Raw Data'!L4261)</f>
        <v>Clothing</v>
      </c>
      <c r="M4261" s="9">
        <v>721.31</v>
      </c>
      <c r="N4261" s="9">
        <f>IF(ISBLANK('1. Raw Data'!N4261), MEDIAN('1. Raw Data'!$N$2:$N$5001), '1. Raw Data'!N4261)</f>
        <v>385.37</v>
      </c>
      <c r="O4261" s="9">
        <v>5</v>
      </c>
      <c r="P4261" s="9">
        <f>IF(ISBLANK('1. Raw Data'!P4261), 0, '1. Raw Data'!P4261)</f>
        <v>0.05</v>
      </c>
      <c r="Q4261" s="9">
        <v>631</v>
      </c>
      <c r="R4261" s="9">
        <v>4</v>
      </c>
      <c r="S4261" s="9">
        <f t="shared" si="198"/>
        <v>3426.2224999999994</v>
      </c>
      <c r="T4261" s="9">
        <f t="shared" si="199"/>
        <v>1499.3724999999995</v>
      </c>
      <c r="U4261" s="23">
        <f t="shared" si="200"/>
        <v>0.43761679225444339</v>
      </c>
    </row>
    <row r="4262" spans="1:21" x14ac:dyDescent="0.3">
      <c r="A4262" s="9">
        <v>1152</v>
      </c>
      <c r="B4262" s="9" t="str">
        <f>PROPER(TRIM('1. Raw Data'!B4262))</f>
        <v>Customer_4260</v>
      </c>
      <c r="C4262" s="9">
        <f>IF(OR('1. Raw Data'!C4262&lt;18, '1. Raw Data'!C4262&gt;100), MEDIAN('1. Raw Data'!$C$2:$C$5001), '1. Raw Data'!C4262)</f>
        <v>40</v>
      </c>
      <c r="D4262" s="9" t="s">
        <v>5023</v>
      </c>
      <c r="E4262" s="22">
        <v>44307</v>
      </c>
      <c r="F4262" s="9">
        <v>1</v>
      </c>
      <c r="G4262" s="9">
        <v>12597</v>
      </c>
      <c r="H4262" s="15">
        <v>44307</v>
      </c>
      <c r="I4262" s="9" t="s">
        <v>7457</v>
      </c>
      <c r="J4262" s="9">
        <v>142</v>
      </c>
      <c r="K4262" s="9" t="s">
        <v>7500</v>
      </c>
      <c r="L4262" s="9" t="str">
        <f>IF(OR('1. Raw Data'!L4262="Elec", '1. Raw Data'!L4262="elect"), "Electronics", '1. Raw Data'!L4262)</f>
        <v>Home Appliances</v>
      </c>
      <c r="M4262" s="9">
        <v>916.44</v>
      </c>
      <c r="N4262" s="9">
        <f>IF(ISBLANK('1. Raw Data'!N4262), MEDIAN('1. Raw Data'!$N$2:$N$5001), '1. Raw Data'!N4262)</f>
        <v>639.83000000000004</v>
      </c>
      <c r="O4262" s="9">
        <v>2</v>
      </c>
      <c r="P4262" s="9">
        <f>IF(ISBLANK('1. Raw Data'!P4262), 0, '1. Raw Data'!P4262)</f>
        <v>0</v>
      </c>
      <c r="Q4262" s="9">
        <v>1253</v>
      </c>
      <c r="R4262" s="9">
        <v>3</v>
      </c>
      <c r="S4262" s="9">
        <f t="shared" si="198"/>
        <v>1832.88</v>
      </c>
      <c r="T4262" s="9">
        <f t="shared" si="199"/>
        <v>553.22</v>
      </c>
      <c r="U4262" s="23">
        <f t="shared" si="200"/>
        <v>0.30183099821046661</v>
      </c>
    </row>
    <row r="4263" spans="1:21" x14ac:dyDescent="0.3">
      <c r="A4263" s="9">
        <v>1916</v>
      </c>
      <c r="B4263" s="9" t="str">
        <f>PROPER(TRIM('1. Raw Data'!B4263))</f>
        <v>Customer_4261</v>
      </c>
      <c r="C4263" s="9">
        <f>IF(OR('1. Raw Data'!C4263&lt;18, '1. Raw Data'!C4263&gt;100), MEDIAN('1. Raw Data'!$C$2:$C$5001), '1. Raw Data'!C4263)</f>
        <v>35</v>
      </c>
      <c r="D4263" s="9" t="s">
        <v>5022</v>
      </c>
      <c r="E4263" s="22">
        <v>44157</v>
      </c>
      <c r="F4263" s="9">
        <v>0</v>
      </c>
      <c r="G4263" s="9">
        <v>12003</v>
      </c>
      <c r="H4263" s="15">
        <v>44157</v>
      </c>
      <c r="I4263" s="9" t="s">
        <v>7457</v>
      </c>
      <c r="J4263" s="9">
        <v>126</v>
      </c>
      <c r="K4263" s="9" t="s">
        <v>7469</v>
      </c>
      <c r="L4263" s="9" t="str">
        <f>IF(OR('1. Raw Data'!L4263="Elec", '1. Raw Data'!L4263="elect"), "Electronics", '1. Raw Data'!L4263)</f>
        <v>Home Appliances</v>
      </c>
      <c r="M4263" s="9">
        <v>652.97</v>
      </c>
      <c r="N4263" s="9">
        <f>IF(ISBLANK('1. Raw Data'!N4263), MEDIAN('1. Raw Data'!$N$2:$N$5001), '1. Raw Data'!N4263)</f>
        <v>342.03</v>
      </c>
      <c r="O4263" s="9">
        <v>1</v>
      </c>
      <c r="P4263" s="9">
        <f>IF(ISBLANK('1. Raw Data'!P4263), 0, '1. Raw Data'!P4263)</f>
        <v>0.1</v>
      </c>
      <c r="Q4263" s="9">
        <v>1265</v>
      </c>
      <c r="R4263" s="9">
        <v>6</v>
      </c>
      <c r="S4263" s="9">
        <f t="shared" si="198"/>
        <v>587.673</v>
      </c>
      <c r="T4263" s="9">
        <f t="shared" si="199"/>
        <v>245.64300000000003</v>
      </c>
      <c r="U4263" s="23">
        <f t="shared" si="200"/>
        <v>0.41799265918291301</v>
      </c>
    </row>
    <row r="4264" spans="1:21" x14ac:dyDescent="0.3">
      <c r="A4264" s="9">
        <v>1868</v>
      </c>
      <c r="B4264" s="9" t="str">
        <f>PROPER(TRIM('1. Raw Data'!B4264))</f>
        <v>Customer_4262</v>
      </c>
      <c r="C4264" s="9">
        <f>IF(OR('1. Raw Data'!C4264&lt;18, '1. Raw Data'!C4264&gt;100), MEDIAN('1. Raw Data'!$C$2:$C$5001), '1. Raw Data'!C4264)</f>
        <v>46</v>
      </c>
      <c r="D4264" s="9" t="s">
        <v>5020</v>
      </c>
      <c r="E4264" s="22">
        <v>44036</v>
      </c>
      <c r="F4264" s="9">
        <v>0</v>
      </c>
      <c r="G4264" s="9">
        <v>11500</v>
      </c>
      <c r="H4264" s="15">
        <v>44036</v>
      </c>
      <c r="I4264" s="9" t="s">
        <v>7456</v>
      </c>
      <c r="J4264" s="9">
        <v>103</v>
      </c>
      <c r="K4264" s="9" t="s">
        <v>7472</v>
      </c>
      <c r="L4264" s="9" t="str">
        <f>IF(OR('1. Raw Data'!L4264="Elec", '1. Raw Data'!L4264="elect"), "Electronics", '1. Raw Data'!L4264)</f>
        <v>Electronics</v>
      </c>
      <c r="M4264" s="9">
        <v>284.88</v>
      </c>
      <c r="N4264" s="9">
        <f>IF(ISBLANK('1. Raw Data'!N4264), MEDIAN('1. Raw Data'!$N$2:$N$5001), '1. Raw Data'!N4264)</f>
        <v>130.97</v>
      </c>
      <c r="O4264" s="9">
        <v>2</v>
      </c>
      <c r="P4264" s="9">
        <f>IF(ISBLANK('1. Raw Data'!P4264), 0, '1. Raw Data'!P4264)</f>
        <v>0</v>
      </c>
      <c r="Q4264" s="9">
        <v>470</v>
      </c>
      <c r="R4264" s="9">
        <v>4</v>
      </c>
      <c r="S4264" s="9">
        <f t="shared" si="198"/>
        <v>569.76</v>
      </c>
      <c r="T4264" s="9">
        <f t="shared" si="199"/>
        <v>307.82</v>
      </c>
      <c r="U4264" s="23">
        <f t="shared" si="200"/>
        <v>0.5402625666947487</v>
      </c>
    </row>
    <row r="4265" spans="1:21" x14ac:dyDescent="0.3">
      <c r="A4265" s="9">
        <v>2125</v>
      </c>
      <c r="B4265" s="9" t="str">
        <f>PROPER(TRIM('1. Raw Data'!B4265))</f>
        <v>Customer_4263</v>
      </c>
      <c r="C4265" s="9">
        <f>IF(OR('1. Raw Data'!C4265&lt;18, '1. Raw Data'!C4265&gt;100), MEDIAN('1. Raw Data'!$C$2:$C$5001), '1. Raw Data'!C4265)</f>
        <v>48</v>
      </c>
      <c r="D4265" s="9" t="s">
        <v>5021</v>
      </c>
      <c r="E4265" s="22">
        <v>44338</v>
      </c>
      <c r="F4265" s="9">
        <v>0</v>
      </c>
      <c r="G4265" s="9">
        <v>10197</v>
      </c>
      <c r="H4265" s="15">
        <v>44338</v>
      </c>
      <c r="I4265" s="9" t="s">
        <v>7455</v>
      </c>
      <c r="J4265" s="9">
        <v>117</v>
      </c>
      <c r="K4265" s="9" t="s">
        <v>7483</v>
      </c>
      <c r="L4265" s="9" t="str">
        <f>IF(OR('1. Raw Data'!L4265="Elec", '1. Raw Data'!L4265="elect"), "Electronics", '1. Raw Data'!L4265)</f>
        <v>Clothing</v>
      </c>
      <c r="M4265" s="9">
        <v>308.14</v>
      </c>
      <c r="N4265" s="9">
        <f>IF(ISBLANK('1. Raw Data'!N4265), MEDIAN('1. Raw Data'!$N$2:$N$5001), '1. Raw Data'!N4265)</f>
        <v>210.55</v>
      </c>
      <c r="O4265" s="9">
        <v>5</v>
      </c>
      <c r="P4265" s="9">
        <f>IF(ISBLANK('1. Raw Data'!P4265), 0, '1. Raw Data'!P4265)</f>
        <v>0.1</v>
      </c>
      <c r="Q4265" s="9">
        <v>549</v>
      </c>
      <c r="R4265" s="9">
        <v>7</v>
      </c>
      <c r="S4265" s="9">
        <f t="shared" si="198"/>
        <v>1386.6299999999999</v>
      </c>
      <c r="T4265" s="9">
        <f t="shared" si="199"/>
        <v>333.87999999999988</v>
      </c>
      <c r="U4265" s="23">
        <f t="shared" si="200"/>
        <v>0.24078521307053785</v>
      </c>
    </row>
    <row r="4266" spans="1:21" x14ac:dyDescent="0.3">
      <c r="A4266" s="9">
        <v>1752</v>
      </c>
      <c r="B4266" s="9" t="str">
        <f>PROPER(TRIM('1. Raw Data'!B4266))</f>
        <v>Customer_4264</v>
      </c>
      <c r="C4266" s="9">
        <f>IF(OR('1. Raw Data'!C4266&lt;18, '1. Raw Data'!C4266&gt;100), MEDIAN('1. Raw Data'!$C$2:$C$5001), '1. Raw Data'!C4266)</f>
        <v>48</v>
      </c>
      <c r="D4266" s="9" t="s">
        <v>5020</v>
      </c>
      <c r="E4266" s="22">
        <v>45176</v>
      </c>
      <c r="F4266" s="9">
        <v>1</v>
      </c>
      <c r="G4266" s="9">
        <v>11967</v>
      </c>
      <c r="H4266" s="15">
        <v>45116</v>
      </c>
      <c r="I4266" s="9" t="s">
        <v>7455</v>
      </c>
      <c r="J4266" s="9">
        <v>109</v>
      </c>
      <c r="K4266" s="9" t="s">
        <v>7466</v>
      </c>
      <c r="L4266" s="9" t="str">
        <f>IF(OR('1. Raw Data'!L4266="Elec", '1. Raw Data'!L4266="elect"), "Electronics", '1. Raw Data'!L4266)</f>
        <v>Home Appliances</v>
      </c>
      <c r="M4266" s="9">
        <v>162.47</v>
      </c>
      <c r="N4266" s="9">
        <f>IF(ISBLANK('1. Raw Data'!N4266), MEDIAN('1. Raw Data'!$N$2:$N$5001), '1. Raw Data'!N4266)</f>
        <v>83.8</v>
      </c>
      <c r="O4266" s="9">
        <v>3</v>
      </c>
      <c r="P4266" s="9">
        <f>IF(ISBLANK('1. Raw Data'!P4266), 0, '1. Raw Data'!P4266)</f>
        <v>0</v>
      </c>
      <c r="Q4266" s="9">
        <v>482</v>
      </c>
      <c r="R4266" s="9">
        <v>4</v>
      </c>
      <c r="S4266" s="9">
        <f t="shared" si="198"/>
        <v>487.40999999999997</v>
      </c>
      <c r="T4266" s="9">
        <f t="shared" si="199"/>
        <v>236.01</v>
      </c>
      <c r="U4266" s="23">
        <f t="shared" si="200"/>
        <v>0.48421246999446055</v>
      </c>
    </row>
    <row r="4267" spans="1:21" x14ac:dyDescent="0.3">
      <c r="A4267" s="9">
        <v>2214</v>
      </c>
      <c r="B4267" s="9" t="str">
        <f>PROPER(TRIM('1. Raw Data'!B4267))</f>
        <v>Customer_4265</v>
      </c>
      <c r="C4267" s="9">
        <f>IF(OR('1. Raw Data'!C4267&lt;18, '1. Raw Data'!C4267&gt;100), MEDIAN('1. Raw Data'!$C$2:$C$5001), '1. Raw Data'!C4267)</f>
        <v>52</v>
      </c>
      <c r="D4267" s="9" t="s">
        <v>5022</v>
      </c>
      <c r="E4267" s="22">
        <v>44324</v>
      </c>
      <c r="F4267" s="9">
        <v>0</v>
      </c>
      <c r="G4267" s="9">
        <v>10520</v>
      </c>
      <c r="H4267" s="15">
        <v>44413</v>
      </c>
      <c r="I4267" s="9" t="s">
        <v>7455</v>
      </c>
      <c r="J4267" s="9">
        <v>129</v>
      </c>
      <c r="K4267" s="9" t="s">
        <v>7471</v>
      </c>
      <c r="L4267" s="9" t="str">
        <f>IF(OR('1. Raw Data'!L4267="Elec", '1. Raw Data'!L4267="elect"), "Electronics", '1. Raw Data'!L4267)</f>
        <v>Clothing</v>
      </c>
      <c r="M4267" s="9">
        <v>946.21</v>
      </c>
      <c r="N4267" s="9">
        <f>IF(ISBLANK('1. Raw Data'!N4267), MEDIAN('1. Raw Data'!$N$2:$N$5001), '1. Raw Data'!N4267)</f>
        <v>574.6</v>
      </c>
      <c r="O4267" s="9">
        <v>5</v>
      </c>
      <c r="P4267" s="9">
        <f>IF(ISBLANK('1. Raw Data'!P4267), 0, '1. Raw Data'!P4267)</f>
        <v>0</v>
      </c>
      <c r="Q4267" s="9">
        <v>1012</v>
      </c>
      <c r="R4267" s="9">
        <v>3</v>
      </c>
      <c r="S4267" s="9">
        <f t="shared" si="198"/>
        <v>4731.05</v>
      </c>
      <c r="T4267" s="9">
        <f t="shared" si="199"/>
        <v>1858.0500000000002</v>
      </c>
      <c r="U4267" s="23">
        <f t="shared" si="200"/>
        <v>0.39273522790923793</v>
      </c>
    </row>
    <row r="4268" spans="1:21" x14ac:dyDescent="0.3">
      <c r="A4268" s="9">
        <v>1562</v>
      </c>
      <c r="B4268" s="9" t="str">
        <f>PROPER(TRIM('1. Raw Data'!B4268))</f>
        <v>Customer_4266</v>
      </c>
      <c r="C4268" s="9">
        <f>IF(OR('1. Raw Data'!C4268&lt;18, '1. Raw Data'!C4268&gt;100), MEDIAN('1. Raw Data'!$C$2:$C$5001), '1. Raw Data'!C4268)</f>
        <v>33</v>
      </c>
      <c r="D4268" s="9" t="s">
        <v>5019</v>
      </c>
      <c r="E4268" s="22">
        <v>44376</v>
      </c>
      <c r="F4268" s="9">
        <v>1</v>
      </c>
      <c r="G4268" s="9">
        <v>11522</v>
      </c>
      <c r="H4268" s="15">
        <v>44376</v>
      </c>
      <c r="I4268" s="9" t="s">
        <v>7457</v>
      </c>
      <c r="J4268" s="9">
        <v>101</v>
      </c>
      <c r="K4268" s="9" t="s">
        <v>7478</v>
      </c>
      <c r="L4268" s="9" t="str">
        <f>IF(OR('1. Raw Data'!L4268="Elec", '1. Raw Data'!L4268="elect"), "Electronics", '1. Raw Data'!L4268)</f>
        <v>Clothing</v>
      </c>
      <c r="M4268" s="9">
        <v>1280.53</v>
      </c>
      <c r="N4268" s="9">
        <f>IF(ISBLANK('1. Raw Data'!N4268), MEDIAN('1. Raw Data'!$N$2:$N$5001), '1. Raw Data'!N4268)</f>
        <v>814.99</v>
      </c>
      <c r="O4268" s="9">
        <v>3</v>
      </c>
      <c r="P4268" s="9">
        <f>IF(ISBLANK('1. Raw Data'!P4268), 0, '1. Raw Data'!P4268)</f>
        <v>0</v>
      </c>
      <c r="Q4268" s="9">
        <v>1049</v>
      </c>
      <c r="R4268" s="9">
        <v>6</v>
      </c>
      <c r="S4268" s="9">
        <f t="shared" si="198"/>
        <v>3841.59</v>
      </c>
      <c r="T4268" s="9">
        <f t="shared" si="199"/>
        <v>1396.62</v>
      </c>
      <c r="U4268" s="23">
        <f t="shared" si="200"/>
        <v>0.3635525915050799</v>
      </c>
    </row>
    <row r="4269" spans="1:21" x14ac:dyDescent="0.3">
      <c r="A4269" s="9">
        <v>2104</v>
      </c>
      <c r="B4269" s="9" t="str">
        <f>PROPER(TRIM('1. Raw Data'!B4269))</f>
        <v>Customer_4267</v>
      </c>
      <c r="C4269" s="9">
        <f>IF(OR('1. Raw Data'!C4269&lt;18, '1. Raw Data'!C4269&gt;100), MEDIAN('1. Raw Data'!$C$2:$C$5001), '1. Raw Data'!C4269)</f>
        <v>47</v>
      </c>
      <c r="D4269" s="9" t="s">
        <v>5018</v>
      </c>
      <c r="E4269" s="22">
        <v>44923</v>
      </c>
      <c r="F4269" s="9">
        <v>1</v>
      </c>
      <c r="G4269" s="9">
        <v>11534</v>
      </c>
      <c r="H4269" s="15">
        <v>44923</v>
      </c>
      <c r="I4269" s="9" t="s">
        <v>7456</v>
      </c>
      <c r="J4269" s="9">
        <v>118</v>
      </c>
      <c r="K4269" s="9" t="s">
        <v>7501</v>
      </c>
      <c r="L4269" s="9" t="str">
        <f>IF(OR('1. Raw Data'!L4269="Elec", '1. Raw Data'!L4269="elect"), "Electronics", '1. Raw Data'!L4269)</f>
        <v>Clothing</v>
      </c>
      <c r="M4269" s="9">
        <v>80.209999999999994</v>
      </c>
      <c r="N4269" s="9">
        <f>IF(ISBLANK('1. Raw Data'!N4269), MEDIAN('1. Raw Data'!$N$2:$N$5001), '1. Raw Data'!N4269)</f>
        <v>52.37</v>
      </c>
      <c r="O4269" s="9">
        <v>2</v>
      </c>
      <c r="P4269" s="9">
        <f>IF(ISBLANK('1. Raw Data'!P4269), 0, '1. Raw Data'!P4269)</f>
        <v>0</v>
      </c>
      <c r="Q4269" s="9">
        <v>735</v>
      </c>
      <c r="R4269" s="9">
        <v>5</v>
      </c>
      <c r="S4269" s="9">
        <f t="shared" si="198"/>
        <v>160.41999999999999</v>
      </c>
      <c r="T4269" s="9">
        <f t="shared" si="199"/>
        <v>55.679999999999993</v>
      </c>
      <c r="U4269" s="23">
        <f t="shared" si="200"/>
        <v>0.34708889165939405</v>
      </c>
    </row>
    <row r="4270" spans="1:21" x14ac:dyDescent="0.3">
      <c r="A4270" s="9">
        <v>1488</v>
      </c>
      <c r="B4270" s="9" t="str">
        <f>PROPER(TRIM('1. Raw Data'!B4270))</f>
        <v>Customer_4268</v>
      </c>
      <c r="C4270" s="9">
        <f>IF(OR('1. Raw Data'!C4270&lt;18, '1. Raw Data'!C4270&gt;100), MEDIAN('1. Raw Data'!$C$2:$C$5001), '1. Raw Data'!C4270)</f>
        <v>68</v>
      </c>
      <c r="D4270" s="9" t="s">
        <v>5022</v>
      </c>
      <c r="E4270" s="22">
        <v>43945</v>
      </c>
      <c r="F4270" s="9">
        <v>1</v>
      </c>
      <c r="G4270" s="9">
        <v>11713</v>
      </c>
      <c r="H4270" s="15">
        <v>43945</v>
      </c>
      <c r="I4270" s="9" t="s">
        <v>7457</v>
      </c>
      <c r="J4270" s="9">
        <v>141</v>
      </c>
      <c r="K4270" s="9" t="s">
        <v>7490</v>
      </c>
      <c r="L4270" s="9" t="str">
        <f>IF(OR('1. Raw Data'!L4270="Elec", '1. Raw Data'!L4270="elect"), "Electronics", '1. Raw Data'!L4270)</f>
        <v>Home Appliances</v>
      </c>
      <c r="M4270" s="9">
        <v>146.05000000000001</v>
      </c>
      <c r="N4270" s="9">
        <f>IF(ISBLANK('1. Raw Data'!N4270), MEDIAN('1. Raw Data'!$N$2:$N$5001), '1. Raw Data'!N4270)</f>
        <v>94.4</v>
      </c>
      <c r="O4270" s="9">
        <v>3</v>
      </c>
      <c r="P4270" s="9">
        <f>IF(ISBLANK('1. Raw Data'!P4270), 0, '1. Raw Data'!P4270)</f>
        <v>0</v>
      </c>
      <c r="Q4270" s="9">
        <v>756</v>
      </c>
      <c r="R4270" s="9">
        <v>6</v>
      </c>
      <c r="S4270" s="9">
        <f t="shared" si="198"/>
        <v>438.15000000000003</v>
      </c>
      <c r="T4270" s="9">
        <f t="shared" si="199"/>
        <v>154.94999999999999</v>
      </c>
      <c r="U4270" s="23">
        <f t="shared" si="200"/>
        <v>0.35364601163984932</v>
      </c>
    </row>
    <row r="4271" spans="1:21" x14ac:dyDescent="0.3">
      <c r="A4271" s="9">
        <v>1894</v>
      </c>
      <c r="B4271" s="9" t="str">
        <f>PROPER(TRIM('1. Raw Data'!B4271))</f>
        <v>Customer_4269</v>
      </c>
      <c r="C4271" s="9">
        <f>IF(OR('1. Raw Data'!C4271&lt;18, '1. Raw Data'!C4271&gt;100), MEDIAN('1. Raw Data'!$C$2:$C$5001), '1. Raw Data'!C4271)</f>
        <v>32</v>
      </c>
      <c r="D4271" s="9" t="s">
        <v>5021</v>
      </c>
      <c r="E4271" s="22">
        <v>44280</v>
      </c>
      <c r="F4271" s="9">
        <v>0</v>
      </c>
      <c r="G4271" s="9">
        <v>11348</v>
      </c>
      <c r="H4271" s="15">
        <v>44280</v>
      </c>
      <c r="I4271" s="9" t="s">
        <v>7456</v>
      </c>
      <c r="J4271" s="9">
        <v>120</v>
      </c>
      <c r="K4271" s="9" t="s">
        <v>7488</v>
      </c>
      <c r="L4271" s="9" t="str">
        <f>IF(OR('1. Raw Data'!L4271="Elec", '1. Raw Data'!L4271="elect"), "Electronics", '1. Raw Data'!L4271)</f>
        <v>Electronics</v>
      </c>
      <c r="M4271" s="9">
        <v>713.33</v>
      </c>
      <c r="N4271" s="9">
        <f>IF(ISBLANK('1. Raw Data'!N4271), MEDIAN('1. Raw Data'!$N$2:$N$5001), '1. Raw Data'!N4271)</f>
        <v>464.29</v>
      </c>
      <c r="O4271" s="9">
        <v>3</v>
      </c>
      <c r="P4271" s="9">
        <f>IF(ISBLANK('1. Raw Data'!P4271), 0, '1. Raw Data'!P4271)</f>
        <v>0</v>
      </c>
      <c r="Q4271" s="9">
        <v>742</v>
      </c>
      <c r="R4271" s="9">
        <v>6</v>
      </c>
      <c r="S4271" s="9">
        <f t="shared" si="198"/>
        <v>2139.9900000000002</v>
      </c>
      <c r="T4271" s="9">
        <f t="shared" si="199"/>
        <v>747.12000000000012</v>
      </c>
      <c r="U4271" s="23">
        <f t="shared" si="200"/>
        <v>0.34912312674358292</v>
      </c>
    </row>
    <row r="4272" spans="1:21" x14ac:dyDescent="0.3">
      <c r="A4272" s="9">
        <v>2111</v>
      </c>
      <c r="B4272" s="9" t="str">
        <f>PROPER(TRIM('1. Raw Data'!B4272))</f>
        <v>Customer_4270</v>
      </c>
      <c r="C4272" s="9">
        <f>IF(OR('1. Raw Data'!C4272&lt;18, '1. Raw Data'!C4272&gt;100), MEDIAN('1. Raw Data'!$C$2:$C$5001), '1. Raw Data'!C4272)</f>
        <v>60</v>
      </c>
      <c r="D4272" s="9" t="s">
        <v>5022</v>
      </c>
      <c r="E4272" s="22">
        <v>45010</v>
      </c>
      <c r="F4272" s="9">
        <v>0</v>
      </c>
      <c r="G4272" s="9">
        <v>10687</v>
      </c>
      <c r="H4272" s="15">
        <v>45010</v>
      </c>
      <c r="I4272" s="9" t="s">
        <v>7455</v>
      </c>
      <c r="J4272" s="9">
        <v>141</v>
      </c>
      <c r="K4272" s="9" t="s">
        <v>7490</v>
      </c>
      <c r="L4272" s="9" t="str">
        <f>IF(OR('1. Raw Data'!L4272="Elec", '1. Raw Data'!L4272="elect"), "Electronics", '1. Raw Data'!L4272)</f>
        <v>Electronics</v>
      </c>
      <c r="M4272" s="9">
        <v>1119.7</v>
      </c>
      <c r="N4272" s="9">
        <f>IF(ISBLANK('1. Raw Data'!N4272), MEDIAN('1. Raw Data'!$N$2:$N$5001), '1. Raw Data'!N4272)</f>
        <v>672.15</v>
      </c>
      <c r="O4272" s="9">
        <v>3</v>
      </c>
      <c r="P4272" s="9">
        <f>IF(ISBLANK('1. Raw Data'!P4272), 0, '1. Raw Data'!P4272)</f>
        <v>0.2</v>
      </c>
      <c r="Q4272" s="9">
        <v>648</v>
      </c>
      <c r="R4272" s="9">
        <v>4</v>
      </c>
      <c r="S4272" s="9">
        <f t="shared" si="198"/>
        <v>2687.2800000000007</v>
      </c>
      <c r="T4272" s="9">
        <f t="shared" si="199"/>
        <v>670.83000000000084</v>
      </c>
      <c r="U4272" s="23">
        <f t="shared" si="200"/>
        <v>0.24963159774939742</v>
      </c>
    </row>
    <row r="4273" spans="1:21" x14ac:dyDescent="0.3">
      <c r="A4273" s="9">
        <v>2217</v>
      </c>
      <c r="B4273" s="9" t="str">
        <f>PROPER(TRIM('1. Raw Data'!B4273))</f>
        <v>Customer_4271</v>
      </c>
      <c r="C4273" s="9">
        <f>IF(OR('1. Raw Data'!C4273&lt;18, '1. Raw Data'!C4273&gt;100), MEDIAN('1. Raw Data'!$C$2:$C$5001), '1. Raw Data'!C4273)</f>
        <v>53</v>
      </c>
      <c r="D4273" s="9" t="s">
        <v>5021</v>
      </c>
      <c r="E4273" s="22">
        <v>44626</v>
      </c>
      <c r="F4273" s="9">
        <v>1</v>
      </c>
      <c r="G4273" s="9">
        <v>10466</v>
      </c>
      <c r="H4273" s="15">
        <v>44715</v>
      </c>
      <c r="I4273" s="9" t="s">
        <v>7457</v>
      </c>
      <c r="J4273" s="9">
        <v>134</v>
      </c>
      <c r="K4273" s="9" t="s">
        <v>7482</v>
      </c>
      <c r="L4273" s="9" t="str">
        <f>IF(OR('1. Raw Data'!L4273="Elec", '1. Raw Data'!L4273="elect"), "Electronics", '1. Raw Data'!L4273)</f>
        <v>Home Appliances</v>
      </c>
      <c r="M4273" s="9">
        <v>278.68</v>
      </c>
      <c r="N4273" s="9">
        <f>IF(ISBLANK('1. Raw Data'!N4273), MEDIAN('1. Raw Data'!$N$2:$N$5001), '1. Raw Data'!N4273)</f>
        <v>145.22999999999999</v>
      </c>
      <c r="O4273" s="9">
        <v>3</v>
      </c>
      <c r="P4273" s="9">
        <f>IF(ISBLANK('1. Raw Data'!P4273), 0, '1. Raw Data'!P4273)</f>
        <v>0.2</v>
      </c>
      <c r="Q4273" s="9">
        <v>1032</v>
      </c>
      <c r="R4273" s="9">
        <v>2</v>
      </c>
      <c r="S4273" s="9">
        <f t="shared" si="198"/>
        <v>668.83199999999999</v>
      </c>
      <c r="T4273" s="9">
        <f t="shared" si="199"/>
        <v>233.14200000000005</v>
      </c>
      <c r="U4273" s="23">
        <f t="shared" si="200"/>
        <v>0.34858080953064458</v>
      </c>
    </row>
    <row r="4274" spans="1:21" x14ac:dyDescent="0.3">
      <c r="A4274" s="9">
        <v>1103</v>
      </c>
      <c r="B4274" s="9" t="str">
        <f>PROPER(TRIM('1. Raw Data'!B4274))</f>
        <v>Customer_4272</v>
      </c>
      <c r="C4274" s="9">
        <f>IF(OR('1. Raw Data'!C4274&lt;18, '1. Raw Data'!C4274&gt;100), MEDIAN('1. Raw Data'!$C$2:$C$5001), '1. Raw Data'!C4274)</f>
        <v>36</v>
      </c>
      <c r="D4274" s="9" t="s">
        <v>5022</v>
      </c>
      <c r="E4274" s="22">
        <v>44557</v>
      </c>
      <c r="F4274" s="9">
        <v>0</v>
      </c>
      <c r="G4274" s="9">
        <v>13844</v>
      </c>
      <c r="H4274" s="15">
        <v>44557</v>
      </c>
      <c r="I4274" s="9" t="s">
        <v>7455</v>
      </c>
      <c r="J4274" s="9">
        <v>128</v>
      </c>
      <c r="K4274" s="9" t="s">
        <v>7473</v>
      </c>
      <c r="L4274" s="9" t="str">
        <f>IF(OR('1. Raw Data'!L4274="Elec", '1. Raw Data'!L4274="elect"), "Electronics", '1. Raw Data'!L4274)</f>
        <v>Sports</v>
      </c>
      <c r="M4274" s="9">
        <v>443.89</v>
      </c>
      <c r="N4274" s="9">
        <f>IF(ISBLANK('1. Raw Data'!N4274), MEDIAN('1. Raw Data'!$N$2:$N$5001), '1. Raw Data'!N4274)</f>
        <v>266.42</v>
      </c>
      <c r="O4274" s="9">
        <v>3</v>
      </c>
      <c r="P4274" s="9">
        <f>IF(ISBLANK('1. Raw Data'!P4274), 0, '1. Raw Data'!P4274)</f>
        <v>0</v>
      </c>
      <c r="Q4274" s="9">
        <v>425</v>
      </c>
      <c r="R4274" s="9">
        <v>6</v>
      </c>
      <c r="S4274" s="9">
        <f t="shared" si="198"/>
        <v>1331.67</v>
      </c>
      <c r="T4274" s="9">
        <f t="shared" si="199"/>
        <v>532.41000000000008</v>
      </c>
      <c r="U4274" s="23">
        <f t="shared" si="200"/>
        <v>0.39980625830723832</v>
      </c>
    </row>
    <row r="4275" spans="1:21" x14ac:dyDescent="0.3">
      <c r="A4275" s="9">
        <v>2119</v>
      </c>
      <c r="B4275" s="9" t="str">
        <f>PROPER(TRIM('1. Raw Data'!B4275))</f>
        <v>Customer_4273</v>
      </c>
      <c r="C4275" s="9">
        <f>IF(OR('1. Raw Data'!C4275&lt;18, '1. Raw Data'!C4275&gt;100), MEDIAN('1. Raw Data'!$C$2:$C$5001), '1. Raw Data'!C4275)</f>
        <v>37</v>
      </c>
      <c r="D4275" s="9" t="s">
        <v>5018</v>
      </c>
      <c r="E4275" s="22">
        <v>44186</v>
      </c>
      <c r="F4275" s="9">
        <v>1</v>
      </c>
      <c r="G4275" s="9">
        <v>10595</v>
      </c>
      <c r="H4275" s="15">
        <v>44186</v>
      </c>
      <c r="I4275" s="9" t="s">
        <v>7456</v>
      </c>
      <c r="J4275" s="9">
        <v>148</v>
      </c>
      <c r="K4275" s="9" t="s">
        <v>7491</v>
      </c>
      <c r="L4275" s="9" t="str">
        <f>IF(OR('1. Raw Data'!L4275="Elec", '1. Raw Data'!L4275="elect"), "Electronics", '1. Raw Data'!L4275)</f>
        <v>Clothing</v>
      </c>
      <c r="M4275" s="9">
        <v>386.41</v>
      </c>
      <c r="N4275" s="9">
        <f>IF(ISBLANK('1. Raw Data'!N4275), MEDIAN('1. Raw Data'!$N$2:$N$5001), '1. Raw Data'!N4275)</f>
        <v>251.56</v>
      </c>
      <c r="O4275" s="9">
        <v>1</v>
      </c>
      <c r="P4275" s="9">
        <f>IF(ISBLANK('1. Raw Data'!P4275), 0, '1. Raw Data'!P4275)</f>
        <v>0.1</v>
      </c>
      <c r="Q4275" s="9">
        <v>849</v>
      </c>
      <c r="R4275" s="9">
        <v>3</v>
      </c>
      <c r="S4275" s="9">
        <f t="shared" si="198"/>
        <v>347.76900000000001</v>
      </c>
      <c r="T4275" s="9">
        <f t="shared" si="199"/>
        <v>96.209000000000003</v>
      </c>
      <c r="U4275" s="23">
        <f t="shared" si="200"/>
        <v>0.27664627957063453</v>
      </c>
    </row>
    <row r="4276" spans="1:21" x14ac:dyDescent="0.3">
      <c r="A4276" s="9">
        <v>2446</v>
      </c>
      <c r="B4276" s="9" t="str">
        <f>PROPER(TRIM('1. Raw Data'!B4276))</f>
        <v>Customer_4274</v>
      </c>
      <c r="C4276" s="9">
        <f>IF(OR('1. Raw Data'!C4276&lt;18, '1. Raw Data'!C4276&gt;100), MEDIAN('1. Raw Data'!$C$2:$C$5001), '1. Raw Data'!C4276)</f>
        <v>41</v>
      </c>
      <c r="D4276" s="9" t="s">
        <v>5018</v>
      </c>
      <c r="E4276" s="22">
        <v>44191</v>
      </c>
      <c r="F4276" s="9">
        <v>0</v>
      </c>
      <c r="G4276" s="9">
        <v>10138</v>
      </c>
      <c r="H4276" s="15">
        <v>44191</v>
      </c>
      <c r="I4276" s="9" t="s">
        <v>7455</v>
      </c>
      <c r="J4276" s="9">
        <v>135</v>
      </c>
      <c r="K4276" s="9" t="s">
        <v>7458</v>
      </c>
      <c r="L4276" s="9" t="str">
        <f>IF(OR('1. Raw Data'!L4276="Elec", '1. Raw Data'!L4276="elect"), "Electronics", '1. Raw Data'!L4276)</f>
        <v>Clothing</v>
      </c>
      <c r="M4276" s="9">
        <v>628.62</v>
      </c>
      <c r="N4276" s="9">
        <f>IF(ISBLANK('1. Raw Data'!N4276), MEDIAN('1. Raw Data'!$N$2:$N$5001), '1. Raw Data'!N4276)</f>
        <v>429.51499999999999</v>
      </c>
      <c r="O4276" s="9">
        <v>3</v>
      </c>
      <c r="P4276" s="9">
        <f>IF(ISBLANK('1. Raw Data'!P4276), 0, '1. Raw Data'!P4276)</f>
        <v>0.2</v>
      </c>
      <c r="Q4276" s="9">
        <v>679</v>
      </c>
      <c r="R4276" s="9">
        <v>2</v>
      </c>
      <c r="S4276" s="9">
        <f t="shared" si="198"/>
        <v>1508.6880000000001</v>
      </c>
      <c r="T4276" s="9">
        <f t="shared" si="199"/>
        <v>220.14300000000003</v>
      </c>
      <c r="U4276" s="23">
        <f t="shared" si="200"/>
        <v>0.14591684960707582</v>
      </c>
    </row>
    <row r="4277" spans="1:21" x14ac:dyDescent="0.3">
      <c r="A4277" s="9">
        <v>2221</v>
      </c>
      <c r="B4277" s="9" t="str">
        <f>PROPER(TRIM('1. Raw Data'!B4277))</f>
        <v>Customer_4275</v>
      </c>
      <c r="C4277" s="9">
        <f>IF(OR('1. Raw Data'!C4277&lt;18, '1. Raw Data'!C4277&gt;100), MEDIAN('1. Raw Data'!$C$2:$C$5001), '1. Raw Data'!C4277)</f>
        <v>52</v>
      </c>
      <c r="D4277" s="9" t="s">
        <v>5021</v>
      </c>
      <c r="E4277" s="22">
        <v>44315</v>
      </c>
      <c r="F4277" s="9">
        <v>1</v>
      </c>
      <c r="G4277" s="9">
        <v>11014</v>
      </c>
      <c r="H4277" s="15">
        <v>44315</v>
      </c>
      <c r="I4277" s="9" t="s">
        <v>7456</v>
      </c>
      <c r="J4277" s="9">
        <v>116</v>
      </c>
      <c r="K4277" s="9" t="s">
        <v>7480</v>
      </c>
      <c r="L4277" s="9" t="str">
        <f>IF(OR('1. Raw Data'!L4277="Elec", '1. Raw Data'!L4277="elect"), "Electronics", '1. Raw Data'!L4277)</f>
        <v>Electronics</v>
      </c>
      <c r="M4277" s="9">
        <v>376.25</v>
      </c>
      <c r="N4277" s="9">
        <f>IF(ISBLANK('1. Raw Data'!N4277), MEDIAN('1. Raw Data'!$N$2:$N$5001), '1. Raw Data'!N4277)</f>
        <v>183.97</v>
      </c>
      <c r="O4277" s="9">
        <v>3</v>
      </c>
      <c r="P4277" s="9">
        <f>IF(ISBLANK('1. Raw Data'!P4277), 0, '1. Raw Data'!P4277)</f>
        <v>0</v>
      </c>
      <c r="Q4277" s="9">
        <v>1343</v>
      </c>
      <c r="R4277" s="9">
        <v>1</v>
      </c>
      <c r="S4277" s="9">
        <f t="shared" si="198"/>
        <v>1128.75</v>
      </c>
      <c r="T4277" s="9">
        <f t="shared" si="199"/>
        <v>576.84</v>
      </c>
      <c r="U4277" s="23">
        <f t="shared" si="200"/>
        <v>0.5110431893687708</v>
      </c>
    </row>
    <row r="4278" spans="1:21" x14ac:dyDescent="0.3">
      <c r="A4278" s="9">
        <v>2024</v>
      </c>
      <c r="B4278" s="9" t="str">
        <f>PROPER(TRIM('1. Raw Data'!B4278))</f>
        <v>Customer_4276</v>
      </c>
      <c r="C4278" s="9">
        <f>IF(OR('1. Raw Data'!C4278&lt;18, '1. Raw Data'!C4278&gt;100), MEDIAN('1. Raw Data'!$C$2:$C$5001), '1. Raw Data'!C4278)</f>
        <v>46</v>
      </c>
      <c r="D4278" s="9" t="s">
        <v>5022</v>
      </c>
      <c r="E4278" s="22">
        <v>45044</v>
      </c>
      <c r="F4278" s="9">
        <v>0</v>
      </c>
      <c r="G4278" s="9">
        <v>10241</v>
      </c>
      <c r="H4278" s="15">
        <v>45044</v>
      </c>
      <c r="I4278" s="9" t="s">
        <v>7457</v>
      </c>
      <c r="J4278" s="9">
        <v>121</v>
      </c>
      <c r="K4278" s="9" t="s">
        <v>7495</v>
      </c>
      <c r="L4278" s="9" t="str">
        <f>IF(OR('1. Raw Data'!L4278="Elec", '1. Raw Data'!L4278="elect"), "Electronics", '1. Raw Data'!L4278)</f>
        <v>Home Appliances</v>
      </c>
      <c r="M4278" s="9">
        <v>561.27</v>
      </c>
      <c r="N4278" s="9">
        <f>IF(ISBLANK('1. Raw Data'!N4278), MEDIAN('1. Raw Data'!$N$2:$N$5001), '1. Raw Data'!N4278)</f>
        <v>282.38</v>
      </c>
      <c r="O4278" s="9">
        <v>5</v>
      </c>
      <c r="P4278" s="9">
        <f>IF(ISBLANK('1. Raw Data'!P4278), 0, '1. Raw Data'!P4278)</f>
        <v>0</v>
      </c>
      <c r="Q4278" s="9">
        <v>614</v>
      </c>
      <c r="R4278" s="9">
        <v>5</v>
      </c>
      <c r="S4278" s="9">
        <f t="shared" si="198"/>
        <v>2806.35</v>
      </c>
      <c r="T4278" s="9">
        <f t="shared" si="199"/>
        <v>1394.4499999999998</v>
      </c>
      <c r="U4278" s="23">
        <f t="shared" si="200"/>
        <v>0.49689097938603521</v>
      </c>
    </row>
    <row r="4279" spans="1:21" x14ac:dyDescent="0.3">
      <c r="A4279" s="9">
        <v>2006</v>
      </c>
      <c r="B4279" s="9" t="str">
        <f>PROPER(TRIM('1. Raw Data'!B4279))</f>
        <v>Customer_4277</v>
      </c>
      <c r="C4279" s="9">
        <f>IF(OR('1. Raw Data'!C4279&lt;18, '1. Raw Data'!C4279&gt;100), MEDIAN('1. Raw Data'!$C$2:$C$5001), '1. Raw Data'!C4279)</f>
        <v>32</v>
      </c>
      <c r="D4279" s="9" t="s">
        <v>5018</v>
      </c>
      <c r="E4279" s="22">
        <v>44482</v>
      </c>
      <c r="F4279" s="9">
        <v>1</v>
      </c>
      <c r="G4279" s="9">
        <v>12363</v>
      </c>
      <c r="H4279" s="15">
        <v>44482</v>
      </c>
      <c r="I4279" s="9" t="s">
        <v>7457</v>
      </c>
      <c r="J4279" s="9">
        <v>113</v>
      </c>
      <c r="K4279" s="9" t="s">
        <v>7460</v>
      </c>
      <c r="L4279" s="9" t="str">
        <f>IF(OR('1. Raw Data'!L4279="Elec", '1. Raw Data'!L4279="elect"), "Electronics", '1. Raw Data'!L4279)</f>
        <v>Home Appliances</v>
      </c>
      <c r="M4279" s="9">
        <v>1106.3900000000001</v>
      </c>
      <c r="N4279" s="9">
        <f>IF(ISBLANK('1. Raw Data'!N4279), MEDIAN('1. Raw Data'!$N$2:$N$5001), '1. Raw Data'!N4279)</f>
        <v>625.54</v>
      </c>
      <c r="O4279" s="9">
        <v>5</v>
      </c>
      <c r="P4279" s="9">
        <f>IF(ISBLANK('1. Raw Data'!P4279), 0, '1. Raw Data'!P4279)</f>
        <v>0.1</v>
      </c>
      <c r="Q4279" s="9">
        <v>785</v>
      </c>
      <c r="R4279" s="9">
        <v>5</v>
      </c>
      <c r="S4279" s="9">
        <f t="shared" si="198"/>
        <v>4978.755000000001</v>
      </c>
      <c r="T4279" s="9">
        <f t="shared" si="199"/>
        <v>1851.0550000000012</v>
      </c>
      <c r="U4279" s="23">
        <f t="shared" si="200"/>
        <v>0.37179073884937114</v>
      </c>
    </row>
    <row r="4280" spans="1:21" x14ac:dyDescent="0.3">
      <c r="A4280" s="9">
        <v>1406</v>
      </c>
      <c r="B4280" s="9" t="str">
        <f>PROPER(TRIM('1. Raw Data'!B4280))</f>
        <v>Customer_4278</v>
      </c>
      <c r="C4280" s="9">
        <f>IF(OR('1. Raw Data'!C4280&lt;18, '1. Raw Data'!C4280&gt;100), MEDIAN('1. Raw Data'!$C$2:$C$5001), '1. Raw Data'!C4280)</f>
        <v>40</v>
      </c>
      <c r="D4280" s="9" t="s">
        <v>5023</v>
      </c>
      <c r="E4280" s="22">
        <v>45259</v>
      </c>
      <c r="F4280" s="9">
        <v>0</v>
      </c>
      <c r="G4280" s="9">
        <v>12714</v>
      </c>
      <c r="H4280" s="15">
        <v>45259</v>
      </c>
      <c r="I4280" s="9" t="s">
        <v>7455</v>
      </c>
      <c r="J4280" s="9">
        <v>135</v>
      </c>
      <c r="K4280" s="9" t="s">
        <v>7458</v>
      </c>
      <c r="L4280" s="9" t="str">
        <f>IF(OR('1. Raw Data'!L4280="Elec", '1. Raw Data'!L4280="elect"), "Electronics", '1. Raw Data'!L4280)</f>
        <v>Sports</v>
      </c>
      <c r="M4280" s="9">
        <v>935.96</v>
      </c>
      <c r="N4280" s="9">
        <f>IF(ISBLANK('1. Raw Data'!N4280), MEDIAN('1. Raw Data'!$N$2:$N$5001), '1. Raw Data'!N4280)</f>
        <v>389.11</v>
      </c>
      <c r="O4280" s="9">
        <v>5</v>
      </c>
      <c r="P4280" s="9">
        <f>IF(ISBLANK('1. Raw Data'!P4280), 0, '1. Raw Data'!P4280)</f>
        <v>0</v>
      </c>
      <c r="Q4280" s="9">
        <v>399</v>
      </c>
      <c r="R4280" s="9">
        <v>5</v>
      </c>
      <c r="S4280" s="9">
        <f t="shared" si="198"/>
        <v>4679.8</v>
      </c>
      <c r="T4280" s="9">
        <f t="shared" si="199"/>
        <v>2734.25</v>
      </c>
      <c r="U4280" s="23">
        <f t="shared" si="200"/>
        <v>0.58426642164195053</v>
      </c>
    </row>
    <row r="4281" spans="1:21" x14ac:dyDescent="0.3">
      <c r="A4281" s="9">
        <v>2401</v>
      </c>
      <c r="B4281" s="9" t="str">
        <f>PROPER(TRIM('1. Raw Data'!B4281))</f>
        <v>Customer_4279</v>
      </c>
      <c r="C4281" s="9">
        <f>IF(OR('1. Raw Data'!C4281&lt;18, '1. Raw Data'!C4281&gt;100), MEDIAN('1. Raw Data'!$C$2:$C$5001), '1. Raw Data'!C4281)</f>
        <v>50</v>
      </c>
      <c r="D4281" s="9" t="s">
        <v>5022</v>
      </c>
      <c r="E4281" s="22">
        <v>44652</v>
      </c>
      <c r="F4281" s="9">
        <v>1</v>
      </c>
      <c r="G4281" s="9">
        <v>10732</v>
      </c>
      <c r="H4281" s="15">
        <v>44565</v>
      </c>
      <c r="I4281" s="9" t="s">
        <v>7457</v>
      </c>
      <c r="J4281" s="9">
        <v>142</v>
      </c>
      <c r="K4281" s="9" t="s">
        <v>7500</v>
      </c>
      <c r="L4281" s="9" t="str">
        <f>IF(OR('1. Raw Data'!L4281="Elec", '1. Raw Data'!L4281="elect"), "Electronics", '1. Raw Data'!L4281)</f>
        <v>Sports</v>
      </c>
      <c r="M4281" s="9">
        <v>167.71</v>
      </c>
      <c r="N4281" s="9">
        <f>IF(ISBLANK('1. Raw Data'!N4281), MEDIAN('1. Raw Data'!$N$2:$N$5001), '1. Raw Data'!N4281)</f>
        <v>106.28</v>
      </c>
      <c r="O4281" s="9">
        <v>3</v>
      </c>
      <c r="P4281" s="9">
        <f>IF(ISBLANK('1. Raw Data'!P4281), 0, '1. Raw Data'!P4281)</f>
        <v>0</v>
      </c>
      <c r="Q4281" s="9">
        <v>1093</v>
      </c>
      <c r="R4281" s="9">
        <v>6</v>
      </c>
      <c r="S4281" s="9">
        <f t="shared" si="198"/>
        <v>503.13</v>
      </c>
      <c r="T4281" s="9">
        <f t="shared" si="199"/>
        <v>184.28999999999996</v>
      </c>
      <c r="U4281" s="23">
        <f t="shared" si="200"/>
        <v>0.36628704311013049</v>
      </c>
    </row>
    <row r="4282" spans="1:21" x14ac:dyDescent="0.3">
      <c r="A4282" s="9">
        <v>1166</v>
      </c>
      <c r="B4282" s="9" t="str">
        <f>PROPER(TRIM('1. Raw Data'!B4282))</f>
        <v>Customer_4280</v>
      </c>
      <c r="C4282" s="9">
        <f>IF(OR('1. Raw Data'!C4282&lt;18, '1. Raw Data'!C4282&gt;100), MEDIAN('1. Raw Data'!$C$2:$C$5001), '1. Raw Data'!C4282)</f>
        <v>40</v>
      </c>
      <c r="D4282" s="9" t="s">
        <v>5018</v>
      </c>
      <c r="E4282" s="22">
        <v>45042</v>
      </c>
      <c r="F4282" s="9">
        <v>0</v>
      </c>
      <c r="G4282" s="9">
        <v>10134</v>
      </c>
      <c r="H4282" s="15">
        <v>45042</v>
      </c>
      <c r="I4282" s="9" t="s">
        <v>7456</v>
      </c>
      <c r="J4282" s="9">
        <v>132</v>
      </c>
      <c r="K4282" s="9" t="s">
        <v>7506</v>
      </c>
      <c r="L4282" s="9" t="str">
        <f>IF(OR('1. Raw Data'!L4282="Elec", '1. Raw Data'!L4282="elect"), "Electronics", '1. Raw Data'!L4282)</f>
        <v>Electronics</v>
      </c>
      <c r="M4282" s="9">
        <v>974.73</v>
      </c>
      <c r="N4282" s="9">
        <f>IF(ISBLANK('1. Raw Data'!N4282), MEDIAN('1. Raw Data'!$N$2:$N$5001), '1. Raw Data'!N4282)</f>
        <v>430.49</v>
      </c>
      <c r="O4282" s="9">
        <v>5</v>
      </c>
      <c r="P4282" s="9">
        <f>IF(ISBLANK('1. Raw Data'!P4282), 0, '1. Raw Data'!P4282)</f>
        <v>0</v>
      </c>
      <c r="Q4282" s="9">
        <v>333</v>
      </c>
      <c r="R4282" s="9">
        <v>3</v>
      </c>
      <c r="S4282" s="9">
        <f t="shared" si="198"/>
        <v>4873.6499999999996</v>
      </c>
      <c r="T4282" s="9">
        <f t="shared" si="199"/>
        <v>2721.2</v>
      </c>
      <c r="U4282" s="23">
        <f t="shared" si="200"/>
        <v>0.55834949165409908</v>
      </c>
    </row>
    <row r="4283" spans="1:21" x14ac:dyDescent="0.3">
      <c r="A4283" s="9">
        <v>1508</v>
      </c>
      <c r="B4283" s="9" t="str">
        <f>PROPER(TRIM('1. Raw Data'!B4283))</f>
        <v>Customer_4281</v>
      </c>
      <c r="C4283" s="9">
        <f>IF(OR('1. Raw Data'!C4283&lt;18, '1. Raw Data'!C4283&gt;100), MEDIAN('1. Raw Data'!$C$2:$C$5001), '1. Raw Data'!C4283)</f>
        <v>19</v>
      </c>
      <c r="D4283" s="9" t="s">
        <v>5019</v>
      </c>
      <c r="E4283" s="22">
        <v>43888</v>
      </c>
      <c r="F4283" s="9">
        <v>0</v>
      </c>
      <c r="G4283" s="9">
        <v>13259</v>
      </c>
      <c r="H4283" s="15">
        <v>43888</v>
      </c>
      <c r="I4283" s="9" t="s">
        <v>7456</v>
      </c>
      <c r="J4283" s="9">
        <v>138</v>
      </c>
      <c r="K4283" s="9" t="s">
        <v>7464</v>
      </c>
      <c r="L4283" s="9" t="str">
        <f>IF(OR('1. Raw Data'!L4283="Elec", '1. Raw Data'!L4283="elect"), "Electronics", '1. Raw Data'!L4283)</f>
        <v>Sports</v>
      </c>
      <c r="M4283" s="9">
        <v>741.76</v>
      </c>
      <c r="N4283" s="9">
        <f>IF(ISBLANK('1. Raw Data'!N4283), MEDIAN('1. Raw Data'!$N$2:$N$5001), '1. Raw Data'!N4283)</f>
        <v>429.51499999999999</v>
      </c>
      <c r="O4283" s="9">
        <v>1</v>
      </c>
      <c r="P4283" s="9">
        <f>IF(ISBLANK('1. Raw Data'!P4283), 0, '1. Raw Data'!P4283)</f>
        <v>0</v>
      </c>
      <c r="Q4283" s="9">
        <v>428</v>
      </c>
      <c r="R4283" s="9">
        <v>6</v>
      </c>
      <c r="S4283" s="9">
        <f t="shared" si="198"/>
        <v>741.76</v>
      </c>
      <c r="T4283" s="9">
        <f t="shared" si="199"/>
        <v>312.245</v>
      </c>
      <c r="U4283" s="23">
        <f t="shared" si="200"/>
        <v>0.42095152070750647</v>
      </c>
    </row>
    <row r="4284" spans="1:21" x14ac:dyDescent="0.3">
      <c r="A4284" s="9">
        <v>1312</v>
      </c>
      <c r="B4284" s="9" t="str">
        <f>PROPER(TRIM('1. Raw Data'!B4284))</f>
        <v>Customer_4282</v>
      </c>
      <c r="C4284" s="9">
        <f>IF(OR('1. Raw Data'!C4284&lt;18, '1. Raw Data'!C4284&gt;100), MEDIAN('1. Raw Data'!$C$2:$C$5001), '1. Raw Data'!C4284)</f>
        <v>33</v>
      </c>
      <c r="D4284" s="9" t="s">
        <v>5019</v>
      </c>
      <c r="E4284" s="22">
        <v>45242</v>
      </c>
      <c r="F4284" s="9">
        <v>0</v>
      </c>
      <c r="G4284" s="9">
        <v>13761</v>
      </c>
      <c r="H4284" s="15">
        <v>45271</v>
      </c>
      <c r="I4284" s="9" t="s">
        <v>7455</v>
      </c>
      <c r="J4284" s="9">
        <v>106</v>
      </c>
      <c r="K4284" s="9" t="s">
        <v>7477</v>
      </c>
      <c r="L4284" s="9" t="str">
        <f>IF(OR('1. Raw Data'!L4284="Elec", '1. Raw Data'!L4284="elect"), "Electronics", '1. Raw Data'!L4284)</f>
        <v>Sports</v>
      </c>
      <c r="M4284" s="9">
        <v>1405.12</v>
      </c>
      <c r="N4284" s="9">
        <f>IF(ISBLANK('1. Raw Data'!N4284), MEDIAN('1. Raw Data'!$N$2:$N$5001), '1. Raw Data'!N4284)</f>
        <v>645.37</v>
      </c>
      <c r="O4284" s="9">
        <v>2</v>
      </c>
      <c r="P4284" s="9">
        <f>IF(ISBLANK('1. Raw Data'!P4284), 0, '1. Raw Data'!P4284)</f>
        <v>0.2</v>
      </c>
      <c r="Q4284" s="9">
        <v>387</v>
      </c>
      <c r="R4284" s="9">
        <v>5</v>
      </c>
      <c r="S4284" s="9">
        <f t="shared" si="198"/>
        <v>2248.192</v>
      </c>
      <c r="T4284" s="9">
        <f t="shared" si="199"/>
        <v>957.452</v>
      </c>
      <c r="U4284" s="23">
        <f t="shared" si="200"/>
        <v>0.42587643759963562</v>
      </c>
    </row>
    <row r="4285" spans="1:21" x14ac:dyDescent="0.3">
      <c r="A4285" s="9">
        <v>2441</v>
      </c>
      <c r="B4285" s="9" t="str">
        <f>PROPER(TRIM('1. Raw Data'!B4285))</f>
        <v>Customer_4283</v>
      </c>
      <c r="C4285" s="9">
        <f>IF(OR('1. Raw Data'!C4285&lt;18, '1. Raw Data'!C4285&gt;100), MEDIAN('1. Raw Data'!$C$2:$C$5001), '1. Raw Data'!C4285)</f>
        <v>21</v>
      </c>
      <c r="D4285" s="9" t="s">
        <v>5023</v>
      </c>
      <c r="E4285" s="22">
        <v>45058</v>
      </c>
      <c r="F4285" s="9">
        <v>0</v>
      </c>
      <c r="G4285" s="9">
        <v>12626</v>
      </c>
      <c r="H4285" s="15">
        <v>45265</v>
      </c>
      <c r="I4285" s="9" t="s">
        <v>7456</v>
      </c>
      <c r="J4285" s="9">
        <v>138</v>
      </c>
      <c r="K4285" s="9" t="s">
        <v>7464</v>
      </c>
      <c r="L4285" s="9" t="str">
        <f>IF(OR('1. Raw Data'!L4285="Elec", '1. Raw Data'!L4285="elect"), "Electronics", '1. Raw Data'!L4285)</f>
        <v>Home Appliances</v>
      </c>
      <c r="M4285" s="9">
        <v>469.49</v>
      </c>
      <c r="N4285" s="9">
        <f>IF(ISBLANK('1. Raw Data'!N4285), MEDIAN('1. Raw Data'!$N$2:$N$5001), '1. Raw Data'!N4285)</f>
        <v>269.05</v>
      </c>
      <c r="O4285" s="9">
        <v>5</v>
      </c>
      <c r="P4285" s="9">
        <f>IF(ISBLANK('1. Raw Data'!P4285), 0, '1. Raw Data'!P4285)</f>
        <v>0</v>
      </c>
      <c r="Q4285" s="9">
        <v>393</v>
      </c>
      <c r="R4285" s="9">
        <v>4</v>
      </c>
      <c r="S4285" s="9">
        <f t="shared" si="198"/>
        <v>2347.4499999999998</v>
      </c>
      <c r="T4285" s="9">
        <f t="shared" si="199"/>
        <v>1002.1999999999998</v>
      </c>
      <c r="U4285" s="23">
        <f t="shared" si="200"/>
        <v>0.42693135104049068</v>
      </c>
    </row>
    <row r="4286" spans="1:21" x14ac:dyDescent="0.3">
      <c r="A4286" s="9">
        <v>1762</v>
      </c>
      <c r="B4286" s="9" t="str">
        <f>PROPER(TRIM('1. Raw Data'!B4286))</f>
        <v>Customer_4284</v>
      </c>
      <c r="C4286" s="9">
        <f>IF(OR('1. Raw Data'!C4286&lt;18, '1. Raw Data'!C4286&gt;100), MEDIAN('1. Raw Data'!$C$2:$C$5001), '1. Raw Data'!C4286)</f>
        <v>44</v>
      </c>
      <c r="D4286" s="9" t="s">
        <v>5018</v>
      </c>
      <c r="E4286" s="22">
        <v>44551</v>
      </c>
      <c r="F4286" s="9">
        <v>1</v>
      </c>
      <c r="G4286" s="9">
        <v>13140</v>
      </c>
      <c r="H4286" s="15">
        <v>44551</v>
      </c>
      <c r="I4286" s="9" t="s">
        <v>7457</v>
      </c>
      <c r="J4286" s="9">
        <v>138</v>
      </c>
      <c r="K4286" s="9" t="s">
        <v>7464</v>
      </c>
      <c r="L4286" s="9" t="str">
        <f>IF(OR('1. Raw Data'!L4286="Elec", '1. Raw Data'!L4286="elect"), "Electronics", '1. Raw Data'!L4286)</f>
        <v>Home Appliances</v>
      </c>
      <c r="M4286" s="9">
        <v>1102.94</v>
      </c>
      <c r="N4286" s="9">
        <f>IF(ISBLANK('1. Raw Data'!N4286), MEDIAN('1. Raw Data'!$N$2:$N$5001), '1. Raw Data'!N4286)</f>
        <v>535.66999999999996</v>
      </c>
      <c r="O4286" s="9">
        <v>5</v>
      </c>
      <c r="P4286" s="9">
        <f>IF(ISBLANK('1. Raw Data'!P4286), 0, '1. Raw Data'!P4286)</f>
        <v>0.1</v>
      </c>
      <c r="Q4286" s="9">
        <v>783</v>
      </c>
      <c r="R4286" s="9">
        <v>7</v>
      </c>
      <c r="S4286" s="9">
        <f t="shared" si="198"/>
        <v>4963.2300000000005</v>
      </c>
      <c r="T4286" s="9">
        <f t="shared" si="199"/>
        <v>2284.8800000000006</v>
      </c>
      <c r="U4286" s="23">
        <f t="shared" si="200"/>
        <v>0.4603614984596725</v>
      </c>
    </row>
    <row r="4287" spans="1:21" x14ac:dyDescent="0.3">
      <c r="A4287" s="9">
        <v>1680</v>
      </c>
      <c r="B4287" s="9" t="str">
        <f>PROPER(TRIM('1. Raw Data'!B4287))</f>
        <v>Customer_4285</v>
      </c>
      <c r="C4287" s="9">
        <f>IF(OR('1. Raw Data'!C4287&lt;18, '1. Raw Data'!C4287&gt;100), MEDIAN('1. Raw Data'!$C$2:$C$5001), '1. Raw Data'!C4287)</f>
        <v>35</v>
      </c>
      <c r="D4287" s="9" t="s">
        <v>5019</v>
      </c>
      <c r="E4287" s="22">
        <v>45141</v>
      </c>
      <c r="F4287" s="9">
        <v>0</v>
      </c>
      <c r="G4287" s="9">
        <v>12486</v>
      </c>
      <c r="H4287" s="15">
        <v>44993</v>
      </c>
      <c r="I4287" s="9" t="s">
        <v>7455</v>
      </c>
      <c r="J4287" s="9">
        <v>113</v>
      </c>
      <c r="K4287" s="9" t="s">
        <v>7460</v>
      </c>
      <c r="L4287" s="9" t="str">
        <f>IF(OR('1. Raw Data'!L4287="Elec", '1. Raw Data'!L4287="elect"), "Electronics", '1. Raw Data'!L4287)</f>
        <v>Sports</v>
      </c>
      <c r="M4287" s="9">
        <v>1109.75</v>
      </c>
      <c r="N4287" s="9">
        <f>IF(ISBLANK('1. Raw Data'!N4287), MEDIAN('1. Raw Data'!$N$2:$N$5001), '1. Raw Data'!N4287)</f>
        <v>429.51499999999999</v>
      </c>
      <c r="O4287" s="9">
        <v>1</v>
      </c>
      <c r="P4287" s="9">
        <f>IF(ISBLANK('1. Raw Data'!P4287), 0, '1. Raw Data'!P4287)</f>
        <v>0.05</v>
      </c>
      <c r="Q4287" s="9">
        <v>665</v>
      </c>
      <c r="R4287" s="9">
        <v>3</v>
      </c>
      <c r="S4287" s="9">
        <f t="shared" si="198"/>
        <v>1054.2625</v>
      </c>
      <c r="T4287" s="9">
        <f t="shared" si="199"/>
        <v>624.74750000000006</v>
      </c>
      <c r="U4287" s="23">
        <f t="shared" si="200"/>
        <v>0.59259197780438932</v>
      </c>
    </row>
    <row r="4288" spans="1:21" x14ac:dyDescent="0.3">
      <c r="A4288" s="9">
        <v>1476</v>
      </c>
      <c r="B4288" s="9" t="str">
        <f>PROPER(TRIM('1. Raw Data'!B4288))</f>
        <v>Customer_4286</v>
      </c>
      <c r="C4288" s="9">
        <f>IF(OR('1. Raw Data'!C4288&lt;18, '1. Raw Data'!C4288&gt;100), MEDIAN('1. Raw Data'!$C$2:$C$5001), '1. Raw Data'!C4288)</f>
        <v>51</v>
      </c>
      <c r="D4288" s="9" t="s">
        <v>5022</v>
      </c>
      <c r="E4288" s="22">
        <v>44985</v>
      </c>
      <c r="F4288" s="9">
        <v>0</v>
      </c>
      <c r="G4288" s="9">
        <v>12124</v>
      </c>
      <c r="H4288" s="15">
        <v>44985</v>
      </c>
      <c r="I4288" s="9" t="s">
        <v>7455</v>
      </c>
      <c r="J4288" s="9">
        <v>146</v>
      </c>
      <c r="K4288" s="9" t="s">
        <v>7505</v>
      </c>
      <c r="L4288" s="9" t="str">
        <f>IF(OR('1. Raw Data'!L4288="Elec", '1. Raw Data'!L4288="elect"), "Electronics", '1. Raw Data'!L4288)</f>
        <v>Electronics</v>
      </c>
      <c r="M4288" s="9">
        <v>371.18</v>
      </c>
      <c r="N4288" s="9">
        <f>IF(ISBLANK('1. Raw Data'!N4288), MEDIAN('1. Raw Data'!$N$2:$N$5001), '1. Raw Data'!N4288)</f>
        <v>252.21</v>
      </c>
      <c r="O4288" s="9">
        <v>4</v>
      </c>
      <c r="P4288" s="9">
        <f>IF(ISBLANK('1. Raw Data'!P4288), 0, '1. Raw Data'!P4288)</f>
        <v>0</v>
      </c>
      <c r="Q4288" s="9">
        <v>609</v>
      </c>
      <c r="R4288" s="9">
        <v>4</v>
      </c>
      <c r="S4288" s="9">
        <f t="shared" si="198"/>
        <v>1484.72</v>
      </c>
      <c r="T4288" s="9">
        <f t="shared" si="199"/>
        <v>475.88</v>
      </c>
      <c r="U4288" s="23">
        <f t="shared" si="200"/>
        <v>0.32051834689369041</v>
      </c>
    </row>
    <row r="4289" spans="1:21" x14ac:dyDescent="0.3">
      <c r="A4289" s="9">
        <v>1072</v>
      </c>
      <c r="B4289" s="9" t="str">
        <f>PROPER(TRIM('1. Raw Data'!B4289))</f>
        <v>Customer_4287</v>
      </c>
      <c r="C4289" s="9">
        <f>IF(OR('1. Raw Data'!C4289&lt;18, '1. Raw Data'!C4289&gt;100), MEDIAN('1. Raw Data'!$C$2:$C$5001), '1. Raw Data'!C4289)</f>
        <v>40</v>
      </c>
      <c r="D4289" s="9" t="s">
        <v>5020</v>
      </c>
      <c r="E4289" s="22">
        <v>44122</v>
      </c>
      <c r="F4289" s="9">
        <v>0</v>
      </c>
      <c r="G4289" s="9">
        <v>12447</v>
      </c>
      <c r="H4289" s="15">
        <v>44122</v>
      </c>
      <c r="I4289" s="9" t="s">
        <v>7457</v>
      </c>
      <c r="J4289" s="9">
        <v>139</v>
      </c>
      <c r="K4289" s="9" t="s">
        <v>7486</v>
      </c>
      <c r="L4289" s="9" t="str">
        <f>IF(OR('1. Raw Data'!L4289="Elec", '1. Raw Data'!L4289="elect"), "Electronics", '1. Raw Data'!L4289)</f>
        <v>Sports</v>
      </c>
      <c r="M4289" s="9">
        <v>1359.67</v>
      </c>
      <c r="N4289" s="9">
        <f>IF(ISBLANK('1. Raw Data'!N4289), MEDIAN('1. Raw Data'!$N$2:$N$5001), '1. Raw Data'!N4289)</f>
        <v>889.44</v>
      </c>
      <c r="O4289" s="9">
        <v>4</v>
      </c>
      <c r="P4289" s="9">
        <f>IF(ISBLANK('1. Raw Data'!P4289), 0, '1. Raw Data'!P4289)</f>
        <v>0.05</v>
      </c>
      <c r="Q4289" s="9">
        <v>514</v>
      </c>
      <c r="R4289" s="9">
        <v>7</v>
      </c>
      <c r="S4289" s="9">
        <f t="shared" si="198"/>
        <v>5166.7460000000001</v>
      </c>
      <c r="T4289" s="9">
        <f t="shared" si="199"/>
        <v>1608.9859999999999</v>
      </c>
      <c r="U4289" s="23">
        <f t="shared" si="200"/>
        <v>0.31141186348235422</v>
      </c>
    </row>
    <row r="4290" spans="1:21" x14ac:dyDescent="0.3">
      <c r="A4290" s="9">
        <v>2164</v>
      </c>
      <c r="B4290" s="9" t="str">
        <f>PROPER(TRIM('1. Raw Data'!B4290))</f>
        <v>Customer_4288</v>
      </c>
      <c r="C4290" s="9">
        <f>IF(OR('1. Raw Data'!C4290&lt;18, '1. Raw Data'!C4290&gt;100), MEDIAN('1. Raw Data'!$C$2:$C$5001), '1. Raw Data'!C4290)</f>
        <v>30</v>
      </c>
      <c r="D4290" s="9" t="s">
        <v>5018</v>
      </c>
      <c r="E4290" s="22">
        <v>44984</v>
      </c>
      <c r="F4290" s="9">
        <v>0</v>
      </c>
      <c r="G4290" s="9">
        <v>12421</v>
      </c>
      <c r="H4290" s="15">
        <v>44984</v>
      </c>
      <c r="I4290" s="9" t="s">
        <v>7457</v>
      </c>
      <c r="J4290" s="9">
        <v>113</v>
      </c>
      <c r="K4290" s="9" t="s">
        <v>7460</v>
      </c>
      <c r="L4290" s="9" t="str">
        <f>IF(OR('1. Raw Data'!L4290="Elec", '1. Raw Data'!L4290="elect"), "Electronics", '1. Raw Data'!L4290)</f>
        <v>Electronics</v>
      </c>
      <c r="M4290" s="9">
        <v>762.22</v>
      </c>
      <c r="N4290" s="9">
        <f>IF(ISBLANK('1. Raw Data'!N4290), MEDIAN('1. Raw Data'!$N$2:$N$5001), '1. Raw Data'!N4290)</f>
        <v>499.76</v>
      </c>
      <c r="O4290" s="9">
        <v>1</v>
      </c>
      <c r="P4290" s="9">
        <f>IF(ISBLANK('1. Raw Data'!P4290), 0, '1. Raw Data'!P4290)</f>
        <v>0</v>
      </c>
      <c r="Q4290" s="9">
        <v>674</v>
      </c>
      <c r="R4290" s="9">
        <v>5</v>
      </c>
      <c r="S4290" s="9">
        <f t="shared" si="198"/>
        <v>762.22</v>
      </c>
      <c r="T4290" s="9">
        <f t="shared" si="199"/>
        <v>262.46000000000004</v>
      </c>
      <c r="U4290" s="23">
        <f t="shared" si="200"/>
        <v>0.34433628086379264</v>
      </c>
    </row>
    <row r="4291" spans="1:21" x14ac:dyDescent="0.3">
      <c r="A4291" s="9">
        <v>1581</v>
      </c>
      <c r="B4291" s="9" t="str">
        <f>PROPER(TRIM('1. Raw Data'!B4291))</f>
        <v>Customer_4289</v>
      </c>
      <c r="C4291" s="9">
        <f>IF(OR('1. Raw Data'!C4291&lt;18, '1. Raw Data'!C4291&gt;100), MEDIAN('1. Raw Data'!$C$2:$C$5001), '1. Raw Data'!C4291)</f>
        <v>40</v>
      </c>
      <c r="D4291" s="9" t="s">
        <v>5023</v>
      </c>
      <c r="E4291" s="22">
        <v>44216</v>
      </c>
      <c r="F4291" s="9">
        <v>0</v>
      </c>
      <c r="G4291" s="9">
        <v>13083</v>
      </c>
      <c r="H4291" s="15">
        <v>44216</v>
      </c>
      <c r="I4291" s="9" t="s">
        <v>7457</v>
      </c>
      <c r="J4291" s="9">
        <v>147</v>
      </c>
      <c r="K4291" s="9" t="s">
        <v>7474</v>
      </c>
      <c r="L4291" s="9" t="str">
        <f>IF(OR('1. Raw Data'!L4291="Elec", '1. Raw Data'!L4291="elect"), "Electronics", '1. Raw Data'!L4291)</f>
        <v>Sports</v>
      </c>
      <c r="M4291" s="9">
        <v>1034.3800000000001</v>
      </c>
      <c r="N4291" s="9">
        <f>IF(ISBLANK('1. Raw Data'!N4291), MEDIAN('1. Raw Data'!$N$2:$N$5001), '1. Raw Data'!N4291)</f>
        <v>593</v>
      </c>
      <c r="O4291" s="9">
        <v>5</v>
      </c>
      <c r="P4291" s="9">
        <f>IF(ISBLANK('1. Raw Data'!P4291), 0, '1. Raw Data'!P4291)</f>
        <v>0</v>
      </c>
      <c r="Q4291" s="9">
        <v>453</v>
      </c>
      <c r="R4291" s="9">
        <v>3</v>
      </c>
      <c r="S4291" s="9">
        <f t="shared" ref="S4291:S4354" si="201">M4291 * O4291 * (1 - P4291)</f>
        <v>5171.9000000000005</v>
      </c>
      <c r="T4291" s="9">
        <f t="shared" ref="T4291:T4354" si="202">S4291 - (N4291 * O4291)</f>
        <v>2206.9000000000005</v>
      </c>
      <c r="U4291" s="23">
        <f t="shared" ref="U4291:U4354" si="203">T4291 / S4291</f>
        <v>0.42670971983217004</v>
      </c>
    </row>
    <row r="4292" spans="1:21" x14ac:dyDescent="0.3">
      <c r="A4292" s="9">
        <v>1261</v>
      </c>
      <c r="B4292" s="9" t="str">
        <f>PROPER(TRIM('1. Raw Data'!B4292))</f>
        <v>Customer_4290</v>
      </c>
      <c r="C4292" s="9">
        <f>IF(OR('1. Raw Data'!C4292&lt;18, '1. Raw Data'!C4292&gt;100), MEDIAN('1. Raw Data'!$C$2:$C$5001), '1. Raw Data'!C4292)</f>
        <v>40</v>
      </c>
      <c r="D4292" s="9" t="s">
        <v>5018</v>
      </c>
      <c r="E4292" s="22">
        <v>44691</v>
      </c>
      <c r="F4292" s="9">
        <v>0</v>
      </c>
      <c r="G4292" s="9">
        <v>11510</v>
      </c>
      <c r="H4292" s="15">
        <v>44839</v>
      </c>
      <c r="I4292" s="9" t="s">
        <v>7455</v>
      </c>
      <c r="J4292" s="9">
        <v>112</v>
      </c>
      <c r="K4292" s="9" t="s">
        <v>7492</v>
      </c>
      <c r="L4292" s="9" t="str">
        <f>IF(OR('1. Raw Data'!L4292="Elec", '1. Raw Data'!L4292="elect"), "Electronics", '1. Raw Data'!L4292)</f>
        <v>Home Appliances</v>
      </c>
      <c r="M4292" s="9">
        <v>261.49</v>
      </c>
      <c r="N4292" s="9">
        <f>IF(ISBLANK('1. Raw Data'!N4292), MEDIAN('1. Raw Data'!$N$2:$N$5001), '1. Raw Data'!N4292)</f>
        <v>172.57</v>
      </c>
      <c r="O4292" s="9">
        <v>2</v>
      </c>
      <c r="P4292" s="9">
        <f>IF(ISBLANK('1. Raw Data'!P4292), 0, '1. Raw Data'!P4292)</f>
        <v>0.1</v>
      </c>
      <c r="Q4292" s="9">
        <v>819</v>
      </c>
      <c r="R4292" s="9">
        <v>5</v>
      </c>
      <c r="S4292" s="9">
        <f t="shared" si="201"/>
        <v>470.68200000000002</v>
      </c>
      <c r="T4292" s="9">
        <f t="shared" si="202"/>
        <v>125.54200000000003</v>
      </c>
      <c r="U4292" s="23">
        <f t="shared" si="203"/>
        <v>0.26672360532163975</v>
      </c>
    </row>
    <row r="4293" spans="1:21" x14ac:dyDescent="0.3">
      <c r="A4293" s="9">
        <v>2363</v>
      </c>
      <c r="B4293" s="9" t="str">
        <f>PROPER(TRIM('1. Raw Data'!B4293))</f>
        <v>Customer_4291</v>
      </c>
      <c r="C4293" s="9">
        <f>IF(OR('1. Raw Data'!C4293&lt;18, '1. Raw Data'!C4293&gt;100), MEDIAN('1. Raw Data'!$C$2:$C$5001), '1. Raw Data'!C4293)</f>
        <v>50</v>
      </c>
      <c r="D4293" s="9" t="s">
        <v>5021</v>
      </c>
      <c r="E4293" s="22">
        <v>44941</v>
      </c>
      <c r="F4293" s="9">
        <v>0</v>
      </c>
      <c r="G4293" s="9">
        <v>11818</v>
      </c>
      <c r="H4293" s="15">
        <v>44941</v>
      </c>
      <c r="I4293" s="9" t="s">
        <v>7455</v>
      </c>
      <c r="J4293" s="9">
        <v>133</v>
      </c>
      <c r="K4293" s="9" t="s">
        <v>7498</v>
      </c>
      <c r="L4293" s="9" t="str">
        <f>IF(OR('1. Raw Data'!L4293="Elec", '1. Raw Data'!L4293="elect"), "Electronics", '1. Raw Data'!L4293)</f>
        <v>Home Appliances</v>
      </c>
      <c r="M4293" s="9">
        <v>423.82</v>
      </c>
      <c r="N4293" s="9">
        <f>IF(ISBLANK('1. Raw Data'!N4293), MEDIAN('1. Raw Data'!$N$2:$N$5001), '1. Raw Data'!N4293)</f>
        <v>268.52</v>
      </c>
      <c r="O4293" s="9">
        <v>5</v>
      </c>
      <c r="P4293" s="9">
        <f>IF(ISBLANK('1. Raw Data'!P4293), 0, '1. Raw Data'!P4293)</f>
        <v>0</v>
      </c>
      <c r="Q4293" s="9">
        <v>645</v>
      </c>
      <c r="R4293" s="9">
        <v>4</v>
      </c>
      <c r="S4293" s="9">
        <f t="shared" si="201"/>
        <v>2119.1</v>
      </c>
      <c r="T4293" s="9">
        <f t="shared" si="202"/>
        <v>776.5</v>
      </c>
      <c r="U4293" s="23">
        <f t="shared" si="203"/>
        <v>0.36642914444811481</v>
      </c>
    </row>
    <row r="4294" spans="1:21" x14ac:dyDescent="0.3">
      <c r="A4294" s="9">
        <v>2331</v>
      </c>
      <c r="B4294" s="9" t="str">
        <f>PROPER(TRIM('1. Raw Data'!B4294))</f>
        <v>Customer_4292</v>
      </c>
      <c r="C4294" s="9">
        <f>IF(OR('1. Raw Data'!C4294&lt;18, '1. Raw Data'!C4294&gt;100), MEDIAN('1. Raw Data'!$C$2:$C$5001), '1. Raw Data'!C4294)</f>
        <v>26</v>
      </c>
      <c r="D4294" s="9" t="s">
        <v>5021</v>
      </c>
      <c r="E4294" s="22">
        <v>44463</v>
      </c>
      <c r="F4294" s="9">
        <v>1</v>
      </c>
      <c r="G4294" s="9">
        <v>10757</v>
      </c>
      <c r="H4294" s="15">
        <v>44463</v>
      </c>
      <c r="I4294" s="9" t="s">
        <v>7456</v>
      </c>
      <c r="J4294" s="9">
        <v>128</v>
      </c>
      <c r="K4294" s="9" t="s">
        <v>7473</v>
      </c>
      <c r="L4294" s="9" t="str">
        <f>IF(OR('1. Raw Data'!L4294="Elec", '1. Raw Data'!L4294="elect"), "Electronics", '1. Raw Data'!L4294)</f>
        <v>Electronics</v>
      </c>
      <c r="M4294" s="9">
        <v>899.86</v>
      </c>
      <c r="N4294" s="9">
        <f>IF(ISBLANK('1. Raw Data'!N4294), MEDIAN('1. Raw Data'!$N$2:$N$5001), '1. Raw Data'!N4294)</f>
        <v>617.28</v>
      </c>
      <c r="O4294" s="9">
        <v>1</v>
      </c>
      <c r="P4294" s="9">
        <f>IF(ISBLANK('1. Raw Data'!P4294), 0, '1. Raw Data'!P4294)</f>
        <v>0.1</v>
      </c>
      <c r="Q4294" s="9">
        <v>1195</v>
      </c>
      <c r="R4294" s="9">
        <v>2</v>
      </c>
      <c r="S4294" s="9">
        <f t="shared" si="201"/>
        <v>809.87400000000002</v>
      </c>
      <c r="T4294" s="9">
        <f t="shared" si="202"/>
        <v>192.59400000000005</v>
      </c>
      <c r="U4294" s="23">
        <f t="shared" si="203"/>
        <v>0.23780736262677904</v>
      </c>
    </row>
    <row r="4295" spans="1:21" x14ac:dyDescent="0.3">
      <c r="A4295" s="9">
        <v>1244</v>
      </c>
      <c r="B4295" s="9" t="str">
        <f>PROPER(TRIM('1. Raw Data'!B4295))</f>
        <v>Customer_4293</v>
      </c>
      <c r="C4295" s="9">
        <f>IF(OR('1. Raw Data'!C4295&lt;18, '1. Raw Data'!C4295&gt;100), MEDIAN('1. Raw Data'!$C$2:$C$5001), '1. Raw Data'!C4295)</f>
        <v>40</v>
      </c>
      <c r="D4295" s="9" t="s">
        <v>5019</v>
      </c>
      <c r="E4295" s="22">
        <v>44190</v>
      </c>
      <c r="F4295" s="9">
        <v>0</v>
      </c>
      <c r="G4295" s="9">
        <v>12796</v>
      </c>
      <c r="H4295" s="15">
        <v>44190</v>
      </c>
      <c r="I4295" s="9" t="s">
        <v>7455</v>
      </c>
      <c r="J4295" s="9">
        <v>103</v>
      </c>
      <c r="K4295" s="9" t="s">
        <v>7472</v>
      </c>
      <c r="L4295" s="9" t="str">
        <f>IF(OR('1. Raw Data'!L4295="Elec", '1. Raw Data'!L4295="elect"), "Electronics", '1. Raw Data'!L4295)</f>
        <v>Sports</v>
      </c>
      <c r="M4295" s="9">
        <v>512.59</v>
      </c>
      <c r="N4295" s="9">
        <f>IF(ISBLANK('1. Raw Data'!N4295), MEDIAN('1. Raw Data'!$N$2:$N$5001), '1. Raw Data'!N4295)</f>
        <v>214.93</v>
      </c>
      <c r="O4295" s="9">
        <v>1</v>
      </c>
      <c r="P4295" s="9">
        <f>IF(ISBLANK('1. Raw Data'!P4295), 0, '1. Raw Data'!P4295)</f>
        <v>0</v>
      </c>
      <c r="Q4295" s="9">
        <v>338</v>
      </c>
      <c r="R4295" s="9">
        <v>5</v>
      </c>
      <c r="S4295" s="9">
        <f t="shared" si="201"/>
        <v>512.59</v>
      </c>
      <c r="T4295" s="9">
        <f t="shared" si="202"/>
        <v>297.66000000000003</v>
      </c>
      <c r="U4295" s="23">
        <f t="shared" si="203"/>
        <v>0.58069802376168089</v>
      </c>
    </row>
    <row r="4296" spans="1:21" x14ac:dyDescent="0.3">
      <c r="A4296" s="9">
        <v>2360</v>
      </c>
      <c r="B4296" s="9" t="str">
        <f>PROPER(TRIM('1. Raw Data'!B4296))</f>
        <v>Customer_4294</v>
      </c>
      <c r="C4296" s="9">
        <f>IF(OR('1. Raw Data'!C4296&lt;18, '1. Raw Data'!C4296&gt;100), MEDIAN('1. Raw Data'!$C$2:$C$5001), '1. Raw Data'!C4296)</f>
        <v>47</v>
      </c>
      <c r="D4296" s="9" t="s">
        <v>5021</v>
      </c>
      <c r="E4296" s="22">
        <v>44835</v>
      </c>
      <c r="F4296" s="9">
        <v>1</v>
      </c>
      <c r="G4296" s="9">
        <v>12811</v>
      </c>
      <c r="H4296" s="15">
        <v>44571</v>
      </c>
      <c r="I4296" s="9" t="s">
        <v>7455</v>
      </c>
      <c r="J4296" s="9">
        <v>118</v>
      </c>
      <c r="K4296" s="9" t="s">
        <v>7501</v>
      </c>
      <c r="L4296" s="9" t="str">
        <f>IF(OR('1. Raw Data'!L4296="Elec", '1. Raw Data'!L4296="elect"), "Electronics", '1. Raw Data'!L4296)</f>
        <v>Sports</v>
      </c>
      <c r="M4296" s="9">
        <v>774.55</v>
      </c>
      <c r="N4296" s="9">
        <f>IF(ISBLANK('1. Raw Data'!N4296), MEDIAN('1. Raw Data'!$N$2:$N$5001), '1. Raw Data'!N4296)</f>
        <v>316.5</v>
      </c>
      <c r="O4296" s="9">
        <v>3</v>
      </c>
      <c r="P4296" s="9">
        <f>IF(ISBLANK('1. Raw Data'!P4296), 0, '1. Raw Data'!P4296)</f>
        <v>0.05</v>
      </c>
      <c r="Q4296" s="9">
        <v>823</v>
      </c>
      <c r="R4296" s="9">
        <v>2</v>
      </c>
      <c r="S4296" s="9">
        <f t="shared" si="201"/>
        <v>2207.4674999999997</v>
      </c>
      <c r="T4296" s="9">
        <f t="shared" si="202"/>
        <v>1257.9674999999997</v>
      </c>
      <c r="U4296" s="23">
        <f t="shared" si="203"/>
        <v>0.56986909207043812</v>
      </c>
    </row>
    <row r="4297" spans="1:21" x14ac:dyDescent="0.3">
      <c r="A4297" s="9">
        <v>1560</v>
      </c>
      <c r="B4297" s="9" t="str">
        <f>PROPER(TRIM('1. Raw Data'!B4297))</f>
        <v>Customer_4295</v>
      </c>
      <c r="C4297" s="9">
        <f>IF(OR('1. Raw Data'!C4297&lt;18, '1. Raw Data'!C4297&gt;100), MEDIAN('1. Raw Data'!$C$2:$C$5001), '1. Raw Data'!C4297)</f>
        <v>40</v>
      </c>
      <c r="D4297" s="9" t="s">
        <v>5023</v>
      </c>
      <c r="E4297" s="22">
        <v>43908</v>
      </c>
      <c r="F4297" s="9">
        <v>0</v>
      </c>
      <c r="G4297" s="9">
        <v>10416</v>
      </c>
      <c r="H4297" s="15">
        <v>43908</v>
      </c>
      <c r="I4297" s="9" t="s">
        <v>7456</v>
      </c>
      <c r="J4297" s="9">
        <v>126</v>
      </c>
      <c r="K4297" s="9" t="s">
        <v>7469</v>
      </c>
      <c r="L4297" s="9" t="str">
        <f>IF(OR('1. Raw Data'!L4297="Elec", '1. Raw Data'!L4297="elect"), "Electronics", '1. Raw Data'!L4297)</f>
        <v>Electronics</v>
      </c>
      <c r="M4297" s="9">
        <v>592.30999999999995</v>
      </c>
      <c r="N4297" s="9">
        <f>IF(ISBLANK('1. Raw Data'!N4297), MEDIAN('1. Raw Data'!$N$2:$N$5001), '1. Raw Data'!N4297)</f>
        <v>268.02999999999997</v>
      </c>
      <c r="O4297" s="9">
        <v>1</v>
      </c>
      <c r="P4297" s="9">
        <f>IF(ISBLANK('1. Raw Data'!P4297), 0, '1. Raw Data'!P4297)</f>
        <v>0</v>
      </c>
      <c r="Q4297" s="9">
        <v>386</v>
      </c>
      <c r="R4297" s="9">
        <v>6</v>
      </c>
      <c r="S4297" s="9">
        <f t="shared" si="201"/>
        <v>592.30999999999995</v>
      </c>
      <c r="T4297" s="9">
        <f t="shared" si="202"/>
        <v>324.27999999999997</v>
      </c>
      <c r="U4297" s="23">
        <f t="shared" si="203"/>
        <v>0.54748358123280039</v>
      </c>
    </row>
    <row r="4298" spans="1:21" x14ac:dyDescent="0.3">
      <c r="A4298" s="9">
        <v>2099</v>
      </c>
      <c r="B4298" s="9" t="str">
        <f>PROPER(TRIM('1. Raw Data'!B4298))</f>
        <v>Customer_4296</v>
      </c>
      <c r="C4298" s="9">
        <f>IF(OR('1. Raw Data'!C4298&lt;18, '1. Raw Data'!C4298&gt;100), MEDIAN('1. Raw Data'!$C$2:$C$5001), '1. Raw Data'!C4298)</f>
        <v>45</v>
      </c>
      <c r="D4298" s="9" t="s">
        <v>5019</v>
      </c>
      <c r="E4298" s="22">
        <v>43897</v>
      </c>
      <c r="F4298" s="9">
        <v>0</v>
      </c>
      <c r="G4298" s="9">
        <v>10206</v>
      </c>
      <c r="H4298" s="15">
        <v>44015</v>
      </c>
      <c r="I4298" s="9" t="s">
        <v>7455</v>
      </c>
      <c r="J4298" s="9">
        <v>140</v>
      </c>
      <c r="K4298" s="9" t="s">
        <v>7468</v>
      </c>
      <c r="L4298" s="9" t="str">
        <f>IF(OR('1. Raw Data'!L4298="Elec", '1. Raw Data'!L4298="elect"), "Electronics", '1. Raw Data'!L4298)</f>
        <v>Sports</v>
      </c>
      <c r="M4298" s="9">
        <v>978.8</v>
      </c>
      <c r="N4298" s="9">
        <f>IF(ISBLANK('1. Raw Data'!N4298), MEDIAN('1. Raw Data'!$N$2:$N$5001), '1. Raw Data'!N4298)</f>
        <v>664.34</v>
      </c>
      <c r="O4298" s="9">
        <v>3</v>
      </c>
      <c r="P4298" s="9">
        <f>IF(ISBLANK('1. Raw Data'!P4298), 0, '1. Raw Data'!P4298)</f>
        <v>0</v>
      </c>
      <c r="Q4298" s="9">
        <v>909</v>
      </c>
      <c r="R4298" s="9">
        <v>4</v>
      </c>
      <c r="S4298" s="9">
        <f t="shared" si="201"/>
        <v>2936.3999999999996</v>
      </c>
      <c r="T4298" s="9">
        <f t="shared" si="202"/>
        <v>943.37999999999965</v>
      </c>
      <c r="U4298" s="23">
        <f t="shared" si="203"/>
        <v>0.32127094401307715</v>
      </c>
    </row>
    <row r="4299" spans="1:21" x14ac:dyDescent="0.3">
      <c r="A4299" s="9">
        <v>1174</v>
      </c>
      <c r="B4299" s="9" t="str">
        <f>PROPER(TRIM('1. Raw Data'!B4299))</f>
        <v>Customer_4297</v>
      </c>
      <c r="C4299" s="9">
        <f>IF(OR('1. Raw Data'!C4299&lt;18, '1. Raw Data'!C4299&gt;100), MEDIAN('1. Raw Data'!$C$2:$C$5001), '1. Raw Data'!C4299)</f>
        <v>51</v>
      </c>
      <c r="D4299" s="9" t="s">
        <v>5023</v>
      </c>
      <c r="E4299" s="22">
        <v>43946</v>
      </c>
      <c r="F4299" s="9">
        <v>1</v>
      </c>
      <c r="G4299" s="9">
        <v>12388</v>
      </c>
      <c r="H4299" s="15">
        <v>43946</v>
      </c>
      <c r="I4299" s="9" t="s">
        <v>7456</v>
      </c>
      <c r="J4299" s="9">
        <v>102</v>
      </c>
      <c r="K4299" s="9" t="s">
        <v>7494</v>
      </c>
      <c r="L4299" s="9" t="str">
        <f>IF(OR('1. Raw Data'!L4299="Elec", '1. Raw Data'!L4299="elect"), "Electronics", '1. Raw Data'!L4299)</f>
        <v>Clothing</v>
      </c>
      <c r="M4299" s="9">
        <v>756.36</v>
      </c>
      <c r="N4299" s="9">
        <f>IF(ISBLANK('1. Raw Data'!N4299), MEDIAN('1. Raw Data'!$N$2:$N$5001), '1. Raw Data'!N4299)</f>
        <v>439.95</v>
      </c>
      <c r="O4299" s="9">
        <v>1</v>
      </c>
      <c r="P4299" s="9">
        <f>IF(ISBLANK('1. Raw Data'!P4299), 0, '1. Raw Data'!P4299)</f>
        <v>0</v>
      </c>
      <c r="Q4299" s="9">
        <v>626</v>
      </c>
      <c r="R4299" s="9">
        <v>4</v>
      </c>
      <c r="S4299" s="9">
        <f t="shared" si="201"/>
        <v>756.36</v>
      </c>
      <c r="T4299" s="9">
        <f t="shared" si="202"/>
        <v>316.41000000000003</v>
      </c>
      <c r="U4299" s="23">
        <f t="shared" si="203"/>
        <v>0.4183325400602888</v>
      </c>
    </row>
    <row r="4300" spans="1:21" x14ac:dyDescent="0.3">
      <c r="A4300" s="9">
        <v>1108</v>
      </c>
      <c r="B4300" s="9" t="str">
        <f>PROPER(TRIM('1. Raw Data'!B4300))</f>
        <v>Customer_4298</v>
      </c>
      <c r="C4300" s="9">
        <f>IF(OR('1. Raw Data'!C4300&lt;18, '1. Raw Data'!C4300&gt;100), MEDIAN('1. Raw Data'!$C$2:$C$5001), '1. Raw Data'!C4300)</f>
        <v>19</v>
      </c>
      <c r="D4300" s="9" t="s">
        <v>5022</v>
      </c>
      <c r="E4300" s="22">
        <v>44307</v>
      </c>
      <c r="F4300" s="9">
        <v>0</v>
      </c>
      <c r="G4300" s="9">
        <v>11643</v>
      </c>
      <c r="H4300" s="15">
        <v>44307</v>
      </c>
      <c r="I4300" s="9" t="s">
        <v>7456</v>
      </c>
      <c r="J4300" s="9">
        <v>104</v>
      </c>
      <c r="K4300" s="9" t="s">
        <v>7499</v>
      </c>
      <c r="L4300" s="9" t="str">
        <f>IF(OR('1. Raw Data'!L4300="Elec", '1. Raw Data'!L4300="elect"), "Electronics", '1. Raw Data'!L4300)</f>
        <v>Home Appliances</v>
      </c>
      <c r="M4300" s="9">
        <v>56.68</v>
      </c>
      <c r="N4300" s="9">
        <f>IF(ISBLANK('1. Raw Data'!N4300), MEDIAN('1. Raw Data'!$N$2:$N$5001), '1. Raw Data'!N4300)</f>
        <v>29.92</v>
      </c>
      <c r="O4300" s="9">
        <v>3</v>
      </c>
      <c r="P4300" s="9">
        <f>IF(ISBLANK('1. Raw Data'!P4300), 0, '1. Raw Data'!P4300)</f>
        <v>0</v>
      </c>
      <c r="Q4300" s="9">
        <v>407</v>
      </c>
      <c r="R4300" s="9">
        <v>5</v>
      </c>
      <c r="S4300" s="9">
        <f t="shared" si="201"/>
        <v>170.04</v>
      </c>
      <c r="T4300" s="9">
        <f t="shared" si="202"/>
        <v>80.279999999999987</v>
      </c>
      <c r="U4300" s="23">
        <f t="shared" si="203"/>
        <v>0.47212420606916017</v>
      </c>
    </row>
    <row r="4301" spans="1:21" x14ac:dyDescent="0.3">
      <c r="A4301" s="9">
        <v>1182</v>
      </c>
      <c r="B4301" s="9" t="str">
        <f>PROPER(TRIM('1. Raw Data'!B4301))</f>
        <v>Customer_4299</v>
      </c>
      <c r="C4301" s="9">
        <f>IF(OR('1. Raw Data'!C4301&lt;18, '1. Raw Data'!C4301&gt;100), MEDIAN('1. Raw Data'!$C$2:$C$5001), '1. Raw Data'!C4301)</f>
        <v>35</v>
      </c>
      <c r="D4301" s="9" t="s">
        <v>5023</v>
      </c>
      <c r="E4301" s="22">
        <v>45063</v>
      </c>
      <c r="F4301" s="9">
        <v>0</v>
      </c>
      <c r="G4301" s="9">
        <v>12768</v>
      </c>
      <c r="H4301" s="15">
        <v>45063</v>
      </c>
      <c r="I4301" s="9" t="s">
        <v>7456</v>
      </c>
      <c r="J4301" s="9">
        <v>128</v>
      </c>
      <c r="K4301" s="9" t="s">
        <v>7473</v>
      </c>
      <c r="L4301" s="9" t="str">
        <f>IF(OR('1. Raw Data'!L4301="Elec", '1. Raw Data'!L4301="elect"), "Electronics", '1. Raw Data'!L4301)</f>
        <v>Home Appliances</v>
      </c>
      <c r="M4301" s="9">
        <v>992.04</v>
      </c>
      <c r="N4301" s="9">
        <f>IF(ISBLANK('1. Raw Data'!N4301), MEDIAN('1. Raw Data'!$N$2:$N$5001), '1. Raw Data'!N4301)</f>
        <v>549.4</v>
      </c>
      <c r="O4301" s="9">
        <v>3</v>
      </c>
      <c r="P4301" s="9">
        <f>IF(ISBLANK('1. Raw Data'!P4301), 0, '1. Raw Data'!P4301)</f>
        <v>0</v>
      </c>
      <c r="Q4301" s="9">
        <v>530</v>
      </c>
      <c r="R4301" s="9">
        <v>7</v>
      </c>
      <c r="S4301" s="9">
        <f t="shared" si="201"/>
        <v>2976.12</v>
      </c>
      <c r="T4301" s="9">
        <f t="shared" si="202"/>
        <v>1327.92</v>
      </c>
      <c r="U4301" s="23">
        <f t="shared" si="203"/>
        <v>0.44619168581912022</v>
      </c>
    </row>
    <row r="4302" spans="1:21" x14ac:dyDescent="0.3">
      <c r="A4302" s="9">
        <v>1191</v>
      </c>
      <c r="B4302" s="9" t="str">
        <f>PROPER(TRIM('1. Raw Data'!B4302))</f>
        <v>Customer_4300</v>
      </c>
      <c r="C4302" s="9">
        <f>IF(OR('1. Raw Data'!C4302&lt;18, '1. Raw Data'!C4302&gt;100), MEDIAN('1. Raw Data'!$C$2:$C$5001), '1. Raw Data'!C4302)</f>
        <v>62</v>
      </c>
      <c r="D4302" s="9" t="s">
        <v>5021</v>
      </c>
      <c r="E4302" s="22">
        <v>44279</v>
      </c>
      <c r="F4302" s="9">
        <v>0</v>
      </c>
      <c r="G4302" s="9">
        <v>10310</v>
      </c>
      <c r="H4302" s="15">
        <v>44279</v>
      </c>
      <c r="I4302" s="9" t="s">
        <v>7457</v>
      </c>
      <c r="J4302" s="9">
        <v>128</v>
      </c>
      <c r="K4302" s="9" t="s">
        <v>7473</v>
      </c>
      <c r="L4302" s="9" t="str">
        <f>IF(OR('1. Raw Data'!L4302="Elec", '1. Raw Data'!L4302="elect"), "Electronics", '1. Raw Data'!L4302)</f>
        <v>Electronics</v>
      </c>
      <c r="M4302" s="9">
        <v>662.08</v>
      </c>
      <c r="N4302" s="9">
        <f>IF(ISBLANK('1. Raw Data'!N4302), MEDIAN('1. Raw Data'!$N$2:$N$5001), '1. Raw Data'!N4302)</f>
        <v>429.61</v>
      </c>
      <c r="O4302" s="9">
        <v>5</v>
      </c>
      <c r="P4302" s="9">
        <f>IF(ISBLANK('1. Raw Data'!P4302), 0, '1. Raw Data'!P4302)</f>
        <v>0</v>
      </c>
      <c r="Q4302" s="9">
        <v>692</v>
      </c>
      <c r="R4302" s="9">
        <v>4</v>
      </c>
      <c r="S4302" s="9">
        <f t="shared" si="201"/>
        <v>3310.4</v>
      </c>
      <c r="T4302" s="9">
        <f t="shared" si="202"/>
        <v>1162.3499999999999</v>
      </c>
      <c r="U4302" s="23">
        <f t="shared" si="203"/>
        <v>0.35112071048815852</v>
      </c>
    </row>
    <row r="4303" spans="1:21" x14ac:dyDescent="0.3">
      <c r="A4303" s="9">
        <v>1064</v>
      </c>
      <c r="B4303" s="9" t="str">
        <f>PROPER(TRIM('1. Raw Data'!B4303))</f>
        <v>Customer_4301</v>
      </c>
      <c r="C4303" s="9">
        <f>IF(OR('1. Raw Data'!C4303&lt;18, '1. Raw Data'!C4303&gt;100), MEDIAN('1. Raw Data'!$C$2:$C$5001), '1. Raw Data'!C4303)</f>
        <v>49</v>
      </c>
      <c r="D4303" s="9" t="s">
        <v>5022</v>
      </c>
      <c r="E4303" s="22">
        <v>44106</v>
      </c>
      <c r="F4303" s="9">
        <v>0</v>
      </c>
      <c r="G4303" s="9">
        <v>11331</v>
      </c>
      <c r="H4303" s="15">
        <v>43871</v>
      </c>
      <c r="I4303" s="9" t="s">
        <v>7457</v>
      </c>
      <c r="J4303" s="9">
        <v>125</v>
      </c>
      <c r="K4303" s="9" t="s">
        <v>7479</v>
      </c>
      <c r="L4303" s="9" t="str">
        <f>IF(OR('1. Raw Data'!L4303="Elec", '1. Raw Data'!L4303="elect"), "Electronics", '1. Raw Data'!L4303)</f>
        <v>Sports</v>
      </c>
      <c r="M4303" s="9">
        <v>545.46</v>
      </c>
      <c r="N4303" s="9">
        <f>IF(ISBLANK('1. Raw Data'!N4303), MEDIAN('1. Raw Data'!$N$2:$N$5001), '1. Raw Data'!N4303)</f>
        <v>370.22</v>
      </c>
      <c r="O4303" s="9">
        <v>3</v>
      </c>
      <c r="P4303" s="9">
        <f>IF(ISBLANK('1. Raw Data'!P4303), 0, '1. Raw Data'!P4303)</f>
        <v>0</v>
      </c>
      <c r="Q4303" s="9">
        <v>471</v>
      </c>
      <c r="R4303" s="9">
        <v>3</v>
      </c>
      <c r="S4303" s="9">
        <f t="shared" si="201"/>
        <v>1636.38</v>
      </c>
      <c r="T4303" s="9">
        <f t="shared" si="202"/>
        <v>525.72</v>
      </c>
      <c r="U4303" s="23">
        <f t="shared" si="203"/>
        <v>0.32127012063212701</v>
      </c>
    </row>
    <row r="4304" spans="1:21" x14ac:dyDescent="0.3">
      <c r="A4304" s="9">
        <v>1962</v>
      </c>
      <c r="B4304" s="9" t="str">
        <f>PROPER(TRIM('1. Raw Data'!B4304))</f>
        <v>Customer_4302</v>
      </c>
      <c r="C4304" s="9">
        <f>IF(OR('1. Raw Data'!C4304&lt;18, '1. Raw Data'!C4304&gt;100), MEDIAN('1. Raw Data'!$C$2:$C$5001), '1. Raw Data'!C4304)</f>
        <v>46</v>
      </c>
      <c r="D4304" s="9" t="s">
        <v>5021</v>
      </c>
      <c r="E4304" s="22">
        <v>44909</v>
      </c>
      <c r="F4304" s="9">
        <v>0</v>
      </c>
      <c r="G4304" s="9">
        <v>13364</v>
      </c>
      <c r="H4304" s="15">
        <v>44909</v>
      </c>
      <c r="I4304" s="9" t="s">
        <v>7455</v>
      </c>
      <c r="J4304" s="9">
        <v>126</v>
      </c>
      <c r="K4304" s="9" t="s">
        <v>7469</v>
      </c>
      <c r="L4304" s="9" t="str">
        <f>IF(OR('1. Raw Data'!L4304="Elec", '1. Raw Data'!L4304="elect"), "Electronics", '1. Raw Data'!L4304)</f>
        <v>Electronics</v>
      </c>
      <c r="M4304" s="9">
        <v>186.51</v>
      </c>
      <c r="N4304" s="9">
        <f>IF(ISBLANK('1. Raw Data'!N4304), MEDIAN('1. Raw Data'!$N$2:$N$5001), '1. Raw Data'!N4304)</f>
        <v>115.43</v>
      </c>
      <c r="O4304" s="9">
        <v>4</v>
      </c>
      <c r="P4304" s="9">
        <f>IF(ISBLANK('1. Raw Data'!P4304), 0, '1. Raw Data'!P4304)</f>
        <v>0</v>
      </c>
      <c r="Q4304" s="9">
        <v>581</v>
      </c>
      <c r="R4304" s="9">
        <v>4</v>
      </c>
      <c r="S4304" s="9">
        <f t="shared" si="201"/>
        <v>746.04</v>
      </c>
      <c r="T4304" s="9">
        <f t="shared" si="202"/>
        <v>284.31999999999994</v>
      </c>
      <c r="U4304" s="23">
        <f t="shared" si="203"/>
        <v>0.38110557074687679</v>
      </c>
    </row>
    <row r="4305" spans="1:21" x14ac:dyDescent="0.3">
      <c r="A4305" s="9">
        <v>2497</v>
      </c>
      <c r="B4305" s="9" t="str">
        <f>PROPER(TRIM('1. Raw Data'!B4305))</f>
        <v>Customer_4303</v>
      </c>
      <c r="C4305" s="9">
        <f>IF(OR('1. Raw Data'!C4305&lt;18, '1. Raw Data'!C4305&gt;100), MEDIAN('1. Raw Data'!$C$2:$C$5001), '1. Raw Data'!C4305)</f>
        <v>54</v>
      </c>
      <c r="D4305" s="9" t="s">
        <v>5023</v>
      </c>
      <c r="E4305" s="22">
        <v>44809</v>
      </c>
      <c r="F4305" s="9">
        <v>0</v>
      </c>
      <c r="G4305" s="9">
        <v>12672</v>
      </c>
      <c r="H4305" s="15">
        <v>44690</v>
      </c>
      <c r="I4305" s="9" t="s">
        <v>7456</v>
      </c>
      <c r="J4305" s="9">
        <v>145</v>
      </c>
      <c r="K4305" s="9" t="s">
        <v>7470</v>
      </c>
      <c r="L4305" s="9" t="str">
        <f>IF(OR('1. Raw Data'!L4305="Elec", '1. Raw Data'!L4305="elect"), "Electronics", '1. Raw Data'!L4305)</f>
        <v>Clothing</v>
      </c>
      <c r="M4305" s="9">
        <v>369.54</v>
      </c>
      <c r="N4305" s="9">
        <f>IF(ISBLANK('1. Raw Data'!N4305), MEDIAN('1. Raw Data'!$N$2:$N$5001), '1. Raw Data'!N4305)</f>
        <v>232.05</v>
      </c>
      <c r="O4305" s="9">
        <v>1</v>
      </c>
      <c r="P4305" s="9">
        <f>IF(ISBLANK('1. Raw Data'!P4305), 0, '1. Raw Data'!P4305)</f>
        <v>0</v>
      </c>
      <c r="Q4305" s="9">
        <v>644</v>
      </c>
      <c r="R4305" s="9">
        <v>5</v>
      </c>
      <c r="S4305" s="9">
        <f t="shared" si="201"/>
        <v>369.54</v>
      </c>
      <c r="T4305" s="9">
        <f t="shared" si="202"/>
        <v>137.49</v>
      </c>
      <c r="U4305" s="23">
        <f t="shared" si="203"/>
        <v>0.37205715213508689</v>
      </c>
    </row>
    <row r="4306" spans="1:21" x14ac:dyDescent="0.3">
      <c r="A4306" s="9">
        <v>2123</v>
      </c>
      <c r="B4306" s="9" t="str">
        <f>PROPER(TRIM('1. Raw Data'!B4306))</f>
        <v>Customer_4304</v>
      </c>
      <c r="C4306" s="9">
        <f>IF(OR('1. Raw Data'!C4306&lt;18, '1. Raw Data'!C4306&gt;100), MEDIAN('1. Raw Data'!$C$2:$C$5001), '1. Raw Data'!C4306)</f>
        <v>67</v>
      </c>
      <c r="D4306" s="9" t="s">
        <v>5021</v>
      </c>
      <c r="E4306" s="22">
        <v>43862</v>
      </c>
      <c r="F4306" s="9">
        <v>1</v>
      </c>
      <c r="G4306" s="9">
        <v>11399</v>
      </c>
      <c r="H4306" s="15">
        <v>43832</v>
      </c>
      <c r="I4306" s="9" t="s">
        <v>7457</v>
      </c>
      <c r="J4306" s="9">
        <v>147</v>
      </c>
      <c r="K4306" s="9" t="s">
        <v>7474</v>
      </c>
      <c r="L4306" s="9" t="str">
        <f>IF(OR('1. Raw Data'!L4306="Elec", '1. Raw Data'!L4306="elect"), "Electronics", '1. Raw Data'!L4306)</f>
        <v>Sports</v>
      </c>
      <c r="M4306" s="9">
        <v>374.47</v>
      </c>
      <c r="N4306" s="9">
        <f>IF(ISBLANK('1. Raw Data'!N4306), MEDIAN('1. Raw Data'!$N$2:$N$5001), '1. Raw Data'!N4306)</f>
        <v>185.78</v>
      </c>
      <c r="O4306" s="9">
        <v>2</v>
      </c>
      <c r="P4306" s="9">
        <f>IF(ISBLANK('1. Raw Data'!P4306), 0, '1. Raw Data'!P4306)</f>
        <v>0</v>
      </c>
      <c r="Q4306" s="9">
        <v>1257</v>
      </c>
      <c r="R4306" s="9">
        <v>5</v>
      </c>
      <c r="S4306" s="9">
        <f t="shared" si="201"/>
        <v>748.94</v>
      </c>
      <c r="T4306" s="9">
        <f t="shared" si="202"/>
        <v>377.38000000000005</v>
      </c>
      <c r="U4306" s="23">
        <f t="shared" si="203"/>
        <v>0.50388549149464579</v>
      </c>
    </row>
    <row r="4307" spans="1:21" x14ac:dyDescent="0.3">
      <c r="A4307" s="9">
        <v>1863</v>
      </c>
      <c r="B4307" s="9" t="str">
        <f>PROPER(TRIM('1. Raw Data'!B4307))</f>
        <v>Customer_4305</v>
      </c>
      <c r="C4307" s="9">
        <f>IF(OR('1. Raw Data'!C4307&lt;18, '1. Raw Data'!C4307&gt;100), MEDIAN('1. Raw Data'!$C$2:$C$5001), '1. Raw Data'!C4307)</f>
        <v>40</v>
      </c>
      <c r="D4307" s="9" t="s">
        <v>5021</v>
      </c>
      <c r="E4307" s="22">
        <v>44480</v>
      </c>
      <c r="F4307" s="9">
        <v>0</v>
      </c>
      <c r="G4307" s="9">
        <v>11550</v>
      </c>
      <c r="H4307" s="15">
        <v>44510</v>
      </c>
      <c r="I4307" s="9" t="s">
        <v>7456</v>
      </c>
      <c r="J4307" s="9">
        <v>102</v>
      </c>
      <c r="K4307" s="9" t="s">
        <v>7494</v>
      </c>
      <c r="L4307" s="9" t="str">
        <f>IF(OR('1. Raw Data'!L4307="Elec", '1. Raw Data'!L4307="elect"), "Electronics", '1. Raw Data'!L4307)</f>
        <v>Clothing</v>
      </c>
      <c r="M4307" s="9">
        <v>1406.29</v>
      </c>
      <c r="N4307" s="9">
        <f>IF(ISBLANK('1. Raw Data'!N4307), MEDIAN('1. Raw Data'!$N$2:$N$5001), '1. Raw Data'!N4307)</f>
        <v>759.55</v>
      </c>
      <c r="O4307" s="9">
        <v>1</v>
      </c>
      <c r="P4307" s="9">
        <f>IF(ISBLANK('1. Raw Data'!P4307), 0, '1. Raw Data'!P4307)</f>
        <v>0.2</v>
      </c>
      <c r="Q4307" s="9">
        <v>355</v>
      </c>
      <c r="R4307" s="9">
        <v>4</v>
      </c>
      <c r="S4307" s="9">
        <f t="shared" si="201"/>
        <v>1125.0319999999999</v>
      </c>
      <c r="T4307" s="9">
        <f t="shared" si="202"/>
        <v>365.48199999999997</v>
      </c>
      <c r="U4307" s="23">
        <f t="shared" si="203"/>
        <v>0.32486364832289216</v>
      </c>
    </row>
    <row r="4308" spans="1:21" x14ac:dyDescent="0.3">
      <c r="A4308" s="9">
        <v>2151</v>
      </c>
      <c r="B4308" s="9" t="str">
        <f>PROPER(TRIM('1. Raw Data'!B4308))</f>
        <v>Customer_4306</v>
      </c>
      <c r="C4308" s="9">
        <f>IF(OR('1. Raw Data'!C4308&lt;18, '1. Raw Data'!C4308&gt;100), MEDIAN('1. Raw Data'!$C$2:$C$5001), '1. Raw Data'!C4308)</f>
        <v>40</v>
      </c>
      <c r="D4308" s="9" t="s">
        <v>5021</v>
      </c>
      <c r="E4308" s="22">
        <v>45088</v>
      </c>
      <c r="F4308" s="9">
        <v>0</v>
      </c>
      <c r="G4308" s="9">
        <v>13411</v>
      </c>
      <c r="H4308" s="15">
        <v>45236</v>
      </c>
      <c r="I4308" s="9" t="s">
        <v>7456</v>
      </c>
      <c r="J4308" s="9">
        <v>142</v>
      </c>
      <c r="K4308" s="9" t="s">
        <v>7500</v>
      </c>
      <c r="L4308" s="9" t="str">
        <f>IF(OR('1. Raw Data'!L4308="Elec", '1. Raw Data'!L4308="elect"), "Electronics", '1. Raw Data'!L4308)</f>
        <v>Electronics</v>
      </c>
      <c r="M4308" s="9">
        <v>677.14</v>
      </c>
      <c r="N4308" s="9">
        <f>IF(ISBLANK('1. Raw Data'!N4308), MEDIAN('1. Raw Data'!$N$2:$N$5001), '1. Raw Data'!N4308)</f>
        <v>429.51499999999999</v>
      </c>
      <c r="O4308" s="9">
        <v>5</v>
      </c>
      <c r="P4308" s="9">
        <f>IF(ISBLANK('1. Raw Data'!P4308), 0, '1. Raw Data'!P4308)</f>
        <v>0.2</v>
      </c>
      <c r="Q4308" s="9">
        <v>530</v>
      </c>
      <c r="R4308" s="9">
        <v>3</v>
      </c>
      <c r="S4308" s="9">
        <f t="shared" si="201"/>
        <v>2708.56</v>
      </c>
      <c r="T4308" s="9">
        <f t="shared" si="202"/>
        <v>560.98500000000013</v>
      </c>
      <c r="U4308" s="23">
        <f t="shared" si="203"/>
        <v>0.20711558909531269</v>
      </c>
    </row>
    <row r="4309" spans="1:21" x14ac:dyDescent="0.3">
      <c r="A4309" s="9">
        <v>2475</v>
      </c>
      <c r="B4309" s="9" t="str">
        <f>PROPER(TRIM('1. Raw Data'!B4309))</f>
        <v>Customer_4307</v>
      </c>
      <c r="C4309" s="9">
        <f>IF(OR('1. Raw Data'!C4309&lt;18, '1. Raw Data'!C4309&gt;100), MEDIAN('1. Raw Data'!$C$2:$C$5001), '1. Raw Data'!C4309)</f>
        <v>54</v>
      </c>
      <c r="D4309" s="9" t="s">
        <v>5018</v>
      </c>
      <c r="E4309" s="22">
        <v>44243</v>
      </c>
      <c r="F4309" s="9">
        <v>0</v>
      </c>
      <c r="G4309" s="9">
        <v>10082</v>
      </c>
      <c r="H4309" s="15">
        <v>44243</v>
      </c>
      <c r="I4309" s="9" t="s">
        <v>7457</v>
      </c>
      <c r="J4309" s="9">
        <v>134</v>
      </c>
      <c r="K4309" s="9" t="s">
        <v>7482</v>
      </c>
      <c r="L4309" s="9" t="str">
        <f>IF(OR('1. Raw Data'!L4309="Elec", '1. Raw Data'!L4309="elect"), "Electronics", '1. Raw Data'!L4309)</f>
        <v>Home Appliances</v>
      </c>
      <c r="M4309" s="9">
        <v>111</v>
      </c>
      <c r="N4309" s="9">
        <f>IF(ISBLANK('1. Raw Data'!N4309), MEDIAN('1. Raw Data'!$N$2:$N$5001), '1. Raw Data'!N4309)</f>
        <v>70.569999999999993</v>
      </c>
      <c r="O4309" s="9">
        <v>5</v>
      </c>
      <c r="P4309" s="9">
        <f>IF(ISBLANK('1. Raw Data'!P4309), 0, '1. Raw Data'!P4309)</f>
        <v>0</v>
      </c>
      <c r="Q4309" s="9">
        <v>1041</v>
      </c>
      <c r="R4309" s="9">
        <v>5</v>
      </c>
      <c r="S4309" s="9">
        <f t="shared" si="201"/>
        <v>555</v>
      </c>
      <c r="T4309" s="9">
        <f t="shared" si="202"/>
        <v>202.15000000000003</v>
      </c>
      <c r="U4309" s="23">
        <f t="shared" si="203"/>
        <v>0.36423423423423429</v>
      </c>
    </row>
    <row r="4310" spans="1:21" x14ac:dyDescent="0.3">
      <c r="A4310" s="9">
        <v>1368</v>
      </c>
      <c r="B4310" s="9" t="str">
        <f>PROPER(TRIM('1. Raw Data'!B4310))</f>
        <v>Customer_4308</v>
      </c>
      <c r="C4310" s="9">
        <f>IF(OR('1. Raw Data'!C4310&lt;18, '1. Raw Data'!C4310&gt;100), MEDIAN('1. Raw Data'!$C$2:$C$5001), '1. Raw Data'!C4310)</f>
        <v>37</v>
      </c>
      <c r="D4310" s="9" t="s">
        <v>5022</v>
      </c>
      <c r="E4310" s="22">
        <v>44098</v>
      </c>
      <c r="F4310" s="9">
        <v>1</v>
      </c>
      <c r="G4310" s="9">
        <v>11600</v>
      </c>
      <c r="H4310" s="15">
        <v>44098</v>
      </c>
      <c r="I4310" s="9" t="s">
        <v>7456</v>
      </c>
      <c r="J4310" s="9">
        <v>130</v>
      </c>
      <c r="K4310" s="9" t="s">
        <v>7487</v>
      </c>
      <c r="L4310" s="9" t="str">
        <f>IF(OR('1. Raw Data'!L4310="Elec", '1. Raw Data'!L4310="elect"), "Electronics", '1. Raw Data'!L4310)</f>
        <v>Clothing</v>
      </c>
      <c r="M4310" s="9">
        <v>251.28</v>
      </c>
      <c r="N4310" s="9">
        <f>IF(ISBLANK('1. Raw Data'!N4310), MEDIAN('1. Raw Data'!$N$2:$N$5001), '1. Raw Data'!N4310)</f>
        <v>152.1</v>
      </c>
      <c r="O4310" s="9">
        <v>3</v>
      </c>
      <c r="P4310" s="9">
        <f>IF(ISBLANK('1. Raw Data'!P4310), 0, '1. Raw Data'!P4310)</f>
        <v>0</v>
      </c>
      <c r="Q4310" s="9">
        <v>1560</v>
      </c>
      <c r="R4310" s="9">
        <v>3</v>
      </c>
      <c r="S4310" s="9">
        <f t="shared" si="201"/>
        <v>753.84</v>
      </c>
      <c r="T4310" s="9">
        <f t="shared" si="202"/>
        <v>297.54000000000008</v>
      </c>
      <c r="U4310" s="23">
        <f t="shared" si="203"/>
        <v>0.39469914040114623</v>
      </c>
    </row>
    <row r="4311" spans="1:21" x14ac:dyDescent="0.3">
      <c r="A4311" s="9">
        <v>1850</v>
      </c>
      <c r="B4311" s="9" t="str">
        <f>PROPER(TRIM('1. Raw Data'!B4311))</f>
        <v>Customer_4309</v>
      </c>
      <c r="C4311" s="9">
        <f>IF(OR('1. Raw Data'!C4311&lt;18, '1. Raw Data'!C4311&gt;100), MEDIAN('1. Raw Data'!$C$2:$C$5001), '1. Raw Data'!C4311)</f>
        <v>26</v>
      </c>
      <c r="D4311" s="9" t="s">
        <v>5022</v>
      </c>
      <c r="E4311" s="22">
        <v>44528</v>
      </c>
      <c r="F4311" s="9">
        <v>1</v>
      </c>
      <c r="G4311" s="9">
        <v>11475</v>
      </c>
      <c r="H4311" s="15">
        <v>44528</v>
      </c>
      <c r="I4311" s="9" t="s">
        <v>7455</v>
      </c>
      <c r="J4311" s="9">
        <v>121</v>
      </c>
      <c r="K4311" s="9" t="s">
        <v>7495</v>
      </c>
      <c r="L4311" s="9" t="str">
        <f>IF(OR('1. Raw Data'!L4311="Elec", '1. Raw Data'!L4311="elect"), "Electronics", '1. Raw Data'!L4311)</f>
        <v>Sports</v>
      </c>
      <c r="M4311" s="9">
        <v>164.6</v>
      </c>
      <c r="N4311" s="9">
        <f>IF(ISBLANK('1. Raw Data'!N4311), MEDIAN('1. Raw Data'!$N$2:$N$5001), '1. Raw Data'!N4311)</f>
        <v>69.06</v>
      </c>
      <c r="O4311" s="9">
        <v>5</v>
      </c>
      <c r="P4311" s="9">
        <f>IF(ISBLANK('1. Raw Data'!P4311), 0, '1. Raw Data'!P4311)</f>
        <v>0</v>
      </c>
      <c r="Q4311" s="9">
        <v>629</v>
      </c>
      <c r="R4311" s="9">
        <v>4</v>
      </c>
      <c r="S4311" s="9">
        <f t="shared" si="201"/>
        <v>823</v>
      </c>
      <c r="T4311" s="9">
        <f t="shared" si="202"/>
        <v>477.7</v>
      </c>
      <c r="U4311" s="23">
        <f t="shared" si="203"/>
        <v>0.58043742405832321</v>
      </c>
    </row>
    <row r="4312" spans="1:21" x14ac:dyDescent="0.3">
      <c r="A4312" s="9">
        <v>1042</v>
      </c>
      <c r="B4312" s="9" t="str">
        <f>PROPER(TRIM('1. Raw Data'!B4312))</f>
        <v>Customer_4310</v>
      </c>
      <c r="C4312" s="9">
        <f>IF(OR('1. Raw Data'!C4312&lt;18, '1. Raw Data'!C4312&gt;100), MEDIAN('1. Raw Data'!$C$2:$C$5001), '1. Raw Data'!C4312)</f>
        <v>31</v>
      </c>
      <c r="D4312" s="9" t="s">
        <v>5022</v>
      </c>
      <c r="E4312" s="22">
        <v>45299</v>
      </c>
      <c r="F4312" s="9">
        <v>0</v>
      </c>
      <c r="G4312" s="9">
        <v>11026</v>
      </c>
      <c r="H4312" s="15">
        <v>45505</v>
      </c>
      <c r="I4312" s="9" t="s">
        <v>7455</v>
      </c>
      <c r="J4312" s="9">
        <v>144</v>
      </c>
      <c r="K4312" s="9" t="s">
        <v>7462</v>
      </c>
      <c r="L4312" s="9" t="str">
        <f>IF(OR('1. Raw Data'!L4312="Elec", '1. Raw Data'!L4312="elect"), "Electronics", '1. Raw Data'!L4312)</f>
        <v>Electronics</v>
      </c>
      <c r="M4312" s="9">
        <v>903.86</v>
      </c>
      <c r="N4312" s="9">
        <f>IF(ISBLANK('1. Raw Data'!N4312), MEDIAN('1. Raw Data'!$N$2:$N$5001), '1. Raw Data'!N4312)</f>
        <v>372.26</v>
      </c>
      <c r="O4312" s="9">
        <v>5</v>
      </c>
      <c r="P4312" s="9">
        <f>IF(ISBLANK('1. Raw Data'!P4312), 0, '1. Raw Data'!P4312)</f>
        <v>0</v>
      </c>
      <c r="Q4312" s="9">
        <v>359</v>
      </c>
      <c r="R4312" s="9">
        <v>7</v>
      </c>
      <c r="S4312" s="9">
        <f t="shared" si="201"/>
        <v>4519.3</v>
      </c>
      <c r="T4312" s="9">
        <f t="shared" si="202"/>
        <v>2658</v>
      </c>
      <c r="U4312" s="23">
        <f t="shared" si="203"/>
        <v>0.58814418162104753</v>
      </c>
    </row>
    <row r="4313" spans="1:21" x14ac:dyDescent="0.3">
      <c r="A4313" s="9">
        <v>2442</v>
      </c>
      <c r="B4313" s="9" t="str">
        <f>PROPER(TRIM('1. Raw Data'!B4313))</f>
        <v>Customer_4311</v>
      </c>
      <c r="C4313" s="9">
        <f>IF(OR('1. Raw Data'!C4313&lt;18, '1. Raw Data'!C4313&gt;100), MEDIAN('1. Raw Data'!$C$2:$C$5001), '1. Raw Data'!C4313)</f>
        <v>44</v>
      </c>
      <c r="D4313" s="9" t="s">
        <v>5023</v>
      </c>
      <c r="E4313" s="22">
        <v>44194</v>
      </c>
      <c r="F4313" s="9">
        <v>0</v>
      </c>
      <c r="G4313" s="9">
        <v>11479</v>
      </c>
      <c r="H4313" s="15">
        <v>44194</v>
      </c>
      <c r="I4313" s="9" t="s">
        <v>7455</v>
      </c>
      <c r="J4313" s="9">
        <v>137</v>
      </c>
      <c r="K4313" s="9" t="s">
        <v>7484</v>
      </c>
      <c r="L4313" s="9" t="str">
        <f>IF(OR('1. Raw Data'!L4313="Elec", '1. Raw Data'!L4313="elect"), "Electronics", '1. Raw Data'!L4313)</f>
        <v>Electronics</v>
      </c>
      <c r="M4313" s="9">
        <v>320.60000000000002</v>
      </c>
      <c r="N4313" s="9">
        <f>IF(ISBLANK('1. Raw Data'!N4313), MEDIAN('1. Raw Data'!$N$2:$N$5001), '1. Raw Data'!N4313)</f>
        <v>140.78</v>
      </c>
      <c r="O4313" s="9">
        <v>1</v>
      </c>
      <c r="P4313" s="9">
        <f>IF(ISBLANK('1. Raw Data'!P4313), 0, '1. Raw Data'!P4313)</f>
        <v>0</v>
      </c>
      <c r="Q4313" s="9">
        <v>615</v>
      </c>
      <c r="R4313" s="9">
        <v>5</v>
      </c>
      <c r="S4313" s="9">
        <f t="shared" si="201"/>
        <v>320.60000000000002</v>
      </c>
      <c r="T4313" s="9">
        <f t="shared" si="202"/>
        <v>179.82000000000002</v>
      </c>
      <c r="U4313" s="23">
        <f t="shared" si="203"/>
        <v>0.56088583905177791</v>
      </c>
    </row>
    <row r="4314" spans="1:21" x14ac:dyDescent="0.3">
      <c r="A4314" s="9">
        <v>1487</v>
      </c>
      <c r="B4314" s="9" t="str">
        <f>PROPER(TRIM('1. Raw Data'!B4314))</f>
        <v>Customer_4312</v>
      </c>
      <c r="C4314" s="9">
        <f>IF(OR('1. Raw Data'!C4314&lt;18, '1. Raw Data'!C4314&gt;100), MEDIAN('1. Raw Data'!$C$2:$C$5001), '1. Raw Data'!C4314)</f>
        <v>33</v>
      </c>
      <c r="D4314" s="9" t="s">
        <v>5020</v>
      </c>
      <c r="E4314" s="22">
        <v>44493</v>
      </c>
      <c r="F4314" s="9">
        <v>0</v>
      </c>
      <c r="G4314" s="9">
        <v>12920</v>
      </c>
      <c r="H4314" s="15">
        <v>44493</v>
      </c>
      <c r="I4314" s="9" t="s">
        <v>7455</v>
      </c>
      <c r="J4314" s="9">
        <v>144</v>
      </c>
      <c r="K4314" s="9" t="s">
        <v>7462</v>
      </c>
      <c r="L4314" s="9" t="str">
        <f>IF(OR('1. Raw Data'!L4314="Elec", '1. Raw Data'!L4314="elect"), "Electronics", '1. Raw Data'!L4314)</f>
        <v>Electronics</v>
      </c>
      <c r="M4314" s="9">
        <v>772.91</v>
      </c>
      <c r="N4314" s="9">
        <f>IF(ISBLANK('1. Raw Data'!N4314), MEDIAN('1. Raw Data'!$N$2:$N$5001), '1. Raw Data'!N4314)</f>
        <v>443.97</v>
      </c>
      <c r="O4314" s="9">
        <v>4</v>
      </c>
      <c r="P4314" s="9">
        <f>IF(ISBLANK('1. Raw Data'!P4314), 0, '1. Raw Data'!P4314)</f>
        <v>0</v>
      </c>
      <c r="Q4314" s="9">
        <v>330</v>
      </c>
      <c r="R4314" s="9">
        <v>5</v>
      </c>
      <c r="S4314" s="9">
        <f t="shared" si="201"/>
        <v>3091.64</v>
      </c>
      <c r="T4314" s="9">
        <f t="shared" si="202"/>
        <v>1315.7599999999998</v>
      </c>
      <c r="U4314" s="23">
        <f t="shared" si="203"/>
        <v>0.42558642015241094</v>
      </c>
    </row>
    <row r="4315" spans="1:21" x14ac:dyDescent="0.3">
      <c r="A4315" s="9">
        <v>1077</v>
      </c>
      <c r="B4315" s="9" t="str">
        <f>PROPER(TRIM('1. Raw Data'!B4315))</f>
        <v>Customer_4313</v>
      </c>
      <c r="C4315" s="9">
        <f>IF(OR('1. Raw Data'!C4315&lt;18, '1. Raw Data'!C4315&gt;100), MEDIAN('1. Raw Data'!$C$2:$C$5001), '1. Raw Data'!C4315)</f>
        <v>34</v>
      </c>
      <c r="D4315" s="9" t="s">
        <v>5023</v>
      </c>
      <c r="E4315" s="22">
        <v>43835</v>
      </c>
      <c r="F4315" s="9">
        <v>0</v>
      </c>
      <c r="G4315" s="9">
        <v>12283</v>
      </c>
      <c r="H4315" s="15">
        <v>43952</v>
      </c>
      <c r="I4315" s="9" t="s">
        <v>7457</v>
      </c>
      <c r="J4315" s="9">
        <v>123</v>
      </c>
      <c r="K4315" s="9" t="s">
        <v>7502</v>
      </c>
      <c r="L4315" s="9" t="str">
        <f>IF(OR('1. Raw Data'!L4315="Elec", '1. Raw Data'!L4315="elect"), "Electronics", '1. Raw Data'!L4315)</f>
        <v>Home Appliances</v>
      </c>
      <c r="M4315" s="9">
        <v>586.59</v>
      </c>
      <c r="N4315" s="9">
        <f>IF(ISBLANK('1. Raw Data'!N4315), MEDIAN('1. Raw Data'!$N$2:$N$5001), '1. Raw Data'!N4315)</f>
        <v>329.03</v>
      </c>
      <c r="O4315" s="9">
        <v>4</v>
      </c>
      <c r="P4315" s="9">
        <f>IF(ISBLANK('1. Raw Data'!P4315), 0, '1. Raw Data'!P4315)</f>
        <v>0</v>
      </c>
      <c r="Q4315" s="9">
        <v>527</v>
      </c>
      <c r="R4315" s="9">
        <v>4</v>
      </c>
      <c r="S4315" s="9">
        <f t="shared" si="201"/>
        <v>2346.36</v>
      </c>
      <c r="T4315" s="9">
        <f t="shared" si="202"/>
        <v>1030.2400000000002</v>
      </c>
      <c r="U4315" s="23">
        <f t="shared" si="203"/>
        <v>0.43908010705944533</v>
      </c>
    </row>
    <row r="4316" spans="1:21" x14ac:dyDescent="0.3">
      <c r="A4316" s="9">
        <v>1825</v>
      </c>
      <c r="B4316" s="9" t="str">
        <f>PROPER(TRIM('1. Raw Data'!B4316))</f>
        <v>Customer_4314</v>
      </c>
      <c r="C4316" s="9">
        <f>IF(OR('1. Raw Data'!C4316&lt;18, '1. Raw Data'!C4316&gt;100), MEDIAN('1. Raw Data'!$C$2:$C$5001), '1. Raw Data'!C4316)</f>
        <v>24</v>
      </c>
      <c r="D4316" s="9" t="s">
        <v>5022</v>
      </c>
      <c r="E4316" s="22">
        <v>43875</v>
      </c>
      <c r="F4316" s="9">
        <v>1</v>
      </c>
      <c r="G4316" s="9">
        <v>12436</v>
      </c>
      <c r="H4316" s="15">
        <v>43875</v>
      </c>
      <c r="I4316" s="9" t="s">
        <v>7457</v>
      </c>
      <c r="J4316" s="9">
        <v>133</v>
      </c>
      <c r="K4316" s="9" t="s">
        <v>7498</v>
      </c>
      <c r="L4316" s="9" t="str">
        <f>IF(OR('1. Raw Data'!L4316="Elec", '1. Raw Data'!L4316="elect"), "Electronics", '1. Raw Data'!L4316)</f>
        <v>Electronics</v>
      </c>
      <c r="M4316" s="9">
        <v>1215.6199999999999</v>
      </c>
      <c r="N4316" s="9">
        <f>IF(ISBLANK('1. Raw Data'!N4316), MEDIAN('1. Raw Data'!$N$2:$N$5001), '1. Raw Data'!N4316)</f>
        <v>830.03</v>
      </c>
      <c r="O4316" s="9">
        <v>3</v>
      </c>
      <c r="P4316" s="9">
        <f>IF(ISBLANK('1. Raw Data'!P4316), 0, '1. Raw Data'!P4316)</f>
        <v>0</v>
      </c>
      <c r="Q4316" s="9">
        <v>1185</v>
      </c>
      <c r="R4316" s="9">
        <v>3</v>
      </c>
      <c r="S4316" s="9">
        <f t="shared" si="201"/>
        <v>3646.8599999999997</v>
      </c>
      <c r="T4316" s="9">
        <f t="shared" si="202"/>
        <v>1156.7699999999995</v>
      </c>
      <c r="U4316" s="23">
        <f t="shared" si="203"/>
        <v>0.31719616327470745</v>
      </c>
    </row>
    <row r="4317" spans="1:21" x14ac:dyDescent="0.3">
      <c r="A4317" s="9">
        <v>2293</v>
      </c>
      <c r="B4317" s="9" t="str">
        <f>PROPER(TRIM('1. Raw Data'!B4317))</f>
        <v>Customer_4315</v>
      </c>
      <c r="C4317" s="9">
        <f>IF(OR('1. Raw Data'!C4317&lt;18, '1. Raw Data'!C4317&gt;100), MEDIAN('1. Raw Data'!$C$2:$C$5001), '1. Raw Data'!C4317)</f>
        <v>61</v>
      </c>
      <c r="D4317" s="9" t="s">
        <v>5019</v>
      </c>
      <c r="E4317" s="22">
        <v>44133</v>
      </c>
      <c r="F4317" s="9">
        <v>1</v>
      </c>
      <c r="G4317" s="9">
        <v>12440</v>
      </c>
      <c r="H4317" s="15">
        <v>44133</v>
      </c>
      <c r="I4317" s="9" t="s">
        <v>7455</v>
      </c>
      <c r="J4317" s="9">
        <v>102</v>
      </c>
      <c r="K4317" s="9" t="s">
        <v>7494</v>
      </c>
      <c r="L4317" s="9" t="str">
        <f>IF(OR('1. Raw Data'!L4317="Elec", '1. Raw Data'!L4317="elect"), "Electronics", '1. Raw Data'!L4317)</f>
        <v>Electronics</v>
      </c>
      <c r="M4317" s="9">
        <v>514.71</v>
      </c>
      <c r="N4317" s="9">
        <f>IF(ISBLANK('1. Raw Data'!N4317), MEDIAN('1. Raw Data'!$N$2:$N$5001), '1. Raw Data'!N4317)</f>
        <v>313.16000000000003</v>
      </c>
      <c r="O4317" s="9">
        <v>5</v>
      </c>
      <c r="P4317" s="9">
        <f>IF(ISBLANK('1. Raw Data'!P4317), 0, '1. Raw Data'!P4317)</f>
        <v>0</v>
      </c>
      <c r="Q4317" s="9">
        <v>1525</v>
      </c>
      <c r="R4317" s="9">
        <v>2</v>
      </c>
      <c r="S4317" s="9">
        <f t="shared" si="201"/>
        <v>2573.5500000000002</v>
      </c>
      <c r="T4317" s="9">
        <f t="shared" si="202"/>
        <v>1007.75</v>
      </c>
      <c r="U4317" s="23">
        <f t="shared" si="203"/>
        <v>0.39157972450506107</v>
      </c>
    </row>
    <row r="4318" spans="1:21" x14ac:dyDescent="0.3">
      <c r="A4318" s="9">
        <v>1673</v>
      </c>
      <c r="B4318" s="9" t="str">
        <f>PROPER(TRIM('1. Raw Data'!B4318))</f>
        <v>Customer_4316</v>
      </c>
      <c r="C4318" s="9">
        <f>IF(OR('1. Raw Data'!C4318&lt;18, '1. Raw Data'!C4318&gt;100), MEDIAN('1. Raw Data'!$C$2:$C$5001), '1. Raw Data'!C4318)</f>
        <v>34</v>
      </c>
      <c r="D4318" s="9" t="s">
        <v>5021</v>
      </c>
      <c r="E4318" s="22">
        <v>45032</v>
      </c>
      <c r="F4318" s="9">
        <v>0</v>
      </c>
      <c r="G4318" s="9">
        <v>11664</v>
      </c>
      <c r="H4318" s="15">
        <v>45032</v>
      </c>
      <c r="I4318" s="9" t="s">
        <v>7457</v>
      </c>
      <c r="J4318" s="9">
        <v>127</v>
      </c>
      <c r="K4318" s="9" t="s">
        <v>7489</v>
      </c>
      <c r="L4318" s="9" t="str">
        <f>IF(OR('1. Raw Data'!L4318="Elec", '1. Raw Data'!L4318="elect"), "Electronics", '1. Raw Data'!L4318)</f>
        <v>Home Appliances</v>
      </c>
      <c r="M4318" s="9">
        <v>714.48</v>
      </c>
      <c r="N4318" s="9">
        <f>IF(ISBLANK('1. Raw Data'!N4318), MEDIAN('1. Raw Data'!$N$2:$N$5001), '1. Raw Data'!N4318)</f>
        <v>348.8</v>
      </c>
      <c r="O4318" s="9">
        <v>5</v>
      </c>
      <c r="P4318" s="9">
        <f>IF(ISBLANK('1. Raw Data'!P4318), 0, '1. Raw Data'!P4318)</f>
        <v>0</v>
      </c>
      <c r="Q4318" s="9">
        <v>626</v>
      </c>
      <c r="R4318" s="9">
        <v>4</v>
      </c>
      <c r="S4318" s="9">
        <f t="shared" si="201"/>
        <v>3572.4</v>
      </c>
      <c r="T4318" s="9">
        <f t="shared" si="202"/>
        <v>1828.4</v>
      </c>
      <c r="U4318" s="23">
        <f t="shared" si="203"/>
        <v>0.5118127869219572</v>
      </c>
    </row>
    <row r="4319" spans="1:21" x14ac:dyDescent="0.3">
      <c r="A4319" s="9">
        <v>1700</v>
      </c>
      <c r="B4319" s="9" t="str">
        <f>PROPER(TRIM('1. Raw Data'!B4319))</f>
        <v>Customer_4317</v>
      </c>
      <c r="C4319" s="9">
        <f>IF(OR('1. Raw Data'!C4319&lt;18, '1. Raw Data'!C4319&gt;100), MEDIAN('1. Raw Data'!$C$2:$C$5001), '1. Raw Data'!C4319)</f>
        <v>29</v>
      </c>
      <c r="D4319" s="9" t="s">
        <v>5021</v>
      </c>
      <c r="E4319" s="22">
        <v>45274</v>
      </c>
      <c r="F4319" s="9">
        <v>0</v>
      </c>
      <c r="G4319" s="9">
        <v>11782</v>
      </c>
      <c r="H4319" s="15">
        <v>45274</v>
      </c>
      <c r="I4319" s="9" t="s">
        <v>7455</v>
      </c>
      <c r="J4319" s="9">
        <v>148</v>
      </c>
      <c r="K4319" s="9" t="s">
        <v>7491</v>
      </c>
      <c r="L4319" s="9" t="str">
        <f>IF(OR('1. Raw Data'!L4319="Elec", '1. Raw Data'!L4319="elect"), "Electronics", '1. Raw Data'!L4319)</f>
        <v>Electronics</v>
      </c>
      <c r="M4319" s="9">
        <v>1095.8599999999999</v>
      </c>
      <c r="N4319" s="9">
        <f>IF(ISBLANK('1. Raw Data'!N4319), MEDIAN('1. Raw Data'!$N$2:$N$5001), '1. Raw Data'!N4319)</f>
        <v>491.44</v>
      </c>
      <c r="O4319" s="9">
        <v>4</v>
      </c>
      <c r="P4319" s="9">
        <f>IF(ISBLANK('1. Raw Data'!P4319), 0, '1. Raw Data'!P4319)</f>
        <v>0.1</v>
      </c>
      <c r="Q4319" s="9">
        <v>384</v>
      </c>
      <c r="R4319" s="9">
        <v>3</v>
      </c>
      <c r="S4319" s="9">
        <f t="shared" si="201"/>
        <v>3945.0959999999995</v>
      </c>
      <c r="T4319" s="9">
        <f t="shared" si="202"/>
        <v>1979.3359999999996</v>
      </c>
      <c r="U4319" s="23">
        <f t="shared" si="203"/>
        <v>0.50172061719157146</v>
      </c>
    </row>
    <row r="4320" spans="1:21" x14ac:dyDescent="0.3">
      <c r="A4320" s="9">
        <v>1758</v>
      </c>
      <c r="B4320" s="9" t="str">
        <f>PROPER(TRIM('1. Raw Data'!B4320))</f>
        <v>Customer_4318</v>
      </c>
      <c r="C4320" s="9">
        <f>IF(OR('1. Raw Data'!C4320&lt;18, '1. Raw Data'!C4320&gt;100), MEDIAN('1. Raw Data'!$C$2:$C$5001), '1. Raw Data'!C4320)</f>
        <v>30</v>
      </c>
      <c r="D4320" s="9" t="s">
        <v>5020</v>
      </c>
      <c r="E4320" s="22">
        <v>44121</v>
      </c>
      <c r="F4320" s="9">
        <v>0</v>
      </c>
      <c r="G4320" s="9">
        <v>12794</v>
      </c>
      <c r="H4320" s="15">
        <v>44121</v>
      </c>
      <c r="I4320" s="9" t="s">
        <v>7457</v>
      </c>
      <c r="J4320" s="9">
        <v>122</v>
      </c>
      <c r="K4320" s="9" t="s">
        <v>7465</v>
      </c>
      <c r="L4320" s="9" t="str">
        <f>IF(OR('1. Raw Data'!L4320="Elec", '1. Raw Data'!L4320="elect"), "Electronics", '1. Raw Data'!L4320)</f>
        <v>Electronics</v>
      </c>
      <c r="M4320" s="9">
        <v>678.36</v>
      </c>
      <c r="N4320" s="9">
        <f>IF(ISBLANK('1. Raw Data'!N4320), MEDIAN('1. Raw Data'!$N$2:$N$5001), '1. Raw Data'!N4320)</f>
        <v>444.23</v>
      </c>
      <c r="O4320" s="9">
        <v>3</v>
      </c>
      <c r="P4320" s="9">
        <f>IF(ISBLANK('1. Raw Data'!P4320), 0, '1. Raw Data'!P4320)</f>
        <v>0.1</v>
      </c>
      <c r="Q4320" s="9">
        <v>475</v>
      </c>
      <c r="R4320" s="9">
        <v>7</v>
      </c>
      <c r="S4320" s="9">
        <f t="shared" si="201"/>
        <v>1831.5719999999999</v>
      </c>
      <c r="T4320" s="9">
        <f t="shared" si="202"/>
        <v>498.88199999999983</v>
      </c>
      <c r="U4320" s="23">
        <f t="shared" si="203"/>
        <v>0.2723791366105181</v>
      </c>
    </row>
    <row r="4321" spans="1:21" x14ac:dyDescent="0.3">
      <c r="A4321" s="9">
        <v>1727</v>
      </c>
      <c r="B4321" s="9" t="str">
        <f>PROPER(TRIM('1. Raw Data'!B4321))</f>
        <v>Customer_4319</v>
      </c>
      <c r="C4321" s="9">
        <f>IF(OR('1. Raw Data'!C4321&lt;18, '1. Raw Data'!C4321&gt;100), MEDIAN('1. Raw Data'!$C$2:$C$5001), '1. Raw Data'!C4321)</f>
        <v>52</v>
      </c>
      <c r="D4321" s="9" t="s">
        <v>5019</v>
      </c>
      <c r="E4321" s="22">
        <v>44058</v>
      </c>
      <c r="F4321" s="9">
        <v>1</v>
      </c>
      <c r="G4321" s="9">
        <v>12077</v>
      </c>
      <c r="H4321" s="15">
        <v>44058</v>
      </c>
      <c r="I4321" s="9" t="s">
        <v>7457</v>
      </c>
      <c r="J4321" s="9">
        <v>134</v>
      </c>
      <c r="K4321" s="9" t="s">
        <v>7482</v>
      </c>
      <c r="L4321" s="9" t="str">
        <f>IF(OR('1. Raw Data'!L4321="Elec", '1. Raw Data'!L4321="elect"), "Electronics", '1. Raw Data'!L4321)</f>
        <v>Clothing</v>
      </c>
      <c r="M4321" s="9">
        <v>1200.1600000000001</v>
      </c>
      <c r="N4321" s="9">
        <f>IF(ISBLANK('1. Raw Data'!N4321), MEDIAN('1. Raw Data'!$N$2:$N$5001), '1. Raw Data'!N4321)</f>
        <v>645.54999999999995</v>
      </c>
      <c r="O4321" s="9">
        <v>5</v>
      </c>
      <c r="P4321" s="9">
        <f>IF(ISBLANK('1. Raw Data'!P4321), 0, '1. Raw Data'!P4321)</f>
        <v>0.1</v>
      </c>
      <c r="Q4321" s="9">
        <v>1480</v>
      </c>
      <c r="R4321" s="9">
        <v>2</v>
      </c>
      <c r="S4321" s="9">
        <f t="shared" si="201"/>
        <v>5400.72</v>
      </c>
      <c r="T4321" s="9">
        <f t="shared" si="202"/>
        <v>2172.9700000000003</v>
      </c>
      <c r="U4321" s="23">
        <f t="shared" si="203"/>
        <v>0.40234820542446192</v>
      </c>
    </row>
    <row r="4322" spans="1:21" x14ac:dyDescent="0.3">
      <c r="A4322" s="9">
        <v>2338</v>
      </c>
      <c r="B4322" s="9" t="str">
        <f>PROPER(TRIM('1. Raw Data'!B4322))</f>
        <v>Customer_4320</v>
      </c>
      <c r="C4322" s="9">
        <f>IF(OR('1. Raw Data'!C4322&lt;18, '1. Raw Data'!C4322&gt;100), MEDIAN('1. Raw Data'!$C$2:$C$5001), '1. Raw Data'!C4322)</f>
        <v>48</v>
      </c>
      <c r="D4322" s="9" t="s">
        <v>5018</v>
      </c>
      <c r="E4322" s="22">
        <v>44908</v>
      </c>
      <c r="F4322" s="9">
        <v>0</v>
      </c>
      <c r="G4322" s="9">
        <v>11606</v>
      </c>
      <c r="H4322" s="15">
        <v>44908</v>
      </c>
      <c r="I4322" s="9" t="s">
        <v>7456</v>
      </c>
      <c r="J4322" s="9">
        <v>116</v>
      </c>
      <c r="K4322" s="9" t="s">
        <v>7480</v>
      </c>
      <c r="L4322" s="9" t="str">
        <f>IF(OR('1. Raw Data'!L4322="Elec", '1. Raw Data'!L4322="elect"), "Electronics", '1. Raw Data'!L4322)</f>
        <v>Electronics</v>
      </c>
      <c r="M4322" s="9">
        <v>1009.44</v>
      </c>
      <c r="N4322" s="9">
        <f>IF(ISBLANK('1. Raw Data'!N4322), MEDIAN('1. Raw Data'!$N$2:$N$5001), '1. Raw Data'!N4322)</f>
        <v>601.66999999999996</v>
      </c>
      <c r="O4322" s="9">
        <v>3</v>
      </c>
      <c r="P4322" s="9">
        <f>IF(ISBLANK('1. Raw Data'!P4322), 0, '1. Raw Data'!P4322)</f>
        <v>0</v>
      </c>
      <c r="Q4322" s="9">
        <v>750</v>
      </c>
      <c r="R4322" s="9">
        <v>2</v>
      </c>
      <c r="S4322" s="9">
        <f t="shared" si="201"/>
        <v>3028.32</v>
      </c>
      <c r="T4322" s="9">
        <f t="shared" si="202"/>
        <v>1223.3100000000004</v>
      </c>
      <c r="U4322" s="23">
        <f t="shared" si="203"/>
        <v>0.40395664923125707</v>
      </c>
    </row>
    <row r="4323" spans="1:21" x14ac:dyDescent="0.3">
      <c r="A4323" s="9">
        <v>1924</v>
      </c>
      <c r="B4323" s="9" t="str">
        <f>PROPER(TRIM('1. Raw Data'!B4323))</f>
        <v>Customer_4321</v>
      </c>
      <c r="C4323" s="9">
        <f>IF(OR('1. Raw Data'!C4323&lt;18, '1. Raw Data'!C4323&gt;100), MEDIAN('1. Raw Data'!$C$2:$C$5001), '1. Raw Data'!C4323)</f>
        <v>32</v>
      </c>
      <c r="D4323" s="9" t="s">
        <v>5023</v>
      </c>
      <c r="E4323" s="22">
        <v>44578</v>
      </c>
      <c r="F4323" s="9">
        <v>0</v>
      </c>
      <c r="G4323" s="9">
        <v>10981</v>
      </c>
      <c r="H4323" s="15">
        <v>44578</v>
      </c>
      <c r="I4323" s="9" t="s">
        <v>7455</v>
      </c>
      <c r="J4323" s="9">
        <v>120</v>
      </c>
      <c r="K4323" s="9" t="s">
        <v>7488</v>
      </c>
      <c r="L4323" s="9" t="str">
        <f>IF(OR('1. Raw Data'!L4323="Elec", '1. Raw Data'!L4323="elect"), "Electronics", '1. Raw Data'!L4323)</f>
        <v>Home Appliances</v>
      </c>
      <c r="M4323" s="9">
        <v>645.27</v>
      </c>
      <c r="N4323" s="9">
        <f>IF(ISBLANK('1. Raw Data'!N4323), MEDIAN('1. Raw Data'!$N$2:$N$5001), '1. Raw Data'!N4323)</f>
        <v>367.51</v>
      </c>
      <c r="O4323" s="9">
        <v>1</v>
      </c>
      <c r="P4323" s="9">
        <f>IF(ISBLANK('1. Raw Data'!P4323), 0, '1. Raw Data'!P4323)</f>
        <v>0</v>
      </c>
      <c r="Q4323" s="9">
        <v>375</v>
      </c>
      <c r="R4323" s="9">
        <v>6</v>
      </c>
      <c r="S4323" s="9">
        <f t="shared" si="201"/>
        <v>645.27</v>
      </c>
      <c r="T4323" s="9">
        <f t="shared" si="202"/>
        <v>277.76</v>
      </c>
      <c r="U4323" s="23">
        <f t="shared" si="203"/>
        <v>0.43045546825359926</v>
      </c>
    </row>
    <row r="4324" spans="1:21" x14ac:dyDescent="0.3">
      <c r="A4324" s="9">
        <v>1901</v>
      </c>
      <c r="B4324" s="9" t="str">
        <f>PROPER(TRIM('1. Raw Data'!B4324))</f>
        <v>Customer_4322</v>
      </c>
      <c r="C4324" s="9">
        <f>IF(OR('1. Raw Data'!C4324&lt;18, '1. Raw Data'!C4324&gt;100), MEDIAN('1. Raw Data'!$C$2:$C$5001), '1. Raw Data'!C4324)</f>
        <v>40</v>
      </c>
      <c r="D4324" s="9" t="s">
        <v>5018</v>
      </c>
      <c r="E4324" s="22">
        <v>43979</v>
      </c>
      <c r="F4324" s="9">
        <v>0</v>
      </c>
      <c r="G4324" s="9">
        <v>13219</v>
      </c>
      <c r="H4324" s="15">
        <v>43979</v>
      </c>
      <c r="I4324" s="9" t="s">
        <v>7456</v>
      </c>
      <c r="J4324" s="9">
        <v>126</v>
      </c>
      <c r="K4324" s="9" t="s">
        <v>7469</v>
      </c>
      <c r="L4324" s="9" t="str">
        <f>IF(OR('1. Raw Data'!L4324="Elec", '1. Raw Data'!L4324="elect"), "Electronics", '1. Raw Data'!L4324)</f>
        <v>Clothing</v>
      </c>
      <c r="M4324" s="9">
        <v>780.77</v>
      </c>
      <c r="N4324" s="9">
        <f>IF(ISBLANK('1. Raw Data'!N4324), MEDIAN('1. Raw Data'!$N$2:$N$5001), '1. Raw Data'!N4324)</f>
        <v>337.48</v>
      </c>
      <c r="O4324" s="9">
        <v>5</v>
      </c>
      <c r="P4324" s="9">
        <f>IF(ISBLANK('1. Raw Data'!P4324), 0, '1. Raw Data'!P4324)</f>
        <v>0</v>
      </c>
      <c r="Q4324" s="9">
        <v>366</v>
      </c>
      <c r="R4324" s="9">
        <v>5</v>
      </c>
      <c r="S4324" s="9">
        <f t="shared" si="201"/>
        <v>3903.85</v>
      </c>
      <c r="T4324" s="9">
        <f t="shared" si="202"/>
        <v>2216.4499999999998</v>
      </c>
      <c r="U4324" s="23">
        <f t="shared" si="203"/>
        <v>0.56776003176351542</v>
      </c>
    </row>
    <row r="4325" spans="1:21" x14ac:dyDescent="0.3">
      <c r="A4325" s="9">
        <v>1888</v>
      </c>
      <c r="B4325" s="9" t="str">
        <f>PROPER(TRIM('1. Raw Data'!B4325))</f>
        <v>Customer_4323</v>
      </c>
      <c r="C4325" s="9">
        <f>IF(OR('1. Raw Data'!C4325&lt;18, '1. Raw Data'!C4325&gt;100), MEDIAN('1. Raw Data'!$C$2:$C$5001), '1. Raw Data'!C4325)</f>
        <v>44</v>
      </c>
      <c r="D4325" s="9" t="s">
        <v>5019</v>
      </c>
      <c r="E4325" s="22">
        <v>44653</v>
      </c>
      <c r="F4325" s="9">
        <v>1</v>
      </c>
      <c r="G4325" s="9">
        <v>10604</v>
      </c>
      <c r="H4325" s="15">
        <v>44596</v>
      </c>
      <c r="I4325" s="9" t="s">
        <v>7455</v>
      </c>
      <c r="J4325" s="9">
        <v>116</v>
      </c>
      <c r="K4325" s="9" t="s">
        <v>7480</v>
      </c>
      <c r="L4325" s="9" t="str">
        <f>IF(OR('1. Raw Data'!L4325="Elec", '1. Raw Data'!L4325="elect"), "Electronics", '1. Raw Data'!L4325)</f>
        <v>Electronics</v>
      </c>
      <c r="M4325" s="9">
        <v>1452.45</v>
      </c>
      <c r="N4325" s="9">
        <f>IF(ISBLANK('1. Raw Data'!N4325), MEDIAN('1. Raw Data'!$N$2:$N$5001), '1. Raw Data'!N4325)</f>
        <v>605.84</v>
      </c>
      <c r="O4325" s="9">
        <v>5</v>
      </c>
      <c r="P4325" s="9">
        <f>IF(ISBLANK('1. Raw Data'!P4325), 0, '1. Raw Data'!P4325)</f>
        <v>0</v>
      </c>
      <c r="Q4325" s="9">
        <v>1062</v>
      </c>
      <c r="R4325" s="9">
        <v>4</v>
      </c>
      <c r="S4325" s="9">
        <f t="shared" si="201"/>
        <v>7262.25</v>
      </c>
      <c r="T4325" s="9">
        <f t="shared" si="202"/>
        <v>4233.0499999999993</v>
      </c>
      <c r="U4325" s="23">
        <f t="shared" si="203"/>
        <v>0.58288409239560734</v>
      </c>
    </row>
    <row r="4326" spans="1:21" x14ac:dyDescent="0.3">
      <c r="A4326" s="9">
        <v>1992</v>
      </c>
      <c r="B4326" s="9" t="str">
        <f>PROPER(TRIM('1. Raw Data'!B4326))</f>
        <v>Customer_4324</v>
      </c>
      <c r="C4326" s="9">
        <f>IF(OR('1. Raw Data'!C4326&lt;18, '1. Raw Data'!C4326&gt;100), MEDIAN('1. Raw Data'!$C$2:$C$5001), '1. Raw Data'!C4326)</f>
        <v>29</v>
      </c>
      <c r="D4326" s="9" t="s">
        <v>5020</v>
      </c>
      <c r="E4326" s="22">
        <v>45273</v>
      </c>
      <c r="F4326" s="9">
        <v>0</v>
      </c>
      <c r="G4326" s="9">
        <v>12330</v>
      </c>
      <c r="H4326" s="15">
        <v>45273</v>
      </c>
      <c r="I4326" s="9" t="s">
        <v>7457</v>
      </c>
      <c r="J4326" s="9">
        <v>106</v>
      </c>
      <c r="K4326" s="9" t="s">
        <v>7477</v>
      </c>
      <c r="L4326" s="9" t="str">
        <f>IF(OR('1. Raw Data'!L4326="Elec", '1. Raw Data'!L4326="elect"), "Electronics", '1. Raw Data'!L4326)</f>
        <v>Home Appliances</v>
      </c>
      <c r="M4326" s="9">
        <v>1009.34</v>
      </c>
      <c r="N4326" s="9">
        <f>IF(ISBLANK('1. Raw Data'!N4326), MEDIAN('1. Raw Data'!$N$2:$N$5001), '1. Raw Data'!N4326)</f>
        <v>517.9</v>
      </c>
      <c r="O4326" s="9">
        <v>5</v>
      </c>
      <c r="P4326" s="9">
        <f>IF(ISBLANK('1. Raw Data'!P4326), 0, '1. Raw Data'!P4326)</f>
        <v>0</v>
      </c>
      <c r="Q4326" s="9">
        <v>385</v>
      </c>
      <c r="R4326" s="9">
        <v>6</v>
      </c>
      <c r="S4326" s="9">
        <f t="shared" si="201"/>
        <v>5046.7</v>
      </c>
      <c r="T4326" s="9">
        <f t="shared" si="202"/>
        <v>2457.1999999999998</v>
      </c>
      <c r="U4326" s="23">
        <f t="shared" si="203"/>
        <v>0.48689242475280875</v>
      </c>
    </row>
    <row r="4327" spans="1:21" x14ac:dyDescent="0.3">
      <c r="A4327" s="9">
        <v>2191</v>
      </c>
      <c r="B4327" s="9" t="str">
        <f>PROPER(TRIM('1. Raw Data'!B4327))</f>
        <v>Customer_4325</v>
      </c>
      <c r="C4327" s="9">
        <f>IF(OR('1. Raw Data'!C4327&lt;18, '1. Raw Data'!C4327&gt;100), MEDIAN('1. Raw Data'!$C$2:$C$5001), '1. Raw Data'!C4327)</f>
        <v>40</v>
      </c>
      <c r="D4327" s="9" t="s">
        <v>5019</v>
      </c>
      <c r="E4327" s="22">
        <v>45187</v>
      </c>
      <c r="F4327" s="9">
        <v>0</v>
      </c>
      <c r="G4327" s="9">
        <v>13800</v>
      </c>
      <c r="H4327" s="15">
        <v>45187</v>
      </c>
      <c r="I4327" s="9" t="s">
        <v>7455</v>
      </c>
      <c r="J4327" s="9">
        <v>145</v>
      </c>
      <c r="K4327" s="9" t="s">
        <v>7470</v>
      </c>
      <c r="L4327" s="9" t="str">
        <f>IF(OR('1. Raw Data'!L4327="Elec", '1. Raw Data'!L4327="elect"), "Electronics", '1. Raw Data'!L4327)</f>
        <v>Sports</v>
      </c>
      <c r="M4327" s="9">
        <v>1362.24</v>
      </c>
      <c r="N4327" s="9">
        <f>IF(ISBLANK('1. Raw Data'!N4327), MEDIAN('1. Raw Data'!$N$2:$N$5001), '1. Raw Data'!N4327)</f>
        <v>692.65</v>
      </c>
      <c r="O4327" s="9">
        <v>4</v>
      </c>
      <c r="P4327" s="9">
        <f>IF(ISBLANK('1. Raw Data'!P4327), 0, '1. Raw Data'!P4327)</f>
        <v>0.1</v>
      </c>
      <c r="Q4327" s="9">
        <v>402</v>
      </c>
      <c r="R4327" s="9">
        <v>6</v>
      </c>
      <c r="S4327" s="9">
        <f t="shared" si="201"/>
        <v>4904.0640000000003</v>
      </c>
      <c r="T4327" s="9">
        <f t="shared" si="202"/>
        <v>2133.4640000000004</v>
      </c>
      <c r="U4327" s="23">
        <f t="shared" si="203"/>
        <v>0.43503999947798405</v>
      </c>
    </row>
    <row r="4328" spans="1:21" x14ac:dyDescent="0.3">
      <c r="A4328" s="9">
        <v>1338</v>
      </c>
      <c r="B4328" s="9" t="str">
        <f>PROPER(TRIM('1. Raw Data'!B4328))</f>
        <v>Customer_4326</v>
      </c>
      <c r="C4328" s="9">
        <f>IF(OR('1. Raw Data'!C4328&lt;18, '1. Raw Data'!C4328&gt;100), MEDIAN('1. Raw Data'!$C$2:$C$5001), '1. Raw Data'!C4328)</f>
        <v>47</v>
      </c>
      <c r="D4328" s="9" t="s">
        <v>5020</v>
      </c>
      <c r="E4328" s="22">
        <v>44641</v>
      </c>
      <c r="F4328" s="9">
        <v>0</v>
      </c>
      <c r="G4328" s="9">
        <v>10237</v>
      </c>
      <c r="H4328" s="15">
        <v>44641</v>
      </c>
      <c r="I4328" s="9" t="s">
        <v>7456</v>
      </c>
      <c r="J4328" s="9">
        <v>144</v>
      </c>
      <c r="K4328" s="9" t="s">
        <v>7462</v>
      </c>
      <c r="L4328" s="9" t="str">
        <f>IF(OR('1. Raw Data'!L4328="Elec", '1. Raw Data'!L4328="elect"), "Electronics", '1. Raw Data'!L4328)</f>
        <v>Electronics</v>
      </c>
      <c r="M4328" s="9">
        <v>309.2</v>
      </c>
      <c r="N4328" s="9">
        <f>IF(ISBLANK('1. Raw Data'!N4328), MEDIAN('1. Raw Data'!$N$2:$N$5001), '1. Raw Data'!N4328)</f>
        <v>186.18</v>
      </c>
      <c r="O4328" s="9">
        <v>4</v>
      </c>
      <c r="P4328" s="9">
        <f>IF(ISBLANK('1. Raw Data'!P4328), 0, '1. Raw Data'!P4328)</f>
        <v>0.2</v>
      </c>
      <c r="Q4328" s="9">
        <v>460</v>
      </c>
      <c r="R4328" s="9">
        <v>5</v>
      </c>
      <c r="S4328" s="9">
        <f t="shared" si="201"/>
        <v>989.44</v>
      </c>
      <c r="T4328" s="9">
        <f t="shared" si="202"/>
        <v>244.72000000000003</v>
      </c>
      <c r="U4328" s="23">
        <f t="shared" si="203"/>
        <v>0.24733182406209575</v>
      </c>
    </row>
    <row r="4329" spans="1:21" x14ac:dyDescent="0.3">
      <c r="A4329" s="9">
        <v>1192</v>
      </c>
      <c r="B4329" s="9" t="str">
        <f>PROPER(TRIM('1. Raw Data'!B4329))</f>
        <v>Customer_4327</v>
      </c>
      <c r="C4329" s="9">
        <f>IF(OR('1. Raw Data'!C4329&lt;18, '1. Raw Data'!C4329&gt;100), MEDIAN('1. Raw Data'!$C$2:$C$5001), '1. Raw Data'!C4329)</f>
        <v>30</v>
      </c>
      <c r="D4329" s="9" t="s">
        <v>5018</v>
      </c>
      <c r="E4329" s="22">
        <v>45031</v>
      </c>
      <c r="F4329" s="9">
        <v>0</v>
      </c>
      <c r="G4329" s="9">
        <v>13810</v>
      </c>
      <c r="H4329" s="15">
        <v>45031</v>
      </c>
      <c r="I4329" s="9" t="s">
        <v>7456</v>
      </c>
      <c r="J4329" s="9">
        <v>123</v>
      </c>
      <c r="K4329" s="9" t="s">
        <v>7502</v>
      </c>
      <c r="L4329" s="9" t="str">
        <f>IF(OR('1. Raw Data'!L4329="Elec", '1. Raw Data'!L4329="elect"), "Electronics", '1. Raw Data'!L4329)</f>
        <v>Sports</v>
      </c>
      <c r="M4329" s="9">
        <v>750.69</v>
      </c>
      <c r="N4329" s="9">
        <f>IF(ISBLANK('1. Raw Data'!N4329), MEDIAN('1. Raw Data'!$N$2:$N$5001), '1. Raw Data'!N4329)</f>
        <v>442.65</v>
      </c>
      <c r="O4329" s="9">
        <v>5</v>
      </c>
      <c r="P4329" s="9">
        <f>IF(ISBLANK('1. Raw Data'!P4329), 0, '1. Raw Data'!P4329)</f>
        <v>0.1</v>
      </c>
      <c r="Q4329" s="9">
        <v>627</v>
      </c>
      <c r="R4329" s="9">
        <v>2</v>
      </c>
      <c r="S4329" s="9">
        <f t="shared" si="201"/>
        <v>3378.1050000000005</v>
      </c>
      <c r="T4329" s="9">
        <f t="shared" si="202"/>
        <v>1164.8550000000005</v>
      </c>
      <c r="U4329" s="23">
        <f t="shared" si="203"/>
        <v>0.34482498323764366</v>
      </c>
    </row>
    <row r="4330" spans="1:21" x14ac:dyDescent="0.3">
      <c r="A4330" s="9">
        <v>2476</v>
      </c>
      <c r="B4330" s="9" t="str">
        <f>PROPER(TRIM('1. Raw Data'!B4330))</f>
        <v>Customer_4328</v>
      </c>
      <c r="C4330" s="9">
        <f>IF(OR('1. Raw Data'!C4330&lt;18, '1. Raw Data'!C4330&gt;100), MEDIAN('1. Raw Data'!$C$2:$C$5001), '1. Raw Data'!C4330)</f>
        <v>46</v>
      </c>
      <c r="D4330" s="9" t="s">
        <v>5018</v>
      </c>
      <c r="E4330" s="22">
        <v>44037</v>
      </c>
      <c r="F4330" s="9">
        <v>0</v>
      </c>
      <c r="G4330" s="9">
        <v>10730</v>
      </c>
      <c r="H4330" s="15">
        <v>44037</v>
      </c>
      <c r="I4330" s="9" t="s">
        <v>7457</v>
      </c>
      <c r="J4330" s="9">
        <v>142</v>
      </c>
      <c r="K4330" s="9" t="s">
        <v>7500</v>
      </c>
      <c r="L4330" s="9" t="str">
        <f>IF(OR('1. Raw Data'!L4330="Elec", '1. Raw Data'!L4330="elect"), "Electronics", '1. Raw Data'!L4330)</f>
        <v>Clothing</v>
      </c>
      <c r="M4330" s="9">
        <v>1367.56</v>
      </c>
      <c r="N4330" s="9">
        <f>IF(ISBLANK('1. Raw Data'!N4330), MEDIAN('1. Raw Data'!$N$2:$N$5001), '1. Raw Data'!N4330)</f>
        <v>944.55</v>
      </c>
      <c r="O4330" s="9">
        <v>5</v>
      </c>
      <c r="P4330" s="9">
        <f>IF(ISBLANK('1. Raw Data'!P4330), 0, '1. Raw Data'!P4330)</f>
        <v>0.05</v>
      </c>
      <c r="Q4330" s="9">
        <v>728</v>
      </c>
      <c r="R4330" s="9">
        <v>3</v>
      </c>
      <c r="S4330" s="9">
        <f t="shared" si="201"/>
        <v>6495.9099999999989</v>
      </c>
      <c r="T4330" s="9">
        <f t="shared" si="202"/>
        <v>1773.1599999999989</v>
      </c>
      <c r="U4330" s="23">
        <f t="shared" si="203"/>
        <v>0.27296560451114615</v>
      </c>
    </row>
    <row r="4331" spans="1:21" x14ac:dyDescent="0.3">
      <c r="A4331" s="9">
        <v>1282</v>
      </c>
      <c r="B4331" s="9" t="str">
        <f>PROPER(TRIM('1. Raw Data'!B4331))</f>
        <v>Customer_4329</v>
      </c>
      <c r="C4331" s="9">
        <f>IF(OR('1. Raw Data'!C4331&lt;18, '1. Raw Data'!C4331&gt;100), MEDIAN('1. Raw Data'!$C$2:$C$5001), '1. Raw Data'!C4331)</f>
        <v>44</v>
      </c>
      <c r="D4331" s="9" t="s">
        <v>5019</v>
      </c>
      <c r="E4331" s="22">
        <v>44520</v>
      </c>
      <c r="F4331" s="9">
        <v>0</v>
      </c>
      <c r="G4331" s="9">
        <v>11342</v>
      </c>
      <c r="H4331" s="15">
        <v>44520</v>
      </c>
      <c r="I4331" s="9" t="s">
        <v>7456</v>
      </c>
      <c r="J4331" s="9">
        <v>137</v>
      </c>
      <c r="K4331" s="9" t="s">
        <v>7484</v>
      </c>
      <c r="L4331" s="9" t="str">
        <f>IF(OR('1. Raw Data'!L4331="Elec", '1. Raw Data'!L4331="elect"), "Electronics", '1. Raw Data'!L4331)</f>
        <v>Home Appliances</v>
      </c>
      <c r="M4331" s="9">
        <v>517.79</v>
      </c>
      <c r="N4331" s="9">
        <f>IF(ISBLANK('1. Raw Data'!N4331), MEDIAN('1. Raw Data'!$N$2:$N$5001), '1. Raw Data'!N4331)</f>
        <v>340.41</v>
      </c>
      <c r="O4331" s="9">
        <v>1</v>
      </c>
      <c r="P4331" s="9">
        <f>IF(ISBLANK('1. Raw Data'!P4331), 0, '1. Raw Data'!P4331)</f>
        <v>0</v>
      </c>
      <c r="Q4331" s="9">
        <v>404</v>
      </c>
      <c r="R4331" s="9">
        <v>5</v>
      </c>
      <c r="S4331" s="9">
        <f t="shared" si="201"/>
        <v>517.79</v>
      </c>
      <c r="T4331" s="9">
        <f t="shared" si="202"/>
        <v>177.37999999999994</v>
      </c>
      <c r="U4331" s="23">
        <f t="shared" si="203"/>
        <v>0.34257131269433544</v>
      </c>
    </row>
    <row r="4332" spans="1:21" x14ac:dyDescent="0.3">
      <c r="A4332" s="9">
        <v>2359</v>
      </c>
      <c r="B4332" s="9" t="str">
        <f>PROPER(TRIM('1. Raw Data'!B4332))</f>
        <v>Customer_4330</v>
      </c>
      <c r="C4332" s="9">
        <f>IF(OR('1. Raw Data'!C4332&lt;18, '1. Raw Data'!C4332&gt;100), MEDIAN('1. Raw Data'!$C$2:$C$5001), '1. Raw Data'!C4332)</f>
        <v>40</v>
      </c>
      <c r="D4332" s="9" t="s">
        <v>5019</v>
      </c>
      <c r="E4332" s="22">
        <v>44478</v>
      </c>
      <c r="F4332" s="9">
        <v>1</v>
      </c>
      <c r="G4332" s="9">
        <v>11994</v>
      </c>
      <c r="H4332" s="15">
        <v>44449</v>
      </c>
      <c r="I4332" s="9" t="s">
        <v>7457</v>
      </c>
      <c r="J4332" s="9">
        <v>108</v>
      </c>
      <c r="K4332" s="9" t="s">
        <v>7496</v>
      </c>
      <c r="L4332" s="9" t="str">
        <f>IF(OR('1. Raw Data'!L4332="Elec", '1. Raw Data'!L4332="elect"), "Electronics", '1. Raw Data'!L4332)</f>
        <v>Clothing</v>
      </c>
      <c r="M4332" s="9">
        <v>1453.11</v>
      </c>
      <c r="N4332" s="9">
        <f>IF(ISBLANK('1. Raw Data'!N4332), MEDIAN('1. Raw Data'!$N$2:$N$5001), '1. Raw Data'!N4332)</f>
        <v>797.72</v>
      </c>
      <c r="O4332" s="9">
        <v>1</v>
      </c>
      <c r="P4332" s="9">
        <f>IF(ISBLANK('1. Raw Data'!P4332), 0, '1. Raw Data'!P4332)</f>
        <v>0.05</v>
      </c>
      <c r="Q4332" s="9">
        <v>1209</v>
      </c>
      <c r="R4332" s="9">
        <v>3</v>
      </c>
      <c r="S4332" s="9">
        <f t="shared" si="201"/>
        <v>1380.4544999999998</v>
      </c>
      <c r="T4332" s="9">
        <f t="shared" si="202"/>
        <v>582.7344999999998</v>
      </c>
      <c r="U4332" s="23">
        <f t="shared" si="203"/>
        <v>0.42213234844031433</v>
      </c>
    </row>
    <row r="4333" spans="1:21" x14ac:dyDescent="0.3">
      <c r="A4333" s="9">
        <v>1389</v>
      </c>
      <c r="B4333" s="9" t="str">
        <f>PROPER(TRIM('1. Raw Data'!B4333))</f>
        <v>Customer_4331</v>
      </c>
      <c r="C4333" s="9">
        <f>IF(OR('1. Raw Data'!C4333&lt;18, '1. Raw Data'!C4333&gt;100), MEDIAN('1. Raw Data'!$C$2:$C$5001), '1. Raw Data'!C4333)</f>
        <v>33</v>
      </c>
      <c r="D4333" s="9" t="s">
        <v>5021</v>
      </c>
      <c r="E4333" s="22">
        <v>44491</v>
      </c>
      <c r="F4333" s="9">
        <v>0</v>
      </c>
      <c r="G4333" s="9">
        <v>11360</v>
      </c>
      <c r="H4333" s="15">
        <v>44491</v>
      </c>
      <c r="I4333" s="9" t="s">
        <v>7457</v>
      </c>
      <c r="J4333" s="9">
        <v>106</v>
      </c>
      <c r="K4333" s="9" t="s">
        <v>7477</v>
      </c>
      <c r="L4333" s="9" t="str">
        <f>IF(OR('1. Raw Data'!L4333="Elec", '1. Raw Data'!L4333="elect"), "Electronics", '1. Raw Data'!L4333)</f>
        <v>Sports</v>
      </c>
      <c r="M4333" s="9">
        <v>190.76</v>
      </c>
      <c r="N4333" s="9">
        <f>IF(ISBLANK('1. Raw Data'!N4333), MEDIAN('1. Raw Data'!$N$2:$N$5001), '1. Raw Data'!N4333)</f>
        <v>104.92</v>
      </c>
      <c r="O4333" s="9">
        <v>3</v>
      </c>
      <c r="P4333" s="9">
        <f>IF(ISBLANK('1. Raw Data'!P4333), 0, '1. Raw Data'!P4333)</f>
        <v>0.2</v>
      </c>
      <c r="Q4333" s="9">
        <v>789</v>
      </c>
      <c r="R4333" s="9">
        <v>5</v>
      </c>
      <c r="S4333" s="9">
        <f t="shared" si="201"/>
        <v>457.82400000000001</v>
      </c>
      <c r="T4333" s="9">
        <f t="shared" si="202"/>
        <v>143.06400000000002</v>
      </c>
      <c r="U4333" s="23">
        <f t="shared" si="203"/>
        <v>0.31248689452715456</v>
      </c>
    </row>
    <row r="4334" spans="1:21" x14ac:dyDescent="0.3">
      <c r="A4334" s="9">
        <v>1999</v>
      </c>
      <c r="B4334" s="9" t="str">
        <f>PROPER(TRIM('1. Raw Data'!B4334))</f>
        <v>Customer_4332</v>
      </c>
      <c r="C4334" s="9">
        <f>IF(OR('1. Raw Data'!C4334&lt;18, '1. Raw Data'!C4334&gt;100), MEDIAN('1. Raw Data'!$C$2:$C$5001), '1. Raw Data'!C4334)</f>
        <v>30</v>
      </c>
      <c r="D4334" s="9" t="s">
        <v>5020</v>
      </c>
      <c r="E4334" s="22">
        <v>44110</v>
      </c>
      <c r="F4334" s="9">
        <v>1</v>
      </c>
      <c r="G4334" s="9">
        <v>12078</v>
      </c>
      <c r="H4334" s="15">
        <v>43992</v>
      </c>
      <c r="I4334" s="9" t="s">
        <v>7457</v>
      </c>
      <c r="J4334" s="9">
        <v>137</v>
      </c>
      <c r="K4334" s="9" t="s">
        <v>7484</v>
      </c>
      <c r="L4334" s="9" t="str">
        <f>IF(OR('1. Raw Data'!L4334="Elec", '1. Raw Data'!L4334="elect"), "Electronics", '1. Raw Data'!L4334)</f>
        <v>Sports</v>
      </c>
      <c r="M4334" s="9">
        <v>1358.87</v>
      </c>
      <c r="N4334" s="9">
        <f>IF(ISBLANK('1. Raw Data'!N4334), MEDIAN('1. Raw Data'!$N$2:$N$5001), '1. Raw Data'!N4334)</f>
        <v>818.36</v>
      </c>
      <c r="O4334" s="9">
        <v>3</v>
      </c>
      <c r="P4334" s="9">
        <f>IF(ISBLANK('1. Raw Data'!P4334), 0, '1. Raw Data'!P4334)</f>
        <v>0</v>
      </c>
      <c r="Q4334" s="9">
        <v>1548</v>
      </c>
      <c r="R4334" s="9">
        <v>1</v>
      </c>
      <c r="S4334" s="9">
        <f t="shared" si="201"/>
        <v>4076.6099999999997</v>
      </c>
      <c r="T4334" s="9">
        <f t="shared" si="202"/>
        <v>1621.5299999999997</v>
      </c>
      <c r="U4334" s="23">
        <f t="shared" si="203"/>
        <v>0.39776431888260094</v>
      </c>
    </row>
    <row r="4335" spans="1:21" x14ac:dyDescent="0.3">
      <c r="A4335" s="9">
        <v>1524</v>
      </c>
      <c r="B4335" s="9" t="str">
        <f>PROPER(TRIM('1. Raw Data'!B4335))</f>
        <v>Customer_4333</v>
      </c>
      <c r="C4335" s="9">
        <f>IF(OR('1. Raw Data'!C4335&lt;18, '1. Raw Data'!C4335&gt;100), MEDIAN('1. Raw Data'!$C$2:$C$5001), '1. Raw Data'!C4335)</f>
        <v>22</v>
      </c>
      <c r="D4335" s="9" t="s">
        <v>5021</v>
      </c>
      <c r="E4335" s="22">
        <v>44153</v>
      </c>
      <c r="F4335" s="9">
        <v>0</v>
      </c>
      <c r="G4335" s="9">
        <v>10977</v>
      </c>
      <c r="H4335" s="15">
        <v>44153</v>
      </c>
      <c r="I4335" s="9" t="s">
        <v>7457</v>
      </c>
      <c r="J4335" s="9">
        <v>122</v>
      </c>
      <c r="K4335" s="9" t="s">
        <v>7465</v>
      </c>
      <c r="L4335" s="9" t="str">
        <f>IF(OR('1. Raw Data'!L4335="Elec", '1. Raw Data'!L4335="elect"), "Electronics", '1. Raw Data'!L4335)</f>
        <v>Sports</v>
      </c>
      <c r="M4335" s="9">
        <v>695.56</v>
      </c>
      <c r="N4335" s="9">
        <f>IF(ISBLANK('1. Raw Data'!N4335), MEDIAN('1. Raw Data'!$N$2:$N$5001), '1. Raw Data'!N4335)</f>
        <v>302.02999999999997</v>
      </c>
      <c r="O4335" s="9">
        <v>4</v>
      </c>
      <c r="P4335" s="9">
        <f>IF(ISBLANK('1. Raw Data'!P4335), 0, '1. Raw Data'!P4335)</f>
        <v>0</v>
      </c>
      <c r="Q4335" s="9">
        <v>1226</v>
      </c>
      <c r="R4335" s="9">
        <v>3</v>
      </c>
      <c r="S4335" s="9">
        <f t="shared" si="201"/>
        <v>2782.24</v>
      </c>
      <c r="T4335" s="9">
        <f t="shared" si="202"/>
        <v>1574.12</v>
      </c>
      <c r="U4335" s="23">
        <f t="shared" si="203"/>
        <v>0.56577434010006322</v>
      </c>
    </row>
    <row r="4336" spans="1:21" x14ac:dyDescent="0.3">
      <c r="A4336" s="9">
        <v>2263</v>
      </c>
      <c r="B4336" s="9" t="str">
        <f>PROPER(TRIM('1. Raw Data'!B4336))</f>
        <v>Customer_4334</v>
      </c>
      <c r="C4336" s="9">
        <f>IF(OR('1. Raw Data'!C4336&lt;18, '1. Raw Data'!C4336&gt;100), MEDIAN('1. Raw Data'!$C$2:$C$5001), '1. Raw Data'!C4336)</f>
        <v>30</v>
      </c>
      <c r="D4336" s="9" t="s">
        <v>5023</v>
      </c>
      <c r="E4336" s="22">
        <v>45330</v>
      </c>
      <c r="F4336" s="9">
        <v>1</v>
      </c>
      <c r="G4336" s="9">
        <v>10914</v>
      </c>
      <c r="H4336" s="15">
        <v>45506</v>
      </c>
      <c r="I4336" s="9" t="s">
        <v>7457</v>
      </c>
      <c r="J4336" s="9">
        <v>106</v>
      </c>
      <c r="K4336" s="9" t="s">
        <v>7477</v>
      </c>
      <c r="L4336" s="9" t="str">
        <f>IF(OR('1. Raw Data'!L4336="Elec", '1. Raw Data'!L4336="elect"), "Electronics", '1. Raw Data'!L4336)</f>
        <v>Home Appliances</v>
      </c>
      <c r="M4336" s="9">
        <v>156.93</v>
      </c>
      <c r="N4336" s="9">
        <f>IF(ISBLANK('1. Raw Data'!N4336), MEDIAN('1. Raw Data'!$N$2:$N$5001), '1. Raw Data'!N4336)</f>
        <v>109.85</v>
      </c>
      <c r="O4336" s="9">
        <v>2</v>
      </c>
      <c r="P4336" s="9">
        <f>IF(ISBLANK('1. Raw Data'!P4336), 0, '1. Raw Data'!P4336)</f>
        <v>0</v>
      </c>
      <c r="Q4336" s="9">
        <v>328</v>
      </c>
      <c r="R4336" s="9">
        <v>2</v>
      </c>
      <c r="S4336" s="9">
        <f t="shared" si="201"/>
        <v>313.86</v>
      </c>
      <c r="T4336" s="9">
        <f t="shared" si="202"/>
        <v>94.160000000000025</v>
      </c>
      <c r="U4336" s="23">
        <f t="shared" si="203"/>
        <v>0.30000637226789023</v>
      </c>
    </row>
    <row r="4337" spans="1:21" x14ac:dyDescent="0.3">
      <c r="A4337" s="9">
        <v>1658</v>
      </c>
      <c r="B4337" s="9" t="str">
        <f>PROPER(TRIM('1. Raw Data'!B4337))</f>
        <v>Customer_4335</v>
      </c>
      <c r="C4337" s="9">
        <f>IF(OR('1. Raw Data'!C4337&lt;18, '1. Raw Data'!C4337&gt;100), MEDIAN('1. Raw Data'!$C$2:$C$5001), '1. Raw Data'!C4337)</f>
        <v>48</v>
      </c>
      <c r="D4337" s="9" t="s">
        <v>5023</v>
      </c>
      <c r="E4337" s="22">
        <v>44725</v>
      </c>
      <c r="F4337" s="9">
        <v>0</v>
      </c>
      <c r="G4337" s="9">
        <v>13697</v>
      </c>
      <c r="H4337" s="15">
        <v>44725</v>
      </c>
      <c r="I4337" s="9" t="s">
        <v>7456</v>
      </c>
      <c r="J4337" s="9">
        <v>132</v>
      </c>
      <c r="K4337" s="9" t="s">
        <v>7506</v>
      </c>
      <c r="L4337" s="9" t="str">
        <f>IF(OR('1. Raw Data'!L4337="Elec", '1. Raw Data'!L4337="elect"), "Electronics", '1. Raw Data'!L4337)</f>
        <v>Sports</v>
      </c>
      <c r="M4337" s="9">
        <v>1325.31</v>
      </c>
      <c r="N4337" s="9">
        <f>IF(ISBLANK('1. Raw Data'!N4337), MEDIAN('1. Raw Data'!$N$2:$N$5001), '1. Raw Data'!N4337)</f>
        <v>736.4</v>
      </c>
      <c r="O4337" s="9">
        <v>1</v>
      </c>
      <c r="P4337" s="9">
        <f>IF(ISBLANK('1. Raw Data'!P4337), 0, '1. Raw Data'!P4337)</f>
        <v>0</v>
      </c>
      <c r="Q4337" s="9">
        <v>768</v>
      </c>
      <c r="R4337" s="9">
        <v>4</v>
      </c>
      <c r="S4337" s="9">
        <f t="shared" si="201"/>
        <v>1325.31</v>
      </c>
      <c r="T4337" s="9">
        <f t="shared" si="202"/>
        <v>588.91</v>
      </c>
      <c r="U4337" s="23">
        <f t="shared" si="203"/>
        <v>0.44435641472561138</v>
      </c>
    </row>
    <row r="4338" spans="1:21" x14ac:dyDescent="0.3">
      <c r="A4338" s="9">
        <v>1715</v>
      </c>
      <c r="B4338" s="9" t="str">
        <f>PROPER(TRIM('1. Raw Data'!B4338))</f>
        <v>Customer_4336</v>
      </c>
      <c r="C4338" s="9">
        <f>IF(OR('1. Raw Data'!C4338&lt;18, '1. Raw Data'!C4338&gt;100), MEDIAN('1. Raw Data'!$C$2:$C$5001), '1. Raw Data'!C4338)</f>
        <v>60</v>
      </c>
      <c r="D4338" s="9" t="s">
        <v>5019</v>
      </c>
      <c r="E4338" s="22">
        <v>45140</v>
      </c>
      <c r="F4338" s="9">
        <v>0</v>
      </c>
      <c r="G4338" s="9">
        <v>11637</v>
      </c>
      <c r="H4338" s="15">
        <v>44965</v>
      </c>
      <c r="I4338" s="9" t="s">
        <v>7456</v>
      </c>
      <c r="J4338" s="9">
        <v>117</v>
      </c>
      <c r="K4338" s="9" t="s">
        <v>7483</v>
      </c>
      <c r="L4338" s="9" t="str">
        <f>IF(OR('1. Raw Data'!L4338="Elec", '1. Raw Data'!L4338="elect"), "Electronics", '1. Raw Data'!L4338)</f>
        <v>Sports</v>
      </c>
      <c r="M4338" s="9">
        <v>415.31</v>
      </c>
      <c r="N4338" s="9">
        <f>IF(ISBLANK('1. Raw Data'!N4338), MEDIAN('1. Raw Data'!$N$2:$N$5001), '1. Raw Data'!N4338)</f>
        <v>279.49</v>
      </c>
      <c r="O4338" s="9">
        <v>3</v>
      </c>
      <c r="P4338" s="9">
        <f>IF(ISBLANK('1. Raw Data'!P4338), 0, '1. Raw Data'!P4338)</f>
        <v>0</v>
      </c>
      <c r="Q4338" s="9">
        <v>518</v>
      </c>
      <c r="R4338" s="9">
        <v>5</v>
      </c>
      <c r="S4338" s="9">
        <f t="shared" si="201"/>
        <v>1245.93</v>
      </c>
      <c r="T4338" s="9">
        <f t="shared" si="202"/>
        <v>407.46000000000004</v>
      </c>
      <c r="U4338" s="23">
        <f t="shared" si="203"/>
        <v>0.32703281885820235</v>
      </c>
    </row>
    <row r="4339" spans="1:21" x14ac:dyDescent="0.3">
      <c r="A4339" s="9">
        <v>1890</v>
      </c>
      <c r="B4339" s="9" t="str">
        <f>PROPER(TRIM('1. Raw Data'!B4339))</f>
        <v>Customer_4337</v>
      </c>
      <c r="C4339" s="9">
        <f>IF(OR('1. Raw Data'!C4339&lt;18, '1. Raw Data'!C4339&gt;100), MEDIAN('1. Raw Data'!$C$2:$C$5001), '1. Raw Data'!C4339)</f>
        <v>58</v>
      </c>
      <c r="D4339" s="9" t="s">
        <v>5018</v>
      </c>
      <c r="E4339" s="22">
        <v>44828</v>
      </c>
      <c r="F4339" s="9">
        <v>0</v>
      </c>
      <c r="G4339" s="9">
        <v>11628</v>
      </c>
      <c r="H4339" s="15">
        <v>44828</v>
      </c>
      <c r="I4339" s="9" t="s">
        <v>7456</v>
      </c>
      <c r="J4339" s="9">
        <v>138</v>
      </c>
      <c r="K4339" s="9" t="s">
        <v>7464</v>
      </c>
      <c r="L4339" s="9" t="str">
        <f>IF(OR('1. Raw Data'!L4339="Elec", '1. Raw Data'!L4339="elect"), "Electronics", '1. Raw Data'!L4339)</f>
        <v>Home Appliances</v>
      </c>
      <c r="M4339" s="9">
        <v>82.26</v>
      </c>
      <c r="N4339" s="9">
        <f>IF(ISBLANK('1. Raw Data'!N4339), MEDIAN('1. Raw Data'!$N$2:$N$5001), '1. Raw Data'!N4339)</f>
        <v>56.78</v>
      </c>
      <c r="O4339" s="9">
        <v>1</v>
      </c>
      <c r="P4339" s="9">
        <f>IF(ISBLANK('1. Raw Data'!P4339), 0, '1. Raw Data'!P4339)</f>
        <v>0.2</v>
      </c>
      <c r="Q4339" s="9">
        <v>830</v>
      </c>
      <c r="R4339" s="9">
        <v>6</v>
      </c>
      <c r="S4339" s="9">
        <f t="shared" si="201"/>
        <v>65.808000000000007</v>
      </c>
      <c r="T4339" s="9">
        <f t="shared" si="202"/>
        <v>9.0280000000000058</v>
      </c>
      <c r="U4339" s="23">
        <f t="shared" si="203"/>
        <v>0.13718696814976911</v>
      </c>
    </row>
    <row r="4340" spans="1:21" x14ac:dyDescent="0.3">
      <c r="A4340" s="9">
        <v>2481</v>
      </c>
      <c r="B4340" s="9" t="str">
        <f>PROPER(TRIM('1. Raw Data'!B4340))</f>
        <v>Customer_4338</v>
      </c>
      <c r="C4340" s="9">
        <f>IF(OR('1. Raw Data'!C4340&lt;18, '1. Raw Data'!C4340&gt;100), MEDIAN('1. Raw Data'!$C$2:$C$5001), '1. Raw Data'!C4340)</f>
        <v>42</v>
      </c>
      <c r="D4340" s="9" t="s">
        <v>5023</v>
      </c>
      <c r="E4340" s="22">
        <v>45160</v>
      </c>
      <c r="F4340" s="9">
        <v>1</v>
      </c>
      <c r="G4340" s="9">
        <v>12254</v>
      </c>
      <c r="H4340" s="15">
        <v>45160</v>
      </c>
      <c r="I4340" s="9" t="s">
        <v>7456</v>
      </c>
      <c r="J4340" s="9">
        <v>117</v>
      </c>
      <c r="K4340" s="9" t="s">
        <v>7483</v>
      </c>
      <c r="L4340" s="9" t="str">
        <f>IF(OR('1. Raw Data'!L4340="Elec", '1. Raw Data'!L4340="elect"), "Electronics", '1. Raw Data'!L4340)</f>
        <v>Sports</v>
      </c>
      <c r="M4340" s="9">
        <v>246.92</v>
      </c>
      <c r="N4340" s="9">
        <f>IF(ISBLANK('1. Raw Data'!N4340), MEDIAN('1. Raw Data'!$N$2:$N$5001), '1. Raw Data'!N4340)</f>
        <v>141.85</v>
      </c>
      <c r="O4340" s="9">
        <v>1</v>
      </c>
      <c r="P4340" s="9">
        <f>IF(ISBLANK('1. Raw Data'!P4340), 0, '1. Raw Data'!P4340)</f>
        <v>0</v>
      </c>
      <c r="Q4340" s="9">
        <v>498</v>
      </c>
      <c r="R4340" s="9">
        <v>3</v>
      </c>
      <c r="S4340" s="9">
        <f t="shared" si="201"/>
        <v>246.92</v>
      </c>
      <c r="T4340" s="9">
        <f t="shared" si="202"/>
        <v>105.07</v>
      </c>
      <c r="U4340" s="23">
        <f t="shared" si="203"/>
        <v>0.42552243641665316</v>
      </c>
    </row>
    <row r="4341" spans="1:21" x14ac:dyDescent="0.3">
      <c r="A4341" s="9">
        <v>2112</v>
      </c>
      <c r="B4341" s="9" t="str">
        <f>PROPER(TRIM('1. Raw Data'!B4341))</f>
        <v>Customer_4339</v>
      </c>
      <c r="C4341" s="9">
        <f>IF(OR('1. Raw Data'!C4341&lt;18, '1. Raw Data'!C4341&gt;100), MEDIAN('1. Raw Data'!$C$2:$C$5001), '1. Raw Data'!C4341)</f>
        <v>60</v>
      </c>
      <c r="D4341" s="9" t="s">
        <v>5023</v>
      </c>
      <c r="E4341" s="22">
        <v>44510</v>
      </c>
      <c r="F4341" s="9">
        <v>0</v>
      </c>
      <c r="G4341" s="9">
        <v>11981</v>
      </c>
      <c r="H4341" s="15">
        <v>44480</v>
      </c>
      <c r="I4341" s="9" t="s">
        <v>7457</v>
      </c>
      <c r="J4341" s="9">
        <v>137</v>
      </c>
      <c r="K4341" s="9" t="s">
        <v>7484</v>
      </c>
      <c r="L4341" s="9" t="str">
        <f>IF(OR('1. Raw Data'!L4341="Elec", '1. Raw Data'!L4341="elect"), "Electronics", '1. Raw Data'!L4341)</f>
        <v>Electronics</v>
      </c>
      <c r="M4341" s="9">
        <v>1005.72</v>
      </c>
      <c r="N4341" s="9">
        <f>IF(ISBLANK('1. Raw Data'!N4341), MEDIAN('1. Raw Data'!$N$2:$N$5001), '1. Raw Data'!N4341)</f>
        <v>433.47</v>
      </c>
      <c r="O4341" s="9">
        <v>2</v>
      </c>
      <c r="P4341" s="9">
        <f>IF(ISBLANK('1. Raw Data'!P4341), 0, '1. Raw Data'!P4341)</f>
        <v>0</v>
      </c>
      <c r="Q4341" s="9">
        <v>721</v>
      </c>
      <c r="R4341" s="9">
        <v>4</v>
      </c>
      <c r="S4341" s="9">
        <f t="shared" si="201"/>
        <v>2011.44</v>
      </c>
      <c r="T4341" s="9">
        <f t="shared" si="202"/>
        <v>1144.5</v>
      </c>
      <c r="U4341" s="23">
        <f t="shared" si="203"/>
        <v>0.56899534661734874</v>
      </c>
    </row>
    <row r="4342" spans="1:21" x14ac:dyDescent="0.3">
      <c r="A4342" s="9">
        <v>2118</v>
      </c>
      <c r="B4342" s="9" t="str">
        <f>PROPER(TRIM('1. Raw Data'!B4342))</f>
        <v>Customer_4340</v>
      </c>
      <c r="C4342" s="9">
        <f>IF(OR('1. Raw Data'!C4342&lt;18, '1. Raw Data'!C4342&gt;100), MEDIAN('1. Raw Data'!$C$2:$C$5001), '1. Raw Data'!C4342)</f>
        <v>35</v>
      </c>
      <c r="D4342" s="9" t="s">
        <v>5021</v>
      </c>
      <c r="E4342" s="22">
        <v>44187</v>
      </c>
      <c r="F4342" s="9">
        <v>1</v>
      </c>
      <c r="G4342" s="9">
        <v>12950</v>
      </c>
      <c r="H4342" s="15">
        <v>44187</v>
      </c>
      <c r="I4342" s="9" t="s">
        <v>7455</v>
      </c>
      <c r="J4342" s="9">
        <v>123</v>
      </c>
      <c r="K4342" s="9" t="s">
        <v>7502</v>
      </c>
      <c r="L4342" s="9" t="str">
        <f>IF(OR('1. Raw Data'!L4342="Elec", '1. Raw Data'!L4342="elect"), "Electronics", '1. Raw Data'!L4342)</f>
        <v>Sports</v>
      </c>
      <c r="M4342" s="9">
        <v>1467.83</v>
      </c>
      <c r="N4342" s="9">
        <f>IF(ISBLANK('1. Raw Data'!N4342), MEDIAN('1. Raw Data'!$N$2:$N$5001), '1. Raw Data'!N4342)</f>
        <v>839.6</v>
      </c>
      <c r="O4342" s="9">
        <v>1</v>
      </c>
      <c r="P4342" s="9">
        <f>IF(ISBLANK('1. Raw Data'!P4342), 0, '1. Raw Data'!P4342)</f>
        <v>0</v>
      </c>
      <c r="Q4342" s="9">
        <v>1167</v>
      </c>
      <c r="R4342" s="9">
        <v>2</v>
      </c>
      <c r="S4342" s="9">
        <f t="shared" si="201"/>
        <v>1467.83</v>
      </c>
      <c r="T4342" s="9">
        <f t="shared" si="202"/>
        <v>628.2299999999999</v>
      </c>
      <c r="U4342" s="23">
        <f t="shared" si="203"/>
        <v>0.42799915521552218</v>
      </c>
    </row>
    <row r="4343" spans="1:21" x14ac:dyDescent="0.3">
      <c r="A4343" s="9">
        <v>1451</v>
      </c>
      <c r="B4343" s="9" t="str">
        <f>PROPER(TRIM('1. Raw Data'!B4343))</f>
        <v>Customer_4341</v>
      </c>
      <c r="C4343" s="9">
        <f>IF(OR('1. Raw Data'!C4343&lt;18, '1. Raw Data'!C4343&gt;100), MEDIAN('1. Raw Data'!$C$2:$C$5001), '1. Raw Data'!C4343)</f>
        <v>20</v>
      </c>
      <c r="D4343" s="9" t="s">
        <v>5021</v>
      </c>
      <c r="E4343" s="22">
        <v>45279</v>
      </c>
      <c r="F4343" s="9">
        <v>0</v>
      </c>
      <c r="G4343" s="9">
        <v>13300</v>
      </c>
      <c r="H4343" s="15">
        <v>45279</v>
      </c>
      <c r="I4343" s="9" t="s">
        <v>7455</v>
      </c>
      <c r="J4343" s="9">
        <v>149</v>
      </c>
      <c r="K4343" s="9" t="s">
        <v>7467</v>
      </c>
      <c r="L4343" s="9" t="str">
        <f>IF(OR('1. Raw Data'!L4343="Elec", '1. Raw Data'!L4343="elect"), "Electronics", '1. Raw Data'!L4343)</f>
        <v>Home Appliances</v>
      </c>
      <c r="M4343" s="9">
        <v>211.62</v>
      </c>
      <c r="N4343" s="9">
        <f>IF(ISBLANK('1. Raw Data'!N4343), MEDIAN('1. Raw Data'!$N$2:$N$5001), '1. Raw Data'!N4343)</f>
        <v>122.59</v>
      </c>
      <c r="O4343" s="9">
        <v>2</v>
      </c>
      <c r="P4343" s="9">
        <f>IF(ISBLANK('1. Raw Data'!P4343), 0, '1. Raw Data'!P4343)</f>
        <v>0</v>
      </c>
      <c r="Q4343" s="9">
        <v>334</v>
      </c>
      <c r="R4343" s="9">
        <v>3</v>
      </c>
      <c r="S4343" s="9">
        <f t="shared" si="201"/>
        <v>423.24</v>
      </c>
      <c r="T4343" s="9">
        <f t="shared" si="202"/>
        <v>178.06</v>
      </c>
      <c r="U4343" s="23">
        <f t="shared" si="203"/>
        <v>0.42070692751157734</v>
      </c>
    </row>
    <row r="4344" spans="1:21" x14ac:dyDescent="0.3">
      <c r="A4344" s="9">
        <v>1427</v>
      </c>
      <c r="B4344" s="9" t="str">
        <f>PROPER(TRIM('1. Raw Data'!B4344))</f>
        <v>Customer_4342</v>
      </c>
      <c r="C4344" s="9">
        <f>IF(OR('1. Raw Data'!C4344&lt;18, '1. Raw Data'!C4344&gt;100), MEDIAN('1. Raw Data'!$C$2:$C$5001), '1. Raw Data'!C4344)</f>
        <v>68</v>
      </c>
      <c r="D4344" s="9" t="s">
        <v>5023</v>
      </c>
      <c r="E4344" s="22">
        <v>44981</v>
      </c>
      <c r="F4344" s="9">
        <v>0</v>
      </c>
      <c r="G4344" s="9">
        <v>10582</v>
      </c>
      <c r="H4344" s="15">
        <v>44981</v>
      </c>
      <c r="I4344" s="9" t="s">
        <v>7455</v>
      </c>
      <c r="J4344" s="9">
        <v>149</v>
      </c>
      <c r="K4344" s="9" t="s">
        <v>7467</v>
      </c>
      <c r="L4344" s="9" t="str">
        <f>IF(OR('1. Raw Data'!L4344="Elec", '1. Raw Data'!L4344="elect"), "Electronics", '1. Raw Data'!L4344)</f>
        <v>Sports</v>
      </c>
      <c r="M4344" s="9">
        <v>719.82</v>
      </c>
      <c r="N4344" s="9">
        <f>IF(ISBLANK('1. Raw Data'!N4344), MEDIAN('1. Raw Data'!$N$2:$N$5001), '1. Raw Data'!N4344)</f>
        <v>458.35</v>
      </c>
      <c r="O4344" s="9">
        <v>2</v>
      </c>
      <c r="P4344" s="9">
        <f>IF(ISBLANK('1. Raw Data'!P4344), 0, '1. Raw Data'!P4344)</f>
        <v>0</v>
      </c>
      <c r="Q4344" s="9">
        <v>441</v>
      </c>
      <c r="R4344" s="9">
        <v>4</v>
      </c>
      <c r="S4344" s="9">
        <f t="shared" si="201"/>
        <v>1439.64</v>
      </c>
      <c r="T4344" s="9">
        <f t="shared" si="202"/>
        <v>522.94000000000005</v>
      </c>
      <c r="U4344" s="23">
        <f t="shared" si="203"/>
        <v>0.36324358867494655</v>
      </c>
    </row>
    <row r="4345" spans="1:21" x14ac:dyDescent="0.3">
      <c r="A4345" s="9">
        <v>2174</v>
      </c>
      <c r="B4345" s="9" t="str">
        <f>PROPER(TRIM('1. Raw Data'!B4345))</f>
        <v>Customer_4343</v>
      </c>
      <c r="C4345" s="9">
        <f>IF(OR('1. Raw Data'!C4345&lt;18, '1. Raw Data'!C4345&gt;100), MEDIAN('1. Raw Data'!$C$2:$C$5001), '1. Raw Data'!C4345)</f>
        <v>47</v>
      </c>
      <c r="D4345" s="9" t="s">
        <v>5019</v>
      </c>
      <c r="E4345" s="22">
        <v>45251</v>
      </c>
      <c r="F4345" s="9">
        <v>0</v>
      </c>
      <c r="G4345" s="9">
        <v>13413</v>
      </c>
      <c r="H4345" s="15">
        <v>45251</v>
      </c>
      <c r="I4345" s="9" t="s">
        <v>7455</v>
      </c>
      <c r="J4345" s="9">
        <v>113</v>
      </c>
      <c r="K4345" s="9" t="s">
        <v>7460</v>
      </c>
      <c r="L4345" s="9" t="str">
        <f>IF(OR('1. Raw Data'!L4345="Elec", '1. Raw Data'!L4345="elect"), "Electronics", '1. Raw Data'!L4345)</f>
        <v>Home Appliances</v>
      </c>
      <c r="M4345" s="9">
        <v>311.92</v>
      </c>
      <c r="N4345" s="9">
        <f>IF(ISBLANK('1. Raw Data'!N4345), MEDIAN('1. Raw Data'!$N$2:$N$5001), '1. Raw Data'!N4345)</f>
        <v>129.28</v>
      </c>
      <c r="O4345" s="9">
        <v>1</v>
      </c>
      <c r="P4345" s="9">
        <f>IF(ISBLANK('1. Raw Data'!P4345), 0, '1. Raw Data'!P4345)</f>
        <v>0.05</v>
      </c>
      <c r="Q4345" s="9">
        <v>407</v>
      </c>
      <c r="R4345" s="9">
        <v>2</v>
      </c>
      <c r="S4345" s="9">
        <f t="shared" si="201"/>
        <v>296.32400000000001</v>
      </c>
      <c r="T4345" s="9">
        <f t="shared" si="202"/>
        <v>167.04400000000001</v>
      </c>
      <c r="U4345" s="23">
        <f t="shared" si="203"/>
        <v>0.56372079210593806</v>
      </c>
    </row>
    <row r="4346" spans="1:21" x14ac:dyDescent="0.3">
      <c r="A4346" s="9">
        <v>2399</v>
      </c>
      <c r="B4346" s="9" t="str">
        <f>PROPER(TRIM('1. Raw Data'!B4346))</f>
        <v>Customer_4344</v>
      </c>
      <c r="C4346" s="9">
        <f>IF(OR('1. Raw Data'!C4346&lt;18, '1. Raw Data'!C4346&gt;100), MEDIAN('1. Raw Data'!$C$2:$C$5001), '1. Raw Data'!C4346)</f>
        <v>40</v>
      </c>
      <c r="D4346" s="9" t="s">
        <v>5021</v>
      </c>
      <c r="E4346" s="22">
        <v>45087</v>
      </c>
      <c r="F4346" s="9">
        <v>0</v>
      </c>
      <c r="G4346" s="9">
        <v>10459</v>
      </c>
      <c r="H4346" s="15">
        <v>45205</v>
      </c>
      <c r="I4346" s="9" t="s">
        <v>7456</v>
      </c>
      <c r="J4346" s="9">
        <v>132</v>
      </c>
      <c r="K4346" s="9" t="s">
        <v>7506</v>
      </c>
      <c r="L4346" s="9" t="str">
        <f>IF(OR('1. Raw Data'!L4346="Elec", '1. Raw Data'!L4346="elect"), "Electronics", '1. Raw Data'!L4346)</f>
        <v>Sports</v>
      </c>
      <c r="M4346" s="9">
        <v>1130.3</v>
      </c>
      <c r="N4346" s="9">
        <f>IF(ISBLANK('1. Raw Data'!N4346), MEDIAN('1. Raw Data'!$N$2:$N$5001), '1. Raw Data'!N4346)</f>
        <v>610.24</v>
      </c>
      <c r="O4346" s="9">
        <v>1</v>
      </c>
      <c r="P4346" s="9">
        <f>IF(ISBLANK('1. Raw Data'!P4346), 0, '1. Raw Data'!P4346)</f>
        <v>0</v>
      </c>
      <c r="Q4346" s="9">
        <v>353</v>
      </c>
      <c r="R4346" s="9">
        <v>5</v>
      </c>
      <c r="S4346" s="9">
        <f t="shared" si="201"/>
        <v>1130.3</v>
      </c>
      <c r="T4346" s="9">
        <f t="shared" si="202"/>
        <v>520.05999999999995</v>
      </c>
      <c r="U4346" s="23">
        <f t="shared" si="203"/>
        <v>0.46010793594620897</v>
      </c>
    </row>
    <row r="4347" spans="1:21" x14ac:dyDescent="0.3">
      <c r="A4347" s="9">
        <v>2045</v>
      </c>
      <c r="B4347" s="9" t="str">
        <f>PROPER(TRIM('1. Raw Data'!B4347))</f>
        <v>Customer_4345</v>
      </c>
      <c r="C4347" s="9">
        <f>IF(OR('1. Raw Data'!C4347&lt;18, '1. Raw Data'!C4347&gt;100), MEDIAN('1. Raw Data'!$C$2:$C$5001), '1. Raw Data'!C4347)</f>
        <v>63</v>
      </c>
      <c r="D4347" s="9" t="s">
        <v>5023</v>
      </c>
      <c r="E4347" s="22">
        <v>44561</v>
      </c>
      <c r="F4347" s="9">
        <v>0</v>
      </c>
      <c r="G4347" s="9">
        <v>10135</v>
      </c>
      <c r="H4347" s="15">
        <v>44561</v>
      </c>
      <c r="I4347" s="9" t="s">
        <v>7457</v>
      </c>
      <c r="J4347" s="9">
        <v>122</v>
      </c>
      <c r="K4347" s="9" t="s">
        <v>7465</v>
      </c>
      <c r="L4347" s="9" t="str">
        <f>IF(OR('1. Raw Data'!L4347="Elec", '1. Raw Data'!L4347="elect"), "Electronics", '1. Raw Data'!L4347)</f>
        <v>Electronics</v>
      </c>
      <c r="M4347" s="9">
        <v>221.19</v>
      </c>
      <c r="N4347" s="9">
        <f>IF(ISBLANK('1. Raw Data'!N4347), MEDIAN('1. Raw Data'!$N$2:$N$5001), '1. Raw Data'!N4347)</f>
        <v>149.71</v>
      </c>
      <c r="O4347" s="9">
        <v>3</v>
      </c>
      <c r="P4347" s="9">
        <f>IF(ISBLANK('1. Raw Data'!P4347), 0, '1. Raw Data'!P4347)</f>
        <v>0.2</v>
      </c>
      <c r="Q4347" s="9">
        <v>331</v>
      </c>
      <c r="R4347" s="9">
        <v>5</v>
      </c>
      <c r="S4347" s="9">
        <f t="shared" si="201"/>
        <v>530.85599999999999</v>
      </c>
      <c r="T4347" s="9">
        <f t="shared" si="202"/>
        <v>81.725999999999999</v>
      </c>
      <c r="U4347" s="23">
        <f t="shared" si="203"/>
        <v>0.15395135403951354</v>
      </c>
    </row>
    <row r="4348" spans="1:21" x14ac:dyDescent="0.3">
      <c r="A4348" s="9">
        <v>1882</v>
      </c>
      <c r="B4348" s="9" t="str">
        <f>PROPER(TRIM('1. Raw Data'!B4348))</f>
        <v>Customer_4346</v>
      </c>
      <c r="C4348" s="9">
        <f>IF(OR('1. Raw Data'!C4348&lt;18, '1. Raw Data'!C4348&gt;100), MEDIAN('1. Raw Data'!$C$2:$C$5001), '1. Raw Data'!C4348)</f>
        <v>28</v>
      </c>
      <c r="D4348" s="9" t="s">
        <v>5018</v>
      </c>
      <c r="E4348" s="22">
        <v>44288</v>
      </c>
      <c r="F4348" s="9">
        <v>0</v>
      </c>
      <c r="G4348" s="9">
        <v>11976</v>
      </c>
      <c r="H4348" s="15">
        <v>44231</v>
      </c>
      <c r="I4348" s="9" t="s">
        <v>7456</v>
      </c>
      <c r="J4348" s="9">
        <v>107</v>
      </c>
      <c r="K4348" s="9" t="s">
        <v>7485</v>
      </c>
      <c r="L4348" s="9" t="str">
        <f>IF(OR('1. Raw Data'!L4348="Elec", '1. Raw Data'!L4348="elect"), "Electronics", '1. Raw Data'!L4348)</f>
        <v>Home Appliances</v>
      </c>
      <c r="M4348" s="9">
        <v>397.77</v>
      </c>
      <c r="N4348" s="9">
        <f>IF(ISBLANK('1. Raw Data'!N4348), MEDIAN('1. Raw Data'!$N$2:$N$5001), '1. Raw Data'!N4348)</f>
        <v>277.39999999999998</v>
      </c>
      <c r="O4348" s="9">
        <v>1</v>
      </c>
      <c r="P4348" s="9">
        <f>IF(ISBLANK('1. Raw Data'!P4348), 0, '1. Raw Data'!P4348)</f>
        <v>0</v>
      </c>
      <c r="Q4348" s="9">
        <v>350</v>
      </c>
      <c r="R4348" s="9">
        <v>7</v>
      </c>
      <c r="S4348" s="9">
        <f t="shared" si="201"/>
        <v>397.77</v>
      </c>
      <c r="T4348" s="9">
        <f t="shared" si="202"/>
        <v>120.37</v>
      </c>
      <c r="U4348" s="23">
        <f t="shared" si="203"/>
        <v>0.30261206224702719</v>
      </c>
    </row>
    <row r="4349" spans="1:21" x14ac:dyDescent="0.3">
      <c r="A4349" s="9">
        <v>1312</v>
      </c>
      <c r="B4349" s="9" t="str">
        <f>PROPER(TRIM('1. Raw Data'!B4349))</f>
        <v>Customer_4347</v>
      </c>
      <c r="C4349" s="9">
        <f>IF(OR('1. Raw Data'!C4349&lt;18, '1. Raw Data'!C4349&gt;100), MEDIAN('1. Raw Data'!$C$2:$C$5001), '1. Raw Data'!C4349)</f>
        <v>32</v>
      </c>
      <c r="D4349" s="9" t="s">
        <v>5021</v>
      </c>
      <c r="E4349" s="22">
        <v>45194</v>
      </c>
      <c r="F4349" s="9">
        <v>0</v>
      </c>
      <c r="G4349" s="9">
        <v>10977</v>
      </c>
      <c r="H4349" s="15">
        <v>45194</v>
      </c>
      <c r="I4349" s="9" t="s">
        <v>7456</v>
      </c>
      <c r="J4349" s="9">
        <v>122</v>
      </c>
      <c r="K4349" s="9" t="s">
        <v>7465</v>
      </c>
      <c r="L4349" s="9" t="str">
        <f>IF(OR('1. Raw Data'!L4349="Elec", '1. Raw Data'!L4349="elect"), "Electronics", '1. Raw Data'!L4349)</f>
        <v>Home Appliances</v>
      </c>
      <c r="M4349" s="9">
        <v>334.79</v>
      </c>
      <c r="N4349" s="9">
        <f>IF(ISBLANK('1. Raw Data'!N4349), MEDIAN('1. Raw Data'!$N$2:$N$5001), '1. Raw Data'!N4349)</f>
        <v>153.13999999999999</v>
      </c>
      <c r="O4349" s="9">
        <v>1</v>
      </c>
      <c r="P4349" s="9">
        <f>IF(ISBLANK('1. Raw Data'!P4349), 0, '1. Raw Data'!P4349)</f>
        <v>0</v>
      </c>
      <c r="Q4349" s="9">
        <v>387</v>
      </c>
      <c r="R4349" s="9">
        <v>5</v>
      </c>
      <c r="S4349" s="9">
        <f t="shared" si="201"/>
        <v>334.79</v>
      </c>
      <c r="T4349" s="9">
        <f t="shared" si="202"/>
        <v>181.65000000000003</v>
      </c>
      <c r="U4349" s="23">
        <f t="shared" si="203"/>
        <v>0.54257893007556979</v>
      </c>
    </row>
    <row r="4350" spans="1:21" x14ac:dyDescent="0.3">
      <c r="A4350" s="9">
        <v>1839</v>
      </c>
      <c r="B4350" s="9" t="str">
        <f>PROPER(TRIM('1. Raw Data'!B4350))</f>
        <v>Customer_4348</v>
      </c>
      <c r="C4350" s="9">
        <f>IF(OR('1. Raw Data'!C4350&lt;18, '1. Raw Data'!C4350&gt;100), MEDIAN('1. Raw Data'!$C$2:$C$5001), '1. Raw Data'!C4350)</f>
        <v>55</v>
      </c>
      <c r="D4350" s="9" t="s">
        <v>5023</v>
      </c>
      <c r="E4350" s="22">
        <v>45037</v>
      </c>
      <c r="F4350" s="9">
        <v>0</v>
      </c>
      <c r="G4350" s="9">
        <v>10283</v>
      </c>
      <c r="H4350" s="15">
        <v>45037</v>
      </c>
      <c r="I4350" s="9" t="s">
        <v>7456</v>
      </c>
      <c r="J4350" s="9">
        <v>121</v>
      </c>
      <c r="K4350" s="9" t="s">
        <v>7495</v>
      </c>
      <c r="L4350" s="9" t="str">
        <f>IF(OR('1. Raw Data'!L4350="Elec", '1. Raw Data'!L4350="elect"), "Electronics", '1. Raw Data'!L4350)</f>
        <v>Home Appliances</v>
      </c>
      <c r="M4350" s="9">
        <v>851.15</v>
      </c>
      <c r="N4350" s="9">
        <f>IF(ISBLANK('1. Raw Data'!N4350), MEDIAN('1. Raw Data'!$N$2:$N$5001), '1. Raw Data'!N4350)</f>
        <v>562.76</v>
      </c>
      <c r="O4350" s="9">
        <v>1</v>
      </c>
      <c r="P4350" s="9">
        <f>IF(ISBLANK('1. Raw Data'!P4350), 0, '1. Raw Data'!P4350)</f>
        <v>0.2</v>
      </c>
      <c r="Q4350" s="9">
        <v>608</v>
      </c>
      <c r="R4350" s="9">
        <v>3</v>
      </c>
      <c r="S4350" s="9">
        <f t="shared" si="201"/>
        <v>680.92000000000007</v>
      </c>
      <c r="T4350" s="9">
        <f t="shared" si="202"/>
        <v>118.16000000000008</v>
      </c>
      <c r="U4350" s="23">
        <f t="shared" si="203"/>
        <v>0.17352993009457804</v>
      </c>
    </row>
    <row r="4351" spans="1:21" x14ac:dyDescent="0.3">
      <c r="A4351" s="9">
        <v>1518</v>
      </c>
      <c r="B4351" s="9" t="str">
        <f>PROPER(TRIM('1. Raw Data'!B4351))</f>
        <v>Customer_4349</v>
      </c>
      <c r="C4351" s="9">
        <f>IF(OR('1. Raw Data'!C4351&lt;18, '1. Raw Data'!C4351&gt;100), MEDIAN('1. Raw Data'!$C$2:$C$5001), '1. Raw Data'!C4351)</f>
        <v>60</v>
      </c>
      <c r="D4351" s="9" t="s">
        <v>5020</v>
      </c>
      <c r="E4351" s="22">
        <v>44190</v>
      </c>
      <c r="F4351" s="9">
        <v>1</v>
      </c>
      <c r="G4351" s="9">
        <v>12897</v>
      </c>
      <c r="H4351" s="15">
        <v>44190</v>
      </c>
      <c r="I4351" s="9" t="s">
        <v>7457</v>
      </c>
      <c r="J4351" s="9">
        <v>106</v>
      </c>
      <c r="K4351" s="9" t="s">
        <v>7477</v>
      </c>
      <c r="L4351" s="9" t="str">
        <f>IF(OR('1. Raw Data'!L4351="Elec", '1. Raw Data'!L4351="elect"), "Electronics", '1. Raw Data'!L4351)</f>
        <v>Home Appliances</v>
      </c>
      <c r="M4351" s="9">
        <v>1316.12</v>
      </c>
      <c r="N4351" s="9">
        <f>IF(ISBLANK('1. Raw Data'!N4351), MEDIAN('1. Raw Data'!$N$2:$N$5001), '1. Raw Data'!N4351)</f>
        <v>584.19000000000005</v>
      </c>
      <c r="O4351" s="9">
        <v>3</v>
      </c>
      <c r="P4351" s="9">
        <f>IF(ISBLANK('1. Raw Data'!P4351), 0, '1. Raw Data'!P4351)</f>
        <v>0.2</v>
      </c>
      <c r="Q4351" s="9">
        <v>932</v>
      </c>
      <c r="R4351" s="9">
        <v>3</v>
      </c>
      <c r="S4351" s="9">
        <f t="shared" si="201"/>
        <v>3158.6880000000001</v>
      </c>
      <c r="T4351" s="9">
        <f t="shared" si="202"/>
        <v>1406.1179999999999</v>
      </c>
      <c r="U4351" s="23">
        <f t="shared" si="203"/>
        <v>0.44515887609032606</v>
      </c>
    </row>
    <row r="4352" spans="1:21" x14ac:dyDescent="0.3">
      <c r="A4352" s="9">
        <v>2229</v>
      </c>
      <c r="B4352" s="9" t="str">
        <f>PROPER(TRIM('1. Raw Data'!B4352))</f>
        <v>Customer_4350</v>
      </c>
      <c r="C4352" s="9">
        <f>IF(OR('1. Raw Data'!C4352&lt;18, '1. Raw Data'!C4352&gt;100), MEDIAN('1. Raw Data'!$C$2:$C$5001), '1. Raw Data'!C4352)</f>
        <v>24</v>
      </c>
      <c r="D4352" s="9" t="s">
        <v>5021</v>
      </c>
      <c r="E4352" s="22">
        <v>44605</v>
      </c>
      <c r="F4352" s="9">
        <v>1</v>
      </c>
      <c r="G4352" s="9">
        <v>12398</v>
      </c>
      <c r="H4352" s="15">
        <v>44605</v>
      </c>
      <c r="I4352" s="9" t="s">
        <v>7456</v>
      </c>
      <c r="J4352" s="9">
        <v>114</v>
      </c>
      <c r="K4352" s="9" t="s">
        <v>7463</v>
      </c>
      <c r="L4352" s="9" t="str">
        <f>IF(OR('1. Raw Data'!L4352="Elec", '1. Raw Data'!L4352="elect"), "Electronics", '1. Raw Data'!L4352)</f>
        <v>Sports</v>
      </c>
      <c r="M4352" s="9">
        <v>791.08</v>
      </c>
      <c r="N4352" s="9">
        <f>IF(ISBLANK('1. Raw Data'!N4352), MEDIAN('1. Raw Data'!$N$2:$N$5001), '1. Raw Data'!N4352)</f>
        <v>516.05999999999995</v>
      </c>
      <c r="O4352" s="9">
        <v>2</v>
      </c>
      <c r="P4352" s="9">
        <f>IF(ISBLANK('1. Raw Data'!P4352), 0, '1. Raw Data'!P4352)</f>
        <v>0</v>
      </c>
      <c r="Q4352" s="9">
        <v>1053</v>
      </c>
      <c r="R4352" s="9">
        <v>3</v>
      </c>
      <c r="S4352" s="9">
        <f t="shared" si="201"/>
        <v>1582.16</v>
      </c>
      <c r="T4352" s="9">
        <f t="shared" si="202"/>
        <v>550.04000000000019</v>
      </c>
      <c r="U4352" s="23">
        <f t="shared" si="203"/>
        <v>0.34765131213025241</v>
      </c>
    </row>
    <row r="4353" spans="1:21" x14ac:dyDescent="0.3">
      <c r="A4353" s="9">
        <v>1374</v>
      </c>
      <c r="B4353" s="9" t="str">
        <f>PROPER(TRIM('1. Raw Data'!B4353))</f>
        <v>Customer_4351</v>
      </c>
      <c r="C4353" s="9">
        <f>IF(OR('1. Raw Data'!C4353&lt;18, '1. Raw Data'!C4353&gt;100), MEDIAN('1. Raw Data'!$C$2:$C$5001), '1. Raw Data'!C4353)</f>
        <v>62</v>
      </c>
      <c r="D4353" s="9" t="s">
        <v>5020</v>
      </c>
      <c r="E4353" s="22">
        <v>44459</v>
      </c>
      <c r="F4353" s="9">
        <v>1</v>
      </c>
      <c r="G4353" s="9">
        <v>10016</v>
      </c>
      <c r="H4353" s="15">
        <v>44459</v>
      </c>
      <c r="I4353" s="9" t="s">
        <v>7457</v>
      </c>
      <c r="J4353" s="9">
        <v>116</v>
      </c>
      <c r="K4353" s="9" t="s">
        <v>7480</v>
      </c>
      <c r="L4353" s="9" t="str">
        <f>IF(OR('1. Raw Data'!L4353="Elec", '1. Raw Data'!L4353="elect"), "Electronics", '1. Raw Data'!L4353)</f>
        <v>Sports</v>
      </c>
      <c r="M4353" s="9">
        <v>134.44999999999999</v>
      </c>
      <c r="N4353" s="9">
        <f>IF(ISBLANK('1. Raw Data'!N4353), MEDIAN('1. Raw Data'!$N$2:$N$5001), '1. Raw Data'!N4353)</f>
        <v>64.959999999999994</v>
      </c>
      <c r="O4353" s="9">
        <v>3</v>
      </c>
      <c r="P4353" s="9">
        <f>IF(ISBLANK('1. Raw Data'!P4353), 0, '1. Raw Data'!P4353)</f>
        <v>0.1</v>
      </c>
      <c r="Q4353" s="9">
        <v>814</v>
      </c>
      <c r="R4353" s="9">
        <v>5</v>
      </c>
      <c r="S4353" s="9">
        <f t="shared" si="201"/>
        <v>363.01499999999999</v>
      </c>
      <c r="T4353" s="9">
        <f t="shared" si="202"/>
        <v>168.13499999999999</v>
      </c>
      <c r="U4353" s="23">
        <f t="shared" si="203"/>
        <v>0.46316267922813104</v>
      </c>
    </row>
    <row r="4354" spans="1:21" x14ac:dyDescent="0.3">
      <c r="A4354" s="9">
        <v>1450</v>
      </c>
      <c r="B4354" s="9" t="str">
        <f>PROPER(TRIM('1. Raw Data'!B4354))</f>
        <v>Customer_4352</v>
      </c>
      <c r="C4354" s="9">
        <f>IF(OR('1. Raw Data'!C4354&lt;18, '1. Raw Data'!C4354&gt;100), MEDIAN('1. Raw Data'!$C$2:$C$5001), '1. Raw Data'!C4354)</f>
        <v>53</v>
      </c>
      <c r="D4354" s="9" t="s">
        <v>5021</v>
      </c>
      <c r="E4354" s="22">
        <v>45241</v>
      </c>
      <c r="F4354" s="9">
        <v>0</v>
      </c>
      <c r="G4354" s="9">
        <v>11238</v>
      </c>
      <c r="H4354" s="15">
        <v>45241</v>
      </c>
      <c r="I4354" s="9" t="s">
        <v>7455</v>
      </c>
      <c r="J4354" s="9">
        <v>103</v>
      </c>
      <c r="K4354" s="9" t="s">
        <v>7472</v>
      </c>
      <c r="L4354" s="9" t="str">
        <f>IF(OR('1. Raw Data'!L4354="Elec", '1. Raw Data'!L4354="elect"), "Electronics", '1. Raw Data'!L4354)</f>
        <v>Electronics</v>
      </c>
      <c r="M4354" s="9">
        <v>866.91</v>
      </c>
      <c r="N4354" s="9">
        <f>IF(ISBLANK('1. Raw Data'!N4354), MEDIAN('1. Raw Data'!$N$2:$N$5001), '1. Raw Data'!N4354)</f>
        <v>596.34</v>
      </c>
      <c r="O4354" s="9">
        <v>1</v>
      </c>
      <c r="P4354" s="9">
        <f>IF(ISBLANK('1. Raw Data'!P4354), 0, '1. Raw Data'!P4354)</f>
        <v>0</v>
      </c>
      <c r="Q4354" s="9">
        <v>417</v>
      </c>
      <c r="R4354" s="9">
        <v>1</v>
      </c>
      <c r="S4354" s="9">
        <f t="shared" si="201"/>
        <v>866.91</v>
      </c>
      <c r="T4354" s="9">
        <f t="shared" si="202"/>
        <v>270.56999999999994</v>
      </c>
      <c r="U4354" s="23">
        <f t="shared" si="203"/>
        <v>0.31210852337612893</v>
      </c>
    </row>
    <row r="4355" spans="1:21" x14ac:dyDescent="0.3">
      <c r="A4355" s="9">
        <v>2014</v>
      </c>
      <c r="B4355" s="9" t="str">
        <f>PROPER(TRIM('1. Raw Data'!B4355))</f>
        <v>Customer_4353</v>
      </c>
      <c r="C4355" s="9">
        <f>IF(OR('1. Raw Data'!C4355&lt;18, '1. Raw Data'!C4355&gt;100), MEDIAN('1. Raw Data'!$C$2:$C$5001), '1. Raw Data'!C4355)</f>
        <v>28</v>
      </c>
      <c r="D4355" s="9" t="s">
        <v>5021</v>
      </c>
      <c r="E4355" s="22">
        <v>44434</v>
      </c>
      <c r="F4355" s="9">
        <v>0</v>
      </c>
      <c r="G4355" s="9">
        <v>13466</v>
      </c>
      <c r="H4355" s="15">
        <v>44434</v>
      </c>
      <c r="I4355" s="9" t="s">
        <v>7456</v>
      </c>
      <c r="J4355" s="9">
        <v>109</v>
      </c>
      <c r="K4355" s="9" t="s">
        <v>7466</v>
      </c>
      <c r="L4355" s="9" t="str">
        <f>IF(OR('1. Raw Data'!L4355="Elec", '1. Raw Data'!L4355="elect"), "Electronics", '1. Raw Data'!L4355)</f>
        <v>Electronics</v>
      </c>
      <c r="M4355" s="9">
        <v>1206.4100000000001</v>
      </c>
      <c r="N4355" s="9">
        <f>IF(ISBLANK('1. Raw Data'!N4355), MEDIAN('1. Raw Data'!$N$2:$N$5001), '1. Raw Data'!N4355)</f>
        <v>734.28</v>
      </c>
      <c r="O4355" s="9">
        <v>5</v>
      </c>
      <c r="P4355" s="9">
        <f>IF(ISBLANK('1. Raw Data'!P4355), 0, '1. Raw Data'!P4355)</f>
        <v>0</v>
      </c>
      <c r="Q4355" s="9">
        <v>434</v>
      </c>
      <c r="R4355" s="9">
        <v>8</v>
      </c>
      <c r="S4355" s="9">
        <f t="shared" ref="S4355:S4418" si="204">M4355 * O4355 * (1 - P4355)</f>
        <v>6032.05</v>
      </c>
      <c r="T4355" s="9">
        <f t="shared" ref="T4355:T4418" si="205">S4355 - (N4355 * O4355)</f>
        <v>2360.6500000000005</v>
      </c>
      <c r="U4355" s="23">
        <f t="shared" ref="U4355:U4418" si="206">T4355 / S4355</f>
        <v>0.39135119901194459</v>
      </c>
    </row>
    <row r="4356" spans="1:21" x14ac:dyDescent="0.3">
      <c r="A4356" s="9">
        <v>1594</v>
      </c>
      <c r="B4356" s="9" t="str">
        <f>PROPER(TRIM('1. Raw Data'!B4356))</f>
        <v>Customer_4354</v>
      </c>
      <c r="C4356" s="9">
        <f>IF(OR('1. Raw Data'!C4356&lt;18, '1. Raw Data'!C4356&gt;100), MEDIAN('1. Raw Data'!$C$2:$C$5001), '1. Raw Data'!C4356)</f>
        <v>36</v>
      </c>
      <c r="D4356" s="9" t="s">
        <v>5022</v>
      </c>
      <c r="E4356" s="22">
        <v>44091</v>
      </c>
      <c r="F4356" s="9">
        <v>0</v>
      </c>
      <c r="G4356" s="9">
        <v>11422</v>
      </c>
      <c r="H4356" s="15">
        <v>44091</v>
      </c>
      <c r="I4356" s="9" t="s">
        <v>7457</v>
      </c>
      <c r="J4356" s="9">
        <v>147</v>
      </c>
      <c r="K4356" s="9" t="s">
        <v>7474</v>
      </c>
      <c r="L4356" s="9" t="str">
        <f>IF(OR('1. Raw Data'!L4356="Elec", '1. Raw Data'!L4356="elect"), "Electronics", '1. Raw Data'!L4356)</f>
        <v>Sports</v>
      </c>
      <c r="M4356" s="9">
        <v>241.63</v>
      </c>
      <c r="N4356" s="9">
        <f>IF(ISBLANK('1. Raw Data'!N4356), MEDIAN('1. Raw Data'!$N$2:$N$5001), '1. Raw Data'!N4356)</f>
        <v>125.58</v>
      </c>
      <c r="O4356" s="9">
        <v>1</v>
      </c>
      <c r="P4356" s="9">
        <f>IF(ISBLANK('1. Raw Data'!P4356), 0, '1. Raw Data'!P4356)</f>
        <v>0</v>
      </c>
      <c r="Q4356" s="9">
        <v>975</v>
      </c>
      <c r="R4356" s="9">
        <v>3</v>
      </c>
      <c r="S4356" s="9">
        <f t="shared" si="204"/>
        <v>241.63</v>
      </c>
      <c r="T4356" s="9">
        <f t="shared" si="205"/>
        <v>116.05</v>
      </c>
      <c r="U4356" s="23">
        <f t="shared" si="206"/>
        <v>0.48027976658527499</v>
      </c>
    </row>
    <row r="4357" spans="1:21" x14ac:dyDescent="0.3">
      <c r="A4357" s="9">
        <v>2202</v>
      </c>
      <c r="B4357" s="9" t="str">
        <f>PROPER(TRIM('1. Raw Data'!B4357))</f>
        <v>Customer_4355</v>
      </c>
      <c r="C4357" s="9">
        <f>IF(OR('1. Raw Data'!C4357&lt;18, '1. Raw Data'!C4357&gt;100), MEDIAN('1. Raw Data'!$C$2:$C$5001), '1. Raw Data'!C4357)</f>
        <v>62</v>
      </c>
      <c r="D4357" s="9" t="s">
        <v>5022</v>
      </c>
      <c r="E4357" s="22">
        <v>44194</v>
      </c>
      <c r="F4357" s="9">
        <v>1</v>
      </c>
      <c r="G4357" s="9">
        <v>12461</v>
      </c>
      <c r="H4357" s="15">
        <v>44194</v>
      </c>
      <c r="I4357" s="9" t="s">
        <v>7456</v>
      </c>
      <c r="J4357" s="9">
        <v>121</v>
      </c>
      <c r="K4357" s="9" t="s">
        <v>7495</v>
      </c>
      <c r="L4357" s="9" t="str">
        <f>IF(OR('1. Raw Data'!L4357="Elec", '1. Raw Data'!L4357="elect"), "Electronics", '1. Raw Data'!L4357)</f>
        <v>Clothing</v>
      </c>
      <c r="M4357" s="9">
        <v>155.43</v>
      </c>
      <c r="N4357" s="9">
        <f>IF(ISBLANK('1. Raw Data'!N4357), MEDIAN('1. Raw Data'!$N$2:$N$5001), '1. Raw Data'!N4357)</f>
        <v>75.27</v>
      </c>
      <c r="O4357" s="9">
        <v>3</v>
      </c>
      <c r="P4357" s="9">
        <f>IF(ISBLANK('1. Raw Data'!P4357), 0, '1. Raw Data'!P4357)</f>
        <v>0</v>
      </c>
      <c r="Q4357" s="9">
        <v>551</v>
      </c>
      <c r="R4357" s="9">
        <v>3</v>
      </c>
      <c r="S4357" s="9">
        <f t="shared" si="204"/>
        <v>466.29</v>
      </c>
      <c r="T4357" s="9">
        <f t="shared" si="205"/>
        <v>240.48000000000002</v>
      </c>
      <c r="U4357" s="23">
        <f t="shared" si="206"/>
        <v>0.51573055394711442</v>
      </c>
    </row>
    <row r="4358" spans="1:21" x14ac:dyDescent="0.3">
      <c r="A4358" s="9">
        <v>2233</v>
      </c>
      <c r="B4358" s="9" t="str">
        <f>PROPER(TRIM('1. Raw Data'!B4358))</f>
        <v>Customer_4356</v>
      </c>
      <c r="C4358" s="9">
        <f>IF(OR('1. Raw Data'!C4358&lt;18, '1. Raw Data'!C4358&gt;100), MEDIAN('1. Raw Data'!$C$2:$C$5001), '1. Raw Data'!C4358)</f>
        <v>40</v>
      </c>
      <c r="D4358" s="9" t="s">
        <v>5020</v>
      </c>
      <c r="E4358" s="22">
        <v>45293</v>
      </c>
      <c r="F4358" s="9">
        <v>0</v>
      </c>
      <c r="G4358" s="9">
        <v>11267</v>
      </c>
      <c r="H4358" s="15">
        <v>45323</v>
      </c>
      <c r="I4358" s="9" t="s">
        <v>7455</v>
      </c>
      <c r="J4358" s="9">
        <v>130</v>
      </c>
      <c r="K4358" s="9" t="s">
        <v>7487</v>
      </c>
      <c r="L4358" s="9" t="str">
        <f>IF(OR('1. Raw Data'!L4358="Elec", '1. Raw Data'!L4358="elect"), "Electronics", '1. Raw Data'!L4358)</f>
        <v>Home Appliances</v>
      </c>
      <c r="M4358" s="9">
        <v>322.32</v>
      </c>
      <c r="N4358" s="9">
        <f>IF(ISBLANK('1. Raw Data'!N4358), MEDIAN('1. Raw Data'!$N$2:$N$5001), '1. Raw Data'!N4358)</f>
        <v>151.66999999999999</v>
      </c>
      <c r="O4358" s="9">
        <v>3</v>
      </c>
      <c r="P4358" s="9">
        <f>IF(ISBLANK('1. Raw Data'!P4358), 0, '1. Raw Data'!P4358)</f>
        <v>0</v>
      </c>
      <c r="Q4358" s="9">
        <v>335</v>
      </c>
      <c r="R4358" s="9">
        <v>4</v>
      </c>
      <c r="S4358" s="9">
        <f t="shared" si="204"/>
        <v>966.96</v>
      </c>
      <c r="T4358" s="9">
        <f t="shared" si="205"/>
        <v>511.95000000000005</v>
      </c>
      <c r="U4358" s="23">
        <f t="shared" si="206"/>
        <v>0.5294427897741375</v>
      </c>
    </row>
    <row r="4359" spans="1:21" x14ac:dyDescent="0.3">
      <c r="A4359" s="9">
        <v>1499</v>
      </c>
      <c r="B4359" s="9" t="str">
        <f>PROPER(TRIM('1. Raw Data'!B4359))</f>
        <v>Customer_4357</v>
      </c>
      <c r="C4359" s="9">
        <f>IF(OR('1. Raw Data'!C4359&lt;18, '1. Raw Data'!C4359&gt;100), MEDIAN('1. Raw Data'!$C$2:$C$5001), '1. Raw Data'!C4359)</f>
        <v>60</v>
      </c>
      <c r="D4359" s="9" t="s">
        <v>5019</v>
      </c>
      <c r="E4359" s="22">
        <v>43922</v>
      </c>
      <c r="F4359" s="9">
        <v>0</v>
      </c>
      <c r="G4359" s="9">
        <v>13166</v>
      </c>
      <c r="H4359" s="15">
        <v>43834</v>
      </c>
      <c r="I4359" s="9" t="s">
        <v>7457</v>
      </c>
      <c r="J4359" s="9">
        <v>130</v>
      </c>
      <c r="K4359" s="9" t="s">
        <v>7487</v>
      </c>
      <c r="L4359" s="9" t="str">
        <f>IF(OR('1. Raw Data'!L4359="Elec", '1. Raw Data'!L4359="elect"), "Electronics", '1. Raw Data'!L4359)</f>
        <v>Sports</v>
      </c>
      <c r="M4359" s="9">
        <v>1131.83</v>
      </c>
      <c r="N4359" s="9">
        <f>IF(ISBLANK('1. Raw Data'!N4359), MEDIAN('1. Raw Data'!$N$2:$N$5001), '1. Raw Data'!N4359)</f>
        <v>683.89</v>
      </c>
      <c r="O4359" s="9">
        <v>4</v>
      </c>
      <c r="P4359" s="9">
        <f>IF(ISBLANK('1. Raw Data'!P4359), 0, '1. Raw Data'!P4359)</f>
        <v>0</v>
      </c>
      <c r="Q4359" s="9">
        <v>608</v>
      </c>
      <c r="R4359" s="9">
        <v>5</v>
      </c>
      <c r="S4359" s="9">
        <f t="shared" si="204"/>
        <v>4527.32</v>
      </c>
      <c r="T4359" s="9">
        <f t="shared" si="205"/>
        <v>1791.7599999999998</v>
      </c>
      <c r="U4359" s="23">
        <f t="shared" si="206"/>
        <v>0.39576614862656051</v>
      </c>
    </row>
    <row r="4360" spans="1:21" x14ac:dyDescent="0.3">
      <c r="A4360" s="9">
        <v>1463</v>
      </c>
      <c r="B4360" s="9" t="str">
        <f>PROPER(TRIM('1. Raw Data'!B4360))</f>
        <v>Customer_4358</v>
      </c>
      <c r="C4360" s="9">
        <f>IF(OR('1. Raw Data'!C4360&lt;18, '1. Raw Data'!C4360&gt;100), MEDIAN('1. Raw Data'!$C$2:$C$5001), '1. Raw Data'!C4360)</f>
        <v>52</v>
      </c>
      <c r="D4360" s="9" t="s">
        <v>5023</v>
      </c>
      <c r="E4360" s="22">
        <v>45268</v>
      </c>
      <c r="F4360" s="9">
        <v>0</v>
      </c>
      <c r="G4360" s="9">
        <v>13704</v>
      </c>
      <c r="H4360" s="15">
        <v>45150</v>
      </c>
      <c r="I4360" s="9" t="s">
        <v>7455</v>
      </c>
      <c r="J4360" s="9">
        <v>142</v>
      </c>
      <c r="K4360" s="9" t="s">
        <v>7500</v>
      </c>
      <c r="L4360" s="9" t="str">
        <f>IF(OR('1. Raw Data'!L4360="Elec", '1. Raw Data'!L4360="elect"), "Electronics", '1. Raw Data'!L4360)</f>
        <v>Electronics</v>
      </c>
      <c r="M4360" s="9">
        <v>907.94</v>
      </c>
      <c r="N4360" s="9">
        <f>IF(ISBLANK('1. Raw Data'!N4360), MEDIAN('1. Raw Data'!$N$2:$N$5001), '1. Raw Data'!N4360)</f>
        <v>607.16999999999996</v>
      </c>
      <c r="O4360" s="9">
        <v>5</v>
      </c>
      <c r="P4360" s="9">
        <f>IF(ISBLANK('1. Raw Data'!P4360), 0, '1. Raw Data'!P4360)</f>
        <v>0</v>
      </c>
      <c r="Q4360" s="9">
        <v>390</v>
      </c>
      <c r="R4360" s="9">
        <v>2</v>
      </c>
      <c r="S4360" s="9">
        <f t="shared" si="204"/>
        <v>4539.7000000000007</v>
      </c>
      <c r="T4360" s="9">
        <f t="shared" si="205"/>
        <v>1503.8500000000008</v>
      </c>
      <c r="U4360" s="23">
        <f t="shared" si="206"/>
        <v>0.33126638324118346</v>
      </c>
    </row>
    <row r="4361" spans="1:21" x14ac:dyDescent="0.3">
      <c r="A4361" s="9">
        <v>2147</v>
      </c>
      <c r="B4361" s="9" t="str">
        <f>PROPER(TRIM('1. Raw Data'!B4361))</f>
        <v>Customer_4359</v>
      </c>
      <c r="C4361" s="9">
        <f>IF(OR('1. Raw Data'!C4361&lt;18, '1. Raw Data'!C4361&gt;100), MEDIAN('1. Raw Data'!$C$2:$C$5001), '1. Raw Data'!C4361)</f>
        <v>47</v>
      </c>
      <c r="D4361" s="9" t="s">
        <v>5019</v>
      </c>
      <c r="E4361" s="22">
        <v>45004</v>
      </c>
      <c r="F4361" s="9">
        <v>0</v>
      </c>
      <c r="G4361" s="9">
        <v>12053</v>
      </c>
      <c r="H4361" s="15">
        <v>45004</v>
      </c>
      <c r="I4361" s="9" t="s">
        <v>7455</v>
      </c>
      <c r="J4361" s="9">
        <v>142</v>
      </c>
      <c r="K4361" s="9" t="s">
        <v>7500</v>
      </c>
      <c r="L4361" s="9" t="str">
        <f>IF(OR('1. Raw Data'!L4361="Elec", '1. Raw Data'!L4361="elect"), "Electronics", '1. Raw Data'!L4361)</f>
        <v>Home Appliances</v>
      </c>
      <c r="M4361" s="9">
        <v>833.86</v>
      </c>
      <c r="N4361" s="9">
        <f>IF(ISBLANK('1. Raw Data'!N4361), MEDIAN('1. Raw Data'!$N$2:$N$5001), '1. Raw Data'!N4361)</f>
        <v>522.4</v>
      </c>
      <c r="O4361" s="9">
        <v>3</v>
      </c>
      <c r="P4361" s="9">
        <f>IF(ISBLANK('1. Raw Data'!P4361), 0, '1. Raw Data'!P4361)</f>
        <v>0</v>
      </c>
      <c r="Q4361" s="9">
        <v>654</v>
      </c>
      <c r="R4361" s="9">
        <v>6</v>
      </c>
      <c r="S4361" s="9">
        <f t="shared" si="204"/>
        <v>2501.58</v>
      </c>
      <c r="T4361" s="9">
        <f t="shared" si="205"/>
        <v>934.38000000000011</v>
      </c>
      <c r="U4361" s="23">
        <f t="shared" si="206"/>
        <v>0.37351593792723004</v>
      </c>
    </row>
    <row r="4362" spans="1:21" x14ac:dyDescent="0.3">
      <c r="A4362" s="9">
        <v>1112</v>
      </c>
      <c r="B4362" s="9" t="str">
        <f>PROPER(TRIM('1. Raw Data'!B4362))</f>
        <v>Customer_4360</v>
      </c>
      <c r="C4362" s="9">
        <f>IF(OR('1. Raw Data'!C4362&lt;18, '1. Raw Data'!C4362&gt;100), MEDIAN('1. Raw Data'!$C$2:$C$5001), '1. Raw Data'!C4362)</f>
        <v>40</v>
      </c>
      <c r="D4362" s="9" t="s">
        <v>5019</v>
      </c>
      <c r="E4362" s="22">
        <v>44632</v>
      </c>
      <c r="F4362" s="9">
        <v>0</v>
      </c>
      <c r="G4362" s="9">
        <v>10779</v>
      </c>
      <c r="H4362" s="15">
        <v>44898</v>
      </c>
      <c r="I4362" s="9" t="s">
        <v>7457</v>
      </c>
      <c r="J4362" s="9">
        <v>132</v>
      </c>
      <c r="K4362" s="9" t="s">
        <v>7506</v>
      </c>
      <c r="L4362" s="9" t="str">
        <f>IF(OR('1. Raw Data'!L4362="Elec", '1. Raw Data'!L4362="elect"), "Electronics", '1. Raw Data'!L4362)</f>
        <v>Electronics</v>
      </c>
      <c r="M4362" s="9">
        <v>411.75</v>
      </c>
      <c r="N4362" s="9">
        <f>IF(ISBLANK('1. Raw Data'!N4362), MEDIAN('1. Raw Data'!$N$2:$N$5001), '1. Raw Data'!N4362)</f>
        <v>267.82</v>
      </c>
      <c r="O4362" s="9">
        <v>2</v>
      </c>
      <c r="P4362" s="9">
        <f>IF(ISBLANK('1. Raw Data'!P4362), 0, '1. Raw Data'!P4362)</f>
        <v>0</v>
      </c>
      <c r="Q4362" s="9">
        <v>446</v>
      </c>
      <c r="R4362" s="9">
        <v>6</v>
      </c>
      <c r="S4362" s="9">
        <f t="shared" si="204"/>
        <v>823.5</v>
      </c>
      <c r="T4362" s="9">
        <f t="shared" si="205"/>
        <v>287.86</v>
      </c>
      <c r="U4362" s="23">
        <f t="shared" si="206"/>
        <v>0.34955676988463874</v>
      </c>
    </row>
    <row r="4363" spans="1:21" x14ac:dyDescent="0.3">
      <c r="A4363" s="9">
        <v>2035</v>
      </c>
      <c r="B4363" s="9" t="str">
        <f>PROPER(TRIM('1. Raw Data'!B4363))</f>
        <v>Customer_4361</v>
      </c>
      <c r="C4363" s="9">
        <f>IF(OR('1. Raw Data'!C4363&lt;18, '1. Raw Data'!C4363&gt;100), MEDIAN('1. Raw Data'!$C$2:$C$5001), '1. Raw Data'!C4363)</f>
        <v>69</v>
      </c>
      <c r="D4363" s="9" t="s">
        <v>5022</v>
      </c>
      <c r="E4363" s="22">
        <v>44993</v>
      </c>
      <c r="F4363" s="9">
        <v>0</v>
      </c>
      <c r="G4363" s="9">
        <v>12134</v>
      </c>
      <c r="H4363" s="15">
        <v>45141</v>
      </c>
      <c r="I4363" s="9" t="s">
        <v>7456</v>
      </c>
      <c r="J4363" s="9">
        <v>123</v>
      </c>
      <c r="K4363" s="9" t="s">
        <v>7502</v>
      </c>
      <c r="L4363" s="9" t="str">
        <f>IF(OR('1. Raw Data'!L4363="Elec", '1. Raw Data'!L4363="elect"), "Electronics", '1. Raw Data'!L4363)</f>
        <v>Clothing</v>
      </c>
      <c r="M4363" s="9">
        <v>531.74</v>
      </c>
      <c r="N4363" s="9">
        <f>IF(ISBLANK('1. Raw Data'!N4363), MEDIAN('1. Raw Data'!$N$2:$N$5001), '1. Raw Data'!N4363)</f>
        <v>337.34</v>
      </c>
      <c r="O4363" s="9">
        <v>1</v>
      </c>
      <c r="P4363" s="9">
        <f>IF(ISBLANK('1. Raw Data'!P4363), 0, '1. Raw Data'!P4363)</f>
        <v>0.1</v>
      </c>
      <c r="Q4363" s="9">
        <v>548</v>
      </c>
      <c r="R4363" s="9">
        <v>8</v>
      </c>
      <c r="S4363" s="9">
        <f t="shared" si="204"/>
        <v>478.56600000000003</v>
      </c>
      <c r="T4363" s="9">
        <f t="shared" si="205"/>
        <v>141.22600000000006</v>
      </c>
      <c r="U4363" s="23">
        <f t="shared" si="206"/>
        <v>0.29510245190840978</v>
      </c>
    </row>
    <row r="4364" spans="1:21" x14ac:dyDescent="0.3">
      <c r="A4364" s="9">
        <v>2149</v>
      </c>
      <c r="B4364" s="9" t="str">
        <f>PROPER(TRIM('1. Raw Data'!B4364))</f>
        <v>Customer_4362</v>
      </c>
      <c r="C4364" s="9">
        <f>IF(OR('1. Raw Data'!C4364&lt;18, '1. Raw Data'!C4364&gt;100), MEDIAN('1. Raw Data'!$C$2:$C$5001), '1. Raw Data'!C4364)</f>
        <v>71</v>
      </c>
      <c r="D4364" s="9" t="s">
        <v>5023</v>
      </c>
      <c r="E4364" s="22">
        <v>43897</v>
      </c>
      <c r="F4364" s="9">
        <v>0</v>
      </c>
      <c r="G4364" s="9">
        <v>12236</v>
      </c>
      <c r="H4364" s="15">
        <v>44015</v>
      </c>
      <c r="I4364" s="9" t="s">
        <v>7457</v>
      </c>
      <c r="J4364" s="9">
        <v>103</v>
      </c>
      <c r="K4364" s="9" t="s">
        <v>7472</v>
      </c>
      <c r="L4364" s="9" t="str">
        <f>IF(OR('1. Raw Data'!L4364="Elec", '1. Raw Data'!L4364="elect"), "Electronics", '1. Raw Data'!L4364)</f>
        <v>Home Appliances</v>
      </c>
      <c r="M4364" s="9">
        <v>1450.53</v>
      </c>
      <c r="N4364" s="9">
        <f>IF(ISBLANK('1. Raw Data'!N4364), MEDIAN('1. Raw Data'!$N$2:$N$5001), '1. Raw Data'!N4364)</f>
        <v>1006.3</v>
      </c>
      <c r="O4364" s="9">
        <v>2</v>
      </c>
      <c r="P4364" s="9">
        <f>IF(ISBLANK('1. Raw Data'!P4364), 0, '1. Raw Data'!P4364)</f>
        <v>0</v>
      </c>
      <c r="Q4364" s="9">
        <v>760</v>
      </c>
      <c r="R4364" s="9">
        <v>2</v>
      </c>
      <c r="S4364" s="9">
        <f t="shared" si="204"/>
        <v>2901.06</v>
      </c>
      <c r="T4364" s="9">
        <f t="shared" si="205"/>
        <v>888.46</v>
      </c>
      <c r="U4364" s="23">
        <f t="shared" si="206"/>
        <v>0.30625357627901528</v>
      </c>
    </row>
    <row r="4365" spans="1:21" x14ac:dyDescent="0.3">
      <c r="A4365" s="9">
        <v>1330</v>
      </c>
      <c r="B4365" s="9" t="str">
        <f>PROPER(TRIM('1. Raw Data'!B4365))</f>
        <v>Customer_4363</v>
      </c>
      <c r="C4365" s="9">
        <f>IF(OR('1. Raw Data'!C4365&lt;18, '1. Raw Data'!C4365&gt;100), MEDIAN('1. Raw Data'!$C$2:$C$5001), '1. Raw Data'!C4365)</f>
        <v>30</v>
      </c>
      <c r="D4365" s="9" t="s">
        <v>5022</v>
      </c>
      <c r="E4365" s="22">
        <v>44378</v>
      </c>
      <c r="F4365" s="9">
        <v>0</v>
      </c>
      <c r="G4365" s="9">
        <v>13686</v>
      </c>
      <c r="H4365" s="15">
        <v>44203</v>
      </c>
      <c r="I4365" s="9" t="s">
        <v>7455</v>
      </c>
      <c r="J4365" s="9">
        <v>101</v>
      </c>
      <c r="K4365" s="9" t="s">
        <v>7478</v>
      </c>
      <c r="L4365" s="9" t="str">
        <f>IF(OR('1. Raw Data'!L4365="Elec", '1. Raw Data'!L4365="elect"), "Electronics", '1. Raw Data'!L4365)</f>
        <v>Clothing</v>
      </c>
      <c r="M4365" s="9">
        <v>398.91</v>
      </c>
      <c r="N4365" s="9">
        <f>IF(ISBLANK('1. Raw Data'!N4365), MEDIAN('1. Raw Data'!$N$2:$N$5001), '1. Raw Data'!N4365)</f>
        <v>429.51499999999999</v>
      </c>
      <c r="O4365" s="9">
        <v>3</v>
      </c>
      <c r="P4365" s="9">
        <f>IF(ISBLANK('1. Raw Data'!P4365), 0, '1. Raw Data'!P4365)</f>
        <v>0</v>
      </c>
      <c r="Q4365" s="9">
        <v>463</v>
      </c>
      <c r="R4365" s="9">
        <v>6</v>
      </c>
      <c r="S4365" s="9">
        <f t="shared" si="204"/>
        <v>1196.73</v>
      </c>
      <c r="T4365" s="9">
        <f t="shared" si="205"/>
        <v>-91.815000000000055</v>
      </c>
      <c r="U4365" s="23">
        <f t="shared" si="206"/>
        <v>-7.6721566268080563E-2</v>
      </c>
    </row>
    <row r="4366" spans="1:21" x14ac:dyDescent="0.3">
      <c r="A4366" s="9">
        <v>2306</v>
      </c>
      <c r="B4366" s="9" t="str">
        <f>PROPER(TRIM('1. Raw Data'!B4366))</f>
        <v>Customer_4364</v>
      </c>
      <c r="C4366" s="9">
        <f>IF(OR('1. Raw Data'!C4366&lt;18, '1. Raw Data'!C4366&gt;100), MEDIAN('1. Raw Data'!$C$2:$C$5001), '1. Raw Data'!C4366)</f>
        <v>49</v>
      </c>
      <c r="D4366" s="9" t="s">
        <v>5022</v>
      </c>
      <c r="E4366" s="22">
        <v>45064</v>
      </c>
      <c r="F4366" s="9">
        <v>0</v>
      </c>
      <c r="G4366" s="9">
        <v>11639</v>
      </c>
      <c r="H4366" s="15">
        <v>45064</v>
      </c>
      <c r="I4366" s="9" t="s">
        <v>7457</v>
      </c>
      <c r="J4366" s="9">
        <v>103</v>
      </c>
      <c r="K4366" s="9" t="s">
        <v>7472</v>
      </c>
      <c r="L4366" s="9" t="str">
        <f>IF(OR('1. Raw Data'!L4366="Elec", '1. Raw Data'!L4366="elect"), "Electronics", '1. Raw Data'!L4366)</f>
        <v>Clothing</v>
      </c>
      <c r="M4366" s="9">
        <v>1357.39</v>
      </c>
      <c r="N4366" s="9">
        <f>IF(ISBLANK('1. Raw Data'!N4366), MEDIAN('1. Raw Data'!$N$2:$N$5001), '1. Raw Data'!N4366)</f>
        <v>628.55999999999995</v>
      </c>
      <c r="O4366" s="9">
        <v>3</v>
      </c>
      <c r="P4366" s="9">
        <f>IF(ISBLANK('1. Raw Data'!P4366), 0, '1. Raw Data'!P4366)</f>
        <v>0.2</v>
      </c>
      <c r="Q4366" s="9">
        <v>594</v>
      </c>
      <c r="R4366" s="9">
        <v>6</v>
      </c>
      <c r="S4366" s="9">
        <f t="shared" si="204"/>
        <v>3257.7360000000003</v>
      </c>
      <c r="T4366" s="9">
        <f t="shared" si="205"/>
        <v>1372.0560000000005</v>
      </c>
      <c r="U4366" s="23">
        <f t="shared" si="206"/>
        <v>0.42116856614532311</v>
      </c>
    </row>
    <row r="4367" spans="1:21" x14ac:dyDescent="0.3">
      <c r="A4367" s="9">
        <v>1139</v>
      </c>
      <c r="B4367" s="9" t="str">
        <f>PROPER(TRIM('1. Raw Data'!B4367))</f>
        <v>Customer_4365</v>
      </c>
      <c r="C4367" s="9">
        <f>IF(OR('1. Raw Data'!C4367&lt;18, '1. Raw Data'!C4367&gt;100), MEDIAN('1. Raw Data'!$C$2:$C$5001), '1. Raw Data'!C4367)</f>
        <v>68</v>
      </c>
      <c r="D4367" s="9" t="s">
        <v>5022</v>
      </c>
      <c r="E4367" s="22">
        <v>44482</v>
      </c>
      <c r="F4367" s="9">
        <v>1</v>
      </c>
      <c r="G4367" s="9">
        <v>10419</v>
      </c>
      <c r="H4367" s="15">
        <v>44482</v>
      </c>
      <c r="I4367" s="9" t="s">
        <v>7456</v>
      </c>
      <c r="J4367" s="9">
        <v>137</v>
      </c>
      <c r="K4367" s="9" t="s">
        <v>7484</v>
      </c>
      <c r="L4367" s="9" t="str">
        <f>IF(OR('1. Raw Data'!L4367="Elec", '1. Raw Data'!L4367="elect"), "Electronics", '1. Raw Data'!L4367)</f>
        <v>Clothing</v>
      </c>
      <c r="M4367" s="9">
        <v>891.77</v>
      </c>
      <c r="N4367" s="9">
        <f>IF(ISBLANK('1. Raw Data'!N4367), MEDIAN('1. Raw Data'!$N$2:$N$5001), '1. Raw Data'!N4367)</f>
        <v>568.49</v>
      </c>
      <c r="O4367" s="9">
        <v>2</v>
      </c>
      <c r="P4367" s="9">
        <f>IF(ISBLANK('1. Raw Data'!P4367), 0, '1. Raw Data'!P4367)</f>
        <v>0</v>
      </c>
      <c r="Q4367" s="9">
        <v>1176</v>
      </c>
      <c r="R4367" s="9">
        <v>3</v>
      </c>
      <c r="S4367" s="9">
        <f t="shared" si="204"/>
        <v>1783.54</v>
      </c>
      <c r="T4367" s="9">
        <f t="shared" si="205"/>
        <v>646.55999999999995</v>
      </c>
      <c r="U4367" s="23">
        <f t="shared" si="206"/>
        <v>0.36251499826188366</v>
      </c>
    </row>
    <row r="4368" spans="1:21" x14ac:dyDescent="0.3">
      <c r="A4368" s="9">
        <v>2424</v>
      </c>
      <c r="B4368" s="9" t="str">
        <f>PROPER(TRIM('1. Raw Data'!B4368))</f>
        <v>Customer_4366</v>
      </c>
      <c r="C4368" s="9">
        <f>IF(OR('1. Raw Data'!C4368&lt;18, '1. Raw Data'!C4368&gt;100), MEDIAN('1. Raw Data'!$C$2:$C$5001), '1. Raw Data'!C4368)</f>
        <v>40</v>
      </c>
      <c r="D4368" s="9" t="s">
        <v>5018</v>
      </c>
      <c r="E4368" s="22">
        <v>45083</v>
      </c>
      <c r="F4368" s="9">
        <v>0</v>
      </c>
      <c r="G4368" s="9">
        <v>11826</v>
      </c>
      <c r="H4368" s="15">
        <v>45083</v>
      </c>
      <c r="I4368" s="9" t="s">
        <v>7457</v>
      </c>
      <c r="J4368" s="9">
        <v>107</v>
      </c>
      <c r="K4368" s="9" t="s">
        <v>7485</v>
      </c>
      <c r="L4368" s="9" t="str">
        <f>IF(OR('1. Raw Data'!L4368="Elec", '1. Raw Data'!L4368="elect"), "Electronics", '1. Raw Data'!L4368)</f>
        <v>Sports</v>
      </c>
      <c r="M4368" s="9">
        <v>228.78</v>
      </c>
      <c r="N4368" s="9">
        <f>IF(ISBLANK('1. Raw Data'!N4368), MEDIAN('1. Raw Data'!$N$2:$N$5001), '1. Raw Data'!N4368)</f>
        <v>113.62</v>
      </c>
      <c r="O4368" s="9">
        <v>2</v>
      </c>
      <c r="P4368" s="9">
        <f>IF(ISBLANK('1. Raw Data'!P4368), 0, '1. Raw Data'!P4368)</f>
        <v>0</v>
      </c>
      <c r="Q4368" s="9">
        <v>575</v>
      </c>
      <c r="R4368" s="9">
        <v>6</v>
      </c>
      <c r="S4368" s="9">
        <f t="shared" si="204"/>
        <v>457.56</v>
      </c>
      <c r="T4368" s="9">
        <f t="shared" si="205"/>
        <v>230.32</v>
      </c>
      <c r="U4368" s="23">
        <f t="shared" si="206"/>
        <v>0.50336567881807848</v>
      </c>
    </row>
    <row r="4369" spans="1:21" x14ac:dyDescent="0.3">
      <c r="A4369" s="9">
        <v>1901</v>
      </c>
      <c r="B4369" s="9" t="str">
        <f>PROPER(TRIM('1. Raw Data'!B4369))</f>
        <v>Customer_4367</v>
      </c>
      <c r="C4369" s="9">
        <f>IF(OR('1. Raw Data'!C4369&lt;18, '1. Raw Data'!C4369&gt;100), MEDIAN('1. Raw Data'!$C$2:$C$5001), '1. Raw Data'!C4369)</f>
        <v>43</v>
      </c>
      <c r="D4369" s="9" t="s">
        <v>5019</v>
      </c>
      <c r="E4369" s="22">
        <v>44283</v>
      </c>
      <c r="F4369" s="9">
        <v>0</v>
      </c>
      <c r="G4369" s="9">
        <v>13138</v>
      </c>
      <c r="H4369" s="15">
        <v>44283</v>
      </c>
      <c r="I4369" s="9" t="s">
        <v>7455</v>
      </c>
      <c r="J4369" s="9">
        <v>103</v>
      </c>
      <c r="K4369" s="9" t="s">
        <v>7472</v>
      </c>
      <c r="L4369" s="9" t="str">
        <f>IF(OR('1. Raw Data'!L4369="Elec", '1. Raw Data'!L4369="elect"), "Electronics", '1. Raw Data'!L4369)</f>
        <v>Electronics</v>
      </c>
      <c r="M4369" s="9">
        <v>727.6</v>
      </c>
      <c r="N4369" s="9">
        <f>IF(ISBLANK('1. Raw Data'!N4369), MEDIAN('1. Raw Data'!$N$2:$N$5001), '1. Raw Data'!N4369)</f>
        <v>508.4</v>
      </c>
      <c r="O4369" s="9">
        <v>4</v>
      </c>
      <c r="P4369" s="9">
        <f>IF(ISBLANK('1. Raw Data'!P4369), 0, '1. Raw Data'!P4369)</f>
        <v>0</v>
      </c>
      <c r="Q4369" s="9">
        <v>366</v>
      </c>
      <c r="R4369" s="9">
        <v>5</v>
      </c>
      <c r="S4369" s="9">
        <f t="shared" si="204"/>
        <v>2910.4</v>
      </c>
      <c r="T4369" s="9">
        <f t="shared" si="205"/>
        <v>876.80000000000018</v>
      </c>
      <c r="U4369" s="23">
        <f t="shared" si="206"/>
        <v>0.30126443100604733</v>
      </c>
    </row>
    <row r="4370" spans="1:21" x14ac:dyDescent="0.3">
      <c r="A4370" s="9">
        <v>2120</v>
      </c>
      <c r="B4370" s="9" t="str">
        <f>PROPER(TRIM('1. Raw Data'!B4370))</f>
        <v>Customer_4368</v>
      </c>
      <c r="C4370" s="9">
        <f>IF(OR('1. Raw Data'!C4370&lt;18, '1. Raw Data'!C4370&gt;100), MEDIAN('1. Raw Data'!$C$2:$C$5001), '1. Raw Data'!C4370)</f>
        <v>55</v>
      </c>
      <c r="D4370" s="9" t="s">
        <v>5019</v>
      </c>
      <c r="E4370" s="22">
        <v>44965</v>
      </c>
      <c r="F4370" s="9">
        <v>1</v>
      </c>
      <c r="G4370" s="9">
        <v>13689</v>
      </c>
      <c r="H4370" s="15">
        <v>45140</v>
      </c>
      <c r="I4370" s="9" t="s">
        <v>7456</v>
      </c>
      <c r="J4370" s="9">
        <v>136</v>
      </c>
      <c r="K4370" s="9" t="s">
        <v>7503</v>
      </c>
      <c r="L4370" s="9" t="str">
        <f>IF(OR('1. Raw Data'!L4370="Elec", '1. Raw Data'!L4370="elect"), "Electronics", '1. Raw Data'!L4370)</f>
        <v>Home Appliances</v>
      </c>
      <c r="M4370" s="9">
        <v>1425.4</v>
      </c>
      <c r="N4370" s="9">
        <f>IF(ISBLANK('1. Raw Data'!N4370), MEDIAN('1. Raw Data'!$N$2:$N$5001), '1. Raw Data'!N4370)</f>
        <v>731.23</v>
      </c>
      <c r="O4370" s="9">
        <v>1</v>
      </c>
      <c r="P4370" s="9">
        <f>IF(ISBLANK('1. Raw Data'!P4370), 0, '1. Raw Data'!P4370)</f>
        <v>0</v>
      </c>
      <c r="Q4370" s="9">
        <v>518</v>
      </c>
      <c r="R4370" s="9">
        <v>4</v>
      </c>
      <c r="S4370" s="9">
        <f t="shared" si="204"/>
        <v>1425.4</v>
      </c>
      <c r="T4370" s="9">
        <f t="shared" si="205"/>
        <v>694.17000000000007</v>
      </c>
      <c r="U4370" s="23">
        <f t="shared" si="206"/>
        <v>0.48700014031149153</v>
      </c>
    </row>
    <row r="4371" spans="1:21" x14ac:dyDescent="0.3">
      <c r="A4371" s="9">
        <v>1516</v>
      </c>
      <c r="B4371" s="9" t="str">
        <f>PROPER(TRIM('1. Raw Data'!B4371))</f>
        <v>Customer_4369</v>
      </c>
      <c r="C4371" s="9">
        <f>IF(OR('1. Raw Data'!C4371&lt;18, '1. Raw Data'!C4371&gt;100), MEDIAN('1. Raw Data'!$C$2:$C$5001), '1. Raw Data'!C4371)</f>
        <v>40</v>
      </c>
      <c r="D4371" s="9" t="s">
        <v>5019</v>
      </c>
      <c r="E4371" s="22">
        <v>44989</v>
      </c>
      <c r="F4371" s="9">
        <v>0</v>
      </c>
      <c r="G4371" s="9">
        <v>12295</v>
      </c>
      <c r="H4371" s="15">
        <v>45019</v>
      </c>
      <c r="I4371" s="9" t="s">
        <v>7456</v>
      </c>
      <c r="J4371" s="9">
        <v>149</v>
      </c>
      <c r="K4371" s="9" t="s">
        <v>7467</v>
      </c>
      <c r="L4371" s="9" t="str">
        <f>IF(OR('1. Raw Data'!L4371="Elec", '1. Raw Data'!L4371="elect"), "Electronics", '1. Raw Data'!L4371)</f>
        <v>Sports</v>
      </c>
      <c r="M4371" s="9">
        <v>656.92</v>
      </c>
      <c r="N4371" s="9">
        <f>IF(ISBLANK('1. Raw Data'!N4371), MEDIAN('1. Raw Data'!$N$2:$N$5001), '1. Raw Data'!N4371)</f>
        <v>320.47000000000003</v>
      </c>
      <c r="O4371" s="9">
        <v>2</v>
      </c>
      <c r="P4371" s="9">
        <f>IF(ISBLANK('1. Raw Data'!P4371), 0, '1. Raw Data'!P4371)</f>
        <v>0</v>
      </c>
      <c r="Q4371" s="9">
        <v>669</v>
      </c>
      <c r="R4371" s="9">
        <v>5</v>
      </c>
      <c r="S4371" s="9">
        <f t="shared" si="204"/>
        <v>1313.84</v>
      </c>
      <c r="T4371" s="9">
        <f t="shared" si="205"/>
        <v>672.89999999999986</v>
      </c>
      <c r="U4371" s="23">
        <f t="shared" si="206"/>
        <v>0.51216282043475603</v>
      </c>
    </row>
    <row r="4372" spans="1:21" x14ac:dyDescent="0.3">
      <c r="A4372" s="9">
        <v>1568</v>
      </c>
      <c r="B4372" s="9" t="str">
        <f>PROPER(TRIM('1. Raw Data'!B4372))</f>
        <v>Customer_4370</v>
      </c>
      <c r="C4372" s="9">
        <f>IF(OR('1. Raw Data'!C4372&lt;18, '1. Raw Data'!C4372&gt;100), MEDIAN('1. Raw Data'!$C$2:$C$5001), '1. Raw Data'!C4372)</f>
        <v>52</v>
      </c>
      <c r="D4372" s="9" t="s">
        <v>5018</v>
      </c>
      <c r="E4372" s="22">
        <v>43838</v>
      </c>
      <c r="F4372" s="9">
        <v>0</v>
      </c>
      <c r="G4372" s="9">
        <v>10859</v>
      </c>
      <c r="H4372" s="15">
        <v>44044</v>
      </c>
      <c r="I4372" s="9" t="s">
        <v>7457</v>
      </c>
      <c r="J4372" s="9">
        <v>103</v>
      </c>
      <c r="K4372" s="9" t="s">
        <v>7472</v>
      </c>
      <c r="L4372" s="9" t="str">
        <f>IF(OR('1. Raw Data'!L4372="Elec", '1. Raw Data'!L4372="elect"), "Electronics", '1. Raw Data'!L4372)</f>
        <v>Electronics</v>
      </c>
      <c r="M4372" s="9">
        <v>1301.9100000000001</v>
      </c>
      <c r="N4372" s="9">
        <f>IF(ISBLANK('1. Raw Data'!N4372), MEDIAN('1. Raw Data'!$N$2:$N$5001), '1. Raw Data'!N4372)</f>
        <v>614.20000000000005</v>
      </c>
      <c r="O4372" s="9">
        <v>1</v>
      </c>
      <c r="P4372" s="9">
        <f>IF(ISBLANK('1. Raw Data'!P4372), 0, '1. Raw Data'!P4372)</f>
        <v>0.1</v>
      </c>
      <c r="Q4372" s="9">
        <v>930</v>
      </c>
      <c r="R4372" s="9">
        <v>3</v>
      </c>
      <c r="S4372" s="9">
        <f t="shared" si="204"/>
        <v>1171.7190000000001</v>
      </c>
      <c r="T4372" s="9">
        <f t="shared" si="205"/>
        <v>557.51900000000001</v>
      </c>
      <c r="U4372" s="23">
        <f t="shared" si="206"/>
        <v>0.47581288687816786</v>
      </c>
    </row>
    <row r="4373" spans="1:21" x14ac:dyDescent="0.3">
      <c r="A4373" s="9">
        <v>1845</v>
      </c>
      <c r="B4373" s="9" t="str">
        <f>PROPER(TRIM('1. Raw Data'!B4373))</f>
        <v>Customer_4371</v>
      </c>
      <c r="C4373" s="9">
        <f>IF(OR('1. Raw Data'!C4373&lt;18, '1. Raw Data'!C4373&gt;100), MEDIAN('1. Raw Data'!$C$2:$C$5001), '1. Raw Data'!C4373)</f>
        <v>23</v>
      </c>
      <c r="D4373" s="9" t="s">
        <v>5021</v>
      </c>
      <c r="E4373" s="22">
        <v>44847</v>
      </c>
      <c r="F4373" s="9">
        <v>1</v>
      </c>
      <c r="G4373" s="9">
        <v>10206</v>
      </c>
      <c r="H4373" s="15">
        <v>44847</v>
      </c>
      <c r="I4373" s="9" t="s">
        <v>7457</v>
      </c>
      <c r="J4373" s="9">
        <v>104</v>
      </c>
      <c r="K4373" s="9" t="s">
        <v>7499</v>
      </c>
      <c r="L4373" s="9" t="str">
        <f>IF(OR('1. Raw Data'!L4373="Elec", '1. Raw Data'!L4373="elect"), "Electronics", '1. Raw Data'!L4373)</f>
        <v>Sports</v>
      </c>
      <c r="M4373" s="9">
        <v>421.82</v>
      </c>
      <c r="N4373" s="9">
        <f>IF(ISBLANK('1. Raw Data'!N4373), MEDIAN('1. Raw Data'!$N$2:$N$5001), '1. Raw Data'!N4373)</f>
        <v>252.06</v>
      </c>
      <c r="O4373" s="9">
        <v>5</v>
      </c>
      <c r="P4373" s="9">
        <f>IF(ISBLANK('1. Raw Data'!P4373), 0, '1. Raw Data'!P4373)</f>
        <v>0</v>
      </c>
      <c r="Q4373" s="9">
        <v>811</v>
      </c>
      <c r="R4373" s="9">
        <v>3</v>
      </c>
      <c r="S4373" s="9">
        <f t="shared" si="204"/>
        <v>2109.1</v>
      </c>
      <c r="T4373" s="9">
        <f t="shared" si="205"/>
        <v>848.8</v>
      </c>
      <c r="U4373" s="23">
        <f t="shared" si="206"/>
        <v>0.40244654117870182</v>
      </c>
    </row>
    <row r="4374" spans="1:21" x14ac:dyDescent="0.3">
      <c r="A4374" s="9">
        <v>2092</v>
      </c>
      <c r="B4374" s="9" t="str">
        <f>PROPER(TRIM('1. Raw Data'!B4374))</f>
        <v>Customer_4372</v>
      </c>
      <c r="C4374" s="9">
        <f>IF(OR('1. Raw Data'!C4374&lt;18, '1. Raw Data'!C4374&gt;100), MEDIAN('1. Raw Data'!$C$2:$C$5001), '1. Raw Data'!C4374)</f>
        <v>42</v>
      </c>
      <c r="D4374" s="9" t="s">
        <v>5020</v>
      </c>
      <c r="E4374" s="22">
        <v>44119</v>
      </c>
      <c r="F4374" s="9">
        <v>0</v>
      </c>
      <c r="G4374" s="9">
        <v>13276</v>
      </c>
      <c r="H4374" s="15">
        <v>44119</v>
      </c>
      <c r="I4374" s="9" t="s">
        <v>7457</v>
      </c>
      <c r="J4374" s="9">
        <v>131</v>
      </c>
      <c r="K4374" s="9" t="s">
        <v>7504</v>
      </c>
      <c r="L4374" s="9" t="str">
        <f>IF(OR('1. Raw Data'!L4374="Elec", '1. Raw Data'!L4374="elect"), "Electronics", '1. Raw Data'!L4374)</f>
        <v>Electronics</v>
      </c>
      <c r="M4374" s="9">
        <v>877.84</v>
      </c>
      <c r="N4374" s="9">
        <f>IF(ISBLANK('1. Raw Data'!N4374), MEDIAN('1. Raw Data'!$N$2:$N$5001), '1. Raw Data'!N4374)</f>
        <v>379.9</v>
      </c>
      <c r="O4374" s="9">
        <v>3</v>
      </c>
      <c r="P4374" s="9">
        <f>IF(ISBLANK('1. Raw Data'!P4374), 0, '1. Raw Data'!P4374)</f>
        <v>0</v>
      </c>
      <c r="Q4374" s="9">
        <v>410</v>
      </c>
      <c r="R4374" s="9">
        <v>5</v>
      </c>
      <c r="S4374" s="9">
        <f t="shared" si="204"/>
        <v>2633.52</v>
      </c>
      <c r="T4374" s="9">
        <f t="shared" si="205"/>
        <v>1493.8200000000002</v>
      </c>
      <c r="U4374" s="23">
        <f t="shared" si="206"/>
        <v>0.56723320878520012</v>
      </c>
    </row>
    <row r="4375" spans="1:21" x14ac:dyDescent="0.3">
      <c r="A4375" s="9">
        <v>1117</v>
      </c>
      <c r="B4375" s="9" t="str">
        <f>PROPER(TRIM('1. Raw Data'!B4375))</f>
        <v>Customer_4373</v>
      </c>
      <c r="C4375" s="9">
        <f>IF(OR('1. Raw Data'!C4375&lt;18, '1. Raw Data'!C4375&gt;100), MEDIAN('1. Raw Data'!$C$2:$C$5001), '1. Raw Data'!C4375)</f>
        <v>57</v>
      </c>
      <c r="D4375" s="9" t="s">
        <v>5020</v>
      </c>
      <c r="E4375" s="22">
        <v>44450</v>
      </c>
      <c r="F4375" s="9">
        <v>0</v>
      </c>
      <c r="G4375" s="9">
        <v>13390</v>
      </c>
      <c r="H4375" s="15">
        <v>44509</v>
      </c>
      <c r="I4375" s="9" t="s">
        <v>7455</v>
      </c>
      <c r="J4375" s="9">
        <v>102</v>
      </c>
      <c r="K4375" s="9" t="s">
        <v>7494</v>
      </c>
      <c r="L4375" s="9" t="str">
        <f>IF(OR('1. Raw Data'!L4375="Elec", '1. Raw Data'!L4375="elect"), "Electronics", '1. Raw Data'!L4375)</f>
        <v>Home Appliances</v>
      </c>
      <c r="M4375" s="9">
        <v>1273.5899999999999</v>
      </c>
      <c r="N4375" s="9">
        <f>IF(ISBLANK('1. Raw Data'!N4375), MEDIAN('1. Raw Data'!$N$2:$N$5001), '1. Raw Data'!N4375)</f>
        <v>873.77</v>
      </c>
      <c r="O4375" s="9">
        <v>2</v>
      </c>
      <c r="P4375" s="9">
        <f>IF(ISBLANK('1. Raw Data'!P4375), 0, '1. Raw Data'!P4375)</f>
        <v>0</v>
      </c>
      <c r="Q4375" s="9">
        <v>736</v>
      </c>
      <c r="R4375" s="9">
        <v>5</v>
      </c>
      <c r="S4375" s="9">
        <f t="shared" si="204"/>
        <v>2547.1799999999998</v>
      </c>
      <c r="T4375" s="9">
        <f t="shared" si="205"/>
        <v>799.63999999999987</v>
      </c>
      <c r="U4375" s="23">
        <f t="shared" si="206"/>
        <v>0.31393148501480067</v>
      </c>
    </row>
    <row r="4376" spans="1:21" x14ac:dyDescent="0.3">
      <c r="A4376" s="9">
        <v>1887</v>
      </c>
      <c r="B4376" s="9" t="str">
        <f>PROPER(TRIM('1. Raw Data'!B4376))</f>
        <v>Customer_4374</v>
      </c>
      <c r="C4376" s="9">
        <f>IF(OR('1. Raw Data'!C4376&lt;18, '1. Raw Data'!C4376&gt;100), MEDIAN('1. Raw Data'!$C$2:$C$5001), '1. Raw Data'!C4376)</f>
        <v>40</v>
      </c>
      <c r="D4376" s="9" t="s">
        <v>5018</v>
      </c>
      <c r="E4376" s="22">
        <v>43990</v>
      </c>
      <c r="F4376" s="9">
        <v>1</v>
      </c>
      <c r="G4376" s="9">
        <v>13154</v>
      </c>
      <c r="H4376" s="15">
        <v>44049</v>
      </c>
      <c r="I4376" s="9" t="s">
        <v>7456</v>
      </c>
      <c r="J4376" s="9">
        <v>114</v>
      </c>
      <c r="K4376" s="9" t="s">
        <v>7463</v>
      </c>
      <c r="L4376" s="9" t="str">
        <f>IF(OR('1. Raw Data'!L4376="Elec", '1. Raw Data'!L4376="elect"), "Electronics", '1. Raw Data'!L4376)</f>
        <v>Home Appliances</v>
      </c>
      <c r="M4376" s="9">
        <v>1385</v>
      </c>
      <c r="N4376" s="9">
        <f>IF(ISBLANK('1. Raw Data'!N4376), MEDIAN('1. Raw Data'!$N$2:$N$5001), '1. Raw Data'!N4376)</f>
        <v>676.29</v>
      </c>
      <c r="O4376" s="9">
        <v>5</v>
      </c>
      <c r="P4376" s="9">
        <f>IF(ISBLANK('1. Raw Data'!P4376), 0, '1. Raw Data'!P4376)</f>
        <v>0</v>
      </c>
      <c r="Q4376" s="9">
        <v>825</v>
      </c>
      <c r="R4376" s="9">
        <v>4</v>
      </c>
      <c r="S4376" s="9">
        <f t="shared" si="204"/>
        <v>6925</v>
      </c>
      <c r="T4376" s="9">
        <f t="shared" si="205"/>
        <v>3543.55</v>
      </c>
      <c r="U4376" s="23">
        <f t="shared" si="206"/>
        <v>0.51170397111913357</v>
      </c>
    </row>
    <row r="4377" spans="1:21" x14ac:dyDescent="0.3">
      <c r="A4377" s="9">
        <v>2082</v>
      </c>
      <c r="B4377" s="9" t="str">
        <f>PROPER(TRIM('1. Raw Data'!B4377))</f>
        <v>Customer_4375</v>
      </c>
      <c r="C4377" s="9">
        <f>IF(OR('1. Raw Data'!C4377&lt;18, '1. Raw Data'!C4377&gt;100), MEDIAN('1. Raw Data'!$C$2:$C$5001), '1. Raw Data'!C4377)</f>
        <v>51</v>
      </c>
      <c r="D4377" s="9" t="s">
        <v>5019</v>
      </c>
      <c r="E4377" s="22">
        <v>44232</v>
      </c>
      <c r="F4377" s="9">
        <v>0</v>
      </c>
      <c r="G4377" s="9">
        <v>12471</v>
      </c>
      <c r="H4377" s="15">
        <v>44318</v>
      </c>
      <c r="I4377" s="9" t="s">
        <v>7456</v>
      </c>
      <c r="J4377" s="9">
        <v>137</v>
      </c>
      <c r="K4377" s="9" t="s">
        <v>7484</v>
      </c>
      <c r="L4377" s="9" t="str">
        <f>IF(OR('1. Raw Data'!L4377="Elec", '1. Raw Data'!L4377="elect"), "Electronics", '1. Raw Data'!L4377)</f>
        <v>Home Appliances</v>
      </c>
      <c r="M4377" s="9">
        <v>754.44</v>
      </c>
      <c r="N4377" s="9">
        <f>IF(ISBLANK('1. Raw Data'!N4377), MEDIAN('1. Raw Data'!$N$2:$N$5001), '1. Raw Data'!N4377)</f>
        <v>368.63</v>
      </c>
      <c r="O4377" s="9">
        <v>3</v>
      </c>
      <c r="P4377" s="9">
        <f>IF(ISBLANK('1. Raw Data'!P4377), 0, '1. Raw Data'!P4377)</f>
        <v>0.05</v>
      </c>
      <c r="Q4377" s="9">
        <v>398</v>
      </c>
      <c r="R4377" s="9">
        <v>8</v>
      </c>
      <c r="S4377" s="9">
        <f t="shared" si="204"/>
        <v>2150.154</v>
      </c>
      <c r="T4377" s="9">
        <f t="shared" si="205"/>
        <v>1044.2640000000001</v>
      </c>
      <c r="U4377" s="23">
        <f t="shared" si="206"/>
        <v>0.48566939856400987</v>
      </c>
    </row>
    <row r="4378" spans="1:21" x14ac:dyDescent="0.3">
      <c r="A4378" s="9">
        <v>2056</v>
      </c>
      <c r="B4378" s="9" t="str">
        <f>PROPER(TRIM('1. Raw Data'!B4378))</f>
        <v>Customer_4376</v>
      </c>
      <c r="C4378" s="9">
        <f>IF(OR('1. Raw Data'!C4378&lt;18, '1. Raw Data'!C4378&gt;100), MEDIAN('1. Raw Data'!$C$2:$C$5001), '1. Raw Data'!C4378)</f>
        <v>70</v>
      </c>
      <c r="D4378" s="9" t="s">
        <v>5020</v>
      </c>
      <c r="E4378" s="22">
        <v>44512</v>
      </c>
      <c r="F4378" s="9">
        <v>0</v>
      </c>
      <c r="G4378" s="9">
        <v>13153</v>
      </c>
      <c r="H4378" s="15">
        <v>44541</v>
      </c>
      <c r="I4378" s="9" t="s">
        <v>7456</v>
      </c>
      <c r="J4378" s="9">
        <v>131</v>
      </c>
      <c r="K4378" s="9" t="s">
        <v>7504</v>
      </c>
      <c r="L4378" s="9" t="str">
        <f>IF(OR('1. Raw Data'!L4378="Elec", '1. Raw Data'!L4378="elect"), "Electronics", '1. Raw Data'!L4378)</f>
        <v>Home Appliances</v>
      </c>
      <c r="M4378" s="9">
        <v>977.55</v>
      </c>
      <c r="N4378" s="9">
        <f>IF(ISBLANK('1. Raw Data'!N4378), MEDIAN('1. Raw Data'!$N$2:$N$5001), '1. Raw Data'!N4378)</f>
        <v>404.53</v>
      </c>
      <c r="O4378" s="9">
        <v>4</v>
      </c>
      <c r="P4378" s="9">
        <f>IF(ISBLANK('1. Raw Data'!P4378), 0, '1. Raw Data'!P4378)</f>
        <v>0.1</v>
      </c>
      <c r="Q4378" s="9">
        <v>1028</v>
      </c>
      <c r="R4378" s="9">
        <v>4</v>
      </c>
      <c r="S4378" s="9">
        <f t="shared" si="204"/>
        <v>3519.18</v>
      </c>
      <c r="T4378" s="9">
        <f t="shared" si="205"/>
        <v>1901.06</v>
      </c>
      <c r="U4378" s="23">
        <f t="shared" si="206"/>
        <v>0.54019970561323949</v>
      </c>
    </row>
    <row r="4379" spans="1:21" x14ac:dyDescent="0.3">
      <c r="A4379" s="9">
        <v>2341</v>
      </c>
      <c r="B4379" s="9" t="str">
        <f>PROPER(TRIM('1. Raw Data'!B4379))</f>
        <v>Customer_4377</v>
      </c>
      <c r="C4379" s="9">
        <f>IF(OR('1. Raw Data'!C4379&lt;18, '1. Raw Data'!C4379&gt;100), MEDIAN('1. Raw Data'!$C$2:$C$5001), '1. Raw Data'!C4379)</f>
        <v>32</v>
      </c>
      <c r="D4379" s="9" t="s">
        <v>5018</v>
      </c>
      <c r="E4379" s="22">
        <v>44485</v>
      </c>
      <c r="F4379" s="9">
        <v>0</v>
      </c>
      <c r="G4379" s="9">
        <v>13870</v>
      </c>
      <c r="H4379" s="15">
        <v>44485</v>
      </c>
      <c r="I4379" s="9" t="s">
        <v>7456</v>
      </c>
      <c r="J4379" s="9">
        <v>102</v>
      </c>
      <c r="K4379" s="9" t="s">
        <v>7494</v>
      </c>
      <c r="L4379" s="9" t="str">
        <f>IF(OR('1. Raw Data'!L4379="Elec", '1. Raw Data'!L4379="elect"), "Electronics", '1. Raw Data'!L4379)</f>
        <v>Electronics</v>
      </c>
      <c r="M4379" s="9">
        <v>54.32</v>
      </c>
      <c r="N4379" s="9">
        <f>IF(ISBLANK('1. Raw Data'!N4379), MEDIAN('1. Raw Data'!$N$2:$N$5001), '1. Raw Data'!N4379)</f>
        <v>25.74</v>
      </c>
      <c r="O4379" s="9">
        <v>3</v>
      </c>
      <c r="P4379" s="9">
        <f>IF(ISBLANK('1. Raw Data'!P4379), 0, '1. Raw Data'!P4379)</f>
        <v>0</v>
      </c>
      <c r="Q4379" s="9">
        <v>627</v>
      </c>
      <c r="R4379" s="9">
        <v>7</v>
      </c>
      <c r="S4379" s="9">
        <f t="shared" si="204"/>
        <v>162.96</v>
      </c>
      <c r="T4379" s="9">
        <f t="shared" si="205"/>
        <v>85.740000000000009</v>
      </c>
      <c r="U4379" s="23">
        <f t="shared" si="206"/>
        <v>0.52614138438880709</v>
      </c>
    </row>
    <row r="4380" spans="1:21" x14ac:dyDescent="0.3">
      <c r="A4380" s="9">
        <v>1049</v>
      </c>
      <c r="B4380" s="9" t="str">
        <f>PROPER(TRIM('1. Raw Data'!B4380))</f>
        <v>Customer_4378</v>
      </c>
      <c r="C4380" s="9">
        <f>IF(OR('1. Raw Data'!C4380&lt;18, '1. Raw Data'!C4380&gt;100), MEDIAN('1. Raw Data'!$C$2:$C$5001), '1. Raw Data'!C4380)</f>
        <v>48</v>
      </c>
      <c r="D4380" s="9" t="s">
        <v>5022</v>
      </c>
      <c r="E4380" s="22">
        <v>44174</v>
      </c>
      <c r="F4380" s="9">
        <v>0</v>
      </c>
      <c r="G4380" s="9">
        <v>12596</v>
      </c>
      <c r="H4380" s="15">
        <v>44086</v>
      </c>
      <c r="I4380" s="9" t="s">
        <v>7456</v>
      </c>
      <c r="J4380" s="9">
        <v>131</v>
      </c>
      <c r="K4380" s="9" t="s">
        <v>7504</v>
      </c>
      <c r="L4380" s="9" t="str">
        <f>IF(OR('1. Raw Data'!L4380="Elec", '1. Raw Data'!L4380="elect"), "Electronics", '1. Raw Data'!L4380)</f>
        <v>Sports</v>
      </c>
      <c r="M4380" s="9">
        <v>417.17</v>
      </c>
      <c r="N4380" s="9">
        <f>IF(ISBLANK('1. Raw Data'!N4380), MEDIAN('1. Raw Data'!$N$2:$N$5001), '1. Raw Data'!N4380)</f>
        <v>219.3</v>
      </c>
      <c r="O4380" s="9">
        <v>2</v>
      </c>
      <c r="P4380" s="9">
        <f>IF(ISBLANK('1. Raw Data'!P4380), 0, '1. Raw Data'!P4380)</f>
        <v>0.05</v>
      </c>
      <c r="Q4380" s="9">
        <v>1417</v>
      </c>
      <c r="R4380" s="9">
        <v>4</v>
      </c>
      <c r="S4380" s="9">
        <f t="shared" si="204"/>
        <v>792.62300000000005</v>
      </c>
      <c r="T4380" s="9">
        <f t="shared" si="205"/>
        <v>354.02300000000002</v>
      </c>
      <c r="U4380" s="23">
        <f t="shared" si="206"/>
        <v>0.44664739731246761</v>
      </c>
    </row>
    <row r="4381" spans="1:21" x14ac:dyDescent="0.3">
      <c r="A4381" s="9">
        <v>1018</v>
      </c>
      <c r="B4381" s="9" t="str">
        <f>PROPER(TRIM('1. Raw Data'!B4381))</f>
        <v>Customer_4379</v>
      </c>
      <c r="C4381" s="9">
        <f>IF(OR('1. Raw Data'!C4381&lt;18, '1. Raw Data'!C4381&gt;100), MEDIAN('1. Raw Data'!$C$2:$C$5001), '1. Raw Data'!C4381)</f>
        <v>60</v>
      </c>
      <c r="D4381" s="9" t="s">
        <v>5023</v>
      </c>
      <c r="E4381" s="22">
        <v>45133</v>
      </c>
      <c r="F4381" s="9">
        <v>0</v>
      </c>
      <c r="G4381" s="9">
        <v>13796</v>
      </c>
      <c r="H4381" s="15">
        <v>45133</v>
      </c>
      <c r="I4381" s="9" t="s">
        <v>7455</v>
      </c>
      <c r="J4381" s="9">
        <v>147</v>
      </c>
      <c r="K4381" s="9" t="s">
        <v>7474</v>
      </c>
      <c r="L4381" s="9" t="str">
        <f>IF(OR('1. Raw Data'!L4381="Elec", '1. Raw Data'!L4381="elect"), "Electronics", '1. Raw Data'!L4381)</f>
        <v>Home Appliances</v>
      </c>
      <c r="M4381" s="9">
        <v>454.13</v>
      </c>
      <c r="N4381" s="9">
        <f>IF(ISBLANK('1. Raw Data'!N4381), MEDIAN('1. Raw Data'!$N$2:$N$5001), '1. Raw Data'!N4381)</f>
        <v>232.01</v>
      </c>
      <c r="O4381" s="9">
        <v>5</v>
      </c>
      <c r="P4381" s="9">
        <f>IF(ISBLANK('1. Raw Data'!P4381), 0, '1. Raw Data'!P4381)</f>
        <v>0.05</v>
      </c>
      <c r="Q4381" s="9">
        <v>355</v>
      </c>
      <c r="R4381" s="9">
        <v>8</v>
      </c>
      <c r="S4381" s="9">
        <f t="shared" si="204"/>
        <v>2157.1174999999998</v>
      </c>
      <c r="T4381" s="9">
        <f t="shared" si="205"/>
        <v>997.06749999999988</v>
      </c>
      <c r="U4381" s="23">
        <f t="shared" si="206"/>
        <v>0.46222215526043431</v>
      </c>
    </row>
    <row r="4382" spans="1:21" x14ac:dyDescent="0.3">
      <c r="A4382" s="9">
        <v>1725</v>
      </c>
      <c r="B4382" s="9" t="str">
        <f>PROPER(TRIM('1. Raw Data'!B4382))</f>
        <v>Customer_4380</v>
      </c>
      <c r="C4382" s="9">
        <f>IF(OR('1. Raw Data'!C4382&lt;18, '1. Raw Data'!C4382&gt;100), MEDIAN('1. Raw Data'!$C$2:$C$5001), '1. Raw Data'!C4382)</f>
        <v>40</v>
      </c>
      <c r="D4382" s="9" t="s">
        <v>5020</v>
      </c>
      <c r="E4382" s="22">
        <v>44012</v>
      </c>
      <c r="F4382" s="9">
        <v>0</v>
      </c>
      <c r="G4382" s="9">
        <v>12534</v>
      </c>
      <c r="H4382" s="15">
        <v>44012</v>
      </c>
      <c r="I4382" s="9" t="s">
        <v>7456</v>
      </c>
      <c r="J4382" s="9">
        <v>143</v>
      </c>
      <c r="K4382" s="9" t="s">
        <v>7475</v>
      </c>
      <c r="L4382" s="9" t="str">
        <f>IF(OR('1. Raw Data'!L4382="Elec", '1. Raw Data'!L4382="elect"), "Electronics", '1. Raw Data'!L4382)</f>
        <v>Home Appliances</v>
      </c>
      <c r="M4382" s="9">
        <v>185.56</v>
      </c>
      <c r="N4382" s="9">
        <f>IF(ISBLANK('1. Raw Data'!N4382), MEDIAN('1. Raw Data'!$N$2:$N$5001), '1. Raw Data'!N4382)</f>
        <v>89.42</v>
      </c>
      <c r="O4382" s="9">
        <v>5</v>
      </c>
      <c r="P4382" s="9">
        <f>IF(ISBLANK('1. Raw Data'!P4382), 0, '1. Raw Data'!P4382)</f>
        <v>0</v>
      </c>
      <c r="Q4382" s="9">
        <v>504</v>
      </c>
      <c r="R4382" s="9">
        <v>9</v>
      </c>
      <c r="S4382" s="9">
        <f t="shared" si="204"/>
        <v>927.8</v>
      </c>
      <c r="T4382" s="9">
        <f t="shared" si="205"/>
        <v>480.69999999999993</v>
      </c>
      <c r="U4382" s="23">
        <f t="shared" si="206"/>
        <v>0.51810735072213832</v>
      </c>
    </row>
    <row r="4383" spans="1:21" x14ac:dyDescent="0.3">
      <c r="A4383" s="9">
        <v>1196</v>
      </c>
      <c r="B4383" s="9" t="str">
        <f>PROPER(TRIM('1. Raw Data'!B4383))</f>
        <v>Customer_4381</v>
      </c>
      <c r="C4383" s="9">
        <f>IF(OR('1. Raw Data'!C4383&lt;18, '1. Raw Data'!C4383&gt;100), MEDIAN('1. Raw Data'!$C$2:$C$5001), '1. Raw Data'!C4383)</f>
        <v>51</v>
      </c>
      <c r="D4383" s="9" t="s">
        <v>5023</v>
      </c>
      <c r="E4383" s="22">
        <v>45282</v>
      </c>
      <c r="F4383" s="9">
        <v>1</v>
      </c>
      <c r="G4383" s="9">
        <v>12180</v>
      </c>
      <c r="H4383" s="15">
        <v>45282</v>
      </c>
      <c r="I4383" s="9" t="s">
        <v>7457</v>
      </c>
      <c r="J4383" s="9">
        <v>122</v>
      </c>
      <c r="K4383" s="9" t="s">
        <v>7465</v>
      </c>
      <c r="L4383" s="9" t="str">
        <f>IF(OR('1. Raw Data'!L4383="Elec", '1. Raw Data'!L4383="elect"), "Electronics", '1. Raw Data'!L4383)</f>
        <v>Home Appliances</v>
      </c>
      <c r="M4383" s="9">
        <v>455.56</v>
      </c>
      <c r="N4383" s="9">
        <f>IF(ISBLANK('1. Raw Data'!N4383), MEDIAN('1. Raw Data'!$N$2:$N$5001), '1. Raw Data'!N4383)</f>
        <v>187.79</v>
      </c>
      <c r="O4383" s="9">
        <v>5</v>
      </c>
      <c r="P4383" s="9">
        <f>IF(ISBLANK('1. Raw Data'!P4383), 0, '1. Raw Data'!P4383)</f>
        <v>0.2</v>
      </c>
      <c r="Q4383" s="9">
        <v>376</v>
      </c>
      <c r="R4383" s="9">
        <v>1</v>
      </c>
      <c r="S4383" s="9">
        <f t="shared" si="204"/>
        <v>1822.2400000000002</v>
      </c>
      <c r="T4383" s="9">
        <f t="shared" si="205"/>
        <v>883.2900000000003</v>
      </c>
      <c r="U4383" s="23">
        <f t="shared" si="206"/>
        <v>0.48472758802353161</v>
      </c>
    </row>
    <row r="4384" spans="1:21" x14ac:dyDescent="0.3">
      <c r="A4384" s="9">
        <v>2473</v>
      </c>
      <c r="B4384" s="9" t="str">
        <f>PROPER(TRIM('1. Raw Data'!B4384))</f>
        <v>Customer_4382</v>
      </c>
      <c r="C4384" s="9">
        <f>IF(OR('1. Raw Data'!C4384&lt;18, '1. Raw Data'!C4384&gt;100), MEDIAN('1. Raw Data'!$C$2:$C$5001), '1. Raw Data'!C4384)</f>
        <v>55</v>
      </c>
      <c r="D4384" s="9" t="s">
        <v>5019</v>
      </c>
      <c r="E4384" s="22">
        <v>45203</v>
      </c>
      <c r="F4384" s="9">
        <v>0</v>
      </c>
      <c r="G4384" s="9">
        <v>12040</v>
      </c>
      <c r="H4384" s="15">
        <v>45026</v>
      </c>
      <c r="I4384" s="9" t="s">
        <v>7455</v>
      </c>
      <c r="J4384" s="9">
        <v>110</v>
      </c>
      <c r="K4384" s="9" t="s">
        <v>7493</v>
      </c>
      <c r="L4384" s="9" t="str">
        <f>IF(OR('1. Raw Data'!L4384="Elec", '1. Raw Data'!L4384="elect"), "Electronics", '1. Raw Data'!L4384)</f>
        <v>Clothing</v>
      </c>
      <c r="M4384" s="9">
        <v>515.63</v>
      </c>
      <c r="N4384" s="9">
        <f>IF(ISBLANK('1. Raw Data'!N4384), MEDIAN('1. Raw Data'!$N$2:$N$5001), '1. Raw Data'!N4384)</f>
        <v>252.75</v>
      </c>
      <c r="O4384" s="9">
        <v>3</v>
      </c>
      <c r="P4384" s="9">
        <f>IF(ISBLANK('1. Raw Data'!P4384), 0, '1. Raw Data'!P4384)</f>
        <v>0.1</v>
      </c>
      <c r="Q4384" s="9">
        <v>391</v>
      </c>
      <c r="R4384" s="9">
        <v>7</v>
      </c>
      <c r="S4384" s="9">
        <f t="shared" si="204"/>
        <v>1392.201</v>
      </c>
      <c r="T4384" s="9">
        <f t="shared" si="205"/>
        <v>633.95100000000002</v>
      </c>
      <c r="U4384" s="23">
        <f t="shared" si="206"/>
        <v>0.45535881672258532</v>
      </c>
    </row>
    <row r="4385" spans="1:21" x14ac:dyDescent="0.3">
      <c r="A4385" s="9">
        <v>1558</v>
      </c>
      <c r="B4385" s="9" t="str">
        <f>PROPER(TRIM('1. Raw Data'!B4385))</f>
        <v>Customer_4383</v>
      </c>
      <c r="C4385" s="9">
        <f>IF(OR('1. Raw Data'!C4385&lt;18, '1. Raw Data'!C4385&gt;100), MEDIAN('1. Raw Data'!$C$2:$C$5001), '1. Raw Data'!C4385)</f>
        <v>49</v>
      </c>
      <c r="D4385" s="9" t="s">
        <v>5020</v>
      </c>
      <c r="E4385" s="22">
        <v>45139</v>
      </c>
      <c r="F4385" s="9">
        <v>0</v>
      </c>
      <c r="G4385" s="9">
        <v>10114</v>
      </c>
      <c r="H4385" s="15">
        <v>44934</v>
      </c>
      <c r="I4385" s="9" t="s">
        <v>7455</v>
      </c>
      <c r="J4385" s="9">
        <v>130</v>
      </c>
      <c r="K4385" s="9" t="s">
        <v>7487</v>
      </c>
      <c r="L4385" s="9" t="str">
        <f>IF(OR('1. Raw Data'!L4385="Elec", '1. Raw Data'!L4385="elect"), "Electronics", '1. Raw Data'!L4385)</f>
        <v>Home Appliances</v>
      </c>
      <c r="M4385" s="9">
        <v>1454.71</v>
      </c>
      <c r="N4385" s="9">
        <f>IF(ISBLANK('1. Raw Data'!N4385), MEDIAN('1. Raw Data'!$N$2:$N$5001), '1. Raw Data'!N4385)</f>
        <v>921.56</v>
      </c>
      <c r="O4385" s="9">
        <v>1</v>
      </c>
      <c r="P4385" s="9">
        <f>IF(ISBLANK('1. Raw Data'!P4385), 0, '1. Raw Data'!P4385)</f>
        <v>0</v>
      </c>
      <c r="Q4385" s="9">
        <v>519</v>
      </c>
      <c r="R4385" s="9">
        <v>7</v>
      </c>
      <c r="S4385" s="9">
        <f t="shared" si="204"/>
        <v>1454.71</v>
      </c>
      <c r="T4385" s="9">
        <f t="shared" si="205"/>
        <v>533.15000000000009</v>
      </c>
      <c r="U4385" s="23">
        <f t="shared" si="206"/>
        <v>0.36649916478198408</v>
      </c>
    </row>
    <row r="4386" spans="1:21" x14ac:dyDescent="0.3">
      <c r="A4386" s="9">
        <v>1451</v>
      </c>
      <c r="B4386" s="9" t="str">
        <f>PROPER(TRIM('1. Raw Data'!B4386))</f>
        <v>Customer_4384</v>
      </c>
      <c r="C4386" s="9">
        <f>IF(OR('1. Raw Data'!C4386&lt;18, '1. Raw Data'!C4386&gt;100), MEDIAN('1. Raw Data'!$C$2:$C$5001), '1. Raw Data'!C4386)</f>
        <v>41</v>
      </c>
      <c r="D4386" s="9" t="s">
        <v>5018</v>
      </c>
      <c r="E4386" s="22">
        <v>45324</v>
      </c>
      <c r="F4386" s="9">
        <v>0</v>
      </c>
      <c r="G4386" s="9">
        <v>12424</v>
      </c>
      <c r="H4386" s="15">
        <v>45324</v>
      </c>
      <c r="I4386" s="9" t="s">
        <v>7456</v>
      </c>
      <c r="J4386" s="9">
        <v>133</v>
      </c>
      <c r="K4386" s="9" t="s">
        <v>7498</v>
      </c>
      <c r="L4386" s="9" t="str">
        <f>IF(OR('1. Raw Data'!L4386="Elec", '1. Raw Data'!L4386="elect"), "Electronics", '1. Raw Data'!L4386)</f>
        <v>Home Appliances</v>
      </c>
      <c r="M4386" s="9">
        <v>1019.47</v>
      </c>
      <c r="N4386" s="9">
        <f>IF(ISBLANK('1. Raw Data'!N4386), MEDIAN('1. Raw Data'!$N$2:$N$5001), '1. Raw Data'!N4386)</f>
        <v>541.99</v>
      </c>
      <c r="O4386" s="9">
        <v>1</v>
      </c>
      <c r="P4386" s="9">
        <f>IF(ISBLANK('1. Raw Data'!P4386), 0, '1. Raw Data'!P4386)</f>
        <v>0</v>
      </c>
      <c r="Q4386" s="9">
        <v>334</v>
      </c>
      <c r="R4386" s="9">
        <v>3</v>
      </c>
      <c r="S4386" s="9">
        <f t="shared" si="204"/>
        <v>1019.47</v>
      </c>
      <c r="T4386" s="9">
        <f t="shared" si="205"/>
        <v>477.48</v>
      </c>
      <c r="U4386" s="23">
        <f t="shared" si="206"/>
        <v>0.46836101111361789</v>
      </c>
    </row>
    <row r="4387" spans="1:21" x14ac:dyDescent="0.3">
      <c r="A4387" s="9">
        <v>1288</v>
      </c>
      <c r="B4387" s="9" t="str">
        <f>PROPER(TRIM('1. Raw Data'!B4387))</f>
        <v>Customer_4385</v>
      </c>
      <c r="C4387" s="9">
        <f>IF(OR('1. Raw Data'!C4387&lt;18, '1. Raw Data'!C4387&gt;100), MEDIAN('1. Raw Data'!$C$2:$C$5001), '1. Raw Data'!C4387)</f>
        <v>24</v>
      </c>
      <c r="D4387" s="9" t="s">
        <v>5021</v>
      </c>
      <c r="E4387" s="22">
        <v>44518</v>
      </c>
      <c r="F4387" s="9">
        <v>0</v>
      </c>
      <c r="G4387" s="9">
        <v>13024</v>
      </c>
      <c r="H4387" s="15">
        <v>44518</v>
      </c>
      <c r="I4387" s="9" t="s">
        <v>7457</v>
      </c>
      <c r="J4387" s="9">
        <v>119</v>
      </c>
      <c r="K4387" s="9" t="s">
        <v>7459</v>
      </c>
      <c r="L4387" s="9" t="str">
        <f>IF(OR('1. Raw Data'!L4387="Elec", '1. Raw Data'!L4387="elect"), "Electronics", '1. Raw Data'!L4387)</f>
        <v>Electronics</v>
      </c>
      <c r="M4387" s="9">
        <v>667.71</v>
      </c>
      <c r="N4387" s="9">
        <f>IF(ISBLANK('1. Raw Data'!N4387), MEDIAN('1. Raw Data'!$N$2:$N$5001), '1. Raw Data'!N4387)</f>
        <v>325.33</v>
      </c>
      <c r="O4387" s="9">
        <v>3</v>
      </c>
      <c r="P4387" s="9">
        <f>IF(ISBLANK('1. Raw Data'!P4387), 0, '1. Raw Data'!P4387)</f>
        <v>0.05</v>
      </c>
      <c r="Q4387" s="9">
        <v>593</v>
      </c>
      <c r="R4387" s="9">
        <v>6</v>
      </c>
      <c r="S4387" s="9">
        <f t="shared" si="204"/>
        <v>1902.9735000000001</v>
      </c>
      <c r="T4387" s="9">
        <f t="shared" si="205"/>
        <v>926.98350000000005</v>
      </c>
      <c r="U4387" s="23">
        <f t="shared" si="206"/>
        <v>0.48712370403476457</v>
      </c>
    </row>
    <row r="4388" spans="1:21" x14ac:dyDescent="0.3">
      <c r="A4388" s="9">
        <v>2164</v>
      </c>
      <c r="B4388" s="9" t="str">
        <f>PROPER(TRIM('1. Raw Data'!B4388))</f>
        <v>Customer_4386</v>
      </c>
      <c r="C4388" s="9">
        <f>IF(OR('1. Raw Data'!C4388&lt;18, '1. Raw Data'!C4388&gt;100), MEDIAN('1. Raw Data'!$C$2:$C$5001), '1. Raw Data'!C4388)</f>
        <v>60</v>
      </c>
      <c r="D4388" s="9" t="s">
        <v>5020</v>
      </c>
      <c r="E4388" s="22">
        <v>44627</v>
      </c>
      <c r="F4388" s="9">
        <v>0</v>
      </c>
      <c r="G4388" s="9">
        <v>10210</v>
      </c>
      <c r="H4388" s="15">
        <v>44745</v>
      </c>
      <c r="I4388" s="9" t="s">
        <v>7457</v>
      </c>
      <c r="J4388" s="9">
        <v>146</v>
      </c>
      <c r="K4388" s="9" t="s">
        <v>7505</v>
      </c>
      <c r="L4388" s="9" t="str">
        <f>IF(OR('1. Raw Data'!L4388="Elec", '1. Raw Data'!L4388="elect"), "Electronics", '1. Raw Data'!L4388)</f>
        <v>Clothing</v>
      </c>
      <c r="M4388" s="9">
        <v>1482.68</v>
      </c>
      <c r="N4388" s="9">
        <f>IF(ISBLANK('1. Raw Data'!N4388), MEDIAN('1. Raw Data'!$N$2:$N$5001), '1. Raw Data'!N4388)</f>
        <v>728.64</v>
      </c>
      <c r="O4388" s="9">
        <v>2</v>
      </c>
      <c r="P4388" s="9">
        <f>IF(ISBLANK('1. Raw Data'!P4388), 0, '1. Raw Data'!P4388)</f>
        <v>0</v>
      </c>
      <c r="Q4388" s="9">
        <v>674</v>
      </c>
      <c r="R4388" s="9">
        <v>5</v>
      </c>
      <c r="S4388" s="9">
        <f t="shared" si="204"/>
        <v>2965.36</v>
      </c>
      <c r="T4388" s="9">
        <f t="shared" si="205"/>
        <v>1508.0800000000002</v>
      </c>
      <c r="U4388" s="23">
        <f t="shared" si="206"/>
        <v>0.50856557045350315</v>
      </c>
    </row>
    <row r="4389" spans="1:21" x14ac:dyDescent="0.3">
      <c r="A4389" s="9">
        <v>2107</v>
      </c>
      <c r="B4389" s="9" t="str">
        <f>PROPER(TRIM('1. Raw Data'!B4389))</f>
        <v>Customer_4387</v>
      </c>
      <c r="C4389" s="9">
        <f>IF(OR('1. Raw Data'!C4389&lt;18, '1. Raw Data'!C4389&gt;100), MEDIAN('1. Raw Data'!$C$2:$C$5001), '1. Raw Data'!C4389)</f>
        <v>40</v>
      </c>
      <c r="D4389" s="9" t="s">
        <v>5020</v>
      </c>
      <c r="E4389" s="22">
        <v>43854</v>
      </c>
      <c r="F4389" s="9">
        <v>0</v>
      </c>
      <c r="G4389" s="9">
        <v>10131</v>
      </c>
      <c r="H4389" s="15">
        <v>43854</v>
      </c>
      <c r="I4389" s="9" t="s">
        <v>7456</v>
      </c>
      <c r="J4389" s="9">
        <v>125</v>
      </c>
      <c r="K4389" s="9" t="s">
        <v>7479</v>
      </c>
      <c r="L4389" s="9" t="str">
        <f>IF(OR('1. Raw Data'!L4389="Elec", '1. Raw Data'!L4389="elect"), "Electronics", '1. Raw Data'!L4389)</f>
        <v>Electronics</v>
      </c>
      <c r="M4389" s="9">
        <v>272.19</v>
      </c>
      <c r="N4389" s="9">
        <f>IF(ISBLANK('1. Raw Data'!N4389), MEDIAN('1. Raw Data'!$N$2:$N$5001), '1. Raw Data'!N4389)</f>
        <v>154.15</v>
      </c>
      <c r="O4389" s="9">
        <v>3</v>
      </c>
      <c r="P4389" s="9">
        <f>IF(ISBLANK('1. Raw Data'!P4389), 0, '1. Raw Data'!P4389)</f>
        <v>0.1</v>
      </c>
      <c r="Q4389" s="9">
        <v>351</v>
      </c>
      <c r="R4389" s="9">
        <v>10</v>
      </c>
      <c r="S4389" s="9">
        <f t="shared" si="204"/>
        <v>734.91300000000001</v>
      </c>
      <c r="T4389" s="9">
        <f t="shared" si="205"/>
        <v>272.46299999999997</v>
      </c>
      <c r="U4389" s="23">
        <f t="shared" si="206"/>
        <v>0.37074184291201812</v>
      </c>
    </row>
    <row r="4390" spans="1:21" x14ac:dyDescent="0.3">
      <c r="A4390" s="9">
        <v>1390</v>
      </c>
      <c r="B4390" s="9" t="str">
        <f>PROPER(TRIM('1. Raw Data'!B4390))</f>
        <v>Customer_4388</v>
      </c>
      <c r="C4390" s="9">
        <f>IF(OR('1. Raw Data'!C4390&lt;18, '1. Raw Data'!C4390&gt;100), MEDIAN('1. Raw Data'!$C$2:$C$5001), '1. Raw Data'!C4390)</f>
        <v>26</v>
      </c>
      <c r="D4390" s="9" t="s">
        <v>5020</v>
      </c>
      <c r="E4390" s="22">
        <v>44374</v>
      </c>
      <c r="F4390" s="9">
        <v>0</v>
      </c>
      <c r="G4390" s="9">
        <v>11397</v>
      </c>
      <c r="H4390" s="15">
        <v>44374</v>
      </c>
      <c r="I4390" s="9" t="s">
        <v>7455</v>
      </c>
      <c r="J4390" s="9">
        <v>146</v>
      </c>
      <c r="K4390" s="9" t="s">
        <v>7505</v>
      </c>
      <c r="L4390" s="9" t="str">
        <f>IF(OR('1. Raw Data'!L4390="Elec", '1. Raw Data'!L4390="elect"), "Electronics", '1. Raw Data'!L4390)</f>
        <v>Sports</v>
      </c>
      <c r="M4390" s="9">
        <v>740.27</v>
      </c>
      <c r="N4390" s="9">
        <f>IF(ISBLANK('1. Raw Data'!N4390), MEDIAN('1. Raw Data'!$N$2:$N$5001), '1. Raw Data'!N4390)</f>
        <v>429.51499999999999</v>
      </c>
      <c r="O4390" s="9">
        <v>1</v>
      </c>
      <c r="P4390" s="9">
        <f>IF(ISBLANK('1. Raw Data'!P4390), 0, '1. Raw Data'!P4390)</f>
        <v>0</v>
      </c>
      <c r="Q4390" s="9">
        <v>559</v>
      </c>
      <c r="R4390" s="9">
        <v>5</v>
      </c>
      <c r="S4390" s="9">
        <f t="shared" si="204"/>
        <v>740.27</v>
      </c>
      <c r="T4390" s="9">
        <f t="shared" si="205"/>
        <v>310.755</v>
      </c>
      <c r="U4390" s="23">
        <f t="shared" si="206"/>
        <v>0.41978602401826359</v>
      </c>
    </row>
    <row r="4391" spans="1:21" x14ac:dyDescent="0.3">
      <c r="A4391" s="9">
        <v>1214</v>
      </c>
      <c r="B4391" s="9" t="str">
        <f>PROPER(TRIM('1. Raw Data'!B4391))</f>
        <v>Customer_4389</v>
      </c>
      <c r="C4391" s="9">
        <f>IF(OR('1. Raw Data'!C4391&lt;18, '1. Raw Data'!C4391&gt;100), MEDIAN('1. Raw Data'!$C$2:$C$5001), '1. Raw Data'!C4391)</f>
        <v>35</v>
      </c>
      <c r="D4391" s="9" t="s">
        <v>5020</v>
      </c>
      <c r="E4391" s="22">
        <v>44260</v>
      </c>
      <c r="F4391" s="9">
        <v>1</v>
      </c>
      <c r="G4391" s="9">
        <v>10153</v>
      </c>
      <c r="H4391" s="15">
        <v>44319</v>
      </c>
      <c r="I4391" s="9" t="s">
        <v>7456</v>
      </c>
      <c r="J4391" s="9">
        <v>101</v>
      </c>
      <c r="K4391" s="9" t="s">
        <v>7478</v>
      </c>
      <c r="L4391" s="9" t="str">
        <f>IF(OR('1. Raw Data'!L4391="Elec", '1. Raw Data'!L4391="elect"), "Electronics", '1. Raw Data'!L4391)</f>
        <v>Clothing</v>
      </c>
      <c r="M4391" s="9">
        <v>988.24</v>
      </c>
      <c r="N4391" s="9">
        <f>IF(ISBLANK('1. Raw Data'!N4391), MEDIAN('1. Raw Data'!$N$2:$N$5001), '1. Raw Data'!N4391)</f>
        <v>582.30999999999995</v>
      </c>
      <c r="O4391" s="9">
        <v>3</v>
      </c>
      <c r="P4391" s="9">
        <f>IF(ISBLANK('1. Raw Data'!P4391), 0, '1. Raw Data'!P4391)</f>
        <v>0</v>
      </c>
      <c r="Q4391" s="9">
        <v>406</v>
      </c>
      <c r="R4391" s="9">
        <v>3</v>
      </c>
      <c r="S4391" s="9">
        <f t="shared" si="204"/>
        <v>2964.7200000000003</v>
      </c>
      <c r="T4391" s="9">
        <f t="shared" si="205"/>
        <v>1217.7900000000004</v>
      </c>
      <c r="U4391" s="23">
        <f t="shared" si="206"/>
        <v>0.41076054399740963</v>
      </c>
    </row>
    <row r="4392" spans="1:21" x14ac:dyDescent="0.3">
      <c r="A4392" s="9">
        <v>1214</v>
      </c>
      <c r="B4392" s="9" t="str">
        <f>PROPER(TRIM('1. Raw Data'!B4392))</f>
        <v>Customer_4390</v>
      </c>
      <c r="C4392" s="9">
        <f>IF(OR('1. Raw Data'!C4392&lt;18, '1. Raw Data'!C4392&gt;100), MEDIAN('1. Raw Data'!$C$2:$C$5001), '1. Raw Data'!C4392)</f>
        <v>45</v>
      </c>
      <c r="D4392" s="9" t="s">
        <v>5018</v>
      </c>
      <c r="E4392" s="22">
        <v>44342</v>
      </c>
      <c r="F4392" s="9">
        <v>1</v>
      </c>
      <c r="G4392" s="9">
        <v>10919</v>
      </c>
      <c r="H4392" s="15">
        <v>44342</v>
      </c>
      <c r="I4392" s="9" t="s">
        <v>7455</v>
      </c>
      <c r="J4392" s="9">
        <v>132</v>
      </c>
      <c r="K4392" s="9" t="s">
        <v>7506</v>
      </c>
      <c r="L4392" s="9" t="str">
        <f>IF(OR('1. Raw Data'!L4392="Elec", '1. Raw Data'!L4392="elect"), "Electronics", '1. Raw Data'!L4392)</f>
        <v>Electronics</v>
      </c>
      <c r="M4392" s="9">
        <v>130.59</v>
      </c>
      <c r="N4392" s="9">
        <f>IF(ISBLANK('1. Raw Data'!N4392), MEDIAN('1. Raw Data'!$N$2:$N$5001), '1. Raw Data'!N4392)</f>
        <v>91</v>
      </c>
      <c r="O4392" s="9">
        <v>5</v>
      </c>
      <c r="P4392" s="9">
        <f>IF(ISBLANK('1. Raw Data'!P4392), 0, '1. Raw Data'!P4392)</f>
        <v>0</v>
      </c>
      <c r="Q4392" s="9">
        <v>406</v>
      </c>
      <c r="R4392" s="9">
        <v>3</v>
      </c>
      <c r="S4392" s="9">
        <f t="shared" si="204"/>
        <v>652.95000000000005</v>
      </c>
      <c r="T4392" s="9">
        <f t="shared" si="205"/>
        <v>197.95000000000005</v>
      </c>
      <c r="U4392" s="23">
        <f t="shared" si="206"/>
        <v>0.30316256987518192</v>
      </c>
    </row>
    <row r="4393" spans="1:21" x14ac:dyDescent="0.3">
      <c r="A4393" s="9">
        <v>2426</v>
      </c>
      <c r="B4393" s="9" t="str">
        <f>PROPER(TRIM('1. Raw Data'!B4393))</f>
        <v>Customer_4391</v>
      </c>
      <c r="C4393" s="9">
        <f>IF(OR('1. Raw Data'!C4393&lt;18, '1. Raw Data'!C4393&gt;100), MEDIAN('1. Raw Data'!$C$2:$C$5001), '1. Raw Data'!C4393)</f>
        <v>40</v>
      </c>
      <c r="D4393" s="9" t="s">
        <v>5018</v>
      </c>
      <c r="E4393" s="22">
        <v>45250</v>
      </c>
      <c r="F4393" s="9">
        <v>0</v>
      </c>
      <c r="G4393" s="9">
        <v>11446</v>
      </c>
      <c r="H4393" s="15">
        <v>45250</v>
      </c>
      <c r="I4393" s="9" t="s">
        <v>7456</v>
      </c>
      <c r="J4393" s="9">
        <v>125</v>
      </c>
      <c r="K4393" s="9" t="s">
        <v>7479</v>
      </c>
      <c r="L4393" s="9" t="str">
        <f>IF(OR('1. Raw Data'!L4393="Elec", '1. Raw Data'!L4393="elect"), "Electronics", '1. Raw Data'!L4393)</f>
        <v>Electronics</v>
      </c>
      <c r="M4393" s="9">
        <v>1089.6500000000001</v>
      </c>
      <c r="N4393" s="9">
        <f>IF(ISBLANK('1. Raw Data'!N4393), MEDIAN('1. Raw Data'!$N$2:$N$5001), '1. Raw Data'!N4393)</f>
        <v>449.32</v>
      </c>
      <c r="O4393" s="9">
        <v>2</v>
      </c>
      <c r="P4393" s="9">
        <f>IF(ISBLANK('1. Raw Data'!P4393), 0, '1. Raw Data'!P4393)</f>
        <v>0</v>
      </c>
      <c r="Q4393" s="9">
        <v>408</v>
      </c>
      <c r="R4393" s="9">
        <v>4</v>
      </c>
      <c r="S4393" s="9">
        <f t="shared" si="204"/>
        <v>2179.3000000000002</v>
      </c>
      <c r="T4393" s="9">
        <f t="shared" si="205"/>
        <v>1280.6600000000003</v>
      </c>
      <c r="U4393" s="23">
        <f t="shared" si="206"/>
        <v>0.5876474097187171</v>
      </c>
    </row>
    <row r="4394" spans="1:21" x14ac:dyDescent="0.3">
      <c r="A4394" s="9">
        <v>1127</v>
      </c>
      <c r="B4394" s="9" t="str">
        <f>PROPER(TRIM('1. Raw Data'!B4394))</f>
        <v>Customer_4392</v>
      </c>
      <c r="C4394" s="9">
        <f>IF(OR('1. Raw Data'!C4394&lt;18, '1. Raw Data'!C4394&gt;100), MEDIAN('1. Raw Data'!$C$2:$C$5001), '1. Raw Data'!C4394)</f>
        <v>40</v>
      </c>
      <c r="D4394" s="9" t="s">
        <v>5021</v>
      </c>
      <c r="E4394" s="22">
        <v>43969</v>
      </c>
      <c r="F4394" s="9">
        <v>1</v>
      </c>
      <c r="G4394" s="9">
        <v>10951</v>
      </c>
      <c r="H4394" s="15">
        <v>43969</v>
      </c>
      <c r="I4394" s="9" t="s">
        <v>7457</v>
      </c>
      <c r="J4394" s="9">
        <v>141</v>
      </c>
      <c r="K4394" s="9" t="s">
        <v>7490</v>
      </c>
      <c r="L4394" s="9" t="str">
        <f>IF(OR('1. Raw Data'!L4394="Elec", '1. Raw Data'!L4394="elect"), "Electronics", '1. Raw Data'!L4394)</f>
        <v>Sports</v>
      </c>
      <c r="M4394" s="9">
        <v>194.81</v>
      </c>
      <c r="N4394" s="9">
        <f>IF(ISBLANK('1. Raw Data'!N4394), MEDIAN('1. Raw Data'!$N$2:$N$5001), '1. Raw Data'!N4394)</f>
        <v>87.79</v>
      </c>
      <c r="O4394" s="9">
        <v>2</v>
      </c>
      <c r="P4394" s="9">
        <f>IF(ISBLANK('1. Raw Data'!P4394), 0, '1. Raw Data'!P4394)</f>
        <v>0</v>
      </c>
      <c r="Q4394" s="9">
        <v>740</v>
      </c>
      <c r="R4394" s="9">
        <v>5</v>
      </c>
      <c r="S4394" s="9">
        <f t="shared" si="204"/>
        <v>389.62</v>
      </c>
      <c r="T4394" s="9">
        <f t="shared" si="205"/>
        <v>214.04</v>
      </c>
      <c r="U4394" s="23">
        <f t="shared" si="206"/>
        <v>0.5493557825573635</v>
      </c>
    </row>
    <row r="4395" spans="1:21" x14ac:dyDescent="0.3">
      <c r="A4395" s="9">
        <v>1759</v>
      </c>
      <c r="B4395" s="9" t="str">
        <f>PROPER(TRIM('1. Raw Data'!B4395))</f>
        <v>Customer_4393</v>
      </c>
      <c r="C4395" s="9">
        <f>IF(OR('1. Raw Data'!C4395&lt;18, '1. Raw Data'!C4395&gt;100), MEDIAN('1. Raw Data'!$C$2:$C$5001), '1. Raw Data'!C4395)</f>
        <v>33</v>
      </c>
      <c r="D4395" s="9" t="s">
        <v>5018</v>
      </c>
      <c r="E4395" s="22">
        <v>44548</v>
      </c>
      <c r="F4395" s="9">
        <v>1</v>
      </c>
      <c r="G4395" s="9">
        <v>12853</v>
      </c>
      <c r="H4395" s="15">
        <v>44548</v>
      </c>
      <c r="I4395" s="9" t="s">
        <v>7456</v>
      </c>
      <c r="J4395" s="9">
        <v>117</v>
      </c>
      <c r="K4395" s="9" t="s">
        <v>7483</v>
      </c>
      <c r="L4395" s="9" t="str">
        <f>IF(OR('1. Raw Data'!L4395="Elec", '1. Raw Data'!L4395="elect"), "Electronics", '1. Raw Data'!L4395)</f>
        <v>Sports</v>
      </c>
      <c r="M4395" s="9">
        <v>253.41</v>
      </c>
      <c r="N4395" s="9">
        <f>IF(ISBLANK('1. Raw Data'!N4395), MEDIAN('1. Raw Data'!$N$2:$N$5001), '1. Raw Data'!N4395)</f>
        <v>429.51499999999999</v>
      </c>
      <c r="O4395" s="9">
        <v>4</v>
      </c>
      <c r="P4395" s="9">
        <f>IF(ISBLANK('1. Raw Data'!P4395), 0, '1. Raw Data'!P4395)</f>
        <v>0.05</v>
      </c>
      <c r="Q4395" s="9">
        <v>1110</v>
      </c>
      <c r="R4395" s="9">
        <v>1</v>
      </c>
      <c r="S4395" s="9">
        <f t="shared" si="204"/>
        <v>962.95799999999997</v>
      </c>
      <c r="T4395" s="9">
        <f t="shared" si="205"/>
        <v>-755.10199999999998</v>
      </c>
      <c r="U4395" s="23">
        <f t="shared" si="206"/>
        <v>-0.78414842599573398</v>
      </c>
    </row>
    <row r="4396" spans="1:21" x14ac:dyDescent="0.3">
      <c r="A4396" s="9">
        <v>1403</v>
      </c>
      <c r="B4396" s="9" t="str">
        <f>PROPER(TRIM('1. Raw Data'!B4396))</f>
        <v>Customer_4394</v>
      </c>
      <c r="C4396" s="9">
        <f>IF(OR('1. Raw Data'!C4396&lt;18, '1. Raw Data'!C4396&gt;100), MEDIAN('1. Raw Data'!$C$2:$C$5001), '1. Raw Data'!C4396)</f>
        <v>60</v>
      </c>
      <c r="D4396" s="9" t="s">
        <v>5018</v>
      </c>
      <c r="E4396" s="22">
        <v>44445</v>
      </c>
      <c r="F4396" s="9">
        <v>1</v>
      </c>
      <c r="G4396" s="9">
        <v>11389</v>
      </c>
      <c r="H4396" s="15">
        <v>44356</v>
      </c>
      <c r="I4396" s="9" t="s">
        <v>7457</v>
      </c>
      <c r="J4396" s="9">
        <v>114</v>
      </c>
      <c r="K4396" s="9" t="s">
        <v>7463</v>
      </c>
      <c r="L4396" s="9" t="str">
        <f>IF(OR('1. Raw Data'!L4396="Elec", '1. Raw Data'!L4396="elect"), "Electronics", '1. Raw Data'!L4396)</f>
        <v>Home Appliances</v>
      </c>
      <c r="M4396" s="9">
        <v>281.55</v>
      </c>
      <c r="N4396" s="9">
        <f>IF(ISBLANK('1. Raw Data'!N4396), MEDIAN('1. Raw Data'!$N$2:$N$5001), '1. Raw Data'!N4396)</f>
        <v>150.38</v>
      </c>
      <c r="O4396" s="9">
        <v>3</v>
      </c>
      <c r="P4396" s="9">
        <f>IF(ISBLANK('1. Raw Data'!P4396), 0, '1. Raw Data'!P4396)</f>
        <v>0</v>
      </c>
      <c r="Q4396" s="9">
        <v>1302</v>
      </c>
      <c r="R4396" s="9">
        <v>5</v>
      </c>
      <c r="S4396" s="9">
        <f t="shared" si="204"/>
        <v>844.65000000000009</v>
      </c>
      <c r="T4396" s="9">
        <f t="shared" si="205"/>
        <v>393.5100000000001</v>
      </c>
      <c r="U4396" s="23">
        <f t="shared" si="206"/>
        <v>0.46588527792576817</v>
      </c>
    </row>
    <row r="4397" spans="1:21" x14ac:dyDescent="0.3">
      <c r="A4397" s="9">
        <v>2052</v>
      </c>
      <c r="B4397" s="9" t="str">
        <f>PROPER(TRIM('1. Raw Data'!B4397))</f>
        <v>Customer_4395</v>
      </c>
      <c r="C4397" s="9">
        <f>IF(OR('1. Raw Data'!C4397&lt;18, '1. Raw Data'!C4397&gt;100), MEDIAN('1. Raw Data'!$C$2:$C$5001), '1. Raw Data'!C4397)</f>
        <v>40</v>
      </c>
      <c r="D4397" s="9" t="s">
        <v>5019</v>
      </c>
      <c r="E4397" s="22">
        <v>44082</v>
      </c>
      <c r="F4397" s="9">
        <v>1</v>
      </c>
      <c r="G4397" s="9">
        <v>11717</v>
      </c>
      <c r="H4397" s="15">
        <v>44052</v>
      </c>
      <c r="I4397" s="9" t="s">
        <v>7456</v>
      </c>
      <c r="J4397" s="9">
        <v>145</v>
      </c>
      <c r="K4397" s="9" t="s">
        <v>7470</v>
      </c>
      <c r="L4397" s="9" t="str">
        <f>IF(OR('1. Raw Data'!L4397="Elec", '1. Raw Data'!L4397="elect"), "Electronics", '1. Raw Data'!L4397)</f>
        <v>Home Appliances</v>
      </c>
      <c r="M4397" s="9">
        <v>1396.89</v>
      </c>
      <c r="N4397" s="9">
        <f>IF(ISBLANK('1. Raw Data'!N4397), MEDIAN('1. Raw Data'!$N$2:$N$5001), '1. Raw Data'!N4397)</f>
        <v>576.11</v>
      </c>
      <c r="O4397" s="9">
        <v>5</v>
      </c>
      <c r="P4397" s="9">
        <f>IF(ISBLANK('1. Raw Data'!P4397), 0, '1. Raw Data'!P4397)</f>
        <v>0</v>
      </c>
      <c r="Q4397" s="9">
        <v>715</v>
      </c>
      <c r="R4397" s="9">
        <v>2</v>
      </c>
      <c r="S4397" s="9">
        <f t="shared" si="204"/>
        <v>6984.4500000000007</v>
      </c>
      <c r="T4397" s="9">
        <f t="shared" si="205"/>
        <v>4103.9000000000005</v>
      </c>
      <c r="U4397" s="23">
        <f t="shared" si="206"/>
        <v>0.58757668821453368</v>
      </c>
    </row>
    <row r="4398" spans="1:21" x14ac:dyDescent="0.3">
      <c r="A4398" s="9">
        <v>1337</v>
      </c>
      <c r="B4398" s="9" t="str">
        <f>PROPER(TRIM('1. Raw Data'!B4398))</f>
        <v>Customer_4396</v>
      </c>
      <c r="C4398" s="9">
        <f>IF(OR('1. Raw Data'!C4398&lt;18, '1. Raw Data'!C4398&gt;100), MEDIAN('1. Raw Data'!$C$2:$C$5001), '1. Raw Data'!C4398)</f>
        <v>54</v>
      </c>
      <c r="D4398" s="9" t="s">
        <v>5019</v>
      </c>
      <c r="E4398" s="22">
        <v>45306</v>
      </c>
      <c r="F4398" s="9">
        <v>0</v>
      </c>
      <c r="G4398" s="9">
        <v>10146</v>
      </c>
      <c r="H4398" s="15">
        <v>45306</v>
      </c>
      <c r="I4398" s="9" t="s">
        <v>7457</v>
      </c>
      <c r="J4398" s="9">
        <v>113</v>
      </c>
      <c r="K4398" s="9" t="s">
        <v>7460</v>
      </c>
      <c r="L4398" s="9" t="str">
        <f>IF(OR('1. Raw Data'!L4398="Elec", '1. Raw Data'!L4398="elect"), "Electronics", '1. Raw Data'!L4398)</f>
        <v>Clothing</v>
      </c>
      <c r="M4398" s="9">
        <v>1040.69</v>
      </c>
      <c r="N4398" s="9">
        <f>IF(ISBLANK('1. Raw Data'!N4398), MEDIAN('1. Raw Data'!$N$2:$N$5001), '1. Raw Data'!N4398)</f>
        <v>565.36</v>
      </c>
      <c r="O4398" s="9">
        <v>3</v>
      </c>
      <c r="P4398" s="9">
        <f>IF(ISBLANK('1. Raw Data'!P4398), 0, '1. Raw Data'!P4398)</f>
        <v>0</v>
      </c>
      <c r="Q4398" s="9">
        <v>352</v>
      </c>
      <c r="R4398" s="9">
        <v>8</v>
      </c>
      <c r="S4398" s="9">
        <f t="shared" si="204"/>
        <v>3122.07</v>
      </c>
      <c r="T4398" s="9">
        <f t="shared" si="205"/>
        <v>1425.9900000000002</v>
      </c>
      <c r="U4398" s="23">
        <f t="shared" si="206"/>
        <v>0.45674504415339828</v>
      </c>
    </row>
    <row r="4399" spans="1:21" x14ac:dyDescent="0.3">
      <c r="A4399" s="9">
        <v>1830</v>
      </c>
      <c r="B4399" s="9" t="str">
        <f>PROPER(TRIM('1. Raw Data'!B4399))</f>
        <v>Customer_4397</v>
      </c>
      <c r="C4399" s="9">
        <f>IF(OR('1. Raw Data'!C4399&lt;18, '1. Raw Data'!C4399&gt;100), MEDIAN('1. Raw Data'!$C$2:$C$5001), '1. Raw Data'!C4399)</f>
        <v>61</v>
      </c>
      <c r="D4399" s="9" t="s">
        <v>5023</v>
      </c>
      <c r="E4399" s="22">
        <v>43891</v>
      </c>
      <c r="F4399" s="9">
        <v>0</v>
      </c>
      <c r="G4399" s="9">
        <v>13805</v>
      </c>
      <c r="H4399" s="15">
        <v>43833</v>
      </c>
      <c r="I4399" s="9" t="s">
        <v>7457</v>
      </c>
      <c r="J4399" s="9">
        <v>138</v>
      </c>
      <c r="K4399" s="9" t="s">
        <v>7464</v>
      </c>
      <c r="L4399" s="9" t="str">
        <f>IF(OR('1. Raw Data'!L4399="Elec", '1. Raw Data'!L4399="elect"), "Electronics", '1. Raw Data'!L4399)</f>
        <v>Clothing</v>
      </c>
      <c r="M4399" s="9">
        <v>1000.37</v>
      </c>
      <c r="N4399" s="9">
        <f>IF(ISBLANK('1. Raw Data'!N4399), MEDIAN('1. Raw Data'!$N$2:$N$5001), '1. Raw Data'!N4399)</f>
        <v>678.93</v>
      </c>
      <c r="O4399" s="9">
        <v>4</v>
      </c>
      <c r="P4399" s="9">
        <f>IF(ISBLANK('1. Raw Data'!P4399), 0, '1. Raw Data'!P4399)</f>
        <v>0</v>
      </c>
      <c r="Q4399" s="9">
        <v>337</v>
      </c>
      <c r="R4399" s="9">
        <v>5</v>
      </c>
      <c r="S4399" s="9">
        <f t="shared" si="204"/>
        <v>4001.48</v>
      </c>
      <c r="T4399" s="9">
        <f t="shared" si="205"/>
        <v>1285.7600000000002</v>
      </c>
      <c r="U4399" s="23">
        <f t="shared" si="206"/>
        <v>0.3213211111888602</v>
      </c>
    </row>
    <row r="4400" spans="1:21" x14ac:dyDescent="0.3">
      <c r="A4400" s="9">
        <v>1713</v>
      </c>
      <c r="B4400" s="9" t="str">
        <f>PROPER(TRIM('1. Raw Data'!B4400))</f>
        <v>Customer_4398</v>
      </c>
      <c r="C4400" s="9">
        <f>IF(OR('1. Raw Data'!C4400&lt;18, '1. Raw Data'!C4400&gt;100), MEDIAN('1. Raw Data'!$C$2:$C$5001), '1. Raw Data'!C4400)</f>
        <v>40</v>
      </c>
      <c r="D4400" s="9" t="s">
        <v>5021</v>
      </c>
      <c r="E4400" s="22">
        <v>43929</v>
      </c>
      <c r="F4400" s="9">
        <v>0</v>
      </c>
      <c r="G4400" s="9">
        <v>11817</v>
      </c>
      <c r="H4400" s="15">
        <v>44047</v>
      </c>
      <c r="I4400" s="9" t="s">
        <v>7457</v>
      </c>
      <c r="J4400" s="9">
        <v>139</v>
      </c>
      <c r="K4400" s="9" t="s">
        <v>7486</v>
      </c>
      <c r="L4400" s="9" t="str">
        <f>IF(OR('1. Raw Data'!L4400="Elec", '1. Raw Data'!L4400="elect"), "Electronics", '1. Raw Data'!L4400)</f>
        <v>Sports</v>
      </c>
      <c r="M4400" s="9">
        <v>855.47</v>
      </c>
      <c r="N4400" s="9">
        <f>IF(ISBLANK('1. Raw Data'!N4400), MEDIAN('1. Raw Data'!$N$2:$N$5001), '1. Raw Data'!N4400)</f>
        <v>345.16</v>
      </c>
      <c r="O4400" s="9">
        <v>4</v>
      </c>
      <c r="P4400" s="9">
        <f>IF(ISBLANK('1. Raw Data'!P4400), 0, '1. Raw Data'!P4400)</f>
        <v>0.05</v>
      </c>
      <c r="Q4400" s="9">
        <v>522</v>
      </c>
      <c r="R4400" s="9">
        <v>8</v>
      </c>
      <c r="S4400" s="9">
        <f t="shared" si="204"/>
        <v>3250.7860000000001</v>
      </c>
      <c r="T4400" s="9">
        <f t="shared" si="205"/>
        <v>1870.146</v>
      </c>
      <c r="U4400" s="23">
        <f t="shared" si="206"/>
        <v>0.57529040668933606</v>
      </c>
    </row>
    <row r="4401" spans="1:21" x14ac:dyDescent="0.3">
      <c r="A4401" s="9">
        <v>1360</v>
      </c>
      <c r="B4401" s="9" t="str">
        <f>PROPER(TRIM('1. Raw Data'!B4401))</f>
        <v>Customer_4399</v>
      </c>
      <c r="C4401" s="9">
        <f>IF(OR('1. Raw Data'!C4401&lt;18, '1. Raw Data'!C4401&gt;100), MEDIAN('1. Raw Data'!$C$2:$C$5001), '1. Raw Data'!C4401)</f>
        <v>40</v>
      </c>
      <c r="D4401" s="9" t="s">
        <v>5019</v>
      </c>
      <c r="E4401" s="22">
        <v>44621</v>
      </c>
      <c r="F4401" s="9">
        <v>1</v>
      </c>
      <c r="G4401" s="9">
        <v>13198</v>
      </c>
      <c r="H4401" s="15">
        <v>44564</v>
      </c>
      <c r="I4401" s="9" t="s">
        <v>7457</v>
      </c>
      <c r="J4401" s="9">
        <v>102</v>
      </c>
      <c r="K4401" s="9" t="s">
        <v>7494</v>
      </c>
      <c r="L4401" s="9" t="str">
        <f>IF(OR('1. Raw Data'!L4401="Elec", '1. Raw Data'!L4401="elect"), "Electronics", '1. Raw Data'!L4401)</f>
        <v>Clothing</v>
      </c>
      <c r="M4401" s="9">
        <v>474.57</v>
      </c>
      <c r="N4401" s="9">
        <f>IF(ISBLANK('1. Raw Data'!N4401), MEDIAN('1. Raw Data'!$N$2:$N$5001), '1. Raw Data'!N4401)</f>
        <v>241.78</v>
      </c>
      <c r="O4401" s="9">
        <v>3</v>
      </c>
      <c r="P4401" s="9">
        <f>IF(ISBLANK('1. Raw Data'!P4401), 0, '1. Raw Data'!P4401)</f>
        <v>0.05</v>
      </c>
      <c r="Q4401" s="9">
        <v>809</v>
      </c>
      <c r="R4401" s="9">
        <v>4</v>
      </c>
      <c r="S4401" s="9">
        <f t="shared" si="204"/>
        <v>1352.5245</v>
      </c>
      <c r="T4401" s="9">
        <f t="shared" si="205"/>
        <v>627.18449999999996</v>
      </c>
      <c r="U4401" s="23">
        <f t="shared" si="206"/>
        <v>0.46371396599470099</v>
      </c>
    </row>
    <row r="4402" spans="1:21" x14ac:dyDescent="0.3">
      <c r="A4402" s="9">
        <v>1568</v>
      </c>
      <c r="B4402" s="9" t="str">
        <f>PROPER(TRIM('1. Raw Data'!B4402))</f>
        <v>Customer_4400</v>
      </c>
      <c r="C4402" s="9">
        <f>IF(OR('1. Raw Data'!C4402&lt;18, '1. Raw Data'!C4402&gt;100), MEDIAN('1. Raw Data'!$C$2:$C$5001), '1. Raw Data'!C4402)</f>
        <v>66</v>
      </c>
      <c r="D4402" s="9" t="s">
        <v>5021</v>
      </c>
      <c r="E4402" s="22">
        <v>44728</v>
      </c>
      <c r="F4402" s="9">
        <v>0</v>
      </c>
      <c r="G4402" s="9">
        <v>13379</v>
      </c>
      <c r="H4402" s="15">
        <v>44728</v>
      </c>
      <c r="I4402" s="9" t="s">
        <v>7457</v>
      </c>
      <c r="J4402" s="9">
        <v>132</v>
      </c>
      <c r="K4402" s="9" t="s">
        <v>7506</v>
      </c>
      <c r="L4402" s="9" t="str">
        <f>IF(OR('1. Raw Data'!L4402="Elec", '1. Raw Data'!L4402="elect"), "Electronics", '1. Raw Data'!L4402)</f>
        <v>Home Appliances</v>
      </c>
      <c r="M4402" s="9">
        <v>950.29</v>
      </c>
      <c r="N4402" s="9">
        <f>IF(ISBLANK('1. Raw Data'!N4402), MEDIAN('1. Raw Data'!$N$2:$N$5001), '1. Raw Data'!N4402)</f>
        <v>597.04</v>
      </c>
      <c r="O4402" s="9">
        <v>3</v>
      </c>
      <c r="P4402" s="9">
        <f>IF(ISBLANK('1. Raw Data'!P4402), 0, '1. Raw Data'!P4402)</f>
        <v>0</v>
      </c>
      <c r="Q4402" s="9">
        <v>930</v>
      </c>
      <c r="R4402" s="9">
        <v>3</v>
      </c>
      <c r="S4402" s="9">
        <f t="shared" si="204"/>
        <v>2850.87</v>
      </c>
      <c r="T4402" s="9">
        <f t="shared" si="205"/>
        <v>1059.75</v>
      </c>
      <c r="U4402" s="23">
        <f t="shared" si="206"/>
        <v>0.37172863020762087</v>
      </c>
    </row>
    <row r="4403" spans="1:21" x14ac:dyDescent="0.3">
      <c r="A4403" s="9">
        <v>2415</v>
      </c>
      <c r="B4403" s="9" t="str">
        <f>PROPER(TRIM('1. Raw Data'!B4403))</f>
        <v>Customer_4401</v>
      </c>
      <c r="C4403" s="9">
        <f>IF(OR('1. Raw Data'!C4403&lt;18, '1. Raw Data'!C4403&gt;100), MEDIAN('1. Raw Data'!$C$2:$C$5001), '1. Raw Data'!C4403)</f>
        <v>26</v>
      </c>
      <c r="D4403" s="9" t="s">
        <v>5021</v>
      </c>
      <c r="E4403" s="22">
        <v>45331</v>
      </c>
      <c r="F4403" s="9">
        <v>0</v>
      </c>
      <c r="G4403" s="9">
        <v>10714</v>
      </c>
      <c r="H4403" s="15">
        <v>45537</v>
      </c>
      <c r="I4403" s="9" t="s">
        <v>7456</v>
      </c>
      <c r="J4403" s="9">
        <v>132</v>
      </c>
      <c r="K4403" s="9" t="s">
        <v>7506</v>
      </c>
      <c r="L4403" s="9" t="str">
        <f>IF(OR('1. Raw Data'!L4403="Elec", '1. Raw Data'!L4403="elect"), "Electronics", '1. Raw Data'!L4403)</f>
        <v>Sports</v>
      </c>
      <c r="M4403" s="9">
        <v>644.72</v>
      </c>
      <c r="N4403" s="9">
        <f>IF(ISBLANK('1. Raw Data'!N4403), MEDIAN('1. Raw Data'!$N$2:$N$5001), '1. Raw Data'!N4403)</f>
        <v>287.77</v>
      </c>
      <c r="O4403" s="9">
        <v>3</v>
      </c>
      <c r="P4403" s="9">
        <f>IF(ISBLANK('1. Raw Data'!P4403), 0, '1. Raw Data'!P4403)</f>
        <v>0</v>
      </c>
      <c r="Q4403" s="9">
        <v>327</v>
      </c>
      <c r="R4403" s="9">
        <v>6</v>
      </c>
      <c r="S4403" s="9">
        <f t="shared" si="204"/>
        <v>1934.16</v>
      </c>
      <c r="T4403" s="9">
        <f t="shared" si="205"/>
        <v>1070.8500000000001</v>
      </c>
      <c r="U4403" s="23">
        <f t="shared" si="206"/>
        <v>0.55365119741903468</v>
      </c>
    </row>
    <row r="4404" spans="1:21" x14ac:dyDescent="0.3">
      <c r="A4404" s="9">
        <v>1217</v>
      </c>
      <c r="B4404" s="9" t="str">
        <f>PROPER(TRIM('1. Raw Data'!B4404))</f>
        <v>Customer_4402</v>
      </c>
      <c r="C4404" s="9">
        <f>IF(OR('1. Raw Data'!C4404&lt;18, '1. Raw Data'!C4404&gt;100), MEDIAN('1. Raw Data'!$C$2:$C$5001), '1. Raw Data'!C4404)</f>
        <v>86</v>
      </c>
      <c r="D4404" s="9" t="s">
        <v>5020</v>
      </c>
      <c r="E4404" s="22">
        <v>44690</v>
      </c>
      <c r="F4404" s="9">
        <v>0</v>
      </c>
      <c r="G4404" s="9">
        <v>13189</v>
      </c>
      <c r="H4404" s="15">
        <v>44809</v>
      </c>
      <c r="I4404" s="9" t="s">
        <v>7456</v>
      </c>
      <c r="J4404" s="9">
        <v>140</v>
      </c>
      <c r="K4404" s="9" t="s">
        <v>7468</v>
      </c>
      <c r="L4404" s="9" t="str">
        <f>IF(OR('1. Raw Data'!L4404="Elec", '1. Raw Data'!L4404="elect"), "Electronics", '1. Raw Data'!L4404)</f>
        <v>Electronics</v>
      </c>
      <c r="M4404" s="9">
        <v>260.85000000000002</v>
      </c>
      <c r="N4404" s="9">
        <f>IF(ISBLANK('1. Raw Data'!N4404), MEDIAN('1. Raw Data'!$N$2:$N$5001), '1. Raw Data'!N4404)</f>
        <v>110.41</v>
      </c>
      <c r="O4404" s="9">
        <v>1</v>
      </c>
      <c r="P4404" s="9">
        <f>IF(ISBLANK('1. Raw Data'!P4404), 0, '1. Raw Data'!P4404)</f>
        <v>0</v>
      </c>
      <c r="Q4404" s="9">
        <v>483</v>
      </c>
      <c r="R4404" s="9">
        <v>5</v>
      </c>
      <c r="S4404" s="9">
        <f t="shared" si="204"/>
        <v>260.85000000000002</v>
      </c>
      <c r="T4404" s="9">
        <f t="shared" si="205"/>
        <v>150.44000000000003</v>
      </c>
      <c r="U4404" s="23">
        <f t="shared" si="206"/>
        <v>0.57672992141077251</v>
      </c>
    </row>
    <row r="4405" spans="1:21" x14ac:dyDescent="0.3">
      <c r="A4405" s="9">
        <v>1201</v>
      </c>
      <c r="B4405" s="9" t="str">
        <f>PROPER(TRIM('1. Raw Data'!B4405))</f>
        <v>Customer_4403</v>
      </c>
      <c r="C4405" s="9">
        <f>IF(OR('1. Raw Data'!C4405&lt;18, '1. Raw Data'!C4405&gt;100), MEDIAN('1. Raw Data'!$C$2:$C$5001), '1. Raw Data'!C4405)</f>
        <v>40</v>
      </c>
      <c r="D4405" s="9" t="s">
        <v>5022</v>
      </c>
      <c r="E4405" s="22">
        <v>44171</v>
      </c>
      <c r="F4405" s="9">
        <v>0</v>
      </c>
      <c r="G4405" s="9">
        <v>11596</v>
      </c>
      <c r="H4405" s="15">
        <v>43994</v>
      </c>
      <c r="I4405" s="9" t="s">
        <v>7456</v>
      </c>
      <c r="J4405" s="9">
        <v>106</v>
      </c>
      <c r="K4405" s="9" t="s">
        <v>7477</v>
      </c>
      <c r="L4405" s="9" t="str">
        <f>IF(OR('1. Raw Data'!L4405="Elec", '1. Raw Data'!L4405="elect"), "Electronics", '1. Raw Data'!L4405)</f>
        <v>Sports</v>
      </c>
      <c r="M4405" s="9">
        <v>1049.92</v>
      </c>
      <c r="N4405" s="9">
        <f>IF(ISBLANK('1. Raw Data'!N4405), MEDIAN('1. Raw Data'!$N$2:$N$5001), '1. Raw Data'!N4405)</f>
        <v>618.65</v>
      </c>
      <c r="O4405" s="9">
        <v>4</v>
      </c>
      <c r="P4405" s="9">
        <f>IF(ISBLANK('1. Raw Data'!P4405), 0, '1. Raw Data'!P4405)</f>
        <v>0</v>
      </c>
      <c r="Q4405" s="9">
        <v>765</v>
      </c>
      <c r="R4405" s="9">
        <v>5</v>
      </c>
      <c r="S4405" s="9">
        <f t="shared" si="204"/>
        <v>4199.68</v>
      </c>
      <c r="T4405" s="9">
        <f t="shared" si="205"/>
        <v>1725.0800000000004</v>
      </c>
      <c r="U4405" s="23">
        <f t="shared" si="206"/>
        <v>0.41076462968607136</v>
      </c>
    </row>
    <row r="4406" spans="1:21" x14ac:dyDescent="0.3">
      <c r="A4406" s="9">
        <v>1016</v>
      </c>
      <c r="B4406" s="9" t="str">
        <f>PROPER(TRIM('1. Raw Data'!B4406))</f>
        <v>Customer_4404</v>
      </c>
      <c r="C4406" s="9">
        <f>IF(OR('1. Raw Data'!C4406&lt;18, '1. Raw Data'!C4406&gt;100), MEDIAN('1. Raw Data'!$C$2:$C$5001), '1. Raw Data'!C4406)</f>
        <v>42</v>
      </c>
      <c r="D4406" s="9" t="s">
        <v>5022</v>
      </c>
      <c r="E4406" s="22">
        <v>44678</v>
      </c>
      <c r="F4406" s="9">
        <v>1</v>
      </c>
      <c r="G4406" s="9">
        <v>12278</v>
      </c>
      <c r="H4406" s="15">
        <v>44678</v>
      </c>
      <c r="I4406" s="9" t="s">
        <v>7455</v>
      </c>
      <c r="J4406" s="9">
        <v>125</v>
      </c>
      <c r="K4406" s="9" t="s">
        <v>7479</v>
      </c>
      <c r="L4406" s="9" t="str">
        <f>IF(OR('1. Raw Data'!L4406="Elec", '1. Raw Data'!L4406="elect"), "Electronics", '1. Raw Data'!L4406)</f>
        <v>Clothing</v>
      </c>
      <c r="M4406" s="9">
        <v>237.89</v>
      </c>
      <c r="N4406" s="9">
        <f>IF(ISBLANK('1. Raw Data'!N4406), MEDIAN('1. Raw Data'!$N$2:$N$5001), '1. Raw Data'!N4406)</f>
        <v>95.87</v>
      </c>
      <c r="O4406" s="9">
        <v>2</v>
      </c>
      <c r="P4406" s="9">
        <f>IF(ISBLANK('1. Raw Data'!P4406), 0, '1. Raw Data'!P4406)</f>
        <v>0.05</v>
      </c>
      <c r="Q4406" s="9">
        <v>683</v>
      </c>
      <c r="R4406" s="9">
        <v>6</v>
      </c>
      <c r="S4406" s="9">
        <f t="shared" si="204"/>
        <v>451.99099999999993</v>
      </c>
      <c r="T4406" s="9">
        <f t="shared" si="205"/>
        <v>260.25099999999992</v>
      </c>
      <c r="U4406" s="23">
        <f t="shared" si="206"/>
        <v>0.57578801347814434</v>
      </c>
    </row>
    <row r="4407" spans="1:21" x14ac:dyDescent="0.3">
      <c r="A4407" s="9">
        <v>1321</v>
      </c>
      <c r="B4407" s="9" t="str">
        <f>PROPER(TRIM('1. Raw Data'!B4407))</f>
        <v>Customer_4405</v>
      </c>
      <c r="C4407" s="9">
        <f>IF(OR('1. Raw Data'!C4407&lt;18, '1. Raw Data'!C4407&gt;100), MEDIAN('1. Raw Data'!$C$2:$C$5001), '1. Raw Data'!C4407)</f>
        <v>39</v>
      </c>
      <c r="D4407" s="9" t="s">
        <v>5022</v>
      </c>
      <c r="E4407" s="22">
        <v>44722</v>
      </c>
      <c r="F4407" s="9">
        <v>0</v>
      </c>
      <c r="G4407" s="9">
        <v>12498</v>
      </c>
      <c r="H4407" s="15">
        <v>44840</v>
      </c>
      <c r="I4407" s="9" t="s">
        <v>7457</v>
      </c>
      <c r="J4407" s="9">
        <v>103</v>
      </c>
      <c r="K4407" s="9" t="s">
        <v>7472</v>
      </c>
      <c r="L4407" s="9" t="str">
        <f>IF(OR('1. Raw Data'!L4407="Elec", '1. Raw Data'!L4407="elect"), "Electronics", '1. Raw Data'!L4407)</f>
        <v>Home Appliances</v>
      </c>
      <c r="M4407" s="9">
        <v>326.47000000000003</v>
      </c>
      <c r="N4407" s="9">
        <f>IF(ISBLANK('1. Raw Data'!N4407), MEDIAN('1. Raw Data'!$N$2:$N$5001), '1. Raw Data'!N4407)</f>
        <v>209.11</v>
      </c>
      <c r="O4407" s="9">
        <v>1</v>
      </c>
      <c r="P4407" s="9">
        <f>IF(ISBLANK('1. Raw Data'!P4407), 0, '1. Raw Data'!P4407)</f>
        <v>0</v>
      </c>
      <c r="Q4407" s="9">
        <v>665</v>
      </c>
      <c r="R4407" s="9">
        <v>3</v>
      </c>
      <c r="S4407" s="9">
        <f t="shared" si="204"/>
        <v>326.47000000000003</v>
      </c>
      <c r="T4407" s="9">
        <f t="shared" si="205"/>
        <v>117.36000000000001</v>
      </c>
      <c r="U4407" s="23">
        <f t="shared" si="206"/>
        <v>0.35948172879590773</v>
      </c>
    </row>
    <row r="4408" spans="1:21" x14ac:dyDescent="0.3">
      <c r="A4408" s="9">
        <v>1517</v>
      </c>
      <c r="B4408" s="9" t="str">
        <f>PROPER(TRIM('1. Raw Data'!B4408))</f>
        <v>Customer_4406</v>
      </c>
      <c r="C4408" s="9">
        <f>IF(OR('1. Raw Data'!C4408&lt;18, '1. Raw Data'!C4408&gt;100), MEDIAN('1. Raw Data'!$C$2:$C$5001), '1. Raw Data'!C4408)</f>
        <v>36</v>
      </c>
      <c r="D4408" s="9" t="s">
        <v>5021</v>
      </c>
      <c r="E4408" s="22">
        <v>44606</v>
      </c>
      <c r="F4408" s="9">
        <v>0</v>
      </c>
      <c r="G4408" s="9">
        <v>11523</v>
      </c>
      <c r="H4408" s="15">
        <v>44606</v>
      </c>
      <c r="I4408" s="9" t="s">
        <v>7455</v>
      </c>
      <c r="J4408" s="9">
        <v>118</v>
      </c>
      <c r="K4408" s="9" t="s">
        <v>7501</v>
      </c>
      <c r="L4408" s="9" t="str">
        <f>IF(OR('1. Raw Data'!L4408="Elec", '1. Raw Data'!L4408="elect"), "Electronics", '1. Raw Data'!L4408)</f>
        <v>Home Appliances</v>
      </c>
      <c r="M4408" s="9">
        <v>1235.6600000000001</v>
      </c>
      <c r="N4408" s="9">
        <f>IF(ISBLANK('1. Raw Data'!N4408), MEDIAN('1. Raw Data'!$N$2:$N$5001), '1. Raw Data'!N4408)</f>
        <v>519.04999999999995</v>
      </c>
      <c r="O4408" s="9">
        <v>5</v>
      </c>
      <c r="P4408" s="9">
        <f>IF(ISBLANK('1. Raw Data'!P4408), 0, '1. Raw Data'!P4408)</f>
        <v>0</v>
      </c>
      <c r="Q4408" s="9">
        <v>970</v>
      </c>
      <c r="R4408" s="9">
        <v>4</v>
      </c>
      <c r="S4408" s="9">
        <f t="shared" si="204"/>
        <v>6178.3</v>
      </c>
      <c r="T4408" s="9">
        <f t="shared" si="205"/>
        <v>3583.05</v>
      </c>
      <c r="U4408" s="23">
        <f t="shared" si="206"/>
        <v>0.57994108411699008</v>
      </c>
    </row>
    <row r="4409" spans="1:21" x14ac:dyDescent="0.3">
      <c r="A4409" s="9">
        <v>2348</v>
      </c>
      <c r="B4409" s="9" t="str">
        <f>PROPER(TRIM('1. Raw Data'!B4409))</f>
        <v>Customer_4407</v>
      </c>
      <c r="C4409" s="9">
        <f>IF(OR('1. Raw Data'!C4409&lt;18, '1. Raw Data'!C4409&gt;100), MEDIAN('1. Raw Data'!$C$2:$C$5001), '1. Raw Data'!C4409)</f>
        <v>46</v>
      </c>
      <c r="D4409" s="9" t="s">
        <v>5020</v>
      </c>
      <c r="E4409" s="22">
        <v>44550</v>
      </c>
      <c r="F4409" s="9">
        <v>1</v>
      </c>
      <c r="G4409" s="9">
        <v>13733</v>
      </c>
      <c r="H4409" s="15">
        <v>44550</v>
      </c>
      <c r="I4409" s="9" t="s">
        <v>7457</v>
      </c>
      <c r="J4409" s="9">
        <v>138</v>
      </c>
      <c r="K4409" s="9" t="s">
        <v>7464</v>
      </c>
      <c r="L4409" s="9" t="str">
        <f>IF(OR('1. Raw Data'!L4409="Elec", '1. Raw Data'!L4409="elect"), "Electronics", '1. Raw Data'!L4409)</f>
        <v>Electronics</v>
      </c>
      <c r="M4409" s="9">
        <v>1007.17</v>
      </c>
      <c r="N4409" s="9">
        <f>IF(ISBLANK('1. Raw Data'!N4409), MEDIAN('1. Raw Data'!$N$2:$N$5001), '1. Raw Data'!N4409)</f>
        <v>561.29999999999995</v>
      </c>
      <c r="O4409" s="9">
        <v>2</v>
      </c>
      <c r="P4409" s="9">
        <f>IF(ISBLANK('1. Raw Data'!P4409), 0, '1. Raw Data'!P4409)</f>
        <v>0</v>
      </c>
      <c r="Q4409" s="9">
        <v>729</v>
      </c>
      <c r="R4409" s="9">
        <v>4</v>
      </c>
      <c r="S4409" s="9">
        <f t="shared" si="204"/>
        <v>2014.34</v>
      </c>
      <c r="T4409" s="9">
        <f t="shared" si="205"/>
        <v>891.74</v>
      </c>
      <c r="U4409" s="23">
        <f t="shared" si="206"/>
        <v>0.44269587060774251</v>
      </c>
    </row>
    <row r="4410" spans="1:21" x14ac:dyDescent="0.3">
      <c r="A4410" s="9">
        <v>2435</v>
      </c>
      <c r="B4410" s="9" t="str">
        <f>PROPER(TRIM('1. Raw Data'!B4410))</f>
        <v>Customer_4408</v>
      </c>
      <c r="C4410" s="9">
        <f>IF(OR('1. Raw Data'!C4410&lt;18, '1. Raw Data'!C4410&gt;100), MEDIAN('1. Raw Data'!$C$2:$C$5001), '1. Raw Data'!C4410)</f>
        <v>47</v>
      </c>
      <c r="D4410" s="9" t="s">
        <v>5023</v>
      </c>
      <c r="E4410" s="22">
        <v>44949</v>
      </c>
      <c r="F4410" s="9">
        <v>0</v>
      </c>
      <c r="G4410" s="9">
        <v>13216</v>
      </c>
      <c r="H4410" s="15">
        <v>44949</v>
      </c>
      <c r="I4410" s="9" t="s">
        <v>7457</v>
      </c>
      <c r="J4410" s="9">
        <v>143</v>
      </c>
      <c r="K4410" s="9" t="s">
        <v>7475</v>
      </c>
      <c r="L4410" s="9" t="str">
        <f>IF(OR('1. Raw Data'!L4410="Elec", '1. Raw Data'!L4410="elect"), "Electronics", '1. Raw Data'!L4410)</f>
        <v>Electronics</v>
      </c>
      <c r="M4410" s="9">
        <v>964.94</v>
      </c>
      <c r="N4410" s="9">
        <f>IF(ISBLANK('1. Raw Data'!N4410), MEDIAN('1. Raw Data'!$N$2:$N$5001), '1. Raw Data'!N4410)</f>
        <v>600.23</v>
      </c>
      <c r="O4410" s="9">
        <v>2</v>
      </c>
      <c r="P4410" s="9">
        <f>IF(ISBLANK('1. Raw Data'!P4410), 0, '1. Raw Data'!P4410)</f>
        <v>0.2</v>
      </c>
      <c r="Q4410" s="9">
        <v>709</v>
      </c>
      <c r="R4410" s="9">
        <v>3</v>
      </c>
      <c r="S4410" s="9">
        <f t="shared" si="204"/>
        <v>1543.9040000000002</v>
      </c>
      <c r="T4410" s="9">
        <f t="shared" si="205"/>
        <v>343.44400000000019</v>
      </c>
      <c r="U4410" s="23">
        <f t="shared" si="206"/>
        <v>0.22245165502518299</v>
      </c>
    </row>
    <row r="4411" spans="1:21" x14ac:dyDescent="0.3">
      <c r="A4411" s="9">
        <v>2341</v>
      </c>
      <c r="B4411" s="9" t="str">
        <f>PROPER(TRIM('1. Raw Data'!B4411))</f>
        <v>Customer_4409</v>
      </c>
      <c r="C4411" s="9">
        <f>IF(OR('1. Raw Data'!C4411&lt;18, '1. Raw Data'!C4411&gt;100), MEDIAN('1. Raw Data'!$C$2:$C$5001), '1. Raw Data'!C4411)</f>
        <v>37</v>
      </c>
      <c r="D4411" s="9" t="s">
        <v>5023</v>
      </c>
      <c r="E4411" s="22">
        <v>44744</v>
      </c>
      <c r="F4411" s="9">
        <v>0</v>
      </c>
      <c r="G4411" s="9">
        <v>10906</v>
      </c>
      <c r="H4411" s="15">
        <v>44599</v>
      </c>
      <c r="I4411" s="9" t="s">
        <v>7456</v>
      </c>
      <c r="J4411" s="9">
        <v>103</v>
      </c>
      <c r="K4411" s="9" t="s">
        <v>7472</v>
      </c>
      <c r="L4411" s="9" t="str">
        <f>IF(OR('1. Raw Data'!L4411="Elec", '1. Raw Data'!L4411="elect"), "Electronics", '1. Raw Data'!L4411)</f>
        <v>Sports</v>
      </c>
      <c r="M4411" s="9">
        <v>656.39</v>
      </c>
      <c r="N4411" s="9">
        <f>IF(ISBLANK('1. Raw Data'!N4411), MEDIAN('1. Raw Data'!$N$2:$N$5001), '1. Raw Data'!N4411)</f>
        <v>310.20999999999998</v>
      </c>
      <c r="O4411" s="9">
        <v>2</v>
      </c>
      <c r="P4411" s="9">
        <f>IF(ISBLANK('1. Raw Data'!P4411), 0, '1. Raw Data'!P4411)</f>
        <v>0.2</v>
      </c>
      <c r="Q4411" s="9">
        <v>627</v>
      </c>
      <c r="R4411" s="9">
        <v>7</v>
      </c>
      <c r="S4411" s="9">
        <f t="shared" si="204"/>
        <v>1050.2239999999999</v>
      </c>
      <c r="T4411" s="9">
        <f t="shared" si="205"/>
        <v>429.80399999999997</v>
      </c>
      <c r="U4411" s="23">
        <f t="shared" si="206"/>
        <v>0.40924983622541478</v>
      </c>
    </row>
    <row r="4412" spans="1:21" x14ac:dyDescent="0.3">
      <c r="A4412" s="9">
        <v>1680</v>
      </c>
      <c r="B4412" s="9" t="str">
        <f>PROPER(TRIM('1. Raw Data'!B4412))</f>
        <v>Customer_4410</v>
      </c>
      <c r="C4412" s="9">
        <f>IF(OR('1. Raw Data'!C4412&lt;18, '1. Raw Data'!C4412&gt;100), MEDIAN('1. Raw Data'!$C$2:$C$5001), '1. Raw Data'!C4412)</f>
        <v>40</v>
      </c>
      <c r="D4412" s="9" t="s">
        <v>5022</v>
      </c>
      <c r="E4412" s="22">
        <v>44038</v>
      </c>
      <c r="F4412" s="9">
        <v>0</v>
      </c>
      <c r="G4412" s="9">
        <v>11646</v>
      </c>
      <c r="H4412" s="15">
        <v>44038</v>
      </c>
      <c r="I4412" s="9" t="s">
        <v>7455</v>
      </c>
      <c r="J4412" s="9">
        <v>148</v>
      </c>
      <c r="K4412" s="9" t="s">
        <v>7491</v>
      </c>
      <c r="L4412" s="9" t="str">
        <f>IF(OR('1. Raw Data'!L4412="Elec", '1. Raw Data'!L4412="elect"), "Electronics", '1. Raw Data'!L4412)</f>
        <v>Home Appliances</v>
      </c>
      <c r="M4412" s="9">
        <v>624.61</v>
      </c>
      <c r="N4412" s="9">
        <f>IF(ISBLANK('1. Raw Data'!N4412), MEDIAN('1. Raw Data'!$N$2:$N$5001), '1. Raw Data'!N4412)</f>
        <v>269.25</v>
      </c>
      <c r="O4412" s="9">
        <v>4</v>
      </c>
      <c r="P4412" s="9">
        <f>IF(ISBLANK('1. Raw Data'!P4412), 0, '1. Raw Data'!P4412)</f>
        <v>0.2</v>
      </c>
      <c r="Q4412" s="9">
        <v>665</v>
      </c>
      <c r="R4412" s="9">
        <v>3</v>
      </c>
      <c r="S4412" s="9">
        <f t="shared" si="204"/>
        <v>1998.7520000000002</v>
      </c>
      <c r="T4412" s="9">
        <f t="shared" si="205"/>
        <v>921.75200000000018</v>
      </c>
      <c r="U4412" s="23">
        <f t="shared" si="206"/>
        <v>0.46116376619010269</v>
      </c>
    </row>
    <row r="4413" spans="1:21" x14ac:dyDescent="0.3">
      <c r="A4413" s="9">
        <v>2105</v>
      </c>
      <c r="B4413" s="9" t="str">
        <f>PROPER(TRIM('1. Raw Data'!B4413))</f>
        <v>Customer_4411</v>
      </c>
      <c r="C4413" s="9">
        <f>IF(OR('1. Raw Data'!C4413&lt;18, '1. Raw Data'!C4413&gt;100), MEDIAN('1. Raw Data'!$C$2:$C$5001), '1. Raw Data'!C4413)</f>
        <v>55</v>
      </c>
      <c r="D4413" s="9" t="s">
        <v>5023</v>
      </c>
      <c r="E4413" s="22">
        <v>44812</v>
      </c>
      <c r="F4413" s="9">
        <v>1</v>
      </c>
      <c r="G4413" s="9">
        <v>13750</v>
      </c>
      <c r="H4413" s="15">
        <v>44782</v>
      </c>
      <c r="I4413" s="9" t="s">
        <v>7457</v>
      </c>
      <c r="J4413" s="9">
        <v>105</v>
      </c>
      <c r="K4413" s="9" t="s">
        <v>7461</v>
      </c>
      <c r="L4413" s="9" t="str">
        <f>IF(OR('1. Raw Data'!L4413="Elec", '1. Raw Data'!L4413="elect"), "Electronics", '1. Raw Data'!L4413)</f>
        <v>Electronics</v>
      </c>
      <c r="M4413" s="9">
        <v>1050.8800000000001</v>
      </c>
      <c r="N4413" s="9">
        <f>IF(ISBLANK('1. Raw Data'!N4413), MEDIAN('1. Raw Data'!$N$2:$N$5001), '1. Raw Data'!N4413)</f>
        <v>475.72</v>
      </c>
      <c r="O4413" s="9">
        <v>5</v>
      </c>
      <c r="P4413" s="9">
        <f>IF(ISBLANK('1. Raw Data'!P4413), 0, '1. Raw Data'!P4413)</f>
        <v>0.05</v>
      </c>
      <c r="Q4413" s="9">
        <v>846</v>
      </c>
      <c r="R4413" s="9">
        <v>3</v>
      </c>
      <c r="S4413" s="9">
        <f t="shared" si="204"/>
        <v>4991.68</v>
      </c>
      <c r="T4413" s="9">
        <f t="shared" si="205"/>
        <v>2613.08</v>
      </c>
      <c r="U4413" s="23">
        <f t="shared" si="206"/>
        <v>0.52348708250528875</v>
      </c>
    </row>
    <row r="4414" spans="1:21" x14ac:dyDescent="0.3">
      <c r="A4414" s="9">
        <v>2497</v>
      </c>
      <c r="B4414" s="9" t="str">
        <f>PROPER(TRIM('1. Raw Data'!B4414))</f>
        <v>Customer_4412</v>
      </c>
      <c r="C4414" s="9">
        <f>IF(OR('1. Raw Data'!C4414&lt;18, '1. Raw Data'!C4414&gt;100), MEDIAN('1. Raw Data'!$C$2:$C$5001), '1. Raw Data'!C4414)</f>
        <v>49</v>
      </c>
      <c r="D4414" s="9" t="s">
        <v>5020</v>
      </c>
      <c r="E4414" s="22">
        <v>45014</v>
      </c>
      <c r="F4414" s="9">
        <v>0</v>
      </c>
      <c r="G4414" s="9">
        <v>11724</v>
      </c>
      <c r="H4414" s="15">
        <v>45014</v>
      </c>
      <c r="I4414" s="9" t="s">
        <v>7456</v>
      </c>
      <c r="J4414" s="9">
        <v>124</v>
      </c>
      <c r="K4414" s="9" t="s">
        <v>7497</v>
      </c>
      <c r="L4414" s="9" t="str">
        <f>IF(OR('1. Raw Data'!L4414="Elec", '1. Raw Data'!L4414="elect"), "Electronics", '1. Raw Data'!L4414)</f>
        <v>Electronics</v>
      </c>
      <c r="M4414" s="9">
        <v>1123.01</v>
      </c>
      <c r="N4414" s="9">
        <f>IF(ISBLANK('1. Raw Data'!N4414), MEDIAN('1. Raw Data'!$N$2:$N$5001), '1. Raw Data'!N4414)</f>
        <v>737.15</v>
      </c>
      <c r="O4414" s="9">
        <v>1</v>
      </c>
      <c r="P4414" s="9">
        <f>IF(ISBLANK('1. Raw Data'!P4414), 0, '1. Raw Data'!P4414)</f>
        <v>0.05</v>
      </c>
      <c r="Q4414" s="9">
        <v>644</v>
      </c>
      <c r="R4414" s="9">
        <v>5</v>
      </c>
      <c r="S4414" s="9">
        <f t="shared" si="204"/>
        <v>1066.8595</v>
      </c>
      <c r="T4414" s="9">
        <f t="shared" si="205"/>
        <v>329.70950000000005</v>
      </c>
      <c r="U4414" s="23">
        <f t="shared" si="206"/>
        <v>0.30904678638564875</v>
      </c>
    </row>
    <row r="4415" spans="1:21" x14ac:dyDescent="0.3">
      <c r="A4415" s="9">
        <v>2491</v>
      </c>
      <c r="B4415" s="9" t="str">
        <f>PROPER(TRIM('1. Raw Data'!B4415))</f>
        <v>Customer_4413</v>
      </c>
      <c r="C4415" s="9">
        <f>IF(OR('1. Raw Data'!C4415&lt;18, '1. Raw Data'!C4415&gt;100), MEDIAN('1. Raw Data'!$C$2:$C$5001), '1. Raw Data'!C4415)</f>
        <v>41</v>
      </c>
      <c r="D4415" s="9" t="s">
        <v>5022</v>
      </c>
      <c r="E4415" s="22">
        <v>45164</v>
      </c>
      <c r="F4415" s="9">
        <v>0</v>
      </c>
      <c r="G4415" s="9">
        <v>12030</v>
      </c>
      <c r="H4415" s="15">
        <v>45164</v>
      </c>
      <c r="I4415" s="9" t="s">
        <v>7455</v>
      </c>
      <c r="J4415" s="9">
        <v>134</v>
      </c>
      <c r="K4415" s="9" t="s">
        <v>7482</v>
      </c>
      <c r="L4415" s="9" t="str">
        <f>IF(OR('1. Raw Data'!L4415="Elec", '1. Raw Data'!L4415="elect"), "Electronics", '1. Raw Data'!L4415)</f>
        <v>Sports</v>
      </c>
      <c r="M4415" s="9">
        <v>789.81</v>
      </c>
      <c r="N4415" s="9">
        <f>IF(ISBLANK('1. Raw Data'!N4415), MEDIAN('1. Raw Data'!$N$2:$N$5001), '1. Raw Data'!N4415)</f>
        <v>483.15</v>
      </c>
      <c r="O4415" s="9">
        <v>5</v>
      </c>
      <c r="P4415" s="9">
        <f>IF(ISBLANK('1. Raw Data'!P4415), 0, '1. Raw Data'!P4415)</f>
        <v>0.05</v>
      </c>
      <c r="Q4415" s="9">
        <v>494</v>
      </c>
      <c r="R4415" s="9">
        <v>1</v>
      </c>
      <c r="S4415" s="9">
        <f t="shared" si="204"/>
        <v>3751.5974999999994</v>
      </c>
      <c r="T4415" s="9">
        <f t="shared" si="205"/>
        <v>1335.8474999999994</v>
      </c>
      <c r="U4415" s="23">
        <f t="shared" si="206"/>
        <v>0.35607431234294179</v>
      </c>
    </row>
    <row r="4416" spans="1:21" x14ac:dyDescent="0.3">
      <c r="A4416" s="9">
        <v>1424</v>
      </c>
      <c r="B4416" s="9" t="str">
        <f>PROPER(TRIM('1. Raw Data'!B4416))</f>
        <v>Customer_4414</v>
      </c>
      <c r="C4416" s="9">
        <f>IF(OR('1. Raw Data'!C4416&lt;18, '1. Raw Data'!C4416&gt;100), MEDIAN('1. Raw Data'!$C$2:$C$5001), '1. Raw Data'!C4416)</f>
        <v>48</v>
      </c>
      <c r="D4416" s="9" t="s">
        <v>5020</v>
      </c>
      <c r="E4416" s="22">
        <v>45238</v>
      </c>
      <c r="F4416" s="9">
        <v>0</v>
      </c>
      <c r="G4416" s="9">
        <v>13120</v>
      </c>
      <c r="H4416" s="15">
        <v>45149</v>
      </c>
      <c r="I4416" s="9" t="s">
        <v>7455</v>
      </c>
      <c r="J4416" s="9">
        <v>147</v>
      </c>
      <c r="K4416" s="9" t="s">
        <v>7474</v>
      </c>
      <c r="L4416" s="9" t="str">
        <f>IF(OR('1. Raw Data'!L4416="Elec", '1. Raw Data'!L4416="elect"), "Electronics", '1. Raw Data'!L4416)</f>
        <v>Sports</v>
      </c>
      <c r="M4416" s="9">
        <v>1455.44</v>
      </c>
      <c r="N4416" s="9">
        <f>IF(ISBLANK('1. Raw Data'!N4416), MEDIAN('1. Raw Data'!$N$2:$N$5001), '1. Raw Data'!N4416)</f>
        <v>429.51499999999999</v>
      </c>
      <c r="O4416" s="9">
        <v>1</v>
      </c>
      <c r="P4416" s="9">
        <f>IF(ISBLANK('1. Raw Data'!P4416), 0, '1. Raw Data'!P4416)</f>
        <v>0.1</v>
      </c>
      <c r="Q4416" s="9">
        <v>420</v>
      </c>
      <c r="R4416" s="9">
        <v>7</v>
      </c>
      <c r="S4416" s="9">
        <f t="shared" si="204"/>
        <v>1309.8960000000002</v>
      </c>
      <c r="T4416" s="9">
        <f t="shared" si="205"/>
        <v>880.3810000000002</v>
      </c>
      <c r="U4416" s="23">
        <f t="shared" si="206"/>
        <v>0.67209992243659045</v>
      </c>
    </row>
    <row r="4417" spans="1:21" x14ac:dyDescent="0.3">
      <c r="A4417" s="9">
        <v>2227</v>
      </c>
      <c r="B4417" s="9" t="str">
        <f>PROPER(TRIM('1. Raw Data'!B4417))</f>
        <v>Customer_4415</v>
      </c>
      <c r="C4417" s="9">
        <f>IF(OR('1. Raw Data'!C4417&lt;18, '1. Raw Data'!C4417&gt;100), MEDIAN('1. Raw Data'!$C$2:$C$5001), '1. Raw Data'!C4417)</f>
        <v>51</v>
      </c>
      <c r="D4417" s="9" t="s">
        <v>5023</v>
      </c>
      <c r="E4417" s="22">
        <v>44292</v>
      </c>
      <c r="F4417" s="9">
        <v>0</v>
      </c>
      <c r="G4417" s="9">
        <v>12154</v>
      </c>
      <c r="H4417" s="15">
        <v>44351</v>
      </c>
      <c r="I4417" s="9" t="s">
        <v>7457</v>
      </c>
      <c r="J4417" s="9">
        <v>148</v>
      </c>
      <c r="K4417" s="9" t="s">
        <v>7491</v>
      </c>
      <c r="L4417" s="9" t="str">
        <f>IF(OR('1. Raw Data'!L4417="Elec", '1. Raw Data'!L4417="elect"), "Electronics", '1. Raw Data'!L4417)</f>
        <v>Home Appliances</v>
      </c>
      <c r="M4417" s="9">
        <v>1435.76</v>
      </c>
      <c r="N4417" s="9">
        <f>IF(ISBLANK('1. Raw Data'!N4417), MEDIAN('1. Raw Data'!$N$2:$N$5001), '1. Raw Data'!N4417)</f>
        <v>882.76</v>
      </c>
      <c r="O4417" s="9">
        <v>4</v>
      </c>
      <c r="P4417" s="9">
        <f>IF(ISBLANK('1. Raw Data'!P4417), 0, '1. Raw Data'!P4417)</f>
        <v>0.2</v>
      </c>
      <c r="Q4417" s="9">
        <v>568</v>
      </c>
      <c r="R4417" s="9">
        <v>5</v>
      </c>
      <c r="S4417" s="9">
        <f t="shared" si="204"/>
        <v>4594.4319999999998</v>
      </c>
      <c r="T4417" s="9">
        <f t="shared" si="205"/>
        <v>1063.3919999999998</v>
      </c>
      <c r="U4417" s="23">
        <f t="shared" si="206"/>
        <v>0.23145233186605002</v>
      </c>
    </row>
    <row r="4418" spans="1:21" x14ac:dyDescent="0.3">
      <c r="A4418" s="9">
        <v>2018</v>
      </c>
      <c r="B4418" s="9" t="str">
        <f>PROPER(TRIM('1. Raw Data'!B4418))</f>
        <v>Customer_4416</v>
      </c>
      <c r="C4418" s="9">
        <f>IF(OR('1. Raw Data'!C4418&lt;18, '1. Raw Data'!C4418&gt;100), MEDIAN('1. Raw Data'!$C$2:$C$5001), '1. Raw Data'!C4418)</f>
        <v>28</v>
      </c>
      <c r="D4418" s="9" t="s">
        <v>5022</v>
      </c>
      <c r="E4418" s="22">
        <v>44164</v>
      </c>
      <c r="F4418" s="9">
        <v>1</v>
      </c>
      <c r="G4418" s="9">
        <v>12140</v>
      </c>
      <c r="H4418" s="15">
        <v>44164</v>
      </c>
      <c r="I4418" s="9" t="s">
        <v>7457</v>
      </c>
      <c r="J4418" s="9">
        <v>139</v>
      </c>
      <c r="K4418" s="9" t="s">
        <v>7486</v>
      </c>
      <c r="L4418" s="9" t="str">
        <f>IF(OR('1. Raw Data'!L4418="Elec", '1. Raw Data'!L4418="elect"), "Electronics", '1. Raw Data'!L4418)</f>
        <v>Clothing</v>
      </c>
      <c r="M4418" s="9">
        <v>648.02</v>
      </c>
      <c r="N4418" s="9">
        <f>IF(ISBLANK('1. Raw Data'!N4418), MEDIAN('1. Raw Data'!$N$2:$N$5001), '1. Raw Data'!N4418)</f>
        <v>429.51499999999999</v>
      </c>
      <c r="O4418" s="9">
        <v>5</v>
      </c>
      <c r="P4418" s="9">
        <f>IF(ISBLANK('1. Raw Data'!P4418), 0, '1. Raw Data'!P4418)</f>
        <v>0</v>
      </c>
      <c r="Q4418" s="9">
        <v>1494</v>
      </c>
      <c r="R4418" s="9">
        <v>1</v>
      </c>
      <c r="S4418" s="9">
        <f t="shared" si="204"/>
        <v>3240.1</v>
      </c>
      <c r="T4418" s="9">
        <f t="shared" si="205"/>
        <v>1092.5250000000001</v>
      </c>
      <c r="U4418" s="23">
        <f t="shared" si="206"/>
        <v>0.33718866701645017</v>
      </c>
    </row>
    <row r="4419" spans="1:21" x14ac:dyDescent="0.3">
      <c r="A4419" s="9">
        <v>1386</v>
      </c>
      <c r="B4419" s="9" t="str">
        <f>PROPER(TRIM('1. Raw Data'!B4419))</f>
        <v>Customer_4417</v>
      </c>
      <c r="C4419" s="9">
        <f>IF(OR('1. Raw Data'!C4419&lt;18, '1. Raw Data'!C4419&gt;100), MEDIAN('1. Raw Data'!$C$2:$C$5001), '1. Raw Data'!C4419)</f>
        <v>48</v>
      </c>
      <c r="D4419" s="9" t="s">
        <v>5020</v>
      </c>
      <c r="E4419" s="22">
        <v>44755</v>
      </c>
      <c r="F4419" s="9">
        <v>0</v>
      </c>
      <c r="G4419" s="9">
        <v>11659</v>
      </c>
      <c r="H4419" s="15">
        <v>44755</v>
      </c>
      <c r="I4419" s="9" t="s">
        <v>7456</v>
      </c>
      <c r="J4419" s="9">
        <v>148</v>
      </c>
      <c r="K4419" s="9" t="s">
        <v>7491</v>
      </c>
      <c r="L4419" s="9" t="str">
        <f>IF(OR('1. Raw Data'!L4419="Elec", '1. Raw Data'!L4419="elect"), "Electronics", '1. Raw Data'!L4419)</f>
        <v>Clothing</v>
      </c>
      <c r="M4419" s="9">
        <v>1239.9000000000001</v>
      </c>
      <c r="N4419" s="9">
        <f>IF(ISBLANK('1. Raw Data'!N4419), MEDIAN('1. Raw Data'!$N$2:$N$5001), '1. Raw Data'!N4419)</f>
        <v>867.08</v>
      </c>
      <c r="O4419" s="9">
        <v>2</v>
      </c>
      <c r="P4419" s="9">
        <f>IF(ISBLANK('1. Raw Data'!P4419), 0, '1. Raw Data'!P4419)</f>
        <v>0</v>
      </c>
      <c r="Q4419" s="9">
        <v>721</v>
      </c>
      <c r="R4419" s="9">
        <v>7</v>
      </c>
      <c r="S4419" s="9">
        <f t="shared" ref="S4419:S4482" si="207">M4419 * O4419 * (1 - P4419)</f>
        <v>2479.8000000000002</v>
      </c>
      <c r="T4419" s="9">
        <f t="shared" ref="T4419:T4482" si="208">S4419 - (N4419 * O4419)</f>
        <v>745.6400000000001</v>
      </c>
      <c r="U4419" s="23">
        <f t="shared" ref="U4419:U4482" si="209">T4419 / S4419</f>
        <v>0.30068553915638357</v>
      </c>
    </row>
    <row r="4420" spans="1:21" x14ac:dyDescent="0.3">
      <c r="A4420" s="9">
        <v>1777</v>
      </c>
      <c r="B4420" s="9" t="str">
        <f>PROPER(TRIM('1. Raw Data'!B4420))</f>
        <v>Customer_4418</v>
      </c>
      <c r="C4420" s="9">
        <f>IF(OR('1. Raw Data'!C4420&lt;18, '1. Raw Data'!C4420&gt;100), MEDIAN('1. Raw Data'!$C$2:$C$5001), '1. Raw Data'!C4420)</f>
        <v>31</v>
      </c>
      <c r="D4420" s="9" t="s">
        <v>5018</v>
      </c>
      <c r="E4420" s="22">
        <v>43981</v>
      </c>
      <c r="F4420" s="9">
        <v>0</v>
      </c>
      <c r="G4420" s="9">
        <v>10828</v>
      </c>
      <c r="H4420" s="15">
        <v>43981</v>
      </c>
      <c r="I4420" s="9" t="s">
        <v>7455</v>
      </c>
      <c r="J4420" s="9">
        <v>124</v>
      </c>
      <c r="K4420" s="9" t="s">
        <v>7497</v>
      </c>
      <c r="L4420" s="9" t="str">
        <f>IF(OR('1. Raw Data'!L4420="Elec", '1. Raw Data'!L4420="elect"), "Electronics", '1. Raw Data'!L4420)</f>
        <v>Home Appliances</v>
      </c>
      <c r="M4420" s="9">
        <v>837.74</v>
      </c>
      <c r="N4420" s="9">
        <f>IF(ISBLANK('1. Raw Data'!N4420), MEDIAN('1. Raw Data'!$N$2:$N$5001), '1. Raw Data'!N4420)</f>
        <v>433.5</v>
      </c>
      <c r="O4420" s="9">
        <v>5</v>
      </c>
      <c r="P4420" s="9">
        <f>IF(ISBLANK('1. Raw Data'!P4420), 0, '1. Raw Data'!P4420)</f>
        <v>0</v>
      </c>
      <c r="Q4420" s="9">
        <v>448</v>
      </c>
      <c r="R4420" s="9">
        <v>4</v>
      </c>
      <c r="S4420" s="9">
        <f t="shared" si="207"/>
        <v>4188.7</v>
      </c>
      <c r="T4420" s="9">
        <f t="shared" si="208"/>
        <v>2021.1999999999998</v>
      </c>
      <c r="U4420" s="23">
        <f t="shared" si="209"/>
        <v>0.4825363477928713</v>
      </c>
    </row>
    <row r="4421" spans="1:21" x14ac:dyDescent="0.3">
      <c r="A4421" s="9">
        <v>1097</v>
      </c>
      <c r="B4421" s="9" t="str">
        <f>PROPER(TRIM('1. Raw Data'!B4421))</f>
        <v>Customer_4419</v>
      </c>
      <c r="C4421" s="9">
        <f>IF(OR('1. Raw Data'!C4421&lt;18, '1. Raw Data'!C4421&gt;100), MEDIAN('1. Raw Data'!$C$2:$C$5001), '1. Raw Data'!C4421)</f>
        <v>52</v>
      </c>
      <c r="D4421" s="9" t="s">
        <v>5018</v>
      </c>
      <c r="E4421" s="22">
        <v>43899</v>
      </c>
      <c r="F4421" s="9">
        <v>0</v>
      </c>
      <c r="G4421" s="9">
        <v>12187</v>
      </c>
      <c r="H4421" s="15">
        <v>44077</v>
      </c>
      <c r="I4421" s="9" t="s">
        <v>7455</v>
      </c>
      <c r="J4421" s="9">
        <v>136</v>
      </c>
      <c r="K4421" s="9" t="s">
        <v>7503</v>
      </c>
      <c r="L4421" s="9" t="str">
        <f>IF(OR('1. Raw Data'!L4421="Elec", '1. Raw Data'!L4421="elect"), "Electronics", '1. Raw Data'!L4421)</f>
        <v>Clothing</v>
      </c>
      <c r="M4421" s="9">
        <v>792.05</v>
      </c>
      <c r="N4421" s="9">
        <f>IF(ISBLANK('1. Raw Data'!N4421), MEDIAN('1. Raw Data'!$N$2:$N$5001), '1. Raw Data'!N4421)</f>
        <v>522.32000000000005</v>
      </c>
      <c r="O4421" s="9">
        <v>4</v>
      </c>
      <c r="P4421" s="9">
        <f>IF(ISBLANK('1. Raw Data'!P4421), 0, '1. Raw Data'!P4421)</f>
        <v>0</v>
      </c>
      <c r="Q4421" s="9">
        <v>590</v>
      </c>
      <c r="R4421" s="9">
        <v>4</v>
      </c>
      <c r="S4421" s="9">
        <f t="shared" si="207"/>
        <v>3168.2</v>
      </c>
      <c r="T4421" s="9">
        <f t="shared" si="208"/>
        <v>1078.9199999999996</v>
      </c>
      <c r="U4421" s="23">
        <f t="shared" si="209"/>
        <v>0.34054668265892296</v>
      </c>
    </row>
    <row r="4422" spans="1:21" x14ac:dyDescent="0.3">
      <c r="A4422" s="9">
        <v>2368</v>
      </c>
      <c r="B4422" s="9" t="str">
        <f>PROPER(TRIM('1. Raw Data'!B4422))</f>
        <v>Customer_4420</v>
      </c>
      <c r="C4422" s="9">
        <f>IF(OR('1. Raw Data'!C4422&lt;18, '1. Raw Data'!C4422&gt;100), MEDIAN('1. Raw Data'!$C$2:$C$5001), '1. Raw Data'!C4422)</f>
        <v>37</v>
      </c>
      <c r="D4422" s="9" t="s">
        <v>5020</v>
      </c>
      <c r="E4422" s="22">
        <v>44434</v>
      </c>
      <c r="F4422" s="9">
        <v>0</v>
      </c>
      <c r="G4422" s="9">
        <v>13980</v>
      </c>
      <c r="H4422" s="15">
        <v>44434</v>
      </c>
      <c r="I4422" s="9" t="s">
        <v>7457</v>
      </c>
      <c r="J4422" s="9">
        <v>128</v>
      </c>
      <c r="K4422" s="9" t="s">
        <v>7473</v>
      </c>
      <c r="L4422" s="9" t="str">
        <f>IF(OR('1. Raw Data'!L4422="Elec", '1. Raw Data'!L4422="elect"), "Electronics", '1. Raw Data'!L4422)</f>
        <v>Home Appliances</v>
      </c>
      <c r="M4422" s="9">
        <v>129.69999999999999</v>
      </c>
      <c r="N4422" s="9">
        <f>IF(ISBLANK('1. Raw Data'!N4422), MEDIAN('1. Raw Data'!$N$2:$N$5001), '1. Raw Data'!N4422)</f>
        <v>69.25</v>
      </c>
      <c r="O4422" s="9">
        <v>4</v>
      </c>
      <c r="P4422" s="9">
        <f>IF(ISBLANK('1. Raw Data'!P4422), 0, '1. Raw Data'!P4422)</f>
        <v>0.05</v>
      </c>
      <c r="Q4422" s="9">
        <v>748</v>
      </c>
      <c r="R4422" s="9">
        <v>4</v>
      </c>
      <c r="S4422" s="9">
        <f t="shared" si="207"/>
        <v>492.85999999999996</v>
      </c>
      <c r="T4422" s="9">
        <f t="shared" si="208"/>
        <v>215.85999999999996</v>
      </c>
      <c r="U4422" s="23">
        <f t="shared" si="209"/>
        <v>0.43797427261291233</v>
      </c>
    </row>
    <row r="4423" spans="1:21" x14ac:dyDescent="0.3">
      <c r="A4423" s="9">
        <v>1207</v>
      </c>
      <c r="B4423" s="9" t="str">
        <f>PROPER(TRIM('1. Raw Data'!B4423))</f>
        <v>Customer_4421</v>
      </c>
      <c r="C4423" s="9">
        <f>IF(OR('1. Raw Data'!C4423&lt;18, '1. Raw Data'!C4423&gt;100), MEDIAN('1. Raw Data'!$C$2:$C$5001), '1. Raw Data'!C4423)</f>
        <v>49</v>
      </c>
      <c r="D4423" s="9" t="s">
        <v>5020</v>
      </c>
      <c r="E4423" s="22">
        <v>44137</v>
      </c>
      <c r="F4423" s="9">
        <v>0</v>
      </c>
      <c r="G4423" s="9">
        <v>11337</v>
      </c>
      <c r="H4423" s="15">
        <v>43872</v>
      </c>
      <c r="I4423" s="9" t="s">
        <v>7456</v>
      </c>
      <c r="J4423" s="9">
        <v>148</v>
      </c>
      <c r="K4423" s="9" t="s">
        <v>7491</v>
      </c>
      <c r="L4423" s="9" t="str">
        <f>IF(OR('1. Raw Data'!L4423="Elec", '1. Raw Data'!L4423="elect"), "Electronics", '1. Raw Data'!L4423)</f>
        <v>Home Appliances</v>
      </c>
      <c r="M4423" s="9">
        <v>882.26</v>
      </c>
      <c r="N4423" s="9">
        <f>IF(ISBLANK('1. Raw Data'!N4423), MEDIAN('1. Raw Data'!$N$2:$N$5001), '1. Raw Data'!N4423)</f>
        <v>590.52</v>
      </c>
      <c r="O4423" s="9">
        <v>4</v>
      </c>
      <c r="P4423" s="9">
        <f>IF(ISBLANK('1. Raw Data'!P4423), 0, '1. Raw Data'!P4423)</f>
        <v>0.1</v>
      </c>
      <c r="Q4423" s="9">
        <v>336</v>
      </c>
      <c r="R4423" s="9">
        <v>5</v>
      </c>
      <c r="S4423" s="9">
        <f t="shared" si="207"/>
        <v>3176.136</v>
      </c>
      <c r="T4423" s="9">
        <f t="shared" si="208"/>
        <v>814.05600000000004</v>
      </c>
      <c r="U4423" s="23">
        <f t="shared" si="209"/>
        <v>0.25630388623157196</v>
      </c>
    </row>
    <row r="4424" spans="1:21" x14ac:dyDescent="0.3">
      <c r="A4424" s="9">
        <v>1585</v>
      </c>
      <c r="B4424" s="9" t="str">
        <f>PROPER(TRIM('1. Raw Data'!B4424))</f>
        <v>Customer_4422</v>
      </c>
      <c r="C4424" s="9">
        <f>IF(OR('1. Raw Data'!C4424&lt;18, '1. Raw Data'!C4424&gt;100), MEDIAN('1. Raw Data'!$C$2:$C$5001), '1. Raw Data'!C4424)</f>
        <v>33</v>
      </c>
      <c r="D4424" s="9" t="s">
        <v>5019</v>
      </c>
      <c r="E4424" s="22">
        <v>44483</v>
      </c>
      <c r="F4424" s="9">
        <v>1</v>
      </c>
      <c r="G4424" s="9">
        <v>10010</v>
      </c>
      <c r="H4424" s="15">
        <v>44483</v>
      </c>
      <c r="I4424" s="9" t="s">
        <v>7455</v>
      </c>
      <c r="J4424" s="9">
        <v>149</v>
      </c>
      <c r="K4424" s="9" t="s">
        <v>7467</v>
      </c>
      <c r="L4424" s="9" t="str">
        <f>IF(OR('1. Raw Data'!L4424="Elec", '1. Raw Data'!L4424="elect"), "Electronics", '1. Raw Data'!L4424)</f>
        <v>Electronics</v>
      </c>
      <c r="M4424" s="9">
        <v>1355.84</v>
      </c>
      <c r="N4424" s="9">
        <f>IF(ISBLANK('1. Raw Data'!N4424), MEDIAN('1. Raw Data'!$N$2:$N$5001), '1. Raw Data'!N4424)</f>
        <v>579.59</v>
      </c>
      <c r="O4424" s="9">
        <v>1</v>
      </c>
      <c r="P4424" s="9">
        <f>IF(ISBLANK('1. Raw Data'!P4424), 0, '1. Raw Data'!P4424)</f>
        <v>0</v>
      </c>
      <c r="Q4424" s="9">
        <v>999</v>
      </c>
      <c r="R4424" s="9">
        <v>2</v>
      </c>
      <c r="S4424" s="9">
        <f t="shared" si="207"/>
        <v>1355.84</v>
      </c>
      <c r="T4424" s="9">
        <f t="shared" si="208"/>
        <v>776.24999999999989</v>
      </c>
      <c r="U4424" s="23">
        <f t="shared" si="209"/>
        <v>0.57252330658484774</v>
      </c>
    </row>
    <row r="4425" spans="1:21" x14ac:dyDescent="0.3">
      <c r="A4425" s="9">
        <v>1165</v>
      </c>
      <c r="B4425" s="9" t="str">
        <f>PROPER(TRIM('1. Raw Data'!B4425))</f>
        <v>Customer_4423</v>
      </c>
      <c r="C4425" s="9">
        <f>IF(OR('1. Raw Data'!C4425&lt;18, '1. Raw Data'!C4425&gt;100), MEDIAN('1. Raw Data'!$C$2:$C$5001), '1. Raw Data'!C4425)</f>
        <v>49</v>
      </c>
      <c r="D4425" s="9" t="s">
        <v>5019</v>
      </c>
      <c r="E4425" s="22">
        <v>44365</v>
      </c>
      <c r="F4425" s="9">
        <v>0</v>
      </c>
      <c r="G4425" s="9">
        <v>12495</v>
      </c>
      <c r="H4425" s="15">
        <v>44365</v>
      </c>
      <c r="I4425" s="9" t="s">
        <v>7457</v>
      </c>
      <c r="J4425" s="9">
        <v>134</v>
      </c>
      <c r="K4425" s="9" t="s">
        <v>7482</v>
      </c>
      <c r="L4425" s="9" t="str">
        <f>IF(OR('1. Raw Data'!L4425="Elec", '1. Raw Data'!L4425="elect"), "Electronics", '1. Raw Data'!L4425)</f>
        <v>Clothing</v>
      </c>
      <c r="M4425" s="9">
        <v>1181.19</v>
      </c>
      <c r="N4425" s="9">
        <f>IF(ISBLANK('1. Raw Data'!N4425), MEDIAN('1. Raw Data'!$N$2:$N$5001), '1. Raw Data'!N4425)</f>
        <v>534.6</v>
      </c>
      <c r="O4425" s="9">
        <v>5</v>
      </c>
      <c r="P4425" s="9">
        <f>IF(ISBLANK('1. Raw Data'!P4425), 0, '1. Raw Data'!P4425)</f>
        <v>0</v>
      </c>
      <c r="Q4425" s="9">
        <v>390</v>
      </c>
      <c r="R4425" s="9">
        <v>4</v>
      </c>
      <c r="S4425" s="9">
        <f t="shared" si="207"/>
        <v>5905.9500000000007</v>
      </c>
      <c r="T4425" s="9">
        <f t="shared" si="208"/>
        <v>3232.9500000000007</v>
      </c>
      <c r="U4425" s="23">
        <f t="shared" si="209"/>
        <v>0.54740558250577809</v>
      </c>
    </row>
    <row r="4426" spans="1:21" x14ac:dyDescent="0.3">
      <c r="A4426" s="9">
        <v>1021</v>
      </c>
      <c r="B4426" s="9" t="str">
        <f>PROPER(TRIM('1. Raw Data'!B4426))</f>
        <v>Customer_4424</v>
      </c>
      <c r="C4426" s="9">
        <f>IF(OR('1. Raw Data'!C4426&lt;18, '1. Raw Data'!C4426&gt;100), MEDIAN('1. Raw Data'!$C$2:$C$5001), '1. Raw Data'!C4426)</f>
        <v>25</v>
      </c>
      <c r="D4426" s="9" t="s">
        <v>5021</v>
      </c>
      <c r="E4426" s="22">
        <v>44045</v>
      </c>
      <c r="F4426" s="9">
        <v>0</v>
      </c>
      <c r="G4426" s="9">
        <v>12974</v>
      </c>
      <c r="H4426" s="15">
        <v>43869</v>
      </c>
      <c r="I4426" s="9" t="s">
        <v>7455</v>
      </c>
      <c r="J4426" s="9">
        <v>116</v>
      </c>
      <c r="K4426" s="9" t="s">
        <v>7480</v>
      </c>
      <c r="L4426" s="9" t="str">
        <f>IF(OR('1. Raw Data'!L4426="Elec", '1. Raw Data'!L4426="elect"), "Electronics", '1. Raw Data'!L4426)</f>
        <v>Home Appliances</v>
      </c>
      <c r="M4426" s="9">
        <v>1190.1600000000001</v>
      </c>
      <c r="N4426" s="9">
        <f>IF(ISBLANK('1. Raw Data'!N4426), MEDIAN('1. Raw Data'!$N$2:$N$5001), '1. Raw Data'!N4426)</f>
        <v>779.54</v>
      </c>
      <c r="O4426" s="9">
        <v>2</v>
      </c>
      <c r="P4426" s="9">
        <f>IF(ISBLANK('1. Raw Data'!P4426), 0, '1. Raw Data'!P4426)</f>
        <v>0.2</v>
      </c>
      <c r="Q4426" s="9">
        <v>908</v>
      </c>
      <c r="R4426" s="9">
        <v>6</v>
      </c>
      <c r="S4426" s="9">
        <f t="shared" si="207"/>
        <v>1904.2560000000003</v>
      </c>
      <c r="T4426" s="9">
        <f t="shared" si="208"/>
        <v>345.17600000000039</v>
      </c>
      <c r="U4426" s="23">
        <f t="shared" si="209"/>
        <v>0.18126554412852069</v>
      </c>
    </row>
    <row r="4427" spans="1:21" x14ac:dyDescent="0.3">
      <c r="A4427" s="9">
        <v>1153</v>
      </c>
      <c r="B4427" s="9" t="str">
        <f>PROPER(TRIM('1. Raw Data'!B4427))</f>
        <v>Customer_4425</v>
      </c>
      <c r="C4427" s="9">
        <f>IF(OR('1. Raw Data'!C4427&lt;18, '1. Raw Data'!C4427&gt;100), MEDIAN('1. Raw Data'!$C$2:$C$5001), '1. Raw Data'!C4427)</f>
        <v>40</v>
      </c>
      <c r="D4427" s="9" t="s">
        <v>5022</v>
      </c>
      <c r="E4427" s="22">
        <v>43982</v>
      </c>
      <c r="F4427" s="9">
        <v>0</v>
      </c>
      <c r="G4427" s="9">
        <v>12442</v>
      </c>
      <c r="H4427" s="15">
        <v>43982</v>
      </c>
      <c r="I4427" s="9" t="s">
        <v>7455</v>
      </c>
      <c r="J4427" s="9">
        <v>136</v>
      </c>
      <c r="K4427" s="9" t="s">
        <v>7503</v>
      </c>
      <c r="L4427" s="9" t="str">
        <f>IF(OR('1. Raw Data'!L4427="Elec", '1. Raw Data'!L4427="elect"), "Electronics", '1. Raw Data'!L4427)</f>
        <v>Clothing</v>
      </c>
      <c r="M4427" s="9">
        <v>281.89999999999998</v>
      </c>
      <c r="N4427" s="9">
        <f>IF(ISBLANK('1. Raw Data'!N4427), MEDIAN('1. Raw Data'!$N$2:$N$5001), '1. Raw Data'!N4427)</f>
        <v>182.05</v>
      </c>
      <c r="O4427" s="9">
        <v>2</v>
      </c>
      <c r="P4427" s="9">
        <f>IF(ISBLANK('1. Raw Data'!P4427), 0, '1. Raw Data'!P4427)</f>
        <v>0</v>
      </c>
      <c r="Q4427" s="9">
        <v>423</v>
      </c>
      <c r="R4427" s="9">
        <v>8</v>
      </c>
      <c r="S4427" s="9">
        <f t="shared" si="207"/>
        <v>563.79999999999995</v>
      </c>
      <c r="T4427" s="9">
        <f t="shared" si="208"/>
        <v>199.69999999999993</v>
      </c>
      <c r="U4427" s="23">
        <f t="shared" si="209"/>
        <v>0.35420361830436314</v>
      </c>
    </row>
    <row r="4428" spans="1:21" x14ac:dyDescent="0.3">
      <c r="A4428" s="9">
        <v>2462</v>
      </c>
      <c r="B4428" s="9" t="str">
        <f>PROPER(TRIM('1. Raw Data'!B4428))</f>
        <v>Customer_4426</v>
      </c>
      <c r="C4428" s="9">
        <f>IF(OR('1. Raw Data'!C4428&lt;18, '1. Raw Data'!C4428&gt;100), MEDIAN('1. Raw Data'!$C$2:$C$5001), '1. Raw Data'!C4428)</f>
        <v>54</v>
      </c>
      <c r="D4428" s="9" t="s">
        <v>5021</v>
      </c>
      <c r="E4428" s="22">
        <v>44531</v>
      </c>
      <c r="F4428" s="9">
        <v>1</v>
      </c>
      <c r="G4428" s="9">
        <v>11528</v>
      </c>
      <c r="H4428" s="15">
        <v>44208</v>
      </c>
      <c r="I4428" s="9" t="s">
        <v>7455</v>
      </c>
      <c r="J4428" s="9">
        <v>107</v>
      </c>
      <c r="K4428" s="9" t="s">
        <v>7485</v>
      </c>
      <c r="L4428" s="9" t="str">
        <f>IF(OR('1. Raw Data'!L4428="Elec", '1. Raw Data'!L4428="elect"), "Electronics", '1. Raw Data'!L4428)</f>
        <v>Clothing</v>
      </c>
      <c r="M4428" s="9">
        <v>569.75</v>
      </c>
      <c r="N4428" s="9">
        <f>IF(ISBLANK('1. Raw Data'!N4428), MEDIAN('1. Raw Data'!$N$2:$N$5001), '1. Raw Data'!N4428)</f>
        <v>280.11</v>
      </c>
      <c r="O4428" s="9">
        <v>3</v>
      </c>
      <c r="P4428" s="9">
        <f>IF(ISBLANK('1. Raw Data'!P4428), 0, '1. Raw Data'!P4428)</f>
        <v>0</v>
      </c>
      <c r="Q4428" s="9">
        <v>930</v>
      </c>
      <c r="R4428" s="9">
        <v>3</v>
      </c>
      <c r="S4428" s="9">
        <f t="shared" si="207"/>
        <v>1709.25</v>
      </c>
      <c r="T4428" s="9">
        <f t="shared" si="208"/>
        <v>868.92</v>
      </c>
      <c r="U4428" s="23">
        <f t="shared" si="209"/>
        <v>0.50836331724440542</v>
      </c>
    </row>
    <row r="4429" spans="1:21" x14ac:dyDescent="0.3">
      <c r="A4429" s="9">
        <v>2318</v>
      </c>
      <c r="B4429" s="9" t="str">
        <f>PROPER(TRIM('1. Raw Data'!B4429))</f>
        <v>Customer_4427</v>
      </c>
      <c r="C4429" s="9">
        <f>IF(OR('1. Raw Data'!C4429&lt;18, '1. Raw Data'!C4429&gt;100), MEDIAN('1. Raw Data'!$C$2:$C$5001), '1. Raw Data'!C4429)</f>
        <v>47</v>
      </c>
      <c r="D4429" s="9" t="s">
        <v>5021</v>
      </c>
      <c r="E4429" s="22">
        <v>44179</v>
      </c>
      <c r="F4429" s="9">
        <v>1</v>
      </c>
      <c r="G4429" s="9">
        <v>10377</v>
      </c>
      <c r="H4429" s="15">
        <v>44179</v>
      </c>
      <c r="I4429" s="9" t="s">
        <v>7456</v>
      </c>
      <c r="J4429" s="9">
        <v>118</v>
      </c>
      <c r="K4429" s="9" t="s">
        <v>7501</v>
      </c>
      <c r="L4429" s="9" t="str">
        <f>IF(OR('1. Raw Data'!L4429="Elec", '1. Raw Data'!L4429="elect"), "Electronics", '1. Raw Data'!L4429)</f>
        <v>Sports</v>
      </c>
      <c r="M4429" s="9">
        <v>388.15</v>
      </c>
      <c r="N4429" s="9">
        <f>IF(ISBLANK('1. Raw Data'!N4429), MEDIAN('1. Raw Data'!$N$2:$N$5001), '1. Raw Data'!N4429)</f>
        <v>224.75</v>
      </c>
      <c r="O4429" s="9">
        <v>4</v>
      </c>
      <c r="P4429" s="9">
        <f>IF(ISBLANK('1. Raw Data'!P4429), 0, '1. Raw Data'!P4429)</f>
        <v>0.05</v>
      </c>
      <c r="Q4429" s="9">
        <v>796</v>
      </c>
      <c r="R4429" s="9">
        <v>3</v>
      </c>
      <c r="S4429" s="9">
        <f t="shared" si="207"/>
        <v>1474.9699999999998</v>
      </c>
      <c r="T4429" s="9">
        <f t="shared" si="208"/>
        <v>575.9699999999998</v>
      </c>
      <c r="U4429" s="23">
        <f t="shared" si="209"/>
        <v>0.39049607788632978</v>
      </c>
    </row>
    <row r="4430" spans="1:21" x14ac:dyDescent="0.3">
      <c r="A4430" s="9">
        <v>1218</v>
      </c>
      <c r="B4430" s="9" t="str">
        <f>PROPER(TRIM('1. Raw Data'!B4430))</f>
        <v>Customer_4428</v>
      </c>
      <c r="C4430" s="9">
        <f>IF(OR('1. Raw Data'!C4430&lt;18, '1. Raw Data'!C4430&gt;100), MEDIAN('1. Raw Data'!$C$2:$C$5001), '1. Raw Data'!C4430)</f>
        <v>42</v>
      </c>
      <c r="D4430" s="9" t="s">
        <v>5023</v>
      </c>
      <c r="E4430" s="22">
        <v>44599</v>
      </c>
      <c r="F4430" s="9">
        <v>1</v>
      </c>
      <c r="G4430" s="9">
        <v>10360</v>
      </c>
      <c r="H4430" s="15">
        <v>44744</v>
      </c>
      <c r="I4430" s="9" t="s">
        <v>7456</v>
      </c>
      <c r="J4430" s="9">
        <v>106</v>
      </c>
      <c r="K4430" s="9" t="s">
        <v>7477</v>
      </c>
      <c r="L4430" s="9" t="str">
        <f>IF(OR('1. Raw Data'!L4430="Elec", '1. Raw Data'!L4430="elect"), "Electronics", '1. Raw Data'!L4430)</f>
        <v>Clothing</v>
      </c>
      <c r="M4430" s="9">
        <v>508.08</v>
      </c>
      <c r="N4430" s="9">
        <f>IF(ISBLANK('1. Raw Data'!N4430), MEDIAN('1. Raw Data'!$N$2:$N$5001), '1. Raw Data'!N4430)</f>
        <v>261.56</v>
      </c>
      <c r="O4430" s="9">
        <v>2</v>
      </c>
      <c r="P4430" s="9">
        <f>IF(ISBLANK('1. Raw Data'!P4430), 0, '1. Raw Data'!P4430)</f>
        <v>0</v>
      </c>
      <c r="Q4430" s="9">
        <v>802</v>
      </c>
      <c r="R4430" s="9">
        <v>2</v>
      </c>
      <c r="S4430" s="9">
        <f t="shared" si="207"/>
        <v>1016.16</v>
      </c>
      <c r="T4430" s="9">
        <f t="shared" si="208"/>
        <v>493.03999999999996</v>
      </c>
      <c r="U4430" s="23">
        <f t="shared" si="209"/>
        <v>0.48519918123130212</v>
      </c>
    </row>
    <row r="4431" spans="1:21" x14ac:dyDescent="0.3">
      <c r="A4431" s="9">
        <v>1668</v>
      </c>
      <c r="B4431" s="9" t="str">
        <f>PROPER(TRIM('1. Raw Data'!B4431))</f>
        <v>Customer_4429</v>
      </c>
      <c r="C4431" s="9">
        <f>IF(OR('1. Raw Data'!C4431&lt;18, '1. Raw Data'!C4431&gt;100), MEDIAN('1. Raw Data'!$C$2:$C$5001), '1. Raw Data'!C4431)</f>
        <v>67</v>
      </c>
      <c r="D4431" s="9" t="s">
        <v>5018</v>
      </c>
      <c r="E4431" s="22">
        <v>44160</v>
      </c>
      <c r="F4431" s="9">
        <v>1</v>
      </c>
      <c r="G4431" s="9">
        <v>12730</v>
      </c>
      <c r="H4431" s="15">
        <v>44160</v>
      </c>
      <c r="I4431" s="9" t="s">
        <v>7456</v>
      </c>
      <c r="J4431" s="9">
        <v>128</v>
      </c>
      <c r="K4431" s="9" t="s">
        <v>7473</v>
      </c>
      <c r="L4431" s="9" t="str">
        <f>IF(OR('1. Raw Data'!L4431="Elec", '1. Raw Data'!L4431="elect"), "Electronics", '1. Raw Data'!L4431)</f>
        <v>Home Appliances</v>
      </c>
      <c r="M4431" s="9">
        <v>890.33</v>
      </c>
      <c r="N4431" s="9">
        <f>IF(ISBLANK('1. Raw Data'!N4431), MEDIAN('1. Raw Data'!$N$2:$N$5001), '1. Raw Data'!N4431)</f>
        <v>358.89</v>
      </c>
      <c r="O4431" s="9">
        <v>4</v>
      </c>
      <c r="P4431" s="9">
        <f>IF(ISBLANK('1. Raw Data'!P4431), 0, '1. Raw Data'!P4431)</f>
        <v>0</v>
      </c>
      <c r="Q4431" s="9">
        <v>1498</v>
      </c>
      <c r="R4431" s="9">
        <v>2</v>
      </c>
      <c r="S4431" s="9">
        <f t="shared" si="207"/>
        <v>3561.32</v>
      </c>
      <c r="T4431" s="9">
        <f t="shared" si="208"/>
        <v>2125.7600000000002</v>
      </c>
      <c r="U4431" s="23">
        <f t="shared" si="209"/>
        <v>0.59690227219121006</v>
      </c>
    </row>
    <row r="4432" spans="1:21" x14ac:dyDescent="0.3">
      <c r="A4432" s="9">
        <v>1229</v>
      </c>
      <c r="B4432" s="9" t="str">
        <f>PROPER(TRIM('1. Raw Data'!B4432))</f>
        <v>Customer_4430</v>
      </c>
      <c r="C4432" s="9">
        <f>IF(OR('1. Raw Data'!C4432&lt;18, '1. Raw Data'!C4432&gt;100), MEDIAN('1. Raw Data'!$C$2:$C$5001), '1. Raw Data'!C4432)</f>
        <v>55</v>
      </c>
      <c r="D4432" s="9" t="s">
        <v>5023</v>
      </c>
      <c r="E4432" s="22">
        <v>45330</v>
      </c>
      <c r="F4432" s="9">
        <v>0</v>
      </c>
      <c r="G4432" s="9">
        <v>13064</v>
      </c>
      <c r="H4432" s="15">
        <v>45506</v>
      </c>
      <c r="I4432" s="9" t="s">
        <v>7456</v>
      </c>
      <c r="J4432" s="9">
        <v>139</v>
      </c>
      <c r="K4432" s="9" t="s">
        <v>7486</v>
      </c>
      <c r="L4432" s="9" t="str">
        <f>IF(OR('1. Raw Data'!L4432="Elec", '1. Raw Data'!L4432="elect"), "Electronics", '1. Raw Data'!L4432)</f>
        <v>Electronics</v>
      </c>
      <c r="M4432" s="9">
        <v>578.94000000000005</v>
      </c>
      <c r="N4432" s="9">
        <f>IF(ISBLANK('1. Raw Data'!N4432), MEDIAN('1. Raw Data'!$N$2:$N$5001), '1. Raw Data'!N4432)</f>
        <v>429.51499999999999</v>
      </c>
      <c r="O4432" s="9">
        <v>2</v>
      </c>
      <c r="P4432" s="9">
        <f>IF(ISBLANK('1. Raw Data'!P4432), 0, '1. Raw Data'!P4432)</f>
        <v>0</v>
      </c>
      <c r="Q4432" s="9">
        <v>328</v>
      </c>
      <c r="R4432" s="9">
        <v>4</v>
      </c>
      <c r="S4432" s="9">
        <f t="shared" si="207"/>
        <v>1157.8800000000001</v>
      </c>
      <c r="T4432" s="9">
        <f t="shared" si="208"/>
        <v>298.85000000000014</v>
      </c>
      <c r="U4432" s="23">
        <f t="shared" si="209"/>
        <v>0.25810101219470077</v>
      </c>
    </row>
    <row r="4433" spans="1:21" x14ac:dyDescent="0.3">
      <c r="A4433" s="9">
        <v>1019</v>
      </c>
      <c r="B4433" s="9" t="str">
        <f>PROPER(TRIM('1. Raw Data'!B4433))</f>
        <v>Customer_4431</v>
      </c>
      <c r="C4433" s="9">
        <f>IF(OR('1. Raw Data'!C4433&lt;18, '1. Raw Data'!C4433&gt;100), MEDIAN('1. Raw Data'!$C$2:$C$5001), '1. Raw Data'!C4433)</f>
        <v>52</v>
      </c>
      <c r="D4433" s="9" t="s">
        <v>5022</v>
      </c>
      <c r="E4433" s="22">
        <v>43867</v>
      </c>
      <c r="F4433" s="9">
        <v>1</v>
      </c>
      <c r="G4433" s="9">
        <v>11571</v>
      </c>
      <c r="H4433" s="15">
        <v>43984</v>
      </c>
      <c r="I4433" s="9" t="s">
        <v>7455</v>
      </c>
      <c r="J4433" s="9">
        <v>134</v>
      </c>
      <c r="K4433" s="9" t="s">
        <v>7482</v>
      </c>
      <c r="L4433" s="9" t="str">
        <f>IF(OR('1. Raw Data'!L4433="Elec", '1. Raw Data'!L4433="elect"), "Electronics", '1. Raw Data'!L4433)</f>
        <v>Clothing</v>
      </c>
      <c r="M4433" s="9">
        <v>863.01</v>
      </c>
      <c r="N4433" s="9">
        <f>IF(ISBLANK('1. Raw Data'!N4433), MEDIAN('1. Raw Data'!$N$2:$N$5001), '1. Raw Data'!N4433)</f>
        <v>429.51499999999999</v>
      </c>
      <c r="O4433" s="9">
        <v>5</v>
      </c>
      <c r="P4433" s="9">
        <f>IF(ISBLANK('1. Raw Data'!P4433), 0, '1. Raw Data'!P4433)</f>
        <v>0</v>
      </c>
      <c r="Q4433" s="9">
        <v>930</v>
      </c>
      <c r="R4433" s="9">
        <v>2</v>
      </c>
      <c r="S4433" s="9">
        <f t="shared" si="207"/>
        <v>4315.05</v>
      </c>
      <c r="T4433" s="9">
        <f t="shared" si="208"/>
        <v>2167.4750000000004</v>
      </c>
      <c r="U4433" s="23">
        <f t="shared" si="209"/>
        <v>0.50230588289822831</v>
      </c>
    </row>
    <row r="4434" spans="1:21" x14ac:dyDescent="0.3">
      <c r="A4434" s="9">
        <v>1552</v>
      </c>
      <c r="B4434" s="9" t="str">
        <f>PROPER(TRIM('1. Raw Data'!B4434))</f>
        <v>Customer_4432</v>
      </c>
      <c r="C4434" s="9">
        <f>IF(OR('1. Raw Data'!C4434&lt;18, '1. Raw Data'!C4434&gt;100), MEDIAN('1. Raw Data'!$C$2:$C$5001), '1. Raw Data'!C4434)</f>
        <v>49</v>
      </c>
      <c r="D4434" s="9" t="s">
        <v>5020</v>
      </c>
      <c r="E4434" s="22">
        <v>44951</v>
      </c>
      <c r="F4434" s="9">
        <v>0</v>
      </c>
      <c r="G4434" s="9">
        <v>10641</v>
      </c>
      <c r="H4434" s="15">
        <v>44951</v>
      </c>
      <c r="I4434" s="9" t="s">
        <v>7456</v>
      </c>
      <c r="J4434" s="9">
        <v>141</v>
      </c>
      <c r="K4434" s="9" t="s">
        <v>7490</v>
      </c>
      <c r="L4434" s="9" t="str">
        <f>IF(OR('1. Raw Data'!L4434="Elec", '1. Raw Data'!L4434="elect"), "Electronics", '1. Raw Data'!L4434)</f>
        <v>Home Appliances</v>
      </c>
      <c r="M4434" s="9">
        <v>685.83</v>
      </c>
      <c r="N4434" s="9">
        <f>IF(ISBLANK('1. Raw Data'!N4434), MEDIAN('1. Raw Data'!$N$2:$N$5001), '1. Raw Data'!N4434)</f>
        <v>396.56</v>
      </c>
      <c r="O4434" s="9">
        <v>3</v>
      </c>
      <c r="P4434" s="9">
        <f>IF(ISBLANK('1. Raw Data'!P4434), 0, '1. Raw Data'!P4434)</f>
        <v>0</v>
      </c>
      <c r="Q4434" s="9">
        <v>402</v>
      </c>
      <c r="R4434" s="9">
        <v>5</v>
      </c>
      <c r="S4434" s="9">
        <f t="shared" si="207"/>
        <v>2057.4900000000002</v>
      </c>
      <c r="T4434" s="9">
        <f t="shared" si="208"/>
        <v>867.81000000000017</v>
      </c>
      <c r="U4434" s="23">
        <f t="shared" si="209"/>
        <v>0.42178090780514127</v>
      </c>
    </row>
    <row r="4435" spans="1:21" x14ac:dyDescent="0.3">
      <c r="A4435" s="9">
        <v>1949</v>
      </c>
      <c r="B4435" s="9" t="str">
        <f>PROPER(TRIM('1. Raw Data'!B4435))</f>
        <v>Customer_4433</v>
      </c>
      <c r="C4435" s="9">
        <f>IF(OR('1. Raw Data'!C4435&lt;18, '1. Raw Data'!C4435&gt;100), MEDIAN('1. Raw Data'!$C$2:$C$5001), '1. Raw Data'!C4435)</f>
        <v>51</v>
      </c>
      <c r="D4435" s="9" t="s">
        <v>5019</v>
      </c>
      <c r="E4435" s="22">
        <v>44021</v>
      </c>
      <c r="F4435" s="9">
        <v>1</v>
      </c>
      <c r="G4435" s="9">
        <v>13926</v>
      </c>
      <c r="H4435" s="15">
        <v>44081</v>
      </c>
      <c r="I4435" s="9" t="s">
        <v>7457</v>
      </c>
      <c r="J4435" s="9">
        <v>129</v>
      </c>
      <c r="K4435" s="9" t="s">
        <v>7471</v>
      </c>
      <c r="L4435" s="9" t="str">
        <f>IF(OR('1. Raw Data'!L4435="Elec", '1. Raw Data'!L4435="elect"), "Electronics", '1. Raw Data'!L4435)</f>
        <v>Sports</v>
      </c>
      <c r="M4435" s="9">
        <v>465.59</v>
      </c>
      <c r="N4435" s="9">
        <f>IF(ISBLANK('1. Raw Data'!N4435), MEDIAN('1. Raw Data'!$N$2:$N$5001), '1. Raw Data'!N4435)</f>
        <v>225.24</v>
      </c>
      <c r="O4435" s="9">
        <v>4</v>
      </c>
      <c r="P4435" s="9">
        <f>IF(ISBLANK('1. Raw Data'!P4435), 0, '1. Raw Data'!P4435)</f>
        <v>0</v>
      </c>
      <c r="Q4435" s="9">
        <v>918</v>
      </c>
      <c r="R4435" s="9">
        <v>2</v>
      </c>
      <c r="S4435" s="9">
        <f t="shared" si="207"/>
        <v>1862.36</v>
      </c>
      <c r="T4435" s="9">
        <f t="shared" si="208"/>
        <v>961.39999999999986</v>
      </c>
      <c r="U4435" s="23">
        <f t="shared" si="209"/>
        <v>0.51622672308254036</v>
      </c>
    </row>
    <row r="4436" spans="1:21" x14ac:dyDescent="0.3">
      <c r="A4436" s="9">
        <v>1147</v>
      </c>
      <c r="B4436" s="9" t="str">
        <f>PROPER(TRIM('1. Raw Data'!B4436))</f>
        <v>Customer_4434</v>
      </c>
      <c r="C4436" s="9">
        <f>IF(OR('1. Raw Data'!C4436&lt;18, '1. Raw Data'!C4436&gt;100), MEDIAN('1. Raw Data'!$C$2:$C$5001), '1. Raw Data'!C4436)</f>
        <v>64</v>
      </c>
      <c r="D4436" s="9" t="s">
        <v>5022</v>
      </c>
      <c r="E4436" s="22">
        <v>44523</v>
      </c>
      <c r="F4436" s="9">
        <v>0</v>
      </c>
      <c r="G4436" s="9">
        <v>10572</v>
      </c>
      <c r="H4436" s="15">
        <v>44523</v>
      </c>
      <c r="I4436" s="9" t="s">
        <v>7457</v>
      </c>
      <c r="J4436" s="9">
        <v>104</v>
      </c>
      <c r="K4436" s="9" t="s">
        <v>7499</v>
      </c>
      <c r="L4436" s="9" t="str">
        <f>IF(OR('1. Raw Data'!L4436="Elec", '1. Raw Data'!L4436="elect"), "Electronics", '1. Raw Data'!L4436)</f>
        <v>Clothing</v>
      </c>
      <c r="M4436" s="9">
        <v>188.33</v>
      </c>
      <c r="N4436" s="9">
        <f>IF(ISBLANK('1. Raw Data'!N4436), MEDIAN('1. Raw Data'!$N$2:$N$5001), '1. Raw Data'!N4436)</f>
        <v>83.46</v>
      </c>
      <c r="O4436" s="9">
        <v>1</v>
      </c>
      <c r="P4436" s="9">
        <f>IF(ISBLANK('1. Raw Data'!P4436), 0, '1. Raw Data'!P4436)</f>
        <v>0</v>
      </c>
      <c r="Q4436" s="9">
        <v>1135</v>
      </c>
      <c r="R4436" s="9">
        <v>3</v>
      </c>
      <c r="S4436" s="9">
        <f t="shared" si="207"/>
        <v>188.33</v>
      </c>
      <c r="T4436" s="9">
        <f t="shared" si="208"/>
        <v>104.87000000000002</v>
      </c>
      <c r="U4436" s="23">
        <f t="shared" si="209"/>
        <v>0.55684171401263749</v>
      </c>
    </row>
    <row r="4437" spans="1:21" x14ac:dyDescent="0.3">
      <c r="A4437" s="9">
        <v>2131</v>
      </c>
      <c r="B4437" s="9" t="str">
        <f>PROPER(TRIM('1. Raw Data'!B4437))</f>
        <v>Customer_4435</v>
      </c>
      <c r="C4437" s="9">
        <f>IF(OR('1. Raw Data'!C4437&lt;18, '1. Raw Data'!C4437&gt;100), MEDIAN('1. Raw Data'!$C$2:$C$5001), '1. Raw Data'!C4437)</f>
        <v>33</v>
      </c>
      <c r="D4437" s="9" t="s">
        <v>5020</v>
      </c>
      <c r="E4437" s="22">
        <v>45047</v>
      </c>
      <c r="F4437" s="9">
        <v>0</v>
      </c>
      <c r="G4437" s="9">
        <v>11955</v>
      </c>
      <c r="H4437" s="15">
        <v>44931</v>
      </c>
      <c r="I4437" s="9" t="s">
        <v>7457</v>
      </c>
      <c r="J4437" s="9">
        <v>114</v>
      </c>
      <c r="K4437" s="9" t="s">
        <v>7463</v>
      </c>
      <c r="L4437" s="9" t="str">
        <f>IF(OR('1. Raw Data'!L4437="Elec", '1. Raw Data'!L4437="elect"), "Electronics", '1. Raw Data'!L4437)</f>
        <v>Electronics</v>
      </c>
      <c r="M4437" s="9">
        <v>1343.17</v>
      </c>
      <c r="N4437" s="9">
        <f>IF(ISBLANK('1. Raw Data'!N4437), MEDIAN('1. Raw Data'!$N$2:$N$5001), '1. Raw Data'!N4437)</f>
        <v>916.5</v>
      </c>
      <c r="O4437" s="9">
        <v>1</v>
      </c>
      <c r="P4437" s="9">
        <f>IF(ISBLANK('1. Raw Data'!P4437), 0, '1. Raw Data'!P4437)</f>
        <v>0</v>
      </c>
      <c r="Q4437" s="9">
        <v>611</v>
      </c>
      <c r="R4437" s="9">
        <v>4</v>
      </c>
      <c r="S4437" s="9">
        <f t="shared" si="207"/>
        <v>1343.17</v>
      </c>
      <c r="T4437" s="9">
        <f t="shared" si="208"/>
        <v>426.67000000000007</v>
      </c>
      <c r="U4437" s="23">
        <f t="shared" si="209"/>
        <v>0.31765897094187634</v>
      </c>
    </row>
    <row r="4438" spans="1:21" x14ac:dyDescent="0.3">
      <c r="A4438" s="9">
        <v>1402</v>
      </c>
      <c r="B4438" s="9" t="str">
        <f>PROPER(TRIM('1. Raw Data'!B4438))</f>
        <v>Customer_4436</v>
      </c>
      <c r="C4438" s="9">
        <f>IF(OR('1. Raw Data'!C4438&lt;18, '1. Raw Data'!C4438&gt;100), MEDIAN('1. Raw Data'!$C$2:$C$5001), '1. Raw Data'!C4438)</f>
        <v>55</v>
      </c>
      <c r="D4438" s="9" t="s">
        <v>5022</v>
      </c>
      <c r="E4438" s="22">
        <v>45087</v>
      </c>
      <c r="F4438" s="9">
        <v>0</v>
      </c>
      <c r="G4438" s="9">
        <v>13917</v>
      </c>
      <c r="H4438" s="15">
        <v>45205</v>
      </c>
      <c r="I4438" s="9" t="s">
        <v>7457</v>
      </c>
      <c r="J4438" s="9">
        <v>105</v>
      </c>
      <c r="K4438" s="9" t="s">
        <v>7461</v>
      </c>
      <c r="L4438" s="9" t="str">
        <f>IF(OR('1. Raw Data'!L4438="Elec", '1. Raw Data'!L4438="elect"), "Electronics", '1. Raw Data'!L4438)</f>
        <v>Clothing</v>
      </c>
      <c r="M4438" s="9">
        <v>66.489999999999995</v>
      </c>
      <c r="N4438" s="9">
        <f>IF(ISBLANK('1. Raw Data'!N4438), MEDIAN('1. Raw Data'!$N$2:$N$5001), '1. Raw Data'!N4438)</f>
        <v>29.02</v>
      </c>
      <c r="O4438" s="9">
        <v>2</v>
      </c>
      <c r="P4438" s="9">
        <f>IF(ISBLANK('1. Raw Data'!P4438), 0, '1. Raw Data'!P4438)</f>
        <v>0.05</v>
      </c>
      <c r="Q4438" s="9">
        <v>571</v>
      </c>
      <c r="R4438" s="9">
        <v>3</v>
      </c>
      <c r="S4438" s="9">
        <f t="shared" si="207"/>
        <v>126.33099999999999</v>
      </c>
      <c r="T4438" s="9">
        <f t="shared" si="208"/>
        <v>68.290999999999997</v>
      </c>
      <c r="U4438" s="23">
        <f t="shared" si="209"/>
        <v>0.54057198945626961</v>
      </c>
    </row>
    <row r="4439" spans="1:21" x14ac:dyDescent="0.3">
      <c r="A4439" s="9">
        <v>1595</v>
      </c>
      <c r="B4439" s="9" t="str">
        <f>PROPER(TRIM('1. Raw Data'!B4439))</f>
        <v>Customer_4437</v>
      </c>
      <c r="C4439" s="9">
        <f>IF(OR('1. Raw Data'!C4439&lt;18, '1. Raw Data'!C4439&gt;100), MEDIAN('1. Raw Data'!$C$2:$C$5001), '1. Raw Data'!C4439)</f>
        <v>45</v>
      </c>
      <c r="D4439" s="9" t="s">
        <v>5020</v>
      </c>
      <c r="E4439" s="22">
        <v>44819</v>
      </c>
      <c r="F4439" s="9">
        <v>1</v>
      </c>
      <c r="G4439" s="9">
        <v>13044</v>
      </c>
      <c r="H4439" s="15">
        <v>44819</v>
      </c>
      <c r="I4439" s="9" t="s">
        <v>7457</v>
      </c>
      <c r="J4439" s="9">
        <v>125</v>
      </c>
      <c r="K4439" s="9" t="s">
        <v>7479</v>
      </c>
      <c r="L4439" s="9" t="str">
        <f>IF(OR('1. Raw Data'!L4439="Elec", '1. Raw Data'!L4439="elect"), "Electronics", '1. Raw Data'!L4439)</f>
        <v>Home Appliances</v>
      </c>
      <c r="M4439" s="9">
        <v>52.4</v>
      </c>
      <c r="N4439" s="9">
        <f>IF(ISBLANK('1. Raw Data'!N4439), MEDIAN('1. Raw Data'!$N$2:$N$5001), '1. Raw Data'!N4439)</f>
        <v>31.55</v>
      </c>
      <c r="O4439" s="9">
        <v>5</v>
      </c>
      <c r="P4439" s="9">
        <f>IF(ISBLANK('1. Raw Data'!P4439), 0, '1. Raw Data'!P4439)</f>
        <v>0</v>
      </c>
      <c r="Q4439" s="9">
        <v>839</v>
      </c>
      <c r="R4439" s="9">
        <v>4</v>
      </c>
      <c r="S4439" s="9">
        <f t="shared" si="207"/>
        <v>262</v>
      </c>
      <c r="T4439" s="9">
        <f t="shared" si="208"/>
        <v>104.25</v>
      </c>
      <c r="U4439" s="23">
        <f t="shared" si="209"/>
        <v>0.39790076335877861</v>
      </c>
    </row>
    <row r="4440" spans="1:21" x14ac:dyDescent="0.3">
      <c r="A4440" s="9">
        <v>1366</v>
      </c>
      <c r="B4440" s="9" t="str">
        <f>PROPER(TRIM('1. Raw Data'!B4440))</f>
        <v>Customer_4438</v>
      </c>
      <c r="C4440" s="9">
        <f>IF(OR('1. Raw Data'!C4440&lt;18, '1. Raw Data'!C4440&gt;100), MEDIAN('1. Raw Data'!$C$2:$C$5001), '1. Raw Data'!C4440)</f>
        <v>34</v>
      </c>
      <c r="D4440" s="9" t="s">
        <v>5019</v>
      </c>
      <c r="E4440" s="22">
        <v>45273</v>
      </c>
      <c r="F4440" s="9">
        <v>0</v>
      </c>
      <c r="G4440" s="9">
        <v>11584</v>
      </c>
      <c r="H4440" s="15">
        <v>45273</v>
      </c>
      <c r="I4440" s="9" t="s">
        <v>7457</v>
      </c>
      <c r="J4440" s="9">
        <v>139</v>
      </c>
      <c r="K4440" s="9" t="s">
        <v>7486</v>
      </c>
      <c r="L4440" s="9" t="str">
        <f>IF(OR('1. Raw Data'!L4440="Elec", '1. Raw Data'!L4440="elect"), "Electronics", '1. Raw Data'!L4440)</f>
        <v>Clothing</v>
      </c>
      <c r="M4440" s="9">
        <v>1248.8599999999999</v>
      </c>
      <c r="N4440" s="9">
        <f>IF(ISBLANK('1. Raw Data'!N4440), MEDIAN('1. Raw Data'!$N$2:$N$5001), '1. Raw Data'!N4440)</f>
        <v>834.55</v>
      </c>
      <c r="O4440" s="9">
        <v>4</v>
      </c>
      <c r="P4440" s="9">
        <f>IF(ISBLANK('1. Raw Data'!P4440), 0, '1. Raw Data'!P4440)</f>
        <v>0</v>
      </c>
      <c r="Q4440" s="9">
        <v>385</v>
      </c>
      <c r="R4440" s="9">
        <v>2</v>
      </c>
      <c r="S4440" s="9">
        <f t="shared" si="207"/>
        <v>4995.4399999999996</v>
      </c>
      <c r="T4440" s="9">
        <f t="shared" si="208"/>
        <v>1657.2399999999998</v>
      </c>
      <c r="U4440" s="23">
        <f t="shared" si="209"/>
        <v>0.33175055650753488</v>
      </c>
    </row>
    <row r="4441" spans="1:21" x14ac:dyDescent="0.3">
      <c r="A4441" s="9">
        <v>2437</v>
      </c>
      <c r="B4441" s="9" t="str">
        <f>PROPER(TRIM('1. Raw Data'!B4441))</f>
        <v>Customer_4439</v>
      </c>
      <c r="C4441" s="9">
        <f>IF(OR('1. Raw Data'!C4441&lt;18, '1. Raw Data'!C4441&gt;100), MEDIAN('1. Raw Data'!$C$2:$C$5001), '1. Raw Data'!C4441)</f>
        <v>38</v>
      </c>
      <c r="D4441" s="9" t="s">
        <v>5020</v>
      </c>
      <c r="E4441" s="22">
        <v>43894</v>
      </c>
      <c r="F4441" s="9">
        <v>0</v>
      </c>
      <c r="G4441" s="9">
        <v>10922</v>
      </c>
      <c r="H4441" s="15">
        <v>43924</v>
      </c>
      <c r="I4441" s="9" t="s">
        <v>7455</v>
      </c>
      <c r="J4441" s="9">
        <v>108</v>
      </c>
      <c r="K4441" s="9" t="s">
        <v>7496</v>
      </c>
      <c r="L4441" s="9" t="str">
        <f>IF(OR('1. Raw Data'!L4441="Elec", '1. Raw Data'!L4441="elect"), "Electronics", '1. Raw Data'!L4441)</f>
        <v>Clothing</v>
      </c>
      <c r="M4441" s="9">
        <v>1495.38</v>
      </c>
      <c r="N4441" s="9">
        <f>IF(ISBLANK('1. Raw Data'!N4441), MEDIAN('1. Raw Data'!$N$2:$N$5001), '1. Raw Data'!N4441)</f>
        <v>671.65</v>
      </c>
      <c r="O4441" s="9">
        <v>3</v>
      </c>
      <c r="P4441" s="9">
        <f>IF(ISBLANK('1. Raw Data'!P4441), 0, '1. Raw Data'!P4441)</f>
        <v>0</v>
      </c>
      <c r="Q4441" s="9">
        <v>432</v>
      </c>
      <c r="R4441" s="9">
        <v>5</v>
      </c>
      <c r="S4441" s="9">
        <f t="shared" si="207"/>
        <v>4486.1400000000003</v>
      </c>
      <c r="T4441" s="9">
        <f t="shared" si="208"/>
        <v>2471.1900000000005</v>
      </c>
      <c r="U4441" s="23">
        <f t="shared" si="209"/>
        <v>0.55084995118297697</v>
      </c>
    </row>
    <row r="4442" spans="1:21" x14ac:dyDescent="0.3">
      <c r="A4442" s="9">
        <v>2332</v>
      </c>
      <c r="B4442" s="9" t="str">
        <f>PROPER(TRIM('1. Raw Data'!B4442))</f>
        <v>Customer_4440</v>
      </c>
      <c r="C4442" s="9">
        <f>IF(OR('1. Raw Data'!C4442&lt;18, '1. Raw Data'!C4442&gt;100), MEDIAN('1. Raw Data'!$C$2:$C$5001), '1. Raw Data'!C4442)</f>
        <v>43</v>
      </c>
      <c r="D4442" s="9" t="s">
        <v>5021</v>
      </c>
      <c r="E4442" s="22">
        <v>44714</v>
      </c>
      <c r="F4442" s="9">
        <v>0</v>
      </c>
      <c r="G4442" s="9">
        <v>12443</v>
      </c>
      <c r="H4442" s="15">
        <v>44598</v>
      </c>
      <c r="I4442" s="9" t="s">
        <v>7456</v>
      </c>
      <c r="J4442" s="9">
        <v>115</v>
      </c>
      <c r="K4442" s="9" t="s">
        <v>7481</v>
      </c>
      <c r="L4442" s="9" t="str">
        <f>IF(OR('1. Raw Data'!L4442="Elec", '1. Raw Data'!L4442="elect"), "Electronics", '1. Raw Data'!L4442)</f>
        <v>Sports</v>
      </c>
      <c r="M4442" s="9">
        <v>1104.3</v>
      </c>
      <c r="N4442" s="9">
        <f>IF(ISBLANK('1. Raw Data'!N4442), MEDIAN('1. Raw Data'!$N$2:$N$5001), '1. Raw Data'!N4442)</f>
        <v>512.86</v>
      </c>
      <c r="O4442" s="9">
        <v>5</v>
      </c>
      <c r="P4442" s="9">
        <f>IF(ISBLANK('1. Raw Data'!P4442), 0, '1. Raw Data'!P4442)</f>
        <v>0</v>
      </c>
      <c r="Q4442" s="9">
        <v>789</v>
      </c>
      <c r="R4442" s="9">
        <v>4</v>
      </c>
      <c r="S4442" s="9">
        <f t="shared" si="207"/>
        <v>5521.5</v>
      </c>
      <c r="T4442" s="9">
        <f t="shared" si="208"/>
        <v>2957.2</v>
      </c>
      <c r="U4442" s="23">
        <f t="shared" si="209"/>
        <v>0.53557909988227836</v>
      </c>
    </row>
    <row r="4443" spans="1:21" x14ac:dyDescent="0.3">
      <c r="A4443" s="9">
        <v>1801</v>
      </c>
      <c r="B4443" s="9" t="str">
        <f>PROPER(TRIM('1. Raw Data'!B4443))</f>
        <v>Customer_4441</v>
      </c>
      <c r="C4443" s="9">
        <f>IF(OR('1. Raw Data'!C4443&lt;18, '1. Raw Data'!C4443&gt;100), MEDIAN('1. Raw Data'!$C$2:$C$5001), '1. Raw Data'!C4443)</f>
        <v>27</v>
      </c>
      <c r="D4443" s="9" t="s">
        <v>5022</v>
      </c>
      <c r="E4443" s="22">
        <v>45169</v>
      </c>
      <c r="F4443" s="9">
        <v>0</v>
      </c>
      <c r="G4443" s="9">
        <v>12233</v>
      </c>
      <c r="H4443" s="15">
        <v>45169</v>
      </c>
      <c r="I4443" s="9" t="s">
        <v>7457</v>
      </c>
      <c r="J4443" s="9">
        <v>119</v>
      </c>
      <c r="K4443" s="9" t="s">
        <v>7459</v>
      </c>
      <c r="L4443" s="9" t="str">
        <f>IF(OR('1. Raw Data'!L4443="Elec", '1. Raw Data'!L4443="elect"), "Electronics", '1. Raw Data'!L4443)</f>
        <v>Clothing</v>
      </c>
      <c r="M4443" s="9">
        <v>72.150000000000006</v>
      </c>
      <c r="N4443" s="9">
        <f>IF(ISBLANK('1. Raw Data'!N4443), MEDIAN('1. Raw Data'!$N$2:$N$5001), '1. Raw Data'!N4443)</f>
        <v>41.28</v>
      </c>
      <c r="O4443" s="9">
        <v>2</v>
      </c>
      <c r="P4443" s="9">
        <f>IF(ISBLANK('1. Raw Data'!P4443), 0, '1. Raw Data'!P4443)</f>
        <v>0</v>
      </c>
      <c r="Q4443" s="9">
        <v>365</v>
      </c>
      <c r="R4443" s="9">
        <v>6</v>
      </c>
      <c r="S4443" s="9">
        <f t="shared" si="207"/>
        <v>144.30000000000001</v>
      </c>
      <c r="T4443" s="9">
        <f t="shared" si="208"/>
        <v>61.740000000000009</v>
      </c>
      <c r="U4443" s="23">
        <f t="shared" si="209"/>
        <v>0.42785862785862788</v>
      </c>
    </row>
    <row r="4444" spans="1:21" x14ac:dyDescent="0.3">
      <c r="A4444" s="9">
        <v>1917</v>
      </c>
      <c r="B4444" s="9" t="str">
        <f>PROPER(TRIM('1. Raw Data'!B4444))</f>
        <v>Customer_4442</v>
      </c>
      <c r="C4444" s="9">
        <f>IF(OR('1. Raw Data'!C4444&lt;18, '1. Raw Data'!C4444&gt;100), MEDIAN('1. Raw Data'!$C$2:$C$5001), '1. Raw Data'!C4444)</f>
        <v>52</v>
      </c>
      <c r="D4444" s="9" t="s">
        <v>5019</v>
      </c>
      <c r="E4444" s="22">
        <v>44168</v>
      </c>
      <c r="F4444" s="9">
        <v>0</v>
      </c>
      <c r="G4444" s="9">
        <v>13292</v>
      </c>
      <c r="H4444" s="15">
        <v>43902</v>
      </c>
      <c r="I4444" s="9" t="s">
        <v>7457</v>
      </c>
      <c r="J4444" s="9">
        <v>111</v>
      </c>
      <c r="K4444" s="9" t="s">
        <v>7476</v>
      </c>
      <c r="L4444" s="9" t="str">
        <f>IF(OR('1. Raw Data'!L4444="Elec", '1. Raw Data'!L4444="elect"), "Electronics", '1. Raw Data'!L4444)</f>
        <v>Electronics</v>
      </c>
      <c r="M4444" s="9">
        <v>378.7</v>
      </c>
      <c r="N4444" s="9">
        <f>IF(ISBLANK('1. Raw Data'!N4444), MEDIAN('1. Raw Data'!$N$2:$N$5001), '1. Raw Data'!N4444)</f>
        <v>209.24</v>
      </c>
      <c r="O4444" s="9">
        <v>5</v>
      </c>
      <c r="P4444" s="9">
        <f>IF(ISBLANK('1. Raw Data'!P4444), 0, '1. Raw Data'!P4444)</f>
        <v>0</v>
      </c>
      <c r="Q4444" s="9">
        <v>1007</v>
      </c>
      <c r="R4444" s="9">
        <v>4</v>
      </c>
      <c r="S4444" s="9">
        <f t="shared" si="207"/>
        <v>1893.5</v>
      </c>
      <c r="T4444" s="9">
        <f t="shared" si="208"/>
        <v>847.3</v>
      </c>
      <c r="U4444" s="23">
        <f t="shared" si="209"/>
        <v>0.44747821494586743</v>
      </c>
    </row>
    <row r="4445" spans="1:21" x14ac:dyDescent="0.3">
      <c r="A4445" s="9">
        <v>2157</v>
      </c>
      <c r="B4445" s="9" t="str">
        <f>PROPER(TRIM('1. Raw Data'!B4445))</f>
        <v>Customer_4443</v>
      </c>
      <c r="C4445" s="9">
        <f>IF(OR('1. Raw Data'!C4445&lt;18, '1. Raw Data'!C4445&gt;100), MEDIAN('1. Raw Data'!$C$2:$C$5001), '1. Raw Data'!C4445)</f>
        <v>38</v>
      </c>
      <c r="D4445" s="9" t="s">
        <v>5020</v>
      </c>
      <c r="E4445" s="22">
        <v>45074</v>
      </c>
      <c r="F4445" s="9">
        <v>0</v>
      </c>
      <c r="G4445" s="9">
        <v>11541</v>
      </c>
      <c r="H4445" s="15">
        <v>45074</v>
      </c>
      <c r="I4445" s="9" t="s">
        <v>7456</v>
      </c>
      <c r="J4445" s="9">
        <v>120</v>
      </c>
      <c r="K4445" s="9" t="s">
        <v>7488</v>
      </c>
      <c r="L4445" s="9" t="str">
        <f>IF(OR('1. Raw Data'!L4445="Elec", '1. Raw Data'!L4445="elect"), "Electronics", '1. Raw Data'!L4445)</f>
        <v>Clothing</v>
      </c>
      <c r="M4445" s="9">
        <v>1459.14</v>
      </c>
      <c r="N4445" s="9">
        <f>IF(ISBLANK('1. Raw Data'!N4445), MEDIAN('1. Raw Data'!$N$2:$N$5001), '1. Raw Data'!N4445)</f>
        <v>811.73</v>
      </c>
      <c r="O4445" s="9">
        <v>3</v>
      </c>
      <c r="P4445" s="9">
        <f>IF(ISBLANK('1. Raw Data'!P4445), 0, '1. Raw Data'!P4445)</f>
        <v>0.2</v>
      </c>
      <c r="Q4445" s="9">
        <v>433</v>
      </c>
      <c r="R4445" s="9">
        <v>3</v>
      </c>
      <c r="S4445" s="9">
        <f t="shared" si="207"/>
        <v>3501.9360000000001</v>
      </c>
      <c r="T4445" s="9">
        <f t="shared" si="208"/>
        <v>1066.7460000000001</v>
      </c>
      <c r="U4445" s="23">
        <f t="shared" si="209"/>
        <v>0.30461607522239126</v>
      </c>
    </row>
    <row r="4446" spans="1:21" x14ac:dyDescent="0.3">
      <c r="A4446" s="9">
        <v>2306</v>
      </c>
      <c r="B4446" s="9" t="str">
        <f>PROPER(TRIM('1. Raw Data'!B4446))</f>
        <v>Customer_4444</v>
      </c>
      <c r="C4446" s="9">
        <f>IF(OR('1. Raw Data'!C4446&lt;18, '1. Raw Data'!C4446&gt;100), MEDIAN('1. Raw Data'!$C$2:$C$5001), '1. Raw Data'!C4446)</f>
        <v>41</v>
      </c>
      <c r="D4446" s="9" t="s">
        <v>5021</v>
      </c>
      <c r="E4446" s="22">
        <v>44779</v>
      </c>
      <c r="F4446" s="9">
        <v>0</v>
      </c>
      <c r="G4446" s="9">
        <v>13371</v>
      </c>
      <c r="H4446" s="15">
        <v>44720</v>
      </c>
      <c r="I4446" s="9" t="s">
        <v>7456</v>
      </c>
      <c r="J4446" s="9">
        <v>136</v>
      </c>
      <c r="K4446" s="9" t="s">
        <v>7503</v>
      </c>
      <c r="L4446" s="9" t="str">
        <f>IF(OR('1. Raw Data'!L4446="Elec", '1. Raw Data'!L4446="elect"), "Electronics", '1. Raw Data'!L4446)</f>
        <v>Sports</v>
      </c>
      <c r="M4446" s="9">
        <v>1222.48</v>
      </c>
      <c r="N4446" s="9">
        <f>IF(ISBLANK('1. Raw Data'!N4446), MEDIAN('1. Raw Data'!$N$2:$N$5001), '1. Raw Data'!N4446)</f>
        <v>429.51499999999999</v>
      </c>
      <c r="O4446" s="9">
        <v>5</v>
      </c>
      <c r="P4446" s="9">
        <f>IF(ISBLANK('1. Raw Data'!P4446), 0, '1. Raw Data'!P4446)</f>
        <v>0.2</v>
      </c>
      <c r="Q4446" s="9">
        <v>594</v>
      </c>
      <c r="R4446" s="9">
        <v>6</v>
      </c>
      <c r="S4446" s="9">
        <f t="shared" si="207"/>
        <v>4889.92</v>
      </c>
      <c r="T4446" s="9">
        <f t="shared" si="208"/>
        <v>2742.3450000000003</v>
      </c>
      <c r="U4446" s="23">
        <f t="shared" si="209"/>
        <v>0.56081592336888952</v>
      </c>
    </row>
    <row r="4447" spans="1:21" x14ac:dyDescent="0.3">
      <c r="A4447" s="9">
        <v>1072</v>
      </c>
      <c r="B4447" s="9" t="str">
        <f>PROPER(TRIM('1. Raw Data'!B4447))</f>
        <v>Customer_4445</v>
      </c>
      <c r="C4447" s="9">
        <f>IF(OR('1. Raw Data'!C4447&lt;18, '1. Raw Data'!C4447&gt;100), MEDIAN('1. Raw Data'!$C$2:$C$5001), '1. Raw Data'!C4447)</f>
        <v>60</v>
      </c>
      <c r="D4447" s="9" t="s">
        <v>5021</v>
      </c>
      <c r="E4447" s="22">
        <v>44152</v>
      </c>
      <c r="F4447" s="9">
        <v>0</v>
      </c>
      <c r="G4447" s="9">
        <v>13246</v>
      </c>
      <c r="H4447" s="15">
        <v>44152</v>
      </c>
      <c r="I4447" s="9" t="s">
        <v>7455</v>
      </c>
      <c r="J4447" s="9">
        <v>118</v>
      </c>
      <c r="K4447" s="9" t="s">
        <v>7501</v>
      </c>
      <c r="L4447" s="9" t="str">
        <f>IF(OR('1. Raw Data'!L4447="Elec", '1. Raw Data'!L4447="elect"), "Electronics", '1. Raw Data'!L4447)</f>
        <v>Home Appliances</v>
      </c>
      <c r="M4447" s="9">
        <v>871.86</v>
      </c>
      <c r="N4447" s="9">
        <f>IF(ISBLANK('1. Raw Data'!N4447), MEDIAN('1. Raw Data'!$N$2:$N$5001), '1. Raw Data'!N4447)</f>
        <v>597.20000000000005</v>
      </c>
      <c r="O4447" s="9">
        <v>4</v>
      </c>
      <c r="P4447" s="9">
        <f>IF(ISBLANK('1. Raw Data'!P4447), 0, '1. Raw Data'!P4447)</f>
        <v>0</v>
      </c>
      <c r="Q4447" s="9">
        <v>514</v>
      </c>
      <c r="R4447" s="9">
        <v>7</v>
      </c>
      <c r="S4447" s="9">
        <f t="shared" si="207"/>
        <v>3487.44</v>
      </c>
      <c r="T4447" s="9">
        <f t="shared" si="208"/>
        <v>1098.6399999999999</v>
      </c>
      <c r="U4447" s="23">
        <f t="shared" si="209"/>
        <v>0.31502764205262307</v>
      </c>
    </row>
    <row r="4448" spans="1:21" x14ac:dyDescent="0.3">
      <c r="A4448" s="9">
        <v>1480</v>
      </c>
      <c r="B4448" s="9" t="str">
        <f>PROPER(TRIM('1. Raw Data'!B4448))</f>
        <v>Customer_4446</v>
      </c>
      <c r="C4448" s="9">
        <f>IF(OR('1. Raw Data'!C4448&lt;18, '1. Raw Data'!C4448&gt;100), MEDIAN('1. Raw Data'!$C$2:$C$5001), '1. Raw Data'!C4448)</f>
        <v>41</v>
      </c>
      <c r="D4448" s="9" t="s">
        <v>5018</v>
      </c>
      <c r="E4448" s="22">
        <v>43940</v>
      </c>
      <c r="F4448" s="9">
        <v>0</v>
      </c>
      <c r="G4448" s="9">
        <v>11814</v>
      </c>
      <c r="H4448" s="15">
        <v>43940</v>
      </c>
      <c r="I4448" s="9" t="s">
        <v>7457</v>
      </c>
      <c r="J4448" s="9">
        <v>114</v>
      </c>
      <c r="K4448" s="9" t="s">
        <v>7463</v>
      </c>
      <c r="L4448" s="9" t="str">
        <f>IF(OR('1. Raw Data'!L4448="Elec", '1. Raw Data'!L4448="elect"), "Electronics", '1. Raw Data'!L4448)</f>
        <v>Clothing</v>
      </c>
      <c r="M4448" s="9">
        <v>393.45</v>
      </c>
      <c r="N4448" s="9">
        <f>IF(ISBLANK('1. Raw Data'!N4448), MEDIAN('1. Raw Data'!$N$2:$N$5001), '1. Raw Data'!N4448)</f>
        <v>163.72999999999999</v>
      </c>
      <c r="O4448" s="9">
        <v>2</v>
      </c>
      <c r="P4448" s="9">
        <f>IF(ISBLANK('1. Raw Data'!P4448), 0, '1. Raw Data'!P4448)</f>
        <v>0</v>
      </c>
      <c r="Q4448" s="9">
        <v>744</v>
      </c>
      <c r="R4448" s="9">
        <v>3</v>
      </c>
      <c r="S4448" s="9">
        <f t="shared" si="207"/>
        <v>786.9</v>
      </c>
      <c r="T4448" s="9">
        <f t="shared" si="208"/>
        <v>459.44</v>
      </c>
      <c r="U4448" s="23">
        <f t="shared" si="209"/>
        <v>0.58386071927818017</v>
      </c>
    </row>
    <row r="4449" spans="1:21" x14ac:dyDescent="0.3">
      <c r="A4449" s="9">
        <v>2375</v>
      </c>
      <c r="B4449" s="9" t="str">
        <f>PROPER(TRIM('1. Raw Data'!B4449))</f>
        <v>Customer_4447</v>
      </c>
      <c r="C4449" s="9">
        <f>IF(OR('1. Raw Data'!C4449&lt;18, '1. Raw Data'!C4449&gt;100), MEDIAN('1. Raw Data'!$C$2:$C$5001), '1. Raw Data'!C4449)</f>
        <v>63</v>
      </c>
      <c r="D4449" s="9" t="s">
        <v>5021</v>
      </c>
      <c r="E4449" s="22">
        <v>44038</v>
      </c>
      <c r="F4449" s="9">
        <v>0</v>
      </c>
      <c r="G4449" s="9">
        <v>12418</v>
      </c>
      <c r="H4449" s="15">
        <v>44038</v>
      </c>
      <c r="I4449" s="9" t="s">
        <v>7457</v>
      </c>
      <c r="J4449" s="9">
        <v>138</v>
      </c>
      <c r="K4449" s="9" t="s">
        <v>7464</v>
      </c>
      <c r="L4449" s="9" t="str">
        <f>IF(OR('1. Raw Data'!L4449="Elec", '1. Raw Data'!L4449="elect"), "Electronics", '1. Raw Data'!L4449)</f>
        <v>Clothing</v>
      </c>
      <c r="M4449" s="9">
        <v>70.84</v>
      </c>
      <c r="N4449" s="9">
        <f>IF(ISBLANK('1. Raw Data'!N4449), MEDIAN('1. Raw Data'!$N$2:$N$5001), '1. Raw Data'!N4449)</f>
        <v>44.5</v>
      </c>
      <c r="O4449" s="9">
        <v>3</v>
      </c>
      <c r="P4449" s="9">
        <f>IF(ISBLANK('1. Raw Data'!P4449), 0, '1. Raw Data'!P4449)</f>
        <v>0</v>
      </c>
      <c r="Q4449" s="9">
        <v>370</v>
      </c>
      <c r="R4449" s="9">
        <v>5</v>
      </c>
      <c r="S4449" s="9">
        <f t="shared" si="207"/>
        <v>212.52</v>
      </c>
      <c r="T4449" s="9">
        <f t="shared" si="208"/>
        <v>79.02000000000001</v>
      </c>
      <c r="U4449" s="23">
        <f t="shared" si="209"/>
        <v>0.37182382834556749</v>
      </c>
    </row>
    <row r="4450" spans="1:21" x14ac:dyDescent="0.3">
      <c r="A4450" s="9">
        <v>1559</v>
      </c>
      <c r="B4450" s="9" t="str">
        <f>PROPER(TRIM('1. Raw Data'!B4450))</f>
        <v>Customer_4448</v>
      </c>
      <c r="C4450" s="9">
        <f>IF(OR('1. Raw Data'!C4450&lt;18, '1. Raw Data'!C4450&gt;100), MEDIAN('1. Raw Data'!$C$2:$C$5001), '1. Raw Data'!C4450)</f>
        <v>32</v>
      </c>
      <c r="D4450" s="9" t="s">
        <v>5023</v>
      </c>
      <c r="E4450" s="22">
        <v>44509</v>
      </c>
      <c r="F4450" s="9">
        <v>0</v>
      </c>
      <c r="G4450" s="9">
        <v>11889</v>
      </c>
      <c r="H4450" s="15">
        <v>44450</v>
      </c>
      <c r="I4450" s="9" t="s">
        <v>7457</v>
      </c>
      <c r="J4450" s="9">
        <v>125</v>
      </c>
      <c r="K4450" s="9" t="s">
        <v>7479</v>
      </c>
      <c r="L4450" s="9" t="str">
        <f>IF(OR('1. Raw Data'!L4450="Elec", '1. Raw Data'!L4450="elect"), "Electronics", '1. Raw Data'!L4450)</f>
        <v>Sports</v>
      </c>
      <c r="M4450" s="9">
        <v>80.25</v>
      </c>
      <c r="N4450" s="9">
        <f>IF(ISBLANK('1. Raw Data'!N4450), MEDIAN('1. Raw Data'!$N$2:$N$5001), '1. Raw Data'!N4450)</f>
        <v>37.700000000000003</v>
      </c>
      <c r="O4450" s="9">
        <v>2</v>
      </c>
      <c r="P4450" s="9">
        <f>IF(ISBLANK('1. Raw Data'!P4450), 0, '1. Raw Data'!P4450)</f>
        <v>0</v>
      </c>
      <c r="Q4450" s="9">
        <v>809</v>
      </c>
      <c r="R4450" s="9">
        <v>7</v>
      </c>
      <c r="S4450" s="9">
        <f t="shared" si="207"/>
        <v>160.5</v>
      </c>
      <c r="T4450" s="9">
        <f t="shared" si="208"/>
        <v>85.1</v>
      </c>
      <c r="U4450" s="23">
        <f t="shared" si="209"/>
        <v>0.53021806853582554</v>
      </c>
    </row>
    <row r="4451" spans="1:21" x14ac:dyDescent="0.3">
      <c r="A4451" s="9">
        <v>2349</v>
      </c>
      <c r="B4451" s="9" t="str">
        <f>PROPER(TRIM('1. Raw Data'!B4451))</f>
        <v>Customer_4449</v>
      </c>
      <c r="C4451" s="9">
        <f>IF(OR('1. Raw Data'!C4451&lt;18, '1. Raw Data'!C4451&gt;100), MEDIAN('1. Raw Data'!$C$2:$C$5001), '1. Raw Data'!C4451)</f>
        <v>23</v>
      </c>
      <c r="D4451" s="9" t="s">
        <v>5019</v>
      </c>
      <c r="E4451" s="22">
        <v>44251</v>
      </c>
      <c r="F4451" s="9">
        <v>1</v>
      </c>
      <c r="G4451" s="9">
        <v>13580</v>
      </c>
      <c r="H4451" s="15">
        <v>44251</v>
      </c>
      <c r="I4451" s="9" t="s">
        <v>7455</v>
      </c>
      <c r="J4451" s="9">
        <v>116</v>
      </c>
      <c r="K4451" s="9" t="s">
        <v>7480</v>
      </c>
      <c r="L4451" s="9" t="str">
        <f>IF(OR('1. Raw Data'!L4451="Elec", '1. Raw Data'!L4451="elect"), "Electronics", '1. Raw Data'!L4451)</f>
        <v>Sports</v>
      </c>
      <c r="M4451" s="9">
        <v>937.37</v>
      </c>
      <c r="N4451" s="9">
        <f>IF(ISBLANK('1. Raw Data'!N4451), MEDIAN('1. Raw Data'!$N$2:$N$5001), '1. Raw Data'!N4451)</f>
        <v>480.03</v>
      </c>
      <c r="O4451" s="9">
        <v>4</v>
      </c>
      <c r="P4451" s="9">
        <f>IF(ISBLANK('1. Raw Data'!P4451), 0, '1. Raw Data'!P4451)</f>
        <v>0.05</v>
      </c>
      <c r="Q4451" s="9">
        <v>535</v>
      </c>
      <c r="R4451" s="9">
        <v>5</v>
      </c>
      <c r="S4451" s="9">
        <f t="shared" si="207"/>
        <v>3562.0059999999999</v>
      </c>
      <c r="T4451" s="9">
        <f t="shared" si="208"/>
        <v>1641.886</v>
      </c>
      <c r="U4451" s="23">
        <f t="shared" si="209"/>
        <v>0.46094419829725164</v>
      </c>
    </row>
    <row r="4452" spans="1:21" x14ac:dyDescent="0.3">
      <c r="A4452" s="9">
        <v>1744</v>
      </c>
      <c r="B4452" s="9" t="str">
        <f>PROPER(TRIM('1. Raw Data'!B4452))</f>
        <v>Customer_4450</v>
      </c>
      <c r="C4452" s="9">
        <f>IF(OR('1. Raw Data'!C4452&lt;18, '1. Raw Data'!C4452&gt;100), MEDIAN('1. Raw Data'!$C$2:$C$5001), '1. Raw Data'!C4452)</f>
        <v>35</v>
      </c>
      <c r="D4452" s="9" t="s">
        <v>5019</v>
      </c>
      <c r="E4452" s="22">
        <v>44220</v>
      </c>
      <c r="F4452" s="9">
        <v>0</v>
      </c>
      <c r="G4452" s="9">
        <v>11899</v>
      </c>
      <c r="H4452" s="15">
        <v>44220</v>
      </c>
      <c r="I4452" s="9" t="s">
        <v>7456</v>
      </c>
      <c r="J4452" s="9">
        <v>118</v>
      </c>
      <c r="K4452" s="9" t="s">
        <v>7501</v>
      </c>
      <c r="L4452" s="9" t="str">
        <f>IF(OR('1. Raw Data'!L4452="Elec", '1. Raw Data'!L4452="elect"), "Electronics", '1. Raw Data'!L4452)</f>
        <v>Sports</v>
      </c>
      <c r="M4452" s="9">
        <v>81.66</v>
      </c>
      <c r="N4452" s="9">
        <f>IF(ISBLANK('1. Raw Data'!N4452), MEDIAN('1. Raw Data'!$N$2:$N$5001), '1. Raw Data'!N4452)</f>
        <v>34.85</v>
      </c>
      <c r="O4452" s="9">
        <v>3</v>
      </c>
      <c r="P4452" s="9">
        <f>IF(ISBLANK('1. Raw Data'!P4452), 0, '1. Raw Data'!P4452)</f>
        <v>0</v>
      </c>
      <c r="Q4452" s="9">
        <v>528</v>
      </c>
      <c r="R4452" s="9">
        <v>2</v>
      </c>
      <c r="S4452" s="9">
        <f t="shared" si="207"/>
        <v>244.98</v>
      </c>
      <c r="T4452" s="9">
        <f t="shared" si="208"/>
        <v>140.42999999999998</v>
      </c>
      <c r="U4452" s="23">
        <f t="shared" si="209"/>
        <v>0.57323046779328923</v>
      </c>
    </row>
    <row r="4453" spans="1:21" x14ac:dyDescent="0.3">
      <c r="A4453" s="9">
        <v>2466</v>
      </c>
      <c r="B4453" s="9" t="str">
        <f>PROPER(TRIM('1. Raw Data'!B4453))</f>
        <v>Customer_4451</v>
      </c>
      <c r="C4453" s="9">
        <f>IF(OR('1. Raw Data'!C4453&lt;18, '1. Raw Data'!C4453&gt;100), MEDIAN('1. Raw Data'!$C$2:$C$5001), '1. Raw Data'!C4453)</f>
        <v>40</v>
      </c>
      <c r="D4453" s="9" t="s">
        <v>5019</v>
      </c>
      <c r="E4453" s="22">
        <v>44669</v>
      </c>
      <c r="F4453" s="9">
        <v>0</v>
      </c>
      <c r="G4453" s="9">
        <v>11227</v>
      </c>
      <c r="H4453" s="15">
        <v>44669</v>
      </c>
      <c r="I4453" s="9" t="s">
        <v>7455</v>
      </c>
      <c r="J4453" s="9">
        <v>101</v>
      </c>
      <c r="K4453" s="9" t="s">
        <v>7478</v>
      </c>
      <c r="L4453" s="9" t="str">
        <f>IF(OR('1. Raw Data'!L4453="Elec", '1. Raw Data'!L4453="elect"), "Electronics", '1. Raw Data'!L4453)</f>
        <v>Clothing</v>
      </c>
      <c r="M4453" s="9">
        <v>1490.76</v>
      </c>
      <c r="N4453" s="9">
        <f>IF(ISBLANK('1. Raw Data'!N4453), MEDIAN('1. Raw Data'!$N$2:$N$5001), '1. Raw Data'!N4453)</f>
        <v>795.6</v>
      </c>
      <c r="O4453" s="9">
        <v>3</v>
      </c>
      <c r="P4453" s="9">
        <f>IF(ISBLANK('1. Raw Data'!P4453), 0, '1. Raw Data'!P4453)</f>
        <v>0.1</v>
      </c>
      <c r="Q4453" s="9">
        <v>657</v>
      </c>
      <c r="R4453" s="9">
        <v>5</v>
      </c>
      <c r="S4453" s="9">
        <f t="shared" si="207"/>
        <v>4025.0519999999997</v>
      </c>
      <c r="T4453" s="9">
        <f t="shared" si="208"/>
        <v>1638.2519999999995</v>
      </c>
      <c r="U4453" s="23">
        <f t="shared" si="209"/>
        <v>0.4070138721189191</v>
      </c>
    </row>
    <row r="4454" spans="1:21" x14ac:dyDescent="0.3">
      <c r="A4454" s="9">
        <v>1099</v>
      </c>
      <c r="B4454" s="9" t="str">
        <f>PROPER(TRIM('1. Raw Data'!B4454))</f>
        <v>Customer_4452</v>
      </c>
      <c r="C4454" s="9">
        <f>IF(OR('1. Raw Data'!C4454&lt;18, '1. Raw Data'!C4454&gt;100), MEDIAN('1. Raw Data'!$C$2:$C$5001), '1. Raw Data'!C4454)</f>
        <v>53</v>
      </c>
      <c r="D4454" s="9" t="s">
        <v>5020</v>
      </c>
      <c r="E4454" s="22">
        <v>45258</v>
      </c>
      <c r="F4454" s="9">
        <v>0</v>
      </c>
      <c r="G4454" s="9">
        <v>12655</v>
      </c>
      <c r="H4454" s="15">
        <v>45258</v>
      </c>
      <c r="I4454" s="9" t="s">
        <v>7455</v>
      </c>
      <c r="J4454" s="9">
        <v>140</v>
      </c>
      <c r="K4454" s="9" t="s">
        <v>7468</v>
      </c>
      <c r="L4454" s="9" t="str">
        <f>IF(OR('1. Raw Data'!L4454="Elec", '1. Raw Data'!L4454="elect"), "Electronics", '1. Raw Data'!L4454)</f>
        <v>Electronics</v>
      </c>
      <c r="M4454" s="9">
        <v>315.91000000000003</v>
      </c>
      <c r="N4454" s="9">
        <f>IF(ISBLANK('1. Raw Data'!N4454), MEDIAN('1. Raw Data'!$N$2:$N$5001), '1. Raw Data'!N4454)</f>
        <v>202.58</v>
      </c>
      <c r="O4454" s="9">
        <v>2</v>
      </c>
      <c r="P4454" s="9">
        <f>IF(ISBLANK('1. Raw Data'!P4454), 0, '1. Raw Data'!P4454)</f>
        <v>0.2</v>
      </c>
      <c r="Q4454" s="9">
        <v>400</v>
      </c>
      <c r="R4454" s="9">
        <v>2</v>
      </c>
      <c r="S4454" s="9">
        <f t="shared" si="207"/>
        <v>505.45600000000007</v>
      </c>
      <c r="T4454" s="9">
        <f t="shared" si="208"/>
        <v>100.29600000000005</v>
      </c>
      <c r="U4454" s="23">
        <f t="shared" si="209"/>
        <v>0.19842676711721699</v>
      </c>
    </row>
    <row r="4455" spans="1:21" x14ac:dyDescent="0.3">
      <c r="A4455" s="9">
        <v>2082</v>
      </c>
      <c r="B4455" s="9" t="str">
        <f>PROPER(TRIM('1. Raw Data'!B4455))</f>
        <v>Customer_4453</v>
      </c>
      <c r="C4455" s="9">
        <f>IF(OR('1. Raw Data'!C4455&lt;18, '1. Raw Data'!C4455&gt;100), MEDIAN('1. Raw Data'!$C$2:$C$5001), '1. Raw Data'!C4455)</f>
        <v>24</v>
      </c>
      <c r="D4455" s="9" t="s">
        <v>5022</v>
      </c>
      <c r="E4455" s="22">
        <v>45140</v>
      </c>
      <c r="F4455" s="9">
        <v>0</v>
      </c>
      <c r="G4455" s="9">
        <v>12329</v>
      </c>
      <c r="H4455" s="15">
        <v>44965</v>
      </c>
      <c r="I4455" s="9" t="s">
        <v>7457</v>
      </c>
      <c r="J4455" s="9">
        <v>101</v>
      </c>
      <c r="K4455" s="9" t="s">
        <v>7478</v>
      </c>
      <c r="L4455" s="9" t="str">
        <f>IF(OR('1. Raw Data'!L4455="Elec", '1. Raw Data'!L4455="elect"), "Electronics", '1. Raw Data'!L4455)</f>
        <v>Sports</v>
      </c>
      <c r="M4455" s="9">
        <v>1080.53</v>
      </c>
      <c r="N4455" s="9">
        <f>IF(ISBLANK('1. Raw Data'!N4455), MEDIAN('1. Raw Data'!$N$2:$N$5001), '1. Raw Data'!N4455)</f>
        <v>464.22</v>
      </c>
      <c r="O4455" s="9">
        <v>5</v>
      </c>
      <c r="P4455" s="9">
        <f>IF(ISBLANK('1. Raw Data'!P4455), 0, '1. Raw Data'!P4455)</f>
        <v>0</v>
      </c>
      <c r="Q4455" s="9">
        <v>398</v>
      </c>
      <c r="R4455" s="9">
        <v>8</v>
      </c>
      <c r="S4455" s="9">
        <f t="shared" si="207"/>
        <v>5402.65</v>
      </c>
      <c r="T4455" s="9">
        <f t="shared" si="208"/>
        <v>3081.5499999999993</v>
      </c>
      <c r="U4455" s="23">
        <f t="shared" si="209"/>
        <v>0.5703774999305895</v>
      </c>
    </row>
    <row r="4456" spans="1:21" x14ac:dyDescent="0.3">
      <c r="A4456" s="9">
        <v>1507</v>
      </c>
      <c r="B4456" s="9" t="str">
        <f>PROPER(TRIM('1. Raw Data'!B4456))</f>
        <v>Customer_4454</v>
      </c>
      <c r="C4456" s="9">
        <f>IF(OR('1. Raw Data'!C4456&lt;18, '1. Raw Data'!C4456&gt;100), MEDIAN('1. Raw Data'!$C$2:$C$5001), '1. Raw Data'!C4456)</f>
        <v>30</v>
      </c>
      <c r="D4456" s="9" t="s">
        <v>5020</v>
      </c>
      <c r="E4456" s="22">
        <v>45309</v>
      </c>
      <c r="F4456" s="9">
        <v>0</v>
      </c>
      <c r="G4456" s="9">
        <v>13718</v>
      </c>
      <c r="H4456" s="15">
        <v>45309</v>
      </c>
      <c r="I4456" s="9" t="s">
        <v>7456</v>
      </c>
      <c r="J4456" s="9">
        <v>101</v>
      </c>
      <c r="K4456" s="9" t="s">
        <v>7478</v>
      </c>
      <c r="L4456" s="9" t="str">
        <f>IF(OR('1. Raw Data'!L4456="Elec", '1. Raw Data'!L4456="elect"), "Electronics", '1. Raw Data'!L4456)</f>
        <v>Home Appliances</v>
      </c>
      <c r="M4456" s="9">
        <v>274.83999999999997</v>
      </c>
      <c r="N4456" s="9">
        <f>IF(ISBLANK('1. Raw Data'!N4456), MEDIAN('1. Raw Data'!$N$2:$N$5001), '1. Raw Data'!N4456)</f>
        <v>132.66</v>
      </c>
      <c r="O4456" s="9">
        <v>5</v>
      </c>
      <c r="P4456" s="9">
        <f>IF(ISBLANK('1. Raw Data'!P4456), 0, '1. Raw Data'!P4456)</f>
        <v>0</v>
      </c>
      <c r="Q4456" s="9">
        <v>349</v>
      </c>
      <c r="R4456" s="9">
        <v>4</v>
      </c>
      <c r="S4456" s="9">
        <f t="shared" si="207"/>
        <v>1374.1999999999998</v>
      </c>
      <c r="T4456" s="9">
        <f t="shared" si="208"/>
        <v>710.89999999999986</v>
      </c>
      <c r="U4456" s="23">
        <f t="shared" si="209"/>
        <v>0.51731916751564544</v>
      </c>
    </row>
    <row r="4457" spans="1:21" x14ac:dyDescent="0.3">
      <c r="A4457" s="9">
        <v>1257</v>
      </c>
      <c r="B4457" s="9" t="str">
        <f>PROPER(TRIM('1. Raw Data'!B4457))</f>
        <v>Customer_4455</v>
      </c>
      <c r="C4457" s="9">
        <f>IF(OR('1. Raw Data'!C4457&lt;18, '1. Raw Data'!C4457&gt;100), MEDIAN('1. Raw Data'!$C$2:$C$5001), '1. Raw Data'!C4457)</f>
        <v>50</v>
      </c>
      <c r="D4457" s="9" t="s">
        <v>5023</v>
      </c>
      <c r="E4457" s="22">
        <v>45325</v>
      </c>
      <c r="F4457" s="9">
        <v>0</v>
      </c>
      <c r="G4457" s="9">
        <v>11439</v>
      </c>
      <c r="H4457" s="15">
        <v>45353</v>
      </c>
      <c r="I4457" s="9" t="s">
        <v>7457</v>
      </c>
      <c r="J4457" s="9">
        <v>121</v>
      </c>
      <c r="K4457" s="9" t="s">
        <v>7495</v>
      </c>
      <c r="L4457" s="9" t="str">
        <f>IF(OR('1. Raw Data'!L4457="Elec", '1. Raw Data'!L4457="elect"), "Electronics", '1. Raw Data'!L4457)</f>
        <v>Clothing</v>
      </c>
      <c r="M4457" s="9">
        <v>833.14</v>
      </c>
      <c r="N4457" s="9">
        <f>IF(ISBLANK('1. Raw Data'!N4457), MEDIAN('1. Raw Data'!$N$2:$N$5001), '1. Raw Data'!N4457)</f>
        <v>426.5</v>
      </c>
      <c r="O4457" s="9">
        <v>1</v>
      </c>
      <c r="P4457" s="9">
        <f>IF(ISBLANK('1. Raw Data'!P4457), 0, '1. Raw Data'!P4457)</f>
        <v>0</v>
      </c>
      <c r="Q4457" s="9">
        <v>333</v>
      </c>
      <c r="R4457" s="9">
        <v>3</v>
      </c>
      <c r="S4457" s="9">
        <f t="shared" si="207"/>
        <v>833.14</v>
      </c>
      <c r="T4457" s="9">
        <f t="shared" si="208"/>
        <v>406.64</v>
      </c>
      <c r="U4457" s="23">
        <f t="shared" si="209"/>
        <v>0.48808123484648436</v>
      </c>
    </row>
    <row r="4458" spans="1:21" x14ac:dyDescent="0.3">
      <c r="A4458" s="9">
        <v>1412</v>
      </c>
      <c r="B4458" s="9" t="str">
        <f>PROPER(TRIM('1. Raw Data'!B4458))</f>
        <v>Customer_4456</v>
      </c>
      <c r="C4458" s="9">
        <f>IF(OR('1. Raw Data'!C4458&lt;18, '1. Raw Data'!C4458&gt;100), MEDIAN('1. Raw Data'!$C$2:$C$5001), '1. Raw Data'!C4458)</f>
        <v>41</v>
      </c>
      <c r="D4458" s="9" t="s">
        <v>5022</v>
      </c>
      <c r="E4458" s="22">
        <v>44937</v>
      </c>
      <c r="F4458" s="9">
        <v>0</v>
      </c>
      <c r="G4458" s="9">
        <v>11056</v>
      </c>
      <c r="H4458" s="15">
        <v>45231</v>
      </c>
      <c r="I4458" s="9" t="s">
        <v>7455</v>
      </c>
      <c r="J4458" s="9">
        <v>125</v>
      </c>
      <c r="K4458" s="9" t="s">
        <v>7479</v>
      </c>
      <c r="L4458" s="9" t="str">
        <f>IF(OR('1. Raw Data'!L4458="Elec", '1. Raw Data'!L4458="elect"), "Electronics", '1. Raw Data'!L4458)</f>
        <v>Home Appliances</v>
      </c>
      <c r="M4458" s="9">
        <v>166.89</v>
      </c>
      <c r="N4458" s="9">
        <f>IF(ISBLANK('1. Raw Data'!N4458), MEDIAN('1. Raw Data'!$N$2:$N$5001), '1. Raw Data'!N4458)</f>
        <v>71.959999999999994</v>
      </c>
      <c r="O4458" s="9">
        <v>1</v>
      </c>
      <c r="P4458" s="9">
        <f>IF(ISBLANK('1. Raw Data'!P4458), 0, '1. Raw Data'!P4458)</f>
        <v>0</v>
      </c>
      <c r="Q4458" s="9">
        <v>721</v>
      </c>
      <c r="R4458" s="9">
        <v>3</v>
      </c>
      <c r="S4458" s="9">
        <f t="shared" si="207"/>
        <v>166.89</v>
      </c>
      <c r="T4458" s="9">
        <f t="shared" si="208"/>
        <v>94.929999999999993</v>
      </c>
      <c r="U4458" s="23">
        <f t="shared" si="209"/>
        <v>0.56881778416921325</v>
      </c>
    </row>
    <row r="4459" spans="1:21" x14ac:dyDescent="0.3">
      <c r="A4459" s="9">
        <v>2475</v>
      </c>
      <c r="B4459" s="9" t="str">
        <f>PROPER(TRIM('1. Raw Data'!B4459))</f>
        <v>Customer_4457</v>
      </c>
      <c r="C4459" s="9">
        <f>IF(OR('1. Raw Data'!C4459&lt;18, '1. Raw Data'!C4459&gt;100), MEDIAN('1. Raw Data'!$C$2:$C$5001), '1. Raw Data'!C4459)</f>
        <v>33</v>
      </c>
      <c r="D4459" s="9" t="s">
        <v>5021</v>
      </c>
      <c r="E4459" s="22">
        <v>44374</v>
      </c>
      <c r="F4459" s="9">
        <v>0</v>
      </c>
      <c r="G4459" s="9">
        <v>12129</v>
      </c>
      <c r="H4459" s="15">
        <v>44374</v>
      </c>
      <c r="I4459" s="9" t="s">
        <v>7455</v>
      </c>
      <c r="J4459" s="9">
        <v>127</v>
      </c>
      <c r="K4459" s="9" t="s">
        <v>7489</v>
      </c>
      <c r="L4459" s="9" t="str">
        <f>IF(OR('1. Raw Data'!L4459="Elec", '1. Raw Data'!L4459="elect"), "Electronics", '1. Raw Data'!L4459)</f>
        <v>Home Appliances</v>
      </c>
      <c r="M4459" s="9">
        <v>1161.83</v>
      </c>
      <c r="N4459" s="9">
        <f>IF(ISBLANK('1. Raw Data'!N4459), MEDIAN('1. Raw Data'!$N$2:$N$5001), '1. Raw Data'!N4459)</f>
        <v>730.44</v>
      </c>
      <c r="O4459" s="9">
        <v>3</v>
      </c>
      <c r="P4459" s="9">
        <f>IF(ISBLANK('1. Raw Data'!P4459), 0, '1. Raw Data'!P4459)</f>
        <v>0.2</v>
      </c>
      <c r="Q4459" s="9">
        <v>1041</v>
      </c>
      <c r="R4459" s="9">
        <v>5</v>
      </c>
      <c r="S4459" s="9">
        <f t="shared" si="207"/>
        <v>2788.3919999999998</v>
      </c>
      <c r="T4459" s="9">
        <f t="shared" si="208"/>
        <v>597.07199999999966</v>
      </c>
      <c r="U4459" s="23">
        <f t="shared" si="209"/>
        <v>0.21412771231591529</v>
      </c>
    </row>
    <row r="4460" spans="1:21" x14ac:dyDescent="0.3">
      <c r="A4460" s="9">
        <v>2088</v>
      </c>
      <c r="B4460" s="9" t="str">
        <f>PROPER(TRIM('1. Raw Data'!B4460))</f>
        <v>Customer_4458</v>
      </c>
      <c r="C4460" s="9">
        <f>IF(OR('1. Raw Data'!C4460&lt;18, '1. Raw Data'!C4460&gt;100), MEDIAN('1. Raw Data'!$C$2:$C$5001), '1. Raw Data'!C4460)</f>
        <v>40</v>
      </c>
      <c r="D4460" s="9" t="s">
        <v>5020</v>
      </c>
      <c r="E4460" s="22">
        <v>45183</v>
      </c>
      <c r="F4460" s="9">
        <v>0</v>
      </c>
      <c r="G4460" s="9">
        <v>11506</v>
      </c>
      <c r="H4460" s="15">
        <v>45183</v>
      </c>
      <c r="I4460" s="9" t="s">
        <v>7456</v>
      </c>
      <c r="J4460" s="9">
        <v>110</v>
      </c>
      <c r="K4460" s="9" t="s">
        <v>7493</v>
      </c>
      <c r="L4460" s="9" t="str">
        <f>IF(OR('1. Raw Data'!L4460="Elec", '1. Raw Data'!L4460="elect"), "Electronics", '1. Raw Data'!L4460)</f>
        <v>Electronics</v>
      </c>
      <c r="M4460" s="9">
        <v>898.14</v>
      </c>
      <c r="N4460" s="9">
        <f>IF(ISBLANK('1. Raw Data'!N4460), MEDIAN('1. Raw Data'!$N$2:$N$5001), '1. Raw Data'!N4460)</f>
        <v>571.29</v>
      </c>
      <c r="O4460" s="9">
        <v>2</v>
      </c>
      <c r="P4460" s="9">
        <f>IF(ISBLANK('1. Raw Data'!P4460), 0, '1. Raw Data'!P4460)</f>
        <v>0</v>
      </c>
      <c r="Q4460" s="9">
        <v>339</v>
      </c>
      <c r="R4460" s="9">
        <v>6</v>
      </c>
      <c r="S4460" s="9">
        <f t="shared" si="207"/>
        <v>1796.28</v>
      </c>
      <c r="T4460" s="9">
        <f t="shared" si="208"/>
        <v>653.70000000000005</v>
      </c>
      <c r="U4460" s="23">
        <f t="shared" si="209"/>
        <v>0.36391876544859381</v>
      </c>
    </row>
    <row r="4461" spans="1:21" x14ac:dyDescent="0.3">
      <c r="A4461" s="9">
        <v>1594</v>
      </c>
      <c r="B4461" s="9" t="str">
        <f>PROPER(TRIM('1. Raw Data'!B4461))</f>
        <v>Customer_4459</v>
      </c>
      <c r="C4461" s="9">
        <f>IF(OR('1. Raw Data'!C4461&lt;18, '1. Raw Data'!C4461&gt;100), MEDIAN('1. Raw Data'!$C$2:$C$5001), '1. Raw Data'!C4461)</f>
        <v>59</v>
      </c>
      <c r="D4461" s="9" t="s">
        <v>5022</v>
      </c>
      <c r="E4461" s="22">
        <v>44407</v>
      </c>
      <c r="F4461" s="9">
        <v>0</v>
      </c>
      <c r="G4461" s="9">
        <v>12195</v>
      </c>
      <c r="H4461" s="15">
        <v>44407</v>
      </c>
      <c r="I4461" s="9" t="s">
        <v>7456</v>
      </c>
      <c r="J4461" s="9">
        <v>112</v>
      </c>
      <c r="K4461" s="9" t="s">
        <v>7492</v>
      </c>
      <c r="L4461" s="9" t="str">
        <f>IF(OR('1. Raw Data'!L4461="Elec", '1. Raw Data'!L4461="elect"), "Electronics", '1. Raw Data'!L4461)</f>
        <v>Home Appliances</v>
      </c>
      <c r="M4461" s="9">
        <v>174.94</v>
      </c>
      <c r="N4461" s="9">
        <f>IF(ISBLANK('1. Raw Data'!N4461), MEDIAN('1. Raw Data'!$N$2:$N$5001), '1. Raw Data'!N4461)</f>
        <v>113.85</v>
      </c>
      <c r="O4461" s="9">
        <v>3</v>
      </c>
      <c r="P4461" s="9">
        <f>IF(ISBLANK('1. Raw Data'!P4461), 0, '1. Raw Data'!P4461)</f>
        <v>0</v>
      </c>
      <c r="Q4461" s="9">
        <v>975</v>
      </c>
      <c r="R4461" s="9">
        <v>3</v>
      </c>
      <c r="S4461" s="9">
        <f t="shared" si="207"/>
        <v>524.81999999999994</v>
      </c>
      <c r="T4461" s="9">
        <f t="shared" si="208"/>
        <v>183.26999999999998</v>
      </c>
      <c r="U4461" s="23">
        <f t="shared" si="209"/>
        <v>0.34920544186578256</v>
      </c>
    </row>
    <row r="4462" spans="1:21" x14ac:dyDescent="0.3">
      <c r="A4462" s="9">
        <v>2177</v>
      </c>
      <c r="B4462" s="9" t="str">
        <f>PROPER(TRIM('1. Raw Data'!B4462))</f>
        <v>Customer_4460</v>
      </c>
      <c r="C4462" s="9">
        <f>IF(OR('1. Raw Data'!C4462&lt;18, '1. Raw Data'!C4462&gt;100), MEDIAN('1. Raw Data'!$C$2:$C$5001), '1. Raw Data'!C4462)</f>
        <v>50</v>
      </c>
      <c r="D4462" s="9" t="s">
        <v>5021</v>
      </c>
      <c r="E4462" s="22">
        <v>44205</v>
      </c>
      <c r="F4462" s="9">
        <v>0</v>
      </c>
      <c r="G4462" s="9">
        <v>11630</v>
      </c>
      <c r="H4462" s="15">
        <v>44440</v>
      </c>
      <c r="I4462" s="9" t="s">
        <v>7456</v>
      </c>
      <c r="J4462" s="9">
        <v>128</v>
      </c>
      <c r="K4462" s="9" t="s">
        <v>7473</v>
      </c>
      <c r="L4462" s="9" t="str">
        <f>IF(OR('1. Raw Data'!L4462="Elec", '1. Raw Data'!L4462="elect"), "Electronics", '1. Raw Data'!L4462)</f>
        <v>Sports</v>
      </c>
      <c r="M4462" s="9">
        <v>1280.45</v>
      </c>
      <c r="N4462" s="9">
        <f>IF(ISBLANK('1. Raw Data'!N4462), MEDIAN('1. Raw Data'!$N$2:$N$5001), '1. Raw Data'!N4462)</f>
        <v>736.47</v>
      </c>
      <c r="O4462" s="9">
        <v>2</v>
      </c>
      <c r="P4462" s="9">
        <f>IF(ISBLANK('1. Raw Data'!P4462), 0, '1. Raw Data'!P4462)</f>
        <v>0.05</v>
      </c>
      <c r="Q4462" s="9">
        <v>666</v>
      </c>
      <c r="R4462" s="9">
        <v>6</v>
      </c>
      <c r="S4462" s="9">
        <f t="shared" si="207"/>
        <v>2432.855</v>
      </c>
      <c r="T4462" s="9">
        <f t="shared" si="208"/>
        <v>959.91499999999996</v>
      </c>
      <c r="U4462" s="23">
        <f t="shared" si="209"/>
        <v>0.39456317783016248</v>
      </c>
    </row>
    <row r="4463" spans="1:21" x14ac:dyDescent="0.3">
      <c r="A4463" s="9">
        <v>1265</v>
      </c>
      <c r="B4463" s="9" t="str">
        <f>PROPER(TRIM('1. Raw Data'!B4463))</f>
        <v>Customer_4461</v>
      </c>
      <c r="C4463" s="9">
        <f>IF(OR('1. Raw Data'!C4463&lt;18, '1. Raw Data'!C4463&gt;100), MEDIAN('1. Raw Data'!$C$2:$C$5001), '1. Raw Data'!C4463)</f>
        <v>70</v>
      </c>
      <c r="D4463" s="9" t="s">
        <v>5022</v>
      </c>
      <c r="E4463" s="22">
        <v>44317</v>
      </c>
      <c r="F4463" s="9">
        <v>1</v>
      </c>
      <c r="G4463" s="9">
        <v>10964</v>
      </c>
      <c r="H4463" s="15">
        <v>44201</v>
      </c>
      <c r="I4463" s="9" t="s">
        <v>7457</v>
      </c>
      <c r="J4463" s="9">
        <v>149</v>
      </c>
      <c r="K4463" s="9" t="s">
        <v>7467</v>
      </c>
      <c r="L4463" s="9" t="str">
        <f>IF(OR('1. Raw Data'!L4463="Elec", '1. Raw Data'!L4463="elect"), "Electronics", '1. Raw Data'!L4463)</f>
        <v>Sports</v>
      </c>
      <c r="M4463" s="9">
        <v>843.18</v>
      </c>
      <c r="N4463" s="9">
        <f>IF(ISBLANK('1. Raw Data'!N4463), MEDIAN('1. Raw Data'!$N$2:$N$5001), '1. Raw Data'!N4463)</f>
        <v>465.58</v>
      </c>
      <c r="O4463" s="9">
        <v>4</v>
      </c>
      <c r="P4463" s="9">
        <f>IF(ISBLANK('1. Raw Data'!P4463), 0, '1. Raw Data'!P4463)</f>
        <v>0</v>
      </c>
      <c r="Q4463" s="9">
        <v>980</v>
      </c>
      <c r="R4463" s="9">
        <v>3</v>
      </c>
      <c r="S4463" s="9">
        <f t="shared" si="207"/>
        <v>3372.72</v>
      </c>
      <c r="T4463" s="9">
        <f t="shared" si="208"/>
        <v>1510.3999999999999</v>
      </c>
      <c r="U4463" s="23">
        <f t="shared" si="209"/>
        <v>0.44782845892929146</v>
      </c>
    </row>
    <row r="4464" spans="1:21" x14ac:dyDescent="0.3">
      <c r="A4464" s="9">
        <v>1820</v>
      </c>
      <c r="B4464" s="9" t="str">
        <f>PROPER(TRIM('1. Raw Data'!B4464))</f>
        <v>Customer_4462</v>
      </c>
      <c r="C4464" s="9">
        <f>IF(OR('1. Raw Data'!C4464&lt;18, '1. Raw Data'!C4464&gt;100), MEDIAN('1. Raw Data'!$C$2:$C$5001), '1. Raw Data'!C4464)</f>
        <v>31</v>
      </c>
      <c r="D4464" s="9" t="s">
        <v>5021</v>
      </c>
      <c r="E4464" s="22">
        <v>44027</v>
      </c>
      <c r="F4464" s="9">
        <v>0</v>
      </c>
      <c r="G4464" s="9">
        <v>10991</v>
      </c>
      <c r="H4464" s="15">
        <v>44027</v>
      </c>
      <c r="I4464" s="9" t="s">
        <v>7455</v>
      </c>
      <c r="J4464" s="9">
        <v>132</v>
      </c>
      <c r="K4464" s="9" t="s">
        <v>7506</v>
      </c>
      <c r="L4464" s="9" t="str">
        <f>IF(OR('1. Raw Data'!L4464="Elec", '1. Raw Data'!L4464="elect"), "Electronics", '1. Raw Data'!L4464)</f>
        <v>Clothing</v>
      </c>
      <c r="M4464" s="9">
        <v>1386.31</v>
      </c>
      <c r="N4464" s="9">
        <f>IF(ISBLANK('1. Raw Data'!N4464), MEDIAN('1. Raw Data'!$N$2:$N$5001), '1. Raw Data'!N4464)</f>
        <v>663.72</v>
      </c>
      <c r="O4464" s="9">
        <v>1</v>
      </c>
      <c r="P4464" s="9">
        <f>IF(ISBLANK('1. Raw Data'!P4464), 0, '1. Raw Data'!P4464)</f>
        <v>0</v>
      </c>
      <c r="Q4464" s="9">
        <v>501</v>
      </c>
      <c r="R4464" s="9">
        <v>6</v>
      </c>
      <c r="S4464" s="9">
        <f t="shared" si="207"/>
        <v>1386.31</v>
      </c>
      <c r="T4464" s="9">
        <f t="shared" si="208"/>
        <v>722.58999999999992</v>
      </c>
      <c r="U4464" s="23">
        <f t="shared" si="209"/>
        <v>0.52123262473761278</v>
      </c>
    </row>
    <row r="4465" spans="1:21" x14ac:dyDescent="0.3">
      <c r="A4465" s="9">
        <v>2102</v>
      </c>
      <c r="B4465" s="9" t="str">
        <f>PROPER(TRIM('1. Raw Data'!B4465))</f>
        <v>Customer_4463</v>
      </c>
      <c r="C4465" s="9">
        <f>IF(OR('1. Raw Data'!C4465&lt;18, '1. Raw Data'!C4465&gt;100), MEDIAN('1. Raw Data'!$C$2:$C$5001), '1. Raw Data'!C4465)</f>
        <v>18</v>
      </c>
      <c r="D4465" s="9" t="s">
        <v>5022</v>
      </c>
      <c r="E4465" s="22">
        <v>44139</v>
      </c>
      <c r="F4465" s="9">
        <v>1</v>
      </c>
      <c r="G4465" s="9">
        <v>12995</v>
      </c>
      <c r="H4465" s="15">
        <v>43932</v>
      </c>
      <c r="I4465" s="9" t="s">
        <v>7456</v>
      </c>
      <c r="J4465" s="9">
        <v>133</v>
      </c>
      <c r="K4465" s="9" t="s">
        <v>7498</v>
      </c>
      <c r="L4465" s="9" t="str">
        <f>IF(OR('1. Raw Data'!L4465="Elec", '1. Raw Data'!L4465="elect"), "Electronics", '1. Raw Data'!L4465)</f>
        <v>Electronics</v>
      </c>
      <c r="M4465" s="9">
        <v>1379.1</v>
      </c>
      <c r="N4465" s="9">
        <f>IF(ISBLANK('1. Raw Data'!N4465), MEDIAN('1. Raw Data'!$N$2:$N$5001), '1. Raw Data'!N4465)</f>
        <v>822.7</v>
      </c>
      <c r="O4465" s="9">
        <v>3</v>
      </c>
      <c r="P4465" s="9">
        <f>IF(ISBLANK('1. Raw Data'!P4465), 0, '1. Raw Data'!P4465)</f>
        <v>0</v>
      </c>
      <c r="Q4465" s="9">
        <v>1156</v>
      </c>
      <c r="R4465" s="9">
        <v>3</v>
      </c>
      <c r="S4465" s="9">
        <f t="shared" si="207"/>
        <v>4137.2999999999993</v>
      </c>
      <c r="T4465" s="9">
        <f t="shared" si="208"/>
        <v>1669.1999999999989</v>
      </c>
      <c r="U4465" s="23">
        <f t="shared" si="209"/>
        <v>0.40345152635776937</v>
      </c>
    </row>
    <row r="4466" spans="1:21" x14ac:dyDescent="0.3">
      <c r="A4466" s="9">
        <v>2338</v>
      </c>
      <c r="B4466" s="9" t="str">
        <f>PROPER(TRIM('1. Raw Data'!B4466))</f>
        <v>Customer_4464</v>
      </c>
      <c r="C4466" s="9">
        <f>IF(OR('1. Raw Data'!C4466&lt;18, '1. Raw Data'!C4466&gt;100), MEDIAN('1. Raw Data'!$C$2:$C$5001), '1. Raw Data'!C4466)</f>
        <v>54</v>
      </c>
      <c r="D4466" s="9" t="s">
        <v>5020</v>
      </c>
      <c r="E4466" s="22">
        <v>44635</v>
      </c>
      <c r="F4466" s="9">
        <v>0</v>
      </c>
      <c r="G4466" s="9">
        <v>10494</v>
      </c>
      <c r="H4466" s="15">
        <v>44635</v>
      </c>
      <c r="I4466" s="9" t="s">
        <v>7456</v>
      </c>
      <c r="J4466" s="9">
        <v>108</v>
      </c>
      <c r="K4466" s="9" t="s">
        <v>7496</v>
      </c>
      <c r="L4466" s="9" t="str">
        <f>IF(OR('1. Raw Data'!L4466="Elec", '1. Raw Data'!L4466="elect"), "Electronics", '1. Raw Data'!L4466)</f>
        <v>Electronics</v>
      </c>
      <c r="M4466" s="9">
        <v>1384.74</v>
      </c>
      <c r="N4466" s="9">
        <f>IF(ISBLANK('1. Raw Data'!N4466), MEDIAN('1. Raw Data'!$N$2:$N$5001), '1. Raw Data'!N4466)</f>
        <v>738.58</v>
      </c>
      <c r="O4466" s="9">
        <v>4</v>
      </c>
      <c r="P4466" s="9">
        <f>IF(ISBLANK('1. Raw Data'!P4466), 0, '1. Raw Data'!P4466)</f>
        <v>0</v>
      </c>
      <c r="Q4466" s="9">
        <v>750</v>
      </c>
      <c r="R4466" s="9">
        <v>2</v>
      </c>
      <c r="S4466" s="9">
        <f t="shared" si="207"/>
        <v>5538.96</v>
      </c>
      <c r="T4466" s="9">
        <f t="shared" si="208"/>
        <v>2584.64</v>
      </c>
      <c r="U4466" s="23">
        <f t="shared" si="209"/>
        <v>0.46662911449080691</v>
      </c>
    </row>
    <row r="4467" spans="1:21" x14ac:dyDescent="0.3">
      <c r="A4467" s="9">
        <v>1661</v>
      </c>
      <c r="B4467" s="9" t="str">
        <f>PROPER(TRIM('1. Raw Data'!B4467))</f>
        <v>Customer_4465</v>
      </c>
      <c r="C4467" s="9">
        <f>IF(OR('1. Raw Data'!C4467&lt;18, '1. Raw Data'!C4467&gt;100), MEDIAN('1. Raw Data'!$C$2:$C$5001), '1. Raw Data'!C4467)</f>
        <v>40</v>
      </c>
      <c r="D4467" s="9" t="s">
        <v>5020</v>
      </c>
      <c r="E4467" s="22">
        <v>45001</v>
      </c>
      <c r="F4467" s="9">
        <v>0</v>
      </c>
      <c r="G4467" s="9">
        <v>11193</v>
      </c>
      <c r="H4467" s="15">
        <v>45001</v>
      </c>
      <c r="I4467" s="9" t="s">
        <v>7456</v>
      </c>
      <c r="J4467" s="9">
        <v>142</v>
      </c>
      <c r="K4467" s="9" t="s">
        <v>7500</v>
      </c>
      <c r="L4467" s="9" t="str">
        <f>IF(OR('1. Raw Data'!L4467="Elec", '1. Raw Data'!L4467="elect"), "Electronics", '1. Raw Data'!L4467)</f>
        <v>Home Appliances</v>
      </c>
      <c r="M4467" s="9">
        <v>162.79</v>
      </c>
      <c r="N4467" s="9">
        <f>IF(ISBLANK('1. Raw Data'!N4467), MEDIAN('1. Raw Data'!$N$2:$N$5001), '1. Raw Data'!N4467)</f>
        <v>112.53</v>
      </c>
      <c r="O4467" s="9">
        <v>5</v>
      </c>
      <c r="P4467" s="9">
        <f>IF(ISBLANK('1. Raw Data'!P4467), 0, '1. Raw Data'!P4467)</f>
        <v>0</v>
      </c>
      <c r="Q4467" s="9">
        <v>356</v>
      </c>
      <c r="R4467" s="9">
        <v>10</v>
      </c>
      <c r="S4467" s="9">
        <f t="shared" si="207"/>
        <v>813.94999999999993</v>
      </c>
      <c r="T4467" s="9">
        <f t="shared" si="208"/>
        <v>251.29999999999995</v>
      </c>
      <c r="U4467" s="23">
        <f t="shared" si="209"/>
        <v>0.30874132317709929</v>
      </c>
    </row>
    <row r="4468" spans="1:21" x14ac:dyDescent="0.3">
      <c r="A4468" s="9">
        <v>1946</v>
      </c>
      <c r="B4468" s="9" t="str">
        <f>PROPER(TRIM('1. Raw Data'!B4468))</f>
        <v>Customer_4466</v>
      </c>
      <c r="C4468" s="9">
        <f>IF(OR('1. Raw Data'!C4468&lt;18, '1. Raw Data'!C4468&gt;100), MEDIAN('1. Raw Data'!$C$2:$C$5001), '1. Raw Data'!C4468)</f>
        <v>49</v>
      </c>
      <c r="D4468" s="9" t="s">
        <v>5023</v>
      </c>
      <c r="E4468" s="22">
        <v>44956</v>
      </c>
      <c r="F4468" s="9">
        <v>0</v>
      </c>
      <c r="G4468" s="9">
        <v>12770</v>
      </c>
      <c r="H4468" s="15">
        <v>44956</v>
      </c>
      <c r="I4468" s="9" t="s">
        <v>7457</v>
      </c>
      <c r="J4468" s="9">
        <v>126</v>
      </c>
      <c r="K4468" s="9" t="s">
        <v>7469</v>
      </c>
      <c r="L4468" s="9" t="str">
        <f>IF(OR('1. Raw Data'!L4468="Elec", '1. Raw Data'!L4468="elect"), "Electronics", '1. Raw Data'!L4468)</f>
        <v>Electronics</v>
      </c>
      <c r="M4468" s="9">
        <v>225.39</v>
      </c>
      <c r="N4468" s="9">
        <f>IF(ISBLANK('1. Raw Data'!N4468), MEDIAN('1. Raw Data'!$N$2:$N$5001), '1. Raw Data'!N4468)</f>
        <v>155.62</v>
      </c>
      <c r="O4468" s="9">
        <v>1</v>
      </c>
      <c r="P4468" s="9">
        <f>IF(ISBLANK('1. Raw Data'!P4468), 0, '1. Raw Data'!P4468)</f>
        <v>0</v>
      </c>
      <c r="Q4468" s="9">
        <v>380</v>
      </c>
      <c r="R4468" s="9">
        <v>9</v>
      </c>
      <c r="S4468" s="9">
        <f t="shared" si="207"/>
        <v>225.39</v>
      </c>
      <c r="T4468" s="9">
        <f t="shared" si="208"/>
        <v>69.769999999999982</v>
      </c>
      <c r="U4468" s="23">
        <f t="shared" si="209"/>
        <v>0.30955233151426409</v>
      </c>
    </row>
    <row r="4469" spans="1:21" x14ac:dyDescent="0.3">
      <c r="A4469" s="9">
        <v>1559</v>
      </c>
      <c r="B4469" s="9" t="str">
        <f>PROPER(TRIM('1. Raw Data'!B4469))</f>
        <v>Customer_4467</v>
      </c>
      <c r="C4469" s="9">
        <f>IF(OR('1. Raw Data'!C4469&lt;18, '1. Raw Data'!C4469&gt;100), MEDIAN('1. Raw Data'!$C$2:$C$5001), '1. Raw Data'!C4469)</f>
        <v>64</v>
      </c>
      <c r="D4469" s="9" t="s">
        <v>5018</v>
      </c>
      <c r="E4469" s="22">
        <v>44836</v>
      </c>
      <c r="F4469" s="9">
        <v>0</v>
      </c>
      <c r="G4469" s="9">
        <v>13968</v>
      </c>
      <c r="H4469" s="15">
        <v>44602</v>
      </c>
      <c r="I4469" s="9" t="s">
        <v>7457</v>
      </c>
      <c r="J4469" s="9">
        <v>142</v>
      </c>
      <c r="K4469" s="9" t="s">
        <v>7500</v>
      </c>
      <c r="L4469" s="9" t="str">
        <f>IF(OR('1. Raw Data'!L4469="Elec", '1. Raw Data'!L4469="elect"), "Electronics", '1. Raw Data'!L4469)</f>
        <v>Home Appliances</v>
      </c>
      <c r="M4469" s="9">
        <v>1482.17</v>
      </c>
      <c r="N4469" s="9">
        <f>IF(ISBLANK('1. Raw Data'!N4469), MEDIAN('1. Raw Data'!$N$2:$N$5001), '1. Raw Data'!N4469)</f>
        <v>995.37</v>
      </c>
      <c r="O4469" s="9">
        <v>2</v>
      </c>
      <c r="P4469" s="9">
        <f>IF(ISBLANK('1. Raw Data'!P4469), 0, '1. Raw Data'!P4469)</f>
        <v>0</v>
      </c>
      <c r="Q4469" s="9">
        <v>809</v>
      </c>
      <c r="R4469" s="9">
        <v>7</v>
      </c>
      <c r="S4469" s="9">
        <f t="shared" si="207"/>
        <v>2964.34</v>
      </c>
      <c r="T4469" s="9">
        <f t="shared" si="208"/>
        <v>973.60000000000014</v>
      </c>
      <c r="U4469" s="23">
        <f t="shared" si="209"/>
        <v>0.32843735873752677</v>
      </c>
    </row>
    <row r="4470" spans="1:21" x14ac:dyDescent="0.3">
      <c r="A4470" s="9">
        <v>1916</v>
      </c>
      <c r="B4470" s="9" t="str">
        <f>PROPER(TRIM('1. Raw Data'!B4470))</f>
        <v>Customer_4468</v>
      </c>
      <c r="C4470" s="9">
        <f>IF(OR('1. Raw Data'!C4470&lt;18, '1. Raw Data'!C4470&gt;100), MEDIAN('1. Raw Data'!$C$2:$C$5001), '1. Raw Data'!C4470)</f>
        <v>45</v>
      </c>
      <c r="D4470" s="9" t="s">
        <v>5019</v>
      </c>
      <c r="E4470" s="22">
        <v>44145</v>
      </c>
      <c r="F4470" s="9">
        <v>0</v>
      </c>
      <c r="G4470" s="9">
        <v>10702</v>
      </c>
      <c r="H4470" s="15">
        <v>44115</v>
      </c>
      <c r="I4470" s="9" t="s">
        <v>7457</v>
      </c>
      <c r="J4470" s="9">
        <v>141</v>
      </c>
      <c r="K4470" s="9" t="s">
        <v>7490</v>
      </c>
      <c r="L4470" s="9" t="str">
        <f>IF(OR('1. Raw Data'!L4470="Elec", '1. Raw Data'!L4470="elect"), "Electronics", '1. Raw Data'!L4470)</f>
        <v>Home Appliances</v>
      </c>
      <c r="M4470" s="9">
        <v>757.02</v>
      </c>
      <c r="N4470" s="9">
        <f>IF(ISBLANK('1. Raw Data'!N4470), MEDIAN('1. Raw Data'!$N$2:$N$5001), '1. Raw Data'!N4470)</f>
        <v>384.59</v>
      </c>
      <c r="O4470" s="9">
        <v>5</v>
      </c>
      <c r="P4470" s="9">
        <f>IF(ISBLANK('1. Raw Data'!P4470), 0, '1. Raw Data'!P4470)</f>
        <v>0</v>
      </c>
      <c r="Q4470" s="9">
        <v>1265</v>
      </c>
      <c r="R4470" s="9">
        <v>6</v>
      </c>
      <c r="S4470" s="9">
        <f t="shared" si="207"/>
        <v>3785.1</v>
      </c>
      <c r="T4470" s="9">
        <f t="shared" si="208"/>
        <v>1862.15</v>
      </c>
      <c r="U4470" s="23">
        <f t="shared" si="209"/>
        <v>0.49196850809754039</v>
      </c>
    </row>
    <row r="4471" spans="1:21" x14ac:dyDescent="0.3">
      <c r="A4471" s="9">
        <v>1890</v>
      </c>
      <c r="B4471" s="9" t="str">
        <f>PROPER(TRIM('1. Raw Data'!B4471))</f>
        <v>Customer_4469</v>
      </c>
      <c r="C4471" s="9">
        <f>IF(OR('1. Raw Data'!C4471&lt;18, '1. Raw Data'!C4471&gt;100), MEDIAN('1. Raw Data'!$C$2:$C$5001), '1. Raw Data'!C4471)</f>
        <v>42</v>
      </c>
      <c r="D4471" s="9" t="s">
        <v>5020</v>
      </c>
      <c r="E4471" s="22">
        <v>43942</v>
      </c>
      <c r="F4471" s="9">
        <v>0</v>
      </c>
      <c r="G4471" s="9">
        <v>11030</v>
      </c>
      <c r="H4471" s="15">
        <v>43942</v>
      </c>
      <c r="I4471" s="9" t="s">
        <v>7457</v>
      </c>
      <c r="J4471" s="9">
        <v>102</v>
      </c>
      <c r="K4471" s="9" t="s">
        <v>7494</v>
      </c>
      <c r="L4471" s="9" t="str">
        <f>IF(OR('1. Raw Data'!L4471="Elec", '1. Raw Data'!L4471="elect"), "Electronics", '1. Raw Data'!L4471)</f>
        <v>Electronics</v>
      </c>
      <c r="M4471" s="9">
        <v>395.41</v>
      </c>
      <c r="N4471" s="9">
        <f>IF(ISBLANK('1. Raw Data'!N4471), MEDIAN('1. Raw Data'!$N$2:$N$5001), '1. Raw Data'!N4471)</f>
        <v>201.81</v>
      </c>
      <c r="O4471" s="9">
        <v>5</v>
      </c>
      <c r="P4471" s="9">
        <f>IF(ISBLANK('1. Raw Data'!P4471), 0, '1. Raw Data'!P4471)</f>
        <v>0</v>
      </c>
      <c r="Q4471" s="9">
        <v>830</v>
      </c>
      <c r="R4471" s="9">
        <v>6</v>
      </c>
      <c r="S4471" s="9">
        <f t="shared" si="207"/>
        <v>1977.0500000000002</v>
      </c>
      <c r="T4471" s="9">
        <f t="shared" si="208"/>
        <v>968.00000000000023</v>
      </c>
      <c r="U4471" s="23">
        <f t="shared" si="209"/>
        <v>0.48961837080498732</v>
      </c>
    </row>
    <row r="4472" spans="1:21" x14ac:dyDescent="0.3">
      <c r="A4472" s="9">
        <v>2271</v>
      </c>
      <c r="B4472" s="9" t="str">
        <f>PROPER(TRIM('1. Raw Data'!B4472))</f>
        <v>Customer_4470</v>
      </c>
      <c r="C4472" s="9">
        <f>IF(OR('1. Raw Data'!C4472&lt;18, '1. Raw Data'!C4472&gt;100), MEDIAN('1. Raw Data'!$C$2:$C$5001), '1. Raw Data'!C4472)</f>
        <v>43</v>
      </c>
      <c r="D4472" s="9" t="s">
        <v>5020</v>
      </c>
      <c r="E4472" s="22">
        <v>44569</v>
      </c>
      <c r="F4472" s="9">
        <v>0</v>
      </c>
      <c r="G4472" s="9">
        <v>11403</v>
      </c>
      <c r="H4472" s="15">
        <v>44774</v>
      </c>
      <c r="I4472" s="9" t="s">
        <v>7456</v>
      </c>
      <c r="J4472" s="9">
        <v>135</v>
      </c>
      <c r="K4472" s="9" t="s">
        <v>7458</v>
      </c>
      <c r="L4472" s="9" t="str">
        <f>IF(OR('1. Raw Data'!L4472="Elec", '1. Raw Data'!L4472="elect"), "Electronics", '1. Raw Data'!L4472)</f>
        <v>Clothing</v>
      </c>
      <c r="M4472" s="9">
        <v>1166.01</v>
      </c>
      <c r="N4472" s="9">
        <f>IF(ISBLANK('1. Raw Data'!N4472), MEDIAN('1. Raw Data'!$N$2:$N$5001), '1. Raw Data'!N4472)</f>
        <v>764.67</v>
      </c>
      <c r="O4472" s="9">
        <v>4</v>
      </c>
      <c r="P4472" s="9">
        <f>IF(ISBLANK('1. Raw Data'!P4472), 0, '1. Raw Data'!P4472)</f>
        <v>0.2</v>
      </c>
      <c r="Q4472" s="9">
        <v>811</v>
      </c>
      <c r="R4472" s="9">
        <v>4</v>
      </c>
      <c r="S4472" s="9">
        <f t="shared" si="207"/>
        <v>3731.232</v>
      </c>
      <c r="T4472" s="9">
        <f t="shared" si="208"/>
        <v>672.55200000000013</v>
      </c>
      <c r="U4472" s="23">
        <f t="shared" si="209"/>
        <v>0.18024931175547385</v>
      </c>
    </row>
    <row r="4473" spans="1:21" x14ac:dyDescent="0.3">
      <c r="A4473" s="9">
        <v>1867</v>
      </c>
      <c r="B4473" s="9" t="str">
        <f>PROPER(TRIM('1. Raw Data'!B4473))</f>
        <v>Customer_4471</v>
      </c>
      <c r="C4473" s="9">
        <f>IF(OR('1. Raw Data'!C4473&lt;18, '1. Raw Data'!C4473&gt;100), MEDIAN('1. Raw Data'!$C$2:$C$5001), '1. Raw Data'!C4473)</f>
        <v>40</v>
      </c>
      <c r="D4473" s="9" t="s">
        <v>5021</v>
      </c>
      <c r="E4473" s="22">
        <v>44044</v>
      </c>
      <c r="F4473" s="9">
        <v>1</v>
      </c>
      <c r="G4473" s="9">
        <v>10825</v>
      </c>
      <c r="H4473" s="15">
        <v>43838</v>
      </c>
      <c r="I4473" s="9" t="s">
        <v>7455</v>
      </c>
      <c r="J4473" s="9">
        <v>134</v>
      </c>
      <c r="K4473" s="9" t="s">
        <v>7482</v>
      </c>
      <c r="L4473" s="9" t="str">
        <f>IF(OR('1. Raw Data'!L4473="Elec", '1. Raw Data'!L4473="elect"), "Electronics", '1. Raw Data'!L4473)</f>
        <v>Home Appliances</v>
      </c>
      <c r="M4473" s="9">
        <v>433.21</v>
      </c>
      <c r="N4473" s="9">
        <f>IF(ISBLANK('1. Raw Data'!N4473), MEDIAN('1. Raw Data'!$N$2:$N$5001), '1. Raw Data'!N4473)</f>
        <v>268.04000000000002</v>
      </c>
      <c r="O4473" s="9">
        <v>3</v>
      </c>
      <c r="P4473" s="9">
        <f>IF(ISBLANK('1. Raw Data'!P4473), 0, '1. Raw Data'!P4473)</f>
        <v>0</v>
      </c>
      <c r="Q4473" s="9">
        <v>723</v>
      </c>
      <c r="R4473" s="9">
        <v>4</v>
      </c>
      <c r="S4473" s="9">
        <f t="shared" si="207"/>
        <v>1299.6299999999999</v>
      </c>
      <c r="T4473" s="9">
        <f t="shared" si="208"/>
        <v>495.50999999999976</v>
      </c>
      <c r="U4473" s="23">
        <f t="shared" si="209"/>
        <v>0.38127005378453854</v>
      </c>
    </row>
    <row r="4474" spans="1:21" x14ac:dyDescent="0.3">
      <c r="A4474" s="9">
        <v>1609</v>
      </c>
      <c r="B4474" s="9" t="str">
        <f>PROPER(TRIM('1. Raw Data'!B4474))</f>
        <v>Customer_4472</v>
      </c>
      <c r="C4474" s="9">
        <f>IF(OR('1. Raw Data'!C4474&lt;18, '1. Raw Data'!C4474&gt;100), MEDIAN('1. Raw Data'!$C$2:$C$5001), '1. Raw Data'!C4474)</f>
        <v>56</v>
      </c>
      <c r="D4474" s="9" t="s">
        <v>5018</v>
      </c>
      <c r="E4474" s="22">
        <v>44706</v>
      </c>
      <c r="F4474" s="9">
        <v>0</v>
      </c>
      <c r="G4474" s="9">
        <v>13925</v>
      </c>
      <c r="H4474" s="15">
        <v>44706</v>
      </c>
      <c r="I4474" s="9" t="s">
        <v>7455</v>
      </c>
      <c r="J4474" s="9">
        <v>106</v>
      </c>
      <c r="K4474" s="9" t="s">
        <v>7477</v>
      </c>
      <c r="L4474" s="9" t="str">
        <f>IF(OR('1. Raw Data'!L4474="Elec", '1. Raw Data'!L4474="elect"), "Electronics", '1. Raw Data'!L4474)</f>
        <v>Sports</v>
      </c>
      <c r="M4474" s="9">
        <v>1104.46</v>
      </c>
      <c r="N4474" s="9">
        <f>IF(ISBLANK('1. Raw Data'!N4474), MEDIAN('1. Raw Data'!$N$2:$N$5001), '1. Raw Data'!N4474)</f>
        <v>675.17</v>
      </c>
      <c r="O4474" s="9">
        <v>3</v>
      </c>
      <c r="P4474" s="9">
        <f>IF(ISBLANK('1. Raw Data'!P4474), 0, '1. Raw Data'!P4474)</f>
        <v>0</v>
      </c>
      <c r="Q4474" s="9">
        <v>351</v>
      </c>
      <c r="R4474" s="9">
        <v>5</v>
      </c>
      <c r="S4474" s="9">
        <f t="shared" si="207"/>
        <v>3313.38</v>
      </c>
      <c r="T4474" s="9">
        <f t="shared" si="208"/>
        <v>1287.8700000000003</v>
      </c>
      <c r="U4474" s="23">
        <f t="shared" si="209"/>
        <v>0.38868768447929314</v>
      </c>
    </row>
    <row r="4475" spans="1:21" x14ac:dyDescent="0.3">
      <c r="A4475" s="9">
        <v>1413</v>
      </c>
      <c r="B4475" s="9" t="str">
        <f>PROPER(TRIM('1. Raw Data'!B4475))</f>
        <v>Customer_4473</v>
      </c>
      <c r="C4475" s="9">
        <f>IF(OR('1. Raw Data'!C4475&lt;18, '1. Raw Data'!C4475&gt;100), MEDIAN('1. Raw Data'!$C$2:$C$5001), '1. Raw Data'!C4475)</f>
        <v>57</v>
      </c>
      <c r="D4475" s="9" t="s">
        <v>5020</v>
      </c>
      <c r="E4475" s="22">
        <v>44010</v>
      </c>
      <c r="F4475" s="9">
        <v>0</v>
      </c>
      <c r="G4475" s="9">
        <v>12481</v>
      </c>
      <c r="H4475" s="15">
        <v>44010</v>
      </c>
      <c r="I4475" s="9" t="s">
        <v>7456</v>
      </c>
      <c r="J4475" s="9">
        <v>131</v>
      </c>
      <c r="K4475" s="9" t="s">
        <v>7504</v>
      </c>
      <c r="L4475" s="9" t="str">
        <f>IF(OR('1. Raw Data'!L4475="Elec", '1. Raw Data'!L4475="elect"), "Electronics", '1. Raw Data'!L4475)</f>
        <v>Sports</v>
      </c>
      <c r="M4475" s="9">
        <v>1264.06</v>
      </c>
      <c r="N4475" s="9">
        <f>IF(ISBLANK('1. Raw Data'!N4475), MEDIAN('1. Raw Data'!$N$2:$N$5001), '1. Raw Data'!N4475)</f>
        <v>611.66</v>
      </c>
      <c r="O4475" s="9">
        <v>4</v>
      </c>
      <c r="P4475" s="9">
        <f>IF(ISBLANK('1. Raw Data'!P4475), 0, '1. Raw Data'!P4475)</f>
        <v>0.2</v>
      </c>
      <c r="Q4475" s="9">
        <v>948</v>
      </c>
      <c r="R4475" s="9">
        <v>7</v>
      </c>
      <c r="S4475" s="9">
        <f t="shared" si="207"/>
        <v>4044.9920000000002</v>
      </c>
      <c r="T4475" s="9">
        <f t="shared" si="208"/>
        <v>1598.3520000000003</v>
      </c>
      <c r="U4475" s="23">
        <f t="shared" si="209"/>
        <v>0.39514342673607272</v>
      </c>
    </row>
    <row r="4476" spans="1:21" x14ac:dyDescent="0.3">
      <c r="A4476" s="9">
        <v>1024</v>
      </c>
      <c r="B4476" s="9" t="str">
        <f>PROPER(TRIM('1. Raw Data'!B4476))</f>
        <v>Customer_4474</v>
      </c>
      <c r="C4476" s="9">
        <f>IF(OR('1. Raw Data'!C4476&lt;18, '1. Raw Data'!C4476&gt;100), MEDIAN('1. Raw Data'!$C$2:$C$5001), '1. Raw Data'!C4476)</f>
        <v>47</v>
      </c>
      <c r="D4476" s="9" t="s">
        <v>5022</v>
      </c>
      <c r="E4476" s="22">
        <v>44434</v>
      </c>
      <c r="F4476" s="9">
        <v>0</v>
      </c>
      <c r="G4476" s="9">
        <v>11057</v>
      </c>
      <c r="H4476" s="15">
        <v>44434</v>
      </c>
      <c r="I4476" s="9" t="s">
        <v>7455</v>
      </c>
      <c r="J4476" s="9">
        <v>123</v>
      </c>
      <c r="K4476" s="9" t="s">
        <v>7502</v>
      </c>
      <c r="L4476" s="9" t="str">
        <f>IF(OR('1. Raw Data'!L4476="Elec", '1. Raw Data'!L4476="elect"), "Electronics", '1. Raw Data'!L4476)</f>
        <v>Electronics</v>
      </c>
      <c r="M4476" s="9">
        <v>1187.18</v>
      </c>
      <c r="N4476" s="9">
        <f>IF(ISBLANK('1. Raw Data'!N4476), MEDIAN('1. Raw Data'!$N$2:$N$5001), '1. Raw Data'!N4476)</f>
        <v>771.67</v>
      </c>
      <c r="O4476" s="9">
        <v>5</v>
      </c>
      <c r="P4476" s="9">
        <f>IF(ISBLANK('1. Raw Data'!P4476), 0, '1. Raw Data'!P4476)</f>
        <v>0.2</v>
      </c>
      <c r="Q4476" s="9">
        <v>426</v>
      </c>
      <c r="R4476" s="9">
        <v>6</v>
      </c>
      <c r="S4476" s="9">
        <f t="shared" si="207"/>
        <v>4748.72</v>
      </c>
      <c r="T4476" s="9">
        <f t="shared" si="208"/>
        <v>890.37000000000035</v>
      </c>
      <c r="U4476" s="23">
        <f t="shared" si="209"/>
        <v>0.18749684125406432</v>
      </c>
    </row>
    <row r="4477" spans="1:21" x14ac:dyDescent="0.3">
      <c r="A4477" s="9">
        <v>1283</v>
      </c>
      <c r="B4477" s="9" t="str">
        <f>PROPER(TRIM('1. Raw Data'!B4477))</f>
        <v>Customer_4475</v>
      </c>
      <c r="C4477" s="9">
        <f>IF(OR('1. Raw Data'!C4477&lt;18, '1. Raw Data'!C4477&gt;100), MEDIAN('1. Raw Data'!$C$2:$C$5001), '1. Raw Data'!C4477)</f>
        <v>40</v>
      </c>
      <c r="D4477" s="9" t="s">
        <v>5018</v>
      </c>
      <c r="E4477" s="22">
        <v>45186</v>
      </c>
      <c r="F4477" s="9">
        <v>1</v>
      </c>
      <c r="G4477" s="9">
        <v>10562</v>
      </c>
      <c r="H4477" s="15">
        <v>45186</v>
      </c>
      <c r="I4477" s="9" t="s">
        <v>7457</v>
      </c>
      <c r="J4477" s="9">
        <v>112</v>
      </c>
      <c r="K4477" s="9" t="s">
        <v>7492</v>
      </c>
      <c r="L4477" s="9" t="str">
        <f>IF(OR('1. Raw Data'!L4477="Elec", '1. Raw Data'!L4477="elect"), "Electronics", '1. Raw Data'!L4477)</f>
        <v>Electronics</v>
      </c>
      <c r="M4477" s="9">
        <v>447.37</v>
      </c>
      <c r="N4477" s="9">
        <f>IF(ISBLANK('1. Raw Data'!N4477), MEDIAN('1. Raw Data'!$N$2:$N$5001), '1. Raw Data'!N4477)</f>
        <v>256.70999999999998</v>
      </c>
      <c r="O4477" s="9">
        <v>1</v>
      </c>
      <c r="P4477" s="9">
        <f>IF(ISBLANK('1. Raw Data'!P4477), 0, '1. Raw Data'!P4477)</f>
        <v>0.1</v>
      </c>
      <c r="Q4477" s="9">
        <v>472</v>
      </c>
      <c r="R4477" s="9">
        <v>3</v>
      </c>
      <c r="S4477" s="9">
        <f t="shared" si="207"/>
        <v>402.63300000000004</v>
      </c>
      <c r="T4477" s="9">
        <f t="shared" si="208"/>
        <v>145.92300000000006</v>
      </c>
      <c r="U4477" s="23">
        <f t="shared" si="209"/>
        <v>0.36242185811893224</v>
      </c>
    </row>
    <row r="4478" spans="1:21" x14ac:dyDescent="0.3">
      <c r="A4478" s="9">
        <v>2472</v>
      </c>
      <c r="B4478" s="9" t="str">
        <f>PROPER(TRIM('1. Raw Data'!B4478))</f>
        <v>Customer_4476</v>
      </c>
      <c r="C4478" s="9">
        <f>IF(OR('1. Raw Data'!C4478&lt;18, '1. Raw Data'!C4478&gt;100), MEDIAN('1. Raw Data'!$C$2:$C$5001), '1. Raw Data'!C4478)</f>
        <v>38</v>
      </c>
      <c r="D4478" s="9" t="s">
        <v>5019</v>
      </c>
      <c r="E4478" s="22">
        <v>45023</v>
      </c>
      <c r="F4478" s="9">
        <v>1</v>
      </c>
      <c r="G4478" s="9">
        <v>13703</v>
      </c>
      <c r="H4478" s="15">
        <v>45111</v>
      </c>
      <c r="I4478" s="9" t="s">
        <v>7457</v>
      </c>
      <c r="J4478" s="9">
        <v>128</v>
      </c>
      <c r="K4478" s="9" t="s">
        <v>7473</v>
      </c>
      <c r="L4478" s="9" t="str">
        <f>IF(OR('1. Raw Data'!L4478="Elec", '1. Raw Data'!L4478="elect"), "Electronics", '1. Raw Data'!L4478)</f>
        <v>Home Appliances</v>
      </c>
      <c r="M4478" s="9">
        <v>632.35</v>
      </c>
      <c r="N4478" s="9">
        <f>IF(ISBLANK('1. Raw Data'!N4478), MEDIAN('1. Raw Data'!$N$2:$N$5001), '1. Raw Data'!N4478)</f>
        <v>337.71</v>
      </c>
      <c r="O4478" s="9">
        <v>5</v>
      </c>
      <c r="P4478" s="9">
        <f>IF(ISBLANK('1. Raw Data'!P4478), 0, '1. Raw Data'!P4478)</f>
        <v>0</v>
      </c>
      <c r="Q4478" s="9">
        <v>547</v>
      </c>
      <c r="R4478" s="9">
        <v>3</v>
      </c>
      <c r="S4478" s="9">
        <f t="shared" si="207"/>
        <v>3161.75</v>
      </c>
      <c r="T4478" s="9">
        <f t="shared" si="208"/>
        <v>1473.2</v>
      </c>
      <c r="U4478" s="23">
        <f t="shared" si="209"/>
        <v>0.46594449276508265</v>
      </c>
    </row>
    <row r="4479" spans="1:21" x14ac:dyDescent="0.3">
      <c r="A4479" s="9">
        <v>1880</v>
      </c>
      <c r="B4479" s="9" t="str">
        <f>PROPER(TRIM('1. Raw Data'!B4479))</f>
        <v>Customer_4477</v>
      </c>
      <c r="C4479" s="9">
        <f>IF(OR('1. Raw Data'!C4479&lt;18, '1. Raw Data'!C4479&gt;100), MEDIAN('1. Raw Data'!$C$2:$C$5001), '1. Raw Data'!C4479)</f>
        <v>61</v>
      </c>
      <c r="D4479" s="9" t="s">
        <v>5022</v>
      </c>
      <c r="E4479" s="22">
        <v>45060</v>
      </c>
      <c r="F4479" s="9">
        <v>0</v>
      </c>
      <c r="G4479" s="9">
        <v>12185</v>
      </c>
      <c r="H4479" s="15">
        <v>45060</v>
      </c>
      <c r="I4479" s="9" t="s">
        <v>7457</v>
      </c>
      <c r="J4479" s="9">
        <v>115</v>
      </c>
      <c r="K4479" s="9" t="s">
        <v>7481</v>
      </c>
      <c r="L4479" s="9" t="str">
        <f>IF(OR('1. Raw Data'!L4479="Elec", '1. Raw Data'!L4479="elect"), "Electronics", '1. Raw Data'!L4479)</f>
        <v>Home Appliances</v>
      </c>
      <c r="M4479" s="9">
        <v>649.21</v>
      </c>
      <c r="N4479" s="9">
        <f>IF(ISBLANK('1. Raw Data'!N4479), MEDIAN('1. Raw Data'!$N$2:$N$5001), '1. Raw Data'!N4479)</f>
        <v>428.24</v>
      </c>
      <c r="O4479" s="9">
        <v>4</v>
      </c>
      <c r="P4479" s="9">
        <f>IF(ISBLANK('1. Raw Data'!P4479), 0, '1. Raw Data'!P4479)</f>
        <v>0</v>
      </c>
      <c r="Q4479" s="9">
        <v>598</v>
      </c>
      <c r="R4479" s="9">
        <v>10</v>
      </c>
      <c r="S4479" s="9">
        <f t="shared" si="207"/>
        <v>2596.84</v>
      </c>
      <c r="T4479" s="9">
        <f t="shared" si="208"/>
        <v>883.88000000000011</v>
      </c>
      <c r="U4479" s="23">
        <f t="shared" si="209"/>
        <v>0.34036752360561301</v>
      </c>
    </row>
    <row r="4480" spans="1:21" x14ac:dyDescent="0.3">
      <c r="A4480" s="9">
        <v>1300</v>
      </c>
      <c r="B4480" s="9" t="str">
        <f>PROPER(TRIM('1. Raw Data'!B4480))</f>
        <v>Customer_4478</v>
      </c>
      <c r="C4480" s="9">
        <f>IF(OR('1. Raw Data'!C4480&lt;18, '1. Raw Data'!C4480&gt;100), MEDIAN('1. Raw Data'!$C$2:$C$5001), '1. Raw Data'!C4480)</f>
        <v>31</v>
      </c>
      <c r="D4480" s="9" t="s">
        <v>5021</v>
      </c>
      <c r="E4480" s="22">
        <v>44814</v>
      </c>
      <c r="F4480" s="9">
        <v>1</v>
      </c>
      <c r="G4480" s="9">
        <v>10366</v>
      </c>
      <c r="H4480" s="15">
        <v>44843</v>
      </c>
      <c r="I4480" s="9" t="s">
        <v>7456</v>
      </c>
      <c r="J4480" s="9">
        <v>119</v>
      </c>
      <c r="K4480" s="9" t="s">
        <v>7459</v>
      </c>
      <c r="L4480" s="9" t="str">
        <f>IF(OR('1. Raw Data'!L4480="Elec", '1. Raw Data'!L4480="elect"), "Electronics", '1. Raw Data'!L4480)</f>
        <v>Sports</v>
      </c>
      <c r="M4480" s="9">
        <v>762.35</v>
      </c>
      <c r="N4480" s="9">
        <f>IF(ISBLANK('1. Raw Data'!N4480), MEDIAN('1. Raw Data'!$N$2:$N$5001), '1. Raw Data'!N4480)</f>
        <v>395.1</v>
      </c>
      <c r="O4480" s="9">
        <v>5</v>
      </c>
      <c r="P4480" s="9">
        <f>IF(ISBLANK('1. Raw Data'!P4480), 0, '1. Raw Data'!P4480)</f>
        <v>0</v>
      </c>
      <c r="Q4480" s="9">
        <v>844</v>
      </c>
      <c r="R4480" s="9">
        <v>2</v>
      </c>
      <c r="S4480" s="9">
        <f t="shared" si="207"/>
        <v>3811.75</v>
      </c>
      <c r="T4480" s="9">
        <f t="shared" si="208"/>
        <v>1836.25</v>
      </c>
      <c r="U4480" s="23">
        <f t="shared" si="209"/>
        <v>0.48173411162851709</v>
      </c>
    </row>
    <row r="4481" spans="1:21" x14ac:dyDescent="0.3">
      <c r="A4481" s="9">
        <v>2091</v>
      </c>
      <c r="B4481" s="9" t="str">
        <f>PROPER(TRIM('1. Raw Data'!B4481))</f>
        <v>Customer_4479</v>
      </c>
      <c r="C4481" s="9">
        <f>IF(OR('1. Raw Data'!C4481&lt;18, '1. Raw Data'!C4481&gt;100), MEDIAN('1. Raw Data'!$C$2:$C$5001), '1. Raw Data'!C4481)</f>
        <v>57</v>
      </c>
      <c r="D4481" s="9" t="s">
        <v>5023</v>
      </c>
      <c r="E4481" s="22">
        <v>44239</v>
      </c>
      <c r="F4481" s="9">
        <v>1</v>
      </c>
      <c r="G4481" s="9">
        <v>12153</v>
      </c>
      <c r="H4481" s="15">
        <v>44532</v>
      </c>
      <c r="I4481" s="9" t="s">
        <v>7457</v>
      </c>
      <c r="J4481" s="9">
        <v>112</v>
      </c>
      <c r="K4481" s="9" t="s">
        <v>7492</v>
      </c>
      <c r="L4481" s="9" t="str">
        <f>IF(OR('1. Raw Data'!L4481="Elec", '1. Raw Data'!L4481="elect"), "Electronics", '1. Raw Data'!L4481)</f>
        <v>Home Appliances</v>
      </c>
      <c r="M4481" s="9">
        <v>292.69</v>
      </c>
      <c r="N4481" s="9">
        <f>IF(ISBLANK('1. Raw Data'!N4481), MEDIAN('1. Raw Data'!$N$2:$N$5001), '1. Raw Data'!N4481)</f>
        <v>174.5</v>
      </c>
      <c r="O4481" s="9">
        <v>5</v>
      </c>
      <c r="P4481" s="9">
        <f>IF(ISBLANK('1. Raw Data'!P4481), 0, '1. Raw Data'!P4481)</f>
        <v>0.1</v>
      </c>
      <c r="Q4481" s="9">
        <v>1360</v>
      </c>
      <c r="R4481" s="9">
        <v>3</v>
      </c>
      <c r="S4481" s="9">
        <f t="shared" si="207"/>
        <v>1317.105</v>
      </c>
      <c r="T4481" s="9">
        <f t="shared" si="208"/>
        <v>444.60500000000002</v>
      </c>
      <c r="U4481" s="23">
        <f t="shared" si="209"/>
        <v>0.33756230520725378</v>
      </c>
    </row>
    <row r="4482" spans="1:21" x14ac:dyDescent="0.3">
      <c r="A4482" s="9">
        <v>2030</v>
      </c>
      <c r="B4482" s="9" t="str">
        <f>PROPER(TRIM('1. Raw Data'!B4482))</f>
        <v>Customer_4480</v>
      </c>
      <c r="C4482" s="9">
        <f>IF(OR('1. Raw Data'!C4482&lt;18, '1. Raw Data'!C4482&gt;100), MEDIAN('1. Raw Data'!$C$2:$C$5001), '1. Raw Data'!C4482)</f>
        <v>40</v>
      </c>
      <c r="D4482" s="9" t="s">
        <v>5022</v>
      </c>
      <c r="E4482" s="22">
        <v>44029</v>
      </c>
      <c r="F4482" s="9">
        <v>0</v>
      </c>
      <c r="G4482" s="9">
        <v>10793</v>
      </c>
      <c r="H4482" s="15">
        <v>44029</v>
      </c>
      <c r="I4482" s="9" t="s">
        <v>7457</v>
      </c>
      <c r="J4482" s="9">
        <v>148</v>
      </c>
      <c r="K4482" s="9" t="s">
        <v>7491</v>
      </c>
      <c r="L4482" s="9" t="str">
        <f>IF(OR('1. Raw Data'!L4482="Elec", '1. Raw Data'!L4482="elect"), "Electronics", '1. Raw Data'!L4482)</f>
        <v>Sports</v>
      </c>
      <c r="M4482" s="9">
        <v>706.08</v>
      </c>
      <c r="N4482" s="9">
        <f>IF(ISBLANK('1. Raw Data'!N4482), MEDIAN('1. Raw Data'!$N$2:$N$5001), '1. Raw Data'!N4482)</f>
        <v>381.12</v>
      </c>
      <c r="O4482" s="9">
        <v>5</v>
      </c>
      <c r="P4482" s="9">
        <f>IF(ISBLANK('1. Raw Data'!P4482), 0, '1. Raw Data'!P4482)</f>
        <v>0</v>
      </c>
      <c r="Q4482" s="9">
        <v>441</v>
      </c>
      <c r="R4482" s="9">
        <v>5</v>
      </c>
      <c r="S4482" s="9">
        <f t="shared" si="207"/>
        <v>3530.4</v>
      </c>
      <c r="T4482" s="9">
        <f t="shared" si="208"/>
        <v>1624.8000000000002</v>
      </c>
      <c r="U4482" s="23">
        <f t="shared" si="209"/>
        <v>0.46023113528212106</v>
      </c>
    </row>
    <row r="4483" spans="1:21" x14ac:dyDescent="0.3">
      <c r="A4483" s="9">
        <v>1816</v>
      </c>
      <c r="B4483" s="9" t="str">
        <f>PROPER(TRIM('1. Raw Data'!B4483))</f>
        <v>Customer_4481</v>
      </c>
      <c r="C4483" s="9">
        <f>IF(OR('1. Raw Data'!C4483&lt;18, '1. Raw Data'!C4483&gt;100), MEDIAN('1. Raw Data'!$C$2:$C$5001), '1. Raw Data'!C4483)</f>
        <v>50</v>
      </c>
      <c r="D4483" s="9" t="s">
        <v>5019</v>
      </c>
      <c r="E4483" s="22">
        <v>43883</v>
      </c>
      <c r="F4483" s="9">
        <v>0</v>
      </c>
      <c r="G4483" s="9">
        <v>13103</v>
      </c>
      <c r="H4483" s="15">
        <v>43883</v>
      </c>
      <c r="I4483" s="9" t="s">
        <v>7457</v>
      </c>
      <c r="J4483" s="9">
        <v>102</v>
      </c>
      <c r="K4483" s="9" t="s">
        <v>7494</v>
      </c>
      <c r="L4483" s="9" t="str">
        <f>IF(OR('1. Raw Data'!L4483="Elec", '1. Raw Data'!L4483="elect"), "Electronics", '1. Raw Data'!L4483)</f>
        <v>Home Appliances</v>
      </c>
      <c r="M4483" s="9">
        <v>790.64</v>
      </c>
      <c r="N4483" s="9">
        <f>IF(ISBLANK('1. Raw Data'!N4483), MEDIAN('1. Raw Data'!$N$2:$N$5001), '1. Raw Data'!N4483)</f>
        <v>456.85</v>
      </c>
      <c r="O4483" s="9">
        <v>5</v>
      </c>
      <c r="P4483" s="9">
        <f>IF(ISBLANK('1. Raw Data'!P4483), 0, '1. Raw Data'!P4483)</f>
        <v>0</v>
      </c>
      <c r="Q4483" s="9">
        <v>550</v>
      </c>
      <c r="R4483" s="9">
        <v>6</v>
      </c>
      <c r="S4483" s="9">
        <f t="shared" ref="S4483:S4546" si="210">M4483 * O4483 * (1 - P4483)</f>
        <v>3953.2</v>
      </c>
      <c r="T4483" s="9">
        <f t="shared" ref="T4483:T4546" si="211">S4483 - (N4483 * O4483)</f>
        <v>1668.9499999999998</v>
      </c>
      <c r="U4483" s="23">
        <f t="shared" ref="U4483:U4546" si="212">T4483 / S4483</f>
        <v>0.4221769705554993</v>
      </c>
    </row>
    <row r="4484" spans="1:21" x14ac:dyDescent="0.3">
      <c r="A4484" s="9">
        <v>2160</v>
      </c>
      <c r="B4484" s="9" t="str">
        <f>PROPER(TRIM('1. Raw Data'!B4484))</f>
        <v>Customer_4482</v>
      </c>
      <c r="C4484" s="9">
        <f>IF(OR('1. Raw Data'!C4484&lt;18, '1. Raw Data'!C4484&gt;100), MEDIAN('1. Raw Data'!$C$2:$C$5001), '1. Raw Data'!C4484)</f>
        <v>33</v>
      </c>
      <c r="D4484" s="9" t="s">
        <v>5022</v>
      </c>
      <c r="E4484" s="22">
        <v>44254</v>
      </c>
      <c r="F4484" s="9">
        <v>0</v>
      </c>
      <c r="G4484" s="9">
        <v>10635</v>
      </c>
      <c r="H4484" s="15">
        <v>44254</v>
      </c>
      <c r="I4484" s="9" t="s">
        <v>7455</v>
      </c>
      <c r="J4484" s="9">
        <v>111</v>
      </c>
      <c r="K4484" s="9" t="s">
        <v>7476</v>
      </c>
      <c r="L4484" s="9" t="str">
        <f>IF(OR('1. Raw Data'!L4484="Elec", '1. Raw Data'!L4484="elect"), "Electronics", '1. Raw Data'!L4484)</f>
        <v>Clothing</v>
      </c>
      <c r="M4484" s="9">
        <v>820.98</v>
      </c>
      <c r="N4484" s="9">
        <f>IF(ISBLANK('1. Raw Data'!N4484), MEDIAN('1. Raw Data'!$N$2:$N$5001), '1. Raw Data'!N4484)</f>
        <v>338.38</v>
      </c>
      <c r="O4484" s="9">
        <v>1</v>
      </c>
      <c r="P4484" s="9">
        <f>IF(ISBLANK('1. Raw Data'!P4484), 0, '1. Raw Data'!P4484)</f>
        <v>0</v>
      </c>
      <c r="Q4484" s="9">
        <v>447</v>
      </c>
      <c r="R4484" s="9">
        <v>4</v>
      </c>
      <c r="S4484" s="9">
        <f t="shared" si="210"/>
        <v>820.98</v>
      </c>
      <c r="T4484" s="9">
        <f t="shared" si="211"/>
        <v>482.6</v>
      </c>
      <c r="U4484" s="23">
        <f t="shared" si="212"/>
        <v>0.58783405198665006</v>
      </c>
    </row>
    <row r="4485" spans="1:21" x14ac:dyDescent="0.3">
      <c r="A4485" s="9">
        <v>2187</v>
      </c>
      <c r="B4485" s="9" t="str">
        <f>PROPER(TRIM('1. Raw Data'!B4485))</f>
        <v>Customer_4483</v>
      </c>
      <c r="C4485" s="9">
        <f>IF(OR('1. Raw Data'!C4485&lt;18, '1. Raw Data'!C4485&gt;100), MEDIAN('1. Raw Data'!$C$2:$C$5001), '1. Raw Data'!C4485)</f>
        <v>41</v>
      </c>
      <c r="D4485" s="9" t="s">
        <v>5018</v>
      </c>
      <c r="E4485" s="22">
        <v>44180</v>
      </c>
      <c r="F4485" s="9">
        <v>1</v>
      </c>
      <c r="G4485" s="9">
        <v>11705</v>
      </c>
      <c r="H4485" s="15">
        <v>44180</v>
      </c>
      <c r="I4485" s="9" t="s">
        <v>7456</v>
      </c>
      <c r="J4485" s="9">
        <v>144</v>
      </c>
      <c r="K4485" s="9" t="s">
        <v>7462</v>
      </c>
      <c r="L4485" s="9" t="str">
        <f>IF(OR('1. Raw Data'!L4485="Elec", '1. Raw Data'!L4485="elect"), "Electronics", '1. Raw Data'!L4485)</f>
        <v>Clothing</v>
      </c>
      <c r="M4485" s="9">
        <v>1238.8599999999999</v>
      </c>
      <c r="N4485" s="9">
        <f>IF(ISBLANK('1. Raw Data'!N4485), MEDIAN('1. Raw Data'!$N$2:$N$5001), '1. Raw Data'!N4485)</f>
        <v>666.92</v>
      </c>
      <c r="O4485" s="9">
        <v>2</v>
      </c>
      <c r="P4485" s="9">
        <f>IF(ISBLANK('1. Raw Data'!P4485), 0, '1. Raw Data'!P4485)</f>
        <v>0</v>
      </c>
      <c r="Q4485" s="9">
        <v>769</v>
      </c>
      <c r="R4485" s="9">
        <v>3</v>
      </c>
      <c r="S4485" s="9">
        <f t="shared" si="210"/>
        <v>2477.7199999999998</v>
      </c>
      <c r="T4485" s="9">
        <f t="shared" si="211"/>
        <v>1143.8799999999999</v>
      </c>
      <c r="U4485" s="23">
        <f t="shared" si="212"/>
        <v>0.46166637069563954</v>
      </c>
    </row>
    <row r="4486" spans="1:21" x14ac:dyDescent="0.3">
      <c r="A4486" s="9">
        <v>1082</v>
      </c>
      <c r="B4486" s="9" t="str">
        <f>PROPER(TRIM('1. Raw Data'!B4486))</f>
        <v>Customer_4484</v>
      </c>
      <c r="C4486" s="9">
        <f>IF(OR('1. Raw Data'!C4486&lt;18, '1. Raw Data'!C4486&gt;100), MEDIAN('1. Raw Data'!$C$2:$C$5001), '1. Raw Data'!C4486)</f>
        <v>46</v>
      </c>
      <c r="D4486" s="9" t="s">
        <v>5018</v>
      </c>
      <c r="E4486" s="22">
        <v>45138</v>
      </c>
      <c r="F4486" s="9">
        <v>0</v>
      </c>
      <c r="G4486" s="9">
        <v>10986</v>
      </c>
      <c r="H4486" s="15">
        <v>45138</v>
      </c>
      <c r="I4486" s="9" t="s">
        <v>7456</v>
      </c>
      <c r="J4486" s="9">
        <v>137</v>
      </c>
      <c r="K4486" s="9" t="s">
        <v>7484</v>
      </c>
      <c r="L4486" s="9" t="str">
        <f>IF(OR('1. Raw Data'!L4486="Elec", '1. Raw Data'!L4486="elect"), "Electronics", '1. Raw Data'!L4486)</f>
        <v>Sports</v>
      </c>
      <c r="M4486" s="9">
        <v>800.14</v>
      </c>
      <c r="N4486" s="9">
        <f>IF(ISBLANK('1. Raw Data'!N4486), MEDIAN('1. Raw Data'!$N$2:$N$5001), '1. Raw Data'!N4486)</f>
        <v>453.64</v>
      </c>
      <c r="O4486" s="9">
        <v>2</v>
      </c>
      <c r="P4486" s="9">
        <f>IF(ISBLANK('1. Raw Data'!P4486), 0, '1. Raw Data'!P4486)</f>
        <v>0</v>
      </c>
      <c r="Q4486" s="9">
        <v>520</v>
      </c>
      <c r="R4486" s="9">
        <v>5</v>
      </c>
      <c r="S4486" s="9">
        <f t="shared" si="210"/>
        <v>1600.28</v>
      </c>
      <c r="T4486" s="9">
        <f t="shared" si="211"/>
        <v>693</v>
      </c>
      <c r="U4486" s="23">
        <f t="shared" si="212"/>
        <v>0.43304921638713229</v>
      </c>
    </row>
    <row r="4487" spans="1:21" x14ac:dyDescent="0.3">
      <c r="A4487" s="9">
        <v>2443</v>
      </c>
      <c r="B4487" s="9" t="str">
        <f>PROPER(TRIM('1. Raw Data'!B4487))</f>
        <v>Customer_4485</v>
      </c>
      <c r="C4487" s="9">
        <f>IF(OR('1. Raw Data'!C4487&lt;18, '1. Raw Data'!C4487&gt;100), MEDIAN('1. Raw Data'!$C$2:$C$5001), '1. Raw Data'!C4487)</f>
        <v>23</v>
      </c>
      <c r="D4487" s="9" t="s">
        <v>5019</v>
      </c>
      <c r="E4487" s="22">
        <v>44428</v>
      </c>
      <c r="F4487" s="9">
        <v>1</v>
      </c>
      <c r="G4487" s="9">
        <v>10957</v>
      </c>
      <c r="H4487" s="15">
        <v>44428</v>
      </c>
      <c r="I4487" s="9" t="s">
        <v>7456</v>
      </c>
      <c r="J4487" s="9">
        <v>138</v>
      </c>
      <c r="K4487" s="9" t="s">
        <v>7464</v>
      </c>
      <c r="L4487" s="9" t="str">
        <f>IF(OR('1. Raw Data'!L4487="Elec", '1. Raw Data'!L4487="elect"), "Electronics", '1. Raw Data'!L4487)</f>
        <v>Clothing</v>
      </c>
      <c r="M4487" s="9">
        <v>384.64</v>
      </c>
      <c r="N4487" s="9">
        <f>IF(ISBLANK('1. Raw Data'!N4487), MEDIAN('1. Raw Data'!$N$2:$N$5001), '1. Raw Data'!N4487)</f>
        <v>210.71</v>
      </c>
      <c r="O4487" s="9">
        <v>3</v>
      </c>
      <c r="P4487" s="9">
        <f>IF(ISBLANK('1. Raw Data'!P4487), 0, '1. Raw Data'!P4487)</f>
        <v>0.1</v>
      </c>
      <c r="Q4487" s="9">
        <v>1212</v>
      </c>
      <c r="R4487" s="9">
        <v>4</v>
      </c>
      <c r="S4487" s="9">
        <f t="shared" si="210"/>
        <v>1038.528</v>
      </c>
      <c r="T4487" s="9">
        <f t="shared" si="211"/>
        <v>406.39800000000002</v>
      </c>
      <c r="U4487" s="23">
        <f t="shared" si="212"/>
        <v>0.39132117766685154</v>
      </c>
    </row>
    <row r="4488" spans="1:21" x14ac:dyDescent="0.3">
      <c r="A4488" s="9">
        <v>2096</v>
      </c>
      <c r="B4488" s="9" t="str">
        <f>PROPER(TRIM('1. Raw Data'!B4488))</f>
        <v>Customer_4486</v>
      </c>
      <c r="C4488" s="9">
        <f>IF(OR('1. Raw Data'!C4488&lt;18, '1. Raw Data'!C4488&gt;100), MEDIAN('1. Raw Data'!$C$2:$C$5001), '1. Raw Data'!C4488)</f>
        <v>44</v>
      </c>
      <c r="D4488" s="9" t="s">
        <v>5018</v>
      </c>
      <c r="E4488" s="22">
        <v>43998</v>
      </c>
      <c r="F4488" s="9">
        <v>0</v>
      </c>
      <c r="G4488" s="9">
        <v>13595</v>
      </c>
      <c r="H4488" s="15">
        <v>43998</v>
      </c>
      <c r="I4488" s="9" t="s">
        <v>7455</v>
      </c>
      <c r="J4488" s="9">
        <v>125</v>
      </c>
      <c r="K4488" s="9" t="s">
        <v>7479</v>
      </c>
      <c r="L4488" s="9" t="str">
        <f>IF(OR('1. Raw Data'!L4488="Elec", '1. Raw Data'!L4488="elect"), "Electronics", '1. Raw Data'!L4488)</f>
        <v>Clothing</v>
      </c>
      <c r="M4488" s="9">
        <v>1011.54</v>
      </c>
      <c r="N4488" s="9">
        <f>IF(ISBLANK('1. Raw Data'!N4488), MEDIAN('1. Raw Data'!$N$2:$N$5001), '1. Raw Data'!N4488)</f>
        <v>661.77</v>
      </c>
      <c r="O4488" s="9">
        <v>2</v>
      </c>
      <c r="P4488" s="9">
        <f>IF(ISBLANK('1. Raw Data'!P4488), 0, '1. Raw Data'!P4488)</f>
        <v>0.05</v>
      </c>
      <c r="Q4488" s="9">
        <v>454</v>
      </c>
      <c r="R4488" s="9">
        <v>6</v>
      </c>
      <c r="S4488" s="9">
        <f t="shared" si="210"/>
        <v>1921.9259999999999</v>
      </c>
      <c r="T4488" s="9">
        <f t="shared" si="211"/>
        <v>598.38599999999997</v>
      </c>
      <c r="U4488" s="23">
        <f t="shared" si="212"/>
        <v>0.31134705498546772</v>
      </c>
    </row>
    <row r="4489" spans="1:21" x14ac:dyDescent="0.3">
      <c r="A4489" s="9">
        <v>2260</v>
      </c>
      <c r="B4489" s="9" t="str">
        <f>PROPER(TRIM('1. Raw Data'!B4489))</f>
        <v>Customer_4487</v>
      </c>
      <c r="C4489" s="9">
        <f>IF(OR('1. Raw Data'!C4489&lt;18, '1. Raw Data'!C4489&gt;100), MEDIAN('1. Raw Data'!$C$2:$C$5001), '1. Raw Data'!C4489)</f>
        <v>40</v>
      </c>
      <c r="D4489" s="9" t="s">
        <v>5022</v>
      </c>
      <c r="E4489" s="22">
        <v>44800</v>
      </c>
      <c r="F4489" s="9">
        <v>1</v>
      </c>
      <c r="G4489" s="9">
        <v>13239</v>
      </c>
      <c r="H4489" s="15">
        <v>44800</v>
      </c>
      <c r="I4489" s="9" t="s">
        <v>7457</v>
      </c>
      <c r="J4489" s="9">
        <v>143</v>
      </c>
      <c r="K4489" s="9" t="s">
        <v>7475</v>
      </c>
      <c r="L4489" s="9" t="str">
        <f>IF(OR('1. Raw Data'!L4489="Elec", '1. Raw Data'!L4489="elect"), "Electronics", '1. Raw Data'!L4489)</f>
        <v>Electronics</v>
      </c>
      <c r="M4489" s="9">
        <v>1206.1099999999999</v>
      </c>
      <c r="N4489" s="9">
        <f>IF(ISBLANK('1. Raw Data'!N4489), MEDIAN('1. Raw Data'!$N$2:$N$5001), '1. Raw Data'!N4489)</f>
        <v>595.02</v>
      </c>
      <c r="O4489" s="9">
        <v>2</v>
      </c>
      <c r="P4489" s="9">
        <f>IF(ISBLANK('1. Raw Data'!P4489), 0, '1. Raw Data'!P4489)</f>
        <v>0</v>
      </c>
      <c r="Q4489" s="9">
        <v>799</v>
      </c>
      <c r="R4489" s="9">
        <v>4</v>
      </c>
      <c r="S4489" s="9">
        <f t="shared" si="210"/>
        <v>2412.2199999999998</v>
      </c>
      <c r="T4489" s="9">
        <f t="shared" si="211"/>
        <v>1222.1799999999998</v>
      </c>
      <c r="U4489" s="23">
        <f t="shared" si="212"/>
        <v>0.50666191309250397</v>
      </c>
    </row>
    <row r="4490" spans="1:21" x14ac:dyDescent="0.3">
      <c r="A4490" s="9">
        <v>1045</v>
      </c>
      <c r="B4490" s="9" t="str">
        <f>PROPER(TRIM('1. Raw Data'!B4490))</f>
        <v>Customer_4488</v>
      </c>
      <c r="C4490" s="9">
        <f>IF(OR('1. Raw Data'!C4490&lt;18, '1. Raw Data'!C4490&gt;100), MEDIAN('1. Raw Data'!$C$2:$C$5001), '1. Raw Data'!C4490)</f>
        <v>30</v>
      </c>
      <c r="D4490" s="9" t="s">
        <v>5023</v>
      </c>
      <c r="E4490" s="22">
        <v>44067</v>
      </c>
      <c r="F4490" s="9">
        <v>1</v>
      </c>
      <c r="G4490" s="9">
        <v>10854</v>
      </c>
      <c r="H4490" s="15">
        <v>44067</v>
      </c>
      <c r="I4490" s="9" t="s">
        <v>7456</v>
      </c>
      <c r="J4490" s="9">
        <v>121</v>
      </c>
      <c r="K4490" s="9" t="s">
        <v>7495</v>
      </c>
      <c r="L4490" s="9" t="str">
        <f>IF(OR('1. Raw Data'!L4490="Elec", '1. Raw Data'!L4490="elect"), "Electronics", '1. Raw Data'!L4490)</f>
        <v>Home Appliances</v>
      </c>
      <c r="M4490" s="9">
        <v>513.09</v>
      </c>
      <c r="N4490" s="9">
        <f>IF(ISBLANK('1. Raw Data'!N4490), MEDIAN('1. Raw Data'!$N$2:$N$5001), '1. Raw Data'!N4490)</f>
        <v>341.32</v>
      </c>
      <c r="O4490" s="9">
        <v>2</v>
      </c>
      <c r="P4490" s="9">
        <f>IF(ISBLANK('1. Raw Data'!P4490), 0, '1. Raw Data'!P4490)</f>
        <v>0.1</v>
      </c>
      <c r="Q4490" s="9">
        <v>1591</v>
      </c>
      <c r="R4490" s="9">
        <v>1</v>
      </c>
      <c r="S4490" s="9">
        <f t="shared" si="210"/>
        <v>923.56200000000013</v>
      </c>
      <c r="T4490" s="9">
        <f t="shared" si="211"/>
        <v>240.92200000000014</v>
      </c>
      <c r="U4490" s="23">
        <f t="shared" si="212"/>
        <v>0.26086175048345439</v>
      </c>
    </row>
    <row r="4491" spans="1:21" x14ac:dyDescent="0.3">
      <c r="A4491" s="9">
        <v>1617</v>
      </c>
      <c r="B4491" s="9" t="str">
        <f>PROPER(TRIM('1. Raw Data'!B4491))</f>
        <v>Customer_4489</v>
      </c>
      <c r="C4491" s="9">
        <f>IF(OR('1. Raw Data'!C4491&lt;18, '1. Raw Data'!C4491&gt;100), MEDIAN('1. Raw Data'!$C$2:$C$5001), '1. Raw Data'!C4491)</f>
        <v>48</v>
      </c>
      <c r="D4491" s="9" t="s">
        <v>5022</v>
      </c>
      <c r="E4491" s="22">
        <v>44462</v>
      </c>
      <c r="F4491" s="9">
        <v>0</v>
      </c>
      <c r="G4491" s="9">
        <v>12125</v>
      </c>
      <c r="H4491" s="15">
        <v>44462</v>
      </c>
      <c r="I4491" s="9" t="s">
        <v>7456</v>
      </c>
      <c r="J4491" s="9">
        <v>142</v>
      </c>
      <c r="K4491" s="9" t="s">
        <v>7500</v>
      </c>
      <c r="L4491" s="9" t="str">
        <f>IF(OR('1. Raw Data'!L4491="Elec", '1. Raw Data'!L4491="elect"), "Electronics", '1. Raw Data'!L4491)</f>
        <v>Electronics</v>
      </c>
      <c r="M4491" s="9">
        <v>985.69</v>
      </c>
      <c r="N4491" s="9">
        <f>IF(ISBLANK('1. Raw Data'!N4491), MEDIAN('1. Raw Data'!$N$2:$N$5001), '1. Raw Data'!N4491)</f>
        <v>513.58000000000004</v>
      </c>
      <c r="O4491" s="9">
        <v>5</v>
      </c>
      <c r="P4491" s="9">
        <f>IF(ISBLANK('1. Raw Data'!P4491), 0, '1. Raw Data'!P4491)</f>
        <v>0</v>
      </c>
      <c r="Q4491" s="9">
        <v>1069</v>
      </c>
      <c r="R4491" s="9">
        <v>4</v>
      </c>
      <c r="S4491" s="9">
        <f t="shared" si="210"/>
        <v>4928.4500000000007</v>
      </c>
      <c r="T4491" s="9">
        <f t="shared" si="211"/>
        <v>2360.5500000000006</v>
      </c>
      <c r="U4491" s="23">
        <f t="shared" si="212"/>
        <v>0.47896397447473349</v>
      </c>
    </row>
    <row r="4492" spans="1:21" x14ac:dyDescent="0.3">
      <c r="A4492" s="9">
        <v>1927</v>
      </c>
      <c r="B4492" s="9" t="str">
        <f>PROPER(TRIM('1. Raw Data'!B4492))</f>
        <v>Customer_4490</v>
      </c>
      <c r="C4492" s="9">
        <f>IF(OR('1. Raw Data'!C4492&lt;18, '1. Raw Data'!C4492&gt;100), MEDIAN('1. Raw Data'!$C$2:$C$5001), '1. Raw Data'!C4492)</f>
        <v>56</v>
      </c>
      <c r="D4492" s="9" t="s">
        <v>5023</v>
      </c>
      <c r="E4492" s="22">
        <v>44645</v>
      </c>
      <c r="F4492" s="9">
        <v>1</v>
      </c>
      <c r="G4492" s="9">
        <v>11569</v>
      </c>
      <c r="H4492" s="15">
        <v>44645</v>
      </c>
      <c r="I4492" s="9" t="s">
        <v>7457</v>
      </c>
      <c r="J4492" s="9">
        <v>136</v>
      </c>
      <c r="K4492" s="9" t="s">
        <v>7503</v>
      </c>
      <c r="L4492" s="9" t="str">
        <f>IF(OR('1. Raw Data'!L4492="Elec", '1. Raw Data'!L4492="elect"), "Electronics", '1. Raw Data'!L4492)</f>
        <v>Sports</v>
      </c>
      <c r="M4492" s="9">
        <v>263.06</v>
      </c>
      <c r="N4492" s="9">
        <f>IF(ISBLANK('1. Raw Data'!N4492), MEDIAN('1. Raw Data'!$N$2:$N$5001), '1. Raw Data'!N4492)</f>
        <v>160.03</v>
      </c>
      <c r="O4492" s="9">
        <v>5</v>
      </c>
      <c r="P4492" s="9">
        <f>IF(ISBLANK('1. Raw Data'!P4492), 0, '1. Raw Data'!P4492)</f>
        <v>0</v>
      </c>
      <c r="Q4492" s="9">
        <v>1013</v>
      </c>
      <c r="R4492" s="9">
        <v>3</v>
      </c>
      <c r="S4492" s="9">
        <f t="shared" si="210"/>
        <v>1315.3</v>
      </c>
      <c r="T4492" s="9">
        <f t="shared" si="211"/>
        <v>515.15</v>
      </c>
      <c r="U4492" s="23">
        <f t="shared" si="212"/>
        <v>0.39165969740743556</v>
      </c>
    </row>
    <row r="4493" spans="1:21" x14ac:dyDescent="0.3">
      <c r="A4493" s="9">
        <v>1261</v>
      </c>
      <c r="B4493" s="9" t="str">
        <f>PROPER(TRIM('1. Raw Data'!B4493))</f>
        <v>Customer_4491</v>
      </c>
      <c r="C4493" s="9">
        <f>IF(OR('1. Raw Data'!C4493&lt;18, '1. Raw Data'!C4493&gt;100), MEDIAN('1. Raw Data'!$C$2:$C$5001), '1. Raw Data'!C4493)</f>
        <v>47</v>
      </c>
      <c r="D4493" s="9" t="s">
        <v>5018</v>
      </c>
      <c r="E4493" s="22">
        <v>44795</v>
      </c>
      <c r="F4493" s="9">
        <v>0</v>
      </c>
      <c r="G4493" s="9">
        <v>12256</v>
      </c>
      <c r="H4493" s="15">
        <v>44795</v>
      </c>
      <c r="I4493" s="9" t="s">
        <v>7457</v>
      </c>
      <c r="J4493" s="9">
        <v>109</v>
      </c>
      <c r="K4493" s="9" t="s">
        <v>7466</v>
      </c>
      <c r="L4493" s="9" t="str">
        <f>IF(OR('1. Raw Data'!L4493="Elec", '1. Raw Data'!L4493="elect"), "Electronics", '1. Raw Data'!L4493)</f>
        <v>Electronics</v>
      </c>
      <c r="M4493" s="9">
        <v>545.79</v>
      </c>
      <c r="N4493" s="9">
        <f>IF(ISBLANK('1. Raw Data'!N4493), MEDIAN('1. Raw Data'!$N$2:$N$5001), '1. Raw Data'!N4493)</f>
        <v>232.52</v>
      </c>
      <c r="O4493" s="9">
        <v>1</v>
      </c>
      <c r="P4493" s="9">
        <f>IF(ISBLANK('1. Raw Data'!P4493), 0, '1. Raw Data'!P4493)</f>
        <v>0</v>
      </c>
      <c r="Q4493" s="9">
        <v>819</v>
      </c>
      <c r="R4493" s="9">
        <v>5</v>
      </c>
      <c r="S4493" s="9">
        <f t="shared" si="210"/>
        <v>545.79</v>
      </c>
      <c r="T4493" s="9">
        <f t="shared" si="211"/>
        <v>313.27</v>
      </c>
      <c r="U4493" s="23">
        <f t="shared" si="212"/>
        <v>0.5739753385001557</v>
      </c>
    </row>
    <row r="4494" spans="1:21" x14ac:dyDescent="0.3">
      <c r="A4494" s="9">
        <v>1175</v>
      </c>
      <c r="B4494" s="9" t="str">
        <f>PROPER(TRIM('1. Raw Data'!B4494))</f>
        <v>Customer_4492</v>
      </c>
      <c r="C4494" s="9">
        <f>IF(OR('1. Raw Data'!C4494&lt;18, '1. Raw Data'!C4494&gt;100), MEDIAN('1. Raw Data'!$C$2:$C$5001), '1. Raw Data'!C4494)</f>
        <v>19</v>
      </c>
      <c r="D4494" s="9" t="s">
        <v>5022</v>
      </c>
      <c r="E4494" s="22">
        <v>44832</v>
      </c>
      <c r="F4494" s="9">
        <v>1</v>
      </c>
      <c r="G4494" s="9">
        <v>13909</v>
      </c>
      <c r="H4494" s="15">
        <v>44832</v>
      </c>
      <c r="I4494" s="9" t="s">
        <v>7455</v>
      </c>
      <c r="J4494" s="9">
        <v>112</v>
      </c>
      <c r="K4494" s="9" t="s">
        <v>7492</v>
      </c>
      <c r="L4494" s="9" t="str">
        <f>IF(OR('1. Raw Data'!L4494="Elec", '1. Raw Data'!L4494="elect"), "Electronics", '1. Raw Data'!L4494)</f>
        <v>Sports</v>
      </c>
      <c r="M4494" s="9">
        <v>1368.37</v>
      </c>
      <c r="N4494" s="9">
        <f>IF(ISBLANK('1. Raw Data'!N4494), MEDIAN('1. Raw Data'!$N$2:$N$5001), '1. Raw Data'!N4494)</f>
        <v>629.51</v>
      </c>
      <c r="O4494" s="9">
        <v>5</v>
      </c>
      <c r="P4494" s="9">
        <f>IF(ISBLANK('1. Raw Data'!P4494), 0, '1. Raw Data'!P4494)</f>
        <v>0</v>
      </c>
      <c r="Q4494" s="9">
        <v>826</v>
      </c>
      <c r="R4494" s="9">
        <v>1</v>
      </c>
      <c r="S4494" s="9">
        <f t="shared" si="210"/>
        <v>6841.8499999999995</v>
      </c>
      <c r="T4494" s="9">
        <f t="shared" si="211"/>
        <v>3694.2999999999993</v>
      </c>
      <c r="U4494" s="23">
        <f t="shared" si="212"/>
        <v>0.53995629836959291</v>
      </c>
    </row>
    <row r="4495" spans="1:21" x14ac:dyDescent="0.3">
      <c r="A4495" s="9">
        <v>2189</v>
      </c>
      <c r="B4495" s="9" t="str">
        <f>PROPER(TRIM('1. Raw Data'!B4495))</f>
        <v>Customer_4493</v>
      </c>
      <c r="C4495" s="9">
        <f>IF(OR('1. Raw Data'!C4495&lt;18, '1. Raw Data'!C4495&gt;100), MEDIAN('1. Raw Data'!$C$2:$C$5001), '1. Raw Data'!C4495)</f>
        <v>55</v>
      </c>
      <c r="D4495" s="9" t="s">
        <v>5018</v>
      </c>
      <c r="E4495" s="22">
        <v>45184</v>
      </c>
      <c r="F4495" s="9">
        <v>0</v>
      </c>
      <c r="G4495" s="9">
        <v>11434</v>
      </c>
      <c r="H4495" s="15">
        <v>45184</v>
      </c>
      <c r="I4495" s="9" t="s">
        <v>7456</v>
      </c>
      <c r="J4495" s="9">
        <v>110</v>
      </c>
      <c r="K4495" s="9" t="s">
        <v>7493</v>
      </c>
      <c r="L4495" s="9" t="str">
        <f>IF(OR('1. Raw Data'!L4495="Elec", '1. Raw Data'!L4495="elect"), "Electronics", '1. Raw Data'!L4495)</f>
        <v>Clothing</v>
      </c>
      <c r="M4495" s="9">
        <v>1371.4</v>
      </c>
      <c r="N4495" s="9">
        <f>IF(ISBLANK('1. Raw Data'!N4495), MEDIAN('1. Raw Data'!$N$2:$N$5001), '1. Raw Data'!N4495)</f>
        <v>861.72</v>
      </c>
      <c r="O4495" s="9">
        <v>5</v>
      </c>
      <c r="P4495" s="9">
        <f>IF(ISBLANK('1. Raw Data'!P4495), 0, '1. Raw Data'!P4495)</f>
        <v>0</v>
      </c>
      <c r="Q4495" s="9">
        <v>376</v>
      </c>
      <c r="R4495" s="9">
        <v>3</v>
      </c>
      <c r="S4495" s="9">
        <f t="shared" si="210"/>
        <v>6857</v>
      </c>
      <c r="T4495" s="9">
        <f t="shared" si="211"/>
        <v>2548.3999999999996</v>
      </c>
      <c r="U4495" s="23">
        <f t="shared" si="212"/>
        <v>0.37164940936269503</v>
      </c>
    </row>
    <row r="4496" spans="1:21" x14ac:dyDescent="0.3">
      <c r="A4496" s="9">
        <v>1656</v>
      </c>
      <c r="B4496" s="9" t="str">
        <f>PROPER(TRIM('1. Raw Data'!B4496))</f>
        <v>Customer_4494</v>
      </c>
      <c r="C4496" s="9">
        <f>IF(OR('1. Raw Data'!C4496&lt;18, '1. Raw Data'!C4496&gt;100), MEDIAN('1. Raw Data'!$C$2:$C$5001), '1. Raw Data'!C4496)</f>
        <v>22</v>
      </c>
      <c r="D4496" s="9" t="s">
        <v>5023</v>
      </c>
      <c r="E4496" s="22">
        <v>44373</v>
      </c>
      <c r="F4496" s="9">
        <v>1</v>
      </c>
      <c r="G4496" s="9">
        <v>10007</v>
      </c>
      <c r="H4496" s="15">
        <v>44373</v>
      </c>
      <c r="I4496" s="9" t="s">
        <v>7456</v>
      </c>
      <c r="J4496" s="9">
        <v>146</v>
      </c>
      <c r="K4496" s="9" t="s">
        <v>7505</v>
      </c>
      <c r="L4496" s="9" t="str">
        <f>IF(OR('1. Raw Data'!L4496="Elec", '1. Raw Data'!L4496="elect"), "Electronics", '1. Raw Data'!L4496)</f>
        <v>Electronics</v>
      </c>
      <c r="M4496" s="9">
        <v>884.22</v>
      </c>
      <c r="N4496" s="9">
        <f>IF(ISBLANK('1. Raw Data'!N4496), MEDIAN('1. Raw Data'!$N$2:$N$5001), '1. Raw Data'!N4496)</f>
        <v>356.96</v>
      </c>
      <c r="O4496" s="9">
        <v>2</v>
      </c>
      <c r="P4496" s="9">
        <f>IF(ISBLANK('1. Raw Data'!P4496), 0, '1. Raw Data'!P4496)</f>
        <v>0</v>
      </c>
      <c r="Q4496" s="9">
        <v>1285</v>
      </c>
      <c r="R4496" s="9">
        <v>4</v>
      </c>
      <c r="S4496" s="9">
        <f t="shared" si="210"/>
        <v>1768.44</v>
      </c>
      <c r="T4496" s="9">
        <f t="shared" si="211"/>
        <v>1054.52</v>
      </c>
      <c r="U4496" s="23">
        <f t="shared" si="212"/>
        <v>0.59629956345705815</v>
      </c>
    </row>
    <row r="4497" spans="1:21" x14ac:dyDescent="0.3">
      <c r="A4497" s="9">
        <v>1841</v>
      </c>
      <c r="B4497" s="9" t="str">
        <f>PROPER(TRIM('1. Raw Data'!B4497))</f>
        <v>Customer_4495</v>
      </c>
      <c r="C4497" s="9">
        <f>IF(OR('1. Raw Data'!C4497&lt;18, '1. Raw Data'!C4497&gt;100), MEDIAN('1. Raw Data'!$C$2:$C$5001), '1. Raw Data'!C4497)</f>
        <v>49</v>
      </c>
      <c r="D4497" s="9" t="s">
        <v>5018</v>
      </c>
      <c r="E4497" s="22">
        <v>43958</v>
      </c>
      <c r="F4497" s="9">
        <v>0</v>
      </c>
      <c r="G4497" s="9">
        <v>10736</v>
      </c>
      <c r="H4497" s="15">
        <v>44017</v>
      </c>
      <c r="I4497" s="9" t="s">
        <v>7456</v>
      </c>
      <c r="J4497" s="9">
        <v>105</v>
      </c>
      <c r="K4497" s="9" t="s">
        <v>7461</v>
      </c>
      <c r="L4497" s="9" t="str">
        <f>IF(OR('1. Raw Data'!L4497="Elec", '1. Raw Data'!L4497="elect"), "Electronics", '1. Raw Data'!L4497)</f>
        <v>Clothing</v>
      </c>
      <c r="M4497" s="9">
        <v>1068.4100000000001</v>
      </c>
      <c r="N4497" s="9">
        <f>IF(ISBLANK('1. Raw Data'!N4497), MEDIAN('1. Raw Data'!$N$2:$N$5001), '1. Raw Data'!N4497)</f>
        <v>737.8</v>
      </c>
      <c r="O4497" s="9">
        <v>1</v>
      </c>
      <c r="P4497" s="9">
        <f>IF(ISBLANK('1. Raw Data'!P4497), 0, '1. Raw Data'!P4497)</f>
        <v>0.2</v>
      </c>
      <c r="Q4497" s="9">
        <v>403</v>
      </c>
      <c r="R4497" s="9">
        <v>4</v>
      </c>
      <c r="S4497" s="9">
        <f t="shared" si="210"/>
        <v>854.72800000000007</v>
      </c>
      <c r="T4497" s="9">
        <f t="shared" si="211"/>
        <v>116.92800000000011</v>
      </c>
      <c r="U4497" s="23">
        <f t="shared" si="212"/>
        <v>0.13680141518705377</v>
      </c>
    </row>
    <row r="4498" spans="1:21" x14ac:dyDescent="0.3">
      <c r="A4498" s="9">
        <v>1369</v>
      </c>
      <c r="B4498" s="9" t="str">
        <f>PROPER(TRIM('1. Raw Data'!B4498))</f>
        <v>Customer_4496</v>
      </c>
      <c r="C4498" s="9">
        <f>IF(OR('1. Raw Data'!C4498&lt;18, '1. Raw Data'!C4498&gt;100), MEDIAN('1. Raw Data'!$C$2:$C$5001), '1. Raw Data'!C4498)</f>
        <v>23</v>
      </c>
      <c r="D4498" s="9" t="s">
        <v>5020</v>
      </c>
      <c r="E4498" s="22">
        <v>45145</v>
      </c>
      <c r="F4498" s="9">
        <v>0</v>
      </c>
      <c r="G4498" s="9">
        <v>12274</v>
      </c>
      <c r="H4498" s="15">
        <v>45115</v>
      </c>
      <c r="I4498" s="9" t="s">
        <v>7455</v>
      </c>
      <c r="J4498" s="9">
        <v>133</v>
      </c>
      <c r="K4498" s="9" t="s">
        <v>7498</v>
      </c>
      <c r="L4498" s="9" t="str">
        <f>IF(OR('1. Raw Data'!L4498="Elec", '1. Raw Data'!L4498="elect"), "Electronics", '1. Raw Data'!L4498)</f>
        <v>Home Appliances</v>
      </c>
      <c r="M4498" s="9">
        <v>1288.32</v>
      </c>
      <c r="N4498" s="9">
        <f>IF(ISBLANK('1. Raw Data'!N4498), MEDIAN('1. Raw Data'!$N$2:$N$5001), '1. Raw Data'!N4498)</f>
        <v>589.01</v>
      </c>
      <c r="O4498" s="9">
        <v>1</v>
      </c>
      <c r="P4498" s="9">
        <f>IF(ISBLANK('1. Raw Data'!P4498), 0, '1. Raw Data'!P4498)</f>
        <v>0.2</v>
      </c>
      <c r="Q4498" s="9">
        <v>382</v>
      </c>
      <c r="R4498" s="9">
        <v>3</v>
      </c>
      <c r="S4498" s="9">
        <f t="shared" si="210"/>
        <v>1030.6559999999999</v>
      </c>
      <c r="T4498" s="9">
        <f t="shared" si="211"/>
        <v>441.64599999999996</v>
      </c>
      <c r="U4498" s="23">
        <f t="shared" si="212"/>
        <v>0.42850960941381022</v>
      </c>
    </row>
    <row r="4499" spans="1:21" x14ac:dyDescent="0.3">
      <c r="A4499" s="9">
        <v>1053</v>
      </c>
      <c r="B4499" s="9" t="str">
        <f>PROPER(TRIM('1. Raw Data'!B4499))</f>
        <v>Customer_4497</v>
      </c>
      <c r="C4499" s="9">
        <f>IF(OR('1. Raw Data'!C4499&lt;18, '1. Raw Data'!C4499&gt;100), MEDIAN('1. Raw Data'!$C$2:$C$5001), '1. Raw Data'!C4499)</f>
        <v>28</v>
      </c>
      <c r="D4499" s="9" t="s">
        <v>5021</v>
      </c>
      <c r="E4499" s="22">
        <v>44945</v>
      </c>
      <c r="F4499" s="9">
        <v>0</v>
      </c>
      <c r="G4499" s="9">
        <v>12222</v>
      </c>
      <c r="H4499" s="15">
        <v>44945</v>
      </c>
      <c r="I4499" s="9" t="s">
        <v>7456</v>
      </c>
      <c r="J4499" s="9">
        <v>105</v>
      </c>
      <c r="K4499" s="9" t="s">
        <v>7461</v>
      </c>
      <c r="L4499" s="9" t="str">
        <f>IF(OR('1. Raw Data'!L4499="Elec", '1. Raw Data'!L4499="elect"), "Electronics", '1. Raw Data'!L4499)</f>
        <v>Clothing</v>
      </c>
      <c r="M4499" s="9">
        <v>1439.9</v>
      </c>
      <c r="N4499" s="9">
        <f>IF(ISBLANK('1. Raw Data'!N4499), MEDIAN('1. Raw Data'!$N$2:$N$5001), '1. Raw Data'!N4499)</f>
        <v>965.3</v>
      </c>
      <c r="O4499" s="9">
        <v>2</v>
      </c>
      <c r="P4499" s="9">
        <f>IF(ISBLANK('1. Raw Data'!P4499), 0, '1. Raw Data'!P4499)</f>
        <v>0</v>
      </c>
      <c r="Q4499" s="9">
        <v>535</v>
      </c>
      <c r="R4499" s="9">
        <v>5</v>
      </c>
      <c r="S4499" s="9">
        <f t="shared" si="210"/>
        <v>2879.8</v>
      </c>
      <c r="T4499" s="9">
        <f t="shared" si="211"/>
        <v>949.20000000000027</v>
      </c>
      <c r="U4499" s="23">
        <f t="shared" si="212"/>
        <v>0.32960622265435108</v>
      </c>
    </row>
    <row r="4500" spans="1:21" x14ac:dyDescent="0.3">
      <c r="A4500" s="9">
        <v>1689</v>
      </c>
      <c r="B4500" s="9" t="str">
        <f>PROPER(TRIM('1. Raw Data'!B4500))</f>
        <v>Customer_4498</v>
      </c>
      <c r="C4500" s="9">
        <f>IF(OR('1. Raw Data'!C4500&lt;18, '1. Raw Data'!C4500&gt;100), MEDIAN('1. Raw Data'!$C$2:$C$5001), '1. Raw Data'!C4500)</f>
        <v>25</v>
      </c>
      <c r="D4500" s="9" t="s">
        <v>5022</v>
      </c>
      <c r="E4500" s="22">
        <v>44654</v>
      </c>
      <c r="F4500" s="9">
        <v>0</v>
      </c>
      <c r="G4500" s="9">
        <v>10080</v>
      </c>
      <c r="H4500" s="15">
        <v>44624</v>
      </c>
      <c r="I4500" s="9" t="s">
        <v>7456</v>
      </c>
      <c r="J4500" s="9">
        <v>116</v>
      </c>
      <c r="K4500" s="9" t="s">
        <v>7480</v>
      </c>
      <c r="L4500" s="9" t="str">
        <f>IF(OR('1. Raw Data'!L4500="Elec", '1. Raw Data'!L4500="elect"), "Electronics", '1. Raw Data'!L4500)</f>
        <v>Home Appliances</v>
      </c>
      <c r="M4500" s="9">
        <v>760.34</v>
      </c>
      <c r="N4500" s="9">
        <f>IF(ISBLANK('1. Raw Data'!N4500), MEDIAN('1. Raw Data'!$N$2:$N$5001), '1. Raw Data'!N4500)</f>
        <v>421.82</v>
      </c>
      <c r="O4500" s="9">
        <v>2</v>
      </c>
      <c r="P4500" s="9">
        <f>IF(ISBLANK('1. Raw Data'!P4500), 0, '1. Raw Data'!P4500)</f>
        <v>0</v>
      </c>
      <c r="Q4500" s="9">
        <v>679</v>
      </c>
      <c r="R4500" s="9">
        <v>7</v>
      </c>
      <c r="S4500" s="9">
        <f t="shared" si="210"/>
        <v>1520.68</v>
      </c>
      <c r="T4500" s="9">
        <f t="shared" si="211"/>
        <v>677.04000000000008</v>
      </c>
      <c r="U4500" s="23">
        <f t="shared" si="212"/>
        <v>0.44522187442459954</v>
      </c>
    </row>
    <row r="4501" spans="1:21" x14ac:dyDescent="0.3">
      <c r="A4501" s="9">
        <v>2442</v>
      </c>
      <c r="B4501" s="9" t="str">
        <f>PROPER(TRIM('1. Raw Data'!B4501))</f>
        <v>Customer_4499</v>
      </c>
      <c r="C4501" s="9">
        <f>IF(OR('1. Raw Data'!C4501&lt;18, '1. Raw Data'!C4501&gt;100), MEDIAN('1. Raw Data'!$C$2:$C$5001), '1. Raw Data'!C4501)</f>
        <v>42</v>
      </c>
      <c r="D4501" s="9" t="s">
        <v>5020</v>
      </c>
      <c r="E4501" s="22">
        <v>44209</v>
      </c>
      <c r="F4501" s="9">
        <v>0</v>
      </c>
      <c r="G4501" s="9">
        <v>13865</v>
      </c>
      <c r="H4501" s="15">
        <v>44209</v>
      </c>
      <c r="I4501" s="9" t="s">
        <v>7456</v>
      </c>
      <c r="J4501" s="9">
        <v>137</v>
      </c>
      <c r="K4501" s="9" t="s">
        <v>7484</v>
      </c>
      <c r="L4501" s="9" t="str">
        <f>IF(OR('1. Raw Data'!L4501="Elec", '1. Raw Data'!L4501="elect"), "Electronics", '1. Raw Data'!L4501)</f>
        <v>Clothing</v>
      </c>
      <c r="M4501" s="9">
        <v>864.28</v>
      </c>
      <c r="N4501" s="9">
        <f>IF(ISBLANK('1. Raw Data'!N4501), MEDIAN('1. Raw Data'!$N$2:$N$5001), '1. Raw Data'!N4501)</f>
        <v>492.1</v>
      </c>
      <c r="O4501" s="9">
        <v>1</v>
      </c>
      <c r="P4501" s="9">
        <f>IF(ISBLANK('1. Raw Data'!P4501), 0, '1. Raw Data'!P4501)</f>
        <v>0</v>
      </c>
      <c r="Q4501" s="9">
        <v>615</v>
      </c>
      <c r="R4501" s="9">
        <v>5</v>
      </c>
      <c r="S4501" s="9">
        <f t="shared" si="210"/>
        <v>864.28</v>
      </c>
      <c r="T4501" s="9">
        <f t="shared" si="211"/>
        <v>372.17999999999995</v>
      </c>
      <c r="U4501" s="23">
        <f t="shared" si="212"/>
        <v>0.43062433470634515</v>
      </c>
    </row>
    <row r="4502" spans="1:21" x14ac:dyDescent="0.3">
      <c r="A4502" s="9">
        <v>2364</v>
      </c>
      <c r="B4502" s="9" t="str">
        <f>PROPER(TRIM('1. Raw Data'!B4502))</f>
        <v>Customer_4500</v>
      </c>
      <c r="C4502" s="9">
        <f>IF(OR('1. Raw Data'!C4502&lt;18, '1. Raw Data'!C4502&gt;100), MEDIAN('1. Raw Data'!$C$2:$C$5001), '1. Raw Data'!C4502)</f>
        <v>37</v>
      </c>
      <c r="D4502" s="9" t="s">
        <v>5018</v>
      </c>
      <c r="E4502" s="22">
        <v>44590</v>
      </c>
      <c r="F4502" s="9">
        <v>1</v>
      </c>
      <c r="G4502" s="9">
        <v>13128</v>
      </c>
      <c r="H4502" s="15">
        <v>44590</v>
      </c>
      <c r="I4502" s="9" t="s">
        <v>7455</v>
      </c>
      <c r="J4502" s="9">
        <v>137</v>
      </c>
      <c r="K4502" s="9" t="s">
        <v>7484</v>
      </c>
      <c r="L4502" s="9" t="str">
        <f>IF(OR('1. Raw Data'!L4502="Elec", '1. Raw Data'!L4502="elect"), "Electronics", '1. Raw Data'!L4502)</f>
        <v>Electronics</v>
      </c>
      <c r="M4502" s="9">
        <v>652.67999999999995</v>
      </c>
      <c r="N4502" s="9">
        <f>IF(ISBLANK('1. Raw Data'!N4502), MEDIAN('1. Raw Data'!$N$2:$N$5001), '1. Raw Data'!N4502)</f>
        <v>277.55</v>
      </c>
      <c r="O4502" s="9">
        <v>4</v>
      </c>
      <c r="P4502" s="9">
        <f>IF(ISBLANK('1. Raw Data'!P4502), 0, '1. Raw Data'!P4502)</f>
        <v>0</v>
      </c>
      <c r="Q4502" s="9">
        <v>656</v>
      </c>
      <c r="R4502" s="9">
        <v>3</v>
      </c>
      <c r="S4502" s="9">
        <f t="shared" si="210"/>
        <v>2610.7199999999998</v>
      </c>
      <c r="T4502" s="9">
        <f t="shared" si="211"/>
        <v>1500.5199999999998</v>
      </c>
      <c r="U4502" s="23">
        <f t="shared" si="212"/>
        <v>0.57475332475332475</v>
      </c>
    </row>
    <row r="4503" spans="1:21" x14ac:dyDescent="0.3">
      <c r="A4503" s="9">
        <v>2150</v>
      </c>
      <c r="B4503" s="9" t="str">
        <f>PROPER(TRIM('1. Raw Data'!B4503))</f>
        <v>Customer_4501</v>
      </c>
      <c r="C4503" s="9">
        <f>IF(OR('1. Raw Data'!C4503&lt;18, '1. Raw Data'!C4503&gt;100), MEDIAN('1. Raw Data'!$C$2:$C$5001), '1. Raw Data'!C4503)</f>
        <v>47</v>
      </c>
      <c r="D4503" s="9" t="s">
        <v>5018</v>
      </c>
      <c r="E4503" s="22">
        <v>44612</v>
      </c>
      <c r="F4503" s="9">
        <v>0</v>
      </c>
      <c r="G4503" s="9">
        <v>11158</v>
      </c>
      <c r="H4503" s="15">
        <v>44612</v>
      </c>
      <c r="I4503" s="9" t="s">
        <v>7456</v>
      </c>
      <c r="J4503" s="9">
        <v>129</v>
      </c>
      <c r="K4503" s="9" t="s">
        <v>7471</v>
      </c>
      <c r="L4503" s="9" t="str">
        <f>IF(OR('1. Raw Data'!L4503="Elec", '1. Raw Data'!L4503="elect"), "Electronics", '1. Raw Data'!L4503)</f>
        <v>Electronics</v>
      </c>
      <c r="M4503" s="9">
        <v>154.37</v>
      </c>
      <c r="N4503" s="9">
        <f>IF(ISBLANK('1. Raw Data'!N4503), MEDIAN('1. Raw Data'!$N$2:$N$5001), '1. Raw Data'!N4503)</f>
        <v>78.66</v>
      </c>
      <c r="O4503" s="9">
        <v>2</v>
      </c>
      <c r="P4503" s="9">
        <f>IF(ISBLANK('1. Raw Data'!P4503), 0, '1. Raw Data'!P4503)</f>
        <v>0</v>
      </c>
      <c r="Q4503" s="9">
        <v>696</v>
      </c>
      <c r="R4503" s="9">
        <v>7</v>
      </c>
      <c r="S4503" s="9">
        <f t="shared" si="210"/>
        <v>308.74</v>
      </c>
      <c r="T4503" s="9">
        <f t="shared" si="211"/>
        <v>151.42000000000002</v>
      </c>
      <c r="U4503" s="23">
        <f t="shared" si="212"/>
        <v>0.49044503465699296</v>
      </c>
    </row>
    <row r="4504" spans="1:21" x14ac:dyDescent="0.3">
      <c r="A4504" s="9">
        <v>2432</v>
      </c>
      <c r="B4504" s="9" t="str">
        <f>PROPER(TRIM('1. Raw Data'!B4504))</f>
        <v>Customer_4502</v>
      </c>
      <c r="C4504" s="9">
        <f>IF(OR('1. Raw Data'!C4504&lt;18, '1. Raw Data'!C4504&gt;100), MEDIAN('1. Raw Data'!$C$2:$C$5001), '1. Raw Data'!C4504)</f>
        <v>39</v>
      </c>
      <c r="D4504" s="9" t="s">
        <v>5021</v>
      </c>
      <c r="E4504" s="22">
        <v>44587</v>
      </c>
      <c r="F4504" s="9">
        <v>0</v>
      </c>
      <c r="G4504" s="9">
        <v>10237</v>
      </c>
      <c r="H4504" s="15">
        <v>44587</v>
      </c>
      <c r="I4504" s="9" t="s">
        <v>7456</v>
      </c>
      <c r="J4504" s="9">
        <v>118</v>
      </c>
      <c r="K4504" s="9" t="s">
        <v>7501</v>
      </c>
      <c r="L4504" s="9" t="str">
        <f>IF(OR('1. Raw Data'!L4504="Elec", '1. Raw Data'!L4504="elect"), "Electronics", '1. Raw Data'!L4504)</f>
        <v>Clothing</v>
      </c>
      <c r="M4504" s="9">
        <v>663.07</v>
      </c>
      <c r="N4504" s="9">
        <f>IF(ISBLANK('1. Raw Data'!N4504), MEDIAN('1. Raw Data'!$N$2:$N$5001), '1. Raw Data'!N4504)</f>
        <v>296.3</v>
      </c>
      <c r="O4504" s="9">
        <v>2</v>
      </c>
      <c r="P4504" s="9">
        <f>IF(ISBLANK('1. Raw Data'!P4504), 0, '1. Raw Data'!P4504)</f>
        <v>0</v>
      </c>
      <c r="Q4504" s="9">
        <v>406</v>
      </c>
      <c r="R4504" s="9">
        <v>3</v>
      </c>
      <c r="S4504" s="9">
        <f t="shared" si="210"/>
        <v>1326.14</v>
      </c>
      <c r="T4504" s="9">
        <f t="shared" si="211"/>
        <v>733.54000000000008</v>
      </c>
      <c r="U4504" s="23">
        <f t="shared" si="212"/>
        <v>0.55313918590797351</v>
      </c>
    </row>
    <row r="4505" spans="1:21" x14ac:dyDescent="0.3">
      <c r="A4505" s="9">
        <v>1366</v>
      </c>
      <c r="B4505" s="9" t="str">
        <f>PROPER(TRIM('1. Raw Data'!B4505))</f>
        <v>Customer_4503</v>
      </c>
      <c r="C4505" s="9">
        <f>IF(OR('1. Raw Data'!C4505&lt;18, '1. Raw Data'!C4505&gt;100), MEDIAN('1. Raw Data'!$C$2:$C$5001), '1. Raw Data'!C4505)</f>
        <v>40</v>
      </c>
      <c r="D4505" s="9" t="s">
        <v>5018</v>
      </c>
      <c r="E4505" s="22">
        <v>44213</v>
      </c>
      <c r="F4505" s="9">
        <v>0</v>
      </c>
      <c r="G4505" s="9">
        <v>11495</v>
      </c>
      <c r="H4505" s="15">
        <v>44213</v>
      </c>
      <c r="I4505" s="9" t="s">
        <v>7455</v>
      </c>
      <c r="J4505" s="9">
        <v>129</v>
      </c>
      <c r="K4505" s="9" t="s">
        <v>7471</v>
      </c>
      <c r="L4505" s="9" t="str">
        <f>IF(OR('1. Raw Data'!L4505="Elec", '1. Raw Data'!L4505="elect"), "Electronics", '1. Raw Data'!L4505)</f>
        <v>Sports</v>
      </c>
      <c r="M4505" s="9">
        <v>1196.4100000000001</v>
      </c>
      <c r="N4505" s="9">
        <f>IF(ISBLANK('1. Raw Data'!N4505), MEDIAN('1. Raw Data'!$N$2:$N$5001), '1. Raw Data'!N4505)</f>
        <v>667.33</v>
      </c>
      <c r="O4505" s="9">
        <v>1</v>
      </c>
      <c r="P4505" s="9">
        <f>IF(ISBLANK('1. Raw Data'!P4505), 0, '1. Raw Data'!P4505)</f>
        <v>0</v>
      </c>
      <c r="Q4505" s="9">
        <v>385</v>
      </c>
      <c r="R4505" s="9">
        <v>2</v>
      </c>
      <c r="S4505" s="9">
        <f t="shared" si="210"/>
        <v>1196.4100000000001</v>
      </c>
      <c r="T4505" s="9">
        <f t="shared" si="211"/>
        <v>529.08000000000004</v>
      </c>
      <c r="U4505" s="23">
        <f t="shared" si="212"/>
        <v>0.44222298375974789</v>
      </c>
    </row>
    <row r="4506" spans="1:21" x14ac:dyDescent="0.3">
      <c r="A4506" s="9">
        <v>2294</v>
      </c>
      <c r="B4506" s="9" t="str">
        <f>PROPER(TRIM('1. Raw Data'!B4506))</f>
        <v>Customer_4504</v>
      </c>
      <c r="C4506" s="9">
        <f>IF(OR('1. Raw Data'!C4506&lt;18, '1. Raw Data'!C4506&gt;100), MEDIAN('1. Raw Data'!$C$2:$C$5001), '1. Raw Data'!C4506)</f>
        <v>44</v>
      </c>
      <c r="D4506" s="9" t="s">
        <v>5021</v>
      </c>
      <c r="E4506" s="22">
        <v>44743</v>
      </c>
      <c r="F4506" s="9">
        <v>0</v>
      </c>
      <c r="G4506" s="9">
        <v>13288</v>
      </c>
      <c r="H4506" s="15">
        <v>44568</v>
      </c>
      <c r="I4506" s="9" t="s">
        <v>7456</v>
      </c>
      <c r="J4506" s="9">
        <v>106</v>
      </c>
      <c r="K4506" s="9" t="s">
        <v>7477</v>
      </c>
      <c r="L4506" s="9" t="str">
        <f>IF(OR('1. Raw Data'!L4506="Elec", '1. Raw Data'!L4506="elect"), "Electronics", '1. Raw Data'!L4506)</f>
        <v>Sports</v>
      </c>
      <c r="M4506" s="9">
        <v>1217.08</v>
      </c>
      <c r="N4506" s="9">
        <f>IF(ISBLANK('1. Raw Data'!N4506), MEDIAN('1. Raw Data'!$N$2:$N$5001), '1. Raw Data'!N4506)</f>
        <v>687.92</v>
      </c>
      <c r="O4506" s="9">
        <v>4</v>
      </c>
      <c r="P4506" s="9">
        <f>IF(ISBLANK('1. Raw Data'!P4506), 0, '1. Raw Data'!P4506)</f>
        <v>0</v>
      </c>
      <c r="Q4506" s="9">
        <v>673</v>
      </c>
      <c r="R4506" s="9">
        <v>5</v>
      </c>
      <c r="S4506" s="9">
        <f t="shared" si="210"/>
        <v>4868.32</v>
      </c>
      <c r="T4506" s="9">
        <f t="shared" si="211"/>
        <v>2116.64</v>
      </c>
      <c r="U4506" s="23">
        <f t="shared" si="212"/>
        <v>0.4347783218851678</v>
      </c>
    </row>
    <row r="4507" spans="1:21" x14ac:dyDescent="0.3">
      <c r="A4507" s="9">
        <v>1643</v>
      </c>
      <c r="B4507" s="9" t="str">
        <f>PROPER(TRIM('1. Raw Data'!B4507))</f>
        <v>Customer_4505</v>
      </c>
      <c r="C4507" s="9">
        <f>IF(OR('1. Raw Data'!C4507&lt;18, '1. Raw Data'!C4507&gt;100), MEDIAN('1. Raw Data'!$C$2:$C$5001), '1. Raw Data'!C4507)</f>
        <v>40</v>
      </c>
      <c r="D4507" s="9" t="s">
        <v>5022</v>
      </c>
      <c r="E4507" s="22">
        <v>43834</v>
      </c>
      <c r="F4507" s="9">
        <v>1</v>
      </c>
      <c r="G4507" s="9">
        <v>13810</v>
      </c>
      <c r="H4507" s="15">
        <v>43922</v>
      </c>
      <c r="I4507" s="9" t="s">
        <v>7457</v>
      </c>
      <c r="J4507" s="9">
        <v>118</v>
      </c>
      <c r="K4507" s="9" t="s">
        <v>7501</v>
      </c>
      <c r="L4507" s="9" t="str">
        <f>IF(OR('1. Raw Data'!L4507="Elec", '1. Raw Data'!L4507="elect"), "Electronics", '1. Raw Data'!L4507)</f>
        <v>Home Appliances</v>
      </c>
      <c r="M4507" s="9">
        <v>1343.95</v>
      </c>
      <c r="N4507" s="9">
        <f>IF(ISBLANK('1. Raw Data'!N4507), MEDIAN('1. Raw Data'!$N$2:$N$5001), '1. Raw Data'!N4507)</f>
        <v>823.71</v>
      </c>
      <c r="O4507" s="9">
        <v>4</v>
      </c>
      <c r="P4507" s="9">
        <f>IF(ISBLANK('1. Raw Data'!P4507), 0, '1. Raw Data'!P4507)</f>
        <v>0</v>
      </c>
      <c r="Q4507" s="9">
        <v>863</v>
      </c>
      <c r="R4507" s="9">
        <v>4</v>
      </c>
      <c r="S4507" s="9">
        <f t="shared" si="210"/>
        <v>5375.8</v>
      </c>
      <c r="T4507" s="9">
        <f t="shared" si="211"/>
        <v>2080.96</v>
      </c>
      <c r="U4507" s="23">
        <f t="shared" si="212"/>
        <v>0.3870977342907102</v>
      </c>
    </row>
    <row r="4508" spans="1:21" x14ac:dyDescent="0.3">
      <c r="A4508" s="9">
        <v>1378</v>
      </c>
      <c r="B4508" s="9" t="str">
        <f>PROPER(TRIM('1. Raw Data'!B4508))</f>
        <v>Customer_4506</v>
      </c>
      <c r="C4508" s="9">
        <f>IF(OR('1. Raw Data'!C4508&lt;18, '1. Raw Data'!C4508&gt;100), MEDIAN('1. Raw Data'!$C$2:$C$5001), '1. Raw Data'!C4508)</f>
        <v>26</v>
      </c>
      <c r="D4508" s="9" t="s">
        <v>5023</v>
      </c>
      <c r="E4508" s="22">
        <v>44370</v>
      </c>
      <c r="F4508" s="9">
        <v>1</v>
      </c>
      <c r="G4508" s="9">
        <v>11049</v>
      </c>
      <c r="H4508" s="15">
        <v>44370</v>
      </c>
      <c r="I4508" s="9" t="s">
        <v>7455</v>
      </c>
      <c r="J4508" s="9">
        <v>132</v>
      </c>
      <c r="K4508" s="9" t="s">
        <v>7506</v>
      </c>
      <c r="L4508" s="9" t="str">
        <f>IF(OR('1. Raw Data'!L4508="Elec", '1. Raw Data'!L4508="elect"), "Electronics", '1. Raw Data'!L4508)</f>
        <v>Home Appliances</v>
      </c>
      <c r="M4508" s="9">
        <v>124.63</v>
      </c>
      <c r="N4508" s="9">
        <f>IF(ISBLANK('1. Raw Data'!N4508), MEDIAN('1. Raw Data'!$N$2:$N$5001), '1. Raw Data'!N4508)</f>
        <v>82.69</v>
      </c>
      <c r="O4508" s="9">
        <v>3</v>
      </c>
      <c r="P4508" s="9">
        <f>IF(ISBLANK('1. Raw Data'!P4508), 0, '1. Raw Data'!P4508)</f>
        <v>0.05</v>
      </c>
      <c r="Q4508" s="9">
        <v>805</v>
      </c>
      <c r="R4508" s="9">
        <v>3</v>
      </c>
      <c r="S4508" s="9">
        <f t="shared" si="210"/>
        <v>355.19549999999998</v>
      </c>
      <c r="T4508" s="9">
        <f t="shared" si="211"/>
        <v>107.12549999999999</v>
      </c>
      <c r="U4508" s="23">
        <f t="shared" si="212"/>
        <v>0.3015958817045824</v>
      </c>
    </row>
    <row r="4509" spans="1:21" x14ac:dyDescent="0.3">
      <c r="A4509" s="9">
        <v>1072</v>
      </c>
      <c r="B4509" s="9" t="str">
        <f>PROPER(TRIM('1. Raw Data'!B4509))</f>
        <v>Customer_4507</v>
      </c>
      <c r="C4509" s="9">
        <f>IF(OR('1. Raw Data'!C4509&lt;18, '1. Raw Data'!C4509&gt;100), MEDIAN('1. Raw Data'!$C$2:$C$5001), '1. Raw Data'!C4509)</f>
        <v>34</v>
      </c>
      <c r="D4509" s="9" t="s">
        <v>5021</v>
      </c>
      <c r="E4509" s="22">
        <v>44731</v>
      </c>
      <c r="F4509" s="9">
        <v>0</v>
      </c>
      <c r="G4509" s="9">
        <v>10186</v>
      </c>
      <c r="H4509" s="15">
        <v>44731</v>
      </c>
      <c r="I4509" s="9" t="s">
        <v>7457</v>
      </c>
      <c r="J4509" s="9">
        <v>142</v>
      </c>
      <c r="K4509" s="9" t="s">
        <v>7500</v>
      </c>
      <c r="L4509" s="9" t="str">
        <f>IF(OR('1. Raw Data'!L4509="Elec", '1. Raw Data'!L4509="elect"), "Electronics", '1. Raw Data'!L4509)</f>
        <v>Clothing</v>
      </c>
      <c r="M4509" s="9">
        <v>814.37</v>
      </c>
      <c r="N4509" s="9">
        <f>IF(ISBLANK('1. Raw Data'!N4509), MEDIAN('1. Raw Data'!$N$2:$N$5001), '1. Raw Data'!N4509)</f>
        <v>440.13</v>
      </c>
      <c r="O4509" s="9">
        <v>4</v>
      </c>
      <c r="P4509" s="9">
        <f>IF(ISBLANK('1. Raw Data'!P4509), 0, '1. Raw Data'!P4509)</f>
        <v>0.05</v>
      </c>
      <c r="Q4509" s="9">
        <v>514</v>
      </c>
      <c r="R4509" s="9">
        <v>7</v>
      </c>
      <c r="S4509" s="9">
        <f t="shared" si="210"/>
        <v>3094.6059999999998</v>
      </c>
      <c r="T4509" s="9">
        <f t="shared" si="211"/>
        <v>1334.0859999999998</v>
      </c>
      <c r="U4509" s="23">
        <f t="shared" si="212"/>
        <v>0.43110043734161957</v>
      </c>
    </row>
    <row r="4510" spans="1:21" x14ac:dyDescent="0.3">
      <c r="A4510" s="9">
        <v>1914</v>
      </c>
      <c r="B4510" s="9" t="str">
        <f>PROPER(TRIM('1. Raw Data'!B4510))</f>
        <v>Customer_4508</v>
      </c>
      <c r="C4510" s="9">
        <f>IF(OR('1. Raw Data'!C4510&lt;18, '1. Raw Data'!C4510&gt;100), MEDIAN('1. Raw Data'!$C$2:$C$5001), '1. Raw Data'!C4510)</f>
        <v>40</v>
      </c>
      <c r="D4510" s="9" t="s">
        <v>5021</v>
      </c>
      <c r="E4510" s="22">
        <v>44842</v>
      </c>
      <c r="F4510" s="9">
        <v>1</v>
      </c>
      <c r="G4510" s="9">
        <v>11905</v>
      </c>
      <c r="H4510" s="15">
        <v>44783</v>
      </c>
      <c r="I4510" s="9" t="s">
        <v>7457</v>
      </c>
      <c r="J4510" s="9">
        <v>147</v>
      </c>
      <c r="K4510" s="9" t="s">
        <v>7474</v>
      </c>
      <c r="L4510" s="9" t="str">
        <f>IF(OR('1. Raw Data'!L4510="Elec", '1. Raw Data'!L4510="elect"), "Electronics", '1. Raw Data'!L4510)</f>
        <v>Electronics</v>
      </c>
      <c r="M4510" s="9">
        <v>205.77</v>
      </c>
      <c r="N4510" s="9">
        <f>IF(ISBLANK('1. Raw Data'!N4510), MEDIAN('1. Raw Data'!$N$2:$N$5001), '1. Raw Data'!N4510)</f>
        <v>96.71</v>
      </c>
      <c r="O4510" s="9">
        <v>2</v>
      </c>
      <c r="P4510" s="9">
        <f>IF(ISBLANK('1. Raw Data'!P4510), 0, '1. Raw Data'!P4510)</f>
        <v>0</v>
      </c>
      <c r="Q4510" s="9">
        <v>514</v>
      </c>
      <c r="R4510" s="9">
        <v>4</v>
      </c>
      <c r="S4510" s="9">
        <f t="shared" si="210"/>
        <v>411.54</v>
      </c>
      <c r="T4510" s="9">
        <f t="shared" si="211"/>
        <v>218.12000000000003</v>
      </c>
      <c r="U4510" s="23">
        <f t="shared" si="212"/>
        <v>0.53000923361034169</v>
      </c>
    </row>
    <row r="4511" spans="1:21" x14ac:dyDescent="0.3">
      <c r="A4511" s="9">
        <v>2271</v>
      </c>
      <c r="B4511" s="9" t="str">
        <f>PROPER(TRIM('1. Raw Data'!B4511))</f>
        <v>Customer_4509</v>
      </c>
      <c r="C4511" s="9">
        <f>IF(OR('1. Raw Data'!C4511&lt;18, '1. Raw Data'!C4511&gt;100), MEDIAN('1. Raw Data'!$C$2:$C$5001), '1. Raw Data'!C4511)</f>
        <v>40</v>
      </c>
      <c r="D4511" s="9" t="s">
        <v>5020</v>
      </c>
      <c r="E4511" s="22">
        <v>44370</v>
      </c>
      <c r="F4511" s="9">
        <v>0</v>
      </c>
      <c r="G4511" s="9">
        <v>10629</v>
      </c>
      <c r="H4511" s="15">
        <v>44370</v>
      </c>
      <c r="I4511" s="9" t="s">
        <v>7456</v>
      </c>
      <c r="J4511" s="9">
        <v>131</v>
      </c>
      <c r="K4511" s="9" t="s">
        <v>7504</v>
      </c>
      <c r="L4511" s="9" t="str">
        <f>IF(OR('1. Raw Data'!L4511="Elec", '1. Raw Data'!L4511="elect"), "Electronics", '1. Raw Data'!L4511)</f>
        <v>Home Appliances</v>
      </c>
      <c r="M4511" s="9">
        <v>341.08</v>
      </c>
      <c r="N4511" s="9">
        <f>IF(ISBLANK('1. Raw Data'!N4511), MEDIAN('1. Raw Data'!$N$2:$N$5001), '1. Raw Data'!N4511)</f>
        <v>170.56</v>
      </c>
      <c r="O4511" s="9">
        <v>5</v>
      </c>
      <c r="P4511" s="9">
        <f>IF(ISBLANK('1. Raw Data'!P4511), 0, '1. Raw Data'!P4511)</f>
        <v>0</v>
      </c>
      <c r="Q4511" s="9">
        <v>811</v>
      </c>
      <c r="R4511" s="9">
        <v>4</v>
      </c>
      <c r="S4511" s="9">
        <f t="shared" si="210"/>
        <v>1705.3999999999999</v>
      </c>
      <c r="T4511" s="9">
        <f t="shared" si="211"/>
        <v>852.59999999999991</v>
      </c>
      <c r="U4511" s="23">
        <f t="shared" si="212"/>
        <v>0.49994136273015127</v>
      </c>
    </row>
    <row r="4512" spans="1:21" x14ac:dyDescent="0.3">
      <c r="A4512" s="9">
        <v>1859</v>
      </c>
      <c r="B4512" s="9" t="str">
        <f>PROPER(TRIM('1. Raw Data'!B4512))</f>
        <v>Customer_4510</v>
      </c>
      <c r="C4512" s="9">
        <f>IF(OR('1. Raw Data'!C4512&lt;18, '1. Raw Data'!C4512&gt;100), MEDIAN('1. Raw Data'!$C$2:$C$5001), '1. Raw Data'!C4512)</f>
        <v>60</v>
      </c>
      <c r="D4512" s="9" t="s">
        <v>5018</v>
      </c>
      <c r="E4512" s="22">
        <v>44412</v>
      </c>
      <c r="F4512" s="9">
        <v>1</v>
      </c>
      <c r="G4512" s="9">
        <v>11732</v>
      </c>
      <c r="H4512" s="15">
        <v>44294</v>
      </c>
      <c r="I4512" s="9" t="s">
        <v>7456</v>
      </c>
      <c r="J4512" s="9">
        <v>111</v>
      </c>
      <c r="K4512" s="9" t="s">
        <v>7476</v>
      </c>
      <c r="L4512" s="9" t="str">
        <f>IF(OR('1. Raw Data'!L4512="Elec", '1. Raw Data'!L4512="elect"), "Electronics", '1. Raw Data'!L4512)</f>
        <v>Clothing</v>
      </c>
      <c r="M4512" s="9">
        <v>1355.31</v>
      </c>
      <c r="N4512" s="9">
        <f>IF(ISBLANK('1. Raw Data'!N4512), MEDIAN('1. Raw Data'!$N$2:$N$5001), '1. Raw Data'!N4512)</f>
        <v>886.54</v>
      </c>
      <c r="O4512" s="9">
        <v>1</v>
      </c>
      <c r="P4512" s="9">
        <f>IF(ISBLANK('1. Raw Data'!P4512), 0, '1. Raw Data'!P4512)</f>
        <v>0.2</v>
      </c>
      <c r="Q4512" s="9">
        <v>635</v>
      </c>
      <c r="R4512" s="9">
        <v>3</v>
      </c>
      <c r="S4512" s="9">
        <f t="shared" si="210"/>
        <v>1084.248</v>
      </c>
      <c r="T4512" s="9">
        <f t="shared" si="211"/>
        <v>197.70800000000008</v>
      </c>
      <c r="U4512" s="23">
        <f t="shared" si="212"/>
        <v>0.18234573639979051</v>
      </c>
    </row>
    <row r="4513" spans="1:21" x14ac:dyDescent="0.3">
      <c r="A4513" s="9">
        <v>1042</v>
      </c>
      <c r="B4513" s="9" t="str">
        <f>PROPER(TRIM('1. Raw Data'!B4513))</f>
        <v>Customer_4511</v>
      </c>
      <c r="C4513" s="9">
        <f>IF(OR('1. Raw Data'!C4513&lt;18, '1. Raw Data'!C4513&gt;100), MEDIAN('1. Raw Data'!$C$2:$C$5001), '1. Raw Data'!C4513)</f>
        <v>64</v>
      </c>
      <c r="D4513" s="9" t="s">
        <v>5022</v>
      </c>
      <c r="E4513" s="22">
        <v>44293</v>
      </c>
      <c r="F4513" s="9">
        <v>0</v>
      </c>
      <c r="G4513" s="9">
        <v>13187</v>
      </c>
      <c r="H4513" s="15">
        <v>44381</v>
      </c>
      <c r="I4513" s="9" t="s">
        <v>7456</v>
      </c>
      <c r="J4513" s="9">
        <v>126</v>
      </c>
      <c r="K4513" s="9" t="s">
        <v>7469</v>
      </c>
      <c r="L4513" s="9" t="str">
        <f>IF(OR('1. Raw Data'!L4513="Elec", '1. Raw Data'!L4513="elect"), "Electronics", '1. Raw Data'!L4513)</f>
        <v>Home Appliances</v>
      </c>
      <c r="M4513" s="9">
        <v>770.35</v>
      </c>
      <c r="N4513" s="9">
        <f>IF(ISBLANK('1. Raw Data'!N4513), MEDIAN('1. Raw Data'!$N$2:$N$5001), '1. Raw Data'!N4513)</f>
        <v>341.85</v>
      </c>
      <c r="O4513" s="9">
        <v>2</v>
      </c>
      <c r="P4513" s="9">
        <f>IF(ISBLANK('1. Raw Data'!P4513), 0, '1. Raw Data'!P4513)</f>
        <v>0</v>
      </c>
      <c r="Q4513" s="9">
        <v>359</v>
      </c>
      <c r="R4513" s="9">
        <v>7</v>
      </c>
      <c r="S4513" s="9">
        <f t="shared" si="210"/>
        <v>1540.7</v>
      </c>
      <c r="T4513" s="9">
        <f t="shared" si="211"/>
        <v>857</v>
      </c>
      <c r="U4513" s="23">
        <f t="shared" si="212"/>
        <v>0.55624066982540399</v>
      </c>
    </row>
    <row r="4514" spans="1:21" x14ac:dyDescent="0.3">
      <c r="A4514" s="9">
        <v>1376</v>
      </c>
      <c r="B4514" s="9" t="str">
        <f>PROPER(TRIM('1. Raw Data'!B4514))</f>
        <v>Customer_4512</v>
      </c>
      <c r="C4514" s="9">
        <f>IF(OR('1. Raw Data'!C4514&lt;18, '1. Raw Data'!C4514&gt;100), MEDIAN('1. Raw Data'!$C$2:$C$5001), '1. Raw Data'!C4514)</f>
        <v>73</v>
      </c>
      <c r="D4514" s="9" t="s">
        <v>5023</v>
      </c>
      <c r="E4514" s="22">
        <v>44986</v>
      </c>
      <c r="F4514" s="9">
        <v>1</v>
      </c>
      <c r="G4514" s="9">
        <v>13061</v>
      </c>
      <c r="H4514" s="15">
        <v>44929</v>
      </c>
      <c r="I4514" s="9" t="s">
        <v>7455</v>
      </c>
      <c r="J4514" s="9">
        <v>128</v>
      </c>
      <c r="K4514" s="9" t="s">
        <v>7473</v>
      </c>
      <c r="L4514" s="9" t="str">
        <f>IF(OR('1. Raw Data'!L4514="Elec", '1. Raw Data'!L4514="elect"), "Electronics", '1. Raw Data'!L4514)</f>
        <v>Electronics</v>
      </c>
      <c r="M4514" s="9">
        <v>1149.8900000000001</v>
      </c>
      <c r="N4514" s="9">
        <f>IF(ISBLANK('1. Raw Data'!N4514), MEDIAN('1. Raw Data'!$N$2:$N$5001), '1. Raw Data'!N4514)</f>
        <v>676.34</v>
      </c>
      <c r="O4514" s="9">
        <v>1</v>
      </c>
      <c r="P4514" s="9">
        <f>IF(ISBLANK('1. Raw Data'!P4514), 0, '1. Raw Data'!P4514)</f>
        <v>0</v>
      </c>
      <c r="Q4514" s="9">
        <v>672</v>
      </c>
      <c r="R4514" s="9">
        <v>2</v>
      </c>
      <c r="S4514" s="9">
        <f t="shared" si="210"/>
        <v>1149.8900000000001</v>
      </c>
      <c r="T4514" s="9">
        <f t="shared" si="211"/>
        <v>473.55000000000007</v>
      </c>
      <c r="U4514" s="23">
        <f t="shared" si="212"/>
        <v>0.41182200036525235</v>
      </c>
    </row>
    <row r="4515" spans="1:21" x14ac:dyDescent="0.3">
      <c r="A4515" s="9">
        <v>2064</v>
      </c>
      <c r="B4515" s="9" t="str">
        <f>PROPER(TRIM('1. Raw Data'!B4515))</f>
        <v>Customer_4513</v>
      </c>
      <c r="C4515" s="9">
        <f>IF(OR('1. Raw Data'!C4515&lt;18, '1. Raw Data'!C4515&gt;100), MEDIAN('1. Raw Data'!$C$2:$C$5001), '1. Raw Data'!C4515)</f>
        <v>57</v>
      </c>
      <c r="D4515" s="9" t="s">
        <v>5019</v>
      </c>
      <c r="E4515" s="22">
        <v>43987</v>
      </c>
      <c r="F4515" s="9">
        <v>0</v>
      </c>
      <c r="G4515" s="9">
        <v>10814</v>
      </c>
      <c r="H4515" s="15">
        <v>43957</v>
      </c>
      <c r="I4515" s="9" t="s">
        <v>7455</v>
      </c>
      <c r="J4515" s="9">
        <v>127</v>
      </c>
      <c r="K4515" s="9" t="s">
        <v>7489</v>
      </c>
      <c r="L4515" s="9" t="str">
        <f>IF(OR('1. Raw Data'!L4515="Elec", '1. Raw Data'!L4515="elect"), "Electronics", '1. Raw Data'!L4515)</f>
        <v>Home Appliances</v>
      </c>
      <c r="M4515" s="9">
        <v>143.36000000000001</v>
      </c>
      <c r="N4515" s="9">
        <f>IF(ISBLANK('1. Raw Data'!N4515), MEDIAN('1. Raw Data'!$N$2:$N$5001), '1. Raw Data'!N4515)</f>
        <v>57.91</v>
      </c>
      <c r="O4515" s="9">
        <v>4</v>
      </c>
      <c r="P4515" s="9">
        <f>IF(ISBLANK('1. Raw Data'!P4515), 0, '1. Raw Data'!P4515)</f>
        <v>0</v>
      </c>
      <c r="Q4515" s="9">
        <v>400</v>
      </c>
      <c r="R4515" s="9">
        <v>5</v>
      </c>
      <c r="S4515" s="9">
        <f t="shared" si="210"/>
        <v>573.44000000000005</v>
      </c>
      <c r="T4515" s="9">
        <f t="shared" si="211"/>
        <v>341.80000000000007</v>
      </c>
      <c r="U4515" s="23">
        <f t="shared" si="212"/>
        <v>0.5960518973214286</v>
      </c>
    </row>
    <row r="4516" spans="1:21" x14ac:dyDescent="0.3">
      <c r="A4516" s="9">
        <v>1169</v>
      </c>
      <c r="B4516" s="9" t="str">
        <f>PROPER(TRIM('1. Raw Data'!B4516))</f>
        <v>Customer_4514</v>
      </c>
      <c r="C4516" s="9">
        <f>IF(OR('1. Raw Data'!C4516&lt;18, '1. Raw Data'!C4516&gt;100), MEDIAN('1. Raw Data'!$C$2:$C$5001), '1. Raw Data'!C4516)</f>
        <v>34</v>
      </c>
      <c r="D4516" s="9" t="s">
        <v>5021</v>
      </c>
      <c r="E4516" s="22">
        <v>43962</v>
      </c>
      <c r="F4516" s="9">
        <v>0</v>
      </c>
      <c r="G4516" s="9">
        <v>10613</v>
      </c>
      <c r="H4516" s="15">
        <v>44140</v>
      </c>
      <c r="I4516" s="9" t="s">
        <v>7455</v>
      </c>
      <c r="J4516" s="9">
        <v>119</v>
      </c>
      <c r="K4516" s="9" t="s">
        <v>7459</v>
      </c>
      <c r="L4516" s="9" t="str">
        <f>IF(OR('1. Raw Data'!L4516="Elec", '1. Raw Data'!L4516="elect"), "Electronics", '1. Raw Data'!L4516)</f>
        <v>Clothing</v>
      </c>
      <c r="M4516" s="9">
        <v>654.4</v>
      </c>
      <c r="N4516" s="9">
        <f>IF(ISBLANK('1. Raw Data'!N4516), MEDIAN('1. Raw Data'!$N$2:$N$5001), '1. Raw Data'!N4516)</f>
        <v>309.99</v>
      </c>
      <c r="O4516" s="9">
        <v>1</v>
      </c>
      <c r="P4516" s="9">
        <f>IF(ISBLANK('1. Raw Data'!P4516), 0, '1. Raw Data'!P4516)</f>
        <v>0</v>
      </c>
      <c r="Q4516" s="9">
        <v>767</v>
      </c>
      <c r="R4516" s="9">
        <v>5</v>
      </c>
      <c r="S4516" s="9">
        <f t="shared" si="210"/>
        <v>654.4</v>
      </c>
      <c r="T4516" s="9">
        <f t="shared" si="211"/>
        <v>344.40999999999997</v>
      </c>
      <c r="U4516" s="23">
        <f t="shared" si="212"/>
        <v>0.52629889975550115</v>
      </c>
    </row>
    <row r="4517" spans="1:21" x14ac:dyDescent="0.3">
      <c r="A4517" s="9">
        <v>1211</v>
      </c>
      <c r="B4517" s="9" t="str">
        <f>PROPER(TRIM('1. Raw Data'!B4517))</f>
        <v>Customer_4515</v>
      </c>
      <c r="C4517" s="9">
        <f>IF(OR('1. Raw Data'!C4517&lt;18, '1. Raw Data'!C4517&gt;100), MEDIAN('1. Raw Data'!$C$2:$C$5001), '1. Raw Data'!C4517)</f>
        <v>33</v>
      </c>
      <c r="D4517" s="9" t="s">
        <v>5019</v>
      </c>
      <c r="E4517" s="22">
        <v>45257</v>
      </c>
      <c r="F4517" s="9">
        <v>0</v>
      </c>
      <c r="G4517" s="9">
        <v>12939</v>
      </c>
      <c r="H4517" s="15">
        <v>45257</v>
      </c>
      <c r="I4517" s="9" t="s">
        <v>7457</v>
      </c>
      <c r="J4517" s="9">
        <v>145</v>
      </c>
      <c r="K4517" s="9" t="s">
        <v>7470</v>
      </c>
      <c r="L4517" s="9" t="str">
        <f>IF(OR('1. Raw Data'!L4517="Elec", '1. Raw Data'!L4517="elect"), "Electronics", '1. Raw Data'!L4517)</f>
        <v>Home Appliances</v>
      </c>
      <c r="M4517" s="9">
        <v>1027.6500000000001</v>
      </c>
      <c r="N4517" s="9">
        <f>IF(ISBLANK('1. Raw Data'!N4517), MEDIAN('1. Raw Data'!$N$2:$N$5001), '1. Raw Data'!N4517)</f>
        <v>593.39</v>
      </c>
      <c r="O4517" s="9">
        <v>2</v>
      </c>
      <c r="P4517" s="9">
        <f>IF(ISBLANK('1. Raw Data'!P4517), 0, '1. Raw Data'!P4517)</f>
        <v>0</v>
      </c>
      <c r="Q4517" s="9">
        <v>401</v>
      </c>
      <c r="R4517" s="9">
        <v>2</v>
      </c>
      <c r="S4517" s="9">
        <f t="shared" si="210"/>
        <v>2055.3000000000002</v>
      </c>
      <c r="T4517" s="9">
        <f t="shared" si="211"/>
        <v>868.52000000000021</v>
      </c>
      <c r="U4517" s="23">
        <f t="shared" si="212"/>
        <v>0.42257577969152926</v>
      </c>
    </row>
    <row r="4518" spans="1:21" x14ac:dyDescent="0.3">
      <c r="A4518" s="9">
        <v>1038</v>
      </c>
      <c r="B4518" s="9" t="str">
        <f>PROPER(TRIM('1. Raw Data'!B4518))</f>
        <v>Customer_4516</v>
      </c>
      <c r="C4518" s="9">
        <f>IF(OR('1. Raw Data'!C4518&lt;18, '1. Raw Data'!C4518&gt;100), MEDIAN('1. Raw Data'!$C$2:$C$5001), '1. Raw Data'!C4518)</f>
        <v>32</v>
      </c>
      <c r="D4518" s="9" t="s">
        <v>5018</v>
      </c>
      <c r="E4518" s="22">
        <v>45197</v>
      </c>
      <c r="F4518" s="9">
        <v>0</v>
      </c>
      <c r="G4518" s="9">
        <v>11186</v>
      </c>
      <c r="H4518" s="15">
        <v>45197</v>
      </c>
      <c r="I4518" s="9" t="s">
        <v>7455</v>
      </c>
      <c r="J4518" s="9">
        <v>127</v>
      </c>
      <c r="K4518" s="9" t="s">
        <v>7489</v>
      </c>
      <c r="L4518" s="9" t="str">
        <f>IF(OR('1. Raw Data'!L4518="Elec", '1. Raw Data'!L4518="elect"), "Electronics", '1. Raw Data'!L4518)</f>
        <v>Sports</v>
      </c>
      <c r="M4518" s="9">
        <v>243.44</v>
      </c>
      <c r="N4518" s="9">
        <f>IF(ISBLANK('1. Raw Data'!N4518), MEDIAN('1. Raw Data'!$N$2:$N$5001), '1. Raw Data'!N4518)</f>
        <v>130.71</v>
      </c>
      <c r="O4518" s="9">
        <v>5</v>
      </c>
      <c r="P4518" s="9">
        <f>IF(ISBLANK('1. Raw Data'!P4518), 0, '1. Raw Data'!P4518)</f>
        <v>0</v>
      </c>
      <c r="Q4518" s="9">
        <v>461</v>
      </c>
      <c r="R4518" s="9">
        <v>5</v>
      </c>
      <c r="S4518" s="9">
        <f t="shared" si="210"/>
        <v>1217.2</v>
      </c>
      <c r="T4518" s="9">
        <f t="shared" si="211"/>
        <v>563.65</v>
      </c>
      <c r="U4518" s="23">
        <f t="shared" si="212"/>
        <v>0.4630709825829773</v>
      </c>
    </row>
    <row r="4519" spans="1:21" x14ac:dyDescent="0.3">
      <c r="A4519" s="9">
        <v>1368</v>
      </c>
      <c r="B4519" s="9" t="str">
        <f>PROPER(TRIM('1. Raw Data'!B4519))</f>
        <v>Customer_4517</v>
      </c>
      <c r="C4519" s="9">
        <f>IF(OR('1. Raw Data'!C4519&lt;18, '1. Raw Data'!C4519&gt;100), MEDIAN('1. Raw Data'!$C$2:$C$5001), '1. Raw Data'!C4519)</f>
        <v>69</v>
      </c>
      <c r="D4519" s="9" t="s">
        <v>5021</v>
      </c>
      <c r="E4519" s="22">
        <v>44029</v>
      </c>
      <c r="F4519" s="9">
        <v>1</v>
      </c>
      <c r="G4519" s="9">
        <v>13485</v>
      </c>
      <c r="H4519" s="15">
        <v>44029</v>
      </c>
      <c r="I4519" s="9" t="s">
        <v>7455</v>
      </c>
      <c r="J4519" s="9">
        <v>120</v>
      </c>
      <c r="K4519" s="9" t="s">
        <v>7488</v>
      </c>
      <c r="L4519" s="9" t="str">
        <f>IF(OR('1. Raw Data'!L4519="Elec", '1. Raw Data'!L4519="elect"), "Electronics", '1. Raw Data'!L4519)</f>
        <v>Home Appliances</v>
      </c>
      <c r="M4519" s="9">
        <v>522.44000000000005</v>
      </c>
      <c r="N4519" s="9">
        <f>IF(ISBLANK('1. Raw Data'!N4519), MEDIAN('1. Raw Data'!$N$2:$N$5001), '1. Raw Data'!N4519)</f>
        <v>286.33</v>
      </c>
      <c r="O4519" s="9">
        <v>2</v>
      </c>
      <c r="P4519" s="9">
        <f>IF(ISBLANK('1. Raw Data'!P4519), 0, '1. Raw Data'!P4519)</f>
        <v>0</v>
      </c>
      <c r="Q4519" s="9">
        <v>1560</v>
      </c>
      <c r="R4519" s="9">
        <v>3</v>
      </c>
      <c r="S4519" s="9">
        <f t="shared" si="210"/>
        <v>1044.8800000000001</v>
      </c>
      <c r="T4519" s="9">
        <f t="shared" si="211"/>
        <v>472.22000000000014</v>
      </c>
      <c r="U4519" s="23">
        <f t="shared" si="212"/>
        <v>0.45193706454329691</v>
      </c>
    </row>
    <row r="4520" spans="1:21" x14ac:dyDescent="0.3">
      <c r="A4520" s="9">
        <v>1756</v>
      </c>
      <c r="B4520" s="9" t="str">
        <f>PROPER(TRIM('1. Raw Data'!B4520))</f>
        <v>Customer_4518</v>
      </c>
      <c r="C4520" s="9">
        <f>IF(OR('1. Raw Data'!C4520&lt;18, '1. Raw Data'!C4520&gt;100), MEDIAN('1. Raw Data'!$C$2:$C$5001), '1. Raw Data'!C4520)</f>
        <v>38</v>
      </c>
      <c r="D4520" s="9" t="s">
        <v>5019</v>
      </c>
      <c r="E4520" s="22">
        <v>44006</v>
      </c>
      <c r="F4520" s="9">
        <v>0</v>
      </c>
      <c r="G4520" s="9">
        <v>12225</v>
      </c>
      <c r="H4520" s="15">
        <v>44006</v>
      </c>
      <c r="I4520" s="9" t="s">
        <v>7456</v>
      </c>
      <c r="J4520" s="9">
        <v>103</v>
      </c>
      <c r="K4520" s="9" t="s">
        <v>7472</v>
      </c>
      <c r="L4520" s="9" t="str">
        <f>IF(OR('1. Raw Data'!L4520="Elec", '1. Raw Data'!L4520="elect"), "Electronics", '1. Raw Data'!L4520)</f>
        <v>Electronics</v>
      </c>
      <c r="M4520" s="9">
        <v>143.59</v>
      </c>
      <c r="N4520" s="9">
        <f>IF(ISBLANK('1. Raw Data'!N4520), MEDIAN('1. Raw Data'!$N$2:$N$5001), '1. Raw Data'!N4520)</f>
        <v>85.89</v>
      </c>
      <c r="O4520" s="9">
        <v>3</v>
      </c>
      <c r="P4520" s="9">
        <f>IF(ISBLANK('1. Raw Data'!P4520), 0, '1. Raw Data'!P4520)</f>
        <v>0.05</v>
      </c>
      <c r="Q4520" s="9">
        <v>611</v>
      </c>
      <c r="R4520" s="9">
        <v>2</v>
      </c>
      <c r="S4520" s="9">
        <f t="shared" si="210"/>
        <v>409.23149999999998</v>
      </c>
      <c r="T4520" s="9">
        <f t="shared" si="211"/>
        <v>151.56149999999997</v>
      </c>
      <c r="U4520" s="23">
        <f t="shared" si="212"/>
        <v>0.37035638752148836</v>
      </c>
    </row>
    <row r="4521" spans="1:21" x14ac:dyDescent="0.3">
      <c r="A4521" s="9">
        <v>1150</v>
      </c>
      <c r="B4521" s="9" t="str">
        <f>PROPER(TRIM('1. Raw Data'!B4521))</f>
        <v>Customer_4519</v>
      </c>
      <c r="C4521" s="9">
        <f>IF(OR('1. Raw Data'!C4521&lt;18, '1. Raw Data'!C4521&gt;100), MEDIAN('1. Raw Data'!$C$2:$C$5001), '1. Raw Data'!C4521)</f>
        <v>59</v>
      </c>
      <c r="D4521" s="9" t="s">
        <v>5020</v>
      </c>
      <c r="E4521" s="22">
        <v>45199</v>
      </c>
      <c r="F4521" s="9">
        <v>0</v>
      </c>
      <c r="G4521" s="9">
        <v>10984</v>
      </c>
      <c r="H4521" s="15">
        <v>45199</v>
      </c>
      <c r="I4521" s="9" t="s">
        <v>7457</v>
      </c>
      <c r="J4521" s="9">
        <v>116</v>
      </c>
      <c r="K4521" s="9" t="s">
        <v>7480</v>
      </c>
      <c r="L4521" s="9" t="str">
        <f>IF(OR('1. Raw Data'!L4521="Elec", '1. Raw Data'!L4521="elect"), "Electronics", '1. Raw Data'!L4521)</f>
        <v>Electronics</v>
      </c>
      <c r="M4521" s="9">
        <v>994.44</v>
      </c>
      <c r="N4521" s="9">
        <f>IF(ISBLANK('1. Raw Data'!N4521), MEDIAN('1. Raw Data'!$N$2:$N$5001), '1. Raw Data'!N4521)</f>
        <v>467.76</v>
      </c>
      <c r="O4521" s="9">
        <v>1</v>
      </c>
      <c r="P4521" s="9">
        <f>IF(ISBLANK('1. Raw Data'!P4521), 0, '1. Raw Data'!P4521)</f>
        <v>0</v>
      </c>
      <c r="Q4521" s="9">
        <v>459</v>
      </c>
      <c r="R4521" s="9">
        <v>4</v>
      </c>
      <c r="S4521" s="9">
        <f t="shared" si="210"/>
        <v>994.44</v>
      </c>
      <c r="T4521" s="9">
        <f t="shared" si="211"/>
        <v>526.68000000000006</v>
      </c>
      <c r="U4521" s="23">
        <f t="shared" si="212"/>
        <v>0.52962471340654038</v>
      </c>
    </row>
    <row r="4522" spans="1:21" x14ac:dyDescent="0.3">
      <c r="A4522" s="9">
        <v>2134</v>
      </c>
      <c r="B4522" s="9" t="str">
        <f>PROPER(TRIM('1. Raw Data'!B4522))</f>
        <v>Customer_4520</v>
      </c>
      <c r="C4522" s="9">
        <f>IF(OR('1. Raw Data'!C4522&lt;18, '1. Raw Data'!C4522&gt;100), MEDIAN('1. Raw Data'!$C$2:$C$5001), '1. Raw Data'!C4522)</f>
        <v>57</v>
      </c>
      <c r="D4522" s="9" t="s">
        <v>5019</v>
      </c>
      <c r="E4522" s="22">
        <v>44328</v>
      </c>
      <c r="F4522" s="9">
        <v>0</v>
      </c>
      <c r="G4522" s="9">
        <v>12327</v>
      </c>
      <c r="H4522" s="15">
        <v>44535</v>
      </c>
      <c r="I4522" s="9" t="s">
        <v>7455</v>
      </c>
      <c r="J4522" s="9">
        <v>139</v>
      </c>
      <c r="K4522" s="9" t="s">
        <v>7486</v>
      </c>
      <c r="L4522" s="9" t="str">
        <f>IF(OR('1. Raw Data'!L4522="Elec", '1. Raw Data'!L4522="elect"), "Electronics", '1. Raw Data'!L4522)</f>
        <v>Electronics</v>
      </c>
      <c r="M4522" s="9">
        <v>1457.79</v>
      </c>
      <c r="N4522" s="9">
        <f>IF(ISBLANK('1. Raw Data'!N4522), MEDIAN('1. Raw Data'!$N$2:$N$5001), '1. Raw Data'!N4522)</f>
        <v>705.92</v>
      </c>
      <c r="O4522" s="9">
        <v>2</v>
      </c>
      <c r="P4522" s="9">
        <f>IF(ISBLANK('1. Raw Data'!P4522), 0, '1. Raw Data'!P4522)</f>
        <v>0</v>
      </c>
      <c r="Q4522" s="9">
        <v>631</v>
      </c>
      <c r="R4522" s="9">
        <v>4</v>
      </c>
      <c r="S4522" s="9">
        <f t="shared" si="210"/>
        <v>2915.58</v>
      </c>
      <c r="T4522" s="9">
        <f t="shared" si="211"/>
        <v>1503.74</v>
      </c>
      <c r="U4522" s="23">
        <f t="shared" si="212"/>
        <v>0.51576015749867954</v>
      </c>
    </row>
    <row r="4523" spans="1:21" x14ac:dyDescent="0.3">
      <c r="A4523" s="9">
        <v>2459</v>
      </c>
      <c r="B4523" s="9" t="str">
        <f>PROPER(TRIM('1. Raw Data'!B4523))</f>
        <v>Customer_4521</v>
      </c>
      <c r="C4523" s="9">
        <f>IF(OR('1. Raw Data'!C4523&lt;18, '1. Raw Data'!C4523&gt;100), MEDIAN('1. Raw Data'!$C$2:$C$5001), '1. Raw Data'!C4523)</f>
        <v>40</v>
      </c>
      <c r="D4523" s="9" t="s">
        <v>5020</v>
      </c>
      <c r="E4523" s="22">
        <v>44939</v>
      </c>
      <c r="F4523" s="9">
        <v>0</v>
      </c>
      <c r="G4523" s="9">
        <v>10797</v>
      </c>
      <c r="H4523" s="15">
        <v>44939</v>
      </c>
      <c r="I4523" s="9" t="s">
        <v>7456</v>
      </c>
      <c r="J4523" s="9">
        <v>144</v>
      </c>
      <c r="K4523" s="9" t="s">
        <v>7462</v>
      </c>
      <c r="L4523" s="9" t="str">
        <f>IF(OR('1. Raw Data'!L4523="Elec", '1. Raw Data'!L4523="elect"), "Electronics", '1. Raw Data'!L4523)</f>
        <v>Electronics</v>
      </c>
      <c r="M4523" s="9">
        <v>1249.22</v>
      </c>
      <c r="N4523" s="9">
        <f>IF(ISBLANK('1. Raw Data'!N4523), MEDIAN('1. Raw Data'!$N$2:$N$5001), '1. Raw Data'!N4523)</f>
        <v>756.2</v>
      </c>
      <c r="O4523" s="9">
        <v>4</v>
      </c>
      <c r="P4523" s="9">
        <f>IF(ISBLANK('1. Raw Data'!P4523), 0, '1. Raw Data'!P4523)</f>
        <v>0</v>
      </c>
      <c r="Q4523" s="9">
        <v>661</v>
      </c>
      <c r="R4523" s="9">
        <v>6</v>
      </c>
      <c r="S4523" s="9">
        <f t="shared" si="210"/>
        <v>4996.88</v>
      </c>
      <c r="T4523" s="9">
        <f t="shared" si="211"/>
        <v>1972.08</v>
      </c>
      <c r="U4523" s="23">
        <f t="shared" si="212"/>
        <v>0.39466226925601572</v>
      </c>
    </row>
    <row r="4524" spans="1:21" x14ac:dyDescent="0.3">
      <c r="A4524" s="9">
        <v>2070</v>
      </c>
      <c r="B4524" s="9" t="str">
        <f>PROPER(TRIM('1. Raw Data'!B4524))</f>
        <v>Customer_4522</v>
      </c>
      <c r="C4524" s="9">
        <f>IF(OR('1. Raw Data'!C4524&lt;18, '1. Raw Data'!C4524&gt;100), MEDIAN('1. Raw Data'!$C$2:$C$5001), '1. Raw Data'!C4524)</f>
        <v>18</v>
      </c>
      <c r="D4524" s="9" t="s">
        <v>5023</v>
      </c>
      <c r="E4524" s="22">
        <v>44678</v>
      </c>
      <c r="F4524" s="9">
        <v>0</v>
      </c>
      <c r="G4524" s="9">
        <v>13283</v>
      </c>
      <c r="H4524" s="15">
        <v>44678</v>
      </c>
      <c r="I4524" s="9" t="s">
        <v>7456</v>
      </c>
      <c r="J4524" s="9">
        <v>129</v>
      </c>
      <c r="K4524" s="9" t="s">
        <v>7471</v>
      </c>
      <c r="L4524" s="9" t="str">
        <f>IF(OR('1. Raw Data'!L4524="Elec", '1. Raw Data'!L4524="elect"), "Electronics", '1. Raw Data'!L4524)</f>
        <v>Clothing</v>
      </c>
      <c r="M4524" s="9">
        <v>1463.2</v>
      </c>
      <c r="N4524" s="9">
        <f>IF(ISBLANK('1. Raw Data'!N4524), MEDIAN('1. Raw Data'!$N$2:$N$5001), '1. Raw Data'!N4524)</f>
        <v>821.57</v>
      </c>
      <c r="O4524" s="9">
        <v>4</v>
      </c>
      <c r="P4524" s="9">
        <f>IF(ISBLANK('1. Raw Data'!P4524), 0, '1. Raw Data'!P4524)</f>
        <v>0</v>
      </c>
      <c r="Q4524" s="9">
        <v>367</v>
      </c>
      <c r="R4524" s="9">
        <v>6</v>
      </c>
      <c r="S4524" s="9">
        <f t="shared" si="210"/>
        <v>5852.8</v>
      </c>
      <c r="T4524" s="9">
        <f t="shared" si="211"/>
        <v>2566.52</v>
      </c>
      <c r="U4524" s="23">
        <f t="shared" si="212"/>
        <v>0.4385114816839803</v>
      </c>
    </row>
    <row r="4525" spans="1:21" x14ac:dyDescent="0.3">
      <c r="A4525" s="9">
        <v>2023</v>
      </c>
      <c r="B4525" s="9" t="str">
        <f>PROPER(TRIM('1. Raw Data'!B4525))</f>
        <v>Customer_4523</v>
      </c>
      <c r="C4525" s="9">
        <f>IF(OR('1. Raw Data'!C4525&lt;18, '1. Raw Data'!C4525&gt;100), MEDIAN('1. Raw Data'!$C$2:$C$5001), '1. Raw Data'!C4525)</f>
        <v>38</v>
      </c>
      <c r="D4525" s="9" t="s">
        <v>5018</v>
      </c>
      <c r="E4525" s="22">
        <v>45038</v>
      </c>
      <c r="F4525" s="9">
        <v>0</v>
      </c>
      <c r="G4525" s="9">
        <v>11077</v>
      </c>
      <c r="H4525" s="15">
        <v>45038</v>
      </c>
      <c r="I4525" s="9" t="s">
        <v>7455</v>
      </c>
      <c r="J4525" s="9">
        <v>115</v>
      </c>
      <c r="K4525" s="9" t="s">
        <v>7481</v>
      </c>
      <c r="L4525" s="9" t="str">
        <f>IF(OR('1. Raw Data'!L4525="Elec", '1. Raw Data'!L4525="elect"), "Electronics", '1. Raw Data'!L4525)</f>
        <v>Home Appliances</v>
      </c>
      <c r="M4525" s="9">
        <v>1276.1300000000001</v>
      </c>
      <c r="N4525" s="9">
        <f>IF(ISBLANK('1. Raw Data'!N4525), MEDIAN('1. Raw Data'!$N$2:$N$5001), '1. Raw Data'!N4525)</f>
        <v>516.04</v>
      </c>
      <c r="O4525" s="9">
        <v>2</v>
      </c>
      <c r="P4525" s="9">
        <f>IF(ISBLANK('1. Raw Data'!P4525), 0, '1. Raw Data'!P4525)</f>
        <v>0</v>
      </c>
      <c r="Q4525" s="9">
        <v>599</v>
      </c>
      <c r="R4525" s="9">
        <v>3</v>
      </c>
      <c r="S4525" s="9">
        <f t="shared" si="210"/>
        <v>2552.2600000000002</v>
      </c>
      <c r="T4525" s="9">
        <f t="shared" si="211"/>
        <v>1520.1800000000003</v>
      </c>
      <c r="U4525" s="23">
        <f t="shared" si="212"/>
        <v>0.59562113577770293</v>
      </c>
    </row>
    <row r="4526" spans="1:21" x14ac:dyDescent="0.3">
      <c r="A4526" s="9">
        <v>1736</v>
      </c>
      <c r="B4526" s="9" t="str">
        <f>PROPER(TRIM('1. Raw Data'!B4526))</f>
        <v>Customer_4524</v>
      </c>
      <c r="C4526" s="9">
        <f>IF(OR('1. Raw Data'!C4526&lt;18, '1. Raw Data'!C4526&gt;100), MEDIAN('1. Raw Data'!$C$2:$C$5001), '1. Raw Data'!C4526)</f>
        <v>42</v>
      </c>
      <c r="D4526" s="9" t="s">
        <v>5022</v>
      </c>
      <c r="E4526" s="22">
        <v>44296</v>
      </c>
      <c r="F4526" s="9">
        <v>1</v>
      </c>
      <c r="G4526" s="9">
        <v>10066</v>
      </c>
      <c r="H4526" s="15">
        <v>44473</v>
      </c>
      <c r="I4526" s="9" t="s">
        <v>7457</v>
      </c>
      <c r="J4526" s="9">
        <v>130</v>
      </c>
      <c r="K4526" s="9" t="s">
        <v>7487</v>
      </c>
      <c r="L4526" s="9" t="str">
        <f>IF(OR('1. Raw Data'!L4526="Elec", '1. Raw Data'!L4526="elect"), "Electronics", '1. Raw Data'!L4526)</f>
        <v>Home Appliances</v>
      </c>
      <c r="M4526" s="9">
        <v>1290.03</v>
      </c>
      <c r="N4526" s="9">
        <f>IF(ISBLANK('1. Raw Data'!N4526), MEDIAN('1. Raw Data'!$N$2:$N$5001), '1. Raw Data'!N4526)</f>
        <v>775.43</v>
      </c>
      <c r="O4526" s="9">
        <v>3</v>
      </c>
      <c r="P4526" s="9">
        <f>IF(ISBLANK('1. Raw Data'!P4526), 0, '1. Raw Data'!P4526)</f>
        <v>0</v>
      </c>
      <c r="Q4526" s="9">
        <v>1362</v>
      </c>
      <c r="R4526" s="9">
        <v>2</v>
      </c>
      <c r="S4526" s="9">
        <f t="shared" si="210"/>
        <v>3870.09</v>
      </c>
      <c r="T4526" s="9">
        <f t="shared" si="211"/>
        <v>1543.8000000000002</v>
      </c>
      <c r="U4526" s="23">
        <f t="shared" si="212"/>
        <v>0.39890545181119824</v>
      </c>
    </row>
    <row r="4527" spans="1:21" x14ac:dyDescent="0.3">
      <c r="A4527" s="9">
        <v>2389</v>
      </c>
      <c r="B4527" s="9" t="str">
        <f>PROPER(TRIM('1. Raw Data'!B4527))</f>
        <v>Customer_4525</v>
      </c>
      <c r="C4527" s="9">
        <f>IF(OR('1. Raw Data'!C4527&lt;18, '1. Raw Data'!C4527&gt;100), MEDIAN('1. Raw Data'!$C$2:$C$5001), '1. Raw Data'!C4527)</f>
        <v>59</v>
      </c>
      <c r="D4527" s="9" t="s">
        <v>5019</v>
      </c>
      <c r="E4527" s="22">
        <v>45109</v>
      </c>
      <c r="F4527" s="9">
        <v>0</v>
      </c>
      <c r="G4527" s="9">
        <v>10543</v>
      </c>
      <c r="H4527" s="15">
        <v>44964</v>
      </c>
      <c r="I4527" s="9" t="s">
        <v>7457</v>
      </c>
      <c r="J4527" s="9">
        <v>140</v>
      </c>
      <c r="K4527" s="9" t="s">
        <v>7468</v>
      </c>
      <c r="L4527" s="9" t="str">
        <f>IF(OR('1. Raw Data'!L4527="Elec", '1. Raw Data'!L4527="elect"), "Electronics", '1. Raw Data'!L4527)</f>
        <v>Home Appliances</v>
      </c>
      <c r="M4527" s="9">
        <v>886.91</v>
      </c>
      <c r="N4527" s="9">
        <f>IF(ISBLANK('1. Raw Data'!N4527), MEDIAN('1. Raw Data'!$N$2:$N$5001), '1. Raw Data'!N4527)</f>
        <v>519.75</v>
      </c>
      <c r="O4527" s="9">
        <v>1</v>
      </c>
      <c r="P4527" s="9">
        <f>IF(ISBLANK('1. Raw Data'!P4527), 0, '1. Raw Data'!P4527)</f>
        <v>0</v>
      </c>
      <c r="Q4527" s="9">
        <v>694</v>
      </c>
      <c r="R4527" s="9">
        <v>3</v>
      </c>
      <c r="S4527" s="9">
        <f t="shared" si="210"/>
        <v>886.91</v>
      </c>
      <c r="T4527" s="9">
        <f t="shared" si="211"/>
        <v>367.15999999999997</v>
      </c>
      <c r="U4527" s="23">
        <f t="shared" si="212"/>
        <v>0.41397661544012354</v>
      </c>
    </row>
    <row r="4528" spans="1:21" x14ac:dyDescent="0.3">
      <c r="A4528" s="9">
        <v>1068</v>
      </c>
      <c r="B4528" s="9" t="str">
        <f>PROPER(TRIM('1. Raw Data'!B4528))</f>
        <v>Customer_4526</v>
      </c>
      <c r="C4528" s="9">
        <f>IF(OR('1. Raw Data'!C4528&lt;18, '1. Raw Data'!C4528&gt;100), MEDIAN('1. Raw Data'!$C$2:$C$5001), '1. Raw Data'!C4528)</f>
        <v>40</v>
      </c>
      <c r="D4528" s="9" t="s">
        <v>5021</v>
      </c>
      <c r="E4528" s="22">
        <v>43926</v>
      </c>
      <c r="F4528" s="9">
        <v>0</v>
      </c>
      <c r="G4528" s="9">
        <v>11786</v>
      </c>
      <c r="H4528" s="15">
        <v>43955</v>
      </c>
      <c r="I4528" s="9" t="s">
        <v>7455</v>
      </c>
      <c r="J4528" s="9">
        <v>149</v>
      </c>
      <c r="K4528" s="9" t="s">
        <v>7467</v>
      </c>
      <c r="L4528" s="9" t="str">
        <f>IF(OR('1. Raw Data'!L4528="Elec", '1. Raw Data'!L4528="elect"), "Electronics", '1. Raw Data'!L4528)</f>
        <v>Home Appliances</v>
      </c>
      <c r="M4528" s="9">
        <v>801.47</v>
      </c>
      <c r="N4528" s="9">
        <f>IF(ISBLANK('1. Raw Data'!N4528), MEDIAN('1. Raw Data'!$N$2:$N$5001), '1. Raw Data'!N4528)</f>
        <v>339.49</v>
      </c>
      <c r="O4528" s="9">
        <v>3</v>
      </c>
      <c r="P4528" s="9">
        <f>IF(ISBLANK('1. Raw Data'!P4528), 0, '1. Raw Data'!P4528)</f>
        <v>0</v>
      </c>
      <c r="Q4528" s="9">
        <v>383</v>
      </c>
      <c r="R4528" s="9">
        <v>5</v>
      </c>
      <c r="S4528" s="9">
        <f t="shared" si="210"/>
        <v>2404.41</v>
      </c>
      <c r="T4528" s="9">
        <f t="shared" si="211"/>
        <v>1385.9399999999998</v>
      </c>
      <c r="U4528" s="23">
        <f t="shared" si="212"/>
        <v>0.57641583590153089</v>
      </c>
    </row>
    <row r="4529" spans="1:21" x14ac:dyDescent="0.3">
      <c r="A4529" s="9">
        <v>1298</v>
      </c>
      <c r="B4529" s="9" t="str">
        <f>PROPER(TRIM('1. Raw Data'!B4529))</f>
        <v>Customer_4527</v>
      </c>
      <c r="C4529" s="9">
        <f>IF(OR('1. Raw Data'!C4529&lt;18, '1. Raw Data'!C4529&gt;100), MEDIAN('1. Raw Data'!$C$2:$C$5001), '1. Raw Data'!C4529)</f>
        <v>21</v>
      </c>
      <c r="D4529" s="9" t="s">
        <v>5018</v>
      </c>
      <c r="E4529" s="22">
        <v>44623</v>
      </c>
      <c r="F4529" s="9">
        <v>1</v>
      </c>
      <c r="G4529" s="9">
        <v>10519</v>
      </c>
      <c r="H4529" s="15">
        <v>44623</v>
      </c>
      <c r="I4529" s="9" t="s">
        <v>7455</v>
      </c>
      <c r="J4529" s="9">
        <v>101</v>
      </c>
      <c r="K4529" s="9" t="s">
        <v>7478</v>
      </c>
      <c r="L4529" s="9" t="str">
        <f>IF(OR('1. Raw Data'!L4529="Elec", '1. Raw Data'!L4529="elect"), "Electronics", '1. Raw Data'!L4529)</f>
        <v>Clothing</v>
      </c>
      <c r="M4529" s="9">
        <v>639.07000000000005</v>
      </c>
      <c r="N4529" s="9">
        <f>IF(ISBLANK('1. Raw Data'!N4529), MEDIAN('1. Raw Data'!$N$2:$N$5001), '1. Raw Data'!N4529)</f>
        <v>398.94</v>
      </c>
      <c r="O4529" s="9">
        <v>5</v>
      </c>
      <c r="P4529" s="9">
        <f>IF(ISBLANK('1. Raw Data'!P4529), 0, '1. Raw Data'!P4529)</f>
        <v>0.05</v>
      </c>
      <c r="Q4529" s="9">
        <v>371</v>
      </c>
      <c r="R4529" s="9">
        <v>2</v>
      </c>
      <c r="S4529" s="9">
        <f t="shared" si="210"/>
        <v>3035.5825</v>
      </c>
      <c r="T4529" s="9">
        <f t="shared" si="211"/>
        <v>1040.8824999999999</v>
      </c>
      <c r="U4529" s="23">
        <f t="shared" si="212"/>
        <v>0.34289382680259883</v>
      </c>
    </row>
    <row r="4530" spans="1:21" x14ac:dyDescent="0.3">
      <c r="A4530" s="9">
        <v>1943</v>
      </c>
      <c r="B4530" s="9" t="str">
        <f>PROPER(TRIM('1. Raw Data'!B4530))</f>
        <v>Customer_4528</v>
      </c>
      <c r="C4530" s="9">
        <f>IF(OR('1. Raw Data'!C4530&lt;18, '1. Raw Data'!C4530&gt;100), MEDIAN('1. Raw Data'!$C$2:$C$5001), '1. Raw Data'!C4530)</f>
        <v>54</v>
      </c>
      <c r="D4530" s="9" t="s">
        <v>5019</v>
      </c>
      <c r="E4530" s="22">
        <v>44901</v>
      </c>
      <c r="F4530" s="9">
        <v>0</v>
      </c>
      <c r="G4530" s="9">
        <v>12546</v>
      </c>
      <c r="H4530" s="15">
        <v>44724</v>
      </c>
      <c r="I4530" s="9" t="s">
        <v>7455</v>
      </c>
      <c r="J4530" s="9">
        <v>129</v>
      </c>
      <c r="K4530" s="9" t="s">
        <v>7471</v>
      </c>
      <c r="L4530" s="9" t="str">
        <f>IF(OR('1. Raw Data'!L4530="Elec", '1. Raw Data'!L4530="elect"), "Electronics", '1. Raw Data'!L4530)</f>
        <v>Electronics</v>
      </c>
      <c r="M4530" s="9">
        <v>1236.24</v>
      </c>
      <c r="N4530" s="9">
        <f>IF(ISBLANK('1. Raw Data'!N4530), MEDIAN('1. Raw Data'!$N$2:$N$5001), '1. Raw Data'!N4530)</f>
        <v>688.13</v>
      </c>
      <c r="O4530" s="9">
        <v>2</v>
      </c>
      <c r="P4530" s="9">
        <f>IF(ISBLANK('1. Raw Data'!P4530), 0, '1. Raw Data'!P4530)</f>
        <v>0.05</v>
      </c>
      <c r="Q4530" s="9">
        <v>378</v>
      </c>
      <c r="R4530" s="9">
        <v>5</v>
      </c>
      <c r="S4530" s="9">
        <f t="shared" si="210"/>
        <v>2348.8559999999998</v>
      </c>
      <c r="T4530" s="9">
        <f t="shared" si="211"/>
        <v>972.59599999999978</v>
      </c>
      <c r="U4530" s="23">
        <f t="shared" si="212"/>
        <v>0.4140722121747778</v>
      </c>
    </row>
    <row r="4531" spans="1:21" x14ac:dyDescent="0.3">
      <c r="A4531" s="9">
        <v>1801</v>
      </c>
      <c r="B4531" s="9" t="str">
        <f>PROPER(TRIM('1. Raw Data'!B4531))</f>
        <v>Customer_4529</v>
      </c>
      <c r="C4531" s="9">
        <f>IF(OR('1. Raw Data'!C4531&lt;18, '1. Raw Data'!C4531&gt;100), MEDIAN('1. Raw Data'!$C$2:$C$5001), '1. Raw Data'!C4531)</f>
        <v>36</v>
      </c>
      <c r="D4531" s="9" t="s">
        <v>5021</v>
      </c>
      <c r="E4531" s="22">
        <v>44747</v>
      </c>
      <c r="F4531" s="9">
        <v>0</v>
      </c>
      <c r="G4531" s="9">
        <v>10945</v>
      </c>
      <c r="H4531" s="15">
        <v>44688</v>
      </c>
      <c r="I4531" s="9" t="s">
        <v>7457</v>
      </c>
      <c r="J4531" s="9">
        <v>130</v>
      </c>
      <c r="K4531" s="9" t="s">
        <v>7487</v>
      </c>
      <c r="L4531" s="9" t="str">
        <f>IF(OR('1. Raw Data'!L4531="Elec", '1. Raw Data'!L4531="elect"), "Electronics", '1. Raw Data'!L4531)</f>
        <v>Home Appliances</v>
      </c>
      <c r="M4531" s="9">
        <v>314</v>
      </c>
      <c r="N4531" s="9">
        <f>IF(ISBLANK('1. Raw Data'!N4531), MEDIAN('1. Raw Data'!$N$2:$N$5001), '1. Raw Data'!N4531)</f>
        <v>144.88999999999999</v>
      </c>
      <c r="O4531" s="9">
        <v>3</v>
      </c>
      <c r="P4531" s="9">
        <f>IF(ISBLANK('1. Raw Data'!P4531), 0, '1. Raw Data'!P4531)</f>
        <v>0</v>
      </c>
      <c r="Q4531" s="9">
        <v>365</v>
      </c>
      <c r="R4531" s="9">
        <v>6</v>
      </c>
      <c r="S4531" s="9">
        <f t="shared" si="210"/>
        <v>942</v>
      </c>
      <c r="T4531" s="9">
        <f t="shared" si="211"/>
        <v>507.33000000000004</v>
      </c>
      <c r="U4531" s="23">
        <f t="shared" si="212"/>
        <v>0.53856687898089173</v>
      </c>
    </row>
    <row r="4532" spans="1:21" x14ac:dyDescent="0.3">
      <c r="A4532" s="9">
        <v>1295</v>
      </c>
      <c r="B4532" s="9" t="str">
        <f>PROPER(TRIM('1. Raw Data'!B4532))</f>
        <v>Customer_4530</v>
      </c>
      <c r="C4532" s="9">
        <f>IF(OR('1. Raw Data'!C4532&lt;18, '1. Raw Data'!C4532&gt;100), MEDIAN('1. Raw Data'!$C$2:$C$5001), '1. Raw Data'!C4532)</f>
        <v>40</v>
      </c>
      <c r="D4532" s="9" t="s">
        <v>5021</v>
      </c>
      <c r="E4532" s="22">
        <v>44927</v>
      </c>
      <c r="F4532" s="9">
        <v>0</v>
      </c>
      <c r="G4532" s="9">
        <v>11454</v>
      </c>
      <c r="H4532" s="15">
        <v>44927</v>
      </c>
      <c r="I4532" s="9" t="s">
        <v>7457</v>
      </c>
      <c r="J4532" s="9">
        <v>140</v>
      </c>
      <c r="K4532" s="9" t="s">
        <v>7468</v>
      </c>
      <c r="L4532" s="9" t="str">
        <f>IF(OR('1. Raw Data'!L4532="Elec", '1. Raw Data'!L4532="elect"), "Electronics", '1. Raw Data'!L4532)</f>
        <v>Home Appliances</v>
      </c>
      <c r="M4532" s="9">
        <v>131.53</v>
      </c>
      <c r="N4532" s="9">
        <f>IF(ISBLANK('1. Raw Data'!N4532), MEDIAN('1. Raw Data'!$N$2:$N$5001), '1. Raw Data'!N4532)</f>
        <v>74.680000000000007</v>
      </c>
      <c r="O4532" s="9">
        <v>5</v>
      </c>
      <c r="P4532" s="9">
        <f>IF(ISBLANK('1. Raw Data'!P4532), 0, '1. Raw Data'!P4532)</f>
        <v>0</v>
      </c>
      <c r="Q4532" s="9">
        <v>334</v>
      </c>
      <c r="R4532" s="9">
        <v>5</v>
      </c>
      <c r="S4532" s="9">
        <f t="shared" si="210"/>
        <v>657.65</v>
      </c>
      <c r="T4532" s="9">
        <f t="shared" si="211"/>
        <v>284.24999999999994</v>
      </c>
      <c r="U4532" s="23">
        <f t="shared" si="212"/>
        <v>0.43222078613244119</v>
      </c>
    </row>
    <row r="4533" spans="1:21" x14ac:dyDescent="0.3">
      <c r="A4533" s="9">
        <v>1202</v>
      </c>
      <c r="B4533" s="9" t="str">
        <f>PROPER(TRIM('1. Raw Data'!B4533))</f>
        <v>Customer_4531</v>
      </c>
      <c r="C4533" s="9">
        <f>IF(OR('1. Raw Data'!C4533&lt;18, '1. Raw Data'!C4533&gt;100), MEDIAN('1. Raw Data'!$C$2:$C$5001), '1. Raw Data'!C4533)</f>
        <v>44</v>
      </c>
      <c r="D4533" s="9" t="s">
        <v>5022</v>
      </c>
      <c r="E4533" s="22">
        <v>45149</v>
      </c>
      <c r="F4533" s="9">
        <v>0</v>
      </c>
      <c r="G4533" s="9">
        <v>12774</v>
      </c>
      <c r="H4533" s="15">
        <v>45238</v>
      </c>
      <c r="I4533" s="9" t="s">
        <v>7456</v>
      </c>
      <c r="J4533" s="9">
        <v>146</v>
      </c>
      <c r="K4533" s="9" t="s">
        <v>7505</v>
      </c>
      <c r="L4533" s="9" t="str">
        <f>IF(OR('1. Raw Data'!L4533="Elec", '1. Raw Data'!L4533="elect"), "Electronics", '1. Raw Data'!L4533)</f>
        <v>Electronics</v>
      </c>
      <c r="M4533" s="9">
        <v>1424.45</v>
      </c>
      <c r="N4533" s="9">
        <f>IF(ISBLANK('1. Raw Data'!N4533), MEDIAN('1. Raw Data'!$N$2:$N$5001), '1. Raw Data'!N4533)</f>
        <v>824.24</v>
      </c>
      <c r="O4533" s="9">
        <v>3</v>
      </c>
      <c r="P4533" s="9">
        <f>IF(ISBLANK('1. Raw Data'!P4533), 0, '1. Raw Data'!P4533)</f>
        <v>0.2</v>
      </c>
      <c r="Q4533" s="9">
        <v>420</v>
      </c>
      <c r="R4533" s="9">
        <v>4</v>
      </c>
      <c r="S4533" s="9">
        <f t="shared" si="210"/>
        <v>3418.6800000000003</v>
      </c>
      <c r="T4533" s="9">
        <f t="shared" si="211"/>
        <v>945.96</v>
      </c>
      <c r="U4533" s="23">
        <f t="shared" si="212"/>
        <v>0.27670328898873248</v>
      </c>
    </row>
    <row r="4534" spans="1:21" x14ac:dyDescent="0.3">
      <c r="A4534" s="9">
        <v>1060</v>
      </c>
      <c r="B4534" s="9" t="str">
        <f>PROPER(TRIM('1. Raw Data'!B4534))</f>
        <v>Customer_4532</v>
      </c>
      <c r="C4534" s="9">
        <f>IF(OR('1. Raw Data'!C4534&lt;18, '1. Raw Data'!C4534&gt;100), MEDIAN('1. Raw Data'!$C$2:$C$5001), '1. Raw Data'!C4534)</f>
        <v>47</v>
      </c>
      <c r="D4534" s="9" t="s">
        <v>5022</v>
      </c>
      <c r="E4534" s="22">
        <v>44803</v>
      </c>
      <c r="F4534" s="9">
        <v>0</v>
      </c>
      <c r="G4534" s="9">
        <v>13117</v>
      </c>
      <c r="H4534" s="15">
        <v>44803</v>
      </c>
      <c r="I4534" s="9" t="s">
        <v>7456</v>
      </c>
      <c r="J4534" s="9">
        <v>132</v>
      </c>
      <c r="K4534" s="9" t="s">
        <v>7506</v>
      </c>
      <c r="L4534" s="9" t="str">
        <f>IF(OR('1. Raw Data'!L4534="Elec", '1. Raw Data'!L4534="elect"), "Electronics", '1. Raw Data'!L4534)</f>
        <v>Sports</v>
      </c>
      <c r="M4534" s="9">
        <v>55.48</v>
      </c>
      <c r="N4534" s="9">
        <f>IF(ISBLANK('1. Raw Data'!N4534), MEDIAN('1. Raw Data'!$N$2:$N$5001), '1. Raw Data'!N4534)</f>
        <v>429.51499999999999</v>
      </c>
      <c r="O4534" s="9">
        <v>5</v>
      </c>
      <c r="P4534" s="9">
        <f>IF(ISBLANK('1. Raw Data'!P4534), 0, '1. Raw Data'!P4534)</f>
        <v>0</v>
      </c>
      <c r="Q4534" s="9">
        <v>688</v>
      </c>
      <c r="R4534" s="9">
        <v>6</v>
      </c>
      <c r="S4534" s="9">
        <f t="shared" si="210"/>
        <v>277.39999999999998</v>
      </c>
      <c r="T4534" s="9">
        <f t="shared" si="211"/>
        <v>-1870.1749999999997</v>
      </c>
      <c r="U4534" s="23">
        <f t="shared" si="212"/>
        <v>-6.7417988464311458</v>
      </c>
    </row>
    <row r="4535" spans="1:21" x14ac:dyDescent="0.3">
      <c r="A4535" s="9">
        <v>1945</v>
      </c>
      <c r="B4535" s="9" t="str">
        <f>PROPER(TRIM('1. Raw Data'!B4535))</f>
        <v>Customer_4533</v>
      </c>
      <c r="C4535" s="9">
        <f>IF(OR('1. Raw Data'!C4535&lt;18, '1. Raw Data'!C4535&gt;100), MEDIAN('1. Raw Data'!$C$2:$C$5001), '1. Raw Data'!C4535)</f>
        <v>27</v>
      </c>
      <c r="D4535" s="9" t="s">
        <v>5021</v>
      </c>
      <c r="E4535" s="22">
        <v>45003</v>
      </c>
      <c r="F4535" s="9">
        <v>0</v>
      </c>
      <c r="G4535" s="9">
        <v>13663</v>
      </c>
      <c r="H4535" s="15">
        <v>45003</v>
      </c>
      <c r="I4535" s="9" t="s">
        <v>7457</v>
      </c>
      <c r="J4535" s="9">
        <v>110</v>
      </c>
      <c r="K4535" s="9" t="s">
        <v>7493</v>
      </c>
      <c r="L4535" s="9" t="str">
        <f>IF(OR('1. Raw Data'!L4535="Elec", '1. Raw Data'!L4535="elect"), "Electronics", '1. Raw Data'!L4535)</f>
        <v>Sports</v>
      </c>
      <c r="M4535" s="9">
        <v>1466.4</v>
      </c>
      <c r="N4535" s="9">
        <f>IF(ISBLANK('1. Raw Data'!N4535), MEDIAN('1. Raw Data'!$N$2:$N$5001), '1. Raw Data'!N4535)</f>
        <v>913.04</v>
      </c>
      <c r="O4535" s="9">
        <v>4</v>
      </c>
      <c r="P4535" s="9">
        <f>IF(ISBLANK('1. Raw Data'!P4535), 0, '1. Raw Data'!P4535)</f>
        <v>0.2</v>
      </c>
      <c r="Q4535" s="9">
        <v>430</v>
      </c>
      <c r="R4535" s="9">
        <v>5</v>
      </c>
      <c r="S4535" s="9">
        <f t="shared" si="210"/>
        <v>4692.4800000000005</v>
      </c>
      <c r="T4535" s="9">
        <f t="shared" si="211"/>
        <v>1040.3200000000006</v>
      </c>
      <c r="U4535" s="23">
        <f t="shared" si="212"/>
        <v>0.22169939989088935</v>
      </c>
    </row>
    <row r="4536" spans="1:21" x14ac:dyDescent="0.3">
      <c r="A4536" s="9">
        <v>1962</v>
      </c>
      <c r="B4536" s="9" t="str">
        <f>PROPER(TRIM('1. Raw Data'!B4536))</f>
        <v>Customer_4534</v>
      </c>
      <c r="C4536" s="9">
        <f>IF(OR('1. Raw Data'!C4536&lt;18, '1. Raw Data'!C4536&gt;100), MEDIAN('1. Raw Data'!$C$2:$C$5001), '1. Raw Data'!C4536)</f>
        <v>37</v>
      </c>
      <c r="D4536" s="9" t="s">
        <v>5022</v>
      </c>
      <c r="E4536" s="22">
        <v>44313</v>
      </c>
      <c r="F4536" s="9">
        <v>0</v>
      </c>
      <c r="G4536" s="9">
        <v>11058</v>
      </c>
      <c r="H4536" s="15">
        <v>44313</v>
      </c>
      <c r="I4536" s="9" t="s">
        <v>7456</v>
      </c>
      <c r="J4536" s="9">
        <v>127</v>
      </c>
      <c r="K4536" s="9" t="s">
        <v>7489</v>
      </c>
      <c r="L4536" s="9" t="str">
        <f>IF(OR('1. Raw Data'!L4536="Elec", '1. Raw Data'!L4536="elect"), "Electronics", '1. Raw Data'!L4536)</f>
        <v>Electronics</v>
      </c>
      <c r="M4536" s="9">
        <v>1106.8399999999999</v>
      </c>
      <c r="N4536" s="9">
        <f>IF(ISBLANK('1. Raw Data'!N4536), MEDIAN('1. Raw Data'!$N$2:$N$5001), '1. Raw Data'!N4536)</f>
        <v>429.51499999999999</v>
      </c>
      <c r="O4536" s="9">
        <v>4</v>
      </c>
      <c r="P4536" s="9">
        <f>IF(ISBLANK('1. Raw Data'!P4536), 0, '1. Raw Data'!P4536)</f>
        <v>0</v>
      </c>
      <c r="Q4536" s="9">
        <v>581</v>
      </c>
      <c r="R4536" s="9">
        <v>4</v>
      </c>
      <c r="S4536" s="9">
        <f t="shared" si="210"/>
        <v>4427.3599999999997</v>
      </c>
      <c r="T4536" s="9">
        <f t="shared" si="211"/>
        <v>2709.2999999999997</v>
      </c>
      <c r="U4536" s="23">
        <f t="shared" si="212"/>
        <v>0.61194481587221272</v>
      </c>
    </row>
    <row r="4537" spans="1:21" x14ac:dyDescent="0.3">
      <c r="A4537" s="9">
        <v>2337</v>
      </c>
      <c r="B4537" s="9" t="str">
        <f>PROPER(TRIM('1. Raw Data'!B4537))</f>
        <v>Customer_4535</v>
      </c>
      <c r="C4537" s="9">
        <f>IF(OR('1. Raw Data'!C4537&lt;18, '1. Raw Data'!C4537&gt;100), MEDIAN('1. Raw Data'!$C$2:$C$5001), '1. Raw Data'!C4537)</f>
        <v>49</v>
      </c>
      <c r="D4537" s="9" t="s">
        <v>5021</v>
      </c>
      <c r="E4537" s="22">
        <v>44806</v>
      </c>
      <c r="F4537" s="9">
        <v>0</v>
      </c>
      <c r="G4537" s="9">
        <v>12236</v>
      </c>
      <c r="H4537" s="15">
        <v>44601</v>
      </c>
      <c r="I4537" s="9" t="s">
        <v>7457</v>
      </c>
      <c r="J4537" s="9">
        <v>108</v>
      </c>
      <c r="K4537" s="9" t="s">
        <v>7496</v>
      </c>
      <c r="L4537" s="9" t="str">
        <f>IF(OR('1. Raw Data'!L4537="Elec", '1. Raw Data'!L4537="elect"), "Electronics", '1. Raw Data'!L4537)</f>
        <v>Home Appliances</v>
      </c>
      <c r="M4537" s="9">
        <v>526.32000000000005</v>
      </c>
      <c r="N4537" s="9">
        <f>IF(ISBLANK('1. Raw Data'!N4537), MEDIAN('1. Raw Data'!$N$2:$N$5001), '1. Raw Data'!N4537)</f>
        <v>229.18</v>
      </c>
      <c r="O4537" s="9">
        <v>2</v>
      </c>
      <c r="P4537" s="9">
        <f>IF(ISBLANK('1. Raw Data'!P4537), 0, '1. Raw Data'!P4537)</f>
        <v>0</v>
      </c>
      <c r="Q4537" s="9">
        <v>388</v>
      </c>
      <c r="R4537" s="9">
        <v>7</v>
      </c>
      <c r="S4537" s="9">
        <f t="shared" si="210"/>
        <v>1052.6400000000001</v>
      </c>
      <c r="T4537" s="9">
        <f t="shared" si="211"/>
        <v>594.28000000000009</v>
      </c>
      <c r="U4537" s="23">
        <f t="shared" si="212"/>
        <v>0.56456148350813196</v>
      </c>
    </row>
    <row r="4538" spans="1:21" x14ac:dyDescent="0.3">
      <c r="A4538" s="9">
        <v>2184</v>
      </c>
      <c r="B4538" s="9" t="str">
        <f>PROPER(TRIM('1. Raw Data'!B4538))</f>
        <v>Customer_4536</v>
      </c>
      <c r="C4538" s="9">
        <f>IF(OR('1. Raw Data'!C4538&lt;18, '1. Raw Data'!C4538&gt;100), MEDIAN('1. Raw Data'!$C$2:$C$5001), '1. Raw Data'!C4538)</f>
        <v>44</v>
      </c>
      <c r="D4538" s="9" t="s">
        <v>5019</v>
      </c>
      <c r="E4538" s="22">
        <v>44443</v>
      </c>
      <c r="F4538" s="9">
        <v>0</v>
      </c>
      <c r="G4538" s="9">
        <v>11112</v>
      </c>
      <c r="H4538" s="15">
        <v>44295</v>
      </c>
      <c r="I4538" s="9" t="s">
        <v>7456</v>
      </c>
      <c r="J4538" s="9">
        <v>136</v>
      </c>
      <c r="K4538" s="9" t="s">
        <v>7503</v>
      </c>
      <c r="L4538" s="9" t="str">
        <f>IF(OR('1. Raw Data'!L4538="Elec", '1. Raw Data'!L4538="elect"), "Electronics", '1. Raw Data'!L4538)</f>
        <v>Electronics</v>
      </c>
      <c r="M4538" s="9">
        <v>1061.8399999999999</v>
      </c>
      <c r="N4538" s="9">
        <f>IF(ISBLANK('1. Raw Data'!N4538), MEDIAN('1. Raw Data'!$N$2:$N$5001), '1. Raw Data'!N4538)</f>
        <v>696.52</v>
      </c>
      <c r="O4538" s="9">
        <v>3</v>
      </c>
      <c r="P4538" s="9">
        <f>IF(ISBLANK('1. Raw Data'!P4538), 0, '1. Raw Data'!P4538)</f>
        <v>0</v>
      </c>
      <c r="Q4538" s="9">
        <v>338</v>
      </c>
      <c r="R4538" s="9">
        <v>9</v>
      </c>
      <c r="S4538" s="9">
        <f t="shared" si="210"/>
        <v>3185.5199999999995</v>
      </c>
      <c r="T4538" s="9">
        <f t="shared" si="211"/>
        <v>1095.9599999999996</v>
      </c>
      <c r="U4538" s="23">
        <f t="shared" si="212"/>
        <v>0.34404430045957951</v>
      </c>
    </row>
    <row r="4539" spans="1:21" x14ac:dyDescent="0.3">
      <c r="A4539" s="9">
        <v>1330</v>
      </c>
      <c r="B4539" s="9" t="str">
        <f>PROPER(TRIM('1. Raw Data'!B4539))</f>
        <v>Customer_4537</v>
      </c>
      <c r="C4539" s="9">
        <f>IF(OR('1. Raw Data'!C4539&lt;18, '1. Raw Data'!C4539&gt;100), MEDIAN('1. Raw Data'!$C$2:$C$5001), '1. Raw Data'!C4539)</f>
        <v>40</v>
      </c>
      <c r="D4539" s="9" t="s">
        <v>5023</v>
      </c>
      <c r="E4539" s="22">
        <v>43992</v>
      </c>
      <c r="F4539" s="9">
        <v>0</v>
      </c>
      <c r="G4539" s="9">
        <v>13406</v>
      </c>
      <c r="H4539" s="15">
        <v>44110</v>
      </c>
      <c r="I4539" s="9" t="s">
        <v>7455</v>
      </c>
      <c r="J4539" s="9">
        <v>142</v>
      </c>
      <c r="K4539" s="9" t="s">
        <v>7500</v>
      </c>
      <c r="L4539" s="9" t="str">
        <f>IF(OR('1. Raw Data'!L4539="Elec", '1. Raw Data'!L4539="elect"), "Electronics", '1. Raw Data'!L4539)</f>
        <v>Home Appliances</v>
      </c>
      <c r="M4539" s="9">
        <v>1235.92</v>
      </c>
      <c r="N4539" s="9">
        <f>IF(ISBLANK('1. Raw Data'!N4539), MEDIAN('1. Raw Data'!$N$2:$N$5001), '1. Raw Data'!N4539)</f>
        <v>808.07</v>
      </c>
      <c r="O4539" s="9">
        <v>4</v>
      </c>
      <c r="P4539" s="9">
        <f>IF(ISBLANK('1. Raw Data'!P4539), 0, '1. Raw Data'!P4539)</f>
        <v>0.05</v>
      </c>
      <c r="Q4539" s="9">
        <v>463</v>
      </c>
      <c r="R4539" s="9">
        <v>6</v>
      </c>
      <c r="S4539" s="9">
        <f t="shared" si="210"/>
        <v>4696.4960000000001</v>
      </c>
      <c r="T4539" s="9">
        <f t="shared" si="211"/>
        <v>1464.2159999999999</v>
      </c>
      <c r="U4539" s="23">
        <f t="shared" si="212"/>
        <v>0.31176775195805551</v>
      </c>
    </row>
    <row r="4540" spans="1:21" x14ac:dyDescent="0.3">
      <c r="A4540" s="9">
        <v>1337</v>
      </c>
      <c r="B4540" s="9" t="str">
        <f>PROPER(TRIM('1. Raw Data'!B4540))</f>
        <v>Customer_4538</v>
      </c>
      <c r="C4540" s="9">
        <f>IF(OR('1. Raw Data'!C4540&lt;18, '1. Raw Data'!C4540&gt;100), MEDIAN('1. Raw Data'!$C$2:$C$5001), '1. Raw Data'!C4540)</f>
        <v>58</v>
      </c>
      <c r="D4540" s="9" t="s">
        <v>5022</v>
      </c>
      <c r="E4540" s="22">
        <v>44639</v>
      </c>
      <c r="F4540" s="9">
        <v>0</v>
      </c>
      <c r="G4540" s="9">
        <v>10946</v>
      </c>
      <c r="H4540" s="15">
        <v>44639</v>
      </c>
      <c r="I4540" s="9" t="s">
        <v>7457</v>
      </c>
      <c r="J4540" s="9">
        <v>135</v>
      </c>
      <c r="K4540" s="9" t="s">
        <v>7458</v>
      </c>
      <c r="L4540" s="9" t="str">
        <f>IF(OR('1. Raw Data'!L4540="Elec", '1. Raw Data'!L4540="elect"), "Electronics", '1. Raw Data'!L4540)</f>
        <v>Home Appliances</v>
      </c>
      <c r="M4540" s="9">
        <v>405.77</v>
      </c>
      <c r="N4540" s="9">
        <f>IF(ISBLANK('1. Raw Data'!N4540), MEDIAN('1. Raw Data'!$N$2:$N$5001), '1. Raw Data'!N4540)</f>
        <v>183.65</v>
      </c>
      <c r="O4540" s="9">
        <v>1</v>
      </c>
      <c r="P4540" s="9">
        <f>IF(ISBLANK('1. Raw Data'!P4540), 0, '1. Raw Data'!P4540)</f>
        <v>0</v>
      </c>
      <c r="Q4540" s="9">
        <v>352</v>
      </c>
      <c r="R4540" s="9">
        <v>8</v>
      </c>
      <c r="S4540" s="9">
        <f t="shared" si="210"/>
        <v>405.77</v>
      </c>
      <c r="T4540" s="9">
        <f t="shared" si="211"/>
        <v>222.11999999999998</v>
      </c>
      <c r="U4540" s="23">
        <f t="shared" si="212"/>
        <v>0.54740370160435714</v>
      </c>
    </row>
    <row r="4541" spans="1:21" x14ac:dyDescent="0.3">
      <c r="A4541" s="9">
        <v>2327</v>
      </c>
      <c r="B4541" s="9" t="str">
        <f>PROPER(TRIM('1. Raw Data'!B4541))</f>
        <v>Customer_4539</v>
      </c>
      <c r="C4541" s="9">
        <f>IF(OR('1. Raw Data'!C4541&lt;18, '1. Raw Data'!C4541&gt;100), MEDIAN('1. Raw Data'!$C$2:$C$5001), '1. Raw Data'!C4541)</f>
        <v>65</v>
      </c>
      <c r="D4541" s="9" t="s">
        <v>5020</v>
      </c>
      <c r="E4541" s="22">
        <v>45293</v>
      </c>
      <c r="F4541" s="9">
        <v>0</v>
      </c>
      <c r="G4541" s="9">
        <v>10135</v>
      </c>
      <c r="H4541" s="15">
        <v>45323</v>
      </c>
      <c r="I4541" s="9" t="s">
        <v>7456</v>
      </c>
      <c r="J4541" s="9">
        <v>136</v>
      </c>
      <c r="K4541" s="9" t="s">
        <v>7503</v>
      </c>
      <c r="L4541" s="9" t="str">
        <f>IF(OR('1. Raw Data'!L4541="Elec", '1. Raw Data'!L4541="elect"), "Electronics", '1. Raw Data'!L4541)</f>
        <v>Sports</v>
      </c>
      <c r="M4541" s="9">
        <v>1167.8</v>
      </c>
      <c r="N4541" s="9">
        <f>IF(ISBLANK('1. Raw Data'!N4541), MEDIAN('1. Raw Data'!$N$2:$N$5001), '1. Raw Data'!N4541)</f>
        <v>488.89</v>
      </c>
      <c r="O4541" s="9">
        <v>4</v>
      </c>
      <c r="P4541" s="9">
        <f>IF(ISBLANK('1. Raw Data'!P4541), 0, '1. Raw Data'!P4541)</f>
        <v>0.05</v>
      </c>
      <c r="Q4541" s="9">
        <v>365</v>
      </c>
      <c r="R4541" s="9">
        <v>7</v>
      </c>
      <c r="S4541" s="9">
        <f t="shared" si="210"/>
        <v>4437.6399999999994</v>
      </c>
      <c r="T4541" s="9">
        <f t="shared" si="211"/>
        <v>2482.0799999999995</v>
      </c>
      <c r="U4541" s="23">
        <f t="shared" si="212"/>
        <v>0.55932432554240541</v>
      </c>
    </row>
    <row r="4542" spans="1:21" x14ac:dyDescent="0.3">
      <c r="A4542" s="9">
        <v>2361</v>
      </c>
      <c r="B4542" s="9" t="str">
        <f>PROPER(TRIM('1. Raw Data'!B4542))</f>
        <v>Customer_4540</v>
      </c>
      <c r="C4542" s="9">
        <f>IF(OR('1. Raw Data'!C4542&lt;18, '1. Raw Data'!C4542&gt;100), MEDIAN('1. Raw Data'!$C$2:$C$5001), '1. Raw Data'!C4542)</f>
        <v>32</v>
      </c>
      <c r="D4542" s="9" t="s">
        <v>5020</v>
      </c>
      <c r="E4542" s="22">
        <v>43902</v>
      </c>
      <c r="F4542" s="9">
        <v>1</v>
      </c>
      <c r="G4542" s="9">
        <v>12593</v>
      </c>
      <c r="H4542" s="15">
        <v>44168</v>
      </c>
      <c r="I4542" s="9" t="s">
        <v>7455</v>
      </c>
      <c r="J4542" s="9">
        <v>148</v>
      </c>
      <c r="K4542" s="9" t="s">
        <v>7491</v>
      </c>
      <c r="L4542" s="9" t="str">
        <f>IF(OR('1. Raw Data'!L4542="Elec", '1. Raw Data'!L4542="elect"), "Electronics", '1. Raw Data'!L4542)</f>
        <v>Sports</v>
      </c>
      <c r="M4542" s="9">
        <v>1216.3399999999999</v>
      </c>
      <c r="N4542" s="9">
        <f>IF(ISBLANK('1. Raw Data'!N4542), MEDIAN('1. Raw Data'!$N$2:$N$5001), '1. Raw Data'!N4542)</f>
        <v>746.3</v>
      </c>
      <c r="O4542" s="9">
        <v>4</v>
      </c>
      <c r="P4542" s="9">
        <f>IF(ISBLANK('1. Raw Data'!P4542), 0, '1. Raw Data'!P4542)</f>
        <v>0.1</v>
      </c>
      <c r="Q4542" s="9">
        <v>1756</v>
      </c>
      <c r="R4542" s="9">
        <v>1</v>
      </c>
      <c r="S4542" s="9">
        <f t="shared" si="210"/>
        <v>4378.8239999999996</v>
      </c>
      <c r="T4542" s="9">
        <f t="shared" si="211"/>
        <v>1393.6239999999998</v>
      </c>
      <c r="U4542" s="23">
        <f t="shared" si="212"/>
        <v>0.31826444725798525</v>
      </c>
    </row>
    <row r="4543" spans="1:21" x14ac:dyDescent="0.3">
      <c r="A4543" s="9">
        <v>1638</v>
      </c>
      <c r="B4543" s="9" t="str">
        <f>PROPER(TRIM('1. Raw Data'!B4543))</f>
        <v>Customer_4541</v>
      </c>
      <c r="C4543" s="9">
        <f>IF(OR('1. Raw Data'!C4543&lt;18, '1. Raw Data'!C4543&gt;100), MEDIAN('1. Raw Data'!$C$2:$C$5001), '1. Raw Data'!C4543)</f>
        <v>40</v>
      </c>
      <c r="D4543" s="9" t="s">
        <v>5020</v>
      </c>
      <c r="E4543" s="22">
        <v>44859</v>
      </c>
      <c r="F4543" s="9">
        <v>0</v>
      </c>
      <c r="G4543" s="9">
        <v>10792</v>
      </c>
      <c r="H4543" s="15">
        <v>44859</v>
      </c>
      <c r="I4543" s="9" t="s">
        <v>7456</v>
      </c>
      <c r="J4543" s="9">
        <v>136</v>
      </c>
      <c r="K4543" s="9" t="s">
        <v>7503</v>
      </c>
      <c r="L4543" s="9" t="str">
        <f>IF(OR('1. Raw Data'!L4543="Elec", '1. Raw Data'!L4543="elect"), "Electronics", '1. Raw Data'!L4543)</f>
        <v>Home Appliances</v>
      </c>
      <c r="M4543" s="9">
        <v>411.56</v>
      </c>
      <c r="N4543" s="9">
        <f>IF(ISBLANK('1. Raw Data'!N4543), MEDIAN('1. Raw Data'!$N$2:$N$5001), '1. Raw Data'!N4543)</f>
        <v>253.84</v>
      </c>
      <c r="O4543" s="9">
        <v>3</v>
      </c>
      <c r="P4543" s="9">
        <f>IF(ISBLANK('1. Raw Data'!P4543), 0, '1. Raw Data'!P4543)</f>
        <v>0</v>
      </c>
      <c r="Q4543" s="9">
        <v>753</v>
      </c>
      <c r="R4543" s="9">
        <v>4</v>
      </c>
      <c r="S4543" s="9">
        <f t="shared" si="210"/>
        <v>1234.68</v>
      </c>
      <c r="T4543" s="9">
        <f t="shared" si="211"/>
        <v>473.16000000000008</v>
      </c>
      <c r="U4543" s="23">
        <f t="shared" si="212"/>
        <v>0.38322480318787061</v>
      </c>
    </row>
    <row r="4544" spans="1:21" x14ac:dyDescent="0.3">
      <c r="A4544" s="9">
        <v>1274</v>
      </c>
      <c r="B4544" s="9" t="str">
        <f>PROPER(TRIM('1. Raw Data'!B4544))</f>
        <v>Customer_4542</v>
      </c>
      <c r="C4544" s="9">
        <f>IF(OR('1. Raw Data'!C4544&lt;18, '1. Raw Data'!C4544&gt;100), MEDIAN('1. Raw Data'!$C$2:$C$5001), '1. Raw Data'!C4544)</f>
        <v>51</v>
      </c>
      <c r="D4544" s="9" t="s">
        <v>5023</v>
      </c>
      <c r="E4544" s="22">
        <v>45000</v>
      </c>
      <c r="F4544" s="9">
        <v>1</v>
      </c>
      <c r="G4544" s="9">
        <v>11136</v>
      </c>
      <c r="H4544" s="15">
        <v>45000</v>
      </c>
      <c r="I4544" s="9" t="s">
        <v>7456</v>
      </c>
      <c r="J4544" s="9">
        <v>125</v>
      </c>
      <c r="K4544" s="9" t="s">
        <v>7479</v>
      </c>
      <c r="L4544" s="9" t="str">
        <f>IF(OR('1. Raw Data'!L4544="Elec", '1. Raw Data'!L4544="elect"), "Electronics", '1. Raw Data'!L4544)</f>
        <v>Home Appliances</v>
      </c>
      <c r="M4544" s="9">
        <v>110.79</v>
      </c>
      <c r="N4544" s="9">
        <f>IF(ISBLANK('1. Raw Data'!N4544), MEDIAN('1. Raw Data'!$N$2:$N$5001), '1. Raw Data'!N4544)</f>
        <v>50.2</v>
      </c>
      <c r="O4544" s="9">
        <v>5</v>
      </c>
      <c r="P4544" s="9">
        <f>IF(ISBLANK('1. Raw Data'!P4544), 0, '1. Raw Data'!P4544)</f>
        <v>0</v>
      </c>
      <c r="Q4544" s="9">
        <v>658</v>
      </c>
      <c r="R4544" s="9">
        <v>2</v>
      </c>
      <c r="S4544" s="9">
        <f t="shared" si="210"/>
        <v>553.95000000000005</v>
      </c>
      <c r="T4544" s="9">
        <f t="shared" si="211"/>
        <v>302.95000000000005</v>
      </c>
      <c r="U4544" s="23">
        <f t="shared" si="212"/>
        <v>0.54689051358425855</v>
      </c>
    </row>
    <row r="4545" spans="1:21" x14ac:dyDescent="0.3">
      <c r="A4545" s="9">
        <v>2187</v>
      </c>
      <c r="B4545" s="9" t="str">
        <f>PROPER(TRIM('1. Raw Data'!B4545))</f>
        <v>Customer_4543</v>
      </c>
      <c r="C4545" s="9">
        <f>IF(OR('1. Raw Data'!C4545&lt;18, '1. Raw Data'!C4545&gt;100), MEDIAN('1. Raw Data'!$C$2:$C$5001), '1. Raw Data'!C4545)</f>
        <v>29</v>
      </c>
      <c r="D4545" s="9" t="s">
        <v>5021</v>
      </c>
      <c r="E4545" s="22">
        <v>44889</v>
      </c>
      <c r="F4545" s="9">
        <v>1</v>
      </c>
      <c r="G4545" s="9">
        <v>13243</v>
      </c>
      <c r="H4545" s="15">
        <v>44889</v>
      </c>
      <c r="I4545" s="9" t="s">
        <v>7455</v>
      </c>
      <c r="J4545" s="9">
        <v>120</v>
      </c>
      <c r="K4545" s="9" t="s">
        <v>7488</v>
      </c>
      <c r="L4545" s="9" t="str">
        <f>IF(OR('1. Raw Data'!L4545="Elec", '1. Raw Data'!L4545="elect"), "Electronics", '1. Raw Data'!L4545)</f>
        <v>Home Appliances</v>
      </c>
      <c r="M4545" s="9">
        <v>345.98</v>
      </c>
      <c r="N4545" s="9">
        <f>IF(ISBLANK('1. Raw Data'!N4545), MEDIAN('1. Raw Data'!$N$2:$N$5001), '1. Raw Data'!N4545)</f>
        <v>207.75</v>
      </c>
      <c r="O4545" s="9">
        <v>1</v>
      </c>
      <c r="P4545" s="9">
        <f>IF(ISBLANK('1. Raw Data'!P4545), 0, '1. Raw Data'!P4545)</f>
        <v>0</v>
      </c>
      <c r="Q4545" s="9">
        <v>769</v>
      </c>
      <c r="R4545" s="9">
        <v>3</v>
      </c>
      <c r="S4545" s="9">
        <f t="shared" si="210"/>
        <v>345.98</v>
      </c>
      <c r="T4545" s="9">
        <f t="shared" si="211"/>
        <v>138.23000000000002</v>
      </c>
      <c r="U4545" s="23">
        <f t="shared" si="212"/>
        <v>0.3995317648418984</v>
      </c>
    </row>
    <row r="4546" spans="1:21" x14ac:dyDescent="0.3">
      <c r="A4546" s="9">
        <v>2466</v>
      </c>
      <c r="B4546" s="9" t="str">
        <f>PROPER(TRIM('1. Raw Data'!B4546))</f>
        <v>Customer_4544</v>
      </c>
      <c r="C4546" s="9">
        <f>IF(OR('1. Raw Data'!C4546&lt;18, '1. Raw Data'!C4546&gt;100), MEDIAN('1. Raw Data'!$C$2:$C$5001), '1. Raw Data'!C4546)</f>
        <v>48</v>
      </c>
      <c r="D4546" s="9" t="s">
        <v>5021</v>
      </c>
      <c r="E4546" s="22">
        <v>45001</v>
      </c>
      <c r="F4546" s="9">
        <v>0</v>
      </c>
      <c r="G4546" s="9">
        <v>11362</v>
      </c>
      <c r="H4546" s="15">
        <v>45001</v>
      </c>
      <c r="I4546" s="9" t="s">
        <v>7455</v>
      </c>
      <c r="J4546" s="9">
        <v>145</v>
      </c>
      <c r="K4546" s="9" t="s">
        <v>7470</v>
      </c>
      <c r="L4546" s="9" t="str">
        <f>IF(OR('1. Raw Data'!L4546="Elec", '1. Raw Data'!L4546="elect"), "Electronics", '1. Raw Data'!L4546)</f>
        <v>Sports</v>
      </c>
      <c r="M4546" s="9">
        <v>340.94</v>
      </c>
      <c r="N4546" s="9">
        <f>IF(ISBLANK('1. Raw Data'!N4546), MEDIAN('1. Raw Data'!$N$2:$N$5001), '1. Raw Data'!N4546)</f>
        <v>429.51499999999999</v>
      </c>
      <c r="O4546" s="9">
        <v>1</v>
      </c>
      <c r="P4546" s="9">
        <f>IF(ISBLANK('1. Raw Data'!P4546), 0, '1. Raw Data'!P4546)</f>
        <v>0</v>
      </c>
      <c r="Q4546" s="9">
        <v>657</v>
      </c>
      <c r="R4546" s="9">
        <v>5</v>
      </c>
      <c r="S4546" s="9">
        <f t="shared" si="210"/>
        <v>340.94</v>
      </c>
      <c r="T4546" s="9">
        <f t="shared" si="211"/>
        <v>-88.574999999999989</v>
      </c>
      <c r="U4546" s="23">
        <f t="shared" si="212"/>
        <v>-0.25979644512230887</v>
      </c>
    </row>
    <row r="4547" spans="1:21" x14ac:dyDescent="0.3">
      <c r="A4547" s="9">
        <v>1318</v>
      </c>
      <c r="B4547" s="9" t="str">
        <f>PROPER(TRIM('1. Raw Data'!B4547))</f>
        <v>Customer_4545</v>
      </c>
      <c r="C4547" s="9">
        <f>IF(OR('1. Raw Data'!C4547&lt;18, '1. Raw Data'!C4547&gt;100), MEDIAN('1. Raw Data'!$C$2:$C$5001), '1. Raw Data'!C4547)</f>
        <v>73</v>
      </c>
      <c r="D4547" s="9" t="s">
        <v>5018</v>
      </c>
      <c r="E4547" s="22">
        <v>45218</v>
      </c>
      <c r="F4547" s="9">
        <v>0</v>
      </c>
      <c r="G4547" s="9">
        <v>10554</v>
      </c>
      <c r="H4547" s="15">
        <v>45218</v>
      </c>
      <c r="I4547" s="9" t="s">
        <v>7457</v>
      </c>
      <c r="J4547" s="9">
        <v>117</v>
      </c>
      <c r="K4547" s="9" t="s">
        <v>7483</v>
      </c>
      <c r="L4547" s="9" t="str">
        <f>IF(OR('1. Raw Data'!L4547="Elec", '1. Raw Data'!L4547="elect"), "Electronics", '1. Raw Data'!L4547)</f>
        <v>Home Appliances</v>
      </c>
      <c r="M4547" s="9">
        <v>144.6</v>
      </c>
      <c r="N4547" s="9">
        <f>IF(ISBLANK('1. Raw Data'!N4547), MEDIAN('1. Raw Data'!$N$2:$N$5001), '1. Raw Data'!N4547)</f>
        <v>69.150000000000006</v>
      </c>
      <c r="O4547" s="9">
        <v>5</v>
      </c>
      <c r="P4547" s="9">
        <f>IF(ISBLANK('1. Raw Data'!P4547), 0, '1. Raw Data'!P4547)</f>
        <v>0.1</v>
      </c>
      <c r="Q4547" s="9">
        <v>440</v>
      </c>
      <c r="R4547" s="9">
        <v>1</v>
      </c>
      <c r="S4547" s="9">
        <f t="shared" ref="S4547:S4610" si="213">M4547 * O4547 * (1 - P4547)</f>
        <v>650.70000000000005</v>
      </c>
      <c r="T4547" s="9">
        <f t="shared" ref="T4547:T4610" si="214">S4547 - (N4547 * O4547)</f>
        <v>304.95000000000005</v>
      </c>
      <c r="U4547" s="23">
        <f t="shared" ref="U4547:U4610" si="215">T4547 / S4547</f>
        <v>0.46864914707238364</v>
      </c>
    </row>
    <row r="4548" spans="1:21" x14ac:dyDescent="0.3">
      <c r="A4548" s="9">
        <v>1588</v>
      </c>
      <c r="B4548" s="9" t="str">
        <f>PROPER(TRIM('1. Raw Data'!B4548))</f>
        <v>Customer_4546</v>
      </c>
      <c r="C4548" s="9">
        <f>IF(OR('1. Raw Data'!C4548&lt;18, '1. Raw Data'!C4548&gt;100), MEDIAN('1. Raw Data'!$C$2:$C$5001), '1. Raw Data'!C4548)</f>
        <v>40</v>
      </c>
      <c r="D4548" s="9" t="s">
        <v>5020</v>
      </c>
      <c r="E4548" s="22">
        <v>45101</v>
      </c>
      <c r="F4548" s="9">
        <v>0</v>
      </c>
      <c r="G4548" s="9">
        <v>12941</v>
      </c>
      <c r="H4548" s="15">
        <v>45101</v>
      </c>
      <c r="I4548" s="9" t="s">
        <v>7456</v>
      </c>
      <c r="J4548" s="9">
        <v>123</v>
      </c>
      <c r="K4548" s="9" t="s">
        <v>7502</v>
      </c>
      <c r="L4548" s="9" t="str">
        <f>IF(OR('1. Raw Data'!L4548="Elec", '1. Raw Data'!L4548="elect"), "Electronics", '1. Raw Data'!L4548)</f>
        <v>Electronics</v>
      </c>
      <c r="M4548" s="9">
        <v>1102.71</v>
      </c>
      <c r="N4548" s="9">
        <f>IF(ISBLANK('1. Raw Data'!N4548), MEDIAN('1. Raw Data'!$N$2:$N$5001), '1. Raw Data'!N4548)</f>
        <v>548.44000000000005</v>
      </c>
      <c r="O4548" s="9">
        <v>3</v>
      </c>
      <c r="P4548" s="9">
        <f>IF(ISBLANK('1. Raw Data'!P4548), 0, '1. Raw Data'!P4548)</f>
        <v>0</v>
      </c>
      <c r="Q4548" s="9">
        <v>397</v>
      </c>
      <c r="R4548" s="9">
        <v>5</v>
      </c>
      <c r="S4548" s="9">
        <f t="shared" si="213"/>
        <v>3308.13</v>
      </c>
      <c r="T4548" s="9">
        <f t="shared" si="214"/>
        <v>1662.81</v>
      </c>
      <c r="U4548" s="23">
        <f t="shared" si="215"/>
        <v>0.50264348740829412</v>
      </c>
    </row>
    <row r="4549" spans="1:21" x14ac:dyDescent="0.3">
      <c r="A4549" s="9">
        <v>1503</v>
      </c>
      <c r="B4549" s="9" t="str">
        <f>PROPER(TRIM('1. Raw Data'!B4549))</f>
        <v>Customer_4547</v>
      </c>
      <c r="C4549" s="9">
        <f>IF(OR('1. Raw Data'!C4549&lt;18, '1. Raw Data'!C4549&gt;100), MEDIAN('1. Raw Data'!$C$2:$C$5001), '1. Raw Data'!C4549)</f>
        <v>28</v>
      </c>
      <c r="D4549" s="9" t="s">
        <v>5020</v>
      </c>
      <c r="E4549" s="22">
        <v>44132</v>
      </c>
      <c r="F4549" s="9">
        <v>1</v>
      </c>
      <c r="G4549" s="9">
        <v>10945</v>
      </c>
      <c r="H4549" s="15">
        <v>44132</v>
      </c>
      <c r="I4549" s="9" t="s">
        <v>7455</v>
      </c>
      <c r="J4549" s="9">
        <v>125</v>
      </c>
      <c r="K4549" s="9" t="s">
        <v>7479</v>
      </c>
      <c r="L4549" s="9" t="str">
        <f>IF(OR('1. Raw Data'!L4549="Elec", '1. Raw Data'!L4549="elect"), "Electronics", '1. Raw Data'!L4549)</f>
        <v>Clothing</v>
      </c>
      <c r="M4549" s="9">
        <v>600.96</v>
      </c>
      <c r="N4549" s="9">
        <f>IF(ISBLANK('1. Raw Data'!N4549), MEDIAN('1. Raw Data'!$N$2:$N$5001), '1. Raw Data'!N4549)</f>
        <v>334.21</v>
      </c>
      <c r="O4549" s="9">
        <v>4</v>
      </c>
      <c r="P4549" s="9">
        <f>IF(ISBLANK('1. Raw Data'!P4549), 0, '1. Raw Data'!P4549)</f>
        <v>0</v>
      </c>
      <c r="Q4549" s="9">
        <v>827</v>
      </c>
      <c r="R4549" s="9">
        <v>5</v>
      </c>
      <c r="S4549" s="9">
        <f t="shared" si="213"/>
        <v>2403.84</v>
      </c>
      <c r="T4549" s="9">
        <f t="shared" si="214"/>
        <v>1067.0000000000002</v>
      </c>
      <c r="U4549" s="23">
        <f t="shared" si="215"/>
        <v>0.44387313631522901</v>
      </c>
    </row>
    <row r="4550" spans="1:21" x14ac:dyDescent="0.3">
      <c r="A4550" s="9">
        <v>1386</v>
      </c>
      <c r="B4550" s="9" t="str">
        <f>PROPER(TRIM('1. Raw Data'!B4550))</f>
        <v>Customer_4548</v>
      </c>
      <c r="C4550" s="9">
        <f>IF(OR('1. Raw Data'!C4550&lt;18, '1. Raw Data'!C4550&gt;100), MEDIAN('1. Raw Data'!$C$2:$C$5001), '1. Raw Data'!C4550)</f>
        <v>37</v>
      </c>
      <c r="D4550" s="9" t="s">
        <v>5021</v>
      </c>
      <c r="E4550" s="22">
        <v>43899</v>
      </c>
      <c r="F4550" s="9">
        <v>0</v>
      </c>
      <c r="G4550" s="9">
        <v>12572</v>
      </c>
      <c r="H4550" s="15">
        <v>44077</v>
      </c>
      <c r="I4550" s="9" t="s">
        <v>7456</v>
      </c>
      <c r="J4550" s="9">
        <v>148</v>
      </c>
      <c r="K4550" s="9" t="s">
        <v>7491</v>
      </c>
      <c r="L4550" s="9" t="str">
        <f>IF(OR('1. Raw Data'!L4550="Elec", '1. Raw Data'!L4550="elect"), "Electronics", '1. Raw Data'!L4550)</f>
        <v>Clothing</v>
      </c>
      <c r="M4550" s="9">
        <v>1332.36</v>
      </c>
      <c r="N4550" s="9">
        <f>IF(ISBLANK('1. Raw Data'!N4550), MEDIAN('1. Raw Data'!$N$2:$N$5001), '1. Raw Data'!N4550)</f>
        <v>429.51499999999999</v>
      </c>
      <c r="O4550" s="9">
        <v>5</v>
      </c>
      <c r="P4550" s="9">
        <f>IF(ISBLANK('1. Raw Data'!P4550), 0, '1. Raw Data'!P4550)</f>
        <v>0</v>
      </c>
      <c r="Q4550" s="9">
        <v>721</v>
      </c>
      <c r="R4550" s="9">
        <v>7</v>
      </c>
      <c r="S4550" s="9">
        <f t="shared" si="213"/>
        <v>6661.7999999999993</v>
      </c>
      <c r="T4550" s="9">
        <f t="shared" si="214"/>
        <v>4514.2249999999995</v>
      </c>
      <c r="U4550" s="23">
        <f t="shared" si="215"/>
        <v>0.67762841874568436</v>
      </c>
    </row>
    <row r="4551" spans="1:21" x14ac:dyDescent="0.3">
      <c r="A4551" s="9">
        <v>1869</v>
      </c>
      <c r="B4551" s="9" t="str">
        <f>PROPER(TRIM('1. Raw Data'!B4551))</f>
        <v>Customer_4549</v>
      </c>
      <c r="C4551" s="9">
        <f>IF(OR('1. Raw Data'!C4551&lt;18, '1. Raw Data'!C4551&gt;100), MEDIAN('1. Raw Data'!$C$2:$C$5001), '1. Raw Data'!C4551)</f>
        <v>59</v>
      </c>
      <c r="D4551" s="9" t="s">
        <v>5020</v>
      </c>
      <c r="E4551" s="22">
        <v>44780</v>
      </c>
      <c r="F4551" s="9">
        <v>1</v>
      </c>
      <c r="G4551" s="9">
        <v>12221</v>
      </c>
      <c r="H4551" s="15">
        <v>44750</v>
      </c>
      <c r="I4551" s="9" t="s">
        <v>7455</v>
      </c>
      <c r="J4551" s="9">
        <v>149</v>
      </c>
      <c r="K4551" s="9" t="s">
        <v>7467</v>
      </c>
      <c r="L4551" s="9" t="str">
        <f>IF(OR('1. Raw Data'!L4551="Elec", '1. Raw Data'!L4551="elect"), "Electronics", '1. Raw Data'!L4551)</f>
        <v>Home Appliances</v>
      </c>
      <c r="M4551" s="9">
        <v>415.65</v>
      </c>
      <c r="N4551" s="9">
        <f>IF(ISBLANK('1. Raw Data'!N4551), MEDIAN('1. Raw Data'!$N$2:$N$5001), '1. Raw Data'!N4551)</f>
        <v>228.44</v>
      </c>
      <c r="O4551" s="9">
        <v>1</v>
      </c>
      <c r="P4551" s="9">
        <f>IF(ISBLANK('1. Raw Data'!P4551), 0, '1. Raw Data'!P4551)</f>
        <v>0.1</v>
      </c>
      <c r="Q4551" s="9">
        <v>908</v>
      </c>
      <c r="R4551" s="9">
        <v>2</v>
      </c>
      <c r="S4551" s="9">
        <f t="shared" si="213"/>
        <v>374.08499999999998</v>
      </c>
      <c r="T4551" s="9">
        <f t="shared" si="214"/>
        <v>145.64499999999998</v>
      </c>
      <c r="U4551" s="23">
        <f t="shared" si="215"/>
        <v>0.38933664808800134</v>
      </c>
    </row>
    <row r="4552" spans="1:21" x14ac:dyDescent="0.3">
      <c r="A4552" s="9">
        <v>1832</v>
      </c>
      <c r="B4552" s="9" t="str">
        <f>PROPER(TRIM('1. Raw Data'!B4552))</f>
        <v>Customer_4550</v>
      </c>
      <c r="C4552" s="9">
        <f>IF(OR('1. Raw Data'!C4552&lt;18, '1. Raw Data'!C4552&gt;100), MEDIAN('1. Raw Data'!$C$2:$C$5001), '1. Raw Data'!C4552)</f>
        <v>93</v>
      </c>
      <c r="D4552" s="9" t="s">
        <v>5021</v>
      </c>
      <c r="E4552" s="22">
        <v>44185</v>
      </c>
      <c r="F4552" s="9">
        <v>0</v>
      </c>
      <c r="G4552" s="9">
        <v>12684</v>
      </c>
      <c r="H4552" s="15">
        <v>44185</v>
      </c>
      <c r="I4552" s="9" t="s">
        <v>7457</v>
      </c>
      <c r="J4552" s="9">
        <v>131</v>
      </c>
      <c r="K4552" s="9" t="s">
        <v>7504</v>
      </c>
      <c r="L4552" s="9" t="str">
        <f>IF(OR('1. Raw Data'!L4552="Elec", '1. Raw Data'!L4552="elect"), "Electronics", '1. Raw Data'!L4552)</f>
        <v>Electronics</v>
      </c>
      <c r="M4552" s="9">
        <v>707.19</v>
      </c>
      <c r="N4552" s="9">
        <f>IF(ISBLANK('1. Raw Data'!N4552), MEDIAN('1. Raw Data'!$N$2:$N$5001), '1. Raw Data'!N4552)</f>
        <v>346.11</v>
      </c>
      <c r="O4552" s="9">
        <v>1</v>
      </c>
      <c r="P4552" s="9">
        <f>IF(ISBLANK('1. Raw Data'!P4552), 0, '1. Raw Data'!P4552)</f>
        <v>0</v>
      </c>
      <c r="Q4552" s="9">
        <v>481</v>
      </c>
      <c r="R4552" s="9">
        <v>6</v>
      </c>
      <c r="S4552" s="9">
        <f t="shared" si="213"/>
        <v>707.19</v>
      </c>
      <c r="T4552" s="9">
        <f t="shared" si="214"/>
        <v>361.08000000000004</v>
      </c>
      <c r="U4552" s="23">
        <f t="shared" si="215"/>
        <v>0.5105841428753235</v>
      </c>
    </row>
    <row r="4553" spans="1:21" x14ac:dyDescent="0.3">
      <c r="A4553" s="9">
        <v>2014</v>
      </c>
      <c r="B4553" s="9" t="str">
        <f>PROPER(TRIM('1. Raw Data'!B4553))</f>
        <v>Customer_4551</v>
      </c>
      <c r="C4553" s="9">
        <f>IF(OR('1. Raw Data'!C4553&lt;18, '1. Raw Data'!C4553&gt;100), MEDIAN('1. Raw Data'!$C$2:$C$5001), '1. Raw Data'!C4553)</f>
        <v>43</v>
      </c>
      <c r="D4553" s="9" t="s">
        <v>5021</v>
      </c>
      <c r="E4553" s="22">
        <v>44055</v>
      </c>
      <c r="F4553" s="9">
        <v>0</v>
      </c>
      <c r="G4553" s="9">
        <v>13403</v>
      </c>
      <c r="H4553" s="15">
        <v>44173</v>
      </c>
      <c r="I4553" s="9" t="s">
        <v>7455</v>
      </c>
      <c r="J4553" s="9">
        <v>106</v>
      </c>
      <c r="K4553" s="9" t="s">
        <v>7477</v>
      </c>
      <c r="L4553" s="9" t="str">
        <f>IF(OR('1. Raw Data'!L4553="Elec", '1. Raw Data'!L4553="elect"), "Electronics", '1. Raw Data'!L4553)</f>
        <v>Home Appliances</v>
      </c>
      <c r="M4553" s="9">
        <v>976.58</v>
      </c>
      <c r="N4553" s="9">
        <f>IF(ISBLANK('1. Raw Data'!N4553), MEDIAN('1. Raw Data'!$N$2:$N$5001), '1. Raw Data'!N4553)</f>
        <v>649.61</v>
      </c>
      <c r="O4553" s="9">
        <v>4</v>
      </c>
      <c r="P4553" s="9">
        <f>IF(ISBLANK('1. Raw Data'!P4553), 0, '1. Raw Data'!P4553)</f>
        <v>0.2</v>
      </c>
      <c r="Q4553" s="9">
        <v>434</v>
      </c>
      <c r="R4553" s="9">
        <v>8</v>
      </c>
      <c r="S4553" s="9">
        <f t="shared" si="213"/>
        <v>3125.0560000000005</v>
      </c>
      <c r="T4553" s="9">
        <f t="shared" si="214"/>
        <v>526.61600000000044</v>
      </c>
      <c r="U4553" s="23">
        <f t="shared" si="215"/>
        <v>0.16851410022732405</v>
      </c>
    </row>
    <row r="4554" spans="1:21" x14ac:dyDescent="0.3">
      <c r="A4554" s="9">
        <v>1602</v>
      </c>
      <c r="B4554" s="9" t="str">
        <f>PROPER(TRIM('1. Raw Data'!B4554))</f>
        <v>Customer_4552</v>
      </c>
      <c r="C4554" s="9">
        <f>IF(OR('1. Raw Data'!C4554&lt;18, '1. Raw Data'!C4554&gt;100), MEDIAN('1. Raw Data'!$C$2:$C$5001), '1. Raw Data'!C4554)</f>
        <v>40</v>
      </c>
      <c r="D4554" s="9" t="s">
        <v>5022</v>
      </c>
      <c r="E4554" s="22">
        <v>44264</v>
      </c>
      <c r="F4554" s="9">
        <v>1</v>
      </c>
      <c r="G4554" s="9">
        <v>12254</v>
      </c>
      <c r="H4554" s="15">
        <v>44442</v>
      </c>
      <c r="I4554" s="9" t="s">
        <v>7456</v>
      </c>
      <c r="J4554" s="9">
        <v>135</v>
      </c>
      <c r="K4554" s="9" t="s">
        <v>7458</v>
      </c>
      <c r="L4554" s="9" t="str">
        <f>IF(OR('1. Raw Data'!L4554="Elec", '1. Raw Data'!L4554="elect"), "Electronics", '1. Raw Data'!L4554)</f>
        <v>Electronics</v>
      </c>
      <c r="M4554" s="9">
        <v>1322.32</v>
      </c>
      <c r="N4554" s="9">
        <f>IF(ISBLANK('1. Raw Data'!N4554), MEDIAN('1. Raw Data'!$N$2:$N$5001), '1. Raw Data'!N4554)</f>
        <v>550.78</v>
      </c>
      <c r="O4554" s="9">
        <v>4</v>
      </c>
      <c r="P4554" s="9">
        <f>IF(ISBLANK('1. Raw Data'!P4554), 0, '1. Raw Data'!P4554)</f>
        <v>0.05</v>
      </c>
      <c r="Q4554" s="9">
        <v>1394</v>
      </c>
      <c r="R4554" s="9">
        <v>1</v>
      </c>
      <c r="S4554" s="9">
        <f t="shared" si="213"/>
        <v>5024.8159999999998</v>
      </c>
      <c r="T4554" s="9">
        <f t="shared" si="214"/>
        <v>2821.6959999999999</v>
      </c>
      <c r="U4554" s="23">
        <f t="shared" si="215"/>
        <v>0.56155210459447669</v>
      </c>
    </row>
    <row r="4555" spans="1:21" x14ac:dyDescent="0.3">
      <c r="A4555" s="9">
        <v>1690</v>
      </c>
      <c r="B4555" s="9" t="str">
        <f>PROPER(TRIM('1. Raw Data'!B4555))</f>
        <v>Customer_4553</v>
      </c>
      <c r="C4555" s="9">
        <f>IF(OR('1. Raw Data'!C4555&lt;18, '1. Raw Data'!C4555&gt;100), MEDIAN('1. Raw Data'!$C$2:$C$5001), '1. Raw Data'!C4555)</f>
        <v>34</v>
      </c>
      <c r="D4555" s="9" t="s">
        <v>5021</v>
      </c>
      <c r="E4555" s="22">
        <v>44225</v>
      </c>
      <c r="F4555" s="9">
        <v>1</v>
      </c>
      <c r="G4555" s="9">
        <v>11366</v>
      </c>
      <c r="H4555" s="15">
        <v>44225</v>
      </c>
      <c r="I4555" s="9" t="s">
        <v>7456</v>
      </c>
      <c r="J4555" s="9">
        <v>104</v>
      </c>
      <c r="K4555" s="9" t="s">
        <v>7499</v>
      </c>
      <c r="L4555" s="9" t="str">
        <f>IF(OR('1. Raw Data'!L4555="Elec", '1. Raw Data'!L4555="elect"), "Electronics", '1. Raw Data'!L4555)</f>
        <v>Sports</v>
      </c>
      <c r="M4555" s="9">
        <v>810.7</v>
      </c>
      <c r="N4555" s="9">
        <f>IF(ISBLANK('1. Raw Data'!N4555), MEDIAN('1. Raw Data'!$N$2:$N$5001), '1. Raw Data'!N4555)</f>
        <v>518.14</v>
      </c>
      <c r="O4555" s="9">
        <v>2</v>
      </c>
      <c r="P4555" s="9">
        <f>IF(ISBLANK('1. Raw Data'!P4555), 0, '1. Raw Data'!P4555)</f>
        <v>0.1</v>
      </c>
      <c r="Q4555" s="9">
        <v>1108</v>
      </c>
      <c r="R4555" s="9">
        <v>4</v>
      </c>
      <c r="S4555" s="9">
        <f t="shared" si="213"/>
        <v>1459.2600000000002</v>
      </c>
      <c r="T4555" s="9">
        <f t="shared" si="214"/>
        <v>422.98000000000025</v>
      </c>
      <c r="U4555" s="23">
        <f t="shared" si="215"/>
        <v>0.28985924372627236</v>
      </c>
    </row>
    <row r="4556" spans="1:21" x14ac:dyDescent="0.3">
      <c r="A4556" s="9">
        <v>1493</v>
      </c>
      <c r="B4556" s="9" t="str">
        <f>PROPER(TRIM('1. Raw Data'!B4556))</f>
        <v>Customer_4554</v>
      </c>
      <c r="C4556" s="9">
        <f>IF(OR('1. Raw Data'!C4556&lt;18, '1. Raw Data'!C4556&gt;100), MEDIAN('1. Raw Data'!$C$2:$C$5001), '1. Raw Data'!C4556)</f>
        <v>28</v>
      </c>
      <c r="D4556" s="9" t="s">
        <v>5019</v>
      </c>
      <c r="E4556" s="22">
        <v>44089</v>
      </c>
      <c r="F4556" s="9">
        <v>0</v>
      </c>
      <c r="G4556" s="9">
        <v>10948</v>
      </c>
      <c r="H4556" s="15">
        <v>44089</v>
      </c>
      <c r="I4556" s="9" t="s">
        <v>7457</v>
      </c>
      <c r="J4556" s="9">
        <v>140</v>
      </c>
      <c r="K4556" s="9" t="s">
        <v>7468</v>
      </c>
      <c r="L4556" s="9" t="str">
        <f>IF(OR('1. Raw Data'!L4556="Elec", '1. Raw Data'!L4556="elect"), "Electronics", '1. Raw Data'!L4556)</f>
        <v>Sports</v>
      </c>
      <c r="M4556" s="9">
        <v>591.61</v>
      </c>
      <c r="N4556" s="9">
        <f>IF(ISBLANK('1. Raw Data'!N4556), MEDIAN('1. Raw Data'!$N$2:$N$5001), '1. Raw Data'!N4556)</f>
        <v>375.86</v>
      </c>
      <c r="O4556" s="9">
        <v>5</v>
      </c>
      <c r="P4556" s="9">
        <f>IF(ISBLANK('1. Raw Data'!P4556), 0, '1. Raw Data'!P4556)</f>
        <v>0</v>
      </c>
      <c r="Q4556" s="9">
        <v>344</v>
      </c>
      <c r="R4556" s="9">
        <v>5</v>
      </c>
      <c r="S4556" s="9">
        <f t="shared" si="213"/>
        <v>2958.05</v>
      </c>
      <c r="T4556" s="9">
        <f t="shared" si="214"/>
        <v>1078.75</v>
      </c>
      <c r="U4556" s="23">
        <f t="shared" si="215"/>
        <v>0.36468281469211133</v>
      </c>
    </row>
    <row r="4557" spans="1:21" x14ac:dyDescent="0.3">
      <c r="A4557" s="9">
        <v>1489</v>
      </c>
      <c r="B4557" s="9" t="str">
        <f>PROPER(TRIM('1. Raw Data'!B4557))</f>
        <v>Customer_4555</v>
      </c>
      <c r="C4557" s="9">
        <f>IF(OR('1. Raw Data'!C4557&lt;18, '1. Raw Data'!C4557&gt;100), MEDIAN('1. Raw Data'!$C$2:$C$5001), '1. Raw Data'!C4557)</f>
        <v>50</v>
      </c>
      <c r="D4557" s="9" t="s">
        <v>5019</v>
      </c>
      <c r="E4557" s="22">
        <v>43918</v>
      </c>
      <c r="F4557" s="9">
        <v>0</v>
      </c>
      <c r="G4557" s="9">
        <v>10103</v>
      </c>
      <c r="H4557" s="15">
        <v>43918</v>
      </c>
      <c r="I4557" s="9" t="s">
        <v>7457</v>
      </c>
      <c r="J4557" s="9">
        <v>120</v>
      </c>
      <c r="K4557" s="9" t="s">
        <v>7488</v>
      </c>
      <c r="L4557" s="9" t="str">
        <f>IF(OR('1. Raw Data'!L4557="Elec", '1. Raw Data'!L4557="elect"), "Electronics", '1. Raw Data'!L4557)</f>
        <v>Home Appliances</v>
      </c>
      <c r="M4557" s="9">
        <v>1307.17</v>
      </c>
      <c r="N4557" s="9">
        <f>IF(ISBLANK('1. Raw Data'!N4557), MEDIAN('1. Raw Data'!$N$2:$N$5001), '1. Raw Data'!N4557)</f>
        <v>429.51499999999999</v>
      </c>
      <c r="O4557" s="9">
        <v>4</v>
      </c>
      <c r="P4557" s="9">
        <f>IF(ISBLANK('1. Raw Data'!P4557), 0, '1. Raw Data'!P4557)</f>
        <v>0</v>
      </c>
      <c r="Q4557" s="9">
        <v>338</v>
      </c>
      <c r="R4557" s="9">
        <v>6</v>
      </c>
      <c r="S4557" s="9">
        <f t="shared" si="213"/>
        <v>5228.68</v>
      </c>
      <c r="T4557" s="9">
        <f t="shared" si="214"/>
        <v>3510.6200000000003</v>
      </c>
      <c r="U4557" s="23">
        <f t="shared" si="215"/>
        <v>0.67141611267088441</v>
      </c>
    </row>
    <row r="4558" spans="1:21" x14ac:dyDescent="0.3">
      <c r="A4558" s="9">
        <v>1720</v>
      </c>
      <c r="B4558" s="9" t="str">
        <f>PROPER(TRIM('1. Raw Data'!B4558))</f>
        <v>Customer_4556</v>
      </c>
      <c r="C4558" s="9">
        <f>IF(OR('1. Raw Data'!C4558&lt;18, '1. Raw Data'!C4558&gt;100), MEDIAN('1. Raw Data'!$C$2:$C$5001), '1. Raw Data'!C4558)</f>
        <v>45</v>
      </c>
      <c r="D4558" s="9" t="s">
        <v>5019</v>
      </c>
      <c r="E4558" s="22">
        <v>44698</v>
      </c>
      <c r="F4558" s="9">
        <v>0</v>
      </c>
      <c r="G4558" s="9">
        <v>13713</v>
      </c>
      <c r="H4558" s="15">
        <v>44698</v>
      </c>
      <c r="I4558" s="9" t="s">
        <v>7455</v>
      </c>
      <c r="J4558" s="9">
        <v>141</v>
      </c>
      <c r="K4558" s="9" t="s">
        <v>7490</v>
      </c>
      <c r="L4558" s="9" t="str">
        <f>IF(OR('1. Raw Data'!L4558="Elec", '1. Raw Data'!L4558="elect"), "Electronics", '1. Raw Data'!L4558)</f>
        <v>Sports</v>
      </c>
      <c r="M4558" s="9">
        <v>499.86</v>
      </c>
      <c r="N4558" s="9">
        <f>IF(ISBLANK('1. Raw Data'!N4558), MEDIAN('1. Raw Data'!$N$2:$N$5001), '1. Raw Data'!N4558)</f>
        <v>229.68</v>
      </c>
      <c r="O4558" s="9">
        <v>2</v>
      </c>
      <c r="P4558" s="9">
        <f>IF(ISBLANK('1. Raw Data'!P4558), 0, '1. Raw Data'!P4558)</f>
        <v>0</v>
      </c>
      <c r="Q4558" s="9">
        <v>579</v>
      </c>
      <c r="R4558" s="9">
        <v>4</v>
      </c>
      <c r="S4558" s="9">
        <f t="shared" si="213"/>
        <v>999.72</v>
      </c>
      <c r="T4558" s="9">
        <f t="shared" si="214"/>
        <v>540.36</v>
      </c>
      <c r="U4558" s="23">
        <f t="shared" si="215"/>
        <v>0.54051134317608929</v>
      </c>
    </row>
    <row r="4559" spans="1:21" x14ac:dyDescent="0.3">
      <c r="A4559" s="9">
        <v>2096</v>
      </c>
      <c r="B4559" s="9" t="str">
        <f>PROPER(TRIM('1. Raw Data'!B4559))</f>
        <v>Customer_4557</v>
      </c>
      <c r="C4559" s="9">
        <f>IF(OR('1. Raw Data'!C4559&lt;18, '1. Raw Data'!C4559&gt;100), MEDIAN('1. Raw Data'!$C$2:$C$5001), '1. Raw Data'!C4559)</f>
        <v>24</v>
      </c>
      <c r="D4559" s="9" t="s">
        <v>5019</v>
      </c>
      <c r="E4559" s="22">
        <v>44080</v>
      </c>
      <c r="F4559" s="9">
        <v>0</v>
      </c>
      <c r="G4559" s="9">
        <v>13111</v>
      </c>
      <c r="H4559" s="15">
        <v>43991</v>
      </c>
      <c r="I4559" s="9" t="s">
        <v>7455</v>
      </c>
      <c r="J4559" s="9">
        <v>101</v>
      </c>
      <c r="K4559" s="9" t="s">
        <v>7478</v>
      </c>
      <c r="L4559" s="9" t="str">
        <f>IF(OR('1. Raw Data'!L4559="Elec", '1. Raw Data'!L4559="elect"), "Electronics", '1. Raw Data'!L4559)</f>
        <v>Home Appliances</v>
      </c>
      <c r="M4559" s="9">
        <v>165.16</v>
      </c>
      <c r="N4559" s="9">
        <f>IF(ISBLANK('1. Raw Data'!N4559), MEDIAN('1. Raw Data'!$N$2:$N$5001), '1. Raw Data'!N4559)</f>
        <v>109.4</v>
      </c>
      <c r="O4559" s="9">
        <v>3</v>
      </c>
      <c r="P4559" s="9">
        <f>IF(ISBLANK('1. Raw Data'!P4559), 0, '1. Raw Data'!P4559)</f>
        <v>0</v>
      </c>
      <c r="Q4559" s="9">
        <v>454</v>
      </c>
      <c r="R4559" s="9">
        <v>6</v>
      </c>
      <c r="S4559" s="9">
        <f t="shared" si="213"/>
        <v>495.48</v>
      </c>
      <c r="T4559" s="9">
        <f t="shared" si="214"/>
        <v>167.27999999999997</v>
      </c>
      <c r="U4559" s="23">
        <f t="shared" si="215"/>
        <v>0.33761201259384832</v>
      </c>
    </row>
    <row r="4560" spans="1:21" x14ac:dyDescent="0.3">
      <c r="A4560" s="9">
        <v>1508</v>
      </c>
      <c r="B4560" s="9" t="str">
        <f>PROPER(TRIM('1. Raw Data'!B4560))</f>
        <v>Customer_4558</v>
      </c>
      <c r="C4560" s="9">
        <f>IF(OR('1. Raw Data'!C4560&lt;18, '1. Raw Data'!C4560&gt;100), MEDIAN('1. Raw Data'!$C$2:$C$5001), '1. Raw Data'!C4560)</f>
        <v>27</v>
      </c>
      <c r="D4560" s="9" t="s">
        <v>5023</v>
      </c>
      <c r="E4560" s="22">
        <v>45230</v>
      </c>
      <c r="F4560" s="9">
        <v>0</v>
      </c>
      <c r="G4560" s="9">
        <v>11046</v>
      </c>
      <c r="H4560" s="15">
        <v>45230</v>
      </c>
      <c r="I4560" s="9" t="s">
        <v>7456</v>
      </c>
      <c r="J4560" s="9">
        <v>145</v>
      </c>
      <c r="K4560" s="9" t="s">
        <v>7470</v>
      </c>
      <c r="L4560" s="9" t="str">
        <f>IF(OR('1. Raw Data'!L4560="Elec", '1. Raw Data'!L4560="elect"), "Electronics", '1. Raw Data'!L4560)</f>
        <v>Clothing</v>
      </c>
      <c r="M4560" s="9">
        <v>695.31</v>
      </c>
      <c r="N4560" s="9">
        <f>IF(ISBLANK('1. Raw Data'!N4560), MEDIAN('1. Raw Data'!$N$2:$N$5001), '1. Raw Data'!N4560)</f>
        <v>394.7</v>
      </c>
      <c r="O4560" s="9">
        <v>1</v>
      </c>
      <c r="P4560" s="9">
        <f>IF(ISBLANK('1. Raw Data'!P4560), 0, '1. Raw Data'!P4560)</f>
        <v>0.05</v>
      </c>
      <c r="Q4560" s="9">
        <v>428</v>
      </c>
      <c r="R4560" s="9">
        <v>6</v>
      </c>
      <c r="S4560" s="9">
        <f t="shared" si="213"/>
        <v>660.54449999999997</v>
      </c>
      <c r="T4560" s="9">
        <f t="shared" si="214"/>
        <v>265.84449999999998</v>
      </c>
      <c r="U4560" s="23">
        <f t="shared" si="215"/>
        <v>0.40246266527084851</v>
      </c>
    </row>
    <row r="4561" spans="1:21" x14ac:dyDescent="0.3">
      <c r="A4561" s="9">
        <v>1389</v>
      </c>
      <c r="B4561" s="9" t="str">
        <f>PROPER(TRIM('1. Raw Data'!B4561))</f>
        <v>Customer_4559</v>
      </c>
      <c r="C4561" s="9">
        <f>IF(OR('1. Raw Data'!C4561&lt;18, '1. Raw Data'!C4561&gt;100), MEDIAN('1. Raw Data'!$C$2:$C$5001), '1. Raw Data'!C4561)</f>
        <v>34</v>
      </c>
      <c r="D4561" s="9" t="s">
        <v>5018</v>
      </c>
      <c r="E4561" s="22">
        <v>44840</v>
      </c>
      <c r="F4561" s="9">
        <v>0</v>
      </c>
      <c r="G4561" s="9">
        <v>13323</v>
      </c>
      <c r="H4561" s="15">
        <v>44722</v>
      </c>
      <c r="I4561" s="9" t="s">
        <v>7455</v>
      </c>
      <c r="J4561" s="9">
        <v>126</v>
      </c>
      <c r="K4561" s="9" t="s">
        <v>7469</v>
      </c>
      <c r="L4561" s="9" t="str">
        <f>IF(OR('1. Raw Data'!L4561="Elec", '1. Raw Data'!L4561="elect"), "Electronics", '1. Raw Data'!L4561)</f>
        <v>Electronics</v>
      </c>
      <c r="M4561" s="9">
        <v>1188.3900000000001</v>
      </c>
      <c r="N4561" s="9">
        <f>IF(ISBLANK('1. Raw Data'!N4561), MEDIAN('1. Raw Data'!$N$2:$N$5001), '1. Raw Data'!N4561)</f>
        <v>491.76</v>
      </c>
      <c r="O4561" s="9">
        <v>5</v>
      </c>
      <c r="P4561" s="9">
        <f>IF(ISBLANK('1. Raw Data'!P4561), 0, '1. Raw Data'!P4561)</f>
        <v>0</v>
      </c>
      <c r="Q4561" s="9">
        <v>789</v>
      </c>
      <c r="R4561" s="9">
        <v>5</v>
      </c>
      <c r="S4561" s="9">
        <f t="shared" si="213"/>
        <v>5941.9500000000007</v>
      </c>
      <c r="T4561" s="9">
        <f t="shared" si="214"/>
        <v>3483.1500000000005</v>
      </c>
      <c r="U4561" s="23">
        <f t="shared" si="215"/>
        <v>0.58619645066013681</v>
      </c>
    </row>
    <row r="4562" spans="1:21" x14ac:dyDescent="0.3">
      <c r="A4562" s="9">
        <v>1294</v>
      </c>
      <c r="B4562" s="9" t="str">
        <f>PROPER(TRIM('1. Raw Data'!B4562))</f>
        <v>Customer_4560</v>
      </c>
      <c r="C4562" s="9">
        <f>IF(OR('1. Raw Data'!C4562&lt;18, '1. Raw Data'!C4562&gt;100), MEDIAN('1. Raw Data'!$C$2:$C$5001), '1. Raw Data'!C4562)</f>
        <v>36</v>
      </c>
      <c r="D4562" s="9" t="s">
        <v>5018</v>
      </c>
      <c r="E4562" s="22">
        <v>44244</v>
      </c>
      <c r="F4562" s="9">
        <v>0</v>
      </c>
      <c r="G4562" s="9">
        <v>11860</v>
      </c>
      <c r="H4562" s="15">
        <v>44244</v>
      </c>
      <c r="I4562" s="9" t="s">
        <v>7457</v>
      </c>
      <c r="J4562" s="9">
        <v>134</v>
      </c>
      <c r="K4562" s="9" t="s">
        <v>7482</v>
      </c>
      <c r="L4562" s="9" t="str">
        <f>IF(OR('1. Raw Data'!L4562="Elec", '1. Raw Data'!L4562="elect"), "Electronics", '1. Raw Data'!L4562)</f>
        <v>Electronics</v>
      </c>
      <c r="M4562" s="9">
        <v>94.63</v>
      </c>
      <c r="N4562" s="9">
        <f>IF(ISBLANK('1. Raw Data'!N4562), MEDIAN('1. Raw Data'!$N$2:$N$5001), '1. Raw Data'!N4562)</f>
        <v>63.14</v>
      </c>
      <c r="O4562" s="9">
        <v>3</v>
      </c>
      <c r="P4562" s="9">
        <f>IF(ISBLANK('1. Raw Data'!P4562), 0, '1. Raw Data'!P4562)</f>
        <v>0</v>
      </c>
      <c r="Q4562" s="9">
        <v>511</v>
      </c>
      <c r="R4562" s="9">
        <v>5</v>
      </c>
      <c r="S4562" s="9">
        <f t="shared" si="213"/>
        <v>283.89</v>
      </c>
      <c r="T4562" s="9">
        <f t="shared" si="214"/>
        <v>94.46999999999997</v>
      </c>
      <c r="U4562" s="23">
        <f t="shared" si="215"/>
        <v>0.33276973475641963</v>
      </c>
    </row>
    <row r="4563" spans="1:21" x14ac:dyDescent="0.3">
      <c r="A4563" s="9">
        <v>2392</v>
      </c>
      <c r="B4563" s="9" t="str">
        <f>PROPER(TRIM('1. Raw Data'!B4563))</f>
        <v>Customer_4561</v>
      </c>
      <c r="C4563" s="9">
        <f>IF(OR('1. Raw Data'!C4563&lt;18, '1. Raw Data'!C4563&gt;100), MEDIAN('1. Raw Data'!$C$2:$C$5001), '1. Raw Data'!C4563)</f>
        <v>39</v>
      </c>
      <c r="D4563" s="9" t="s">
        <v>5021</v>
      </c>
      <c r="E4563" s="22">
        <v>45145</v>
      </c>
      <c r="F4563" s="9">
        <v>0</v>
      </c>
      <c r="G4563" s="9">
        <v>12337</v>
      </c>
      <c r="H4563" s="15">
        <v>45115</v>
      </c>
      <c r="I4563" s="9" t="s">
        <v>7455</v>
      </c>
      <c r="J4563" s="9">
        <v>110</v>
      </c>
      <c r="K4563" s="9" t="s">
        <v>7493</v>
      </c>
      <c r="L4563" s="9" t="str">
        <f>IF(OR('1. Raw Data'!L4563="Elec", '1. Raw Data'!L4563="elect"), "Electronics", '1. Raw Data'!L4563)</f>
        <v>Clothing</v>
      </c>
      <c r="M4563" s="9">
        <v>899.53</v>
      </c>
      <c r="N4563" s="9">
        <f>IF(ISBLANK('1. Raw Data'!N4563), MEDIAN('1. Raw Data'!$N$2:$N$5001), '1. Raw Data'!N4563)</f>
        <v>453.99</v>
      </c>
      <c r="O4563" s="9">
        <v>5</v>
      </c>
      <c r="P4563" s="9">
        <f>IF(ISBLANK('1. Raw Data'!P4563), 0, '1. Raw Data'!P4563)</f>
        <v>0</v>
      </c>
      <c r="Q4563" s="9">
        <v>543</v>
      </c>
      <c r="R4563" s="9">
        <v>5</v>
      </c>
      <c r="S4563" s="9">
        <f t="shared" si="213"/>
        <v>4497.6499999999996</v>
      </c>
      <c r="T4563" s="9">
        <f t="shared" si="214"/>
        <v>2227.6999999999998</v>
      </c>
      <c r="U4563" s="23">
        <f t="shared" si="215"/>
        <v>0.49530310273142641</v>
      </c>
    </row>
    <row r="4564" spans="1:21" x14ac:dyDescent="0.3">
      <c r="A4564" s="9">
        <v>1795</v>
      </c>
      <c r="B4564" s="9" t="str">
        <f>PROPER(TRIM('1. Raw Data'!B4564))</f>
        <v>Customer_4562</v>
      </c>
      <c r="C4564" s="9">
        <f>IF(OR('1. Raw Data'!C4564&lt;18, '1. Raw Data'!C4564&gt;100), MEDIAN('1. Raw Data'!$C$2:$C$5001), '1. Raw Data'!C4564)</f>
        <v>40</v>
      </c>
      <c r="D4564" s="9" t="s">
        <v>5020</v>
      </c>
      <c r="E4564" s="22">
        <v>44133</v>
      </c>
      <c r="F4564" s="9">
        <v>1</v>
      </c>
      <c r="G4564" s="9">
        <v>13273</v>
      </c>
      <c r="H4564" s="15">
        <v>44133</v>
      </c>
      <c r="I4564" s="9" t="s">
        <v>7457</v>
      </c>
      <c r="J4564" s="9">
        <v>123</v>
      </c>
      <c r="K4564" s="9" t="s">
        <v>7502</v>
      </c>
      <c r="L4564" s="9" t="str">
        <f>IF(OR('1. Raw Data'!L4564="Elec", '1. Raw Data'!L4564="elect"), "Electronics", '1. Raw Data'!L4564)</f>
        <v>Clothing</v>
      </c>
      <c r="M4564" s="9">
        <v>911.97</v>
      </c>
      <c r="N4564" s="9">
        <f>IF(ISBLANK('1. Raw Data'!N4564), MEDIAN('1. Raw Data'!$N$2:$N$5001), '1. Raw Data'!N4564)</f>
        <v>458.4</v>
      </c>
      <c r="O4564" s="9">
        <v>5</v>
      </c>
      <c r="P4564" s="9">
        <f>IF(ISBLANK('1. Raw Data'!P4564), 0, '1. Raw Data'!P4564)</f>
        <v>0</v>
      </c>
      <c r="Q4564" s="9">
        <v>1462</v>
      </c>
      <c r="R4564" s="9">
        <v>3</v>
      </c>
      <c r="S4564" s="9">
        <f t="shared" si="213"/>
        <v>4559.8500000000004</v>
      </c>
      <c r="T4564" s="9">
        <f t="shared" si="214"/>
        <v>2267.8500000000004</v>
      </c>
      <c r="U4564" s="23">
        <f t="shared" si="215"/>
        <v>0.49735188657521634</v>
      </c>
    </row>
    <row r="4565" spans="1:21" x14ac:dyDescent="0.3">
      <c r="A4565" s="9">
        <v>1864</v>
      </c>
      <c r="B4565" s="9" t="str">
        <f>PROPER(TRIM('1. Raw Data'!B4565))</f>
        <v>Customer_4563</v>
      </c>
      <c r="C4565" s="9">
        <f>IF(OR('1. Raw Data'!C4565&lt;18, '1. Raw Data'!C4565&gt;100), MEDIAN('1. Raw Data'!$C$2:$C$5001), '1. Raw Data'!C4565)</f>
        <v>58</v>
      </c>
      <c r="D4565" s="9" t="s">
        <v>5019</v>
      </c>
      <c r="E4565" s="22">
        <v>45049</v>
      </c>
      <c r="F4565" s="9">
        <v>0</v>
      </c>
      <c r="G4565" s="9">
        <v>13226</v>
      </c>
      <c r="H4565" s="15">
        <v>44990</v>
      </c>
      <c r="I4565" s="9" t="s">
        <v>7456</v>
      </c>
      <c r="J4565" s="9">
        <v>149</v>
      </c>
      <c r="K4565" s="9" t="s">
        <v>7467</v>
      </c>
      <c r="L4565" s="9" t="str">
        <f>IF(OR('1. Raw Data'!L4565="Elec", '1. Raw Data'!L4565="elect"), "Electronics", '1. Raw Data'!L4565)</f>
        <v>Clothing</v>
      </c>
      <c r="M4565" s="9">
        <v>1396.39</v>
      </c>
      <c r="N4565" s="9">
        <f>IF(ISBLANK('1. Raw Data'!N4565), MEDIAN('1. Raw Data'!$N$2:$N$5001), '1. Raw Data'!N4565)</f>
        <v>828.04</v>
      </c>
      <c r="O4565" s="9">
        <v>4</v>
      </c>
      <c r="P4565" s="9">
        <f>IF(ISBLANK('1. Raw Data'!P4565), 0, '1. Raw Data'!P4565)</f>
        <v>0</v>
      </c>
      <c r="Q4565" s="9">
        <v>609</v>
      </c>
      <c r="R4565" s="9">
        <v>3</v>
      </c>
      <c r="S4565" s="9">
        <f t="shared" si="213"/>
        <v>5585.56</v>
      </c>
      <c r="T4565" s="9">
        <f t="shared" si="214"/>
        <v>2273.4000000000005</v>
      </c>
      <c r="U4565" s="23">
        <f t="shared" si="215"/>
        <v>0.40701379986966396</v>
      </c>
    </row>
    <row r="4566" spans="1:21" x14ac:dyDescent="0.3">
      <c r="A4566" s="9">
        <v>1548</v>
      </c>
      <c r="B4566" s="9" t="str">
        <f>PROPER(TRIM('1. Raw Data'!B4566))</f>
        <v>Customer_4564</v>
      </c>
      <c r="C4566" s="9">
        <f>IF(OR('1. Raw Data'!C4566&lt;18, '1. Raw Data'!C4566&gt;100), MEDIAN('1. Raw Data'!$C$2:$C$5001), '1. Raw Data'!C4566)</f>
        <v>34</v>
      </c>
      <c r="D4566" s="9" t="s">
        <v>5018</v>
      </c>
      <c r="E4566" s="22">
        <v>44359</v>
      </c>
      <c r="F4566" s="9">
        <v>1</v>
      </c>
      <c r="G4566" s="9">
        <v>12614</v>
      </c>
      <c r="H4566" s="15">
        <v>44536</v>
      </c>
      <c r="I4566" s="9" t="s">
        <v>7455</v>
      </c>
      <c r="J4566" s="9">
        <v>124</v>
      </c>
      <c r="K4566" s="9" t="s">
        <v>7497</v>
      </c>
      <c r="L4566" s="9" t="str">
        <f>IF(OR('1. Raw Data'!L4566="Elec", '1. Raw Data'!L4566="elect"), "Electronics", '1. Raw Data'!L4566)</f>
        <v>Clothing</v>
      </c>
      <c r="M4566" s="9">
        <v>465.37</v>
      </c>
      <c r="N4566" s="9">
        <f>IF(ISBLANK('1. Raw Data'!N4566), MEDIAN('1. Raw Data'!$N$2:$N$5001), '1. Raw Data'!N4566)</f>
        <v>429.51499999999999</v>
      </c>
      <c r="O4566" s="9">
        <v>2</v>
      </c>
      <c r="P4566" s="9">
        <f>IF(ISBLANK('1. Raw Data'!P4566), 0, '1. Raw Data'!P4566)</f>
        <v>0</v>
      </c>
      <c r="Q4566" s="9">
        <v>1299</v>
      </c>
      <c r="R4566" s="9">
        <v>2</v>
      </c>
      <c r="S4566" s="9">
        <f t="shared" si="213"/>
        <v>930.74</v>
      </c>
      <c r="T4566" s="9">
        <f t="shared" si="214"/>
        <v>71.710000000000036</v>
      </c>
      <c r="U4566" s="23">
        <f t="shared" si="215"/>
        <v>7.7046221286288366E-2</v>
      </c>
    </row>
    <row r="4567" spans="1:21" x14ac:dyDescent="0.3">
      <c r="A4567" s="9">
        <v>1648</v>
      </c>
      <c r="B4567" s="9" t="str">
        <f>PROPER(TRIM('1. Raw Data'!B4567))</f>
        <v>Customer_4565</v>
      </c>
      <c r="C4567" s="9">
        <f>IF(OR('1. Raw Data'!C4567&lt;18, '1. Raw Data'!C4567&gt;100), MEDIAN('1. Raw Data'!$C$2:$C$5001), '1. Raw Data'!C4567)</f>
        <v>31</v>
      </c>
      <c r="D4567" s="9" t="s">
        <v>5018</v>
      </c>
      <c r="E4567" s="22">
        <v>44485</v>
      </c>
      <c r="F4567" s="9">
        <v>0</v>
      </c>
      <c r="G4567" s="9">
        <v>13177</v>
      </c>
      <c r="H4567" s="15">
        <v>44485</v>
      </c>
      <c r="I4567" s="9" t="s">
        <v>7457</v>
      </c>
      <c r="J4567" s="9">
        <v>113</v>
      </c>
      <c r="K4567" s="9" t="s">
        <v>7460</v>
      </c>
      <c r="L4567" s="9" t="str">
        <f>IF(OR('1. Raw Data'!L4567="Elec", '1. Raw Data'!L4567="elect"), "Electronics", '1. Raw Data'!L4567)</f>
        <v>Sports</v>
      </c>
      <c r="M4567" s="9">
        <v>454.31</v>
      </c>
      <c r="N4567" s="9">
        <f>IF(ISBLANK('1. Raw Data'!N4567), MEDIAN('1. Raw Data'!$N$2:$N$5001), '1. Raw Data'!N4567)</f>
        <v>229.88</v>
      </c>
      <c r="O4567" s="9">
        <v>5</v>
      </c>
      <c r="P4567" s="9">
        <f>IF(ISBLANK('1. Raw Data'!P4567), 0, '1. Raw Data'!P4567)</f>
        <v>0</v>
      </c>
      <c r="Q4567" s="9">
        <v>504</v>
      </c>
      <c r="R4567" s="9">
        <v>4</v>
      </c>
      <c r="S4567" s="9">
        <f t="shared" si="213"/>
        <v>2271.5500000000002</v>
      </c>
      <c r="T4567" s="9">
        <f t="shared" si="214"/>
        <v>1122.1500000000001</v>
      </c>
      <c r="U4567" s="23">
        <f t="shared" si="215"/>
        <v>0.49400189298056391</v>
      </c>
    </row>
    <row r="4568" spans="1:21" x14ac:dyDescent="0.3">
      <c r="A4568" s="9">
        <v>1567</v>
      </c>
      <c r="B4568" s="9" t="str">
        <f>PROPER(TRIM('1. Raw Data'!B4568))</f>
        <v>Customer_4566</v>
      </c>
      <c r="C4568" s="9">
        <f>IF(OR('1. Raw Data'!C4568&lt;18, '1. Raw Data'!C4568&gt;100), MEDIAN('1. Raw Data'!$C$2:$C$5001), '1. Raw Data'!C4568)</f>
        <v>19</v>
      </c>
      <c r="D4568" s="9" t="s">
        <v>5019</v>
      </c>
      <c r="E4568" s="22">
        <v>45320</v>
      </c>
      <c r="F4568" s="9">
        <v>0</v>
      </c>
      <c r="G4568" s="9">
        <v>13331</v>
      </c>
      <c r="H4568" s="15">
        <v>45320</v>
      </c>
      <c r="I4568" s="9" t="s">
        <v>7455</v>
      </c>
      <c r="J4568" s="9">
        <v>129</v>
      </c>
      <c r="K4568" s="9" t="s">
        <v>7471</v>
      </c>
      <c r="L4568" s="9" t="str">
        <f>IF(OR('1. Raw Data'!L4568="Elec", '1. Raw Data'!L4568="elect"), "Electronics", '1. Raw Data'!L4568)</f>
        <v>Electronics</v>
      </c>
      <c r="M4568" s="9">
        <v>688.7</v>
      </c>
      <c r="N4568" s="9">
        <f>IF(ISBLANK('1. Raw Data'!N4568), MEDIAN('1. Raw Data'!$N$2:$N$5001), '1. Raw Data'!N4568)</f>
        <v>429.51499999999999</v>
      </c>
      <c r="O4568" s="9">
        <v>3</v>
      </c>
      <c r="P4568" s="9">
        <f>IF(ISBLANK('1. Raw Data'!P4568), 0, '1. Raw Data'!P4568)</f>
        <v>0</v>
      </c>
      <c r="Q4568" s="9">
        <v>338</v>
      </c>
      <c r="R4568" s="9">
        <v>1</v>
      </c>
      <c r="S4568" s="9">
        <f t="shared" si="213"/>
        <v>2066.1000000000004</v>
      </c>
      <c r="T4568" s="9">
        <f t="shared" si="214"/>
        <v>777.55500000000029</v>
      </c>
      <c r="U4568" s="23">
        <f t="shared" si="215"/>
        <v>0.37633948018004942</v>
      </c>
    </row>
    <row r="4569" spans="1:21" x14ac:dyDescent="0.3">
      <c r="A4569" s="9">
        <v>2210</v>
      </c>
      <c r="B4569" s="9" t="str">
        <f>PROPER(TRIM('1. Raw Data'!B4569))</f>
        <v>Customer_4567</v>
      </c>
      <c r="C4569" s="9">
        <f>IF(OR('1. Raw Data'!C4569&lt;18, '1. Raw Data'!C4569&gt;100), MEDIAN('1. Raw Data'!$C$2:$C$5001), '1. Raw Data'!C4569)</f>
        <v>36</v>
      </c>
      <c r="D4569" s="9" t="s">
        <v>5023</v>
      </c>
      <c r="E4569" s="22">
        <v>43968</v>
      </c>
      <c r="F4569" s="9">
        <v>1</v>
      </c>
      <c r="G4569" s="9">
        <v>10963</v>
      </c>
      <c r="H4569" s="15">
        <v>43968</v>
      </c>
      <c r="I4569" s="9" t="s">
        <v>7457</v>
      </c>
      <c r="J4569" s="9">
        <v>146</v>
      </c>
      <c r="K4569" s="9" t="s">
        <v>7505</v>
      </c>
      <c r="L4569" s="9" t="str">
        <f>IF(OR('1. Raw Data'!L4569="Elec", '1. Raw Data'!L4569="elect"), "Electronics", '1. Raw Data'!L4569)</f>
        <v>Electronics</v>
      </c>
      <c r="M4569" s="9">
        <v>567.53</v>
      </c>
      <c r="N4569" s="9">
        <f>IF(ISBLANK('1. Raw Data'!N4569), MEDIAN('1. Raw Data'!$N$2:$N$5001), '1. Raw Data'!N4569)</f>
        <v>321.04000000000002</v>
      </c>
      <c r="O4569" s="9">
        <v>5</v>
      </c>
      <c r="P4569" s="9">
        <f>IF(ISBLANK('1. Raw Data'!P4569), 0, '1. Raw Data'!P4569)</f>
        <v>0</v>
      </c>
      <c r="Q4569" s="9">
        <v>1690</v>
      </c>
      <c r="R4569" s="9">
        <v>1</v>
      </c>
      <c r="S4569" s="9">
        <f t="shared" si="213"/>
        <v>2837.6499999999996</v>
      </c>
      <c r="T4569" s="9">
        <f t="shared" si="214"/>
        <v>1232.4499999999996</v>
      </c>
      <c r="U4569" s="23">
        <f t="shared" si="215"/>
        <v>0.43432065265272313</v>
      </c>
    </row>
    <row r="4570" spans="1:21" x14ac:dyDescent="0.3">
      <c r="A4570" s="9">
        <v>1852</v>
      </c>
      <c r="B4570" s="9" t="str">
        <f>PROPER(TRIM('1. Raw Data'!B4570))</f>
        <v>Customer_4568</v>
      </c>
      <c r="C4570" s="9">
        <f>IF(OR('1. Raw Data'!C4570&lt;18, '1. Raw Data'!C4570&gt;100), MEDIAN('1. Raw Data'!$C$2:$C$5001), '1. Raw Data'!C4570)</f>
        <v>43</v>
      </c>
      <c r="D4570" s="9" t="s">
        <v>5023</v>
      </c>
      <c r="E4570" s="22">
        <v>44009</v>
      </c>
      <c r="F4570" s="9">
        <v>1</v>
      </c>
      <c r="G4570" s="9">
        <v>13271</v>
      </c>
      <c r="H4570" s="15">
        <v>44009</v>
      </c>
      <c r="I4570" s="9" t="s">
        <v>7457</v>
      </c>
      <c r="J4570" s="9">
        <v>127</v>
      </c>
      <c r="K4570" s="9" t="s">
        <v>7489</v>
      </c>
      <c r="L4570" s="9" t="str">
        <f>IF(OR('1. Raw Data'!L4570="Elec", '1. Raw Data'!L4570="elect"), "Electronics", '1. Raw Data'!L4570)</f>
        <v>Clothing</v>
      </c>
      <c r="M4570" s="9">
        <v>1117.7</v>
      </c>
      <c r="N4570" s="9">
        <f>IF(ISBLANK('1. Raw Data'!N4570), MEDIAN('1. Raw Data'!$N$2:$N$5001), '1. Raw Data'!N4570)</f>
        <v>656.71</v>
      </c>
      <c r="O4570" s="9">
        <v>2</v>
      </c>
      <c r="P4570" s="9">
        <f>IF(ISBLANK('1. Raw Data'!P4570), 0, '1. Raw Data'!P4570)</f>
        <v>0</v>
      </c>
      <c r="Q4570" s="9">
        <v>379</v>
      </c>
      <c r="R4570" s="9">
        <v>5</v>
      </c>
      <c r="S4570" s="9">
        <f t="shared" si="213"/>
        <v>2235.4</v>
      </c>
      <c r="T4570" s="9">
        <f t="shared" si="214"/>
        <v>921.98</v>
      </c>
      <c r="U4570" s="23">
        <f t="shared" si="215"/>
        <v>0.41244519996421219</v>
      </c>
    </row>
    <row r="4571" spans="1:21" x14ac:dyDescent="0.3">
      <c r="A4571" s="9">
        <v>1769</v>
      </c>
      <c r="B4571" s="9" t="str">
        <f>PROPER(TRIM('1. Raw Data'!B4571))</f>
        <v>Customer_4569</v>
      </c>
      <c r="C4571" s="9">
        <f>IF(OR('1. Raw Data'!C4571&lt;18, '1. Raw Data'!C4571&gt;100), MEDIAN('1. Raw Data'!$C$2:$C$5001), '1. Raw Data'!C4571)</f>
        <v>40</v>
      </c>
      <c r="D4571" s="9" t="s">
        <v>5018</v>
      </c>
      <c r="E4571" s="22">
        <v>44684</v>
      </c>
      <c r="F4571" s="9">
        <v>0</v>
      </c>
      <c r="G4571" s="9">
        <v>10837</v>
      </c>
      <c r="H4571" s="15">
        <v>44625</v>
      </c>
      <c r="I4571" s="9" t="s">
        <v>7457</v>
      </c>
      <c r="J4571" s="9">
        <v>131</v>
      </c>
      <c r="K4571" s="9" t="s">
        <v>7504</v>
      </c>
      <c r="L4571" s="9" t="str">
        <f>IF(OR('1. Raw Data'!L4571="Elec", '1. Raw Data'!L4571="elect"), "Electronics", '1. Raw Data'!L4571)</f>
        <v>Home Appliances</v>
      </c>
      <c r="M4571" s="9">
        <v>980.54</v>
      </c>
      <c r="N4571" s="9">
        <f>IF(ISBLANK('1. Raw Data'!N4571), MEDIAN('1. Raw Data'!$N$2:$N$5001), '1. Raw Data'!N4571)</f>
        <v>645.26</v>
      </c>
      <c r="O4571" s="9">
        <v>1</v>
      </c>
      <c r="P4571" s="9">
        <f>IF(ISBLANK('1. Raw Data'!P4571), 0, '1. Raw Data'!P4571)</f>
        <v>0</v>
      </c>
      <c r="Q4571" s="9">
        <v>654</v>
      </c>
      <c r="R4571" s="9">
        <v>7</v>
      </c>
      <c r="S4571" s="9">
        <f t="shared" si="213"/>
        <v>980.54</v>
      </c>
      <c r="T4571" s="9">
        <f t="shared" si="214"/>
        <v>335.28</v>
      </c>
      <c r="U4571" s="23">
        <f t="shared" si="215"/>
        <v>0.34193403634731878</v>
      </c>
    </row>
    <row r="4572" spans="1:21" x14ac:dyDescent="0.3">
      <c r="A4572" s="9">
        <v>1444</v>
      </c>
      <c r="B4572" s="9" t="str">
        <f>PROPER(TRIM('1. Raw Data'!B4572))</f>
        <v>Customer_4570</v>
      </c>
      <c r="C4572" s="9">
        <f>IF(OR('1. Raw Data'!C4572&lt;18, '1. Raw Data'!C4572&gt;100), MEDIAN('1. Raw Data'!$C$2:$C$5001), '1. Raw Data'!C4572)</f>
        <v>34</v>
      </c>
      <c r="D4572" s="9" t="s">
        <v>5023</v>
      </c>
      <c r="E4572" s="22">
        <v>44970</v>
      </c>
      <c r="F4572" s="9">
        <v>0</v>
      </c>
      <c r="G4572" s="9">
        <v>13288</v>
      </c>
      <c r="H4572" s="15">
        <v>44970</v>
      </c>
      <c r="I4572" s="9" t="s">
        <v>7455</v>
      </c>
      <c r="J4572" s="9">
        <v>143</v>
      </c>
      <c r="K4572" s="9" t="s">
        <v>7475</v>
      </c>
      <c r="L4572" s="9" t="str">
        <f>IF(OR('1. Raw Data'!L4572="Elec", '1. Raw Data'!L4572="elect"), "Electronics", '1. Raw Data'!L4572)</f>
        <v>Home Appliances</v>
      </c>
      <c r="M4572" s="9">
        <v>1150.44</v>
      </c>
      <c r="N4572" s="9">
        <f>IF(ISBLANK('1. Raw Data'!N4572), MEDIAN('1. Raw Data'!$N$2:$N$5001), '1. Raw Data'!N4572)</f>
        <v>627.37</v>
      </c>
      <c r="O4572" s="9">
        <v>5</v>
      </c>
      <c r="P4572" s="9">
        <f>IF(ISBLANK('1. Raw Data'!P4572), 0, '1. Raw Data'!P4572)</f>
        <v>0.1</v>
      </c>
      <c r="Q4572" s="9">
        <v>688</v>
      </c>
      <c r="R4572" s="9">
        <v>7</v>
      </c>
      <c r="S4572" s="9">
        <f t="shared" si="213"/>
        <v>5176.9800000000005</v>
      </c>
      <c r="T4572" s="9">
        <f t="shared" si="214"/>
        <v>2040.1300000000006</v>
      </c>
      <c r="U4572" s="23">
        <f t="shared" si="215"/>
        <v>0.39407724194414512</v>
      </c>
    </row>
    <row r="4573" spans="1:21" x14ac:dyDescent="0.3">
      <c r="A4573" s="9">
        <v>1362</v>
      </c>
      <c r="B4573" s="9" t="str">
        <f>PROPER(TRIM('1. Raw Data'!B4573))</f>
        <v>Customer_4571</v>
      </c>
      <c r="C4573" s="9">
        <f>IF(OR('1. Raw Data'!C4573&lt;18, '1. Raw Data'!C4573&gt;100), MEDIAN('1. Raw Data'!$C$2:$C$5001), '1. Raw Data'!C4573)</f>
        <v>57</v>
      </c>
      <c r="D4573" s="9" t="s">
        <v>5022</v>
      </c>
      <c r="E4573" s="22">
        <v>44644</v>
      </c>
      <c r="F4573" s="9">
        <v>1</v>
      </c>
      <c r="G4573" s="9">
        <v>12458</v>
      </c>
      <c r="H4573" s="15">
        <v>44644</v>
      </c>
      <c r="I4573" s="9" t="s">
        <v>7457</v>
      </c>
      <c r="J4573" s="9">
        <v>110</v>
      </c>
      <c r="K4573" s="9" t="s">
        <v>7493</v>
      </c>
      <c r="L4573" s="9" t="str">
        <f>IF(OR('1. Raw Data'!L4573="Elec", '1. Raw Data'!L4573="elect"), "Electronics", '1. Raw Data'!L4573)</f>
        <v>Home Appliances</v>
      </c>
      <c r="M4573" s="9">
        <v>1239.06</v>
      </c>
      <c r="N4573" s="9">
        <f>IF(ISBLANK('1. Raw Data'!N4573), MEDIAN('1. Raw Data'!$N$2:$N$5001), '1. Raw Data'!N4573)</f>
        <v>735.64</v>
      </c>
      <c r="O4573" s="9">
        <v>3</v>
      </c>
      <c r="P4573" s="9">
        <f>IF(ISBLANK('1. Raw Data'!P4573), 0, '1. Raw Data'!P4573)</f>
        <v>0.05</v>
      </c>
      <c r="Q4573" s="9">
        <v>399</v>
      </c>
      <c r="R4573" s="9">
        <v>7</v>
      </c>
      <c r="S4573" s="9">
        <f t="shared" si="213"/>
        <v>3531.3209999999995</v>
      </c>
      <c r="T4573" s="9">
        <f t="shared" si="214"/>
        <v>1324.4009999999994</v>
      </c>
      <c r="U4573" s="23">
        <f t="shared" si="215"/>
        <v>0.37504406991038186</v>
      </c>
    </row>
    <row r="4574" spans="1:21" x14ac:dyDescent="0.3">
      <c r="A4574" s="9">
        <v>1122</v>
      </c>
      <c r="B4574" s="9" t="str">
        <f>PROPER(TRIM('1. Raw Data'!B4574))</f>
        <v>Customer_4572</v>
      </c>
      <c r="C4574" s="9">
        <f>IF(OR('1. Raw Data'!C4574&lt;18, '1. Raw Data'!C4574&gt;100), MEDIAN('1. Raw Data'!$C$2:$C$5001), '1. Raw Data'!C4574)</f>
        <v>49</v>
      </c>
      <c r="D4574" s="9" t="s">
        <v>5019</v>
      </c>
      <c r="E4574" s="22">
        <v>44961</v>
      </c>
      <c r="F4574" s="9">
        <v>1</v>
      </c>
      <c r="G4574" s="9">
        <v>11582</v>
      </c>
      <c r="H4574" s="15">
        <v>45018</v>
      </c>
      <c r="I4574" s="9" t="s">
        <v>7455</v>
      </c>
      <c r="J4574" s="9">
        <v>131</v>
      </c>
      <c r="K4574" s="9" t="s">
        <v>7504</v>
      </c>
      <c r="L4574" s="9" t="str">
        <f>IF(OR('1. Raw Data'!L4574="Elec", '1. Raw Data'!L4574="elect"), "Electronics", '1. Raw Data'!L4574)</f>
        <v>Home Appliances</v>
      </c>
      <c r="M4574" s="9">
        <v>1388.32</v>
      </c>
      <c r="N4574" s="9">
        <f>IF(ISBLANK('1. Raw Data'!N4574), MEDIAN('1. Raw Data'!$N$2:$N$5001), '1. Raw Data'!N4574)</f>
        <v>577.99</v>
      </c>
      <c r="O4574" s="9">
        <v>1</v>
      </c>
      <c r="P4574" s="9">
        <f>IF(ISBLANK('1. Raw Data'!P4574), 0, '1. Raw Data'!P4574)</f>
        <v>0</v>
      </c>
      <c r="Q4574" s="9">
        <v>697</v>
      </c>
      <c r="R4574" s="9">
        <v>2</v>
      </c>
      <c r="S4574" s="9">
        <f t="shared" si="213"/>
        <v>1388.32</v>
      </c>
      <c r="T4574" s="9">
        <f t="shared" si="214"/>
        <v>810.32999999999993</v>
      </c>
      <c r="U4574" s="23">
        <f t="shared" si="215"/>
        <v>0.58367667396565626</v>
      </c>
    </row>
    <row r="4575" spans="1:21" x14ac:dyDescent="0.3">
      <c r="A4575" s="9">
        <v>2211</v>
      </c>
      <c r="B4575" s="9" t="str">
        <f>PROPER(TRIM('1. Raw Data'!B4575))</f>
        <v>Customer_4573</v>
      </c>
      <c r="C4575" s="9">
        <f>IF(OR('1. Raw Data'!C4575&lt;18, '1. Raw Data'!C4575&gt;100), MEDIAN('1. Raw Data'!$C$2:$C$5001), '1. Raw Data'!C4575)</f>
        <v>45</v>
      </c>
      <c r="D4575" s="9" t="s">
        <v>5018</v>
      </c>
      <c r="E4575" s="22">
        <v>44498</v>
      </c>
      <c r="F4575" s="9">
        <v>0</v>
      </c>
      <c r="G4575" s="9">
        <v>10881</v>
      </c>
      <c r="H4575" s="15">
        <v>44498</v>
      </c>
      <c r="I4575" s="9" t="s">
        <v>7457</v>
      </c>
      <c r="J4575" s="9">
        <v>139</v>
      </c>
      <c r="K4575" s="9" t="s">
        <v>7486</v>
      </c>
      <c r="L4575" s="9" t="str">
        <f>IF(OR('1. Raw Data'!L4575="Elec", '1. Raw Data'!L4575="elect"), "Electronics", '1. Raw Data'!L4575)</f>
        <v>Sports</v>
      </c>
      <c r="M4575" s="9">
        <v>674.86</v>
      </c>
      <c r="N4575" s="9">
        <f>IF(ISBLANK('1. Raw Data'!N4575), MEDIAN('1. Raw Data'!$N$2:$N$5001), '1. Raw Data'!N4575)</f>
        <v>451.05</v>
      </c>
      <c r="O4575" s="9">
        <v>1</v>
      </c>
      <c r="P4575" s="9">
        <f>IF(ISBLANK('1. Raw Data'!P4575), 0, '1. Raw Data'!P4575)</f>
        <v>0</v>
      </c>
      <c r="Q4575" s="9">
        <v>372</v>
      </c>
      <c r="R4575" s="9">
        <v>5</v>
      </c>
      <c r="S4575" s="9">
        <f t="shared" si="213"/>
        <v>674.86</v>
      </c>
      <c r="T4575" s="9">
        <f t="shared" si="214"/>
        <v>223.81</v>
      </c>
      <c r="U4575" s="23">
        <f t="shared" si="215"/>
        <v>0.33163915478765965</v>
      </c>
    </row>
    <row r="4576" spans="1:21" x14ac:dyDescent="0.3">
      <c r="A4576" s="9">
        <v>1741</v>
      </c>
      <c r="B4576" s="9" t="str">
        <f>PROPER(TRIM('1. Raw Data'!B4576))</f>
        <v>Customer_4574</v>
      </c>
      <c r="C4576" s="9">
        <f>IF(OR('1. Raw Data'!C4576&lt;18, '1. Raw Data'!C4576&gt;100), MEDIAN('1. Raw Data'!$C$2:$C$5001), '1. Raw Data'!C4576)</f>
        <v>49</v>
      </c>
      <c r="D4576" s="9" t="s">
        <v>5019</v>
      </c>
      <c r="E4576" s="22">
        <v>44396</v>
      </c>
      <c r="F4576" s="9">
        <v>0</v>
      </c>
      <c r="G4576" s="9">
        <v>13188</v>
      </c>
      <c r="H4576" s="15">
        <v>44396</v>
      </c>
      <c r="I4576" s="9" t="s">
        <v>7457</v>
      </c>
      <c r="J4576" s="9">
        <v>110</v>
      </c>
      <c r="K4576" s="9" t="s">
        <v>7493</v>
      </c>
      <c r="L4576" s="9" t="str">
        <f>IF(OR('1. Raw Data'!L4576="Elec", '1. Raw Data'!L4576="elect"), "Electronics", '1. Raw Data'!L4576)</f>
        <v>Electronics</v>
      </c>
      <c r="M4576" s="9">
        <v>1477.81</v>
      </c>
      <c r="N4576" s="9">
        <f>IF(ISBLANK('1. Raw Data'!N4576), MEDIAN('1. Raw Data'!$N$2:$N$5001), '1. Raw Data'!N4576)</f>
        <v>736.19</v>
      </c>
      <c r="O4576" s="9">
        <v>4</v>
      </c>
      <c r="P4576" s="9">
        <f>IF(ISBLANK('1. Raw Data'!P4576), 0, '1. Raw Data'!P4576)</f>
        <v>0</v>
      </c>
      <c r="Q4576" s="9">
        <v>382</v>
      </c>
      <c r="R4576" s="9">
        <v>2</v>
      </c>
      <c r="S4576" s="9">
        <f t="shared" si="213"/>
        <v>5911.24</v>
      </c>
      <c r="T4576" s="9">
        <f t="shared" si="214"/>
        <v>2966.4799999999996</v>
      </c>
      <c r="U4576" s="23">
        <f t="shared" si="215"/>
        <v>0.50183717798634464</v>
      </c>
    </row>
    <row r="4577" spans="1:21" x14ac:dyDescent="0.3">
      <c r="A4577" s="9">
        <v>1679</v>
      </c>
      <c r="B4577" s="9" t="str">
        <f>PROPER(TRIM('1. Raw Data'!B4577))</f>
        <v>Customer_4575</v>
      </c>
      <c r="C4577" s="9">
        <f>IF(OR('1. Raw Data'!C4577&lt;18, '1. Raw Data'!C4577&gt;100), MEDIAN('1. Raw Data'!$C$2:$C$5001), '1. Raw Data'!C4577)</f>
        <v>31</v>
      </c>
      <c r="D4577" s="9" t="s">
        <v>5023</v>
      </c>
      <c r="E4577" s="22">
        <v>44895</v>
      </c>
      <c r="F4577" s="9">
        <v>1</v>
      </c>
      <c r="G4577" s="9">
        <v>12933</v>
      </c>
      <c r="H4577" s="15">
        <v>44895</v>
      </c>
      <c r="I4577" s="9" t="s">
        <v>7455</v>
      </c>
      <c r="J4577" s="9">
        <v>124</v>
      </c>
      <c r="K4577" s="9" t="s">
        <v>7497</v>
      </c>
      <c r="L4577" s="9" t="str">
        <f>IF(OR('1. Raw Data'!L4577="Elec", '1. Raw Data'!L4577="elect"), "Electronics", '1. Raw Data'!L4577)</f>
        <v>Electronics</v>
      </c>
      <c r="M4577" s="9">
        <v>362.71</v>
      </c>
      <c r="N4577" s="9">
        <f>IF(ISBLANK('1. Raw Data'!N4577), MEDIAN('1. Raw Data'!$N$2:$N$5001), '1. Raw Data'!N4577)</f>
        <v>213.88</v>
      </c>
      <c r="O4577" s="9">
        <v>4</v>
      </c>
      <c r="P4577" s="9">
        <f>IF(ISBLANK('1. Raw Data'!P4577), 0, '1. Raw Data'!P4577)</f>
        <v>0.1</v>
      </c>
      <c r="Q4577" s="9">
        <v>570</v>
      </c>
      <c r="R4577" s="9">
        <v>3</v>
      </c>
      <c r="S4577" s="9">
        <f t="shared" si="213"/>
        <v>1305.7559999999999</v>
      </c>
      <c r="T4577" s="9">
        <f t="shared" si="214"/>
        <v>450.23599999999988</v>
      </c>
      <c r="U4577" s="23">
        <f t="shared" si="215"/>
        <v>0.34480867788468894</v>
      </c>
    </row>
    <row r="4578" spans="1:21" x14ac:dyDescent="0.3">
      <c r="A4578" s="9">
        <v>1419</v>
      </c>
      <c r="B4578" s="9" t="str">
        <f>PROPER(TRIM('1. Raw Data'!B4578))</f>
        <v>Customer_4576</v>
      </c>
      <c r="C4578" s="9">
        <f>IF(OR('1. Raw Data'!C4578&lt;18, '1. Raw Data'!C4578&gt;100), MEDIAN('1. Raw Data'!$C$2:$C$5001), '1. Raw Data'!C4578)</f>
        <v>29</v>
      </c>
      <c r="D4578" s="9" t="s">
        <v>5019</v>
      </c>
      <c r="E4578" s="22">
        <v>44769</v>
      </c>
      <c r="F4578" s="9">
        <v>0</v>
      </c>
      <c r="G4578" s="9">
        <v>10423</v>
      </c>
      <c r="H4578" s="15">
        <v>44769</v>
      </c>
      <c r="I4578" s="9" t="s">
        <v>7455</v>
      </c>
      <c r="J4578" s="9">
        <v>133</v>
      </c>
      <c r="K4578" s="9" t="s">
        <v>7498</v>
      </c>
      <c r="L4578" s="9" t="str">
        <f>IF(OR('1. Raw Data'!L4578="Elec", '1. Raw Data'!L4578="elect"), "Electronics", '1. Raw Data'!L4578)</f>
        <v>Electronics</v>
      </c>
      <c r="M4578" s="9">
        <v>1085.83</v>
      </c>
      <c r="N4578" s="9">
        <f>IF(ISBLANK('1. Raw Data'!N4578), MEDIAN('1. Raw Data'!$N$2:$N$5001), '1. Raw Data'!N4578)</f>
        <v>732.73</v>
      </c>
      <c r="O4578" s="9">
        <v>5</v>
      </c>
      <c r="P4578" s="9">
        <f>IF(ISBLANK('1. Raw Data'!P4578), 0, '1. Raw Data'!P4578)</f>
        <v>0.05</v>
      </c>
      <c r="Q4578" s="9">
        <v>401</v>
      </c>
      <c r="R4578" s="9">
        <v>8</v>
      </c>
      <c r="S4578" s="9">
        <f t="shared" si="213"/>
        <v>5157.6924999999992</v>
      </c>
      <c r="T4578" s="9">
        <f t="shared" si="214"/>
        <v>1494.0424999999991</v>
      </c>
      <c r="U4578" s="23">
        <f t="shared" si="215"/>
        <v>0.28967265884889404</v>
      </c>
    </row>
    <row r="4579" spans="1:21" x14ac:dyDescent="0.3">
      <c r="A4579" s="9">
        <v>2275</v>
      </c>
      <c r="B4579" s="9" t="str">
        <f>PROPER(TRIM('1. Raw Data'!B4579))</f>
        <v>Customer_4577</v>
      </c>
      <c r="C4579" s="9">
        <f>IF(OR('1. Raw Data'!C4579&lt;18, '1. Raw Data'!C4579&gt;100), MEDIAN('1. Raw Data'!$C$2:$C$5001), '1. Raw Data'!C4579)</f>
        <v>59</v>
      </c>
      <c r="D4579" s="9" t="s">
        <v>5023</v>
      </c>
      <c r="E4579" s="22">
        <v>43856</v>
      </c>
      <c r="F4579" s="9">
        <v>0</v>
      </c>
      <c r="G4579" s="9">
        <v>13283</v>
      </c>
      <c r="H4579" s="15">
        <v>43856</v>
      </c>
      <c r="I4579" s="9" t="s">
        <v>7455</v>
      </c>
      <c r="J4579" s="9">
        <v>114</v>
      </c>
      <c r="K4579" s="9" t="s">
        <v>7463</v>
      </c>
      <c r="L4579" s="9" t="str">
        <f>IF(OR('1. Raw Data'!L4579="Elec", '1. Raw Data'!L4579="elect"), "Electronics", '1. Raw Data'!L4579)</f>
        <v>Home Appliances</v>
      </c>
      <c r="M4579" s="9">
        <v>824.31</v>
      </c>
      <c r="N4579" s="9">
        <f>IF(ISBLANK('1. Raw Data'!N4579), MEDIAN('1. Raw Data'!$N$2:$N$5001), '1. Raw Data'!N4579)</f>
        <v>530.16</v>
      </c>
      <c r="O4579" s="9">
        <v>3</v>
      </c>
      <c r="P4579" s="9">
        <f>IF(ISBLANK('1. Raw Data'!P4579), 0, '1. Raw Data'!P4579)</f>
        <v>0</v>
      </c>
      <c r="Q4579" s="9">
        <v>552</v>
      </c>
      <c r="R4579" s="9">
        <v>5</v>
      </c>
      <c r="S4579" s="9">
        <f t="shared" si="213"/>
        <v>2472.9299999999998</v>
      </c>
      <c r="T4579" s="9">
        <f t="shared" si="214"/>
        <v>882.44999999999982</v>
      </c>
      <c r="U4579" s="23">
        <f t="shared" si="215"/>
        <v>0.35684390581213371</v>
      </c>
    </row>
    <row r="4580" spans="1:21" x14ac:dyDescent="0.3">
      <c r="A4580" s="9">
        <v>2358</v>
      </c>
      <c r="B4580" s="9" t="str">
        <f>PROPER(TRIM('1. Raw Data'!B4580))</f>
        <v>Customer_4578</v>
      </c>
      <c r="C4580" s="9">
        <f>IF(OR('1. Raw Data'!C4580&lt;18, '1. Raw Data'!C4580&gt;100), MEDIAN('1. Raw Data'!$C$2:$C$5001), '1. Raw Data'!C4580)</f>
        <v>52</v>
      </c>
      <c r="D4580" s="9" t="s">
        <v>5023</v>
      </c>
      <c r="E4580" s="22">
        <v>45265</v>
      </c>
      <c r="F4580" s="9">
        <v>0</v>
      </c>
      <c r="G4580" s="9">
        <v>12202</v>
      </c>
      <c r="H4580" s="15">
        <v>45058</v>
      </c>
      <c r="I4580" s="9" t="s">
        <v>7456</v>
      </c>
      <c r="J4580" s="9">
        <v>135</v>
      </c>
      <c r="K4580" s="9" t="s">
        <v>7458</v>
      </c>
      <c r="L4580" s="9" t="str">
        <f>IF(OR('1. Raw Data'!L4580="Elec", '1. Raw Data'!L4580="elect"), "Electronics", '1. Raw Data'!L4580)</f>
        <v>Clothing</v>
      </c>
      <c r="M4580" s="9">
        <v>1234.51</v>
      </c>
      <c r="N4580" s="9">
        <f>IF(ISBLANK('1. Raw Data'!N4580), MEDIAN('1. Raw Data'!$N$2:$N$5001), '1. Raw Data'!N4580)</f>
        <v>729.98</v>
      </c>
      <c r="O4580" s="9">
        <v>4</v>
      </c>
      <c r="P4580" s="9">
        <f>IF(ISBLANK('1. Raw Data'!P4580), 0, '1. Raw Data'!P4580)</f>
        <v>0.2</v>
      </c>
      <c r="Q4580" s="9">
        <v>330</v>
      </c>
      <c r="R4580" s="9">
        <v>4</v>
      </c>
      <c r="S4580" s="9">
        <f t="shared" si="213"/>
        <v>3950.4320000000002</v>
      </c>
      <c r="T4580" s="9">
        <f t="shared" si="214"/>
        <v>1030.5120000000002</v>
      </c>
      <c r="U4580" s="23">
        <f t="shared" si="215"/>
        <v>0.26086058436140658</v>
      </c>
    </row>
    <row r="4581" spans="1:21" x14ac:dyDescent="0.3">
      <c r="A4581" s="9">
        <v>1091</v>
      </c>
      <c r="B4581" s="9" t="str">
        <f>PROPER(TRIM('1. Raw Data'!B4581))</f>
        <v>Customer_4579</v>
      </c>
      <c r="C4581" s="9">
        <f>IF(OR('1. Raw Data'!C4581&lt;18, '1. Raw Data'!C4581&gt;100), MEDIAN('1. Raw Data'!$C$2:$C$5001), '1. Raw Data'!C4581)</f>
        <v>28</v>
      </c>
      <c r="D4581" s="9" t="s">
        <v>5019</v>
      </c>
      <c r="E4581" s="22">
        <v>45107</v>
      </c>
      <c r="F4581" s="9">
        <v>0</v>
      </c>
      <c r="G4581" s="9">
        <v>13334</v>
      </c>
      <c r="H4581" s="15">
        <v>45107</v>
      </c>
      <c r="I4581" s="9" t="s">
        <v>7456</v>
      </c>
      <c r="J4581" s="9">
        <v>145</v>
      </c>
      <c r="K4581" s="9" t="s">
        <v>7470</v>
      </c>
      <c r="L4581" s="9" t="str">
        <f>IF(OR('1. Raw Data'!L4581="Elec", '1. Raw Data'!L4581="elect"), "Electronics", '1. Raw Data'!L4581)</f>
        <v>Home Appliances</v>
      </c>
      <c r="M4581" s="9">
        <v>741.32</v>
      </c>
      <c r="N4581" s="9">
        <f>IF(ISBLANK('1. Raw Data'!N4581), MEDIAN('1. Raw Data'!$N$2:$N$5001), '1. Raw Data'!N4581)</f>
        <v>453.01</v>
      </c>
      <c r="O4581" s="9">
        <v>2</v>
      </c>
      <c r="P4581" s="9">
        <f>IF(ISBLANK('1. Raw Data'!P4581), 0, '1. Raw Data'!P4581)</f>
        <v>0</v>
      </c>
      <c r="Q4581" s="9">
        <v>551</v>
      </c>
      <c r="R4581" s="9">
        <v>6</v>
      </c>
      <c r="S4581" s="9">
        <f t="shared" si="213"/>
        <v>1482.64</v>
      </c>
      <c r="T4581" s="9">
        <f t="shared" si="214"/>
        <v>576.62000000000012</v>
      </c>
      <c r="U4581" s="23">
        <f t="shared" si="215"/>
        <v>0.38891436896347065</v>
      </c>
    </row>
    <row r="4582" spans="1:21" x14ac:dyDescent="0.3">
      <c r="A4582" s="9">
        <v>1062</v>
      </c>
      <c r="B4582" s="9" t="str">
        <f>PROPER(TRIM('1. Raw Data'!B4582))</f>
        <v>Customer_4580</v>
      </c>
      <c r="C4582" s="9">
        <f>IF(OR('1. Raw Data'!C4582&lt;18, '1. Raw Data'!C4582&gt;100), MEDIAN('1. Raw Data'!$C$2:$C$5001), '1. Raw Data'!C4582)</f>
        <v>40</v>
      </c>
      <c r="D4582" s="9" t="s">
        <v>5023</v>
      </c>
      <c r="E4582" s="22">
        <v>45034</v>
      </c>
      <c r="F4582" s="9">
        <v>1</v>
      </c>
      <c r="G4582" s="9">
        <v>13578</v>
      </c>
      <c r="H4582" s="15">
        <v>45034</v>
      </c>
      <c r="I4582" s="9" t="s">
        <v>7456</v>
      </c>
      <c r="J4582" s="9">
        <v>134</v>
      </c>
      <c r="K4582" s="9" t="s">
        <v>7482</v>
      </c>
      <c r="L4582" s="9" t="str">
        <f>IF(OR('1. Raw Data'!L4582="Elec", '1. Raw Data'!L4582="elect"), "Electronics", '1. Raw Data'!L4582)</f>
        <v>Electronics</v>
      </c>
      <c r="M4582" s="9">
        <v>1186.71</v>
      </c>
      <c r="N4582" s="9">
        <f>IF(ISBLANK('1. Raw Data'!N4582), MEDIAN('1. Raw Data'!$N$2:$N$5001), '1. Raw Data'!N4582)</f>
        <v>802.54</v>
      </c>
      <c r="O4582" s="9">
        <v>2</v>
      </c>
      <c r="P4582" s="9">
        <f>IF(ISBLANK('1. Raw Data'!P4582), 0, '1. Raw Data'!P4582)</f>
        <v>0</v>
      </c>
      <c r="Q4582" s="9">
        <v>624</v>
      </c>
      <c r="R4582" s="9">
        <v>3</v>
      </c>
      <c r="S4582" s="9">
        <f t="shared" si="213"/>
        <v>2373.42</v>
      </c>
      <c r="T4582" s="9">
        <f t="shared" si="214"/>
        <v>768.34000000000015</v>
      </c>
      <c r="U4582" s="23">
        <f t="shared" si="215"/>
        <v>0.32372694255546852</v>
      </c>
    </row>
    <row r="4583" spans="1:21" x14ac:dyDescent="0.3">
      <c r="A4583" s="9">
        <v>1511</v>
      </c>
      <c r="B4583" s="9" t="str">
        <f>PROPER(TRIM('1. Raw Data'!B4583))</f>
        <v>Customer_4581</v>
      </c>
      <c r="C4583" s="9">
        <f>IF(OR('1. Raw Data'!C4583&lt;18, '1. Raw Data'!C4583&gt;100), MEDIAN('1. Raw Data'!$C$2:$C$5001), '1. Raw Data'!C4583)</f>
        <v>29</v>
      </c>
      <c r="D4583" s="9" t="s">
        <v>5022</v>
      </c>
      <c r="E4583" s="22">
        <v>44724</v>
      </c>
      <c r="F4583" s="9">
        <v>0</v>
      </c>
      <c r="G4583" s="9">
        <v>12198</v>
      </c>
      <c r="H4583" s="15">
        <v>44901</v>
      </c>
      <c r="I4583" s="9" t="s">
        <v>7457</v>
      </c>
      <c r="J4583" s="9">
        <v>117</v>
      </c>
      <c r="K4583" s="9" t="s">
        <v>7483</v>
      </c>
      <c r="L4583" s="9" t="str">
        <f>IF(OR('1. Raw Data'!L4583="Elec", '1. Raw Data'!L4583="elect"), "Electronics", '1. Raw Data'!L4583)</f>
        <v>Home Appliances</v>
      </c>
      <c r="M4583" s="9">
        <v>1398.74</v>
      </c>
      <c r="N4583" s="9">
        <f>IF(ISBLANK('1. Raw Data'!N4583), MEDIAN('1. Raw Data'!$N$2:$N$5001), '1. Raw Data'!N4583)</f>
        <v>900.27</v>
      </c>
      <c r="O4583" s="9">
        <v>1</v>
      </c>
      <c r="P4583" s="9">
        <f>IF(ISBLANK('1. Raw Data'!P4583), 0, '1. Raw Data'!P4583)</f>
        <v>0.2</v>
      </c>
      <c r="Q4583" s="9">
        <v>387</v>
      </c>
      <c r="R4583" s="9">
        <v>2</v>
      </c>
      <c r="S4583" s="9">
        <f t="shared" si="213"/>
        <v>1118.992</v>
      </c>
      <c r="T4583" s="9">
        <f t="shared" si="214"/>
        <v>218.72199999999998</v>
      </c>
      <c r="U4583" s="23">
        <f t="shared" si="215"/>
        <v>0.19546341707536782</v>
      </c>
    </row>
    <row r="4584" spans="1:21" x14ac:dyDescent="0.3">
      <c r="A4584" s="9">
        <v>2162</v>
      </c>
      <c r="B4584" s="9" t="str">
        <f>PROPER(TRIM('1. Raw Data'!B4584))</f>
        <v>Customer_4582</v>
      </c>
      <c r="C4584" s="9">
        <f>IF(OR('1. Raw Data'!C4584&lt;18, '1. Raw Data'!C4584&gt;100), MEDIAN('1. Raw Data'!$C$2:$C$5001), '1. Raw Data'!C4584)</f>
        <v>48</v>
      </c>
      <c r="D4584" s="9" t="s">
        <v>5021</v>
      </c>
      <c r="E4584" s="22">
        <v>44690</v>
      </c>
      <c r="F4584" s="9">
        <v>1</v>
      </c>
      <c r="G4584" s="9">
        <v>10211</v>
      </c>
      <c r="H4584" s="15">
        <v>44809</v>
      </c>
      <c r="I4584" s="9" t="s">
        <v>7457</v>
      </c>
      <c r="J4584" s="9">
        <v>121</v>
      </c>
      <c r="K4584" s="9" t="s">
        <v>7495</v>
      </c>
      <c r="L4584" s="9" t="str">
        <f>IF(OR('1. Raw Data'!L4584="Elec", '1. Raw Data'!L4584="elect"), "Electronics", '1. Raw Data'!L4584)</f>
        <v>Clothing</v>
      </c>
      <c r="M4584" s="9">
        <v>1111.83</v>
      </c>
      <c r="N4584" s="9">
        <f>IF(ISBLANK('1. Raw Data'!N4584), MEDIAN('1. Raw Data'!$N$2:$N$5001), '1. Raw Data'!N4584)</f>
        <v>648.15</v>
      </c>
      <c r="O4584" s="9">
        <v>1</v>
      </c>
      <c r="P4584" s="9">
        <f>IF(ISBLANK('1. Raw Data'!P4584), 0, '1. Raw Data'!P4584)</f>
        <v>0</v>
      </c>
      <c r="Q4584" s="9">
        <v>327</v>
      </c>
      <c r="R4584" s="9">
        <v>3</v>
      </c>
      <c r="S4584" s="9">
        <f t="shared" si="213"/>
        <v>1111.83</v>
      </c>
      <c r="T4584" s="9">
        <f t="shared" si="214"/>
        <v>463.67999999999995</v>
      </c>
      <c r="U4584" s="23">
        <f t="shared" si="215"/>
        <v>0.4170421737136073</v>
      </c>
    </row>
    <row r="4585" spans="1:21" x14ac:dyDescent="0.3">
      <c r="A4585" s="9">
        <v>2208</v>
      </c>
      <c r="B4585" s="9" t="str">
        <f>PROPER(TRIM('1. Raw Data'!B4585))</f>
        <v>Customer_4583</v>
      </c>
      <c r="C4585" s="9">
        <f>IF(OR('1. Raw Data'!C4585&lt;18, '1. Raw Data'!C4585&gt;100), MEDIAN('1. Raw Data'!$C$2:$C$5001), '1. Raw Data'!C4585)</f>
        <v>30</v>
      </c>
      <c r="D4585" s="9" t="s">
        <v>5019</v>
      </c>
      <c r="E4585" s="22">
        <v>44061</v>
      </c>
      <c r="F4585" s="9">
        <v>0</v>
      </c>
      <c r="G4585" s="9">
        <v>11215</v>
      </c>
      <c r="H4585" s="15">
        <v>44061</v>
      </c>
      <c r="I4585" s="9" t="s">
        <v>7457</v>
      </c>
      <c r="J4585" s="9">
        <v>132</v>
      </c>
      <c r="K4585" s="9" t="s">
        <v>7506</v>
      </c>
      <c r="L4585" s="9" t="str">
        <f>IF(OR('1. Raw Data'!L4585="Elec", '1. Raw Data'!L4585="elect"), "Electronics", '1. Raw Data'!L4585)</f>
        <v>Clothing</v>
      </c>
      <c r="M4585" s="9">
        <v>1175.3399999999999</v>
      </c>
      <c r="N4585" s="9">
        <f>IF(ISBLANK('1. Raw Data'!N4585), MEDIAN('1. Raw Data'!$N$2:$N$5001), '1. Raw Data'!N4585)</f>
        <v>702.4</v>
      </c>
      <c r="O4585" s="9">
        <v>1</v>
      </c>
      <c r="P4585" s="9">
        <f>IF(ISBLANK('1. Raw Data'!P4585), 0, '1. Raw Data'!P4585)</f>
        <v>0</v>
      </c>
      <c r="Q4585" s="9">
        <v>536</v>
      </c>
      <c r="R4585" s="9">
        <v>3</v>
      </c>
      <c r="S4585" s="9">
        <f t="shared" si="213"/>
        <v>1175.3399999999999</v>
      </c>
      <c r="T4585" s="9">
        <f t="shared" si="214"/>
        <v>472.93999999999994</v>
      </c>
      <c r="U4585" s="23">
        <f t="shared" si="215"/>
        <v>0.40238569265063723</v>
      </c>
    </row>
    <row r="4586" spans="1:21" x14ac:dyDescent="0.3">
      <c r="A4586" s="9">
        <v>2228</v>
      </c>
      <c r="B4586" s="9" t="str">
        <f>PROPER(TRIM('1. Raw Data'!B4586))</f>
        <v>Customer_4584</v>
      </c>
      <c r="C4586" s="9">
        <f>IF(OR('1. Raw Data'!C4586&lt;18, '1. Raw Data'!C4586&gt;100), MEDIAN('1. Raw Data'!$C$2:$C$5001), '1. Raw Data'!C4586)</f>
        <v>44</v>
      </c>
      <c r="D4586" s="9" t="s">
        <v>5021</v>
      </c>
      <c r="E4586" s="22">
        <v>44679</v>
      </c>
      <c r="F4586" s="9">
        <v>0</v>
      </c>
      <c r="G4586" s="9">
        <v>10880</v>
      </c>
      <c r="H4586" s="15">
        <v>44679</v>
      </c>
      <c r="I4586" s="9" t="s">
        <v>7455</v>
      </c>
      <c r="J4586" s="9">
        <v>103</v>
      </c>
      <c r="K4586" s="9" t="s">
        <v>7472</v>
      </c>
      <c r="L4586" s="9" t="str">
        <f>IF(OR('1. Raw Data'!L4586="Elec", '1. Raw Data'!L4586="elect"), "Electronics", '1. Raw Data'!L4586)</f>
        <v>Home Appliances</v>
      </c>
      <c r="M4586" s="9">
        <v>147.4</v>
      </c>
      <c r="N4586" s="9">
        <f>IF(ISBLANK('1. Raw Data'!N4586), MEDIAN('1. Raw Data'!$N$2:$N$5001), '1. Raw Data'!N4586)</f>
        <v>65.47</v>
      </c>
      <c r="O4586" s="9">
        <v>2</v>
      </c>
      <c r="P4586" s="9">
        <f>IF(ISBLANK('1. Raw Data'!P4586), 0, '1. Raw Data'!P4586)</f>
        <v>0.05</v>
      </c>
      <c r="Q4586" s="9">
        <v>851</v>
      </c>
      <c r="R4586" s="9">
        <v>3</v>
      </c>
      <c r="S4586" s="9">
        <f t="shared" si="213"/>
        <v>280.06</v>
      </c>
      <c r="T4586" s="9">
        <f t="shared" si="214"/>
        <v>149.12</v>
      </c>
      <c r="U4586" s="23">
        <f t="shared" si="215"/>
        <v>0.53245733057202027</v>
      </c>
    </row>
    <row r="4587" spans="1:21" x14ac:dyDescent="0.3">
      <c r="A4587" s="9">
        <v>1771</v>
      </c>
      <c r="B4587" s="9" t="str">
        <f>PROPER(TRIM('1. Raw Data'!B4587))</f>
        <v>Customer_4585</v>
      </c>
      <c r="C4587" s="9">
        <f>IF(OR('1. Raw Data'!C4587&lt;18, '1. Raw Data'!C4587&gt;100), MEDIAN('1. Raw Data'!$C$2:$C$5001), '1. Raw Data'!C4587)</f>
        <v>61</v>
      </c>
      <c r="D4587" s="9" t="s">
        <v>5019</v>
      </c>
      <c r="E4587" s="22">
        <v>44137</v>
      </c>
      <c r="F4587" s="9">
        <v>0</v>
      </c>
      <c r="G4587" s="9">
        <v>10754</v>
      </c>
      <c r="H4587" s="15">
        <v>43872</v>
      </c>
      <c r="I4587" s="9" t="s">
        <v>7456</v>
      </c>
      <c r="J4587" s="9">
        <v>115</v>
      </c>
      <c r="K4587" s="9" t="s">
        <v>7481</v>
      </c>
      <c r="L4587" s="9" t="str">
        <f>IF(OR('1. Raw Data'!L4587="Elec", '1. Raw Data'!L4587="elect"), "Electronics", '1. Raw Data'!L4587)</f>
        <v>Electronics</v>
      </c>
      <c r="M4587" s="9">
        <v>347.19</v>
      </c>
      <c r="N4587" s="9">
        <f>IF(ISBLANK('1. Raw Data'!N4587), MEDIAN('1. Raw Data'!$N$2:$N$5001), '1. Raw Data'!N4587)</f>
        <v>187.85</v>
      </c>
      <c r="O4587" s="9">
        <v>4</v>
      </c>
      <c r="P4587" s="9">
        <f>IF(ISBLANK('1. Raw Data'!P4587), 0, '1. Raw Data'!P4587)</f>
        <v>0</v>
      </c>
      <c r="Q4587" s="9">
        <v>623</v>
      </c>
      <c r="R4587" s="9">
        <v>4</v>
      </c>
      <c r="S4587" s="9">
        <f t="shared" si="213"/>
        <v>1388.76</v>
      </c>
      <c r="T4587" s="9">
        <f t="shared" si="214"/>
        <v>637.36</v>
      </c>
      <c r="U4587" s="23">
        <f t="shared" si="215"/>
        <v>0.4589417897980933</v>
      </c>
    </row>
    <row r="4588" spans="1:21" x14ac:dyDescent="0.3">
      <c r="A4588" s="9">
        <v>2237</v>
      </c>
      <c r="B4588" s="9" t="str">
        <f>PROPER(TRIM('1. Raw Data'!B4588))</f>
        <v>Customer_4586</v>
      </c>
      <c r="C4588" s="9">
        <f>IF(OR('1. Raw Data'!C4588&lt;18, '1. Raw Data'!C4588&gt;100), MEDIAN('1. Raw Data'!$C$2:$C$5001), '1. Raw Data'!C4588)</f>
        <v>38</v>
      </c>
      <c r="D4588" s="9" t="s">
        <v>5023</v>
      </c>
      <c r="E4588" s="22">
        <v>44134</v>
      </c>
      <c r="F4588" s="9">
        <v>0</v>
      </c>
      <c r="G4588" s="9">
        <v>11121</v>
      </c>
      <c r="H4588" s="15">
        <v>44134</v>
      </c>
      <c r="I4588" s="9" t="s">
        <v>7457</v>
      </c>
      <c r="J4588" s="9">
        <v>108</v>
      </c>
      <c r="K4588" s="9" t="s">
        <v>7496</v>
      </c>
      <c r="L4588" s="9" t="str">
        <f>IF(OR('1. Raw Data'!L4588="Elec", '1. Raw Data'!L4588="elect"), "Electronics", '1. Raw Data'!L4588)</f>
        <v>Sports</v>
      </c>
      <c r="M4588" s="9">
        <v>1462.74</v>
      </c>
      <c r="N4588" s="9">
        <f>IF(ISBLANK('1. Raw Data'!N4588), MEDIAN('1. Raw Data'!$N$2:$N$5001), '1. Raw Data'!N4588)</f>
        <v>717.18</v>
      </c>
      <c r="O4588" s="9">
        <v>4</v>
      </c>
      <c r="P4588" s="9">
        <f>IF(ISBLANK('1. Raw Data'!P4588), 0, '1. Raw Data'!P4588)</f>
        <v>0.1</v>
      </c>
      <c r="Q4588" s="9">
        <v>391</v>
      </c>
      <c r="R4588" s="9">
        <v>3</v>
      </c>
      <c r="S4588" s="9">
        <f t="shared" si="213"/>
        <v>5265.8640000000005</v>
      </c>
      <c r="T4588" s="9">
        <f t="shared" si="214"/>
        <v>2397.1440000000007</v>
      </c>
      <c r="U4588" s="23">
        <f t="shared" si="215"/>
        <v>0.45522330238684489</v>
      </c>
    </row>
    <row r="4589" spans="1:21" x14ac:dyDescent="0.3">
      <c r="A4589" s="9">
        <v>1255</v>
      </c>
      <c r="B4589" s="9" t="str">
        <f>PROPER(TRIM('1. Raw Data'!B4589))</f>
        <v>Customer_4587</v>
      </c>
      <c r="C4589" s="9">
        <f>IF(OR('1. Raw Data'!C4589&lt;18, '1. Raw Data'!C4589&gt;100), MEDIAN('1. Raw Data'!$C$2:$C$5001), '1. Raw Data'!C4589)</f>
        <v>43</v>
      </c>
      <c r="D4589" s="9" t="s">
        <v>5023</v>
      </c>
      <c r="E4589" s="22">
        <v>45080</v>
      </c>
      <c r="F4589" s="9">
        <v>1</v>
      </c>
      <c r="G4589" s="9">
        <v>12588</v>
      </c>
      <c r="H4589" s="15">
        <v>44991</v>
      </c>
      <c r="I4589" s="9" t="s">
        <v>7455</v>
      </c>
      <c r="J4589" s="9">
        <v>132</v>
      </c>
      <c r="K4589" s="9" t="s">
        <v>7506</v>
      </c>
      <c r="L4589" s="9" t="str">
        <f>IF(OR('1. Raw Data'!L4589="Elec", '1. Raw Data'!L4589="elect"), "Electronics", '1. Raw Data'!L4589)</f>
        <v>Electronics</v>
      </c>
      <c r="M4589" s="9">
        <v>1055.1199999999999</v>
      </c>
      <c r="N4589" s="9">
        <f>IF(ISBLANK('1. Raw Data'!N4589), MEDIAN('1. Raw Data'!$N$2:$N$5001), '1. Raw Data'!N4589)</f>
        <v>558.78</v>
      </c>
      <c r="O4589" s="9">
        <v>5</v>
      </c>
      <c r="P4589" s="9">
        <f>IF(ISBLANK('1. Raw Data'!P4589), 0, '1. Raw Data'!P4589)</f>
        <v>0</v>
      </c>
      <c r="Q4589" s="9">
        <v>667</v>
      </c>
      <c r="R4589" s="9">
        <v>3</v>
      </c>
      <c r="S4589" s="9">
        <f t="shared" si="213"/>
        <v>5275.5999999999995</v>
      </c>
      <c r="T4589" s="9">
        <f t="shared" si="214"/>
        <v>2481.6999999999998</v>
      </c>
      <c r="U4589" s="23">
        <f t="shared" si="215"/>
        <v>0.47041094851770415</v>
      </c>
    </row>
    <row r="4590" spans="1:21" x14ac:dyDescent="0.3">
      <c r="A4590" s="9">
        <v>1134</v>
      </c>
      <c r="B4590" s="9" t="str">
        <f>PROPER(TRIM('1. Raw Data'!B4590))</f>
        <v>Customer_4588</v>
      </c>
      <c r="C4590" s="9">
        <f>IF(OR('1. Raw Data'!C4590&lt;18, '1. Raw Data'!C4590&gt;100), MEDIAN('1. Raw Data'!$C$2:$C$5001), '1. Raw Data'!C4590)</f>
        <v>50</v>
      </c>
      <c r="D4590" s="9" t="s">
        <v>5018</v>
      </c>
      <c r="E4590" s="22">
        <v>45035</v>
      </c>
      <c r="F4590" s="9">
        <v>0</v>
      </c>
      <c r="G4590" s="9">
        <v>10700</v>
      </c>
      <c r="H4590" s="15">
        <v>45035</v>
      </c>
      <c r="I4590" s="9" t="s">
        <v>7456</v>
      </c>
      <c r="J4590" s="9">
        <v>138</v>
      </c>
      <c r="K4590" s="9" t="s">
        <v>7464</v>
      </c>
      <c r="L4590" s="9" t="str">
        <f>IF(OR('1. Raw Data'!L4590="Elec", '1. Raw Data'!L4590="elect"), "Electronics", '1. Raw Data'!L4590)</f>
        <v>Sports</v>
      </c>
      <c r="M4590" s="9">
        <v>864.1</v>
      </c>
      <c r="N4590" s="9">
        <f>IF(ISBLANK('1. Raw Data'!N4590), MEDIAN('1. Raw Data'!$N$2:$N$5001), '1. Raw Data'!N4590)</f>
        <v>517.30999999999995</v>
      </c>
      <c r="O4590" s="9">
        <v>3</v>
      </c>
      <c r="P4590" s="9">
        <f>IF(ISBLANK('1. Raw Data'!P4590), 0, '1. Raw Data'!P4590)</f>
        <v>0</v>
      </c>
      <c r="Q4590" s="9">
        <v>623</v>
      </c>
      <c r="R4590" s="9">
        <v>2</v>
      </c>
      <c r="S4590" s="9">
        <f t="shared" si="213"/>
        <v>2592.3000000000002</v>
      </c>
      <c r="T4590" s="9">
        <f t="shared" si="214"/>
        <v>1040.3700000000003</v>
      </c>
      <c r="U4590" s="23">
        <f t="shared" si="215"/>
        <v>0.40133086448327748</v>
      </c>
    </row>
    <row r="4591" spans="1:21" x14ac:dyDescent="0.3">
      <c r="A4591" s="9">
        <v>1874</v>
      </c>
      <c r="B4591" s="9" t="str">
        <f>PROPER(TRIM('1. Raw Data'!B4591))</f>
        <v>Customer_4589</v>
      </c>
      <c r="C4591" s="9">
        <f>IF(OR('1. Raw Data'!C4591&lt;18, '1. Raw Data'!C4591&gt;100), MEDIAN('1. Raw Data'!$C$2:$C$5001), '1. Raw Data'!C4591)</f>
        <v>23</v>
      </c>
      <c r="D4591" s="9" t="s">
        <v>5022</v>
      </c>
      <c r="E4591" s="22">
        <v>45024</v>
      </c>
      <c r="F4591" s="9">
        <v>0</v>
      </c>
      <c r="G4591" s="9">
        <v>12219</v>
      </c>
      <c r="H4591" s="15">
        <v>45142</v>
      </c>
      <c r="I4591" s="9" t="s">
        <v>7456</v>
      </c>
      <c r="J4591" s="9">
        <v>126</v>
      </c>
      <c r="K4591" s="9" t="s">
        <v>7469</v>
      </c>
      <c r="L4591" s="9" t="str">
        <f>IF(OR('1. Raw Data'!L4591="Elec", '1. Raw Data'!L4591="elect"), "Electronics", '1. Raw Data'!L4591)</f>
        <v>Electronics</v>
      </c>
      <c r="M4591" s="9">
        <v>582.12</v>
      </c>
      <c r="N4591" s="9">
        <f>IF(ISBLANK('1. Raw Data'!N4591), MEDIAN('1. Raw Data'!$N$2:$N$5001), '1. Raw Data'!N4591)</f>
        <v>258.89999999999998</v>
      </c>
      <c r="O4591" s="9">
        <v>2</v>
      </c>
      <c r="P4591" s="9">
        <f>IF(ISBLANK('1. Raw Data'!P4591), 0, '1. Raw Data'!P4591)</f>
        <v>0</v>
      </c>
      <c r="Q4591" s="9">
        <v>634</v>
      </c>
      <c r="R4591" s="9">
        <v>2</v>
      </c>
      <c r="S4591" s="9">
        <f t="shared" si="213"/>
        <v>1164.24</v>
      </c>
      <c r="T4591" s="9">
        <f t="shared" si="214"/>
        <v>646.44000000000005</v>
      </c>
      <c r="U4591" s="23">
        <f t="shared" si="215"/>
        <v>0.55524634096062675</v>
      </c>
    </row>
    <row r="4592" spans="1:21" x14ac:dyDescent="0.3">
      <c r="A4592" s="9">
        <v>1821</v>
      </c>
      <c r="B4592" s="9" t="str">
        <f>PROPER(TRIM('1. Raw Data'!B4592))</f>
        <v>Customer_4590</v>
      </c>
      <c r="C4592" s="9">
        <f>IF(OR('1. Raw Data'!C4592&lt;18, '1. Raw Data'!C4592&gt;100), MEDIAN('1. Raw Data'!$C$2:$C$5001), '1. Raw Data'!C4592)</f>
        <v>28</v>
      </c>
      <c r="D4592" s="9" t="s">
        <v>5018</v>
      </c>
      <c r="E4592" s="22">
        <v>44036</v>
      </c>
      <c r="F4592" s="9">
        <v>0</v>
      </c>
      <c r="G4592" s="9">
        <v>10370</v>
      </c>
      <c r="H4592" s="15">
        <v>44036</v>
      </c>
      <c r="I4592" s="9" t="s">
        <v>7455</v>
      </c>
      <c r="J4592" s="9">
        <v>130</v>
      </c>
      <c r="K4592" s="9" t="s">
        <v>7487</v>
      </c>
      <c r="L4592" s="9" t="str">
        <f>IF(OR('1. Raw Data'!L4592="Elec", '1. Raw Data'!L4592="elect"), "Electronics", '1. Raw Data'!L4592)</f>
        <v>Home Appliances</v>
      </c>
      <c r="M4592" s="9">
        <v>114.36</v>
      </c>
      <c r="N4592" s="9">
        <f>IF(ISBLANK('1. Raw Data'!N4592), MEDIAN('1. Raw Data'!$N$2:$N$5001), '1. Raw Data'!N4592)</f>
        <v>46.34</v>
      </c>
      <c r="O4592" s="9">
        <v>1</v>
      </c>
      <c r="P4592" s="9">
        <f>IF(ISBLANK('1. Raw Data'!P4592), 0, '1. Raw Data'!P4592)</f>
        <v>0</v>
      </c>
      <c r="Q4592" s="9">
        <v>673</v>
      </c>
      <c r="R4592" s="9">
        <v>7</v>
      </c>
      <c r="S4592" s="9">
        <f t="shared" si="213"/>
        <v>114.36</v>
      </c>
      <c r="T4592" s="9">
        <f t="shared" si="214"/>
        <v>68.02</v>
      </c>
      <c r="U4592" s="23">
        <f t="shared" si="215"/>
        <v>0.59478838754809371</v>
      </c>
    </row>
    <row r="4593" spans="1:21" x14ac:dyDescent="0.3">
      <c r="A4593" s="9">
        <v>1087</v>
      </c>
      <c r="B4593" s="9" t="str">
        <f>PROPER(TRIM('1. Raw Data'!B4593))</f>
        <v>Customer_4591</v>
      </c>
      <c r="C4593" s="9">
        <f>IF(OR('1. Raw Data'!C4593&lt;18, '1. Raw Data'!C4593&gt;100), MEDIAN('1. Raw Data'!$C$2:$C$5001), '1. Raw Data'!C4593)</f>
        <v>50</v>
      </c>
      <c r="D4593" s="9" t="s">
        <v>5021</v>
      </c>
      <c r="E4593" s="22">
        <v>44047</v>
      </c>
      <c r="F4593" s="9">
        <v>0</v>
      </c>
      <c r="G4593" s="9">
        <v>11732</v>
      </c>
      <c r="H4593" s="15">
        <v>43929</v>
      </c>
      <c r="I4593" s="9" t="s">
        <v>7457</v>
      </c>
      <c r="J4593" s="9">
        <v>109</v>
      </c>
      <c r="K4593" s="9" t="s">
        <v>7466</v>
      </c>
      <c r="L4593" s="9" t="str">
        <f>IF(OR('1. Raw Data'!L4593="Elec", '1. Raw Data'!L4593="elect"), "Electronics", '1. Raw Data'!L4593)</f>
        <v>Sports</v>
      </c>
      <c r="M4593" s="9">
        <v>585.25</v>
      </c>
      <c r="N4593" s="9">
        <f>IF(ISBLANK('1. Raw Data'!N4593), MEDIAN('1. Raw Data'!$N$2:$N$5001), '1. Raw Data'!N4593)</f>
        <v>303.79000000000002</v>
      </c>
      <c r="O4593" s="9">
        <v>3</v>
      </c>
      <c r="P4593" s="9">
        <f>IF(ISBLANK('1. Raw Data'!P4593), 0, '1. Raw Data'!P4593)</f>
        <v>0.1</v>
      </c>
      <c r="Q4593" s="9">
        <v>460</v>
      </c>
      <c r="R4593" s="9">
        <v>3</v>
      </c>
      <c r="S4593" s="9">
        <f t="shared" si="213"/>
        <v>1580.175</v>
      </c>
      <c r="T4593" s="9">
        <f t="shared" si="214"/>
        <v>668.80499999999984</v>
      </c>
      <c r="U4593" s="23">
        <f t="shared" si="215"/>
        <v>0.42324742512696367</v>
      </c>
    </row>
    <row r="4594" spans="1:21" x14ac:dyDescent="0.3">
      <c r="A4594" s="9">
        <v>1987</v>
      </c>
      <c r="B4594" s="9" t="str">
        <f>PROPER(TRIM('1. Raw Data'!B4594))</f>
        <v>Customer_4592</v>
      </c>
      <c r="C4594" s="9">
        <f>IF(OR('1. Raw Data'!C4594&lt;18, '1. Raw Data'!C4594&gt;100), MEDIAN('1. Raw Data'!$C$2:$C$5001), '1. Raw Data'!C4594)</f>
        <v>40</v>
      </c>
      <c r="D4594" s="9" t="s">
        <v>5023</v>
      </c>
      <c r="E4594" s="22">
        <v>44983</v>
      </c>
      <c r="F4594" s="9">
        <v>0</v>
      </c>
      <c r="G4594" s="9">
        <v>13226</v>
      </c>
      <c r="H4594" s="15">
        <v>44983</v>
      </c>
      <c r="I4594" s="9" t="s">
        <v>7456</v>
      </c>
      <c r="J4594" s="9">
        <v>132</v>
      </c>
      <c r="K4594" s="9" t="s">
        <v>7506</v>
      </c>
      <c r="L4594" s="9" t="str">
        <f>IF(OR('1. Raw Data'!L4594="Elec", '1. Raw Data'!L4594="elect"), "Electronics", '1. Raw Data'!L4594)</f>
        <v>Electronics</v>
      </c>
      <c r="M4594" s="9">
        <v>773.42</v>
      </c>
      <c r="N4594" s="9">
        <f>IF(ISBLANK('1. Raw Data'!N4594), MEDIAN('1. Raw Data'!$N$2:$N$5001), '1. Raw Data'!N4594)</f>
        <v>384.12</v>
      </c>
      <c r="O4594" s="9">
        <v>1</v>
      </c>
      <c r="P4594" s="9">
        <f>IF(ISBLANK('1. Raw Data'!P4594), 0, '1. Raw Data'!P4594)</f>
        <v>0.05</v>
      </c>
      <c r="Q4594" s="9">
        <v>558</v>
      </c>
      <c r="R4594" s="9">
        <v>6</v>
      </c>
      <c r="S4594" s="9">
        <f t="shared" si="213"/>
        <v>734.74899999999991</v>
      </c>
      <c r="T4594" s="9">
        <f t="shared" si="214"/>
        <v>350.62899999999991</v>
      </c>
      <c r="U4594" s="23">
        <f t="shared" si="215"/>
        <v>0.47720922383017866</v>
      </c>
    </row>
    <row r="4595" spans="1:21" x14ac:dyDescent="0.3">
      <c r="A4595" s="9">
        <v>2230</v>
      </c>
      <c r="B4595" s="9" t="str">
        <f>PROPER(TRIM('1. Raw Data'!B4595))</f>
        <v>Customer_4593</v>
      </c>
      <c r="C4595" s="9">
        <f>IF(OR('1. Raw Data'!C4595&lt;18, '1. Raw Data'!C4595&gt;100), MEDIAN('1. Raw Data'!$C$2:$C$5001), '1. Raw Data'!C4595)</f>
        <v>41</v>
      </c>
      <c r="D4595" s="9" t="s">
        <v>5018</v>
      </c>
      <c r="E4595" s="22">
        <v>44037</v>
      </c>
      <c r="F4595" s="9">
        <v>0</v>
      </c>
      <c r="G4595" s="9">
        <v>11163</v>
      </c>
      <c r="H4595" s="15">
        <v>44037</v>
      </c>
      <c r="I4595" s="9" t="s">
        <v>7457</v>
      </c>
      <c r="J4595" s="9">
        <v>111</v>
      </c>
      <c r="K4595" s="9" t="s">
        <v>7476</v>
      </c>
      <c r="L4595" s="9" t="str">
        <f>IF(OR('1. Raw Data'!L4595="Elec", '1. Raw Data'!L4595="elect"), "Electronics", '1. Raw Data'!L4595)</f>
        <v>Home Appliances</v>
      </c>
      <c r="M4595" s="9">
        <v>356.62</v>
      </c>
      <c r="N4595" s="9">
        <f>IF(ISBLANK('1. Raw Data'!N4595), MEDIAN('1. Raw Data'!$N$2:$N$5001), '1. Raw Data'!N4595)</f>
        <v>187.63</v>
      </c>
      <c r="O4595" s="9">
        <v>3</v>
      </c>
      <c r="P4595" s="9">
        <f>IF(ISBLANK('1. Raw Data'!P4595), 0, '1. Raw Data'!P4595)</f>
        <v>0</v>
      </c>
      <c r="Q4595" s="9">
        <v>526</v>
      </c>
      <c r="R4595" s="9">
        <v>7</v>
      </c>
      <c r="S4595" s="9">
        <f t="shared" si="213"/>
        <v>1069.8600000000001</v>
      </c>
      <c r="T4595" s="9">
        <f t="shared" si="214"/>
        <v>506.97000000000014</v>
      </c>
      <c r="U4595" s="23">
        <f t="shared" si="215"/>
        <v>0.47386573944254395</v>
      </c>
    </row>
    <row r="4596" spans="1:21" x14ac:dyDescent="0.3">
      <c r="A4596" s="9">
        <v>2152</v>
      </c>
      <c r="B4596" s="9" t="str">
        <f>PROPER(TRIM('1. Raw Data'!B4596))</f>
        <v>Customer_4594</v>
      </c>
      <c r="C4596" s="9">
        <f>IF(OR('1. Raw Data'!C4596&lt;18, '1. Raw Data'!C4596&gt;100), MEDIAN('1. Raw Data'!$C$2:$C$5001), '1. Raw Data'!C4596)</f>
        <v>40</v>
      </c>
      <c r="D4596" s="9" t="s">
        <v>5023</v>
      </c>
      <c r="E4596" s="22">
        <v>44416</v>
      </c>
      <c r="F4596" s="9">
        <v>0</v>
      </c>
      <c r="G4596" s="9">
        <v>10912</v>
      </c>
      <c r="H4596" s="15">
        <v>44416</v>
      </c>
      <c r="I4596" s="9" t="s">
        <v>7457</v>
      </c>
      <c r="J4596" s="9">
        <v>122</v>
      </c>
      <c r="K4596" s="9" t="s">
        <v>7465</v>
      </c>
      <c r="L4596" s="9" t="str">
        <f>IF(OR('1. Raw Data'!L4596="Elec", '1. Raw Data'!L4596="elect"), "Electronics", '1. Raw Data'!L4596)</f>
        <v>Electronics</v>
      </c>
      <c r="M4596" s="9">
        <v>301.05</v>
      </c>
      <c r="N4596" s="9">
        <f>IF(ISBLANK('1. Raw Data'!N4596), MEDIAN('1. Raw Data'!$N$2:$N$5001), '1. Raw Data'!N4596)</f>
        <v>204.52</v>
      </c>
      <c r="O4596" s="9">
        <v>3</v>
      </c>
      <c r="P4596" s="9">
        <f>IF(ISBLANK('1. Raw Data'!P4596), 0, '1. Raw Data'!P4596)</f>
        <v>0</v>
      </c>
      <c r="Q4596" s="9">
        <v>442</v>
      </c>
      <c r="R4596" s="9">
        <v>6</v>
      </c>
      <c r="S4596" s="9">
        <f t="shared" si="213"/>
        <v>903.15000000000009</v>
      </c>
      <c r="T4596" s="9">
        <f t="shared" si="214"/>
        <v>289.59000000000003</v>
      </c>
      <c r="U4596" s="23">
        <f t="shared" si="215"/>
        <v>0.32064441122737086</v>
      </c>
    </row>
    <row r="4597" spans="1:21" x14ac:dyDescent="0.3">
      <c r="A4597" s="9">
        <v>1822</v>
      </c>
      <c r="B4597" s="9" t="str">
        <f>PROPER(TRIM('1. Raw Data'!B4597))</f>
        <v>Customer_4595</v>
      </c>
      <c r="C4597" s="9">
        <f>IF(OR('1. Raw Data'!C4597&lt;18, '1. Raw Data'!C4597&gt;100), MEDIAN('1. Raw Data'!$C$2:$C$5001), '1. Raw Data'!C4597)</f>
        <v>54</v>
      </c>
      <c r="D4597" s="9" t="s">
        <v>5019</v>
      </c>
      <c r="E4597" s="22">
        <v>44927</v>
      </c>
      <c r="F4597" s="9">
        <v>1</v>
      </c>
      <c r="G4597" s="9">
        <v>11828</v>
      </c>
      <c r="H4597" s="15">
        <v>44927</v>
      </c>
      <c r="I4597" s="9" t="s">
        <v>7457</v>
      </c>
      <c r="J4597" s="9">
        <v>134</v>
      </c>
      <c r="K4597" s="9" t="s">
        <v>7482</v>
      </c>
      <c r="L4597" s="9" t="str">
        <f>IF(OR('1. Raw Data'!L4597="Elec", '1. Raw Data'!L4597="elect"), "Electronics", '1. Raw Data'!L4597)</f>
        <v>Clothing</v>
      </c>
      <c r="M4597" s="9">
        <v>787.2</v>
      </c>
      <c r="N4597" s="9">
        <f>IF(ISBLANK('1. Raw Data'!N4597), MEDIAN('1. Raw Data'!$N$2:$N$5001), '1. Raw Data'!N4597)</f>
        <v>481.86</v>
      </c>
      <c r="O4597" s="9">
        <v>4</v>
      </c>
      <c r="P4597" s="9">
        <f>IF(ISBLANK('1. Raw Data'!P4597), 0, '1. Raw Data'!P4597)</f>
        <v>0.05</v>
      </c>
      <c r="Q4597" s="9">
        <v>423</v>
      </c>
      <c r="R4597" s="9">
        <v>5</v>
      </c>
      <c r="S4597" s="9">
        <f t="shared" si="213"/>
        <v>2991.36</v>
      </c>
      <c r="T4597" s="9">
        <f t="shared" si="214"/>
        <v>1063.92</v>
      </c>
      <c r="U4597" s="23">
        <f t="shared" si="215"/>
        <v>0.35566431322207959</v>
      </c>
    </row>
    <row r="4598" spans="1:21" x14ac:dyDescent="0.3">
      <c r="A4598" s="9">
        <v>2026</v>
      </c>
      <c r="B4598" s="9" t="str">
        <f>PROPER(TRIM('1. Raw Data'!B4598))</f>
        <v>Customer_4596</v>
      </c>
      <c r="C4598" s="9">
        <f>IF(OR('1. Raw Data'!C4598&lt;18, '1. Raw Data'!C4598&gt;100), MEDIAN('1. Raw Data'!$C$2:$C$5001), '1. Raw Data'!C4598)</f>
        <v>46</v>
      </c>
      <c r="D4598" s="9" t="s">
        <v>5018</v>
      </c>
      <c r="E4598" s="22">
        <v>44328</v>
      </c>
      <c r="F4598" s="9">
        <v>1</v>
      </c>
      <c r="G4598" s="9">
        <v>10801</v>
      </c>
      <c r="H4598" s="15">
        <v>44535</v>
      </c>
      <c r="I4598" s="9" t="s">
        <v>7457</v>
      </c>
      <c r="J4598" s="9">
        <v>141</v>
      </c>
      <c r="K4598" s="9" t="s">
        <v>7490</v>
      </c>
      <c r="L4598" s="9" t="str">
        <f>IF(OR('1. Raw Data'!L4598="Elec", '1. Raw Data'!L4598="elect"), "Electronics", '1. Raw Data'!L4598)</f>
        <v>Clothing</v>
      </c>
      <c r="M4598" s="9">
        <v>899.56</v>
      </c>
      <c r="N4598" s="9">
        <f>IF(ISBLANK('1. Raw Data'!N4598), MEDIAN('1. Raw Data'!$N$2:$N$5001), '1. Raw Data'!N4598)</f>
        <v>448.19</v>
      </c>
      <c r="O4598" s="9">
        <v>5</v>
      </c>
      <c r="P4598" s="9">
        <f>IF(ISBLANK('1. Raw Data'!P4598), 0, '1. Raw Data'!P4598)</f>
        <v>0.1</v>
      </c>
      <c r="Q4598" s="9">
        <v>1123</v>
      </c>
      <c r="R4598" s="9">
        <v>4</v>
      </c>
      <c r="S4598" s="9">
        <f t="shared" si="213"/>
        <v>4048.0199999999995</v>
      </c>
      <c r="T4598" s="9">
        <f t="shared" si="214"/>
        <v>1807.0699999999997</v>
      </c>
      <c r="U4598" s="23">
        <f t="shared" si="215"/>
        <v>0.44640836754759117</v>
      </c>
    </row>
    <row r="4599" spans="1:21" x14ac:dyDescent="0.3">
      <c r="A4599" s="9">
        <v>1973</v>
      </c>
      <c r="B4599" s="9" t="str">
        <f>PROPER(TRIM('1. Raw Data'!B4599))</f>
        <v>Customer_4597</v>
      </c>
      <c r="C4599" s="9">
        <f>IF(OR('1. Raw Data'!C4599&lt;18, '1. Raw Data'!C4599&gt;100), MEDIAN('1. Raw Data'!$C$2:$C$5001), '1. Raw Data'!C4599)</f>
        <v>46</v>
      </c>
      <c r="D4599" s="9" t="s">
        <v>5021</v>
      </c>
      <c r="E4599" s="22">
        <v>44672</v>
      </c>
      <c r="F4599" s="9">
        <v>0</v>
      </c>
      <c r="G4599" s="9">
        <v>12303</v>
      </c>
      <c r="H4599" s="15">
        <v>44672</v>
      </c>
      <c r="I4599" s="9" t="s">
        <v>7457</v>
      </c>
      <c r="J4599" s="9">
        <v>118</v>
      </c>
      <c r="K4599" s="9" t="s">
        <v>7501</v>
      </c>
      <c r="L4599" s="9" t="str">
        <f>IF(OR('1. Raw Data'!L4599="Elec", '1. Raw Data'!L4599="elect"), "Electronics", '1. Raw Data'!L4599)</f>
        <v>Electronics</v>
      </c>
      <c r="M4599" s="9">
        <v>397.88</v>
      </c>
      <c r="N4599" s="9">
        <f>IF(ISBLANK('1. Raw Data'!N4599), MEDIAN('1. Raw Data'!$N$2:$N$5001), '1. Raw Data'!N4599)</f>
        <v>180.55</v>
      </c>
      <c r="O4599" s="9">
        <v>5</v>
      </c>
      <c r="P4599" s="9">
        <f>IF(ISBLANK('1. Raw Data'!P4599), 0, '1. Raw Data'!P4599)</f>
        <v>0.05</v>
      </c>
      <c r="Q4599" s="9">
        <v>548</v>
      </c>
      <c r="R4599" s="9">
        <v>6</v>
      </c>
      <c r="S4599" s="9">
        <f t="shared" si="213"/>
        <v>1889.93</v>
      </c>
      <c r="T4599" s="9">
        <f t="shared" si="214"/>
        <v>987.18000000000006</v>
      </c>
      <c r="U4599" s="23">
        <f t="shared" si="215"/>
        <v>0.52233680612509459</v>
      </c>
    </row>
    <row r="4600" spans="1:21" x14ac:dyDescent="0.3">
      <c r="A4600" s="9">
        <v>1933</v>
      </c>
      <c r="B4600" s="9" t="str">
        <f>PROPER(TRIM('1. Raw Data'!B4600))</f>
        <v>Customer_4598</v>
      </c>
      <c r="C4600" s="9">
        <f>IF(OR('1. Raw Data'!C4600&lt;18, '1. Raw Data'!C4600&gt;100), MEDIAN('1. Raw Data'!$C$2:$C$5001), '1. Raw Data'!C4600)</f>
        <v>58</v>
      </c>
      <c r="D4600" s="9" t="s">
        <v>5018</v>
      </c>
      <c r="E4600" s="22">
        <v>44371</v>
      </c>
      <c r="F4600" s="9">
        <v>0</v>
      </c>
      <c r="G4600" s="9">
        <v>10989</v>
      </c>
      <c r="H4600" s="15">
        <v>44371</v>
      </c>
      <c r="I4600" s="9" t="s">
        <v>7457</v>
      </c>
      <c r="J4600" s="9">
        <v>119</v>
      </c>
      <c r="K4600" s="9" t="s">
        <v>7459</v>
      </c>
      <c r="L4600" s="9" t="str">
        <f>IF(OR('1. Raw Data'!L4600="Elec", '1. Raw Data'!L4600="elect"), "Electronics", '1. Raw Data'!L4600)</f>
        <v>Home Appliances</v>
      </c>
      <c r="M4600" s="9">
        <v>901.71</v>
      </c>
      <c r="N4600" s="9">
        <f>IF(ISBLANK('1. Raw Data'!N4600), MEDIAN('1. Raw Data'!$N$2:$N$5001), '1. Raw Data'!N4600)</f>
        <v>429.51499999999999</v>
      </c>
      <c r="O4600" s="9">
        <v>1</v>
      </c>
      <c r="P4600" s="9">
        <f>IF(ISBLANK('1. Raw Data'!P4600), 0, '1. Raw Data'!P4600)</f>
        <v>0</v>
      </c>
      <c r="Q4600" s="9">
        <v>529</v>
      </c>
      <c r="R4600" s="9">
        <v>6</v>
      </c>
      <c r="S4600" s="9">
        <f t="shared" si="213"/>
        <v>901.71</v>
      </c>
      <c r="T4600" s="9">
        <f t="shared" si="214"/>
        <v>472.19500000000005</v>
      </c>
      <c r="U4600" s="23">
        <f t="shared" si="215"/>
        <v>0.52366614543478507</v>
      </c>
    </row>
    <row r="4601" spans="1:21" x14ac:dyDescent="0.3">
      <c r="A4601" s="9">
        <v>1120</v>
      </c>
      <c r="B4601" s="9" t="str">
        <f>PROPER(TRIM('1. Raw Data'!B4601))</f>
        <v>Customer_4599</v>
      </c>
      <c r="C4601" s="9">
        <f>IF(OR('1. Raw Data'!C4601&lt;18, '1. Raw Data'!C4601&gt;100), MEDIAN('1. Raw Data'!$C$2:$C$5001), '1. Raw Data'!C4601)</f>
        <v>64</v>
      </c>
      <c r="D4601" s="9" t="s">
        <v>5023</v>
      </c>
      <c r="E4601" s="22">
        <v>44615</v>
      </c>
      <c r="F4601" s="9">
        <v>1</v>
      </c>
      <c r="G4601" s="9">
        <v>10675</v>
      </c>
      <c r="H4601" s="15">
        <v>44615</v>
      </c>
      <c r="I4601" s="9" t="s">
        <v>7457</v>
      </c>
      <c r="J4601" s="9">
        <v>118</v>
      </c>
      <c r="K4601" s="9" t="s">
        <v>7501</v>
      </c>
      <c r="L4601" s="9" t="str">
        <f>IF(OR('1. Raw Data'!L4601="Elec", '1. Raw Data'!L4601="elect"), "Electronics", '1. Raw Data'!L4601)</f>
        <v>Electronics</v>
      </c>
      <c r="M4601" s="9">
        <v>1355.49</v>
      </c>
      <c r="N4601" s="9">
        <f>IF(ISBLANK('1. Raw Data'!N4601), MEDIAN('1. Raw Data'!$N$2:$N$5001), '1. Raw Data'!N4601)</f>
        <v>809.6</v>
      </c>
      <c r="O4601" s="9">
        <v>2</v>
      </c>
      <c r="P4601" s="9">
        <f>IF(ISBLANK('1. Raw Data'!P4601), 0, '1. Raw Data'!P4601)</f>
        <v>0</v>
      </c>
      <c r="Q4601" s="9">
        <v>1043</v>
      </c>
      <c r="R4601" s="9">
        <v>1</v>
      </c>
      <c r="S4601" s="9">
        <f t="shared" si="213"/>
        <v>2710.98</v>
      </c>
      <c r="T4601" s="9">
        <f t="shared" si="214"/>
        <v>1091.78</v>
      </c>
      <c r="U4601" s="23">
        <f t="shared" si="215"/>
        <v>0.4027252137603376</v>
      </c>
    </row>
    <row r="4602" spans="1:21" x14ac:dyDescent="0.3">
      <c r="A4602" s="9">
        <v>2408</v>
      </c>
      <c r="B4602" s="9" t="str">
        <f>PROPER(TRIM('1. Raw Data'!B4602))</f>
        <v>Customer_4600</v>
      </c>
      <c r="C4602" s="9">
        <f>IF(OR('1. Raw Data'!C4602&lt;18, '1. Raw Data'!C4602&gt;100), MEDIAN('1. Raw Data'!$C$2:$C$5001), '1. Raw Data'!C4602)</f>
        <v>73</v>
      </c>
      <c r="D4602" s="9" t="s">
        <v>5020</v>
      </c>
      <c r="E4602" s="22">
        <v>44994</v>
      </c>
      <c r="F4602" s="9">
        <v>0</v>
      </c>
      <c r="G4602" s="9">
        <v>13717</v>
      </c>
      <c r="H4602" s="15">
        <v>45172</v>
      </c>
      <c r="I4602" s="9" t="s">
        <v>7455</v>
      </c>
      <c r="J4602" s="9">
        <v>137</v>
      </c>
      <c r="K4602" s="9" t="s">
        <v>7484</v>
      </c>
      <c r="L4602" s="9" t="str">
        <f>IF(OR('1. Raw Data'!L4602="Elec", '1. Raw Data'!L4602="elect"), "Electronics", '1. Raw Data'!L4602)</f>
        <v>Home Appliances</v>
      </c>
      <c r="M4602" s="9">
        <v>736.1</v>
      </c>
      <c r="N4602" s="9">
        <f>IF(ISBLANK('1. Raw Data'!N4602), MEDIAN('1. Raw Data'!$N$2:$N$5001), '1. Raw Data'!N4602)</f>
        <v>401.24</v>
      </c>
      <c r="O4602" s="9">
        <v>5</v>
      </c>
      <c r="P4602" s="9">
        <f>IF(ISBLANK('1. Raw Data'!P4602), 0, '1. Raw Data'!P4602)</f>
        <v>0.1</v>
      </c>
      <c r="Q4602" s="9">
        <v>456</v>
      </c>
      <c r="R4602" s="9">
        <v>5</v>
      </c>
      <c r="S4602" s="9">
        <f t="shared" si="213"/>
        <v>3312.4500000000003</v>
      </c>
      <c r="T4602" s="9">
        <f t="shared" si="214"/>
        <v>1306.2500000000002</v>
      </c>
      <c r="U4602" s="23">
        <f t="shared" si="215"/>
        <v>0.39434557502754763</v>
      </c>
    </row>
    <row r="4603" spans="1:21" x14ac:dyDescent="0.3">
      <c r="A4603" s="9">
        <v>2061</v>
      </c>
      <c r="B4603" s="9" t="str">
        <f>PROPER(TRIM('1. Raw Data'!B4603))</f>
        <v>Customer_4601</v>
      </c>
      <c r="C4603" s="9">
        <f>IF(OR('1. Raw Data'!C4603&lt;18, '1. Raw Data'!C4603&gt;100), MEDIAN('1. Raw Data'!$C$2:$C$5001), '1. Raw Data'!C4603)</f>
        <v>31</v>
      </c>
      <c r="D4603" s="9" t="s">
        <v>5020</v>
      </c>
      <c r="E4603" s="22">
        <v>44825</v>
      </c>
      <c r="F4603" s="9">
        <v>1</v>
      </c>
      <c r="G4603" s="9">
        <v>12911</v>
      </c>
      <c r="H4603" s="15">
        <v>44825</v>
      </c>
      <c r="I4603" s="9" t="s">
        <v>7457</v>
      </c>
      <c r="J4603" s="9">
        <v>118</v>
      </c>
      <c r="K4603" s="9" t="s">
        <v>7501</v>
      </c>
      <c r="L4603" s="9" t="str">
        <f>IF(OR('1. Raw Data'!L4603="Elec", '1. Raw Data'!L4603="elect"), "Electronics", '1. Raw Data'!L4603)</f>
        <v>Sports</v>
      </c>
      <c r="M4603" s="9">
        <v>1293.22</v>
      </c>
      <c r="N4603" s="9">
        <f>IF(ISBLANK('1. Raw Data'!N4603), MEDIAN('1. Raw Data'!$N$2:$N$5001), '1. Raw Data'!N4603)</f>
        <v>599.83000000000004</v>
      </c>
      <c r="O4603" s="9">
        <v>2</v>
      </c>
      <c r="P4603" s="9">
        <f>IF(ISBLANK('1. Raw Data'!P4603), 0, '1. Raw Data'!P4603)</f>
        <v>0.05</v>
      </c>
      <c r="Q4603" s="9">
        <v>700</v>
      </c>
      <c r="R4603" s="9">
        <v>2</v>
      </c>
      <c r="S4603" s="9">
        <f t="shared" si="213"/>
        <v>2457.1179999999999</v>
      </c>
      <c r="T4603" s="9">
        <f t="shared" si="214"/>
        <v>1257.4579999999999</v>
      </c>
      <c r="U4603" s="23">
        <f t="shared" si="215"/>
        <v>0.5117613399112293</v>
      </c>
    </row>
    <row r="4604" spans="1:21" x14ac:dyDescent="0.3">
      <c r="A4604" s="9">
        <v>2364</v>
      </c>
      <c r="B4604" s="9" t="str">
        <f>PROPER(TRIM('1. Raw Data'!B4604))</f>
        <v>Customer_4602</v>
      </c>
      <c r="C4604" s="9">
        <f>IF(OR('1. Raw Data'!C4604&lt;18, '1. Raw Data'!C4604&gt;100), MEDIAN('1. Raw Data'!$C$2:$C$5001), '1. Raw Data'!C4604)</f>
        <v>77</v>
      </c>
      <c r="D4604" s="9" t="s">
        <v>5022</v>
      </c>
      <c r="E4604" s="22">
        <v>45002</v>
      </c>
      <c r="F4604" s="9">
        <v>1</v>
      </c>
      <c r="G4604" s="9">
        <v>10415</v>
      </c>
      <c r="H4604" s="15">
        <v>45002</v>
      </c>
      <c r="I4604" s="9" t="s">
        <v>7457</v>
      </c>
      <c r="J4604" s="9">
        <v>112</v>
      </c>
      <c r="K4604" s="9" t="s">
        <v>7492</v>
      </c>
      <c r="L4604" s="9" t="str">
        <f>IF(OR('1. Raw Data'!L4604="Elec", '1. Raw Data'!L4604="elect"), "Electronics", '1. Raw Data'!L4604)</f>
        <v>Clothing</v>
      </c>
      <c r="M4604" s="9">
        <v>1394.54</v>
      </c>
      <c r="N4604" s="9">
        <f>IF(ISBLANK('1. Raw Data'!N4604), MEDIAN('1. Raw Data'!$N$2:$N$5001), '1. Raw Data'!N4604)</f>
        <v>569.76</v>
      </c>
      <c r="O4604" s="9">
        <v>1</v>
      </c>
      <c r="P4604" s="9">
        <f>IF(ISBLANK('1. Raw Data'!P4604), 0, '1. Raw Data'!P4604)</f>
        <v>0</v>
      </c>
      <c r="Q4604" s="9">
        <v>656</v>
      </c>
      <c r="R4604" s="9">
        <v>3</v>
      </c>
      <c r="S4604" s="9">
        <f t="shared" si="213"/>
        <v>1394.54</v>
      </c>
      <c r="T4604" s="9">
        <f t="shared" si="214"/>
        <v>824.78</v>
      </c>
      <c r="U4604" s="23">
        <f t="shared" si="215"/>
        <v>0.59143516858605705</v>
      </c>
    </row>
    <row r="4605" spans="1:21" x14ac:dyDescent="0.3">
      <c r="A4605" s="9">
        <v>2007</v>
      </c>
      <c r="B4605" s="9" t="str">
        <f>PROPER(TRIM('1. Raw Data'!B4605))</f>
        <v>Customer_4603</v>
      </c>
      <c r="C4605" s="9">
        <f>IF(OR('1. Raw Data'!C4605&lt;18, '1. Raw Data'!C4605&gt;100), MEDIAN('1. Raw Data'!$C$2:$C$5001), '1. Raw Data'!C4605)</f>
        <v>23</v>
      </c>
      <c r="D4605" s="9" t="s">
        <v>5023</v>
      </c>
      <c r="E4605" s="22">
        <v>45078</v>
      </c>
      <c r="F4605" s="9">
        <v>0</v>
      </c>
      <c r="G4605" s="9">
        <v>12376</v>
      </c>
      <c r="H4605" s="15">
        <v>44932</v>
      </c>
      <c r="I4605" s="9" t="s">
        <v>7456</v>
      </c>
      <c r="J4605" s="9">
        <v>104</v>
      </c>
      <c r="K4605" s="9" t="s">
        <v>7499</v>
      </c>
      <c r="L4605" s="9" t="str">
        <f>IF(OR('1. Raw Data'!L4605="Elec", '1. Raw Data'!L4605="elect"), "Electronics", '1. Raw Data'!L4605)</f>
        <v>Sports</v>
      </c>
      <c r="M4605" s="9">
        <v>183.97</v>
      </c>
      <c r="N4605" s="9">
        <f>IF(ISBLANK('1. Raw Data'!N4605), MEDIAN('1. Raw Data'!$N$2:$N$5001), '1. Raw Data'!N4605)</f>
        <v>88.25</v>
      </c>
      <c r="O4605" s="9">
        <v>2</v>
      </c>
      <c r="P4605" s="9">
        <f>IF(ISBLANK('1. Raw Data'!P4605), 0, '1. Raw Data'!P4605)</f>
        <v>0</v>
      </c>
      <c r="Q4605" s="9">
        <v>580</v>
      </c>
      <c r="R4605" s="9">
        <v>5</v>
      </c>
      <c r="S4605" s="9">
        <f t="shared" si="213"/>
        <v>367.94</v>
      </c>
      <c r="T4605" s="9">
        <f t="shared" si="214"/>
        <v>191.44</v>
      </c>
      <c r="U4605" s="23">
        <f t="shared" si="215"/>
        <v>0.52030222318856334</v>
      </c>
    </row>
    <row r="4606" spans="1:21" x14ac:dyDescent="0.3">
      <c r="A4606" s="9">
        <v>1924</v>
      </c>
      <c r="B4606" s="9" t="str">
        <f>PROPER(TRIM('1. Raw Data'!B4606))</f>
        <v>Customer_4604</v>
      </c>
      <c r="C4606" s="9">
        <f>IF(OR('1. Raw Data'!C4606&lt;18, '1. Raw Data'!C4606&gt;100), MEDIAN('1. Raw Data'!$C$2:$C$5001), '1. Raw Data'!C4606)</f>
        <v>69</v>
      </c>
      <c r="D4606" s="9" t="s">
        <v>5019</v>
      </c>
      <c r="E4606" s="22">
        <v>44799</v>
      </c>
      <c r="F4606" s="9">
        <v>0</v>
      </c>
      <c r="G4606" s="9">
        <v>13449</v>
      </c>
      <c r="H4606" s="15">
        <v>44799</v>
      </c>
      <c r="I4606" s="9" t="s">
        <v>7456</v>
      </c>
      <c r="J4606" s="9">
        <v>147</v>
      </c>
      <c r="K4606" s="9" t="s">
        <v>7474</v>
      </c>
      <c r="L4606" s="9" t="str">
        <f>IF(OR('1. Raw Data'!L4606="Elec", '1. Raw Data'!L4606="elect"), "Electronics", '1. Raw Data'!L4606)</f>
        <v>Home Appliances</v>
      </c>
      <c r="M4606" s="9">
        <v>188.93</v>
      </c>
      <c r="N4606" s="9">
        <f>IF(ISBLANK('1. Raw Data'!N4606), MEDIAN('1. Raw Data'!$N$2:$N$5001), '1. Raw Data'!N4606)</f>
        <v>101.48</v>
      </c>
      <c r="O4606" s="9">
        <v>3</v>
      </c>
      <c r="P4606" s="9">
        <f>IF(ISBLANK('1. Raw Data'!P4606), 0, '1. Raw Data'!P4606)</f>
        <v>0</v>
      </c>
      <c r="Q4606" s="9">
        <v>375</v>
      </c>
      <c r="R4606" s="9">
        <v>6</v>
      </c>
      <c r="S4606" s="9">
        <f t="shared" si="213"/>
        <v>566.79</v>
      </c>
      <c r="T4606" s="9">
        <f t="shared" si="214"/>
        <v>262.34999999999997</v>
      </c>
      <c r="U4606" s="23">
        <f t="shared" si="215"/>
        <v>0.4628698459746996</v>
      </c>
    </row>
    <row r="4607" spans="1:21" x14ac:dyDescent="0.3">
      <c r="A4607" s="9">
        <v>1644</v>
      </c>
      <c r="B4607" s="9" t="str">
        <f>PROPER(TRIM('1. Raw Data'!B4607))</f>
        <v>Customer_4605</v>
      </c>
      <c r="C4607" s="9">
        <f>IF(OR('1. Raw Data'!C4607&lt;18, '1. Raw Data'!C4607&gt;100), MEDIAN('1. Raw Data'!$C$2:$C$5001), '1. Raw Data'!C4607)</f>
        <v>30</v>
      </c>
      <c r="D4607" s="9" t="s">
        <v>5018</v>
      </c>
      <c r="E4607" s="22">
        <v>43907</v>
      </c>
      <c r="F4607" s="9">
        <v>0</v>
      </c>
      <c r="G4607" s="9">
        <v>12965</v>
      </c>
      <c r="H4607" s="15">
        <v>43907</v>
      </c>
      <c r="I4607" s="9" t="s">
        <v>7457</v>
      </c>
      <c r="J4607" s="9">
        <v>143</v>
      </c>
      <c r="K4607" s="9" t="s">
        <v>7475</v>
      </c>
      <c r="L4607" s="9" t="str">
        <f>IF(OR('1. Raw Data'!L4607="Elec", '1. Raw Data'!L4607="elect"), "Electronics", '1. Raw Data'!L4607)</f>
        <v>Electronics</v>
      </c>
      <c r="M4607" s="9">
        <v>740.26</v>
      </c>
      <c r="N4607" s="9">
        <f>IF(ISBLANK('1. Raw Data'!N4607), MEDIAN('1. Raw Data'!$N$2:$N$5001), '1. Raw Data'!N4607)</f>
        <v>471.09</v>
      </c>
      <c r="O4607" s="9">
        <v>3</v>
      </c>
      <c r="P4607" s="9">
        <f>IF(ISBLANK('1. Raw Data'!P4607), 0, '1. Raw Data'!P4607)</f>
        <v>0.1</v>
      </c>
      <c r="Q4607" s="9">
        <v>754</v>
      </c>
      <c r="R4607" s="9">
        <v>3</v>
      </c>
      <c r="S4607" s="9">
        <f t="shared" si="213"/>
        <v>1998.7019999999998</v>
      </c>
      <c r="T4607" s="9">
        <f t="shared" si="214"/>
        <v>585.43199999999979</v>
      </c>
      <c r="U4607" s="23">
        <f t="shared" si="215"/>
        <v>0.29290609605634049</v>
      </c>
    </row>
    <row r="4608" spans="1:21" x14ac:dyDescent="0.3">
      <c r="A4608" s="9">
        <v>1713</v>
      </c>
      <c r="B4608" s="9" t="str">
        <f>PROPER(TRIM('1. Raw Data'!B4608))</f>
        <v>Customer_4606</v>
      </c>
      <c r="C4608" s="9">
        <f>IF(OR('1. Raw Data'!C4608&lt;18, '1. Raw Data'!C4608&gt;100), MEDIAN('1. Raw Data'!$C$2:$C$5001), '1. Raw Data'!C4608)</f>
        <v>38</v>
      </c>
      <c r="D4608" s="9" t="s">
        <v>5020</v>
      </c>
      <c r="E4608" s="22">
        <v>44183</v>
      </c>
      <c r="F4608" s="9">
        <v>0</v>
      </c>
      <c r="G4608" s="9">
        <v>13337</v>
      </c>
      <c r="H4608" s="15">
        <v>44183</v>
      </c>
      <c r="I4608" s="9" t="s">
        <v>7456</v>
      </c>
      <c r="J4608" s="9">
        <v>127</v>
      </c>
      <c r="K4608" s="9" t="s">
        <v>7489</v>
      </c>
      <c r="L4608" s="9" t="str">
        <f>IF(OR('1. Raw Data'!L4608="Elec", '1. Raw Data'!L4608="elect"), "Electronics", '1. Raw Data'!L4608)</f>
        <v>Clothing</v>
      </c>
      <c r="M4608" s="9">
        <v>902.75</v>
      </c>
      <c r="N4608" s="9">
        <f>IF(ISBLANK('1. Raw Data'!N4608), MEDIAN('1. Raw Data'!$N$2:$N$5001), '1. Raw Data'!N4608)</f>
        <v>592.32000000000005</v>
      </c>
      <c r="O4608" s="9">
        <v>1</v>
      </c>
      <c r="P4608" s="9">
        <f>IF(ISBLANK('1. Raw Data'!P4608), 0, '1. Raw Data'!P4608)</f>
        <v>0.05</v>
      </c>
      <c r="Q4608" s="9">
        <v>522</v>
      </c>
      <c r="R4608" s="9">
        <v>8</v>
      </c>
      <c r="S4608" s="9">
        <f t="shared" si="213"/>
        <v>857.61249999999995</v>
      </c>
      <c r="T4608" s="9">
        <f t="shared" si="214"/>
        <v>265.2924999999999</v>
      </c>
      <c r="U4608" s="23">
        <f t="shared" si="215"/>
        <v>0.30933842498797526</v>
      </c>
    </row>
    <row r="4609" spans="1:21" x14ac:dyDescent="0.3">
      <c r="A4609" s="9">
        <v>1859</v>
      </c>
      <c r="B4609" s="9" t="str">
        <f>PROPER(TRIM('1. Raw Data'!B4609))</f>
        <v>Customer_4607</v>
      </c>
      <c r="C4609" s="9">
        <f>IF(OR('1. Raw Data'!C4609&lt;18, '1. Raw Data'!C4609&gt;100), MEDIAN('1. Raw Data'!$C$2:$C$5001), '1. Raw Data'!C4609)</f>
        <v>40</v>
      </c>
      <c r="D4609" s="9" t="s">
        <v>5019</v>
      </c>
      <c r="E4609" s="22">
        <v>44395</v>
      </c>
      <c r="F4609" s="9">
        <v>1</v>
      </c>
      <c r="G4609" s="9">
        <v>13612</v>
      </c>
      <c r="H4609" s="15">
        <v>44395</v>
      </c>
      <c r="I4609" s="9" t="s">
        <v>7455</v>
      </c>
      <c r="J4609" s="9">
        <v>105</v>
      </c>
      <c r="K4609" s="9" t="s">
        <v>7461</v>
      </c>
      <c r="L4609" s="9" t="str">
        <f>IF(OR('1. Raw Data'!L4609="Elec", '1. Raw Data'!L4609="elect"), "Electronics", '1. Raw Data'!L4609)</f>
        <v>Home Appliances</v>
      </c>
      <c r="M4609" s="9">
        <v>667.53</v>
      </c>
      <c r="N4609" s="9">
        <f>IF(ISBLANK('1. Raw Data'!N4609), MEDIAN('1. Raw Data'!$N$2:$N$5001), '1. Raw Data'!N4609)</f>
        <v>349.71</v>
      </c>
      <c r="O4609" s="9">
        <v>2</v>
      </c>
      <c r="P4609" s="9">
        <f>IF(ISBLANK('1. Raw Data'!P4609), 0, '1. Raw Data'!P4609)</f>
        <v>0.1</v>
      </c>
      <c r="Q4609" s="9">
        <v>635</v>
      </c>
      <c r="R4609" s="9">
        <v>3</v>
      </c>
      <c r="S4609" s="9">
        <f t="shared" si="213"/>
        <v>1201.5540000000001</v>
      </c>
      <c r="T4609" s="9">
        <f t="shared" si="214"/>
        <v>502.13400000000013</v>
      </c>
      <c r="U4609" s="23">
        <f t="shared" si="215"/>
        <v>0.41790381456014469</v>
      </c>
    </row>
    <row r="4610" spans="1:21" x14ac:dyDescent="0.3">
      <c r="A4610" s="9">
        <v>1020</v>
      </c>
      <c r="B4610" s="9" t="str">
        <f>PROPER(TRIM('1. Raw Data'!B4610))</f>
        <v>Customer_4608</v>
      </c>
      <c r="C4610" s="9">
        <f>IF(OR('1. Raw Data'!C4610&lt;18, '1. Raw Data'!C4610&gt;100), MEDIAN('1. Raw Data'!$C$2:$C$5001), '1. Raw Data'!C4610)</f>
        <v>26</v>
      </c>
      <c r="D4610" s="9" t="s">
        <v>5023</v>
      </c>
      <c r="E4610" s="22">
        <v>44685</v>
      </c>
      <c r="F4610" s="9">
        <v>0</v>
      </c>
      <c r="G4610" s="9">
        <v>11162</v>
      </c>
      <c r="H4610" s="15">
        <v>44656</v>
      </c>
      <c r="I4610" s="9" t="s">
        <v>7455</v>
      </c>
      <c r="J4610" s="9">
        <v>106</v>
      </c>
      <c r="K4610" s="9" t="s">
        <v>7477</v>
      </c>
      <c r="L4610" s="9" t="str">
        <f>IF(OR('1. Raw Data'!L4610="Elec", '1. Raw Data'!L4610="elect"), "Electronics", '1. Raw Data'!L4610)</f>
        <v>Home Appliances</v>
      </c>
      <c r="M4610" s="9">
        <v>523.35</v>
      </c>
      <c r="N4610" s="9">
        <f>IF(ISBLANK('1. Raw Data'!N4610), MEDIAN('1. Raw Data'!$N$2:$N$5001), '1. Raw Data'!N4610)</f>
        <v>334.34</v>
      </c>
      <c r="O4610" s="9">
        <v>2</v>
      </c>
      <c r="P4610" s="9">
        <f>IF(ISBLANK('1. Raw Data'!P4610), 0, '1. Raw Data'!P4610)</f>
        <v>0</v>
      </c>
      <c r="Q4610" s="9">
        <v>534</v>
      </c>
      <c r="R4610" s="9">
        <v>7</v>
      </c>
      <c r="S4610" s="9">
        <f t="shared" si="213"/>
        <v>1046.7</v>
      </c>
      <c r="T4610" s="9">
        <f t="shared" si="214"/>
        <v>378.0200000000001</v>
      </c>
      <c r="U4610" s="23">
        <f t="shared" si="215"/>
        <v>0.36115410337250414</v>
      </c>
    </row>
    <row r="4611" spans="1:21" x14ac:dyDescent="0.3">
      <c r="A4611" s="9">
        <v>1241</v>
      </c>
      <c r="B4611" s="9" t="str">
        <f>PROPER(TRIM('1. Raw Data'!B4611))</f>
        <v>Customer_4609</v>
      </c>
      <c r="C4611" s="9">
        <f>IF(OR('1. Raw Data'!C4611&lt;18, '1. Raw Data'!C4611&gt;100), MEDIAN('1. Raw Data'!$C$2:$C$5001), '1. Raw Data'!C4611)</f>
        <v>41</v>
      </c>
      <c r="D4611" s="9" t="s">
        <v>5019</v>
      </c>
      <c r="E4611" s="22">
        <v>44125</v>
      </c>
      <c r="F4611" s="9">
        <v>0</v>
      </c>
      <c r="G4611" s="9">
        <v>13931</v>
      </c>
      <c r="H4611" s="15">
        <v>44125</v>
      </c>
      <c r="I4611" s="9" t="s">
        <v>7455</v>
      </c>
      <c r="J4611" s="9">
        <v>113</v>
      </c>
      <c r="K4611" s="9" t="s">
        <v>7460</v>
      </c>
      <c r="L4611" s="9" t="str">
        <f>IF(OR('1. Raw Data'!L4611="Elec", '1. Raw Data'!L4611="elect"), "Electronics", '1. Raw Data'!L4611)</f>
        <v>Clothing</v>
      </c>
      <c r="M4611" s="9">
        <v>979.44</v>
      </c>
      <c r="N4611" s="9">
        <f>IF(ISBLANK('1. Raw Data'!N4611), MEDIAN('1. Raw Data'!$N$2:$N$5001), '1. Raw Data'!N4611)</f>
        <v>683.65</v>
      </c>
      <c r="O4611" s="9">
        <v>1</v>
      </c>
      <c r="P4611" s="9">
        <f>IF(ISBLANK('1. Raw Data'!P4611), 0, '1. Raw Data'!P4611)</f>
        <v>0</v>
      </c>
      <c r="Q4611" s="9">
        <v>482</v>
      </c>
      <c r="R4611" s="9">
        <v>7</v>
      </c>
      <c r="S4611" s="9">
        <f t="shared" ref="S4611:S4674" si="216">M4611 * O4611 * (1 - P4611)</f>
        <v>979.44</v>
      </c>
      <c r="T4611" s="9">
        <f t="shared" ref="T4611:T4674" si="217">S4611 - (N4611 * O4611)</f>
        <v>295.79000000000008</v>
      </c>
      <c r="U4611" s="23">
        <f t="shared" ref="U4611:U4674" si="218">T4611 / S4611</f>
        <v>0.3019991015274035</v>
      </c>
    </row>
    <row r="4612" spans="1:21" x14ac:dyDescent="0.3">
      <c r="A4612" s="9">
        <v>1454</v>
      </c>
      <c r="B4612" s="9" t="str">
        <f>PROPER(TRIM('1. Raw Data'!B4612))</f>
        <v>Customer_4610</v>
      </c>
      <c r="C4612" s="9">
        <f>IF(OR('1. Raw Data'!C4612&lt;18, '1. Raw Data'!C4612&gt;100), MEDIAN('1. Raw Data'!$C$2:$C$5001), '1. Raw Data'!C4612)</f>
        <v>27</v>
      </c>
      <c r="D4612" s="9" t="s">
        <v>5023</v>
      </c>
      <c r="E4612" s="22">
        <v>45097</v>
      </c>
      <c r="F4612" s="9">
        <v>0</v>
      </c>
      <c r="G4612" s="9">
        <v>10961</v>
      </c>
      <c r="H4612" s="15">
        <v>45097</v>
      </c>
      <c r="I4612" s="9" t="s">
        <v>7456</v>
      </c>
      <c r="J4612" s="9">
        <v>123</v>
      </c>
      <c r="K4612" s="9" t="s">
        <v>7502</v>
      </c>
      <c r="L4612" s="9" t="str">
        <f>IF(OR('1. Raw Data'!L4612="Elec", '1. Raw Data'!L4612="elect"), "Electronics", '1. Raw Data'!L4612)</f>
        <v>Electronics</v>
      </c>
      <c r="M4612" s="9">
        <v>53.02</v>
      </c>
      <c r="N4612" s="9">
        <f>IF(ISBLANK('1. Raw Data'!N4612), MEDIAN('1. Raw Data'!$N$2:$N$5001), '1. Raw Data'!N4612)</f>
        <v>32.61</v>
      </c>
      <c r="O4612" s="9">
        <v>5</v>
      </c>
      <c r="P4612" s="9">
        <f>IF(ISBLANK('1. Raw Data'!P4612), 0, '1. Raw Data'!P4612)</f>
        <v>0.1</v>
      </c>
      <c r="Q4612" s="9">
        <v>561</v>
      </c>
      <c r="R4612" s="9">
        <v>7</v>
      </c>
      <c r="S4612" s="9">
        <f t="shared" si="216"/>
        <v>238.59000000000003</v>
      </c>
      <c r="T4612" s="9">
        <f t="shared" si="217"/>
        <v>75.54000000000002</v>
      </c>
      <c r="U4612" s="23">
        <f t="shared" si="218"/>
        <v>0.31661008424493908</v>
      </c>
    </row>
    <row r="4613" spans="1:21" x14ac:dyDescent="0.3">
      <c r="A4613" s="9">
        <v>1962</v>
      </c>
      <c r="B4613" s="9" t="str">
        <f>PROPER(TRIM('1. Raw Data'!B4613))</f>
        <v>Customer_4611</v>
      </c>
      <c r="C4613" s="9">
        <f>IF(OR('1. Raw Data'!C4613&lt;18, '1. Raw Data'!C4613&gt;100), MEDIAN('1. Raw Data'!$C$2:$C$5001), '1. Raw Data'!C4613)</f>
        <v>21</v>
      </c>
      <c r="D4613" s="9" t="s">
        <v>5022</v>
      </c>
      <c r="E4613" s="22">
        <v>45077</v>
      </c>
      <c r="F4613" s="9">
        <v>0</v>
      </c>
      <c r="G4613" s="9">
        <v>12871</v>
      </c>
      <c r="H4613" s="15">
        <v>45077</v>
      </c>
      <c r="I4613" s="9" t="s">
        <v>7455</v>
      </c>
      <c r="J4613" s="9">
        <v>142</v>
      </c>
      <c r="K4613" s="9" t="s">
        <v>7500</v>
      </c>
      <c r="L4613" s="9" t="str">
        <f>IF(OR('1. Raw Data'!L4613="Elec", '1. Raw Data'!L4613="elect"), "Electronics", '1. Raw Data'!L4613)</f>
        <v>Clothing</v>
      </c>
      <c r="M4613" s="9">
        <v>1453.71</v>
      </c>
      <c r="N4613" s="9">
        <f>IF(ISBLANK('1. Raw Data'!N4613), MEDIAN('1. Raw Data'!$N$2:$N$5001), '1. Raw Data'!N4613)</f>
        <v>899.24</v>
      </c>
      <c r="O4613" s="9">
        <v>4</v>
      </c>
      <c r="P4613" s="9">
        <f>IF(ISBLANK('1. Raw Data'!P4613), 0, '1. Raw Data'!P4613)</f>
        <v>0</v>
      </c>
      <c r="Q4613" s="9">
        <v>581</v>
      </c>
      <c r="R4613" s="9">
        <v>4</v>
      </c>
      <c r="S4613" s="9">
        <f t="shared" si="216"/>
        <v>5814.84</v>
      </c>
      <c r="T4613" s="9">
        <f t="shared" si="217"/>
        <v>2217.88</v>
      </c>
      <c r="U4613" s="23">
        <f t="shared" si="218"/>
        <v>0.38141720150511449</v>
      </c>
    </row>
    <row r="4614" spans="1:21" x14ac:dyDescent="0.3">
      <c r="A4614" s="9">
        <v>1620</v>
      </c>
      <c r="B4614" s="9" t="str">
        <f>PROPER(TRIM('1. Raw Data'!B4614))</f>
        <v>Customer_4612</v>
      </c>
      <c r="C4614" s="9">
        <f>IF(OR('1. Raw Data'!C4614&lt;18, '1. Raw Data'!C4614&gt;100), MEDIAN('1. Raw Data'!$C$2:$C$5001), '1. Raw Data'!C4614)</f>
        <v>40</v>
      </c>
      <c r="D4614" s="9" t="s">
        <v>5018</v>
      </c>
      <c r="E4614" s="22">
        <v>45225</v>
      </c>
      <c r="F4614" s="9">
        <v>0</v>
      </c>
      <c r="G4614" s="9">
        <v>11620</v>
      </c>
      <c r="H4614" s="15">
        <v>45225</v>
      </c>
      <c r="I4614" s="9" t="s">
        <v>7455</v>
      </c>
      <c r="J4614" s="9">
        <v>125</v>
      </c>
      <c r="K4614" s="9" t="s">
        <v>7479</v>
      </c>
      <c r="L4614" s="9" t="str">
        <f>IF(OR('1. Raw Data'!L4614="Elec", '1. Raw Data'!L4614="elect"), "Electronics", '1. Raw Data'!L4614)</f>
        <v>Electronics</v>
      </c>
      <c r="M4614" s="9">
        <v>386.51</v>
      </c>
      <c r="N4614" s="9">
        <f>IF(ISBLANK('1. Raw Data'!N4614), MEDIAN('1. Raw Data'!$N$2:$N$5001), '1. Raw Data'!N4614)</f>
        <v>260.07</v>
      </c>
      <c r="O4614" s="9">
        <v>5</v>
      </c>
      <c r="P4614" s="9">
        <f>IF(ISBLANK('1. Raw Data'!P4614), 0, '1. Raw Data'!P4614)</f>
        <v>0</v>
      </c>
      <c r="Q4614" s="9">
        <v>433</v>
      </c>
      <c r="R4614" s="9">
        <v>3</v>
      </c>
      <c r="S4614" s="9">
        <f t="shared" si="216"/>
        <v>1932.55</v>
      </c>
      <c r="T4614" s="9">
        <f t="shared" si="217"/>
        <v>632.20000000000005</v>
      </c>
      <c r="U4614" s="23">
        <f t="shared" si="218"/>
        <v>0.32713254508292156</v>
      </c>
    </row>
    <row r="4615" spans="1:21" x14ac:dyDescent="0.3">
      <c r="A4615" s="9">
        <v>1302</v>
      </c>
      <c r="B4615" s="9" t="str">
        <f>PROPER(TRIM('1. Raw Data'!B4615))</f>
        <v>Customer_4613</v>
      </c>
      <c r="C4615" s="9">
        <f>IF(OR('1. Raw Data'!C4615&lt;18, '1. Raw Data'!C4615&gt;100), MEDIAN('1. Raw Data'!$C$2:$C$5001), '1. Raw Data'!C4615)</f>
        <v>63</v>
      </c>
      <c r="D4615" s="9" t="s">
        <v>5019</v>
      </c>
      <c r="E4615" s="22">
        <v>45251</v>
      </c>
      <c r="F4615" s="9">
        <v>0</v>
      </c>
      <c r="G4615" s="9">
        <v>11535</v>
      </c>
      <c r="H4615" s="15">
        <v>45251</v>
      </c>
      <c r="I4615" s="9" t="s">
        <v>7456</v>
      </c>
      <c r="J4615" s="9">
        <v>146</v>
      </c>
      <c r="K4615" s="9" t="s">
        <v>7505</v>
      </c>
      <c r="L4615" s="9" t="str">
        <f>IF(OR('1. Raw Data'!L4615="Elec", '1. Raw Data'!L4615="elect"), "Electronics", '1. Raw Data'!L4615)</f>
        <v>Electronics</v>
      </c>
      <c r="M4615" s="9">
        <v>1379.79</v>
      </c>
      <c r="N4615" s="9">
        <f>IF(ISBLANK('1. Raw Data'!N4615), MEDIAN('1. Raw Data'!$N$2:$N$5001), '1. Raw Data'!N4615)</f>
        <v>691.89</v>
      </c>
      <c r="O4615" s="9">
        <v>4</v>
      </c>
      <c r="P4615" s="9">
        <f>IF(ISBLANK('1. Raw Data'!P4615), 0, '1. Raw Data'!P4615)</f>
        <v>0</v>
      </c>
      <c r="Q4615" s="9">
        <v>407</v>
      </c>
      <c r="R4615" s="9">
        <v>4</v>
      </c>
      <c r="S4615" s="9">
        <f t="shared" si="216"/>
        <v>5519.16</v>
      </c>
      <c r="T4615" s="9">
        <f t="shared" si="217"/>
        <v>2751.6</v>
      </c>
      <c r="U4615" s="23">
        <f t="shared" si="218"/>
        <v>0.49855412780205682</v>
      </c>
    </row>
    <row r="4616" spans="1:21" x14ac:dyDescent="0.3">
      <c r="A4616" s="9">
        <v>1802</v>
      </c>
      <c r="B4616" s="9" t="str">
        <f>PROPER(TRIM('1. Raw Data'!B4616))</f>
        <v>Customer_4614</v>
      </c>
      <c r="C4616" s="9">
        <f>IF(OR('1. Raw Data'!C4616&lt;18, '1. Raw Data'!C4616&gt;100), MEDIAN('1. Raw Data'!$C$2:$C$5001), '1. Raw Data'!C4616)</f>
        <v>36</v>
      </c>
      <c r="D4616" s="9" t="s">
        <v>5018</v>
      </c>
      <c r="E4616" s="22">
        <v>44653</v>
      </c>
      <c r="F4616" s="9">
        <v>1</v>
      </c>
      <c r="G4616" s="9">
        <v>10248</v>
      </c>
      <c r="H4616" s="15">
        <v>44596</v>
      </c>
      <c r="I4616" s="9" t="s">
        <v>7457</v>
      </c>
      <c r="J4616" s="9">
        <v>104</v>
      </c>
      <c r="K4616" s="9" t="s">
        <v>7499</v>
      </c>
      <c r="L4616" s="9" t="str">
        <f>IF(OR('1. Raw Data'!L4616="Elec", '1. Raw Data'!L4616="elect"), "Electronics", '1. Raw Data'!L4616)</f>
        <v>Home Appliances</v>
      </c>
      <c r="M4616" s="9">
        <v>208.07</v>
      </c>
      <c r="N4616" s="9">
        <f>IF(ISBLANK('1. Raw Data'!N4616), MEDIAN('1. Raw Data'!$N$2:$N$5001), '1. Raw Data'!N4616)</f>
        <v>83.93</v>
      </c>
      <c r="O4616" s="9">
        <v>2</v>
      </c>
      <c r="P4616" s="9">
        <f>IF(ISBLANK('1. Raw Data'!P4616), 0, '1. Raw Data'!P4616)</f>
        <v>0.2</v>
      </c>
      <c r="Q4616" s="9">
        <v>1005</v>
      </c>
      <c r="R4616" s="9">
        <v>3</v>
      </c>
      <c r="S4616" s="9">
        <f t="shared" si="216"/>
        <v>332.91200000000003</v>
      </c>
      <c r="T4616" s="9">
        <f t="shared" si="217"/>
        <v>165.05200000000002</v>
      </c>
      <c r="U4616" s="23">
        <f t="shared" si="218"/>
        <v>0.49578266929398762</v>
      </c>
    </row>
    <row r="4617" spans="1:21" x14ac:dyDescent="0.3">
      <c r="A4617" s="9">
        <v>1963</v>
      </c>
      <c r="B4617" s="9" t="str">
        <f>PROPER(TRIM('1. Raw Data'!B4617))</f>
        <v>Customer_4615</v>
      </c>
      <c r="C4617" s="9">
        <f>IF(OR('1. Raw Data'!C4617&lt;18, '1. Raw Data'!C4617&gt;100), MEDIAN('1. Raw Data'!$C$2:$C$5001), '1. Raw Data'!C4617)</f>
        <v>54</v>
      </c>
      <c r="D4617" s="9" t="s">
        <v>5019</v>
      </c>
      <c r="E4617" s="22">
        <v>43910</v>
      </c>
      <c r="F4617" s="9">
        <v>0</v>
      </c>
      <c r="G4617" s="9">
        <v>11886</v>
      </c>
      <c r="H4617" s="15">
        <v>43910</v>
      </c>
      <c r="I4617" s="9" t="s">
        <v>7457</v>
      </c>
      <c r="J4617" s="9">
        <v>132</v>
      </c>
      <c r="K4617" s="9" t="s">
        <v>7506</v>
      </c>
      <c r="L4617" s="9" t="str">
        <f>IF(OR('1. Raw Data'!L4617="Elec", '1. Raw Data'!L4617="elect"), "Electronics", '1. Raw Data'!L4617)</f>
        <v>Electronics</v>
      </c>
      <c r="M4617" s="9">
        <v>395.23</v>
      </c>
      <c r="N4617" s="9">
        <f>IF(ISBLANK('1. Raw Data'!N4617), MEDIAN('1. Raw Data'!$N$2:$N$5001), '1. Raw Data'!N4617)</f>
        <v>275.12</v>
      </c>
      <c r="O4617" s="9">
        <v>4</v>
      </c>
      <c r="P4617" s="9">
        <f>IF(ISBLANK('1. Raw Data'!P4617), 0, '1. Raw Data'!P4617)</f>
        <v>0</v>
      </c>
      <c r="Q4617" s="9">
        <v>772</v>
      </c>
      <c r="R4617" s="9">
        <v>4</v>
      </c>
      <c r="S4617" s="9">
        <f t="shared" si="216"/>
        <v>1580.92</v>
      </c>
      <c r="T4617" s="9">
        <f t="shared" si="217"/>
        <v>480.44000000000005</v>
      </c>
      <c r="U4617" s="23">
        <f t="shared" si="218"/>
        <v>0.30389899552159505</v>
      </c>
    </row>
    <row r="4618" spans="1:21" x14ac:dyDescent="0.3">
      <c r="A4618" s="9">
        <v>1068</v>
      </c>
      <c r="B4618" s="9" t="str">
        <f>PROPER(TRIM('1. Raw Data'!B4618))</f>
        <v>Customer_4616</v>
      </c>
      <c r="C4618" s="9">
        <f>IF(OR('1. Raw Data'!C4618&lt;18, '1. Raw Data'!C4618&gt;100), MEDIAN('1. Raw Data'!$C$2:$C$5001), '1. Raw Data'!C4618)</f>
        <v>27</v>
      </c>
      <c r="D4618" s="9" t="s">
        <v>5023</v>
      </c>
      <c r="E4618" s="22">
        <v>44641</v>
      </c>
      <c r="F4618" s="9">
        <v>0</v>
      </c>
      <c r="G4618" s="9">
        <v>13897</v>
      </c>
      <c r="H4618" s="15">
        <v>44641</v>
      </c>
      <c r="I4618" s="9" t="s">
        <v>7457</v>
      </c>
      <c r="J4618" s="9">
        <v>144</v>
      </c>
      <c r="K4618" s="9" t="s">
        <v>7462</v>
      </c>
      <c r="L4618" s="9" t="str">
        <f>IF(OR('1. Raw Data'!L4618="Elec", '1. Raw Data'!L4618="elect"), "Electronics", '1. Raw Data'!L4618)</f>
        <v>Electronics</v>
      </c>
      <c r="M4618" s="9">
        <v>390.57</v>
      </c>
      <c r="N4618" s="9">
        <f>IF(ISBLANK('1. Raw Data'!N4618), MEDIAN('1. Raw Data'!$N$2:$N$5001), '1. Raw Data'!N4618)</f>
        <v>213.7</v>
      </c>
      <c r="O4618" s="9">
        <v>4</v>
      </c>
      <c r="P4618" s="9">
        <f>IF(ISBLANK('1. Raw Data'!P4618), 0, '1. Raw Data'!P4618)</f>
        <v>0</v>
      </c>
      <c r="Q4618" s="9">
        <v>383</v>
      </c>
      <c r="R4618" s="9">
        <v>5</v>
      </c>
      <c r="S4618" s="9">
        <f t="shared" si="216"/>
        <v>1562.28</v>
      </c>
      <c r="T4618" s="9">
        <f t="shared" si="217"/>
        <v>707.48</v>
      </c>
      <c r="U4618" s="23">
        <f t="shared" si="218"/>
        <v>0.45285096141536729</v>
      </c>
    </row>
    <row r="4619" spans="1:21" x14ac:dyDescent="0.3">
      <c r="A4619" s="9">
        <v>2152</v>
      </c>
      <c r="B4619" s="9" t="str">
        <f>PROPER(TRIM('1. Raw Data'!B4619))</f>
        <v>Customer_4617</v>
      </c>
      <c r="C4619" s="9">
        <f>IF(OR('1. Raw Data'!C4619&lt;18, '1. Raw Data'!C4619&gt;100), MEDIAN('1. Raw Data'!$C$2:$C$5001), '1. Raw Data'!C4619)</f>
        <v>40</v>
      </c>
      <c r="D4619" s="9" t="s">
        <v>5023</v>
      </c>
      <c r="E4619" s="22">
        <v>44509</v>
      </c>
      <c r="F4619" s="9">
        <v>0</v>
      </c>
      <c r="G4619" s="9">
        <v>12792</v>
      </c>
      <c r="H4619" s="15">
        <v>44450</v>
      </c>
      <c r="I4619" s="9" t="s">
        <v>7456</v>
      </c>
      <c r="J4619" s="9">
        <v>115</v>
      </c>
      <c r="K4619" s="9" t="s">
        <v>7481</v>
      </c>
      <c r="L4619" s="9" t="str">
        <f>IF(OR('1. Raw Data'!L4619="Elec", '1. Raw Data'!L4619="elect"), "Electronics", '1. Raw Data'!L4619)</f>
        <v>Clothing</v>
      </c>
      <c r="M4619" s="9">
        <v>1494.42</v>
      </c>
      <c r="N4619" s="9">
        <f>IF(ISBLANK('1. Raw Data'!N4619), MEDIAN('1. Raw Data'!$N$2:$N$5001), '1. Raw Data'!N4619)</f>
        <v>950.01</v>
      </c>
      <c r="O4619" s="9">
        <v>2</v>
      </c>
      <c r="P4619" s="9">
        <f>IF(ISBLANK('1. Raw Data'!P4619), 0, '1. Raw Data'!P4619)</f>
        <v>0</v>
      </c>
      <c r="Q4619" s="9">
        <v>442</v>
      </c>
      <c r="R4619" s="9">
        <v>6</v>
      </c>
      <c r="S4619" s="9">
        <f t="shared" si="216"/>
        <v>2988.84</v>
      </c>
      <c r="T4619" s="9">
        <f t="shared" si="217"/>
        <v>1088.8200000000002</v>
      </c>
      <c r="U4619" s="23">
        <f t="shared" si="218"/>
        <v>0.36429517806239214</v>
      </c>
    </row>
    <row r="4620" spans="1:21" x14ac:dyDescent="0.3">
      <c r="A4620" s="9">
        <v>1195</v>
      </c>
      <c r="B4620" s="9" t="str">
        <f>PROPER(TRIM('1. Raw Data'!B4620))</f>
        <v>Customer_4618</v>
      </c>
      <c r="C4620" s="9">
        <f>IF(OR('1. Raw Data'!C4620&lt;18, '1. Raw Data'!C4620&gt;100), MEDIAN('1. Raw Data'!$C$2:$C$5001), '1. Raw Data'!C4620)</f>
        <v>46</v>
      </c>
      <c r="D4620" s="9" t="s">
        <v>5019</v>
      </c>
      <c r="E4620" s="22">
        <v>45245</v>
      </c>
      <c r="F4620" s="9">
        <v>0</v>
      </c>
      <c r="G4620" s="9">
        <v>12355</v>
      </c>
      <c r="H4620" s="15">
        <v>45245</v>
      </c>
      <c r="I4620" s="9" t="s">
        <v>7457</v>
      </c>
      <c r="J4620" s="9">
        <v>126</v>
      </c>
      <c r="K4620" s="9" t="s">
        <v>7469</v>
      </c>
      <c r="L4620" s="9" t="str">
        <f>IF(OR('1. Raw Data'!L4620="Elec", '1. Raw Data'!L4620="elect"), "Electronics", '1. Raw Data'!L4620)</f>
        <v>Clothing</v>
      </c>
      <c r="M4620" s="9">
        <v>56.67</v>
      </c>
      <c r="N4620" s="9">
        <f>IF(ISBLANK('1. Raw Data'!N4620), MEDIAN('1. Raw Data'!$N$2:$N$5001), '1. Raw Data'!N4620)</f>
        <v>36.479999999999997</v>
      </c>
      <c r="O4620" s="9">
        <v>3</v>
      </c>
      <c r="P4620" s="9">
        <f>IF(ISBLANK('1. Raw Data'!P4620), 0, '1. Raw Data'!P4620)</f>
        <v>0</v>
      </c>
      <c r="Q4620" s="9">
        <v>413</v>
      </c>
      <c r="R4620" s="9">
        <v>4</v>
      </c>
      <c r="S4620" s="9">
        <f t="shared" si="216"/>
        <v>170.01</v>
      </c>
      <c r="T4620" s="9">
        <f t="shared" si="217"/>
        <v>60.569999999999993</v>
      </c>
      <c r="U4620" s="23">
        <f t="shared" si="218"/>
        <v>0.35627316040232926</v>
      </c>
    </row>
    <row r="4621" spans="1:21" x14ac:dyDescent="0.3">
      <c r="A4621" s="9">
        <v>1139</v>
      </c>
      <c r="B4621" s="9" t="str">
        <f>PROPER(TRIM('1. Raw Data'!B4621))</f>
        <v>Customer_4619</v>
      </c>
      <c r="C4621" s="9">
        <f>IF(OR('1. Raw Data'!C4621&lt;18, '1. Raw Data'!C4621&gt;100), MEDIAN('1. Raw Data'!$C$2:$C$5001), '1. Raw Data'!C4621)</f>
        <v>66</v>
      </c>
      <c r="D4621" s="9" t="s">
        <v>5022</v>
      </c>
      <c r="E4621" s="22">
        <v>44201</v>
      </c>
      <c r="F4621" s="9">
        <v>1</v>
      </c>
      <c r="G4621" s="9">
        <v>10572</v>
      </c>
      <c r="H4621" s="15">
        <v>44317</v>
      </c>
      <c r="I4621" s="9" t="s">
        <v>7455</v>
      </c>
      <c r="J4621" s="9">
        <v>142</v>
      </c>
      <c r="K4621" s="9" t="s">
        <v>7500</v>
      </c>
      <c r="L4621" s="9" t="str">
        <f>IF(OR('1. Raw Data'!L4621="Elec", '1. Raw Data'!L4621="elect"), "Electronics", '1. Raw Data'!L4621)</f>
        <v>Electronics</v>
      </c>
      <c r="M4621" s="9">
        <v>977.48</v>
      </c>
      <c r="N4621" s="9">
        <f>IF(ISBLANK('1. Raw Data'!N4621), MEDIAN('1. Raw Data'!$N$2:$N$5001), '1. Raw Data'!N4621)</f>
        <v>507.56</v>
      </c>
      <c r="O4621" s="9">
        <v>4</v>
      </c>
      <c r="P4621" s="9">
        <f>IF(ISBLANK('1. Raw Data'!P4621), 0, '1. Raw Data'!P4621)</f>
        <v>0</v>
      </c>
      <c r="Q4621" s="9">
        <v>1176</v>
      </c>
      <c r="R4621" s="9">
        <v>3</v>
      </c>
      <c r="S4621" s="9">
        <f t="shared" si="216"/>
        <v>3909.92</v>
      </c>
      <c r="T4621" s="9">
        <f t="shared" si="217"/>
        <v>1879.68</v>
      </c>
      <c r="U4621" s="23">
        <f t="shared" si="218"/>
        <v>0.48074640913369071</v>
      </c>
    </row>
    <row r="4622" spans="1:21" x14ac:dyDescent="0.3">
      <c r="A4622" s="9">
        <v>2467</v>
      </c>
      <c r="B4622" s="9" t="str">
        <f>PROPER(TRIM('1. Raw Data'!B4622))</f>
        <v>Customer_4620</v>
      </c>
      <c r="C4622" s="9">
        <f>IF(OR('1. Raw Data'!C4622&lt;18, '1. Raw Data'!C4622&gt;100), MEDIAN('1. Raw Data'!$C$2:$C$5001), '1. Raw Data'!C4622)</f>
        <v>43</v>
      </c>
      <c r="D4622" s="9" t="s">
        <v>5023</v>
      </c>
      <c r="E4622" s="22">
        <v>44108</v>
      </c>
      <c r="F4622" s="9">
        <v>1</v>
      </c>
      <c r="G4622" s="9">
        <v>11808</v>
      </c>
      <c r="H4622" s="15">
        <v>43931</v>
      </c>
      <c r="I4622" s="9" t="s">
        <v>7457</v>
      </c>
      <c r="J4622" s="9">
        <v>111</v>
      </c>
      <c r="K4622" s="9" t="s">
        <v>7476</v>
      </c>
      <c r="L4622" s="9" t="str">
        <f>IF(OR('1. Raw Data'!L4622="Elec", '1. Raw Data'!L4622="elect"), "Electronics", '1. Raw Data'!L4622)</f>
        <v>Home Appliances</v>
      </c>
      <c r="M4622" s="9">
        <v>1311.05</v>
      </c>
      <c r="N4622" s="9">
        <f>IF(ISBLANK('1. Raw Data'!N4622), MEDIAN('1. Raw Data'!$N$2:$N$5001), '1. Raw Data'!N4622)</f>
        <v>737.31</v>
      </c>
      <c r="O4622" s="9">
        <v>1</v>
      </c>
      <c r="P4622" s="9">
        <f>IF(ISBLANK('1. Raw Data'!P4622), 0, '1. Raw Data'!P4622)</f>
        <v>0</v>
      </c>
      <c r="Q4622" s="9">
        <v>1423</v>
      </c>
      <c r="R4622" s="9">
        <v>2</v>
      </c>
      <c r="S4622" s="9">
        <f t="shared" si="216"/>
        <v>1311.05</v>
      </c>
      <c r="T4622" s="9">
        <f t="shared" si="217"/>
        <v>573.74</v>
      </c>
      <c r="U4622" s="23">
        <f t="shared" si="218"/>
        <v>0.43761870256664509</v>
      </c>
    </row>
    <row r="4623" spans="1:21" x14ac:dyDescent="0.3">
      <c r="A4623" s="9">
        <v>1282</v>
      </c>
      <c r="B4623" s="9" t="str">
        <f>PROPER(TRIM('1. Raw Data'!B4623))</f>
        <v>Customer_4621</v>
      </c>
      <c r="C4623" s="9">
        <f>IF(OR('1. Raw Data'!C4623&lt;18, '1. Raw Data'!C4623&gt;100), MEDIAN('1. Raw Data'!$C$2:$C$5001), '1. Raw Data'!C4623)</f>
        <v>52</v>
      </c>
      <c r="D4623" s="9" t="s">
        <v>5021</v>
      </c>
      <c r="E4623" s="22">
        <v>44804</v>
      </c>
      <c r="F4623" s="9">
        <v>0</v>
      </c>
      <c r="G4623" s="9">
        <v>13290</v>
      </c>
      <c r="H4623" s="15">
        <v>44804</v>
      </c>
      <c r="I4623" s="9" t="s">
        <v>7455</v>
      </c>
      <c r="J4623" s="9">
        <v>109</v>
      </c>
      <c r="K4623" s="9" t="s">
        <v>7466</v>
      </c>
      <c r="L4623" s="9" t="str">
        <f>IF(OR('1. Raw Data'!L4623="Elec", '1. Raw Data'!L4623="elect"), "Electronics", '1. Raw Data'!L4623)</f>
        <v>Clothing</v>
      </c>
      <c r="M4623" s="9">
        <v>1024.8</v>
      </c>
      <c r="N4623" s="9">
        <f>IF(ISBLANK('1. Raw Data'!N4623), MEDIAN('1. Raw Data'!$N$2:$N$5001), '1. Raw Data'!N4623)</f>
        <v>575.91</v>
      </c>
      <c r="O4623" s="9">
        <v>5</v>
      </c>
      <c r="P4623" s="9">
        <f>IF(ISBLANK('1. Raw Data'!P4623), 0, '1. Raw Data'!P4623)</f>
        <v>0.1</v>
      </c>
      <c r="Q4623" s="9">
        <v>404</v>
      </c>
      <c r="R4623" s="9">
        <v>5</v>
      </c>
      <c r="S4623" s="9">
        <f t="shared" si="216"/>
        <v>4611.6000000000004</v>
      </c>
      <c r="T4623" s="9">
        <f t="shared" si="217"/>
        <v>1732.0500000000006</v>
      </c>
      <c r="U4623" s="23">
        <f t="shared" si="218"/>
        <v>0.37558548009367693</v>
      </c>
    </row>
    <row r="4624" spans="1:21" x14ac:dyDescent="0.3">
      <c r="A4624" s="9">
        <v>1311</v>
      </c>
      <c r="B4624" s="9" t="str">
        <f>PROPER(TRIM('1. Raw Data'!B4624))</f>
        <v>Customer_4622</v>
      </c>
      <c r="C4624" s="9">
        <f>IF(OR('1. Raw Data'!C4624&lt;18, '1. Raw Data'!C4624&gt;100), MEDIAN('1. Raw Data'!$C$2:$C$5001), '1. Raw Data'!C4624)</f>
        <v>62</v>
      </c>
      <c r="D4624" s="9" t="s">
        <v>5021</v>
      </c>
      <c r="E4624" s="22">
        <v>44293</v>
      </c>
      <c r="F4624" s="9">
        <v>0</v>
      </c>
      <c r="G4624" s="9">
        <v>10797</v>
      </c>
      <c r="H4624" s="15">
        <v>44381</v>
      </c>
      <c r="I4624" s="9" t="s">
        <v>7457</v>
      </c>
      <c r="J4624" s="9">
        <v>111</v>
      </c>
      <c r="K4624" s="9" t="s">
        <v>7476</v>
      </c>
      <c r="L4624" s="9" t="str">
        <f>IF(OR('1. Raw Data'!L4624="Elec", '1. Raw Data'!L4624="elect"), "Electronics", '1. Raw Data'!L4624)</f>
        <v>Sports</v>
      </c>
      <c r="M4624" s="9">
        <v>575.96</v>
      </c>
      <c r="N4624" s="9">
        <f>IF(ISBLANK('1. Raw Data'!N4624), MEDIAN('1. Raw Data'!$N$2:$N$5001), '1. Raw Data'!N4624)</f>
        <v>268.43</v>
      </c>
      <c r="O4624" s="9">
        <v>2</v>
      </c>
      <c r="P4624" s="9">
        <f>IF(ISBLANK('1. Raw Data'!P4624), 0, '1. Raw Data'!P4624)</f>
        <v>0</v>
      </c>
      <c r="Q4624" s="9">
        <v>867</v>
      </c>
      <c r="R4624" s="9">
        <v>3</v>
      </c>
      <c r="S4624" s="9">
        <f t="shared" si="216"/>
        <v>1151.92</v>
      </c>
      <c r="T4624" s="9">
        <f t="shared" si="217"/>
        <v>615.06000000000006</v>
      </c>
      <c r="U4624" s="23">
        <f t="shared" si="218"/>
        <v>0.53394332939787492</v>
      </c>
    </row>
    <row r="4625" spans="1:21" x14ac:dyDescent="0.3">
      <c r="A4625" s="9">
        <v>1745</v>
      </c>
      <c r="B4625" s="9" t="str">
        <f>PROPER(TRIM('1. Raw Data'!B4625))</f>
        <v>Customer_4623</v>
      </c>
      <c r="C4625" s="9">
        <f>IF(OR('1. Raw Data'!C4625&lt;18, '1. Raw Data'!C4625&gt;100), MEDIAN('1. Raw Data'!$C$2:$C$5001), '1. Raw Data'!C4625)</f>
        <v>39</v>
      </c>
      <c r="D4625" s="9" t="s">
        <v>5018</v>
      </c>
      <c r="E4625" s="22">
        <v>44563</v>
      </c>
      <c r="F4625" s="9">
        <v>0</v>
      </c>
      <c r="G4625" s="9">
        <v>11000</v>
      </c>
      <c r="H4625" s="15">
        <v>44593</v>
      </c>
      <c r="I4625" s="9" t="s">
        <v>7457</v>
      </c>
      <c r="J4625" s="9">
        <v>102</v>
      </c>
      <c r="K4625" s="9" t="s">
        <v>7494</v>
      </c>
      <c r="L4625" s="9" t="str">
        <f>IF(OR('1. Raw Data'!L4625="Elec", '1. Raw Data'!L4625="elect"), "Electronics", '1. Raw Data'!L4625)</f>
        <v>Home Appliances</v>
      </c>
      <c r="M4625" s="9">
        <v>1439.55</v>
      </c>
      <c r="N4625" s="9">
        <f>IF(ISBLANK('1. Raw Data'!N4625), MEDIAN('1. Raw Data'!$N$2:$N$5001), '1. Raw Data'!N4625)</f>
        <v>626.62</v>
      </c>
      <c r="O4625" s="9">
        <v>2</v>
      </c>
      <c r="P4625" s="9">
        <f>IF(ISBLANK('1. Raw Data'!P4625), 0, '1. Raw Data'!P4625)</f>
        <v>0</v>
      </c>
      <c r="Q4625" s="9">
        <v>361</v>
      </c>
      <c r="R4625" s="9">
        <v>3</v>
      </c>
      <c r="S4625" s="9">
        <f t="shared" si="216"/>
        <v>2879.1</v>
      </c>
      <c r="T4625" s="9">
        <f t="shared" si="217"/>
        <v>1625.86</v>
      </c>
      <c r="U4625" s="23">
        <f t="shared" si="218"/>
        <v>0.56471119447049423</v>
      </c>
    </row>
    <row r="4626" spans="1:21" x14ac:dyDescent="0.3">
      <c r="A4626" s="9">
        <v>1276</v>
      </c>
      <c r="B4626" s="9" t="str">
        <f>PROPER(TRIM('1. Raw Data'!B4626))</f>
        <v>Customer_4624</v>
      </c>
      <c r="C4626" s="9">
        <f>IF(OR('1. Raw Data'!C4626&lt;18, '1. Raw Data'!C4626&gt;100), MEDIAN('1. Raw Data'!$C$2:$C$5001), '1. Raw Data'!C4626)</f>
        <v>37</v>
      </c>
      <c r="D4626" s="9" t="s">
        <v>5021</v>
      </c>
      <c r="E4626" s="22">
        <v>43872</v>
      </c>
      <c r="F4626" s="9">
        <v>0</v>
      </c>
      <c r="G4626" s="9">
        <v>10760</v>
      </c>
      <c r="H4626" s="15">
        <v>44137</v>
      </c>
      <c r="I4626" s="9" t="s">
        <v>7457</v>
      </c>
      <c r="J4626" s="9">
        <v>145</v>
      </c>
      <c r="K4626" s="9" t="s">
        <v>7470</v>
      </c>
      <c r="L4626" s="9" t="str">
        <f>IF(OR('1. Raw Data'!L4626="Elec", '1. Raw Data'!L4626="elect"), "Electronics", '1. Raw Data'!L4626)</f>
        <v>Clothing</v>
      </c>
      <c r="M4626" s="9">
        <v>1345.61</v>
      </c>
      <c r="N4626" s="9">
        <f>IF(ISBLANK('1. Raw Data'!N4626), MEDIAN('1. Raw Data'!$N$2:$N$5001), '1. Raw Data'!N4626)</f>
        <v>757.67</v>
      </c>
      <c r="O4626" s="9">
        <v>4</v>
      </c>
      <c r="P4626" s="9">
        <f>IF(ISBLANK('1. Raw Data'!P4626), 0, '1. Raw Data'!P4626)</f>
        <v>0.1</v>
      </c>
      <c r="Q4626" s="9">
        <v>391</v>
      </c>
      <c r="R4626" s="9">
        <v>8</v>
      </c>
      <c r="S4626" s="9">
        <f t="shared" si="216"/>
        <v>4844.1959999999999</v>
      </c>
      <c r="T4626" s="9">
        <f t="shared" si="217"/>
        <v>1813.5160000000001</v>
      </c>
      <c r="U4626" s="23">
        <f t="shared" si="218"/>
        <v>0.37436883230984053</v>
      </c>
    </row>
    <row r="4627" spans="1:21" x14ac:dyDescent="0.3">
      <c r="A4627" s="9">
        <v>1060</v>
      </c>
      <c r="B4627" s="9" t="str">
        <f>PROPER(TRIM('1. Raw Data'!B4627))</f>
        <v>Customer_4625</v>
      </c>
      <c r="C4627" s="9">
        <f>IF(OR('1. Raw Data'!C4627&lt;18, '1. Raw Data'!C4627&gt;100), MEDIAN('1. Raw Data'!$C$2:$C$5001), '1. Raw Data'!C4627)</f>
        <v>47</v>
      </c>
      <c r="D4627" s="9" t="s">
        <v>5021</v>
      </c>
      <c r="E4627" s="22">
        <v>44522</v>
      </c>
      <c r="F4627" s="9">
        <v>0</v>
      </c>
      <c r="G4627" s="9">
        <v>13655</v>
      </c>
      <c r="H4627" s="15">
        <v>44522</v>
      </c>
      <c r="I4627" s="9" t="s">
        <v>7456</v>
      </c>
      <c r="J4627" s="9">
        <v>127</v>
      </c>
      <c r="K4627" s="9" t="s">
        <v>7489</v>
      </c>
      <c r="L4627" s="9" t="str">
        <f>IF(OR('1. Raw Data'!L4627="Elec", '1. Raw Data'!L4627="elect"), "Electronics", '1. Raw Data'!L4627)</f>
        <v>Clothing</v>
      </c>
      <c r="M4627" s="9">
        <v>679.23</v>
      </c>
      <c r="N4627" s="9">
        <f>IF(ISBLANK('1. Raw Data'!N4627), MEDIAN('1. Raw Data'!$N$2:$N$5001), '1. Raw Data'!N4627)</f>
        <v>296.17</v>
      </c>
      <c r="O4627" s="9">
        <v>3</v>
      </c>
      <c r="P4627" s="9">
        <f>IF(ISBLANK('1. Raw Data'!P4627), 0, '1. Raw Data'!P4627)</f>
        <v>0</v>
      </c>
      <c r="Q4627" s="9">
        <v>688</v>
      </c>
      <c r="R4627" s="9">
        <v>6</v>
      </c>
      <c r="S4627" s="9">
        <f t="shared" si="216"/>
        <v>2037.69</v>
      </c>
      <c r="T4627" s="9">
        <f t="shared" si="217"/>
        <v>1149.18</v>
      </c>
      <c r="U4627" s="23">
        <f t="shared" si="218"/>
        <v>0.56396213359245029</v>
      </c>
    </row>
    <row r="4628" spans="1:21" x14ac:dyDescent="0.3">
      <c r="A4628" s="9">
        <v>2342</v>
      </c>
      <c r="B4628" s="9" t="str">
        <f>PROPER(TRIM('1. Raw Data'!B4628))</f>
        <v>Customer_4626</v>
      </c>
      <c r="C4628" s="9">
        <f>IF(OR('1. Raw Data'!C4628&lt;18, '1. Raw Data'!C4628&gt;100), MEDIAN('1. Raw Data'!$C$2:$C$5001), '1. Raw Data'!C4628)</f>
        <v>49</v>
      </c>
      <c r="D4628" s="9" t="s">
        <v>5022</v>
      </c>
      <c r="E4628" s="22">
        <v>44539</v>
      </c>
      <c r="F4628" s="9">
        <v>0</v>
      </c>
      <c r="G4628" s="9">
        <v>10292</v>
      </c>
      <c r="H4628" s="15">
        <v>44451</v>
      </c>
      <c r="I4628" s="9" t="s">
        <v>7457</v>
      </c>
      <c r="J4628" s="9">
        <v>126</v>
      </c>
      <c r="K4628" s="9" t="s">
        <v>7469</v>
      </c>
      <c r="L4628" s="9" t="str">
        <f>IF(OR('1. Raw Data'!L4628="Elec", '1. Raw Data'!L4628="elect"), "Electronics", '1. Raw Data'!L4628)</f>
        <v>Sports</v>
      </c>
      <c r="M4628" s="9">
        <v>881.33</v>
      </c>
      <c r="N4628" s="9">
        <f>IF(ISBLANK('1. Raw Data'!N4628), MEDIAN('1. Raw Data'!$N$2:$N$5001), '1. Raw Data'!N4628)</f>
        <v>444.04</v>
      </c>
      <c r="O4628" s="9">
        <v>3</v>
      </c>
      <c r="P4628" s="9">
        <f>IF(ISBLANK('1. Raw Data'!P4628), 0, '1. Raw Data'!P4628)</f>
        <v>0</v>
      </c>
      <c r="Q4628" s="9">
        <v>334</v>
      </c>
      <c r="R4628" s="9">
        <v>4</v>
      </c>
      <c r="S4628" s="9">
        <f t="shared" si="216"/>
        <v>2643.9900000000002</v>
      </c>
      <c r="T4628" s="9">
        <f t="shared" si="217"/>
        <v>1311.8700000000001</v>
      </c>
      <c r="U4628" s="23">
        <f t="shared" si="218"/>
        <v>0.49617056040302726</v>
      </c>
    </row>
    <row r="4629" spans="1:21" x14ac:dyDescent="0.3">
      <c r="A4629" s="9">
        <v>1051</v>
      </c>
      <c r="B4629" s="9" t="str">
        <f>PROPER(TRIM('1. Raw Data'!B4629))</f>
        <v>Customer_4627</v>
      </c>
      <c r="C4629" s="9">
        <f>IF(OR('1. Raw Data'!C4629&lt;18, '1. Raw Data'!C4629&gt;100), MEDIAN('1. Raw Data'!$C$2:$C$5001), '1. Raw Data'!C4629)</f>
        <v>19</v>
      </c>
      <c r="D4629" s="9" t="s">
        <v>5022</v>
      </c>
      <c r="E4629" s="22">
        <v>44467</v>
      </c>
      <c r="F4629" s="9">
        <v>1</v>
      </c>
      <c r="G4629" s="9">
        <v>13972</v>
      </c>
      <c r="H4629" s="15">
        <v>44467</v>
      </c>
      <c r="I4629" s="9" t="s">
        <v>7455</v>
      </c>
      <c r="J4629" s="9">
        <v>108</v>
      </c>
      <c r="K4629" s="9" t="s">
        <v>7496</v>
      </c>
      <c r="L4629" s="9" t="str">
        <f>IF(OR('1. Raw Data'!L4629="Elec", '1. Raw Data'!L4629="elect"), "Electronics", '1. Raw Data'!L4629)</f>
        <v>Electronics</v>
      </c>
      <c r="M4629" s="9">
        <v>1452.9</v>
      </c>
      <c r="N4629" s="9">
        <f>IF(ISBLANK('1. Raw Data'!N4629), MEDIAN('1. Raw Data'!$N$2:$N$5001), '1. Raw Data'!N4629)</f>
        <v>662.27</v>
      </c>
      <c r="O4629" s="9">
        <v>5</v>
      </c>
      <c r="P4629" s="9">
        <f>IF(ISBLANK('1. Raw Data'!P4629), 0, '1. Raw Data'!P4629)</f>
        <v>0</v>
      </c>
      <c r="Q4629" s="9">
        <v>1191</v>
      </c>
      <c r="R4629" s="9">
        <v>1</v>
      </c>
      <c r="S4629" s="9">
        <f t="shared" si="216"/>
        <v>7264.5</v>
      </c>
      <c r="T4629" s="9">
        <f t="shared" si="217"/>
        <v>3953.15</v>
      </c>
      <c r="U4629" s="23">
        <f t="shared" si="218"/>
        <v>0.54417372152247234</v>
      </c>
    </row>
    <row r="4630" spans="1:21" x14ac:dyDescent="0.3">
      <c r="A4630" s="9">
        <v>1152</v>
      </c>
      <c r="B4630" s="9" t="str">
        <f>PROPER(TRIM('1. Raw Data'!B4630))</f>
        <v>Customer_4628</v>
      </c>
      <c r="C4630" s="9">
        <f>IF(OR('1. Raw Data'!C4630&lt;18, '1. Raw Data'!C4630&gt;100), MEDIAN('1. Raw Data'!$C$2:$C$5001), '1. Raw Data'!C4630)</f>
        <v>44</v>
      </c>
      <c r="D4630" s="9" t="s">
        <v>5020</v>
      </c>
      <c r="E4630" s="22">
        <v>44405</v>
      </c>
      <c r="F4630" s="9">
        <v>1</v>
      </c>
      <c r="G4630" s="9">
        <v>12457</v>
      </c>
      <c r="H4630" s="15">
        <v>44405</v>
      </c>
      <c r="I4630" s="9" t="s">
        <v>7455</v>
      </c>
      <c r="J4630" s="9">
        <v>121</v>
      </c>
      <c r="K4630" s="9" t="s">
        <v>7495</v>
      </c>
      <c r="L4630" s="9" t="str">
        <f>IF(OR('1. Raw Data'!L4630="Elec", '1. Raw Data'!L4630="elect"), "Electronics", '1. Raw Data'!L4630)</f>
        <v>Clothing</v>
      </c>
      <c r="M4630" s="9">
        <v>1474.71</v>
      </c>
      <c r="N4630" s="9">
        <f>IF(ISBLANK('1. Raw Data'!N4630), MEDIAN('1. Raw Data'!$N$2:$N$5001), '1. Raw Data'!N4630)</f>
        <v>902.63</v>
      </c>
      <c r="O4630" s="9">
        <v>5</v>
      </c>
      <c r="P4630" s="9">
        <f>IF(ISBLANK('1. Raw Data'!P4630), 0, '1. Raw Data'!P4630)</f>
        <v>0.05</v>
      </c>
      <c r="Q4630" s="9">
        <v>1253</v>
      </c>
      <c r="R4630" s="9">
        <v>3</v>
      </c>
      <c r="S4630" s="9">
        <f t="shared" si="216"/>
        <v>7004.8724999999995</v>
      </c>
      <c r="T4630" s="9">
        <f t="shared" si="217"/>
        <v>2491.7224999999999</v>
      </c>
      <c r="U4630" s="23">
        <f t="shared" si="218"/>
        <v>0.355712755656866</v>
      </c>
    </row>
    <row r="4631" spans="1:21" x14ac:dyDescent="0.3">
      <c r="A4631" s="9">
        <v>2334</v>
      </c>
      <c r="B4631" s="9" t="str">
        <f>PROPER(TRIM('1. Raw Data'!B4631))</f>
        <v>Customer_4629</v>
      </c>
      <c r="C4631" s="9">
        <f>IF(OR('1. Raw Data'!C4631&lt;18, '1. Raw Data'!C4631&gt;100), MEDIAN('1. Raw Data'!$C$2:$C$5001), '1. Raw Data'!C4631)</f>
        <v>39</v>
      </c>
      <c r="D4631" s="9" t="s">
        <v>5020</v>
      </c>
      <c r="E4631" s="22">
        <v>44837</v>
      </c>
      <c r="F4631" s="9">
        <v>0</v>
      </c>
      <c r="G4631" s="9">
        <v>10197</v>
      </c>
      <c r="H4631" s="15">
        <v>44630</v>
      </c>
      <c r="I4631" s="9" t="s">
        <v>7457</v>
      </c>
      <c r="J4631" s="9">
        <v>121</v>
      </c>
      <c r="K4631" s="9" t="s">
        <v>7495</v>
      </c>
      <c r="L4631" s="9" t="str">
        <f>IF(OR('1. Raw Data'!L4631="Elec", '1. Raw Data'!L4631="elect"), "Electronics", '1. Raw Data'!L4631)</f>
        <v>Sports</v>
      </c>
      <c r="M4631" s="9">
        <v>702.24</v>
      </c>
      <c r="N4631" s="9">
        <f>IF(ISBLANK('1. Raw Data'!N4631), MEDIAN('1. Raw Data'!$N$2:$N$5001), '1. Raw Data'!N4631)</f>
        <v>464.6</v>
      </c>
      <c r="O4631" s="9">
        <v>3</v>
      </c>
      <c r="P4631" s="9">
        <f>IF(ISBLANK('1. Raw Data'!P4631), 0, '1. Raw Data'!P4631)</f>
        <v>0.05</v>
      </c>
      <c r="Q4631" s="9">
        <v>821</v>
      </c>
      <c r="R4631" s="9">
        <v>2</v>
      </c>
      <c r="S4631" s="9">
        <f t="shared" si="216"/>
        <v>2001.3840000000002</v>
      </c>
      <c r="T4631" s="9">
        <f t="shared" si="217"/>
        <v>607.58400000000006</v>
      </c>
      <c r="U4631" s="23">
        <f t="shared" si="218"/>
        <v>0.30358192131045314</v>
      </c>
    </row>
    <row r="4632" spans="1:21" x14ac:dyDescent="0.3">
      <c r="A4632" s="9">
        <v>1543</v>
      </c>
      <c r="B4632" s="9" t="str">
        <f>PROPER(TRIM('1. Raw Data'!B4632))</f>
        <v>Customer_4630</v>
      </c>
      <c r="C4632" s="9">
        <f>IF(OR('1. Raw Data'!C4632&lt;18, '1. Raw Data'!C4632&gt;100), MEDIAN('1. Raw Data'!$C$2:$C$5001), '1. Raw Data'!C4632)</f>
        <v>28</v>
      </c>
      <c r="D4632" s="9" t="s">
        <v>5022</v>
      </c>
      <c r="E4632" s="22">
        <v>45256</v>
      </c>
      <c r="F4632" s="9">
        <v>0</v>
      </c>
      <c r="G4632" s="9">
        <v>10079</v>
      </c>
      <c r="H4632" s="15">
        <v>45256</v>
      </c>
      <c r="I4632" s="9" t="s">
        <v>7456</v>
      </c>
      <c r="J4632" s="9">
        <v>108</v>
      </c>
      <c r="K4632" s="9" t="s">
        <v>7496</v>
      </c>
      <c r="L4632" s="9" t="str">
        <f>IF(OR('1. Raw Data'!L4632="Elec", '1. Raw Data'!L4632="elect"), "Electronics", '1. Raw Data'!L4632)</f>
        <v>Sports</v>
      </c>
      <c r="M4632" s="9">
        <v>1278.6600000000001</v>
      </c>
      <c r="N4632" s="9">
        <f>IF(ISBLANK('1. Raw Data'!N4632), MEDIAN('1. Raw Data'!$N$2:$N$5001), '1. Raw Data'!N4632)</f>
        <v>733.15</v>
      </c>
      <c r="O4632" s="9">
        <v>3</v>
      </c>
      <c r="P4632" s="9">
        <f>IF(ISBLANK('1. Raw Data'!P4632), 0, '1. Raw Data'!P4632)</f>
        <v>0</v>
      </c>
      <c r="Q4632" s="9">
        <v>402</v>
      </c>
      <c r="R4632" s="9">
        <v>3</v>
      </c>
      <c r="S4632" s="9">
        <f t="shared" si="216"/>
        <v>3835.9800000000005</v>
      </c>
      <c r="T4632" s="9">
        <f t="shared" si="217"/>
        <v>1636.5300000000007</v>
      </c>
      <c r="U4632" s="23">
        <f t="shared" si="218"/>
        <v>0.42662631192029166</v>
      </c>
    </row>
    <row r="4633" spans="1:21" x14ac:dyDescent="0.3">
      <c r="A4633" s="9">
        <v>1566</v>
      </c>
      <c r="B4633" s="9" t="str">
        <f>PROPER(TRIM('1. Raw Data'!B4633))</f>
        <v>Customer_4631</v>
      </c>
      <c r="C4633" s="9">
        <f>IF(OR('1. Raw Data'!C4633&lt;18, '1. Raw Data'!C4633&gt;100), MEDIAN('1. Raw Data'!$C$2:$C$5001), '1. Raw Data'!C4633)</f>
        <v>38</v>
      </c>
      <c r="D4633" s="9" t="s">
        <v>5020</v>
      </c>
      <c r="E4633" s="22">
        <v>45233</v>
      </c>
      <c r="F4633" s="9">
        <v>0</v>
      </c>
      <c r="G4633" s="9">
        <v>11408</v>
      </c>
      <c r="H4633" s="15">
        <v>44996</v>
      </c>
      <c r="I4633" s="9" t="s">
        <v>7457</v>
      </c>
      <c r="J4633" s="9">
        <v>101</v>
      </c>
      <c r="K4633" s="9" t="s">
        <v>7478</v>
      </c>
      <c r="L4633" s="9" t="str">
        <f>IF(OR('1. Raw Data'!L4633="Elec", '1. Raw Data'!L4633="elect"), "Electronics", '1. Raw Data'!L4633)</f>
        <v>Clothing</v>
      </c>
      <c r="M4633" s="9">
        <v>487.87</v>
      </c>
      <c r="N4633" s="9">
        <f>IF(ISBLANK('1. Raw Data'!N4633), MEDIAN('1. Raw Data'!$N$2:$N$5001), '1. Raw Data'!N4633)</f>
        <v>255.18</v>
      </c>
      <c r="O4633" s="9">
        <v>3</v>
      </c>
      <c r="P4633" s="9">
        <f>IF(ISBLANK('1. Raw Data'!P4633), 0, '1. Raw Data'!P4633)</f>
        <v>0</v>
      </c>
      <c r="Q4633" s="9">
        <v>383</v>
      </c>
      <c r="R4633" s="9">
        <v>3</v>
      </c>
      <c r="S4633" s="9">
        <f t="shared" si="216"/>
        <v>1463.6100000000001</v>
      </c>
      <c r="T4633" s="9">
        <f t="shared" si="217"/>
        <v>698.07000000000016</v>
      </c>
      <c r="U4633" s="23">
        <f t="shared" si="218"/>
        <v>0.47695082706458697</v>
      </c>
    </row>
    <row r="4634" spans="1:21" x14ac:dyDescent="0.3">
      <c r="A4634" s="9">
        <v>2412</v>
      </c>
      <c r="B4634" s="9" t="str">
        <f>PROPER(TRIM('1. Raw Data'!B4634))</f>
        <v>Customer_4632</v>
      </c>
      <c r="C4634" s="9">
        <f>IF(OR('1. Raw Data'!C4634&lt;18, '1. Raw Data'!C4634&gt;100), MEDIAN('1. Raw Data'!$C$2:$C$5001), '1. Raw Data'!C4634)</f>
        <v>22</v>
      </c>
      <c r="D4634" s="9" t="s">
        <v>5022</v>
      </c>
      <c r="E4634" s="22">
        <v>44032</v>
      </c>
      <c r="F4634" s="9">
        <v>1</v>
      </c>
      <c r="G4634" s="9">
        <v>10136</v>
      </c>
      <c r="H4634" s="15">
        <v>44032</v>
      </c>
      <c r="I4634" s="9" t="s">
        <v>7457</v>
      </c>
      <c r="J4634" s="9">
        <v>138</v>
      </c>
      <c r="K4634" s="9" t="s">
        <v>7464</v>
      </c>
      <c r="L4634" s="9" t="str">
        <f>IF(OR('1. Raw Data'!L4634="Elec", '1. Raw Data'!L4634="elect"), "Electronics", '1. Raw Data'!L4634)</f>
        <v>Home Appliances</v>
      </c>
      <c r="M4634" s="9">
        <v>589.13</v>
      </c>
      <c r="N4634" s="9">
        <f>IF(ISBLANK('1. Raw Data'!N4634), MEDIAN('1. Raw Data'!$N$2:$N$5001), '1. Raw Data'!N4634)</f>
        <v>429.51499999999999</v>
      </c>
      <c r="O4634" s="9">
        <v>4</v>
      </c>
      <c r="P4634" s="9">
        <f>IF(ISBLANK('1. Raw Data'!P4634), 0, '1. Raw Data'!P4634)</f>
        <v>0.1</v>
      </c>
      <c r="Q4634" s="9">
        <v>1626</v>
      </c>
      <c r="R4634" s="9">
        <v>1</v>
      </c>
      <c r="S4634" s="9">
        <f t="shared" si="216"/>
        <v>2120.8679999999999</v>
      </c>
      <c r="T4634" s="9">
        <f t="shared" si="217"/>
        <v>402.80799999999999</v>
      </c>
      <c r="U4634" s="23">
        <f t="shared" si="218"/>
        <v>0.18992601142551069</v>
      </c>
    </row>
    <row r="4635" spans="1:21" x14ac:dyDescent="0.3">
      <c r="A4635" s="9">
        <v>1621</v>
      </c>
      <c r="B4635" s="9" t="str">
        <f>PROPER(TRIM('1. Raw Data'!B4635))</f>
        <v>Customer_4633</v>
      </c>
      <c r="C4635" s="9">
        <f>IF(OR('1. Raw Data'!C4635&lt;18, '1. Raw Data'!C4635&gt;100), MEDIAN('1. Raw Data'!$C$2:$C$5001), '1. Raw Data'!C4635)</f>
        <v>40</v>
      </c>
      <c r="D4635" s="9" t="s">
        <v>5020</v>
      </c>
      <c r="E4635" s="22">
        <v>44504</v>
      </c>
      <c r="F4635" s="9">
        <v>1</v>
      </c>
      <c r="G4635" s="9">
        <v>10212</v>
      </c>
      <c r="H4635" s="15">
        <v>44297</v>
      </c>
      <c r="I4635" s="9" t="s">
        <v>7455</v>
      </c>
      <c r="J4635" s="9">
        <v>113</v>
      </c>
      <c r="K4635" s="9" t="s">
        <v>7460</v>
      </c>
      <c r="L4635" s="9" t="str">
        <f>IF(OR('1. Raw Data'!L4635="Elec", '1. Raw Data'!L4635="elect"), "Electronics", '1. Raw Data'!L4635)</f>
        <v>Clothing</v>
      </c>
      <c r="M4635" s="9">
        <v>288.99</v>
      </c>
      <c r="N4635" s="9">
        <f>IF(ISBLANK('1. Raw Data'!N4635), MEDIAN('1. Raw Data'!$N$2:$N$5001), '1. Raw Data'!N4635)</f>
        <v>117.43</v>
      </c>
      <c r="O4635" s="9">
        <v>1</v>
      </c>
      <c r="P4635" s="9">
        <f>IF(ISBLANK('1. Raw Data'!P4635), 0, '1. Raw Data'!P4635)</f>
        <v>0</v>
      </c>
      <c r="Q4635" s="9">
        <v>1361</v>
      </c>
      <c r="R4635" s="9">
        <v>1</v>
      </c>
      <c r="S4635" s="9">
        <f t="shared" si="216"/>
        <v>288.99</v>
      </c>
      <c r="T4635" s="9">
        <f t="shared" si="217"/>
        <v>171.56</v>
      </c>
      <c r="U4635" s="23">
        <f t="shared" si="218"/>
        <v>0.59365375964566247</v>
      </c>
    </row>
    <row r="4636" spans="1:21" x14ac:dyDescent="0.3">
      <c r="A4636" s="9">
        <v>2200</v>
      </c>
      <c r="B4636" s="9" t="str">
        <f>PROPER(TRIM('1. Raw Data'!B4636))</f>
        <v>Customer_4634</v>
      </c>
      <c r="C4636" s="9">
        <f>IF(OR('1. Raw Data'!C4636&lt;18, '1. Raw Data'!C4636&gt;100), MEDIAN('1. Raw Data'!$C$2:$C$5001), '1. Raw Data'!C4636)</f>
        <v>41</v>
      </c>
      <c r="D4636" s="9" t="s">
        <v>5023</v>
      </c>
      <c r="E4636" s="22">
        <v>43871</v>
      </c>
      <c r="F4636" s="9">
        <v>1</v>
      </c>
      <c r="G4636" s="9">
        <v>11862</v>
      </c>
      <c r="H4636" s="15">
        <v>44106</v>
      </c>
      <c r="I4636" s="9" t="s">
        <v>7456</v>
      </c>
      <c r="J4636" s="9">
        <v>109</v>
      </c>
      <c r="K4636" s="9" t="s">
        <v>7466</v>
      </c>
      <c r="L4636" s="9" t="str">
        <f>IF(OR('1. Raw Data'!L4636="Elec", '1. Raw Data'!L4636="elect"), "Electronics", '1. Raw Data'!L4636)</f>
        <v>Sports</v>
      </c>
      <c r="M4636" s="9">
        <v>353.32</v>
      </c>
      <c r="N4636" s="9">
        <f>IF(ISBLANK('1. Raw Data'!N4636), MEDIAN('1. Raw Data'!$N$2:$N$5001), '1. Raw Data'!N4636)</f>
        <v>173.59</v>
      </c>
      <c r="O4636" s="9">
        <v>5</v>
      </c>
      <c r="P4636" s="9">
        <f>IF(ISBLANK('1. Raw Data'!P4636), 0, '1. Raw Data'!P4636)</f>
        <v>0.05</v>
      </c>
      <c r="Q4636" s="9">
        <v>1552</v>
      </c>
      <c r="R4636" s="9">
        <v>1</v>
      </c>
      <c r="S4636" s="9">
        <f t="shared" si="216"/>
        <v>1678.2699999999998</v>
      </c>
      <c r="T4636" s="9">
        <f t="shared" si="217"/>
        <v>810.31999999999971</v>
      </c>
      <c r="U4636" s="23">
        <f t="shared" si="218"/>
        <v>0.48283053382352054</v>
      </c>
    </row>
    <row r="4637" spans="1:21" x14ac:dyDescent="0.3">
      <c r="A4637" s="9">
        <v>2385</v>
      </c>
      <c r="B4637" s="9" t="str">
        <f>PROPER(TRIM('1. Raw Data'!B4637))</f>
        <v>Customer_4635</v>
      </c>
      <c r="C4637" s="9">
        <f>IF(OR('1. Raw Data'!C4637&lt;18, '1. Raw Data'!C4637&gt;100), MEDIAN('1. Raw Data'!$C$2:$C$5001), '1. Raw Data'!C4637)</f>
        <v>53</v>
      </c>
      <c r="D4637" s="9" t="s">
        <v>5022</v>
      </c>
      <c r="E4637" s="22">
        <v>44386</v>
      </c>
      <c r="F4637" s="9">
        <v>0</v>
      </c>
      <c r="G4637" s="9">
        <v>10618</v>
      </c>
      <c r="H4637" s="15">
        <v>44446</v>
      </c>
      <c r="I4637" s="9" t="s">
        <v>7455</v>
      </c>
      <c r="J4637" s="9">
        <v>128</v>
      </c>
      <c r="K4637" s="9" t="s">
        <v>7473</v>
      </c>
      <c r="L4637" s="9" t="str">
        <f>IF(OR('1. Raw Data'!L4637="Elec", '1. Raw Data'!L4637="elect"), "Electronics", '1. Raw Data'!L4637)</f>
        <v>Clothing</v>
      </c>
      <c r="M4637" s="9">
        <v>1002.47</v>
      </c>
      <c r="N4637" s="9">
        <f>IF(ISBLANK('1. Raw Data'!N4637), MEDIAN('1. Raw Data'!$N$2:$N$5001), '1. Raw Data'!N4637)</f>
        <v>484.8</v>
      </c>
      <c r="O4637" s="9">
        <v>2</v>
      </c>
      <c r="P4637" s="9">
        <f>IF(ISBLANK('1. Raw Data'!P4637), 0, '1. Raw Data'!P4637)</f>
        <v>0</v>
      </c>
      <c r="Q4637" s="9">
        <v>693</v>
      </c>
      <c r="R4637" s="9">
        <v>2</v>
      </c>
      <c r="S4637" s="9">
        <f t="shared" si="216"/>
        <v>2004.94</v>
      </c>
      <c r="T4637" s="9">
        <f t="shared" si="217"/>
        <v>1035.3400000000001</v>
      </c>
      <c r="U4637" s="23">
        <f t="shared" si="218"/>
        <v>0.51639450557123912</v>
      </c>
    </row>
    <row r="4638" spans="1:21" x14ac:dyDescent="0.3">
      <c r="A4638" s="9">
        <v>1313</v>
      </c>
      <c r="B4638" s="9" t="str">
        <f>PROPER(TRIM('1. Raw Data'!B4638))</f>
        <v>Customer_4636</v>
      </c>
      <c r="C4638" s="9">
        <f>IF(OR('1. Raw Data'!C4638&lt;18, '1. Raw Data'!C4638&gt;100), MEDIAN('1. Raw Data'!$C$2:$C$5001), '1. Raw Data'!C4638)</f>
        <v>34</v>
      </c>
      <c r="D4638" s="9" t="s">
        <v>5018</v>
      </c>
      <c r="E4638" s="22">
        <v>44738</v>
      </c>
      <c r="F4638" s="9">
        <v>0</v>
      </c>
      <c r="G4638" s="9">
        <v>10959</v>
      </c>
      <c r="H4638" s="15">
        <v>44738</v>
      </c>
      <c r="I4638" s="9" t="s">
        <v>7456</v>
      </c>
      <c r="J4638" s="9">
        <v>106</v>
      </c>
      <c r="K4638" s="9" t="s">
        <v>7477</v>
      </c>
      <c r="L4638" s="9" t="str">
        <f>IF(OR('1. Raw Data'!L4638="Elec", '1. Raw Data'!L4638="elect"), "Electronics", '1. Raw Data'!L4638)</f>
        <v>Home Appliances</v>
      </c>
      <c r="M4638" s="9">
        <v>790.63</v>
      </c>
      <c r="N4638" s="9">
        <f>IF(ISBLANK('1. Raw Data'!N4638), MEDIAN('1. Raw Data'!$N$2:$N$5001), '1. Raw Data'!N4638)</f>
        <v>400.74</v>
      </c>
      <c r="O4638" s="9">
        <v>3</v>
      </c>
      <c r="P4638" s="9">
        <f>IF(ISBLANK('1. Raw Data'!P4638), 0, '1. Raw Data'!P4638)</f>
        <v>0</v>
      </c>
      <c r="Q4638" s="9">
        <v>742</v>
      </c>
      <c r="R4638" s="9">
        <v>5</v>
      </c>
      <c r="S4638" s="9">
        <f t="shared" si="216"/>
        <v>2371.89</v>
      </c>
      <c r="T4638" s="9">
        <f t="shared" si="217"/>
        <v>1169.6699999999998</v>
      </c>
      <c r="U4638" s="23">
        <f t="shared" si="218"/>
        <v>0.49313838331457188</v>
      </c>
    </row>
    <row r="4639" spans="1:21" x14ac:dyDescent="0.3">
      <c r="A4639" s="9">
        <v>1806</v>
      </c>
      <c r="B4639" s="9" t="str">
        <f>PROPER(TRIM('1. Raw Data'!B4639))</f>
        <v>Customer_4637</v>
      </c>
      <c r="C4639" s="9">
        <f>IF(OR('1. Raw Data'!C4639&lt;18, '1. Raw Data'!C4639&gt;100), MEDIAN('1. Raw Data'!$C$2:$C$5001), '1. Raw Data'!C4639)</f>
        <v>25</v>
      </c>
      <c r="D4639" s="9" t="s">
        <v>5018</v>
      </c>
      <c r="E4639" s="22">
        <v>44488</v>
      </c>
      <c r="F4639" s="9">
        <v>0</v>
      </c>
      <c r="G4639" s="9">
        <v>13278</v>
      </c>
      <c r="H4639" s="15">
        <v>44488</v>
      </c>
      <c r="I4639" s="9" t="s">
        <v>7457</v>
      </c>
      <c r="J4639" s="9">
        <v>147</v>
      </c>
      <c r="K4639" s="9" t="s">
        <v>7474</v>
      </c>
      <c r="L4639" s="9" t="str">
        <f>IF(OR('1. Raw Data'!L4639="Elec", '1. Raw Data'!L4639="elect"), "Electronics", '1. Raw Data'!L4639)</f>
        <v>Electronics</v>
      </c>
      <c r="M4639" s="9">
        <v>385.14</v>
      </c>
      <c r="N4639" s="9">
        <f>IF(ISBLANK('1. Raw Data'!N4639), MEDIAN('1. Raw Data'!$N$2:$N$5001), '1. Raw Data'!N4639)</f>
        <v>180.7</v>
      </c>
      <c r="O4639" s="9">
        <v>3</v>
      </c>
      <c r="P4639" s="9">
        <f>IF(ISBLANK('1. Raw Data'!P4639), 0, '1. Raw Data'!P4639)</f>
        <v>0</v>
      </c>
      <c r="Q4639" s="9">
        <v>632</v>
      </c>
      <c r="R4639" s="9">
        <v>4</v>
      </c>
      <c r="S4639" s="9">
        <f t="shared" si="216"/>
        <v>1155.42</v>
      </c>
      <c r="T4639" s="9">
        <f t="shared" si="217"/>
        <v>613.32000000000016</v>
      </c>
      <c r="U4639" s="23">
        <f t="shared" si="218"/>
        <v>0.53081996157241529</v>
      </c>
    </row>
    <row r="4640" spans="1:21" x14ac:dyDescent="0.3">
      <c r="A4640" s="9">
        <v>1847</v>
      </c>
      <c r="B4640" s="9" t="str">
        <f>PROPER(TRIM('1. Raw Data'!B4640))</f>
        <v>Customer_4638</v>
      </c>
      <c r="C4640" s="9">
        <f>IF(OR('1. Raw Data'!C4640&lt;18, '1. Raw Data'!C4640&gt;100), MEDIAN('1. Raw Data'!$C$2:$C$5001), '1. Raw Data'!C4640)</f>
        <v>27</v>
      </c>
      <c r="D4640" s="9" t="s">
        <v>5022</v>
      </c>
      <c r="E4640" s="22">
        <v>44382</v>
      </c>
      <c r="F4640" s="9">
        <v>0</v>
      </c>
      <c r="G4640" s="9">
        <v>13735</v>
      </c>
      <c r="H4640" s="15">
        <v>44323</v>
      </c>
      <c r="I4640" s="9" t="s">
        <v>7455</v>
      </c>
      <c r="J4640" s="9">
        <v>123</v>
      </c>
      <c r="K4640" s="9" t="s">
        <v>7502</v>
      </c>
      <c r="L4640" s="9" t="str">
        <f>IF(OR('1. Raw Data'!L4640="Elec", '1. Raw Data'!L4640="elect"), "Electronics", '1. Raw Data'!L4640)</f>
        <v>Electronics</v>
      </c>
      <c r="M4640" s="9">
        <v>634.22</v>
      </c>
      <c r="N4640" s="9">
        <f>IF(ISBLANK('1. Raw Data'!N4640), MEDIAN('1. Raw Data'!$N$2:$N$5001), '1. Raw Data'!N4640)</f>
        <v>303.97000000000003</v>
      </c>
      <c r="O4640" s="9">
        <v>1</v>
      </c>
      <c r="P4640" s="9">
        <f>IF(ISBLANK('1. Raw Data'!P4640), 0, '1. Raw Data'!P4640)</f>
        <v>0</v>
      </c>
      <c r="Q4640" s="9">
        <v>1198</v>
      </c>
      <c r="R4640" s="9">
        <v>4</v>
      </c>
      <c r="S4640" s="9">
        <f t="shared" si="216"/>
        <v>634.22</v>
      </c>
      <c r="T4640" s="9">
        <f t="shared" si="217"/>
        <v>330.25</v>
      </c>
      <c r="U4640" s="23">
        <f t="shared" si="218"/>
        <v>0.520718362713254</v>
      </c>
    </row>
    <row r="4641" spans="1:21" x14ac:dyDescent="0.3">
      <c r="A4641" s="9">
        <v>1096</v>
      </c>
      <c r="B4641" s="9" t="str">
        <f>PROPER(TRIM('1. Raw Data'!B4641))</f>
        <v>Customer_4639</v>
      </c>
      <c r="C4641" s="9">
        <f>IF(OR('1. Raw Data'!C4641&lt;18, '1. Raw Data'!C4641&gt;100), MEDIAN('1. Raw Data'!$C$2:$C$5001), '1. Raw Data'!C4641)</f>
        <v>48</v>
      </c>
      <c r="D4641" s="9" t="s">
        <v>5021</v>
      </c>
      <c r="E4641" s="22">
        <v>45293</v>
      </c>
      <c r="F4641" s="9">
        <v>0</v>
      </c>
      <c r="G4641" s="9">
        <v>13204</v>
      </c>
      <c r="H4641" s="15">
        <v>45323</v>
      </c>
      <c r="I4641" s="9" t="s">
        <v>7457</v>
      </c>
      <c r="J4641" s="9">
        <v>148</v>
      </c>
      <c r="K4641" s="9" t="s">
        <v>7491</v>
      </c>
      <c r="L4641" s="9" t="str">
        <f>IF(OR('1. Raw Data'!L4641="Elec", '1. Raw Data'!L4641="elect"), "Electronics", '1. Raw Data'!L4641)</f>
        <v>Clothing</v>
      </c>
      <c r="M4641" s="9">
        <v>591.12</v>
      </c>
      <c r="N4641" s="9">
        <f>IF(ISBLANK('1. Raw Data'!N4641), MEDIAN('1. Raw Data'!$N$2:$N$5001), '1. Raw Data'!N4641)</f>
        <v>282.14</v>
      </c>
      <c r="O4641" s="9">
        <v>3</v>
      </c>
      <c r="P4641" s="9">
        <f>IF(ISBLANK('1. Raw Data'!P4641), 0, '1. Raw Data'!P4641)</f>
        <v>0</v>
      </c>
      <c r="Q4641" s="9">
        <v>335</v>
      </c>
      <c r="R4641" s="9">
        <v>1</v>
      </c>
      <c r="S4641" s="9">
        <f t="shared" si="216"/>
        <v>1773.3600000000001</v>
      </c>
      <c r="T4641" s="9">
        <f t="shared" si="217"/>
        <v>926.94000000000017</v>
      </c>
      <c r="U4641" s="23">
        <f t="shared" si="218"/>
        <v>0.52270266612532146</v>
      </c>
    </row>
    <row r="4642" spans="1:21" x14ac:dyDescent="0.3">
      <c r="A4642" s="9">
        <v>1880</v>
      </c>
      <c r="B4642" s="9" t="str">
        <f>PROPER(TRIM('1. Raw Data'!B4642))</f>
        <v>Customer_4640</v>
      </c>
      <c r="C4642" s="9">
        <f>IF(OR('1. Raw Data'!C4642&lt;18, '1. Raw Data'!C4642&gt;100), MEDIAN('1. Raw Data'!$C$2:$C$5001), '1. Raw Data'!C4642)</f>
        <v>65</v>
      </c>
      <c r="D4642" s="9" t="s">
        <v>5018</v>
      </c>
      <c r="E4642" s="22">
        <v>44625</v>
      </c>
      <c r="F4642" s="9">
        <v>0</v>
      </c>
      <c r="G4642" s="9">
        <v>12213</v>
      </c>
      <c r="H4642" s="15">
        <v>44684</v>
      </c>
      <c r="I4642" s="9" t="s">
        <v>7457</v>
      </c>
      <c r="J4642" s="9">
        <v>136</v>
      </c>
      <c r="K4642" s="9" t="s">
        <v>7503</v>
      </c>
      <c r="L4642" s="9" t="str">
        <f>IF(OR('1. Raw Data'!L4642="Elec", '1. Raw Data'!L4642="elect"), "Electronics", '1. Raw Data'!L4642)</f>
        <v>Clothing</v>
      </c>
      <c r="M4642" s="9">
        <v>1481.67</v>
      </c>
      <c r="N4642" s="9">
        <f>IF(ISBLANK('1. Raw Data'!N4642), MEDIAN('1. Raw Data'!$N$2:$N$5001), '1. Raw Data'!N4642)</f>
        <v>429.51499999999999</v>
      </c>
      <c r="O4642" s="9">
        <v>5</v>
      </c>
      <c r="P4642" s="9">
        <f>IF(ISBLANK('1. Raw Data'!P4642), 0, '1. Raw Data'!P4642)</f>
        <v>0</v>
      </c>
      <c r="Q4642" s="9">
        <v>598</v>
      </c>
      <c r="R4642" s="9">
        <v>10</v>
      </c>
      <c r="S4642" s="9">
        <f t="shared" si="216"/>
        <v>7408.35</v>
      </c>
      <c r="T4642" s="9">
        <f t="shared" si="217"/>
        <v>5260.7750000000005</v>
      </c>
      <c r="U4642" s="23">
        <f t="shared" si="218"/>
        <v>0.71011426296003832</v>
      </c>
    </row>
    <row r="4643" spans="1:21" x14ac:dyDescent="0.3">
      <c r="A4643" s="9">
        <v>2236</v>
      </c>
      <c r="B4643" s="9" t="str">
        <f>PROPER(TRIM('1. Raw Data'!B4643))</f>
        <v>Customer_4641</v>
      </c>
      <c r="C4643" s="9">
        <f>IF(OR('1. Raw Data'!C4643&lt;18, '1. Raw Data'!C4643&gt;100), MEDIAN('1. Raw Data'!$C$2:$C$5001), '1. Raw Data'!C4643)</f>
        <v>51</v>
      </c>
      <c r="D4643" s="9" t="s">
        <v>5021</v>
      </c>
      <c r="E4643" s="22">
        <v>45069</v>
      </c>
      <c r="F4643" s="9">
        <v>0</v>
      </c>
      <c r="G4643" s="9">
        <v>13574</v>
      </c>
      <c r="H4643" s="15">
        <v>45069</v>
      </c>
      <c r="I4643" s="9" t="s">
        <v>7455</v>
      </c>
      <c r="J4643" s="9">
        <v>117</v>
      </c>
      <c r="K4643" s="9" t="s">
        <v>7483</v>
      </c>
      <c r="L4643" s="9" t="str">
        <f>IF(OR('1. Raw Data'!L4643="Elec", '1. Raw Data'!L4643="elect"), "Electronics", '1. Raw Data'!L4643)</f>
        <v>Sports</v>
      </c>
      <c r="M4643" s="9">
        <v>1287.67</v>
      </c>
      <c r="N4643" s="9">
        <f>IF(ISBLANK('1. Raw Data'!N4643), MEDIAN('1. Raw Data'!$N$2:$N$5001), '1. Raw Data'!N4643)</f>
        <v>666.13</v>
      </c>
      <c r="O4643" s="9">
        <v>3</v>
      </c>
      <c r="P4643" s="9">
        <f>IF(ISBLANK('1. Raw Data'!P4643), 0, '1. Raw Data'!P4643)</f>
        <v>0</v>
      </c>
      <c r="Q4643" s="9">
        <v>589</v>
      </c>
      <c r="R4643" s="9">
        <v>4</v>
      </c>
      <c r="S4643" s="9">
        <f t="shared" si="216"/>
        <v>3863.01</v>
      </c>
      <c r="T4643" s="9">
        <f t="shared" si="217"/>
        <v>1864.6200000000003</v>
      </c>
      <c r="U4643" s="23">
        <f t="shared" si="218"/>
        <v>0.48268578129489703</v>
      </c>
    </row>
    <row r="4644" spans="1:21" x14ac:dyDescent="0.3">
      <c r="A4644" s="9">
        <v>1828</v>
      </c>
      <c r="B4644" s="9" t="str">
        <f>PROPER(TRIM('1. Raw Data'!B4644))</f>
        <v>Customer_4642</v>
      </c>
      <c r="C4644" s="9">
        <f>IF(OR('1. Raw Data'!C4644&lt;18, '1. Raw Data'!C4644&gt;100), MEDIAN('1. Raw Data'!$C$2:$C$5001), '1. Raw Data'!C4644)</f>
        <v>59</v>
      </c>
      <c r="D4644" s="9" t="s">
        <v>5018</v>
      </c>
      <c r="E4644" s="22">
        <v>45153</v>
      </c>
      <c r="F4644" s="9">
        <v>1</v>
      </c>
      <c r="G4644" s="9">
        <v>13996</v>
      </c>
      <c r="H4644" s="15">
        <v>45153</v>
      </c>
      <c r="I4644" s="9" t="s">
        <v>7457</v>
      </c>
      <c r="J4644" s="9">
        <v>109</v>
      </c>
      <c r="K4644" s="9" t="s">
        <v>7466</v>
      </c>
      <c r="L4644" s="9" t="str">
        <f>IF(OR('1. Raw Data'!L4644="Elec", '1. Raw Data'!L4644="elect"), "Electronics", '1. Raw Data'!L4644)</f>
        <v>Home Appliances</v>
      </c>
      <c r="M4644" s="9">
        <v>612.54999999999995</v>
      </c>
      <c r="N4644" s="9">
        <f>IF(ISBLANK('1. Raw Data'!N4644), MEDIAN('1. Raw Data'!$N$2:$N$5001), '1. Raw Data'!N4644)</f>
        <v>429.51499999999999</v>
      </c>
      <c r="O4644" s="9">
        <v>1</v>
      </c>
      <c r="P4644" s="9">
        <f>IF(ISBLANK('1. Raw Data'!P4644), 0, '1. Raw Data'!P4644)</f>
        <v>0</v>
      </c>
      <c r="Q4644" s="9">
        <v>505</v>
      </c>
      <c r="R4644" s="9">
        <v>2</v>
      </c>
      <c r="S4644" s="9">
        <f t="shared" si="216"/>
        <v>612.54999999999995</v>
      </c>
      <c r="T4644" s="9">
        <f t="shared" si="217"/>
        <v>183.03499999999997</v>
      </c>
      <c r="U4644" s="23">
        <f t="shared" si="218"/>
        <v>0.29880826055015913</v>
      </c>
    </row>
    <row r="4645" spans="1:21" x14ac:dyDescent="0.3">
      <c r="A4645" s="9">
        <v>1136</v>
      </c>
      <c r="B4645" s="9" t="str">
        <f>PROPER(TRIM('1. Raw Data'!B4645))</f>
        <v>Customer_4643</v>
      </c>
      <c r="C4645" s="9">
        <f>IF(OR('1. Raw Data'!C4645&lt;18, '1. Raw Data'!C4645&gt;100), MEDIAN('1. Raw Data'!$C$2:$C$5001), '1. Raw Data'!C4645)</f>
        <v>24</v>
      </c>
      <c r="D4645" s="9" t="s">
        <v>5019</v>
      </c>
      <c r="E4645" s="22">
        <v>43837</v>
      </c>
      <c r="F4645" s="9">
        <v>0</v>
      </c>
      <c r="G4645" s="9">
        <v>12477</v>
      </c>
      <c r="H4645" s="15">
        <v>44013</v>
      </c>
      <c r="I4645" s="9" t="s">
        <v>7456</v>
      </c>
      <c r="J4645" s="9">
        <v>112</v>
      </c>
      <c r="K4645" s="9" t="s">
        <v>7492</v>
      </c>
      <c r="L4645" s="9" t="str">
        <f>IF(OR('1. Raw Data'!L4645="Elec", '1. Raw Data'!L4645="elect"), "Electronics", '1. Raw Data'!L4645)</f>
        <v>Sports</v>
      </c>
      <c r="M4645" s="9">
        <v>1375.18</v>
      </c>
      <c r="N4645" s="9">
        <f>IF(ISBLANK('1. Raw Data'!N4645), MEDIAN('1. Raw Data'!$N$2:$N$5001), '1. Raw Data'!N4645)</f>
        <v>762.29</v>
      </c>
      <c r="O4645" s="9">
        <v>4</v>
      </c>
      <c r="P4645" s="9">
        <f>IF(ISBLANK('1. Raw Data'!P4645), 0, '1. Raw Data'!P4645)</f>
        <v>0</v>
      </c>
      <c r="Q4645" s="9">
        <v>343</v>
      </c>
      <c r="R4645" s="9">
        <v>6</v>
      </c>
      <c r="S4645" s="9">
        <f t="shared" si="216"/>
        <v>5500.72</v>
      </c>
      <c r="T4645" s="9">
        <f t="shared" si="217"/>
        <v>2451.5600000000004</v>
      </c>
      <c r="U4645" s="23">
        <f t="shared" si="218"/>
        <v>0.44567983827571667</v>
      </c>
    </row>
    <row r="4646" spans="1:21" x14ac:dyDescent="0.3">
      <c r="A4646" s="9">
        <v>2029</v>
      </c>
      <c r="B4646" s="9" t="str">
        <f>PROPER(TRIM('1. Raw Data'!B4646))</f>
        <v>Customer_4644</v>
      </c>
      <c r="C4646" s="9">
        <f>IF(OR('1. Raw Data'!C4646&lt;18, '1. Raw Data'!C4646&gt;100), MEDIAN('1. Raw Data'!$C$2:$C$5001), '1. Raw Data'!C4646)</f>
        <v>38</v>
      </c>
      <c r="D4646" s="9" t="s">
        <v>5019</v>
      </c>
      <c r="E4646" s="22">
        <v>44215</v>
      </c>
      <c r="F4646" s="9">
        <v>1</v>
      </c>
      <c r="G4646" s="9">
        <v>13251</v>
      </c>
      <c r="H4646" s="15">
        <v>44215</v>
      </c>
      <c r="I4646" s="9" t="s">
        <v>7457</v>
      </c>
      <c r="J4646" s="9">
        <v>122</v>
      </c>
      <c r="K4646" s="9" t="s">
        <v>7465</v>
      </c>
      <c r="L4646" s="9" t="str">
        <f>IF(OR('1. Raw Data'!L4646="Elec", '1. Raw Data'!L4646="elect"), "Electronics", '1. Raw Data'!L4646)</f>
        <v>Sports</v>
      </c>
      <c r="M4646" s="9">
        <v>546.82000000000005</v>
      </c>
      <c r="N4646" s="9">
        <f>IF(ISBLANK('1. Raw Data'!N4646), MEDIAN('1. Raw Data'!$N$2:$N$5001), '1. Raw Data'!N4646)</f>
        <v>248.82</v>
      </c>
      <c r="O4646" s="9">
        <v>5</v>
      </c>
      <c r="P4646" s="9">
        <f>IF(ISBLANK('1. Raw Data'!P4646), 0, '1. Raw Data'!P4646)</f>
        <v>0</v>
      </c>
      <c r="Q4646" s="9">
        <v>1443</v>
      </c>
      <c r="R4646" s="9">
        <v>1</v>
      </c>
      <c r="S4646" s="9">
        <f t="shared" si="216"/>
        <v>2734.1000000000004</v>
      </c>
      <c r="T4646" s="9">
        <f t="shared" si="217"/>
        <v>1490.0000000000005</v>
      </c>
      <c r="U4646" s="23">
        <f t="shared" si="218"/>
        <v>0.54496909403460014</v>
      </c>
    </row>
    <row r="4647" spans="1:21" x14ac:dyDescent="0.3">
      <c r="A4647" s="9">
        <v>2010</v>
      </c>
      <c r="B4647" s="9" t="str">
        <f>PROPER(TRIM('1. Raw Data'!B4647))</f>
        <v>Customer_4645</v>
      </c>
      <c r="C4647" s="9">
        <f>IF(OR('1. Raw Data'!C4647&lt;18, '1. Raw Data'!C4647&gt;100), MEDIAN('1. Raw Data'!$C$2:$C$5001), '1. Raw Data'!C4647)</f>
        <v>55</v>
      </c>
      <c r="D4647" s="9" t="s">
        <v>5022</v>
      </c>
      <c r="E4647" s="22">
        <v>44735</v>
      </c>
      <c r="F4647" s="9">
        <v>1</v>
      </c>
      <c r="G4647" s="9">
        <v>12168</v>
      </c>
      <c r="H4647" s="15">
        <v>44735</v>
      </c>
      <c r="I4647" s="9" t="s">
        <v>7456</v>
      </c>
      <c r="J4647" s="9">
        <v>112</v>
      </c>
      <c r="K4647" s="9" t="s">
        <v>7492</v>
      </c>
      <c r="L4647" s="9" t="str">
        <f>IF(OR('1. Raw Data'!L4647="Elec", '1. Raw Data'!L4647="elect"), "Electronics", '1. Raw Data'!L4647)</f>
        <v>Electronics</v>
      </c>
      <c r="M4647" s="9">
        <v>1018.46</v>
      </c>
      <c r="N4647" s="9">
        <f>IF(ISBLANK('1. Raw Data'!N4647), MEDIAN('1. Raw Data'!$N$2:$N$5001), '1. Raw Data'!N4647)</f>
        <v>654.88</v>
      </c>
      <c r="O4647" s="9">
        <v>4</v>
      </c>
      <c r="P4647" s="9">
        <f>IF(ISBLANK('1. Raw Data'!P4647), 0, '1. Raw Data'!P4647)</f>
        <v>0.1</v>
      </c>
      <c r="Q4647" s="9">
        <v>923</v>
      </c>
      <c r="R4647" s="9">
        <v>2</v>
      </c>
      <c r="S4647" s="9">
        <f t="shared" si="216"/>
        <v>3666.4560000000001</v>
      </c>
      <c r="T4647" s="9">
        <f t="shared" si="217"/>
        <v>1046.9360000000001</v>
      </c>
      <c r="U4647" s="23">
        <f t="shared" si="218"/>
        <v>0.28554440582404372</v>
      </c>
    </row>
    <row r="4648" spans="1:21" x14ac:dyDescent="0.3">
      <c r="A4648" s="9">
        <v>1108</v>
      </c>
      <c r="B4648" s="9" t="str">
        <f>PROPER(TRIM('1. Raw Data'!B4648))</f>
        <v>Customer_4646</v>
      </c>
      <c r="C4648" s="9">
        <f>IF(OR('1. Raw Data'!C4648&lt;18, '1. Raw Data'!C4648&gt;100), MEDIAN('1. Raw Data'!$C$2:$C$5001), '1. Raw Data'!C4648)</f>
        <v>40</v>
      </c>
      <c r="D4648" s="9" t="s">
        <v>5018</v>
      </c>
      <c r="E4648" s="22">
        <v>44411</v>
      </c>
      <c r="F4648" s="9">
        <v>0</v>
      </c>
      <c r="G4648" s="9">
        <v>13245</v>
      </c>
      <c r="H4648" s="15">
        <v>44263</v>
      </c>
      <c r="I4648" s="9" t="s">
        <v>7457</v>
      </c>
      <c r="J4648" s="9">
        <v>106</v>
      </c>
      <c r="K4648" s="9" t="s">
        <v>7477</v>
      </c>
      <c r="L4648" s="9" t="str">
        <f>IF(OR('1. Raw Data'!L4648="Elec", '1. Raw Data'!L4648="elect"), "Electronics", '1. Raw Data'!L4648)</f>
        <v>Sports</v>
      </c>
      <c r="M4648" s="9">
        <v>1451.64</v>
      </c>
      <c r="N4648" s="9">
        <f>IF(ISBLANK('1. Raw Data'!N4648), MEDIAN('1. Raw Data'!$N$2:$N$5001), '1. Raw Data'!N4648)</f>
        <v>786.29</v>
      </c>
      <c r="O4648" s="9">
        <v>2</v>
      </c>
      <c r="P4648" s="9">
        <f>IF(ISBLANK('1. Raw Data'!P4648), 0, '1. Raw Data'!P4648)</f>
        <v>0.2</v>
      </c>
      <c r="Q4648" s="9">
        <v>407</v>
      </c>
      <c r="R4648" s="9">
        <v>5</v>
      </c>
      <c r="S4648" s="9">
        <f t="shared" si="216"/>
        <v>2322.6240000000003</v>
      </c>
      <c r="T4648" s="9">
        <f t="shared" si="217"/>
        <v>750.04400000000032</v>
      </c>
      <c r="U4648" s="23">
        <f t="shared" si="218"/>
        <v>0.3229295830922268</v>
      </c>
    </row>
    <row r="4649" spans="1:21" x14ac:dyDescent="0.3">
      <c r="A4649" s="9">
        <v>1546</v>
      </c>
      <c r="B4649" s="9" t="str">
        <f>PROPER(TRIM('1. Raw Data'!B4649))</f>
        <v>Customer_4647</v>
      </c>
      <c r="C4649" s="9">
        <f>IF(OR('1. Raw Data'!C4649&lt;18, '1. Raw Data'!C4649&gt;100), MEDIAN('1. Raw Data'!$C$2:$C$5001), '1. Raw Data'!C4649)</f>
        <v>30</v>
      </c>
      <c r="D4649" s="9" t="s">
        <v>5023</v>
      </c>
      <c r="E4649" s="22">
        <v>44664</v>
      </c>
      <c r="F4649" s="9">
        <v>1</v>
      </c>
      <c r="G4649" s="9">
        <v>12378</v>
      </c>
      <c r="H4649" s="15">
        <v>44664</v>
      </c>
      <c r="I4649" s="9" t="s">
        <v>7456</v>
      </c>
      <c r="J4649" s="9">
        <v>144</v>
      </c>
      <c r="K4649" s="9" t="s">
        <v>7462</v>
      </c>
      <c r="L4649" s="9" t="str">
        <f>IF(OR('1. Raw Data'!L4649="Elec", '1. Raw Data'!L4649="elect"), "Electronics", '1. Raw Data'!L4649)</f>
        <v>Sports</v>
      </c>
      <c r="M4649" s="9">
        <v>615.9</v>
      </c>
      <c r="N4649" s="9">
        <f>IF(ISBLANK('1. Raw Data'!N4649), MEDIAN('1. Raw Data'!$N$2:$N$5001), '1. Raw Data'!N4649)</f>
        <v>274.67</v>
      </c>
      <c r="O4649" s="9">
        <v>1</v>
      </c>
      <c r="P4649" s="9">
        <f>IF(ISBLANK('1. Raw Data'!P4649), 0, '1. Raw Data'!P4649)</f>
        <v>0</v>
      </c>
      <c r="Q4649" s="9">
        <v>740</v>
      </c>
      <c r="R4649" s="9">
        <v>4</v>
      </c>
      <c r="S4649" s="9">
        <f t="shared" si="216"/>
        <v>615.9</v>
      </c>
      <c r="T4649" s="9">
        <f t="shared" si="217"/>
        <v>341.22999999999996</v>
      </c>
      <c r="U4649" s="23">
        <f t="shared" si="218"/>
        <v>0.55403474590030843</v>
      </c>
    </row>
    <row r="4650" spans="1:21" x14ac:dyDescent="0.3">
      <c r="A4650" s="9">
        <v>2062</v>
      </c>
      <c r="B4650" s="9" t="str">
        <f>PROPER(TRIM('1. Raw Data'!B4650))</f>
        <v>Customer_4648</v>
      </c>
      <c r="C4650" s="9">
        <f>IF(OR('1. Raw Data'!C4650&lt;18, '1. Raw Data'!C4650&gt;100), MEDIAN('1. Raw Data'!$C$2:$C$5001), '1. Raw Data'!C4650)</f>
        <v>54</v>
      </c>
      <c r="D4650" s="9" t="s">
        <v>5021</v>
      </c>
      <c r="E4650" s="22">
        <v>44823</v>
      </c>
      <c r="F4650" s="9">
        <v>0</v>
      </c>
      <c r="G4650" s="9">
        <v>13139</v>
      </c>
      <c r="H4650" s="15">
        <v>44823</v>
      </c>
      <c r="I4650" s="9" t="s">
        <v>7455</v>
      </c>
      <c r="J4650" s="9">
        <v>109</v>
      </c>
      <c r="K4650" s="9" t="s">
        <v>7466</v>
      </c>
      <c r="L4650" s="9" t="str">
        <f>IF(OR('1. Raw Data'!L4650="Elec", '1. Raw Data'!L4650="elect"), "Electronics", '1. Raw Data'!L4650)</f>
        <v>Electronics</v>
      </c>
      <c r="M4650" s="9">
        <v>1035.83</v>
      </c>
      <c r="N4650" s="9">
        <f>IF(ISBLANK('1. Raw Data'!N4650), MEDIAN('1. Raw Data'!$N$2:$N$5001), '1. Raw Data'!N4650)</f>
        <v>466.19</v>
      </c>
      <c r="O4650" s="9">
        <v>2</v>
      </c>
      <c r="P4650" s="9">
        <f>IF(ISBLANK('1. Raw Data'!P4650), 0, '1. Raw Data'!P4650)</f>
        <v>0</v>
      </c>
      <c r="Q4650" s="9">
        <v>370</v>
      </c>
      <c r="R4650" s="9">
        <v>10</v>
      </c>
      <c r="S4650" s="9">
        <f t="shared" si="216"/>
        <v>2071.66</v>
      </c>
      <c r="T4650" s="9">
        <f t="shared" si="217"/>
        <v>1139.2799999999997</v>
      </c>
      <c r="U4650" s="23">
        <f t="shared" si="218"/>
        <v>0.549935800276107</v>
      </c>
    </row>
    <row r="4651" spans="1:21" x14ac:dyDescent="0.3">
      <c r="A4651" s="9">
        <v>1661</v>
      </c>
      <c r="B4651" s="9" t="str">
        <f>PROPER(TRIM('1. Raw Data'!B4651))</f>
        <v>Customer_4649</v>
      </c>
      <c r="C4651" s="9">
        <f>IF(OR('1. Raw Data'!C4651&lt;18, '1. Raw Data'!C4651&gt;100), MEDIAN('1. Raw Data'!$C$2:$C$5001), '1. Raw Data'!C4651)</f>
        <v>43</v>
      </c>
      <c r="D4651" s="9" t="s">
        <v>5018</v>
      </c>
      <c r="E4651" s="22">
        <v>44888</v>
      </c>
      <c r="F4651" s="9">
        <v>0</v>
      </c>
      <c r="G4651" s="9">
        <v>11722</v>
      </c>
      <c r="H4651" s="15">
        <v>44888</v>
      </c>
      <c r="I4651" s="9" t="s">
        <v>7457</v>
      </c>
      <c r="J4651" s="9">
        <v>137</v>
      </c>
      <c r="K4651" s="9" t="s">
        <v>7484</v>
      </c>
      <c r="L4651" s="9" t="str">
        <f>IF(OR('1. Raw Data'!L4651="Elec", '1. Raw Data'!L4651="elect"), "Electronics", '1. Raw Data'!L4651)</f>
        <v>Electronics</v>
      </c>
      <c r="M4651" s="9">
        <v>479.09</v>
      </c>
      <c r="N4651" s="9">
        <f>IF(ISBLANK('1. Raw Data'!N4651), MEDIAN('1. Raw Data'!$N$2:$N$5001), '1. Raw Data'!N4651)</f>
        <v>306.18</v>
      </c>
      <c r="O4651" s="9">
        <v>2</v>
      </c>
      <c r="P4651" s="9">
        <f>IF(ISBLANK('1. Raw Data'!P4651), 0, '1. Raw Data'!P4651)</f>
        <v>0</v>
      </c>
      <c r="Q4651" s="9">
        <v>356</v>
      </c>
      <c r="R4651" s="9">
        <v>10</v>
      </c>
      <c r="S4651" s="9">
        <f t="shared" si="216"/>
        <v>958.18</v>
      </c>
      <c r="T4651" s="9">
        <f t="shared" si="217"/>
        <v>345.81999999999994</v>
      </c>
      <c r="U4651" s="23">
        <f t="shared" si="218"/>
        <v>0.3609133983176438</v>
      </c>
    </row>
    <row r="4652" spans="1:21" x14ac:dyDescent="0.3">
      <c r="A4652" s="9">
        <v>1424</v>
      </c>
      <c r="B4652" s="9" t="str">
        <f>PROPER(TRIM('1. Raw Data'!B4652))</f>
        <v>Customer_4650</v>
      </c>
      <c r="C4652" s="9">
        <f>IF(OR('1. Raw Data'!C4652&lt;18, '1. Raw Data'!C4652&gt;100), MEDIAN('1. Raw Data'!$C$2:$C$5001), '1. Raw Data'!C4652)</f>
        <v>25</v>
      </c>
      <c r="D4652" s="9" t="s">
        <v>5022</v>
      </c>
      <c r="E4652" s="22">
        <v>44596</v>
      </c>
      <c r="F4652" s="9">
        <v>0</v>
      </c>
      <c r="G4652" s="9">
        <v>11161</v>
      </c>
      <c r="H4652" s="15">
        <v>44653</v>
      </c>
      <c r="I4652" s="9" t="s">
        <v>7455</v>
      </c>
      <c r="J4652" s="9">
        <v>103</v>
      </c>
      <c r="K4652" s="9" t="s">
        <v>7472</v>
      </c>
      <c r="L4652" s="9" t="str">
        <f>IF(OR('1. Raw Data'!L4652="Elec", '1. Raw Data'!L4652="elect"), "Electronics", '1. Raw Data'!L4652)</f>
        <v>Home Appliances</v>
      </c>
      <c r="M4652" s="9">
        <v>436.15</v>
      </c>
      <c r="N4652" s="9">
        <f>IF(ISBLANK('1. Raw Data'!N4652), MEDIAN('1. Raw Data'!$N$2:$N$5001), '1. Raw Data'!N4652)</f>
        <v>266.44</v>
      </c>
      <c r="O4652" s="9">
        <v>2</v>
      </c>
      <c r="P4652" s="9">
        <f>IF(ISBLANK('1. Raw Data'!P4652), 0, '1. Raw Data'!P4652)</f>
        <v>0</v>
      </c>
      <c r="Q4652" s="9">
        <v>420</v>
      </c>
      <c r="R4652" s="9">
        <v>7</v>
      </c>
      <c r="S4652" s="9">
        <f t="shared" si="216"/>
        <v>872.3</v>
      </c>
      <c r="T4652" s="9">
        <f t="shared" si="217"/>
        <v>339.41999999999996</v>
      </c>
      <c r="U4652" s="23">
        <f t="shared" si="218"/>
        <v>0.38910925140433333</v>
      </c>
    </row>
    <row r="4653" spans="1:21" x14ac:dyDescent="0.3">
      <c r="A4653" s="9">
        <v>1629</v>
      </c>
      <c r="B4653" s="9" t="str">
        <f>PROPER(TRIM('1. Raw Data'!B4653))</f>
        <v>Customer_4651</v>
      </c>
      <c r="C4653" s="9">
        <f>IF(OR('1. Raw Data'!C4653&lt;18, '1. Raw Data'!C4653&gt;100), MEDIAN('1. Raw Data'!$C$2:$C$5001), '1. Raw Data'!C4653)</f>
        <v>40</v>
      </c>
      <c r="D4653" s="9" t="s">
        <v>5021</v>
      </c>
      <c r="E4653" s="22">
        <v>43946</v>
      </c>
      <c r="F4653" s="9">
        <v>0</v>
      </c>
      <c r="G4653" s="9">
        <v>11889</v>
      </c>
      <c r="H4653" s="15">
        <v>43946</v>
      </c>
      <c r="I4653" s="9" t="s">
        <v>7455</v>
      </c>
      <c r="J4653" s="9">
        <v>134</v>
      </c>
      <c r="K4653" s="9" t="s">
        <v>7482</v>
      </c>
      <c r="L4653" s="9" t="str">
        <f>IF(OR('1. Raw Data'!L4653="Elec", '1. Raw Data'!L4653="elect"), "Electronics", '1. Raw Data'!L4653)</f>
        <v>Home Appliances</v>
      </c>
      <c r="M4653" s="9">
        <v>882.53</v>
      </c>
      <c r="N4653" s="9">
        <f>IF(ISBLANK('1. Raw Data'!N4653), MEDIAN('1. Raw Data'!$N$2:$N$5001), '1. Raw Data'!N4653)</f>
        <v>487.12</v>
      </c>
      <c r="O4653" s="9">
        <v>2</v>
      </c>
      <c r="P4653" s="9">
        <f>IF(ISBLANK('1. Raw Data'!P4653), 0, '1. Raw Data'!P4653)</f>
        <v>0</v>
      </c>
      <c r="Q4653" s="9">
        <v>371</v>
      </c>
      <c r="R4653" s="9">
        <v>4</v>
      </c>
      <c r="S4653" s="9">
        <f t="shared" si="216"/>
        <v>1765.06</v>
      </c>
      <c r="T4653" s="9">
        <f t="shared" si="217"/>
        <v>790.81999999999994</v>
      </c>
      <c r="U4653" s="23">
        <f t="shared" si="218"/>
        <v>0.4480414263537783</v>
      </c>
    </row>
    <row r="4654" spans="1:21" x14ac:dyDescent="0.3">
      <c r="A4654" s="9">
        <v>1260</v>
      </c>
      <c r="B4654" s="9" t="str">
        <f>PROPER(TRIM('1. Raw Data'!B4654))</f>
        <v>Customer_4652</v>
      </c>
      <c r="C4654" s="9">
        <f>IF(OR('1. Raw Data'!C4654&lt;18, '1. Raw Data'!C4654&gt;100), MEDIAN('1. Raw Data'!$C$2:$C$5001), '1. Raw Data'!C4654)</f>
        <v>60</v>
      </c>
      <c r="D4654" s="9" t="s">
        <v>5020</v>
      </c>
      <c r="E4654" s="22">
        <v>44886</v>
      </c>
      <c r="F4654" s="9">
        <v>1</v>
      </c>
      <c r="G4654" s="9">
        <v>12040</v>
      </c>
      <c r="H4654" s="15">
        <v>44886</v>
      </c>
      <c r="I4654" s="9" t="s">
        <v>7456</v>
      </c>
      <c r="J4654" s="9">
        <v>108</v>
      </c>
      <c r="K4654" s="9" t="s">
        <v>7496</v>
      </c>
      <c r="L4654" s="9" t="str">
        <f>IF(OR('1. Raw Data'!L4654="Elec", '1. Raw Data'!L4654="elect"), "Electronics", '1. Raw Data'!L4654)</f>
        <v>Home Appliances</v>
      </c>
      <c r="M4654" s="9">
        <v>1469.93</v>
      </c>
      <c r="N4654" s="9">
        <f>IF(ISBLANK('1. Raw Data'!N4654), MEDIAN('1. Raw Data'!$N$2:$N$5001), '1. Raw Data'!N4654)</f>
        <v>722.95</v>
      </c>
      <c r="O4654" s="9">
        <v>1</v>
      </c>
      <c r="P4654" s="9">
        <f>IF(ISBLANK('1. Raw Data'!P4654), 0, '1. Raw Data'!P4654)</f>
        <v>0</v>
      </c>
      <c r="Q4654" s="9">
        <v>747</v>
      </c>
      <c r="R4654" s="9">
        <v>5</v>
      </c>
      <c r="S4654" s="9">
        <f t="shared" si="216"/>
        <v>1469.93</v>
      </c>
      <c r="T4654" s="9">
        <f t="shared" si="217"/>
        <v>746.98</v>
      </c>
      <c r="U4654" s="23">
        <f t="shared" si="218"/>
        <v>0.5081738586191179</v>
      </c>
    </row>
    <row r="4655" spans="1:21" x14ac:dyDescent="0.3">
      <c r="A4655" s="9">
        <v>2449</v>
      </c>
      <c r="B4655" s="9" t="str">
        <f>PROPER(TRIM('1. Raw Data'!B4655))</f>
        <v>Customer_4653</v>
      </c>
      <c r="C4655" s="9">
        <f>IF(OR('1. Raw Data'!C4655&lt;18, '1. Raw Data'!C4655&gt;100), MEDIAN('1. Raw Data'!$C$2:$C$5001), '1. Raw Data'!C4655)</f>
        <v>40</v>
      </c>
      <c r="D4655" s="9" t="s">
        <v>5022</v>
      </c>
      <c r="E4655" s="22">
        <v>44156</v>
      </c>
      <c r="F4655" s="9">
        <v>1</v>
      </c>
      <c r="G4655" s="9">
        <v>13971</v>
      </c>
      <c r="H4655" s="15">
        <v>44156</v>
      </c>
      <c r="I4655" s="9" t="s">
        <v>7457</v>
      </c>
      <c r="J4655" s="9">
        <v>110</v>
      </c>
      <c r="K4655" s="9" t="s">
        <v>7493</v>
      </c>
      <c r="L4655" s="9" t="str">
        <f>IF(OR('1. Raw Data'!L4655="Elec", '1. Raw Data'!L4655="elect"), "Electronics", '1. Raw Data'!L4655)</f>
        <v>Clothing</v>
      </c>
      <c r="M4655" s="9">
        <v>707.04</v>
      </c>
      <c r="N4655" s="9">
        <f>IF(ISBLANK('1. Raw Data'!N4655), MEDIAN('1. Raw Data'!$N$2:$N$5001), '1. Raw Data'!N4655)</f>
        <v>380.5</v>
      </c>
      <c r="O4655" s="9">
        <v>4</v>
      </c>
      <c r="P4655" s="9">
        <f>IF(ISBLANK('1. Raw Data'!P4655), 0, '1. Raw Data'!P4655)</f>
        <v>0.05</v>
      </c>
      <c r="Q4655" s="9">
        <v>879</v>
      </c>
      <c r="R4655" s="9">
        <v>5</v>
      </c>
      <c r="S4655" s="9">
        <f t="shared" si="216"/>
        <v>2686.752</v>
      </c>
      <c r="T4655" s="9">
        <f t="shared" si="217"/>
        <v>1164.752</v>
      </c>
      <c r="U4655" s="23">
        <f t="shared" si="218"/>
        <v>0.43351675182525218</v>
      </c>
    </row>
    <row r="4656" spans="1:21" x14ac:dyDescent="0.3">
      <c r="A4656" s="9">
        <v>1086</v>
      </c>
      <c r="B4656" s="9" t="str">
        <f>PROPER(TRIM('1. Raw Data'!B4656))</f>
        <v>Customer_4654</v>
      </c>
      <c r="C4656" s="9">
        <f>IF(OR('1. Raw Data'!C4656&lt;18, '1. Raw Data'!C4656&gt;100), MEDIAN('1. Raw Data'!$C$2:$C$5001), '1. Raw Data'!C4656)</f>
        <v>49</v>
      </c>
      <c r="D4656" s="9" t="s">
        <v>5018</v>
      </c>
      <c r="E4656" s="22">
        <v>43965</v>
      </c>
      <c r="F4656" s="9">
        <v>0</v>
      </c>
      <c r="G4656" s="9">
        <v>13379</v>
      </c>
      <c r="H4656" s="15">
        <v>43965</v>
      </c>
      <c r="I4656" s="9" t="s">
        <v>7455</v>
      </c>
      <c r="J4656" s="9">
        <v>147</v>
      </c>
      <c r="K4656" s="9" t="s">
        <v>7474</v>
      </c>
      <c r="L4656" s="9" t="str">
        <f>IF(OR('1. Raw Data'!L4656="Elec", '1. Raw Data'!L4656="elect"), "Electronics", '1. Raw Data'!L4656)</f>
        <v>Electronics</v>
      </c>
      <c r="M4656" s="9">
        <v>1409.57</v>
      </c>
      <c r="N4656" s="9">
        <f>IF(ISBLANK('1. Raw Data'!N4656), MEDIAN('1. Raw Data'!$N$2:$N$5001), '1. Raw Data'!N4656)</f>
        <v>832.98</v>
      </c>
      <c r="O4656" s="9">
        <v>3</v>
      </c>
      <c r="P4656" s="9">
        <f>IF(ISBLANK('1. Raw Data'!P4656), 0, '1. Raw Data'!P4656)</f>
        <v>0</v>
      </c>
      <c r="Q4656" s="9">
        <v>875</v>
      </c>
      <c r="R4656" s="9">
        <v>5</v>
      </c>
      <c r="S4656" s="9">
        <f t="shared" si="216"/>
        <v>4228.71</v>
      </c>
      <c r="T4656" s="9">
        <f t="shared" si="217"/>
        <v>1729.77</v>
      </c>
      <c r="U4656" s="23">
        <f t="shared" si="218"/>
        <v>0.40905382492533182</v>
      </c>
    </row>
    <row r="4657" spans="1:21" x14ac:dyDescent="0.3">
      <c r="A4657" s="9">
        <v>1464</v>
      </c>
      <c r="B4657" s="9" t="str">
        <f>PROPER(TRIM('1. Raw Data'!B4657))</f>
        <v>Customer_4655</v>
      </c>
      <c r="C4657" s="9">
        <f>IF(OR('1. Raw Data'!C4657&lt;18, '1. Raw Data'!C4657&gt;100), MEDIAN('1. Raw Data'!$C$2:$C$5001), '1. Raw Data'!C4657)</f>
        <v>32</v>
      </c>
      <c r="D4657" s="9" t="s">
        <v>5023</v>
      </c>
      <c r="E4657" s="22">
        <v>44468</v>
      </c>
      <c r="F4657" s="9">
        <v>1</v>
      </c>
      <c r="G4657" s="9">
        <v>13401</v>
      </c>
      <c r="H4657" s="15">
        <v>44468</v>
      </c>
      <c r="I4657" s="9" t="s">
        <v>7457</v>
      </c>
      <c r="J4657" s="9">
        <v>141</v>
      </c>
      <c r="K4657" s="9" t="s">
        <v>7490</v>
      </c>
      <c r="L4657" s="9" t="str">
        <f>IF(OR('1. Raw Data'!L4657="Elec", '1. Raw Data'!L4657="elect"), "Electronics", '1. Raw Data'!L4657)</f>
        <v>Clothing</v>
      </c>
      <c r="M4657" s="9">
        <v>1375.83</v>
      </c>
      <c r="N4657" s="9">
        <f>IF(ISBLANK('1. Raw Data'!N4657), MEDIAN('1. Raw Data'!$N$2:$N$5001), '1. Raw Data'!N4657)</f>
        <v>913.25</v>
      </c>
      <c r="O4657" s="9">
        <v>2</v>
      </c>
      <c r="P4657" s="9">
        <f>IF(ISBLANK('1. Raw Data'!P4657), 0, '1. Raw Data'!P4657)</f>
        <v>0</v>
      </c>
      <c r="Q4657" s="9">
        <v>729</v>
      </c>
      <c r="R4657" s="9">
        <v>4</v>
      </c>
      <c r="S4657" s="9">
        <f t="shared" si="216"/>
        <v>2751.66</v>
      </c>
      <c r="T4657" s="9">
        <f t="shared" si="217"/>
        <v>925.15999999999985</v>
      </c>
      <c r="U4657" s="23">
        <f t="shared" si="218"/>
        <v>0.33621886424921682</v>
      </c>
    </row>
    <row r="4658" spans="1:21" x14ac:dyDescent="0.3">
      <c r="A4658" s="9">
        <v>1075</v>
      </c>
      <c r="B4658" s="9" t="str">
        <f>PROPER(TRIM('1. Raw Data'!B4658))</f>
        <v>Customer_4656</v>
      </c>
      <c r="C4658" s="9">
        <f>IF(OR('1. Raw Data'!C4658&lt;18, '1. Raw Data'!C4658&gt;100), MEDIAN('1. Raw Data'!$C$2:$C$5001), '1. Raw Data'!C4658)</f>
        <v>55</v>
      </c>
      <c r="D4658" s="9" t="s">
        <v>5020</v>
      </c>
      <c r="E4658" s="22">
        <v>45284</v>
      </c>
      <c r="F4658" s="9">
        <v>0</v>
      </c>
      <c r="G4658" s="9">
        <v>13309</v>
      </c>
      <c r="H4658" s="15">
        <v>45284</v>
      </c>
      <c r="I4658" s="9" t="s">
        <v>7456</v>
      </c>
      <c r="J4658" s="9">
        <v>142</v>
      </c>
      <c r="K4658" s="9" t="s">
        <v>7500</v>
      </c>
      <c r="L4658" s="9" t="str">
        <f>IF(OR('1. Raw Data'!L4658="Elec", '1. Raw Data'!L4658="elect"), "Electronics", '1. Raw Data'!L4658)</f>
        <v>Clothing</v>
      </c>
      <c r="M4658" s="9">
        <v>417.96</v>
      </c>
      <c r="N4658" s="9">
        <f>IF(ISBLANK('1. Raw Data'!N4658), MEDIAN('1. Raw Data'!$N$2:$N$5001), '1. Raw Data'!N4658)</f>
        <v>236.88</v>
      </c>
      <c r="O4658" s="9">
        <v>3</v>
      </c>
      <c r="P4658" s="9">
        <f>IF(ISBLANK('1. Raw Data'!P4658), 0, '1. Raw Data'!P4658)</f>
        <v>0.1</v>
      </c>
      <c r="Q4658" s="9">
        <v>374</v>
      </c>
      <c r="R4658" s="9">
        <v>3</v>
      </c>
      <c r="S4658" s="9">
        <f t="shared" si="216"/>
        <v>1128.492</v>
      </c>
      <c r="T4658" s="9">
        <f t="shared" si="217"/>
        <v>417.85199999999998</v>
      </c>
      <c r="U4658" s="23">
        <f t="shared" si="218"/>
        <v>0.37027466743229015</v>
      </c>
    </row>
    <row r="4659" spans="1:21" x14ac:dyDescent="0.3">
      <c r="A4659" s="9">
        <v>1470</v>
      </c>
      <c r="B4659" s="9" t="str">
        <f>PROPER(TRIM('1. Raw Data'!B4659))</f>
        <v>Customer_4657</v>
      </c>
      <c r="C4659" s="9">
        <f>IF(OR('1. Raw Data'!C4659&lt;18, '1. Raw Data'!C4659&gt;100), MEDIAN('1. Raw Data'!$C$2:$C$5001), '1. Raw Data'!C4659)</f>
        <v>24</v>
      </c>
      <c r="D4659" s="9" t="s">
        <v>5022</v>
      </c>
      <c r="E4659" s="22">
        <v>44868</v>
      </c>
      <c r="F4659" s="9">
        <v>0</v>
      </c>
      <c r="G4659" s="9">
        <v>11553</v>
      </c>
      <c r="H4659" s="15">
        <v>44631</v>
      </c>
      <c r="I4659" s="9" t="s">
        <v>7455</v>
      </c>
      <c r="J4659" s="9">
        <v>143</v>
      </c>
      <c r="K4659" s="9" t="s">
        <v>7475</v>
      </c>
      <c r="L4659" s="9" t="str">
        <f>IF(OR('1. Raw Data'!L4659="Elec", '1. Raw Data'!L4659="elect"), "Electronics", '1. Raw Data'!L4659)</f>
        <v>Home Appliances</v>
      </c>
      <c r="M4659" s="9">
        <v>632.64</v>
      </c>
      <c r="N4659" s="9">
        <f>IF(ISBLANK('1. Raw Data'!N4659), MEDIAN('1. Raw Data'!$N$2:$N$5001), '1. Raw Data'!N4659)</f>
        <v>305.58</v>
      </c>
      <c r="O4659" s="9">
        <v>3</v>
      </c>
      <c r="P4659" s="9">
        <f>IF(ISBLANK('1. Raw Data'!P4659), 0, '1. Raw Data'!P4659)</f>
        <v>0</v>
      </c>
      <c r="Q4659" s="9">
        <v>344</v>
      </c>
      <c r="R4659" s="9">
        <v>7</v>
      </c>
      <c r="S4659" s="9">
        <f t="shared" si="216"/>
        <v>1897.92</v>
      </c>
      <c r="T4659" s="9">
        <f t="shared" si="217"/>
        <v>981.18000000000006</v>
      </c>
      <c r="U4659" s="23">
        <f t="shared" si="218"/>
        <v>0.51697647951441583</v>
      </c>
    </row>
    <row r="4660" spans="1:21" x14ac:dyDescent="0.3">
      <c r="A4660" s="9">
        <v>1413</v>
      </c>
      <c r="B4660" s="9" t="str">
        <f>PROPER(TRIM('1. Raw Data'!B4660))</f>
        <v>Customer_4658</v>
      </c>
      <c r="C4660" s="9">
        <f>IF(OR('1. Raw Data'!C4660&lt;18, '1. Raw Data'!C4660&gt;100), MEDIAN('1. Raw Data'!$C$2:$C$5001), '1. Raw Data'!C4660)</f>
        <v>79</v>
      </c>
      <c r="D4660" s="9" t="s">
        <v>5018</v>
      </c>
      <c r="E4660" s="22">
        <v>44657</v>
      </c>
      <c r="F4660" s="9">
        <v>0</v>
      </c>
      <c r="G4660" s="9">
        <v>11099</v>
      </c>
      <c r="H4660" s="15">
        <v>44716</v>
      </c>
      <c r="I4660" s="9" t="s">
        <v>7456</v>
      </c>
      <c r="J4660" s="9">
        <v>109</v>
      </c>
      <c r="K4660" s="9" t="s">
        <v>7466</v>
      </c>
      <c r="L4660" s="9" t="str">
        <f>IF(OR('1. Raw Data'!L4660="Elec", '1. Raw Data'!L4660="elect"), "Electronics", '1. Raw Data'!L4660)</f>
        <v>Electronics</v>
      </c>
      <c r="M4660" s="9">
        <v>982.79</v>
      </c>
      <c r="N4660" s="9">
        <f>IF(ISBLANK('1. Raw Data'!N4660), MEDIAN('1. Raw Data'!$N$2:$N$5001), '1. Raw Data'!N4660)</f>
        <v>405.72</v>
      </c>
      <c r="O4660" s="9">
        <v>2</v>
      </c>
      <c r="P4660" s="9">
        <f>IF(ISBLANK('1. Raw Data'!P4660), 0, '1. Raw Data'!P4660)</f>
        <v>0</v>
      </c>
      <c r="Q4660" s="9">
        <v>948</v>
      </c>
      <c r="R4660" s="9">
        <v>7</v>
      </c>
      <c r="S4660" s="9">
        <f t="shared" si="216"/>
        <v>1965.58</v>
      </c>
      <c r="T4660" s="9">
        <f t="shared" si="217"/>
        <v>1154.1399999999999</v>
      </c>
      <c r="U4660" s="23">
        <f t="shared" si="218"/>
        <v>0.58717528668382868</v>
      </c>
    </row>
    <row r="4661" spans="1:21" x14ac:dyDescent="0.3">
      <c r="A4661" s="9">
        <v>1824</v>
      </c>
      <c r="B4661" s="9" t="str">
        <f>PROPER(TRIM('1. Raw Data'!B4661))</f>
        <v>Customer_4659</v>
      </c>
      <c r="C4661" s="9">
        <f>IF(OR('1. Raw Data'!C4661&lt;18, '1. Raw Data'!C4661&gt;100), MEDIAN('1. Raw Data'!$C$2:$C$5001), '1. Raw Data'!C4661)</f>
        <v>46</v>
      </c>
      <c r="D4661" s="9" t="s">
        <v>5019</v>
      </c>
      <c r="E4661" s="22">
        <v>44108</v>
      </c>
      <c r="F4661" s="9">
        <v>1</v>
      </c>
      <c r="G4661" s="9">
        <v>13222</v>
      </c>
      <c r="H4661" s="15">
        <v>43931</v>
      </c>
      <c r="I4661" s="9" t="s">
        <v>7455</v>
      </c>
      <c r="J4661" s="9">
        <v>114</v>
      </c>
      <c r="K4661" s="9" t="s">
        <v>7463</v>
      </c>
      <c r="L4661" s="9" t="str">
        <f>IF(OR('1. Raw Data'!L4661="Elec", '1. Raw Data'!L4661="elect"), "Electronics", '1. Raw Data'!L4661)</f>
        <v>Clothing</v>
      </c>
      <c r="M4661" s="9">
        <v>801.17</v>
      </c>
      <c r="N4661" s="9">
        <f>IF(ISBLANK('1. Raw Data'!N4661), MEDIAN('1. Raw Data'!$N$2:$N$5001), '1. Raw Data'!N4661)</f>
        <v>362.64</v>
      </c>
      <c r="O4661" s="9">
        <v>5</v>
      </c>
      <c r="P4661" s="9">
        <f>IF(ISBLANK('1. Raw Data'!P4661), 0, '1. Raw Data'!P4661)</f>
        <v>0</v>
      </c>
      <c r="Q4661" s="9">
        <v>1125</v>
      </c>
      <c r="R4661" s="9">
        <v>5</v>
      </c>
      <c r="S4661" s="9">
        <f t="shared" si="216"/>
        <v>4005.85</v>
      </c>
      <c r="T4661" s="9">
        <f t="shared" si="217"/>
        <v>2192.65</v>
      </c>
      <c r="U4661" s="23">
        <f t="shared" si="218"/>
        <v>0.54736198309971673</v>
      </c>
    </row>
    <row r="4662" spans="1:21" x14ac:dyDescent="0.3">
      <c r="A4662" s="9">
        <v>1894</v>
      </c>
      <c r="B4662" s="9" t="str">
        <f>PROPER(TRIM('1. Raw Data'!B4662))</f>
        <v>Customer_4660</v>
      </c>
      <c r="C4662" s="9">
        <f>IF(OR('1. Raw Data'!C4662&lt;18, '1. Raw Data'!C4662&gt;100), MEDIAN('1. Raw Data'!$C$2:$C$5001), '1. Raw Data'!C4662)</f>
        <v>48</v>
      </c>
      <c r="D4662" s="9" t="s">
        <v>5018</v>
      </c>
      <c r="E4662" s="22">
        <v>44904</v>
      </c>
      <c r="F4662" s="9">
        <v>0</v>
      </c>
      <c r="G4662" s="9">
        <v>12667</v>
      </c>
      <c r="H4662" s="15">
        <v>44816</v>
      </c>
      <c r="I4662" s="9" t="s">
        <v>7456</v>
      </c>
      <c r="J4662" s="9">
        <v>137</v>
      </c>
      <c r="K4662" s="9" t="s">
        <v>7484</v>
      </c>
      <c r="L4662" s="9" t="str">
        <f>IF(OR('1. Raw Data'!L4662="Elec", '1. Raw Data'!L4662="elect"), "Electronics", '1. Raw Data'!L4662)</f>
        <v>Sports</v>
      </c>
      <c r="M4662" s="9">
        <v>189.14</v>
      </c>
      <c r="N4662" s="9">
        <f>IF(ISBLANK('1. Raw Data'!N4662), MEDIAN('1. Raw Data'!$N$2:$N$5001), '1. Raw Data'!N4662)</f>
        <v>112.55</v>
      </c>
      <c r="O4662" s="9">
        <v>3</v>
      </c>
      <c r="P4662" s="9">
        <f>IF(ISBLANK('1. Raw Data'!P4662), 0, '1. Raw Data'!P4662)</f>
        <v>0.2</v>
      </c>
      <c r="Q4662" s="9">
        <v>742</v>
      </c>
      <c r="R4662" s="9">
        <v>6</v>
      </c>
      <c r="S4662" s="9">
        <f t="shared" si="216"/>
        <v>453.93599999999998</v>
      </c>
      <c r="T4662" s="9">
        <f t="shared" si="217"/>
        <v>116.286</v>
      </c>
      <c r="U4662" s="23">
        <f t="shared" si="218"/>
        <v>0.25617267632441582</v>
      </c>
    </row>
    <row r="4663" spans="1:21" x14ac:dyDescent="0.3">
      <c r="A4663" s="9">
        <v>1725</v>
      </c>
      <c r="B4663" s="9" t="str">
        <f>PROPER(TRIM('1. Raw Data'!B4663))</f>
        <v>Customer_4661</v>
      </c>
      <c r="C4663" s="9">
        <f>IF(OR('1. Raw Data'!C4663&lt;18, '1. Raw Data'!C4663&gt;100), MEDIAN('1. Raw Data'!$C$2:$C$5001), '1. Raw Data'!C4663)</f>
        <v>28</v>
      </c>
      <c r="D4663" s="9" t="s">
        <v>5019</v>
      </c>
      <c r="E4663" s="22">
        <v>45202</v>
      </c>
      <c r="F4663" s="9">
        <v>0</v>
      </c>
      <c r="G4663" s="9">
        <v>11688</v>
      </c>
      <c r="H4663" s="15">
        <v>44995</v>
      </c>
      <c r="I4663" s="9" t="s">
        <v>7457</v>
      </c>
      <c r="J4663" s="9">
        <v>127</v>
      </c>
      <c r="K4663" s="9" t="s">
        <v>7489</v>
      </c>
      <c r="L4663" s="9" t="str">
        <f>IF(OR('1. Raw Data'!L4663="Elec", '1. Raw Data'!L4663="elect"), "Electronics", '1. Raw Data'!L4663)</f>
        <v>Sports</v>
      </c>
      <c r="M4663" s="9">
        <v>1490.86</v>
      </c>
      <c r="N4663" s="9">
        <f>IF(ISBLANK('1. Raw Data'!N4663), MEDIAN('1. Raw Data'!$N$2:$N$5001), '1. Raw Data'!N4663)</f>
        <v>668.1</v>
      </c>
      <c r="O4663" s="9">
        <v>5</v>
      </c>
      <c r="P4663" s="9">
        <f>IF(ISBLANK('1. Raw Data'!P4663), 0, '1. Raw Data'!P4663)</f>
        <v>0</v>
      </c>
      <c r="Q4663" s="9">
        <v>504</v>
      </c>
      <c r="R4663" s="9">
        <v>9</v>
      </c>
      <c r="S4663" s="9">
        <f t="shared" si="216"/>
        <v>7454.2999999999993</v>
      </c>
      <c r="T4663" s="9">
        <f t="shared" si="217"/>
        <v>4113.7999999999993</v>
      </c>
      <c r="U4663" s="23">
        <f t="shared" si="218"/>
        <v>0.55186939082140507</v>
      </c>
    </row>
    <row r="4664" spans="1:21" x14ac:dyDescent="0.3">
      <c r="A4664" s="9">
        <v>1456</v>
      </c>
      <c r="B4664" s="9" t="str">
        <f>PROPER(TRIM('1. Raw Data'!B4664))</f>
        <v>Customer_4662</v>
      </c>
      <c r="C4664" s="9">
        <f>IF(OR('1. Raw Data'!C4664&lt;18, '1. Raw Data'!C4664&gt;100), MEDIAN('1. Raw Data'!$C$2:$C$5001), '1. Raw Data'!C4664)</f>
        <v>37</v>
      </c>
      <c r="D4664" s="9" t="s">
        <v>5019</v>
      </c>
      <c r="E4664" s="22">
        <v>43890</v>
      </c>
      <c r="F4664" s="9">
        <v>0</v>
      </c>
      <c r="G4664" s="9">
        <v>13387</v>
      </c>
      <c r="H4664" s="15">
        <v>43890</v>
      </c>
      <c r="I4664" s="9" t="s">
        <v>7455</v>
      </c>
      <c r="J4664" s="9">
        <v>141</v>
      </c>
      <c r="K4664" s="9" t="s">
        <v>7490</v>
      </c>
      <c r="L4664" s="9" t="str">
        <f>IF(OR('1. Raw Data'!L4664="Elec", '1. Raw Data'!L4664="elect"), "Electronics", '1. Raw Data'!L4664)</f>
        <v>Electronics</v>
      </c>
      <c r="M4664" s="9">
        <v>1141.3499999999999</v>
      </c>
      <c r="N4664" s="9">
        <f>IF(ISBLANK('1. Raw Data'!N4664), MEDIAN('1. Raw Data'!$N$2:$N$5001), '1. Raw Data'!N4664)</f>
        <v>621.41999999999996</v>
      </c>
      <c r="O4664" s="9">
        <v>4</v>
      </c>
      <c r="P4664" s="9">
        <f>IF(ISBLANK('1. Raw Data'!P4664), 0, '1. Raw Data'!P4664)</f>
        <v>0</v>
      </c>
      <c r="Q4664" s="9">
        <v>400</v>
      </c>
      <c r="R4664" s="9">
        <v>6</v>
      </c>
      <c r="S4664" s="9">
        <f t="shared" si="216"/>
        <v>4565.3999999999996</v>
      </c>
      <c r="T4664" s="9">
        <f t="shared" si="217"/>
        <v>2079.7199999999998</v>
      </c>
      <c r="U4664" s="23">
        <f t="shared" si="218"/>
        <v>0.45553949270600602</v>
      </c>
    </row>
    <row r="4665" spans="1:21" x14ac:dyDescent="0.3">
      <c r="A4665" s="9">
        <v>2308</v>
      </c>
      <c r="B4665" s="9" t="str">
        <f>PROPER(TRIM('1. Raw Data'!B4665))</f>
        <v>Customer_4663</v>
      </c>
      <c r="C4665" s="9">
        <f>IF(OR('1. Raw Data'!C4665&lt;18, '1. Raw Data'!C4665&gt;100), MEDIAN('1. Raw Data'!$C$2:$C$5001), '1. Raw Data'!C4665)</f>
        <v>38</v>
      </c>
      <c r="D4665" s="9" t="s">
        <v>5022</v>
      </c>
      <c r="E4665" s="22">
        <v>44186</v>
      </c>
      <c r="F4665" s="9">
        <v>1</v>
      </c>
      <c r="G4665" s="9">
        <v>10036</v>
      </c>
      <c r="H4665" s="15">
        <v>44186</v>
      </c>
      <c r="I4665" s="9" t="s">
        <v>7455</v>
      </c>
      <c r="J4665" s="9">
        <v>132</v>
      </c>
      <c r="K4665" s="9" t="s">
        <v>7506</v>
      </c>
      <c r="L4665" s="9" t="str">
        <f>IF(OR('1. Raw Data'!L4665="Elec", '1. Raw Data'!L4665="elect"), "Electronics", '1. Raw Data'!L4665)</f>
        <v>Clothing</v>
      </c>
      <c r="M4665" s="9">
        <v>684.66</v>
      </c>
      <c r="N4665" s="9">
        <f>IF(ISBLANK('1. Raw Data'!N4665), MEDIAN('1. Raw Data'!$N$2:$N$5001), '1. Raw Data'!N4665)</f>
        <v>429.51499999999999</v>
      </c>
      <c r="O4665" s="9">
        <v>3</v>
      </c>
      <c r="P4665" s="9">
        <f>IF(ISBLANK('1. Raw Data'!P4665), 0, '1. Raw Data'!P4665)</f>
        <v>0.05</v>
      </c>
      <c r="Q4665" s="9">
        <v>456</v>
      </c>
      <c r="R4665" s="9">
        <v>4</v>
      </c>
      <c r="S4665" s="9">
        <f t="shared" si="216"/>
        <v>1951.2809999999999</v>
      </c>
      <c r="T4665" s="9">
        <f t="shared" si="217"/>
        <v>662.73599999999988</v>
      </c>
      <c r="U4665" s="23">
        <f t="shared" si="218"/>
        <v>0.33964149704732421</v>
      </c>
    </row>
    <row r="4666" spans="1:21" x14ac:dyDescent="0.3">
      <c r="A4666" s="9">
        <v>2262</v>
      </c>
      <c r="B4666" s="9" t="str">
        <f>PROPER(TRIM('1. Raw Data'!B4666))</f>
        <v>Customer_4664</v>
      </c>
      <c r="C4666" s="9">
        <f>IF(OR('1. Raw Data'!C4666&lt;18, '1. Raw Data'!C4666&gt;100), MEDIAN('1. Raw Data'!$C$2:$C$5001), '1. Raw Data'!C4666)</f>
        <v>66</v>
      </c>
      <c r="D4666" s="9" t="s">
        <v>5018</v>
      </c>
      <c r="E4666" s="22">
        <v>44225</v>
      </c>
      <c r="F4666" s="9">
        <v>1</v>
      </c>
      <c r="G4666" s="9">
        <v>13011</v>
      </c>
      <c r="H4666" s="15">
        <v>44225</v>
      </c>
      <c r="I4666" s="9" t="s">
        <v>7457</v>
      </c>
      <c r="J4666" s="9">
        <v>104</v>
      </c>
      <c r="K4666" s="9" t="s">
        <v>7499</v>
      </c>
      <c r="L4666" s="9" t="str">
        <f>IF(OR('1. Raw Data'!L4666="Elec", '1. Raw Data'!L4666="elect"), "Electronics", '1. Raw Data'!L4666)</f>
        <v>Home Appliances</v>
      </c>
      <c r="M4666" s="9">
        <v>946.34</v>
      </c>
      <c r="N4666" s="9">
        <f>IF(ISBLANK('1. Raw Data'!N4666), MEDIAN('1. Raw Data'!$N$2:$N$5001), '1. Raw Data'!N4666)</f>
        <v>466.04</v>
      </c>
      <c r="O4666" s="9">
        <v>1</v>
      </c>
      <c r="P4666" s="9">
        <f>IF(ISBLANK('1. Raw Data'!P4666), 0, '1. Raw Data'!P4666)</f>
        <v>0</v>
      </c>
      <c r="Q4666" s="9">
        <v>892</v>
      </c>
      <c r="R4666" s="9">
        <v>5</v>
      </c>
      <c r="S4666" s="9">
        <f t="shared" si="216"/>
        <v>946.34</v>
      </c>
      <c r="T4666" s="9">
        <f t="shared" si="217"/>
        <v>480.3</v>
      </c>
      <c r="U4666" s="23">
        <f t="shared" si="218"/>
        <v>0.50753429000147943</v>
      </c>
    </row>
    <row r="4667" spans="1:21" x14ac:dyDescent="0.3">
      <c r="A4667" s="9">
        <v>1652</v>
      </c>
      <c r="B4667" s="9" t="str">
        <f>PROPER(TRIM('1. Raw Data'!B4667))</f>
        <v>Customer_4665</v>
      </c>
      <c r="C4667" s="9">
        <f>IF(OR('1. Raw Data'!C4667&lt;18, '1. Raw Data'!C4667&gt;100), MEDIAN('1. Raw Data'!$C$2:$C$5001), '1. Raw Data'!C4667)</f>
        <v>46</v>
      </c>
      <c r="D4667" s="9" t="s">
        <v>5018</v>
      </c>
      <c r="E4667" s="22">
        <v>44242</v>
      </c>
      <c r="F4667" s="9">
        <v>1</v>
      </c>
      <c r="G4667" s="9">
        <v>10844</v>
      </c>
      <c r="H4667" s="15">
        <v>44242</v>
      </c>
      <c r="I4667" s="9" t="s">
        <v>7455</v>
      </c>
      <c r="J4667" s="9">
        <v>102</v>
      </c>
      <c r="K4667" s="9" t="s">
        <v>7494</v>
      </c>
      <c r="L4667" s="9" t="str">
        <f>IF(OR('1. Raw Data'!L4667="Elec", '1. Raw Data'!L4667="elect"), "Electronics", '1. Raw Data'!L4667)</f>
        <v>Clothing</v>
      </c>
      <c r="M4667" s="9">
        <v>176.98</v>
      </c>
      <c r="N4667" s="9">
        <f>IF(ISBLANK('1. Raw Data'!N4667), MEDIAN('1. Raw Data'!$N$2:$N$5001), '1. Raw Data'!N4667)</f>
        <v>106.32</v>
      </c>
      <c r="O4667" s="9">
        <v>4</v>
      </c>
      <c r="P4667" s="9">
        <f>IF(ISBLANK('1. Raw Data'!P4667), 0, '1. Raw Data'!P4667)</f>
        <v>0.1</v>
      </c>
      <c r="Q4667" s="9">
        <v>1057</v>
      </c>
      <c r="R4667" s="9">
        <v>3</v>
      </c>
      <c r="S4667" s="9">
        <f t="shared" si="216"/>
        <v>637.12799999999993</v>
      </c>
      <c r="T4667" s="9">
        <f t="shared" si="217"/>
        <v>211.84799999999996</v>
      </c>
      <c r="U4667" s="23">
        <f t="shared" si="218"/>
        <v>0.33250461445737745</v>
      </c>
    </row>
    <row r="4668" spans="1:21" x14ac:dyDescent="0.3">
      <c r="A4668" s="9">
        <v>1671</v>
      </c>
      <c r="B4668" s="9" t="str">
        <f>PROPER(TRIM('1. Raw Data'!B4668))</f>
        <v>Customer_4666</v>
      </c>
      <c r="C4668" s="9">
        <f>IF(OR('1. Raw Data'!C4668&lt;18, '1. Raw Data'!C4668&gt;100), MEDIAN('1. Raw Data'!$C$2:$C$5001), '1. Raw Data'!C4668)</f>
        <v>48</v>
      </c>
      <c r="D4668" s="9" t="s">
        <v>5019</v>
      </c>
      <c r="E4668" s="22">
        <v>43949</v>
      </c>
      <c r="F4668" s="9">
        <v>0</v>
      </c>
      <c r="G4668" s="9">
        <v>11681</v>
      </c>
      <c r="H4668" s="15">
        <v>43949</v>
      </c>
      <c r="I4668" s="9" t="s">
        <v>7456</v>
      </c>
      <c r="J4668" s="9">
        <v>133</v>
      </c>
      <c r="K4668" s="9" t="s">
        <v>7498</v>
      </c>
      <c r="L4668" s="9" t="str">
        <f>IF(OR('1. Raw Data'!L4668="Elec", '1. Raw Data'!L4668="elect"), "Electronics", '1. Raw Data'!L4668)</f>
        <v>Sports</v>
      </c>
      <c r="M4668" s="9">
        <v>768.19</v>
      </c>
      <c r="N4668" s="9">
        <f>IF(ISBLANK('1. Raw Data'!N4668), MEDIAN('1. Raw Data'!$N$2:$N$5001), '1. Raw Data'!N4668)</f>
        <v>441.19</v>
      </c>
      <c r="O4668" s="9">
        <v>4</v>
      </c>
      <c r="P4668" s="9">
        <f>IF(ISBLANK('1. Raw Data'!P4668), 0, '1. Raw Data'!P4668)</f>
        <v>0</v>
      </c>
      <c r="Q4668" s="9">
        <v>716</v>
      </c>
      <c r="R4668" s="9">
        <v>8</v>
      </c>
      <c r="S4668" s="9">
        <f t="shared" si="216"/>
        <v>3072.76</v>
      </c>
      <c r="T4668" s="9">
        <f t="shared" si="217"/>
        <v>1308.0000000000002</v>
      </c>
      <c r="U4668" s="23">
        <f t="shared" si="218"/>
        <v>0.42567593954620608</v>
      </c>
    </row>
    <row r="4669" spans="1:21" x14ac:dyDescent="0.3">
      <c r="A4669" s="9">
        <v>2395</v>
      </c>
      <c r="B4669" s="9" t="str">
        <f>PROPER(TRIM('1. Raw Data'!B4669))</f>
        <v>Customer_4667</v>
      </c>
      <c r="C4669" s="9">
        <f>IF(OR('1. Raw Data'!C4669&lt;18, '1. Raw Data'!C4669&gt;100), MEDIAN('1. Raw Data'!$C$2:$C$5001), '1. Raw Data'!C4669)</f>
        <v>47</v>
      </c>
      <c r="D4669" s="9" t="s">
        <v>5021</v>
      </c>
      <c r="E4669" s="22">
        <v>44341</v>
      </c>
      <c r="F4669" s="9">
        <v>0</v>
      </c>
      <c r="G4669" s="9">
        <v>13197</v>
      </c>
      <c r="H4669" s="15">
        <v>44341</v>
      </c>
      <c r="I4669" s="9" t="s">
        <v>7455</v>
      </c>
      <c r="J4669" s="9">
        <v>121</v>
      </c>
      <c r="K4669" s="9" t="s">
        <v>7495</v>
      </c>
      <c r="L4669" s="9" t="str">
        <f>IF(OR('1. Raw Data'!L4669="Elec", '1. Raw Data'!L4669="elect"), "Electronics", '1. Raw Data'!L4669)</f>
        <v>Sports</v>
      </c>
      <c r="M4669" s="9">
        <v>1399.71</v>
      </c>
      <c r="N4669" s="9">
        <f>IF(ISBLANK('1. Raw Data'!N4669), MEDIAN('1. Raw Data'!$N$2:$N$5001), '1. Raw Data'!N4669)</f>
        <v>744.2</v>
      </c>
      <c r="O4669" s="9">
        <v>5</v>
      </c>
      <c r="P4669" s="9">
        <f>IF(ISBLANK('1. Raw Data'!P4669), 0, '1. Raw Data'!P4669)</f>
        <v>0.2</v>
      </c>
      <c r="Q4669" s="9">
        <v>749</v>
      </c>
      <c r="R4669" s="9">
        <v>2</v>
      </c>
      <c r="S4669" s="9">
        <f t="shared" si="216"/>
        <v>5598.84</v>
      </c>
      <c r="T4669" s="9">
        <f t="shared" si="217"/>
        <v>1877.8400000000001</v>
      </c>
      <c r="U4669" s="23">
        <f t="shared" si="218"/>
        <v>0.33539804673825296</v>
      </c>
    </row>
    <row r="4670" spans="1:21" x14ac:dyDescent="0.3">
      <c r="A4670" s="9">
        <v>1494</v>
      </c>
      <c r="B4670" s="9" t="str">
        <f>PROPER(TRIM('1. Raw Data'!B4670))</f>
        <v>Customer_4668</v>
      </c>
      <c r="C4670" s="9">
        <f>IF(OR('1. Raw Data'!C4670&lt;18, '1. Raw Data'!C4670&gt;100), MEDIAN('1. Raw Data'!$C$2:$C$5001), '1. Raw Data'!C4670)</f>
        <v>49</v>
      </c>
      <c r="D4670" s="9" t="s">
        <v>5020</v>
      </c>
      <c r="E4670" s="22">
        <v>44046</v>
      </c>
      <c r="F4670" s="9">
        <v>0</v>
      </c>
      <c r="G4670" s="9">
        <v>12844</v>
      </c>
      <c r="H4670" s="15">
        <v>43898</v>
      </c>
      <c r="I4670" s="9" t="s">
        <v>7455</v>
      </c>
      <c r="J4670" s="9">
        <v>101</v>
      </c>
      <c r="K4670" s="9" t="s">
        <v>7478</v>
      </c>
      <c r="L4670" s="9" t="str">
        <f>IF(OR('1. Raw Data'!L4670="Elec", '1. Raw Data'!L4670="elect"), "Electronics", '1. Raw Data'!L4670)</f>
        <v>Home Appliances</v>
      </c>
      <c r="M4670" s="9">
        <v>1350.07</v>
      </c>
      <c r="N4670" s="9">
        <f>IF(ISBLANK('1. Raw Data'!N4670), MEDIAN('1. Raw Data'!$N$2:$N$5001), '1. Raw Data'!N4670)</f>
        <v>903.43</v>
      </c>
      <c r="O4670" s="9">
        <v>2</v>
      </c>
      <c r="P4670" s="9">
        <f>IF(ISBLANK('1. Raw Data'!P4670), 0, '1. Raw Data'!P4670)</f>
        <v>0.05</v>
      </c>
      <c r="Q4670" s="9">
        <v>511</v>
      </c>
      <c r="R4670" s="9">
        <v>3</v>
      </c>
      <c r="S4670" s="9">
        <f t="shared" si="216"/>
        <v>2565.1329999999998</v>
      </c>
      <c r="T4670" s="9">
        <f t="shared" si="217"/>
        <v>758.27299999999991</v>
      </c>
      <c r="U4670" s="23">
        <f t="shared" si="218"/>
        <v>0.29560767414399175</v>
      </c>
    </row>
    <row r="4671" spans="1:21" x14ac:dyDescent="0.3">
      <c r="A4671" s="9">
        <v>2068</v>
      </c>
      <c r="B4671" s="9" t="str">
        <f>PROPER(TRIM('1. Raw Data'!B4671))</f>
        <v>Customer_4669</v>
      </c>
      <c r="C4671" s="9">
        <f>IF(OR('1. Raw Data'!C4671&lt;18, '1. Raw Data'!C4671&gt;100), MEDIAN('1. Raw Data'!$C$2:$C$5001), '1. Raw Data'!C4671)</f>
        <v>19</v>
      </c>
      <c r="D4671" s="9" t="s">
        <v>5023</v>
      </c>
      <c r="E4671" s="22">
        <v>44765</v>
      </c>
      <c r="F4671" s="9">
        <v>1</v>
      </c>
      <c r="G4671" s="9">
        <v>11643</v>
      </c>
      <c r="H4671" s="15">
        <v>44765</v>
      </c>
      <c r="I4671" s="9" t="s">
        <v>7455</v>
      </c>
      <c r="J4671" s="9">
        <v>144</v>
      </c>
      <c r="K4671" s="9" t="s">
        <v>7462</v>
      </c>
      <c r="L4671" s="9" t="str">
        <f>IF(OR('1. Raw Data'!L4671="Elec", '1. Raw Data'!L4671="elect"), "Electronics", '1. Raw Data'!L4671)</f>
        <v>Electronics</v>
      </c>
      <c r="M4671" s="9">
        <v>539.20000000000005</v>
      </c>
      <c r="N4671" s="9">
        <f>IF(ISBLANK('1. Raw Data'!N4671), MEDIAN('1. Raw Data'!$N$2:$N$5001), '1. Raw Data'!N4671)</f>
        <v>327.63</v>
      </c>
      <c r="O4671" s="9">
        <v>1</v>
      </c>
      <c r="P4671" s="9">
        <f>IF(ISBLANK('1. Raw Data'!P4671), 0, '1. Raw Data'!P4671)</f>
        <v>0</v>
      </c>
      <c r="Q4671" s="9">
        <v>893</v>
      </c>
      <c r="R4671" s="9">
        <v>2</v>
      </c>
      <c r="S4671" s="9">
        <f t="shared" si="216"/>
        <v>539.20000000000005</v>
      </c>
      <c r="T4671" s="9">
        <f t="shared" si="217"/>
        <v>211.57000000000005</v>
      </c>
      <c r="U4671" s="23">
        <f t="shared" si="218"/>
        <v>0.3923775964391692</v>
      </c>
    </row>
    <row r="4672" spans="1:21" x14ac:dyDescent="0.3">
      <c r="A4672" s="9">
        <v>2424</v>
      </c>
      <c r="B4672" s="9" t="str">
        <f>PROPER(TRIM('1. Raw Data'!B4672))</f>
        <v>Customer_4670</v>
      </c>
      <c r="C4672" s="9">
        <f>IF(OR('1. Raw Data'!C4672&lt;18, '1. Raw Data'!C4672&gt;100), MEDIAN('1. Raw Data'!$C$2:$C$5001), '1. Raw Data'!C4672)</f>
        <v>70</v>
      </c>
      <c r="D4672" s="9" t="s">
        <v>5018</v>
      </c>
      <c r="E4672" s="22">
        <v>43934</v>
      </c>
      <c r="F4672" s="9">
        <v>0</v>
      </c>
      <c r="G4672" s="9">
        <v>12333</v>
      </c>
      <c r="H4672" s="15">
        <v>43934</v>
      </c>
      <c r="I4672" s="9" t="s">
        <v>7456</v>
      </c>
      <c r="J4672" s="9">
        <v>111</v>
      </c>
      <c r="K4672" s="9" t="s">
        <v>7476</v>
      </c>
      <c r="L4672" s="9" t="str">
        <f>IF(OR('1. Raw Data'!L4672="Elec", '1. Raw Data'!L4672="elect"), "Electronics", '1. Raw Data'!L4672)</f>
        <v>Clothing</v>
      </c>
      <c r="M4672" s="9">
        <v>820.48</v>
      </c>
      <c r="N4672" s="9">
        <f>IF(ISBLANK('1. Raw Data'!N4672), MEDIAN('1. Raw Data'!$N$2:$N$5001), '1. Raw Data'!N4672)</f>
        <v>416.95</v>
      </c>
      <c r="O4672" s="9">
        <v>1</v>
      </c>
      <c r="P4672" s="9">
        <f>IF(ISBLANK('1. Raw Data'!P4672), 0, '1. Raw Data'!P4672)</f>
        <v>0</v>
      </c>
      <c r="Q4672" s="9">
        <v>575</v>
      </c>
      <c r="R4672" s="9">
        <v>6</v>
      </c>
      <c r="S4672" s="9">
        <f t="shared" si="216"/>
        <v>820.48</v>
      </c>
      <c r="T4672" s="9">
        <f t="shared" si="217"/>
        <v>403.53000000000003</v>
      </c>
      <c r="U4672" s="23">
        <f t="shared" si="218"/>
        <v>0.491821860374415</v>
      </c>
    </row>
    <row r="4673" spans="1:21" x14ac:dyDescent="0.3">
      <c r="A4673" s="9">
        <v>2270</v>
      </c>
      <c r="B4673" s="9" t="str">
        <f>PROPER(TRIM('1. Raw Data'!B4673))</f>
        <v>Customer_4671</v>
      </c>
      <c r="C4673" s="9">
        <f>IF(OR('1. Raw Data'!C4673&lt;18, '1. Raw Data'!C4673&gt;100), MEDIAN('1. Raw Data'!$C$2:$C$5001), '1. Raw Data'!C4673)</f>
        <v>26</v>
      </c>
      <c r="D4673" s="9" t="s">
        <v>5020</v>
      </c>
      <c r="E4673" s="22">
        <v>44774</v>
      </c>
      <c r="F4673" s="9">
        <v>1</v>
      </c>
      <c r="G4673" s="9">
        <v>11263</v>
      </c>
      <c r="H4673" s="15">
        <v>44569</v>
      </c>
      <c r="I4673" s="9" t="s">
        <v>7457</v>
      </c>
      <c r="J4673" s="9">
        <v>101</v>
      </c>
      <c r="K4673" s="9" t="s">
        <v>7478</v>
      </c>
      <c r="L4673" s="9" t="str">
        <f>IF(OR('1. Raw Data'!L4673="Elec", '1. Raw Data'!L4673="elect"), "Electronics", '1. Raw Data'!L4673)</f>
        <v>Sports</v>
      </c>
      <c r="M4673" s="9">
        <v>1061.21</v>
      </c>
      <c r="N4673" s="9">
        <f>IF(ISBLANK('1. Raw Data'!N4673), MEDIAN('1. Raw Data'!$N$2:$N$5001), '1. Raw Data'!N4673)</f>
        <v>680.53</v>
      </c>
      <c r="O4673" s="9">
        <v>5</v>
      </c>
      <c r="P4673" s="9">
        <f>IF(ISBLANK('1. Raw Data'!P4673), 0, '1. Raw Data'!P4673)</f>
        <v>0.2</v>
      </c>
      <c r="Q4673" s="9">
        <v>742</v>
      </c>
      <c r="R4673" s="9">
        <v>3</v>
      </c>
      <c r="S4673" s="9">
        <f t="shared" si="216"/>
        <v>4244.84</v>
      </c>
      <c r="T4673" s="9">
        <f t="shared" si="217"/>
        <v>842.19000000000051</v>
      </c>
      <c r="U4673" s="23">
        <f t="shared" si="218"/>
        <v>0.19840323781343949</v>
      </c>
    </row>
    <row r="4674" spans="1:21" x14ac:dyDescent="0.3">
      <c r="A4674" s="9">
        <v>1596</v>
      </c>
      <c r="B4674" s="9" t="str">
        <f>PROPER(TRIM('1. Raw Data'!B4674))</f>
        <v>Customer_4672</v>
      </c>
      <c r="C4674" s="9">
        <f>IF(OR('1. Raw Data'!C4674&lt;18, '1. Raw Data'!C4674&gt;100), MEDIAN('1. Raw Data'!$C$2:$C$5001), '1. Raw Data'!C4674)</f>
        <v>39</v>
      </c>
      <c r="D4674" s="9" t="s">
        <v>5020</v>
      </c>
      <c r="E4674" s="22">
        <v>45274</v>
      </c>
      <c r="F4674" s="9">
        <v>1</v>
      </c>
      <c r="G4674" s="9">
        <v>12934</v>
      </c>
      <c r="H4674" s="15">
        <v>45274</v>
      </c>
      <c r="I4674" s="9" t="s">
        <v>7456</v>
      </c>
      <c r="J4674" s="9">
        <v>146</v>
      </c>
      <c r="K4674" s="9" t="s">
        <v>7505</v>
      </c>
      <c r="L4674" s="9" t="str">
        <f>IF(OR('1. Raw Data'!L4674="Elec", '1. Raw Data'!L4674="elect"), "Electronics", '1. Raw Data'!L4674)</f>
        <v>Clothing</v>
      </c>
      <c r="M4674" s="9">
        <v>543.01</v>
      </c>
      <c r="N4674" s="9">
        <f>IF(ISBLANK('1. Raw Data'!N4674), MEDIAN('1. Raw Data'!$N$2:$N$5001), '1. Raw Data'!N4674)</f>
        <v>337.44</v>
      </c>
      <c r="O4674" s="9">
        <v>5</v>
      </c>
      <c r="P4674" s="9">
        <f>IF(ISBLANK('1. Raw Data'!P4674), 0, '1. Raw Data'!P4674)</f>
        <v>0</v>
      </c>
      <c r="Q4674" s="9">
        <v>384</v>
      </c>
      <c r="R4674" s="9">
        <v>1</v>
      </c>
      <c r="S4674" s="9">
        <f t="shared" si="216"/>
        <v>2715.05</v>
      </c>
      <c r="T4674" s="9">
        <f t="shared" si="217"/>
        <v>1027.8500000000001</v>
      </c>
      <c r="U4674" s="23">
        <f t="shared" si="218"/>
        <v>0.37857498020294289</v>
      </c>
    </row>
    <row r="4675" spans="1:21" x14ac:dyDescent="0.3">
      <c r="A4675" s="9">
        <v>1449</v>
      </c>
      <c r="B4675" s="9" t="str">
        <f>PROPER(TRIM('1. Raw Data'!B4675))</f>
        <v>Customer_4673</v>
      </c>
      <c r="C4675" s="9">
        <f>IF(OR('1. Raw Data'!C4675&lt;18, '1. Raw Data'!C4675&gt;100), MEDIAN('1. Raw Data'!$C$2:$C$5001), '1. Raw Data'!C4675)</f>
        <v>62</v>
      </c>
      <c r="D4675" s="9" t="s">
        <v>5021</v>
      </c>
      <c r="E4675" s="22">
        <v>44238</v>
      </c>
      <c r="F4675" s="9">
        <v>0</v>
      </c>
      <c r="G4675" s="9">
        <v>13685</v>
      </c>
      <c r="H4675" s="15">
        <v>44502</v>
      </c>
      <c r="I4675" s="9" t="s">
        <v>7456</v>
      </c>
      <c r="J4675" s="9">
        <v>111</v>
      </c>
      <c r="K4675" s="9" t="s">
        <v>7476</v>
      </c>
      <c r="L4675" s="9" t="str">
        <f>IF(OR('1. Raw Data'!L4675="Elec", '1. Raw Data'!L4675="elect"), "Electronics", '1. Raw Data'!L4675)</f>
        <v>Home Appliances</v>
      </c>
      <c r="M4675" s="9">
        <v>144.07</v>
      </c>
      <c r="N4675" s="9">
        <f>IF(ISBLANK('1. Raw Data'!N4675), MEDIAN('1. Raw Data'!$N$2:$N$5001), '1. Raw Data'!N4675)</f>
        <v>91.85</v>
      </c>
      <c r="O4675" s="9">
        <v>4</v>
      </c>
      <c r="P4675" s="9">
        <f>IF(ISBLANK('1. Raw Data'!P4675), 0, '1. Raw Data'!P4675)</f>
        <v>0</v>
      </c>
      <c r="Q4675" s="9">
        <v>644</v>
      </c>
      <c r="R4675" s="9">
        <v>5</v>
      </c>
      <c r="S4675" s="9">
        <f t="shared" ref="S4675:S4738" si="219">M4675 * O4675 * (1 - P4675)</f>
        <v>576.28</v>
      </c>
      <c r="T4675" s="9">
        <f t="shared" ref="T4675:T4738" si="220">S4675 - (N4675 * O4675)</f>
        <v>208.88</v>
      </c>
      <c r="U4675" s="23">
        <f t="shared" ref="U4675:U4738" si="221">T4675 / S4675</f>
        <v>0.36246269174706741</v>
      </c>
    </row>
    <row r="4676" spans="1:21" x14ac:dyDescent="0.3">
      <c r="A4676" s="9">
        <v>1484</v>
      </c>
      <c r="B4676" s="9" t="str">
        <f>PROPER(TRIM('1. Raw Data'!B4676))</f>
        <v>Customer_4674</v>
      </c>
      <c r="C4676" s="9">
        <f>IF(OR('1. Raw Data'!C4676&lt;18, '1. Raw Data'!C4676&gt;100), MEDIAN('1. Raw Data'!$C$2:$C$5001), '1. Raw Data'!C4676)</f>
        <v>69</v>
      </c>
      <c r="D4676" s="9" t="s">
        <v>5020</v>
      </c>
      <c r="E4676" s="22">
        <v>44392</v>
      </c>
      <c r="F4676" s="9">
        <v>0</v>
      </c>
      <c r="G4676" s="9">
        <v>12267</v>
      </c>
      <c r="H4676" s="15">
        <v>44392</v>
      </c>
      <c r="I4676" s="9" t="s">
        <v>7455</v>
      </c>
      <c r="J4676" s="9">
        <v>107</v>
      </c>
      <c r="K4676" s="9" t="s">
        <v>7485</v>
      </c>
      <c r="L4676" s="9" t="str">
        <f>IF(OR('1. Raw Data'!L4676="Elec", '1. Raw Data'!L4676="elect"), "Electronics", '1. Raw Data'!L4676)</f>
        <v>Home Appliances</v>
      </c>
      <c r="M4676" s="9">
        <v>782.89</v>
      </c>
      <c r="N4676" s="9">
        <f>IF(ISBLANK('1. Raw Data'!N4676), MEDIAN('1. Raw Data'!$N$2:$N$5001), '1. Raw Data'!N4676)</f>
        <v>463.7</v>
      </c>
      <c r="O4676" s="9">
        <v>5</v>
      </c>
      <c r="P4676" s="9">
        <f>IF(ISBLANK('1. Raw Data'!P4676), 0, '1. Raw Data'!P4676)</f>
        <v>0.05</v>
      </c>
      <c r="Q4676" s="9">
        <v>440</v>
      </c>
      <c r="R4676" s="9">
        <v>8</v>
      </c>
      <c r="S4676" s="9">
        <f t="shared" si="219"/>
        <v>3718.7274999999995</v>
      </c>
      <c r="T4676" s="9">
        <f t="shared" si="220"/>
        <v>1400.2274999999995</v>
      </c>
      <c r="U4676" s="23">
        <f t="shared" si="221"/>
        <v>0.37653404289504938</v>
      </c>
    </row>
    <row r="4677" spans="1:21" x14ac:dyDescent="0.3">
      <c r="A4677" s="9">
        <v>1645</v>
      </c>
      <c r="B4677" s="9" t="str">
        <f>PROPER(TRIM('1. Raw Data'!B4677))</f>
        <v>Customer_4675</v>
      </c>
      <c r="C4677" s="9">
        <f>IF(OR('1. Raw Data'!C4677&lt;18, '1. Raw Data'!C4677&gt;100), MEDIAN('1. Raw Data'!$C$2:$C$5001), '1. Raw Data'!C4677)</f>
        <v>52</v>
      </c>
      <c r="D4677" s="9" t="s">
        <v>5018</v>
      </c>
      <c r="E4677" s="22">
        <v>44585</v>
      </c>
      <c r="F4677" s="9">
        <v>0</v>
      </c>
      <c r="G4677" s="9">
        <v>12043</v>
      </c>
      <c r="H4677" s="15">
        <v>44585</v>
      </c>
      <c r="I4677" s="9" t="s">
        <v>7455</v>
      </c>
      <c r="J4677" s="9">
        <v>102</v>
      </c>
      <c r="K4677" s="9" t="s">
        <v>7494</v>
      </c>
      <c r="L4677" s="9" t="str">
        <f>IF(OR('1. Raw Data'!L4677="Elec", '1. Raw Data'!L4677="elect"), "Electronics", '1. Raw Data'!L4677)</f>
        <v>Electronics</v>
      </c>
      <c r="M4677" s="9">
        <v>922.37</v>
      </c>
      <c r="N4677" s="9">
        <f>IF(ISBLANK('1. Raw Data'!N4677), MEDIAN('1. Raw Data'!$N$2:$N$5001), '1. Raw Data'!N4677)</f>
        <v>473.92</v>
      </c>
      <c r="O4677" s="9">
        <v>2</v>
      </c>
      <c r="P4677" s="9">
        <f>IF(ISBLANK('1. Raw Data'!P4677), 0, '1. Raw Data'!P4677)</f>
        <v>0</v>
      </c>
      <c r="Q4677" s="9">
        <v>344</v>
      </c>
      <c r="R4677" s="9">
        <v>7</v>
      </c>
      <c r="S4677" s="9">
        <f t="shared" si="219"/>
        <v>1844.74</v>
      </c>
      <c r="T4677" s="9">
        <f t="shared" si="220"/>
        <v>896.9</v>
      </c>
      <c r="U4677" s="23">
        <f t="shared" si="221"/>
        <v>0.48619317627416331</v>
      </c>
    </row>
    <row r="4678" spans="1:21" x14ac:dyDescent="0.3">
      <c r="A4678" s="9">
        <v>1619</v>
      </c>
      <c r="B4678" s="9" t="str">
        <f>PROPER(TRIM('1. Raw Data'!B4678))</f>
        <v>Customer_4676</v>
      </c>
      <c r="C4678" s="9">
        <f>IF(OR('1. Raw Data'!C4678&lt;18, '1. Raw Data'!C4678&gt;100), MEDIAN('1. Raw Data'!$C$2:$C$5001), '1. Raw Data'!C4678)</f>
        <v>32</v>
      </c>
      <c r="D4678" s="9" t="s">
        <v>5022</v>
      </c>
      <c r="E4678" s="22">
        <v>44781</v>
      </c>
      <c r="F4678" s="9">
        <v>0</v>
      </c>
      <c r="G4678" s="9">
        <v>13078</v>
      </c>
      <c r="H4678" s="15">
        <v>44781</v>
      </c>
      <c r="I4678" s="9" t="s">
        <v>7457</v>
      </c>
      <c r="J4678" s="9">
        <v>115</v>
      </c>
      <c r="K4678" s="9" t="s">
        <v>7481</v>
      </c>
      <c r="L4678" s="9" t="str">
        <f>IF(OR('1. Raw Data'!L4678="Elec", '1. Raw Data'!L4678="elect"), "Electronics", '1. Raw Data'!L4678)</f>
        <v>Home Appliances</v>
      </c>
      <c r="M4678" s="9">
        <v>58.47</v>
      </c>
      <c r="N4678" s="9">
        <f>IF(ISBLANK('1. Raw Data'!N4678), MEDIAN('1. Raw Data'!$N$2:$N$5001), '1. Raw Data'!N4678)</f>
        <v>29.5</v>
      </c>
      <c r="O4678" s="9">
        <v>4</v>
      </c>
      <c r="P4678" s="9">
        <f>IF(ISBLANK('1. Raw Data'!P4678), 0, '1. Raw Data'!P4678)</f>
        <v>0</v>
      </c>
      <c r="Q4678" s="9">
        <v>478</v>
      </c>
      <c r="R4678" s="9">
        <v>7</v>
      </c>
      <c r="S4678" s="9">
        <f t="shared" si="219"/>
        <v>233.88</v>
      </c>
      <c r="T4678" s="9">
        <f t="shared" si="220"/>
        <v>115.88</v>
      </c>
      <c r="U4678" s="23">
        <f t="shared" si="221"/>
        <v>0.49546776124508296</v>
      </c>
    </row>
    <row r="4679" spans="1:21" x14ac:dyDescent="0.3">
      <c r="A4679" s="9">
        <v>2041</v>
      </c>
      <c r="B4679" s="9" t="str">
        <f>PROPER(TRIM('1. Raw Data'!B4679))</f>
        <v>Customer_4677</v>
      </c>
      <c r="C4679" s="9">
        <f>IF(OR('1. Raw Data'!C4679&lt;18, '1. Raw Data'!C4679&gt;100), MEDIAN('1. Raw Data'!$C$2:$C$5001), '1. Raw Data'!C4679)</f>
        <v>41</v>
      </c>
      <c r="D4679" s="9" t="s">
        <v>5022</v>
      </c>
      <c r="E4679" s="22">
        <v>44865</v>
      </c>
      <c r="F4679" s="9">
        <v>1</v>
      </c>
      <c r="G4679" s="9">
        <v>10215</v>
      </c>
      <c r="H4679" s="15">
        <v>44865</v>
      </c>
      <c r="I4679" s="9" t="s">
        <v>7455</v>
      </c>
      <c r="J4679" s="9">
        <v>108</v>
      </c>
      <c r="K4679" s="9" t="s">
        <v>7496</v>
      </c>
      <c r="L4679" s="9" t="str">
        <f>IF(OR('1. Raw Data'!L4679="Elec", '1. Raw Data'!L4679="elect"), "Electronics", '1. Raw Data'!L4679)</f>
        <v>Electronics</v>
      </c>
      <c r="M4679" s="9">
        <v>188.58</v>
      </c>
      <c r="N4679" s="9">
        <f>IF(ISBLANK('1. Raw Data'!N4679), MEDIAN('1. Raw Data'!$N$2:$N$5001), '1. Raw Data'!N4679)</f>
        <v>112.44</v>
      </c>
      <c r="O4679" s="9">
        <v>4</v>
      </c>
      <c r="P4679" s="9">
        <f>IF(ISBLANK('1. Raw Data'!P4679), 0, '1. Raw Data'!P4679)</f>
        <v>0</v>
      </c>
      <c r="Q4679" s="9">
        <v>793</v>
      </c>
      <c r="R4679" s="9">
        <v>1</v>
      </c>
      <c r="S4679" s="9">
        <f t="shared" si="219"/>
        <v>754.32</v>
      </c>
      <c r="T4679" s="9">
        <f t="shared" si="220"/>
        <v>304.56000000000006</v>
      </c>
      <c r="U4679" s="23">
        <f t="shared" si="221"/>
        <v>0.40375437480114545</v>
      </c>
    </row>
    <row r="4680" spans="1:21" x14ac:dyDescent="0.3">
      <c r="A4680" s="9">
        <v>1661</v>
      </c>
      <c r="B4680" s="9" t="str">
        <f>PROPER(TRIM('1. Raw Data'!B4680))</f>
        <v>Customer_4678</v>
      </c>
      <c r="C4680" s="9">
        <f>IF(OR('1. Raw Data'!C4680&lt;18, '1. Raw Data'!C4680&gt;100), MEDIAN('1. Raw Data'!$C$2:$C$5001), '1. Raw Data'!C4680)</f>
        <v>42</v>
      </c>
      <c r="D4680" s="9" t="s">
        <v>5020</v>
      </c>
      <c r="E4680" s="22">
        <v>44643</v>
      </c>
      <c r="F4680" s="9">
        <v>0</v>
      </c>
      <c r="G4680" s="9">
        <v>10680</v>
      </c>
      <c r="H4680" s="15">
        <v>44643</v>
      </c>
      <c r="I4680" s="9" t="s">
        <v>7456</v>
      </c>
      <c r="J4680" s="9">
        <v>147</v>
      </c>
      <c r="K4680" s="9" t="s">
        <v>7474</v>
      </c>
      <c r="L4680" s="9" t="str">
        <f>IF(OR('1. Raw Data'!L4680="Elec", '1. Raw Data'!L4680="elect"), "Electronics", '1. Raw Data'!L4680)</f>
        <v>Clothing</v>
      </c>
      <c r="M4680" s="9">
        <v>350.57</v>
      </c>
      <c r="N4680" s="9">
        <f>IF(ISBLANK('1. Raw Data'!N4680), MEDIAN('1. Raw Data'!$N$2:$N$5001), '1. Raw Data'!N4680)</f>
        <v>153.99</v>
      </c>
      <c r="O4680" s="9">
        <v>4</v>
      </c>
      <c r="P4680" s="9">
        <f>IF(ISBLANK('1. Raw Data'!P4680), 0, '1. Raw Data'!P4680)</f>
        <v>0</v>
      </c>
      <c r="Q4680" s="9">
        <v>356</v>
      </c>
      <c r="R4680" s="9">
        <v>10</v>
      </c>
      <c r="S4680" s="9">
        <f t="shared" si="219"/>
        <v>1402.28</v>
      </c>
      <c r="T4680" s="9">
        <f t="shared" si="220"/>
        <v>786.31999999999994</v>
      </c>
      <c r="U4680" s="23">
        <f t="shared" si="221"/>
        <v>0.56074393131186351</v>
      </c>
    </row>
    <row r="4681" spans="1:21" x14ac:dyDescent="0.3">
      <c r="A4681" s="9">
        <v>1757</v>
      </c>
      <c r="B4681" s="9" t="str">
        <f>PROPER(TRIM('1. Raw Data'!B4681))</f>
        <v>Customer_4679</v>
      </c>
      <c r="C4681" s="9">
        <f>IF(OR('1. Raw Data'!C4681&lt;18, '1. Raw Data'!C4681&gt;100), MEDIAN('1. Raw Data'!$C$2:$C$5001), '1. Raw Data'!C4681)</f>
        <v>43</v>
      </c>
      <c r="D4681" s="9" t="s">
        <v>5018</v>
      </c>
      <c r="E4681" s="22">
        <v>45132</v>
      </c>
      <c r="F4681" s="9">
        <v>1</v>
      </c>
      <c r="G4681" s="9">
        <v>13657</v>
      </c>
      <c r="H4681" s="15">
        <v>45132</v>
      </c>
      <c r="I4681" s="9" t="s">
        <v>7455</v>
      </c>
      <c r="J4681" s="9">
        <v>126</v>
      </c>
      <c r="K4681" s="9" t="s">
        <v>7469</v>
      </c>
      <c r="L4681" s="9" t="str">
        <f>IF(OR('1. Raw Data'!L4681="Elec", '1. Raw Data'!L4681="elect"), "Electronics", '1. Raw Data'!L4681)</f>
        <v>Sports</v>
      </c>
      <c r="M4681" s="9">
        <v>554.67999999999995</v>
      </c>
      <c r="N4681" s="9">
        <f>IF(ISBLANK('1. Raw Data'!N4681), MEDIAN('1. Raw Data'!$N$2:$N$5001), '1. Raw Data'!N4681)</f>
        <v>358.31</v>
      </c>
      <c r="O4681" s="9">
        <v>1</v>
      </c>
      <c r="P4681" s="9">
        <f>IF(ISBLANK('1. Raw Data'!P4681), 0, '1. Raw Data'!P4681)</f>
        <v>0</v>
      </c>
      <c r="Q4681" s="9">
        <v>526</v>
      </c>
      <c r="R4681" s="9">
        <v>4</v>
      </c>
      <c r="S4681" s="9">
        <f t="shared" si="219"/>
        <v>554.67999999999995</v>
      </c>
      <c r="T4681" s="9">
        <f t="shared" si="220"/>
        <v>196.36999999999995</v>
      </c>
      <c r="U4681" s="23">
        <f t="shared" si="221"/>
        <v>0.35402394173216983</v>
      </c>
    </row>
    <row r="4682" spans="1:21" x14ac:dyDescent="0.3">
      <c r="A4682" s="9">
        <v>1288</v>
      </c>
      <c r="B4682" s="9" t="str">
        <f>PROPER(TRIM('1. Raw Data'!B4682))</f>
        <v>Customer_4680</v>
      </c>
      <c r="C4682" s="9">
        <f>IF(OR('1. Raw Data'!C4682&lt;18, '1. Raw Data'!C4682&gt;100), MEDIAN('1. Raw Data'!$C$2:$C$5001), '1. Raw Data'!C4682)</f>
        <v>21</v>
      </c>
      <c r="D4682" s="9" t="s">
        <v>5018</v>
      </c>
      <c r="E4682" s="22">
        <v>44084</v>
      </c>
      <c r="F4682" s="9">
        <v>0</v>
      </c>
      <c r="G4682" s="9">
        <v>12340</v>
      </c>
      <c r="H4682" s="15">
        <v>44113</v>
      </c>
      <c r="I4682" s="9" t="s">
        <v>7455</v>
      </c>
      <c r="J4682" s="9">
        <v>140</v>
      </c>
      <c r="K4682" s="9" t="s">
        <v>7468</v>
      </c>
      <c r="L4682" s="9" t="str">
        <f>IF(OR('1. Raw Data'!L4682="Elec", '1. Raw Data'!L4682="elect"), "Electronics", '1. Raw Data'!L4682)</f>
        <v>Sports</v>
      </c>
      <c r="M4682" s="9">
        <v>834.52</v>
      </c>
      <c r="N4682" s="9">
        <f>IF(ISBLANK('1. Raw Data'!N4682), MEDIAN('1. Raw Data'!$N$2:$N$5001), '1. Raw Data'!N4682)</f>
        <v>426.52</v>
      </c>
      <c r="O4682" s="9">
        <v>1</v>
      </c>
      <c r="P4682" s="9">
        <f>IF(ISBLANK('1. Raw Data'!P4682), 0, '1. Raw Data'!P4682)</f>
        <v>0</v>
      </c>
      <c r="Q4682" s="9">
        <v>593</v>
      </c>
      <c r="R4682" s="9">
        <v>6</v>
      </c>
      <c r="S4682" s="9">
        <f t="shared" si="219"/>
        <v>834.52</v>
      </c>
      <c r="T4682" s="9">
        <f t="shared" si="220"/>
        <v>408</v>
      </c>
      <c r="U4682" s="23">
        <f t="shared" si="221"/>
        <v>0.48890380098739394</v>
      </c>
    </row>
    <row r="4683" spans="1:21" x14ac:dyDescent="0.3">
      <c r="A4683" s="9">
        <v>2437</v>
      </c>
      <c r="B4683" s="9" t="str">
        <f>PROPER(TRIM('1. Raw Data'!B4683))</f>
        <v>Customer_4681</v>
      </c>
      <c r="C4683" s="9">
        <f>IF(OR('1. Raw Data'!C4683&lt;18, '1. Raw Data'!C4683&gt;100), MEDIAN('1. Raw Data'!$C$2:$C$5001), '1. Raw Data'!C4683)</f>
        <v>58</v>
      </c>
      <c r="D4683" s="9" t="s">
        <v>5019</v>
      </c>
      <c r="E4683" s="22">
        <v>45226</v>
      </c>
      <c r="F4683" s="9">
        <v>0</v>
      </c>
      <c r="G4683" s="9">
        <v>13610</v>
      </c>
      <c r="H4683" s="15">
        <v>45226</v>
      </c>
      <c r="I4683" s="9" t="s">
        <v>7457</v>
      </c>
      <c r="J4683" s="9">
        <v>142</v>
      </c>
      <c r="K4683" s="9" t="s">
        <v>7500</v>
      </c>
      <c r="L4683" s="9" t="str">
        <f>IF(OR('1. Raw Data'!L4683="Elec", '1. Raw Data'!L4683="elect"), "Electronics", '1. Raw Data'!L4683)</f>
        <v>Electronics</v>
      </c>
      <c r="M4683" s="9">
        <v>476.07</v>
      </c>
      <c r="N4683" s="9">
        <f>IF(ISBLANK('1. Raw Data'!N4683), MEDIAN('1. Raw Data'!$N$2:$N$5001), '1. Raw Data'!N4683)</f>
        <v>280.45999999999998</v>
      </c>
      <c r="O4683" s="9">
        <v>4</v>
      </c>
      <c r="P4683" s="9">
        <f>IF(ISBLANK('1. Raw Data'!P4683), 0, '1. Raw Data'!P4683)</f>
        <v>0.05</v>
      </c>
      <c r="Q4683" s="9">
        <v>432</v>
      </c>
      <c r="R4683" s="9">
        <v>5</v>
      </c>
      <c r="S4683" s="9">
        <f t="shared" si="219"/>
        <v>1809.0659999999998</v>
      </c>
      <c r="T4683" s="9">
        <f t="shared" si="220"/>
        <v>687.22599999999989</v>
      </c>
      <c r="U4683" s="23">
        <f t="shared" si="221"/>
        <v>0.37987889883508946</v>
      </c>
    </row>
    <row r="4684" spans="1:21" x14ac:dyDescent="0.3">
      <c r="A4684" s="9">
        <v>1720</v>
      </c>
      <c r="B4684" s="9" t="str">
        <f>PROPER(TRIM('1. Raw Data'!B4684))</f>
        <v>Customer_4682</v>
      </c>
      <c r="C4684" s="9">
        <f>IF(OR('1. Raw Data'!C4684&lt;18, '1. Raw Data'!C4684&gt;100), MEDIAN('1. Raw Data'!$C$2:$C$5001), '1. Raw Data'!C4684)</f>
        <v>42</v>
      </c>
      <c r="D4684" s="9" t="s">
        <v>5021</v>
      </c>
      <c r="E4684" s="22">
        <v>43893</v>
      </c>
      <c r="F4684" s="9">
        <v>0</v>
      </c>
      <c r="G4684" s="9">
        <v>11812</v>
      </c>
      <c r="H4684" s="15">
        <v>43893</v>
      </c>
      <c r="I4684" s="9" t="s">
        <v>7456</v>
      </c>
      <c r="J4684" s="9">
        <v>135</v>
      </c>
      <c r="K4684" s="9" t="s">
        <v>7458</v>
      </c>
      <c r="L4684" s="9" t="str">
        <f>IF(OR('1. Raw Data'!L4684="Elec", '1. Raw Data'!L4684="elect"), "Electronics", '1. Raw Data'!L4684)</f>
        <v>Sports</v>
      </c>
      <c r="M4684" s="9">
        <v>450.47</v>
      </c>
      <c r="N4684" s="9">
        <f>IF(ISBLANK('1. Raw Data'!N4684), MEDIAN('1. Raw Data'!$N$2:$N$5001), '1. Raw Data'!N4684)</f>
        <v>247.63</v>
      </c>
      <c r="O4684" s="9">
        <v>2</v>
      </c>
      <c r="P4684" s="9">
        <f>IF(ISBLANK('1. Raw Data'!P4684), 0, '1. Raw Data'!P4684)</f>
        <v>0</v>
      </c>
      <c r="Q4684" s="9">
        <v>579</v>
      </c>
      <c r="R4684" s="9">
        <v>4</v>
      </c>
      <c r="S4684" s="9">
        <f t="shared" si="219"/>
        <v>900.94</v>
      </c>
      <c r="T4684" s="9">
        <f t="shared" si="220"/>
        <v>405.68000000000006</v>
      </c>
      <c r="U4684" s="23">
        <f t="shared" si="221"/>
        <v>0.45028525761981936</v>
      </c>
    </row>
    <row r="4685" spans="1:21" x14ac:dyDescent="0.3">
      <c r="A4685" s="9">
        <v>1637</v>
      </c>
      <c r="B4685" s="9" t="str">
        <f>PROPER(TRIM('1. Raw Data'!B4685))</f>
        <v>Customer_4683</v>
      </c>
      <c r="C4685" s="9">
        <f>IF(OR('1. Raw Data'!C4685&lt;18, '1. Raw Data'!C4685&gt;100), MEDIAN('1. Raw Data'!$C$2:$C$5001), '1. Raw Data'!C4685)</f>
        <v>29</v>
      </c>
      <c r="D4685" s="9" t="s">
        <v>5023</v>
      </c>
      <c r="E4685" s="22">
        <v>44326</v>
      </c>
      <c r="F4685" s="9">
        <v>1</v>
      </c>
      <c r="G4685" s="9">
        <v>11507</v>
      </c>
      <c r="H4685" s="15">
        <v>44474</v>
      </c>
      <c r="I4685" s="9" t="s">
        <v>7456</v>
      </c>
      <c r="J4685" s="9">
        <v>146</v>
      </c>
      <c r="K4685" s="9" t="s">
        <v>7505</v>
      </c>
      <c r="L4685" s="9" t="str">
        <f>IF(OR('1. Raw Data'!L4685="Elec", '1. Raw Data'!L4685="elect"), "Electronics", '1. Raw Data'!L4685)</f>
        <v>Electronics</v>
      </c>
      <c r="M4685" s="9">
        <v>1310.56</v>
      </c>
      <c r="N4685" s="9">
        <f>IF(ISBLANK('1. Raw Data'!N4685), MEDIAN('1. Raw Data'!$N$2:$N$5001), '1. Raw Data'!N4685)</f>
        <v>728.41</v>
      </c>
      <c r="O4685" s="9">
        <v>3</v>
      </c>
      <c r="P4685" s="9">
        <f>IF(ISBLANK('1. Raw Data'!P4685), 0, '1. Raw Data'!P4685)</f>
        <v>0</v>
      </c>
      <c r="Q4685" s="9">
        <v>1063</v>
      </c>
      <c r="R4685" s="9">
        <v>3</v>
      </c>
      <c r="S4685" s="9">
        <f t="shared" si="219"/>
        <v>3931.68</v>
      </c>
      <c r="T4685" s="9">
        <f t="shared" si="220"/>
        <v>1746.4499999999998</v>
      </c>
      <c r="U4685" s="23">
        <f t="shared" si="221"/>
        <v>0.44419942619948721</v>
      </c>
    </row>
    <row r="4686" spans="1:21" x14ac:dyDescent="0.3">
      <c r="A4686" s="9">
        <v>1234</v>
      </c>
      <c r="B4686" s="9" t="str">
        <f>PROPER(TRIM('1. Raw Data'!B4686))</f>
        <v>Customer_4684</v>
      </c>
      <c r="C4686" s="9">
        <f>IF(OR('1. Raw Data'!C4686&lt;18, '1. Raw Data'!C4686&gt;100), MEDIAN('1. Raw Data'!$C$2:$C$5001), '1. Raw Data'!C4686)</f>
        <v>32</v>
      </c>
      <c r="D4686" s="9" t="s">
        <v>5019</v>
      </c>
      <c r="E4686" s="22">
        <v>44593</v>
      </c>
      <c r="F4686" s="9">
        <v>1</v>
      </c>
      <c r="G4686" s="9">
        <v>12090</v>
      </c>
      <c r="H4686" s="15">
        <v>44563</v>
      </c>
      <c r="I4686" s="9" t="s">
        <v>7457</v>
      </c>
      <c r="J4686" s="9">
        <v>141</v>
      </c>
      <c r="K4686" s="9" t="s">
        <v>7490</v>
      </c>
      <c r="L4686" s="9" t="str">
        <f>IF(OR('1. Raw Data'!L4686="Elec", '1. Raw Data'!L4686="elect"), "Electronics", '1. Raw Data'!L4686)</f>
        <v>Electronics</v>
      </c>
      <c r="M4686" s="9">
        <v>260.32</v>
      </c>
      <c r="N4686" s="9">
        <f>IF(ISBLANK('1. Raw Data'!N4686), MEDIAN('1. Raw Data'!$N$2:$N$5001), '1. Raw Data'!N4686)</f>
        <v>429.51499999999999</v>
      </c>
      <c r="O4686" s="9">
        <v>4</v>
      </c>
      <c r="P4686" s="9">
        <f>IF(ISBLANK('1. Raw Data'!P4686), 0, '1. Raw Data'!P4686)</f>
        <v>0.1</v>
      </c>
      <c r="Q4686" s="9">
        <v>1041</v>
      </c>
      <c r="R4686" s="9">
        <v>6</v>
      </c>
      <c r="S4686" s="9">
        <f t="shared" si="219"/>
        <v>937.15200000000004</v>
      </c>
      <c r="T4686" s="9">
        <f t="shared" si="220"/>
        <v>-780.9079999999999</v>
      </c>
      <c r="U4686" s="23">
        <f t="shared" si="221"/>
        <v>-0.83327784606979427</v>
      </c>
    </row>
    <row r="4687" spans="1:21" x14ac:dyDescent="0.3">
      <c r="A4687" s="9">
        <v>1415</v>
      </c>
      <c r="B4687" s="9" t="str">
        <f>PROPER(TRIM('1. Raw Data'!B4687))</f>
        <v>Customer_4685</v>
      </c>
      <c r="C4687" s="9">
        <f>IF(OR('1. Raw Data'!C4687&lt;18, '1. Raw Data'!C4687&gt;100), MEDIAN('1. Raw Data'!$C$2:$C$5001), '1. Raw Data'!C4687)</f>
        <v>44</v>
      </c>
      <c r="D4687" s="9" t="s">
        <v>5023</v>
      </c>
      <c r="E4687" s="22">
        <v>44832</v>
      </c>
      <c r="F4687" s="9">
        <v>1</v>
      </c>
      <c r="G4687" s="9">
        <v>13378</v>
      </c>
      <c r="H4687" s="15">
        <v>44832</v>
      </c>
      <c r="I4687" s="9" t="s">
        <v>7456</v>
      </c>
      <c r="J4687" s="9">
        <v>141</v>
      </c>
      <c r="K4687" s="9" t="s">
        <v>7490</v>
      </c>
      <c r="L4687" s="9" t="str">
        <f>IF(OR('1. Raw Data'!L4687="Elec", '1. Raw Data'!L4687="elect"), "Electronics", '1. Raw Data'!L4687)</f>
        <v>Clothing</v>
      </c>
      <c r="M4687" s="9">
        <v>768.42</v>
      </c>
      <c r="N4687" s="9">
        <f>IF(ISBLANK('1. Raw Data'!N4687), MEDIAN('1. Raw Data'!$N$2:$N$5001), '1. Raw Data'!N4687)</f>
        <v>451.83</v>
      </c>
      <c r="O4687" s="9">
        <v>5</v>
      </c>
      <c r="P4687" s="9">
        <f>IF(ISBLANK('1. Raw Data'!P4687), 0, '1. Raw Data'!P4687)</f>
        <v>0</v>
      </c>
      <c r="Q4687" s="9">
        <v>611</v>
      </c>
      <c r="R4687" s="9">
        <v>2</v>
      </c>
      <c r="S4687" s="9">
        <f t="shared" si="219"/>
        <v>3842.1</v>
      </c>
      <c r="T4687" s="9">
        <f t="shared" si="220"/>
        <v>1582.9499999999998</v>
      </c>
      <c r="U4687" s="23">
        <f t="shared" si="221"/>
        <v>0.41200124931677984</v>
      </c>
    </row>
    <row r="4688" spans="1:21" x14ac:dyDescent="0.3">
      <c r="A4688" s="9">
        <v>1937</v>
      </c>
      <c r="B4688" s="9" t="str">
        <f>PROPER(TRIM('1. Raw Data'!B4688))</f>
        <v>Customer_4686</v>
      </c>
      <c r="C4688" s="9">
        <f>IF(OR('1. Raw Data'!C4688&lt;18, '1. Raw Data'!C4688&gt;100), MEDIAN('1. Raw Data'!$C$2:$C$5001), '1. Raw Data'!C4688)</f>
        <v>18</v>
      </c>
      <c r="D4688" s="9" t="s">
        <v>5018</v>
      </c>
      <c r="E4688" s="22">
        <v>44931</v>
      </c>
      <c r="F4688" s="9">
        <v>0</v>
      </c>
      <c r="G4688" s="9">
        <v>11116</v>
      </c>
      <c r="H4688" s="15">
        <v>45047</v>
      </c>
      <c r="I4688" s="9" t="s">
        <v>7456</v>
      </c>
      <c r="J4688" s="9">
        <v>121</v>
      </c>
      <c r="K4688" s="9" t="s">
        <v>7495</v>
      </c>
      <c r="L4688" s="9" t="str">
        <f>IF(OR('1. Raw Data'!L4688="Elec", '1. Raw Data'!L4688="elect"), "Electronics", '1. Raw Data'!L4688)</f>
        <v>Clothing</v>
      </c>
      <c r="M4688" s="9">
        <v>1431.6</v>
      </c>
      <c r="N4688" s="9">
        <f>IF(ISBLANK('1. Raw Data'!N4688), MEDIAN('1. Raw Data'!$N$2:$N$5001), '1. Raw Data'!N4688)</f>
        <v>680.14</v>
      </c>
      <c r="O4688" s="9">
        <v>3</v>
      </c>
      <c r="P4688" s="9">
        <f>IF(ISBLANK('1. Raw Data'!P4688), 0, '1. Raw Data'!P4688)</f>
        <v>0</v>
      </c>
      <c r="Q4688" s="9">
        <v>362</v>
      </c>
      <c r="R4688" s="9">
        <v>3</v>
      </c>
      <c r="S4688" s="9">
        <f t="shared" si="219"/>
        <v>4294.7999999999993</v>
      </c>
      <c r="T4688" s="9">
        <f t="shared" si="220"/>
        <v>2254.3799999999992</v>
      </c>
      <c r="U4688" s="23">
        <f t="shared" si="221"/>
        <v>0.52490919251187473</v>
      </c>
    </row>
    <row r="4689" spans="1:21" x14ac:dyDescent="0.3">
      <c r="A4689" s="9">
        <v>1498</v>
      </c>
      <c r="B4689" s="9" t="str">
        <f>PROPER(TRIM('1. Raw Data'!B4689))</f>
        <v>Customer_4687</v>
      </c>
      <c r="C4689" s="9">
        <f>IF(OR('1. Raw Data'!C4689&lt;18, '1. Raw Data'!C4689&gt;100), MEDIAN('1. Raw Data'!$C$2:$C$5001), '1. Raw Data'!C4689)</f>
        <v>53</v>
      </c>
      <c r="D4689" s="9" t="s">
        <v>5022</v>
      </c>
      <c r="E4689" s="22">
        <v>44599</v>
      </c>
      <c r="F4689" s="9">
        <v>0</v>
      </c>
      <c r="G4689" s="9">
        <v>13654</v>
      </c>
      <c r="H4689" s="15">
        <v>44744</v>
      </c>
      <c r="I4689" s="9" t="s">
        <v>7455</v>
      </c>
      <c r="J4689" s="9">
        <v>138</v>
      </c>
      <c r="K4689" s="9" t="s">
        <v>7464</v>
      </c>
      <c r="L4689" s="9" t="str">
        <f>IF(OR('1. Raw Data'!L4689="Elec", '1. Raw Data'!L4689="elect"), "Electronics", '1. Raw Data'!L4689)</f>
        <v>Home Appliances</v>
      </c>
      <c r="M4689" s="9">
        <v>956.27</v>
      </c>
      <c r="N4689" s="9">
        <f>IF(ISBLANK('1. Raw Data'!N4689), MEDIAN('1. Raw Data'!$N$2:$N$5001), '1. Raw Data'!N4689)</f>
        <v>403.8</v>
      </c>
      <c r="O4689" s="9">
        <v>1</v>
      </c>
      <c r="P4689" s="9">
        <f>IF(ISBLANK('1. Raw Data'!P4689), 0, '1. Raw Data'!P4689)</f>
        <v>0.1</v>
      </c>
      <c r="Q4689" s="9">
        <v>914</v>
      </c>
      <c r="R4689" s="9">
        <v>6</v>
      </c>
      <c r="S4689" s="9">
        <f t="shared" si="219"/>
        <v>860.64300000000003</v>
      </c>
      <c r="T4689" s="9">
        <f t="shared" si="220"/>
        <v>456.84300000000002</v>
      </c>
      <c r="U4689" s="23">
        <f t="shared" si="221"/>
        <v>0.53081591321837274</v>
      </c>
    </row>
    <row r="4690" spans="1:21" x14ac:dyDescent="0.3">
      <c r="A4690" s="9">
        <v>1973</v>
      </c>
      <c r="B4690" s="9" t="str">
        <f>PROPER(TRIM('1. Raw Data'!B4690))</f>
        <v>Customer_4688</v>
      </c>
      <c r="C4690" s="9">
        <f>IF(OR('1. Raw Data'!C4690&lt;18, '1. Raw Data'!C4690&gt;100), MEDIAN('1. Raw Data'!$C$2:$C$5001), '1. Raw Data'!C4690)</f>
        <v>43</v>
      </c>
      <c r="D4690" s="9" t="s">
        <v>5019</v>
      </c>
      <c r="E4690" s="22">
        <v>44194</v>
      </c>
      <c r="F4690" s="9">
        <v>0</v>
      </c>
      <c r="G4690" s="9">
        <v>11292</v>
      </c>
      <c r="H4690" s="15">
        <v>44194</v>
      </c>
      <c r="I4690" s="9" t="s">
        <v>7457</v>
      </c>
      <c r="J4690" s="9">
        <v>108</v>
      </c>
      <c r="K4690" s="9" t="s">
        <v>7496</v>
      </c>
      <c r="L4690" s="9" t="str">
        <f>IF(OR('1. Raw Data'!L4690="Elec", '1. Raw Data'!L4690="elect"), "Electronics", '1. Raw Data'!L4690)</f>
        <v>Electronics</v>
      </c>
      <c r="M4690" s="9">
        <v>1089.95</v>
      </c>
      <c r="N4690" s="9">
        <f>IF(ISBLANK('1. Raw Data'!N4690), MEDIAN('1. Raw Data'!$N$2:$N$5001), '1. Raw Data'!N4690)</f>
        <v>710.72</v>
      </c>
      <c r="O4690" s="9">
        <v>1</v>
      </c>
      <c r="P4690" s="9">
        <f>IF(ISBLANK('1. Raw Data'!P4690), 0, '1. Raw Data'!P4690)</f>
        <v>0</v>
      </c>
      <c r="Q4690" s="9">
        <v>548</v>
      </c>
      <c r="R4690" s="9">
        <v>6</v>
      </c>
      <c r="S4690" s="9">
        <f t="shared" si="219"/>
        <v>1089.95</v>
      </c>
      <c r="T4690" s="9">
        <f t="shared" si="220"/>
        <v>379.23</v>
      </c>
      <c r="U4690" s="23">
        <f t="shared" si="221"/>
        <v>0.34793339143997432</v>
      </c>
    </row>
    <row r="4691" spans="1:21" x14ac:dyDescent="0.3">
      <c r="A4691" s="9">
        <v>1633</v>
      </c>
      <c r="B4691" s="9" t="str">
        <f>PROPER(TRIM('1. Raw Data'!B4691))</f>
        <v>Customer_4689</v>
      </c>
      <c r="C4691" s="9">
        <f>IF(OR('1. Raw Data'!C4691&lt;18, '1. Raw Data'!C4691&gt;100), MEDIAN('1. Raw Data'!$C$2:$C$5001), '1. Raw Data'!C4691)</f>
        <v>63</v>
      </c>
      <c r="D4691" s="9" t="s">
        <v>5020</v>
      </c>
      <c r="E4691" s="22">
        <v>44802</v>
      </c>
      <c r="F4691" s="9">
        <v>0</v>
      </c>
      <c r="G4691" s="9">
        <v>11644</v>
      </c>
      <c r="H4691" s="15">
        <v>44802</v>
      </c>
      <c r="I4691" s="9" t="s">
        <v>7457</v>
      </c>
      <c r="J4691" s="9">
        <v>143</v>
      </c>
      <c r="K4691" s="9" t="s">
        <v>7475</v>
      </c>
      <c r="L4691" s="9" t="str">
        <f>IF(OR('1. Raw Data'!L4691="Elec", '1. Raw Data'!L4691="elect"), "Electronics", '1. Raw Data'!L4691)</f>
        <v>Clothing</v>
      </c>
      <c r="M4691" s="9">
        <v>675.29</v>
      </c>
      <c r="N4691" s="9">
        <f>IF(ISBLANK('1. Raw Data'!N4691), MEDIAN('1. Raw Data'!$N$2:$N$5001), '1. Raw Data'!N4691)</f>
        <v>449.38</v>
      </c>
      <c r="O4691" s="9">
        <v>3</v>
      </c>
      <c r="P4691" s="9">
        <f>IF(ISBLANK('1. Raw Data'!P4691), 0, '1. Raw Data'!P4691)</f>
        <v>0</v>
      </c>
      <c r="Q4691" s="9">
        <v>538</v>
      </c>
      <c r="R4691" s="9">
        <v>6</v>
      </c>
      <c r="S4691" s="9">
        <f t="shared" si="219"/>
        <v>2025.87</v>
      </c>
      <c r="T4691" s="9">
        <f t="shared" si="220"/>
        <v>677.73</v>
      </c>
      <c r="U4691" s="23">
        <f t="shared" si="221"/>
        <v>0.33453775415006887</v>
      </c>
    </row>
    <row r="4692" spans="1:21" x14ac:dyDescent="0.3">
      <c r="A4692" s="9">
        <v>2019</v>
      </c>
      <c r="B4692" s="9" t="str">
        <f>PROPER(TRIM('1. Raw Data'!B4692))</f>
        <v>Customer_4690</v>
      </c>
      <c r="C4692" s="9">
        <f>IF(OR('1. Raw Data'!C4692&lt;18, '1. Raw Data'!C4692&gt;100), MEDIAN('1. Raw Data'!$C$2:$C$5001), '1. Raw Data'!C4692)</f>
        <v>41</v>
      </c>
      <c r="D4692" s="9" t="s">
        <v>5020</v>
      </c>
      <c r="E4692" s="22">
        <v>45032</v>
      </c>
      <c r="F4692" s="9">
        <v>1</v>
      </c>
      <c r="G4692" s="9">
        <v>12740</v>
      </c>
      <c r="H4692" s="15">
        <v>45032</v>
      </c>
      <c r="I4692" s="9" t="s">
        <v>7455</v>
      </c>
      <c r="J4692" s="9">
        <v>132</v>
      </c>
      <c r="K4692" s="9" t="s">
        <v>7506</v>
      </c>
      <c r="L4692" s="9" t="str">
        <f>IF(OR('1. Raw Data'!L4692="Elec", '1. Raw Data'!L4692="elect"), "Electronics", '1. Raw Data'!L4692)</f>
        <v>Electronics</v>
      </c>
      <c r="M4692" s="9">
        <v>78.900000000000006</v>
      </c>
      <c r="N4692" s="9">
        <f>IF(ISBLANK('1. Raw Data'!N4692), MEDIAN('1. Raw Data'!$N$2:$N$5001), '1. Raw Data'!N4692)</f>
        <v>35.450000000000003</v>
      </c>
      <c r="O4692" s="9">
        <v>5</v>
      </c>
      <c r="P4692" s="9">
        <f>IF(ISBLANK('1. Raw Data'!P4692), 0, '1. Raw Data'!P4692)</f>
        <v>0</v>
      </c>
      <c r="Q4692" s="9">
        <v>355</v>
      </c>
      <c r="R4692" s="9">
        <v>5</v>
      </c>
      <c r="S4692" s="9">
        <f t="shared" si="219"/>
        <v>394.5</v>
      </c>
      <c r="T4692" s="9">
        <f t="shared" si="220"/>
        <v>217.25</v>
      </c>
      <c r="U4692" s="23">
        <f t="shared" si="221"/>
        <v>0.55069708491761726</v>
      </c>
    </row>
    <row r="4693" spans="1:21" x14ac:dyDescent="0.3">
      <c r="A4693" s="9">
        <v>1114</v>
      </c>
      <c r="B4693" s="9" t="str">
        <f>PROPER(TRIM('1. Raw Data'!B4693))</f>
        <v>Customer_4691</v>
      </c>
      <c r="C4693" s="9">
        <f>IF(OR('1. Raw Data'!C4693&lt;18, '1. Raw Data'!C4693&gt;100), MEDIAN('1. Raw Data'!$C$2:$C$5001), '1. Raw Data'!C4693)</f>
        <v>23</v>
      </c>
      <c r="D4693" s="9" t="s">
        <v>5023</v>
      </c>
      <c r="E4693" s="22">
        <v>44960</v>
      </c>
      <c r="F4693" s="9">
        <v>0</v>
      </c>
      <c r="G4693" s="9">
        <v>11238</v>
      </c>
      <c r="H4693" s="15">
        <v>44987</v>
      </c>
      <c r="I4693" s="9" t="s">
        <v>7457</v>
      </c>
      <c r="J4693" s="9">
        <v>108</v>
      </c>
      <c r="K4693" s="9" t="s">
        <v>7496</v>
      </c>
      <c r="L4693" s="9" t="str">
        <f>IF(OR('1. Raw Data'!L4693="Elec", '1. Raw Data'!L4693="elect"), "Electronics", '1. Raw Data'!L4693)</f>
        <v>Electronics</v>
      </c>
      <c r="M4693" s="9">
        <v>986.89</v>
      </c>
      <c r="N4693" s="9">
        <f>IF(ISBLANK('1. Raw Data'!N4693), MEDIAN('1. Raw Data'!$N$2:$N$5001), '1. Raw Data'!N4693)</f>
        <v>486.38</v>
      </c>
      <c r="O4693" s="9">
        <v>1</v>
      </c>
      <c r="P4693" s="9">
        <f>IF(ISBLANK('1. Raw Data'!P4693), 0, '1. Raw Data'!P4693)</f>
        <v>0</v>
      </c>
      <c r="Q4693" s="9">
        <v>467</v>
      </c>
      <c r="R4693" s="9">
        <v>3</v>
      </c>
      <c r="S4693" s="9">
        <f t="shared" si="219"/>
        <v>986.89</v>
      </c>
      <c r="T4693" s="9">
        <f t="shared" si="220"/>
        <v>500.51</v>
      </c>
      <c r="U4693" s="23">
        <f t="shared" si="221"/>
        <v>0.50715885255702253</v>
      </c>
    </row>
    <row r="4694" spans="1:21" x14ac:dyDescent="0.3">
      <c r="A4694" s="9">
        <v>1931</v>
      </c>
      <c r="B4694" s="9" t="str">
        <f>PROPER(TRIM('1. Raw Data'!B4694))</f>
        <v>Customer_4692</v>
      </c>
      <c r="C4694" s="9">
        <f>IF(OR('1. Raw Data'!C4694&lt;18, '1. Raw Data'!C4694&gt;100), MEDIAN('1. Raw Data'!$C$2:$C$5001), '1. Raw Data'!C4694)</f>
        <v>22</v>
      </c>
      <c r="D4694" s="9" t="s">
        <v>5018</v>
      </c>
      <c r="E4694" s="22">
        <v>44547</v>
      </c>
      <c r="F4694" s="9">
        <v>0</v>
      </c>
      <c r="G4694" s="9">
        <v>10958</v>
      </c>
      <c r="H4694" s="15">
        <v>44547</v>
      </c>
      <c r="I4694" s="9" t="s">
        <v>7457</v>
      </c>
      <c r="J4694" s="9">
        <v>144</v>
      </c>
      <c r="K4694" s="9" t="s">
        <v>7462</v>
      </c>
      <c r="L4694" s="9" t="str">
        <f>IF(OR('1. Raw Data'!L4694="Elec", '1. Raw Data'!L4694="elect"), "Electronics", '1. Raw Data'!L4694)</f>
        <v>Electronics</v>
      </c>
      <c r="M4694" s="9">
        <v>966.29</v>
      </c>
      <c r="N4694" s="9">
        <f>IF(ISBLANK('1. Raw Data'!N4694), MEDIAN('1. Raw Data'!$N$2:$N$5001), '1. Raw Data'!N4694)</f>
        <v>468.36</v>
      </c>
      <c r="O4694" s="9">
        <v>1</v>
      </c>
      <c r="P4694" s="9">
        <f>IF(ISBLANK('1. Raw Data'!P4694), 0, '1. Raw Data'!P4694)</f>
        <v>0.1</v>
      </c>
      <c r="Q4694" s="9">
        <v>672</v>
      </c>
      <c r="R4694" s="9">
        <v>3</v>
      </c>
      <c r="S4694" s="9">
        <f t="shared" si="219"/>
        <v>869.66099999999994</v>
      </c>
      <c r="T4694" s="9">
        <f t="shared" si="220"/>
        <v>401.30099999999993</v>
      </c>
      <c r="U4694" s="23">
        <f t="shared" si="221"/>
        <v>0.4614453217978039</v>
      </c>
    </row>
    <row r="4695" spans="1:21" x14ac:dyDescent="0.3">
      <c r="A4695" s="9">
        <v>1673</v>
      </c>
      <c r="B4695" s="9" t="str">
        <f>PROPER(TRIM('1. Raw Data'!B4695))</f>
        <v>Customer_4693</v>
      </c>
      <c r="C4695" s="9">
        <f>IF(OR('1. Raw Data'!C4695&lt;18, '1. Raw Data'!C4695&gt;100), MEDIAN('1. Raw Data'!$C$2:$C$5001), '1. Raw Data'!C4695)</f>
        <v>34</v>
      </c>
      <c r="D4695" s="9" t="s">
        <v>5022</v>
      </c>
      <c r="E4695" s="22">
        <v>44536</v>
      </c>
      <c r="F4695" s="9">
        <v>0</v>
      </c>
      <c r="G4695" s="9">
        <v>12161</v>
      </c>
      <c r="H4695" s="15">
        <v>44359</v>
      </c>
      <c r="I4695" s="9" t="s">
        <v>7455</v>
      </c>
      <c r="J4695" s="9">
        <v>110</v>
      </c>
      <c r="K4695" s="9" t="s">
        <v>7493</v>
      </c>
      <c r="L4695" s="9" t="str">
        <f>IF(OR('1. Raw Data'!L4695="Elec", '1. Raw Data'!L4695="elect"), "Electronics", '1. Raw Data'!L4695)</f>
        <v>Clothing</v>
      </c>
      <c r="M4695" s="9">
        <v>210.12</v>
      </c>
      <c r="N4695" s="9">
        <f>IF(ISBLANK('1. Raw Data'!N4695), MEDIAN('1. Raw Data'!$N$2:$N$5001), '1. Raw Data'!N4695)</f>
        <v>143.13999999999999</v>
      </c>
      <c r="O4695" s="9">
        <v>4</v>
      </c>
      <c r="P4695" s="9">
        <f>IF(ISBLANK('1. Raw Data'!P4695), 0, '1. Raw Data'!P4695)</f>
        <v>0</v>
      </c>
      <c r="Q4695" s="9">
        <v>626</v>
      </c>
      <c r="R4695" s="9">
        <v>4</v>
      </c>
      <c r="S4695" s="9">
        <f t="shared" si="219"/>
        <v>840.48</v>
      </c>
      <c r="T4695" s="9">
        <f t="shared" si="220"/>
        <v>267.92000000000007</v>
      </c>
      <c r="U4695" s="23">
        <f t="shared" si="221"/>
        <v>0.31877022653721693</v>
      </c>
    </row>
    <row r="4696" spans="1:21" x14ac:dyDescent="0.3">
      <c r="A4696" s="9">
        <v>2257</v>
      </c>
      <c r="B4696" s="9" t="str">
        <f>PROPER(TRIM('1. Raw Data'!B4696))</f>
        <v>Customer_4694</v>
      </c>
      <c r="C4696" s="9">
        <f>IF(OR('1. Raw Data'!C4696&lt;18, '1. Raw Data'!C4696&gt;100), MEDIAN('1. Raw Data'!$C$2:$C$5001), '1. Raw Data'!C4696)</f>
        <v>35</v>
      </c>
      <c r="D4696" s="9" t="s">
        <v>5023</v>
      </c>
      <c r="E4696" s="22">
        <v>44165</v>
      </c>
      <c r="F4696" s="9">
        <v>1</v>
      </c>
      <c r="G4696" s="9">
        <v>13256</v>
      </c>
      <c r="H4696" s="15">
        <v>44165</v>
      </c>
      <c r="I4696" s="9" t="s">
        <v>7455</v>
      </c>
      <c r="J4696" s="9">
        <v>123</v>
      </c>
      <c r="K4696" s="9" t="s">
        <v>7502</v>
      </c>
      <c r="L4696" s="9" t="str">
        <f>IF(OR('1. Raw Data'!L4696="Elec", '1. Raw Data'!L4696="elect"), "Electronics", '1. Raw Data'!L4696)</f>
        <v>Electronics</v>
      </c>
      <c r="M4696" s="9">
        <v>720.13</v>
      </c>
      <c r="N4696" s="9">
        <f>IF(ISBLANK('1. Raw Data'!N4696), MEDIAN('1. Raw Data'!$N$2:$N$5001), '1. Raw Data'!N4696)</f>
        <v>332.29</v>
      </c>
      <c r="O4696" s="9">
        <v>2</v>
      </c>
      <c r="P4696" s="9">
        <f>IF(ISBLANK('1. Raw Data'!P4696), 0, '1. Raw Data'!P4696)</f>
        <v>0</v>
      </c>
      <c r="Q4696" s="9">
        <v>625</v>
      </c>
      <c r="R4696" s="9">
        <v>3</v>
      </c>
      <c r="S4696" s="9">
        <f t="shared" si="219"/>
        <v>1440.26</v>
      </c>
      <c r="T4696" s="9">
        <f t="shared" si="220"/>
        <v>775.68</v>
      </c>
      <c r="U4696" s="23">
        <f t="shared" si="221"/>
        <v>0.53856942496493687</v>
      </c>
    </row>
    <row r="4697" spans="1:21" x14ac:dyDescent="0.3">
      <c r="A4697" s="9">
        <v>2034</v>
      </c>
      <c r="B4697" s="9" t="str">
        <f>PROPER(TRIM('1. Raw Data'!B4697))</f>
        <v>Customer_4695</v>
      </c>
      <c r="C4697" s="9">
        <f>IF(OR('1. Raw Data'!C4697&lt;18, '1. Raw Data'!C4697&gt;100), MEDIAN('1. Raw Data'!$C$2:$C$5001), '1. Raw Data'!C4697)</f>
        <v>31</v>
      </c>
      <c r="D4697" s="9" t="s">
        <v>5022</v>
      </c>
      <c r="E4697" s="22">
        <v>44360</v>
      </c>
      <c r="F4697" s="9">
        <v>1</v>
      </c>
      <c r="G4697" s="9">
        <v>12968</v>
      </c>
      <c r="H4697" s="15">
        <v>44360</v>
      </c>
      <c r="I4697" s="9" t="s">
        <v>7456</v>
      </c>
      <c r="J4697" s="9">
        <v>104</v>
      </c>
      <c r="K4697" s="9" t="s">
        <v>7499</v>
      </c>
      <c r="L4697" s="9" t="str">
        <f>IF(OR('1. Raw Data'!L4697="Elec", '1. Raw Data'!L4697="elect"), "Electronics", '1. Raw Data'!L4697)</f>
        <v>Electronics</v>
      </c>
      <c r="M4697" s="9">
        <v>1377.23</v>
      </c>
      <c r="N4697" s="9">
        <f>IF(ISBLANK('1. Raw Data'!N4697), MEDIAN('1. Raw Data'!$N$2:$N$5001), '1. Raw Data'!N4697)</f>
        <v>619.70000000000005</v>
      </c>
      <c r="O4697" s="9">
        <v>5</v>
      </c>
      <c r="P4697" s="9">
        <f>IF(ISBLANK('1. Raw Data'!P4697), 0, '1. Raw Data'!P4697)</f>
        <v>0.1</v>
      </c>
      <c r="Q4697" s="9">
        <v>1298</v>
      </c>
      <c r="R4697" s="9">
        <v>1</v>
      </c>
      <c r="S4697" s="9">
        <f t="shared" si="219"/>
        <v>6197.5349999999999</v>
      </c>
      <c r="T4697" s="9">
        <f t="shared" si="220"/>
        <v>3099.0349999999999</v>
      </c>
      <c r="U4697" s="23">
        <f t="shared" si="221"/>
        <v>0.50004316232179402</v>
      </c>
    </row>
    <row r="4698" spans="1:21" x14ac:dyDescent="0.3">
      <c r="A4698" s="9">
        <v>1205</v>
      </c>
      <c r="B4698" s="9" t="str">
        <f>PROPER(TRIM('1. Raw Data'!B4698))</f>
        <v>Customer_4696</v>
      </c>
      <c r="C4698" s="9">
        <f>IF(OR('1. Raw Data'!C4698&lt;18, '1. Raw Data'!C4698&gt;100), MEDIAN('1. Raw Data'!$C$2:$C$5001), '1. Raw Data'!C4698)</f>
        <v>41</v>
      </c>
      <c r="D4698" s="9" t="s">
        <v>5021</v>
      </c>
      <c r="E4698" s="22">
        <v>45241</v>
      </c>
      <c r="F4698" s="9">
        <v>0</v>
      </c>
      <c r="G4698" s="9">
        <v>11148</v>
      </c>
      <c r="H4698" s="15">
        <v>45241</v>
      </c>
      <c r="I4698" s="9" t="s">
        <v>7456</v>
      </c>
      <c r="J4698" s="9">
        <v>148</v>
      </c>
      <c r="K4698" s="9" t="s">
        <v>7491</v>
      </c>
      <c r="L4698" s="9" t="str">
        <f>IF(OR('1. Raw Data'!L4698="Elec", '1. Raw Data'!L4698="elect"), "Electronics", '1. Raw Data'!L4698)</f>
        <v>Home Appliances</v>
      </c>
      <c r="M4698" s="9">
        <v>347.37</v>
      </c>
      <c r="N4698" s="9">
        <f>IF(ISBLANK('1. Raw Data'!N4698), MEDIAN('1. Raw Data'!$N$2:$N$5001), '1. Raw Data'!N4698)</f>
        <v>157.9</v>
      </c>
      <c r="O4698" s="9">
        <v>4</v>
      </c>
      <c r="P4698" s="9">
        <f>IF(ISBLANK('1. Raw Data'!P4698), 0, '1. Raw Data'!P4698)</f>
        <v>0</v>
      </c>
      <c r="Q4698" s="9">
        <v>417</v>
      </c>
      <c r="R4698" s="9">
        <v>5</v>
      </c>
      <c r="S4698" s="9">
        <f t="shared" si="219"/>
        <v>1389.48</v>
      </c>
      <c r="T4698" s="9">
        <f t="shared" si="220"/>
        <v>757.88</v>
      </c>
      <c r="U4698" s="23">
        <f t="shared" si="221"/>
        <v>0.54544146011457517</v>
      </c>
    </row>
    <row r="4699" spans="1:21" x14ac:dyDescent="0.3">
      <c r="A4699" s="9">
        <v>1246</v>
      </c>
      <c r="B4699" s="9" t="str">
        <f>PROPER(TRIM('1. Raw Data'!B4699))</f>
        <v>Customer_4697</v>
      </c>
      <c r="C4699" s="9">
        <f>IF(OR('1. Raw Data'!C4699&lt;18, '1. Raw Data'!C4699&gt;100), MEDIAN('1. Raw Data'!$C$2:$C$5001), '1. Raw Data'!C4699)</f>
        <v>31</v>
      </c>
      <c r="D4699" s="9" t="s">
        <v>5022</v>
      </c>
      <c r="E4699" s="22">
        <v>43928</v>
      </c>
      <c r="F4699" s="9">
        <v>1</v>
      </c>
      <c r="G4699" s="9">
        <v>13176</v>
      </c>
      <c r="H4699" s="15">
        <v>44016</v>
      </c>
      <c r="I4699" s="9" t="s">
        <v>7455</v>
      </c>
      <c r="J4699" s="9">
        <v>138</v>
      </c>
      <c r="K4699" s="9" t="s">
        <v>7464</v>
      </c>
      <c r="L4699" s="9" t="str">
        <f>IF(OR('1. Raw Data'!L4699="Elec", '1. Raw Data'!L4699="elect"), "Electronics", '1. Raw Data'!L4699)</f>
        <v>Electronics</v>
      </c>
      <c r="M4699" s="9">
        <v>718.59</v>
      </c>
      <c r="N4699" s="9">
        <f>IF(ISBLANK('1. Raw Data'!N4699), MEDIAN('1. Raw Data'!$N$2:$N$5001), '1. Raw Data'!N4699)</f>
        <v>444.78</v>
      </c>
      <c r="O4699" s="9">
        <v>2</v>
      </c>
      <c r="P4699" s="9">
        <f>IF(ISBLANK('1. Raw Data'!P4699), 0, '1. Raw Data'!P4699)</f>
        <v>0</v>
      </c>
      <c r="Q4699" s="9">
        <v>497</v>
      </c>
      <c r="R4699" s="9">
        <v>4</v>
      </c>
      <c r="S4699" s="9">
        <f t="shared" si="219"/>
        <v>1437.18</v>
      </c>
      <c r="T4699" s="9">
        <f t="shared" si="220"/>
        <v>547.62000000000012</v>
      </c>
      <c r="U4699" s="23">
        <f t="shared" si="221"/>
        <v>0.38103786582056531</v>
      </c>
    </row>
    <row r="4700" spans="1:21" x14ac:dyDescent="0.3">
      <c r="A4700" s="9">
        <v>1757</v>
      </c>
      <c r="B4700" s="9" t="str">
        <f>PROPER(TRIM('1. Raw Data'!B4700))</f>
        <v>Customer_4698</v>
      </c>
      <c r="C4700" s="9">
        <f>IF(OR('1. Raw Data'!C4700&lt;18, '1. Raw Data'!C4700&gt;100), MEDIAN('1. Raw Data'!$C$2:$C$5001), '1. Raw Data'!C4700)</f>
        <v>43</v>
      </c>
      <c r="D4700" s="9" t="s">
        <v>5020</v>
      </c>
      <c r="E4700" s="22">
        <v>44355</v>
      </c>
      <c r="F4700" s="9">
        <v>1</v>
      </c>
      <c r="G4700" s="9">
        <v>12284</v>
      </c>
      <c r="H4700" s="15">
        <v>44414</v>
      </c>
      <c r="I4700" s="9" t="s">
        <v>7457</v>
      </c>
      <c r="J4700" s="9">
        <v>130</v>
      </c>
      <c r="K4700" s="9" t="s">
        <v>7487</v>
      </c>
      <c r="L4700" s="9" t="str">
        <f>IF(OR('1. Raw Data'!L4700="Elec", '1. Raw Data'!L4700="elect"), "Electronics", '1. Raw Data'!L4700)</f>
        <v>Home Appliances</v>
      </c>
      <c r="M4700" s="9">
        <v>718.6</v>
      </c>
      <c r="N4700" s="9">
        <f>IF(ISBLANK('1. Raw Data'!N4700), MEDIAN('1. Raw Data'!$N$2:$N$5001), '1. Raw Data'!N4700)</f>
        <v>478.88</v>
      </c>
      <c r="O4700" s="9">
        <v>1</v>
      </c>
      <c r="P4700" s="9">
        <f>IF(ISBLANK('1. Raw Data'!P4700), 0, '1. Raw Data'!P4700)</f>
        <v>0</v>
      </c>
      <c r="Q4700" s="9">
        <v>526</v>
      </c>
      <c r="R4700" s="9">
        <v>4</v>
      </c>
      <c r="S4700" s="9">
        <f t="shared" si="219"/>
        <v>718.6</v>
      </c>
      <c r="T4700" s="9">
        <f t="shared" si="220"/>
        <v>239.72000000000003</v>
      </c>
      <c r="U4700" s="23">
        <f t="shared" si="221"/>
        <v>0.33359309768995271</v>
      </c>
    </row>
    <row r="4701" spans="1:21" x14ac:dyDescent="0.3">
      <c r="A4701" s="9">
        <v>2150</v>
      </c>
      <c r="B4701" s="9" t="str">
        <f>PROPER(TRIM('1. Raw Data'!B4701))</f>
        <v>Customer_4699</v>
      </c>
      <c r="C4701" s="9">
        <f>IF(OR('1. Raw Data'!C4701&lt;18, '1. Raw Data'!C4701&gt;100), MEDIAN('1. Raw Data'!$C$2:$C$5001), '1. Raw Data'!C4701)</f>
        <v>32</v>
      </c>
      <c r="D4701" s="9" t="s">
        <v>5019</v>
      </c>
      <c r="E4701" s="22">
        <v>43887</v>
      </c>
      <c r="F4701" s="9">
        <v>0</v>
      </c>
      <c r="G4701" s="9">
        <v>12700</v>
      </c>
      <c r="H4701" s="15">
        <v>43887</v>
      </c>
      <c r="I4701" s="9" t="s">
        <v>7455</v>
      </c>
      <c r="J4701" s="9">
        <v>141</v>
      </c>
      <c r="K4701" s="9" t="s">
        <v>7490</v>
      </c>
      <c r="L4701" s="9" t="str">
        <f>IF(OR('1. Raw Data'!L4701="Elec", '1. Raw Data'!L4701="elect"), "Electronics", '1. Raw Data'!L4701)</f>
        <v>Electronics</v>
      </c>
      <c r="M4701" s="9">
        <v>1225.5999999999999</v>
      </c>
      <c r="N4701" s="9">
        <f>IF(ISBLANK('1. Raw Data'!N4701), MEDIAN('1. Raw Data'!$N$2:$N$5001), '1. Raw Data'!N4701)</f>
        <v>634.87</v>
      </c>
      <c r="O4701" s="9">
        <v>2</v>
      </c>
      <c r="P4701" s="9">
        <f>IF(ISBLANK('1. Raw Data'!P4701), 0, '1. Raw Data'!P4701)</f>
        <v>0</v>
      </c>
      <c r="Q4701" s="9">
        <v>696</v>
      </c>
      <c r="R4701" s="9">
        <v>7</v>
      </c>
      <c r="S4701" s="9">
        <f t="shared" si="219"/>
        <v>2451.1999999999998</v>
      </c>
      <c r="T4701" s="9">
        <f t="shared" si="220"/>
        <v>1181.4599999999998</v>
      </c>
      <c r="U4701" s="23">
        <f t="shared" si="221"/>
        <v>0.48199249347258483</v>
      </c>
    </row>
    <row r="4702" spans="1:21" x14ac:dyDescent="0.3">
      <c r="A4702" s="9">
        <v>1146</v>
      </c>
      <c r="B4702" s="9" t="str">
        <f>PROPER(TRIM('1. Raw Data'!B4702))</f>
        <v>Customer_4700</v>
      </c>
      <c r="C4702" s="9">
        <f>IF(OR('1. Raw Data'!C4702&lt;18, '1. Raw Data'!C4702&gt;100), MEDIAN('1. Raw Data'!$C$2:$C$5001), '1. Raw Data'!C4702)</f>
        <v>49</v>
      </c>
      <c r="D4702" s="9" t="s">
        <v>5019</v>
      </c>
      <c r="E4702" s="22">
        <v>44595</v>
      </c>
      <c r="F4702" s="9">
        <v>0</v>
      </c>
      <c r="G4702" s="9">
        <v>11828</v>
      </c>
      <c r="H4702" s="15">
        <v>44622</v>
      </c>
      <c r="I4702" s="9" t="s">
        <v>7455</v>
      </c>
      <c r="J4702" s="9">
        <v>123</v>
      </c>
      <c r="K4702" s="9" t="s">
        <v>7502</v>
      </c>
      <c r="L4702" s="9" t="str">
        <f>IF(OR('1. Raw Data'!L4702="Elec", '1. Raw Data'!L4702="elect"), "Electronics", '1. Raw Data'!L4702)</f>
        <v>Home Appliances</v>
      </c>
      <c r="M4702" s="9">
        <v>1245.6400000000001</v>
      </c>
      <c r="N4702" s="9">
        <f>IF(ISBLANK('1. Raw Data'!N4702), MEDIAN('1. Raw Data'!$N$2:$N$5001), '1. Raw Data'!N4702)</f>
        <v>549.11</v>
      </c>
      <c r="O4702" s="9">
        <v>1</v>
      </c>
      <c r="P4702" s="9">
        <f>IF(ISBLANK('1. Raw Data'!P4702), 0, '1. Raw Data'!P4702)</f>
        <v>0</v>
      </c>
      <c r="Q4702" s="9">
        <v>660</v>
      </c>
      <c r="R4702" s="9">
        <v>5</v>
      </c>
      <c r="S4702" s="9">
        <f t="shared" si="219"/>
        <v>1245.6400000000001</v>
      </c>
      <c r="T4702" s="9">
        <f t="shared" si="220"/>
        <v>696.53000000000009</v>
      </c>
      <c r="U4702" s="23">
        <f t="shared" si="221"/>
        <v>0.55917440030827525</v>
      </c>
    </row>
    <row r="4703" spans="1:21" x14ac:dyDescent="0.3">
      <c r="A4703" s="9">
        <v>1117</v>
      </c>
      <c r="B4703" s="9" t="str">
        <f>PROPER(TRIM('1. Raw Data'!B4703))</f>
        <v>Customer_4701</v>
      </c>
      <c r="C4703" s="9">
        <f>IF(OR('1. Raw Data'!C4703&lt;18, '1. Raw Data'!C4703&gt;100), MEDIAN('1. Raw Data'!$C$2:$C$5001), '1. Raw Data'!C4703)</f>
        <v>35</v>
      </c>
      <c r="D4703" s="9" t="s">
        <v>5019</v>
      </c>
      <c r="E4703" s="22">
        <v>44139</v>
      </c>
      <c r="F4703" s="9">
        <v>0</v>
      </c>
      <c r="G4703" s="9">
        <v>10157</v>
      </c>
      <c r="H4703" s="15">
        <v>43932</v>
      </c>
      <c r="I4703" s="9" t="s">
        <v>7455</v>
      </c>
      <c r="J4703" s="9">
        <v>105</v>
      </c>
      <c r="K4703" s="9" t="s">
        <v>7461</v>
      </c>
      <c r="L4703" s="9" t="str">
        <f>IF(OR('1. Raw Data'!L4703="Elec", '1. Raw Data'!L4703="elect"), "Electronics", '1. Raw Data'!L4703)</f>
        <v>Clothing</v>
      </c>
      <c r="M4703" s="9">
        <v>1150.94</v>
      </c>
      <c r="N4703" s="9">
        <f>IF(ISBLANK('1. Raw Data'!N4703), MEDIAN('1. Raw Data'!$N$2:$N$5001), '1. Raw Data'!N4703)</f>
        <v>662.62</v>
      </c>
      <c r="O4703" s="9">
        <v>4</v>
      </c>
      <c r="P4703" s="9">
        <f>IF(ISBLANK('1. Raw Data'!P4703), 0, '1. Raw Data'!P4703)</f>
        <v>0</v>
      </c>
      <c r="Q4703" s="9">
        <v>736</v>
      </c>
      <c r="R4703" s="9">
        <v>5</v>
      </c>
      <c r="S4703" s="9">
        <f t="shared" si="219"/>
        <v>4603.76</v>
      </c>
      <c r="T4703" s="9">
        <f t="shared" si="220"/>
        <v>1953.2800000000002</v>
      </c>
      <c r="U4703" s="23">
        <f t="shared" si="221"/>
        <v>0.42427928475854521</v>
      </c>
    </row>
    <row r="4704" spans="1:21" x14ac:dyDescent="0.3">
      <c r="A4704" s="9">
        <v>2405</v>
      </c>
      <c r="B4704" s="9" t="str">
        <f>PROPER(TRIM('1. Raw Data'!B4704))</f>
        <v>Customer_4702</v>
      </c>
      <c r="C4704" s="9">
        <f>IF(OR('1. Raw Data'!C4704&lt;18, '1. Raw Data'!C4704&gt;100), MEDIAN('1. Raw Data'!$C$2:$C$5001), '1. Raw Data'!C4704)</f>
        <v>58</v>
      </c>
      <c r="D4704" s="9" t="s">
        <v>5022</v>
      </c>
      <c r="E4704" s="22">
        <v>44164</v>
      </c>
      <c r="F4704" s="9">
        <v>0</v>
      </c>
      <c r="G4704" s="9">
        <v>13545</v>
      </c>
      <c r="H4704" s="15">
        <v>44164</v>
      </c>
      <c r="I4704" s="9" t="s">
        <v>7456</v>
      </c>
      <c r="J4704" s="9">
        <v>121</v>
      </c>
      <c r="K4704" s="9" t="s">
        <v>7495</v>
      </c>
      <c r="L4704" s="9" t="str">
        <f>IF(OR('1. Raw Data'!L4704="Elec", '1. Raw Data'!L4704="elect"), "Electronics", '1. Raw Data'!L4704)</f>
        <v>Clothing</v>
      </c>
      <c r="M4704" s="9">
        <v>579.91</v>
      </c>
      <c r="N4704" s="9">
        <f>IF(ISBLANK('1. Raw Data'!N4704), MEDIAN('1. Raw Data'!$N$2:$N$5001), '1. Raw Data'!N4704)</f>
        <v>268.49</v>
      </c>
      <c r="O4704" s="9">
        <v>1</v>
      </c>
      <c r="P4704" s="9">
        <f>IF(ISBLANK('1. Raw Data'!P4704), 0, '1. Raw Data'!P4704)</f>
        <v>0</v>
      </c>
      <c r="Q4704" s="9">
        <v>692</v>
      </c>
      <c r="R4704" s="9">
        <v>6</v>
      </c>
      <c r="S4704" s="9">
        <f t="shared" si="219"/>
        <v>579.91</v>
      </c>
      <c r="T4704" s="9">
        <f t="shared" si="220"/>
        <v>311.41999999999996</v>
      </c>
      <c r="U4704" s="23">
        <f t="shared" si="221"/>
        <v>0.53701436429790828</v>
      </c>
    </row>
    <row r="4705" spans="1:21" x14ac:dyDescent="0.3">
      <c r="A4705" s="9">
        <v>1411</v>
      </c>
      <c r="B4705" s="9" t="str">
        <f>PROPER(TRIM('1. Raw Data'!B4705))</f>
        <v>Customer_4703</v>
      </c>
      <c r="C4705" s="9">
        <f>IF(OR('1. Raw Data'!C4705&lt;18, '1. Raw Data'!C4705&gt;100), MEDIAN('1. Raw Data'!$C$2:$C$5001), '1. Raw Data'!C4705)</f>
        <v>49</v>
      </c>
      <c r="D4705" s="9" t="s">
        <v>5020</v>
      </c>
      <c r="E4705" s="22">
        <v>45002</v>
      </c>
      <c r="F4705" s="9">
        <v>0</v>
      </c>
      <c r="G4705" s="9">
        <v>10907</v>
      </c>
      <c r="H4705" s="15">
        <v>45002</v>
      </c>
      <c r="I4705" s="9" t="s">
        <v>7455</v>
      </c>
      <c r="J4705" s="9">
        <v>106</v>
      </c>
      <c r="K4705" s="9" t="s">
        <v>7477</v>
      </c>
      <c r="L4705" s="9" t="str">
        <f>IF(OR('1. Raw Data'!L4705="Elec", '1. Raw Data'!L4705="elect"), "Electronics", '1. Raw Data'!L4705)</f>
        <v>Sports</v>
      </c>
      <c r="M4705" s="9">
        <v>154.44999999999999</v>
      </c>
      <c r="N4705" s="9">
        <f>IF(ISBLANK('1. Raw Data'!N4705), MEDIAN('1. Raw Data'!$N$2:$N$5001), '1. Raw Data'!N4705)</f>
        <v>64.75</v>
      </c>
      <c r="O4705" s="9">
        <v>2</v>
      </c>
      <c r="P4705" s="9">
        <f>IF(ISBLANK('1. Raw Data'!P4705), 0, '1. Raw Data'!P4705)</f>
        <v>0</v>
      </c>
      <c r="Q4705" s="9">
        <v>395</v>
      </c>
      <c r="R4705" s="9">
        <v>4</v>
      </c>
      <c r="S4705" s="9">
        <f t="shared" si="219"/>
        <v>308.89999999999998</v>
      </c>
      <c r="T4705" s="9">
        <f t="shared" si="220"/>
        <v>179.39999999999998</v>
      </c>
      <c r="U4705" s="23">
        <f t="shared" si="221"/>
        <v>0.58077047588216246</v>
      </c>
    </row>
    <row r="4706" spans="1:21" x14ac:dyDescent="0.3">
      <c r="A4706" s="9">
        <v>1362</v>
      </c>
      <c r="B4706" s="9" t="str">
        <f>PROPER(TRIM('1. Raw Data'!B4706))</f>
        <v>Customer_4704</v>
      </c>
      <c r="C4706" s="9">
        <f>IF(OR('1. Raw Data'!C4706&lt;18, '1. Raw Data'!C4706&gt;100), MEDIAN('1. Raw Data'!$C$2:$C$5001), '1. Raw Data'!C4706)</f>
        <v>42</v>
      </c>
      <c r="D4706" s="9" t="s">
        <v>5022</v>
      </c>
      <c r="E4706" s="22">
        <v>44269</v>
      </c>
      <c r="F4706" s="9">
        <v>1</v>
      </c>
      <c r="G4706" s="9">
        <v>11528</v>
      </c>
      <c r="H4706" s="15">
        <v>44269</v>
      </c>
      <c r="I4706" s="9" t="s">
        <v>7457</v>
      </c>
      <c r="J4706" s="9">
        <v>149</v>
      </c>
      <c r="K4706" s="9" t="s">
        <v>7467</v>
      </c>
      <c r="L4706" s="9" t="str">
        <f>IF(OR('1. Raw Data'!L4706="Elec", '1. Raw Data'!L4706="elect"), "Electronics", '1. Raw Data'!L4706)</f>
        <v>Electronics</v>
      </c>
      <c r="M4706" s="9">
        <v>556.75</v>
      </c>
      <c r="N4706" s="9">
        <f>IF(ISBLANK('1. Raw Data'!N4706), MEDIAN('1. Raw Data'!$N$2:$N$5001), '1. Raw Data'!N4706)</f>
        <v>370.72</v>
      </c>
      <c r="O4706" s="9">
        <v>4</v>
      </c>
      <c r="P4706" s="9">
        <f>IF(ISBLANK('1. Raw Data'!P4706), 0, '1. Raw Data'!P4706)</f>
        <v>0</v>
      </c>
      <c r="Q4706" s="9">
        <v>399</v>
      </c>
      <c r="R4706" s="9">
        <v>7</v>
      </c>
      <c r="S4706" s="9">
        <f t="shared" si="219"/>
        <v>2227</v>
      </c>
      <c r="T4706" s="9">
        <f t="shared" si="220"/>
        <v>744.11999999999989</v>
      </c>
      <c r="U4706" s="23">
        <f t="shared" si="221"/>
        <v>0.33413560844184997</v>
      </c>
    </row>
    <row r="4707" spans="1:21" x14ac:dyDescent="0.3">
      <c r="A4707" s="9">
        <v>1136</v>
      </c>
      <c r="B4707" s="9" t="str">
        <f>PROPER(TRIM('1. Raw Data'!B4707))</f>
        <v>Customer_4705</v>
      </c>
      <c r="C4707" s="9">
        <f>IF(OR('1. Raw Data'!C4707&lt;18, '1. Raw Data'!C4707&gt;100), MEDIAN('1. Raw Data'!$C$2:$C$5001), '1. Raw Data'!C4707)</f>
        <v>36</v>
      </c>
      <c r="D4707" s="9" t="s">
        <v>5018</v>
      </c>
      <c r="E4707" s="22">
        <v>44284</v>
      </c>
      <c r="F4707" s="9">
        <v>0</v>
      </c>
      <c r="G4707" s="9">
        <v>13008</v>
      </c>
      <c r="H4707" s="15">
        <v>44284</v>
      </c>
      <c r="I4707" s="9" t="s">
        <v>7455</v>
      </c>
      <c r="J4707" s="9">
        <v>117</v>
      </c>
      <c r="K4707" s="9" t="s">
        <v>7483</v>
      </c>
      <c r="L4707" s="9" t="str">
        <f>IF(OR('1. Raw Data'!L4707="Elec", '1. Raw Data'!L4707="elect"), "Electronics", '1. Raw Data'!L4707)</f>
        <v>Sports</v>
      </c>
      <c r="M4707" s="9">
        <v>1035.7</v>
      </c>
      <c r="N4707" s="9">
        <f>IF(ISBLANK('1. Raw Data'!N4707), MEDIAN('1. Raw Data'!$N$2:$N$5001), '1. Raw Data'!N4707)</f>
        <v>684.86</v>
      </c>
      <c r="O4707" s="9">
        <v>2</v>
      </c>
      <c r="P4707" s="9">
        <f>IF(ISBLANK('1. Raw Data'!P4707), 0, '1. Raw Data'!P4707)</f>
        <v>0.2</v>
      </c>
      <c r="Q4707" s="9">
        <v>343</v>
      </c>
      <c r="R4707" s="9">
        <v>6</v>
      </c>
      <c r="S4707" s="9">
        <f t="shared" si="219"/>
        <v>1657.1200000000001</v>
      </c>
      <c r="T4707" s="9">
        <f t="shared" si="220"/>
        <v>287.40000000000009</v>
      </c>
      <c r="U4707" s="23">
        <f t="shared" si="221"/>
        <v>0.17343342666795408</v>
      </c>
    </row>
    <row r="4708" spans="1:21" x14ac:dyDescent="0.3">
      <c r="A4708" s="9">
        <v>2198</v>
      </c>
      <c r="B4708" s="9" t="str">
        <f>PROPER(TRIM('1. Raw Data'!B4708))</f>
        <v>Customer_4706</v>
      </c>
      <c r="C4708" s="9">
        <f>IF(OR('1. Raw Data'!C4708&lt;18, '1. Raw Data'!C4708&gt;100), MEDIAN('1. Raw Data'!$C$2:$C$5001), '1. Raw Data'!C4708)</f>
        <v>40</v>
      </c>
      <c r="D4708" s="9" t="s">
        <v>5020</v>
      </c>
      <c r="E4708" s="22">
        <v>45156</v>
      </c>
      <c r="F4708" s="9">
        <v>0</v>
      </c>
      <c r="G4708" s="9">
        <v>13345</v>
      </c>
      <c r="H4708" s="15">
        <v>45156</v>
      </c>
      <c r="I4708" s="9" t="s">
        <v>7455</v>
      </c>
      <c r="J4708" s="9">
        <v>125</v>
      </c>
      <c r="K4708" s="9" t="s">
        <v>7479</v>
      </c>
      <c r="L4708" s="9" t="str">
        <f>IF(OR('1. Raw Data'!L4708="Elec", '1. Raw Data'!L4708="elect"), "Electronics", '1. Raw Data'!L4708)</f>
        <v>Sports</v>
      </c>
      <c r="M4708" s="9">
        <v>1068.98</v>
      </c>
      <c r="N4708" s="9">
        <f>IF(ISBLANK('1. Raw Data'!N4708), MEDIAN('1. Raw Data'!$N$2:$N$5001), '1. Raw Data'!N4708)</f>
        <v>740.56</v>
      </c>
      <c r="O4708" s="9">
        <v>2</v>
      </c>
      <c r="P4708" s="9">
        <f>IF(ISBLANK('1. Raw Data'!P4708), 0, '1. Raw Data'!P4708)</f>
        <v>0</v>
      </c>
      <c r="Q4708" s="9">
        <v>502</v>
      </c>
      <c r="R4708" s="9">
        <v>3</v>
      </c>
      <c r="S4708" s="9">
        <f t="shared" si="219"/>
        <v>2137.96</v>
      </c>
      <c r="T4708" s="9">
        <f t="shared" si="220"/>
        <v>656.84000000000015</v>
      </c>
      <c r="U4708" s="23">
        <f t="shared" si="221"/>
        <v>0.30722745046680017</v>
      </c>
    </row>
    <row r="4709" spans="1:21" x14ac:dyDescent="0.3">
      <c r="A4709" s="9">
        <v>2312</v>
      </c>
      <c r="B4709" s="9" t="str">
        <f>PROPER(TRIM('1. Raw Data'!B4709))</f>
        <v>Customer_4707</v>
      </c>
      <c r="C4709" s="9">
        <f>IF(OR('1. Raw Data'!C4709&lt;18, '1. Raw Data'!C4709&gt;100), MEDIAN('1. Raw Data'!$C$2:$C$5001), '1. Raw Data'!C4709)</f>
        <v>61</v>
      </c>
      <c r="D4709" s="9" t="s">
        <v>5020</v>
      </c>
      <c r="E4709" s="22">
        <v>44351</v>
      </c>
      <c r="F4709" s="9">
        <v>0</v>
      </c>
      <c r="G4709" s="9">
        <v>13961</v>
      </c>
      <c r="H4709" s="15">
        <v>44292</v>
      </c>
      <c r="I4709" s="9" t="s">
        <v>7455</v>
      </c>
      <c r="J4709" s="9">
        <v>124</v>
      </c>
      <c r="K4709" s="9" t="s">
        <v>7497</v>
      </c>
      <c r="L4709" s="9" t="str">
        <f>IF(OR('1. Raw Data'!L4709="Elec", '1. Raw Data'!L4709="elect"), "Electronics", '1. Raw Data'!L4709)</f>
        <v>Home Appliances</v>
      </c>
      <c r="M4709" s="9">
        <v>1449.25</v>
      </c>
      <c r="N4709" s="9">
        <f>IF(ISBLANK('1. Raw Data'!N4709), MEDIAN('1. Raw Data'!$N$2:$N$5001), '1. Raw Data'!N4709)</f>
        <v>785.79</v>
      </c>
      <c r="O4709" s="9">
        <v>3</v>
      </c>
      <c r="P4709" s="9">
        <f>IF(ISBLANK('1. Raw Data'!P4709), 0, '1. Raw Data'!P4709)</f>
        <v>0</v>
      </c>
      <c r="Q4709" s="9">
        <v>622</v>
      </c>
      <c r="R4709" s="9">
        <v>7</v>
      </c>
      <c r="S4709" s="9">
        <f t="shared" si="219"/>
        <v>4347.75</v>
      </c>
      <c r="T4709" s="9">
        <f t="shared" si="220"/>
        <v>1990.38</v>
      </c>
      <c r="U4709" s="23">
        <f t="shared" si="221"/>
        <v>0.45779541141969987</v>
      </c>
    </row>
    <row r="4710" spans="1:21" x14ac:dyDescent="0.3">
      <c r="A4710" s="9">
        <v>1957</v>
      </c>
      <c r="B4710" s="9" t="str">
        <f>PROPER(TRIM('1. Raw Data'!B4710))</f>
        <v>Customer_4708</v>
      </c>
      <c r="C4710" s="9">
        <f>IF(OR('1. Raw Data'!C4710&lt;18, '1. Raw Data'!C4710&gt;100), MEDIAN('1. Raw Data'!$C$2:$C$5001), '1. Raw Data'!C4710)</f>
        <v>29</v>
      </c>
      <c r="D4710" s="9" t="s">
        <v>5022</v>
      </c>
      <c r="E4710" s="22">
        <v>45218</v>
      </c>
      <c r="F4710" s="9">
        <v>0</v>
      </c>
      <c r="G4710" s="9">
        <v>12900</v>
      </c>
      <c r="H4710" s="15">
        <v>45218</v>
      </c>
      <c r="I4710" s="9" t="s">
        <v>7456</v>
      </c>
      <c r="J4710" s="9">
        <v>122</v>
      </c>
      <c r="K4710" s="9" t="s">
        <v>7465</v>
      </c>
      <c r="L4710" s="9" t="str">
        <f>IF(OR('1. Raw Data'!L4710="Elec", '1. Raw Data'!L4710="elect"), "Electronics", '1. Raw Data'!L4710)</f>
        <v>Clothing</v>
      </c>
      <c r="M4710" s="9">
        <v>707.78</v>
      </c>
      <c r="N4710" s="9">
        <f>IF(ISBLANK('1. Raw Data'!N4710), MEDIAN('1. Raw Data'!$N$2:$N$5001), '1. Raw Data'!N4710)</f>
        <v>345.54</v>
      </c>
      <c r="O4710" s="9">
        <v>1</v>
      </c>
      <c r="P4710" s="9">
        <f>IF(ISBLANK('1. Raw Data'!P4710), 0, '1. Raw Data'!P4710)</f>
        <v>0</v>
      </c>
      <c r="Q4710" s="9">
        <v>390</v>
      </c>
      <c r="R4710" s="9">
        <v>7</v>
      </c>
      <c r="S4710" s="9">
        <f t="shared" si="219"/>
        <v>707.78</v>
      </c>
      <c r="T4710" s="9">
        <f t="shared" si="220"/>
        <v>362.23999999999995</v>
      </c>
      <c r="U4710" s="23">
        <f t="shared" si="221"/>
        <v>0.51179745118539655</v>
      </c>
    </row>
    <row r="4711" spans="1:21" x14ac:dyDescent="0.3">
      <c r="A4711" s="9">
        <v>1018</v>
      </c>
      <c r="B4711" s="9" t="str">
        <f>PROPER(TRIM('1. Raw Data'!B4711))</f>
        <v>Customer_4709</v>
      </c>
      <c r="C4711" s="9">
        <f>IF(OR('1. Raw Data'!C4711&lt;18, '1. Raw Data'!C4711&gt;100), MEDIAN('1. Raw Data'!$C$2:$C$5001), '1. Raw Data'!C4711)</f>
        <v>40</v>
      </c>
      <c r="D4711" s="9" t="s">
        <v>5022</v>
      </c>
      <c r="E4711" s="22">
        <v>44254</v>
      </c>
      <c r="F4711" s="9">
        <v>0</v>
      </c>
      <c r="G4711" s="9">
        <v>11140</v>
      </c>
      <c r="H4711" s="15">
        <v>44254</v>
      </c>
      <c r="I4711" s="9" t="s">
        <v>7457</v>
      </c>
      <c r="J4711" s="9">
        <v>113</v>
      </c>
      <c r="K4711" s="9" t="s">
        <v>7460</v>
      </c>
      <c r="L4711" s="9" t="str">
        <f>IF(OR('1. Raw Data'!L4711="Elec", '1. Raw Data'!L4711="elect"), "Electronics", '1. Raw Data'!L4711)</f>
        <v>Electronics</v>
      </c>
      <c r="M4711" s="9">
        <v>967.03</v>
      </c>
      <c r="N4711" s="9">
        <f>IF(ISBLANK('1. Raw Data'!N4711), MEDIAN('1. Raw Data'!$N$2:$N$5001), '1. Raw Data'!N4711)</f>
        <v>610.13</v>
      </c>
      <c r="O4711" s="9">
        <v>1</v>
      </c>
      <c r="P4711" s="9">
        <f>IF(ISBLANK('1. Raw Data'!P4711), 0, '1. Raw Data'!P4711)</f>
        <v>0</v>
      </c>
      <c r="Q4711" s="9">
        <v>355</v>
      </c>
      <c r="R4711" s="9">
        <v>8</v>
      </c>
      <c r="S4711" s="9">
        <f t="shared" si="219"/>
        <v>967.03</v>
      </c>
      <c r="T4711" s="9">
        <f t="shared" si="220"/>
        <v>356.9</v>
      </c>
      <c r="U4711" s="23">
        <f t="shared" si="221"/>
        <v>0.36906817782281831</v>
      </c>
    </row>
    <row r="4712" spans="1:21" x14ac:dyDescent="0.3">
      <c r="A4712" s="9">
        <v>1194</v>
      </c>
      <c r="B4712" s="9" t="str">
        <f>PROPER(TRIM('1. Raw Data'!B4712))</f>
        <v>Customer_4710</v>
      </c>
      <c r="C4712" s="9">
        <f>IF(OR('1. Raw Data'!C4712&lt;18, '1. Raw Data'!C4712&gt;100), MEDIAN('1. Raw Data'!$C$2:$C$5001), '1. Raw Data'!C4712)</f>
        <v>45</v>
      </c>
      <c r="D4712" s="9" t="s">
        <v>5019</v>
      </c>
      <c r="E4712" s="22">
        <v>44323</v>
      </c>
      <c r="F4712" s="9">
        <v>1</v>
      </c>
      <c r="G4712" s="9">
        <v>12933</v>
      </c>
      <c r="H4712" s="15">
        <v>44382</v>
      </c>
      <c r="I4712" s="9" t="s">
        <v>7457</v>
      </c>
      <c r="J4712" s="9">
        <v>117</v>
      </c>
      <c r="K4712" s="9" t="s">
        <v>7483</v>
      </c>
      <c r="L4712" s="9" t="str">
        <f>IF(OR('1. Raw Data'!L4712="Elec", '1. Raw Data'!L4712="elect"), "Electronics", '1. Raw Data'!L4712)</f>
        <v>Electronics</v>
      </c>
      <c r="M4712" s="9">
        <v>831.83</v>
      </c>
      <c r="N4712" s="9">
        <f>IF(ISBLANK('1. Raw Data'!N4712), MEDIAN('1. Raw Data'!$N$2:$N$5001), '1. Raw Data'!N4712)</f>
        <v>377.77</v>
      </c>
      <c r="O4712" s="9">
        <v>2</v>
      </c>
      <c r="P4712" s="9">
        <f>IF(ISBLANK('1. Raw Data'!P4712), 0, '1. Raw Data'!P4712)</f>
        <v>0</v>
      </c>
      <c r="Q4712" s="9">
        <v>1117</v>
      </c>
      <c r="R4712" s="9">
        <v>4</v>
      </c>
      <c r="S4712" s="9">
        <f t="shared" si="219"/>
        <v>1663.66</v>
      </c>
      <c r="T4712" s="9">
        <f t="shared" si="220"/>
        <v>908.12000000000012</v>
      </c>
      <c r="U4712" s="23">
        <f t="shared" si="221"/>
        <v>0.54585672553286135</v>
      </c>
    </row>
    <row r="4713" spans="1:21" x14ac:dyDescent="0.3">
      <c r="A4713" s="9">
        <v>1329</v>
      </c>
      <c r="B4713" s="9" t="str">
        <f>PROPER(TRIM('1. Raw Data'!B4713))</f>
        <v>Customer_4711</v>
      </c>
      <c r="C4713" s="9">
        <f>IF(OR('1. Raw Data'!C4713&lt;18, '1. Raw Data'!C4713&gt;100), MEDIAN('1. Raw Data'!$C$2:$C$5001), '1. Raw Data'!C4713)</f>
        <v>37</v>
      </c>
      <c r="D4713" s="9" t="s">
        <v>5020</v>
      </c>
      <c r="E4713" s="22">
        <v>45165</v>
      </c>
      <c r="F4713" s="9">
        <v>0</v>
      </c>
      <c r="G4713" s="9">
        <v>13645</v>
      </c>
      <c r="H4713" s="15">
        <v>45165</v>
      </c>
      <c r="I4713" s="9" t="s">
        <v>7456</v>
      </c>
      <c r="J4713" s="9">
        <v>114</v>
      </c>
      <c r="K4713" s="9" t="s">
        <v>7463</v>
      </c>
      <c r="L4713" s="9" t="str">
        <f>IF(OR('1. Raw Data'!L4713="Elec", '1. Raw Data'!L4713="elect"), "Electronics", '1. Raw Data'!L4713)</f>
        <v>Home Appliances</v>
      </c>
      <c r="M4713" s="9">
        <v>268.39999999999998</v>
      </c>
      <c r="N4713" s="9">
        <f>IF(ISBLANK('1. Raw Data'!N4713), MEDIAN('1. Raw Data'!$N$2:$N$5001), '1. Raw Data'!N4713)</f>
        <v>429.51499999999999</v>
      </c>
      <c r="O4713" s="9">
        <v>1</v>
      </c>
      <c r="P4713" s="9">
        <f>IF(ISBLANK('1. Raw Data'!P4713), 0, '1. Raw Data'!P4713)</f>
        <v>0.2</v>
      </c>
      <c r="Q4713" s="9">
        <v>493</v>
      </c>
      <c r="R4713" s="9">
        <v>3</v>
      </c>
      <c r="S4713" s="9">
        <f t="shared" si="219"/>
        <v>214.72</v>
      </c>
      <c r="T4713" s="9">
        <f t="shared" si="220"/>
        <v>-214.79499999999999</v>
      </c>
      <c r="U4713" s="23">
        <f t="shared" si="221"/>
        <v>-1.0003492921013413</v>
      </c>
    </row>
    <row r="4714" spans="1:21" x14ac:dyDescent="0.3">
      <c r="A4714" s="9">
        <v>1174</v>
      </c>
      <c r="B4714" s="9" t="str">
        <f>PROPER(TRIM('1. Raw Data'!B4714))</f>
        <v>Customer_4712</v>
      </c>
      <c r="C4714" s="9">
        <f>IF(OR('1. Raw Data'!C4714&lt;18, '1. Raw Data'!C4714&gt;100), MEDIAN('1. Raw Data'!$C$2:$C$5001), '1. Raw Data'!C4714)</f>
        <v>60</v>
      </c>
      <c r="D4714" s="9" t="s">
        <v>5019</v>
      </c>
      <c r="E4714" s="22">
        <v>44669</v>
      </c>
      <c r="F4714" s="9">
        <v>1</v>
      </c>
      <c r="G4714" s="9">
        <v>11559</v>
      </c>
      <c r="H4714" s="15">
        <v>44669</v>
      </c>
      <c r="I4714" s="9" t="s">
        <v>7456</v>
      </c>
      <c r="J4714" s="9">
        <v>134</v>
      </c>
      <c r="K4714" s="9" t="s">
        <v>7482</v>
      </c>
      <c r="L4714" s="9" t="str">
        <f>IF(OR('1. Raw Data'!L4714="Elec", '1. Raw Data'!L4714="elect"), "Electronics", '1. Raw Data'!L4714)</f>
        <v>Sports</v>
      </c>
      <c r="M4714" s="9">
        <v>718.74</v>
      </c>
      <c r="N4714" s="9">
        <f>IF(ISBLANK('1. Raw Data'!N4714), MEDIAN('1. Raw Data'!$N$2:$N$5001), '1. Raw Data'!N4714)</f>
        <v>342.63</v>
      </c>
      <c r="O4714" s="9">
        <v>5</v>
      </c>
      <c r="P4714" s="9">
        <f>IF(ISBLANK('1. Raw Data'!P4714), 0, '1. Raw Data'!P4714)</f>
        <v>0.05</v>
      </c>
      <c r="Q4714" s="9">
        <v>626</v>
      </c>
      <c r="R4714" s="9">
        <v>4</v>
      </c>
      <c r="S4714" s="9">
        <f t="shared" si="219"/>
        <v>3414.0149999999999</v>
      </c>
      <c r="T4714" s="9">
        <f t="shared" si="220"/>
        <v>1700.8649999999998</v>
      </c>
      <c r="U4714" s="23">
        <f t="shared" si="221"/>
        <v>0.49820079876626194</v>
      </c>
    </row>
    <row r="4715" spans="1:21" x14ac:dyDescent="0.3">
      <c r="A4715" s="9">
        <v>2001</v>
      </c>
      <c r="B4715" s="9" t="str">
        <f>PROPER(TRIM('1. Raw Data'!B4715))</f>
        <v>Customer_4713</v>
      </c>
      <c r="C4715" s="9">
        <f>IF(OR('1. Raw Data'!C4715&lt;18, '1. Raw Data'!C4715&gt;100), MEDIAN('1. Raw Data'!$C$2:$C$5001), '1. Raw Data'!C4715)</f>
        <v>21</v>
      </c>
      <c r="D4715" s="9" t="s">
        <v>5018</v>
      </c>
      <c r="E4715" s="22">
        <v>44882</v>
      </c>
      <c r="F4715" s="9">
        <v>0</v>
      </c>
      <c r="G4715" s="9">
        <v>12107</v>
      </c>
      <c r="H4715" s="15">
        <v>44882</v>
      </c>
      <c r="I4715" s="9" t="s">
        <v>7456</v>
      </c>
      <c r="J4715" s="9">
        <v>126</v>
      </c>
      <c r="K4715" s="9" t="s">
        <v>7469</v>
      </c>
      <c r="L4715" s="9" t="str">
        <f>IF(OR('1. Raw Data'!L4715="Elec", '1. Raw Data'!L4715="elect"), "Electronics", '1. Raw Data'!L4715)</f>
        <v>Home Appliances</v>
      </c>
      <c r="M4715" s="9">
        <v>840.01</v>
      </c>
      <c r="N4715" s="9">
        <f>IF(ISBLANK('1. Raw Data'!N4715), MEDIAN('1. Raw Data'!$N$2:$N$5001), '1. Raw Data'!N4715)</f>
        <v>575.80999999999995</v>
      </c>
      <c r="O4715" s="9">
        <v>1</v>
      </c>
      <c r="P4715" s="9">
        <f>IF(ISBLANK('1. Raw Data'!P4715), 0, '1. Raw Data'!P4715)</f>
        <v>0</v>
      </c>
      <c r="Q4715" s="9">
        <v>776</v>
      </c>
      <c r="R4715" s="9">
        <v>1</v>
      </c>
      <c r="S4715" s="9">
        <f t="shared" si="219"/>
        <v>840.01</v>
      </c>
      <c r="T4715" s="9">
        <f t="shared" si="220"/>
        <v>264.20000000000005</v>
      </c>
      <c r="U4715" s="23">
        <f t="shared" si="221"/>
        <v>0.31452006523731868</v>
      </c>
    </row>
    <row r="4716" spans="1:21" x14ac:dyDescent="0.3">
      <c r="A4716" s="9">
        <v>1448</v>
      </c>
      <c r="B4716" s="9" t="str">
        <f>PROPER(TRIM('1. Raw Data'!B4716))</f>
        <v>Customer_4714</v>
      </c>
      <c r="C4716" s="9">
        <f>IF(OR('1. Raw Data'!C4716&lt;18, '1. Raw Data'!C4716&gt;100), MEDIAN('1. Raw Data'!$C$2:$C$5001), '1. Raw Data'!C4716)</f>
        <v>66</v>
      </c>
      <c r="D4716" s="9" t="s">
        <v>5021</v>
      </c>
      <c r="E4716" s="22">
        <v>43872</v>
      </c>
      <c r="F4716" s="9">
        <v>0</v>
      </c>
      <c r="G4716" s="9">
        <v>12448</v>
      </c>
      <c r="H4716" s="15">
        <v>44137</v>
      </c>
      <c r="I4716" s="9" t="s">
        <v>7457</v>
      </c>
      <c r="J4716" s="9">
        <v>119</v>
      </c>
      <c r="K4716" s="9" t="s">
        <v>7459</v>
      </c>
      <c r="L4716" s="9" t="str">
        <f>IF(OR('1. Raw Data'!L4716="Elec", '1. Raw Data'!L4716="elect"), "Electronics", '1. Raw Data'!L4716)</f>
        <v>Sports</v>
      </c>
      <c r="M4716" s="9">
        <v>1428.59</v>
      </c>
      <c r="N4716" s="9">
        <f>IF(ISBLANK('1. Raw Data'!N4716), MEDIAN('1. Raw Data'!$N$2:$N$5001), '1. Raw Data'!N4716)</f>
        <v>884.22</v>
      </c>
      <c r="O4716" s="9">
        <v>4</v>
      </c>
      <c r="P4716" s="9">
        <f>IF(ISBLANK('1. Raw Data'!P4716), 0, '1. Raw Data'!P4716)</f>
        <v>0</v>
      </c>
      <c r="Q4716" s="9">
        <v>390</v>
      </c>
      <c r="R4716" s="9">
        <v>5</v>
      </c>
      <c r="S4716" s="9">
        <f t="shared" si="219"/>
        <v>5714.36</v>
      </c>
      <c r="T4716" s="9">
        <f t="shared" si="220"/>
        <v>2177.4799999999996</v>
      </c>
      <c r="U4716" s="23">
        <f t="shared" si="221"/>
        <v>0.38105404629739809</v>
      </c>
    </row>
    <row r="4717" spans="1:21" x14ac:dyDescent="0.3">
      <c r="A4717" s="9">
        <v>1945</v>
      </c>
      <c r="B4717" s="9" t="str">
        <f>PROPER(TRIM('1. Raw Data'!B4717))</f>
        <v>Customer_4715</v>
      </c>
      <c r="C4717" s="9">
        <f>IF(OR('1. Raw Data'!C4717&lt;18, '1. Raw Data'!C4717&gt;100), MEDIAN('1. Raw Data'!$C$2:$C$5001), '1. Raw Data'!C4717)</f>
        <v>50</v>
      </c>
      <c r="D4717" s="9" t="s">
        <v>5019</v>
      </c>
      <c r="E4717" s="22">
        <v>45228</v>
      </c>
      <c r="F4717" s="9">
        <v>0</v>
      </c>
      <c r="G4717" s="9">
        <v>11897</v>
      </c>
      <c r="H4717" s="15">
        <v>45228</v>
      </c>
      <c r="I4717" s="9" t="s">
        <v>7457</v>
      </c>
      <c r="J4717" s="9">
        <v>126</v>
      </c>
      <c r="K4717" s="9" t="s">
        <v>7469</v>
      </c>
      <c r="L4717" s="9" t="str">
        <f>IF(OR('1. Raw Data'!L4717="Elec", '1. Raw Data'!L4717="elect"), "Electronics", '1. Raw Data'!L4717)</f>
        <v>Electronics</v>
      </c>
      <c r="M4717" s="9">
        <v>581.48</v>
      </c>
      <c r="N4717" s="9">
        <f>IF(ISBLANK('1. Raw Data'!N4717), MEDIAN('1. Raw Data'!$N$2:$N$5001), '1. Raw Data'!N4717)</f>
        <v>255.91</v>
      </c>
      <c r="O4717" s="9">
        <v>1</v>
      </c>
      <c r="P4717" s="9">
        <f>IF(ISBLANK('1. Raw Data'!P4717), 0, '1. Raw Data'!P4717)</f>
        <v>0</v>
      </c>
      <c r="Q4717" s="9">
        <v>430</v>
      </c>
      <c r="R4717" s="9">
        <v>5</v>
      </c>
      <c r="S4717" s="9">
        <f t="shared" si="219"/>
        <v>581.48</v>
      </c>
      <c r="T4717" s="9">
        <f t="shared" si="220"/>
        <v>325.57000000000005</v>
      </c>
      <c r="U4717" s="23">
        <f t="shared" si="221"/>
        <v>0.55989887872325794</v>
      </c>
    </row>
    <row r="4718" spans="1:21" x14ac:dyDescent="0.3">
      <c r="A4718" s="9">
        <v>2377</v>
      </c>
      <c r="B4718" s="9" t="str">
        <f>PROPER(TRIM('1. Raw Data'!B4718))</f>
        <v>Customer_4716</v>
      </c>
      <c r="C4718" s="9">
        <f>IF(OR('1. Raw Data'!C4718&lt;18, '1. Raw Data'!C4718&gt;100), MEDIAN('1. Raw Data'!$C$2:$C$5001), '1. Raw Data'!C4718)</f>
        <v>36</v>
      </c>
      <c r="D4718" s="9" t="s">
        <v>5022</v>
      </c>
      <c r="E4718" s="22">
        <v>43849</v>
      </c>
      <c r="F4718" s="9">
        <v>0</v>
      </c>
      <c r="G4718" s="9">
        <v>10827</v>
      </c>
      <c r="H4718" s="15">
        <v>43849</v>
      </c>
      <c r="I4718" s="9" t="s">
        <v>7455</v>
      </c>
      <c r="J4718" s="9">
        <v>103</v>
      </c>
      <c r="K4718" s="9" t="s">
        <v>7472</v>
      </c>
      <c r="L4718" s="9" t="str">
        <f>IF(OR('1. Raw Data'!L4718="Elec", '1. Raw Data'!L4718="elect"), "Electronics", '1. Raw Data'!L4718)</f>
        <v>Home Appliances</v>
      </c>
      <c r="M4718" s="9">
        <v>1471.14</v>
      </c>
      <c r="N4718" s="9">
        <f>IF(ISBLANK('1. Raw Data'!N4718), MEDIAN('1. Raw Data'!$N$2:$N$5001), '1. Raw Data'!N4718)</f>
        <v>629.42999999999995</v>
      </c>
      <c r="O4718" s="9">
        <v>5</v>
      </c>
      <c r="P4718" s="9">
        <f>IF(ISBLANK('1. Raw Data'!P4718), 0, '1. Raw Data'!P4718)</f>
        <v>0</v>
      </c>
      <c r="Q4718" s="9">
        <v>407</v>
      </c>
      <c r="R4718" s="9">
        <v>6</v>
      </c>
      <c r="S4718" s="9">
        <f t="shared" si="219"/>
        <v>7355.7000000000007</v>
      </c>
      <c r="T4718" s="9">
        <f t="shared" si="220"/>
        <v>4208.5500000000011</v>
      </c>
      <c r="U4718" s="23">
        <f t="shared" si="221"/>
        <v>0.57214813002161602</v>
      </c>
    </row>
    <row r="4719" spans="1:21" x14ac:dyDescent="0.3">
      <c r="A4719" s="9">
        <v>1140</v>
      </c>
      <c r="B4719" s="9" t="str">
        <f>PROPER(TRIM('1. Raw Data'!B4719))</f>
        <v>Customer_4717</v>
      </c>
      <c r="C4719" s="9">
        <f>IF(OR('1. Raw Data'!C4719&lt;18, '1. Raw Data'!C4719&gt;100), MEDIAN('1. Raw Data'!$C$2:$C$5001), '1. Raw Data'!C4719)</f>
        <v>36</v>
      </c>
      <c r="D4719" s="9" t="s">
        <v>5023</v>
      </c>
      <c r="E4719" s="22">
        <v>44801</v>
      </c>
      <c r="F4719" s="9">
        <v>0</v>
      </c>
      <c r="G4719" s="9">
        <v>11800</v>
      </c>
      <c r="H4719" s="15">
        <v>44801</v>
      </c>
      <c r="I4719" s="9" t="s">
        <v>7457</v>
      </c>
      <c r="J4719" s="9">
        <v>102</v>
      </c>
      <c r="K4719" s="9" t="s">
        <v>7494</v>
      </c>
      <c r="L4719" s="9" t="str">
        <f>IF(OR('1. Raw Data'!L4719="Elec", '1. Raw Data'!L4719="elect"), "Electronics", '1. Raw Data'!L4719)</f>
        <v>Sports</v>
      </c>
      <c r="M4719" s="9">
        <v>836.34</v>
      </c>
      <c r="N4719" s="9">
        <f>IF(ISBLANK('1. Raw Data'!N4719), MEDIAN('1. Raw Data'!$N$2:$N$5001), '1. Raw Data'!N4719)</f>
        <v>546</v>
      </c>
      <c r="O4719" s="9">
        <v>2</v>
      </c>
      <c r="P4719" s="9">
        <f>IF(ISBLANK('1. Raw Data'!P4719), 0, '1. Raw Data'!P4719)</f>
        <v>0</v>
      </c>
      <c r="Q4719" s="9">
        <v>857</v>
      </c>
      <c r="R4719" s="9">
        <v>6</v>
      </c>
      <c r="S4719" s="9">
        <f t="shared" si="219"/>
        <v>1672.68</v>
      </c>
      <c r="T4719" s="9">
        <f t="shared" si="220"/>
        <v>580.68000000000006</v>
      </c>
      <c r="U4719" s="23">
        <f t="shared" si="221"/>
        <v>0.34715546308917428</v>
      </c>
    </row>
    <row r="4720" spans="1:21" x14ac:dyDescent="0.3">
      <c r="A4720" s="9">
        <v>1757</v>
      </c>
      <c r="B4720" s="9" t="str">
        <f>PROPER(TRIM('1. Raw Data'!B4720))</f>
        <v>Customer_4718</v>
      </c>
      <c r="C4720" s="9">
        <f>IF(OR('1. Raw Data'!C4720&lt;18, '1. Raw Data'!C4720&gt;100), MEDIAN('1. Raw Data'!$C$2:$C$5001), '1. Raw Data'!C4720)</f>
        <v>40</v>
      </c>
      <c r="D4720" s="9" t="s">
        <v>5021</v>
      </c>
      <c r="E4720" s="22">
        <v>44101</v>
      </c>
      <c r="F4720" s="9">
        <v>1</v>
      </c>
      <c r="G4720" s="9">
        <v>11203</v>
      </c>
      <c r="H4720" s="15">
        <v>44101</v>
      </c>
      <c r="I4720" s="9" t="s">
        <v>7456</v>
      </c>
      <c r="J4720" s="9">
        <v>128</v>
      </c>
      <c r="K4720" s="9" t="s">
        <v>7473</v>
      </c>
      <c r="L4720" s="9" t="str">
        <f>IF(OR('1. Raw Data'!L4720="Elec", '1. Raw Data'!L4720="elect"), "Electronics", '1. Raw Data'!L4720)</f>
        <v>Home Appliances</v>
      </c>
      <c r="M4720" s="9">
        <v>401.58</v>
      </c>
      <c r="N4720" s="9">
        <f>IF(ISBLANK('1. Raw Data'!N4720), MEDIAN('1. Raw Data'!$N$2:$N$5001), '1. Raw Data'!N4720)</f>
        <v>257.29000000000002</v>
      </c>
      <c r="O4720" s="9">
        <v>1</v>
      </c>
      <c r="P4720" s="9">
        <f>IF(ISBLANK('1. Raw Data'!P4720), 0, '1. Raw Data'!P4720)</f>
        <v>0</v>
      </c>
      <c r="Q4720" s="9">
        <v>526</v>
      </c>
      <c r="R4720" s="9">
        <v>4</v>
      </c>
      <c r="S4720" s="9">
        <f t="shared" si="219"/>
        <v>401.58</v>
      </c>
      <c r="T4720" s="9">
        <f t="shared" si="220"/>
        <v>144.28999999999996</v>
      </c>
      <c r="U4720" s="23">
        <f t="shared" si="221"/>
        <v>0.35930574231784446</v>
      </c>
    </row>
    <row r="4721" spans="1:21" x14ac:dyDescent="0.3">
      <c r="A4721" s="9">
        <v>1929</v>
      </c>
      <c r="B4721" s="9" t="str">
        <f>PROPER(TRIM('1. Raw Data'!B4721))</f>
        <v>Customer_4719</v>
      </c>
      <c r="C4721" s="9">
        <f>IF(OR('1. Raw Data'!C4721&lt;18, '1. Raw Data'!C4721&gt;100), MEDIAN('1. Raw Data'!$C$2:$C$5001), '1. Raw Data'!C4721)</f>
        <v>27</v>
      </c>
      <c r="D4721" s="9" t="s">
        <v>5018</v>
      </c>
      <c r="E4721" s="22">
        <v>45156</v>
      </c>
      <c r="F4721" s="9">
        <v>0</v>
      </c>
      <c r="G4721" s="9">
        <v>13303</v>
      </c>
      <c r="H4721" s="15">
        <v>45156</v>
      </c>
      <c r="I4721" s="9" t="s">
        <v>7457</v>
      </c>
      <c r="J4721" s="9">
        <v>102</v>
      </c>
      <c r="K4721" s="9" t="s">
        <v>7494</v>
      </c>
      <c r="L4721" s="9" t="str">
        <f>IF(OR('1. Raw Data'!L4721="Elec", '1. Raw Data'!L4721="elect"), "Electronics", '1. Raw Data'!L4721)</f>
        <v>Clothing</v>
      </c>
      <c r="M4721" s="9">
        <v>327.91</v>
      </c>
      <c r="N4721" s="9">
        <f>IF(ISBLANK('1. Raw Data'!N4721), MEDIAN('1. Raw Data'!$N$2:$N$5001), '1. Raw Data'!N4721)</f>
        <v>197.17</v>
      </c>
      <c r="O4721" s="9">
        <v>4</v>
      </c>
      <c r="P4721" s="9">
        <f>IF(ISBLANK('1. Raw Data'!P4721), 0, '1. Raw Data'!P4721)</f>
        <v>0</v>
      </c>
      <c r="Q4721" s="9">
        <v>502</v>
      </c>
      <c r="R4721" s="9">
        <v>5</v>
      </c>
      <c r="S4721" s="9">
        <f t="shared" si="219"/>
        <v>1311.64</v>
      </c>
      <c r="T4721" s="9">
        <f t="shared" si="220"/>
        <v>522.96000000000015</v>
      </c>
      <c r="U4721" s="23">
        <f t="shared" si="221"/>
        <v>0.39870696227623442</v>
      </c>
    </row>
    <row r="4722" spans="1:21" x14ac:dyDescent="0.3">
      <c r="A4722" s="9">
        <v>1092</v>
      </c>
      <c r="B4722" s="9" t="str">
        <f>PROPER(TRIM('1. Raw Data'!B4722))</f>
        <v>Customer_4720</v>
      </c>
      <c r="C4722" s="9">
        <f>IF(OR('1. Raw Data'!C4722&lt;18, '1. Raw Data'!C4722&gt;100), MEDIAN('1. Raw Data'!$C$2:$C$5001), '1. Raw Data'!C4722)</f>
        <v>34</v>
      </c>
      <c r="D4722" s="9" t="s">
        <v>5022</v>
      </c>
      <c r="E4722" s="22">
        <v>44185</v>
      </c>
      <c r="F4722" s="9">
        <v>1</v>
      </c>
      <c r="G4722" s="9">
        <v>12523</v>
      </c>
      <c r="H4722" s="15">
        <v>44185</v>
      </c>
      <c r="I4722" s="9" t="s">
        <v>7457</v>
      </c>
      <c r="J4722" s="9">
        <v>122</v>
      </c>
      <c r="K4722" s="9" t="s">
        <v>7465</v>
      </c>
      <c r="L4722" s="9" t="str">
        <f>IF(OR('1. Raw Data'!L4722="Elec", '1. Raw Data'!L4722="elect"), "Electronics", '1. Raw Data'!L4722)</f>
        <v>Home Appliances</v>
      </c>
      <c r="M4722" s="9">
        <v>255.46</v>
      </c>
      <c r="N4722" s="9">
        <f>IF(ISBLANK('1. Raw Data'!N4722), MEDIAN('1. Raw Data'!$N$2:$N$5001), '1. Raw Data'!N4722)</f>
        <v>117.21</v>
      </c>
      <c r="O4722" s="9">
        <v>5</v>
      </c>
      <c r="P4722" s="9">
        <f>IF(ISBLANK('1. Raw Data'!P4722), 0, '1. Raw Data'!P4722)</f>
        <v>0</v>
      </c>
      <c r="Q4722" s="9">
        <v>822</v>
      </c>
      <c r="R4722" s="9">
        <v>5</v>
      </c>
      <c r="S4722" s="9">
        <f t="shared" si="219"/>
        <v>1277.3</v>
      </c>
      <c r="T4722" s="9">
        <f t="shared" si="220"/>
        <v>691.25</v>
      </c>
      <c r="U4722" s="23">
        <f t="shared" si="221"/>
        <v>0.54118061536052608</v>
      </c>
    </row>
    <row r="4723" spans="1:21" x14ac:dyDescent="0.3">
      <c r="A4723" s="9">
        <v>1238</v>
      </c>
      <c r="B4723" s="9" t="str">
        <f>PROPER(TRIM('1. Raw Data'!B4723))</f>
        <v>Customer_4721</v>
      </c>
      <c r="C4723" s="9">
        <f>IF(OR('1. Raw Data'!C4723&lt;18, '1. Raw Data'!C4723&gt;100), MEDIAN('1. Raw Data'!$C$2:$C$5001), '1. Raw Data'!C4723)</f>
        <v>42</v>
      </c>
      <c r="D4723" s="9" t="s">
        <v>5021</v>
      </c>
      <c r="E4723" s="22">
        <v>45062</v>
      </c>
      <c r="F4723" s="9">
        <v>0</v>
      </c>
      <c r="G4723" s="9">
        <v>12702</v>
      </c>
      <c r="H4723" s="15">
        <v>45062</v>
      </c>
      <c r="I4723" s="9" t="s">
        <v>7457</v>
      </c>
      <c r="J4723" s="9">
        <v>107</v>
      </c>
      <c r="K4723" s="9" t="s">
        <v>7485</v>
      </c>
      <c r="L4723" s="9" t="str">
        <f>IF(OR('1. Raw Data'!L4723="Elec", '1. Raw Data'!L4723="elect"), "Electronics", '1. Raw Data'!L4723)</f>
        <v>Electronics</v>
      </c>
      <c r="M4723" s="9">
        <v>706.75</v>
      </c>
      <c r="N4723" s="9">
        <f>IF(ISBLANK('1. Raw Data'!N4723), MEDIAN('1. Raw Data'!$N$2:$N$5001), '1. Raw Data'!N4723)</f>
        <v>384.53</v>
      </c>
      <c r="O4723" s="9">
        <v>3</v>
      </c>
      <c r="P4723" s="9">
        <f>IF(ISBLANK('1. Raw Data'!P4723), 0, '1. Raw Data'!P4723)</f>
        <v>0</v>
      </c>
      <c r="Q4723" s="9">
        <v>596</v>
      </c>
      <c r="R4723" s="9">
        <v>3</v>
      </c>
      <c r="S4723" s="9">
        <f t="shared" si="219"/>
        <v>2120.25</v>
      </c>
      <c r="T4723" s="9">
        <f t="shared" si="220"/>
        <v>966.66000000000008</v>
      </c>
      <c r="U4723" s="23">
        <f t="shared" si="221"/>
        <v>0.45591793420587201</v>
      </c>
    </row>
    <row r="4724" spans="1:21" x14ac:dyDescent="0.3">
      <c r="A4724" s="9">
        <v>1204</v>
      </c>
      <c r="B4724" s="9" t="str">
        <f>PROPER(TRIM('1. Raw Data'!B4724))</f>
        <v>Customer_4722</v>
      </c>
      <c r="C4724" s="9">
        <f>IF(OR('1. Raw Data'!C4724&lt;18, '1. Raw Data'!C4724&gt;100), MEDIAN('1. Raw Data'!$C$2:$C$5001), '1. Raw Data'!C4724)</f>
        <v>58</v>
      </c>
      <c r="D4724" s="9" t="s">
        <v>5022</v>
      </c>
      <c r="E4724" s="22">
        <v>43848</v>
      </c>
      <c r="F4724" s="9">
        <v>0</v>
      </c>
      <c r="G4724" s="9">
        <v>10844</v>
      </c>
      <c r="H4724" s="15">
        <v>43848</v>
      </c>
      <c r="I4724" s="9" t="s">
        <v>7457</v>
      </c>
      <c r="J4724" s="9">
        <v>104</v>
      </c>
      <c r="K4724" s="9" t="s">
        <v>7499</v>
      </c>
      <c r="L4724" s="9" t="str">
        <f>IF(OR('1. Raw Data'!L4724="Elec", '1. Raw Data'!L4724="elect"), "Electronics", '1. Raw Data'!L4724)</f>
        <v>Home Appliances</v>
      </c>
      <c r="M4724" s="9">
        <v>81.790000000000006</v>
      </c>
      <c r="N4724" s="9">
        <f>IF(ISBLANK('1. Raw Data'!N4724), MEDIAN('1. Raw Data'!$N$2:$N$5001), '1. Raw Data'!N4724)</f>
        <v>47.51</v>
      </c>
      <c r="O4724" s="9">
        <v>2</v>
      </c>
      <c r="P4724" s="9">
        <f>IF(ISBLANK('1. Raw Data'!P4724), 0, '1. Raw Data'!P4724)</f>
        <v>0.2</v>
      </c>
      <c r="Q4724" s="9">
        <v>510</v>
      </c>
      <c r="R4724" s="9">
        <v>3</v>
      </c>
      <c r="S4724" s="9">
        <f t="shared" si="219"/>
        <v>130.864</v>
      </c>
      <c r="T4724" s="9">
        <f t="shared" si="220"/>
        <v>35.844000000000008</v>
      </c>
      <c r="U4724" s="23">
        <f t="shared" si="221"/>
        <v>0.27390267758894737</v>
      </c>
    </row>
    <row r="4725" spans="1:21" x14ac:dyDescent="0.3">
      <c r="A4725" s="9">
        <v>1559</v>
      </c>
      <c r="B4725" s="9" t="str">
        <f>PROPER(TRIM('1. Raw Data'!B4725))</f>
        <v>Customer_4723</v>
      </c>
      <c r="C4725" s="9">
        <f>IF(OR('1. Raw Data'!C4725&lt;18, '1. Raw Data'!C4725&gt;100), MEDIAN('1. Raw Data'!$C$2:$C$5001), '1. Raw Data'!C4725)</f>
        <v>70</v>
      </c>
      <c r="D4725" s="9" t="s">
        <v>5019</v>
      </c>
      <c r="E4725" s="22">
        <v>44289</v>
      </c>
      <c r="F4725" s="9">
        <v>0</v>
      </c>
      <c r="G4725" s="9">
        <v>12971</v>
      </c>
      <c r="H4725" s="15">
        <v>44259</v>
      </c>
      <c r="I4725" s="9" t="s">
        <v>7455</v>
      </c>
      <c r="J4725" s="9">
        <v>149</v>
      </c>
      <c r="K4725" s="9" t="s">
        <v>7467</v>
      </c>
      <c r="L4725" s="9" t="str">
        <f>IF(OR('1. Raw Data'!L4725="Elec", '1. Raw Data'!L4725="elect"), "Electronics", '1. Raw Data'!L4725)</f>
        <v>Electronics</v>
      </c>
      <c r="M4725" s="9">
        <v>695.32</v>
      </c>
      <c r="N4725" s="9">
        <f>IF(ISBLANK('1. Raw Data'!N4725), MEDIAN('1. Raw Data'!$N$2:$N$5001), '1. Raw Data'!N4725)</f>
        <v>472.57</v>
      </c>
      <c r="O4725" s="9">
        <v>2</v>
      </c>
      <c r="P4725" s="9">
        <f>IF(ISBLANK('1. Raw Data'!P4725), 0, '1. Raw Data'!P4725)</f>
        <v>0.2</v>
      </c>
      <c r="Q4725" s="9">
        <v>809</v>
      </c>
      <c r="R4725" s="9">
        <v>7</v>
      </c>
      <c r="S4725" s="9">
        <f t="shared" si="219"/>
        <v>1112.5120000000002</v>
      </c>
      <c r="T4725" s="9">
        <f t="shared" si="220"/>
        <v>167.37200000000018</v>
      </c>
      <c r="U4725" s="23">
        <f t="shared" si="221"/>
        <v>0.1504451187942244</v>
      </c>
    </row>
    <row r="4726" spans="1:21" x14ac:dyDescent="0.3">
      <c r="A4726" s="9">
        <v>2456</v>
      </c>
      <c r="B4726" s="9" t="str">
        <f>PROPER(TRIM('1. Raw Data'!B4726))</f>
        <v>Customer_4724</v>
      </c>
      <c r="C4726" s="9">
        <f>IF(OR('1. Raw Data'!C4726&lt;18, '1. Raw Data'!C4726&gt;100), MEDIAN('1. Raw Data'!$C$2:$C$5001), '1. Raw Data'!C4726)</f>
        <v>44</v>
      </c>
      <c r="D4726" s="9" t="s">
        <v>5022</v>
      </c>
      <c r="E4726" s="22">
        <v>44347</v>
      </c>
      <c r="F4726" s="9">
        <v>0</v>
      </c>
      <c r="G4726" s="9">
        <v>11268</v>
      </c>
      <c r="H4726" s="15">
        <v>44347</v>
      </c>
      <c r="I4726" s="9" t="s">
        <v>7456</v>
      </c>
      <c r="J4726" s="9">
        <v>138</v>
      </c>
      <c r="K4726" s="9" t="s">
        <v>7464</v>
      </c>
      <c r="L4726" s="9" t="str">
        <f>IF(OR('1. Raw Data'!L4726="Elec", '1. Raw Data'!L4726="elect"), "Electronics", '1. Raw Data'!L4726)</f>
        <v>Electronics</v>
      </c>
      <c r="M4726" s="9">
        <v>1483.19</v>
      </c>
      <c r="N4726" s="9">
        <f>IF(ISBLANK('1. Raw Data'!N4726), MEDIAN('1. Raw Data'!$N$2:$N$5001), '1. Raw Data'!N4726)</f>
        <v>668.66</v>
      </c>
      <c r="O4726" s="9">
        <v>2</v>
      </c>
      <c r="P4726" s="9">
        <f>IF(ISBLANK('1. Raw Data'!P4726), 0, '1. Raw Data'!P4726)</f>
        <v>0</v>
      </c>
      <c r="Q4726" s="9">
        <v>537</v>
      </c>
      <c r="R4726" s="9">
        <v>2</v>
      </c>
      <c r="S4726" s="9">
        <f t="shared" si="219"/>
        <v>2966.38</v>
      </c>
      <c r="T4726" s="9">
        <f t="shared" si="220"/>
        <v>1629.0600000000002</v>
      </c>
      <c r="U4726" s="23">
        <f t="shared" si="221"/>
        <v>0.5491744146063553</v>
      </c>
    </row>
    <row r="4727" spans="1:21" x14ac:dyDescent="0.3">
      <c r="A4727" s="9">
        <v>1244</v>
      </c>
      <c r="B4727" s="9" t="str">
        <f>PROPER(TRIM('1. Raw Data'!B4727))</f>
        <v>Customer_4725</v>
      </c>
      <c r="C4727" s="9">
        <f>IF(OR('1. Raw Data'!C4727&lt;18, '1. Raw Data'!C4727&gt;100), MEDIAN('1. Raw Data'!$C$2:$C$5001), '1. Raw Data'!C4727)</f>
        <v>43</v>
      </c>
      <c r="D4727" s="9" t="s">
        <v>5018</v>
      </c>
      <c r="E4727" s="22">
        <v>45076</v>
      </c>
      <c r="F4727" s="9">
        <v>0</v>
      </c>
      <c r="G4727" s="9">
        <v>13664</v>
      </c>
      <c r="H4727" s="15">
        <v>45076</v>
      </c>
      <c r="I4727" s="9" t="s">
        <v>7457</v>
      </c>
      <c r="J4727" s="9">
        <v>139</v>
      </c>
      <c r="K4727" s="9" t="s">
        <v>7486</v>
      </c>
      <c r="L4727" s="9" t="str">
        <f>IF(OR('1. Raw Data'!L4727="Elec", '1. Raw Data'!L4727="elect"), "Electronics", '1. Raw Data'!L4727)</f>
        <v>Home Appliances</v>
      </c>
      <c r="M4727" s="9">
        <v>1021.65</v>
      </c>
      <c r="N4727" s="9">
        <f>IF(ISBLANK('1. Raw Data'!N4727), MEDIAN('1. Raw Data'!$N$2:$N$5001), '1. Raw Data'!N4727)</f>
        <v>566.64</v>
      </c>
      <c r="O4727" s="9">
        <v>5</v>
      </c>
      <c r="P4727" s="9">
        <f>IF(ISBLANK('1. Raw Data'!P4727), 0, '1. Raw Data'!P4727)</f>
        <v>0</v>
      </c>
      <c r="Q4727" s="9">
        <v>338</v>
      </c>
      <c r="R4727" s="9">
        <v>5</v>
      </c>
      <c r="S4727" s="9">
        <f t="shared" si="219"/>
        <v>5108.25</v>
      </c>
      <c r="T4727" s="9">
        <f t="shared" si="220"/>
        <v>2275.0500000000002</v>
      </c>
      <c r="U4727" s="23">
        <f t="shared" si="221"/>
        <v>0.44536778740273092</v>
      </c>
    </row>
    <row r="4728" spans="1:21" x14ac:dyDescent="0.3">
      <c r="A4728" s="9">
        <v>1831</v>
      </c>
      <c r="B4728" s="9" t="str">
        <f>PROPER(TRIM('1. Raw Data'!B4728))</f>
        <v>Customer_4726</v>
      </c>
      <c r="C4728" s="9">
        <f>IF(OR('1. Raw Data'!C4728&lt;18, '1. Raw Data'!C4728&gt;100), MEDIAN('1. Raw Data'!$C$2:$C$5001), '1. Raw Data'!C4728)</f>
        <v>32</v>
      </c>
      <c r="D4728" s="9" t="s">
        <v>5023</v>
      </c>
      <c r="E4728" s="22">
        <v>44456</v>
      </c>
      <c r="F4728" s="9">
        <v>1</v>
      </c>
      <c r="G4728" s="9">
        <v>10637</v>
      </c>
      <c r="H4728" s="15">
        <v>44456</v>
      </c>
      <c r="I4728" s="9" t="s">
        <v>7456</v>
      </c>
      <c r="J4728" s="9">
        <v>120</v>
      </c>
      <c r="K4728" s="9" t="s">
        <v>7488</v>
      </c>
      <c r="L4728" s="9" t="str">
        <f>IF(OR('1. Raw Data'!L4728="Elec", '1. Raw Data'!L4728="elect"), "Electronics", '1. Raw Data'!L4728)</f>
        <v>Home Appliances</v>
      </c>
      <c r="M4728" s="9">
        <v>1151.69</v>
      </c>
      <c r="N4728" s="9">
        <f>IF(ISBLANK('1. Raw Data'!N4728), MEDIAN('1. Raw Data'!$N$2:$N$5001), '1. Raw Data'!N4728)</f>
        <v>515.17999999999995</v>
      </c>
      <c r="O4728" s="9">
        <v>1</v>
      </c>
      <c r="P4728" s="9">
        <f>IF(ISBLANK('1. Raw Data'!P4728), 0, '1. Raw Data'!P4728)</f>
        <v>0</v>
      </c>
      <c r="Q4728" s="9">
        <v>1092</v>
      </c>
      <c r="R4728" s="9">
        <v>2</v>
      </c>
      <c r="S4728" s="9">
        <f t="shared" si="219"/>
        <v>1151.69</v>
      </c>
      <c r="T4728" s="9">
        <f t="shared" si="220"/>
        <v>636.5100000000001</v>
      </c>
      <c r="U4728" s="23">
        <f t="shared" si="221"/>
        <v>0.55267476491069656</v>
      </c>
    </row>
    <row r="4729" spans="1:21" x14ac:dyDescent="0.3">
      <c r="A4729" s="9">
        <v>2340</v>
      </c>
      <c r="B4729" s="9" t="str">
        <f>PROPER(TRIM('1. Raw Data'!B4729))</f>
        <v>Customer_4727</v>
      </c>
      <c r="C4729" s="9">
        <f>IF(OR('1. Raw Data'!C4729&lt;18, '1. Raw Data'!C4729&gt;100), MEDIAN('1. Raw Data'!$C$2:$C$5001), '1. Raw Data'!C4729)</f>
        <v>40</v>
      </c>
      <c r="D4729" s="9" t="s">
        <v>5019</v>
      </c>
      <c r="E4729" s="22">
        <v>45290</v>
      </c>
      <c r="F4729" s="9">
        <v>0</v>
      </c>
      <c r="G4729" s="9">
        <v>10648</v>
      </c>
      <c r="H4729" s="15">
        <v>45290</v>
      </c>
      <c r="I4729" s="9" t="s">
        <v>7456</v>
      </c>
      <c r="J4729" s="9">
        <v>106</v>
      </c>
      <c r="K4729" s="9" t="s">
        <v>7477</v>
      </c>
      <c r="L4729" s="9" t="str">
        <f>IF(OR('1. Raw Data'!L4729="Elec", '1. Raw Data'!L4729="elect"), "Electronics", '1. Raw Data'!L4729)</f>
        <v>Home Appliances</v>
      </c>
      <c r="M4729" s="9">
        <v>222.56</v>
      </c>
      <c r="N4729" s="9">
        <f>IF(ISBLANK('1. Raw Data'!N4729), MEDIAN('1. Raw Data'!$N$2:$N$5001), '1. Raw Data'!N4729)</f>
        <v>429.51499999999999</v>
      </c>
      <c r="O4729" s="9">
        <v>1</v>
      </c>
      <c r="P4729" s="9">
        <f>IF(ISBLANK('1. Raw Data'!P4729), 0, '1. Raw Data'!P4729)</f>
        <v>0.1</v>
      </c>
      <c r="Q4729" s="9">
        <v>368</v>
      </c>
      <c r="R4729" s="9">
        <v>2</v>
      </c>
      <c r="S4729" s="9">
        <f t="shared" si="219"/>
        <v>200.304</v>
      </c>
      <c r="T4729" s="9">
        <f t="shared" si="220"/>
        <v>-229.21099999999998</v>
      </c>
      <c r="U4729" s="23">
        <f t="shared" si="221"/>
        <v>-1.1443156402268551</v>
      </c>
    </row>
    <row r="4730" spans="1:21" x14ac:dyDescent="0.3">
      <c r="A4730" s="9">
        <v>1924</v>
      </c>
      <c r="B4730" s="9" t="str">
        <f>PROPER(TRIM('1. Raw Data'!B4730))</f>
        <v>Customer_4728</v>
      </c>
      <c r="C4730" s="9">
        <f>IF(OR('1. Raw Data'!C4730&lt;18, '1. Raw Data'!C4730&gt;100), MEDIAN('1. Raw Data'!$C$2:$C$5001), '1. Raw Data'!C4730)</f>
        <v>30</v>
      </c>
      <c r="D4730" s="9" t="s">
        <v>5019</v>
      </c>
      <c r="E4730" s="22">
        <v>45283</v>
      </c>
      <c r="F4730" s="9">
        <v>0</v>
      </c>
      <c r="G4730" s="9">
        <v>13639</v>
      </c>
      <c r="H4730" s="15">
        <v>45283</v>
      </c>
      <c r="I4730" s="9" t="s">
        <v>7457</v>
      </c>
      <c r="J4730" s="9">
        <v>109</v>
      </c>
      <c r="K4730" s="9" t="s">
        <v>7466</v>
      </c>
      <c r="L4730" s="9" t="str">
        <f>IF(OR('1. Raw Data'!L4730="Elec", '1. Raw Data'!L4730="elect"), "Electronics", '1. Raw Data'!L4730)</f>
        <v>Clothing</v>
      </c>
      <c r="M4730" s="9">
        <v>736</v>
      </c>
      <c r="N4730" s="9">
        <f>IF(ISBLANK('1. Raw Data'!N4730), MEDIAN('1. Raw Data'!$N$2:$N$5001), '1. Raw Data'!N4730)</f>
        <v>338.59</v>
      </c>
      <c r="O4730" s="9">
        <v>1</v>
      </c>
      <c r="P4730" s="9">
        <f>IF(ISBLANK('1. Raw Data'!P4730), 0, '1. Raw Data'!P4730)</f>
        <v>0.2</v>
      </c>
      <c r="Q4730" s="9">
        <v>375</v>
      </c>
      <c r="R4730" s="9">
        <v>6</v>
      </c>
      <c r="S4730" s="9">
        <f t="shared" si="219"/>
        <v>588.80000000000007</v>
      </c>
      <c r="T4730" s="9">
        <f t="shared" si="220"/>
        <v>250.21000000000009</v>
      </c>
      <c r="U4730" s="23">
        <f t="shared" si="221"/>
        <v>0.42494904891304358</v>
      </c>
    </row>
    <row r="4731" spans="1:21" x14ac:dyDescent="0.3">
      <c r="A4731" s="9">
        <v>1294</v>
      </c>
      <c r="B4731" s="9" t="str">
        <f>PROPER(TRIM('1. Raw Data'!B4731))</f>
        <v>Customer_4729</v>
      </c>
      <c r="C4731" s="9">
        <f>IF(OR('1. Raw Data'!C4731&lt;18, '1. Raw Data'!C4731&gt;100), MEDIAN('1. Raw Data'!$C$2:$C$5001), '1. Raw Data'!C4731)</f>
        <v>36</v>
      </c>
      <c r="D4731" s="9" t="s">
        <v>5018</v>
      </c>
      <c r="E4731" s="22">
        <v>45177</v>
      </c>
      <c r="F4731" s="9">
        <v>0</v>
      </c>
      <c r="G4731" s="9">
        <v>12260</v>
      </c>
      <c r="H4731" s="15">
        <v>45147</v>
      </c>
      <c r="I4731" s="9" t="s">
        <v>7455</v>
      </c>
      <c r="J4731" s="9">
        <v>131</v>
      </c>
      <c r="K4731" s="9" t="s">
        <v>7504</v>
      </c>
      <c r="L4731" s="9" t="str">
        <f>IF(OR('1. Raw Data'!L4731="Elec", '1. Raw Data'!L4731="elect"), "Electronics", '1. Raw Data'!L4731)</f>
        <v>Clothing</v>
      </c>
      <c r="M4731" s="9">
        <v>465.02</v>
      </c>
      <c r="N4731" s="9">
        <f>IF(ISBLANK('1. Raw Data'!N4731), MEDIAN('1. Raw Data'!$N$2:$N$5001), '1. Raw Data'!N4731)</f>
        <v>302.66000000000003</v>
      </c>
      <c r="O4731" s="9">
        <v>1</v>
      </c>
      <c r="P4731" s="9">
        <f>IF(ISBLANK('1. Raw Data'!P4731), 0, '1. Raw Data'!P4731)</f>
        <v>0.1</v>
      </c>
      <c r="Q4731" s="9">
        <v>511</v>
      </c>
      <c r="R4731" s="9">
        <v>5</v>
      </c>
      <c r="S4731" s="9">
        <f t="shared" si="219"/>
        <v>418.51799999999997</v>
      </c>
      <c r="T4731" s="9">
        <f t="shared" si="220"/>
        <v>115.85799999999995</v>
      </c>
      <c r="U4731" s="23">
        <f t="shared" si="221"/>
        <v>0.27682919253174287</v>
      </c>
    </row>
    <row r="4732" spans="1:21" x14ac:dyDescent="0.3">
      <c r="A4732" s="9">
        <v>1639</v>
      </c>
      <c r="B4732" s="9" t="str">
        <f>PROPER(TRIM('1. Raw Data'!B4732))</f>
        <v>Customer_4730</v>
      </c>
      <c r="C4732" s="9">
        <f>IF(OR('1. Raw Data'!C4732&lt;18, '1. Raw Data'!C4732&gt;100), MEDIAN('1. Raw Data'!$C$2:$C$5001), '1. Raw Data'!C4732)</f>
        <v>54</v>
      </c>
      <c r="D4732" s="9" t="s">
        <v>5018</v>
      </c>
      <c r="E4732" s="22">
        <v>44394</v>
      </c>
      <c r="F4732" s="9">
        <v>1</v>
      </c>
      <c r="G4732" s="9">
        <v>11629</v>
      </c>
      <c r="H4732" s="15">
        <v>44394</v>
      </c>
      <c r="I4732" s="9" t="s">
        <v>7455</v>
      </c>
      <c r="J4732" s="9">
        <v>126</v>
      </c>
      <c r="K4732" s="9" t="s">
        <v>7469</v>
      </c>
      <c r="L4732" s="9" t="str">
        <f>IF(OR('1. Raw Data'!L4732="Elec", '1. Raw Data'!L4732="elect"), "Electronics", '1. Raw Data'!L4732)</f>
        <v>Sports</v>
      </c>
      <c r="M4732" s="9">
        <v>1346.44</v>
      </c>
      <c r="N4732" s="9">
        <f>IF(ISBLANK('1. Raw Data'!N4732), MEDIAN('1. Raw Data'!$N$2:$N$5001), '1. Raw Data'!N4732)</f>
        <v>641.47</v>
      </c>
      <c r="O4732" s="9">
        <v>2</v>
      </c>
      <c r="P4732" s="9">
        <f>IF(ISBLANK('1. Raw Data'!P4732), 0, '1. Raw Data'!P4732)</f>
        <v>0</v>
      </c>
      <c r="Q4732" s="9">
        <v>1264</v>
      </c>
      <c r="R4732" s="9">
        <v>4</v>
      </c>
      <c r="S4732" s="9">
        <f t="shared" si="219"/>
        <v>2692.88</v>
      </c>
      <c r="T4732" s="9">
        <f t="shared" si="220"/>
        <v>1409.94</v>
      </c>
      <c r="U4732" s="23">
        <f t="shared" si="221"/>
        <v>0.52358070170226667</v>
      </c>
    </row>
    <row r="4733" spans="1:21" x14ac:dyDescent="0.3">
      <c r="A4733" s="9">
        <v>1855</v>
      </c>
      <c r="B4733" s="9" t="str">
        <f>PROPER(TRIM('1. Raw Data'!B4733))</f>
        <v>Customer_4731</v>
      </c>
      <c r="C4733" s="9">
        <f>IF(OR('1. Raw Data'!C4733&lt;18, '1. Raw Data'!C4733&gt;100), MEDIAN('1. Raw Data'!$C$2:$C$5001), '1. Raw Data'!C4733)</f>
        <v>47</v>
      </c>
      <c r="D4733" s="9" t="s">
        <v>5021</v>
      </c>
      <c r="E4733" s="22">
        <v>44698</v>
      </c>
      <c r="F4733" s="9">
        <v>0</v>
      </c>
      <c r="G4733" s="9">
        <v>13966</v>
      </c>
      <c r="H4733" s="15">
        <v>44698</v>
      </c>
      <c r="I4733" s="9" t="s">
        <v>7455</v>
      </c>
      <c r="J4733" s="9">
        <v>136</v>
      </c>
      <c r="K4733" s="9" t="s">
        <v>7503</v>
      </c>
      <c r="L4733" s="9" t="str">
        <f>IF(OR('1. Raw Data'!L4733="Elec", '1. Raw Data'!L4733="elect"), "Electronics", '1. Raw Data'!L4733)</f>
        <v>Home Appliances</v>
      </c>
      <c r="M4733" s="9">
        <v>312.87</v>
      </c>
      <c r="N4733" s="9">
        <f>IF(ISBLANK('1. Raw Data'!N4733), MEDIAN('1. Raw Data'!$N$2:$N$5001), '1. Raw Data'!N4733)</f>
        <v>164.3</v>
      </c>
      <c r="O4733" s="9">
        <v>3</v>
      </c>
      <c r="P4733" s="9">
        <f>IF(ISBLANK('1. Raw Data'!P4733), 0, '1. Raw Data'!P4733)</f>
        <v>0</v>
      </c>
      <c r="Q4733" s="9">
        <v>805</v>
      </c>
      <c r="R4733" s="9">
        <v>5</v>
      </c>
      <c r="S4733" s="9">
        <f t="shared" si="219"/>
        <v>938.61</v>
      </c>
      <c r="T4733" s="9">
        <f t="shared" si="220"/>
        <v>445.71</v>
      </c>
      <c r="U4733" s="23">
        <f t="shared" si="221"/>
        <v>0.47486176367181254</v>
      </c>
    </row>
    <row r="4734" spans="1:21" x14ac:dyDescent="0.3">
      <c r="A4734" s="9">
        <v>2305</v>
      </c>
      <c r="B4734" s="9" t="str">
        <f>PROPER(TRIM('1. Raw Data'!B4734))</f>
        <v>Customer_4732</v>
      </c>
      <c r="C4734" s="9">
        <f>IF(OR('1. Raw Data'!C4734&lt;18, '1. Raw Data'!C4734&gt;100), MEDIAN('1. Raw Data'!$C$2:$C$5001), '1. Raw Data'!C4734)</f>
        <v>43</v>
      </c>
      <c r="D4734" s="9" t="s">
        <v>5023</v>
      </c>
      <c r="E4734" s="22">
        <v>44836</v>
      </c>
      <c r="F4734" s="9">
        <v>1</v>
      </c>
      <c r="G4734" s="9">
        <v>13530</v>
      </c>
      <c r="H4734" s="15">
        <v>44602</v>
      </c>
      <c r="I4734" s="9" t="s">
        <v>7457</v>
      </c>
      <c r="J4734" s="9">
        <v>126</v>
      </c>
      <c r="K4734" s="9" t="s">
        <v>7469</v>
      </c>
      <c r="L4734" s="9" t="str">
        <f>IF(OR('1. Raw Data'!L4734="Elec", '1. Raw Data'!L4734="elect"), "Electronics", '1. Raw Data'!L4734)</f>
        <v>Sports</v>
      </c>
      <c r="M4734" s="9">
        <v>715.16</v>
      </c>
      <c r="N4734" s="9">
        <f>IF(ISBLANK('1. Raw Data'!N4734), MEDIAN('1. Raw Data'!$N$2:$N$5001), '1. Raw Data'!N4734)</f>
        <v>373.55</v>
      </c>
      <c r="O4734" s="9">
        <v>2</v>
      </c>
      <c r="P4734" s="9">
        <f>IF(ISBLANK('1. Raw Data'!P4734), 0, '1. Raw Data'!P4734)</f>
        <v>0</v>
      </c>
      <c r="Q4734" s="9">
        <v>555</v>
      </c>
      <c r="R4734" s="9">
        <v>3</v>
      </c>
      <c r="S4734" s="9">
        <f t="shared" si="219"/>
        <v>1430.32</v>
      </c>
      <c r="T4734" s="9">
        <f t="shared" si="220"/>
        <v>683.21999999999991</v>
      </c>
      <c r="U4734" s="23">
        <f t="shared" si="221"/>
        <v>0.47766933273673018</v>
      </c>
    </row>
    <row r="4735" spans="1:21" x14ac:dyDescent="0.3">
      <c r="A4735" s="9">
        <v>1016</v>
      </c>
      <c r="B4735" s="9" t="str">
        <f>PROPER(TRIM('1. Raw Data'!B4735))</f>
        <v>Customer_4733</v>
      </c>
      <c r="C4735" s="9">
        <f>IF(OR('1. Raw Data'!C4735&lt;18, '1. Raw Data'!C4735&gt;100), MEDIAN('1. Raw Data'!$C$2:$C$5001), '1. Raw Data'!C4735)</f>
        <v>31</v>
      </c>
      <c r="D4735" s="9" t="s">
        <v>5022</v>
      </c>
      <c r="E4735" s="22">
        <v>44545</v>
      </c>
      <c r="F4735" s="9">
        <v>1</v>
      </c>
      <c r="G4735" s="9">
        <v>10989</v>
      </c>
      <c r="H4735" s="15">
        <v>44545</v>
      </c>
      <c r="I4735" s="9" t="s">
        <v>7457</v>
      </c>
      <c r="J4735" s="9">
        <v>128</v>
      </c>
      <c r="K4735" s="9" t="s">
        <v>7473</v>
      </c>
      <c r="L4735" s="9" t="str">
        <f>IF(OR('1. Raw Data'!L4735="Elec", '1. Raw Data'!L4735="elect"), "Electronics", '1. Raw Data'!L4735)</f>
        <v>Sports</v>
      </c>
      <c r="M4735" s="9">
        <v>902.67</v>
      </c>
      <c r="N4735" s="9">
        <f>IF(ISBLANK('1. Raw Data'!N4735), MEDIAN('1. Raw Data'!$N$2:$N$5001), '1. Raw Data'!N4735)</f>
        <v>595.66</v>
      </c>
      <c r="O4735" s="9">
        <v>3</v>
      </c>
      <c r="P4735" s="9">
        <f>IF(ISBLANK('1. Raw Data'!P4735), 0, '1. Raw Data'!P4735)</f>
        <v>0</v>
      </c>
      <c r="Q4735" s="9">
        <v>683</v>
      </c>
      <c r="R4735" s="9">
        <v>6</v>
      </c>
      <c r="S4735" s="9">
        <f t="shared" si="219"/>
        <v>2708.0099999999998</v>
      </c>
      <c r="T4735" s="9">
        <f t="shared" si="220"/>
        <v>921.02999999999975</v>
      </c>
      <c r="U4735" s="23">
        <f t="shared" si="221"/>
        <v>0.34011321967053293</v>
      </c>
    </row>
    <row r="4736" spans="1:21" x14ac:dyDescent="0.3">
      <c r="A4736" s="9">
        <v>1070</v>
      </c>
      <c r="B4736" s="9" t="str">
        <f>PROPER(TRIM('1. Raw Data'!B4736))</f>
        <v>Customer_4734</v>
      </c>
      <c r="C4736" s="9">
        <f>IF(OR('1. Raw Data'!C4736&lt;18, '1. Raw Data'!C4736&gt;100), MEDIAN('1. Raw Data'!$C$2:$C$5001), '1. Raw Data'!C4736)</f>
        <v>40</v>
      </c>
      <c r="D4736" s="9" t="s">
        <v>5021</v>
      </c>
      <c r="E4736" s="22">
        <v>44771</v>
      </c>
      <c r="F4736" s="9">
        <v>1</v>
      </c>
      <c r="G4736" s="9">
        <v>10803</v>
      </c>
      <c r="H4736" s="15">
        <v>44771</v>
      </c>
      <c r="I4736" s="9" t="s">
        <v>7457</v>
      </c>
      <c r="J4736" s="9">
        <v>105</v>
      </c>
      <c r="K4736" s="9" t="s">
        <v>7461</v>
      </c>
      <c r="L4736" s="9" t="str">
        <f>IF(OR('1. Raw Data'!L4736="Elec", '1. Raw Data'!L4736="elect"), "Electronics", '1. Raw Data'!L4736)</f>
        <v>Electronics</v>
      </c>
      <c r="M4736" s="9">
        <v>795.36</v>
      </c>
      <c r="N4736" s="9">
        <f>IF(ISBLANK('1. Raw Data'!N4736), MEDIAN('1. Raw Data'!$N$2:$N$5001), '1. Raw Data'!N4736)</f>
        <v>498.96</v>
      </c>
      <c r="O4736" s="9">
        <v>3</v>
      </c>
      <c r="P4736" s="9">
        <f>IF(ISBLANK('1. Raw Data'!P4736), 0, '1. Raw Data'!P4736)</f>
        <v>0</v>
      </c>
      <c r="Q4736" s="9">
        <v>887</v>
      </c>
      <c r="R4736" s="9">
        <v>1</v>
      </c>
      <c r="S4736" s="9">
        <f t="shared" si="219"/>
        <v>2386.08</v>
      </c>
      <c r="T4736" s="9">
        <f t="shared" si="220"/>
        <v>889.2</v>
      </c>
      <c r="U4736" s="23">
        <f t="shared" si="221"/>
        <v>0.37266143633071819</v>
      </c>
    </row>
    <row r="4737" spans="1:21" x14ac:dyDescent="0.3">
      <c r="A4737" s="9">
        <v>2292</v>
      </c>
      <c r="B4737" s="9" t="str">
        <f>PROPER(TRIM('1. Raw Data'!B4737))</f>
        <v>Customer_4735</v>
      </c>
      <c r="C4737" s="9">
        <f>IF(OR('1. Raw Data'!C4737&lt;18, '1. Raw Data'!C4737&gt;100), MEDIAN('1. Raw Data'!$C$2:$C$5001), '1. Raw Data'!C4737)</f>
        <v>40</v>
      </c>
      <c r="D4737" s="9" t="s">
        <v>5022</v>
      </c>
      <c r="E4737" s="22">
        <v>44347</v>
      </c>
      <c r="F4737" s="9">
        <v>1</v>
      </c>
      <c r="G4737" s="9">
        <v>10127</v>
      </c>
      <c r="H4737" s="15">
        <v>44347</v>
      </c>
      <c r="I4737" s="9" t="s">
        <v>7457</v>
      </c>
      <c r="J4737" s="9">
        <v>110</v>
      </c>
      <c r="K4737" s="9" t="s">
        <v>7493</v>
      </c>
      <c r="L4737" s="9" t="str">
        <f>IF(OR('1. Raw Data'!L4737="Elec", '1. Raw Data'!L4737="elect"), "Electronics", '1. Raw Data'!L4737)</f>
        <v>Sports</v>
      </c>
      <c r="M4737" s="9">
        <v>1253.8499999999999</v>
      </c>
      <c r="N4737" s="9">
        <f>IF(ISBLANK('1. Raw Data'!N4737), MEDIAN('1. Raw Data'!$N$2:$N$5001), '1. Raw Data'!N4737)</f>
        <v>523.20000000000005</v>
      </c>
      <c r="O4737" s="9">
        <v>1</v>
      </c>
      <c r="P4737" s="9">
        <f>IF(ISBLANK('1. Raw Data'!P4737), 0, '1. Raw Data'!P4737)</f>
        <v>0</v>
      </c>
      <c r="Q4737" s="9">
        <v>829</v>
      </c>
      <c r="R4737" s="9">
        <v>2</v>
      </c>
      <c r="S4737" s="9">
        <f t="shared" si="219"/>
        <v>1253.8499999999999</v>
      </c>
      <c r="T4737" s="9">
        <f t="shared" si="220"/>
        <v>730.64999999999986</v>
      </c>
      <c r="U4737" s="23">
        <f t="shared" si="221"/>
        <v>0.58272520636439762</v>
      </c>
    </row>
    <row r="4738" spans="1:21" x14ac:dyDescent="0.3">
      <c r="A4738" s="9">
        <v>2348</v>
      </c>
      <c r="B4738" s="9" t="str">
        <f>PROPER(TRIM('1. Raw Data'!B4738))</f>
        <v>Customer_4736</v>
      </c>
      <c r="C4738" s="9">
        <f>IF(OR('1. Raw Data'!C4738&lt;18, '1. Raw Data'!C4738&gt;100), MEDIAN('1. Raw Data'!$C$2:$C$5001), '1. Raw Data'!C4738)</f>
        <v>40</v>
      </c>
      <c r="D4738" s="9" t="s">
        <v>5022</v>
      </c>
      <c r="E4738" s="22">
        <v>44277</v>
      </c>
      <c r="F4738" s="9">
        <v>1</v>
      </c>
      <c r="G4738" s="9">
        <v>10951</v>
      </c>
      <c r="H4738" s="15">
        <v>44277</v>
      </c>
      <c r="I4738" s="9" t="s">
        <v>7457</v>
      </c>
      <c r="J4738" s="9">
        <v>118</v>
      </c>
      <c r="K4738" s="9" t="s">
        <v>7501</v>
      </c>
      <c r="L4738" s="9" t="str">
        <f>IF(OR('1. Raw Data'!L4738="Elec", '1. Raw Data'!L4738="elect"), "Electronics", '1. Raw Data'!L4738)</f>
        <v>Home Appliances</v>
      </c>
      <c r="M4738" s="9">
        <v>385.61</v>
      </c>
      <c r="N4738" s="9">
        <f>IF(ISBLANK('1. Raw Data'!N4738), MEDIAN('1. Raw Data'!$N$2:$N$5001), '1. Raw Data'!N4738)</f>
        <v>162</v>
      </c>
      <c r="O4738" s="9">
        <v>4</v>
      </c>
      <c r="P4738" s="9">
        <f>IF(ISBLANK('1. Raw Data'!P4738), 0, '1. Raw Data'!P4738)</f>
        <v>0.05</v>
      </c>
      <c r="Q4738" s="9">
        <v>729</v>
      </c>
      <c r="R4738" s="9">
        <v>4</v>
      </c>
      <c r="S4738" s="9">
        <f t="shared" si="219"/>
        <v>1465.318</v>
      </c>
      <c r="T4738" s="9">
        <f t="shared" si="220"/>
        <v>817.31799999999998</v>
      </c>
      <c r="U4738" s="23">
        <f t="shared" si="221"/>
        <v>0.55777517235166696</v>
      </c>
    </row>
    <row r="4739" spans="1:21" x14ac:dyDescent="0.3">
      <c r="A4739" s="9">
        <v>1304</v>
      </c>
      <c r="B4739" s="9" t="str">
        <f>PROPER(TRIM('1. Raw Data'!B4739))</f>
        <v>Customer_4737</v>
      </c>
      <c r="C4739" s="9">
        <f>IF(OR('1. Raw Data'!C4739&lt;18, '1. Raw Data'!C4739&gt;100), MEDIAN('1. Raw Data'!$C$2:$C$5001), '1. Raw Data'!C4739)</f>
        <v>35</v>
      </c>
      <c r="D4739" s="9" t="s">
        <v>5022</v>
      </c>
      <c r="E4739" s="22">
        <v>44786</v>
      </c>
      <c r="F4739" s="9">
        <v>0</v>
      </c>
      <c r="G4739" s="9">
        <v>12264</v>
      </c>
      <c r="H4739" s="15">
        <v>44786</v>
      </c>
      <c r="I4739" s="9" t="s">
        <v>7456</v>
      </c>
      <c r="J4739" s="9">
        <v>115</v>
      </c>
      <c r="K4739" s="9" t="s">
        <v>7481</v>
      </c>
      <c r="L4739" s="9" t="str">
        <f>IF(OR('1. Raw Data'!L4739="Elec", '1. Raw Data'!L4739="elect"), "Electronics", '1. Raw Data'!L4739)</f>
        <v>Clothing</v>
      </c>
      <c r="M4739" s="9">
        <v>597.22</v>
      </c>
      <c r="N4739" s="9">
        <f>IF(ISBLANK('1. Raw Data'!N4739), MEDIAN('1. Raw Data'!$N$2:$N$5001), '1. Raw Data'!N4739)</f>
        <v>337.64</v>
      </c>
      <c r="O4739" s="9">
        <v>5</v>
      </c>
      <c r="P4739" s="9">
        <f>IF(ISBLANK('1. Raw Data'!P4739), 0, '1. Raw Data'!P4739)</f>
        <v>0.05</v>
      </c>
      <c r="Q4739" s="9">
        <v>522</v>
      </c>
      <c r="R4739" s="9">
        <v>6</v>
      </c>
      <c r="S4739" s="9">
        <f t="shared" ref="S4739:S4802" si="222">M4739 * O4739 * (1 - P4739)</f>
        <v>2836.7950000000001</v>
      </c>
      <c r="T4739" s="9">
        <f t="shared" ref="T4739:T4802" si="223">S4739 - (N4739 * O4739)</f>
        <v>1148.5950000000003</v>
      </c>
      <c r="U4739" s="23">
        <f t="shared" ref="U4739:U4802" si="224">T4739 / S4739</f>
        <v>0.40489178809184317</v>
      </c>
    </row>
    <row r="4740" spans="1:21" x14ac:dyDescent="0.3">
      <c r="A4740" s="9">
        <v>2474</v>
      </c>
      <c r="B4740" s="9" t="str">
        <f>PROPER(TRIM('1. Raw Data'!B4740))</f>
        <v>Customer_4738</v>
      </c>
      <c r="C4740" s="9">
        <f>IF(OR('1. Raw Data'!C4740&lt;18, '1. Raw Data'!C4740&gt;100), MEDIAN('1. Raw Data'!$C$2:$C$5001), '1. Raw Data'!C4740)</f>
        <v>54</v>
      </c>
      <c r="D4740" s="9" t="s">
        <v>5021</v>
      </c>
      <c r="E4740" s="22">
        <v>44449</v>
      </c>
      <c r="F4740" s="9">
        <v>0</v>
      </c>
      <c r="G4740" s="9">
        <v>12758</v>
      </c>
      <c r="H4740" s="15">
        <v>44478</v>
      </c>
      <c r="I4740" s="9" t="s">
        <v>7456</v>
      </c>
      <c r="J4740" s="9">
        <v>133</v>
      </c>
      <c r="K4740" s="9" t="s">
        <v>7498</v>
      </c>
      <c r="L4740" s="9" t="str">
        <f>IF(OR('1. Raw Data'!L4740="Elec", '1. Raw Data'!L4740="elect"), "Electronics", '1. Raw Data'!L4740)</f>
        <v>Sports</v>
      </c>
      <c r="M4740" s="9">
        <v>1198.52</v>
      </c>
      <c r="N4740" s="9">
        <f>IF(ISBLANK('1. Raw Data'!N4740), MEDIAN('1. Raw Data'!$N$2:$N$5001), '1. Raw Data'!N4740)</f>
        <v>633.20000000000005</v>
      </c>
      <c r="O4740" s="9">
        <v>4</v>
      </c>
      <c r="P4740" s="9">
        <f>IF(ISBLANK('1. Raw Data'!P4740), 0, '1. Raw Data'!P4740)</f>
        <v>0</v>
      </c>
      <c r="Q4740" s="9">
        <v>551</v>
      </c>
      <c r="R4740" s="9">
        <v>6</v>
      </c>
      <c r="S4740" s="9">
        <f t="shared" si="222"/>
        <v>4794.08</v>
      </c>
      <c r="T4740" s="9">
        <f t="shared" si="223"/>
        <v>2261.2799999999997</v>
      </c>
      <c r="U4740" s="23">
        <f t="shared" si="224"/>
        <v>0.47168174081367015</v>
      </c>
    </row>
    <row r="4741" spans="1:21" x14ac:dyDescent="0.3">
      <c r="A4741" s="9">
        <v>2030</v>
      </c>
      <c r="B4741" s="9" t="str">
        <f>PROPER(TRIM('1. Raw Data'!B4741))</f>
        <v>Customer_4739</v>
      </c>
      <c r="C4741" s="9">
        <f>IF(OR('1. Raw Data'!C4741&lt;18, '1. Raw Data'!C4741&gt;100), MEDIAN('1. Raw Data'!$C$2:$C$5001), '1. Raw Data'!C4741)</f>
        <v>54</v>
      </c>
      <c r="D4741" s="9" t="s">
        <v>5019</v>
      </c>
      <c r="E4741" s="22">
        <v>45217</v>
      </c>
      <c r="F4741" s="9">
        <v>0</v>
      </c>
      <c r="G4741" s="9">
        <v>10019</v>
      </c>
      <c r="H4741" s="15">
        <v>45217</v>
      </c>
      <c r="I4741" s="9" t="s">
        <v>7457</v>
      </c>
      <c r="J4741" s="9">
        <v>105</v>
      </c>
      <c r="K4741" s="9" t="s">
        <v>7461</v>
      </c>
      <c r="L4741" s="9" t="str">
        <f>IF(OR('1. Raw Data'!L4741="Elec", '1. Raw Data'!L4741="elect"), "Electronics", '1. Raw Data'!L4741)</f>
        <v>Sports</v>
      </c>
      <c r="M4741" s="9">
        <v>815.7</v>
      </c>
      <c r="N4741" s="9">
        <f>IF(ISBLANK('1. Raw Data'!N4741), MEDIAN('1. Raw Data'!$N$2:$N$5001), '1. Raw Data'!N4741)</f>
        <v>393.72</v>
      </c>
      <c r="O4741" s="9">
        <v>3</v>
      </c>
      <c r="P4741" s="9">
        <f>IF(ISBLANK('1. Raw Data'!P4741), 0, '1. Raw Data'!P4741)</f>
        <v>0.2</v>
      </c>
      <c r="Q4741" s="9">
        <v>441</v>
      </c>
      <c r="R4741" s="9">
        <v>5</v>
      </c>
      <c r="S4741" s="9">
        <f t="shared" si="222"/>
        <v>1957.6800000000003</v>
      </c>
      <c r="T4741" s="9">
        <f t="shared" si="223"/>
        <v>776.52000000000021</v>
      </c>
      <c r="U4741" s="23">
        <f t="shared" si="224"/>
        <v>0.39665318131666061</v>
      </c>
    </row>
    <row r="4742" spans="1:21" x14ac:dyDescent="0.3">
      <c r="A4742" s="9">
        <v>2337</v>
      </c>
      <c r="B4742" s="9" t="str">
        <f>PROPER(TRIM('1. Raw Data'!B4742))</f>
        <v>Customer_4740</v>
      </c>
      <c r="C4742" s="9">
        <f>IF(OR('1. Raw Data'!C4742&lt;18, '1. Raw Data'!C4742&gt;100), MEDIAN('1. Raw Data'!$C$2:$C$5001), '1. Raw Data'!C4742)</f>
        <v>51</v>
      </c>
      <c r="D4742" s="9" t="s">
        <v>5018</v>
      </c>
      <c r="E4742" s="22">
        <v>44604</v>
      </c>
      <c r="F4742" s="9">
        <v>0</v>
      </c>
      <c r="G4742" s="9">
        <v>13638</v>
      </c>
      <c r="H4742" s="15">
        <v>44897</v>
      </c>
      <c r="I4742" s="9" t="s">
        <v>7455</v>
      </c>
      <c r="J4742" s="9">
        <v>137</v>
      </c>
      <c r="K4742" s="9" t="s">
        <v>7484</v>
      </c>
      <c r="L4742" s="9" t="str">
        <f>IF(OR('1. Raw Data'!L4742="Elec", '1. Raw Data'!L4742="elect"), "Electronics", '1. Raw Data'!L4742)</f>
        <v>Clothing</v>
      </c>
      <c r="M4742" s="9">
        <v>633.07000000000005</v>
      </c>
      <c r="N4742" s="9">
        <f>IF(ISBLANK('1. Raw Data'!N4742), MEDIAN('1. Raw Data'!$N$2:$N$5001), '1. Raw Data'!N4742)</f>
        <v>403.76</v>
      </c>
      <c r="O4742" s="9">
        <v>4</v>
      </c>
      <c r="P4742" s="9">
        <f>IF(ISBLANK('1. Raw Data'!P4742), 0, '1. Raw Data'!P4742)</f>
        <v>0</v>
      </c>
      <c r="Q4742" s="9">
        <v>388</v>
      </c>
      <c r="R4742" s="9">
        <v>7</v>
      </c>
      <c r="S4742" s="9">
        <f t="shared" si="222"/>
        <v>2532.2800000000002</v>
      </c>
      <c r="T4742" s="9">
        <f t="shared" si="223"/>
        <v>917.24000000000024</v>
      </c>
      <c r="U4742" s="23">
        <f t="shared" si="224"/>
        <v>0.36221902791160543</v>
      </c>
    </row>
    <row r="4743" spans="1:21" x14ac:dyDescent="0.3">
      <c r="A4743" s="9">
        <v>1816</v>
      </c>
      <c r="B4743" s="9" t="str">
        <f>PROPER(TRIM('1. Raw Data'!B4743))</f>
        <v>Customer_4741</v>
      </c>
      <c r="C4743" s="9">
        <f>IF(OR('1. Raw Data'!C4743&lt;18, '1. Raw Data'!C4743&gt;100), MEDIAN('1. Raw Data'!$C$2:$C$5001), '1. Raw Data'!C4743)</f>
        <v>32</v>
      </c>
      <c r="D4743" s="9" t="s">
        <v>5019</v>
      </c>
      <c r="E4743" s="22">
        <v>44933</v>
      </c>
      <c r="F4743" s="9">
        <v>0</v>
      </c>
      <c r="G4743" s="9">
        <v>11781</v>
      </c>
      <c r="H4743" s="15">
        <v>45108</v>
      </c>
      <c r="I4743" s="9" t="s">
        <v>7456</v>
      </c>
      <c r="J4743" s="9">
        <v>140</v>
      </c>
      <c r="K4743" s="9" t="s">
        <v>7468</v>
      </c>
      <c r="L4743" s="9" t="str">
        <f>IF(OR('1. Raw Data'!L4743="Elec", '1. Raw Data'!L4743="elect"), "Electronics", '1. Raw Data'!L4743)</f>
        <v>Sports</v>
      </c>
      <c r="M4743" s="9">
        <v>92.69</v>
      </c>
      <c r="N4743" s="9">
        <f>IF(ISBLANK('1. Raw Data'!N4743), MEDIAN('1. Raw Data'!$N$2:$N$5001), '1. Raw Data'!N4743)</f>
        <v>40.65</v>
      </c>
      <c r="O4743" s="9">
        <v>3</v>
      </c>
      <c r="P4743" s="9">
        <f>IF(ISBLANK('1. Raw Data'!P4743), 0, '1. Raw Data'!P4743)</f>
        <v>0.2</v>
      </c>
      <c r="Q4743" s="9">
        <v>550</v>
      </c>
      <c r="R4743" s="9">
        <v>6</v>
      </c>
      <c r="S4743" s="9">
        <f t="shared" si="222"/>
        <v>222.45600000000002</v>
      </c>
      <c r="T4743" s="9">
        <f t="shared" si="223"/>
        <v>100.50600000000003</v>
      </c>
      <c r="U4743" s="23">
        <f t="shared" si="224"/>
        <v>0.45180170460675378</v>
      </c>
    </row>
    <row r="4744" spans="1:21" x14ac:dyDescent="0.3">
      <c r="A4744" s="9">
        <v>2126</v>
      </c>
      <c r="B4744" s="9" t="str">
        <f>PROPER(TRIM('1. Raw Data'!B4744))</f>
        <v>Customer_4742</v>
      </c>
      <c r="C4744" s="9">
        <f>IF(OR('1. Raw Data'!C4744&lt;18, '1. Raw Data'!C4744&gt;100), MEDIAN('1. Raw Data'!$C$2:$C$5001), '1. Raw Data'!C4744)</f>
        <v>57</v>
      </c>
      <c r="D4744" s="9" t="s">
        <v>5023</v>
      </c>
      <c r="E4744" s="22">
        <v>44644</v>
      </c>
      <c r="F4744" s="9">
        <v>0</v>
      </c>
      <c r="G4744" s="9">
        <v>13834</v>
      </c>
      <c r="H4744" s="15">
        <v>44644</v>
      </c>
      <c r="I4744" s="9" t="s">
        <v>7457</v>
      </c>
      <c r="J4744" s="9">
        <v>122</v>
      </c>
      <c r="K4744" s="9" t="s">
        <v>7465</v>
      </c>
      <c r="L4744" s="9" t="str">
        <f>IF(OR('1. Raw Data'!L4744="Elec", '1. Raw Data'!L4744="elect"), "Electronics", '1. Raw Data'!L4744)</f>
        <v>Home Appliances</v>
      </c>
      <c r="M4744" s="9">
        <v>1142.4100000000001</v>
      </c>
      <c r="N4744" s="9">
        <f>IF(ISBLANK('1. Raw Data'!N4744), MEDIAN('1. Raw Data'!$N$2:$N$5001), '1. Raw Data'!N4744)</f>
        <v>790.8</v>
      </c>
      <c r="O4744" s="9">
        <v>2</v>
      </c>
      <c r="P4744" s="9">
        <f>IF(ISBLANK('1. Raw Data'!P4744), 0, '1. Raw Data'!P4744)</f>
        <v>0.2</v>
      </c>
      <c r="Q4744" s="9">
        <v>518</v>
      </c>
      <c r="R4744" s="9">
        <v>4</v>
      </c>
      <c r="S4744" s="9">
        <f t="shared" si="222"/>
        <v>1827.8560000000002</v>
      </c>
      <c r="T4744" s="9">
        <f t="shared" si="223"/>
        <v>246.25600000000031</v>
      </c>
      <c r="U4744" s="23">
        <f t="shared" si="224"/>
        <v>0.13472396074964346</v>
      </c>
    </row>
    <row r="4745" spans="1:21" x14ac:dyDescent="0.3">
      <c r="A4745" s="9">
        <v>1820</v>
      </c>
      <c r="B4745" s="9" t="str">
        <f>PROPER(TRIM('1. Raw Data'!B4745))</f>
        <v>Customer_4743</v>
      </c>
      <c r="C4745" s="9">
        <f>IF(OR('1. Raw Data'!C4745&lt;18, '1. Raw Data'!C4745&gt;100), MEDIAN('1. Raw Data'!$C$2:$C$5001), '1. Raw Data'!C4745)</f>
        <v>26</v>
      </c>
      <c r="D4745" s="9" t="s">
        <v>5021</v>
      </c>
      <c r="E4745" s="22">
        <v>45264</v>
      </c>
      <c r="F4745" s="9">
        <v>0</v>
      </c>
      <c r="G4745" s="9">
        <v>13131</v>
      </c>
      <c r="H4745" s="15">
        <v>45028</v>
      </c>
      <c r="I4745" s="9" t="s">
        <v>7457</v>
      </c>
      <c r="J4745" s="9">
        <v>122</v>
      </c>
      <c r="K4745" s="9" t="s">
        <v>7465</v>
      </c>
      <c r="L4745" s="9" t="str">
        <f>IF(OR('1. Raw Data'!L4745="Elec", '1. Raw Data'!L4745="elect"), "Electronics", '1. Raw Data'!L4745)</f>
        <v>Sports</v>
      </c>
      <c r="M4745" s="9">
        <v>1459.66</v>
      </c>
      <c r="N4745" s="9">
        <f>IF(ISBLANK('1. Raw Data'!N4745), MEDIAN('1. Raw Data'!$N$2:$N$5001), '1. Raw Data'!N4745)</f>
        <v>594.41999999999996</v>
      </c>
      <c r="O4745" s="9">
        <v>2</v>
      </c>
      <c r="P4745" s="9">
        <f>IF(ISBLANK('1. Raw Data'!P4745), 0, '1. Raw Data'!P4745)</f>
        <v>0</v>
      </c>
      <c r="Q4745" s="9">
        <v>501</v>
      </c>
      <c r="R4745" s="9">
        <v>6</v>
      </c>
      <c r="S4745" s="9">
        <f t="shared" si="222"/>
        <v>2919.32</v>
      </c>
      <c r="T4745" s="9">
        <f t="shared" si="223"/>
        <v>1730.4800000000002</v>
      </c>
      <c r="U4745" s="23">
        <f t="shared" si="224"/>
        <v>0.59276817889097466</v>
      </c>
    </row>
    <row r="4746" spans="1:21" x14ac:dyDescent="0.3">
      <c r="A4746" s="9">
        <v>1192</v>
      </c>
      <c r="B4746" s="9" t="str">
        <f>PROPER(TRIM('1. Raw Data'!B4746))</f>
        <v>Customer_4744</v>
      </c>
      <c r="C4746" s="9">
        <f>IF(OR('1. Raw Data'!C4746&lt;18, '1. Raw Data'!C4746&gt;100), MEDIAN('1. Raw Data'!$C$2:$C$5001), '1. Raw Data'!C4746)</f>
        <v>52</v>
      </c>
      <c r="D4746" s="9" t="s">
        <v>5023</v>
      </c>
      <c r="E4746" s="22">
        <v>44040</v>
      </c>
      <c r="F4746" s="9">
        <v>0</v>
      </c>
      <c r="G4746" s="9">
        <v>10674</v>
      </c>
      <c r="H4746" s="15">
        <v>44040</v>
      </c>
      <c r="I4746" s="9" t="s">
        <v>7456</v>
      </c>
      <c r="J4746" s="9">
        <v>122</v>
      </c>
      <c r="K4746" s="9" t="s">
        <v>7465</v>
      </c>
      <c r="L4746" s="9" t="str">
        <f>IF(OR('1. Raw Data'!L4746="Elec", '1. Raw Data'!L4746="elect"), "Electronics", '1. Raw Data'!L4746)</f>
        <v>Electronics</v>
      </c>
      <c r="M4746" s="9">
        <v>949.42</v>
      </c>
      <c r="N4746" s="9">
        <f>IF(ISBLANK('1. Raw Data'!N4746), MEDIAN('1. Raw Data'!$N$2:$N$5001), '1. Raw Data'!N4746)</f>
        <v>413.44</v>
      </c>
      <c r="O4746" s="9">
        <v>1</v>
      </c>
      <c r="P4746" s="9">
        <f>IF(ISBLANK('1. Raw Data'!P4746), 0, '1. Raw Data'!P4746)</f>
        <v>0</v>
      </c>
      <c r="Q4746" s="9">
        <v>627</v>
      </c>
      <c r="R4746" s="9">
        <v>2</v>
      </c>
      <c r="S4746" s="9">
        <f t="shared" si="222"/>
        <v>949.42</v>
      </c>
      <c r="T4746" s="9">
        <f t="shared" si="223"/>
        <v>535.98</v>
      </c>
      <c r="U4746" s="23">
        <f t="shared" si="224"/>
        <v>0.56453413663078511</v>
      </c>
    </row>
    <row r="4747" spans="1:21" x14ac:dyDescent="0.3">
      <c r="A4747" s="9">
        <v>1528</v>
      </c>
      <c r="B4747" s="9" t="str">
        <f>PROPER(TRIM('1. Raw Data'!B4747))</f>
        <v>Customer_4745</v>
      </c>
      <c r="C4747" s="9">
        <f>IF(OR('1. Raw Data'!C4747&lt;18, '1. Raw Data'!C4747&gt;100), MEDIAN('1. Raw Data'!$C$2:$C$5001), '1. Raw Data'!C4747)</f>
        <v>40</v>
      </c>
      <c r="D4747" s="9" t="s">
        <v>5018</v>
      </c>
      <c r="E4747" s="22">
        <v>43846</v>
      </c>
      <c r="F4747" s="9">
        <v>1</v>
      </c>
      <c r="G4747" s="9">
        <v>12761</v>
      </c>
      <c r="H4747" s="15">
        <v>43846</v>
      </c>
      <c r="I4747" s="9" t="s">
        <v>7456</v>
      </c>
      <c r="J4747" s="9">
        <v>115</v>
      </c>
      <c r="K4747" s="9" t="s">
        <v>7481</v>
      </c>
      <c r="L4747" s="9" t="str">
        <f>IF(OR('1. Raw Data'!L4747="Elec", '1. Raw Data'!L4747="elect"), "Electronics", '1. Raw Data'!L4747)</f>
        <v>Sports</v>
      </c>
      <c r="M4747" s="9">
        <v>1291.98</v>
      </c>
      <c r="N4747" s="9">
        <f>IF(ISBLANK('1. Raw Data'!N4747), MEDIAN('1. Raw Data'!$N$2:$N$5001), '1. Raw Data'!N4747)</f>
        <v>637.46</v>
      </c>
      <c r="O4747" s="9">
        <v>5</v>
      </c>
      <c r="P4747" s="9">
        <f>IF(ISBLANK('1. Raw Data'!P4747), 0, '1. Raw Data'!P4747)</f>
        <v>0</v>
      </c>
      <c r="Q4747" s="9">
        <v>846</v>
      </c>
      <c r="R4747" s="9">
        <v>2</v>
      </c>
      <c r="S4747" s="9">
        <f t="shared" si="222"/>
        <v>6459.9</v>
      </c>
      <c r="T4747" s="9">
        <f t="shared" si="223"/>
        <v>3272.5999999999995</v>
      </c>
      <c r="U4747" s="23">
        <f t="shared" si="224"/>
        <v>0.50660226938497499</v>
      </c>
    </row>
    <row r="4748" spans="1:21" x14ac:dyDescent="0.3">
      <c r="A4748" s="9">
        <v>1170</v>
      </c>
      <c r="B4748" s="9" t="str">
        <f>PROPER(TRIM('1. Raw Data'!B4748))</f>
        <v>Customer_4746</v>
      </c>
      <c r="C4748" s="9">
        <f>IF(OR('1. Raw Data'!C4748&lt;18, '1. Raw Data'!C4748&gt;100), MEDIAN('1. Raw Data'!$C$2:$C$5001), '1. Raw Data'!C4748)</f>
        <v>22</v>
      </c>
      <c r="D4748" s="9" t="s">
        <v>5018</v>
      </c>
      <c r="E4748" s="22">
        <v>44878</v>
      </c>
      <c r="F4748" s="9">
        <v>1</v>
      </c>
      <c r="G4748" s="9">
        <v>10738</v>
      </c>
      <c r="H4748" s="15">
        <v>44878</v>
      </c>
      <c r="I4748" s="9" t="s">
        <v>7457</v>
      </c>
      <c r="J4748" s="9">
        <v>117</v>
      </c>
      <c r="K4748" s="9" t="s">
        <v>7483</v>
      </c>
      <c r="L4748" s="9" t="str">
        <f>IF(OR('1. Raw Data'!L4748="Elec", '1. Raw Data'!L4748="elect"), "Electronics", '1. Raw Data'!L4748)</f>
        <v>Electronics</v>
      </c>
      <c r="M4748" s="9">
        <v>799.47</v>
      </c>
      <c r="N4748" s="9">
        <f>IF(ISBLANK('1. Raw Data'!N4748), MEDIAN('1. Raw Data'!$N$2:$N$5001), '1. Raw Data'!N4748)</f>
        <v>441.9</v>
      </c>
      <c r="O4748" s="9">
        <v>2</v>
      </c>
      <c r="P4748" s="9">
        <f>IF(ISBLANK('1. Raw Data'!P4748), 0, '1. Raw Data'!P4748)</f>
        <v>0.05</v>
      </c>
      <c r="Q4748" s="9">
        <v>726</v>
      </c>
      <c r="R4748" s="9">
        <v>3</v>
      </c>
      <c r="S4748" s="9">
        <f t="shared" si="222"/>
        <v>1518.9929999999999</v>
      </c>
      <c r="T4748" s="9">
        <f t="shared" si="223"/>
        <v>635.19299999999998</v>
      </c>
      <c r="U4748" s="23">
        <f t="shared" si="224"/>
        <v>0.41816716732730169</v>
      </c>
    </row>
    <row r="4749" spans="1:21" x14ac:dyDescent="0.3">
      <c r="A4749" s="9">
        <v>1250</v>
      </c>
      <c r="B4749" s="9" t="str">
        <f>PROPER(TRIM('1. Raw Data'!B4749))</f>
        <v>Customer_4747</v>
      </c>
      <c r="C4749" s="9">
        <f>IF(OR('1. Raw Data'!C4749&lt;18, '1. Raw Data'!C4749&gt;100), MEDIAN('1. Raw Data'!$C$2:$C$5001), '1. Raw Data'!C4749)</f>
        <v>64</v>
      </c>
      <c r="D4749" s="9" t="s">
        <v>5020</v>
      </c>
      <c r="E4749" s="22">
        <v>45187</v>
      </c>
      <c r="F4749" s="9">
        <v>0</v>
      </c>
      <c r="G4749" s="9">
        <v>13200</v>
      </c>
      <c r="H4749" s="15">
        <v>45187</v>
      </c>
      <c r="I4749" s="9" t="s">
        <v>7455</v>
      </c>
      <c r="J4749" s="9">
        <v>145</v>
      </c>
      <c r="K4749" s="9" t="s">
        <v>7470</v>
      </c>
      <c r="L4749" s="9" t="str">
        <f>IF(OR('1. Raw Data'!L4749="Elec", '1. Raw Data'!L4749="elect"), "Electronics", '1. Raw Data'!L4749)</f>
        <v>Clothing</v>
      </c>
      <c r="M4749" s="9">
        <v>385.94</v>
      </c>
      <c r="N4749" s="9">
        <f>IF(ISBLANK('1. Raw Data'!N4749), MEDIAN('1. Raw Data'!$N$2:$N$5001), '1. Raw Data'!N4749)</f>
        <v>179.4</v>
      </c>
      <c r="O4749" s="9">
        <v>5</v>
      </c>
      <c r="P4749" s="9">
        <f>IF(ISBLANK('1. Raw Data'!P4749), 0, '1. Raw Data'!P4749)</f>
        <v>0</v>
      </c>
      <c r="Q4749" s="9">
        <v>471</v>
      </c>
      <c r="R4749" s="9">
        <v>3</v>
      </c>
      <c r="S4749" s="9">
        <f t="shared" si="222"/>
        <v>1929.7</v>
      </c>
      <c r="T4749" s="9">
        <f t="shared" si="223"/>
        <v>1032.7</v>
      </c>
      <c r="U4749" s="23">
        <f t="shared" si="224"/>
        <v>0.53516090584028608</v>
      </c>
    </row>
    <row r="4750" spans="1:21" x14ac:dyDescent="0.3">
      <c r="A4750" s="9">
        <v>2410</v>
      </c>
      <c r="B4750" s="9" t="str">
        <f>PROPER(TRIM('1. Raw Data'!B4750))</f>
        <v>Customer_4748</v>
      </c>
      <c r="C4750" s="9">
        <f>IF(OR('1. Raw Data'!C4750&lt;18, '1. Raw Data'!C4750&gt;100), MEDIAN('1. Raw Data'!$C$2:$C$5001), '1. Raw Data'!C4750)</f>
        <v>36</v>
      </c>
      <c r="D4750" s="9" t="s">
        <v>5023</v>
      </c>
      <c r="E4750" s="22">
        <v>44597</v>
      </c>
      <c r="F4750" s="9">
        <v>1</v>
      </c>
      <c r="G4750" s="9">
        <v>10556</v>
      </c>
      <c r="H4750" s="15">
        <v>44683</v>
      </c>
      <c r="I4750" s="9" t="s">
        <v>7457</v>
      </c>
      <c r="J4750" s="9">
        <v>128</v>
      </c>
      <c r="K4750" s="9" t="s">
        <v>7473</v>
      </c>
      <c r="L4750" s="9" t="str">
        <f>IF(OR('1. Raw Data'!L4750="Elec", '1. Raw Data'!L4750="elect"), "Electronics", '1. Raw Data'!L4750)</f>
        <v>Clothing</v>
      </c>
      <c r="M4750" s="9">
        <v>70.94</v>
      </c>
      <c r="N4750" s="9">
        <f>IF(ISBLANK('1. Raw Data'!N4750), MEDIAN('1. Raw Data'!$N$2:$N$5001), '1. Raw Data'!N4750)</f>
        <v>44.04</v>
      </c>
      <c r="O4750" s="9">
        <v>1</v>
      </c>
      <c r="P4750" s="9">
        <f>IF(ISBLANK('1. Raw Data'!P4750), 0, '1. Raw Data'!P4750)</f>
        <v>0.2</v>
      </c>
      <c r="Q4750" s="9">
        <v>476</v>
      </c>
      <c r="R4750" s="9">
        <v>3</v>
      </c>
      <c r="S4750" s="9">
        <f t="shared" si="222"/>
        <v>56.752000000000002</v>
      </c>
      <c r="T4750" s="9">
        <f t="shared" si="223"/>
        <v>12.712000000000003</v>
      </c>
      <c r="U4750" s="23">
        <f t="shared" si="224"/>
        <v>0.22399210600507477</v>
      </c>
    </row>
    <row r="4751" spans="1:21" x14ac:dyDescent="0.3">
      <c r="A4751" s="9">
        <v>2230</v>
      </c>
      <c r="B4751" s="9" t="str">
        <f>PROPER(TRIM('1. Raw Data'!B4751))</f>
        <v>Customer_4749</v>
      </c>
      <c r="C4751" s="9">
        <f>IF(OR('1. Raw Data'!C4751&lt;18, '1. Raw Data'!C4751&gt;100), MEDIAN('1. Raw Data'!$C$2:$C$5001), '1. Raw Data'!C4751)</f>
        <v>29</v>
      </c>
      <c r="D4751" s="9" t="s">
        <v>5019</v>
      </c>
      <c r="E4751" s="22">
        <v>44980</v>
      </c>
      <c r="F4751" s="9">
        <v>0</v>
      </c>
      <c r="G4751" s="9">
        <v>12244</v>
      </c>
      <c r="H4751" s="15">
        <v>44980</v>
      </c>
      <c r="I4751" s="9" t="s">
        <v>7456</v>
      </c>
      <c r="J4751" s="9">
        <v>122</v>
      </c>
      <c r="K4751" s="9" t="s">
        <v>7465</v>
      </c>
      <c r="L4751" s="9" t="str">
        <f>IF(OR('1. Raw Data'!L4751="Elec", '1. Raw Data'!L4751="elect"), "Electronics", '1. Raw Data'!L4751)</f>
        <v>Sports</v>
      </c>
      <c r="M4751" s="9">
        <v>997.43</v>
      </c>
      <c r="N4751" s="9">
        <f>IF(ISBLANK('1. Raw Data'!N4751), MEDIAN('1. Raw Data'!$N$2:$N$5001), '1. Raw Data'!N4751)</f>
        <v>505.96</v>
      </c>
      <c r="O4751" s="9">
        <v>5</v>
      </c>
      <c r="P4751" s="9">
        <f>IF(ISBLANK('1. Raw Data'!P4751), 0, '1. Raw Data'!P4751)</f>
        <v>0</v>
      </c>
      <c r="Q4751" s="9">
        <v>526</v>
      </c>
      <c r="R4751" s="9">
        <v>7</v>
      </c>
      <c r="S4751" s="9">
        <f t="shared" si="222"/>
        <v>4987.1499999999996</v>
      </c>
      <c r="T4751" s="9">
        <f t="shared" si="223"/>
        <v>2457.35</v>
      </c>
      <c r="U4751" s="23">
        <f t="shared" si="224"/>
        <v>0.49273633237420172</v>
      </c>
    </row>
    <row r="4752" spans="1:21" x14ac:dyDescent="0.3">
      <c r="A4752" s="9">
        <v>1540</v>
      </c>
      <c r="B4752" s="9" t="str">
        <f>PROPER(TRIM('1. Raw Data'!B4752))</f>
        <v>Customer_4750</v>
      </c>
      <c r="C4752" s="9">
        <f>IF(OR('1. Raw Data'!C4752&lt;18, '1. Raw Data'!C4752&gt;100), MEDIAN('1. Raw Data'!$C$2:$C$5001), '1. Raw Data'!C4752)</f>
        <v>56</v>
      </c>
      <c r="D4752" s="9" t="s">
        <v>5023</v>
      </c>
      <c r="E4752" s="22">
        <v>45156</v>
      </c>
      <c r="F4752" s="9">
        <v>0</v>
      </c>
      <c r="G4752" s="9">
        <v>12983</v>
      </c>
      <c r="H4752" s="15">
        <v>45156</v>
      </c>
      <c r="I4752" s="9" t="s">
        <v>7456</v>
      </c>
      <c r="J4752" s="9">
        <v>121</v>
      </c>
      <c r="K4752" s="9" t="s">
        <v>7495</v>
      </c>
      <c r="L4752" s="9" t="str">
        <f>IF(OR('1. Raw Data'!L4752="Elec", '1. Raw Data'!L4752="elect"), "Electronics", '1. Raw Data'!L4752)</f>
        <v>Sports</v>
      </c>
      <c r="M4752" s="9">
        <v>765.01</v>
      </c>
      <c r="N4752" s="9">
        <f>IF(ISBLANK('1. Raw Data'!N4752), MEDIAN('1. Raw Data'!$N$2:$N$5001), '1. Raw Data'!N4752)</f>
        <v>314.85000000000002</v>
      </c>
      <c r="O4752" s="9">
        <v>2</v>
      </c>
      <c r="P4752" s="9">
        <f>IF(ISBLANK('1. Raw Data'!P4752), 0, '1. Raw Data'!P4752)</f>
        <v>0</v>
      </c>
      <c r="Q4752" s="9">
        <v>502</v>
      </c>
      <c r="R4752" s="9">
        <v>4</v>
      </c>
      <c r="S4752" s="9">
        <f t="shared" si="222"/>
        <v>1530.02</v>
      </c>
      <c r="T4752" s="9">
        <f t="shared" si="223"/>
        <v>900.31999999999994</v>
      </c>
      <c r="U4752" s="23">
        <f t="shared" si="224"/>
        <v>0.58843675246075211</v>
      </c>
    </row>
    <row r="4753" spans="1:21" x14ac:dyDescent="0.3">
      <c r="A4753" s="9">
        <v>1415</v>
      </c>
      <c r="B4753" s="9" t="str">
        <f>PROPER(TRIM('1. Raw Data'!B4753))</f>
        <v>Customer_4751</v>
      </c>
      <c r="C4753" s="9">
        <f>IF(OR('1. Raw Data'!C4753&lt;18, '1. Raw Data'!C4753&gt;100), MEDIAN('1. Raw Data'!$C$2:$C$5001), '1. Raw Data'!C4753)</f>
        <v>58</v>
      </c>
      <c r="D4753" s="9" t="s">
        <v>5021</v>
      </c>
      <c r="E4753" s="22">
        <v>45047</v>
      </c>
      <c r="F4753" s="9">
        <v>1</v>
      </c>
      <c r="G4753" s="9">
        <v>13563</v>
      </c>
      <c r="H4753" s="15">
        <v>44931</v>
      </c>
      <c r="I4753" s="9" t="s">
        <v>7457</v>
      </c>
      <c r="J4753" s="9">
        <v>142</v>
      </c>
      <c r="K4753" s="9" t="s">
        <v>7500</v>
      </c>
      <c r="L4753" s="9" t="str">
        <f>IF(OR('1. Raw Data'!L4753="Elec", '1. Raw Data'!L4753="elect"), "Electronics", '1. Raw Data'!L4753)</f>
        <v>Clothing</v>
      </c>
      <c r="M4753" s="9">
        <v>1184.04</v>
      </c>
      <c r="N4753" s="9">
        <f>IF(ISBLANK('1. Raw Data'!N4753), MEDIAN('1. Raw Data'!$N$2:$N$5001), '1. Raw Data'!N4753)</f>
        <v>785.39</v>
      </c>
      <c r="O4753" s="9">
        <v>2</v>
      </c>
      <c r="P4753" s="9">
        <f>IF(ISBLANK('1. Raw Data'!P4753), 0, '1. Raw Data'!P4753)</f>
        <v>0.2</v>
      </c>
      <c r="Q4753" s="9">
        <v>611</v>
      </c>
      <c r="R4753" s="9">
        <v>2</v>
      </c>
      <c r="S4753" s="9">
        <f t="shared" si="222"/>
        <v>1894.4639999999999</v>
      </c>
      <c r="T4753" s="9">
        <f t="shared" si="223"/>
        <v>323.68399999999997</v>
      </c>
      <c r="U4753" s="23">
        <f t="shared" si="224"/>
        <v>0.17085782574913008</v>
      </c>
    </row>
    <row r="4754" spans="1:21" x14ac:dyDescent="0.3">
      <c r="A4754" s="9">
        <v>1793</v>
      </c>
      <c r="B4754" s="9" t="str">
        <f>PROPER(TRIM('1. Raw Data'!B4754))</f>
        <v>Customer_4752</v>
      </c>
      <c r="C4754" s="9">
        <f>IF(OR('1. Raw Data'!C4754&lt;18, '1. Raw Data'!C4754&gt;100), MEDIAN('1. Raw Data'!$C$2:$C$5001), '1. Raw Data'!C4754)</f>
        <v>33</v>
      </c>
      <c r="D4754" s="9" t="s">
        <v>5018</v>
      </c>
      <c r="E4754" s="22">
        <v>44932</v>
      </c>
      <c r="F4754" s="9">
        <v>0</v>
      </c>
      <c r="G4754" s="9">
        <v>12725</v>
      </c>
      <c r="H4754" s="15">
        <v>45078</v>
      </c>
      <c r="I4754" s="9" t="s">
        <v>7456</v>
      </c>
      <c r="J4754" s="9">
        <v>117</v>
      </c>
      <c r="K4754" s="9" t="s">
        <v>7483</v>
      </c>
      <c r="L4754" s="9" t="str">
        <f>IF(OR('1. Raw Data'!L4754="Elec", '1. Raw Data'!L4754="elect"), "Electronics", '1. Raw Data'!L4754)</f>
        <v>Electronics</v>
      </c>
      <c r="M4754" s="9">
        <v>1057.29</v>
      </c>
      <c r="N4754" s="9">
        <f>IF(ISBLANK('1. Raw Data'!N4754), MEDIAN('1. Raw Data'!$N$2:$N$5001), '1. Raw Data'!N4754)</f>
        <v>722.3</v>
      </c>
      <c r="O4754" s="9">
        <v>4</v>
      </c>
      <c r="P4754" s="9">
        <f>IF(ISBLANK('1. Raw Data'!P4754), 0, '1. Raw Data'!P4754)</f>
        <v>0</v>
      </c>
      <c r="Q4754" s="9">
        <v>388</v>
      </c>
      <c r="R4754" s="9">
        <v>7</v>
      </c>
      <c r="S4754" s="9">
        <f t="shared" si="222"/>
        <v>4229.16</v>
      </c>
      <c r="T4754" s="9">
        <f t="shared" si="223"/>
        <v>1339.96</v>
      </c>
      <c r="U4754" s="23">
        <f t="shared" si="224"/>
        <v>0.31683833196190264</v>
      </c>
    </row>
    <row r="4755" spans="1:21" x14ac:dyDescent="0.3">
      <c r="A4755" s="9">
        <v>2403</v>
      </c>
      <c r="B4755" s="9" t="str">
        <f>PROPER(TRIM('1. Raw Data'!B4755))</f>
        <v>Customer_4753</v>
      </c>
      <c r="C4755" s="9">
        <f>IF(OR('1. Raw Data'!C4755&lt;18, '1. Raw Data'!C4755&gt;100), MEDIAN('1. Raw Data'!$C$2:$C$5001), '1. Raw Data'!C4755)</f>
        <v>44</v>
      </c>
      <c r="D4755" s="9" t="s">
        <v>5018</v>
      </c>
      <c r="E4755" s="22">
        <v>44204</v>
      </c>
      <c r="F4755" s="9">
        <v>0</v>
      </c>
      <c r="G4755" s="9">
        <v>10503</v>
      </c>
      <c r="H4755" s="15">
        <v>44409</v>
      </c>
      <c r="I4755" s="9" t="s">
        <v>7457</v>
      </c>
      <c r="J4755" s="9">
        <v>105</v>
      </c>
      <c r="K4755" s="9" t="s">
        <v>7461</v>
      </c>
      <c r="L4755" s="9" t="str">
        <f>IF(OR('1. Raw Data'!L4755="Elec", '1. Raw Data'!L4755="elect"), "Electronics", '1. Raw Data'!L4755)</f>
        <v>Clothing</v>
      </c>
      <c r="M4755" s="9">
        <v>1482.53</v>
      </c>
      <c r="N4755" s="9">
        <f>IF(ISBLANK('1. Raw Data'!N4755), MEDIAN('1. Raw Data'!$N$2:$N$5001), '1. Raw Data'!N4755)</f>
        <v>868.12</v>
      </c>
      <c r="O4755" s="9">
        <v>4</v>
      </c>
      <c r="P4755" s="9">
        <f>IF(ISBLANK('1. Raw Data'!P4755), 0, '1. Raw Data'!P4755)</f>
        <v>0</v>
      </c>
      <c r="Q4755" s="9">
        <v>626</v>
      </c>
      <c r="R4755" s="9">
        <v>7</v>
      </c>
      <c r="S4755" s="9">
        <f t="shared" si="222"/>
        <v>5930.12</v>
      </c>
      <c r="T4755" s="9">
        <f t="shared" si="223"/>
        <v>2457.64</v>
      </c>
      <c r="U4755" s="23">
        <f t="shared" si="224"/>
        <v>0.41443343473656519</v>
      </c>
    </row>
    <row r="4756" spans="1:21" x14ac:dyDescent="0.3">
      <c r="A4756" s="9">
        <v>2167</v>
      </c>
      <c r="B4756" s="9" t="str">
        <f>PROPER(TRIM('1. Raw Data'!B4756))</f>
        <v>Customer_4754</v>
      </c>
      <c r="C4756" s="9">
        <f>IF(OR('1. Raw Data'!C4756&lt;18, '1. Raw Data'!C4756&gt;100), MEDIAN('1. Raw Data'!$C$2:$C$5001), '1. Raw Data'!C4756)</f>
        <v>42</v>
      </c>
      <c r="D4756" s="9" t="s">
        <v>5023</v>
      </c>
      <c r="E4756" s="22">
        <v>44264</v>
      </c>
      <c r="F4756" s="9">
        <v>0</v>
      </c>
      <c r="G4756" s="9">
        <v>11270</v>
      </c>
      <c r="H4756" s="15">
        <v>44442</v>
      </c>
      <c r="I4756" s="9" t="s">
        <v>7455</v>
      </c>
      <c r="J4756" s="9">
        <v>118</v>
      </c>
      <c r="K4756" s="9" t="s">
        <v>7501</v>
      </c>
      <c r="L4756" s="9" t="str">
        <f>IF(OR('1. Raw Data'!L4756="Elec", '1. Raw Data'!L4756="elect"), "Electronics", '1. Raw Data'!L4756)</f>
        <v>Clothing</v>
      </c>
      <c r="M4756" s="9">
        <v>789.95</v>
      </c>
      <c r="N4756" s="9">
        <f>IF(ISBLANK('1. Raw Data'!N4756), MEDIAN('1. Raw Data'!$N$2:$N$5001), '1. Raw Data'!N4756)</f>
        <v>507.12</v>
      </c>
      <c r="O4756" s="9">
        <v>4</v>
      </c>
      <c r="P4756" s="9">
        <f>IF(ISBLANK('1. Raw Data'!P4756), 0, '1. Raw Data'!P4756)</f>
        <v>0</v>
      </c>
      <c r="Q4756" s="9">
        <v>367</v>
      </c>
      <c r="R4756" s="9">
        <v>5</v>
      </c>
      <c r="S4756" s="9">
        <f t="shared" si="222"/>
        <v>3159.8</v>
      </c>
      <c r="T4756" s="9">
        <f t="shared" si="223"/>
        <v>1131.3200000000002</v>
      </c>
      <c r="U4756" s="23">
        <f t="shared" si="224"/>
        <v>0.35803531869105643</v>
      </c>
    </row>
    <row r="4757" spans="1:21" x14ac:dyDescent="0.3">
      <c r="A4757" s="9">
        <v>1024</v>
      </c>
      <c r="B4757" s="9" t="str">
        <f>PROPER(TRIM('1. Raw Data'!B4757))</f>
        <v>Customer_4755</v>
      </c>
      <c r="C4757" s="9">
        <f>IF(OR('1. Raw Data'!C4757&lt;18, '1. Raw Data'!C4757&gt;100), MEDIAN('1. Raw Data'!$C$2:$C$5001), '1. Raw Data'!C4757)</f>
        <v>40</v>
      </c>
      <c r="D4757" s="9" t="s">
        <v>5023</v>
      </c>
      <c r="E4757" s="22">
        <v>45232</v>
      </c>
      <c r="F4757" s="9">
        <v>0</v>
      </c>
      <c r="G4757" s="9">
        <v>10737</v>
      </c>
      <c r="H4757" s="15">
        <v>44968</v>
      </c>
      <c r="I4757" s="9" t="s">
        <v>7455</v>
      </c>
      <c r="J4757" s="9">
        <v>117</v>
      </c>
      <c r="K4757" s="9" t="s">
        <v>7483</v>
      </c>
      <c r="L4757" s="9" t="str">
        <f>IF(OR('1. Raw Data'!L4757="Elec", '1. Raw Data'!L4757="elect"), "Electronics", '1. Raw Data'!L4757)</f>
        <v>Electronics</v>
      </c>
      <c r="M4757" s="9">
        <v>669.4</v>
      </c>
      <c r="N4757" s="9">
        <f>IF(ISBLANK('1. Raw Data'!N4757), MEDIAN('1. Raw Data'!$N$2:$N$5001), '1. Raw Data'!N4757)</f>
        <v>292.08</v>
      </c>
      <c r="O4757" s="9">
        <v>5</v>
      </c>
      <c r="P4757" s="9">
        <f>IF(ISBLANK('1. Raw Data'!P4757), 0, '1. Raw Data'!P4757)</f>
        <v>0</v>
      </c>
      <c r="Q4757" s="9">
        <v>426</v>
      </c>
      <c r="R4757" s="9">
        <v>6</v>
      </c>
      <c r="S4757" s="9">
        <f t="shared" si="222"/>
        <v>3347</v>
      </c>
      <c r="T4757" s="9">
        <f t="shared" si="223"/>
        <v>1886.6000000000001</v>
      </c>
      <c r="U4757" s="23">
        <f t="shared" si="224"/>
        <v>0.56366895727517186</v>
      </c>
    </row>
    <row r="4758" spans="1:21" x14ac:dyDescent="0.3">
      <c r="A4758" s="9">
        <v>1667</v>
      </c>
      <c r="B4758" s="9" t="str">
        <f>PROPER(TRIM('1. Raw Data'!B4758))</f>
        <v>Customer_4756</v>
      </c>
      <c r="C4758" s="9">
        <f>IF(OR('1. Raw Data'!C4758&lt;18, '1. Raw Data'!C4758&gt;100), MEDIAN('1. Raw Data'!$C$2:$C$5001), '1. Raw Data'!C4758)</f>
        <v>19</v>
      </c>
      <c r="D4758" s="9" t="s">
        <v>5022</v>
      </c>
      <c r="E4758" s="22">
        <v>44082</v>
      </c>
      <c r="F4758" s="9">
        <v>1</v>
      </c>
      <c r="G4758" s="9">
        <v>10791</v>
      </c>
      <c r="H4758" s="15">
        <v>44052</v>
      </c>
      <c r="I4758" s="9" t="s">
        <v>7457</v>
      </c>
      <c r="J4758" s="9">
        <v>104</v>
      </c>
      <c r="K4758" s="9" t="s">
        <v>7499</v>
      </c>
      <c r="L4758" s="9" t="str">
        <f>IF(OR('1. Raw Data'!L4758="Elec", '1. Raw Data'!L4758="elect"), "Electronics", '1. Raw Data'!L4758)</f>
        <v>Clothing</v>
      </c>
      <c r="M4758" s="9">
        <v>465.77</v>
      </c>
      <c r="N4758" s="9">
        <f>IF(ISBLANK('1. Raw Data'!N4758), MEDIAN('1. Raw Data'!$N$2:$N$5001), '1. Raw Data'!N4758)</f>
        <v>223.87</v>
      </c>
      <c r="O4758" s="9">
        <v>2</v>
      </c>
      <c r="P4758" s="9">
        <f>IF(ISBLANK('1. Raw Data'!P4758), 0, '1. Raw Data'!P4758)</f>
        <v>0</v>
      </c>
      <c r="Q4758" s="9">
        <v>437</v>
      </c>
      <c r="R4758" s="9">
        <v>3</v>
      </c>
      <c r="S4758" s="9">
        <f t="shared" si="222"/>
        <v>931.54</v>
      </c>
      <c r="T4758" s="9">
        <f t="shared" si="223"/>
        <v>483.79999999999995</v>
      </c>
      <c r="U4758" s="23">
        <f t="shared" si="224"/>
        <v>0.51935504648216924</v>
      </c>
    </row>
    <row r="4759" spans="1:21" x14ac:dyDescent="0.3">
      <c r="A4759" s="9">
        <v>2096</v>
      </c>
      <c r="B4759" s="9" t="str">
        <f>PROPER(TRIM('1. Raw Data'!B4759))</f>
        <v>Customer_4757</v>
      </c>
      <c r="C4759" s="9">
        <f>IF(OR('1. Raw Data'!C4759&lt;18, '1. Raw Data'!C4759&gt;100), MEDIAN('1. Raw Data'!$C$2:$C$5001), '1. Raw Data'!C4759)</f>
        <v>54</v>
      </c>
      <c r="D4759" s="9" t="s">
        <v>5023</v>
      </c>
      <c r="E4759" s="22">
        <v>44817</v>
      </c>
      <c r="F4759" s="9">
        <v>0</v>
      </c>
      <c r="G4759" s="9">
        <v>13331</v>
      </c>
      <c r="H4759" s="15">
        <v>44817</v>
      </c>
      <c r="I4759" s="9" t="s">
        <v>7456</v>
      </c>
      <c r="J4759" s="9">
        <v>107</v>
      </c>
      <c r="K4759" s="9" t="s">
        <v>7485</v>
      </c>
      <c r="L4759" s="9" t="str">
        <f>IF(OR('1. Raw Data'!L4759="Elec", '1. Raw Data'!L4759="elect"), "Electronics", '1. Raw Data'!L4759)</f>
        <v>Sports</v>
      </c>
      <c r="M4759" s="9">
        <v>741.45</v>
      </c>
      <c r="N4759" s="9">
        <f>IF(ISBLANK('1. Raw Data'!N4759), MEDIAN('1. Raw Data'!$N$2:$N$5001), '1. Raw Data'!N4759)</f>
        <v>368.92</v>
      </c>
      <c r="O4759" s="9">
        <v>1</v>
      </c>
      <c r="P4759" s="9">
        <f>IF(ISBLANK('1. Raw Data'!P4759), 0, '1. Raw Data'!P4759)</f>
        <v>0</v>
      </c>
      <c r="Q4759" s="9">
        <v>454</v>
      </c>
      <c r="R4759" s="9">
        <v>6</v>
      </c>
      <c r="S4759" s="9">
        <f t="shared" si="222"/>
        <v>741.45</v>
      </c>
      <c r="T4759" s="9">
        <f t="shared" si="223"/>
        <v>372.53000000000003</v>
      </c>
      <c r="U4759" s="23">
        <f t="shared" si="224"/>
        <v>0.50243441904376562</v>
      </c>
    </row>
    <row r="4760" spans="1:21" x14ac:dyDescent="0.3">
      <c r="A4760" s="9">
        <v>1631</v>
      </c>
      <c r="B4760" s="9" t="str">
        <f>PROPER(TRIM('1. Raw Data'!B4760))</f>
        <v>Customer_4758</v>
      </c>
      <c r="C4760" s="9">
        <f>IF(OR('1. Raw Data'!C4760&lt;18, '1. Raw Data'!C4760&gt;100), MEDIAN('1. Raw Data'!$C$2:$C$5001), '1. Raw Data'!C4760)</f>
        <v>27</v>
      </c>
      <c r="D4760" s="9" t="s">
        <v>5022</v>
      </c>
      <c r="E4760" s="22">
        <v>44109</v>
      </c>
      <c r="F4760" s="9">
        <v>0</v>
      </c>
      <c r="G4760" s="9">
        <v>11370</v>
      </c>
      <c r="H4760" s="15">
        <v>43961</v>
      </c>
      <c r="I4760" s="9" t="s">
        <v>7456</v>
      </c>
      <c r="J4760" s="9">
        <v>125</v>
      </c>
      <c r="K4760" s="9" t="s">
        <v>7479</v>
      </c>
      <c r="L4760" s="9" t="str">
        <f>IF(OR('1. Raw Data'!L4760="Elec", '1. Raw Data'!L4760="elect"), "Electronics", '1. Raw Data'!L4760)</f>
        <v>Sports</v>
      </c>
      <c r="M4760" s="9">
        <v>1315.66</v>
      </c>
      <c r="N4760" s="9">
        <f>IF(ISBLANK('1. Raw Data'!N4760), MEDIAN('1. Raw Data'!$N$2:$N$5001), '1. Raw Data'!N4760)</f>
        <v>905.47</v>
      </c>
      <c r="O4760" s="9">
        <v>3</v>
      </c>
      <c r="P4760" s="9">
        <f>IF(ISBLANK('1. Raw Data'!P4760), 0, '1. Raw Data'!P4760)</f>
        <v>0</v>
      </c>
      <c r="Q4760" s="9">
        <v>566</v>
      </c>
      <c r="R4760" s="9">
        <v>5</v>
      </c>
      <c r="S4760" s="9">
        <f t="shared" si="222"/>
        <v>3946.9800000000005</v>
      </c>
      <c r="T4760" s="9">
        <f t="shared" si="223"/>
        <v>1230.5700000000006</v>
      </c>
      <c r="U4760" s="23">
        <f t="shared" si="224"/>
        <v>0.31177507866774101</v>
      </c>
    </row>
    <row r="4761" spans="1:21" x14ac:dyDescent="0.3">
      <c r="A4761" s="9">
        <v>2116</v>
      </c>
      <c r="B4761" s="9" t="str">
        <f>PROPER(TRIM('1. Raw Data'!B4761))</f>
        <v>Customer_4759</v>
      </c>
      <c r="C4761" s="9">
        <f>IF(OR('1. Raw Data'!C4761&lt;18, '1. Raw Data'!C4761&gt;100), MEDIAN('1. Raw Data'!$C$2:$C$5001), '1. Raw Data'!C4761)</f>
        <v>47</v>
      </c>
      <c r="D4761" s="9" t="s">
        <v>5021</v>
      </c>
      <c r="E4761" s="22">
        <v>44519</v>
      </c>
      <c r="F4761" s="9">
        <v>1</v>
      </c>
      <c r="G4761" s="9">
        <v>10196</v>
      </c>
      <c r="H4761" s="15">
        <v>44519</v>
      </c>
      <c r="I4761" s="9" t="s">
        <v>7455</v>
      </c>
      <c r="J4761" s="9">
        <v>137</v>
      </c>
      <c r="K4761" s="9" t="s">
        <v>7484</v>
      </c>
      <c r="L4761" s="9" t="str">
        <f>IF(OR('1. Raw Data'!L4761="Elec", '1. Raw Data'!L4761="elect"), "Electronics", '1. Raw Data'!L4761)</f>
        <v>Clothing</v>
      </c>
      <c r="M4761" s="9">
        <v>111.54</v>
      </c>
      <c r="N4761" s="9">
        <f>IF(ISBLANK('1. Raw Data'!N4761), MEDIAN('1. Raw Data'!$N$2:$N$5001), '1. Raw Data'!N4761)</f>
        <v>61.76</v>
      </c>
      <c r="O4761" s="9">
        <v>2</v>
      </c>
      <c r="P4761" s="9">
        <f>IF(ISBLANK('1. Raw Data'!P4761), 0, '1. Raw Data'!P4761)</f>
        <v>0.05</v>
      </c>
      <c r="Q4761" s="9">
        <v>875</v>
      </c>
      <c r="R4761" s="9">
        <v>2</v>
      </c>
      <c r="S4761" s="9">
        <f t="shared" si="222"/>
        <v>211.92600000000002</v>
      </c>
      <c r="T4761" s="9">
        <f t="shared" si="223"/>
        <v>88.40600000000002</v>
      </c>
      <c r="U4761" s="23">
        <f t="shared" si="224"/>
        <v>0.41715504468540915</v>
      </c>
    </row>
    <row r="4762" spans="1:21" x14ac:dyDescent="0.3">
      <c r="A4762" s="9">
        <v>1504</v>
      </c>
      <c r="B4762" s="9" t="str">
        <f>PROPER(TRIM('1. Raw Data'!B4762))</f>
        <v>Customer_4760</v>
      </c>
      <c r="C4762" s="9">
        <f>IF(OR('1. Raw Data'!C4762&lt;18, '1. Raw Data'!C4762&gt;100), MEDIAN('1. Raw Data'!$C$2:$C$5001), '1. Raw Data'!C4762)</f>
        <v>43</v>
      </c>
      <c r="D4762" s="9" t="s">
        <v>5021</v>
      </c>
      <c r="E4762" s="22">
        <v>44397</v>
      </c>
      <c r="F4762" s="9">
        <v>0</v>
      </c>
      <c r="G4762" s="9">
        <v>11130</v>
      </c>
      <c r="H4762" s="15">
        <v>44397</v>
      </c>
      <c r="I4762" s="9" t="s">
        <v>7456</v>
      </c>
      <c r="J4762" s="9">
        <v>140</v>
      </c>
      <c r="K4762" s="9" t="s">
        <v>7468</v>
      </c>
      <c r="L4762" s="9" t="str">
        <f>IF(OR('1. Raw Data'!L4762="Elec", '1. Raw Data'!L4762="elect"), "Electronics", '1. Raw Data'!L4762)</f>
        <v>Sports</v>
      </c>
      <c r="M4762" s="9">
        <v>1467.96</v>
      </c>
      <c r="N4762" s="9">
        <f>IF(ISBLANK('1. Raw Data'!N4762), MEDIAN('1. Raw Data'!$N$2:$N$5001), '1. Raw Data'!N4762)</f>
        <v>590.45000000000005</v>
      </c>
      <c r="O4762" s="9">
        <v>4</v>
      </c>
      <c r="P4762" s="9">
        <f>IF(ISBLANK('1. Raw Data'!P4762), 0, '1. Raw Data'!P4762)</f>
        <v>0</v>
      </c>
      <c r="Q4762" s="9">
        <v>812</v>
      </c>
      <c r="R4762" s="9">
        <v>5</v>
      </c>
      <c r="S4762" s="9">
        <f t="shared" si="222"/>
        <v>5871.84</v>
      </c>
      <c r="T4762" s="9">
        <f t="shared" si="223"/>
        <v>3510.04</v>
      </c>
      <c r="U4762" s="23">
        <f t="shared" si="224"/>
        <v>0.59777514373688656</v>
      </c>
    </row>
    <row r="4763" spans="1:21" x14ac:dyDescent="0.3">
      <c r="A4763" s="9">
        <v>1335</v>
      </c>
      <c r="B4763" s="9" t="str">
        <f>PROPER(TRIM('1. Raw Data'!B4763))</f>
        <v>Customer_4761</v>
      </c>
      <c r="C4763" s="9">
        <f>IF(OR('1. Raw Data'!C4763&lt;18, '1. Raw Data'!C4763&gt;100), MEDIAN('1. Raw Data'!$C$2:$C$5001), '1. Raw Data'!C4763)</f>
        <v>58</v>
      </c>
      <c r="D4763" s="9" t="s">
        <v>5019</v>
      </c>
      <c r="E4763" s="22">
        <v>45024</v>
      </c>
      <c r="F4763" s="9">
        <v>0</v>
      </c>
      <c r="G4763" s="9">
        <v>12828</v>
      </c>
      <c r="H4763" s="15">
        <v>45142</v>
      </c>
      <c r="I4763" s="9" t="s">
        <v>7456</v>
      </c>
      <c r="J4763" s="9">
        <v>140</v>
      </c>
      <c r="K4763" s="9" t="s">
        <v>7468</v>
      </c>
      <c r="L4763" s="9" t="str">
        <f>IF(OR('1. Raw Data'!L4763="Elec", '1. Raw Data'!L4763="elect"), "Electronics", '1. Raw Data'!L4763)</f>
        <v>Home Appliances</v>
      </c>
      <c r="M4763" s="9">
        <v>1490.3</v>
      </c>
      <c r="N4763" s="9">
        <f>IF(ISBLANK('1. Raw Data'!N4763), MEDIAN('1. Raw Data'!$N$2:$N$5001), '1. Raw Data'!N4763)</f>
        <v>766.1</v>
      </c>
      <c r="O4763" s="9">
        <v>4</v>
      </c>
      <c r="P4763" s="9">
        <f>IF(ISBLANK('1. Raw Data'!P4763), 0, '1. Raw Data'!P4763)</f>
        <v>0.05</v>
      </c>
      <c r="Q4763" s="9">
        <v>516</v>
      </c>
      <c r="R4763" s="9">
        <v>6</v>
      </c>
      <c r="S4763" s="9">
        <f t="shared" si="222"/>
        <v>5663.1399999999994</v>
      </c>
      <c r="T4763" s="9">
        <f t="shared" si="223"/>
        <v>2598.7399999999993</v>
      </c>
      <c r="U4763" s="23">
        <f t="shared" si="224"/>
        <v>0.45888676599907463</v>
      </c>
    </row>
    <row r="4764" spans="1:21" x14ac:dyDescent="0.3">
      <c r="A4764" s="9">
        <v>1424</v>
      </c>
      <c r="B4764" s="9" t="str">
        <f>PROPER(TRIM('1. Raw Data'!B4764))</f>
        <v>Customer_4762</v>
      </c>
      <c r="C4764" s="9">
        <f>IF(OR('1. Raw Data'!C4764&lt;18, '1. Raw Data'!C4764&gt;100), MEDIAN('1. Raw Data'!$C$2:$C$5001), '1. Raw Data'!C4764)</f>
        <v>19</v>
      </c>
      <c r="D4764" s="9" t="s">
        <v>5023</v>
      </c>
      <c r="E4764" s="22">
        <v>44496</v>
      </c>
      <c r="F4764" s="9">
        <v>0</v>
      </c>
      <c r="G4764" s="9">
        <v>10743</v>
      </c>
      <c r="H4764" s="15">
        <v>44496</v>
      </c>
      <c r="I4764" s="9" t="s">
        <v>7457</v>
      </c>
      <c r="J4764" s="9">
        <v>143</v>
      </c>
      <c r="K4764" s="9" t="s">
        <v>7475</v>
      </c>
      <c r="L4764" s="9" t="str">
        <f>IF(OR('1. Raw Data'!L4764="Elec", '1. Raw Data'!L4764="elect"), "Electronics", '1. Raw Data'!L4764)</f>
        <v>Clothing</v>
      </c>
      <c r="M4764" s="9">
        <v>916.84</v>
      </c>
      <c r="N4764" s="9">
        <f>IF(ISBLANK('1. Raw Data'!N4764), MEDIAN('1. Raw Data'!$N$2:$N$5001), '1. Raw Data'!N4764)</f>
        <v>368.87</v>
      </c>
      <c r="O4764" s="9">
        <v>5</v>
      </c>
      <c r="P4764" s="9">
        <f>IF(ISBLANK('1. Raw Data'!P4764), 0, '1. Raw Data'!P4764)</f>
        <v>0</v>
      </c>
      <c r="Q4764" s="9">
        <v>420</v>
      </c>
      <c r="R4764" s="9">
        <v>7</v>
      </c>
      <c r="S4764" s="9">
        <f t="shared" si="222"/>
        <v>4584.2</v>
      </c>
      <c r="T4764" s="9">
        <f t="shared" si="223"/>
        <v>2739.85</v>
      </c>
      <c r="U4764" s="23">
        <f t="shared" si="224"/>
        <v>0.59767244012041365</v>
      </c>
    </row>
    <row r="4765" spans="1:21" x14ac:dyDescent="0.3">
      <c r="A4765" s="9">
        <v>1498</v>
      </c>
      <c r="B4765" s="9" t="str">
        <f>PROPER(TRIM('1. Raw Data'!B4765))</f>
        <v>Customer_4763</v>
      </c>
      <c r="C4765" s="9">
        <f>IF(OR('1. Raw Data'!C4765&lt;18, '1. Raw Data'!C4765&gt;100), MEDIAN('1. Raw Data'!$C$2:$C$5001), '1. Raw Data'!C4765)</f>
        <v>45</v>
      </c>
      <c r="D4765" s="9" t="s">
        <v>5019</v>
      </c>
      <c r="E4765" s="22">
        <v>44398</v>
      </c>
      <c r="F4765" s="9">
        <v>0</v>
      </c>
      <c r="G4765" s="9">
        <v>13988</v>
      </c>
      <c r="H4765" s="15">
        <v>44398</v>
      </c>
      <c r="I4765" s="9" t="s">
        <v>7455</v>
      </c>
      <c r="J4765" s="9">
        <v>109</v>
      </c>
      <c r="K4765" s="9" t="s">
        <v>7466</v>
      </c>
      <c r="L4765" s="9" t="str">
        <f>IF(OR('1. Raw Data'!L4765="Elec", '1. Raw Data'!L4765="elect"), "Electronics", '1. Raw Data'!L4765)</f>
        <v>Home Appliances</v>
      </c>
      <c r="M4765" s="9">
        <v>530.74</v>
      </c>
      <c r="N4765" s="9">
        <f>IF(ISBLANK('1. Raw Data'!N4765), MEDIAN('1. Raw Data'!$N$2:$N$5001), '1. Raw Data'!N4765)</f>
        <v>250.16</v>
      </c>
      <c r="O4765" s="9">
        <v>4</v>
      </c>
      <c r="P4765" s="9">
        <f>IF(ISBLANK('1. Raw Data'!P4765), 0, '1. Raw Data'!P4765)</f>
        <v>0</v>
      </c>
      <c r="Q4765" s="9">
        <v>914</v>
      </c>
      <c r="R4765" s="9">
        <v>6</v>
      </c>
      <c r="S4765" s="9">
        <f t="shared" si="222"/>
        <v>2122.96</v>
      </c>
      <c r="T4765" s="9">
        <f t="shared" si="223"/>
        <v>1122.3200000000002</v>
      </c>
      <c r="U4765" s="23">
        <f t="shared" si="224"/>
        <v>0.52865810001130509</v>
      </c>
    </row>
    <row r="4766" spans="1:21" x14ac:dyDescent="0.3">
      <c r="A4766" s="9">
        <v>2387</v>
      </c>
      <c r="B4766" s="9" t="str">
        <f>PROPER(TRIM('1. Raw Data'!B4766))</f>
        <v>Customer_4764</v>
      </c>
      <c r="C4766" s="9">
        <f>IF(OR('1. Raw Data'!C4766&lt;18, '1. Raw Data'!C4766&gt;100), MEDIAN('1. Raw Data'!$C$2:$C$5001), '1. Raw Data'!C4766)</f>
        <v>39</v>
      </c>
      <c r="D4766" s="9" t="s">
        <v>5020</v>
      </c>
      <c r="E4766" s="22">
        <v>44365</v>
      </c>
      <c r="F4766" s="9">
        <v>1</v>
      </c>
      <c r="G4766" s="9">
        <v>11636</v>
      </c>
      <c r="H4766" s="15">
        <v>44365</v>
      </c>
      <c r="I4766" s="9" t="s">
        <v>7455</v>
      </c>
      <c r="J4766" s="9">
        <v>119</v>
      </c>
      <c r="K4766" s="9" t="s">
        <v>7459</v>
      </c>
      <c r="L4766" s="9" t="str">
        <f>IF(OR('1. Raw Data'!L4766="Elec", '1. Raw Data'!L4766="elect"), "Electronics", '1. Raw Data'!L4766)</f>
        <v>Clothing</v>
      </c>
      <c r="M4766" s="9">
        <v>373.42</v>
      </c>
      <c r="N4766" s="9">
        <f>IF(ISBLANK('1. Raw Data'!N4766), MEDIAN('1. Raw Data'!$N$2:$N$5001), '1. Raw Data'!N4766)</f>
        <v>200.31</v>
      </c>
      <c r="O4766" s="9">
        <v>5</v>
      </c>
      <c r="P4766" s="9">
        <f>IF(ISBLANK('1. Raw Data'!P4766), 0, '1. Raw Data'!P4766)</f>
        <v>0</v>
      </c>
      <c r="Q4766" s="9">
        <v>887</v>
      </c>
      <c r="R4766" s="9">
        <v>6</v>
      </c>
      <c r="S4766" s="9">
        <f t="shared" si="222"/>
        <v>1867.1000000000001</v>
      </c>
      <c r="T4766" s="9">
        <f t="shared" si="223"/>
        <v>865.55000000000018</v>
      </c>
      <c r="U4766" s="23">
        <f t="shared" si="224"/>
        <v>0.46357988324139043</v>
      </c>
    </row>
    <row r="4767" spans="1:21" x14ac:dyDescent="0.3">
      <c r="A4767" s="9">
        <v>1946</v>
      </c>
      <c r="B4767" s="9" t="str">
        <f>PROPER(TRIM('1. Raw Data'!B4767))</f>
        <v>Customer_4765</v>
      </c>
      <c r="C4767" s="9">
        <f>IF(OR('1. Raw Data'!C4767&lt;18, '1. Raw Data'!C4767&gt;100), MEDIAN('1. Raw Data'!$C$2:$C$5001), '1. Raw Data'!C4767)</f>
        <v>28</v>
      </c>
      <c r="D4767" s="9" t="s">
        <v>5021</v>
      </c>
      <c r="E4767" s="22">
        <v>45055</v>
      </c>
      <c r="F4767" s="9">
        <v>0</v>
      </c>
      <c r="G4767" s="9">
        <v>11183</v>
      </c>
      <c r="H4767" s="15">
        <v>45174</v>
      </c>
      <c r="I4767" s="9" t="s">
        <v>7457</v>
      </c>
      <c r="J4767" s="9">
        <v>109</v>
      </c>
      <c r="K4767" s="9" t="s">
        <v>7466</v>
      </c>
      <c r="L4767" s="9" t="str">
        <f>IF(OR('1. Raw Data'!L4767="Elec", '1. Raw Data'!L4767="elect"), "Electronics", '1. Raw Data'!L4767)</f>
        <v>Clothing</v>
      </c>
      <c r="M4767" s="9">
        <v>450.91</v>
      </c>
      <c r="N4767" s="9">
        <f>IF(ISBLANK('1. Raw Data'!N4767), MEDIAN('1. Raw Data'!$N$2:$N$5001), '1. Raw Data'!N4767)</f>
        <v>224.11</v>
      </c>
      <c r="O4767" s="9">
        <v>1</v>
      </c>
      <c r="P4767" s="9">
        <f>IF(ISBLANK('1. Raw Data'!P4767), 0, '1. Raw Data'!P4767)</f>
        <v>0</v>
      </c>
      <c r="Q4767" s="9">
        <v>380</v>
      </c>
      <c r="R4767" s="9">
        <v>9</v>
      </c>
      <c r="S4767" s="9">
        <f t="shared" si="222"/>
        <v>450.91</v>
      </c>
      <c r="T4767" s="9">
        <f t="shared" si="223"/>
        <v>226.8</v>
      </c>
      <c r="U4767" s="23">
        <f t="shared" si="224"/>
        <v>0.50298285688940148</v>
      </c>
    </row>
    <row r="4768" spans="1:21" x14ac:dyDescent="0.3">
      <c r="A4768" s="9">
        <v>1629</v>
      </c>
      <c r="B4768" s="9" t="str">
        <f>PROPER(TRIM('1. Raw Data'!B4768))</f>
        <v>Customer_4766</v>
      </c>
      <c r="C4768" s="9">
        <f>IF(OR('1. Raw Data'!C4768&lt;18, '1. Raw Data'!C4768&gt;100), MEDIAN('1. Raw Data'!$C$2:$C$5001), '1. Raw Data'!C4768)</f>
        <v>28</v>
      </c>
      <c r="D4768" s="9" t="s">
        <v>5018</v>
      </c>
      <c r="E4768" s="22">
        <v>45287</v>
      </c>
      <c r="F4768" s="9">
        <v>0</v>
      </c>
      <c r="G4768" s="9">
        <v>12469</v>
      </c>
      <c r="H4768" s="15">
        <v>45287</v>
      </c>
      <c r="I4768" s="9" t="s">
        <v>7457</v>
      </c>
      <c r="J4768" s="9">
        <v>123</v>
      </c>
      <c r="K4768" s="9" t="s">
        <v>7502</v>
      </c>
      <c r="L4768" s="9" t="str">
        <f>IF(OR('1. Raw Data'!L4768="Elec", '1. Raw Data'!L4768="elect"), "Electronics", '1. Raw Data'!L4768)</f>
        <v>Home Appliances</v>
      </c>
      <c r="M4768" s="9">
        <v>122.65</v>
      </c>
      <c r="N4768" s="9">
        <f>IF(ISBLANK('1. Raw Data'!N4768), MEDIAN('1. Raw Data'!$N$2:$N$5001), '1. Raw Data'!N4768)</f>
        <v>50.26</v>
      </c>
      <c r="O4768" s="9">
        <v>4</v>
      </c>
      <c r="P4768" s="9">
        <f>IF(ISBLANK('1. Raw Data'!P4768), 0, '1. Raw Data'!P4768)</f>
        <v>0</v>
      </c>
      <c r="Q4768" s="9">
        <v>371</v>
      </c>
      <c r="R4768" s="9">
        <v>4</v>
      </c>
      <c r="S4768" s="9">
        <f t="shared" si="222"/>
        <v>490.6</v>
      </c>
      <c r="T4768" s="9">
        <f t="shared" si="223"/>
        <v>289.56000000000006</v>
      </c>
      <c r="U4768" s="23">
        <f t="shared" si="224"/>
        <v>0.59021606196494103</v>
      </c>
    </row>
    <row r="4769" spans="1:21" x14ac:dyDescent="0.3">
      <c r="A4769" s="9">
        <v>2222</v>
      </c>
      <c r="B4769" s="9" t="str">
        <f>PROPER(TRIM('1. Raw Data'!B4769))</f>
        <v>Customer_4767</v>
      </c>
      <c r="C4769" s="9">
        <f>IF(OR('1. Raw Data'!C4769&lt;18, '1. Raw Data'!C4769&gt;100), MEDIAN('1. Raw Data'!$C$2:$C$5001), '1. Raw Data'!C4769)</f>
        <v>43</v>
      </c>
      <c r="D4769" s="9" t="s">
        <v>5022</v>
      </c>
      <c r="E4769" s="22">
        <v>45165</v>
      </c>
      <c r="F4769" s="9">
        <v>1</v>
      </c>
      <c r="G4769" s="9">
        <v>11630</v>
      </c>
      <c r="H4769" s="15">
        <v>45165</v>
      </c>
      <c r="I4769" s="9" t="s">
        <v>7455</v>
      </c>
      <c r="J4769" s="9">
        <v>131</v>
      </c>
      <c r="K4769" s="9" t="s">
        <v>7504</v>
      </c>
      <c r="L4769" s="9" t="str">
        <f>IF(OR('1. Raw Data'!L4769="Elec", '1. Raw Data'!L4769="elect"), "Electronics", '1. Raw Data'!L4769)</f>
        <v>Clothing</v>
      </c>
      <c r="M4769" s="9">
        <v>738.91</v>
      </c>
      <c r="N4769" s="9">
        <f>IF(ISBLANK('1. Raw Data'!N4769), MEDIAN('1. Raw Data'!$N$2:$N$5001), '1. Raw Data'!N4769)</f>
        <v>321.35000000000002</v>
      </c>
      <c r="O4769" s="9">
        <v>5</v>
      </c>
      <c r="P4769" s="9">
        <f>IF(ISBLANK('1. Raw Data'!P4769), 0, '1. Raw Data'!P4769)</f>
        <v>0</v>
      </c>
      <c r="Q4769" s="9">
        <v>493</v>
      </c>
      <c r="R4769" s="9">
        <v>2</v>
      </c>
      <c r="S4769" s="9">
        <f t="shared" si="222"/>
        <v>3694.5499999999997</v>
      </c>
      <c r="T4769" s="9">
        <f t="shared" si="223"/>
        <v>2087.7999999999997</v>
      </c>
      <c r="U4769" s="23">
        <f t="shared" si="224"/>
        <v>0.56510265120244685</v>
      </c>
    </row>
    <row r="4770" spans="1:21" x14ac:dyDescent="0.3">
      <c r="A4770" s="9">
        <v>1717</v>
      </c>
      <c r="B4770" s="9" t="str">
        <f>PROPER(TRIM('1. Raw Data'!B4770))</f>
        <v>Customer_4768</v>
      </c>
      <c r="C4770" s="9">
        <f>IF(OR('1. Raw Data'!C4770&lt;18, '1. Raw Data'!C4770&gt;100), MEDIAN('1. Raw Data'!$C$2:$C$5001), '1. Raw Data'!C4770)</f>
        <v>49</v>
      </c>
      <c r="D4770" s="9" t="s">
        <v>5020</v>
      </c>
      <c r="E4770" s="22">
        <v>44442</v>
      </c>
      <c r="F4770" s="9">
        <v>1</v>
      </c>
      <c r="G4770" s="9">
        <v>11951</v>
      </c>
      <c r="H4770" s="15">
        <v>44264</v>
      </c>
      <c r="I4770" s="9" t="s">
        <v>7455</v>
      </c>
      <c r="J4770" s="9">
        <v>132</v>
      </c>
      <c r="K4770" s="9" t="s">
        <v>7506</v>
      </c>
      <c r="L4770" s="9" t="str">
        <f>IF(OR('1. Raw Data'!L4770="Elec", '1. Raw Data'!L4770="elect"), "Electronics", '1. Raw Data'!L4770)</f>
        <v>Sports</v>
      </c>
      <c r="M4770" s="9">
        <v>133.12</v>
      </c>
      <c r="N4770" s="9">
        <f>IF(ISBLANK('1. Raw Data'!N4770), MEDIAN('1. Raw Data'!$N$2:$N$5001), '1. Raw Data'!N4770)</f>
        <v>75.25</v>
      </c>
      <c r="O4770" s="9">
        <v>4</v>
      </c>
      <c r="P4770" s="9">
        <f>IF(ISBLANK('1. Raw Data'!P4770), 0, '1. Raw Data'!P4770)</f>
        <v>0.2</v>
      </c>
      <c r="Q4770" s="9">
        <v>873</v>
      </c>
      <c r="R4770" s="9">
        <v>3</v>
      </c>
      <c r="S4770" s="9">
        <f t="shared" si="222"/>
        <v>425.98400000000004</v>
      </c>
      <c r="T4770" s="9">
        <f t="shared" si="223"/>
        <v>124.98400000000004</v>
      </c>
      <c r="U4770" s="23">
        <f t="shared" si="224"/>
        <v>0.29340069110576927</v>
      </c>
    </row>
    <row r="4771" spans="1:21" x14ac:dyDescent="0.3">
      <c r="A4771" s="9">
        <v>2436</v>
      </c>
      <c r="B4771" s="9" t="str">
        <f>PROPER(TRIM('1. Raw Data'!B4771))</f>
        <v>Customer_4769</v>
      </c>
      <c r="C4771" s="9">
        <f>IF(OR('1. Raw Data'!C4771&lt;18, '1. Raw Data'!C4771&gt;100), MEDIAN('1. Raw Data'!$C$2:$C$5001), '1. Raw Data'!C4771)</f>
        <v>40</v>
      </c>
      <c r="D4771" s="9" t="s">
        <v>5018</v>
      </c>
      <c r="E4771" s="22">
        <v>44216</v>
      </c>
      <c r="F4771" s="9">
        <v>0</v>
      </c>
      <c r="G4771" s="9">
        <v>13278</v>
      </c>
      <c r="H4771" s="15">
        <v>44216</v>
      </c>
      <c r="I4771" s="9" t="s">
        <v>7457</v>
      </c>
      <c r="J4771" s="9">
        <v>131</v>
      </c>
      <c r="K4771" s="9" t="s">
        <v>7504</v>
      </c>
      <c r="L4771" s="9" t="str">
        <f>IF(OR('1. Raw Data'!L4771="Elec", '1. Raw Data'!L4771="elect"), "Electronics", '1. Raw Data'!L4771)</f>
        <v>Home Appliances</v>
      </c>
      <c r="M4771" s="9">
        <v>1091.79</v>
      </c>
      <c r="N4771" s="9">
        <f>IF(ISBLANK('1. Raw Data'!N4771), MEDIAN('1. Raw Data'!$N$2:$N$5001), '1. Raw Data'!N4771)</f>
        <v>664.55</v>
      </c>
      <c r="O4771" s="9">
        <v>5</v>
      </c>
      <c r="P4771" s="9">
        <f>IF(ISBLANK('1. Raw Data'!P4771), 0, '1. Raw Data'!P4771)</f>
        <v>0</v>
      </c>
      <c r="Q4771" s="9">
        <v>1442</v>
      </c>
      <c r="R4771" s="9">
        <v>1</v>
      </c>
      <c r="S4771" s="9">
        <f t="shared" si="222"/>
        <v>5458.95</v>
      </c>
      <c r="T4771" s="9">
        <f t="shared" si="223"/>
        <v>2136.1999999999998</v>
      </c>
      <c r="U4771" s="23">
        <f t="shared" si="224"/>
        <v>0.39132067522142533</v>
      </c>
    </row>
    <row r="4772" spans="1:21" x14ac:dyDescent="0.3">
      <c r="A4772" s="9">
        <v>1338</v>
      </c>
      <c r="B4772" s="9" t="str">
        <f>PROPER(TRIM('1. Raw Data'!B4772))</f>
        <v>Customer_4770</v>
      </c>
      <c r="C4772" s="9">
        <f>IF(OR('1. Raw Data'!C4772&lt;18, '1. Raw Data'!C4772&gt;100), MEDIAN('1. Raw Data'!$C$2:$C$5001), '1. Raw Data'!C4772)</f>
        <v>41</v>
      </c>
      <c r="D4772" s="9" t="s">
        <v>5020</v>
      </c>
      <c r="E4772" s="22">
        <v>44138</v>
      </c>
      <c r="F4772" s="9">
        <v>0</v>
      </c>
      <c r="G4772" s="9">
        <v>12038</v>
      </c>
      <c r="H4772" s="15">
        <v>43901</v>
      </c>
      <c r="I4772" s="9" t="s">
        <v>7455</v>
      </c>
      <c r="J4772" s="9">
        <v>117</v>
      </c>
      <c r="K4772" s="9" t="s">
        <v>7483</v>
      </c>
      <c r="L4772" s="9" t="str">
        <f>IF(OR('1. Raw Data'!L4772="Elec", '1. Raw Data'!L4772="elect"), "Electronics", '1. Raw Data'!L4772)</f>
        <v>Clothing</v>
      </c>
      <c r="M4772" s="9">
        <v>589.29999999999995</v>
      </c>
      <c r="N4772" s="9">
        <f>IF(ISBLANK('1. Raw Data'!N4772), MEDIAN('1. Raw Data'!$N$2:$N$5001), '1. Raw Data'!N4772)</f>
        <v>307.24</v>
      </c>
      <c r="O4772" s="9">
        <v>2</v>
      </c>
      <c r="P4772" s="9">
        <f>IF(ISBLANK('1. Raw Data'!P4772), 0, '1. Raw Data'!P4772)</f>
        <v>0</v>
      </c>
      <c r="Q4772" s="9">
        <v>460</v>
      </c>
      <c r="R4772" s="9">
        <v>5</v>
      </c>
      <c r="S4772" s="9">
        <f t="shared" si="222"/>
        <v>1178.5999999999999</v>
      </c>
      <c r="T4772" s="9">
        <f t="shared" si="223"/>
        <v>564.11999999999989</v>
      </c>
      <c r="U4772" s="23">
        <f t="shared" si="224"/>
        <v>0.47863566943831659</v>
      </c>
    </row>
    <row r="4773" spans="1:21" x14ac:dyDescent="0.3">
      <c r="A4773" s="9">
        <v>1658</v>
      </c>
      <c r="B4773" s="9" t="str">
        <f>PROPER(TRIM('1. Raw Data'!B4773))</f>
        <v>Customer_4771</v>
      </c>
      <c r="C4773" s="9">
        <f>IF(OR('1. Raw Data'!C4773&lt;18, '1. Raw Data'!C4773&gt;100), MEDIAN('1. Raw Data'!$C$2:$C$5001), '1. Raw Data'!C4773)</f>
        <v>32</v>
      </c>
      <c r="D4773" s="9" t="s">
        <v>5019</v>
      </c>
      <c r="E4773" s="22">
        <v>44890</v>
      </c>
      <c r="F4773" s="9">
        <v>0</v>
      </c>
      <c r="G4773" s="9">
        <v>11336</v>
      </c>
      <c r="H4773" s="15">
        <v>44890</v>
      </c>
      <c r="I4773" s="9" t="s">
        <v>7455</v>
      </c>
      <c r="J4773" s="9">
        <v>148</v>
      </c>
      <c r="K4773" s="9" t="s">
        <v>7491</v>
      </c>
      <c r="L4773" s="9" t="str">
        <f>IF(OR('1. Raw Data'!L4773="Elec", '1. Raw Data'!L4773="elect"), "Electronics", '1. Raw Data'!L4773)</f>
        <v>Sports</v>
      </c>
      <c r="M4773" s="9">
        <v>339.08</v>
      </c>
      <c r="N4773" s="9">
        <f>IF(ISBLANK('1. Raw Data'!N4773), MEDIAN('1. Raw Data'!$N$2:$N$5001), '1. Raw Data'!N4773)</f>
        <v>210.04</v>
      </c>
      <c r="O4773" s="9">
        <v>5</v>
      </c>
      <c r="P4773" s="9">
        <f>IF(ISBLANK('1. Raw Data'!P4773), 0, '1. Raw Data'!P4773)</f>
        <v>0</v>
      </c>
      <c r="Q4773" s="9">
        <v>768</v>
      </c>
      <c r="R4773" s="9">
        <v>4</v>
      </c>
      <c r="S4773" s="9">
        <f t="shared" si="222"/>
        <v>1695.3999999999999</v>
      </c>
      <c r="T4773" s="9">
        <f t="shared" si="223"/>
        <v>645.19999999999982</v>
      </c>
      <c r="U4773" s="23">
        <f t="shared" si="224"/>
        <v>0.38055916008021701</v>
      </c>
    </row>
    <row r="4774" spans="1:21" x14ac:dyDescent="0.3">
      <c r="A4774" s="9">
        <v>1961</v>
      </c>
      <c r="B4774" s="9" t="str">
        <f>PROPER(TRIM('1. Raw Data'!B4774))</f>
        <v>Customer_4772</v>
      </c>
      <c r="C4774" s="9">
        <f>IF(OR('1. Raw Data'!C4774&lt;18, '1. Raw Data'!C4774&gt;100), MEDIAN('1. Raw Data'!$C$2:$C$5001), '1. Raw Data'!C4774)</f>
        <v>33</v>
      </c>
      <c r="D4774" s="9" t="s">
        <v>5019</v>
      </c>
      <c r="E4774" s="22">
        <v>44382</v>
      </c>
      <c r="F4774" s="9">
        <v>0</v>
      </c>
      <c r="G4774" s="9">
        <v>12479</v>
      </c>
      <c r="H4774" s="15">
        <v>44323</v>
      </c>
      <c r="I4774" s="9" t="s">
        <v>7456</v>
      </c>
      <c r="J4774" s="9">
        <v>139</v>
      </c>
      <c r="K4774" s="9" t="s">
        <v>7486</v>
      </c>
      <c r="L4774" s="9" t="str">
        <f>IF(OR('1. Raw Data'!L4774="Elec", '1. Raw Data'!L4774="elect"), "Electronics", '1. Raw Data'!L4774)</f>
        <v>Home Appliances</v>
      </c>
      <c r="M4774" s="9">
        <v>840.04</v>
      </c>
      <c r="N4774" s="9">
        <f>IF(ISBLANK('1. Raw Data'!N4774), MEDIAN('1. Raw Data'!$N$2:$N$5001), '1. Raw Data'!N4774)</f>
        <v>377.18</v>
      </c>
      <c r="O4774" s="9">
        <v>3</v>
      </c>
      <c r="P4774" s="9">
        <f>IF(ISBLANK('1. Raw Data'!P4774), 0, '1. Raw Data'!P4774)</f>
        <v>0.1</v>
      </c>
      <c r="Q4774" s="9">
        <v>347</v>
      </c>
      <c r="R4774" s="9">
        <v>4</v>
      </c>
      <c r="S4774" s="9">
        <f t="shared" si="222"/>
        <v>2268.1080000000002</v>
      </c>
      <c r="T4774" s="9">
        <f t="shared" si="223"/>
        <v>1136.5680000000002</v>
      </c>
      <c r="U4774" s="23">
        <f t="shared" si="224"/>
        <v>0.50110841282690244</v>
      </c>
    </row>
    <row r="4775" spans="1:21" x14ac:dyDescent="0.3">
      <c r="A4775" s="9">
        <v>1428</v>
      </c>
      <c r="B4775" s="9" t="str">
        <f>PROPER(TRIM('1. Raw Data'!B4775))</f>
        <v>Customer_4773</v>
      </c>
      <c r="C4775" s="9">
        <f>IF(OR('1. Raw Data'!C4775&lt;18, '1. Raw Data'!C4775&gt;100), MEDIAN('1. Raw Data'!$C$2:$C$5001), '1. Raw Data'!C4775)</f>
        <v>28</v>
      </c>
      <c r="D4775" s="9" t="s">
        <v>5022</v>
      </c>
      <c r="E4775" s="22">
        <v>43947</v>
      </c>
      <c r="F4775" s="9">
        <v>0</v>
      </c>
      <c r="G4775" s="9">
        <v>10925</v>
      </c>
      <c r="H4775" s="15">
        <v>43947</v>
      </c>
      <c r="I4775" s="9" t="s">
        <v>7455</v>
      </c>
      <c r="J4775" s="9">
        <v>122</v>
      </c>
      <c r="K4775" s="9" t="s">
        <v>7465</v>
      </c>
      <c r="L4775" s="9" t="str">
        <f>IF(OR('1. Raw Data'!L4775="Elec", '1. Raw Data'!L4775="elect"), "Electronics", '1. Raw Data'!L4775)</f>
        <v>Home Appliances</v>
      </c>
      <c r="M4775" s="9">
        <v>1461.95</v>
      </c>
      <c r="N4775" s="9">
        <f>IF(ISBLANK('1. Raw Data'!N4775), MEDIAN('1. Raw Data'!$N$2:$N$5001), '1. Raw Data'!N4775)</f>
        <v>638.30999999999995</v>
      </c>
      <c r="O4775" s="9">
        <v>1</v>
      </c>
      <c r="P4775" s="9">
        <f>IF(ISBLANK('1. Raw Data'!P4775), 0, '1. Raw Data'!P4775)</f>
        <v>0</v>
      </c>
      <c r="Q4775" s="9">
        <v>945</v>
      </c>
      <c r="R4775" s="9">
        <v>2</v>
      </c>
      <c r="S4775" s="9">
        <f t="shared" si="222"/>
        <v>1461.95</v>
      </c>
      <c r="T4775" s="9">
        <f t="shared" si="223"/>
        <v>823.6400000000001</v>
      </c>
      <c r="U4775" s="23">
        <f t="shared" si="224"/>
        <v>0.56338452067444167</v>
      </c>
    </row>
    <row r="4776" spans="1:21" x14ac:dyDescent="0.3">
      <c r="A4776" s="9">
        <v>1898</v>
      </c>
      <c r="B4776" s="9" t="str">
        <f>PROPER(TRIM('1. Raw Data'!B4776))</f>
        <v>Customer_4774</v>
      </c>
      <c r="C4776" s="9">
        <f>IF(OR('1. Raw Data'!C4776&lt;18, '1. Raw Data'!C4776&gt;100), MEDIAN('1. Raw Data'!$C$2:$C$5001), '1. Raw Data'!C4776)</f>
        <v>32</v>
      </c>
      <c r="D4776" s="9" t="s">
        <v>5021</v>
      </c>
      <c r="E4776" s="22">
        <v>45059</v>
      </c>
      <c r="F4776" s="9">
        <v>0</v>
      </c>
      <c r="G4776" s="9">
        <v>10234</v>
      </c>
      <c r="H4776" s="15">
        <v>45059</v>
      </c>
      <c r="I4776" s="9" t="s">
        <v>7457</v>
      </c>
      <c r="J4776" s="9">
        <v>135</v>
      </c>
      <c r="K4776" s="9" t="s">
        <v>7458</v>
      </c>
      <c r="L4776" s="9" t="str">
        <f>IF(OR('1. Raw Data'!L4776="Elec", '1. Raw Data'!L4776="elect"), "Electronics", '1. Raw Data'!L4776)</f>
        <v>Sports</v>
      </c>
      <c r="M4776" s="9">
        <v>1057.94</v>
      </c>
      <c r="N4776" s="9">
        <f>IF(ISBLANK('1. Raw Data'!N4776), MEDIAN('1. Raw Data'!$N$2:$N$5001), '1. Raw Data'!N4776)</f>
        <v>689.6</v>
      </c>
      <c r="O4776" s="9">
        <v>2</v>
      </c>
      <c r="P4776" s="9">
        <f>IF(ISBLANK('1. Raw Data'!P4776), 0, '1. Raw Data'!P4776)</f>
        <v>0.05</v>
      </c>
      <c r="Q4776" s="9">
        <v>599</v>
      </c>
      <c r="R4776" s="9">
        <v>7</v>
      </c>
      <c r="S4776" s="9">
        <f t="shared" si="222"/>
        <v>2010.086</v>
      </c>
      <c r="T4776" s="9">
        <f t="shared" si="223"/>
        <v>630.88599999999997</v>
      </c>
      <c r="U4776" s="23">
        <f t="shared" si="224"/>
        <v>0.31386020299628969</v>
      </c>
    </row>
    <row r="4777" spans="1:21" x14ac:dyDescent="0.3">
      <c r="A4777" s="9">
        <v>1138</v>
      </c>
      <c r="B4777" s="9" t="str">
        <f>PROPER(TRIM('1. Raw Data'!B4777))</f>
        <v>Customer_4775</v>
      </c>
      <c r="C4777" s="9">
        <f>IF(OR('1. Raw Data'!C4777&lt;18, '1. Raw Data'!C4777&gt;100), MEDIAN('1. Raw Data'!$C$2:$C$5001), '1. Raw Data'!C4777)</f>
        <v>48</v>
      </c>
      <c r="D4777" s="9" t="s">
        <v>5022</v>
      </c>
      <c r="E4777" s="22">
        <v>44746</v>
      </c>
      <c r="F4777" s="9">
        <v>0</v>
      </c>
      <c r="G4777" s="9">
        <v>12374</v>
      </c>
      <c r="H4777" s="15">
        <v>44658</v>
      </c>
      <c r="I4777" s="9" t="s">
        <v>7456</v>
      </c>
      <c r="J4777" s="9">
        <v>130</v>
      </c>
      <c r="K4777" s="9" t="s">
        <v>7487</v>
      </c>
      <c r="L4777" s="9" t="str">
        <f>IF(OR('1. Raw Data'!L4777="Elec", '1. Raw Data'!L4777="elect"), "Electronics", '1. Raw Data'!L4777)</f>
        <v>Clothing</v>
      </c>
      <c r="M4777" s="9">
        <v>763.03</v>
      </c>
      <c r="N4777" s="9">
        <f>IF(ISBLANK('1. Raw Data'!N4777), MEDIAN('1. Raw Data'!$N$2:$N$5001), '1. Raw Data'!N4777)</f>
        <v>382.86</v>
      </c>
      <c r="O4777" s="9">
        <v>1</v>
      </c>
      <c r="P4777" s="9">
        <f>IF(ISBLANK('1. Raw Data'!P4777), 0, '1. Raw Data'!P4777)</f>
        <v>0</v>
      </c>
      <c r="Q4777" s="9">
        <v>662</v>
      </c>
      <c r="R4777" s="9">
        <v>4</v>
      </c>
      <c r="S4777" s="9">
        <f t="shared" si="222"/>
        <v>763.03</v>
      </c>
      <c r="T4777" s="9">
        <f t="shared" si="223"/>
        <v>380.16999999999996</v>
      </c>
      <c r="U4777" s="23">
        <f t="shared" si="224"/>
        <v>0.49823729080114804</v>
      </c>
    </row>
    <row r="4778" spans="1:21" x14ac:dyDescent="0.3">
      <c r="A4778" s="9">
        <v>1941</v>
      </c>
      <c r="B4778" s="9" t="str">
        <f>PROPER(TRIM('1. Raw Data'!B4778))</f>
        <v>Customer_4776</v>
      </c>
      <c r="C4778" s="9">
        <f>IF(OR('1. Raw Data'!C4778&lt;18, '1. Raw Data'!C4778&gt;100), MEDIAN('1. Raw Data'!$C$2:$C$5001), '1. Raw Data'!C4778)</f>
        <v>50</v>
      </c>
      <c r="D4778" s="9" t="s">
        <v>5018</v>
      </c>
      <c r="E4778" s="22">
        <v>45183</v>
      </c>
      <c r="F4778" s="9">
        <v>0</v>
      </c>
      <c r="G4778" s="9">
        <v>12981</v>
      </c>
      <c r="H4778" s="15">
        <v>45183</v>
      </c>
      <c r="I4778" s="9" t="s">
        <v>7456</v>
      </c>
      <c r="J4778" s="9">
        <v>140</v>
      </c>
      <c r="K4778" s="9" t="s">
        <v>7468</v>
      </c>
      <c r="L4778" s="9" t="str">
        <f>IF(OR('1. Raw Data'!L4778="Elec", '1. Raw Data'!L4778="elect"), "Electronics", '1. Raw Data'!L4778)</f>
        <v>Clothing</v>
      </c>
      <c r="M4778" s="9">
        <v>1176.53</v>
      </c>
      <c r="N4778" s="9">
        <f>IF(ISBLANK('1. Raw Data'!N4778), MEDIAN('1. Raw Data'!$N$2:$N$5001), '1. Raw Data'!N4778)</f>
        <v>623.17999999999995</v>
      </c>
      <c r="O4778" s="9">
        <v>2</v>
      </c>
      <c r="P4778" s="9">
        <f>IF(ISBLANK('1. Raw Data'!P4778), 0, '1. Raw Data'!P4778)</f>
        <v>0</v>
      </c>
      <c r="Q4778" s="9">
        <v>475</v>
      </c>
      <c r="R4778" s="9">
        <v>5</v>
      </c>
      <c r="S4778" s="9">
        <f t="shared" si="222"/>
        <v>2353.06</v>
      </c>
      <c r="T4778" s="9">
        <f t="shared" si="223"/>
        <v>1106.7</v>
      </c>
      <c r="U4778" s="23">
        <f t="shared" si="224"/>
        <v>0.47032374865069315</v>
      </c>
    </row>
    <row r="4779" spans="1:21" x14ac:dyDescent="0.3">
      <c r="A4779" s="9">
        <v>1541</v>
      </c>
      <c r="B4779" s="9" t="str">
        <f>PROPER(TRIM('1. Raw Data'!B4779))</f>
        <v>Customer_4777</v>
      </c>
      <c r="C4779" s="9">
        <f>IF(OR('1. Raw Data'!C4779&lt;18, '1. Raw Data'!C4779&gt;100), MEDIAN('1. Raw Data'!$C$2:$C$5001), '1. Raw Data'!C4779)</f>
        <v>20</v>
      </c>
      <c r="D4779" s="9" t="s">
        <v>5020</v>
      </c>
      <c r="E4779" s="22">
        <v>44485</v>
      </c>
      <c r="F4779" s="9">
        <v>0</v>
      </c>
      <c r="G4779" s="9">
        <v>10478</v>
      </c>
      <c r="H4779" s="15">
        <v>44485</v>
      </c>
      <c r="I4779" s="9" t="s">
        <v>7455</v>
      </c>
      <c r="J4779" s="9">
        <v>137</v>
      </c>
      <c r="K4779" s="9" t="s">
        <v>7484</v>
      </c>
      <c r="L4779" s="9" t="str">
        <f>IF(OR('1. Raw Data'!L4779="Elec", '1. Raw Data'!L4779="elect"), "Electronics", '1. Raw Data'!L4779)</f>
        <v>Home Appliances</v>
      </c>
      <c r="M4779" s="9">
        <v>1119.3399999999999</v>
      </c>
      <c r="N4779" s="9">
        <f>IF(ISBLANK('1. Raw Data'!N4779), MEDIAN('1. Raw Data'!$N$2:$N$5001), '1. Raw Data'!N4779)</f>
        <v>765.94</v>
      </c>
      <c r="O4779" s="9">
        <v>4</v>
      </c>
      <c r="P4779" s="9">
        <f>IF(ISBLANK('1. Raw Data'!P4779), 0, '1. Raw Data'!P4779)</f>
        <v>0</v>
      </c>
      <c r="Q4779" s="9">
        <v>563</v>
      </c>
      <c r="R4779" s="9">
        <v>5</v>
      </c>
      <c r="S4779" s="9">
        <f t="shared" si="222"/>
        <v>4477.3599999999997</v>
      </c>
      <c r="T4779" s="9">
        <f t="shared" si="223"/>
        <v>1413.5999999999995</v>
      </c>
      <c r="U4779" s="23">
        <f t="shared" si="224"/>
        <v>0.3157217646112887</v>
      </c>
    </row>
    <row r="4780" spans="1:21" x14ac:dyDescent="0.3">
      <c r="A4780" s="9">
        <v>1056</v>
      </c>
      <c r="B4780" s="9" t="str">
        <f>PROPER(TRIM('1. Raw Data'!B4780))</f>
        <v>Customer_4778</v>
      </c>
      <c r="C4780" s="9">
        <f>IF(OR('1. Raw Data'!C4780&lt;18, '1. Raw Data'!C4780&gt;100), MEDIAN('1. Raw Data'!$C$2:$C$5001), '1. Raw Data'!C4780)</f>
        <v>26</v>
      </c>
      <c r="D4780" s="9" t="s">
        <v>5022</v>
      </c>
      <c r="E4780" s="22">
        <v>45225</v>
      </c>
      <c r="F4780" s="9">
        <v>0</v>
      </c>
      <c r="G4780" s="9">
        <v>12475</v>
      </c>
      <c r="H4780" s="15">
        <v>45225</v>
      </c>
      <c r="I4780" s="9" t="s">
        <v>7456</v>
      </c>
      <c r="J4780" s="9">
        <v>126</v>
      </c>
      <c r="K4780" s="9" t="s">
        <v>7469</v>
      </c>
      <c r="L4780" s="9" t="str">
        <f>IF(OR('1. Raw Data'!L4780="Elec", '1. Raw Data'!L4780="elect"), "Electronics", '1. Raw Data'!L4780)</f>
        <v>Electronics</v>
      </c>
      <c r="M4780" s="9">
        <v>1343.02</v>
      </c>
      <c r="N4780" s="9">
        <f>IF(ISBLANK('1. Raw Data'!N4780), MEDIAN('1. Raw Data'!$N$2:$N$5001), '1. Raw Data'!N4780)</f>
        <v>708.09</v>
      </c>
      <c r="O4780" s="9">
        <v>5</v>
      </c>
      <c r="P4780" s="9">
        <f>IF(ISBLANK('1. Raw Data'!P4780), 0, '1. Raw Data'!P4780)</f>
        <v>0.1</v>
      </c>
      <c r="Q4780" s="9">
        <v>433</v>
      </c>
      <c r="R4780" s="9">
        <v>2</v>
      </c>
      <c r="S4780" s="9">
        <f t="shared" si="222"/>
        <v>6043.59</v>
      </c>
      <c r="T4780" s="9">
        <f t="shared" si="223"/>
        <v>2503.14</v>
      </c>
      <c r="U4780" s="23">
        <f t="shared" si="224"/>
        <v>0.41418097521506253</v>
      </c>
    </row>
    <row r="4781" spans="1:21" x14ac:dyDescent="0.3">
      <c r="A4781" s="9">
        <v>2255</v>
      </c>
      <c r="B4781" s="9" t="str">
        <f>PROPER(TRIM('1. Raw Data'!B4781))</f>
        <v>Customer_4779</v>
      </c>
      <c r="C4781" s="9">
        <f>IF(OR('1. Raw Data'!C4781&lt;18, '1. Raw Data'!C4781&gt;100), MEDIAN('1. Raw Data'!$C$2:$C$5001), '1. Raw Data'!C4781)</f>
        <v>29</v>
      </c>
      <c r="D4781" s="9" t="s">
        <v>5023</v>
      </c>
      <c r="E4781" s="22">
        <v>44117</v>
      </c>
      <c r="F4781" s="9">
        <v>1</v>
      </c>
      <c r="G4781" s="9">
        <v>10665</v>
      </c>
      <c r="H4781" s="15">
        <v>44117</v>
      </c>
      <c r="I4781" s="9" t="s">
        <v>7457</v>
      </c>
      <c r="J4781" s="9">
        <v>106</v>
      </c>
      <c r="K4781" s="9" t="s">
        <v>7477</v>
      </c>
      <c r="L4781" s="9" t="str">
        <f>IF(OR('1. Raw Data'!L4781="Elec", '1. Raw Data'!L4781="elect"), "Electronics", '1. Raw Data'!L4781)</f>
        <v>Clothing</v>
      </c>
      <c r="M4781" s="9">
        <v>346.77</v>
      </c>
      <c r="N4781" s="9">
        <f>IF(ISBLANK('1. Raw Data'!N4781), MEDIAN('1. Raw Data'!$N$2:$N$5001), '1. Raw Data'!N4781)</f>
        <v>139.07</v>
      </c>
      <c r="O4781" s="9">
        <v>4</v>
      </c>
      <c r="P4781" s="9">
        <f>IF(ISBLANK('1. Raw Data'!P4781), 0, '1. Raw Data'!P4781)</f>
        <v>0</v>
      </c>
      <c r="Q4781" s="9">
        <v>1541</v>
      </c>
      <c r="R4781" s="9">
        <v>1</v>
      </c>
      <c r="S4781" s="9">
        <f t="shared" si="222"/>
        <v>1387.08</v>
      </c>
      <c r="T4781" s="9">
        <f t="shared" si="223"/>
        <v>830.8</v>
      </c>
      <c r="U4781" s="23">
        <f t="shared" si="224"/>
        <v>0.59895608039911186</v>
      </c>
    </row>
    <row r="4782" spans="1:21" x14ac:dyDescent="0.3">
      <c r="A4782" s="9">
        <v>1657</v>
      </c>
      <c r="B4782" s="9" t="str">
        <f>PROPER(TRIM('1. Raw Data'!B4782))</f>
        <v>Customer_4780</v>
      </c>
      <c r="C4782" s="9">
        <f>IF(OR('1. Raw Data'!C4782&lt;18, '1. Raw Data'!C4782&gt;100), MEDIAN('1. Raw Data'!$C$2:$C$5001), '1. Raw Data'!C4782)</f>
        <v>39</v>
      </c>
      <c r="D4782" s="9" t="s">
        <v>5023</v>
      </c>
      <c r="E4782" s="22">
        <v>45308</v>
      </c>
      <c r="F4782" s="9">
        <v>0</v>
      </c>
      <c r="G4782" s="9">
        <v>11123</v>
      </c>
      <c r="H4782" s="15">
        <v>45308</v>
      </c>
      <c r="I4782" s="9" t="s">
        <v>7457</v>
      </c>
      <c r="J4782" s="9">
        <v>134</v>
      </c>
      <c r="K4782" s="9" t="s">
        <v>7482</v>
      </c>
      <c r="L4782" s="9" t="str">
        <f>IF(OR('1. Raw Data'!L4782="Elec", '1. Raw Data'!L4782="elect"), "Electronics", '1. Raw Data'!L4782)</f>
        <v>Clothing</v>
      </c>
      <c r="M4782" s="9">
        <v>1295.3699999999999</v>
      </c>
      <c r="N4782" s="9">
        <f>IF(ISBLANK('1. Raw Data'!N4782), MEDIAN('1. Raw Data'!$N$2:$N$5001), '1. Raw Data'!N4782)</f>
        <v>882.65</v>
      </c>
      <c r="O4782" s="9">
        <v>1</v>
      </c>
      <c r="P4782" s="9">
        <f>IF(ISBLANK('1. Raw Data'!P4782), 0, '1. Raw Data'!P4782)</f>
        <v>0</v>
      </c>
      <c r="Q4782" s="9">
        <v>350</v>
      </c>
      <c r="R4782" s="9">
        <v>3</v>
      </c>
      <c r="S4782" s="9">
        <f t="shared" si="222"/>
        <v>1295.3699999999999</v>
      </c>
      <c r="T4782" s="9">
        <f t="shared" si="223"/>
        <v>412.71999999999991</v>
      </c>
      <c r="U4782" s="23">
        <f t="shared" si="224"/>
        <v>0.31861167079676073</v>
      </c>
    </row>
    <row r="4783" spans="1:21" x14ac:dyDescent="0.3">
      <c r="A4783" s="9">
        <v>1434</v>
      </c>
      <c r="B4783" s="9" t="str">
        <f>PROPER(TRIM('1. Raw Data'!B4783))</f>
        <v>Customer_4781</v>
      </c>
      <c r="C4783" s="9">
        <f>IF(OR('1. Raw Data'!C4783&lt;18, '1. Raw Data'!C4783&gt;100), MEDIAN('1. Raw Data'!$C$2:$C$5001), '1. Raw Data'!C4783)</f>
        <v>40</v>
      </c>
      <c r="D4783" s="9" t="s">
        <v>5021</v>
      </c>
      <c r="E4783" s="22">
        <v>43883</v>
      </c>
      <c r="F4783" s="9">
        <v>0</v>
      </c>
      <c r="G4783" s="9">
        <v>13309</v>
      </c>
      <c r="H4783" s="15">
        <v>43883</v>
      </c>
      <c r="I4783" s="9" t="s">
        <v>7455</v>
      </c>
      <c r="J4783" s="9">
        <v>132</v>
      </c>
      <c r="K4783" s="9" t="s">
        <v>7506</v>
      </c>
      <c r="L4783" s="9" t="str">
        <f>IF(OR('1. Raw Data'!L4783="Elec", '1. Raw Data'!L4783="elect"), "Electronics", '1. Raw Data'!L4783)</f>
        <v>Sports</v>
      </c>
      <c r="M4783" s="9">
        <v>486.49</v>
      </c>
      <c r="N4783" s="9">
        <f>IF(ISBLANK('1. Raw Data'!N4783), MEDIAN('1. Raw Data'!$N$2:$N$5001), '1. Raw Data'!N4783)</f>
        <v>196.66</v>
      </c>
      <c r="O4783" s="9">
        <v>1</v>
      </c>
      <c r="P4783" s="9">
        <f>IF(ISBLANK('1. Raw Data'!P4783), 0, '1. Raw Data'!P4783)</f>
        <v>0</v>
      </c>
      <c r="Q4783" s="9">
        <v>792</v>
      </c>
      <c r="R4783" s="9">
        <v>6</v>
      </c>
      <c r="S4783" s="9">
        <f t="shared" si="222"/>
        <v>486.49</v>
      </c>
      <c r="T4783" s="9">
        <f t="shared" si="223"/>
        <v>289.83000000000004</v>
      </c>
      <c r="U4783" s="23">
        <f t="shared" si="224"/>
        <v>0.59575736397459356</v>
      </c>
    </row>
    <row r="4784" spans="1:21" x14ac:dyDescent="0.3">
      <c r="A4784" s="9">
        <v>1383</v>
      </c>
      <c r="B4784" s="9" t="str">
        <f>PROPER(TRIM('1. Raw Data'!B4784))</f>
        <v>Customer_4782</v>
      </c>
      <c r="C4784" s="9">
        <f>IF(OR('1. Raw Data'!C4784&lt;18, '1. Raw Data'!C4784&gt;100), MEDIAN('1. Raw Data'!$C$2:$C$5001), '1. Raw Data'!C4784)</f>
        <v>26</v>
      </c>
      <c r="D4784" s="9" t="s">
        <v>5022</v>
      </c>
      <c r="E4784" s="22">
        <v>45025</v>
      </c>
      <c r="F4784" s="9">
        <v>1</v>
      </c>
      <c r="G4784" s="9">
        <v>13178</v>
      </c>
      <c r="H4784" s="15">
        <v>45173</v>
      </c>
      <c r="I4784" s="9" t="s">
        <v>7455</v>
      </c>
      <c r="J4784" s="9">
        <v>125</v>
      </c>
      <c r="K4784" s="9" t="s">
        <v>7479</v>
      </c>
      <c r="L4784" s="9" t="str">
        <f>IF(OR('1. Raw Data'!L4784="Elec", '1. Raw Data'!L4784="elect"), "Electronics", '1. Raw Data'!L4784)</f>
        <v>Electronics</v>
      </c>
      <c r="M4784" s="9">
        <v>1414.45</v>
      </c>
      <c r="N4784" s="9">
        <f>IF(ISBLANK('1. Raw Data'!N4784), MEDIAN('1. Raw Data'!$N$2:$N$5001), '1. Raw Data'!N4784)</f>
        <v>846.81</v>
      </c>
      <c r="O4784" s="9">
        <v>2</v>
      </c>
      <c r="P4784" s="9">
        <f>IF(ISBLANK('1. Raw Data'!P4784), 0, '1. Raw Data'!P4784)</f>
        <v>0</v>
      </c>
      <c r="Q4784" s="9">
        <v>485</v>
      </c>
      <c r="R4784" s="9">
        <v>5</v>
      </c>
      <c r="S4784" s="9">
        <f t="shared" si="222"/>
        <v>2828.9</v>
      </c>
      <c r="T4784" s="9">
        <f t="shared" si="223"/>
        <v>1135.2800000000002</v>
      </c>
      <c r="U4784" s="23">
        <f t="shared" si="224"/>
        <v>0.40131499876277005</v>
      </c>
    </row>
    <row r="4785" spans="1:21" x14ac:dyDescent="0.3">
      <c r="A4785" s="9">
        <v>1559</v>
      </c>
      <c r="B4785" s="9" t="str">
        <f>PROPER(TRIM('1. Raw Data'!B4785))</f>
        <v>Customer_4783</v>
      </c>
      <c r="C4785" s="9">
        <f>IF(OR('1. Raw Data'!C4785&lt;18, '1. Raw Data'!C4785&gt;100), MEDIAN('1. Raw Data'!$C$2:$C$5001), '1. Raw Data'!C4785)</f>
        <v>19</v>
      </c>
      <c r="D4785" s="9" t="s">
        <v>5018</v>
      </c>
      <c r="E4785" s="22">
        <v>44849</v>
      </c>
      <c r="F4785" s="9">
        <v>0</v>
      </c>
      <c r="G4785" s="9">
        <v>12905</v>
      </c>
      <c r="H4785" s="15">
        <v>44849</v>
      </c>
      <c r="I4785" s="9" t="s">
        <v>7457</v>
      </c>
      <c r="J4785" s="9">
        <v>113</v>
      </c>
      <c r="K4785" s="9" t="s">
        <v>7460</v>
      </c>
      <c r="L4785" s="9" t="str">
        <f>IF(OR('1. Raw Data'!L4785="Elec", '1. Raw Data'!L4785="elect"), "Electronics", '1. Raw Data'!L4785)</f>
        <v>Electronics</v>
      </c>
      <c r="M4785" s="9">
        <v>457.54</v>
      </c>
      <c r="N4785" s="9">
        <f>IF(ISBLANK('1. Raw Data'!N4785), MEDIAN('1. Raw Data'!$N$2:$N$5001), '1. Raw Data'!N4785)</f>
        <v>227.34</v>
      </c>
      <c r="O4785" s="9">
        <v>1</v>
      </c>
      <c r="P4785" s="9">
        <f>IF(ISBLANK('1. Raw Data'!P4785), 0, '1. Raw Data'!P4785)</f>
        <v>0</v>
      </c>
      <c r="Q4785" s="9">
        <v>809</v>
      </c>
      <c r="R4785" s="9">
        <v>7</v>
      </c>
      <c r="S4785" s="9">
        <f t="shared" si="222"/>
        <v>457.54</v>
      </c>
      <c r="T4785" s="9">
        <f t="shared" si="223"/>
        <v>230.20000000000002</v>
      </c>
      <c r="U4785" s="23">
        <f t="shared" si="224"/>
        <v>0.50312540980023601</v>
      </c>
    </row>
    <row r="4786" spans="1:21" x14ac:dyDescent="0.3">
      <c r="A4786" s="9">
        <v>1193</v>
      </c>
      <c r="B4786" s="9" t="str">
        <f>PROPER(TRIM('1. Raw Data'!B4786))</f>
        <v>Customer_4784</v>
      </c>
      <c r="C4786" s="9">
        <f>IF(OR('1. Raw Data'!C4786&lt;18, '1. Raw Data'!C4786&gt;100), MEDIAN('1. Raw Data'!$C$2:$C$5001), '1. Raw Data'!C4786)</f>
        <v>46</v>
      </c>
      <c r="D4786" s="9" t="s">
        <v>5023</v>
      </c>
      <c r="E4786" s="22">
        <v>44436</v>
      </c>
      <c r="F4786" s="9">
        <v>0</v>
      </c>
      <c r="G4786" s="9">
        <v>11387</v>
      </c>
      <c r="H4786" s="15">
        <v>44436</v>
      </c>
      <c r="I4786" s="9" t="s">
        <v>7457</v>
      </c>
      <c r="J4786" s="9">
        <v>138</v>
      </c>
      <c r="K4786" s="9" t="s">
        <v>7464</v>
      </c>
      <c r="L4786" s="9" t="str">
        <f>IF(OR('1. Raw Data'!L4786="Elec", '1. Raw Data'!L4786="elect"), "Electronics", '1. Raw Data'!L4786)</f>
        <v>Home Appliances</v>
      </c>
      <c r="M4786" s="9">
        <v>1393.93</v>
      </c>
      <c r="N4786" s="9">
        <f>IF(ISBLANK('1. Raw Data'!N4786), MEDIAN('1. Raw Data'!$N$2:$N$5001), '1. Raw Data'!N4786)</f>
        <v>754.28</v>
      </c>
      <c r="O4786" s="9">
        <v>5</v>
      </c>
      <c r="P4786" s="9">
        <f>IF(ISBLANK('1. Raw Data'!P4786), 0, '1. Raw Data'!P4786)</f>
        <v>0</v>
      </c>
      <c r="Q4786" s="9">
        <v>405</v>
      </c>
      <c r="R4786" s="9">
        <v>7</v>
      </c>
      <c r="S4786" s="9">
        <f t="shared" si="222"/>
        <v>6969.6500000000005</v>
      </c>
      <c r="T4786" s="9">
        <f t="shared" si="223"/>
        <v>3198.2500000000009</v>
      </c>
      <c r="U4786" s="23">
        <f t="shared" si="224"/>
        <v>0.45888244029470643</v>
      </c>
    </row>
    <row r="4787" spans="1:21" x14ac:dyDescent="0.3">
      <c r="A4787" s="9">
        <v>1533</v>
      </c>
      <c r="B4787" s="9" t="str">
        <f>PROPER(TRIM('1. Raw Data'!B4787))</f>
        <v>Customer_4785</v>
      </c>
      <c r="C4787" s="9">
        <f>IF(OR('1. Raw Data'!C4787&lt;18, '1. Raw Data'!C4787&gt;100), MEDIAN('1. Raw Data'!$C$2:$C$5001), '1. Raw Data'!C4787)</f>
        <v>39</v>
      </c>
      <c r="D4787" s="9" t="s">
        <v>5021</v>
      </c>
      <c r="E4787" s="22">
        <v>44362</v>
      </c>
      <c r="F4787" s="9">
        <v>0</v>
      </c>
      <c r="G4787" s="9">
        <v>10641</v>
      </c>
      <c r="H4787" s="15">
        <v>44362</v>
      </c>
      <c r="I4787" s="9" t="s">
        <v>7455</v>
      </c>
      <c r="J4787" s="9">
        <v>138</v>
      </c>
      <c r="K4787" s="9" t="s">
        <v>7464</v>
      </c>
      <c r="L4787" s="9" t="str">
        <f>IF(OR('1. Raw Data'!L4787="Elec", '1. Raw Data'!L4787="elect"), "Electronics", '1. Raw Data'!L4787)</f>
        <v>Sports</v>
      </c>
      <c r="M4787" s="9">
        <v>1447.5</v>
      </c>
      <c r="N4787" s="9">
        <f>IF(ISBLANK('1. Raw Data'!N4787), MEDIAN('1. Raw Data'!$N$2:$N$5001), '1. Raw Data'!N4787)</f>
        <v>816.66</v>
      </c>
      <c r="O4787" s="9">
        <v>1</v>
      </c>
      <c r="P4787" s="9">
        <f>IF(ISBLANK('1. Raw Data'!P4787), 0, '1. Raw Data'!P4787)</f>
        <v>0</v>
      </c>
      <c r="Q4787" s="9">
        <v>468</v>
      </c>
      <c r="R4787" s="9">
        <v>4</v>
      </c>
      <c r="S4787" s="9">
        <f t="shared" si="222"/>
        <v>1447.5</v>
      </c>
      <c r="T4787" s="9">
        <f t="shared" si="223"/>
        <v>630.84</v>
      </c>
      <c r="U4787" s="23">
        <f t="shared" si="224"/>
        <v>0.4358134715025907</v>
      </c>
    </row>
    <row r="4788" spans="1:21" x14ac:dyDescent="0.3">
      <c r="A4788" s="9">
        <v>1517</v>
      </c>
      <c r="B4788" s="9" t="str">
        <f>PROPER(TRIM('1. Raw Data'!B4788))</f>
        <v>Customer_4786</v>
      </c>
      <c r="C4788" s="9">
        <f>IF(OR('1. Raw Data'!C4788&lt;18, '1. Raw Data'!C4788&gt;100), MEDIAN('1. Raw Data'!$C$2:$C$5001), '1. Raw Data'!C4788)</f>
        <v>33</v>
      </c>
      <c r="D4788" s="9" t="s">
        <v>5022</v>
      </c>
      <c r="E4788" s="22">
        <v>44747</v>
      </c>
      <c r="F4788" s="9">
        <v>0</v>
      </c>
      <c r="G4788" s="9">
        <v>12858</v>
      </c>
      <c r="H4788" s="15">
        <v>44688</v>
      </c>
      <c r="I4788" s="9" t="s">
        <v>7457</v>
      </c>
      <c r="J4788" s="9">
        <v>102</v>
      </c>
      <c r="K4788" s="9" t="s">
        <v>7494</v>
      </c>
      <c r="L4788" s="9" t="str">
        <f>IF(OR('1. Raw Data'!L4788="Elec", '1. Raw Data'!L4788="elect"), "Electronics", '1. Raw Data'!L4788)</f>
        <v>Sports</v>
      </c>
      <c r="M4788" s="9">
        <v>260.95999999999998</v>
      </c>
      <c r="N4788" s="9">
        <f>IF(ISBLANK('1. Raw Data'!N4788), MEDIAN('1. Raw Data'!$N$2:$N$5001), '1. Raw Data'!N4788)</f>
        <v>136.36000000000001</v>
      </c>
      <c r="O4788" s="9">
        <v>4</v>
      </c>
      <c r="P4788" s="9">
        <f>IF(ISBLANK('1. Raw Data'!P4788), 0, '1. Raw Data'!P4788)</f>
        <v>0.2</v>
      </c>
      <c r="Q4788" s="9">
        <v>970</v>
      </c>
      <c r="R4788" s="9">
        <v>4</v>
      </c>
      <c r="S4788" s="9">
        <f t="shared" si="222"/>
        <v>835.072</v>
      </c>
      <c r="T4788" s="9">
        <f t="shared" si="223"/>
        <v>289.63199999999995</v>
      </c>
      <c r="U4788" s="23">
        <f t="shared" si="224"/>
        <v>0.34683476394849777</v>
      </c>
    </row>
    <row r="4789" spans="1:21" x14ac:dyDescent="0.3">
      <c r="A4789" s="9">
        <v>1715</v>
      </c>
      <c r="B4789" s="9" t="str">
        <f>PROPER(TRIM('1. Raw Data'!B4789))</f>
        <v>Customer_4787</v>
      </c>
      <c r="C4789" s="9">
        <f>IF(OR('1. Raw Data'!C4789&lt;18, '1. Raw Data'!C4789&gt;100), MEDIAN('1. Raw Data'!$C$2:$C$5001), '1. Raw Data'!C4789)</f>
        <v>24</v>
      </c>
      <c r="D4789" s="9" t="s">
        <v>5021</v>
      </c>
      <c r="E4789" s="22">
        <v>44777</v>
      </c>
      <c r="F4789" s="9">
        <v>0</v>
      </c>
      <c r="G4789" s="9">
        <v>11516</v>
      </c>
      <c r="H4789" s="15">
        <v>44659</v>
      </c>
      <c r="I4789" s="9" t="s">
        <v>7455</v>
      </c>
      <c r="J4789" s="9">
        <v>105</v>
      </c>
      <c r="K4789" s="9" t="s">
        <v>7461</v>
      </c>
      <c r="L4789" s="9" t="str">
        <f>IF(OR('1. Raw Data'!L4789="Elec", '1. Raw Data'!L4789="elect"), "Electronics", '1. Raw Data'!L4789)</f>
        <v>Clothing</v>
      </c>
      <c r="M4789" s="9">
        <v>1463.02</v>
      </c>
      <c r="N4789" s="9">
        <f>IF(ISBLANK('1. Raw Data'!N4789), MEDIAN('1. Raw Data'!$N$2:$N$5001), '1. Raw Data'!N4789)</f>
        <v>925.08</v>
      </c>
      <c r="O4789" s="9">
        <v>5</v>
      </c>
      <c r="P4789" s="9">
        <f>IF(ISBLANK('1. Raw Data'!P4789), 0, '1. Raw Data'!P4789)</f>
        <v>0</v>
      </c>
      <c r="Q4789" s="9">
        <v>518</v>
      </c>
      <c r="R4789" s="9">
        <v>5</v>
      </c>
      <c r="S4789" s="9">
        <f t="shared" si="222"/>
        <v>7315.1</v>
      </c>
      <c r="T4789" s="9">
        <f t="shared" si="223"/>
        <v>2689.7</v>
      </c>
      <c r="U4789" s="23">
        <f t="shared" si="224"/>
        <v>0.36769148747112135</v>
      </c>
    </row>
    <row r="4790" spans="1:21" x14ac:dyDescent="0.3">
      <c r="A4790" s="9">
        <v>1750</v>
      </c>
      <c r="B4790" s="9" t="str">
        <f>PROPER(TRIM('1. Raw Data'!B4790))</f>
        <v>Customer_4788</v>
      </c>
      <c r="C4790" s="9">
        <f>IF(OR('1. Raw Data'!C4790&lt;18, '1. Raw Data'!C4790&gt;100), MEDIAN('1. Raw Data'!$C$2:$C$5001), '1. Raw Data'!C4790)</f>
        <v>33</v>
      </c>
      <c r="D4790" s="9" t="s">
        <v>5018</v>
      </c>
      <c r="E4790" s="22">
        <v>44715</v>
      </c>
      <c r="F4790" s="9">
        <v>0</v>
      </c>
      <c r="G4790" s="9">
        <v>13114</v>
      </c>
      <c r="H4790" s="15">
        <v>44626</v>
      </c>
      <c r="I4790" s="9" t="s">
        <v>7456</v>
      </c>
      <c r="J4790" s="9">
        <v>111</v>
      </c>
      <c r="K4790" s="9" t="s">
        <v>7476</v>
      </c>
      <c r="L4790" s="9" t="str">
        <f>IF(OR('1. Raw Data'!L4790="Elec", '1. Raw Data'!L4790="elect"), "Electronics", '1. Raw Data'!L4790)</f>
        <v>Home Appliances</v>
      </c>
      <c r="M4790" s="9">
        <v>174.3</v>
      </c>
      <c r="N4790" s="9">
        <f>IF(ISBLANK('1. Raw Data'!N4790), MEDIAN('1. Raw Data'!$N$2:$N$5001), '1. Raw Data'!N4790)</f>
        <v>118.39</v>
      </c>
      <c r="O4790" s="9">
        <v>1</v>
      </c>
      <c r="P4790" s="9">
        <f>IF(ISBLANK('1. Raw Data'!P4790), 0, '1. Raw Data'!P4790)</f>
        <v>0</v>
      </c>
      <c r="Q4790" s="9">
        <v>414</v>
      </c>
      <c r="R4790" s="9">
        <v>5</v>
      </c>
      <c r="S4790" s="9">
        <f t="shared" si="222"/>
        <v>174.3</v>
      </c>
      <c r="T4790" s="9">
        <f t="shared" si="223"/>
        <v>55.910000000000011</v>
      </c>
      <c r="U4790" s="23">
        <f t="shared" si="224"/>
        <v>0.3207687894434883</v>
      </c>
    </row>
    <row r="4791" spans="1:21" x14ac:dyDescent="0.3">
      <c r="A4791" s="9">
        <v>1184</v>
      </c>
      <c r="B4791" s="9" t="str">
        <f>PROPER(TRIM('1. Raw Data'!B4791))</f>
        <v>Customer_4789</v>
      </c>
      <c r="C4791" s="9">
        <f>IF(OR('1. Raw Data'!C4791&lt;18, '1. Raw Data'!C4791&gt;100), MEDIAN('1. Raw Data'!$C$2:$C$5001), '1. Raw Data'!C4791)</f>
        <v>31</v>
      </c>
      <c r="D4791" s="9" t="s">
        <v>5023</v>
      </c>
      <c r="E4791" s="22">
        <v>43903</v>
      </c>
      <c r="F4791" s="9">
        <v>1</v>
      </c>
      <c r="G4791" s="9">
        <v>10574</v>
      </c>
      <c r="H4791" s="15">
        <v>43903</v>
      </c>
      <c r="I4791" s="9" t="s">
        <v>7456</v>
      </c>
      <c r="J4791" s="9">
        <v>111</v>
      </c>
      <c r="K4791" s="9" t="s">
        <v>7476</v>
      </c>
      <c r="L4791" s="9" t="str">
        <f>IF(OR('1. Raw Data'!L4791="Elec", '1. Raw Data'!L4791="elect"), "Electronics", '1. Raw Data'!L4791)</f>
        <v>Clothing</v>
      </c>
      <c r="M4791" s="9">
        <v>366.92</v>
      </c>
      <c r="N4791" s="9">
        <f>IF(ISBLANK('1. Raw Data'!N4791), MEDIAN('1. Raw Data'!$N$2:$N$5001), '1. Raw Data'!N4791)</f>
        <v>156.28</v>
      </c>
      <c r="O4791" s="9">
        <v>3</v>
      </c>
      <c r="P4791" s="9">
        <f>IF(ISBLANK('1. Raw Data'!P4791), 0, '1. Raw Data'!P4791)</f>
        <v>0</v>
      </c>
      <c r="Q4791" s="9">
        <v>1755</v>
      </c>
      <c r="R4791" s="9">
        <v>1</v>
      </c>
      <c r="S4791" s="9">
        <f t="shared" si="222"/>
        <v>1100.76</v>
      </c>
      <c r="T4791" s="9">
        <f t="shared" si="223"/>
        <v>631.91999999999996</v>
      </c>
      <c r="U4791" s="23">
        <f t="shared" si="224"/>
        <v>0.57407609288128203</v>
      </c>
    </row>
    <row r="4792" spans="1:21" x14ac:dyDescent="0.3">
      <c r="A4792" s="9">
        <v>1291</v>
      </c>
      <c r="B4792" s="9" t="str">
        <f>PROPER(TRIM('1. Raw Data'!B4792))</f>
        <v>Customer_4790</v>
      </c>
      <c r="C4792" s="9">
        <f>IF(OR('1. Raw Data'!C4792&lt;18, '1. Raw Data'!C4792&gt;100), MEDIAN('1. Raw Data'!$C$2:$C$5001), '1. Raw Data'!C4792)</f>
        <v>64</v>
      </c>
      <c r="D4792" s="9" t="s">
        <v>5023</v>
      </c>
      <c r="E4792" s="22">
        <v>45173</v>
      </c>
      <c r="F4792" s="9">
        <v>1</v>
      </c>
      <c r="G4792" s="9">
        <v>13144</v>
      </c>
      <c r="H4792" s="15">
        <v>45025</v>
      </c>
      <c r="I4792" s="9" t="s">
        <v>7455</v>
      </c>
      <c r="J4792" s="9">
        <v>124</v>
      </c>
      <c r="K4792" s="9" t="s">
        <v>7497</v>
      </c>
      <c r="L4792" s="9" t="str">
        <f>IF(OR('1. Raw Data'!L4792="Elec", '1. Raw Data'!L4792="elect"), "Electronics", '1. Raw Data'!L4792)</f>
        <v>Electronics</v>
      </c>
      <c r="M4792" s="9">
        <v>694.04</v>
      </c>
      <c r="N4792" s="9">
        <f>IF(ISBLANK('1. Raw Data'!N4792), MEDIAN('1. Raw Data'!$N$2:$N$5001), '1. Raw Data'!N4792)</f>
        <v>444.24</v>
      </c>
      <c r="O4792" s="9">
        <v>3</v>
      </c>
      <c r="P4792" s="9">
        <f>IF(ISBLANK('1. Raw Data'!P4792), 0, '1. Raw Data'!P4792)</f>
        <v>0.1</v>
      </c>
      <c r="Q4792" s="9">
        <v>633</v>
      </c>
      <c r="R4792" s="9">
        <v>1</v>
      </c>
      <c r="S4792" s="9">
        <f t="shared" si="222"/>
        <v>1873.9079999999999</v>
      </c>
      <c r="T4792" s="9">
        <f t="shared" si="223"/>
        <v>541.18799999999987</v>
      </c>
      <c r="U4792" s="23">
        <f t="shared" si="224"/>
        <v>0.28880179816725254</v>
      </c>
    </row>
    <row r="4793" spans="1:21" x14ac:dyDescent="0.3">
      <c r="A4793" s="9">
        <v>2358</v>
      </c>
      <c r="B4793" s="9" t="str">
        <f>PROPER(TRIM('1. Raw Data'!B4793))</f>
        <v>Customer_4791</v>
      </c>
      <c r="C4793" s="9">
        <f>IF(OR('1. Raw Data'!C4793&lt;18, '1. Raw Data'!C4793&gt;100), MEDIAN('1. Raw Data'!$C$2:$C$5001), '1. Raw Data'!C4793)</f>
        <v>54</v>
      </c>
      <c r="D4793" s="9" t="s">
        <v>5023</v>
      </c>
      <c r="E4793" s="22">
        <v>45281</v>
      </c>
      <c r="F4793" s="9">
        <v>0</v>
      </c>
      <c r="G4793" s="9">
        <v>11721</v>
      </c>
      <c r="H4793" s="15">
        <v>45281</v>
      </c>
      <c r="I4793" s="9" t="s">
        <v>7455</v>
      </c>
      <c r="J4793" s="9">
        <v>114</v>
      </c>
      <c r="K4793" s="9" t="s">
        <v>7463</v>
      </c>
      <c r="L4793" s="9" t="str">
        <f>IF(OR('1. Raw Data'!L4793="Elec", '1. Raw Data'!L4793="elect"), "Electronics", '1. Raw Data'!L4793)</f>
        <v>Sports</v>
      </c>
      <c r="M4793" s="9">
        <v>1490.72</v>
      </c>
      <c r="N4793" s="9">
        <f>IF(ISBLANK('1. Raw Data'!N4793), MEDIAN('1. Raw Data'!$N$2:$N$5001), '1. Raw Data'!N4793)</f>
        <v>653.83000000000004</v>
      </c>
      <c r="O4793" s="9">
        <v>4</v>
      </c>
      <c r="P4793" s="9">
        <f>IF(ISBLANK('1. Raw Data'!P4793), 0, '1. Raw Data'!P4793)</f>
        <v>0</v>
      </c>
      <c r="Q4793" s="9">
        <v>330</v>
      </c>
      <c r="R4793" s="9">
        <v>4</v>
      </c>
      <c r="S4793" s="9">
        <f t="shared" si="222"/>
        <v>5962.88</v>
      </c>
      <c r="T4793" s="9">
        <f t="shared" si="223"/>
        <v>3347.56</v>
      </c>
      <c r="U4793" s="23">
        <f t="shared" si="224"/>
        <v>0.56139986047010837</v>
      </c>
    </row>
    <row r="4794" spans="1:21" x14ac:dyDescent="0.3">
      <c r="A4794" s="9">
        <v>1731</v>
      </c>
      <c r="B4794" s="9" t="str">
        <f>PROPER(TRIM('1. Raw Data'!B4794))</f>
        <v>Customer_4792</v>
      </c>
      <c r="C4794" s="9">
        <f>IF(OR('1. Raw Data'!C4794&lt;18, '1. Raw Data'!C4794&gt;100), MEDIAN('1. Raw Data'!$C$2:$C$5001), '1. Raw Data'!C4794)</f>
        <v>29</v>
      </c>
      <c r="D4794" s="9" t="s">
        <v>5019</v>
      </c>
      <c r="E4794" s="22">
        <v>45002</v>
      </c>
      <c r="F4794" s="9">
        <v>0</v>
      </c>
      <c r="G4794" s="9">
        <v>11018</v>
      </c>
      <c r="H4794" s="15">
        <v>45002</v>
      </c>
      <c r="I4794" s="9" t="s">
        <v>7455</v>
      </c>
      <c r="J4794" s="9">
        <v>145</v>
      </c>
      <c r="K4794" s="9" t="s">
        <v>7470</v>
      </c>
      <c r="L4794" s="9" t="str">
        <f>IF(OR('1. Raw Data'!L4794="Elec", '1. Raw Data'!L4794="elect"), "Electronics", '1. Raw Data'!L4794)</f>
        <v>Home Appliances</v>
      </c>
      <c r="M4794" s="9">
        <v>758.42</v>
      </c>
      <c r="N4794" s="9">
        <f>IF(ISBLANK('1. Raw Data'!N4794), MEDIAN('1. Raw Data'!$N$2:$N$5001), '1. Raw Data'!N4794)</f>
        <v>321.63</v>
      </c>
      <c r="O4794" s="9">
        <v>2</v>
      </c>
      <c r="P4794" s="9">
        <f>IF(ISBLANK('1. Raw Data'!P4794), 0, '1. Raw Data'!P4794)</f>
        <v>0</v>
      </c>
      <c r="Q4794" s="9">
        <v>656</v>
      </c>
      <c r="R4794" s="9">
        <v>4</v>
      </c>
      <c r="S4794" s="9">
        <f t="shared" si="222"/>
        <v>1516.84</v>
      </c>
      <c r="T4794" s="9">
        <f t="shared" si="223"/>
        <v>873.57999999999993</v>
      </c>
      <c r="U4794" s="23">
        <f t="shared" si="224"/>
        <v>0.5759209936446823</v>
      </c>
    </row>
    <row r="4795" spans="1:21" x14ac:dyDescent="0.3">
      <c r="A4795" s="9">
        <v>1115</v>
      </c>
      <c r="B4795" s="9" t="str">
        <f>PROPER(TRIM('1. Raw Data'!B4795))</f>
        <v>Customer_4793</v>
      </c>
      <c r="C4795" s="9">
        <f>IF(OR('1. Raw Data'!C4795&lt;18, '1. Raw Data'!C4795&gt;100), MEDIAN('1. Raw Data'!$C$2:$C$5001), '1. Raw Data'!C4795)</f>
        <v>42</v>
      </c>
      <c r="D4795" s="9" t="s">
        <v>5023</v>
      </c>
      <c r="E4795" s="22">
        <v>44219</v>
      </c>
      <c r="F4795" s="9">
        <v>0</v>
      </c>
      <c r="G4795" s="9">
        <v>13700</v>
      </c>
      <c r="H4795" s="15">
        <v>44219</v>
      </c>
      <c r="I4795" s="9" t="s">
        <v>7457</v>
      </c>
      <c r="J4795" s="9">
        <v>130</v>
      </c>
      <c r="K4795" s="9" t="s">
        <v>7487</v>
      </c>
      <c r="L4795" s="9" t="str">
        <f>IF(OR('1. Raw Data'!L4795="Elec", '1. Raw Data'!L4795="elect"), "Electronics", '1. Raw Data'!L4795)</f>
        <v>Clothing</v>
      </c>
      <c r="M4795" s="9">
        <v>848.09</v>
      </c>
      <c r="N4795" s="9">
        <f>IF(ISBLANK('1. Raw Data'!N4795), MEDIAN('1. Raw Data'!$N$2:$N$5001), '1. Raw Data'!N4795)</f>
        <v>582.42999999999995</v>
      </c>
      <c r="O4795" s="9">
        <v>2</v>
      </c>
      <c r="P4795" s="9">
        <f>IF(ISBLANK('1. Raw Data'!P4795), 0, '1. Raw Data'!P4795)</f>
        <v>0</v>
      </c>
      <c r="Q4795" s="9">
        <v>471</v>
      </c>
      <c r="R4795" s="9">
        <v>5</v>
      </c>
      <c r="S4795" s="9">
        <f t="shared" si="222"/>
        <v>1696.18</v>
      </c>
      <c r="T4795" s="9">
        <f t="shared" si="223"/>
        <v>531.32000000000016</v>
      </c>
      <c r="U4795" s="23">
        <f t="shared" si="224"/>
        <v>0.31324505653881085</v>
      </c>
    </row>
    <row r="4796" spans="1:21" x14ac:dyDescent="0.3">
      <c r="A4796" s="9">
        <v>1824</v>
      </c>
      <c r="B4796" s="9" t="str">
        <f>PROPER(TRIM('1. Raw Data'!B4796))</f>
        <v>Customer_4794</v>
      </c>
      <c r="C4796" s="9">
        <f>IF(OR('1. Raw Data'!C4796&lt;18, '1. Raw Data'!C4796&gt;100), MEDIAN('1. Raw Data'!$C$2:$C$5001), '1. Raw Data'!C4796)</f>
        <v>54</v>
      </c>
      <c r="D4796" s="9" t="s">
        <v>5020</v>
      </c>
      <c r="E4796" s="22">
        <v>44267</v>
      </c>
      <c r="F4796" s="9">
        <v>1</v>
      </c>
      <c r="G4796" s="9">
        <v>11327</v>
      </c>
      <c r="H4796" s="15">
        <v>44533</v>
      </c>
      <c r="I4796" s="9" t="s">
        <v>7455</v>
      </c>
      <c r="J4796" s="9">
        <v>140</v>
      </c>
      <c r="K4796" s="9" t="s">
        <v>7468</v>
      </c>
      <c r="L4796" s="9" t="str">
        <f>IF(OR('1. Raw Data'!L4796="Elec", '1. Raw Data'!L4796="elect"), "Electronics", '1. Raw Data'!L4796)</f>
        <v>Clothing</v>
      </c>
      <c r="M4796" s="9">
        <v>1056.92</v>
      </c>
      <c r="N4796" s="9">
        <f>IF(ISBLANK('1. Raw Data'!N4796), MEDIAN('1. Raw Data'!$N$2:$N$5001), '1. Raw Data'!N4796)</f>
        <v>577.91</v>
      </c>
      <c r="O4796" s="9">
        <v>1</v>
      </c>
      <c r="P4796" s="9">
        <f>IF(ISBLANK('1. Raw Data'!P4796), 0, '1. Raw Data'!P4796)</f>
        <v>0</v>
      </c>
      <c r="Q4796" s="9">
        <v>1125</v>
      </c>
      <c r="R4796" s="9">
        <v>5</v>
      </c>
      <c r="S4796" s="9">
        <f t="shared" si="222"/>
        <v>1056.92</v>
      </c>
      <c r="T4796" s="9">
        <f t="shared" si="223"/>
        <v>479.0100000000001</v>
      </c>
      <c r="U4796" s="23">
        <f t="shared" si="224"/>
        <v>0.45321310979071272</v>
      </c>
    </row>
    <row r="4797" spans="1:21" x14ac:dyDescent="0.3">
      <c r="A4797" s="9">
        <v>2072</v>
      </c>
      <c r="B4797" s="9" t="str">
        <f>PROPER(TRIM('1. Raw Data'!B4797))</f>
        <v>Customer_4795</v>
      </c>
      <c r="C4797" s="9">
        <f>IF(OR('1. Raw Data'!C4797&lt;18, '1. Raw Data'!C4797&gt;100), MEDIAN('1. Raw Data'!$C$2:$C$5001), '1. Raw Data'!C4797)</f>
        <v>29</v>
      </c>
      <c r="D4797" s="9" t="s">
        <v>5019</v>
      </c>
      <c r="E4797" s="22">
        <v>45318</v>
      </c>
      <c r="F4797" s="9">
        <v>0</v>
      </c>
      <c r="G4797" s="9">
        <v>13076</v>
      </c>
      <c r="H4797" s="15">
        <v>45318</v>
      </c>
      <c r="I4797" s="9" t="s">
        <v>7455</v>
      </c>
      <c r="J4797" s="9">
        <v>147</v>
      </c>
      <c r="K4797" s="9" t="s">
        <v>7474</v>
      </c>
      <c r="L4797" s="9" t="str">
        <f>IF(OR('1. Raw Data'!L4797="Elec", '1. Raw Data'!L4797="elect"), "Electronics", '1. Raw Data'!L4797)</f>
        <v>Electronics</v>
      </c>
      <c r="M4797" s="9">
        <v>1454.03</v>
      </c>
      <c r="N4797" s="9">
        <f>IF(ISBLANK('1. Raw Data'!N4797), MEDIAN('1. Raw Data'!$N$2:$N$5001), '1. Raw Data'!N4797)</f>
        <v>429.51499999999999</v>
      </c>
      <c r="O4797" s="9">
        <v>5</v>
      </c>
      <c r="P4797" s="9">
        <f>IF(ISBLANK('1. Raw Data'!P4797), 0, '1. Raw Data'!P4797)</f>
        <v>0</v>
      </c>
      <c r="Q4797" s="9">
        <v>340</v>
      </c>
      <c r="R4797" s="9">
        <v>5</v>
      </c>
      <c r="S4797" s="9">
        <f t="shared" si="222"/>
        <v>7270.15</v>
      </c>
      <c r="T4797" s="9">
        <f t="shared" si="223"/>
        <v>5122.5749999999998</v>
      </c>
      <c r="U4797" s="23">
        <f t="shared" si="224"/>
        <v>0.70460375645619422</v>
      </c>
    </row>
    <row r="4798" spans="1:21" x14ac:dyDescent="0.3">
      <c r="A4798" s="9">
        <v>1684</v>
      </c>
      <c r="B4798" s="9" t="str">
        <f>PROPER(TRIM('1. Raw Data'!B4798))</f>
        <v>Customer_4796</v>
      </c>
      <c r="C4798" s="9">
        <f>IF(OR('1. Raw Data'!C4798&lt;18, '1. Raw Data'!C4798&gt;100), MEDIAN('1. Raw Data'!$C$2:$C$5001), '1. Raw Data'!C4798)</f>
        <v>18</v>
      </c>
      <c r="D4798" s="9" t="s">
        <v>5022</v>
      </c>
      <c r="E4798" s="22">
        <v>45291</v>
      </c>
      <c r="F4798" s="9">
        <v>0</v>
      </c>
      <c r="G4798" s="9">
        <v>13659</v>
      </c>
      <c r="H4798" s="15">
        <v>45291</v>
      </c>
      <c r="I4798" s="9" t="s">
        <v>7456</v>
      </c>
      <c r="J4798" s="9">
        <v>144</v>
      </c>
      <c r="K4798" s="9" t="s">
        <v>7462</v>
      </c>
      <c r="L4798" s="9" t="str">
        <f>IF(OR('1. Raw Data'!L4798="Elec", '1. Raw Data'!L4798="elect"), "Electronics", '1. Raw Data'!L4798)</f>
        <v>Sports</v>
      </c>
      <c r="M4798" s="9">
        <v>1185.8599999999999</v>
      </c>
      <c r="N4798" s="9">
        <f>IF(ISBLANK('1. Raw Data'!N4798), MEDIAN('1. Raw Data'!$N$2:$N$5001), '1. Raw Data'!N4798)</f>
        <v>677.11</v>
      </c>
      <c r="O4798" s="9">
        <v>2</v>
      </c>
      <c r="P4798" s="9">
        <f>IF(ISBLANK('1. Raw Data'!P4798), 0, '1. Raw Data'!P4798)</f>
        <v>0</v>
      </c>
      <c r="Q4798" s="9">
        <v>367</v>
      </c>
      <c r="R4798" s="9">
        <v>7</v>
      </c>
      <c r="S4798" s="9">
        <f t="shared" si="222"/>
        <v>2371.7199999999998</v>
      </c>
      <c r="T4798" s="9">
        <f t="shared" si="223"/>
        <v>1017.4999999999998</v>
      </c>
      <c r="U4798" s="23">
        <f t="shared" si="224"/>
        <v>0.42901354291400329</v>
      </c>
    </row>
    <row r="4799" spans="1:21" x14ac:dyDescent="0.3">
      <c r="A4799" s="9">
        <v>1081</v>
      </c>
      <c r="B4799" s="9" t="str">
        <f>PROPER(TRIM('1. Raw Data'!B4799))</f>
        <v>Customer_4797</v>
      </c>
      <c r="C4799" s="9">
        <f>IF(OR('1. Raw Data'!C4799&lt;18, '1. Raw Data'!C4799&gt;100), MEDIAN('1. Raw Data'!$C$2:$C$5001), '1. Raw Data'!C4799)</f>
        <v>40</v>
      </c>
      <c r="D4799" s="9" t="s">
        <v>5019</v>
      </c>
      <c r="E4799" s="22">
        <v>44286</v>
      </c>
      <c r="F4799" s="9">
        <v>1</v>
      </c>
      <c r="G4799" s="9">
        <v>12850</v>
      </c>
      <c r="H4799" s="15">
        <v>44286</v>
      </c>
      <c r="I4799" s="9" t="s">
        <v>7455</v>
      </c>
      <c r="J4799" s="9">
        <v>135</v>
      </c>
      <c r="K4799" s="9" t="s">
        <v>7458</v>
      </c>
      <c r="L4799" s="9" t="str">
        <f>IF(OR('1. Raw Data'!L4799="Elec", '1. Raw Data'!L4799="elect"), "Electronics", '1. Raw Data'!L4799)</f>
        <v>Electronics</v>
      </c>
      <c r="M4799" s="9">
        <v>375.02</v>
      </c>
      <c r="N4799" s="9">
        <f>IF(ISBLANK('1. Raw Data'!N4799), MEDIAN('1. Raw Data'!$N$2:$N$5001), '1. Raw Data'!N4799)</f>
        <v>179.62</v>
      </c>
      <c r="O4799" s="9">
        <v>3</v>
      </c>
      <c r="P4799" s="9">
        <f>IF(ISBLANK('1. Raw Data'!P4799), 0, '1. Raw Data'!P4799)</f>
        <v>0</v>
      </c>
      <c r="Q4799" s="9">
        <v>809</v>
      </c>
      <c r="R4799" s="9">
        <v>4</v>
      </c>
      <c r="S4799" s="9">
        <f t="shared" si="222"/>
        <v>1125.06</v>
      </c>
      <c r="T4799" s="9">
        <f t="shared" si="223"/>
        <v>586.19999999999993</v>
      </c>
      <c r="U4799" s="23">
        <f t="shared" si="224"/>
        <v>0.5210388779265106</v>
      </c>
    </row>
    <row r="4800" spans="1:21" x14ac:dyDescent="0.3">
      <c r="A4800" s="9">
        <v>1833</v>
      </c>
      <c r="B4800" s="9" t="str">
        <f>PROPER(TRIM('1. Raw Data'!B4800))</f>
        <v>Customer_4798</v>
      </c>
      <c r="C4800" s="9">
        <f>IF(OR('1. Raw Data'!C4800&lt;18, '1. Raw Data'!C4800&gt;100), MEDIAN('1. Raw Data'!$C$2:$C$5001), '1. Raw Data'!C4800)</f>
        <v>59</v>
      </c>
      <c r="D4800" s="9" t="s">
        <v>5019</v>
      </c>
      <c r="E4800" s="22">
        <v>45088</v>
      </c>
      <c r="F4800" s="9">
        <v>0</v>
      </c>
      <c r="G4800" s="9">
        <v>13420</v>
      </c>
      <c r="H4800" s="15">
        <v>45236</v>
      </c>
      <c r="I4800" s="9" t="s">
        <v>7455</v>
      </c>
      <c r="J4800" s="9">
        <v>121</v>
      </c>
      <c r="K4800" s="9" t="s">
        <v>7495</v>
      </c>
      <c r="L4800" s="9" t="str">
        <f>IF(OR('1. Raw Data'!L4800="Elec", '1. Raw Data'!L4800="elect"), "Electronics", '1. Raw Data'!L4800)</f>
        <v>Clothing</v>
      </c>
      <c r="M4800" s="9">
        <v>489.34</v>
      </c>
      <c r="N4800" s="9">
        <f>IF(ISBLANK('1. Raw Data'!N4800), MEDIAN('1. Raw Data'!$N$2:$N$5001), '1. Raw Data'!N4800)</f>
        <v>263.89999999999998</v>
      </c>
      <c r="O4800" s="9">
        <v>2</v>
      </c>
      <c r="P4800" s="9">
        <f>IF(ISBLANK('1. Raw Data'!P4800), 0, '1. Raw Data'!P4800)</f>
        <v>0.05</v>
      </c>
      <c r="Q4800" s="9">
        <v>422</v>
      </c>
      <c r="R4800" s="9">
        <v>2</v>
      </c>
      <c r="S4800" s="9">
        <f t="shared" si="222"/>
        <v>929.74599999999987</v>
      </c>
      <c r="T4800" s="9">
        <f t="shared" si="223"/>
        <v>401.94599999999991</v>
      </c>
      <c r="U4800" s="23">
        <f t="shared" si="224"/>
        <v>0.43231807396858923</v>
      </c>
    </row>
    <row r="4801" spans="1:21" x14ac:dyDescent="0.3">
      <c r="A4801" s="9">
        <v>1332</v>
      </c>
      <c r="B4801" s="9" t="str">
        <f>PROPER(TRIM('1. Raw Data'!B4801))</f>
        <v>Customer_4799</v>
      </c>
      <c r="C4801" s="9">
        <f>IF(OR('1. Raw Data'!C4801&lt;18, '1. Raw Data'!C4801&gt;100), MEDIAN('1. Raw Data'!$C$2:$C$5001), '1. Raw Data'!C4801)</f>
        <v>37</v>
      </c>
      <c r="D4801" s="9" t="s">
        <v>5019</v>
      </c>
      <c r="E4801" s="22">
        <v>44925</v>
      </c>
      <c r="F4801" s="9">
        <v>0</v>
      </c>
      <c r="G4801" s="9">
        <v>10399</v>
      </c>
      <c r="H4801" s="15">
        <v>44925</v>
      </c>
      <c r="I4801" s="9" t="s">
        <v>7456</v>
      </c>
      <c r="J4801" s="9">
        <v>105</v>
      </c>
      <c r="K4801" s="9" t="s">
        <v>7461</v>
      </c>
      <c r="L4801" s="9" t="str">
        <f>IF(OR('1. Raw Data'!L4801="Elec", '1. Raw Data'!L4801="elect"), "Electronics", '1. Raw Data'!L4801)</f>
        <v>Sports</v>
      </c>
      <c r="M4801" s="9">
        <v>191.56</v>
      </c>
      <c r="N4801" s="9">
        <f>IF(ISBLANK('1. Raw Data'!N4801), MEDIAN('1. Raw Data'!$N$2:$N$5001), '1. Raw Data'!N4801)</f>
        <v>112.52</v>
      </c>
      <c r="O4801" s="9">
        <v>3</v>
      </c>
      <c r="P4801" s="9">
        <f>IF(ISBLANK('1. Raw Data'!P4801), 0, '1. Raw Data'!P4801)</f>
        <v>0.1</v>
      </c>
      <c r="Q4801" s="9">
        <v>733</v>
      </c>
      <c r="R4801" s="9">
        <v>2</v>
      </c>
      <c r="S4801" s="9">
        <f t="shared" si="222"/>
        <v>517.2120000000001</v>
      </c>
      <c r="T4801" s="9">
        <f t="shared" si="223"/>
        <v>179.6520000000001</v>
      </c>
      <c r="U4801" s="23">
        <f t="shared" si="224"/>
        <v>0.3473469293055847</v>
      </c>
    </row>
    <row r="4802" spans="1:21" x14ac:dyDescent="0.3">
      <c r="A4802" s="9">
        <v>1556</v>
      </c>
      <c r="B4802" s="9" t="str">
        <f>PROPER(TRIM('1. Raw Data'!B4802))</f>
        <v>Customer_4800</v>
      </c>
      <c r="C4802" s="9">
        <f>IF(OR('1. Raw Data'!C4802&lt;18, '1. Raw Data'!C4802&gt;100), MEDIAN('1. Raw Data'!$C$2:$C$5001), '1. Raw Data'!C4802)</f>
        <v>44</v>
      </c>
      <c r="D4802" s="9" t="s">
        <v>5021</v>
      </c>
      <c r="E4802" s="22">
        <v>45138</v>
      </c>
      <c r="F4802" s="9">
        <v>0</v>
      </c>
      <c r="G4802" s="9">
        <v>10594</v>
      </c>
      <c r="H4802" s="15">
        <v>45138</v>
      </c>
      <c r="I4802" s="9" t="s">
        <v>7457</v>
      </c>
      <c r="J4802" s="9">
        <v>138</v>
      </c>
      <c r="K4802" s="9" t="s">
        <v>7464</v>
      </c>
      <c r="L4802" s="9" t="str">
        <f>IF(OR('1. Raw Data'!L4802="Elec", '1. Raw Data'!L4802="elect"), "Electronics", '1. Raw Data'!L4802)</f>
        <v>Sports</v>
      </c>
      <c r="M4802" s="9">
        <v>984.46</v>
      </c>
      <c r="N4802" s="9">
        <f>IF(ISBLANK('1. Raw Data'!N4802), MEDIAN('1. Raw Data'!$N$2:$N$5001), '1. Raw Data'!N4802)</f>
        <v>650.51</v>
      </c>
      <c r="O4802" s="9">
        <v>2</v>
      </c>
      <c r="P4802" s="9">
        <f>IF(ISBLANK('1. Raw Data'!P4802), 0, '1. Raw Data'!P4802)</f>
        <v>0</v>
      </c>
      <c r="Q4802" s="9">
        <v>354</v>
      </c>
      <c r="R4802" s="9">
        <v>5</v>
      </c>
      <c r="S4802" s="9">
        <f t="shared" si="222"/>
        <v>1968.92</v>
      </c>
      <c r="T4802" s="9">
        <f t="shared" si="223"/>
        <v>667.90000000000009</v>
      </c>
      <c r="U4802" s="23">
        <f t="shared" si="224"/>
        <v>0.33922150214330704</v>
      </c>
    </row>
    <row r="4803" spans="1:21" x14ac:dyDescent="0.3">
      <c r="A4803" s="9">
        <v>1334</v>
      </c>
      <c r="B4803" s="9" t="str">
        <f>PROPER(TRIM('1. Raw Data'!B4803))</f>
        <v>Customer_4801</v>
      </c>
      <c r="C4803" s="9">
        <f>IF(OR('1. Raw Data'!C4803&lt;18, '1. Raw Data'!C4803&gt;100), MEDIAN('1. Raw Data'!$C$2:$C$5001), '1. Raw Data'!C4803)</f>
        <v>31</v>
      </c>
      <c r="D4803" s="9" t="s">
        <v>5020</v>
      </c>
      <c r="E4803" s="22">
        <v>44570</v>
      </c>
      <c r="F4803" s="9">
        <v>0</v>
      </c>
      <c r="G4803" s="9">
        <v>11456</v>
      </c>
      <c r="H4803" s="15">
        <v>44805</v>
      </c>
      <c r="I4803" s="9" t="s">
        <v>7455</v>
      </c>
      <c r="J4803" s="9">
        <v>102</v>
      </c>
      <c r="K4803" s="9" t="s">
        <v>7494</v>
      </c>
      <c r="L4803" s="9" t="str">
        <f>IF(OR('1. Raw Data'!L4803="Elec", '1. Raw Data'!L4803="elect"), "Electronics", '1. Raw Data'!L4803)</f>
        <v>Electronics</v>
      </c>
      <c r="M4803" s="9">
        <v>312.07</v>
      </c>
      <c r="N4803" s="9">
        <f>IF(ISBLANK('1. Raw Data'!N4803), MEDIAN('1. Raw Data'!$N$2:$N$5001), '1. Raw Data'!N4803)</f>
        <v>125.12</v>
      </c>
      <c r="O4803" s="9">
        <v>4</v>
      </c>
      <c r="P4803" s="9">
        <f>IF(ISBLANK('1. Raw Data'!P4803), 0, '1. Raw Data'!P4803)</f>
        <v>0</v>
      </c>
      <c r="Q4803" s="9">
        <v>853</v>
      </c>
      <c r="R4803" s="9">
        <v>4</v>
      </c>
      <c r="S4803" s="9">
        <f t="shared" ref="S4803:S4866" si="225">M4803 * O4803 * (1 - P4803)</f>
        <v>1248.28</v>
      </c>
      <c r="T4803" s="9">
        <f t="shared" ref="T4803:T4866" si="226">S4803 - (N4803 * O4803)</f>
        <v>747.8</v>
      </c>
      <c r="U4803" s="23">
        <f t="shared" ref="U4803:U4866" si="227">T4803 / S4803</f>
        <v>0.59906431249399172</v>
      </c>
    </row>
    <row r="4804" spans="1:21" x14ac:dyDescent="0.3">
      <c r="A4804" s="9">
        <v>1531</v>
      </c>
      <c r="B4804" s="9" t="str">
        <f>PROPER(TRIM('1. Raw Data'!B4804))</f>
        <v>Customer_4802</v>
      </c>
      <c r="C4804" s="9">
        <f>IF(OR('1. Raw Data'!C4804&lt;18, '1. Raw Data'!C4804&gt;100), MEDIAN('1. Raw Data'!$C$2:$C$5001), '1. Raw Data'!C4804)</f>
        <v>20</v>
      </c>
      <c r="D4804" s="9" t="s">
        <v>5018</v>
      </c>
      <c r="E4804" s="22">
        <v>45206</v>
      </c>
      <c r="F4804" s="9">
        <v>0</v>
      </c>
      <c r="G4804" s="9">
        <v>11595</v>
      </c>
      <c r="H4804" s="15">
        <v>45117</v>
      </c>
      <c r="I4804" s="9" t="s">
        <v>7455</v>
      </c>
      <c r="J4804" s="9">
        <v>140</v>
      </c>
      <c r="K4804" s="9" t="s">
        <v>7468</v>
      </c>
      <c r="L4804" s="9" t="str">
        <f>IF(OR('1. Raw Data'!L4804="Elec", '1. Raw Data'!L4804="elect"), "Electronics", '1. Raw Data'!L4804)</f>
        <v>Sports</v>
      </c>
      <c r="M4804" s="9">
        <v>423.24</v>
      </c>
      <c r="N4804" s="9">
        <f>IF(ISBLANK('1. Raw Data'!N4804), MEDIAN('1. Raw Data'!$N$2:$N$5001), '1. Raw Data'!N4804)</f>
        <v>196.49</v>
      </c>
      <c r="O4804" s="9">
        <v>5</v>
      </c>
      <c r="P4804" s="9">
        <f>IF(ISBLANK('1. Raw Data'!P4804), 0, '1. Raw Data'!P4804)</f>
        <v>0.2</v>
      </c>
      <c r="Q4804" s="9">
        <v>452</v>
      </c>
      <c r="R4804" s="9">
        <v>4</v>
      </c>
      <c r="S4804" s="9">
        <f t="shared" si="225"/>
        <v>1692.96</v>
      </c>
      <c r="T4804" s="9">
        <f t="shared" si="226"/>
        <v>710.51</v>
      </c>
      <c r="U4804" s="23">
        <f t="shared" si="227"/>
        <v>0.41968504867214818</v>
      </c>
    </row>
    <row r="4805" spans="1:21" x14ac:dyDescent="0.3">
      <c r="A4805" s="9">
        <v>1220</v>
      </c>
      <c r="B4805" s="9" t="str">
        <f>PROPER(TRIM('1. Raw Data'!B4805))</f>
        <v>Customer_4803</v>
      </c>
      <c r="C4805" s="9">
        <f>IF(OR('1. Raw Data'!C4805&lt;18, '1. Raw Data'!C4805&gt;100), MEDIAN('1. Raw Data'!$C$2:$C$5001), '1. Raw Data'!C4805)</f>
        <v>23</v>
      </c>
      <c r="D4805" s="9" t="s">
        <v>5023</v>
      </c>
      <c r="E4805" s="22">
        <v>44565</v>
      </c>
      <c r="F4805" s="9">
        <v>0</v>
      </c>
      <c r="G4805" s="9">
        <v>13178</v>
      </c>
      <c r="H4805" s="15">
        <v>44652</v>
      </c>
      <c r="I4805" s="9" t="s">
        <v>7455</v>
      </c>
      <c r="J4805" s="9">
        <v>137</v>
      </c>
      <c r="K4805" s="9" t="s">
        <v>7484</v>
      </c>
      <c r="L4805" s="9" t="str">
        <f>IF(OR('1. Raw Data'!L4805="Elec", '1. Raw Data'!L4805="elect"), "Electronics", '1. Raw Data'!L4805)</f>
        <v>Electronics</v>
      </c>
      <c r="M4805" s="9">
        <v>1337.76</v>
      </c>
      <c r="N4805" s="9">
        <f>IF(ISBLANK('1. Raw Data'!N4805), MEDIAN('1. Raw Data'!$N$2:$N$5001), '1. Raw Data'!N4805)</f>
        <v>573.74</v>
      </c>
      <c r="O4805" s="9">
        <v>1</v>
      </c>
      <c r="P4805" s="9">
        <f>IF(ISBLANK('1. Raw Data'!P4805), 0, '1. Raw Data'!P4805)</f>
        <v>0.05</v>
      </c>
      <c r="Q4805" s="9">
        <v>422</v>
      </c>
      <c r="R4805" s="9">
        <v>2</v>
      </c>
      <c r="S4805" s="9">
        <f t="shared" si="225"/>
        <v>1270.8719999999998</v>
      </c>
      <c r="T4805" s="9">
        <f t="shared" si="226"/>
        <v>697.13199999999983</v>
      </c>
      <c r="U4805" s="23">
        <f t="shared" si="227"/>
        <v>0.54854619505347502</v>
      </c>
    </row>
    <row r="4806" spans="1:21" x14ac:dyDescent="0.3">
      <c r="A4806" s="9">
        <v>1634</v>
      </c>
      <c r="B4806" s="9" t="str">
        <f>PROPER(TRIM('1. Raw Data'!B4806))</f>
        <v>Customer_4804</v>
      </c>
      <c r="C4806" s="9">
        <f>IF(OR('1. Raw Data'!C4806&lt;18, '1. Raw Data'!C4806&gt;100), MEDIAN('1. Raw Data'!$C$2:$C$5001), '1. Raw Data'!C4806)</f>
        <v>19</v>
      </c>
      <c r="D4806" s="9" t="s">
        <v>5019</v>
      </c>
      <c r="E4806" s="22">
        <v>44662</v>
      </c>
      <c r="F4806" s="9">
        <v>0</v>
      </c>
      <c r="G4806" s="9">
        <v>10116</v>
      </c>
      <c r="H4806" s="15">
        <v>44869</v>
      </c>
      <c r="I4806" s="9" t="s">
        <v>7455</v>
      </c>
      <c r="J4806" s="9">
        <v>149</v>
      </c>
      <c r="K4806" s="9" t="s">
        <v>7467</v>
      </c>
      <c r="L4806" s="9" t="str">
        <f>IF(OR('1. Raw Data'!L4806="Elec", '1. Raw Data'!L4806="elect"), "Electronics", '1. Raw Data'!L4806)</f>
        <v>Sports</v>
      </c>
      <c r="M4806" s="9">
        <v>523.79999999999995</v>
      </c>
      <c r="N4806" s="9">
        <f>IF(ISBLANK('1. Raw Data'!N4806), MEDIAN('1. Raw Data'!$N$2:$N$5001), '1. Raw Data'!N4806)</f>
        <v>429.51499999999999</v>
      </c>
      <c r="O4806" s="9">
        <v>3</v>
      </c>
      <c r="P4806" s="9">
        <f>IF(ISBLANK('1. Raw Data'!P4806), 0, '1. Raw Data'!P4806)</f>
        <v>0</v>
      </c>
      <c r="Q4806" s="9">
        <v>749</v>
      </c>
      <c r="R4806" s="9">
        <v>3</v>
      </c>
      <c r="S4806" s="9">
        <f t="shared" si="225"/>
        <v>1571.3999999999999</v>
      </c>
      <c r="T4806" s="9">
        <f t="shared" si="226"/>
        <v>282.85499999999979</v>
      </c>
      <c r="U4806" s="23">
        <f t="shared" si="227"/>
        <v>0.18000190912562034</v>
      </c>
    </row>
    <row r="4807" spans="1:21" x14ac:dyDescent="0.3">
      <c r="A4807" s="9">
        <v>1322</v>
      </c>
      <c r="B4807" s="9" t="str">
        <f>PROPER(TRIM('1. Raw Data'!B4807))</f>
        <v>Customer_4805</v>
      </c>
      <c r="C4807" s="9">
        <f>IF(OR('1. Raw Data'!C4807&lt;18, '1. Raw Data'!C4807&gt;100), MEDIAN('1. Raw Data'!$C$2:$C$5001), '1. Raw Data'!C4807)</f>
        <v>52</v>
      </c>
      <c r="D4807" s="9" t="s">
        <v>5018</v>
      </c>
      <c r="E4807" s="22">
        <v>44445</v>
      </c>
      <c r="F4807" s="9">
        <v>1</v>
      </c>
      <c r="G4807" s="9">
        <v>13890</v>
      </c>
      <c r="H4807" s="15">
        <v>44356</v>
      </c>
      <c r="I4807" s="9" t="s">
        <v>7456</v>
      </c>
      <c r="J4807" s="9">
        <v>134</v>
      </c>
      <c r="K4807" s="9" t="s">
        <v>7482</v>
      </c>
      <c r="L4807" s="9" t="str">
        <f>IF(OR('1. Raw Data'!L4807="Elec", '1. Raw Data'!L4807="elect"), "Electronics", '1. Raw Data'!L4807)</f>
        <v>Sports</v>
      </c>
      <c r="M4807" s="9">
        <v>871.64</v>
      </c>
      <c r="N4807" s="9">
        <f>IF(ISBLANK('1. Raw Data'!N4807), MEDIAN('1. Raw Data'!$N$2:$N$5001), '1. Raw Data'!N4807)</f>
        <v>595.97</v>
      </c>
      <c r="O4807" s="9">
        <v>2</v>
      </c>
      <c r="P4807" s="9">
        <f>IF(ISBLANK('1. Raw Data'!P4807), 0, '1. Raw Data'!P4807)</f>
        <v>0</v>
      </c>
      <c r="Q4807" s="9">
        <v>1213</v>
      </c>
      <c r="R4807" s="9">
        <v>1</v>
      </c>
      <c r="S4807" s="9">
        <f t="shared" si="225"/>
        <v>1743.28</v>
      </c>
      <c r="T4807" s="9">
        <f t="shared" si="226"/>
        <v>551.33999999999992</v>
      </c>
      <c r="U4807" s="23">
        <f t="shared" si="227"/>
        <v>0.31626588958744434</v>
      </c>
    </row>
    <row r="4808" spans="1:21" x14ac:dyDescent="0.3">
      <c r="A4808" s="9">
        <v>1002</v>
      </c>
      <c r="B4808" s="9" t="str">
        <f>PROPER(TRIM('1. Raw Data'!B4808))</f>
        <v>Customer_4806</v>
      </c>
      <c r="C4808" s="9">
        <f>IF(OR('1. Raw Data'!C4808&lt;18, '1. Raw Data'!C4808&gt;100), MEDIAN('1. Raw Data'!$C$2:$C$5001), '1. Raw Data'!C4808)</f>
        <v>62</v>
      </c>
      <c r="D4808" s="9" t="s">
        <v>5021</v>
      </c>
      <c r="E4808" s="22">
        <v>44179</v>
      </c>
      <c r="F4808" s="9">
        <v>1</v>
      </c>
      <c r="G4808" s="9">
        <v>10382</v>
      </c>
      <c r="H4808" s="15">
        <v>44179</v>
      </c>
      <c r="I4808" s="9" t="s">
        <v>7456</v>
      </c>
      <c r="J4808" s="9">
        <v>111</v>
      </c>
      <c r="K4808" s="9" t="s">
        <v>7476</v>
      </c>
      <c r="L4808" s="9" t="str">
        <f>IF(OR('1. Raw Data'!L4808="Elec", '1. Raw Data'!L4808="elect"), "Electronics", '1. Raw Data'!L4808)</f>
        <v>Home Appliances</v>
      </c>
      <c r="M4808" s="9">
        <v>626.47</v>
      </c>
      <c r="N4808" s="9">
        <f>IF(ISBLANK('1. Raw Data'!N4808), MEDIAN('1. Raw Data'!$N$2:$N$5001), '1. Raw Data'!N4808)</f>
        <v>426.52</v>
      </c>
      <c r="O4808" s="9">
        <v>1</v>
      </c>
      <c r="P4808" s="9">
        <f>IF(ISBLANK('1. Raw Data'!P4808), 0, '1. Raw Data'!P4808)</f>
        <v>0.2</v>
      </c>
      <c r="Q4808" s="9">
        <v>687</v>
      </c>
      <c r="R4808" s="9">
        <v>4</v>
      </c>
      <c r="S4808" s="9">
        <f t="shared" si="225"/>
        <v>501.17600000000004</v>
      </c>
      <c r="T4808" s="9">
        <f t="shared" si="226"/>
        <v>74.656000000000063</v>
      </c>
      <c r="U4808" s="23">
        <f t="shared" si="227"/>
        <v>0.14896164221750455</v>
      </c>
    </row>
    <row r="4809" spans="1:21" x14ac:dyDescent="0.3">
      <c r="A4809" s="9">
        <v>1205</v>
      </c>
      <c r="B4809" s="9" t="str">
        <f>PROPER(TRIM('1. Raw Data'!B4809))</f>
        <v>Customer_4807</v>
      </c>
      <c r="C4809" s="9">
        <f>IF(OR('1. Raw Data'!C4809&lt;18, '1. Raw Data'!C4809&gt;100), MEDIAN('1. Raw Data'!$C$2:$C$5001), '1. Raw Data'!C4809)</f>
        <v>40</v>
      </c>
      <c r="D4809" s="9" t="s">
        <v>5018</v>
      </c>
      <c r="E4809" s="22">
        <v>45147</v>
      </c>
      <c r="F4809" s="9">
        <v>0</v>
      </c>
      <c r="G4809" s="9">
        <v>10858</v>
      </c>
      <c r="H4809" s="15">
        <v>45177</v>
      </c>
      <c r="I4809" s="9" t="s">
        <v>7456</v>
      </c>
      <c r="J4809" s="9">
        <v>136</v>
      </c>
      <c r="K4809" s="9" t="s">
        <v>7503</v>
      </c>
      <c r="L4809" s="9" t="str">
        <f>IF(OR('1. Raw Data'!L4809="Elec", '1. Raw Data'!L4809="elect"), "Electronics", '1. Raw Data'!L4809)</f>
        <v>Sports</v>
      </c>
      <c r="M4809" s="9">
        <v>157.35</v>
      </c>
      <c r="N4809" s="9">
        <f>IF(ISBLANK('1. Raw Data'!N4809), MEDIAN('1. Raw Data'!$N$2:$N$5001), '1. Raw Data'!N4809)</f>
        <v>98.31</v>
      </c>
      <c r="O4809" s="9">
        <v>3</v>
      </c>
      <c r="P4809" s="9">
        <f>IF(ISBLANK('1. Raw Data'!P4809), 0, '1. Raw Data'!P4809)</f>
        <v>0</v>
      </c>
      <c r="Q4809" s="9">
        <v>417</v>
      </c>
      <c r="R4809" s="9">
        <v>5</v>
      </c>
      <c r="S4809" s="9">
        <f t="shared" si="225"/>
        <v>472.04999999999995</v>
      </c>
      <c r="T4809" s="9">
        <f t="shared" si="226"/>
        <v>177.11999999999995</v>
      </c>
      <c r="U4809" s="23">
        <f t="shared" si="227"/>
        <v>0.37521448999046703</v>
      </c>
    </row>
    <row r="4810" spans="1:21" x14ac:dyDescent="0.3">
      <c r="A4810" s="9">
        <v>1039</v>
      </c>
      <c r="B4810" s="9" t="str">
        <f>PROPER(TRIM('1. Raw Data'!B4810))</f>
        <v>Customer_4808</v>
      </c>
      <c r="C4810" s="9">
        <f>IF(OR('1. Raw Data'!C4810&lt;18, '1. Raw Data'!C4810&gt;100), MEDIAN('1. Raw Data'!$C$2:$C$5001), '1. Raw Data'!C4810)</f>
        <v>40</v>
      </c>
      <c r="D4810" s="9" t="s">
        <v>5019</v>
      </c>
      <c r="E4810" s="22">
        <v>44974</v>
      </c>
      <c r="F4810" s="9">
        <v>0</v>
      </c>
      <c r="G4810" s="9">
        <v>12129</v>
      </c>
      <c r="H4810" s="15">
        <v>44974</v>
      </c>
      <c r="I4810" s="9" t="s">
        <v>7455</v>
      </c>
      <c r="J4810" s="9">
        <v>111</v>
      </c>
      <c r="K4810" s="9" t="s">
        <v>7476</v>
      </c>
      <c r="L4810" s="9" t="str">
        <f>IF(OR('1. Raw Data'!L4810="Elec", '1. Raw Data'!L4810="elect"), "Electronics", '1. Raw Data'!L4810)</f>
        <v>Clothing</v>
      </c>
      <c r="M4810" s="9">
        <v>576.15</v>
      </c>
      <c r="N4810" s="9">
        <f>IF(ISBLANK('1. Raw Data'!N4810), MEDIAN('1. Raw Data'!$N$2:$N$5001), '1. Raw Data'!N4810)</f>
        <v>341.61</v>
      </c>
      <c r="O4810" s="9">
        <v>3</v>
      </c>
      <c r="P4810" s="9">
        <f>IF(ISBLANK('1. Raw Data'!P4810), 0, '1. Raw Data'!P4810)</f>
        <v>0.1</v>
      </c>
      <c r="Q4810" s="9">
        <v>531</v>
      </c>
      <c r="R4810" s="9">
        <v>5</v>
      </c>
      <c r="S4810" s="9">
        <f t="shared" si="225"/>
        <v>1555.6049999999998</v>
      </c>
      <c r="T4810" s="9">
        <f t="shared" si="226"/>
        <v>530.77499999999986</v>
      </c>
      <c r="U4810" s="23">
        <f t="shared" si="227"/>
        <v>0.34120165466169106</v>
      </c>
    </row>
    <row r="4811" spans="1:21" x14ac:dyDescent="0.3">
      <c r="A4811" s="9">
        <v>1058</v>
      </c>
      <c r="B4811" s="9" t="str">
        <f>PROPER(TRIM('1. Raw Data'!B4811))</f>
        <v>Customer_4809</v>
      </c>
      <c r="C4811" s="9">
        <f>IF(OR('1. Raw Data'!C4811&lt;18, '1. Raw Data'!C4811&gt;100), MEDIAN('1. Raw Data'!$C$2:$C$5001), '1. Raw Data'!C4811)</f>
        <v>47</v>
      </c>
      <c r="D4811" s="9" t="s">
        <v>5022</v>
      </c>
      <c r="E4811" s="22">
        <v>44201</v>
      </c>
      <c r="F4811" s="9">
        <v>1</v>
      </c>
      <c r="G4811" s="9">
        <v>11850</v>
      </c>
      <c r="H4811" s="15">
        <v>44317</v>
      </c>
      <c r="I4811" s="9" t="s">
        <v>7457</v>
      </c>
      <c r="J4811" s="9">
        <v>109</v>
      </c>
      <c r="K4811" s="9" t="s">
        <v>7466</v>
      </c>
      <c r="L4811" s="9" t="str">
        <f>IF(OR('1. Raw Data'!L4811="Elec", '1. Raw Data'!L4811="elect"), "Electronics", '1. Raw Data'!L4811)</f>
        <v>Home Appliances</v>
      </c>
      <c r="M4811" s="9">
        <v>641.70000000000005</v>
      </c>
      <c r="N4811" s="9">
        <f>IF(ISBLANK('1. Raw Data'!N4811), MEDIAN('1. Raw Data'!$N$2:$N$5001), '1. Raw Data'!N4811)</f>
        <v>419.92</v>
      </c>
      <c r="O4811" s="9">
        <v>4</v>
      </c>
      <c r="P4811" s="9">
        <f>IF(ISBLANK('1. Raw Data'!P4811), 0, '1. Raw Data'!P4811)</f>
        <v>0</v>
      </c>
      <c r="Q4811" s="9">
        <v>1078</v>
      </c>
      <c r="R4811" s="9">
        <v>3</v>
      </c>
      <c r="S4811" s="9">
        <f t="shared" si="225"/>
        <v>2566.8000000000002</v>
      </c>
      <c r="T4811" s="9">
        <f t="shared" si="226"/>
        <v>887.12000000000012</v>
      </c>
      <c r="U4811" s="23">
        <f t="shared" si="227"/>
        <v>0.3456132148979274</v>
      </c>
    </row>
    <row r="4812" spans="1:21" x14ac:dyDescent="0.3">
      <c r="A4812" s="9">
        <v>1950</v>
      </c>
      <c r="B4812" s="9" t="str">
        <f>PROPER(TRIM('1. Raw Data'!B4812))</f>
        <v>Customer_4810</v>
      </c>
      <c r="C4812" s="9">
        <f>IF(OR('1. Raw Data'!C4812&lt;18, '1. Raw Data'!C4812&gt;100), MEDIAN('1. Raw Data'!$C$2:$C$5001), '1. Raw Data'!C4812)</f>
        <v>58</v>
      </c>
      <c r="D4812" s="9" t="s">
        <v>5020</v>
      </c>
      <c r="E4812" s="22">
        <v>44432</v>
      </c>
      <c r="F4812" s="9">
        <v>0</v>
      </c>
      <c r="G4812" s="9">
        <v>10831</v>
      </c>
      <c r="H4812" s="15">
        <v>44432</v>
      </c>
      <c r="I4812" s="9" t="s">
        <v>7455</v>
      </c>
      <c r="J4812" s="9">
        <v>106</v>
      </c>
      <c r="K4812" s="9" t="s">
        <v>7477</v>
      </c>
      <c r="L4812" s="9" t="str">
        <f>IF(OR('1. Raw Data'!L4812="Elec", '1. Raw Data'!L4812="elect"), "Electronics", '1. Raw Data'!L4812)</f>
        <v>Electronics</v>
      </c>
      <c r="M4812" s="9">
        <v>1348.77</v>
      </c>
      <c r="N4812" s="9">
        <f>IF(ISBLANK('1. Raw Data'!N4812), MEDIAN('1. Raw Data'!$N$2:$N$5001), '1. Raw Data'!N4812)</f>
        <v>563.14</v>
      </c>
      <c r="O4812" s="9">
        <v>2</v>
      </c>
      <c r="P4812" s="9">
        <f>IF(ISBLANK('1. Raw Data'!P4812), 0, '1. Raw Data'!P4812)</f>
        <v>0</v>
      </c>
      <c r="Q4812" s="9">
        <v>421</v>
      </c>
      <c r="R4812" s="9">
        <v>4</v>
      </c>
      <c r="S4812" s="9">
        <f t="shared" si="225"/>
        <v>2697.54</v>
      </c>
      <c r="T4812" s="9">
        <f t="shared" si="226"/>
        <v>1571.26</v>
      </c>
      <c r="U4812" s="23">
        <f t="shared" si="227"/>
        <v>0.58247885110137387</v>
      </c>
    </row>
    <row r="4813" spans="1:21" x14ac:dyDescent="0.3">
      <c r="A4813" s="9">
        <v>1573</v>
      </c>
      <c r="B4813" s="9" t="str">
        <f>PROPER(TRIM('1. Raw Data'!B4813))</f>
        <v>Customer_4811</v>
      </c>
      <c r="C4813" s="9">
        <f>IF(OR('1. Raw Data'!C4813&lt;18, '1. Raw Data'!C4813&gt;100), MEDIAN('1. Raw Data'!$C$2:$C$5001), '1. Raw Data'!C4813)</f>
        <v>54</v>
      </c>
      <c r="D4813" s="9" t="s">
        <v>5018</v>
      </c>
      <c r="E4813" s="22">
        <v>44030</v>
      </c>
      <c r="F4813" s="9">
        <v>1</v>
      </c>
      <c r="G4813" s="9">
        <v>10872</v>
      </c>
      <c r="H4813" s="15">
        <v>44030</v>
      </c>
      <c r="I4813" s="9" t="s">
        <v>7455</v>
      </c>
      <c r="J4813" s="9">
        <v>134</v>
      </c>
      <c r="K4813" s="9" t="s">
        <v>7482</v>
      </c>
      <c r="L4813" s="9" t="str">
        <f>IF(OR('1. Raw Data'!L4813="Elec", '1. Raw Data'!L4813="elect"), "Electronics", '1. Raw Data'!L4813)</f>
        <v>Clothing</v>
      </c>
      <c r="M4813" s="9">
        <v>520.45000000000005</v>
      </c>
      <c r="N4813" s="9">
        <f>IF(ISBLANK('1. Raw Data'!N4813), MEDIAN('1. Raw Data'!$N$2:$N$5001), '1. Raw Data'!N4813)</f>
        <v>226.84</v>
      </c>
      <c r="O4813" s="9">
        <v>1</v>
      </c>
      <c r="P4813" s="9">
        <f>IF(ISBLANK('1. Raw Data'!P4813), 0, '1. Raw Data'!P4813)</f>
        <v>0</v>
      </c>
      <c r="Q4813" s="9">
        <v>1189</v>
      </c>
      <c r="R4813" s="9">
        <v>4</v>
      </c>
      <c r="S4813" s="9">
        <f t="shared" si="225"/>
        <v>520.45000000000005</v>
      </c>
      <c r="T4813" s="9">
        <f t="shared" si="226"/>
        <v>293.61</v>
      </c>
      <c r="U4813" s="23">
        <f t="shared" si="227"/>
        <v>0.56414641175905467</v>
      </c>
    </row>
    <row r="4814" spans="1:21" x14ac:dyDescent="0.3">
      <c r="A4814" s="9">
        <v>1643</v>
      </c>
      <c r="B4814" s="9" t="str">
        <f>PROPER(TRIM('1. Raw Data'!B4814))</f>
        <v>Customer_4812</v>
      </c>
      <c r="C4814" s="9">
        <f>IF(OR('1. Raw Data'!C4814&lt;18, '1. Raw Data'!C4814&gt;100), MEDIAN('1. Raw Data'!$C$2:$C$5001), '1. Raw Data'!C4814)</f>
        <v>39</v>
      </c>
      <c r="D4814" s="9" t="s">
        <v>5019</v>
      </c>
      <c r="E4814" s="22">
        <v>44795</v>
      </c>
      <c r="F4814" s="9">
        <v>1</v>
      </c>
      <c r="G4814" s="9">
        <v>12700</v>
      </c>
      <c r="H4814" s="15">
        <v>44795</v>
      </c>
      <c r="I4814" s="9" t="s">
        <v>7457</v>
      </c>
      <c r="J4814" s="9">
        <v>147</v>
      </c>
      <c r="K4814" s="9" t="s">
        <v>7474</v>
      </c>
      <c r="L4814" s="9" t="str">
        <f>IF(OR('1. Raw Data'!L4814="Elec", '1. Raw Data'!L4814="elect"), "Electronics", '1. Raw Data'!L4814)</f>
        <v>Electronics</v>
      </c>
      <c r="M4814" s="9">
        <v>599.9</v>
      </c>
      <c r="N4814" s="9">
        <f>IF(ISBLANK('1. Raw Data'!N4814), MEDIAN('1. Raw Data'!$N$2:$N$5001), '1. Raw Data'!N4814)</f>
        <v>297.02999999999997</v>
      </c>
      <c r="O4814" s="9">
        <v>2</v>
      </c>
      <c r="P4814" s="9">
        <f>IF(ISBLANK('1. Raw Data'!P4814), 0, '1. Raw Data'!P4814)</f>
        <v>0</v>
      </c>
      <c r="Q4814" s="9">
        <v>863</v>
      </c>
      <c r="R4814" s="9">
        <v>4</v>
      </c>
      <c r="S4814" s="9">
        <f t="shared" si="225"/>
        <v>1199.8</v>
      </c>
      <c r="T4814" s="9">
        <f t="shared" si="226"/>
        <v>605.74</v>
      </c>
      <c r="U4814" s="23">
        <f t="shared" si="227"/>
        <v>0.50486747791298547</v>
      </c>
    </row>
    <row r="4815" spans="1:21" x14ac:dyDescent="0.3">
      <c r="A4815" s="9">
        <v>1842</v>
      </c>
      <c r="B4815" s="9" t="str">
        <f>PROPER(TRIM('1. Raw Data'!B4815))</f>
        <v>Customer_4813</v>
      </c>
      <c r="C4815" s="9">
        <f>IF(OR('1. Raw Data'!C4815&lt;18, '1. Raw Data'!C4815&gt;100), MEDIAN('1. Raw Data'!$C$2:$C$5001), '1. Raw Data'!C4815)</f>
        <v>36</v>
      </c>
      <c r="D4815" s="9" t="s">
        <v>5019</v>
      </c>
      <c r="E4815" s="22">
        <v>44093</v>
      </c>
      <c r="F4815" s="9">
        <v>1</v>
      </c>
      <c r="G4815" s="9">
        <v>12781</v>
      </c>
      <c r="H4815" s="15">
        <v>44093</v>
      </c>
      <c r="I4815" s="9" t="s">
        <v>7455</v>
      </c>
      <c r="J4815" s="9">
        <v>137</v>
      </c>
      <c r="K4815" s="9" t="s">
        <v>7484</v>
      </c>
      <c r="L4815" s="9" t="str">
        <f>IF(OR('1. Raw Data'!L4815="Elec", '1. Raw Data'!L4815="elect"), "Electronics", '1. Raw Data'!L4815)</f>
        <v>Electronics</v>
      </c>
      <c r="M4815" s="9">
        <v>1185.2</v>
      </c>
      <c r="N4815" s="9">
        <f>IF(ISBLANK('1. Raw Data'!N4815), MEDIAN('1. Raw Data'!$N$2:$N$5001), '1. Raw Data'!N4815)</f>
        <v>770.08</v>
      </c>
      <c r="O4815" s="9">
        <v>2</v>
      </c>
      <c r="P4815" s="9">
        <f>IF(ISBLANK('1. Raw Data'!P4815), 0, '1. Raw Data'!P4815)</f>
        <v>0</v>
      </c>
      <c r="Q4815" s="9">
        <v>1565</v>
      </c>
      <c r="R4815" s="9">
        <v>2</v>
      </c>
      <c r="S4815" s="9">
        <f t="shared" si="225"/>
        <v>2370.4</v>
      </c>
      <c r="T4815" s="9">
        <f t="shared" si="226"/>
        <v>830.24</v>
      </c>
      <c r="U4815" s="23">
        <f t="shared" si="227"/>
        <v>0.35025312183597707</v>
      </c>
    </row>
    <row r="4816" spans="1:21" x14ac:dyDescent="0.3">
      <c r="A4816" s="9">
        <v>2145</v>
      </c>
      <c r="B4816" s="9" t="str">
        <f>PROPER(TRIM('1. Raw Data'!B4816))</f>
        <v>Customer_4814</v>
      </c>
      <c r="C4816" s="9">
        <f>IF(OR('1. Raw Data'!C4816&lt;18, '1. Raw Data'!C4816&gt;100), MEDIAN('1. Raw Data'!$C$2:$C$5001), '1. Raw Data'!C4816)</f>
        <v>39</v>
      </c>
      <c r="D4816" s="9" t="s">
        <v>5023</v>
      </c>
      <c r="E4816" s="22">
        <v>44360</v>
      </c>
      <c r="F4816" s="9">
        <v>1</v>
      </c>
      <c r="G4816" s="9">
        <v>13481</v>
      </c>
      <c r="H4816" s="15">
        <v>44360</v>
      </c>
      <c r="I4816" s="9" t="s">
        <v>7456</v>
      </c>
      <c r="J4816" s="9">
        <v>132</v>
      </c>
      <c r="K4816" s="9" t="s">
        <v>7506</v>
      </c>
      <c r="L4816" s="9" t="str">
        <f>IF(OR('1. Raw Data'!L4816="Elec", '1. Raw Data'!L4816="elect"), "Electronics", '1. Raw Data'!L4816)</f>
        <v>Clothing</v>
      </c>
      <c r="M4816" s="9">
        <v>1150.49</v>
      </c>
      <c r="N4816" s="9">
        <f>IF(ISBLANK('1. Raw Data'!N4816), MEDIAN('1. Raw Data'!$N$2:$N$5001), '1. Raw Data'!N4816)</f>
        <v>623.19000000000005</v>
      </c>
      <c r="O4816" s="9">
        <v>5</v>
      </c>
      <c r="P4816" s="9">
        <f>IF(ISBLANK('1. Raw Data'!P4816), 0, '1. Raw Data'!P4816)</f>
        <v>0.1</v>
      </c>
      <c r="Q4816" s="9">
        <v>1298</v>
      </c>
      <c r="R4816" s="9">
        <v>3</v>
      </c>
      <c r="S4816" s="9">
        <f t="shared" si="225"/>
        <v>5177.2049999999999</v>
      </c>
      <c r="T4816" s="9">
        <f t="shared" si="226"/>
        <v>2061.2549999999997</v>
      </c>
      <c r="U4816" s="23">
        <f t="shared" si="227"/>
        <v>0.39814050245257809</v>
      </c>
    </row>
    <row r="4817" spans="1:21" x14ac:dyDescent="0.3">
      <c r="A4817" s="9">
        <v>1618</v>
      </c>
      <c r="B4817" s="9" t="str">
        <f>PROPER(TRIM('1. Raw Data'!B4817))</f>
        <v>Customer_4815</v>
      </c>
      <c r="C4817" s="9">
        <f>IF(OR('1. Raw Data'!C4817&lt;18, '1. Raw Data'!C4817&gt;100), MEDIAN('1. Raw Data'!$C$2:$C$5001), '1. Raw Data'!C4817)</f>
        <v>58</v>
      </c>
      <c r="D4817" s="9" t="s">
        <v>5022</v>
      </c>
      <c r="E4817" s="22">
        <v>45316</v>
      </c>
      <c r="F4817" s="9">
        <v>0</v>
      </c>
      <c r="G4817" s="9">
        <v>12117</v>
      </c>
      <c r="H4817" s="15">
        <v>45316</v>
      </c>
      <c r="I4817" s="9" t="s">
        <v>7456</v>
      </c>
      <c r="J4817" s="9">
        <v>112</v>
      </c>
      <c r="K4817" s="9" t="s">
        <v>7492</v>
      </c>
      <c r="L4817" s="9" t="str">
        <f>IF(OR('1. Raw Data'!L4817="Elec", '1. Raw Data'!L4817="elect"), "Electronics", '1. Raw Data'!L4817)</f>
        <v>Electronics</v>
      </c>
      <c r="M4817" s="9">
        <v>1207.51</v>
      </c>
      <c r="N4817" s="9">
        <f>IF(ISBLANK('1. Raw Data'!N4817), MEDIAN('1. Raw Data'!$N$2:$N$5001), '1. Raw Data'!N4817)</f>
        <v>665.43</v>
      </c>
      <c r="O4817" s="9">
        <v>3</v>
      </c>
      <c r="P4817" s="9">
        <f>IF(ISBLANK('1. Raw Data'!P4817), 0, '1. Raw Data'!P4817)</f>
        <v>0</v>
      </c>
      <c r="Q4817" s="9">
        <v>342</v>
      </c>
      <c r="R4817" s="9">
        <v>3</v>
      </c>
      <c r="S4817" s="9">
        <f t="shared" si="225"/>
        <v>3622.5299999999997</v>
      </c>
      <c r="T4817" s="9">
        <f t="shared" si="226"/>
        <v>1626.2399999999998</v>
      </c>
      <c r="U4817" s="23">
        <f t="shared" si="227"/>
        <v>0.4489238184362862</v>
      </c>
    </row>
    <row r="4818" spans="1:21" x14ac:dyDescent="0.3">
      <c r="A4818" s="9">
        <v>1095</v>
      </c>
      <c r="B4818" s="9" t="str">
        <f>PROPER(TRIM('1. Raw Data'!B4818))</f>
        <v>Customer_4816</v>
      </c>
      <c r="C4818" s="9">
        <f>IF(OR('1. Raw Data'!C4818&lt;18, '1. Raw Data'!C4818&gt;100), MEDIAN('1. Raw Data'!$C$2:$C$5001), '1. Raw Data'!C4818)</f>
        <v>51</v>
      </c>
      <c r="D4818" s="9" t="s">
        <v>5023</v>
      </c>
      <c r="E4818" s="22">
        <v>44975</v>
      </c>
      <c r="F4818" s="9">
        <v>1</v>
      </c>
      <c r="G4818" s="9">
        <v>10386</v>
      </c>
      <c r="H4818" s="15">
        <v>44975</v>
      </c>
      <c r="I4818" s="9" t="s">
        <v>7457</v>
      </c>
      <c r="J4818" s="9">
        <v>145</v>
      </c>
      <c r="K4818" s="9" t="s">
        <v>7470</v>
      </c>
      <c r="L4818" s="9" t="str">
        <f>IF(OR('1. Raw Data'!L4818="Elec", '1. Raw Data'!L4818="elect"), "Electronics", '1. Raw Data'!L4818)</f>
        <v>Home Appliances</v>
      </c>
      <c r="M4818" s="9">
        <v>1432.97</v>
      </c>
      <c r="N4818" s="9">
        <f>IF(ISBLANK('1. Raw Data'!N4818), MEDIAN('1. Raw Data'!$N$2:$N$5001), '1. Raw Data'!N4818)</f>
        <v>671.75</v>
      </c>
      <c r="O4818" s="9">
        <v>3</v>
      </c>
      <c r="P4818" s="9">
        <f>IF(ISBLANK('1. Raw Data'!P4818), 0, '1. Raw Data'!P4818)</f>
        <v>0.05</v>
      </c>
      <c r="Q4818" s="9">
        <v>351</v>
      </c>
      <c r="R4818" s="9">
        <v>4</v>
      </c>
      <c r="S4818" s="9">
        <f t="shared" si="225"/>
        <v>4083.9644999999996</v>
      </c>
      <c r="T4818" s="9">
        <f t="shared" si="226"/>
        <v>2068.7144999999996</v>
      </c>
      <c r="U4818" s="23">
        <f t="shared" si="227"/>
        <v>0.50654566169710824</v>
      </c>
    </row>
    <row r="4819" spans="1:21" x14ac:dyDescent="0.3">
      <c r="A4819" s="9">
        <v>2437</v>
      </c>
      <c r="B4819" s="9" t="str">
        <f>PROPER(TRIM('1. Raw Data'!B4819))</f>
        <v>Customer_4817</v>
      </c>
      <c r="C4819" s="9">
        <f>IF(OR('1. Raw Data'!C4819&lt;18, '1. Raw Data'!C4819&gt;100), MEDIAN('1. Raw Data'!$C$2:$C$5001), '1. Raw Data'!C4819)</f>
        <v>34</v>
      </c>
      <c r="D4819" s="9" t="s">
        <v>5022</v>
      </c>
      <c r="E4819" s="22">
        <v>44440</v>
      </c>
      <c r="F4819" s="9">
        <v>0</v>
      </c>
      <c r="G4819" s="9">
        <v>12006</v>
      </c>
      <c r="H4819" s="15">
        <v>44205</v>
      </c>
      <c r="I4819" s="9" t="s">
        <v>7456</v>
      </c>
      <c r="J4819" s="9">
        <v>132</v>
      </c>
      <c r="K4819" s="9" t="s">
        <v>7506</v>
      </c>
      <c r="L4819" s="9" t="str">
        <f>IF(OR('1. Raw Data'!L4819="Elec", '1. Raw Data'!L4819="elect"), "Electronics", '1. Raw Data'!L4819)</f>
        <v>Clothing</v>
      </c>
      <c r="M4819" s="9">
        <v>1203.56</v>
      </c>
      <c r="N4819" s="9">
        <f>IF(ISBLANK('1. Raw Data'!N4819), MEDIAN('1. Raw Data'!$N$2:$N$5001), '1. Raw Data'!N4819)</f>
        <v>715.54</v>
      </c>
      <c r="O4819" s="9">
        <v>5</v>
      </c>
      <c r="P4819" s="9">
        <f>IF(ISBLANK('1. Raw Data'!P4819), 0, '1. Raw Data'!P4819)</f>
        <v>0</v>
      </c>
      <c r="Q4819" s="9">
        <v>432</v>
      </c>
      <c r="R4819" s="9">
        <v>5</v>
      </c>
      <c r="S4819" s="9">
        <f t="shared" si="225"/>
        <v>6017.7999999999993</v>
      </c>
      <c r="T4819" s="9">
        <f t="shared" si="226"/>
        <v>2440.0999999999995</v>
      </c>
      <c r="U4819" s="23">
        <f t="shared" si="227"/>
        <v>0.40548040812256969</v>
      </c>
    </row>
    <row r="4820" spans="1:21" x14ac:dyDescent="0.3">
      <c r="A4820" s="9">
        <v>2258</v>
      </c>
      <c r="B4820" s="9" t="str">
        <f>PROPER(TRIM('1. Raw Data'!B4820))</f>
        <v>Customer_4818</v>
      </c>
      <c r="C4820" s="9">
        <f>IF(OR('1. Raw Data'!C4820&lt;18, '1. Raw Data'!C4820&gt;100), MEDIAN('1. Raw Data'!$C$2:$C$5001), '1. Raw Data'!C4820)</f>
        <v>33</v>
      </c>
      <c r="D4820" s="9" t="s">
        <v>5020</v>
      </c>
      <c r="E4820" s="22">
        <v>45223</v>
      </c>
      <c r="F4820" s="9">
        <v>1</v>
      </c>
      <c r="G4820" s="9">
        <v>12571</v>
      </c>
      <c r="H4820" s="15">
        <v>45223</v>
      </c>
      <c r="I4820" s="9" t="s">
        <v>7457</v>
      </c>
      <c r="J4820" s="9">
        <v>117</v>
      </c>
      <c r="K4820" s="9" t="s">
        <v>7483</v>
      </c>
      <c r="L4820" s="9" t="str">
        <f>IF(OR('1. Raw Data'!L4820="Elec", '1. Raw Data'!L4820="elect"), "Electronics", '1. Raw Data'!L4820)</f>
        <v>Electronics</v>
      </c>
      <c r="M4820" s="9">
        <v>641.03</v>
      </c>
      <c r="N4820" s="9">
        <f>IF(ISBLANK('1. Raw Data'!N4820), MEDIAN('1. Raw Data'!$N$2:$N$5001), '1. Raw Data'!N4820)</f>
        <v>427.15</v>
      </c>
      <c r="O4820" s="9">
        <v>5</v>
      </c>
      <c r="P4820" s="9">
        <f>IF(ISBLANK('1. Raw Data'!P4820), 0, '1. Raw Data'!P4820)</f>
        <v>0</v>
      </c>
      <c r="Q4820" s="9">
        <v>435</v>
      </c>
      <c r="R4820" s="9">
        <v>4</v>
      </c>
      <c r="S4820" s="9">
        <f t="shared" si="225"/>
        <v>3205.1499999999996</v>
      </c>
      <c r="T4820" s="9">
        <f t="shared" si="226"/>
        <v>1069.3999999999996</v>
      </c>
      <c r="U4820" s="23">
        <f t="shared" si="227"/>
        <v>0.33365053117638793</v>
      </c>
    </row>
    <row r="4821" spans="1:21" x14ac:dyDescent="0.3">
      <c r="A4821" s="9">
        <v>1897</v>
      </c>
      <c r="B4821" s="9" t="str">
        <f>PROPER(TRIM('1. Raw Data'!B4821))</f>
        <v>Customer_4819</v>
      </c>
      <c r="C4821" s="9">
        <f>IF(OR('1. Raw Data'!C4821&lt;18, '1. Raw Data'!C4821&gt;100), MEDIAN('1. Raw Data'!$C$2:$C$5001), '1. Raw Data'!C4821)</f>
        <v>32</v>
      </c>
      <c r="D4821" s="9" t="s">
        <v>5023</v>
      </c>
      <c r="E4821" s="22">
        <v>44518</v>
      </c>
      <c r="F4821" s="9">
        <v>1</v>
      </c>
      <c r="G4821" s="9">
        <v>10296</v>
      </c>
      <c r="H4821" s="15">
        <v>44518</v>
      </c>
      <c r="I4821" s="9" t="s">
        <v>7457</v>
      </c>
      <c r="J4821" s="9">
        <v>104</v>
      </c>
      <c r="K4821" s="9" t="s">
        <v>7499</v>
      </c>
      <c r="L4821" s="9" t="str">
        <f>IF(OR('1. Raw Data'!L4821="Elec", '1. Raw Data'!L4821="elect"), "Electronics", '1. Raw Data'!L4821)</f>
        <v>Electronics</v>
      </c>
      <c r="M4821" s="9">
        <v>1241.19</v>
      </c>
      <c r="N4821" s="9">
        <f>IF(ISBLANK('1. Raw Data'!N4821), MEDIAN('1. Raw Data'!$N$2:$N$5001), '1. Raw Data'!N4821)</f>
        <v>619.16999999999996</v>
      </c>
      <c r="O4821" s="9">
        <v>2</v>
      </c>
      <c r="P4821" s="9">
        <f>IF(ISBLANK('1. Raw Data'!P4821), 0, '1. Raw Data'!P4821)</f>
        <v>0</v>
      </c>
      <c r="Q4821" s="9">
        <v>1003</v>
      </c>
      <c r="R4821" s="9">
        <v>4</v>
      </c>
      <c r="S4821" s="9">
        <f t="shared" si="225"/>
        <v>2482.38</v>
      </c>
      <c r="T4821" s="9">
        <f t="shared" si="226"/>
        <v>1244.0400000000002</v>
      </c>
      <c r="U4821" s="23">
        <f t="shared" si="227"/>
        <v>0.50114809175065866</v>
      </c>
    </row>
    <row r="4822" spans="1:21" x14ac:dyDescent="0.3">
      <c r="A4822" s="9">
        <v>2085</v>
      </c>
      <c r="B4822" s="9" t="str">
        <f>PROPER(TRIM('1. Raw Data'!B4822))</f>
        <v>Customer_4820</v>
      </c>
      <c r="C4822" s="9">
        <f>IF(OR('1. Raw Data'!C4822&lt;18, '1. Raw Data'!C4822&gt;100), MEDIAN('1. Raw Data'!$C$2:$C$5001), '1. Raw Data'!C4822)</f>
        <v>24</v>
      </c>
      <c r="D4822" s="9" t="s">
        <v>5020</v>
      </c>
      <c r="E4822" s="22">
        <v>44966</v>
      </c>
      <c r="F4822" s="9">
        <v>0</v>
      </c>
      <c r="G4822" s="9">
        <v>12664</v>
      </c>
      <c r="H4822" s="15">
        <v>45171</v>
      </c>
      <c r="I4822" s="9" t="s">
        <v>7455</v>
      </c>
      <c r="J4822" s="9">
        <v>142</v>
      </c>
      <c r="K4822" s="9" t="s">
        <v>7500</v>
      </c>
      <c r="L4822" s="9" t="str">
        <f>IF(OR('1. Raw Data'!L4822="Elec", '1. Raw Data'!L4822="elect"), "Electronics", '1. Raw Data'!L4822)</f>
        <v>Sports</v>
      </c>
      <c r="M4822" s="9">
        <v>787.58</v>
      </c>
      <c r="N4822" s="9">
        <f>IF(ISBLANK('1. Raw Data'!N4822), MEDIAN('1. Raw Data'!$N$2:$N$5001), '1. Raw Data'!N4822)</f>
        <v>461.33</v>
      </c>
      <c r="O4822" s="9">
        <v>3</v>
      </c>
      <c r="P4822" s="9">
        <f>IF(ISBLANK('1. Raw Data'!P4822), 0, '1. Raw Data'!P4822)</f>
        <v>0.2</v>
      </c>
      <c r="Q4822" s="9">
        <v>465</v>
      </c>
      <c r="R4822" s="9">
        <v>3</v>
      </c>
      <c r="S4822" s="9">
        <f t="shared" si="225"/>
        <v>1890.1920000000002</v>
      </c>
      <c r="T4822" s="9">
        <f t="shared" si="226"/>
        <v>506.20200000000023</v>
      </c>
      <c r="U4822" s="23">
        <f t="shared" si="227"/>
        <v>0.26780454049112479</v>
      </c>
    </row>
    <row r="4823" spans="1:21" x14ac:dyDescent="0.3">
      <c r="A4823" s="9">
        <v>2279</v>
      </c>
      <c r="B4823" s="9" t="str">
        <f>PROPER(TRIM('1. Raw Data'!B4823))</f>
        <v>Customer_4821</v>
      </c>
      <c r="C4823" s="9">
        <f>IF(OR('1. Raw Data'!C4823&lt;18, '1. Raw Data'!C4823&gt;100), MEDIAN('1. Raw Data'!$C$2:$C$5001), '1. Raw Data'!C4823)</f>
        <v>60</v>
      </c>
      <c r="D4823" s="9" t="s">
        <v>5021</v>
      </c>
      <c r="E4823" s="22">
        <v>43837</v>
      </c>
      <c r="F4823" s="9">
        <v>0</v>
      </c>
      <c r="G4823" s="9">
        <v>10718</v>
      </c>
      <c r="H4823" s="15">
        <v>44013</v>
      </c>
      <c r="I4823" s="9" t="s">
        <v>7456</v>
      </c>
      <c r="J4823" s="9">
        <v>133</v>
      </c>
      <c r="K4823" s="9" t="s">
        <v>7498</v>
      </c>
      <c r="L4823" s="9" t="str">
        <f>IF(OR('1. Raw Data'!L4823="Elec", '1. Raw Data'!L4823="elect"), "Electronics", '1. Raw Data'!L4823)</f>
        <v>Sports</v>
      </c>
      <c r="M4823" s="9">
        <v>452.69</v>
      </c>
      <c r="N4823" s="9">
        <f>IF(ISBLANK('1. Raw Data'!N4823), MEDIAN('1. Raw Data'!$N$2:$N$5001), '1. Raw Data'!N4823)</f>
        <v>226.16</v>
      </c>
      <c r="O4823" s="9">
        <v>1</v>
      </c>
      <c r="P4823" s="9">
        <f>IF(ISBLANK('1. Raw Data'!P4823), 0, '1. Raw Data'!P4823)</f>
        <v>0</v>
      </c>
      <c r="Q4823" s="9">
        <v>456</v>
      </c>
      <c r="R4823" s="9">
        <v>4</v>
      </c>
      <c r="S4823" s="9">
        <f t="shared" si="225"/>
        <v>452.69</v>
      </c>
      <c r="T4823" s="9">
        <f t="shared" si="226"/>
        <v>226.53</v>
      </c>
      <c r="U4823" s="23">
        <f t="shared" si="227"/>
        <v>0.50040866818352514</v>
      </c>
    </row>
    <row r="4824" spans="1:21" x14ac:dyDescent="0.3">
      <c r="A4824" s="9">
        <v>1560</v>
      </c>
      <c r="B4824" s="9" t="str">
        <f>PROPER(TRIM('1. Raw Data'!B4824))</f>
        <v>Customer_4822</v>
      </c>
      <c r="C4824" s="9">
        <f>IF(OR('1. Raw Data'!C4824&lt;18, '1. Raw Data'!C4824&gt;100), MEDIAN('1. Raw Data'!$C$2:$C$5001), '1. Raw Data'!C4824)</f>
        <v>28</v>
      </c>
      <c r="D4824" s="9" t="s">
        <v>5021</v>
      </c>
      <c r="E4824" s="22">
        <v>44286</v>
      </c>
      <c r="F4824" s="9">
        <v>0</v>
      </c>
      <c r="G4824" s="9">
        <v>13136</v>
      </c>
      <c r="H4824" s="15">
        <v>44286</v>
      </c>
      <c r="I4824" s="9" t="s">
        <v>7457</v>
      </c>
      <c r="J4824" s="9">
        <v>143</v>
      </c>
      <c r="K4824" s="9" t="s">
        <v>7475</v>
      </c>
      <c r="L4824" s="9" t="str">
        <f>IF(OR('1. Raw Data'!L4824="Elec", '1. Raw Data'!L4824="elect"), "Electronics", '1. Raw Data'!L4824)</f>
        <v>Electronics</v>
      </c>
      <c r="M4824" s="9">
        <v>489.23</v>
      </c>
      <c r="N4824" s="9">
        <f>IF(ISBLANK('1. Raw Data'!N4824), MEDIAN('1. Raw Data'!$N$2:$N$5001), '1. Raw Data'!N4824)</f>
        <v>312.04000000000002</v>
      </c>
      <c r="O4824" s="9">
        <v>4</v>
      </c>
      <c r="P4824" s="9">
        <f>IF(ISBLANK('1. Raw Data'!P4824), 0, '1. Raw Data'!P4824)</f>
        <v>0</v>
      </c>
      <c r="Q4824" s="9">
        <v>386</v>
      </c>
      <c r="R4824" s="9">
        <v>6</v>
      </c>
      <c r="S4824" s="9">
        <f t="shared" si="225"/>
        <v>1956.92</v>
      </c>
      <c r="T4824" s="9">
        <f t="shared" si="226"/>
        <v>708.76</v>
      </c>
      <c r="U4824" s="23">
        <f t="shared" si="227"/>
        <v>0.36218138707765263</v>
      </c>
    </row>
    <row r="4825" spans="1:21" x14ac:dyDescent="0.3">
      <c r="A4825" s="9">
        <v>1904</v>
      </c>
      <c r="B4825" s="9" t="str">
        <f>PROPER(TRIM('1. Raw Data'!B4825))</f>
        <v>Customer_4823</v>
      </c>
      <c r="C4825" s="9">
        <f>IF(OR('1. Raw Data'!C4825&lt;18, '1. Raw Data'!C4825&gt;100), MEDIAN('1. Raw Data'!$C$2:$C$5001), '1. Raw Data'!C4825)</f>
        <v>47</v>
      </c>
      <c r="D4825" s="9" t="s">
        <v>5022</v>
      </c>
      <c r="E4825" s="22">
        <v>44558</v>
      </c>
      <c r="F4825" s="9">
        <v>0</v>
      </c>
      <c r="G4825" s="9">
        <v>11598</v>
      </c>
      <c r="H4825" s="15">
        <v>44558</v>
      </c>
      <c r="I4825" s="9" t="s">
        <v>7455</v>
      </c>
      <c r="J4825" s="9">
        <v>148</v>
      </c>
      <c r="K4825" s="9" t="s">
        <v>7491</v>
      </c>
      <c r="L4825" s="9" t="str">
        <f>IF(OR('1. Raw Data'!L4825="Elec", '1. Raw Data'!L4825="elect"), "Electronics", '1. Raw Data'!L4825)</f>
        <v>Clothing</v>
      </c>
      <c r="M4825" s="9">
        <v>374.57</v>
      </c>
      <c r="N4825" s="9">
        <f>IF(ISBLANK('1. Raw Data'!N4825), MEDIAN('1. Raw Data'!$N$2:$N$5001), '1. Raw Data'!N4825)</f>
        <v>203.2</v>
      </c>
      <c r="O4825" s="9">
        <v>5</v>
      </c>
      <c r="P4825" s="9">
        <f>IF(ISBLANK('1. Raw Data'!P4825), 0, '1. Raw Data'!P4825)</f>
        <v>0.2</v>
      </c>
      <c r="Q4825" s="9">
        <v>352</v>
      </c>
      <c r="R4825" s="9">
        <v>3</v>
      </c>
      <c r="S4825" s="9">
        <f t="shared" si="225"/>
        <v>1498.28</v>
      </c>
      <c r="T4825" s="9">
        <f t="shared" si="226"/>
        <v>482.28</v>
      </c>
      <c r="U4825" s="23">
        <f t="shared" si="227"/>
        <v>0.32188909950076083</v>
      </c>
    </row>
    <row r="4826" spans="1:21" x14ac:dyDescent="0.3">
      <c r="A4826" s="9">
        <v>1347</v>
      </c>
      <c r="B4826" s="9" t="str">
        <f>PROPER(TRIM('1. Raw Data'!B4826))</f>
        <v>Customer_4824</v>
      </c>
      <c r="C4826" s="9">
        <f>IF(OR('1. Raw Data'!C4826&lt;18, '1. Raw Data'!C4826&gt;100), MEDIAN('1. Raw Data'!$C$2:$C$5001), '1. Raw Data'!C4826)</f>
        <v>30</v>
      </c>
      <c r="D4826" s="9" t="s">
        <v>5022</v>
      </c>
      <c r="E4826" s="22">
        <v>44288</v>
      </c>
      <c r="F4826" s="9">
        <v>0</v>
      </c>
      <c r="G4826" s="9">
        <v>12225</v>
      </c>
      <c r="H4826" s="15">
        <v>44231</v>
      </c>
      <c r="I4826" s="9" t="s">
        <v>7457</v>
      </c>
      <c r="J4826" s="9">
        <v>143</v>
      </c>
      <c r="K4826" s="9" t="s">
        <v>7475</v>
      </c>
      <c r="L4826" s="9" t="str">
        <f>IF(OR('1. Raw Data'!L4826="Elec", '1. Raw Data'!L4826="elect"), "Electronics", '1. Raw Data'!L4826)</f>
        <v>Home Appliances</v>
      </c>
      <c r="M4826" s="9">
        <v>260.24</v>
      </c>
      <c r="N4826" s="9">
        <f>IF(ISBLANK('1. Raw Data'!N4826), MEDIAN('1. Raw Data'!$N$2:$N$5001), '1. Raw Data'!N4826)</f>
        <v>130.6</v>
      </c>
      <c r="O4826" s="9">
        <v>1</v>
      </c>
      <c r="P4826" s="9">
        <f>IF(ISBLANK('1. Raw Data'!P4826), 0, '1. Raw Data'!P4826)</f>
        <v>0</v>
      </c>
      <c r="Q4826" s="9">
        <v>890</v>
      </c>
      <c r="R4826" s="9">
        <v>4</v>
      </c>
      <c r="S4826" s="9">
        <f t="shared" si="225"/>
        <v>260.24</v>
      </c>
      <c r="T4826" s="9">
        <f t="shared" si="226"/>
        <v>129.64000000000001</v>
      </c>
      <c r="U4826" s="23">
        <f t="shared" si="227"/>
        <v>0.49815554872425455</v>
      </c>
    </row>
    <row r="4827" spans="1:21" x14ac:dyDescent="0.3">
      <c r="A4827" s="9">
        <v>1670</v>
      </c>
      <c r="B4827" s="9" t="str">
        <f>PROPER(TRIM('1. Raw Data'!B4827))</f>
        <v>Customer_4825</v>
      </c>
      <c r="C4827" s="9">
        <f>IF(OR('1. Raw Data'!C4827&lt;18, '1. Raw Data'!C4827&gt;100), MEDIAN('1. Raw Data'!$C$2:$C$5001), '1. Raw Data'!C4827)</f>
        <v>32</v>
      </c>
      <c r="D4827" s="9" t="s">
        <v>5023</v>
      </c>
      <c r="E4827" s="22">
        <v>44459</v>
      </c>
      <c r="F4827" s="9">
        <v>1</v>
      </c>
      <c r="G4827" s="9">
        <v>11966</v>
      </c>
      <c r="H4827" s="15">
        <v>44459</v>
      </c>
      <c r="I4827" s="9" t="s">
        <v>7456</v>
      </c>
      <c r="J4827" s="9">
        <v>109</v>
      </c>
      <c r="K4827" s="9" t="s">
        <v>7466</v>
      </c>
      <c r="L4827" s="9" t="str">
        <f>IF(OR('1. Raw Data'!L4827="Elec", '1. Raw Data'!L4827="elect"), "Electronics", '1. Raw Data'!L4827)</f>
        <v>Electronics</v>
      </c>
      <c r="M4827" s="9">
        <v>317.51</v>
      </c>
      <c r="N4827" s="9">
        <f>IF(ISBLANK('1. Raw Data'!N4827), MEDIAN('1. Raw Data'!$N$2:$N$5001), '1. Raw Data'!N4827)</f>
        <v>167.01</v>
      </c>
      <c r="O4827" s="9">
        <v>1</v>
      </c>
      <c r="P4827" s="9">
        <f>IF(ISBLANK('1. Raw Data'!P4827), 0, '1. Raw Data'!P4827)</f>
        <v>0.1</v>
      </c>
      <c r="Q4827" s="9">
        <v>1199</v>
      </c>
      <c r="R4827" s="9">
        <v>1</v>
      </c>
      <c r="S4827" s="9">
        <f t="shared" si="225"/>
        <v>285.75900000000001</v>
      </c>
      <c r="T4827" s="9">
        <f t="shared" si="226"/>
        <v>118.74900000000002</v>
      </c>
      <c r="U4827" s="23">
        <f t="shared" si="227"/>
        <v>0.41555646541316288</v>
      </c>
    </row>
    <row r="4828" spans="1:21" x14ac:dyDescent="0.3">
      <c r="A4828" s="9">
        <v>2147</v>
      </c>
      <c r="B4828" s="9" t="str">
        <f>PROPER(TRIM('1. Raw Data'!B4828))</f>
        <v>Customer_4826</v>
      </c>
      <c r="C4828" s="9">
        <f>IF(OR('1. Raw Data'!C4828&lt;18, '1. Raw Data'!C4828&gt;100), MEDIAN('1. Raw Data'!$C$2:$C$5001), '1. Raw Data'!C4828)</f>
        <v>38</v>
      </c>
      <c r="D4828" s="9" t="s">
        <v>5021</v>
      </c>
      <c r="E4828" s="22">
        <v>44692</v>
      </c>
      <c r="F4828" s="9">
        <v>0</v>
      </c>
      <c r="G4828" s="9">
        <v>13079</v>
      </c>
      <c r="H4828" s="15">
        <v>44870</v>
      </c>
      <c r="I4828" s="9" t="s">
        <v>7456</v>
      </c>
      <c r="J4828" s="9">
        <v>134</v>
      </c>
      <c r="K4828" s="9" t="s">
        <v>7482</v>
      </c>
      <c r="L4828" s="9" t="str">
        <f>IF(OR('1. Raw Data'!L4828="Elec", '1. Raw Data'!L4828="elect"), "Electronics", '1. Raw Data'!L4828)</f>
        <v>Electronics</v>
      </c>
      <c r="M4828" s="9">
        <v>141.61000000000001</v>
      </c>
      <c r="N4828" s="9">
        <f>IF(ISBLANK('1. Raw Data'!N4828), MEDIAN('1. Raw Data'!$N$2:$N$5001), '1. Raw Data'!N4828)</f>
        <v>60.52</v>
      </c>
      <c r="O4828" s="9">
        <v>2</v>
      </c>
      <c r="P4828" s="9">
        <f>IF(ISBLANK('1. Raw Data'!P4828), 0, '1. Raw Data'!P4828)</f>
        <v>0.1</v>
      </c>
      <c r="Q4828" s="9">
        <v>654</v>
      </c>
      <c r="R4828" s="9">
        <v>6</v>
      </c>
      <c r="S4828" s="9">
        <f t="shared" si="225"/>
        <v>254.89800000000002</v>
      </c>
      <c r="T4828" s="9">
        <f t="shared" si="226"/>
        <v>133.858</v>
      </c>
      <c r="U4828" s="23">
        <f t="shared" si="227"/>
        <v>0.52514339068960914</v>
      </c>
    </row>
    <row r="4829" spans="1:21" x14ac:dyDescent="0.3">
      <c r="A4829" s="9">
        <v>1316</v>
      </c>
      <c r="B4829" s="9" t="str">
        <f>PROPER(TRIM('1. Raw Data'!B4829))</f>
        <v>Customer_4827</v>
      </c>
      <c r="C4829" s="9">
        <f>IF(OR('1. Raw Data'!C4829&lt;18, '1. Raw Data'!C4829&gt;100), MEDIAN('1. Raw Data'!$C$2:$C$5001), '1. Raw Data'!C4829)</f>
        <v>48</v>
      </c>
      <c r="D4829" s="9" t="s">
        <v>5018</v>
      </c>
      <c r="E4829" s="22">
        <v>44509</v>
      </c>
      <c r="F4829" s="9">
        <v>1</v>
      </c>
      <c r="G4829" s="9">
        <v>11182</v>
      </c>
      <c r="H4829" s="15">
        <v>44450</v>
      </c>
      <c r="I4829" s="9" t="s">
        <v>7455</v>
      </c>
      <c r="J4829" s="9">
        <v>139</v>
      </c>
      <c r="K4829" s="9" t="s">
        <v>7486</v>
      </c>
      <c r="L4829" s="9" t="str">
        <f>IF(OR('1. Raw Data'!L4829="Elec", '1. Raw Data'!L4829="elect"), "Electronics", '1. Raw Data'!L4829)</f>
        <v>Electronics</v>
      </c>
      <c r="M4829" s="9">
        <v>1338.25</v>
      </c>
      <c r="N4829" s="9">
        <f>IF(ISBLANK('1. Raw Data'!N4829), MEDIAN('1. Raw Data'!$N$2:$N$5001), '1. Raw Data'!N4829)</f>
        <v>429.51499999999999</v>
      </c>
      <c r="O4829" s="9">
        <v>5</v>
      </c>
      <c r="P4829" s="9">
        <f>IF(ISBLANK('1. Raw Data'!P4829), 0, '1. Raw Data'!P4829)</f>
        <v>0</v>
      </c>
      <c r="Q4829" s="9">
        <v>424</v>
      </c>
      <c r="R4829" s="9">
        <v>2</v>
      </c>
      <c r="S4829" s="9">
        <f t="shared" si="225"/>
        <v>6691.25</v>
      </c>
      <c r="T4829" s="9">
        <f t="shared" si="226"/>
        <v>4543.6750000000002</v>
      </c>
      <c r="U4829" s="23">
        <f t="shared" si="227"/>
        <v>0.6790472632168878</v>
      </c>
    </row>
    <row r="4830" spans="1:21" x14ac:dyDescent="0.3">
      <c r="A4830" s="9">
        <v>1718</v>
      </c>
      <c r="B4830" s="9" t="str">
        <f>PROPER(TRIM('1. Raw Data'!B4830))</f>
        <v>Customer_4828</v>
      </c>
      <c r="C4830" s="9">
        <f>IF(OR('1. Raw Data'!C4830&lt;18, '1. Raw Data'!C4830&gt;100), MEDIAN('1. Raw Data'!$C$2:$C$5001), '1. Raw Data'!C4830)</f>
        <v>36</v>
      </c>
      <c r="D4830" s="9" t="s">
        <v>5018</v>
      </c>
      <c r="E4830" s="22">
        <v>44592</v>
      </c>
      <c r="F4830" s="9">
        <v>0</v>
      </c>
      <c r="G4830" s="9">
        <v>10010</v>
      </c>
      <c r="H4830" s="15">
        <v>44592</v>
      </c>
      <c r="I4830" s="9" t="s">
        <v>7457</v>
      </c>
      <c r="J4830" s="9">
        <v>130</v>
      </c>
      <c r="K4830" s="9" t="s">
        <v>7487</v>
      </c>
      <c r="L4830" s="9" t="str">
        <f>IF(OR('1. Raw Data'!L4830="Elec", '1. Raw Data'!L4830="elect"), "Electronics", '1. Raw Data'!L4830)</f>
        <v>Sports</v>
      </c>
      <c r="M4830" s="9">
        <v>1399.96</v>
      </c>
      <c r="N4830" s="9">
        <f>IF(ISBLANK('1. Raw Data'!N4830), MEDIAN('1. Raw Data'!$N$2:$N$5001), '1. Raw Data'!N4830)</f>
        <v>962.36</v>
      </c>
      <c r="O4830" s="9">
        <v>1</v>
      </c>
      <c r="P4830" s="9">
        <f>IF(ISBLANK('1. Raw Data'!P4830), 0, '1. Raw Data'!P4830)</f>
        <v>0</v>
      </c>
      <c r="Q4830" s="9">
        <v>344</v>
      </c>
      <c r="R4830" s="9">
        <v>2</v>
      </c>
      <c r="S4830" s="9">
        <f t="shared" si="225"/>
        <v>1399.96</v>
      </c>
      <c r="T4830" s="9">
        <f t="shared" si="226"/>
        <v>437.6</v>
      </c>
      <c r="U4830" s="23">
        <f t="shared" si="227"/>
        <v>0.3125803594388411</v>
      </c>
    </row>
    <row r="4831" spans="1:21" x14ac:dyDescent="0.3">
      <c r="A4831" s="9">
        <v>2071</v>
      </c>
      <c r="B4831" s="9" t="str">
        <f>PROPER(TRIM('1. Raw Data'!B4831))</f>
        <v>Customer_4829</v>
      </c>
      <c r="C4831" s="9">
        <f>IF(OR('1. Raw Data'!C4831&lt;18, '1. Raw Data'!C4831&gt;100), MEDIAN('1. Raw Data'!$C$2:$C$5001), '1. Raw Data'!C4831)</f>
        <v>22</v>
      </c>
      <c r="D4831" s="9" t="s">
        <v>5018</v>
      </c>
      <c r="E4831" s="22">
        <v>44364</v>
      </c>
      <c r="F4831" s="9">
        <v>0</v>
      </c>
      <c r="G4831" s="9">
        <v>10784</v>
      </c>
      <c r="H4831" s="15">
        <v>44364</v>
      </c>
      <c r="I4831" s="9" t="s">
        <v>7456</v>
      </c>
      <c r="J4831" s="9">
        <v>120</v>
      </c>
      <c r="K4831" s="9" t="s">
        <v>7488</v>
      </c>
      <c r="L4831" s="9" t="str">
        <f>IF(OR('1. Raw Data'!L4831="Elec", '1. Raw Data'!L4831="elect"), "Electronics", '1. Raw Data'!L4831)</f>
        <v>Clothing</v>
      </c>
      <c r="M4831" s="9">
        <v>900.82</v>
      </c>
      <c r="N4831" s="9">
        <f>IF(ISBLANK('1. Raw Data'!N4831), MEDIAN('1. Raw Data'!$N$2:$N$5001), '1. Raw Data'!N4831)</f>
        <v>489.35</v>
      </c>
      <c r="O4831" s="9">
        <v>4</v>
      </c>
      <c r="P4831" s="9">
        <f>IF(ISBLANK('1. Raw Data'!P4831), 0, '1. Raw Data'!P4831)</f>
        <v>0.2</v>
      </c>
      <c r="Q4831" s="9">
        <v>578</v>
      </c>
      <c r="R4831" s="9">
        <v>4</v>
      </c>
      <c r="S4831" s="9">
        <f t="shared" si="225"/>
        <v>2882.6240000000003</v>
      </c>
      <c r="T4831" s="9">
        <f t="shared" si="226"/>
        <v>925.22400000000016</v>
      </c>
      <c r="U4831" s="23">
        <f t="shared" si="227"/>
        <v>0.32096589773761686</v>
      </c>
    </row>
    <row r="4832" spans="1:21" x14ac:dyDescent="0.3">
      <c r="A4832" s="9">
        <v>2432</v>
      </c>
      <c r="B4832" s="9" t="str">
        <f>PROPER(TRIM('1. Raw Data'!B4832))</f>
        <v>Customer_4830</v>
      </c>
      <c r="C4832" s="9">
        <f>IF(OR('1. Raw Data'!C4832&lt;18, '1. Raw Data'!C4832&gt;100), MEDIAN('1. Raw Data'!$C$2:$C$5001), '1. Raw Data'!C4832)</f>
        <v>40</v>
      </c>
      <c r="D4832" s="9" t="s">
        <v>5021</v>
      </c>
      <c r="E4832" s="22">
        <v>45030</v>
      </c>
      <c r="F4832" s="9">
        <v>0</v>
      </c>
      <c r="G4832" s="9">
        <v>10410</v>
      </c>
      <c r="H4832" s="15">
        <v>45030</v>
      </c>
      <c r="I4832" s="9" t="s">
        <v>7456</v>
      </c>
      <c r="J4832" s="9">
        <v>139</v>
      </c>
      <c r="K4832" s="9" t="s">
        <v>7486</v>
      </c>
      <c r="L4832" s="9" t="str">
        <f>IF(OR('1. Raw Data'!L4832="Elec", '1. Raw Data'!L4832="elect"), "Electronics", '1. Raw Data'!L4832)</f>
        <v>Electronics</v>
      </c>
      <c r="M4832" s="9">
        <v>1268.71</v>
      </c>
      <c r="N4832" s="9">
        <f>IF(ISBLANK('1. Raw Data'!N4832), MEDIAN('1. Raw Data'!$N$2:$N$5001), '1. Raw Data'!N4832)</f>
        <v>429.51499999999999</v>
      </c>
      <c r="O4832" s="9">
        <v>1</v>
      </c>
      <c r="P4832" s="9">
        <f>IF(ISBLANK('1. Raw Data'!P4832), 0, '1. Raw Data'!P4832)</f>
        <v>0</v>
      </c>
      <c r="Q4832" s="9">
        <v>406</v>
      </c>
      <c r="R4832" s="9">
        <v>3</v>
      </c>
      <c r="S4832" s="9">
        <f t="shared" si="225"/>
        <v>1268.71</v>
      </c>
      <c r="T4832" s="9">
        <f t="shared" si="226"/>
        <v>839.19500000000005</v>
      </c>
      <c r="U4832" s="23">
        <f t="shared" si="227"/>
        <v>0.66145533652292487</v>
      </c>
    </row>
    <row r="4833" spans="1:21" x14ac:dyDescent="0.3">
      <c r="A4833" s="9">
        <v>2159</v>
      </c>
      <c r="B4833" s="9" t="str">
        <f>PROPER(TRIM('1. Raw Data'!B4833))</f>
        <v>Customer_4831</v>
      </c>
      <c r="C4833" s="9">
        <f>IF(OR('1. Raw Data'!C4833&lt;18, '1. Raw Data'!C4833&gt;100), MEDIAN('1. Raw Data'!$C$2:$C$5001), '1. Raw Data'!C4833)</f>
        <v>28</v>
      </c>
      <c r="D4833" s="9" t="s">
        <v>5018</v>
      </c>
      <c r="E4833" s="22">
        <v>44433</v>
      </c>
      <c r="F4833" s="9">
        <v>0</v>
      </c>
      <c r="G4833" s="9">
        <v>12939</v>
      </c>
      <c r="H4833" s="15">
        <v>44433</v>
      </c>
      <c r="I4833" s="9" t="s">
        <v>7456</v>
      </c>
      <c r="J4833" s="9">
        <v>123</v>
      </c>
      <c r="K4833" s="9" t="s">
        <v>7502</v>
      </c>
      <c r="L4833" s="9" t="str">
        <f>IF(OR('1. Raw Data'!L4833="Elec", '1. Raw Data'!L4833="elect"), "Electronics", '1. Raw Data'!L4833)</f>
        <v>Sports</v>
      </c>
      <c r="M4833" s="9">
        <v>316.18</v>
      </c>
      <c r="N4833" s="9">
        <f>IF(ISBLANK('1. Raw Data'!N4833), MEDIAN('1. Raw Data'!$N$2:$N$5001), '1. Raw Data'!N4833)</f>
        <v>189.52</v>
      </c>
      <c r="O4833" s="9">
        <v>4</v>
      </c>
      <c r="P4833" s="9">
        <f>IF(ISBLANK('1. Raw Data'!P4833), 0, '1. Raw Data'!P4833)</f>
        <v>0</v>
      </c>
      <c r="Q4833" s="9">
        <v>615</v>
      </c>
      <c r="R4833" s="9">
        <v>2</v>
      </c>
      <c r="S4833" s="9">
        <f t="shared" si="225"/>
        <v>1264.72</v>
      </c>
      <c r="T4833" s="9">
        <f t="shared" si="226"/>
        <v>506.64</v>
      </c>
      <c r="U4833" s="23">
        <f t="shared" si="227"/>
        <v>0.4005945980137896</v>
      </c>
    </row>
    <row r="4834" spans="1:21" x14ac:dyDescent="0.3">
      <c r="A4834" s="9">
        <v>2224</v>
      </c>
      <c r="B4834" s="9" t="str">
        <f>PROPER(TRIM('1. Raw Data'!B4834))</f>
        <v>Customer_4832</v>
      </c>
      <c r="C4834" s="9">
        <f>IF(OR('1. Raw Data'!C4834&lt;18, '1. Raw Data'!C4834&gt;100), MEDIAN('1. Raw Data'!$C$2:$C$5001), '1. Raw Data'!C4834)</f>
        <v>40</v>
      </c>
      <c r="D4834" s="9" t="s">
        <v>5020</v>
      </c>
      <c r="E4834" s="22">
        <v>44780</v>
      </c>
      <c r="F4834" s="9">
        <v>0</v>
      </c>
      <c r="G4834" s="9">
        <v>12654</v>
      </c>
      <c r="H4834" s="15">
        <v>44750</v>
      </c>
      <c r="I4834" s="9" t="s">
        <v>7456</v>
      </c>
      <c r="J4834" s="9">
        <v>141</v>
      </c>
      <c r="K4834" s="9" t="s">
        <v>7490</v>
      </c>
      <c r="L4834" s="9" t="str">
        <f>IF(OR('1. Raw Data'!L4834="Elec", '1. Raw Data'!L4834="elect"), "Electronics", '1. Raw Data'!L4834)</f>
        <v>Electronics</v>
      </c>
      <c r="M4834" s="9">
        <v>1357.43</v>
      </c>
      <c r="N4834" s="9">
        <f>IF(ISBLANK('1. Raw Data'!N4834), MEDIAN('1. Raw Data'!$N$2:$N$5001), '1. Raw Data'!N4834)</f>
        <v>727.19</v>
      </c>
      <c r="O4834" s="9">
        <v>4</v>
      </c>
      <c r="P4834" s="9">
        <f>IF(ISBLANK('1. Raw Data'!P4834), 0, '1. Raw Data'!P4834)</f>
        <v>0</v>
      </c>
      <c r="Q4834" s="9">
        <v>878</v>
      </c>
      <c r="R4834" s="9">
        <v>5</v>
      </c>
      <c r="S4834" s="9">
        <f t="shared" si="225"/>
        <v>5429.72</v>
      </c>
      <c r="T4834" s="9">
        <f t="shared" si="226"/>
        <v>2520.96</v>
      </c>
      <c r="U4834" s="23">
        <f t="shared" si="227"/>
        <v>0.46428913461467625</v>
      </c>
    </row>
    <row r="4835" spans="1:21" x14ac:dyDescent="0.3">
      <c r="A4835" s="9">
        <v>1249</v>
      </c>
      <c r="B4835" s="9" t="str">
        <f>PROPER(TRIM('1. Raw Data'!B4835))</f>
        <v>Customer_4833</v>
      </c>
      <c r="C4835" s="9">
        <f>IF(OR('1. Raw Data'!C4835&lt;18, '1. Raw Data'!C4835&gt;100), MEDIAN('1. Raw Data'!$C$2:$C$5001), '1. Raw Data'!C4835)</f>
        <v>36</v>
      </c>
      <c r="D4835" s="9" t="s">
        <v>5019</v>
      </c>
      <c r="E4835" s="22">
        <v>44072</v>
      </c>
      <c r="F4835" s="9">
        <v>0</v>
      </c>
      <c r="G4835" s="9">
        <v>12202</v>
      </c>
      <c r="H4835" s="15">
        <v>44072</v>
      </c>
      <c r="I4835" s="9" t="s">
        <v>7456</v>
      </c>
      <c r="J4835" s="9">
        <v>144</v>
      </c>
      <c r="K4835" s="9" t="s">
        <v>7462</v>
      </c>
      <c r="L4835" s="9" t="str">
        <f>IF(OR('1. Raw Data'!L4835="Elec", '1. Raw Data'!L4835="elect"), "Electronics", '1. Raw Data'!L4835)</f>
        <v>Electronics</v>
      </c>
      <c r="M4835" s="9">
        <v>784.22</v>
      </c>
      <c r="N4835" s="9">
        <f>IF(ISBLANK('1. Raw Data'!N4835), MEDIAN('1. Raw Data'!$N$2:$N$5001), '1. Raw Data'!N4835)</f>
        <v>373.05</v>
      </c>
      <c r="O4835" s="9">
        <v>4</v>
      </c>
      <c r="P4835" s="9">
        <f>IF(ISBLANK('1. Raw Data'!P4835), 0, '1. Raw Data'!P4835)</f>
        <v>0</v>
      </c>
      <c r="Q4835" s="9">
        <v>401</v>
      </c>
      <c r="R4835" s="9">
        <v>4</v>
      </c>
      <c r="S4835" s="9">
        <f t="shared" si="225"/>
        <v>3136.88</v>
      </c>
      <c r="T4835" s="9">
        <f t="shared" si="226"/>
        <v>1644.68</v>
      </c>
      <c r="U4835" s="23">
        <f t="shared" si="227"/>
        <v>0.52430440437632297</v>
      </c>
    </row>
    <row r="4836" spans="1:21" x14ac:dyDescent="0.3">
      <c r="A4836" s="9">
        <v>1313</v>
      </c>
      <c r="B4836" s="9" t="str">
        <f>PROPER(TRIM('1. Raw Data'!B4836))</f>
        <v>Customer_4834</v>
      </c>
      <c r="C4836" s="9">
        <f>IF(OR('1. Raw Data'!C4836&lt;18, '1. Raw Data'!C4836&gt;100), MEDIAN('1. Raw Data'!$C$2:$C$5001), '1. Raw Data'!C4836)</f>
        <v>29</v>
      </c>
      <c r="D4836" s="9" t="s">
        <v>5022</v>
      </c>
      <c r="E4836" s="22">
        <v>44794</v>
      </c>
      <c r="F4836" s="9">
        <v>0</v>
      </c>
      <c r="G4836" s="9">
        <v>11229</v>
      </c>
      <c r="H4836" s="15">
        <v>44794</v>
      </c>
      <c r="I4836" s="9" t="s">
        <v>7457</v>
      </c>
      <c r="J4836" s="9">
        <v>135</v>
      </c>
      <c r="K4836" s="9" t="s">
        <v>7458</v>
      </c>
      <c r="L4836" s="9" t="str">
        <f>IF(OR('1. Raw Data'!L4836="Elec", '1. Raw Data'!L4836="elect"), "Electronics", '1. Raw Data'!L4836)</f>
        <v>Clothing</v>
      </c>
      <c r="M4836" s="9">
        <v>147.38999999999999</v>
      </c>
      <c r="N4836" s="9">
        <f>IF(ISBLANK('1. Raw Data'!N4836), MEDIAN('1. Raw Data'!$N$2:$N$5001), '1. Raw Data'!N4836)</f>
        <v>60.66</v>
      </c>
      <c r="O4836" s="9">
        <v>5</v>
      </c>
      <c r="P4836" s="9">
        <f>IF(ISBLANK('1. Raw Data'!P4836), 0, '1. Raw Data'!P4836)</f>
        <v>0.05</v>
      </c>
      <c r="Q4836" s="9">
        <v>742</v>
      </c>
      <c r="R4836" s="9">
        <v>5</v>
      </c>
      <c r="S4836" s="9">
        <f t="shared" si="225"/>
        <v>700.10249999999985</v>
      </c>
      <c r="T4836" s="9">
        <f t="shared" si="226"/>
        <v>396.8024999999999</v>
      </c>
      <c r="U4836" s="23">
        <f t="shared" si="227"/>
        <v>0.56677772183358865</v>
      </c>
    </row>
    <row r="4837" spans="1:21" x14ac:dyDescent="0.3">
      <c r="A4837" s="9">
        <v>2391</v>
      </c>
      <c r="B4837" s="9" t="str">
        <f>PROPER(TRIM('1. Raw Data'!B4837))</f>
        <v>Customer_4835</v>
      </c>
      <c r="C4837" s="9">
        <f>IF(OR('1. Raw Data'!C4837&lt;18, '1. Raw Data'!C4837&gt;100), MEDIAN('1. Raw Data'!$C$2:$C$5001), '1. Raw Data'!C4837)</f>
        <v>69</v>
      </c>
      <c r="D4837" s="9" t="s">
        <v>5023</v>
      </c>
      <c r="E4837" s="22">
        <v>43940</v>
      </c>
      <c r="F4837" s="9">
        <v>0</v>
      </c>
      <c r="G4837" s="9">
        <v>13186</v>
      </c>
      <c r="H4837" s="15">
        <v>43940</v>
      </c>
      <c r="I4837" s="9" t="s">
        <v>7457</v>
      </c>
      <c r="J4837" s="9">
        <v>123</v>
      </c>
      <c r="K4837" s="9" t="s">
        <v>7502</v>
      </c>
      <c r="L4837" s="9" t="str">
        <f>IF(OR('1. Raw Data'!L4837="Elec", '1. Raw Data'!L4837="elect"), "Electronics", '1. Raw Data'!L4837)</f>
        <v>Sports</v>
      </c>
      <c r="M4837" s="9">
        <v>254.9</v>
      </c>
      <c r="N4837" s="9">
        <f>IF(ISBLANK('1. Raw Data'!N4837), MEDIAN('1. Raw Data'!$N$2:$N$5001), '1. Raw Data'!N4837)</f>
        <v>170</v>
      </c>
      <c r="O4837" s="9">
        <v>4</v>
      </c>
      <c r="P4837" s="9">
        <f>IF(ISBLANK('1. Raw Data'!P4837), 0, '1. Raw Data'!P4837)</f>
        <v>0.2</v>
      </c>
      <c r="Q4837" s="9">
        <v>507</v>
      </c>
      <c r="R4837" s="9">
        <v>2</v>
      </c>
      <c r="S4837" s="9">
        <f t="shared" si="225"/>
        <v>815.68000000000006</v>
      </c>
      <c r="T4837" s="9">
        <f t="shared" si="226"/>
        <v>135.68000000000006</v>
      </c>
      <c r="U4837" s="23">
        <f t="shared" si="227"/>
        <v>0.16633974107493141</v>
      </c>
    </row>
    <row r="4838" spans="1:21" x14ac:dyDescent="0.3">
      <c r="A4838" s="9">
        <v>2452</v>
      </c>
      <c r="B4838" s="9" t="str">
        <f>PROPER(TRIM('1. Raw Data'!B4838))</f>
        <v>Customer_4836</v>
      </c>
      <c r="C4838" s="9">
        <f>IF(OR('1. Raw Data'!C4838&lt;18, '1. Raw Data'!C4838&gt;100), MEDIAN('1. Raw Data'!$C$2:$C$5001), '1. Raw Data'!C4838)</f>
        <v>51</v>
      </c>
      <c r="D4838" s="9" t="s">
        <v>5020</v>
      </c>
      <c r="E4838" s="22">
        <v>45130</v>
      </c>
      <c r="F4838" s="9">
        <v>1</v>
      </c>
      <c r="G4838" s="9">
        <v>13450</v>
      </c>
      <c r="H4838" s="15">
        <v>45130</v>
      </c>
      <c r="I4838" s="9" t="s">
        <v>7455</v>
      </c>
      <c r="J4838" s="9">
        <v>148</v>
      </c>
      <c r="K4838" s="9" t="s">
        <v>7491</v>
      </c>
      <c r="L4838" s="9" t="str">
        <f>IF(OR('1. Raw Data'!L4838="Elec", '1. Raw Data'!L4838="elect"), "Electronics", '1. Raw Data'!L4838)</f>
        <v>Home Appliances</v>
      </c>
      <c r="M4838" s="9">
        <v>498.02</v>
      </c>
      <c r="N4838" s="9">
        <f>IF(ISBLANK('1. Raw Data'!N4838), MEDIAN('1. Raw Data'!$N$2:$N$5001), '1. Raw Data'!N4838)</f>
        <v>318.24</v>
      </c>
      <c r="O4838" s="9">
        <v>5</v>
      </c>
      <c r="P4838" s="9">
        <f>IF(ISBLANK('1. Raw Data'!P4838), 0, '1. Raw Data'!P4838)</f>
        <v>0.2</v>
      </c>
      <c r="Q4838" s="9">
        <v>528</v>
      </c>
      <c r="R4838" s="9">
        <v>4</v>
      </c>
      <c r="S4838" s="9">
        <f t="shared" si="225"/>
        <v>1992.08</v>
      </c>
      <c r="T4838" s="9">
        <f t="shared" si="226"/>
        <v>400.87999999999988</v>
      </c>
      <c r="U4838" s="23">
        <f t="shared" si="227"/>
        <v>0.20123689811654144</v>
      </c>
    </row>
    <row r="4839" spans="1:21" x14ac:dyDescent="0.3">
      <c r="A4839" s="9">
        <v>1806</v>
      </c>
      <c r="B4839" s="9" t="str">
        <f>PROPER(TRIM('1. Raw Data'!B4839))</f>
        <v>Customer_4837</v>
      </c>
      <c r="C4839" s="9">
        <f>IF(OR('1. Raw Data'!C4839&lt;18, '1. Raw Data'!C4839&gt;100), MEDIAN('1. Raw Data'!$C$2:$C$5001), '1. Raw Data'!C4839)</f>
        <v>26</v>
      </c>
      <c r="D4839" s="9" t="s">
        <v>5018</v>
      </c>
      <c r="E4839" s="22">
        <v>45026</v>
      </c>
      <c r="F4839" s="9">
        <v>0</v>
      </c>
      <c r="G4839" s="9">
        <v>10598</v>
      </c>
      <c r="H4839" s="15">
        <v>45203</v>
      </c>
      <c r="I4839" s="9" t="s">
        <v>7456</v>
      </c>
      <c r="J4839" s="9">
        <v>139</v>
      </c>
      <c r="K4839" s="9" t="s">
        <v>7486</v>
      </c>
      <c r="L4839" s="9" t="str">
        <f>IF(OR('1. Raw Data'!L4839="Elec", '1. Raw Data'!L4839="elect"), "Electronics", '1. Raw Data'!L4839)</f>
        <v>Clothing</v>
      </c>
      <c r="M4839" s="9">
        <v>113.16</v>
      </c>
      <c r="N4839" s="9">
        <f>IF(ISBLANK('1. Raw Data'!N4839), MEDIAN('1. Raw Data'!$N$2:$N$5001), '1. Raw Data'!N4839)</f>
        <v>73.41</v>
      </c>
      <c r="O4839" s="9">
        <v>1</v>
      </c>
      <c r="P4839" s="9">
        <f>IF(ISBLANK('1. Raw Data'!P4839), 0, '1. Raw Data'!P4839)</f>
        <v>0.2</v>
      </c>
      <c r="Q4839" s="9">
        <v>632</v>
      </c>
      <c r="R4839" s="9">
        <v>4</v>
      </c>
      <c r="S4839" s="9">
        <f t="shared" si="225"/>
        <v>90.528000000000006</v>
      </c>
      <c r="T4839" s="9">
        <f t="shared" si="226"/>
        <v>17.118000000000009</v>
      </c>
      <c r="U4839" s="23">
        <f t="shared" si="227"/>
        <v>0.18909066808059394</v>
      </c>
    </row>
    <row r="4840" spans="1:21" x14ac:dyDescent="0.3">
      <c r="A4840" s="9">
        <v>2337</v>
      </c>
      <c r="B4840" s="9" t="str">
        <f>PROPER(TRIM('1. Raw Data'!B4840))</f>
        <v>Customer_4838</v>
      </c>
      <c r="C4840" s="9">
        <f>IF(OR('1. Raw Data'!C4840&lt;18, '1. Raw Data'!C4840&gt;100), MEDIAN('1. Raw Data'!$C$2:$C$5001), '1. Raw Data'!C4840)</f>
        <v>28</v>
      </c>
      <c r="D4840" s="9" t="s">
        <v>5019</v>
      </c>
      <c r="E4840" s="22">
        <v>45019</v>
      </c>
      <c r="F4840" s="9">
        <v>0</v>
      </c>
      <c r="G4840" s="9">
        <v>10823</v>
      </c>
      <c r="H4840" s="15">
        <v>44989</v>
      </c>
      <c r="I4840" s="9" t="s">
        <v>7455</v>
      </c>
      <c r="J4840" s="9">
        <v>123</v>
      </c>
      <c r="K4840" s="9" t="s">
        <v>7502</v>
      </c>
      <c r="L4840" s="9" t="str">
        <f>IF(OR('1. Raw Data'!L4840="Elec", '1. Raw Data'!L4840="elect"), "Electronics", '1. Raw Data'!L4840)</f>
        <v>Home Appliances</v>
      </c>
      <c r="M4840" s="9">
        <v>498.48</v>
      </c>
      <c r="N4840" s="9">
        <f>IF(ISBLANK('1. Raw Data'!N4840), MEDIAN('1. Raw Data'!$N$2:$N$5001), '1. Raw Data'!N4840)</f>
        <v>265.17</v>
      </c>
      <c r="O4840" s="9">
        <v>4</v>
      </c>
      <c r="P4840" s="9">
        <f>IF(ISBLANK('1. Raw Data'!P4840), 0, '1. Raw Data'!P4840)</f>
        <v>0</v>
      </c>
      <c r="Q4840" s="9">
        <v>388</v>
      </c>
      <c r="R4840" s="9">
        <v>7</v>
      </c>
      <c r="S4840" s="9">
        <f t="shared" si="225"/>
        <v>1993.92</v>
      </c>
      <c r="T4840" s="9">
        <f t="shared" si="226"/>
        <v>933.24</v>
      </c>
      <c r="U4840" s="23">
        <f t="shared" si="227"/>
        <v>0.46804285026480502</v>
      </c>
    </row>
    <row r="4841" spans="1:21" x14ac:dyDescent="0.3">
      <c r="A4841" s="9">
        <v>2378</v>
      </c>
      <c r="B4841" s="9" t="str">
        <f>PROPER(TRIM('1. Raw Data'!B4841))</f>
        <v>Customer_4839</v>
      </c>
      <c r="C4841" s="9">
        <f>IF(OR('1. Raw Data'!C4841&lt;18, '1. Raw Data'!C4841&gt;100), MEDIAN('1. Raw Data'!$C$2:$C$5001), '1. Raw Data'!C4841)</f>
        <v>47</v>
      </c>
      <c r="D4841" s="9" t="s">
        <v>5023</v>
      </c>
      <c r="E4841" s="22">
        <v>45102</v>
      </c>
      <c r="F4841" s="9">
        <v>0</v>
      </c>
      <c r="G4841" s="9">
        <v>13780</v>
      </c>
      <c r="H4841" s="15">
        <v>45102</v>
      </c>
      <c r="I4841" s="9" t="s">
        <v>7457</v>
      </c>
      <c r="J4841" s="9">
        <v>137</v>
      </c>
      <c r="K4841" s="9" t="s">
        <v>7484</v>
      </c>
      <c r="L4841" s="9" t="str">
        <f>IF(OR('1. Raw Data'!L4841="Elec", '1. Raw Data'!L4841="elect"), "Electronics", '1. Raw Data'!L4841)</f>
        <v>Sports</v>
      </c>
      <c r="M4841" s="9">
        <v>136.9</v>
      </c>
      <c r="N4841" s="9">
        <f>IF(ISBLANK('1. Raw Data'!N4841), MEDIAN('1. Raw Data'!$N$2:$N$5001), '1. Raw Data'!N4841)</f>
        <v>85.7</v>
      </c>
      <c r="O4841" s="9">
        <v>3</v>
      </c>
      <c r="P4841" s="9">
        <f>IF(ISBLANK('1. Raw Data'!P4841), 0, '1. Raw Data'!P4841)</f>
        <v>0.05</v>
      </c>
      <c r="Q4841" s="9">
        <v>351</v>
      </c>
      <c r="R4841" s="9">
        <v>4</v>
      </c>
      <c r="S4841" s="9">
        <f t="shared" si="225"/>
        <v>390.16500000000002</v>
      </c>
      <c r="T4841" s="9">
        <f t="shared" si="226"/>
        <v>133.065</v>
      </c>
      <c r="U4841" s="23">
        <f t="shared" si="227"/>
        <v>0.34104801814616892</v>
      </c>
    </row>
    <row r="4842" spans="1:21" x14ac:dyDescent="0.3">
      <c r="A4842" s="9">
        <v>1484</v>
      </c>
      <c r="B4842" s="9" t="str">
        <f>PROPER(TRIM('1. Raw Data'!B4842))</f>
        <v>Customer_4840</v>
      </c>
      <c r="C4842" s="9">
        <f>IF(OR('1. Raw Data'!C4842&lt;18, '1. Raw Data'!C4842&gt;100), MEDIAN('1. Raw Data'!$C$2:$C$5001), '1. Raw Data'!C4842)</f>
        <v>40</v>
      </c>
      <c r="D4842" s="9" t="s">
        <v>5020</v>
      </c>
      <c r="E4842" s="22">
        <v>43976</v>
      </c>
      <c r="F4842" s="9">
        <v>0</v>
      </c>
      <c r="G4842" s="9">
        <v>12397</v>
      </c>
      <c r="H4842" s="15">
        <v>43976</v>
      </c>
      <c r="I4842" s="9" t="s">
        <v>7457</v>
      </c>
      <c r="J4842" s="9">
        <v>123</v>
      </c>
      <c r="K4842" s="9" t="s">
        <v>7502</v>
      </c>
      <c r="L4842" s="9" t="str">
        <f>IF(OR('1. Raw Data'!L4842="Elec", '1. Raw Data'!L4842="elect"), "Electronics", '1. Raw Data'!L4842)</f>
        <v>Sports</v>
      </c>
      <c r="M4842" s="9">
        <v>392.24</v>
      </c>
      <c r="N4842" s="9">
        <f>IF(ISBLANK('1. Raw Data'!N4842), MEDIAN('1. Raw Data'!$N$2:$N$5001), '1. Raw Data'!N4842)</f>
        <v>225.29</v>
      </c>
      <c r="O4842" s="9">
        <v>1</v>
      </c>
      <c r="P4842" s="9">
        <f>IF(ISBLANK('1. Raw Data'!P4842), 0, '1. Raw Data'!P4842)</f>
        <v>0</v>
      </c>
      <c r="Q4842" s="9">
        <v>440</v>
      </c>
      <c r="R4842" s="9">
        <v>8</v>
      </c>
      <c r="S4842" s="9">
        <f t="shared" si="225"/>
        <v>392.24</v>
      </c>
      <c r="T4842" s="9">
        <f t="shared" si="226"/>
        <v>166.95000000000002</v>
      </c>
      <c r="U4842" s="23">
        <f t="shared" si="227"/>
        <v>0.42563226595961662</v>
      </c>
    </row>
    <row r="4843" spans="1:21" x14ac:dyDescent="0.3">
      <c r="A4843" s="9">
        <v>2234</v>
      </c>
      <c r="B4843" s="9" t="str">
        <f>PROPER(TRIM('1. Raw Data'!B4843))</f>
        <v>Customer_4841</v>
      </c>
      <c r="C4843" s="9">
        <f>IF(OR('1. Raw Data'!C4843&lt;18, '1. Raw Data'!C4843&gt;100), MEDIAN('1. Raw Data'!$C$2:$C$5001), '1. Raw Data'!C4843)</f>
        <v>53</v>
      </c>
      <c r="D4843" s="9" t="s">
        <v>5023</v>
      </c>
      <c r="E4843" s="22">
        <v>44798</v>
      </c>
      <c r="F4843" s="9">
        <v>1</v>
      </c>
      <c r="G4843" s="9">
        <v>11121</v>
      </c>
      <c r="H4843" s="15">
        <v>44798</v>
      </c>
      <c r="I4843" s="9" t="s">
        <v>7455</v>
      </c>
      <c r="J4843" s="9">
        <v>139</v>
      </c>
      <c r="K4843" s="9" t="s">
        <v>7486</v>
      </c>
      <c r="L4843" s="9" t="str">
        <f>IF(OR('1. Raw Data'!L4843="Elec", '1. Raw Data'!L4843="elect"), "Electronics", '1. Raw Data'!L4843)</f>
        <v>Home Appliances</v>
      </c>
      <c r="M4843" s="9">
        <v>435.22</v>
      </c>
      <c r="N4843" s="9">
        <f>IF(ISBLANK('1. Raw Data'!N4843), MEDIAN('1. Raw Data'!$N$2:$N$5001), '1. Raw Data'!N4843)</f>
        <v>223.02</v>
      </c>
      <c r="O4843" s="9">
        <v>3</v>
      </c>
      <c r="P4843" s="9">
        <f>IF(ISBLANK('1. Raw Data'!P4843), 0, '1. Raw Data'!P4843)</f>
        <v>0</v>
      </c>
      <c r="Q4843" s="9">
        <v>359</v>
      </c>
      <c r="R4843" s="9">
        <v>3</v>
      </c>
      <c r="S4843" s="9">
        <f t="shared" si="225"/>
        <v>1305.6600000000001</v>
      </c>
      <c r="T4843" s="9">
        <f t="shared" si="226"/>
        <v>636.6</v>
      </c>
      <c r="U4843" s="23">
        <f t="shared" si="227"/>
        <v>0.48756950507789165</v>
      </c>
    </row>
    <row r="4844" spans="1:21" x14ac:dyDescent="0.3">
      <c r="A4844" s="9">
        <v>1043</v>
      </c>
      <c r="B4844" s="9" t="str">
        <f>PROPER(TRIM('1. Raw Data'!B4844))</f>
        <v>Customer_4842</v>
      </c>
      <c r="C4844" s="9">
        <f>IF(OR('1. Raw Data'!C4844&lt;18, '1. Raw Data'!C4844&gt;100), MEDIAN('1. Raw Data'!$C$2:$C$5001), '1. Raw Data'!C4844)</f>
        <v>30</v>
      </c>
      <c r="D4844" s="9" t="s">
        <v>5022</v>
      </c>
      <c r="E4844" s="22">
        <v>44229</v>
      </c>
      <c r="F4844" s="9">
        <v>1</v>
      </c>
      <c r="G4844" s="9">
        <v>12990</v>
      </c>
      <c r="H4844" s="15">
        <v>44229</v>
      </c>
      <c r="I4844" s="9" t="s">
        <v>7457</v>
      </c>
      <c r="J4844" s="9">
        <v>128</v>
      </c>
      <c r="K4844" s="9" t="s">
        <v>7473</v>
      </c>
      <c r="L4844" s="9" t="str">
        <f>IF(OR('1. Raw Data'!L4844="Elec", '1. Raw Data'!L4844="elect"), "Electronics", '1. Raw Data'!L4844)</f>
        <v>Sports</v>
      </c>
      <c r="M4844" s="9">
        <v>1491.84</v>
      </c>
      <c r="N4844" s="9">
        <f>IF(ISBLANK('1. Raw Data'!N4844), MEDIAN('1. Raw Data'!$N$2:$N$5001), '1. Raw Data'!N4844)</f>
        <v>973.91</v>
      </c>
      <c r="O4844" s="9">
        <v>3</v>
      </c>
      <c r="P4844" s="9">
        <f>IF(ISBLANK('1. Raw Data'!P4844), 0, '1. Raw Data'!P4844)</f>
        <v>0.1</v>
      </c>
      <c r="Q4844" s="9">
        <v>1429</v>
      </c>
      <c r="R4844" s="9">
        <v>1</v>
      </c>
      <c r="S4844" s="9">
        <f t="shared" si="225"/>
        <v>4027.9679999999998</v>
      </c>
      <c r="T4844" s="9">
        <f t="shared" si="226"/>
        <v>1106.2379999999998</v>
      </c>
      <c r="U4844" s="23">
        <f t="shared" si="227"/>
        <v>0.27463922255588918</v>
      </c>
    </row>
    <row r="4845" spans="1:21" x14ac:dyDescent="0.3">
      <c r="A4845" s="9">
        <v>1570</v>
      </c>
      <c r="B4845" s="9" t="str">
        <f>PROPER(TRIM('1. Raw Data'!B4845))</f>
        <v>Customer_4843</v>
      </c>
      <c r="C4845" s="9">
        <f>IF(OR('1. Raw Data'!C4845&lt;18, '1. Raw Data'!C4845&gt;100), MEDIAN('1. Raw Data'!$C$2:$C$5001), '1. Raw Data'!C4845)</f>
        <v>50</v>
      </c>
      <c r="D4845" s="9" t="s">
        <v>5021</v>
      </c>
      <c r="E4845" s="22">
        <v>44855</v>
      </c>
      <c r="F4845" s="9">
        <v>0</v>
      </c>
      <c r="G4845" s="9">
        <v>10018</v>
      </c>
      <c r="H4845" s="15">
        <v>44855</v>
      </c>
      <c r="I4845" s="9" t="s">
        <v>7456</v>
      </c>
      <c r="J4845" s="9">
        <v>119</v>
      </c>
      <c r="K4845" s="9" t="s">
        <v>7459</v>
      </c>
      <c r="L4845" s="9" t="str">
        <f>IF(OR('1. Raw Data'!L4845="Elec", '1. Raw Data'!L4845="elect"), "Electronics", '1. Raw Data'!L4845)</f>
        <v>Clothing</v>
      </c>
      <c r="M4845" s="9">
        <v>391.54</v>
      </c>
      <c r="N4845" s="9">
        <f>IF(ISBLANK('1. Raw Data'!N4845), MEDIAN('1. Raw Data'!$N$2:$N$5001), '1. Raw Data'!N4845)</f>
        <v>273.93</v>
      </c>
      <c r="O4845" s="9">
        <v>2</v>
      </c>
      <c r="P4845" s="9">
        <f>IF(ISBLANK('1. Raw Data'!P4845), 0, '1. Raw Data'!P4845)</f>
        <v>0</v>
      </c>
      <c r="Q4845" s="9">
        <v>803</v>
      </c>
      <c r="R4845" s="9">
        <v>3</v>
      </c>
      <c r="S4845" s="9">
        <f t="shared" si="225"/>
        <v>783.08</v>
      </c>
      <c r="T4845" s="9">
        <f t="shared" si="226"/>
        <v>235.22000000000003</v>
      </c>
      <c r="U4845" s="23">
        <f t="shared" si="227"/>
        <v>0.30037799458548298</v>
      </c>
    </row>
    <row r="4846" spans="1:21" x14ac:dyDescent="0.3">
      <c r="A4846" s="9">
        <v>1582</v>
      </c>
      <c r="B4846" s="9" t="str">
        <f>PROPER(TRIM('1. Raw Data'!B4846))</f>
        <v>Customer_4844</v>
      </c>
      <c r="C4846" s="9">
        <f>IF(OR('1. Raw Data'!C4846&lt;18, '1. Raw Data'!C4846&gt;100), MEDIAN('1. Raw Data'!$C$2:$C$5001), '1. Raw Data'!C4846)</f>
        <v>40</v>
      </c>
      <c r="D4846" s="9" t="s">
        <v>5018</v>
      </c>
      <c r="E4846" s="22">
        <v>44076</v>
      </c>
      <c r="F4846" s="9">
        <v>0</v>
      </c>
      <c r="G4846" s="9">
        <v>10312</v>
      </c>
      <c r="H4846" s="15">
        <v>43870</v>
      </c>
      <c r="I4846" s="9" t="s">
        <v>7456</v>
      </c>
      <c r="J4846" s="9">
        <v>149</v>
      </c>
      <c r="K4846" s="9" t="s">
        <v>7467</v>
      </c>
      <c r="L4846" s="9" t="str">
        <f>IF(OR('1. Raw Data'!L4846="Elec", '1. Raw Data'!L4846="elect"), "Electronics", '1. Raw Data'!L4846)</f>
        <v>Electronics</v>
      </c>
      <c r="M4846" s="9">
        <v>396.82</v>
      </c>
      <c r="N4846" s="9">
        <f>IF(ISBLANK('1. Raw Data'!N4846), MEDIAN('1. Raw Data'!$N$2:$N$5001), '1. Raw Data'!N4846)</f>
        <v>265.77999999999997</v>
      </c>
      <c r="O4846" s="9">
        <v>5</v>
      </c>
      <c r="P4846" s="9">
        <f>IF(ISBLANK('1. Raw Data'!P4846), 0, '1. Raw Data'!P4846)</f>
        <v>0.2</v>
      </c>
      <c r="Q4846" s="9">
        <v>643</v>
      </c>
      <c r="R4846" s="9">
        <v>2</v>
      </c>
      <c r="S4846" s="9">
        <f t="shared" si="225"/>
        <v>1587.28</v>
      </c>
      <c r="T4846" s="9">
        <f t="shared" si="226"/>
        <v>258.38000000000011</v>
      </c>
      <c r="U4846" s="23">
        <f t="shared" si="227"/>
        <v>0.16278161382994816</v>
      </c>
    </row>
    <row r="4847" spans="1:21" x14ac:dyDescent="0.3">
      <c r="A4847" s="9">
        <v>2115</v>
      </c>
      <c r="B4847" s="9" t="str">
        <f>PROPER(TRIM('1. Raw Data'!B4847))</f>
        <v>Customer_4845</v>
      </c>
      <c r="C4847" s="9">
        <f>IF(OR('1. Raw Data'!C4847&lt;18, '1. Raw Data'!C4847&gt;100), MEDIAN('1. Raw Data'!$C$2:$C$5001), '1. Raw Data'!C4847)</f>
        <v>37</v>
      </c>
      <c r="D4847" s="9" t="s">
        <v>5020</v>
      </c>
      <c r="E4847" s="22">
        <v>45225</v>
      </c>
      <c r="F4847" s="9">
        <v>0</v>
      </c>
      <c r="G4847" s="9">
        <v>12974</v>
      </c>
      <c r="H4847" s="15">
        <v>45225</v>
      </c>
      <c r="I4847" s="9" t="s">
        <v>7457</v>
      </c>
      <c r="J4847" s="9">
        <v>148</v>
      </c>
      <c r="K4847" s="9" t="s">
        <v>7491</v>
      </c>
      <c r="L4847" s="9" t="str">
        <f>IF(OR('1. Raw Data'!L4847="Elec", '1. Raw Data'!L4847="elect"), "Electronics", '1. Raw Data'!L4847)</f>
        <v>Home Appliances</v>
      </c>
      <c r="M4847" s="9">
        <v>1045.8399999999999</v>
      </c>
      <c r="N4847" s="9">
        <f>IF(ISBLANK('1. Raw Data'!N4847), MEDIAN('1. Raw Data'!$N$2:$N$5001), '1. Raw Data'!N4847)</f>
        <v>661.87</v>
      </c>
      <c r="O4847" s="9">
        <v>2</v>
      </c>
      <c r="P4847" s="9">
        <f>IF(ISBLANK('1. Raw Data'!P4847), 0, '1. Raw Data'!P4847)</f>
        <v>0</v>
      </c>
      <c r="Q4847" s="9">
        <v>433</v>
      </c>
      <c r="R4847" s="9">
        <v>2</v>
      </c>
      <c r="S4847" s="9">
        <f t="shared" si="225"/>
        <v>2091.6799999999998</v>
      </c>
      <c r="T4847" s="9">
        <f t="shared" si="226"/>
        <v>767.93999999999983</v>
      </c>
      <c r="U4847" s="23">
        <f t="shared" si="227"/>
        <v>0.36714028914556712</v>
      </c>
    </row>
    <row r="4848" spans="1:21" x14ac:dyDescent="0.3">
      <c r="A4848" s="9">
        <v>2288</v>
      </c>
      <c r="B4848" s="9" t="str">
        <f>PROPER(TRIM('1. Raw Data'!B4848))</f>
        <v>Customer_4846</v>
      </c>
      <c r="C4848" s="9">
        <f>IF(OR('1. Raw Data'!C4848&lt;18, '1. Raw Data'!C4848&gt;100), MEDIAN('1. Raw Data'!$C$2:$C$5001), '1. Raw Data'!C4848)</f>
        <v>30</v>
      </c>
      <c r="D4848" s="9" t="s">
        <v>5020</v>
      </c>
      <c r="E4848" s="22">
        <v>44612</v>
      </c>
      <c r="F4848" s="9">
        <v>1</v>
      </c>
      <c r="G4848" s="9">
        <v>12575</v>
      </c>
      <c r="H4848" s="15">
        <v>44612</v>
      </c>
      <c r="I4848" s="9" t="s">
        <v>7456</v>
      </c>
      <c r="J4848" s="9">
        <v>130</v>
      </c>
      <c r="K4848" s="9" t="s">
        <v>7487</v>
      </c>
      <c r="L4848" s="9" t="str">
        <f>IF(OR('1. Raw Data'!L4848="Elec", '1. Raw Data'!L4848="elect"), "Electronics", '1. Raw Data'!L4848)</f>
        <v>Electronics</v>
      </c>
      <c r="M4848" s="9">
        <v>1296.07</v>
      </c>
      <c r="N4848" s="9">
        <f>IF(ISBLANK('1. Raw Data'!N4848), MEDIAN('1. Raw Data'!$N$2:$N$5001), '1. Raw Data'!N4848)</f>
        <v>809.07</v>
      </c>
      <c r="O4848" s="9">
        <v>5</v>
      </c>
      <c r="P4848" s="9">
        <f>IF(ISBLANK('1. Raw Data'!P4848), 0, '1. Raw Data'!P4848)</f>
        <v>0.1</v>
      </c>
      <c r="Q4848" s="9">
        <v>828</v>
      </c>
      <c r="R4848" s="9">
        <v>3</v>
      </c>
      <c r="S4848" s="9">
        <f t="shared" si="225"/>
        <v>5832.3149999999996</v>
      </c>
      <c r="T4848" s="9">
        <f t="shared" si="226"/>
        <v>1786.9649999999992</v>
      </c>
      <c r="U4848" s="23">
        <f t="shared" si="227"/>
        <v>0.30639034414293453</v>
      </c>
    </row>
    <row r="4849" spans="1:21" x14ac:dyDescent="0.3">
      <c r="A4849" s="9">
        <v>1894</v>
      </c>
      <c r="B4849" s="9" t="str">
        <f>PROPER(TRIM('1. Raw Data'!B4849))</f>
        <v>Customer_4847</v>
      </c>
      <c r="C4849" s="9">
        <f>IF(OR('1. Raw Data'!C4849&lt;18, '1. Raw Data'!C4849&gt;100), MEDIAN('1. Raw Data'!$C$2:$C$5001), '1. Raw Data'!C4849)</f>
        <v>33</v>
      </c>
      <c r="D4849" s="9" t="s">
        <v>5019</v>
      </c>
      <c r="E4849" s="22">
        <v>44916</v>
      </c>
      <c r="F4849" s="9">
        <v>0</v>
      </c>
      <c r="G4849" s="9">
        <v>12604</v>
      </c>
      <c r="H4849" s="15">
        <v>44916</v>
      </c>
      <c r="I4849" s="9" t="s">
        <v>7455</v>
      </c>
      <c r="J4849" s="9">
        <v>121</v>
      </c>
      <c r="K4849" s="9" t="s">
        <v>7495</v>
      </c>
      <c r="L4849" s="9" t="str">
        <f>IF(OR('1. Raw Data'!L4849="Elec", '1. Raw Data'!L4849="elect"), "Electronics", '1. Raw Data'!L4849)</f>
        <v>Home Appliances</v>
      </c>
      <c r="M4849" s="9">
        <v>611.23</v>
      </c>
      <c r="N4849" s="9">
        <f>IF(ISBLANK('1. Raw Data'!N4849), MEDIAN('1. Raw Data'!$N$2:$N$5001), '1. Raw Data'!N4849)</f>
        <v>363.73</v>
      </c>
      <c r="O4849" s="9">
        <v>2</v>
      </c>
      <c r="P4849" s="9">
        <f>IF(ISBLANK('1. Raw Data'!P4849), 0, '1. Raw Data'!P4849)</f>
        <v>0</v>
      </c>
      <c r="Q4849" s="9">
        <v>742</v>
      </c>
      <c r="R4849" s="9">
        <v>6</v>
      </c>
      <c r="S4849" s="9">
        <f t="shared" si="225"/>
        <v>1222.46</v>
      </c>
      <c r="T4849" s="9">
        <f t="shared" si="226"/>
        <v>495</v>
      </c>
      <c r="U4849" s="23">
        <f t="shared" si="227"/>
        <v>0.40492122441634082</v>
      </c>
    </row>
    <row r="4850" spans="1:21" x14ac:dyDescent="0.3">
      <c r="A4850" s="9">
        <v>1219</v>
      </c>
      <c r="B4850" s="9" t="str">
        <f>PROPER(TRIM('1. Raw Data'!B4850))</f>
        <v>Customer_4848</v>
      </c>
      <c r="C4850" s="9">
        <f>IF(OR('1. Raw Data'!C4850&lt;18, '1. Raw Data'!C4850&gt;100), MEDIAN('1. Raw Data'!$C$2:$C$5001), '1. Raw Data'!C4850)</f>
        <v>38</v>
      </c>
      <c r="D4850" s="9" t="s">
        <v>5019</v>
      </c>
      <c r="E4850" s="22">
        <v>44264</v>
      </c>
      <c r="F4850" s="9">
        <v>1</v>
      </c>
      <c r="G4850" s="9">
        <v>13738</v>
      </c>
      <c r="H4850" s="15">
        <v>44442</v>
      </c>
      <c r="I4850" s="9" t="s">
        <v>7457</v>
      </c>
      <c r="J4850" s="9">
        <v>124</v>
      </c>
      <c r="K4850" s="9" t="s">
        <v>7497</v>
      </c>
      <c r="L4850" s="9" t="str">
        <f>IF(OR('1. Raw Data'!L4850="Elec", '1. Raw Data'!L4850="elect"), "Electronics", '1. Raw Data'!L4850)</f>
        <v>Electronics</v>
      </c>
      <c r="M4850" s="9">
        <v>1319.65</v>
      </c>
      <c r="N4850" s="9">
        <f>IF(ISBLANK('1. Raw Data'!N4850), MEDIAN('1. Raw Data'!$N$2:$N$5001), '1. Raw Data'!N4850)</f>
        <v>865.8</v>
      </c>
      <c r="O4850" s="9">
        <v>1</v>
      </c>
      <c r="P4850" s="9">
        <f>IF(ISBLANK('1. Raw Data'!P4850), 0, '1. Raw Data'!P4850)</f>
        <v>0</v>
      </c>
      <c r="Q4850" s="9">
        <v>1216</v>
      </c>
      <c r="R4850" s="9">
        <v>3</v>
      </c>
      <c r="S4850" s="9">
        <f t="shared" si="225"/>
        <v>1319.65</v>
      </c>
      <c r="T4850" s="9">
        <f t="shared" si="226"/>
        <v>453.85000000000014</v>
      </c>
      <c r="U4850" s="23">
        <f t="shared" si="227"/>
        <v>0.34391694767552011</v>
      </c>
    </row>
    <row r="4851" spans="1:21" x14ac:dyDescent="0.3">
      <c r="A4851" s="9">
        <v>1924</v>
      </c>
      <c r="B4851" s="9" t="str">
        <f>PROPER(TRIM('1. Raw Data'!B4851))</f>
        <v>Customer_4849</v>
      </c>
      <c r="C4851" s="9">
        <f>IF(OR('1. Raw Data'!C4851&lt;18, '1. Raw Data'!C4851&gt;100), MEDIAN('1. Raw Data'!$C$2:$C$5001), '1. Raw Data'!C4851)</f>
        <v>57</v>
      </c>
      <c r="D4851" s="9" t="s">
        <v>5019</v>
      </c>
      <c r="E4851" s="22">
        <v>44677</v>
      </c>
      <c r="F4851" s="9">
        <v>0</v>
      </c>
      <c r="G4851" s="9">
        <v>12492</v>
      </c>
      <c r="H4851" s="15">
        <v>44677</v>
      </c>
      <c r="I4851" s="9" t="s">
        <v>7455</v>
      </c>
      <c r="J4851" s="9">
        <v>121</v>
      </c>
      <c r="K4851" s="9" t="s">
        <v>7495</v>
      </c>
      <c r="L4851" s="9" t="str">
        <f>IF(OR('1. Raw Data'!L4851="Elec", '1. Raw Data'!L4851="elect"), "Electronics", '1. Raw Data'!L4851)</f>
        <v>Electronics</v>
      </c>
      <c r="M4851" s="9">
        <v>543.21</v>
      </c>
      <c r="N4851" s="9">
        <f>IF(ISBLANK('1. Raw Data'!N4851), MEDIAN('1. Raw Data'!$N$2:$N$5001), '1. Raw Data'!N4851)</f>
        <v>297.64</v>
      </c>
      <c r="O4851" s="9">
        <v>3</v>
      </c>
      <c r="P4851" s="9">
        <f>IF(ISBLANK('1. Raw Data'!P4851), 0, '1. Raw Data'!P4851)</f>
        <v>0</v>
      </c>
      <c r="Q4851" s="9">
        <v>375</v>
      </c>
      <c r="R4851" s="9">
        <v>6</v>
      </c>
      <c r="S4851" s="9">
        <f t="shared" si="225"/>
        <v>1629.63</v>
      </c>
      <c r="T4851" s="9">
        <f t="shared" si="226"/>
        <v>736.71000000000015</v>
      </c>
      <c r="U4851" s="23">
        <f t="shared" si="227"/>
        <v>0.45207194271092216</v>
      </c>
    </row>
    <row r="4852" spans="1:21" x14ac:dyDescent="0.3">
      <c r="A4852" s="9">
        <v>2465</v>
      </c>
      <c r="B4852" s="9" t="str">
        <f>PROPER(TRIM('1. Raw Data'!B4852))</f>
        <v>Customer_4850</v>
      </c>
      <c r="C4852" s="9">
        <f>IF(OR('1. Raw Data'!C4852&lt;18, '1. Raw Data'!C4852&gt;100), MEDIAN('1. Raw Data'!$C$2:$C$5001), '1. Raw Data'!C4852)</f>
        <v>22</v>
      </c>
      <c r="D4852" s="9" t="s">
        <v>5023</v>
      </c>
      <c r="E4852" s="22">
        <v>43941</v>
      </c>
      <c r="F4852" s="9">
        <v>1</v>
      </c>
      <c r="G4852" s="9">
        <v>11945</v>
      </c>
      <c r="H4852" s="15">
        <v>43941</v>
      </c>
      <c r="I4852" s="9" t="s">
        <v>7457</v>
      </c>
      <c r="J4852" s="9">
        <v>126</v>
      </c>
      <c r="K4852" s="9" t="s">
        <v>7469</v>
      </c>
      <c r="L4852" s="9" t="str">
        <f>IF(OR('1. Raw Data'!L4852="Elec", '1. Raw Data'!L4852="elect"), "Electronics", '1. Raw Data'!L4852)</f>
        <v>Clothing</v>
      </c>
      <c r="M4852" s="9">
        <v>335.67</v>
      </c>
      <c r="N4852" s="9">
        <f>IF(ISBLANK('1. Raw Data'!N4852), MEDIAN('1. Raw Data'!$N$2:$N$5001), '1. Raw Data'!N4852)</f>
        <v>152.57</v>
      </c>
      <c r="O4852" s="9">
        <v>1</v>
      </c>
      <c r="P4852" s="9">
        <f>IF(ISBLANK('1. Raw Data'!P4852), 0, '1. Raw Data'!P4852)</f>
        <v>0</v>
      </c>
      <c r="Q4852" s="9">
        <v>1533</v>
      </c>
      <c r="R4852" s="9">
        <v>3</v>
      </c>
      <c r="S4852" s="9">
        <f t="shared" si="225"/>
        <v>335.67</v>
      </c>
      <c r="T4852" s="9">
        <f t="shared" si="226"/>
        <v>183.10000000000002</v>
      </c>
      <c r="U4852" s="23">
        <f t="shared" si="227"/>
        <v>0.54547621175559335</v>
      </c>
    </row>
    <row r="4853" spans="1:21" x14ac:dyDescent="0.3">
      <c r="A4853" s="9">
        <v>1400</v>
      </c>
      <c r="B4853" s="9" t="str">
        <f>PROPER(TRIM('1. Raw Data'!B4853))</f>
        <v>Customer_4851</v>
      </c>
      <c r="C4853" s="9">
        <f>IF(OR('1. Raw Data'!C4853&lt;18, '1. Raw Data'!C4853&gt;100), MEDIAN('1. Raw Data'!$C$2:$C$5001), '1. Raw Data'!C4853)</f>
        <v>40</v>
      </c>
      <c r="D4853" s="9" t="s">
        <v>5018</v>
      </c>
      <c r="E4853" s="22">
        <v>44139</v>
      </c>
      <c r="F4853" s="9">
        <v>0</v>
      </c>
      <c r="G4853" s="9">
        <v>10230</v>
      </c>
      <c r="H4853" s="15">
        <v>43932</v>
      </c>
      <c r="I4853" s="9" t="s">
        <v>7456</v>
      </c>
      <c r="J4853" s="9">
        <v>136</v>
      </c>
      <c r="K4853" s="9" t="s">
        <v>7503</v>
      </c>
      <c r="L4853" s="9" t="str">
        <f>IF(OR('1. Raw Data'!L4853="Elec", '1. Raw Data'!L4853="elect"), "Electronics", '1. Raw Data'!L4853)</f>
        <v>Electronics</v>
      </c>
      <c r="M4853" s="9">
        <v>527.98</v>
      </c>
      <c r="N4853" s="9">
        <f>IF(ISBLANK('1. Raw Data'!N4853), MEDIAN('1. Raw Data'!$N$2:$N$5001), '1. Raw Data'!N4853)</f>
        <v>332.85</v>
      </c>
      <c r="O4853" s="9">
        <v>5</v>
      </c>
      <c r="P4853" s="9">
        <f>IF(ISBLANK('1. Raw Data'!P4853), 0, '1. Raw Data'!P4853)</f>
        <v>0</v>
      </c>
      <c r="Q4853" s="9">
        <v>438</v>
      </c>
      <c r="R4853" s="9">
        <v>9</v>
      </c>
      <c r="S4853" s="9">
        <f t="shared" si="225"/>
        <v>2639.9</v>
      </c>
      <c r="T4853" s="9">
        <f t="shared" si="226"/>
        <v>975.65000000000009</v>
      </c>
      <c r="U4853" s="23">
        <f t="shared" si="227"/>
        <v>0.36957839312095159</v>
      </c>
    </row>
    <row r="4854" spans="1:21" x14ac:dyDescent="0.3">
      <c r="A4854" s="9">
        <v>2423</v>
      </c>
      <c r="B4854" s="9" t="str">
        <f>PROPER(TRIM('1. Raw Data'!B4854))</f>
        <v>Customer_4852</v>
      </c>
      <c r="C4854" s="9">
        <f>IF(OR('1. Raw Data'!C4854&lt;18, '1. Raw Data'!C4854&gt;100), MEDIAN('1. Raw Data'!$C$2:$C$5001), '1. Raw Data'!C4854)</f>
        <v>24</v>
      </c>
      <c r="D4854" s="9" t="s">
        <v>5023</v>
      </c>
      <c r="E4854" s="22">
        <v>44112</v>
      </c>
      <c r="F4854" s="9">
        <v>0</v>
      </c>
      <c r="G4854" s="9">
        <v>13740</v>
      </c>
      <c r="H4854" s="15">
        <v>44053</v>
      </c>
      <c r="I4854" s="9" t="s">
        <v>7456</v>
      </c>
      <c r="J4854" s="9">
        <v>126</v>
      </c>
      <c r="K4854" s="9" t="s">
        <v>7469</v>
      </c>
      <c r="L4854" s="9" t="str">
        <f>IF(OR('1. Raw Data'!L4854="Elec", '1. Raw Data'!L4854="elect"), "Electronics", '1. Raw Data'!L4854)</f>
        <v>Home Appliances</v>
      </c>
      <c r="M4854" s="9">
        <v>933.57</v>
      </c>
      <c r="N4854" s="9">
        <f>IF(ISBLANK('1. Raw Data'!N4854), MEDIAN('1. Raw Data'!$N$2:$N$5001), '1. Raw Data'!N4854)</f>
        <v>630.96</v>
      </c>
      <c r="O4854" s="9">
        <v>3</v>
      </c>
      <c r="P4854" s="9">
        <f>IF(ISBLANK('1. Raw Data'!P4854), 0, '1. Raw Data'!P4854)</f>
        <v>0.2</v>
      </c>
      <c r="Q4854" s="9">
        <v>472</v>
      </c>
      <c r="R4854" s="9">
        <v>5</v>
      </c>
      <c r="S4854" s="9">
        <f t="shared" si="225"/>
        <v>2240.5680000000002</v>
      </c>
      <c r="T4854" s="9">
        <f t="shared" si="226"/>
        <v>347.6880000000001</v>
      </c>
      <c r="U4854" s="23">
        <f t="shared" si="227"/>
        <v>0.15517850830682223</v>
      </c>
    </row>
    <row r="4855" spans="1:21" x14ac:dyDescent="0.3">
      <c r="A4855" s="9">
        <v>1726</v>
      </c>
      <c r="B4855" s="9" t="str">
        <f>PROPER(TRIM('1. Raw Data'!B4855))</f>
        <v>Customer_4853</v>
      </c>
      <c r="C4855" s="9">
        <f>IF(OR('1. Raw Data'!C4855&lt;18, '1. Raw Data'!C4855&gt;100), MEDIAN('1. Raw Data'!$C$2:$C$5001), '1. Raw Data'!C4855)</f>
        <v>55</v>
      </c>
      <c r="D4855" s="9" t="s">
        <v>5018</v>
      </c>
      <c r="E4855" s="22">
        <v>44241</v>
      </c>
      <c r="F4855" s="9">
        <v>0</v>
      </c>
      <c r="G4855" s="9">
        <v>12672</v>
      </c>
      <c r="H4855" s="15">
        <v>44241</v>
      </c>
      <c r="I4855" s="9" t="s">
        <v>7456</v>
      </c>
      <c r="J4855" s="9">
        <v>133</v>
      </c>
      <c r="K4855" s="9" t="s">
        <v>7498</v>
      </c>
      <c r="L4855" s="9" t="str">
        <f>IF(OR('1. Raw Data'!L4855="Elec", '1. Raw Data'!L4855="elect"), "Electronics", '1. Raw Data'!L4855)</f>
        <v>Electronics</v>
      </c>
      <c r="M4855" s="9">
        <v>582.36</v>
      </c>
      <c r="N4855" s="9">
        <f>IF(ISBLANK('1. Raw Data'!N4855), MEDIAN('1. Raw Data'!$N$2:$N$5001), '1. Raw Data'!N4855)</f>
        <v>292.58</v>
      </c>
      <c r="O4855" s="9">
        <v>3</v>
      </c>
      <c r="P4855" s="9">
        <f>IF(ISBLANK('1. Raw Data'!P4855), 0, '1. Raw Data'!P4855)</f>
        <v>0</v>
      </c>
      <c r="Q4855" s="9">
        <v>417</v>
      </c>
      <c r="R4855" s="9">
        <v>7</v>
      </c>
      <c r="S4855" s="9">
        <f t="shared" si="225"/>
        <v>1747.08</v>
      </c>
      <c r="T4855" s="9">
        <f t="shared" si="226"/>
        <v>869.33999999999992</v>
      </c>
      <c r="U4855" s="23">
        <f t="shared" si="227"/>
        <v>0.49759598873549005</v>
      </c>
    </row>
    <row r="4856" spans="1:21" x14ac:dyDescent="0.3">
      <c r="A4856" s="9">
        <v>1990</v>
      </c>
      <c r="B4856" s="9" t="str">
        <f>PROPER(TRIM('1. Raw Data'!B4856))</f>
        <v>Customer_4854</v>
      </c>
      <c r="C4856" s="9">
        <f>IF(OR('1. Raw Data'!C4856&lt;18, '1. Raw Data'!C4856&gt;100), MEDIAN('1. Raw Data'!$C$2:$C$5001), '1. Raw Data'!C4856)</f>
        <v>40</v>
      </c>
      <c r="D4856" s="9" t="s">
        <v>5020</v>
      </c>
      <c r="E4856" s="22">
        <v>44532</v>
      </c>
      <c r="F4856" s="9">
        <v>1</v>
      </c>
      <c r="G4856" s="9">
        <v>13058</v>
      </c>
      <c r="H4856" s="15">
        <v>44239</v>
      </c>
      <c r="I4856" s="9" t="s">
        <v>7456</v>
      </c>
      <c r="J4856" s="9">
        <v>136</v>
      </c>
      <c r="K4856" s="9" t="s">
        <v>7503</v>
      </c>
      <c r="L4856" s="9" t="str">
        <f>IF(OR('1. Raw Data'!L4856="Elec", '1. Raw Data'!L4856="elect"), "Electronics", '1. Raw Data'!L4856)</f>
        <v>Sports</v>
      </c>
      <c r="M4856" s="9">
        <v>1025.7</v>
      </c>
      <c r="N4856" s="9">
        <f>IF(ISBLANK('1. Raw Data'!N4856), MEDIAN('1. Raw Data'!$N$2:$N$5001), '1. Raw Data'!N4856)</f>
        <v>651.21</v>
      </c>
      <c r="O4856" s="9">
        <v>5</v>
      </c>
      <c r="P4856" s="9">
        <f>IF(ISBLANK('1. Raw Data'!P4856), 0, '1. Raw Data'!P4856)</f>
        <v>0</v>
      </c>
      <c r="Q4856" s="9">
        <v>1126</v>
      </c>
      <c r="R4856" s="9">
        <v>2</v>
      </c>
      <c r="S4856" s="9">
        <f t="shared" si="225"/>
        <v>5128.5</v>
      </c>
      <c r="T4856" s="9">
        <f t="shared" si="226"/>
        <v>1872.4499999999998</v>
      </c>
      <c r="U4856" s="23">
        <f t="shared" si="227"/>
        <v>0.36510675636150919</v>
      </c>
    </row>
    <row r="4857" spans="1:21" x14ac:dyDescent="0.3">
      <c r="A4857" s="9">
        <v>1898</v>
      </c>
      <c r="B4857" s="9" t="str">
        <f>PROPER(TRIM('1. Raw Data'!B4857))</f>
        <v>Customer_4855</v>
      </c>
      <c r="C4857" s="9">
        <f>IF(OR('1. Raw Data'!C4857&lt;18, '1. Raw Data'!C4857&gt;100), MEDIAN('1. Raw Data'!$C$2:$C$5001), '1. Raw Data'!C4857)</f>
        <v>31</v>
      </c>
      <c r="D4857" s="9" t="s">
        <v>5023</v>
      </c>
      <c r="E4857" s="22">
        <v>44669</v>
      </c>
      <c r="F4857" s="9">
        <v>0</v>
      </c>
      <c r="G4857" s="9">
        <v>12936</v>
      </c>
      <c r="H4857" s="15">
        <v>44669</v>
      </c>
      <c r="I4857" s="9" t="s">
        <v>7455</v>
      </c>
      <c r="J4857" s="9">
        <v>104</v>
      </c>
      <c r="K4857" s="9" t="s">
        <v>7499</v>
      </c>
      <c r="L4857" s="9" t="str">
        <f>IF(OR('1. Raw Data'!L4857="Elec", '1. Raw Data'!L4857="elect"), "Electronics", '1. Raw Data'!L4857)</f>
        <v>Electronics</v>
      </c>
      <c r="M4857" s="9">
        <v>393.56</v>
      </c>
      <c r="N4857" s="9">
        <f>IF(ISBLANK('1. Raw Data'!N4857), MEDIAN('1. Raw Data'!$N$2:$N$5001), '1. Raw Data'!N4857)</f>
        <v>189.74</v>
      </c>
      <c r="O4857" s="9">
        <v>1</v>
      </c>
      <c r="P4857" s="9">
        <f>IF(ISBLANK('1. Raw Data'!P4857), 0, '1. Raw Data'!P4857)</f>
        <v>0</v>
      </c>
      <c r="Q4857" s="9">
        <v>599</v>
      </c>
      <c r="R4857" s="9">
        <v>7</v>
      </c>
      <c r="S4857" s="9">
        <f t="shared" si="225"/>
        <v>393.56</v>
      </c>
      <c r="T4857" s="9">
        <f t="shared" si="226"/>
        <v>203.82</v>
      </c>
      <c r="U4857" s="23">
        <f t="shared" si="227"/>
        <v>0.51788799674763697</v>
      </c>
    </row>
    <row r="4858" spans="1:21" x14ac:dyDescent="0.3">
      <c r="A4858" s="9">
        <v>1857</v>
      </c>
      <c r="B4858" s="9" t="str">
        <f>PROPER(TRIM('1. Raw Data'!B4858))</f>
        <v>Customer_4856</v>
      </c>
      <c r="C4858" s="9">
        <f>IF(OR('1. Raw Data'!C4858&lt;18, '1. Raw Data'!C4858&gt;100), MEDIAN('1. Raw Data'!$C$2:$C$5001), '1. Raw Data'!C4858)</f>
        <v>52</v>
      </c>
      <c r="D4858" s="9" t="s">
        <v>5023</v>
      </c>
      <c r="E4858" s="22">
        <v>45263</v>
      </c>
      <c r="F4858" s="9">
        <v>0</v>
      </c>
      <c r="G4858" s="9">
        <v>12406</v>
      </c>
      <c r="H4858" s="15">
        <v>44997</v>
      </c>
      <c r="I4858" s="9" t="s">
        <v>7455</v>
      </c>
      <c r="J4858" s="9">
        <v>109</v>
      </c>
      <c r="K4858" s="9" t="s">
        <v>7466</v>
      </c>
      <c r="L4858" s="9" t="str">
        <f>IF(OR('1. Raw Data'!L4858="Elec", '1. Raw Data'!L4858="elect"), "Electronics", '1. Raw Data'!L4858)</f>
        <v>Electronics</v>
      </c>
      <c r="M4858" s="9">
        <v>1066.44</v>
      </c>
      <c r="N4858" s="9">
        <f>IF(ISBLANK('1. Raw Data'!N4858), MEDIAN('1. Raw Data'!$N$2:$N$5001), '1. Raw Data'!N4858)</f>
        <v>728.14</v>
      </c>
      <c r="O4858" s="9">
        <v>3</v>
      </c>
      <c r="P4858" s="9">
        <f>IF(ISBLANK('1. Raw Data'!P4858), 0, '1. Raw Data'!P4858)</f>
        <v>0</v>
      </c>
      <c r="Q4858" s="9">
        <v>661</v>
      </c>
      <c r="R4858" s="9">
        <v>3</v>
      </c>
      <c r="S4858" s="9">
        <f t="shared" si="225"/>
        <v>3199.32</v>
      </c>
      <c r="T4858" s="9">
        <f t="shared" si="226"/>
        <v>1014.9000000000001</v>
      </c>
      <c r="U4858" s="23">
        <f t="shared" si="227"/>
        <v>0.31722366002775593</v>
      </c>
    </row>
    <row r="4859" spans="1:21" x14ac:dyDescent="0.3">
      <c r="A4859" s="9">
        <v>1803</v>
      </c>
      <c r="B4859" s="9" t="str">
        <f>PROPER(TRIM('1. Raw Data'!B4859))</f>
        <v>Customer_4857</v>
      </c>
      <c r="C4859" s="9">
        <f>IF(OR('1. Raw Data'!C4859&lt;18, '1. Raw Data'!C4859&gt;100), MEDIAN('1. Raw Data'!$C$2:$C$5001), '1. Raw Data'!C4859)</f>
        <v>39</v>
      </c>
      <c r="D4859" s="9" t="s">
        <v>5023</v>
      </c>
      <c r="E4859" s="22">
        <v>44768</v>
      </c>
      <c r="F4859" s="9">
        <v>1</v>
      </c>
      <c r="G4859" s="9">
        <v>13454</v>
      </c>
      <c r="H4859" s="15">
        <v>44768</v>
      </c>
      <c r="I4859" s="9" t="s">
        <v>7457</v>
      </c>
      <c r="J4859" s="9">
        <v>108</v>
      </c>
      <c r="K4859" s="9" t="s">
        <v>7496</v>
      </c>
      <c r="L4859" s="9" t="str">
        <f>IF(OR('1. Raw Data'!L4859="Elec", '1. Raw Data'!L4859="elect"), "Electronics", '1. Raw Data'!L4859)</f>
        <v>Sports</v>
      </c>
      <c r="M4859" s="9">
        <v>553.79</v>
      </c>
      <c r="N4859" s="9">
        <f>IF(ISBLANK('1. Raw Data'!N4859), MEDIAN('1. Raw Data'!$N$2:$N$5001), '1. Raw Data'!N4859)</f>
        <v>335.06</v>
      </c>
      <c r="O4859" s="9">
        <v>1</v>
      </c>
      <c r="P4859" s="9">
        <f>IF(ISBLANK('1. Raw Data'!P4859), 0, '1. Raw Data'!P4859)</f>
        <v>0</v>
      </c>
      <c r="Q4859" s="9">
        <v>890</v>
      </c>
      <c r="R4859" s="9">
        <v>2</v>
      </c>
      <c r="S4859" s="9">
        <f t="shared" si="225"/>
        <v>553.79</v>
      </c>
      <c r="T4859" s="9">
        <f t="shared" si="226"/>
        <v>218.72999999999996</v>
      </c>
      <c r="U4859" s="23">
        <f t="shared" si="227"/>
        <v>0.39496921215623249</v>
      </c>
    </row>
    <row r="4860" spans="1:21" x14ac:dyDescent="0.3">
      <c r="A4860" s="9">
        <v>1489</v>
      </c>
      <c r="B4860" s="9" t="str">
        <f>PROPER(TRIM('1. Raw Data'!B4860))</f>
        <v>Customer_4858</v>
      </c>
      <c r="C4860" s="9">
        <f>IF(OR('1. Raw Data'!C4860&lt;18, '1. Raw Data'!C4860&gt;100), MEDIAN('1. Raw Data'!$C$2:$C$5001), '1. Raw Data'!C4860)</f>
        <v>56</v>
      </c>
      <c r="D4860" s="9" t="s">
        <v>5021</v>
      </c>
      <c r="E4860" s="22">
        <v>44124</v>
      </c>
      <c r="F4860" s="9">
        <v>0</v>
      </c>
      <c r="G4860" s="9">
        <v>13583</v>
      </c>
      <c r="H4860" s="15">
        <v>44124</v>
      </c>
      <c r="I4860" s="9" t="s">
        <v>7456</v>
      </c>
      <c r="J4860" s="9">
        <v>102</v>
      </c>
      <c r="K4860" s="9" t="s">
        <v>7494</v>
      </c>
      <c r="L4860" s="9" t="str">
        <f>IF(OR('1. Raw Data'!L4860="Elec", '1. Raw Data'!L4860="elect"), "Electronics", '1. Raw Data'!L4860)</f>
        <v>Sports</v>
      </c>
      <c r="M4860" s="9">
        <v>711.01</v>
      </c>
      <c r="N4860" s="9">
        <f>IF(ISBLANK('1. Raw Data'!N4860), MEDIAN('1. Raw Data'!$N$2:$N$5001), '1. Raw Data'!N4860)</f>
        <v>405.83</v>
      </c>
      <c r="O4860" s="9">
        <v>1</v>
      </c>
      <c r="P4860" s="9">
        <f>IF(ISBLANK('1. Raw Data'!P4860), 0, '1. Raw Data'!P4860)</f>
        <v>0</v>
      </c>
      <c r="Q4860" s="9">
        <v>338</v>
      </c>
      <c r="R4860" s="9">
        <v>6</v>
      </c>
      <c r="S4860" s="9">
        <f t="shared" si="225"/>
        <v>711.01</v>
      </c>
      <c r="T4860" s="9">
        <f t="shared" si="226"/>
        <v>305.18</v>
      </c>
      <c r="U4860" s="23">
        <f t="shared" si="227"/>
        <v>0.42922040477630413</v>
      </c>
    </row>
    <row r="4861" spans="1:21" x14ac:dyDescent="0.3">
      <c r="A4861" s="9">
        <v>2493</v>
      </c>
      <c r="B4861" s="9" t="str">
        <f>PROPER(TRIM('1. Raw Data'!B4861))</f>
        <v>Customer_4859</v>
      </c>
      <c r="C4861" s="9">
        <f>IF(OR('1. Raw Data'!C4861&lt;18, '1. Raw Data'!C4861&gt;100), MEDIAN('1. Raw Data'!$C$2:$C$5001), '1. Raw Data'!C4861)</f>
        <v>40</v>
      </c>
      <c r="D4861" s="9" t="s">
        <v>5022</v>
      </c>
      <c r="E4861" s="22">
        <v>44449</v>
      </c>
      <c r="F4861" s="9">
        <v>0</v>
      </c>
      <c r="G4861" s="9">
        <v>10043</v>
      </c>
      <c r="H4861" s="15">
        <v>44478</v>
      </c>
      <c r="I4861" s="9" t="s">
        <v>7456</v>
      </c>
      <c r="J4861" s="9">
        <v>129</v>
      </c>
      <c r="K4861" s="9" t="s">
        <v>7471</v>
      </c>
      <c r="L4861" s="9" t="str">
        <f>IF(OR('1. Raw Data'!L4861="Elec", '1. Raw Data'!L4861="elect"), "Electronics", '1. Raw Data'!L4861)</f>
        <v>Home Appliances</v>
      </c>
      <c r="M4861" s="9">
        <v>858.73</v>
      </c>
      <c r="N4861" s="9">
        <f>IF(ISBLANK('1. Raw Data'!N4861), MEDIAN('1. Raw Data'!$N$2:$N$5001), '1. Raw Data'!N4861)</f>
        <v>544.4</v>
      </c>
      <c r="O4861" s="9">
        <v>1</v>
      </c>
      <c r="P4861" s="9">
        <f>IF(ISBLANK('1. Raw Data'!P4861), 0, '1. Raw Data'!P4861)</f>
        <v>0</v>
      </c>
      <c r="Q4861" s="9">
        <v>1180</v>
      </c>
      <c r="R4861" s="9">
        <v>2</v>
      </c>
      <c r="S4861" s="9">
        <f t="shared" si="225"/>
        <v>858.73</v>
      </c>
      <c r="T4861" s="9">
        <f t="shared" si="226"/>
        <v>314.33000000000004</v>
      </c>
      <c r="U4861" s="23">
        <f t="shared" si="227"/>
        <v>0.36604054825148769</v>
      </c>
    </row>
    <row r="4862" spans="1:21" x14ac:dyDescent="0.3">
      <c r="A4862" s="9">
        <v>1937</v>
      </c>
      <c r="B4862" s="9" t="str">
        <f>PROPER(TRIM('1. Raw Data'!B4862))</f>
        <v>Customer_4860</v>
      </c>
      <c r="C4862" s="9">
        <f>IF(OR('1. Raw Data'!C4862&lt;18, '1. Raw Data'!C4862&gt;100), MEDIAN('1. Raw Data'!$C$2:$C$5001), '1. Raw Data'!C4862)</f>
        <v>35</v>
      </c>
      <c r="D4862" s="9" t="s">
        <v>5018</v>
      </c>
      <c r="E4862" s="22">
        <v>45296</v>
      </c>
      <c r="F4862" s="9">
        <v>0</v>
      </c>
      <c r="G4862" s="9">
        <v>13436</v>
      </c>
      <c r="H4862" s="15">
        <v>45413</v>
      </c>
      <c r="I4862" s="9" t="s">
        <v>7455</v>
      </c>
      <c r="J4862" s="9">
        <v>123</v>
      </c>
      <c r="K4862" s="9" t="s">
        <v>7502</v>
      </c>
      <c r="L4862" s="9" t="str">
        <f>IF(OR('1. Raw Data'!L4862="Elec", '1. Raw Data'!L4862="elect"), "Electronics", '1. Raw Data'!L4862)</f>
        <v>Sports</v>
      </c>
      <c r="M4862" s="9">
        <v>1045.03</v>
      </c>
      <c r="N4862" s="9">
        <f>IF(ISBLANK('1. Raw Data'!N4862), MEDIAN('1. Raw Data'!$N$2:$N$5001), '1. Raw Data'!N4862)</f>
        <v>672.97</v>
      </c>
      <c r="O4862" s="9">
        <v>3</v>
      </c>
      <c r="P4862" s="9">
        <f>IF(ISBLANK('1. Raw Data'!P4862), 0, '1. Raw Data'!P4862)</f>
        <v>0.05</v>
      </c>
      <c r="Q4862" s="9">
        <v>362</v>
      </c>
      <c r="R4862" s="9">
        <v>3</v>
      </c>
      <c r="S4862" s="9">
        <f t="shared" si="225"/>
        <v>2978.3355000000001</v>
      </c>
      <c r="T4862" s="9">
        <f t="shared" si="226"/>
        <v>959.42550000000006</v>
      </c>
      <c r="U4862" s="23">
        <f t="shared" si="227"/>
        <v>0.32213479643243687</v>
      </c>
    </row>
    <row r="4863" spans="1:21" x14ac:dyDescent="0.3">
      <c r="A4863" s="9">
        <v>1843</v>
      </c>
      <c r="B4863" s="9" t="str">
        <f>PROPER(TRIM('1. Raw Data'!B4863))</f>
        <v>Customer_4861</v>
      </c>
      <c r="C4863" s="9">
        <f>IF(OR('1. Raw Data'!C4863&lt;18, '1. Raw Data'!C4863&gt;100), MEDIAN('1. Raw Data'!$C$2:$C$5001), '1. Raw Data'!C4863)</f>
        <v>60</v>
      </c>
      <c r="D4863" s="9" t="s">
        <v>5018</v>
      </c>
      <c r="E4863" s="22">
        <v>44287</v>
      </c>
      <c r="F4863" s="9">
        <v>1</v>
      </c>
      <c r="G4863" s="9">
        <v>13996</v>
      </c>
      <c r="H4863" s="15">
        <v>44200</v>
      </c>
      <c r="I4863" s="9" t="s">
        <v>7456</v>
      </c>
      <c r="J4863" s="9">
        <v>106</v>
      </c>
      <c r="K4863" s="9" t="s">
        <v>7477</v>
      </c>
      <c r="L4863" s="9" t="str">
        <f>IF(OR('1. Raw Data'!L4863="Elec", '1. Raw Data'!L4863="elect"), "Electronics", '1. Raw Data'!L4863)</f>
        <v>Sports</v>
      </c>
      <c r="M4863" s="9">
        <v>396.13</v>
      </c>
      <c r="N4863" s="9">
        <f>IF(ISBLANK('1. Raw Data'!N4863), MEDIAN('1. Raw Data'!$N$2:$N$5001), '1. Raw Data'!N4863)</f>
        <v>264.5</v>
      </c>
      <c r="O4863" s="9">
        <v>4</v>
      </c>
      <c r="P4863" s="9">
        <f>IF(ISBLANK('1. Raw Data'!P4863), 0, '1. Raw Data'!P4863)</f>
        <v>0</v>
      </c>
      <c r="Q4863" s="9">
        <v>984</v>
      </c>
      <c r="R4863" s="9">
        <v>4</v>
      </c>
      <c r="S4863" s="9">
        <f t="shared" si="225"/>
        <v>1584.52</v>
      </c>
      <c r="T4863" s="9">
        <f t="shared" si="226"/>
        <v>526.52</v>
      </c>
      <c r="U4863" s="23">
        <f t="shared" si="227"/>
        <v>0.33228990482922272</v>
      </c>
    </row>
    <row r="4864" spans="1:21" x14ac:dyDescent="0.3">
      <c r="A4864" s="9">
        <v>2468</v>
      </c>
      <c r="B4864" s="9" t="str">
        <f>PROPER(TRIM('1. Raw Data'!B4864))</f>
        <v>Customer_4862</v>
      </c>
      <c r="C4864" s="9">
        <f>IF(OR('1. Raw Data'!C4864&lt;18, '1. Raw Data'!C4864&gt;100), MEDIAN('1. Raw Data'!$C$2:$C$5001), '1. Raw Data'!C4864)</f>
        <v>23</v>
      </c>
      <c r="D4864" s="9" t="s">
        <v>5023</v>
      </c>
      <c r="E4864" s="22">
        <v>43996</v>
      </c>
      <c r="F4864" s="9">
        <v>1</v>
      </c>
      <c r="G4864" s="9">
        <v>12924</v>
      </c>
      <c r="H4864" s="15">
        <v>43996</v>
      </c>
      <c r="I4864" s="9" t="s">
        <v>7456</v>
      </c>
      <c r="J4864" s="9">
        <v>143</v>
      </c>
      <c r="K4864" s="9" t="s">
        <v>7475</v>
      </c>
      <c r="L4864" s="9" t="str">
        <f>IF(OR('1. Raw Data'!L4864="Elec", '1. Raw Data'!L4864="elect"), "Electronics", '1. Raw Data'!L4864)</f>
        <v>Home Appliances</v>
      </c>
      <c r="M4864" s="9">
        <v>1262.1199999999999</v>
      </c>
      <c r="N4864" s="9">
        <f>IF(ISBLANK('1. Raw Data'!N4864), MEDIAN('1. Raw Data'!$N$2:$N$5001), '1. Raw Data'!N4864)</f>
        <v>846.04</v>
      </c>
      <c r="O4864" s="9">
        <v>2</v>
      </c>
      <c r="P4864" s="9">
        <f>IF(ISBLANK('1. Raw Data'!P4864), 0, '1. Raw Data'!P4864)</f>
        <v>0</v>
      </c>
      <c r="Q4864" s="9">
        <v>656</v>
      </c>
      <c r="R4864" s="9">
        <v>2</v>
      </c>
      <c r="S4864" s="9">
        <f t="shared" si="225"/>
        <v>2524.2399999999998</v>
      </c>
      <c r="T4864" s="9">
        <f t="shared" si="226"/>
        <v>832.15999999999985</v>
      </c>
      <c r="U4864" s="23">
        <f t="shared" si="227"/>
        <v>0.32966754349824101</v>
      </c>
    </row>
    <row r="4865" spans="1:21" x14ac:dyDescent="0.3">
      <c r="A4865" s="9">
        <v>2292</v>
      </c>
      <c r="B4865" s="9" t="str">
        <f>PROPER(TRIM('1. Raw Data'!B4865))</f>
        <v>Customer_4863</v>
      </c>
      <c r="C4865" s="9">
        <f>IF(OR('1. Raw Data'!C4865&lt;18, '1. Raw Data'!C4865&gt;100), MEDIAN('1. Raw Data'!$C$2:$C$5001), '1. Raw Data'!C4865)</f>
        <v>55</v>
      </c>
      <c r="D4865" s="9" t="s">
        <v>5021</v>
      </c>
      <c r="E4865" s="22">
        <v>44829</v>
      </c>
      <c r="F4865" s="9">
        <v>1</v>
      </c>
      <c r="G4865" s="9">
        <v>13693</v>
      </c>
      <c r="H4865" s="15">
        <v>44829</v>
      </c>
      <c r="I4865" s="9" t="s">
        <v>7456</v>
      </c>
      <c r="J4865" s="9">
        <v>136</v>
      </c>
      <c r="K4865" s="9" t="s">
        <v>7503</v>
      </c>
      <c r="L4865" s="9" t="str">
        <f>IF(OR('1. Raw Data'!L4865="Elec", '1. Raw Data'!L4865="elect"), "Electronics", '1. Raw Data'!L4865)</f>
        <v>Home Appliances</v>
      </c>
      <c r="M4865" s="9">
        <v>1096.67</v>
      </c>
      <c r="N4865" s="9">
        <f>IF(ISBLANK('1. Raw Data'!N4865), MEDIAN('1. Raw Data'!$N$2:$N$5001), '1. Raw Data'!N4865)</f>
        <v>456</v>
      </c>
      <c r="O4865" s="9">
        <v>5</v>
      </c>
      <c r="P4865" s="9">
        <f>IF(ISBLANK('1. Raw Data'!P4865), 0, '1. Raw Data'!P4865)</f>
        <v>0</v>
      </c>
      <c r="Q4865" s="9">
        <v>829</v>
      </c>
      <c r="R4865" s="9">
        <v>2</v>
      </c>
      <c r="S4865" s="9">
        <f t="shared" si="225"/>
        <v>5483.35</v>
      </c>
      <c r="T4865" s="9">
        <f t="shared" si="226"/>
        <v>3203.3500000000004</v>
      </c>
      <c r="U4865" s="23">
        <f t="shared" si="227"/>
        <v>0.5841957927179553</v>
      </c>
    </row>
    <row r="4866" spans="1:21" x14ac:dyDescent="0.3">
      <c r="A4866" s="9">
        <v>1266</v>
      </c>
      <c r="B4866" s="9" t="str">
        <f>PROPER(TRIM('1. Raw Data'!B4866))</f>
        <v>Customer_4864</v>
      </c>
      <c r="C4866" s="9">
        <f>IF(OR('1. Raw Data'!C4866&lt;18, '1. Raw Data'!C4866&gt;100), MEDIAN('1. Raw Data'!$C$2:$C$5001), '1. Raw Data'!C4866)</f>
        <v>36</v>
      </c>
      <c r="D4866" s="9" t="s">
        <v>5023</v>
      </c>
      <c r="E4866" s="22">
        <v>44541</v>
      </c>
      <c r="F4866" s="9">
        <v>0</v>
      </c>
      <c r="G4866" s="9">
        <v>13182</v>
      </c>
      <c r="H4866" s="15">
        <v>44512</v>
      </c>
      <c r="I4866" s="9" t="s">
        <v>7455</v>
      </c>
      <c r="J4866" s="9">
        <v>146</v>
      </c>
      <c r="K4866" s="9" t="s">
        <v>7505</v>
      </c>
      <c r="L4866" s="9" t="str">
        <f>IF(OR('1. Raw Data'!L4866="Elec", '1. Raw Data'!L4866="elect"), "Electronics", '1. Raw Data'!L4866)</f>
        <v>Electronics</v>
      </c>
      <c r="M4866" s="9">
        <v>389.44</v>
      </c>
      <c r="N4866" s="9">
        <f>IF(ISBLANK('1. Raw Data'!N4866), MEDIAN('1. Raw Data'!$N$2:$N$5001), '1. Raw Data'!N4866)</f>
        <v>170.14</v>
      </c>
      <c r="O4866" s="9">
        <v>1</v>
      </c>
      <c r="P4866" s="9">
        <f>IF(ISBLANK('1. Raw Data'!P4866), 0, '1. Raw Data'!P4866)</f>
        <v>0</v>
      </c>
      <c r="Q4866" s="9">
        <v>652</v>
      </c>
      <c r="R4866" s="9">
        <v>3</v>
      </c>
      <c r="S4866" s="9">
        <f t="shared" si="225"/>
        <v>389.44</v>
      </c>
      <c r="T4866" s="9">
        <f t="shared" si="226"/>
        <v>219.3</v>
      </c>
      <c r="U4866" s="23">
        <f t="shared" si="227"/>
        <v>0.56311626951520133</v>
      </c>
    </row>
    <row r="4867" spans="1:21" x14ac:dyDescent="0.3">
      <c r="A4867" s="9">
        <v>1053</v>
      </c>
      <c r="B4867" s="9" t="str">
        <f>PROPER(TRIM('1. Raw Data'!B4867))</f>
        <v>Customer_4865</v>
      </c>
      <c r="C4867" s="9">
        <f>IF(OR('1. Raw Data'!C4867&lt;18, '1. Raw Data'!C4867&gt;100), MEDIAN('1. Raw Data'!$C$2:$C$5001), '1. Raw Data'!C4867)</f>
        <v>46</v>
      </c>
      <c r="D4867" s="9" t="s">
        <v>5018</v>
      </c>
      <c r="E4867" s="22">
        <v>45123</v>
      </c>
      <c r="F4867" s="9">
        <v>0</v>
      </c>
      <c r="G4867" s="9">
        <v>12270</v>
      </c>
      <c r="H4867" s="15">
        <v>45123</v>
      </c>
      <c r="I4867" s="9" t="s">
        <v>7455</v>
      </c>
      <c r="J4867" s="9">
        <v>121</v>
      </c>
      <c r="K4867" s="9" t="s">
        <v>7495</v>
      </c>
      <c r="L4867" s="9" t="str">
        <f>IF(OR('1. Raw Data'!L4867="Elec", '1. Raw Data'!L4867="elect"), "Electronics", '1. Raw Data'!L4867)</f>
        <v>Clothing</v>
      </c>
      <c r="M4867" s="9">
        <v>1463.71</v>
      </c>
      <c r="N4867" s="9">
        <f>IF(ISBLANK('1. Raw Data'!N4867), MEDIAN('1. Raw Data'!$N$2:$N$5001), '1. Raw Data'!N4867)</f>
        <v>948.22</v>
      </c>
      <c r="O4867" s="9">
        <v>3</v>
      </c>
      <c r="P4867" s="9">
        <f>IF(ISBLANK('1. Raw Data'!P4867), 0, '1. Raw Data'!P4867)</f>
        <v>0.1</v>
      </c>
      <c r="Q4867" s="9">
        <v>535</v>
      </c>
      <c r="R4867" s="9">
        <v>5</v>
      </c>
      <c r="S4867" s="9">
        <f t="shared" ref="S4867:S4930" si="228">M4867 * O4867 * (1 - P4867)</f>
        <v>3952.0170000000003</v>
      </c>
      <c r="T4867" s="9">
        <f t="shared" ref="T4867:T4930" si="229">S4867 - (N4867 * O4867)</f>
        <v>1107.3570000000004</v>
      </c>
      <c r="U4867" s="23">
        <f t="shared" ref="U4867:U4930" si="230">T4867 / S4867</f>
        <v>0.28020046472472165</v>
      </c>
    </row>
    <row r="4868" spans="1:21" x14ac:dyDescent="0.3">
      <c r="A4868" s="9">
        <v>1527</v>
      </c>
      <c r="B4868" s="9" t="str">
        <f>PROPER(TRIM('1. Raw Data'!B4868))</f>
        <v>Customer_4866</v>
      </c>
      <c r="C4868" s="9">
        <f>IF(OR('1. Raw Data'!C4868&lt;18, '1. Raw Data'!C4868&gt;100), MEDIAN('1. Raw Data'!$C$2:$C$5001), '1. Raw Data'!C4868)</f>
        <v>58</v>
      </c>
      <c r="D4868" s="9" t="s">
        <v>5022</v>
      </c>
      <c r="E4868" s="22">
        <v>44193</v>
      </c>
      <c r="F4868" s="9">
        <v>1</v>
      </c>
      <c r="G4868" s="9">
        <v>13457</v>
      </c>
      <c r="H4868" s="15">
        <v>44193</v>
      </c>
      <c r="I4868" s="9" t="s">
        <v>7456</v>
      </c>
      <c r="J4868" s="9">
        <v>122</v>
      </c>
      <c r="K4868" s="9" t="s">
        <v>7465</v>
      </c>
      <c r="L4868" s="9" t="str">
        <f>IF(OR('1. Raw Data'!L4868="Elec", '1. Raw Data'!L4868="elect"), "Electronics", '1. Raw Data'!L4868)</f>
        <v>Home Appliances</v>
      </c>
      <c r="M4868" s="9">
        <v>1013.96</v>
      </c>
      <c r="N4868" s="9">
        <f>IF(ISBLANK('1. Raw Data'!N4868), MEDIAN('1. Raw Data'!$N$2:$N$5001), '1. Raw Data'!N4868)</f>
        <v>693.36</v>
      </c>
      <c r="O4868" s="9">
        <v>5</v>
      </c>
      <c r="P4868" s="9">
        <f>IF(ISBLANK('1. Raw Data'!P4868), 0, '1. Raw Data'!P4868)</f>
        <v>0</v>
      </c>
      <c r="Q4868" s="9">
        <v>1465</v>
      </c>
      <c r="R4868" s="9">
        <v>1</v>
      </c>
      <c r="S4868" s="9">
        <f t="shared" si="228"/>
        <v>5069.8</v>
      </c>
      <c r="T4868" s="9">
        <f t="shared" si="229"/>
        <v>1603</v>
      </c>
      <c r="U4868" s="23">
        <f t="shared" si="230"/>
        <v>0.3161860428419267</v>
      </c>
    </row>
    <row r="4869" spans="1:21" x14ac:dyDescent="0.3">
      <c r="A4869" s="9">
        <v>1615</v>
      </c>
      <c r="B4869" s="9" t="str">
        <f>PROPER(TRIM('1. Raw Data'!B4869))</f>
        <v>Customer_4867</v>
      </c>
      <c r="C4869" s="9">
        <f>IF(OR('1. Raw Data'!C4869&lt;18, '1. Raw Data'!C4869&gt;100), MEDIAN('1. Raw Data'!$C$2:$C$5001), '1. Raw Data'!C4869)</f>
        <v>46</v>
      </c>
      <c r="D4869" s="9" t="s">
        <v>5022</v>
      </c>
      <c r="E4869" s="22">
        <v>44472</v>
      </c>
      <c r="F4869" s="9">
        <v>1</v>
      </c>
      <c r="G4869" s="9">
        <v>12949</v>
      </c>
      <c r="H4869" s="15">
        <v>44265</v>
      </c>
      <c r="I4869" s="9" t="s">
        <v>7455</v>
      </c>
      <c r="J4869" s="9">
        <v>109</v>
      </c>
      <c r="K4869" s="9" t="s">
        <v>7466</v>
      </c>
      <c r="L4869" s="9" t="str">
        <f>IF(OR('1. Raw Data'!L4869="Elec", '1. Raw Data'!L4869="elect"), "Electronics", '1. Raw Data'!L4869)</f>
        <v>Sports</v>
      </c>
      <c r="M4869" s="9">
        <v>706.02</v>
      </c>
      <c r="N4869" s="9">
        <f>IF(ISBLANK('1. Raw Data'!N4869), MEDIAN('1. Raw Data'!$N$2:$N$5001), '1. Raw Data'!N4869)</f>
        <v>347.57</v>
      </c>
      <c r="O4869" s="9">
        <v>4</v>
      </c>
      <c r="P4869" s="9">
        <f>IF(ISBLANK('1. Raw Data'!P4869), 0, '1. Raw Data'!P4869)</f>
        <v>0</v>
      </c>
      <c r="Q4869" s="9">
        <v>811</v>
      </c>
      <c r="R4869" s="9">
        <v>3</v>
      </c>
      <c r="S4869" s="9">
        <f t="shared" si="228"/>
        <v>2824.08</v>
      </c>
      <c r="T4869" s="9">
        <f t="shared" si="229"/>
        <v>1433.8</v>
      </c>
      <c r="U4869" s="23">
        <f t="shared" si="230"/>
        <v>0.5077051641596555</v>
      </c>
    </row>
    <row r="4870" spans="1:21" x14ac:dyDescent="0.3">
      <c r="A4870" s="9">
        <v>2082</v>
      </c>
      <c r="B4870" s="9" t="str">
        <f>PROPER(TRIM('1. Raw Data'!B4870))</f>
        <v>Customer_4868</v>
      </c>
      <c r="C4870" s="9">
        <f>IF(OR('1. Raw Data'!C4870&lt;18, '1. Raw Data'!C4870&gt;100), MEDIAN('1. Raw Data'!$C$2:$C$5001), '1. Raw Data'!C4870)</f>
        <v>31</v>
      </c>
      <c r="D4870" s="9" t="s">
        <v>5020</v>
      </c>
      <c r="E4870" s="22">
        <v>45130</v>
      </c>
      <c r="F4870" s="9">
        <v>0</v>
      </c>
      <c r="G4870" s="9">
        <v>11288</v>
      </c>
      <c r="H4870" s="15">
        <v>45130</v>
      </c>
      <c r="I4870" s="9" t="s">
        <v>7456</v>
      </c>
      <c r="J4870" s="9">
        <v>134</v>
      </c>
      <c r="K4870" s="9" t="s">
        <v>7482</v>
      </c>
      <c r="L4870" s="9" t="str">
        <f>IF(OR('1. Raw Data'!L4870="Elec", '1. Raw Data'!L4870="elect"), "Electronics", '1. Raw Data'!L4870)</f>
        <v>Electronics</v>
      </c>
      <c r="M4870" s="9">
        <v>278.41000000000003</v>
      </c>
      <c r="N4870" s="9">
        <f>IF(ISBLANK('1. Raw Data'!N4870), MEDIAN('1. Raw Data'!$N$2:$N$5001), '1. Raw Data'!N4870)</f>
        <v>112.08</v>
      </c>
      <c r="O4870" s="9">
        <v>4</v>
      </c>
      <c r="P4870" s="9">
        <f>IF(ISBLANK('1. Raw Data'!P4870), 0, '1. Raw Data'!P4870)</f>
        <v>0</v>
      </c>
      <c r="Q4870" s="9">
        <v>398</v>
      </c>
      <c r="R4870" s="9">
        <v>8</v>
      </c>
      <c r="S4870" s="9">
        <f t="shared" si="228"/>
        <v>1113.6400000000001</v>
      </c>
      <c r="T4870" s="9">
        <f t="shared" si="229"/>
        <v>665.32000000000016</v>
      </c>
      <c r="U4870" s="23">
        <f t="shared" si="230"/>
        <v>0.59742825329549953</v>
      </c>
    </row>
    <row r="4871" spans="1:21" x14ac:dyDescent="0.3">
      <c r="A4871" s="9">
        <v>2063</v>
      </c>
      <c r="B4871" s="9" t="str">
        <f>PROPER(TRIM('1. Raw Data'!B4871))</f>
        <v>Customer_4869</v>
      </c>
      <c r="C4871" s="9">
        <f>IF(OR('1. Raw Data'!C4871&lt;18, '1. Raw Data'!C4871&gt;100), MEDIAN('1. Raw Data'!$C$2:$C$5001), '1. Raw Data'!C4871)</f>
        <v>48</v>
      </c>
      <c r="D4871" s="9" t="s">
        <v>5021</v>
      </c>
      <c r="E4871" s="22">
        <v>43949</v>
      </c>
      <c r="F4871" s="9">
        <v>0</v>
      </c>
      <c r="G4871" s="9">
        <v>12318</v>
      </c>
      <c r="H4871" s="15">
        <v>43949</v>
      </c>
      <c r="I4871" s="9" t="s">
        <v>7457</v>
      </c>
      <c r="J4871" s="9">
        <v>126</v>
      </c>
      <c r="K4871" s="9" t="s">
        <v>7469</v>
      </c>
      <c r="L4871" s="9" t="str">
        <f>IF(OR('1. Raw Data'!L4871="Elec", '1. Raw Data'!L4871="elect"), "Electronics", '1. Raw Data'!L4871)</f>
        <v>Sports</v>
      </c>
      <c r="M4871" s="9">
        <v>823.17</v>
      </c>
      <c r="N4871" s="9">
        <f>IF(ISBLANK('1. Raw Data'!N4871), MEDIAN('1. Raw Data'!$N$2:$N$5001), '1. Raw Data'!N4871)</f>
        <v>408.96</v>
      </c>
      <c r="O4871" s="9">
        <v>3</v>
      </c>
      <c r="P4871" s="9">
        <f>IF(ISBLANK('1. Raw Data'!P4871), 0, '1. Raw Data'!P4871)</f>
        <v>0.2</v>
      </c>
      <c r="Q4871" s="9">
        <v>584</v>
      </c>
      <c r="R4871" s="9">
        <v>4</v>
      </c>
      <c r="S4871" s="9">
        <f t="shared" si="228"/>
        <v>1975.6079999999999</v>
      </c>
      <c r="T4871" s="9">
        <f t="shared" si="229"/>
        <v>748.72800000000007</v>
      </c>
      <c r="U4871" s="23">
        <f t="shared" si="230"/>
        <v>0.37898611465432419</v>
      </c>
    </row>
    <row r="4872" spans="1:21" x14ac:dyDescent="0.3">
      <c r="A4872" s="9">
        <v>2260</v>
      </c>
      <c r="B4872" s="9" t="str">
        <f>PROPER(TRIM('1. Raw Data'!B4872))</f>
        <v>Customer_4870</v>
      </c>
      <c r="C4872" s="9">
        <f>IF(OR('1. Raw Data'!C4872&lt;18, '1. Raw Data'!C4872&gt;100), MEDIAN('1. Raw Data'!$C$2:$C$5001), '1. Raw Data'!C4872)</f>
        <v>30</v>
      </c>
      <c r="D4872" s="9" t="s">
        <v>5022</v>
      </c>
      <c r="E4872" s="22">
        <v>43840</v>
      </c>
      <c r="F4872" s="9">
        <v>1</v>
      </c>
      <c r="G4872" s="9">
        <v>12259</v>
      </c>
      <c r="H4872" s="15">
        <v>44105</v>
      </c>
      <c r="I4872" s="9" t="s">
        <v>7456</v>
      </c>
      <c r="J4872" s="9">
        <v>101</v>
      </c>
      <c r="K4872" s="9" t="s">
        <v>7478</v>
      </c>
      <c r="L4872" s="9" t="str">
        <f>IF(OR('1. Raw Data'!L4872="Elec", '1. Raw Data'!L4872="elect"), "Electronics", '1. Raw Data'!L4872)</f>
        <v>Home Appliances</v>
      </c>
      <c r="M4872" s="9">
        <v>288.93</v>
      </c>
      <c r="N4872" s="9">
        <f>IF(ISBLANK('1. Raw Data'!N4872), MEDIAN('1. Raw Data'!$N$2:$N$5001), '1. Raw Data'!N4872)</f>
        <v>148.76</v>
      </c>
      <c r="O4872" s="9">
        <v>1</v>
      </c>
      <c r="P4872" s="9">
        <f>IF(ISBLANK('1. Raw Data'!P4872), 0, '1. Raw Data'!P4872)</f>
        <v>0</v>
      </c>
      <c r="Q4872" s="9">
        <v>799</v>
      </c>
      <c r="R4872" s="9">
        <v>4</v>
      </c>
      <c r="S4872" s="9">
        <f t="shared" si="228"/>
        <v>288.93</v>
      </c>
      <c r="T4872" s="9">
        <f t="shared" si="229"/>
        <v>140.17000000000002</v>
      </c>
      <c r="U4872" s="23">
        <f t="shared" si="230"/>
        <v>0.48513480773889872</v>
      </c>
    </row>
    <row r="4873" spans="1:21" x14ac:dyDescent="0.3">
      <c r="A4873" s="9">
        <v>1954</v>
      </c>
      <c r="B4873" s="9" t="str">
        <f>PROPER(TRIM('1. Raw Data'!B4873))</f>
        <v>Customer_4871</v>
      </c>
      <c r="C4873" s="9">
        <f>IF(OR('1. Raw Data'!C4873&lt;18, '1. Raw Data'!C4873&gt;100), MEDIAN('1. Raw Data'!$C$2:$C$5001), '1. Raw Data'!C4873)</f>
        <v>44</v>
      </c>
      <c r="D4873" s="9" t="s">
        <v>5021</v>
      </c>
      <c r="E4873" s="22">
        <v>44756</v>
      </c>
      <c r="F4873" s="9">
        <v>0</v>
      </c>
      <c r="G4873" s="9">
        <v>11519</v>
      </c>
      <c r="H4873" s="15">
        <v>44756</v>
      </c>
      <c r="I4873" s="9" t="s">
        <v>7456</v>
      </c>
      <c r="J4873" s="9">
        <v>136</v>
      </c>
      <c r="K4873" s="9" t="s">
        <v>7503</v>
      </c>
      <c r="L4873" s="9" t="str">
        <f>IF(OR('1. Raw Data'!L4873="Elec", '1. Raw Data'!L4873="elect"), "Electronics", '1. Raw Data'!L4873)</f>
        <v>Clothing</v>
      </c>
      <c r="M4873" s="9">
        <v>672.76</v>
      </c>
      <c r="N4873" s="9">
        <f>IF(ISBLANK('1. Raw Data'!N4873), MEDIAN('1. Raw Data'!$N$2:$N$5001), '1. Raw Data'!N4873)</f>
        <v>422.7</v>
      </c>
      <c r="O4873" s="9">
        <v>4</v>
      </c>
      <c r="P4873" s="9">
        <f>IF(ISBLANK('1. Raw Data'!P4873), 0, '1. Raw Data'!P4873)</f>
        <v>0</v>
      </c>
      <c r="Q4873" s="9">
        <v>741</v>
      </c>
      <c r="R4873" s="9">
        <v>5</v>
      </c>
      <c r="S4873" s="9">
        <f t="shared" si="228"/>
        <v>2691.04</v>
      </c>
      <c r="T4873" s="9">
        <f t="shared" si="229"/>
        <v>1000.24</v>
      </c>
      <c r="U4873" s="23">
        <f t="shared" si="230"/>
        <v>0.37169272846185863</v>
      </c>
    </row>
    <row r="4874" spans="1:21" x14ac:dyDescent="0.3">
      <c r="A4874" s="9">
        <v>1385</v>
      </c>
      <c r="B4874" s="9" t="str">
        <f>PROPER(TRIM('1. Raw Data'!B4874))</f>
        <v>Customer_4872</v>
      </c>
      <c r="C4874" s="9">
        <f>IF(OR('1. Raw Data'!C4874&lt;18, '1. Raw Data'!C4874&gt;100), MEDIAN('1. Raw Data'!$C$2:$C$5001), '1. Raw Data'!C4874)</f>
        <v>21</v>
      </c>
      <c r="D4874" s="9" t="s">
        <v>5023</v>
      </c>
      <c r="E4874" s="22">
        <v>44391</v>
      </c>
      <c r="F4874" s="9">
        <v>0</v>
      </c>
      <c r="G4874" s="9">
        <v>13385</v>
      </c>
      <c r="H4874" s="15">
        <v>44391</v>
      </c>
      <c r="I4874" s="9" t="s">
        <v>7457</v>
      </c>
      <c r="J4874" s="9">
        <v>144</v>
      </c>
      <c r="K4874" s="9" t="s">
        <v>7462</v>
      </c>
      <c r="L4874" s="9" t="str">
        <f>IF(OR('1. Raw Data'!L4874="Elec", '1. Raw Data'!L4874="elect"), "Electronics", '1. Raw Data'!L4874)</f>
        <v>Electronics</v>
      </c>
      <c r="M4874" s="9">
        <v>642.63</v>
      </c>
      <c r="N4874" s="9">
        <f>IF(ISBLANK('1. Raw Data'!N4874), MEDIAN('1. Raw Data'!$N$2:$N$5001), '1. Raw Data'!N4874)</f>
        <v>266.23</v>
      </c>
      <c r="O4874" s="9">
        <v>4</v>
      </c>
      <c r="P4874" s="9">
        <f>IF(ISBLANK('1. Raw Data'!P4874), 0, '1. Raw Data'!P4874)</f>
        <v>0</v>
      </c>
      <c r="Q4874" s="9">
        <v>378</v>
      </c>
      <c r="R4874" s="9">
        <v>6</v>
      </c>
      <c r="S4874" s="9">
        <f t="shared" si="228"/>
        <v>2570.52</v>
      </c>
      <c r="T4874" s="9">
        <f t="shared" si="229"/>
        <v>1505.6</v>
      </c>
      <c r="U4874" s="23">
        <f t="shared" si="230"/>
        <v>0.58571806482735012</v>
      </c>
    </row>
    <row r="4875" spans="1:21" x14ac:dyDescent="0.3">
      <c r="A4875" s="9">
        <v>1733</v>
      </c>
      <c r="B4875" s="9" t="str">
        <f>PROPER(TRIM('1. Raw Data'!B4875))</f>
        <v>Customer_4873</v>
      </c>
      <c r="C4875" s="9">
        <f>IF(OR('1. Raw Data'!C4875&lt;18, '1. Raw Data'!C4875&gt;100), MEDIAN('1. Raw Data'!$C$2:$C$5001), '1. Raw Data'!C4875)</f>
        <v>40</v>
      </c>
      <c r="D4875" s="9" t="s">
        <v>5020</v>
      </c>
      <c r="E4875" s="22">
        <v>44289</v>
      </c>
      <c r="F4875" s="9">
        <v>1</v>
      </c>
      <c r="G4875" s="9">
        <v>13841</v>
      </c>
      <c r="H4875" s="15">
        <v>44259</v>
      </c>
      <c r="I4875" s="9" t="s">
        <v>7456</v>
      </c>
      <c r="J4875" s="9">
        <v>105</v>
      </c>
      <c r="K4875" s="9" t="s">
        <v>7461</v>
      </c>
      <c r="L4875" s="9" t="str">
        <f>IF(OR('1. Raw Data'!L4875="Elec", '1. Raw Data'!L4875="elect"), "Electronics", '1. Raw Data'!L4875)</f>
        <v>Home Appliances</v>
      </c>
      <c r="M4875" s="9">
        <v>1093.9100000000001</v>
      </c>
      <c r="N4875" s="9">
        <f>IF(ISBLANK('1. Raw Data'!N4875), MEDIAN('1. Raw Data'!$N$2:$N$5001), '1. Raw Data'!N4875)</f>
        <v>507.35</v>
      </c>
      <c r="O4875" s="9">
        <v>4</v>
      </c>
      <c r="P4875" s="9">
        <f>IF(ISBLANK('1. Raw Data'!P4875), 0, '1. Raw Data'!P4875)</f>
        <v>0</v>
      </c>
      <c r="Q4875" s="9">
        <v>1399</v>
      </c>
      <c r="R4875" s="9">
        <v>2</v>
      </c>
      <c r="S4875" s="9">
        <f t="shared" si="228"/>
        <v>4375.6400000000003</v>
      </c>
      <c r="T4875" s="9">
        <f t="shared" si="229"/>
        <v>2346.2400000000002</v>
      </c>
      <c r="U4875" s="23">
        <f t="shared" si="230"/>
        <v>0.5362049894415446</v>
      </c>
    </row>
    <row r="4876" spans="1:21" x14ac:dyDescent="0.3">
      <c r="A4876" s="9">
        <v>1715</v>
      </c>
      <c r="B4876" s="9" t="str">
        <f>PROPER(TRIM('1. Raw Data'!B4876))</f>
        <v>Customer_4874</v>
      </c>
      <c r="C4876" s="9">
        <f>IF(OR('1. Raw Data'!C4876&lt;18, '1. Raw Data'!C4876&gt;100), MEDIAN('1. Raw Data'!$C$2:$C$5001), '1. Raw Data'!C4876)</f>
        <v>57</v>
      </c>
      <c r="D4876" s="9" t="s">
        <v>5018</v>
      </c>
      <c r="E4876" s="22">
        <v>44147</v>
      </c>
      <c r="F4876" s="9">
        <v>0</v>
      </c>
      <c r="G4876" s="9">
        <v>11410</v>
      </c>
      <c r="H4876" s="15">
        <v>44176</v>
      </c>
      <c r="I4876" s="9" t="s">
        <v>7456</v>
      </c>
      <c r="J4876" s="9">
        <v>141</v>
      </c>
      <c r="K4876" s="9" t="s">
        <v>7490</v>
      </c>
      <c r="L4876" s="9" t="str">
        <f>IF(OR('1. Raw Data'!L4876="Elec", '1. Raw Data'!L4876="elect"), "Electronics", '1. Raw Data'!L4876)</f>
        <v>Home Appliances</v>
      </c>
      <c r="M4876" s="9">
        <v>328.96</v>
      </c>
      <c r="N4876" s="9">
        <f>IF(ISBLANK('1. Raw Data'!N4876), MEDIAN('1. Raw Data'!$N$2:$N$5001), '1. Raw Data'!N4876)</f>
        <v>219.81</v>
      </c>
      <c r="O4876" s="9">
        <v>3</v>
      </c>
      <c r="P4876" s="9">
        <f>IF(ISBLANK('1. Raw Data'!P4876), 0, '1. Raw Data'!P4876)</f>
        <v>0</v>
      </c>
      <c r="Q4876" s="9">
        <v>518</v>
      </c>
      <c r="R4876" s="9">
        <v>5</v>
      </c>
      <c r="S4876" s="9">
        <f t="shared" si="228"/>
        <v>986.87999999999988</v>
      </c>
      <c r="T4876" s="9">
        <f t="shared" si="229"/>
        <v>327.44999999999982</v>
      </c>
      <c r="U4876" s="23">
        <f t="shared" si="230"/>
        <v>0.33180325875486366</v>
      </c>
    </row>
    <row r="4877" spans="1:21" x14ac:dyDescent="0.3">
      <c r="A4877" s="9">
        <v>1649</v>
      </c>
      <c r="B4877" s="9" t="str">
        <f>PROPER(TRIM('1. Raw Data'!B4877))</f>
        <v>Customer_4875</v>
      </c>
      <c r="C4877" s="9">
        <f>IF(OR('1. Raw Data'!C4877&lt;18, '1. Raw Data'!C4877&gt;100), MEDIAN('1. Raw Data'!$C$2:$C$5001), '1. Raw Data'!C4877)</f>
        <v>35</v>
      </c>
      <c r="D4877" s="9" t="s">
        <v>5022</v>
      </c>
      <c r="E4877" s="22">
        <v>45011</v>
      </c>
      <c r="F4877" s="9">
        <v>0</v>
      </c>
      <c r="G4877" s="9">
        <v>12294</v>
      </c>
      <c r="H4877" s="15">
        <v>45011</v>
      </c>
      <c r="I4877" s="9" t="s">
        <v>7457</v>
      </c>
      <c r="J4877" s="9">
        <v>122</v>
      </c>
      <c r="K4877" s="9" t="s">
        <v>7465</v>
      </c>
      <c r="L4877" s="9" t="str">
        <f>IF(OR('1. Raw Data'!L4877="Elec", '1. Raw Data'!L4877="elect"), "Electronics", '1. Raw Data'!L4877)</f>
        <v>Sports</v>
      </c>
      <c r="M4877" s="9">
        <v>1241.71</v>
      </c>
      <c r="N4877" s="9">
        <f>IF(ISBLANK('1. Raw Data'!N4877), MEDIAN('1. Raw Data'!$N$2:$N$5001), '1. Raw Data'!N4877)</f>
        <v>554.36</v>
      </c>
      <c r="O4877" s="9">
        <v>5</v>
      </c>
      <c r="P4877" s="9">
        <f>IF(ISBLANK('1. Raw Data'!P4877), 0, '1. Raw Data'!P4877)</f>
        <v>0.2</v>
      </c>
      <c r="Q4877" s="9">
        <v>647</v>
      </c>
      <c r="R4877" s="9">
        <v>3</v>
      </c>
      <c r="S4877" s="9">
        <f t="shared" si="228"/>
        <v>4966.84</v>
      </c>
      <c r="T4877" s="9">
        <f t="shared" si="229"/>
        <v>2195.04</v>
      </c>
      <c r="U4877" s="23">
        <f t="shared" si="230"/>
        <v>0.44193893904373804</v>
      </c>
    </row>
    <row r="4878" spans="1:21" x14ac:dyDescent="0.3">
      <c r="A4878" s="9">
        <v>1299</v>
      </c>
      <c r="B4878" s="9" t="str">
        <f>PROPER(TRIM('1. Raw Data'!B4878))</f>
        <v>Customer_4876</v>
      </c>
      <c r="C4878" s="9">
        <f>IF(OR('1. Raw Data'!C4878&lt;18, '1. Raw Data'!C4878&gt;100), MEDIAN('1. Raw Data'!$C$2:$C$5001), '1. Raw Data'!C4878)</f>
        <v>56</v>
      </c>
      <c r="D4878" s="9" t="s">
        <v>5022</v>
      </c>
      <c r="E4878" s="22">
        <v>44155</v>
      </c>
      <c r="F4878" s="9">
        <v>1</v>
      </c>
      <c r="G4878" s="9">
        <v>12995</v>
      </c>
      <c r="H4878" s="15">
        <v>44155</v>
      </c>
      <c r="I4878" s="9" t="s">
        <v>7456</v>
      </c>
      <c r="J4878" s="9">
        <v>104</v>
      </c>
      <c r="K4878" s="9" t="s">
        <v>7499</v>
      </c>
      <c r="L4878" s="9" t="str">
        <f>IF(OR('1. Raw Data'!L4878="Elec", '1. Raw Data'!L4878="elect"), "Electronics", '1. Raw Data'!L4878)</f>
        <v>Clothing</v>
      </c>
      <c r="M4878" s="9">
        <v>522.89</v>
      </c>
      <c r="N4878" s="9">
        <f>IF(ISBLANK('1. Raw Data'!N4878), MEDIAN('1. Raw Data'!$N$2:$N$5001), '1. Raw Data'!N4878)</f>
        <v>328.26</v>
      </c>
      <c r="O4878" s="9">
        <v>2</v>
      </c>
      <c r="P4878" s="9">
        <f>IF(ISBLANK('1. Raw Data'!P4878), 0, '1. Raw Data'!P4878)</f>
        <v>0</v>
      </c>
      <c r="Q4878" s="9">
        <v>1444</v>
      </c>
      <c r="R4878" s="9">
        <v>2</v>
      </c>
      <c r="S4878" s="9">
        <f t="shared" si="228"/>
        <v>1045.78</v>
      </c>
      <c r="T4878" s="9">
        <f t="shared" si="229"/>
        <v>389.26</v>
      </c>
      <c r="U4878" s="23">
        <f t="shared" si="230"/>
        <v>0.37221977853850713</v>
      </c>
    </row>
    <row r="4879" spans="1:21" x14ac:dyDescent="0.3">
      <c r="A4879" s="9">
        <v>1394</v>
      </c>
      <c r="B4879" s="9" t="str">
        <f>PROPER(TRIM('1. Raw Data'!B4879))</f>
        <v>Customer_4877</v>
      </c>
      <c r="C4879" s="9">
        <f>IF(OR('1. Raw Data'!C4879&lt;18, '1. Raw Data'!C4879&gt;100), MEDIAN('1. Raw Data'!$C$2:$C$5001), '1. Raw Data'!C4879)</f>
        <v>86</v>
      </c>
      <c r="D4879" s="9" t="s">
        <v>5019</v>
      </c>
      <c r="E4879" s="22">
        <v>44833</v>
      </c>
      <c r="F4879" s="9">
        <v>0</v>
      </c>
      <c r="G4879" s="9">
        <v>13638</v>
      </c>
      <c r="H4879" s="15">
        <v>44833</v>
      </c>
      <c r="I4879" s="9" t="s">
        <v>7457</v>
      </c>
      <c r="J4879" s="9">
        <v>148</v>
      </c>
      <c r="K4879" s="9" t="s">
        <v>7491</v>
      </c>
      <c r="L4879" s="9" t="str">
        <f>IF(OR('1. Raw Data'!L4879="Elec", '1. Raw Data'!L4879="elect"), "Electronics", '1. Raw Data'!L4879)</f>
        <v>Home Appliances</v>
      </c>
      <c r="M4879" s="9">
        <v>693.78</v>
      </c>
      <c r="N4879" s="9">
        <f>IF(ISBLANK('1. Raw Data'!N4879), MEDIAN('1. Raw Data'!$N$2:$N$5001), '1. Raw Data'!N4879)</f>
        <v>352.71</v>
      </c>
      <c r="O4879" s="9">
        <v>3</v>
      </c>
      <c r="P4879" s="9">
        <f>IF(ISBLANK('1. Raw Data'!P4879), 0, '1. Raw Data'!P4879)</f>
        <v>0.1</v>
      </c>
      <c r="Q4879" s="9">
        <v>510</v>
      </c>
      <c r="R4879" s="9">
        <v>5</v>
      </c>
      <c r="S4879" s="9">
        <f t="shared" si="228"/>
        <v>1873.2060000000001</v>
      </c>
      <c r="T4879" s="9">
        <f t="shared" si="229"/>
        <v>815.07600000000025</v>
      </c>
      <c r="U4879" s="23">
        <f t="shared" si="230"/>
        <v>0.43512352618985856</v>
      </c>
    </row>
    <row r="4880" spans="1:21" x14ac:dyDescent="0.3">
      <c r="A4880" s="9">
        <v>2230</v>
      </c>
      <c r="B4880" s="9" t="str">
        <f>PROPER(TRIM('1. Raw Data'!B4880))</f>
        <v>Customer_4878</v>
      </c>
      <c r="C4880" s="9">
        <f>IF(OR('1. Raw Data'!C4880&lt;18, '1. Raw Data'!C4880&gt;100), MEDIAN('1. Raw Data'!$C$2:$C$5001), '1. Raw Data'!C4880)</f>
        <v>39</v>
      </c>
      <c r="D4880" s="9" t="s">
        <v>5018</v>
      </c>
      <c r="E4880" s="22">
        <v>44011</v>
      </c>
      <c r="F4880" s="9">
        <v>0</v>
      </c>
      <c r="G4880" s="9">
        <v>10820</v>
      </c>
      <c r="H4880" s="15">
        <v>44011</v>
      </c>
      <c r="I4880" s="9" t="s">
        <v>7457</v>
      </c>
      <c r="J4880" s="9">
        <v>102</v>
      </c>
      <c r="K4880" s="9" t="s">
        <v>7494</v>
      </c>
      <c r="L4880" s="9" t="str">
        <f>IF(OR('1. Raw Data'!L4880="Elec", '1. Raw Data'!L4880="elect"), "Electronics", '1. Raw Data'!L4880)</f>
        <v>Sports</v>
      </c>
      <c r="M4880" s="9">
        <v>1169.8900000000001</v>
      </c>
      <c r="N4880" s="9">
        <f>IF(ISBLANK('1. Raw Data'!N4880), MEDIAN('1. Raw Data'!$N$2:$N$5001), '1. Raw Data'!N4880)</f>
        <v>700.53</v>
      </c>
      <c r="O4880" s="9">
        <v>1</v>
      </c>
      <c r="P4880" s="9">
        <f>IF(ISBLANK('1. Raw Data'!P4880), 0, '1. Raw Data'!P4880)</f>
        <v>0</v>
      </c>
      <c r="Q4880" s="9">
        <v>526</v>
      </c>
      <c r="R4880" s="9">
        <v>7</v>
      </c>
      <c r="S4880" s="9">
        <f t="shared" si="228"/>
        <v>1169.8900000000001</v>
      </c>
      <c r="T4880" s="9">
        <f t="shared" si="229"/>
        <v>469.36000000000013</v>
      </c>
      <c r="U4880" s="23">
        <f t="shared" si="230"/>
        <v>0.40120011283112095</v>
      </c>
    </row>
    <row r="4881" spans="1:21" x14ac:dyDescent="0.3">
      <c r="A4881" s="9">
        <v>2359</v>
      </c>
      <c r="B4881" s="9" t="str">
        <f>PROPER(TRIM('1. Raw Data'!B4881))</f>
        <v>Customer_4879</v>
      </c>
      <c r="C4881" s="9">
        <f>IF(OR('1. Raw Data'!C4881&lt;18, '1. Raw Data'!C4881&gt;100), MEDIAN('1. Raw Data'!$C$2:$C$5001), '1. Raw Data'!C4881)</f>
        <v>49</v>
      </c>
      <c r="D4881" s="9" t="s">
        <v>5022</v>
      </c>
      <c r="E4881" s="22">
        <v>44096</v>
      </c>
      <c r="F4881" s="9">
        <v>1</v>
      </c>
      <c r="G4881" s="9">
        <v>13421</v>
      </c>
      <c r="H4881" s="15">
        <v>44096</v>
      </c>
      <c r="I4881" s="9" t="s">
        <v>7456</v>
      </c>
      <c r="J4881" s="9">
        <v>116</v>
      </c>
      <c r="K4881" s="9" t="s">
        <v>7480</v>
      </c>
      <c r="L4881" s="9" t="str">
        <f>IF(OR('1. Raw Data'!L4881="Elec", '1. Raw Data'!L4881="elect"), "Electronics", '1. Raw Data'!L4881)</f>
        <v>Electronics</v>
      </c>
      <c r="M4881" s="9">
        <v>956.82</v>
      </c>
      <c r="N4881" s="9">
        <f>IF(ISBLANK('1. Raw Data'!N4881), MEDIAN('1. Raw Data'!$N$2:$N$5001), '1. Raw Data'!N4881)</f>
        <v>403.93</v>
      </c>
      <c r="O4881" s="9">
        <v>3</v>
      </c>
      <c r="P4881" s="9">
        <f>IF(ISBLANK('1. Raw Data'!P4881), 0, '1. Raw Data'!P4881)</f>
        <v>0</v>
      </c>
      <c r="Q4881" s="9">
        <v>1209</v>
      </c>
      <c r="R4881" s="9">
        <v>3</v>
      </c>
      <c r="S4881" s="9">
        <f t="shared" si="228"/>
        <v>2870.46</v>
      </c>
      <c r="T4881" s="9">
        <f t="shared" si="229"/>
        <v>1658.67</v>
      </c>
      <c r="U4881" s="23">
        <f t="shared" si="230"/>
        <v>0.57784118224953496</v>
      </c>
    </row>
    <row r="4882" spans="1:21" x14ac:dyDescent="0.3">
      <c r="A4882" s="9">
        <v>1592</v>
      </c>
      <c r="B4882" s="9" t="str">
        <f>PROPER(TRIM('1. Raw Data'!B4882))</f>
        <v>Customer_4880</v>
      </c>
      <c r="C4882" s="9">
        <f>IF(OR('1. Raw Data'!C4882&lt;18, '1. Raw Data'!C4882&gt;100), MEDIAN('1. Raw Data'!$C$2:$C$5001), '1. Raw Data'!C4882)</f>
        <v>47</v>
      </c>
      <c r="D4882" s="9" t="s">
        <v>5022</v>
      </c>
      <c r="E4882" s="22">
        <v>45089</v>
      </c>
      <c r="F4882" s="9">
        <v>0</v>
      </c>
      <c r="G4882" s="9">
        <v>12119</v>
      </c>
      <c r="H4882" s="15">
        <v>45266</v>
      </c>
      <c r="I4882" s="9" t="s">
        <v>7456</v>
      </c>
      <c r="J4882" s="9">
        <v>116</v>
      </c>
      <c r="K4882" s="9" t="s">
        <v>7480</v>
      </c>
      <c r="L4882" s="9" t="str">
        <f>IF(OR('1. Raw Data'!L4882="Elec", '1. Raw Data'!L4882="elect"), "Electronics", '1. Raw Data'!L4882)</f>
        <v>Sports</v>
      </c>
      <c r="M4882" s="9">
        <v>496.64</v>
      </c>
      <c r="N4882" s="9">
        <f>IF(ISBLANK('1. Raw Data'!N4882), MEDIAN('1. Raw Data'!$N$2:$N$5001), '1. Raw Data'!N4882)</f>
        <v>241.35</v>
      </c>
      <c r="O4882" s="9">
        <v>3</v>
      </c>
      <c r="P4882" s="9">
        <f>IF(ISBLANK('1. Raw Data'!P4882), 0, '1. Raw Data'!P4882)</f>
        <v>0.2</v>
      </c>
      <c r="Q4882" s="9">
        <v>569</v>
      </c>
      <c r="R4882" s="9">
        <v>6</v>
      </c>
      <c r="S4882" s="9">
        <f t="shared" si="228"/>
        <v>1191.9360000000001</v>
      </c>
      <c r="T4882" s="9">
        <f t="shared" si="229"/>
        <v>467.88600000000019</v>
      </c>
      <c r="U4882" s="23">
        <f t="shared" si="230"/>
        <v>0.39254288820876299</v>
      </c>
    </row>
    <row r="4883" spans="1:21" x14ac:dyDescent="0.3">
      <c r="A4883" s="9">
        <v>1513</v>
      </c>
      <c r="B4883" s="9" t="str">
        <f>PROPER(TRIM('1. Raw Data'!B4883))</f>
        <v>Customer_4881</v>
      </c>
      <c r="C4883" s="9">
        <f>IF(OR('1. Raw Data'!C4883&lt;18, '1. Raw Data'!C4883&gt;100), MEDIAN('1. Raw Data'!$C$2:$C$5001), '1. Raw Data'!C4883)</f>
        <v>43</v>
      </c>
      <c r="D4883" s="9" t="s">
        <v>5018</v>
      </c>
      <c r="E4883" s="22">
        <v>44719</v>
      </c>
      <c r="F4883" s="9">
        <v>0</v>
      </c>
      <c r="G4883" s="9">
        <v>13367</v>
      </c>
      <c r="H4883" s="15">
        <v>44748</v>
      </c>
      <c r="I4883" s="9" t="s">
        <v>7456</v>
      </c>
      <c r="J4883" s="9">
        <v>122</v>
      </c>
      <c r="K4883" s="9" t="s">
        <v>7465</v>
      </c>
      <c r="L4883" s="9" t="str">
        <f>IF(OR('1. Raw Data'!L4883="Elec", '1. Raw Data'!L4883="elect"), "Electronics", '1. Raw Data'!L4883)</f>
        <v>Electronics</v>
      </c>
      <c r="M4883" s="9">
        <v>609.99</v>
      </c>
      <c r="N4883" s="9">
        <f>IF(ISBLANK('1. Raw Data'!N4883), MEDIAN('1. Raw Data'!$N$2:$N$5001), '1. Raw Data'!N4883)</f>
        <v>429.51499999999999</v>
      </c>
      <c r="O4883" s="9">
        <v>2</v>
      </c>
      <c r="P4883" s="9">
        <f>IF(ISBLANK('1. Raw Data'!P4883), 0, '1. Raw Data'!P4883)</f>
        <v>0</v>
      </c>
      <c r="Q4883" s="9">
        <v>439</v>
      </c>
      <c r="R4883" s="9">
        <v>3</v>
      </c>
      <c r="S4883" s="9">
        <f t="shared" si="228"/>
        <v>1219.98</v>
      </c>
      <c r="T4883" s="9">
        <f t="shared" si="229"/>
        <v>360.95000000000005</v>
      </c>
      <c r="U4883" s="23">
        <f t="shared" si="230"/>
        <v>0.29586550599190153</v>
      </c>
    </row>
    <row r="4884" spans="1:21" x14ac:dyDescent="0.3">
      <c r="A4884" s="9">
        <v>2201</v>
      </c>
      <c r="B4884" s="9" t="str">
        <f>PROPER(TRIM('1. Raw Data'!B4884))</f>
        <v>Customer_4882</v>
      </c>
      <c r="C4884" s="9">
        <f>IF(OR('1. Raw Data'!C4884&lt;18, '1. Raw Data'!C4884&gt;100), MEDIAN('1. Raw Data'!$C$2:$C$5001), '1. Raw Data'!C4884)</f>
        <v>51</v>
      </c>
      <c r="D4884" s="9" t="s">
        <v>5020</v>
      </c>
      <c r="E4884" s="22">
        <v>45128</v>
      </c>
      <c r="F4884" s="9">
        <v>0</v>
      </c>
      <c r="G4884" s="9">
        <v>13284</v>
      </c>
      <c r="H4884" s="15">
        <v>45128</v>
      </c>
      <c r="I4884" s="9" t="s">
        <v>7457</v>
      </c>
      <c r="J4884" s="9">
        <v>143</v>
      </c>
      <c r="K4884" s="9" t="s">
        <v>7475</v>
      </c>
      <c r="L4884" s="9" t="str">
        <f>IF(OR('1. Raw Data'!L4884="Elec", '1. Raw Data'!L4884="elect"), "Electronics", '1. Raw Data'!L4884)</f>
        <v>Sports</v>
      </c>
      <c r="M4884" s="9">
        <v>493.39</v>
      </c>
      <c r="N4884" s="9">
        <f>IF(ISBLANK('1. Raw Data'!N4884), MEDIAN('1. Raw Data'!$N$2:$N$5001), '1. Raw Data'!N4884)</f>
        <v>324.24</v>
      </c>
      <c r="O4884" s="9">
        <v>2</v>
      </c>
      <c r="P4884" s="9">
        <f>IF(ISBLANK('1. Raw Data'!P4884), 0, '1. Raw Data'!P4884)</f>
        <v>0</v>
      </c>
      <c r="Q4884" s="9">
        <v>341</v>
      </c>
      <c r="R4884" s="9">
        <v>7</v>
      </c>
      <c r="S4884" s="9">
        <f t="shared" si="228"/>
        <v>986.78</v>
      </c>
      <c r="T4884" s="9">
        <f t="shared" si="229"/>
        <v>338.29999999999995</v>
      </c>
      <c r="U4884" s="23">
        <f t="shared" si="230"/>
        <v>0.34283224224244507</v>
      </c>
    </row>
    <row r="4885" spans="1:21" x14ac:dyDescent="0.3">
      <c r="A4885" s="9">
        <v>1395</v>
      </c>
      <c r="B4885" s="9" t="str">
        <f>PROPER(TRIM('1. Raw Data'!B4885))</f>
        <v>Customer_4883</v>
      </c>
      <c r="C4885" s="9">
        <f>IF(OR('1. Raw Data'!C4885&lt;18, '1. Raw Data'!C4885&gt;100), MEDIAN('1. Raw Data'!$C$2:$C$5001), '1. Raw Data'!C4885)</f>
        <v>36</v>
      </c>
      <c r="D4885" s="9" t="s">
        <v>5021</v>
      </c>
      <c r="E4885" s="22">
        <v>44710</v>
      </c>
      <c r="F4885" s="9">
        <v>0</v>
      </c>
      <c r="G4885" s="9">
        <v>12342</v>
      </c>
      <c r="H4885" s="15">
        <v>44710</v>
      </c>
      <c r="I4885" s="9" t="s">
        <v>7457</v>
      </c>
      <c r="J4885" s="9">
        <v>101</v>
      </c>
      <c r="K4885" s="9" t="s">
        <v>7478</v>
      </c>
      <c r="L4885" s="9" t="str">
        <f>IF(OR('1. Raw Data'!L4885="Elec", '1. Raw Data'!L4885="elect"), "Electronics", '1. Raw Data'!L4885)</f>
        <v>Clothing</v>
      </c>
      <c r="M4885" s="9">
        <v>912.42</v>
      </c>
      <c r="N4885" s="9">
        <f>IF(ISBLANK('1. Raw Data'!N4885), MEDIAN('1. Raw Data'!$N$2:$N$5001), '1. Raw Data'!N4885)</f>
        <v>519.21</v>
      </c>
      <c r="O4885" s="9">
        <v>2</v>
      </c>
      <c r="P4885" s="9">
        <f>IF(ISBLANK('1. Raw Data'!P4885), 0, '1. Raw Data'!P4885)</f>
        <v>0.2</v>
      </c>
      <c r="Q4885" s="9">
        <v>787</v>
      </c>
      <c r="R4885" s="9">
        <v>5</v>
      </c>
      <c r="S4885" s="9">
        <f t="shared" si="228"/>
        <v>1459.8720000000001</v>
      </c>
      <c r="T4885" s="9">
        <f t="shared" si="229"/>
        <v>421.452</v>
      </c>
      <c r="U4885" s="23">
        <f t="shared" si="230"/>
        <v>0.28869106332609978</v>
      </c>
    </row>
    <row r="4886" spans="1:21" x14ac:dyDescent="0.3">
      <c r="A4886" s="9">
        <v>1370</v>
      </c>
      <c r="B4886" s="9" t="str">
        <f>PROPER(TRIM('1. Raw Data'!B4886))</f>
        <v>Customer_4884</v>
      </c>
      <c r="C4886" s="9">
        <f>IF(OR('1. Raw Data'!C4886&lt;18, '1. Raw Data'!C4886&gt;100), MEDIAN('1. Raw Data'!$C$2:$C$5001), '1. Raw Data'!C4886)</f>
        <v>30</v>
      </c>
      <c r="D4886" s="9" t="s">
        <v>5018</v>
      </c>
      <c r="E4886" s="22">
        <v>44657</v>
      </c>
      <c r="F4886" s="9">
        <v>0</v>
      </c>
      <c r="G4886" s="9">
        <v>10170</v>
      </c>
      <c r="H4886" s="15">
        <v>44716</v>
      </c>
      <c r="I4886" s="9" t="s">
        <v>7455</v>
      </c>
      <c r="J4886" s="9">
        <v>115</v>
      </c>
      <c r="K4886" s="9" t="s">
        <v>7481</v>
      </c>
      <c r="L4886" s="9" t="str">
        <f>IF(OR('1. Raw Data'!L4886="Elec", '1. Raw Data'!L4886="elect"), "Electronics", '1. Raw Data'!L4886)</f>
        <v>Sports</v>
      </c>
      <c r="M4886" s="9">
        <v>532.30999999999995</v>
      </c>
      <c r="N4886" s="9">
        <f>IF(ISBLANK('1. Raw Data'!N4886), MEDIAN('1. Raw Data'!$N$2:$N$5001), '1. Raw Data'!N4886)</f>
        <v>220.15</v>
      </c>
      <c r="O4886" s="9">
        <v>5</v>
      </c>
      <c r="P4886" s="9">
        <f>IF(ISBLANK('1. Raw Data'!P4886), 0, '1. Raw Data'!P4886)</f>
        <v>0.2</v>
      </c>
      <c r="Q4886" s="9">
        <v>1001</v>
      </c>
      <c r="R4886" s="9">
        <v>3</v>
      </c>
      <c r="S4886" s="9">
        <f t="shared" si="228"/>
        <v>2129.2399999999998</v>
      </c>
      <c r="T4886" s="9">
        <f t="shared" si="229"/>
        <v>1028.4899999999998</v>
      </c>
      <c r="U4886" s="23">
        <f t="shared" si="230"/>
        <v>0.48303150419868118</v>
      </c>
    </row>
    <row r="4887" spans="1:21" x14ac:dyDescent="0.3">
      <c r="A4887" s="9">
        <v>1857</v>
      </c>
      <c r="B4887" s="9" t="str">
        <f>PROPER(TRIM('1. Raw Data'!B4887))</f>
        <v>Customer_4885</v>
      </c>
      <c r="C4887" s="9">
        <f>IF(OR('1. Raw Data'!C4887&lt;18, '1. Raw Data'!C4887&gt;100), MEDIAN('1. Raw Data'!$C$2:$C$5001), '1. Raw Data'!C4887)</f>
        <v>40</v>
      </c>
      <c r="D4887" s="9" t="s">
        <v>5021</v>
      </c>
      <c r="E4887" s="22">
        <v>44709</v>
      </c>
      <c r="F4887" s="9">
        <v>0</v>
      </c>
      <c r="G4887" s="9">
        <v>10245</v>
      </c>
      <c r="H4887" s="15">
        <v>44709</v>
      </c>
      <c r="I4887" s="9" t="s">
        <v>7457</v>
      </c>
      <c r="J4887" s="9">
        <v>124</v>
      </c>
      <c r="K4887" s="9" t="s">
        <v>7497</v>
      </c>
      <c r="L4887" s="9" t="str">
        <f>IF(OR('1. Raw Data'!L4887="Elec", '1. Raw Data'!L4887="elect"), "Electronics", '1. Raw Data'!L4887)</f>
        <v>Clothing</v>
      </c>
      <c r="M4887" s="9">
        <v>1102.26</v>
      </c>
      <c r="N4887" s="9">
        <f>IF(ISBLANK('1. Raw Data'!N4887), MEDIAN('1. Raw Data'!$N$2:$N$5001), '1. Raw Data'!N4887)</f>
        <v>706.06</v>
      </c>
      <c r="O4887" s="9">
        <v>3</v>
      </c>
      <c r="P4887" s="9">
        <f>IF(ISBLANK('1. Raw Data'!P4887), 0, '1. Raw Data'!P4887)</f>
        <v>0.1</v>
      </c>
      <c r="Q4887" s="9">
        <v>661</v>
      </c>
      <c r="R4887" s="9">
        <v>3</v>
      </c>
      <c r="S4887" s="9">
        <f t="shared" si="228"/>
        <v>2976.1019999999999</v>
      </c>
      <c r="T4887" s="9">
        <f t="shared" si="229"/>
        <v>857.92200000000003</v>
      </c>
      <c r="U4887" s="23">
        <f t="shared" si="230"/>
        <v>0.28827036170131271</v>
      </c>
    </row>
    <row r="4888" spans="1:21" x14ac:dyDescent="0.3">
      <c r="A4888" s="9">
        <v>1790</v>
      </c>
      <c r="B4888" s="9" t="str">
        <f>PROPER(TRIM('1. Raw Data'!B4888))</f>
        <v>Customer_4886</v>
      </c>
      <c r="C4888" s="9">
        <f>IF(OR('1. Raw Data'!C4888&lt;18, '1. Raw Data'!C4888&gt;100), MEDIAN('1. Raw Data'!$C$2:$C$5001), '1. Raw Data'!C4888)</f>
        <v>34</v>
      </c>
      <c r="D4888" s="9" t="s">
        <v>5020</v>
      </c>
      <c r="E4888" s="22">
        <v>44808</v>
      </c>
      <c r="F4888" s="9">
        <v>0</v>
      </c>
      <c r="G4888" s="9">
        <v>11164</v>
      </c>
      <c r="H4888" s="15">
        <v>44660</v>
      </c>
      <c r="I4888" s="9" t="s">
        <v>7455</v>
      </c>
      <c r="J4888" s="9">
        <v>104</v>
      </c>
      <c r="K4888" s="9" t="s">
        <v>7499</v>
      </c>
      <c r="L4888" s="9" t="str">
        <f>IF(OR('1. Raw Data'!L4888="Elec", '1. Raw Data'!L4888="elect"), "Electronics", '1. Raw Data'!L4888)</f>
        <v>Clothing</v>
      </c>
      <c r="M4888" s="9">
        <v>890.69</v>
      </c>
      <c r="N4888" s="9">
        <f>IF(ISBLANK('1. Raw Data'!N4888), MEDIAN('1. Raw Data'!$N$2:$N$5001), '1. Raw Data'!N4888)</f>
        <v>370.84</v>
      </c>
      <c r="O4888" s="9">
        <v>1</v>
      </c>
      <c r="P4888" s="9">
        <f>IF(ISBLANK('1. Raw Data'!P4888), 0, '1. Raw Data'!P4888)</f>
        <v>0.1</v>
      </c>
      <c r="Q4888" s="9">
        <v>635</v>
      </c>
      <c r="R4888" s="9">
        <v>3</v>
      </c>
      <c r="S4888" s="9">
        <f t="shared" si="228"/>
        <v>801.62100000000009</v>
      </c>
      <c r="T4888" s="9">
        <f t="shared" si="229"/>
        <v>430.78100000000012</v>
      </c>
      <c r="U4888" s="23">
        <f t="shared" si="230"/>
        <v>0.53738736884388016</v>
      </c>
    </row>
    <row r="4889" spans="1:21" x14ac:dyDescent="0.3">
      <c r="A4889" s="9">
        <v>1657</v>
      </c>
      <c r="B4889" s="9" t="str">
        <f>PROPER(TRIM('1. Raw Data'!B4889))</f>
        <v>Customer_4887</v>
      </c>
      <c r="C4889" s="9">
        <f>IF(OR('1. Raw Data'!C4889&lt;18, '1. Raw Data'!C4889&gt;100), MEDIAN('1. Raw Data'!$C$2:$C$5001), '1. Raw Data'!C4889)</f>
        <v>53</v>
      </c>
      <c r="D4889" s="9" t="s">
        <v>5020</v>
      </c>
      <c r="E4889" s="22">
        <v>44616</v>
      </c>
      <c r="F4889" s="9">
        <v>0</v>
      </c>
      <c r="G4889" s="9">
        <v>11639</v>
      </c>
      <c r="H4889" s="15">
        <v>44616</v>
      </c>
      <c r="I4889" s="9" t="s">
        <v>7457</v>
      </c>
      <c r="J4889" s="9">
        <v>118</v>
      </c>
      <c r="K4889" s="9" t="s">
        <v>7501</v>
      </c>
      <c r="L4889" s="9" t="str">
        <f>IF(OR('1. Raw Data'!L4889="Elec", '1. Raw Data'!L4889="elect"), "Electronics", '1. Raw Data'!L4889)</f>
        <v>Electronics</v>
      </c>
      <c r="M4889" s="9">
        <v>261.27</v>
      </c>
      <c r="N4889" s="9">
        <f>IF(ISBLANK('1. Raw Data'!N4889), MEDIAN('1. Raw Data'!$N$2:$N$5001), '1. Raw Data'!N4889)</f>
        <v>177.74</v>
      </c>
      <c r="O4889" s="9">
        <v>2</v>
      </c>
      <c r="P4889" s="9">
        <f>IF(ISBLANK('1. Raw Data'!P4889), 0, '1. Raw Data'!P4889)</f>
        <v>0</v>
      </c>
      <c r="Q4889" s="9">
        <v>350</v>
      </c>
      <c r="R4889" s="9">
        <v>3</v>
      </c>
      <c r="S4889" s="9">
        <f t="shared" si="228"/>
        <v>522.54</v>
      </c>
      <c r="T4889" s="9">
        <f t="shared" si="229"/>
        <v>167.05999999999995</v>
      </c>
      <c r="U4889" s="23">
        <f t="shared" si="230"/>
        <v>0.31970758219466444</v>
      </c>
    </row>
    <row r="4890" spans="1:21" x14ac:dyDescent="0.3">
      <c r="A4890" s="9">
        <v>2341</v>
      </c>
      <c r="B4890" s="9" t="str">
        <f>PROPER(TRIM('1. Raw Data'!B4890))</f>
        <v>Customer_4888</v>
      </c>
      <c r="C4890" s="9">
        <f>IF(OR('1. Raw Data'!C4890&lt;18, '1. Raw Data'!C4890&gt;100), MEDIAN('1. Raw Data'!$C$2:$C$5001), '1. Raw Data'!C4890)</f>
        <v>25</v>
      </c>
      <c r="D4890" s="9" t="s">
        <v>5023</v>
      </c>
      <c r="E4890" s="22">
        <v>44105</v>
      </c>
      <c r="F4890" s="9">
        <v>0</v>
      </c>
      <c r="G4890" s="9">
        <v>10616</v>
      </c>
      <c r="H4890" s="15">
        <v>43840</v>
      </c>
      <c r="I4890" s="9" t="s">
        <v>7456</v>
      </c>
      <c r="J4890" s="9">
        <v>117</v>
      </c>
      <c r="K4890" s="9" t="s">
        <v>7483</v>
      </c>
      <c r="L4890" s="9" t="str">
        <f>IF(OR('1. Raw Data'!L4890="Elec", '1. Raw Data'!L4890="elect"), "Electronics", '1. Raw Data'!L4890)</f>
        <v>Sports</v>
      </c>
      <c r="M4890" s="9">
        <v>499.89</v>
      </c>
      <c r="N4890" s="9">
        <f>IF(ISBLANK('1. Raw Data'!N4890), MEDIAN('1. Raw Data'!$N$2:$N$5001), '1. Raw Data'!N4890)</f>
        <v>231.71</v>
      </c>
      <c r="O4890" s="9">
        <v>2</v>
      </c>
      <c r="P4890" s="9">
        <f>IF(ISBLANK('1. Raw Data'!P4890), 0, '1. Raw Data'!P4890)</f>
        <v>0</v>
      </c>
      <c r="Q4890" s="9">
        <v>627</v>
      </c>
      <c r="R4890" s="9">
        <v>7</v>
      </c>
      <c r="S4890" s="9">
        <f t="shared" si="228"/>
        <v>999.78</v>
      </c>
      <c r="T4890" s="9">
        <f t="shared" si="229"/>
        <v>536.3599999999999</v>
      </c>
      <c r="U4890" s="23">
        <f t="shared" si="230"/>
        <v>0.53647802516553633</v>
      </c>
    </row>
    <row r="4891" spans="1:21" x14ac:dyDescent="0.3">
      <c r="A4891" s="9">
        <v>1735</v>
      </c>
      <c r="B4891" s="9" t="str">
        <f>PROPER(TRIM('1. Raw Data'!B4891))</f>
        <v>Customer_4889</v>
      </c>
      <c r="C4891" s="9">
        <f>IF(OR('1. Raw Data'!C4891&lt;18, '1. Raw Data'!C4891&gt;100), MEDIAN('1. Raw Data'!$C$2:$C$5001), '1. Raw Data'!C4891)</f>
        <v>43</v>
      </c>
      <c r="D4891" s="9" t="s">
        <v>5019</v>
      </c>
      <c r="E4891" s="22">
        <v>43908</v>
      </c>
      <c r="F4891" s="9">
        <v>0</v>
      </c>
      <c r="G4891" s="9">
        <v>10239</v>
      </c>
      <c r="H4891" s="15">
        <v>43908</v>
      </c>
      <c r="I4891" s="9" t="s">
        <v>7456</v>
      </c>
      <c r="J4891" s="9">
        <v>107</v>
      </c>
      <c r="K4891" s="9" t="s">
        <v>7485</v>
      </c>
      <c r="L4891" s="9" t="str">
        <f>IF(OR('1. Raw Data'!L4891="Elec", '1. Raw Data'!L4891="elect"), "Electronics", '1. Raw Data'!L4891)</f>
        <v>Sports</v>
      </c>
      <c r="M4891" s="9">
        <v>371.1</v>
      </c>
      <c r="N4891" s="9">
        <f>IF(ISBLANK('1. Raw Data'!N4891), MEDIAN('1. Raw Data'!$N$2:$N$5001), '1. Raw Data'!N4891)</f>
        <v>202.76</v>
      </c>
      <c r="O4891" s="9">
        <v>3</v>
      </c>
      <c r="P4891" s="9">
        <f>IF(ISBLANK('1. Raw Data'!P4891), 0, '1. Raw Data'!P4891)</f>
        <v>0.05</v>
      </c>
      <c r="Q4891" s="9">
        <v>800</v>
      </c>
      <c r="R4891" s="9">
        <v>5</v>
      </c>
      <c r="S4891" s="9">
        <f t="shared" si="228"/>
        <v>1057.6350000000002</v>
      </c>
      <c r="T4891" s="9">
        <f t="shared" si="229"/>
        <v>449.35500000000025</v>
      </c>
      <c r="U4891" s="23">
        <f t="shared" si="230"/>
        <v>0.42486774737976729</v>
      </c>
    </row>
    <row r="4892" spans="1:21" x14ac:dyDescent="0.3">
      <c r="A4892" s="9">
        <v>2392</v>
      </c>
      <c r="B4892" s="9" t="str">
        <f>PROPER(TRIM('1. Raw Data'!B4892))</f>
        <v>Customer_4890</v>
      </c>
      <c r="C4892" s="9">
        <f>IF(OR('1. Raw Data'!C4892&lt;18, '1. Raw Data'!C4892&gt;100), MEDIAN('1. Raw Data'!$C$2:$C$5001), '1. Raw Data'!C4892)</f>
        <v>38</v>
      </c>
      <c r="D4892" s="9" t="s">
        <v>5020</v>
      </c>
      <c r="E4892" s="22">
        <v>44924</v>
      </c>
      <c r="F4892" s="9">
        <v>0</v>
      </c>
      <c r="G4892" s="9">
        <v>11956</v>
      </c>
      <c r="H4892" s="15">
        <v>44924</v>
      </c>
      <c r="I4892" s="9" t="s">
        <v>7456</v>
      </c>
      <c r="J4892" s="9">
        <v>145</v>
      </c>
      <c r="K4892" s="9" t="s">
        <v>7470</v>
      </c>
      <c r="L4892" s="9" t="str">
        <f>IF(OR('1. Raw Data'!L4892="Elec", '1. Raw Data'!L4892="elect"), "Electronics", '1. Raw Data'!L4892)</f>
        <v>Sports</v>
      </c>
      <c r="M4892" s="9">
        <v>615.95000000000005</v>
      </c>
      <c r="N4892" s="9">
        <f>IF(ISBLANK('1. Raw Data'!N4892), MEDIAN('1. Raw Data'!$N$2:$N$5001), '1. Raw Data'!N4892)</f>
        <v>259.74</v>
      </c>
      <c r="O4892" s="9">
        <v>1</v>
      </c>
      <c r="P4892" s="9">
        <f>IF(ISBLANK('1. Raw Data'!P4892), 0, '1. Raw Data'!P4892)</f>
        <v>0.2</v>
      </c>
      <c r="Q4892" s="9">
        <v>543</v>
      </c>
      <c r="R4892" s="9">
        <v>5</v>
      </c>
      <c r="S4892" s="9">
        <f t="shared" si="228"/>
        <v>492.76000000000005</v>
      </c>
      <c r="T4892" s="9">
        <f t="shared" si="229"/>
        <v>233.02000000000004</v>
      </c>
      <c r="U4892" s="23">
        <f t="shared" si="230"/>
        <v>0.47288740969234522</v>
      </c>
    </row>
    <row r="4893" spans="1:21" x14ac:dyDescent="0.3">
      <c r="A4893" s="9">
        <v>1383</v>
      </c>
      <c r="B4893" s="9" t="str">
        <f>PROPER(TRIM('1. Raw Data'!B4893))</f>
        <v>Customer_4891</v>
      </c>
      <c r="C4893" s="9">
        <f>IF(OR('1. Raw Data'!C4893&lt;18, '1. Raw Data'!C4893&gt;100), MEDIAN('1. Raw Data'!$C$2:$C$5001), '1. Raw Data'!C4893)</f>
        <v>30</v>
      </c>
      <c r="D4893" s="9" t="s">
        <v>5020</v>
      </c>
      <c r="E4893" s="22">
        <v>44239</v>
      </c>
      <c r="F4893" s="9">
        <v>1</v>
      </c>
      <c r="G4893" s="9">
        <v>12358</v>
      </c>
      <c r="H4893" s="15">
        <v>44532</v>
      </c>
      <c r="I4893" s="9" t="s">
        <v>7455</v>
      </c>
      <c r="J4893" s="9">
        <v>110</v>
      </c>
      <c r="K4893" s="9" t="s">
        <v>7493</v>
      </c>
      <c r="L4893" s="9" t="str">
        <f>IF(OR('1. Raw Data'!L4893="Elec", '1. Raw Data'!L4893="elect"), "Electronics", '1. Raw Data'!L4893)</f>
        <v>Clothing</v>
      </c>
      <c r="M4893" s="9">
        <v>798.18</v>
      </c>
      <c r="N4893" s="9">
        <f>IF(ISBLANK('1. Raw Data'!N4893), MEDIAN('1. Raw Data'!$N$2:$N$5001), '1. Raw Data'!N4893)</f>
        <v>453.78</v>
      </c>
      <c r="O4893" s="9">
        <v>2</v>
      </c>
      <c r="P4893" s="9">
        <f>IF(ISBLANK('1. Raw Data'!P4893), 0, '1. Raw Data'!P4893)</f>
        <v>0</v>
      </c>
      <c r="Q4893" s="9">
        <v>485</v>
      </c>
      <c r="R4893" s="9">
        <v>5</v>
      </c>
      <c r="S4893" s="9">
        <f t="shared" si="228"/>
        <v>1596.36</v>
      </c>
      <c r="T4893" s="9">
        <f t="shared" si="229"/>
        <v>688.8</v>
      </c>
      <c r="U4893" s="23">
        <f t="shared" si="230"/>
        <v>0.43148162068706308</v>
      </c>
    </row>
    <row r="4894" spans="1:21" x14ac:dyDescent="0.3">
      <c r="A4894" s="9">
        <v>1061</v>
      </c>
      <c r="B4894" s="9" t="str">
        <f>PROPER(TRIM('1. Raw Data'!B4894))</f>
        <v>Customer_4892</v>
      </c>
      <c r="C4894" s="9">
        <f>IF(OR('1. Raw Data'!C4894&lt;18, '1. Raw Data'!C4894&gt;100), MEDIAN('1. Raw Data'!$C$2:$C$5001), '1. Raw Data'!C4894)</f>
        <v>40</v>
      </c>
      <c r="D4894" s="9" t="s">
        <v>5021</v>
      </c>
      <c r="E4894" s="22">
        <v>45414</v>
      </c>
      <c r="F4894" s="9">
        <v>0</v>
      </c>
      <c r="G4894" s="9">
        <v>11439</v>
      </c>
      <c r="H4894" s="15">
        <v>45327</v>
      </c>
      <c r="I4894" s="9" t="s">
        <v>7456</v>
      </c>
      <c r="J4894" s="9">
        <v>101</v>
      </c>
      <c r="K4894" s="9" t="s">
        <v>7478</v>
      </c>
      <c r="L4894" s="9" t="str">
        <f>IF(OR('1. Raw Data'!L4894="Elec", '1. Raw Data'!L4894="elect"), "Electronics", '1. Raw Data'!L4894)</f>
        <v>Home Appliances</v>
      </c>
      <c r="M4894" s="9">
        <v>784.81</v>
      </c>
      <c r="N4894" s="9">
        <f>IF(ISBLANK('1. Raw Data'!N4894), MEDIAN('1. Raw Data'!$N$2:$N$5001), '1. Raw Data'!N4894)</f>
        <v>430.99</v>
      </c>
      <c r="O4894" s="9">
        <v>3</v>
      </c>
      <c r="P4894" s="9">
        <f>IF(ISBLANK('1. Raw Data'!P4894), 0, '1. Raw Data'!P4894)</f>
        <v>0</v>
      </c>
      <c r="Q4894" s="9">
        <v>331</v>
      </c>
      <c r="R4894" s="9">
        <v>3</v>
      </c>
      <c r="S4894" s="9">
        <f t="shared" si="228"/>
        <v>2354.4299999999998</v>
      </c>
      <c r="T4894" s="9">
        <f t="shared" si="229"/>
        <v>1061.4599999999998</v>
      </c>
      <c r="U4894" s="23">
        <f t="shared" si="230"/>
        <v>0.45083523400568287</v>
      </c>
    </row>
    <row r="4895" spans="1:21" x14ac:dyDescent="0.3">
      <c r="A4895" s="9">
        <v>1504</v>
      </c>
      <c r="B4895" s="9" t="str">
        <f>PROPER(TRIM('1. Raw Data'!B4895))</f>
        <v>Customer_4893</v>
      </c>
      <c r="C4895" s="9">
        <f>IF(OR('1. Raw Data'!C4895&lt;18, '1. Raw Data'!C4895&gt;100), MEDIAN('1. Raw Data'!$C$2:$C$5001), '1. Raw Data'!C4895)</f>
        <v>60</v>
      </c>
      <c r="D4895" s="9" t="s">
        <v>5020</v>
      </c>
      <c r="E4895" s="22">
        <v>44595</v>
      </c>
      <c r="F4895" s="9">
        <v>0</v>
      </c>
      <c r="G4895" s="9">
        <v>10397</v>
      </c>
      <c r="H4895" s="15">
        <v>44622</v>
      </c>
      <c r="I4895" s="9" t="s">
        <v>7457</v>
      </c>
      <c r="J4895" s="9">
        <v>102</v>
      </c>
      <c r="K4895" s="9" t="s">
        <v>7494</v>
      </c>
      <c r="L4895" s="9" t="str">
        <f>IF(OR('1. Raw Data'!L4895="Elec", '1. Raw Data'!L4895="elect"), "Electronics", '1. Raw Data'!L4895)</f>
        <v>Sports</v>
      </c>
      <c r="M4895" s="9">
        <v>1144.06</v>
      </c>
      <c r="N4895" s="9">
        <f>IF(ISBLANK('1. Raw Data'!N4895), MEDIAN('1. Raw Data'!$N$2:$N$5001), '1. Raw Data'!N4895)</f>
        <v>598.42999999999995</v>
      </c>
      <c r="O4895" s="9">
        <v>4</v>
      </c>
      <c r="P4895" s="9">
        <f>IF(ISBLANK('1. Raw Data'!P4895), 0, '1. Raw Data'!P4895)</f>
        <v>0</v>
      </c>
      <c r="Q4895" s="9">
        <v>812</v>
      </c>
      <c r="R4895" s="9">
        <v>5</v>
      </c>
      <c r="S4895" s="9">
        <f t="shared" si="228"/>
        <v>4576.24</v>
      </c>
      <c r="T4895" s="9">
        <f t="shared" si="229"/>
        <v>2182.52</v>
      </c>
      <c r="U4895" s="23">
        <f t="shared" si="230"/>
        <v>0.47692428718773494</v>
      </c>
    </row>
    <row r="4896" spans="1:21" x14ac:dyDescent="0.3">
      <c r="A4896" s="9">
        <v>1238</v>
      </c>
      <c r="B4896" s="9" t="str">
        <f>PROPER(TRIM('1. Raw Data'!B4896))</f>
        <v>Customer_4894</v>
      </c>
      <c r="C4896" s="9">
        <f>IF(OR('1. Raw Data'!C4896&lt;18, '1. Raw Data'!C4896&gt;100), MEDIAN('1. Raw Data'!$C$2:$C$5001), '1. Raw Data'!C4896)</f>
        <v>47</v>
      </c>
      <c r="D4896" s="9" t="s">
        <v>5018</v>
      </c>
      <c r="E4896" s="22">
        <v>43859</v>
      </c>
      <c r="F4896" s="9">
        <v>0</v>
      </c>
      <c r="G4896" s="9">
        <v>11856</v>
      </c>
      <c r="H4896" s="15">
        <v>43859</v>
      </c>
      <c r="I4896" s="9" t="s">
        <v>7456</v>
      </c>
      <c r="J4896" s="9">
        <v>149</v>
      </c>
      <c r="K4896" s="9" t="s">
        <v>7467</v>
      </c>
      <c r="L4896" s="9" t="str">
        <f>IF(OR('1. Raw Data'!L4896="Elec", '1. Raw Data'!L4896="elect"), "Electronics", '1. Raw Data'!L4896)</f>
        <v>Sports</v>
      </c>
      <c r="M4896" s="9">
        <v>324.3</v>
      </c>
      <c r="N4896" s="9">
        <f>IF(ISBLANK('1. Raw Data'!N4896), MEDIAN('1. Raw Data'!$N$2:$N$5001), '1. Raw Data'!N4896)</f>
        <v>429.51499999999999</v>
      </c>
      <c r="O4896" s="9">
        <v>5</v>
      </c>
      <c r="P4896" s="9">
        <f>IF(ISBLANK('1. Raw Data'!P4896), 0, '1. Raw Data'!P4896)</f>
        <v>0</v>
      </c>
      <c r="Q4896" s="9">
        <v>596</v>
      </c>
      <c r="R4896" s="9">
        <v>3</v>
      </c>
      <c r="S4896" s="9">
        <f t="shared" si="228"/>
        <v>1621.5</v>
      </c>
      <c r="T4896" s="9">
        <f t="shared" si="229"/>
        <v>-526.07499999999982</v>
      </c>
      <c r="U4896" s="23">
        <f t="shared" si="230"/>
        <v>-0.32443724946037611</v>
      </c>
    </row>
    <row r="4897" spans="1:21" x14ac:dyDescent="0.3">
      <c r="A4897" s="9">
        <v>1194</v>
      </c>
      <c r="B4897" s="9" t="str">
        <f>PROPER(TRIM('1. Raw Data'!B4897))</f>
        <v>Customer_4895</v>
      </c>
      <c r="C4897" s="9">
        <f>IF(OR('1. Raw Data'!C4897&lt;18, '1. Raw Data'!C4897&gt;100), MEDIAN('1. Raw Data'!$C$2:$C$5001), '1. Raw Data'!C4897)</f>
        <v>79</v>
      </c>
      <c r="D4897" s="9" t="s">
        <v>5023</v>
      </c>
      <c r="E4897" s="22">
        <v>44490</v>
      </c>
      <c r="F4897" s="9">
        <v>1</v>
      </c>
      <c r="G4897" s="9">
        <v>10922</v>
      </c>
      <c r="H4897" s="15">
        <v>44490</v>
      </c>
      <c r="I4897" s="9" t="s">
        <v>7456</v>
      </c>
      <c r="J4897" s="9">
        <v>122</v>
      </c>
      <c r="K4897" s="9" t="s">
        <v>7465</v>
      </c>
      <c r="L4897" s="9" t="str">
        <f>IF(OR('1. Raw Data'!L4897="Elec", '1. Raw Data'!L4897="elect"), "Electronics", '1. Raw Data'!L4897)</f>
        <v>Home Appliances</v>
      </c>
      <c r="M4897" s="9">
        <v>1422.39</v>
      </c>
      <c r="N4897" s="9">
        <f>IF(ISBLANK('1. Raw Data'!N4897), MEDIAN('1. Raw Data'!$N$2:$N$5001), '1. Raw Data'!N4897)</f>
        <v>944.01</v>
      </c>
      <c r="O4897" s="9">
        <v>3</v>
      </c>
      <c r="P4897" s="9">
        <f>IF(ISBLANK('1. Raw Data'!P4897), 0, '1. Raw Data'!P4897)</f>
        <v>0</v>
      </c>
      <c r="Q4897" s="9">
        <v>1117</v>
      </c>
      <c r="R4897" s="9">
        <v>4</v>
      </c>
      <c r="S4897" s="9">
        <f t="shared" si="228"/>
        <v>4267.17</v>
      </c>
      <c r="T4897" s="9">
        <f t="shared" si="229"/>
        <v>1435.1400000000003</v>
      </c>
      <c r="U4897" s="23">
        <f t="shared" si="230"/>
        <v>0.33632126210111157</v>
      </c>
    </row>
    <row r="4898" spans="1:21" x14ac:dyDescent="0.3">
      <c r="A4898" s="9">
        <v>1677</v>
      </c>
      <c r="B4898" s="9" t="str">
        <f>PROPER(TRIM('1. Raw Data'!B4898))</f>
        <v>Customer_4896</v>
      </c>
      <c r="C4898" s="9">
        <f>IF(OR('1. Raw Data'!C4898&lt;18, '1. Raw Data'!C4898&gt;100), MEDIAN('1. Raw Data'!$C$2:$C$5001), '1. Raw Data'!C4898)</f>
        <v>56</v>
      </c>
      <c r="D4898" s="9" t="s">
        <v>5023</v>
      </c>
      <c r="E4898" s="22">
        <v>44918</v>
      </c>
      <c r="F4898" s="9">
        <v>0</v>
      </c>
      <c r="G4898" s="9">
        <v>10791</v>
      </c>
      <c r="H4898" s="15">
        <v>44918</v>
      </c>
      <c r="I4898" s="9" t="s">
        <v>7457</v>
      </c>
      <c r="J4898" s="9">
        <v>132</v>
      </c>
      <c r="K4898" s="9" t="s">
        <v>7506</v>
      </c>
      <c r="L4898" s="9" t="str">
        <f>IF(OR('1. Raw Data'!L4898="Elec", '1. Raw Data'!L4898="elect"), "Electronics", '1. Raw Data'!L4898)</f>
        <v>Electronics</v>
      </c>
      <c r="M4898" s="9">
        <v>547.13</v>
      </c>
      <c r="N4898" s="9">
        <f>IF(ISBLANK('1. Raw Data'!N4898), MEDIAN('1. Raw Data'!$N$2:$N$5001), '1. Raw Data'!N4898)</f>
        <v>350.6</v>
      </c>
      <c r="O4898" s="9">
        <v>2</v>
      </c>
      <c r="P4898" s="9">
        <f>IF(ISBLANK('1. Raw Data'!P4898), 0, '1. Raw Data'!P4898)</f>
        <v>0.05</v>
      </c>
      <c r="Q4898" s="9">
        <v>740</v>
      </c>
      <c r="R4898" s="9">
        <v>2</v>
      </c>
      <c r="S4898" s="9">
        <f t="shared" si="228"/>
        <v>1039.547</v>
      </c>
      <c r="T4898" s="9">
        <f t="shared" si="229"/>
        <v>338.34699999999998</v>
      </c>
      <c r="U4898" s="23">
        <f t="shared" si="230"/>
        <v>0.32547542342962843</v>
      </c>
    </row>
    <row r="4899" spans="1:21" x14ac:dyDescent="0.3">
      <c r="A4899" s="9">
        <v>2245</v>
      </c>
      <c r="B4899" s="9" t="str">
        <f>PROPER(TRIM('1. Raw Data'!B4899))</f>
        <v>Customer_4897</v>
      </c>
      <c r="C4899" s="9">
        <f>IF(OR('1. Raw Data'!C4899&lt;18, '1. Raw Data'!C4899&gt;100), MEDIAN('1. Raw Data'!$C$2:$C$5001), '1. Raw Data'!C4899)</f>
        <v>60</v>
      </c>
      <c r="D4899" s="9" t="s">
        <v>5018</v>
      </c>
      <c r="E4899" s="22">
        <v>44221</v>
      </c>
      <c r="F4899" s="9">
        <v>1</v>
      </c>
      <c r="G4899" s="9">
        <v>11906</v>
      </c>
      <c r="H4899" s="15">
        <v>44221</v>
      </c>
      <c r="I4899" s="9" t="s">
        <v>7455</v>
      </c>
      <c r="J4899" s="9">
        <v>129</v>
      </c>
      <c r="K4899" s="9" t="s">
        <v>7471</v>
      </c>
      <c r="L4899" s="9" t="str">
        <f>IF(OR('1. Raw Data'!L4899="Elec", '1. Raw Data'!L4899="elect"), "Electronics", '1. Raw Data'!L4899)</f>
        <v>Sports</v>
      </c>
      <c r="M4899" s="9">
        <v>485.36</v>
      </c>
      <c r="N4899" s="9">
        <f>IF(ISBLANK('1. Raw Data'!N4899), MEDIAN('1. Raw Data'!$N$2:$N$5001), '1. Raw Data'!N4899)</f>
        <v>286.32</v>
      </c>
      <c r="O4899" s="9">
        <v>1</v>
      </c>
      <c r="P4899" s="9">
        <f>IF(ISBLANK('1. Raw Data'!P4899), 0, '1. Raw Data'!P4899)</f>
        <v>0</v>
      </c>
      <c r="Q4899" s="9">
        <v>576</v>
      </c>
      <c r="R4899" s="9">
        <v>4</v>
      </c>
      <c r="S4899" s="9">
        <f t="shared" si="228"/>
        <v>485.36</v>
      </c>
      <c r="T4899" s="9">
        <f t="shared" si="229"/>
        <v>199.04000000000002</v>
      </c>
      <c r="U4899" s="23">
        <f t="shared" si="230"/>
        <v>0.41008735783748151</v>
      </c>
    </row>
    <row r="4900" spans="1:21" x14ac:dyDescent="0.3">
      <c r="A4900" s="9">
        <v>1060</v>
      </c>
      <c r="B4900" s="9" t="str">
        <f>PROPER(TRIM('1. Raw Data'!B4900))</f>
        <v>Customer_4898</v>
      </c>
      <c r="C4900" s="9">
        <f>IF(OR('1. Raw Data'!C4900&lt;18, '1. Raw Data'!C4900&gt;100), MEDIAN('1. Raw Data'!$C$2:$C$5001), '1. Raw Data'!C4900)</f>
        <v>40</v>
      </c>
      <c r="D4900" s="9" t="s">
        <v>5022</v>
      </c>
      <c r="E4900" s="22">
        <v>43867</v>
      </c>
      <c r="F4900" s="9">
        <v>0</v>
      </c>
      <c r="G4900" s="9">
        <v>11904</v>
      </c>
      <c r="H4900" s="15">
        <v>43984</v>
      </c>
      <c r="I4900" s="9" t="s">
        <v>7456</v>
      </c>
      <c r="J4900" s="9">
        <v>135</v>
      </c>
      <c r="K4900" s="9" t="s">
        <v>7458</v>
      </c>
      <c r="L4900" s="9" t="str">
        <f>IF(OR('1. Raw Data'!L4900="Elec", '1. Raw Data'!L4900="elect"), "Electronics", '1. Raw Data'!L4900)</f>
        <v>Home Appliances</v>
      </c>
      <c r="M4900" s="9">
        <v>1043.51</v>
      </c>
      <c r="N4900" s="9">
        <f>IF(ISBLANK('1. Raw Data'!N4900), MEDIAN('1. Raw Data'!$N$2:$N$5001), '1. Raw Data'!N4900)</f>
        <v>596.54</v>
      </c>
      <c r="O4900" s="9">
        <v>4</v>
      </c>
      <c r="P4900" s="9">
        <f>IF(ISBLANK('1. Raw Data'!P4900), 0, '1. Raw Data'!P4900)</f>
        <v>0</v>
      </c>
      <c r="Q4900" s="9">
        <v>688</v>
      </c>
      <c r="R4900" s="9">
        <v>6</v>
      </c>
      <c r="S4900" s="9">
        <f t="shared" si="228"/>
        <v>4174.04</v>
      </c>
      <c r="T4900" s="9">
        <f t="shared" si="229"/>
        <v>1787.88</v>
      </c>
      <c r="U4900" s="23">
        <f t="shared" si="230"/>
        <v>0.42833322153117848</v>
      </c>
    </row>
    <row r="4901" spans="1:21" x14ac:dyDescent="0.3">
      <c r="A4901" s="9">
        <v>2152</v>
      </c>
      <c r="B4901" s="9" t="str">
        <f>PROPER(TRIM('1. Raw Data'!B4901))</f>
        <v>Customer_4899</v>
      </c>
      <c r="C4901" s="9">
        <f>IF(OR('1. Raw Data'!C4901&lt;18, '1. Raw Data'!C4901&gt;100), MEDIAN('1. Raw Data'!$C$2:$C$5001), '1. Raw Data'!C4901)</f>
        <v>40</v>
      </c>
      <c r="D4901" s="9" t="s">
        <v>5020</v>
      </c>
      <c r="E4901" s="22">
        <v>45216</v>
      </c>
      <c r="F4901" s="9">
        <v>0</v>
      </c>
      <c r="G4901" s="9">
        <v>12069</v>
      </c>
      <c r="H4901" s="15">
        <v>45216</v>
      </c>
      <c r="I4901" s="9" t="s">
        <v>7455</v>
      </c>
      <c r="J4901" s="9">
        <v>117</v>
      </c>
      <c r="K4901" s="9" t="s">
        <v>7483</v>
      </c>
      <c r="L4901" s="9" t="str">
        <f>IF(OR('1. Raw Data'!L4901="Elec", '1. Raw Data'!L4901="elect"), "Electronics", '1. Raw Data'!L4901)</f>
        <v>Sports</v>
      </c>
      <c r="M4901" s="9">
        <v>1218</v>
      </c>
      <c r="N4901" s="9">
        <f>IF(ISBLANK('1. Raw Data'!N4901), MEDIAN('1. Raw Data'!$N$2:$N$5001), '1. Raw Data'!N4901)</f>
        <v>741.13</v>
      </c>
      <c r="O4901" s="9">
        <v>1</v>
      </c>
      <c r="P4901" s="9">
        <f>IF(ISBLANK('1. Raw Data'!P4901), 0, '1. Raw Data'!P4901)</f>
        <v>0</v>
      </c>
      <c r="Q4901" s="9">
        <v>442</v>
      </c>
      <c r="R4901" s="9">
        <v>6</v>
      </c>
      <c r="S4901" s="9">
        <f t="shared" si="228"/>
        <v>1218</v>
      </c>
      <c r="T4901" s="9">
        <f t="shared" si="229"/>
        <v>476.87</v>
      </c>
      <c r="U4901" s="23">
        <f t="shared" si="230"/>
        <v>0.39151888341543517</v>
      </c>
    </row>
    <row r="4902" spans="1:21" x14ac:dyDescent="0.3">
      <c r="A4902" s="9">
        <v>1989</v>
      </c>
      <c r="B4902" s="9" t="str">
        <f>PROPER(TRIM('1. Raw Data'!B4902))</f>
        <v>Customer_4900</v>
      </c>
      <c r="C4902" s="9">
        <f>IF(OR('1. Raw Data'!C4902&lt;18, '1. Raw Data'!C4902&gt;100), MEDIAN('1. Raw Data'!$C$2:$C$5001), '1. Raw Data'!C4902)</f>
        <v>40</v>
      </c>
      <c r="D4902" s="9" t="s">
        <v>5019</v>
      </c>
      <c r="E4902" s="22">
        <v>44075</v>
      </c>
      <c r="F4902" s="9">
        <v>0</v>
      </c>
      <c r="G4902" s="9">
        <v>13149</v>
      </c>
      <c r="H4902" s="15">
        <v>43839</v>
      </c>
      <c r="I4902" s="9" t="s">
        <v>7455</v>
      </c>
      <c r="J4902" s="9">
        <v>112</v>
      </c>
      <c r="K4902" s="9" t="s">
        <v>7492</v>
      </c>
      <c r="L4902" s="9" t="str">
        <f>IF(OR('1. Raw Data'!L4902="Elec", '1. Raw Data'!L4902="elect"), "Electronics", '1. Raw Data'!L4902)</f>
        <v>Clothing</v>
      </c>
      <c r="M4902" s="9">
        <v>598.78</v>
      </c>
      <c r="N4902" s="9">
        <f>IF(ISBLANK('1. Raw Data'!N4902), MEDIAN('1. Raw Data'!$N$2:$N$5001), '1. Raw Data'!N4902)</f>
        <v>265.38</v>
      </c>
      <c r="O4902" s="9">
        <v>1</v>
      </c>
      <c r="P4902" s="9">
        <f>IF(ISBLANK('1. Raw Data'!P4902), 0, '1. Raw Data'!P4902)</f>
        <v>0</v>
      </c>
      <c r="Q4902" s="9">
        <v>565</v>
      </c>
      <c r="R4902" s="9">
        <v>7</v>
      </c>
      <c r="S4902" s="9">
        <f t="shared" si="228"/>
        <v>598.78</v>
      </c>
      <c r="T4902" s="9">
        <f t="shared" si="229"/>
        <v>333.4</v>
      </c>
      <c r="U4902" s="23">
        <f t="shared" si="230"/>
        <v>0.55679882427602789</v>
      </c>
    </row>
    <row r="4903" spans="1:21" x14ac:dyDescent="0.3">
      <c r="A4903" s="9">
        <v>1684</v>
      </c>
      <c r="B4903" s="9" t="str">
        <f>PROPER(TRIM('1. Raw Data'!B4903))</f>
        <v>Customer_4901</v>
      </c>
      <c r="C4903" s="9">
        <f>IF(OR('1. Raw Data'!C4903&lt;18, '1. Raw Data'!C4903&gt;100), MEDIAN('1. Raw Data'!$C$2:$C$5001), '1. Raw Data'!C4903)</f>
        <v>22</v>
      </c>
      <c r="D4903" s="9" t="s">
        <v>5020</v>
      </c>
      <c r="E4903" s="22">
        <v>45114</v>
      </c>
      <c r="F4903" s="9">
        <v>0</v>
      </c>
      <c r="G4903" s="9">
        <v>10812</v>
      </c>
      <c r="H4903" s="15">
        <v>45114</v>
      </c>
      <c r="I4903" s="9" t="s">
        <v>7456</v>
      </c>
      <c r="J4903" s="9">
        <v>124</v>
      </c>
      <c r="K4903" s="9" t="s">
        <v>7497</v>
      </c>
      <c r="L4903" s="9" t="str">
        <f>IF(OR('1. Raw Data'!L4903="Elec", '1. Raw Data'!L4903="elect"), "Electronics", '1. Raw Data'!L4903)</f>
        <v>Home Appliances</v>
      </c>
      <c r="M4903" s="9">
        <v>1132.93</v>
      </c>
      <c r="N4903" s="9">
        <f>IF(ISBLANK('1. Raw Data'!N4903), MEDIAN('1. Raw Data'!$N$2:$N$5001), '1. Raw Data'!N4903)</f>
        <v>429.51499999999999</v>
      </c>
      <c r="O4903" s="9">
        <v>1</v>
      </c>
      <c r="P4903" s="9">
        <f>IF(ISBLANK('1. Raw Data'!P4903), 0, '1. Raw Data'!P4903)</f>
        <v>0</v>
      </c>
      <c r="Q4903" s="9">
        <v>367</v>
      </c>
      <c r="R4903" s="9">
        <v>7</v>
      </c>
      <c r="S4903" s="9">
        <f t="shared" si="228"/>
        <v>1132.93</v>
      </c>
      <c r="T4903" s="9">
        <f t="shared" si="229"/>
        <v>703.41500000000008</v>
      </c>
      <c r="U4903" s="23">
        <f t="shared" si="230"/>
        <v>0.62088125479950218</v>
      </c>
    </row>
    <row r="4904" spans="1:21" x14ac:dyDescent="0.3">
      <c r="A4904" s="9">
        <v>1155</v>
      </c>
      <c r="B4904" s="9" t="str">
        <f>PROPER(TRIM('1. Raw Data'!B4904))</f>
        <v>Customer_4902</v>
      </c>
      <c r="C4904" s="9">
        <f>IF(OR('1. Raw Data'!C4904&lt;18, '1. Raw Data'!C4904&gt;100), MEDIAN('1. Raw Data'!$C$2:$C$5001), '1. Raw Data'!C4904)</f>
        <v>29</v>
      </c>
      <c r="D4904" s="9" t="s">
        <v>5023</v>
      </c>
      <c r="E4904" s="22">
        <v>44340</v>
      </c>
      <c r="F4904" s="9">
        <v>0</v>
      </c>
      <c r="G4904" s="9">
        <v>10903</v>
      </c>
      <c r="H4904" s="15">
        <v>44340</v>
      </c>
      <c r="I4904" s="9" t="s">
        <v>7457</v>
      </c>
      <c r="J4904" s="9">
        <v>130</v>
      </c>
      <c r="K4904" s="9" t="s">
        <v>7487</v>
      </c>
      <c r="L4904" s="9" t="str">
        <f>IF(OR('1. Raw Data'!L4904="Elec", '1. Raw Data'!L4904="elect"), "Electronics", '1. Raw Data'!L4904)</f>
        <v>Clothing</v>
      </c>
      <c r="M4904" s="9">
        <v>1331.42</v>
      </c>
      <c r="N4904" s="9">
        <f>IF(ISBLANK('1. Raw Data'!N4904), MEDIAN('1. Raw Data'!$N$2:$N$5001), '1. Raw Data'!N4904)</f>
        <v>646.27</v>
      </c>
      <c r="O4904" s="9">
        <v>3</v>
      </c>
      <c r="P4904" s="9">
        <f>IF(ISBLANK('1. Raw Data'!P4904), 0, '1. Raw Data'!P4904)</f>
        <v>0</v>
      </c>
      <c r="Q4904" s="9">
        <v>426</v>
      </c>
      <c r="R4904" s="9">
        <v>5</v>
      </c>
      <c r="S4904" s="9">
        <f t="shared" si="228"/>
        <v>3994.26</v>
      </c>
      <c r="T4904" s="9">
        <f t="shared" si="229"/>
        <v>2055.4500000000003</v>
      </c>
      <c r="U4904" s="23">
        <f t="shared" si="230"/>
        <v>0.51460095236664616</v>
      </c>
    </row>
    <row r="4905" spans="1:21" x14ac:dyDescent="0.3">
      <c r="A4905" s="9">
        <v>2401</v>
      </c>
      <c r="B4905" s="9" t="str">
        <f>PROPER(TRIM('1. Raw Data'!B4905))</f>
        <v>Customer_4903</v>
      </c>
      <c r="C4905" s="9">
        <f>IF(OR('1. Raw Data'!C4905&lt;18, '1. Raw Data'!C4905&gt;100), MEDIAN('1. Raw Data'!$C$2:$C$5001), '1. Raw Data'!C4905)</f>
        <v>77</v>
      </c>
      <c r="D4905" s="9" t="s">
        <v>5019</v>
      </c>
      <c r="E4905" s="22">
        <v>44294</v>
      </c>
      <c r="F4905" s="9">
        <v>1</v>
      </c>
      <c r="G4905" s="9">
        <v>13546</v>
      </c>
      <c r="H4905" s="15">
        <v>44412</v>
      </c>
      <c r="I4905" s="9" t="s">
        <v>7455</v>
      </c>
      <c r="J4905" s="9">
        <v>144</v>
      </c>
      <c r="K4905" s="9" t="s">
        <v>7462</v>
      </c>
      <c r="L4905" s="9" t="str">
        <f>IF(OR('1. Raw Data'!L4905="Elec", '1. Raw Data'!L4905="elect"), "Electronics", '1. Raw Data'!L4905)</f>
        <v>Home Appliances</v>
      </c>
      <c r="M4905" s="9">
        <v>1161.8699999999999</v>
      </c>
      <c r="N4905" s="9">
        <f>IF(ISBLANK('1. Raw Data'!N4905), MEDIAN('1. Raw Data'!$N$2:$N$5001), '1. Raw Data'!N4905)</f>
        <v>693.57</v>
      </c>
      <c r="O4905" s="9">
        <v>3</v>
      </c>
      <c r="P4905" s="9">
        <f>IF(ISBLANK('1. Raw Data'!P4905), 0, '1. Raw Data'!P4905)</f>
        <v>0</v>
      </c>
      <c r="Q4905" s="9">
        <v>1093</v>
      </c>
      <c r="R4905" s="9">
        <v>6</v>
      </c>
      <c r="S4905" s="9">
        <f t="shared" si="228"/>
        <v>3485.6099999999997</v>
      </c>
      <c r="T4905" s="9">
        <f t="shared" si="229"/>
        <v>1404.8999999999996</v>
      </c>
      <c r="U4905" s="23">
        <f t="shared" si="230"/>
        <v>0.40305714064396181</v>
      </c>
    </row>
    <row r="4906" spans="1:21" x14ac:dyDescent="0.3">
      <c r="A4906" s="9">
        <v>1922</v>
      </c>
      <c r="B4906" s="9" t="str">
        <f>PROPER(TRIM('1. Raw Data'!B4906))</f>
        <v>Customer_4904</v>
      </c>
      <c r="C4906" s="9">
        <f>IF(OR('1. Raw Data'!C4906&lt;18, '1. Raw Data'!C4906&gt;100), MEDIAN('1. Raw Data'!$C$2:$C$5001), '1. Raw Data'!C4906)</f>
        <v>57</v>
      </c>
      <c r="D4906" s="9" t="s">
        <v>5022</v>
      </c>
      <c r="E4906" s="22">
        <v>45251</v>
      </c>
      <c r="F4906" s="9">
        <v>0</v>
      </c>
      <c r="G4906" s="9">
        <v>11730</v>
      </c>
      <c r="H4906" s="15">
        <v>45251</v>
      </c>
      <c r="I4906" s="9" t="s">
        <v>7457</v>
      </c>
      <c r="J4906" s="9">
        <v>130</v>
      </c>
      <c r="K4906" s="9" t="s">
        <v>7487</v>
      </c>
      <c r="L4906" s="9" t="str">
        <f>IF(OR('1. Raw Data'!L4906="Elec", '1. Raw Data'!L4906="elect"), "Electronics", '1. Raw Data'!L4906)</f>
        <v>Electronics</v>
      </c>
      <c r="M4906" s="9">
        <v>99.58</v>
      </c>
      <c r="N4906" s="9">
        <f>IF(ISBLANK('1. Raw Data'!N4906), MEDIAN('1. Raw Data'!$N$2:$N$5001), '1. Raw Data'!N4906)</f>
        <v>57.96</v>
      </c>
      <c r="O4906" s="9">
        <v>5</v>
      </c>
      <c r="P4906" s="9">
        <f>IF(ISBLANK('1. Raw Data'!P4906), 0, '1. Raw Data'!P4906)</f>
        <v>0</v>
      </c>
      <c r="Q4906" s="9">
        <v>407</v>
      </c>
      <c r="R4906" s="9">
        <v>3</v>
      </c>
      <c r="S4906" s="9">
        <f t="shared" si="228"/>
        <v>497.9</v>
      </c>
      <c r="T4906" s="9">
        <f t="shared" si="229"/>
        <v>208.09999999999997</v>
      </c>
      <c r="U4906" s="23">
        <f t="shared" si="230"/>
        <v>0.41795541273348058</v>
      </c>
    </row>
    <row r="4907" spans="1:21" x14ac:dyDescent="0.3">
      <c r="A4907" s="9">
        <v>1867</v>
      </c>
      <c r="B4907" s="9" t="str">
        <f>PROPER(TRIM('1. Raw Data'!B4907))</f>
        <v>Customer_4905</v>
      </c>
      <c r="C4907" s="9">
        <f>IF(OR('1. Raw Data'!C4907&lt;18, '1. Raw Data'!C4907&gt;100), MEDIAN('1. Raw Data'!$C$2:$C$5001), '1. Raw Data'!C4907)</f>
        <v>25</v>
      </c>
      <c r="D4907" s="9" t="s">
        <v>5021</v>
      </c>
      <c r="E4907" s="22">
        <v>44536</v>
      </c>
      <c r="F4907" s="9">
        <v>1</v>
      </c>
      <c r="G4907" s="9">
        <v>10831</v>
      </c>
      <c r="H4907" s="15">
        <v>44359</v>
      </c>
      <c r="I4907" s="9" t="s">
        <v>7455</v>
      </c>
      <c r="J4907" s="9">
        <v>120</v>
      </c>
      <c r="K4907" s="9" t="s">
        <v>7488</v>
      </c>
      <c r="L4907" s="9" t="str">
        <f>IF(OR('1. Raw Data'!L4907="Elec", '1. Raw Data'!L4907="elect"), "Electronics", '1. Raw Data'!L4907)</f>
        <v>Clothing</v>
      </c>
      <c r="M4907" s="9">
        <v>1249.68</v>
      </c>
      <c r="N4907" s="9">
        <f>IF(ISBLANK('1. Raw Data'!N4907), MEDIAN('1. Raw Data'!$N$2:$N$5001), '1. Raw Data'!N4907)</f>
        <v>738.54</v>
      </c>
      <c r="O4907" s="9">
        <v>4</v>
      </c>
      <c r="P4907" s="9">
        <f>IF(ISBLANK('1. Raw Data'!P4907), 0, '1. Raw Data'!P4907)</f>
        <v>0</v>
      </c>
      <c r="Q4907" s="9">
        <v>723</v>
      </c>
      <c r="R4907" s="9">
        <v>4</v>
      </c>
      <c r="S4907" s="9">
        <f t="shared" si="228"/>
        <v>4998.72</v>
      </c>
      <c r="T4907" s="9">
        <f t="shared" si="229"/>
        <v>2044.5600000000004</v>
      </c>
      <c r="U4907" s="23">
        <f t="shared" si="230"/>
        <v>0.40901670827731906</v>
      </c>
    </row>
    <row r="4908" spans="1:21" x14ac:dyDescent="0.3">
      <c r="A4908" s="9">
        <v>1902</v>
      </c>
      <c r="B4908" s="9" t="str">
        <f>PROPER(TRIM('1. Raw Data'!B4908))</f>
        <v>Customer_4906</v>
      </c>
      <c r="C4908" s="9">
        <f>IF(OR('1. Raw Data'!C4908&lt;18, '1. Raw Data'!C4908&gt;100), MEDIAN('1. Raw Data'!$C$2:$C$5001), '1. Raw Data'!C4908)</f>
        <v>40</v>
      </c>
      <c r="D4908" s="9" t="s">
        <v>5021</v>
      </c>
      <c r="E4908" s="22">
        <v>44470</v>
      </c>
      <c r="F4908" s="9">
        <v>0</v>
      </c>
      <c r="G4908" s="9">
        <v>13424</v>
      </c>
      <c r="H4908" s="15">
        <v>44206</v>
      </c>
      <c r="I4908" s="9" t="s">
        <v>7456</v>
      </c>
      <c r="J4908" s="9">
        <v>142</v>
      </c>
      <c r="K4908" s="9" t="s">
        <v>7500</v>
      </c>
      <c r="L4908" s="9" t="str">
        <f>IF(OR('1. Raw Data'!L4908="Elec", '1. Raw Data'!L4908="elect"), "Electronics", '1. Raw Data'!L4908)</f>
        <v>Sports</v>
      </c>
      <c r="M4908" s="9">
        <v>1173</v>
      </c>
      <c r="N4908" s="9">
        <f>IF(ISBLANK('1. Raw Data'!N4908), MEDIAN('1. Raw Data'!$N$2:$N$5001), '1. Raw Data'!N4908)</f>
        <v>778.5</v>
      </c>
      <c r="O4908" s="9">
        <v>1</v>
      </c>
      <c r="P4908" s="9">
        <f>IF(ISBLANK('1. Raw Data'!P4908), 0, '1. Raw Data'!P4908)</f>
        <v>0</v>
      </c>
      <c r="Q4908" s="9">
        <v>416</v>
      </c>
      <c r="R4908" s="9">
        <v>5</v>
      </c>
      <c r="S4908" s="9">
        <f t="shared" si="228"/>
        <v>1173</v>
      </c>
      <c r="T4908" s="9">
        <f t="shared" si="229"/>
        <v>394.5</v>
      </c>
      <c r="U4908" s="23">
        <f t="shared" si="230"/>
        <v>0.33631713554987214</v>
      </c>
    </row>
    <row r="4909" spans="1:21" x14ac:dyDescent="0.3">
      <c r="A4909" s="9">
        <v>1998</v>
      </c>
      <c r="B4909" s="9" t="str">
        <f>PROPER(TRIM('1. Raw Data'!B4909))</f>
        <v>Customer_4907</v>
      </c>
      <c r="C4909" s="9">
        <f>IF(OR('1. Raw Data'!C4909&lt;18, '1. Raw Data'!C4909&gt;100), MEDIAN('1. Raw Data'!$C$2:$C$5001), '1. Raw Data'!C4909)</f>
        <v>24</v>
      </c>
      <c r="D4909" s="9" t="s">
        <v>5020</v>
      </c>
      <c r="E4909" s="22">
        <v>44095</v>
      </c>
      <c r="F4909" s="9">
        <v>0</v>
      </c>
      <c r="G4909" s="9">
        <v>11394</v>
      </c>
      <c r="H4909" s="15">
        <v>44095</v>
      </c>
      <c r="I4909" s="9" t="s">
        <v>7457</v>
      </c>
      <c r="J4909" s="9">
        <v>107</v>
      </c>
      <c r="K4909" s="9" t="s">
        <v>7485</v>
      </c>
      <c r="L4909" s="9" t="str">
        <f>IF(OR('1. Raw Data'!L4909="Elec", '1. Raw Data'!L4909="elect"), "Electronics", '1. Raw Data'!L4909)</f>
        <v>Home Appliances</v>
      </c>
      <c r="M4909" s="9">
        <v>1020.47</v>
      </c>
      <c r="N4909" s="9">
        <f>IF(ISBLANK('1. Raw Data'!N4909), MEDIAN('1. Raw Data'!$N$2:$N$5001), '1. Raw Data'!N4909)</f>
        <v>498.78</v>
      </c>
      <c r="O4909" s="9">
        <v>2</v>
      </c>
      <c r="P4909" s="9">
        <f>IF(ISBLANK('1. Raw Data'!P4909), 0, '1. Raw Data'!P4909)</f>
        <v>0.2</v>
      </c>
      <c r="Q4909" s="9">
        <v>615</v>
      </c>
      <c r="R4909" s="9">
        <v>4</v>
      </c>
      <c r="S4909" s="9">
        <f t="shared" si="228"/>
        <v>1632.7520000000002</v>
      </c>
      <c r="T4909" s="9">
        <f t="shared" si="229"/>
        <v>635.19200000000023</v>
      </c>
      <c r="U4909" s="23">
        <f t="shared" si="230"/>
        <v>0.38903152468960389</v>
      </c>
    </row>
    <row r="4910" spans="1:21" x14ac:dyDescent="0.3">
      <c r="A4910" s="9">
        <v>2460</v>
      </c>
      <c r="B4910" s="9" t="str">
        <f>PROPER(TRIM('1. Raw Data'!B4910))</f>
        <v>Customer_4908</v>
      </c>
      <c r="C4910" s="9">
        <f>IF(OR('1. Raw Data'!C4910&lt;18, '1. Raw Data'!C4910&gt;100), MEDIAN('1. Raw Data'!$C$2:$C$5001), '1. Raw Data'!C4910)</f>
        <v>40</v>
      </c>
      <c r="D4910" s="9" t="s">
        <v>5020</v>
      </c>
      <c r="E4910" s="22">
        <v>44041</v>
      </c>
      <c r="F4910" s="9">
        <v>0</v>
      </c>
      <c r="G4910" s="9">
        <v>11966</v>
      </c>
      <c r="H4910" s="15">
        <v>44041</v>
      </c>
      <c r="I4910" s="9" t="s">
        <v>7457</v>
      </c>
      <c r="J4910" s="9">
        <v>142</v>
      </c>
      <c r="K4910" s="9" t="s">
        <v>7500</v>
      </c>
      <c r="L4910" s="9" t="str">
        <f>IF(OR('1. Raw Data'!L4910="Elec", '1. Raw Data'!L4910="elect"), "Electronics", '1. Raw Data'!L4910)</f>
        <v>Sports</v>
      </c>
      <c r="M4910" s="9">
        <v>1152.03</v>
      </c>
      <c r="N4910" s="9">
        <f>IF(ISBLANK('1. Raw Data'!N4910), MEDIAN('1. Raw Data'!$N$2:$N$5001), '1. Raw Data'!N4910)</f>
        <v>719.66</v>
      </c>
      <c r="O4910" s="9">
        <v>1</v>
      </c>
      <c r="P4910" s="9">
        <f>IF(ISBLANK('1. Raw Data'!P4910), 0, '1. Raw Data'!P4910)</f>
        <v>0.05</v>
      </c>
      <c r="Q4910" s="9">
        <v>949</v>
      </c>
      <c r="R4910" s="9">
        <v>6</v>
      </c>
      <c r="S4910" s="9">
        <f t="shared" si="228"/>
        <v>1094.4285</v>
      </c>
      <c r="T4910" s="9">
        <f t="shared" si="229"/>
        <v>374.76850000000002</v>
      </c>
      <c r="U4910" s="23">
        <f t="shared" si="230"/>
        <v>0.34243305981158206</v>
      </c>
    </row>
    <row r="4911" spans="1:21" x14ac:dyDescent="0.3">
      <c r="A4911" s="9">
        <v>1974</v>
      </c>
      <c r="B4911" s="9" t="str">
        <f>PROPER(TRIM('1. Raw Data'!B4911))</f>
        <v>Customer_4909</v>
      </c>
      <c r="C4911" s="9">
        <f>IF(OR('1. Raw Data'!C4911&lt;18, '1. Raw Data'!C4911&gt;100), MEDIAN('1. Raw Data'!$C$2:$C$5001), '1. Raw Data'!C4911)</f>
        <v>35</v>
      </c>
      <c r="D4911" s="9" t="s">
        <v>5019</v>
      </c>
      <c r="E4911" s="22">
        <v>44616</v>
      </c>
      <c r="F4911" s="9">
        <v>0</v>
      </c>
      <c r="G4911" s="9">
        <v>11044</v>
      </c>
      <c r="H4911" s="15">
        <v>44616</v>
      </c>
      <c r="I4911" s="9" t="s">
        <v>7455</v>
      </c>
      <c r="J4911" s="9">
        <v>138</v>
      </c>
      <c r="K4911" s="9" t="s">
        <v>7464</v>
      </c>
      <c r="L4911" s="9" t="str">
        <f>IF(OR('1. Raw Data'!L4911="Elec", '1. Raw Data'!L4911="elect"), "Electronics", '1. Raw Data'!L4911)</f>
        <v>Electronics</v>
      </c>
      <c r="M4911" s="9">
        <v>1470.17</v>
      </c>
      <c r="N4911" s="9">
        <f>IF(ISBLANK('1. Raw Data'!N4911), MEDIAN('1. Raw Data'!$N$2:$N$5001), '1. Raw Data'!N4911)</f>
        <v>851.99</v>
      </c>
      <c r="O4911" s="9">
        <v>4</v>
      </c>
      <c r="P4911" s="9">
        <f>IF(ISBLANK('1. Raw Data'!P4911), 0, '1. Raw Data'!P4911)</f>
        <v>0.1</v>
      </c>
      <c r="Q4911" s="9">
        <v>898</v>
      </c>
      <c r="R4911" s="9">
        <v>3</v>
      </c>
      <c r="S4911" s="9">
        <f t="shared" si="228"/>
        <v>5292.6120000000001</v>
      </c>
      <c r="T4911" s="9">
        <f t="shared" si="229"/>
        <v>1884.652</v>
      </c>
      <c r="U4911" s="23">
        <f t="shared" si="230"/>
        <v>0.35609109452950644</v>
      </c>
    </row>
    <row r="4912" spans="1:21" x14ac:dyDescent="0.3">
      <c r="A4912" s="9">
        <v>2230</v>
      </c>
      <c r="B4912" s="9" t="str">
        <f>PROPER(TRIM('1. Raw Data'!B4912))</f>
        <v>Customer_4910</v>
      </c>
      <c r="C4912" s="9">
        <f>IF(OR('1. Raw Data'!C4912&lt;18, '1. Raw Data'!C4912&gt;100), MEDIAN('1. Raw Data'!$C$2:$C$5001), '1. Raw Data'!C4912)</f>
        <v>20</v>
      </c>
      <c r="D4912" s="9" t="s">
        <v>5019</v>
      </c>
      <c r="E4912" s="22">
        <v>44861</v>
      </c>
      <c r="F4912" s="9">
        <v>0</v>
      </c>
      <c r="G4912" s="9">
        <v>12554</v>
      </c>
      <c r="H4912" s="15">
        <v>44861</v>
      </c>
      <c r="I4912" s="9" t="s">
        <v>7457</v>
      </c>
      <c r="J4912" s="9">
        <v>107</v>
      </c>
      <c r="K4912" s="9" t="s">
        <v>7485</v>
      </c>
      <c r="L4912" s="9" t="str">
        <f>IF(OR('1. Raw Data'!L4912="Elec", '1. Raw Data'!L4912="elect"), "Electronics", '1. Raw Data'!L4912)</f>
        <v>Home Appliances</v>
      </c>
      <c r="M4912" s="9">
        <v>675.11</v>
      </c>
      <c r="N4912" s="9">
        <f>IF(ISBLANK('1. Raw Data'!N4912), MEDIAN('1. Raw Data'!$N$2:$N$5001), '1. Raw Data'!N4912)</f>
        <v>285.45</v>
      </c>
      <c r="O4912" s="9">
        <v>1</v>
      </c>
      <c r="P4912" s="9">
        <f>IF(ISBLANK('1. Raw Data'!P4912), 0, '1. Raw Data'!P4912)</f>
        <v>0</v>
      </c>
      <c r="Q4912" s="9">
        <v>526</v>
      </c>
      <c r="R4912" s="9">
        <v>7</v>
      </c>
      <c r="S4912" s="9">
        <f t="shared" si="228"/>
        <v>675.11</v>
      </c>
      <c r="T4912" s="9">
        <f t="shared" si="229"/>
        <v>389.66</v>
      </c>
      <c r="U4912" s="23">
        <f t="shared" si="230"/>
        <v>0.57718001510864902</v>
      </c>
    </row>
    <row r="4913" spans="1:21" x14ac:dyDescent="0.3">
      <c r="A4913" s="9">
        <v>1387</v>
      </c>
      <c r="B4913" s="9" t="str">
        <f>PROPER(TRIM('1. Raw Data'!B4913))</f>
        <v>Customer_4911</v>
      </c>
      <c r="C4913" s="9">
        <f>IF(OR('1. Raw Data'!C4913&lt;18, '1. Raw Data'!C4913&gt;100), MEDIAN('1. Raw Data'!$C$2:$C$5001), '1. Raw Data'!C4913)</f>
        <v>56</v>
      </c>
      <c r="D4913" s="9" t="s">
        <v>5022</v>
      </c>
      <c r="E4913" s="22">
        <v>45036</v>
      </c>
      <c r="F4913" s="9">
        <v>1</v>
      </c>
      <c r="G4913" s="9">
        <v>12207</v>
      </c>
      <c r="H4913" s="15">
        <v>45036</v>
      </c>
      <c r="I4913" s="9" t="s">
        <v>7456</v>
      </c>
      <c r="J4913" s="9">
        <v>149</v>
      </c>
      <c r="K4913" s="9" t="s">
        <v>7467</v>
      </c>
      <c r="L4913" s="9" t="str">
        <f>IF(OR('1. Raw Data'!L4913="Elec", '1. Raw Data'!L4913="elect"), "Electronics", '1. Raw Data'!L4913)</f>
        <v>Electronics</v>
      </c>
      <c r="M4913" s="9">
        <v>147.47</v>
      </c>
      <c r="N4913" s="9">
        <f>IF(ISBLANK('1. Raw Data'!N4913), MEDIAN('1. Raw Data'!$N$2:$N$5001), '1. Raw Data'!N4913)</f>
        <v>77.31</v>
      </c>
      <c r="O4913" s="9">
        <v>3</v>
      </c>
      <c r="P4913" s="9">
        <f>IF(ISBLANK('1. Raw Data'!P4913), 0, '1. Raw Data'!P4913)</f>
        <v>0</v>
      </c>
      <c r="Q4913" s="9">
        <v>622</v>
      </c>
      <c r="R4913" s="9">
        <v>2</v>
      </c>
      <c r="S4913" s="9">
        <f t="shared" si="228"/>
        <v>442.40999999999997</v>
      </c>
      <c r="T4913" s="9">
        <f t="shared" si="229"/>
        <v>210.47999999999996</v>
      </c>
      <c r="U4913" s="23">
        <f t="shared" si="230"/>
        <v>0.47575778124364271</v>
      </c>
    </row>
    <row r="4914" spans="1:21" x14ac:dyDescent="0.3">
      <c r="A4914" s="9">
        <v>1886</v>
      </c>
      <c r="B4914" s="9" t="str">
        <f>PROPER(TRIM('1. Raw Data'!B4914))</f>
        <v>Customer_4912</v>
      </c>
      <c r="C4914" s="9">
        <f>IF(OR('1. Raw Data'!C4914&lt;18, '1. Raw Data'!C4914&gt;100), MEDIAN('1. Raw Data'!$C$2:$C$5001), '1. Raw Data'!C4914)</f>
        <v>29</v>
      </c>
      <c r="D4914" s="9" t="s">
        <v>5020</v>
      </c>
      <c r="E4914" s="22">
        <v>44457</v>
      </c>
      <c r="F4914" s="9">
        <v>1</v>
      </c>
      <c r="G4914" s="9">
        <v>10743</v>
      </c>
      <c r="H4914" s="15">
        <v>44457</v>
      </c>
      <c r="I4914" s="9" t="s">
        <v>7457</v>
      </c>
      <c r="J4914" s="9">
        <v>130</v>
      </c>
      <c r="K4914" s="9" t="s">
        <v>7487</v>
      </c>
      <c r="L4914" s="9" t="str">
        <f>IF(OR('1. Raw Data'!L4914="Elec", '1. Raw Data'!L4914="elect"), "Electronics", '1. Raw Data'!L4914)</f>
        <v>Home Appliances</v>
      </c>
      <c r="M4914" s="9">
        <v>718.29</v>
      </c>
      <c r="N4914" s="9">
        <f>IF(ISBLANK('1. Raw Data'!N4914), MEDIAN('1. Raw Data'!$N$2:$N$5001), '1. Raw Data'!N4914)</f>
        <v>429.51499999999999</v>
      </c>
      <c r="O4914" s="9">
        <v>3</v>
      </c>
      <c r="P4914" s="9">
        <f>IF(ISBLANK('1. Raw Data'!P4914), 0, '1. Raw Data'!P4914)</f>
        <v>0</v>
      </c>
      <c r="Q4914" s="9">
        <v>641</v>
      </c>
      <c r="R4914" s="9">
        <v>4</v>
      </c>
      <c r="S4914" s="9">
        <f t="shared" si="228"/>
        <v>2154.87</v>
      </c>
      <c r="T4914" s="9">
        <f t="shared" si="229"/>
        <v>866.32499999999982</v>
      </c>
      <c r="U4914" s="23">
        <f t="shared" si="230"/>
        <v>0.40203121301981087</v>
      </c>
    </row>
    <row r="4915" spans="1:21" x14ac:dyDescent="0.3">
      <c r="A4915" s="9">
        <v>1837</v>
      </c>
      <c r="B4915" s="9" t="str">
        <f>PROPER(TRIM('1. Raw Data'!B4915))</f>
        <v>Customer_4913</v>
      </c>
      <c r="C4915" s="9">
        <f>IF(OR('1. Raw Data'!C4915&lt;18, '1. Raw Data'!C4915&gt;100), MEDIAN('1. Raw Data'!$C$2:$C$5001), '1. Raw Data'!C4915)</f>
        <v>49</v>
      </c>
      <c r="D4915" s="9" t="s">
        <v>5023</v>
      </c>
      <c r="E4915" s="22">
        <v>44055</v>
      </c>
      <c r="F4915" s="9">
        <v>0</v>
      </c>
      <c r="G4915" s="9">
        <v>13432</v>
      </c>
      <c r="H4915" s="15">
        <v>44173</v>
      </c>
      <c r="I4915" s="9" t="s">
        <v>7457</v>
      </c>
      <c r="J4915" s="9">
        <v>112</v>
      </c>
      <c r="K4915" s="9" t="s">
        <v>7492</v>
      </c>
      <c r="L4915" s="9" t="str">
        <f>IF(OR('1. Raw Data'!L4915="Elec", '1. Raw Data'!L4915="elect"), "Electronics", '1. Raw Data'!L4915)</f>
        <v>Clothing</v>
      </c>
      <c r="M4915" s="9">
        <v>117.33</v>
      </c>
      <c r="N4915" s="9">
        <f>IF(ISBLANK('1. Raw Data'!N4915), MEDIAN('1. Raw Data'!$N$2:$N$5001), '1. Raw Data'!N4915)</f>
        <v>58.03</v>
      </c>
      <c r="O4915" s="9">
        <v>4</v>
      </c>
      <c r="P4915" s="9">
        <f>IF(ISBLANK('1. Raw Data'!P4915), 0, '1. Raw Data'!P4915)</f>
        <v>0.05</v>
      </c>
      <c r="Q4915" s="9">
        <v>358</v>
      </c>
      <c r="R4915" s="9">
        <v>5</v>
      </c>
      <c r="S4915" s="9">
        <f t="shared" si="228"/>
        <v>445.85399999999998</v>
      </c>
      <c r="T4915" s="9">
        <f t="shared" si="229"/>
        <v>213.73399999999998</v>
      </c>
      <c r="U4915" s="23">
        <f t="shared" si="230"/>
        <v>0.4793811427059082</v>
      </c>
    </row>
    <row r="4916" spans="1:21" x14ac:dyDescent="0.3">
      <c r="A4916" s="9">
        <v>2363</v>
      </c>
      <c r="B4916" s="9" t="str">
        <f>PROPER(TRIM('1. Raw Data'!B4916))</f>
        <v>Customer_4914</v>
      </c>
      <c r="C4916" s="9">
        <f>IF(OR('1. Raw Data'!C4916&lt;18, '1. Raw Data'!C4916&gt;100), MEDIAN('1. Raw Data'!$C$2:$C$5001), '1. Raw Data'!C4916)</f>
        <v>40</v>
      </c>
      <c r="D4916" s="9" t="s">
        <v>5021</v>
      </c>
      <c r="E4916" s="22">
        <v>43964</v>
      </c>
      <c r="F4916" s="9">
        <v>0</v>
      </c>
      <c r="G4916" s="9">
        <v>10812</v>
      </c>
      <c r="H4916" s="15">
        <v>43964</v>
      </c>
      <c r="I4916" s="9" t="s">
        <v>7455</v>
      </c>
      <c r="J4916" s="9">
        <v>149</v>
      </c>
      <c r="K4916" s="9" t="s">
        <v>7467</v>
      </c>
      <c r="L4916" s="9" t="str">
        <f>IF(OR('1. Raw Data'!L4916="Elec", '1. Raw Data'!L4916="elect"), "Electronics", '1. Raw Data'!L4916)</f>
        <v>Sports</v>
      </c>
      <c r="M4916" s="9">
        <v>476.66</v>
      </c>
      <c r="N4916" s="9">
        <f>IF(ISBLANK('1. Raw Data'!N4916), MEDIAN('1. Raw Data'!$N$2:$N$5001), '1. Raw Data'!N4916)</f>
        <v>259.63</v>
      </c>
      <c r="O4916" s="9">
        <v>5</v>
      </c>
      <c r="P4916" s="9">
        <f>IF(ISBLANK('1. Raw Data'!P4916), 0, '1. Raw Data'!P4916)</f>
        <v>0</v>
      </c>
      <c r="Q4916" s="9">
        <v>645</v>
      </c>
      <c r="R4916" s="9">
        <v>4</v>
      </c>
      <c r="S4916" s="9">
        <f t="shared" si="228"/>
        <v>2383.3000000000002</v>
      </c>
      <c r="T4916" s="9">
        <f t="shared" si="229"/>
        <v>1085.1500000000001</v>
      </c>
      <c r="U4916" s="23">
        <f t="shared" si="230"/>
        <v>0.45531406033650823</v>
      </c>
    </row>
    <row r="4917" spans="1:21" x14ac:dyDescent="0.3">
      <c r="A4917" s="9">
        <v>1339</v>
      </c>
      <c r="B4917" s="9" t="str">
        <f>PROPER(TRIM('1. Raw Data'!B4917))</f>
        <v>Customer_4915</v>
      </c>
      <c r="C4917" s="9">
        <f>IF(OR('1. Raw Data'!C4917&lt;18, '1. Raw Data'!C4917&gt;100), MEDIAN('1. Raw Data'!$C$2:$C$5001), '1. Raw Data'!C4917)</f>
        <v>54</v>
      </c>
      <c r="D4917" s="9" t="s">
        <v>5022</v>
      </c>
      <c r="E4917" s="22">
        <v>43894</v>
      </c>
      <c r="F4917" s="9">
        <v>0</v>
      </c>
      <c r="G4917" s="9">
        <v>11579</v>
      </c>
      <c r="H4917" s="15">
        <v>43924</v>
      </c>
      <c r="I4917" s="9" t="s">
        <v>7457</v>
      </c>
      <c r="J4917" s="9">
        <v>131</v>
      </c>
      <c r="K4917" s="9" t="s">
        <v>7504</v>
      </c>
      <c r="L4917" s="9" t="str">
        <f>IF(OR('1. Raw Data'!L4917="Elec", '1. Raw Data'!L4917="elect"), "Electronics", '1. Raw Data'!L4917)</f>
        <v>Clothing</v>
      </c>
      <c r="M4917" s="9">
        <v>900.98</v>
      </c>
      <c r="N4917" s="9">
        <f>IF(ISBLANK('1. Raw Data'!N4917), MEDIAN('1. Raw Data'!$N$2:$N$5001), '1. Raw Data'!N4917)</f>
        <v>492.47</v>
      </c>
      <c r="O4917" s="9">
        <v>1</v>
      </c>
      <c r="P4917" s="9">
        <f>IF(ISBLANK('1. Raw Data'!P4917), 0, '1. Raw Data'!P4917)</f>
        <v>0.05</v>
      </c>
      <c r="Q4917" s="9">
        <v>976</v>
      </c>
      <c r="R4917" s="9">
        <v>2</v>
      </c>
      <c r="S4917" s="9">
        <f t="shared" si="228"/>
        <v>855.93099999999993</v>
      </c>
      <c r="T4917" s="9">
        <f t="shared" si="229"/>
        <v>363.4609999999999</v>
      </c>
      <c r="U4917" s="23">
        <f t="shared" si="230"/>
        <v>0.42463820097648047</v>
      </c>
    </row>
    <row r="4918" spans="1:21" x14ac:dyDescent="0.3">
      <c r="A4918" s="9">
        <v>1203</v>
      </c>
      <c r="B4918" s="9" t="str">
        <f>PROPER(TRIM('1. Raw Data'!B4918))</f>
        <v>Customer_4916</v>
      </c>
      <c r="C4918" s="9">
        <f>IF(OR('1. Raw Data'!C4918&lt;18, '1. Raw Data'!C4918&gt;100), MEDIAN('1. Raw Data'!$C$2:$C$5001), '1. Raw Data'!C4918)</f>
        <v>36</v>
      </c>
      <c r="D4918" s="9" t="s">
        <v>5019</v>
      </c>
      <c r="E4918" s="22">
        <v>44236</v>
      </c>
      <c r="F4918" s="9">
        <v>1</v>
      </c>
      <c r="G4918" s="9">
        <v>13368</v>
      </c>
      <c r="H4918" s="15">
        <v>44441</v>
      </c>
      <c r="I4918" s="9" t="s">
        <v>7457</v>
      </c>
      <c r="J4918" s="9">
        <v>118</v>
      </c>
      <c r="K4918" s="9" t="s">
        <v>7501</v>
      </c>
      <c r="L4918" s="9" t="str">
        <f>IF(OR('1. Raw Data'!L4918="Elec", '1. Raw Data'!L4918="elect"), "Electronics", '1. Raw Data'!L4918)</f>
        <v>Clothing</v>
      </c>
      <c r="M4918" s="9">
        <v>498.95</v>
      </c>
      <c r="N4918" s="9">
        <f>IF(ISBLANK('1. Raw Data'!N4918), MEDIAN('1. Raw Data'!$N$2:$N$5001), '1. Raw Data'!N4918)</f>
        <v>292.08999999999997</v>
      </c>
      <c r="O4918" s="9">
        <v>4</v>
      </c>
      <c r="P4918" s="9">
        <f>IF(ISBLANK('1. Raw Data'!P4918), 0, '1. Raw Data'!P4918)</f>
        <v>0</v>
      </c>
      <c r="Q4918" s="9">
        <v>1217</v>
      </c>
      <c r="R4918" s="9">
        <v>1</v>
      </c>
      <c r="S4918" s="9">
        <f t="shared" si="228"/>
        <v>1995.8</v>
      </c>
      <c r="T4918" s="9">
        <f t="shared" si="229"/>
        <v>827.44</v>
      </c>
      <c r="U4918" s="23">
        <f t="shared" si="230"/>
        <v>0.41459064034472398</v>
      </c>
    </row>
    <row r="4919" spans="1:21" x14ac:dyDescent="0.3">
      <c r="A4919" s="9">
        <v>1160</v>
      </c>
      <c r="B4919" s="9" t="str">
        <f>PROPER(TRIM('1. Raw Data'!B4919))</f>
        <v>Customer_4917</v>
      </c>
      <c r="C4919" s="9">
        <f>IF(OR('1. Raw Data'!C4919&lt;18, '1. Raw Data'!C4919&gt;100), MEDIAN('1. Raw Data'!$C$2:$C$5001), '1. Raw Data'!C4919)</f>
        <v>40</v>
      </c>
      <c r="D4919" s="9" t="s">
        <v>5023</v>
      </c>
      <c r="E4919" s="22">
        <v>44426</v>
      </c>
      <c r="F4919" s="9">
        <v>0</v>
      </c>
      <c r="G4919" s="9">
        <v>11375</v>
      </c>
      <c r="H4919" s="15">
        <v>44426</v>
      </c>
      <c r="I4919" s="9" t="s">
        <v>7456</v>
      </c>
      <c r="J4919" s="9">
        <v>146</v>
      </c>
      <c r="K4919" s="9" t="s">
        <v>7505</v>
      </c>
      <c r="L4919" s="9" t="str">
        <f>IF(OR('1. Raw Data'!L4919="Elec", '1. Raw Data'!L4919="elect"), "Electronics", '1. Raw Data'!L4919)</f>
        <v>Clothing</v>
      </c>
      <c r="M4919" s="9">
        <v>1043.82</v>
      </c>
      <c r="N4919" s="9">
        <f>IF(ISBLANK('1. Raw Data'!N4919), MEDIAN('1. Raw Data'!$N$2:$N$5001), '1. Raw Data'!N4919)</f>
        <v>694.35</v>
      </c>
      <c r="O4919" s="9">
        <v>2</v>
      </c>
      <c r="P4919" s="9">
        <f>IF(ISBLANK('1. Raw Data'!P4919), 0, '1. Raw Data'!P4919)</f>
        <v>0</v>
      </c>
      <c r="Q4919" s="9">
        <v>959</v>
      </c>
      <c r="R4919" s="9">
        <v>4</v>
      </c>
      <c r="S4919" s="9">
        <f t="shared" si="228"/>
        <v>2087.64</v>
      </c>
      <c r="T4919" s="9">
        <f t="shared" si="229"/>
        <v>698.93999999999983</v>
      </c>
      <c r="U4919" s="23">
        <f t="shared" si="230"/>
        <v>0.33479910329367124</v>
      </c>
    </row>
    <row r="4920" spans="1:21" x14ac:dyDescent="0.3">
      <c r="A4920" s="9">
        <v>1391</v>
      </c>
      <c r="B4920" s="9" t="str">
        <f>PROPER(TRIM('1. Raw Data'!B4920))</f>
        <v>Customer_4918</v>
      </c>
      <c r="C4920" s="9">
        <f>IF(OR('1. Raw Data'!C4920&lt;18, '1. Raw Data'!C4920&gt;100), MEDIAN('1. Raw Data'!$C$2:$C$5001), '1. Raw Data'!C4920)</f>
        <v>31</v>
      </c>
      <c r="D4920" s="9" t="s">
        <v>5020</v>
      </c>
      <c r="E4920" s="22">
        <v>44764</v>
      </c>
      <c r="F4920" s="9">
        <v>1</v>
      </c>
      <c r="G4920" s="9">
        <v>12227</v>
      </c>
      <c r="H4920" s="15">
        <v>44764</v>
      </c>
      <c r="I4920" s="9" t="s">
        <v>7457</v>
      </c>
      <c r="J4920" s="9">
        <v>143</v>
      </c>
      <c r="K4920" s="9" t="s">
        <v>7475</v>
      </c>
      <c r="L4920" s="9" t="str">
        <f>IF(OR('1. Raw Data'!L4920="Elec", '1. Raw Data'!L4920="elect"), "Electronics", '1. Raw Data'!L4920)</f>
        <v>Clothing</v>
      </c>
      <c r="M4920" s="9">
        <v>1241.8800000000001</v>
      </c>
      <c r="N4920" s="9">
        <f>IF(ISBLANK('1. Raw Data'!N4920), MEDIAN('1. Raw Data'!$N$2:$N$5001), '1. Raw Data'!N4920)</f>
        <v>561.41</v>
      </c>
      <c r="O4920" s="9">
        <v>2</v>
      </c>
      <c r="P4920" s="9">
        <f>IF(ISBLANK('1. Raw Data'!P4920), 0, '1. Raw Data'!P4920)</f>
        <v>0</v>
      </c>
      <c r="Q4920" s="9">
        <v>894</v>
      </c>
      <c r="R4920" s="9">
        <v>2</v>
      </c>
      <c r="S4920" s="9">
        <f t="shared" si="228"/>
        <v>2483.7600000000002</v>
      </c>
      <c r="T4920" s="9">
        <f t="shared" si="229"/>
        <v>1360.9400000000003</v>
      </c>
      <c r="U4920" s="23">
        <f t="shared" si="230"/>
        <v>0.54793538828228172</v>
      </c>
    </row>
    <row r="4921" spans="1:21" x14ac:dyDescent="0.3">
      <c r="A4921" s="9">
        <v>1768</v>
      </c>
      <c r="B4921" s="9" t="str">
        <f>PROPER(TRIM('1. Raw Data'!B4921))</f>
        <v>Customer_4919</v>
      </c>
      <c r="C4921" s="9">
        <f>IF(OR('1. Raw Data'!C4921&lt;18, '1. Raw Data'!C4921&gt;100), MEDIAN('1. Raw Data'!$C$2:$C$5001), '1. Raw Data'!C4921)</f>
        <v>31</v>
      </c>
      <c r="D4921" s="9" t="s">
        <v>5018</v>
      </c>
      <c r="E4921" s="22">
        <v>45321</v>
      </c>
      <c r="F4921" s="9">
        <v>1</v>
      </c>
      <c r="G4921" s="9">
        <v>13543</v>
      </c>
      <c r="H4921" s="15">
        <v>45321</v>
      </c>
      <c r="I4921" s="9" t="s">
        <v>7456</v>
      </c>
      <c r="J4921" s="9">
        <v>102</v>
      </c>
      <c r="K4921" s="9" t="s">
        <v>7494</v>
      </c>
      <c r="L4921" s="9" t="str">
        <f>IF(OR('1. Raw Data'!L4921="Elec", '1. Raw Data'!L4921="elect"), "Electronics", '1. Raw Data'!L4921)</f>
        <v>Home Appliances</v>
      </c>
      <c r="M4921" s="9">
        <v>659.64</v>
      </c>
      <c r="N4921" s="9">
        <f>IF(ISBLANK('1. Raw Data'!N4921), MEDIAN('1. Raw Data'!$N$2:$N$5001), '1. Raw Data'!N4921)</f>
        <v>363.72</v>
      </c>
      <c r="O4921" s="9">
        <v>5</v>
      </c>
      <c r="P4921" s="9">
        <f>IF(ISBLANK('1. Raw Data'!P4921), 0, '1. Raw Data'!P4921)</f>
        <v>0.1</v>
      </c>
      <c r="Q4921" s="9">
        <v>337</v>
      </c>
      <c r="R4921" s="9">
        <v>3</v>
      </c>
      <c r="S4921" s="9">
        <f t="shared" si="228"/>
        <v>2968.38</v>
      </c>
      <c r="T4921" s="9">
        <f t="shared" si="229"/>
        <v>1149.78</v>
      </c>
      <c r="U4921" s="23">
        <f t="shared" si="230"/>
        <v>0.38734259090817214</v>
      </c>
    </row>
    <row r="4922" spans="1:21" x14ac:dyDescent="0.3">
      <c r="A4922" s="9">
        <v>1574</v>
      </c>
      <c r="B4922" s="9" t="str">
        <f>PROPER(TRIM('1. Raw Data'!B4922))</f>
        <v>Customer_4920</v>
      </c>
      <c r="C4922" s="9">
        <f>IF(OR('1. Raw Data'!C4922&lt;18, '1. Raw Data'!C4922&gt;100), MEDIAN('1. Raw Data'!$C$2:$C$5001), '1. Raw Data'!C4922)</f>
        <v>70</v>
      </c>
      <c r="D4922" s="9" t="s">
        <v>5019</v>
      </c>
      <c r="E4922" s="22">
        <v>44573</v>
      </c>
      <c r="F4922" s="9">
        <v>0</v>
      </c>
      <c r="G4922" s="9">
        <v>13466</v>
      </c>
      <c r="H4922" s="15">
        <v>44896</v>
      </c>
      <c r="I4922" s="9" t="s">
        <v>7457</v>
      </c>
      <c r="J4922" s="9">
        <v>133</v>
      </c>
      <c r="K4922" s="9" t="s">
        <v>7498</v>
      </c>
      <c r="L4922" s="9" t="str">
        <f>IF(OR('1. Raw Data'!L4922="Elec", '1. Raw Data'!L4922="elect"), "Electronics", '1. Raw Data'!L4922)</f>
        <v>Sports</v>
      </c>
      <c r="M4922" s="9">
        <v>1355.2</v>
      </c>
      <c r="N4922" s="9">
        <f>IF(ISBLANK('1. Raw Data'!N4922), MEDIAN('1. Raw Data'!$N$2:$N$5001), '1. Raw Data'!N4922)</f>
        <v>714.57</v>
      </c>
      <c r="O4922" s="9">
        <v>3</v>
      </c>
      <c r="P4922" s="9">
        <f>IF(ISBLANK('1. Raw Data'!P4922), 0, '1. Raw Data'!P4922)</f>
        <v>0</v>
      </c>
      <c r="Q4922" s="9">
        <v>762</v>
      </c>
      <c r="R4922" s="9">
        <v>6</v>
      </c>
      <c r="S4922" s="9">
        <f t="shared" si="228"/>
        <v>4065.6000000000004</v>
      </c>
      <c r="T4922" s="9">
        <f t="shared" si="229"/>
        <v>1921.8900000000003</v>
      </c>
      <c r="U4922" s="23">
        <f t="shared" si="230"/>
        <v>0.47271989374262108</v>
      </c>
    </row>
    <row r="4923" spans="1:21" x14ac:dyDescent="0.3">
      <c r="A4923" s="9">
        <v>1533</v>
      </c>
      <c r="B4923" s="9" t="str">
        <f>PROPER(TRIM('1. Raw Data'!B4923))</f>
        <v>Customer_4921</v>
      </c>
      <c r="C4923" s="9">
        <f>IF(OR('1. Raw Data'!C4923&lt;18, '1. Raw Data'!C4923&gt;100), MEDIAN('1. Raw Data'!$C$2:$C$5001), '1. Raw Data'!C4923)</f>
        <v>41</v>
      </c>
      <c r="D4923" s="9" t="s">
        <v>5022</v>
      </c>
      <c r="E4923" s="22">
        <v>45082</v>
      </c>
      <c r="F4923" s="9">
        <v>0</v>
      </c>
      <c r="G4923" s="9">
        <v>13684</v>
      </c>
      <c r="H4923" s="15">
        <v>45052</v>
      </c>
      <c r="I4923" s="9" t="s">
        <v>7457</v>
      </c>
      <c r="J4923" s="9">
        <v>111</v>
      </c>
      <c r="K4923" s="9" t="s">
        <v>7476</v>
      </c>
      <c r="L4923" s="9" t="str">
        <f>IF(OR('1. Raw Data'!L4923="Elec", '1. Raw Data'!L4923="elect"), "Electronics", '1. Raw Data'!L4923)</f>
        <v>Home Appliances</v>
      </c>
      <c r="M4923" s="9">
        <v>165.77</v>
      </c>
      <c r="N4923" s="9">
        <f>IF(ISBLANK('1. Raw Data'!N4923), MEDIAN('1. Raw Data'!$N$2:$N$5001), '1. Raw Data'!N4923)</f>
        <v>81.02</v>
      </c>
      <c r="O4923" s="9">
        <v>4</v>
      </c>
      <c r="P4923" s="9">
        <f>IF(ISBLANK('1. Raw Data'!P4923), 0, '1. Raw Data'!P4923)</f>
        <v>0</v>
      </c>
      <c r="Q4923" s="9">
        <v>468</v>
      </c>
      <c r="R4923" s="9">
        <v>4</v>
      </c>
      <c r="S4923" s="9">
        <f t="shared" si="228"/>
        <v>663.08</v>
      </c>
      <c r="T4923" s="9">
        <f t="shared" si="229"/>
        <v>339.00000000000006</v>
      </c>
      <c r="U4923" s="23">
        <f t="shared" si="230"/>
        <v>0.51125052783977809</v>
      </c>
    </row>
    <row r="4924" spans="1:21" x14ac:dyDescent="0.3">
      <c r="A4924" s="9">
        <v>2093</v>
      </c>
      <c r="B4924" s="9" t="str">
        <f>PROPER(TRIM('1. Raw Data'!B4924))</f>
        <v>Customer_4922</v>
      </c>
      <c r="C4924" s="9">
        <f>IF(OR('1. Raw Data'!C4924&lt;18, '1. Raw Data'!C4924&gt;100), MEDIAN('1. Raw Data'!$C$2:$C$5001), '1. Raw Data'!C4924)</f>
        <v>40</v>
      </c>
      <c r="D4924" s="9" t="s">
        <v>5018</v>
      </c>
      <c r="E4924" s="22">
        <v>44904</v>
      </c>
      <c r="F4924" s="9">
        <v>0</v>
      </c>
      <c r="G4924" s="9">
        <v>11650</v>
      </c>
      <c r="H4924" s="15">
        <v>44816</v>
      </c>
      <c r="I4924" s="9" t="s">
        <v>7456</v>
      </c>
      <c r="J4924" s="9">
        <v>134</v>
      </c>
      <c r="K4924" s="9" t="s">
        <v>7482</v>
      </c>
      <c r="L4924" s="9" t="str">
        <f>IF(OR('1. Raw Data'!L4924="Elec", '1. Raw Data'!L4924="elect"), "Electronics", '1. Raw Data'!L4924)</f>
        <v>Home Appliances</v>
      </c>
      <c r="M4924" s="9">
        <v>1268.1600000000001</v>
      </c>
      <c r="N4924" s="9">
        <f>IF(ISBLANK('1. Raw Data'!N4924), MEDIAN('1. Raw Data'!$N$2:$N$5001), '1. Raw Data'!N4924)</f>
        <v>857.13</v>
      </c>
      <c r="O4924" s="9">
        <v>1</v>
      </c>
      <c r="P4924" s="9">
        <f>IF(ISBLANK('1. Raw Data'!P4924), 0, '1. Raw Data'!P4924)</f>
        <v>0.2</v>
      </c>
      <c r="Q4924" s="9">
        <v>494</v>
      </c>
      <c r="R4924" s="9">
        <v>5</v>
      </c>
      <c r="S4924" s="9">
        <f t="shared" si="228"/>
        <v>1014.5280000000001</v>
      </c>
      <c r="T4924" s="9">
        <f t="shared" si="229"/>
        <v>157.39800000000014</v>
      </c>
      <c r="U4924" s="23">
        <f t="shared" si="230"/>
        <v>0.1551440669947011</v>
      </c>
    </row>
    <row r="4925" spans="1:21" x14ac:dyDescent="0.3">
      <c r="A4925" s="9">
        <v>1892</v>
      </c>
      <c r="B4925" s="9" t="str">
        <f>PROPER(TRIM('1. Raw Data'!B4925))</f>
        <v>Customer_4923</v>
      </c>
      <c r="C4925" s="9">
        <f>IF(OR('1. Raw Data'!C4925&lt;18, '1. Raw Data'!C4925&gt;100), MEDIAN('1. Raw Data'!$C$2:$C$5001), '1. Raw Data'!C4925)</f>
        <v>53</v>
      </c>
      <c r="D4925" s="9" t="s">
        <v>5023</v>
      </c>
      <c r="E4925" s="22">
        <v>44522</v>
      </c>
      <c r="F4925" s="9">
        <v>0</v>
      </c>
      <c r="G4925" s="9">
        <v>12260</v>
      </c>
      <c r="H4925" s="15">
        <v>44522</v>
      </c>
      <c r="I4925" s="9" t="s">
        <v>7457</v>
      </c>
      <c r="J4925" s="9">
        <v>116</v>
      </c>
      <c r="K4925" s="9" t="s">
        <v>7480</v>
      </c>
      <c r="L4925" s="9" t="str">
        <f>IF(OR('1. Raw Data'!L4925="Elec", '1. Raw Data'!L4925="elect"), "Electronics", '1. Raw Data'!L4925)</f>
        <v>Home Appliances</v>
      </c>
      <c r="M4925" s="9">
        <v>1251.43</v>
      </c>
      <c r="N4925" s="9">
        <f>IF(ISBLANK('1. Raw Data'!N4925), MEDIAN('1. Raw Data'!$N$2:$N$5001), '1. Raw Data'!N4925)</f>
        <v>503.64</v>
      </c>
      <c r="O4925" s="9">
        <v>4</v>
      </c>
      <c r="P4925" s="9">
        <f>IF(ISBLANK('1. Raw Data'!P4925), 0, '1. Raw Data'!P4925)</f>
        <v>0</v>
      </c>
      <c r="Q4925" s="9">
        <v>407</v>
      </c>
      <c r="R4925" s="9">
        <v>4</v>
      </c>
      <c r="S4925" s="9">
        <f t="shared" si="228"/>
        <v>5005.72</v>
      </c>
      <c r="T4925" s="9">
        <f t="shared" si="229"/>
        <v>2991.1600000000003</v>
      </c>
      <c r="U4925" s="23">
        <f t="shared" si="230"/>
        <v>0.59754840462510894</v>
      </c>
    </row>
    <row r="4926" spans="1:21" x14ac:dyDescent="0.3">
      <c r="A4926" s="9">
        <v>1404</v>
      </c>
      <c r="B4926" s="9" t="str">
        <f>PROPER(TRIM('1. Raw Data'!B4926))</f>
        <v>Customer_4924</v>
      </c>
      <c r="C4926" s="9">
        <f>IF(OR('1. Raw Data'!C4926&lt;18, '1. Raw Data'!C4926&gt;100), MEDIAN('1. Raw Data'!$C$2:$C$5001), '1. Raw Data'!C4926)</f>
        <v>39</v>
      </c>
      <c r="D4926" s="9" t="s">
        <v>5021</v>
      </c>
      <c r="E4926" s="22">
        <v>44748</v>
      </c>
      <c r="F4926" s="9">
        <v>0</v>
      </c>
      <c r="G4926" s="9">
        <v>10529</v>
      </c>
      <c r="H4926" s="15">
        <v>44719</v>
      </c>
      <c r="I4926" s="9" t="s">
        <v>7457</v>
      </c>
      <c r="J4926" s="9">
        <v>135</v>
      </c>
      <c r="K4926" s="9" t="s">
        <v>7458</v>
      </c>
      <c r="L4926" s="9" t="str">
        <f>IF(OR('1. Raw Data'!L4926="Elec", '1. Raw Data'!L4926="elect"), "Electronics", '1. Raw Data'!L4926)</f>
        <v>Clothing</v>
      </c>
      <c r="M4926" s="9">
        <v>516.89</v>
      </c>
      <c r="N4926" s="9">
        <f>IF(ISBLANK('1. Raw Data'!N4926), MEDIAN('1. Raw Data'!$N$2:$N$5001), '1. Raw Data'!N4926)</f>
        <v>225.69</v>
      </c>
      <c r="O4926" s="9">
        <v>5</v>
      </c>
      <c r="P4926" s="9">
        <f>IF(ISBLANK('1. Raw Data'!P4926), 0, '1. Raw Data'!P4926)</f>
        <v>0</v>
      </c>
      <c r="Q4926" s="9">
        <v>338</v>
      </c>
      <c r="R4926" s="9">
        <v>5</v>
      </c>
      <c r="S4926" s="9">
        <f t="shared" si="228"/>
        <v>2584.4499999999998</v>
      </c>
      <c r="T4926" s="9">
        <f t="shared" si="229"/>
        <v>1455.9999999999998</v>
      </c>
      <c r="U4926" s="23">
        <f t="shared" si="230"/>
        <v>0.56336938226702005</v>
      </c>
    </row>
    <row r="4927" spans="1:21" x14ac:dyDescent="0.3">
      <c r="A4927" s="9">
        <v>1607</v>
      </c>
      <c r="B4927" s="9" t="str">
        <f>PROPER(TRIM('1. Raw Data'!B4927))</f>
        <v>Customer_4925</v>
      </c>
      <c r="C4927" s="9">
        <f>IF(OR('1. Raw Data'!C4927&lt;18, '1. Raw Data'!C4927&gt;100), MEDIAN('1. Raw Data'!$C$2:$C$5001), '1. Raw Data'!C4927)</f>
        <v>56</v>
      </c>
      <c r="D4927" s="9" t="s">
        <v>5023</v>
      </c>
      <c r="E4927" s="22">
        <v>45118</v>
      </c>
      <c r="F4927" s="9">
        <v>0</v>
      </c>
      <c r="G4927" s="9">
        <v>11418</v>
      </c>
      <c r="H4927" s="15">
        <v>45237</v>
      </c>
      <c r="I4927" s="9" t="s">
        <v>7455</v>
      </c>
      <c r="J4927" s="9">
        <v>133</v>
      </c>
      <c r="K4927" s="9" t="s">
        <v>7498</v>
      </c>
      <c r="L4927" s="9" t="str">
        <f>IF(OR('1. Raw Data'!L4927="Elec", '1. Raw Data'!L4927="elect"), "Electronics", '1. Raw Data'!L4927)</f>
        <v>Electronics</v>
      </c>
      <c r="M4927" s="9">
        <v>483.14</v>
      </c>
      <c r="N4927" s="9">
        <f>IF(ISBLANK('1. Raw Data'!N4927), MEDIAN('1. Raw Data'!$N$2:$N$5001), '1. Raw Data'!N4927)</f>
        <v>299.55</v>
      </c>
      <c r="O4927" s="9">
        <v>4</v>
      </c>
      <c r="P4927" s="9">
        <f>IF(ISBLANK('1. Raw Data'!P4927), 0, '1. Raw Data'!P4927)</f>
        <v>0</v>
      </c>
      <c r="Q4927" s="9">
        <v>421</v>
      </c>
      <c r="R4927" s="9">
        <v>3</v>
      </c>
      <c r="S4927" s="9">
        <f t="shared" si="228"/>
        <v>1932.56</v>
      </c>
      <c r="T4927" s="9">
        <f t="shared" si="229"/>
        <v>734.3599999999999</v>
      </c>
      <c r="U4927" s="23">
        <f t="shared" si="230"/>
        <v>0.37999337666100919</v>
      </c>
    </row>
    <row r="4928" spans="1:21" x14ac:dyDescent="0.3">
      <c r="A4928" s="9">
        <v>1827</v>
      </c>
      <c r="B4928" s="9" t="str">
        <f>PROPER(TRIM('1. Raw Data'!B4928))</f>
        <v>Customer_4926</v>
      </c>
      <c r="C4928" s="9">
        <f>IF(OR('1. Raw Data'!C4928&lt;18, '1. Raw Data'!C4928&gt;100), MEDIAN('1. Raw Data'!$C$2:$C$5001), '1. Raw Data'!C4928)</f>
        <v>34</v>
      </c>
      <c r="D4928" s="9" t="s">
        <v>5021</v>
      </c>
      <c r="E4928" s="22">
        <v>44105</v>
      </c>
      <c r="F4928" s="9">
        <v>0</v>
      </c>
      <c r="G4928" s="9">
        <v>12074</v>
      </c>
      <c r="H4928" s="15">
        <v>43840</v>
      </c>
      <c r="I4928" s="9" t="s">
        <v>7455</v>
      </c>
      <c r="J4928" s="9">
        <v>121</v>
      </c>
      <c r="K4928" s="9" t="s">
        <v>7495</v>
      </c>
      <c r="L4928" s="9" t="str">
        <f>IF(OR('1. Raw Data'!L4928="Elec", '1. Raw Data'!L4928="elect"), "Electronics", '1. Raw Data'!L4928)</f>
        <v>Clothing</v>
      </c>
      <c r="M4928" s="9">
        <v>492.39</v>
      </c>
      <c r="N4928" s="9">
        <f>IF(ISBLANK('1. Raw Data'!N4928), MEDIAN('1. Raw Data'!$N$2:$N$5001), '1. Raw Data'!N4928)</f>
        <v>235.87</v>
      </c>
      <c r="O4928" s="9">
        <v>5</v>
      </c>
      <c r="P4928" s="9">
        <f>IF(ISBLANK('1. Raw Data'!P4928), 0, '1. Raw Data'!P4928)</f>
        <v>0</v>
      </c>
      <c r="Q4928" s="9">
        <v>518</v>
      </c>
      <c r="R4928" s="9">
        <v>6</v>
      </c>
      <c r="S4928" s="9">
        <f t="shared" si="228"/>
        <v>2461.9499999999998</v>
      </c>
      <c r="T4928" s="9">
        <f t="shared" si="229"/>
        <v>1282.5999999999999</v>
      </c>
      <c r="U4928" s="23">
        <f t="shared" si="230"/>
        <v>0.5209691504701558</v>
      </c>
    </row>
    <row r="4929" spans="1:21" x14ac:dyDescent="0.3">
      <c r="A4929" s="9">
        <v>2143</v>
      </c>
      <c r="B4929" s="9" t="str">
        <f>PROPER(TRIM('1. Raw Data'!B4929))</f>
        <v>Customer_4927</v>
      </c>
      <c r="C4929" s="9">
        <f>IF(OR('1. Raw Data'!C4929&lt;18, '1. Raw Data'!C4929&gt;100), MEDIAN('1. Raw Data'!$C$2:$C$5001), '1. Raw Data'!C4929)</f>
        <v>32</v>
      </c>
      <c r="D4929" s="9" t="s">
        <v>5023</v>
      </c>
      <c r="E4929" s="22">
        <v>44532</v>
      </c>
      <c r="F4929" s="9">
        <v>0</v>
      </c>
      <c r="G4929" s="9">
        <v>10938</v>
      </c>
      <c r="H4929" s="15">
        <v>44239</v>
      </c>
      <c r="I4929" s="9" t="s">
        <v>7457</v>
      </c>
      <c r="J4929" s="9">
        <v>120</v>
      </c>
      <c r="K4929" s="9" t="s">
        <v>7488</v>
      </c>
      <c r="L4929" s="9" t="str">
        <f>IF(OR('1. Raw Data'!L4929="Elec", '1. Raw Data'!L4929="elect"), "Electronics", '1. Raw Data'!L4929)</f>
        <v>Home Appliances</v>
      </c>
      <c r="M4929" s="9">
        <v>1226.52</v>
      </c>
      <c r="N4929" s="9">
        <f>IF(ISBLANK('1. Raw Data'!N4929), MEDIAN('1. Raw Data'!$N$2:$N$5001), '1. Raw Data'!N4929)</f>
        <v>756.71</v>
      </c>
      <c r="O4929" s="9">
        <v>5</v>
      </c>
      <c r="P4929" s="9">
        <f>IF(ISBLANK('1. Raw Data'!P4929), 0, '1. Raw Data'!P4929)</f>
        <v>0</v>
      </c>
      <c r="Q4929" s="9">
        <v>370</v>
      </c>
      <c r="R4929" s="9">
        <v>7</v>
      </c>
      <c r="S4929" s="9">
        <f t="shared" si="228"/>
        <v>6132.6</v>
      </c>
      <c r="T4929" s="9">
        <f t="shared" si="229"/>
        <v>2349.0500000000002</v>
      </c>
      <c r="U4929" s="23">
        <f t="shared" si="230"/>
        <v>0.38304308123797409</v>
      </c>
    </row>
    <row r="4930" spans="1:21" x14ac:dyDescent="0.3">
      <c r="A4930" s="9">
        <v>1689</v>
      </c>
      <c r="B4930" s="9" t="str">
        <f>PROPER(TRIM('1. Raw Data'!B4930))</f>
        <v>Customer_4928</v>
      </c>
      <c r="C4930" s="9">
        <f>IF(OR('1. Raw Data'!C4930&lt;18, '1. Raw Data'!C4930&gt;100), MEDIAN('1. Raw Data'!$C$2:$C$5001), '1. Raw Data'!C4930)</f>
        <v>25</v>
      </c>
      <c r="D4930" s="9" t="s">
        <v>5019</v>
      </c>
      <c r="E4930" s="22">
        <v>44834</v>
      </c>
      <c r="F4930" s="9">
        <v>0</v>
      </c>
      <c r="G4930" s="9">
        <v>12917</v>
      </c>
      <c r="H4930" s="15">
        <v>44834</v>
      </c>
      <c r="I4930" s="9" t="s">
        <v>7456</v>
      </c>
      <c r="J4930" s="9">
        <v>108</v>
      </c>
      <c r="K4930" s="9" t="s">
        <v>7496</v>
      </c>
      <c r="L4930" s="9" t="str">
        <f>IF(OR('1. Raw Data'!L4930="Elec", '1. Raw Data'!L4930="elect"), "Electronics", '1. Raw Data'!L4930)</f>
        <v>Clothing</v>
      </c>
      <c r="M4930" s="9">
        <v>1255.9000000000001</v>
      </c>
      <c r="N4930" s="9">
        <f>IF(ISBLANK('1. Raw Data'!N4930), MEDIAN('1. Raw Data'!$N$2:$N$5001), '1. Raw Data'!N4930)</f>
        <v>815.93</v>
      </c>
      <c r="O4930" s="9">
        <v>5</v>
      </c>
      <c r="P4930" s="9">
        <f>IF(ISBLANK('1. Raw Data'!P4930), 0, '1. Raw Data'!P4930)</f>
        <v>0.05</v>
      </c>
      <c r="Q4930" s="9">
        <v>679</v>
      </c>
      <c r="R4930" s="9">
        <v>7</v>
      </c>
      <c r="S4930" s="9">
        <f t="shared" si="228"/>
        <v>5965.5249999999996</v>
      </c>
      <c r="T4930" s="9">
        <f t="shared" si="229"/>
        <v>1885.875</v>
      </c>
      <c r="U4930" s="23">
        <f t="shared" si="230"/>
        <v>0.31612892410978083</v>
      </c>
    </row>
    <row r="4931" spans="1:21" x14ac:dyDescent="0.3">
      <c r="A4931" s="9">
        <v>1901</v>
      </c>
      <c r="B4931" s="9" t="str">
        <f>PROPER(TRIM('1. Raw Data'!B4931))</f>
        <v>Customer_4929</v>
      </c>
      <c r="C4931" s="9">
        <f>IF(OR('1. Raw Data'!C4931&lt;18, '1. Raw Data'!C4931&gt;100), MEDIAN('1. Raw Data'!$C$2:$C$5001), '1. Raw Data'!C4931)</f>
        <v>67</v>
      </c>
      <c r="D4931" s="9" t="s">
        <v>5019</v>
      </c>
      <c r="E4931" s="22">
        <v>44682</v>
      </c>
      <c r="F4931" s="9">
        <v>0</v>
      </c>
      <c r="G4931" s="9">
        <v>13520</v>
      </c>
      <c r="H4931" s="15">
        <v>44566</v>
      </c>
      <c r="I4931" s="9" t="s">
        <v>7455</v>
      </c>
      <c r="J4931" s="9">
        <v>126</v>
      </c>
      <c r="K4931" s="9" t="s">
        <v>7469</v>
      </c>
      <c r="L4931" s="9" t="str">
        <f>IF(OR('1. Raw Data'!L4931="Elec", '1. Raw Data'!L4931="elect"), "Electronics", '1. Raw Data'!L4931)</f>
        <v>Sports</v>
      </c>
      <c r="M4931" s="9">
        <v>528.1</v>
      </c>
      <c r="N4931" s="9">
        <f>IF(ISBLANK('1. Raw Data'!N4931), MEDIAN('1. Raw Data'!$N$2:$N$5001), '1. Raw Data'!N4931)</f>
        <v>251.58</v>
      </c>
      <c r="O4931" s="9">
        <v>4</v>
      </c>
      <c r="P4931" s="9">
        <f>IF(ISBLANK('1. Raw Data'!P4931), 0, '1. Raw Data'!P4931)</f>
        <v>0</v>
      </c>
      <c r="Q4931" s="9">
        <v>366</v>
      </c>
      <c r="R4931" s="9">
        <v>5</v>
      </c>
      <c r="S4931" s="9">
        <f t="shared" ref="S4931:S4994" si="231">M4931 * O4931 * (1 - P4931)</f>
        <v>2112.4</v>
      </c>
      <c r="T4931" s="9">
        <f t="shared" ref="T4931:T4994" si="232">S4931 - (N4931 * O4931)</f>
        <v>1106.08</v>
      </c>
      <c r="U4931" s="23">
        <f t="shared" ref="U4931:U4994" si="233">T4931 / S4931</f>
        <v>0.52361295209240666</v>
      </c>
    </row>
    <row r="4932" spans="1:21" x14ac:dyDescent="0.3">
      <c r="A4932" s="9">
        <v>2240</v>
      </c>
      <c r="B4932" s="9" t="str">
        <f>PROPER(TRIM('1. Raw Data'!B4932))</f>
        <v>Customer_4930</v>
      </c>
      <c r="C4932" s="9">
        <f>IF(OR('1. Raw Data'!C4932&lt;18, '1. Raw Data'!C4932&gt;100), MEDIAN('1. Raw Data'!$C$2:$C$5001), '1. Raw Data'!C4932)</f>
        <v>38</v>
      </c>
      <c r="D4932" s="9" t="s">
        <v>5022</v>
      </c>
      <c r="E4932" s="22">
        <v>44216</v>
      </c>
      <c r="F4932" s="9">
        <v>1</v>
      </c>
      <c r="G4932" s="9">
        <v>12485</v>
      </c>
      <c r="H4932" s="15">
        <v>44216</v>
      </c>
      <c r="I4932" s="9" t="s">
        <v>7457</v>
      </c>
      <c r="J4932" s="9">
        <v>133</v>
      </c>
      <c r="K4932" s="9" t="s">
        <v>7498</v>
      </c>
      <c r="L4932" s="9" t="str">
        <f>IF(OR('1. Raw Data'!L4932="Elec", '1. Raw Data'!L4932="elect"), "Electronics", '1. Raw Data'!L4932)</f>
        <v>Sports</v>
      </c>
      <c r="M4932" s="9">
        <v>909.26</v>
      </c>
      <c r="N4932" s="9">
        <f>IF(ISBLANK('1. Raw Data'!N4932), MEDIAN('1. Raw Data'!$N$2:$N$5001), '1. Raw Data'!N4932)</f>
        <v>416.06</v>
      </c>
      <c r="O4932" s="9">
        <v>2</v>
      </c>
      <c r="P4932" s="9">
        <f>IF(ISBLANK('1. Raw Data'!P4932), 0, '1. Raw Data'!P4932)</f>
        <v>0.1</v>
      </c>
      <c r="Q4932" s="9">
        <v>1012</v>
      </c>
      <c r="R4932" s="9">
        <v>3</v>
      </c>
      <c r="S4932" s="9">
        <f t="shared" si="231"/>
        <v>1636.6680000000001</v>
      </c>
      <c r="T4932" s="9">
        <f t="shared" si="232"/>
        <v>804.54800000000012</v>
      </c>
      <c r="U4932" s="23">
        <f t="shared" si="233"/>
        <v>0.49157678893947954</v>
      </c>
    </row>
    <row r="4933" spans="1:21" x14ac:dyDescent="0.3">
      <c r="A4933" s="9">
        <v>1055</v>
      </c>
      <c r="B4933" s="9" t="str">
        <f>PROPER(TRIM('1. Raw Data'!B4933))</f>
        <v>Customer_4931</v>
      </c>
      <c r="C4933" s="9">
        <f>IF(OR('1. Raw Data'!C4933&lt;18, '1. Raw Data'!C4933&gt;100), MEDIAN('1. Raw Data'!$C$2:$C$5001), '1. Raw Data'!C4933)</f>
        <v>22</v>
      </c>
      <c r="D4933" s="9" t="s">
        <v>5018</v>
      </c>
      <c r="E4933" s="22">
        <v>44168</v>
      </c>
      <c r="F4933" s="9">
        <v>0</v>
      </c>
      <c r="G4933" s="9">
        <v>10284</v>
      </c>
      <c r="H4933" s="15">
        <v>43902</v>
      </c>
      <c r="I4933" s="9" t="s">
        <v>7455</v>
      </c>
      <c r="J4933" s="9">
        <v>126</v>
      </c>
      <c r="K4933" s="9" t="s">
        <v>7469</v>
      </c>
      <c r="L4933" s="9" t="str">
        <f>IF(OR('1. Raw Data'!L4933="Elec", '1. Raw Data'!L4933="elect"), "Electronics", '1. Raw Data'!L4933)</f>
        <v>Clothing</v>
      </c>
      <c r="M4933" s="9">
        <v>251.45</v>
      </c>
      <c r="N4933" s="9">
        <f>IF(ISBLANK('1. Raw Data'!N4933), MEDIAN('1. Raw Data'!$N$2:$N$5001), '1. Raw Data'!N4933)</f>
        <v>111.54</v>
      </c>
      <c r="O4933" s="9">
        <v>1</v>
      </c>
      <c r="P4933" s="9">
        <f>IF(ISBLANK('1. Raw Data'!P4933), 0, '1. Raw Data'!P4933)</f>
        <v>0</v>
      </c>
      <c r="Q4933" s="9">
        <v>605</v>
      </c>
      <c r="R4933" s="9">
        <v>2</v>
      </c>
      <c r="S4933" s="9">
        <f t="shared" si="231"/>
        <v>251.45</v>
      </c>
      <c r="T4933" s="9">
        <f t="shared" si="232"/>
        <v>139.90999999999997</v>
      </c>
      <c r="U4933" s="23">
        <f t="shared" si="233"/>
        <v>0.55641280572678453</v>
      </c>
    </row>
    <row r="4934" spans="1:21" x14ac:dyDescent="0.3">
      <c r="A4934" s="9">
        <v>1365</v>
      </c>
      <c r="B4934" s="9" t="str">
        <f>PROPER(TRIM('1. Raw Data'!B4934))</f>
        <v>Customer_4932</v>
      </c>
      <c r="C4934" s="9">
        <f>IF(OR('1. Raw Data'!C4934&lt;18, '1. Raw Data'!C4934&gt;100), MEDIAN('1. Raw Data'!$C$2:$C$5001), '1. Raw Data'!C4934)</f>
        <v>42</v>
      </c>
      <c r="D4934" s="9" t="s">
        <v>5023</v>
      </c>
      <c r="E4934" s="22">
        <v>44657</v>
      </c>
      <c r="F4934" s="9">
        <v>0</v>
      </c>
      <c r="G4934" s="9">
        <v>12708</v>
      </c>
      <c r="H4934" s="15">
        <v>44716</v>
      </c>
      <c r="I4934" s="9" t="s">
        <v>7457</v>
      </c>
      <c r="J4934" s="9">
        <v>137</v>
      </c>
      <c r="K4934" s="9" t="s">
        <v>7484</v>
      </c>
      <c r="L4934" s="9" t="str">
        <f>IF(OR('1. Raw Data'!L4934="Elec", '1. Raw Data'!L4934="elect"), "Electronics", '1. Raw Data'!L4934)</f>
        <v>Clothing</v>
      </c>
      <c r="M4934" s="9">
        <v>729.73</v>
      </c>
      <c r="N4934" s="9">
        <f>IF(ISBLANK('1. Raw Data'!N4934), MEDIAN('1. Raw Data'!$N$2:$N$5001), '1. Raw Data'!N4934)</f>
        <v>335.7</v>
      </c>
      <c r="O4934" s="9">
        <v>5</v>
      </c>
      <c r="P4934" s="9">
        <f>IF(ISBLANK('1. Raw Data'!P4934), 0, '1. Raw Data'!P4934)</f>
        <v>0</v>
      </c>
      <c r="Q4934" s="9">
        <v>477</v>
      </c>
      <c r="R4934" s="9">
        <v>3</v>
      </c>
      <c r="S4934" s="9">
        <f t="shared" si="231"/>
        <v>3648.65</v>
      </c>
      <c r="T4934" s="9">
        <f t="shared" si="232"/>
        <v>1970.15</v>
      </c>
      <c r="U4934" s="23">
        <f t="shared" si="233"/>
        <v>0.53996683704931958</v>
      </c>
    </row>
    <row r="4935" spans="1:21" x14ac:dyDescent="0.3">
      <c r="A4935" s="9">
        <v>1454</v>
      </c>
      <c r="B4935" s="9" t="str">
        <f>PROPER(TRIM('1. Raw Data'!B4935))</f>
        <v>Customer_4933</v>
      </c>
      <c r="C4935" s="9">
        <f>IF(OR('1. Raw Data'!C4935&lt;18, '1. Raw Data'!C4935&gt;100), MEDIAN('1. Raw Data'!$C$2:$C$5001), '1. Raw Data'!C4935)</f>
        <v>30</v>
      </c>
      <c r="D4935" s="9" t="s">
        <v>5023</v>
      </c>
      <c r="E4935" s="22">
        <v>44076</v>
      </c>
      <c r="F4935" s="9">
        <v>0</v>
      </c>
      <c r="G4935" s="9">
        <v>11820</v>
      </c>
      <c r="H4935" s="15">
        <v>43870</v>
      </c>
      <c r="I4935" s="9" t="s">
        <v>7456</v>
      </c>
      <c r="J4935" s="9">
        <v>130</v>
      </c>
      <c r="K4935" s="9" t="s">
        <v>7487</v>
      </c>
      <c r="L4935" s="9" t="str">
        <f>IF(OR('1. Raw Data'!L4935="Elec", '1. Raw Data'!L4935="elect"), "Electronics", '1. Raw Data'!L4935)</f>
        <v>Electronics</v>
      </c>
      <c r="M4935" s="9">
        <v>1498.25</v>
      </c>
      <c r="N4935" s="9">
        <f>IF(ISBLANK('1. Raw Data'!N4935), MEDIAN('1. Raw Data'!$N$2:$N$5001), '1. Raw Data'!N4935)</f>
        <v>719.39</v>
      </c>
      <c r="O4935" s="9">
        <v>3</v>
      </c>
      <c r="P4935" s="9">
        <f>IF(ISBLANK('1. Raw Data'!P4935), 0, '1. Raw Data'!P4935)</f>
        <v>0.2</v>
      </c>
      <c r="Q4935" s="9">
        <v>561</v>
      </c>
      <c r="R4935" s="9">
        <v>7</v>
      </c>
      <c r="S4935" s="9">
        <f t="shared" si="231"/>
        <v>3595.8</v>
      </c>
      <c r="T4935" s="9">
        <f t="shared" si="232"/>
        <v>1437.63</v>
      </c>
      <c r="U4935" s="23">
        <f t="shared" si="233"/>
        <v>0.3998081094610379</v>
      </c>
    </row>
    <row r="4936" spans="1:21" x14ac:dyDescent="0.3">
      <c r="A4936" s="9">
        <v>1103</v>
      </c>
      <c r="B4936" s="9" t="str">
        <f>PROPER(TRIM('1. Raw Data'!B4936))</f>
        <v>Customer_4934</v>
      </c>
      <c r="C4936" s="9">
        <f>IF(OR('1. Raw Data'!C4936&lt;18, '1. Raw Data'!C4936&gt;100), MEDIAN('1. Raw Data'!$C$2:$C$5001), '1. Raw Data'!C4936)</f>
        <v>34</v>
      </c>
      <c r="D4936" s="9" t="s">
        <v>5018</v>
      </c>
      <c r="E4936" s="22">
        <v>44298</v>
      </c>
      <c r="F4936" s="9">
        <v>0</v>
      </c>
      <c r="G4936" s="9">
        <v>10648</v>
      </c>
      <c r="H4936" s="15">
        <v>44534</v>
      </c>
      <c r="I4936" s="9" t="s">
        <v>7455</v>
      </c>
      <c r="J4936" s="9">
        <v>131</v>
      </c>
      <c r="K4936" s="9" t="s">
        <v>7504</v>
      </c>
      <c r="L4936" s="9" t="str">
        <f>IF(OR('1. Raw Data'!L4936="Elec", '1. Raw Data'!L4936="elect"), "Electronics", '1. Raw Data'!L4936)</f>
        <v>Clothing</v>
      </c>
      <c r="M4936" s="9">
        <v>280.32</v>
      </c>
      <c r="N4936" s="9">
        <f>IF(ISBLANK('1. Raw Data'!N4936), MEDIAN('1. Raw Data'!$N$2:$N$5001), '1. Raw Data'!N4936)</f>
        <v>185.19</v>
      </c>
      <c r="O4936" s="9">
        <v>5</v>
      </c>
      <c r="P4936" s="9">
        <f>IF(ISBLANK('1. Raw Data'!P4936), 0, '1. Raw Data'!P4936)</f>
        <v>0</v>
      </c>
      <c r="Q4936" s="9">
        <v>425</v>
      </c>
      <c r="R4936" s="9">
        <v>6</v>
      </c>
      <c r="S4936" s="9">
        <f t="shared" si="231"/>
        <v>1401.6</v>
      </c>
      <c r="T4936" s="9">
        <f t="shared" si="232"/>
        <v>475.64999999999986</v>
      </c>
      <c r="U4936" s="23">
        <f t="shared" si="233"/>
        <v>0.33936215753424648</v>
      </c>
    </row>
    <row r="4937" spans="1:21" x14ac:dyDescent="0.3">
      <c r="A4937" s="9">
        <v>1076</v>
      </c>
      <c r="B4937" s="9" t="str">
        <f>PROPER(TRIM('1. Raw Data'!B4937))</f>
        <v>Customer_4935</v>
      </c>
      <c r="C4937" s="9">
        <f>IF(OR('1. Raw Data'!C4937&lt;18, '1. Raw Data'!C4937&gt;100), MEDIAN('1. Raw Data'!$C$2:$C$5001), '1. Raw Data'!C4937)</f>
        <v>44</v>
      </c>
      <c r="D4937" s="9" t="s">
        <v>5020</v>
      </c>
      <c r="E4937" s="22">
        <v>44290</v>
      </c>
      <c r="F4937" s="9">
        <v>1</v>
      </c>
      <c r="G4937" s="9">
        <v>10188</v>
      </c>
      <c r="H4937" s="15">
        <v>44290</v>
      </c>
      <c r="I4937" s="9" t="s">
        <v>7455</v>
      </c>
      <c r="J4937" s="9">
        <v>133</v>
      </c>
      <c r="K4937" s="9" t="s">
        <v>7498</v>
      </c>
      <c r="L4937" s="9" t="str">
        <f>IF(OR('1. Raw Data'!L4937="Elec", '1. Raw Data'!L4937="elect"), "Electronics", '1. Raw Data'!L4937)</f>
        <v>Clothing</v>
      </c>
      <c r="M4937" s="9">
        <v>1423.97</v>
      </c>
      <c r="N4937" s="9">
        <f>IF(ISBLANK('1. Raw Data'!N4937), MEDIAN('1. Raw Data'!$N$2:$N$5001), '1. Raw Data'!N4937)</f>
        <v>898.53</v>
      </c>
      <c r="O4937" s="9">
        <v>4</v>
      </c>
      <c r="P4937" s="9">
        <f>IF(ISBLANK('1. Raw Data'!P4937), 0, '1. Raw Data'!P4937)</f>
        <v>0.1</v>
      </c>
      <c r="Q4937" s="9">
        <v>1202</v>
      </c>
      <c r="R4937" s="9">
        <v>2</v>
      </c>
      <c r="S4937" s="9">
        <f t="shared" si="231"/>
        <v>5126.2920000000004</v>
      </c>
      <c r="T4937" s="9">
        <f t="shared" si="232"/>
        <v>1532.1720000000005</v>
      </c>
      <c r="U4937" s="23">
        <f t="shared" si="233"/>
        <v>0.29888504205378869</v>
      </c>
    </row>
    <row r="4938" spans="1:21" x14ac:dyDescent="0.3">
      <c r="A4938" s="9">
        <v>1229</v>
      </c>
      <c r="B4938" s="9" t="str">
        <f>PROPER(TRIM('1. Raw Data'!B4938))</f>
        <v>Customer_4936</v>
      </c>
      <c r="C4938" s="9">
        <f>IF(OR('1. Raw Data'!C4938&lt;18, '1. Raw Data'!C4938&gt;100), MEDIAN('1. Raw Data'!$C$2:$C$5001), '1. Raw Data'!C4938)</f>
        <v>62</v>
      </c>
      <c r="D4938" s="9" t="s">
        <v>5022</v>
      </c>
      <c r="E4938" s="22">
        <v>45320</v>
      </c>
      <c r="F4938" s="9">
        <v>0</v>
      </c>
      <c r="G4938" s="9">
        <v>11725</v>
      </c>
      <c r="H4938" s="15">
        <v>45320</v>
      </c>
      <c r="I4938" s="9" t="s">
        <v>7457</v>
      </c>
      <c r="J4938" s="9">
        <v>111</v>
      </c>
      <c r="K4938" s="9" t="s">
        <v>7476</v>
      </c>
      <c r="L4938" s="9" t="str">
        <f>IF(OR('1. Raw Data'!L4938="Elec", '1. Raw Data'!L4938="elect"), "Electronics", '1. Raw Data'!L4938)</f>
        <v>Electronics</v>
      </c>
      <c r="M4938" s="9">
        <v>1245.17</v>
      </c>
      <c r="N4938" s="9">
        <f>IF(ISBLANK('1. Raw Data'!N4938), MEDIAN('1. Raw Data'!$N$2:$N$5001), '1. Raw Data'!N4938)</f>
        <v>498.76</v>
      </c>
      <c r="O4938" s="9">
        <v>5</v>
      </c>
      <c r="P4938" s="9">
        <f>IF(ISBLANK('1. Raw Data'!P4938), 0, '1. Raw Data'!P4938)</f>
        <v>0.05</v>
      </c>
      <c r="Q4938" s="9">
        <v>328</v>
      </c>
      <c r="R4938" s="9">
        <v>4</v>
      </c>
      <c r="S4938" s="9">
        <f t="shared" si="231"/>
        <v>5914.5574999999999</v>
      </c>
      <c r="T4938" s="9">
        <f t="shared" si="232"/>
        <v>3420.7574999999997</v>
      </c>
      <c r="U4938" s="23">
        <f t="shared" si="233"/>
        <v>0.57836237114948996</v>
      </c>
    </row>
    <row r="4939" spans="1:21" x14ac:dyDescent="0.3">
      <c r="A4939" s="9">
        <v>2281</v>
      </c>
      <c r="B4939" s="9" t="str">
        <f>PROPER(TRIM('1. Raw Data'!B4939))</f>
        <v>Customer_4937</v>
      </c>
      <c r="C4939" s="9">
        <f>IF(OR('1. Raw Data'!C4939&lt;18, '1. Raw Data'!C4939&gt;100), MEDIAN('1. Raw Data'!$C$2:$C$5001), '1. Raw Data'!C4939)</f>
        <v>41</v>
      </c>
      <c r="D4939" s="9" t="s">
        <v>5023</v>
      </c>
      <c r="E4939" s="22">
        <v>44099</v>
      </c>
      <c r="F4939" s="9">
        <v>1</v>
      </c>
      <c r="G4939" s="9">
        <v>11222</v>
      </c>
      <c r="H4939" s="15">
        <v>44099</v>
      </c>
      <c r="I4939" s="9" t="s">
        <v>7456</v>
      </c>
      <c r="J4939" s="9">
        <v>141</v>
      </c>
      <c r="K4939" s="9" t="s">
        <v>7490</v>
      </c>
      <c r="L4939" s="9" t="str">
        <f>IF(OR('1. Raw Data'!L4939="Elec", '1. Raw Data'!L4939="elect"), "Electronics", '1. Raw Data'!L4939)</f>
        <v>Clothing</v>
      </c>
      <c r="M4939" s="9">
        <v>1459.71</v>
      </c>
      <c r="N4939" s="9">
        <f>IF(ISBLANK('1. Raw Data'!N4939), MEDIAN('1. Raw Data'!$N$2:$N$5001), '1. Raw Data'!N4939)</f>
        <v>429.51499999999999</v>
      </c>
      <c r="O4939" s="9">
        <v>3</v>
      </c>
      <c r="P4939" s="9">
        <f>IF(ISBLANK('1. Raw Data'!P4939), 0, '1. Raw Data'!P4939)</f>
        <v>0</v>
      </c>
      <c r="Q4939" s="9">
        <v>1468</v>
      </c>
      <c r="R4939" s="9">
        <v>2</v>
      </c>
      <c r="S4939" s="9">
        <f t="shared" si="231"/>
        <v>4379.13</v>
      </c>
      <c r="T4939" s="9">
        <f t="shared" si="232"/>
        <v>3090.585</v>
      </c>
      <c r="U4939" s="23">
        <f t="shared" si="233"/>
        <v>0.70575319755293864</v>
      </c>
    </row>
    <row r="4940" spans="1:21" x14ac:dyDescent="0.3">
      <c r="A4940" s="9">
        <v>2287</v>
      </c>
      <c r="B4940" s="9" t="str">
        <f>PROPER(TRIM('1. Raw Data'!B4940))</f>
        <v>Customer_4938</v>
      </c>
      <c r="C4940" s="9">
        <f>IF(OR('1. Raw Data'!C4940&lt;18, '1. Raw Data'!C4940&gt;100), MEDIAN('1. Raw Data'!$C$2:$C$5001), '1. Raw Data'!C4940)</f>
        <v>29</v>
      </c>
      <c r="D4940" s="9" t="s">
        <v>5022</v>
      </c>
      <c r="E4940" s="22">
        <v>44263</v>
      </c>
      <c r="F4940" s="9">
        <v>1</v>
      </c>
      <c r="G4940" s="9">
        <v>11125</v>
      </c>
      <c r="H4940" s="15">
        <v>44411</v>
      </c>
      <c r="I4940" s="9" t="s">
        <v>7456</v>
      </c>
      <c r="J4940" s="9">
        <v>105</v>
      </c>
      <c r="K4940" s="9" t="s">
        <v>7461</v>
      </c>
      <c r="L4940" s="9" t="str">
        <f>IF(OR('1. Raw Data'!L4940="Elec", '1. Raw Data'!L4940="elect"), "Electronics", '1. Raw Data'!L4940)</f>
        <v>Clothing</v>
      </c>
      <c r="M4940" s="9">
        <v>310.39</v>
      </c>
      <c r="N4940" s="9">
        <f>IF(ISBLANK('1. Raw Data'!N4940), MEDIAN('1. Raw Data'!$N$2:$N$5001), '1. Raw Data'!N4940)</f>
        <v>131.49</v>
      </c>
      <c r="O4940" s="9">
        <v>2</v>
      </c>
      <c r="P4940" s="9">
        <f>IF(ISBLANK('1. Raw Data'!P4940), 0, '1. Raw Data'!P4940)</f>
        <v>0</v>
      </c>
      <c r="Q4940" s="9">
        <v>1131</v>
      </c>
      <c r="R4940" s="9">
        <v>5</v>
      </c>
      <c r="S4940" s="9">
        <f t="shared" si="231"/>
        <v>620.78</v>
      </c>
      <c r="T4940" s="9">
        <f t="shared" si="232"/>
        <v>357.79999999999995</v>
      </c>
      <c r="U4940" s="23">
        <f t="shared" si="233"/>
        <v>0.57637166145816554</v>
      </c>
    </row>
    <row r="4941" spans="1:21" x14ac:dyDescent="0.3">
      <c r="A4941" s="9">
        <v>1330</v>
      </c>
      <c r="B4941" s="9" t="str">
        <f>PROPER(TRIM('1. Raw Data'!B4941))</f>
        <v>Customer_4939</v>
      </c>
      <c r="C4941" s="9">
        <f>IF(OR('1. Raw Data'!C4941&lt;18, '1. Raw Data'!C4941&gt;100), MEDIAN('1. Raw Data'!$C$2:$C$5001), '1. Raw Data'!C4941)</f>
        <v>32</v>
      </c>
      <c r="D4941" s="9" t="s">
        <v>5023</v>
      </c>
      <c r="E4941" s="22">
        <v>43875</v>
      </c>
      <c r="F4941" s="9">
        <v>0</v>
      </c>
      <c r="G4941" s="9">
        <v>10478</v>
      </c>
      <c r="H4941" s="15">
        <v>43875</v>
      </c>
      <c r="I4941" s="9" t="s">
        <v>7456</v>
      </c>
      <c r="J4941" s="9">
        <v>102</v>
      </c>
      <c r="K4941" s="9" t="s">
        <v>7494</v>
      </c>
      <c r="L4941" s="9" t="str">
        <f>IF(OR('1. Raw Data'!L4941="Elec", '1. Raw Data'!L4941="elect"), "Electronics", '1. Raw Data'!L4941)</f>
        <v>Clothing</v>
      </c>
      <c r="M4941" s="9">
        <v>359.6</v>
      </c>
      <c r="N4941" s="9">
        <f>IF(ISBLANK('1. Raw Data'!N4941), MEDIAN('1. Raw Data'!$N$2:$N$5001), '1. Raw Data'!N4941)</f>
        <v>214.53</v>
      </c>
      <c r="O4941" s="9">
        <v>4</v>
      </c>
      <c r="P4941" s="9">
        <f>IF(ISBLANK('1. Raw Data'!P4941), 0, '1. Raw Data'!P4941)</f>
        <v>0</v>
      </c>
      <c r="Q4941" s="9">
        <v>463</v>
      </c>
      <c r="R4941" s="9">
        <v>6</v>
      </c>
      <c r="S4941" s="9">
        <f t="shared" si="231"/>
        <v>1438.4</v>
      </c>
      <c r="T4941" s="9">
        <f t="shared" si="232"/>
        <v>580.28000000000009</v>
      </c>
      <c r="U4941" s="23">
        <f t="shared" si="233"/>
        <v>0.40342046718576197</v>
      </c>
    </row>
    <row r="4942" spans="1:21" x14ac:dyDescent="0.3">
      <c r="A4942" s="9">
        <v>2205</v>
      </c>
      <c r="B4942" s="9" t="str">
        <f>PROPER(TRIM('1. Raw Data'!B4942))</f>
        <v>Customer_4940</v>
      </c>
      <c r="C4942" s="9">
        <f>IF(OR('1. Raw Data'!C4942&lt;18, '1. Raw Data'!C4942&gt;100), MEDIAN('1. Raw Data'!$C$2:$C$5001), '1. Raw Data'!C4942)</f>
        <v>49</v>
      </c>
      <c r="D4942" s="9" t="s">
        <v>5023</v>
      </c>
      <c r="E4942" s="22">
        <v>45038</v>
      </c>
      <c r="F4942" s="9">
        <v>0</v>
      </c>
      <c r="G4942" s="9">
        <v>12650</v>
      </c>
      <c r="H4942" s="15">
        <v>45038</v>
      </c>
      <c r="I4942" s="9" t="s">
        <v>7457</v>
      </c>
      <c r="J4942" s="9">
        <v>113</v>
      </c>
      <c r="K4942" s="9" t="s">
        <v>7460</v>
      </c>
      <c r="L4942" s="9" t="str">
        <f>IF(OR('1. Raw Data'!L4942="Elec", '1. Raw Data'!L4942="elect"), "Electronics", '1. Raw Data'!L4942)</f>
        <v>Clothing</v>
      </c>
      <c r="M4942" s="9">
        <v>74.459999999999994</v>
      </c>
      <c r="N4942" s="9">
        <f>IF(ISBLANK('1. Raw Data'!N4942), MEDIAN('1. Raw Data'!$N$2:$N$5001), '1. Raw Data'!N4942)</f>
        <v>33.17</v>
      </c>
      <c r="O4942" s="9">
        <v>4</v>
      </c>
      <c r="P4942" s="9">
        <f>IF(ISBLANK('1. Raw Data'!P4942), 0, '1. Raw Data'!P4942)</f>
        <v>0.2</v>
      </c>
      <c r="Q4942" s="9">
        <v>409</v>
      </c>
      <c r="R4942" s="9">
        <v>7</v>
      </c>
      <c r="S4942" s="9">
        <f t="shared" si="231"/>
        <v>238.27199999999999</v>
      </c>
      <c r="T4942" s="9">
        <f t="shared" si="232"/>
        <v>105.59199999999998</v>
      </c>
      <c r="U4942" s="23">
        <f t="shared" si="233"/>
        <v>0.44315739994627984</v>
      </c>
    </row>
    <row r="4943" spans="1:21" x14ac:dyDescent="0.3">
      <c r="A4943" s="9">
        <v>1892</v>
      </c>
      <c r="B4943" s="9" t="str">
        <f>PROPER(TRIM('1. Raw Data'!B4943))</f>
        <v>Customer_4941</v>
      </c>
      <c r="C4943" s="9">
        <f>IF(OR('1. Raw Data'!C4943&lt;18, '1. Raw Data'!C4943&gt;100), MEDIAN('1. Raw Data'!$C$2:$C$5001), '1. Raw Data'!C4943)</f>
        <v>40</v>
      </c>
      <c r="D4943" s="9" t="s">
        <v>5020</v>
      </c>
      <c r="E4943" s="22">
        <v>44864</v>
      </c>
      <c r="F4943" s="9">
        <v>0</v>
      </c>
      <c r="G4943" s="9">
        <v>12043</v>
      </c>
      <c r="H4943" s="15">
        <v>44864</v>
      </c>
      <c r="I4943" s="9" t="s">
        <v>7456</v>
      </c>
      <c r="J4943" s="9">
        <v>118</v>
      </c>
      <c r="K4943" s="9" t="s">
        <v>7501</v>
      </c>
      <c r="L4943" s="9" t="str">
        <f>IF(OR('1. Raw Data'!L4943="Elec", '1. Raw Data'!L4943="elect"), "Electronics", '1. Raw Data'!L4943)</f>
        <v>Clothing</v>
      </c>
      <c r="M4943" s="9">
        <v>1100.82</v>
      </c>
      <c r="N4943" s="9">
        <f>IF(ISBLANK('1. Raw Data'!N4943), MEDIAN('1. Raw Data'!$N$2:$N$5001), '1. Raw Data'!N4943)</f>
        <v>460.89</v>
      </c>
      <c r="O4943" s="9">
        <v>4</v>
      </c>
      <c r="P4943" s="9">
        <f>IF(ISBLANK('1. Raw Data'!P4943), 0, '1. Raw Data'!P4943)</f>
        <v>0</v>
      </c>
      <c r="Q4943" s="9">
        <v>407</v>
      </c>
      <c r="R4943" s="9">
        <v>4</v>
      </c>
      <c r="S4943" s="9">
        <f t="shared" si="231"/>
        <v>4403.28</v>
      </c>
      <c r="T4943" s="9">
        <f t="shared" si="232"/>
        <v>2559.7199999999998</v>
      </c>
      <c r="U4943" s="23">
        <f t="shared" si="233"/>
        <v>0.58132119692592799</v>
      </c>
    </row>
    <row r="4944" spans="1:21" x14ac:dyDescent="0.3">
      <c r="A4944" s="9">
        <v>1687</v>
      </c>
      <c r="B4944" s="9" t="str">
        <f>PROPER(TRIM('1. Raw Data'!B4944))</f>
        <v>Customer_4942</v>
      </c>
      <c r="C4944" s="9">
        <f>IF(OR('1. Raw Data'!C4944&lt;18, '1. Raw Data'!C4944&gt;100), MEDIAN('1. Raw Data'!$C$2:$C$5001), '1. Raw Data'!C4944)</f>
        <v>24</v>
      </c>
      <c r="D4944" s="9" t="s">
        <v>5019</v>
      </c>
      <c r="E4944" s="22">
        <v>44177</v>
      </c>
      <c r="F4944" s="9">
        <v>0</v>
      </c>
      <c r="G4944" s="9">
        <v>13062</v>
      </c>
      <c r="H4944" s="15">
        <v>44177</v>
      </c>
      <c r="I4944" s="9" t="s">
        <v>7456</v>
      </c>
      <c r="J4944" s="9">
        <v>126</v>
      </c>
      <c r="K4944" s="9" t="s">
        <v>7469</v>
      </c>
      <c r="L4944" s="9" t="str">
        <f>IF(OR('1. Raw Data'!L4944="Elec", '1. Raw Data'!L4944="elect"), "Electronics", '1. Raw Data'!L4944)</f>
        <v>Home Appliances</v>
      </c>
      <c r="M4944" s="9">
        <v>983.94</v>
      </c>
      <c r="N4944" s="9">
        <f>IF(ISBLANK('1. Raw Data'!N4944), MEDIAN('1. Raw Data'!$N$2:$N$5001), '1. Raw Data'!N4944)</f>
        <v>617.85</v>
      </c>
      <c r="O4944" s="9">
        <v>3</v>
      </c>
      <c r="P4944" s="9">
        <f>IF(ISBLANK('1. Raw Data'!P4944), 0, '1. Raw Data'!P4944)</f>
        <v>0</v>
      </c>
      <c r="Q4944" s="9">
        <v>562</v>
      </c>
      <c r="R4944" s="9">
        <v>5</v>
      </c>
      <c r="S4944" s="9">
        <f t="shared" si="231"/>
        <v>2951.82</v>
      </c>
      <c r="T4944" s="9">
        <f t="shared" si="232"/>
        <v>1098.27</v>
      </c>
      <c r="U4944" s="23">
        <f t="shared" si="233"/>
        <v>0.37206536983962435</v>
      </c>
    </row>
    <row r="4945" spans="1:21" x14ac:dyDescent="0.3">
      <c r="A4945" s="9">
        <v>1026</v>
      </c>
      <c r="B4945" s="9" t="str">
        <f>PROPER(TRIM('1. Raw Data'!B4945))</f>
        <v>Customer_4943</v>
      </c>
      <c r="C4945" s="9">
        <f>IF(OR('1. Raw Data'!C4945&lt;18, '1. Raw Data'!C4945&gt;100), MEDIAN('1. Raw Data'!$C$2:$C$5001), '1. Raw Data'!C4945)</f>
        <v>43</v>
      </c>
      <c r="D4945" s="9" t="s">
        <v>5022</v>
      </c>
      <c r="E4945" s="22">
        <v>44083</v>
      </c>
      <c r="F4945" s="9">
        <v>1</v>
      </c>
      <c r="G4945" s="9">
        <v>12025</v>
      </c>
      <c r="H4945" s="15">
        <v>44083</v>
      </c>
      <c r="I4945" s="9" t="s">
        <v>7457</v>
      </c>
      <c r="J4945" s="9">
        <v>125</v>
      </c>
      <c r="K4945" s="9" t="s">
        <v>7479</v>
      </c>
      <c r="L4945" s="9" t="str">
        <f>IF(OR('1. Raw Data'!L4945="Elec", '1. Raw Data'!L4945="elect"), "Electronics", '1. Raw Data'!L4945)</f>
        <v>Clothing</v>
      </c>
      <c r="M4945" s="9">
        <v>308.19</v>
      </c>
      <c r="N4945" s="9">
        <f>IF(ISBLANK('1. Raw Data'!N4945), MEDIAN('1. Raw Data'!$N$2:$N$5001), '1. Raw Data'!N4945)</f>
        <v>429.51499999999999</v>
      </c>
      <c r="O4945" s="9">
        <v>4</v>
      </c>
      <c r="P4945" s="9">
        <f>IF(ISBLANK('1. Raw Data'!P4945), 0, '1. Raw Data'!P4945)</f>
        <v>0</v>
      </c>
      <c r="Q4945" s="9">
        <v>862</v>
      </c>
      <c r="R4945" s="9">
        <v>3</v>
      </c>
      <c r="S4945" s="9">
        <f t="shared" si="231"/>
        <v>1232.76</v>
      </c>
      <c r="T4945" s="9">
        <f t="shared" si="232"/>
        <v>-485.29999999999995</v>
      </c>
      <c r="U4945" s="23">
        <f t="shared" si="233"/>
        <v>-0.39366948960057102</v>
      </c>
    </row>
    <row r="4946" spans="1:21" x14ac:dyDescent="0.3">
      <c r="A4946" s="9">
        <v>2299</v>
      </c>
      <c r="B4946" s="9" t="str">
        <f>PROPER(TRIM('1. Raw Data'!B4946))</f>
        <v>Customer_4944</v>
      </c>
      <c r="C4946" s="9">
        <f>IF(OR('1. Raw Data'!C4946&lt;18, '1. Raw Data'!C4946&gt;100), MEDIAN('1. Raw Data'!$C$2:$C$5001), '1. Raw Data'!C4946)</f>
        <v>40</v>
      </c>
      <c r="D4946" s="9" t="s">
        <v>5018</v>
      </c>
      <c r="E4946" s="22">
        <v>44581</v>
      </c>
      <c r="F4946" s="9">
        <v>0</v>
      </c>
      <c r="G4946" s="9">
        <v>13295</v>
      </c>
      <c r="H4946" s="15">
        <v>44581</v>
      </c>
      <c r="I4946" s="9" t="s">
        <v>7456</v>
      </c>
      <c r="J4946" s="9">
        <v>144</v>
      </c>
      <c r="K4946" s="9" t="s">
        <v>7462</v>
      </c>
      <c r="L4946" s="9" t="str">
        <f>IF(OR('1. Raw Data'!L4946="Elec", '1. Raw Data'!L4946="elect"), "Electronics", '1. Raw Data'!L4946)</f>
        <v>Electronics</v>
      </c>
      <c r="M4946" s="9">
        <v>1197.1600000000001</v>
      </c>
      <c r="N4946" s="9">
        <f>IF(ISBLANK('1. Raw Data'!N4946), MEDIAN('1. Raw Data'!$N$2:$N$5001), '1. Raw Data'!N4946)</f>
        <v>694.02</v>
      </c>
      <c r="O4946" s="9">
        <v>2</v>
      </c>
      <c r="P4946" s="9">
        <f>IF(ISBLANK('1. Raw Data'!P4946), 0, '1. Raw Data'!P4946)</f>
        <v>0</v>
      </c>
      <c r="Q4946" s="9">
        <v>343</v>
      </c>
      <c r="R4946" s="9">
        <v>4</v>
      </c>
      <c r="S4946" s="9">
        <f t="shared" si="231"/>
        <v>2394.3200000000002</v>
      </c>
      <c r="T4946" s="9">
        <f t="shared" si="232"/>
        <v>1006.2800000000002</v>
      </c>
      <c r="U4946" s="23">
        <f t="shared" si="233"/>
        <v>0.42027799124594878</v>
      </c>
    </row>
    <row r="4947" spans="1:21" x14ac:dyDescent="0.3">
      <c r="A4947" s="9">
        <v>1298</v>
      </c>
      <c r="B4947" s="9" t="str">
        <f>PROPER(TRIM('1. Raw Data'!B4947))</f>
        <v>Customer_4945</v>
      </c>
      <c r="C4947" s="9">
        <f>IF(OR('1. Raw Data'!C4947&lt;18, '1. Raw Data'!C4947&gt;100), MEDIAN('1. Raw Data'!$C$2:$C$5001), '1. Raw Data'!C4947)</f>
        <v>40</v>
      </c>
      <c r="D4947" s="9" t="s">
        <v>5022</v>
      </c>
      <c r="E4947" s="22">
        <v>45287</v>
      </c>
      <c r="F4947" s="9">
        <v>1</v>
      </c>
      <c r="G4947" s="9">
        <v>10516</v>
      </c>
      <c r="H4947" s="15">
        <v>45287</v>
      </c>
      <c r="I4947" s="9" t="s">
        <v>7456</v>
      </c>
      <c r="J4947" s="9">
        <v>114</v>
      </c>
      <c r="K4947" s="9" t="s">
        <v>7463</v>
      </c>
      <c r="L4947" s="9" t="str">
        <f>IF(OR('1. Raw Data'!L4947="Elec", '1. Raw Data'!L4947="elect"), "Electronics", '1. Raw Data'!L4947)</f>
        <v>Clothing</v>
      </c>
      <c r="M4947" s="9">
        <v>483.83</v>
      </c>
      <c r="N4947" s="9">
        <f>IF(ISBLANK('1. Raw Data'!N4947), MEDIAN('1. Raw Data'!$N$2:$N$5001), '1. Raw Data'!N4947)</f>
        <v>429.51499999999999</v>
      </c>
      <c r="O4947" s="9">
        <v>1</v>
      </c>
      <c r="P4947" s="9">
        <f>IF(ISBLANK('1. Raw Data'!P4947), 0, '1. Raw Data'!P4947)</f>
        <v>0</v>
      </c>
      <c r="Q4947" s="9">
        <v>371</v>
      </c>
      <c r="R4947" s="9">
        <v>2</v>
      </c>
      <c r="S4947" s="9">
        <f t="shared" si="231"/>
        <v>483.83</v>
      </c>
      <c r="T4947" s="9">
        <f t="shared" si="232"/>
        <v>54.314999999999998</v>
      </c>
      <c r="U4947" s="23">
        <f t="shared" si="233"/>
        <v>0.11226050472273319</v>
      </c>
    </row>
    <row r="4948" spans="1:21" x14ac:dyDescent="0.3">
      <c r="A4948" s="9">
        <v>1956</v>
      </c>
      <c r="B4948" s="9" t="str">
        <f>PROPER(TRIM('1. Raw Data'!B4948))</f>
        <v>Customer_4946</v>
      </c>
      <c r="C4948" s="9">
        <f>IF(OR('1. Raw Data'!C4948&lt;18, '1. Raw Data'!C4948&gt;100), MEDIAN('1. Raw Data'!$C$2:$C$5001), '1. Raw Data'!C4948)</f>
        <v>40</v>
      </c>
      <c r="D4948" s="9" t="s">
        <v>5020</v>
      </c>
      <c r="E4948" s="22">
        <v>45163</v>
      </c>
      <c r="F4948" s="9">
        <v>0</v>
      </c>
      <c r="G4948" s="9">
        <v>11888</v>
      </c>
      <c r="H4948" s="15">
        <v>45163</v>
      </c>
      <c r="I4948" s="9" t="s">
        <v>7455</v>
      </c>
      <c r="J4948" s="9">
        <v>105</v>
      </c>
      <c r="K4948" s="9" t="s">
        <v>7461</v>
      </c>
      <c r="L4948" s="9" t="str">
        <f>IF(OR('1. Raw Data'!L4948="Elec", '1. Raw Data'!L4948="elect"), "Electronics", '1. Raw Data'!L4948)</f>
        <v>Home Appliances</v>
      </c>
      <c r="M4948" s="9">
        <v>245.74</v>
      </c>
      <c r="N4948" s="9">
        <f>IF(ISBLANK('1. Raw Data'!N4948), MEDIAN('1. Raw Data'!$N$2:$N$5001), '1. Raw Data'!N4948)</f>
        <v>103.25</v>
      </c>
      <c r="O4948" s="9">
        <v>1</v>
      </c>
      <c r="P4948" s="9">
        <f>IF(ISBLANK('1. Raw Data'!P4948), 0, '1. Raw Data'!P4948)</f>
        <v>0</v>
      </c>
      <c r="Q4948" s="9">
        <v>335</v>
      </c>
      <c r="R4948" s="9">
        <v>7</v>
      </c>
      <c r="S4948" s="9">
        <f t="shared" si="231"/>
        <v>245.74</v>
      </c>
      <c r="T4948" s="9">
        <f t="shared" si="232"/>
        <v>142.49</v>
      </c>
      <c r="U4948" s="23">
        <f t="shared" si="233"/>
        <v>0.57984048181004311</v>
      </c>
    </row>
    <row r="4949" spans="1:21" x14ac:dyDescent="0.3">
      <c r="A4949" s="9">
        <v>1798</v>
      </c>
      <c r="B4949" s="9" t="str">
        <f>PROPER(TRIM('1. Raw Data'!B4949))</f>
        <v>Customer_4947</v>
      </c>
      <c r="C4949" s="9">
        <f>IF(OR('1. Raw Data'!C4949&lt;18, '1. Raw Data'!C4949&gt;100), MEDIAN('1. Raw Data'!$C$2:$C$5001), '1. Raw Data'!C4949)</f>
        <v>53</v>
      </c>
      <c r="D4949" s="9" t="s">
        <v>5021</v>
      </c>
      <c r="E4949" s="22">
        <v>43907</v>
      </c>
      <c r="F4949" s="9">
        <v>1</v>
      </c>
      <c r="G4949" s="9">
        <v>11550</v>
      </c>
      <c r="H4949" s="15">
        <v>43907</v>
      </c>
      <c r="I4949" s="9" t="s">
        <v>7456</v>
      </c>
      <c r="J4949" s="9">
        <v>142</v>
      </c>
      <c r="K4949" s="9" t="s">
        <v>7500</v>
      </c>
      <c r="L4949" s="9" t="str">
        <f>IF(OR('1. Raw Data'!L4949="Elec", '1. Raw Data'!L4949="elect"), "Electronics", '1. Raw Data'!L4949)</f>
        <v>Electronics</v>
      </c>
      <c r="M4949" s="9">
        <v>662.72</v>
      </c>
      <c r="N4949" s="9">
        <f>IF(ISBLANK('1. Raw Data'!N4949), MEDIAN('1. Raw Data'!$N$2:$N$5001), '1. Raw Data'!N4949)</f>
        <v>412.14</v>
      </c>
      <c r="O4949" s="9">
        <v>5</v>
      </c>
      <c r="P4949" s="9">
        <f>IF(ISBLANK('1. Raw Data'!P4949), 0, '1. Raw Data'!P4949)</f>
        <v>0.2</v>
      </c>
      <c r="Q4949" s="9">
        <v>1751</v>
      </c>
      <c r="R4949" s="9">
        <v>1</v>
      </c>
      <c r="S4949" s="9">
        <f t="shared" si="231"/>
        <v>2650.8800000000006</v>
      </c>
      <c r="T4949" s="9">
        <f t="shared" si="232"/>
        <v>590.18000000000075</v>
      </c>
      <c r="U4949" s="23">
        <f t="shared" si="233"/>
        <v>0.2226355021728636</v>
      </c>
    </row>
    <row r="4950" spans="1:21" x14ac:dyDescent="0.3">
      <c r="A4950" s="9">
        <v>2114</v>
      </c>
      <c r="B4950" s="9" t="str">
        <f>PROPER(TRIM('1. Raw Data'!B4950))</f>
        <v>Customer_4948</v>
      </c>
      <c r="C4950" s="9">
        <f>IF(OR('1. Raw Data'!C4950&lt;18, '1. Raw Data'!C4950&gt;100), MEDIAN('1. Raw Data'!$C$2:$C$5001), '1. Raw Data'!C4950)</f>
        <v>36</v>
      </c>
      <c r="D4950" s="9" t="s">
        <v>5021</v>
      </c>
      <c r="E4950" s="22">
        <v>44744</v>
      </c>
      <c r="F4950" s="9">
        <v>1</v>
      </c>
      <c r="G4950" s="9">
        <v>13512</v>
      </c>
      <c r="H4950" s="15">
        <v>44599</v>
      </c>
      <c r="I4950" s="9" t="s">
        <v>7455</v>
      </c>
      <c r="J4950" s="9">
        <v>102</v>
      </c>
      <c r="K4950" s="9" t="s">
        <v>7494</v>
      </c>
      <c r="L4950" s="9" t="str">
        <f>IF(OR('1. Raw Data'!L4950="Elec", '1. Raw Data'!L4950="elect"), "Electronics", '1. Raw Data'!L4950)</f>
        <v>Electronics</v>
      </c>
      <c r="M4950" s="9">
        <v>181.91</v>
      </c>
      <c r="N4950" s="9">
        <f>IF(ISBLANK('1. Raw Data'!N4950), MEDIAN('1. Raw Data'!$N$2:$N$5001), '1. Raw Data'!N4950)</f>
        <v>117.53</v>
      </c>
      <c r="O4950" s="9">
        <v>1</v>
      </c>
      <c r="P4950" s="9">
        <f>IF(ISBLANK('1. Raw Data'!P4950), 0, '1. Raw Data'!P4950)</f>
        <v>0</v>
      </c>
      <c r="Q4950" s="9">
        <v>902</v>
      </c>
      <c r="R4950" s="9">
        <v>3</v>
      </c>
      <c r="S4950" s="9">
        <f t="shared" si="231"/>
        <v>181.91</v>
      </c>
      <c r="T4950" s="9">
        <f t="shared" si="232"/>
        <v>64.38</v>
      </c>
      <c r="U4950" s="23">
        <f t="shared" si="233"/>
        <v>0.35391127480622286</v>
      </c>
    </row>
    <row r="4951" spans="1:21" x14ac:dyDescent="0.3">
      <c r="A4951" s="9">
        <v>1479</v>
      </c>
      <c r="B4951" s="9" t="str">
        <f>PROPER(TRIM('1. Raw Data'!B4951))</f>
        <v>Customer_4949</v>
      </c>
      <c r="C4951" s="9">
        <f>IF(OR('1. Raw Data'!C4951&lt;18, '1. Raw Data'!C4951&gt;100), MEDIAN('1. Raw Data'!$C$2:$C$5001), '1. Raw Data'!C4951)</f>
        <v>57</v>
      </c>
      <c r="D4951" s="9" t="s">
        <v>5020</v>
      </c>
      <c r="E4951" s="22">
        <v>45024</v>
      </c>
      <c r="F4951" s="9">
        <v>0</v>
      </c>
      <c r="G4951" s="9">
        <v>11540</v>
      </c>
      <c r="H4951" s="15">
        <v>45142</v>
      </c>
      <c r="I4951" s="9" t="s">
        <v>7455</v>
      </c>
      <c r="J4951" s="9">
        <v>104</v>
      </c>
      <c r="K4951" s="9" t="s">
        <v>7499</v>
      </c>
      <c r="L4951" s="9" t="str">
        <f>IF(OR('1. Raw Data'!L4951="Elec", '1. Raw Data'!L4951="elect"), "Electronics", '1. Raw Data'!L4951)</f>
        <v>Clothing</v>
      </c>
      <c r="M4951" s="9">
        <v>431.7</v>
      </c>
      <c r="N4951" s="9">
        <f>IF(ISBLANK('1. Raw Data'!N4951), MEDIAN('1. Raw Data'!$N$2:$N$5001), '1. Raw Data'!N4951)</f>
        <v>178.04</v>
      </c>
      <c r="O4951" s="9">
        <v>3</v>
      </c>
      <c r="P4951" s="9">
        <f>IF(ISBLANK('1. Raw Data'!P4951), 0, '1. Raw Data'!P4951)</f>
        <v>0</v>
      </c>
      <c r="Q4951" s="9">
        <v>516</v>
      </c>
      <c r="R4951" s="9">
        <v>3</v>
      </c>
      <c r="S4951" s="9">
        <f t="shared" si="231"/>
        <v>1295.0999999999999</v>
      </c>
      <c r="T4951" s="9">
        <f t="shared" si="232"/>
        <v>760.9799999999999</v>
      </c>
      <c r="U4951" s="23">
        <f t="shared" si="233"/>
        <v>0.58758397034977994</v>
      </c>
    </row>
    <row r="4952" spans="1:21" x14ac:dyDescent="0.3">
      <c r="A4952" s="9">
        <v>1572</v>
      </c>
      <c r="B4952" s="9" t="str">
        <f>PROPER(TRIM('1. Raw Data'!B4952))</f>
        <v>Customer_4950</v>
      </c>
      <c r="C4952" s="9">
        <f>IF(OR('1. Raw Data'!C4952&lt;18, '1. Raw Data'!C4952&gt;100), MEDIAN('1. Raw Data'!$C$2:$C$5001), '1. Raw Data'!C4952)</f>
        <v>41</v>
      </c>
      <c r="D4952" s="9" t="s">
        <v>5020</v>
      </c>
      <c r="E4952" s="22">
        <v>44383</v>
      </c>
      <c r="F4952" s="9">
        <v>1</v>
      </c>
      <c r="G4952" s="9">
        <v>12963</v>
      </c>
      <c r="H4952" s="15">
        <v>44354</v>
      </c>
      <c r="I4952" s="9" t="s">
        <v>7455</v>
      </c>
      <c r="J4952" s="9">
        <v>112</v>
      </c>
      <c r="K4952" s="9" t="s">
        <v>7492</v>
      </c>
      <c r="L4952" s="9" t="str">
        <f>IF(OR('1. Raw Data'!L4952="Elec", '1. Raw Data'!L4952="elect"), "Electronics", '1. Raw Data'!L4952)</f>
        <v>Sports</v>
      </c>
      <c r="M4952" s="9">
        <v>588.42999999999995</v>
      </c>
      <c r="N4952" s="9">
        <f>IF(ISBLANK('1. Raw Data'!N4952), MEDIAN('1. Raw Data'!$N$2:$N$5001), '1. Raw Data'!N4952)</f>
        <v>301.7</v>
      </c>
      <c r="O4952" s="9">
        <v>1</v>
      </c>
      <c r="P4952" s="9">
        <f>IF(ISBLANK('1. Raw Data'!P4952), 0, '1. Raw Data'!P4952)</f>
        <v>0</v>
      </c>
      <c r="Q4952" s="9">
        <v>1304</v>
      </c>
      <c r="R4952" s="9">
        <v>4</v>
      </c>
      <c r="S4952" s="9">
        <f t="shared" si="231"/>
        <v>588.42999999999995</v>
      </c>
      <c r="T4952" s="9">
        <f t="shared" si="232"/>
        <v>286.72999999999996</v>
      </c>
      <c r="U4952" s="23">
        <f t="shared" si="233"/>
        <v>0.48727971041585233</v>
      </c>
    </row>
    <row r="4953" spans="1:21" x14ac:dyDescent="0.3">
      <c r="A4953" s="9">
        <v>1457</v>
      </c>
      <c r="B4953" s="9" t="str">
        <f>PROPER(TRIM('1. Raw Data'!B4953))</f>
        <v>Customer_4951</v>
      </c>
      <c r="C4953" s="9">
        <f>IF(OR('1. Raw Data'!C4953&lt;18, '1. Raw Data'!C4953&gt;100), MEDIAN('1. Raw Data'!$C$2:$C$5001), '1. Raw Data'!C4953)</f>
        <v>66</v>
      </c>
      <c r="D4953" s="9" t="s">
        <v>5019</v>
      </c>
      <c r="E4953" s="22">
        <v>44926</v>
      </c>
      <c r="F4953" s="9">
        <v>1</v>
      </c>
      <c r="G4953" s="9">
        <v>12277</v>
      </c>
      <c r="H4953" s="15">
        <v>44926</v>
      </c>
      <c r="I4953" s="9" t="s">
        <v>7455</v>
      </c>
      <c r="J4953" s="9">
        <v>111</v>
      </c>
      <c r="K4953" s="9" t="s">
        <v>7476</v>
      </c>
      <c r="L4953" s="9" t="str">
        <f>IF(OR('1. Raw Data'!L4953="Elec", '1. Raw Data'!L4953="elect"), "Electronics", '1. Raw Data'!L4953)</f>
        <v>Home Appliances</v>
      </c>
      <c r="M4953" s="9">
        <v>1285.2</v>
      </c>
      <c r="N4953" s="9">
        <f>IF(ISBLANK('1. Raw Data'!N4953), MEDIAN('1. Raw Data'!$N$2:$N$5001), '1. Raw Data'!N4953)</f>
        <v>728.96</v>
      </c>
      <c r="O4953" s="9">
        <v>3</v>
      </c>
      <c r="P4953" s="9">
        <f>IF(ISBLANK('1. Raw Data'!P4953), 0, '1. Raw Data'!P4953)</f>
        <v>0.1</v>
      </c>
      <c r="Q4953" s="9">
        <v>732</v>
      </c>
      <c r="R4953" s="9">
        <v>1</v>
      </c>
      <c r="S4953" s="9">
        <f t="shared" si="231"/>
        <v>3470.0400000000004</v>
      </c>
      <c r="T4953" s="9">
        <f t="shared" si="232"/>
        <v>1283.1600000000003</v>
      </c>
      <c r="U4953" s="23">
        <f t="shared" si="233"/>
        <v>0.36978248089359206</v>
      </c>
    </row>
    <row r="4954" spans="1:21" x14ac:dyDescent="0.3">
      <c r="A4954" s="9">
        <v>2474</v>
      </c>
      <c r="B4954" s="9" t="str">
        <f>PROPER(TRIM('1. Raw Data'!B4954))</f>
        <v>Customer_4952</v>
      </c>
      <c r="C4954" s="9">
        <f>IF(OR('1. Raw Data'!C4954&lt;18, '1. Raw Data'!C4954&gt;100), MEDIAN('1. Raw Data'!$C$2:$C$5001), '1. Raw Data'!C4954)</f>
        <v>19</v>
      </c>
      <c r="D4954" s="9" t="s">
        <v>5022</v>
      </c>
      <c r="E4954" s="22">
        <v>45107</v>
      </c>
      <c r="F4954" s="9">
        <v>0</v>
      </c>
      <c r="G4954" s="9">
        <v>12916</v>
      </c>
      <c r="H4954" s="15">
        <v>45107</v>
      </c>
      <c r="I4954" s="9" t="s">
        <v>7456</v>
      </c>
      <c r="J4954" s="9">
        <v>104</v>
      </c>
      <c r="K4954" s="9" t="s">
        <v>7499</v>
      </c>
      <c r="L4954" s="9" t="str">
        <f>IF(OR('1. Raw Data'!L4954="Elec", '1. Raw Data'!L4954="elect"), "Electronics", '1. Raw Data'!L4954)</f>
        <v>Sports</v>
      </c>
      <c r="M4954" s="9">
        <v>1199.2</v>
      </c>
      <c r="N4954" s="9">
        <f>IF(ISBLANK('1. Raw Data'!N4954), MEDIAN('1. Raw Data'!$N$2:$N$5001), '1. Raw Data'!N4954)</f>
        <v>697.4</v>
      </c>
      <c r="O4954" s="9">
        <v>3</v>
      </c>
      <c r="P4954" s="9">
        <f>IF(ISBLANK('1. Raw Data'!P4954), 0, '1. Raw Data'!P4954)</f>
        <v>0</v>
      </c>
      <c r="Q4954" s="9">
        <v>551</v>
      </c>
      <c r="R4954" s="9">
        <v>6</v>
      </c>
      <c r="S4954" s="9">
        <f t="shared" si="231"/>
        <v>3597.6000000000004</v>
      </c>
      <c r="T4954" s="9">
        <f t="shared" si="232"/>
        <v>1505.4000000000005</v>
      </c>
      <c r="U4954" s="23">
        <f t="shared" si="233"/>
        <v>0.41844563042028032</v>
      </c>
    </row>
    <row r="4955" spans="1:21" x14ac:dyDescent="0.3">
      <c r="A4955" s="9">
        <v>1364</v>
      </c>
      <c r="B4955" s="9" t="str">
        <f>PROPER(TRIM('1. Raw Data'!B4955))</f>
        <v>Customer_4953</v>
      </c>
      <c r="C4955" s="9">
        <f>IF(OR('1. Raw Data'!C4955&lt;18, '1. Raw Data'!C4955&gt;100), MEDIAN('1. Raw Data'!$C$2:$C$5001), '1. Raw Data'!C4955)</f>
        <v>64</v>
      </c>
      <c r="D4955" s="9" t="s">
        <v>5022</v>
      </c>
      <c r="E4955" s="22">
        <v>44078</v>
      </c>
      <c r="F4955" s="9">
        <v>0</v>
      </c>
      <c r="G4955" s="9">
        <v>13920</v>
      </c>
      <c r="H4955" s="15">
        <v>43930</v>
      </c>
      <c r="I4955" s="9" t="s">
        <v>7455</v>
      </c>
      <c r="J4955" s="9">
        <v>143</v>
      </c>
      <c r="K4955" s="9" t="s">
        <v>7475</v>
      </c>
      <c r="L4955" s="9" t="str">
        <f>IF(OR('1. Raw Data'!L4955="Elec", '1. Raw Data'!L4955="elect"), "Electronics", '1. Raw Data'!L4955)</f>
        <v>Clothing</v>
      </c>
      <c r="M4955" s="9">
        <v>691.99</v>
      </c>
      <c r="N4955" s="9">
        <f>IF(ISBLANK('1. Raw Data'!N4955), MEDIAN('1. Raw Data'!$N$2:$N$5001), '1. Raw Data'!N4955)</f>
        <v>396.82</v>
      </c>
      <c r="O4955" s="9">
        <v>5</v>
      </c>
      <c r="P4955" s="9">
        <f>IF(ISBLANK('1. Raw Data'!P4955), 0, '1. Raw Data'!P4955)</f>
        <v>0</v>
      </c>
      <c r="Q4955" s="9">
        <v>1042</v>
      </c>
      <c r="R4955" s="9">
        <v>6</v>
      </c>
      <c r="S4955" s="9">
        <f t="shared" si="231"/>
        <v>3459.95</v>
      </c>
      <c r="T4955" s="9">
        <f t="shared" si="232"/>
        <v>1475.85</v>
      </c>
      <c r="U4955" s="23">
        <f t="shared" si="233"/>
        <v>0.42655240682668827</v>
      </c>
    </row>
    <row r="4956" spans="1:21" x14ac:dyDescent="0.3">
      <c r="A4956" s="9">
        <v>1858</v>
      </c>
      <c r="B4956" s="9" t="str">
        <f>PROPER(TRIM('1. Raw Data'!B4956))</f>
        <v>Customer_4954</v>
      </c>
      <c r="C4956" s="9">
        <f>IF(OR('1. Raw Data'!C4956&lt;18, '1. Raw Data'!C4956&gt;100), MEDIAN('1. Raw Data'!$C$2:$C$5001), '1. Raw Data'!C4956)</f>
        <v>33</v>
      </c>
      <c r="D4956" s="9" t="s">
        <v>5021</v>
      </c>
      <c r="E4956" s="22">
        <v>44931</v>
      </c>
      <c r="F4956" s="9">
        <v>0</v>
      </c>
      <c r="G4956" s="9">
        <v>11137</v>
      </c>
      <c r="H4956" s="15">
        <v>45047</v>
      </c>
      <c r="I4956" s="9" t="s">
        <v>7455</v>
      </c>
      <c r="J4956" s="9">
        <v>109</v>
      </c>
      <c r="K4956" s="9" t="s">
        <v>7466</v>
      </c>
      <c r="L4956" s="9" t="str">
        <f>IF(OR('1. Raw Data'!L4956="Elec", '1. Raw Data'!L4956="elect"), "Electronics", '1. Raw Data'!L4956)</f>
        <v>Home Appliances</v>
      </c>
      <c r="M4956" s="9">
        <v>1100.6300000000001</v>
      </c>
      <c r="N4956" s="9">
        <f>IF(ISBLANK('1. Raw Data'!N4956), MEDIAN('1. Raw Data'!$N$2:$N$5001), '1. Raw Data'!N4956)</f>
        <v>669.05</v>
      </c>
      <c r="O4956" s="9">
        <v>1</v>
      </c>
      <c r="P4956" s="9">
        <f>IF(ISBLANK('1. Raw Data'!P4956), 0, '1. Raw Data'!P4956)</f>
        <v>0</v>
      </c>
      <c r="Q4956" s="9">
        <v>551</v>
      </c>
      <c r="R4956" s="9">
        <v>5</v>
      </c>
      <c r="S4956" s="9">
        <f t="shared" si="231"/>
        <v>1100.6300000000001</v>
      </c>
      <c r="T4956" s="9">
        <f t="shared" si="232"/>
        <v>431.58000000000015</v>
      </c>
      <c r="U4956" s="23">
        <f t="shared" si="233"/>
        <v>0.39212087622543462</v>
      </c>
    </row>
    <row r="4957" spans="1:21" x14ac:dyDescent="0.3">
      <c r="A4957" s="9">
        <v>1350</v>
      </c>
      <c r="B4957" s="9" t="str">
        <f>PROPER(TRIM('1. Raw Data'!B4957))</f>
        <v>Customer_4955</v>
      </c>
      <c r="C4957" s="9">
        <f>IF(OR('1. Raw Data'!C4957&lt;18, '1. Raw Data'!C4957&gt;100), MEDIAN('1. Raw Data'!$C$2:$C$5001), '1. Raw Data'!C4957)</f>
        <v>62</v>
      </c>
      <c r="D4957" s="9" t="s">
        <v>5018</v>
      </c>
      <c r="E4957" s="22">
        <v>43929</v>
      </c>
      <c r="F4957" s="9">
        <v>1</v>
      </c>
      <c r="G4957" s="9">
        <v>11539</v>
      </c>
      <c r="H4957" s="15">
        <v>44047</v>
      </c>
      <c r="I4957" s="9" t="s">
        <v>7455</v>
      </c>
      <c r="J4957" s="9">
        <v>110</v>
      </c>
      <c r="K4957" s="9" t="s">
        <v>7493</v>
      </c>
      <c r="L4957" s="9" t="str">
        <f>IF(OR('1. Raw Data'!L4957="Elec", '1. Raw Data'!L4957="elect"), "Electronics", '1. Raw Data'!L4957)</f>
        <v>Sports</v>
      </c>
      <c r="M4957" s="9">
        <v>874.54</v>
      </c>
      <c r="N4957" s="9">
        <f>IF(ISBLANK('1. Raw Data'!N4957), MEDIAN('1. Raw Data'!$N$2:$N$5001), '1. Raw Data'!N4957)</f>
        <v>603.47</v>
      </c>
      <c r="O4957" s="9">
        <v>5</v>
      </c>
      <c r="P4957" s="9">
        <f>IF(ISBLANK('1. Raw Data'!P4957), 0, '1. Raw Data'!P4957)</f>
        <v>0</v>
      </c>
      <c r="Q4957" s="9">
        <v>514</v>
      </c>
      <c r="R4957" s="9">
        <v>2</v>
      </c>
      <c r="S4957" s="9">
        <f t="shared" si="231"/>
        <v>4372.7</v>
      </c>
      <c r="T4957" s="9">
        <f t="shared" si="232"/>
        <v>1355.3499999999995</v>
      </c>
      <c r="U4957" s="23">
        <f t="shared" si="233"/>
        <v>0.30995723466050712</v>
      </c>
    </row>
    <row r="4958" spans="1:21" x14ac:dyDescent="0.3">
      <c r="A4958" s="9">
        <v>2423</v>
      </c>
      <c r="B4958" s="9" t="str">
        <f>PROPER(TRIM('1. Raw Data'!B4958))</f>
        <v>Customer_4956</v>
      </c>
      <c r="C4958" s="9">
        <f>IF(OR('1. Raw Data'!C4958&lt;18, '1. Raw Data'!C4958&gt;100), MEDIAN('1. Raw Data'!$C$2:$C$5001), '1. Raw Data'!C4958)</f>
        <v>57</v>
      </c>
      <c r="D4958" s="9" t="s">
        <v>5022</v>
      </c>
      <c r="E4958" s="22">
        <v>45186</v>
      </c>
      <c r="F4958" s="9">
        <v>0</v>
      </c>
      <c r="G4958" s="9">
        <v>13255</v>
      </c>
      <c r="H4958" s="15">
        <v>45186</v>
      </c>
      <c r="I4958" s="9" t="s">
        <v>7456</v>
      </c>
      <c r="J4958" s="9">
        <v>127</v>
      </c>
      <c r="K4958" s="9" t="s">
        <v>7489</v>
      </c>
      <c r="L4958" s="9" t="str">
        <f>IF(OR('1. Raw Data'!L4958="Elec", '1. Raw Data'!L4958="elect"), "Electronics", '1. Raw Data'!L4958)</f>
        <v>Home Appliances</v>
      </c>
      <c r="M4958" s="9">
        <v>544.22</v>
      </c>
      <c r="N4958" s="9">
        <f>IF(ISBLANK('1. Raw Data'!N4958), MEDIAN('1. Raw Data'!$N$2:$N$5001), '1. Raw Data'!N4958)</f>
        <v>281.45999999999998</v>
      </c>
      <c r="O4958" s="9">
        <v>4</v>
      </c>
      <c r="P4958" s="9">
        <f>IF(ISBLANK('1. Raw Data'!P4958), 0, '1. Raw Data'!P4958)</f>
        <v>0</v>
      </c>
      <c r="Q4958" s="9">
        <v>472</v>
      </c>
      <c r="R4958" s="9">
        <v>5</v>
      </c>
      <c r="S4958" s="9">
        <f t="shared" si="231"/>
        <v>2176.88</v>
      </c>
      <c r="T4958" s="9">
        <f t="shared" si="232"/>
        <v>1051.0400000000002</v>
      </c>
      <c r="U4958" s="23">
        <f t="shared" si="233"/>
        <v>0.482819448017346</v>
      </c>
    </row>
    <row r="4959" spans="1:21" x14ac:dyDescent="0.3">
      <c r="A4959" s="9">
        <v>1252</v>
      </c>
      <c r="B4959" s="9" t="str">
        <f>PROPER(TRIM('1. Raw Data'!B4959))</f>
        <v>Customer_4957</v>
      </c>
      <c r="C4959" s="9">
        <f>IF(OR('1. Raw Data'!C4959&lt;18, '1. Raw Data'!C4959&gt;100), MEDIAN('1. Raw Data'!$C$2:$C$5001), '1. Raw Data'!C4959)</f>
        <v>40</v>
      </c>
      <c r="D4959" s="9" t="s">
        <v>5023</v>
      </c>
      <c r="E4959" s="22">
        <v>44052</v>
      </c>
      <c r="F4959" s="9">
        <v>0</v>
      </c>
      <c r="G4959" s="9">
        <v>11748</v>
      </c>
      <c r="H4959" s="15">
        <v>44082</v>
      </c>
      <c r="I4959" s="9" t="s">
        <v>7457</v>
      </c>
      <c r="J4959" s="9">
        <v>106</v>
      </c>
      <c r="K4959" s="9" t="s">
        <v>7477</v>
      </c>
      <c r="L4959" s="9" t="str">
        <f>IF(OR('1. Raw Data'!L4959="Elec", '1. Raw Data'!L4959="elect"), "Electronics", '1. Raw Data'!L4959)</f>
        <v>Clothing</v>
      </c>
      <c r="M4959" s="9">
        <v>1102.52</v>
      </c>
      <c r="N4959" s="9">
        <f>IF(ISBLANK('1. Raw Data'!N4959), MEDIAN('1. Raw Data'!$N$2:$N$5001), '1. Raw Data'!N4959)</f>
        <v>625.11</v>
      </c>
      <c r="O4959" s="9">
        <v>2</v>
      </c>
      <c r="P4959" s="9">
        <f>IF(ISBLANK('1. Raw Data'!P4959), 0, '1. Raw Data'!P4959)</f>
        <v>0</v>
      </c>
      <c r="Q4959" s="9">
        <v>621</v>
      </c>
      <c r="R4959" s="9">
        <v>4</v>
      </c>
      <c r="S4959" s="9">
        <f t="shared" si="231"/>
        <v>2205.04</v>
      </c>
      <c r="T4959" s="9">
        <f t="shared" si="232"/>
        <v>954.81999999999994</v>
      </c>
      <c r="U4959" s="23">
        <f t="shared" si="233"/>
        <v>0.43301708812538547</v>
      </c>
    </row>
    <row r="4960" spans="1:21" x14ac:dyDescent="0.3">
      <c r="A4960" s="9">
        <v>1780</v>
      </c>
      <c r="B4960" s="9" t="str">
        <f>PROPER(TRIM('1. Raw Data'!B4960))</f>
        <v>Customer_4958</v>
      </c>
      <c r="C4960" s="9">
        <f>IF(OR('1. Raw Data'!C4960&lt;18, '1. Raw Data'!C4960&gt;100), MEDIAN('1. Raw Data'!$C$2:$C$5001), '1. Raw Data'!C4960)</f>
        <v>47</v>
      </c>
      <c r="D4960" s="9" t="s">
        <v>5023</v>
      </c>
      <c r="E4960" s="22">
        <v>45169</v>
      </c>
      <c r="F4960" s="9">
        <v>0</v>
      </c>
      <c r="G4960" s="9">
        <v>12806</v>
      </c>
      <c r="H4960" s="15">
        <v>45169</v>
      </c>
      <c r="I4960" s="9" t="s">
        <v>7455</v>
      </c>
      <c r="J4960" s="9">
        <v>115</v>
      </c>
      <c r="K4960" s="9" t="s">
        <v>7481</v>
      </c>
      <c r="L4960" s="9" t="str">
        <f>IF(OR('1. Raw Data'!L4960="Elec", '1. Raw Data'!L4960="elect"), "Electronics", '1. Raw Data'!L4960)</f>
        <v>Home Appliances</v>
      </c>
      <c r="M4960" s="9">
        <v>1041.07</v>
      </c>
      <c r="N4960" s="9">
        <f>IF(ISBLANK('1. Raw Data'!N4960), MEDIAN('1. Raw Data'!$N$2:$N$5001), '1. Raw Data'!N4960)</f>
        <v>634.76</v>
      </c>
      <c r="O4960" s="9">
        <v>1</v>
      </c>
      <c r="P4960" s="9">
        <f>IF(ISBLANK('1. Raw Data'!P4960), 0, '1. Raw Data'!P4960)</f>
        <v>0</v>
      </c>
      <c r="Q4960" s="9">
        <v>438</v>
      </c>
      <c r="R4960" s="9">
        <v>6</v>
      </c>
      <c r="S4960" s="9">
        <f t="shared" si="231"/>
        <v>1041.07</v>
      </c>
      <c r="T4960" s="9">
        <f t="shared" si="232"/>
        <v>406.30999999999995</v>
      </c>
      <c r="U4960" s="23">
        <f t="shared" si="233"/>
        <v>0.39028115304446381</v>
      </c>
    </row>
    <row r="4961" spans="1:21" x14ac:dyDescent="0.3">
      <c r="A4961" s="9">
        <v>1802</v>
      </c>
      <c r="B4961" s="9" t="str">
        <f>PROPER(TRIM('1. Raw Data'!B4961))</f>
        <v>Customer_4959</v>
      </c>
      <c r="C4961" s="9">
        <f>IF(OR('1. Raw Data'!C4961&lt;18, '1. Raw Data'!C4961&gt;100), MEDIAN('1. Raw Data'!$C$2:$C$5001), '1. Raw Data'!C4961)</f>
        <v>54</v>
      </c>
      <c r="D4961" s="9" t="s">
        <v>5019</v>
      </c>
      <c r="E4961" s="22">
        <v>43871</v>
      </c>
      <c r="F4961" s="9">
        <v>1</v>
      </c>
      <c r="G4961" s="9">
        <v>10033</v>
      </c>
      <c r="H4961" s="15">
        <v>44106</v>
      </c>
      <c r="I4961" s="9" t="s">
        <v>7455</v>
      </c>
      <c r="J4961" s="9">
        <v>142</v>
      </c>
      <c r="K4961" s="9" t="s">
        <v>7500</v>
      </c>
      <c r="L4961" s="9" t="str">
        <f>IF(OR('1. Raw Data'!L4961="Elec", '1. Raw Data'!L4961="elect"), "Electronics", '1. Raw Data'!L4961)</f>
        <v>Clothing</v>
      </c>
      <c r="M4961" s="9">
        <v>947.69</v>
      </c>
      <c r="N4961" s="9">
        <f>IF(ISBLANK('1. Raw Data'!N4961), MEDIAN('1. Raw Data'!$N$2:$N$5001), '1. Raw Data'!N4961)</f>
        <v>547.51</v>
      </c>
      <c r="O4961" s="9">
        <v>4</v>
      </c>
      <c r="P4961" s="9">
        <f>IF(ISBLANK('1. Raw Data'!P4961), 0, '1. Raw Data'!P4961)</f>
        <v>0</v>
      </c>
      <c r="Q4961" s="9">
        <v>1005</v>
      </c>
      <c r="R4961" s="9">
        <v>3</v>
      </c>
      <c r="S4961" s="9">
        <f t="shared" si="231"/>
        <v>3790.76</v>
      </c>
      <c r="T4961" s="9">
        <f t="shared" si="232"/>
        <v>1600.7200000000003</v>
      </c>
      <c r="U4961" s="23">
        <f t="shared" si="233"/>
        <v>0.42226888539501317</v>
      </c>
    </row>
    <row r="4962" spans="1:21" x14ac:dyDescent="0.3">
      <c r="A4962" s="9">
        <v>2011</v>
      </c>
      <c r="B4962" s="9" t="str">
        <f>PROPER(TRIM('1. Raw Data'!B4962))</f>
        <v>Customer_4960</v>
      </c>
      <c r="C4962" s="9">
        <f>IF(OR('1. Raw Data'!C4962&lt;18, '1. Raw Data'!C4962&gt;100), MEDIAN('1. Raw Data'!$C$2:$C$5001), '1. Raw Data'!C4962)</f>
        <v>59</v>
      </c>
      <c r="D4962" s="9" t="s">
        <v>5019</v>
      </c>
      <c r="E4962" s="22">
        <v>44047</v>
      </c>
      <c r="F4962" s="9">
        <v>1</v>
      </c>
      <c r="G4962" s="9">
        <v>10295</v>
      </c>
      <c r="H4962" s="15">
        <v>43929</v>
      </c>
      <c r="I4962" s="9" t="s">
        <v>7457</v>
      </c>
      <c r="J4962" s="9">
        <v>131</v>
      </c>
      <c r="K4962" s="9" t="s">
        <v>7504</v>
      </c>
      <c r="L4962" s="9" t="str">
        <f>IF(OR('1. Raw Data'!L4962="Elec", '1. Raw Data'!L4962="elect"), "Electronics", '1. Raw Data'!L4962)</f>
        <v>Sports</v>
      </c>
      <c r="M4962" s="9">
        <v>946.04</v>
      </c>
      <c r="N4962" s="9">
        <f>IF(ISBLANK('1. Raw Data'!N4962), MEDIAN('1. Raw Data'!$N$2:$N$5001), '1. Raw Data'!N4962)</f>
        <v>488.18</v>
      </c>
      <c r="O4962" s="9">
        <v>4</v>
      </c>
      <c r="P4962" s="9">
        <f>IF(ISBLANK('1. Raw Data'!P4962), 0, '1. Raw Data'!P4962)</f>
        <v>0.1</v>
      </c>
      <c r="Q4962" s="9">
        <v>1348</v>
      </c>
      <c r="R4962" s="9">
        <v>5</v>
      </c>
      <c r="S4962" s="9">
        <f t="shared" si="231"/>
        <v>3405.7440000000001</v>
      </c>
      <c r="T4962" s="9">
        <f t="shared" si="232"/>
        <v>1453.0240000000001</v>
      </c>
      <c r="U4962" s="23">
        <f t="shared" si="233"/>
        <v>0.42663923066443044</v>
      </c>
    </row>
    <row r="4963" spans="1:21" x14ac:dyDescent="0.3">
      <c r="A4963" s="9">
        <v>1458</v>
      </c>
      <c r="B4963" s="9" t="str">
        <f>PROPER(TRIM('1. Raw Data'!B4963))</f>
        <v>Customer_4961</v>
      </c>
      <c r="C4963" s="9">
        <f>IF(OR('1. Raw Data'!C4963&lt;18, '1. Raw Data'!C4963&gt;100), MEDIAN('1. Raw Data'!$C$2:$C$5001), '1. Raw Data'!C4963)</f>
        <v>22</v>
      </c>
      <c r="D4963" s="9" t="s">
        <v>5021</v>
      </c>
      <c r="E4963" s="22">
        <v>45243</v>
      </c>
      <c r="F4963" s="9">
        <v>1</v>
      </c>
      <c r="G4963" s="9">
        <v>12500</v>
      </c>
      <c r="H4963" s="15">
        <v>45243</v>
      </c>
      <c r="I4963" s="9" t="s">
        <v>7456</v>
      </c>
      <c r="J4963" s="9">
        <v>122</v>
      </c>
      <c r="K4963" s="9" t="s">
        <v>7465</v>
      </c>
      <c r="L4963" s="9" t="str">
        <f>IF(OR('1. Raw Data'!L4963="Elec", '1. Raw Data'!L4963="elect"), "Electronics", '1. Raw Data'!L4963)</f>
        <v>Home Appliances</v>
      </c>
      <c r="M4963" s="9">
        <v>1040.32</v>
      </c>
      <c r="N4963" s="9">
        <f>IF(ISBLANK('1. Raw Data'!N4963), MEDIAN('1. Raw Data'!$N$2:$N$5001), '1. Raw Data'!N4963)</f>
        <v>610.9</v>
      </c>
      <c r="O4963" s="9">
        <v>5</v>
      </c>
      <c r="P4963" s="9">
        <f>IF(ISBLANK('1. Raw Data'!P4963), 0, '1. Raw Data'!P4963)</f>
        <v>0</v>
      </c>
      <c r="Q4963" s="9">
        <v>415</v>
      </c>
      <c r="R4963" s="9">
        <v>5</v>
      </c>
      <c r="S4963" s="9">
        <f t="shared" si="231"/>
        <v>5201.5999999999995</v>
      </c>
      <c r="T4963" s="9">
        <f t="shared" si="232"/>
        <v>2147.0999999999995</v>
      </c>
      <c r="U4963" s="23">
        <f t="shared" si="233"/>
        <v>0.41277683789603192</v>
      </c>
    </row>
    <row r="4964" spans="1:21" x14ac:dyDescent="0.3">
      <c r="A4964" s="9">
        <v>1916</v>
      </c>
      <c r="B4964" s="9" t="str">
        <f>PROPER(TRIM('1. Raw Data'!B4964))</f>
        <v>Customer_4962</v>
      </c>
      <c r="C4964" s="9">
        <f>IF(OR('1. Raw Data'!C4964&lt;18, '1. Raw Data'!C4964&gt;100), MEDIAN('1. Raw Data'!$C$2:$C$5001), '1. Raw Data'!C4964)</f>
        <v>48</v>
      </c>
      <c r="D4964" s="9" t="s">
        <v>5018</v>
      </c>
      <c r="E4964" s="22">
        <v>44068</v>
      </c>
      <c r="F4964" s="9">
        <v>0</v>
      </c>
      <c r="G4964" s="9">
        <v>13779</v>
      </c>
      <c r="H4964" s="15">
        <v>44068</v>
      </c>
      <c r="I4964" s="9" t="s">
        <v>7455</v>
      </c>
      <c r="J4964" s="9">
        <v>106</v>
      </c>
      <c r="K4964" s="9" t="s">
        <v>7477</v>
      </c>
      <c r="L4964" s="9" t="str">
        <f>IF(OR('1. Raw Data'!L4964="Elec", '1. Raw Data'!L4964="elect"), "Electronics", '1. Raw Data'!L4964)</f>
        <v>Electronics</v>
      </c>
      <c r="M4964" s="9">
        <v>607.59</v>
      </c>
      <c r="N4964" s="9">
        <f>IF(ISBLANK('1. Raw Data'!N4964), MEDIAN('1. Raw Data'!$N$2:$N$5001), '1. Raw Data'!N4964)</f>
        <v>361.54</v>
      </c>
      <c r="O4964" s="9">
        <v>5</v>
      </c>
      <c r="P4964" s="9">
        <f>IF(ISBLANK('1. Raw Data'!P4964), 0, '1. Raw Data'!P4964)</f>
        <v>0.2</v>
      </c>
      <c r="Q4964" s="9">
        <v>1265</v>
      </c>
      <c r="R4964" s="9">
        <v>6</v>
      </c>
      <c r="S4964" s="9">
        <f t="shared" si="231"/>
        <v>2430.36</v>
      </c>
      <c r="T4964" s="9">
        <f t="shared" si="232"/>
        <v>622.66000000000008</v>
      </c>
      <c r="U4964" s="23">
        <f t="shared" si="233"/>
        <v>0.25620072746424399</v>
      </c>
    </row>
    <row r="4965" spans="1:21" x14ac:dyDescent="0.3">
      <c r="A4965" s="9">
        <v>1498</v>
      </c>
      <c r="B4965" s="9" t="str">
        <f>PROPER(TRIM('1. Raw Data'!B4965))</f>
        <v>Customer_4963</v>
      </c>
      <c r="C4965" s="9">
        <f>IF(OR('1. Raw Data'!C4965&lt;18, '1. Raw Data'!C4965&gt;100), MEDIAN('1. Raw Data'!$C$2:$C$5001), '1. Raw Data'!C4965)</f>
        <v>42</v>
      </c>
      <c r="D4965" s="9" t="s">
        <v>5018</v>
      </c>
      <c r="E4965" s="22">
        <v>44625</v>
      </c>
      <c r="F4965" s="9">
        <v>0</v>
      </c>
      <c r="G4965" s="9">
        <v>13576</v>
      </c>
      <c r="H4965" s="15">
        <v>44684</v>
      </c>
      <c r="I4965" s="9" t="s">
        <v>7456</v>
      </c>
      <c r="J4965" s="9">
        <v>133</v>
      </c>
      <c r="K4965" s="9" t="s">
        <v>7498</v>
      </c>
      <c r="L4965" s="9" t="str">
        <f>IF(OR('1. Raw Data'!L4965="Elec", '1. Raw Data'!L4965="elect"), "Electronics", '1. Raw Data'!L4965)</f>
        <v>Clothing</v>
      </c>
      <c r="M4965" s="9">
        <v>1310.1600000000001</v>
      </c>
      <c r="N4965" s="9">
        <f>IF(ISBLANK('1. Raw Data'!N4965), MEDIAN('1. Raw Data'!$N$2:$N$5001), '1. Raw Data'!N4965)</f>
        <v>753.98</v>
      </c>
      <c r="O4965" s="9">
        <v>2</v>
      </c>
      <c r="P4965" s="9">
        <f>IF(ISBLANK('1. Raw Data'!P4965), 0, '1. Raw Data'!P4965)</f>
        <v>0</v>
      </c>
      <c r="Q4965" s="9">
        <v>914</v>
      </c>
      <c r="R4965" s="9">
        <v>6</v>
      </c>
      <c r="S4965" s="9">
        <f t="shared" si="231"/>
        <v>2620.3200000000002</v>
      </c>
      <c r="T4965" s="9">
        <f t="shared" si="232"/>
        <v>1112.3600000000001</v>
      </c>
      <c r="U4965" s="23">
        <f t="shared" si="233"/>
        <v>0.42451303657568545</v>
      </c>
    </row>
    <row r="4966" spans="1:21" x14ac:dyDescent="0.3">
      <c r="A4966" s="9">
        <v>1949</v>
      </c>
      <c r="B4966" s="9" t="str">
        <f>PROPER(TRIM('1. Raw Data'!B4966))</f>
        <v>Customer_4964</v>
      </c>
      <c r="C4966" s="9">
        <f>IF(OR('1. Raw Data'!C4966&lt;18, '1. Raw Data'!C4966&gt;100), MEDIAN('1. Raw Data'!$C$2:$C$5001), '1. Raw Data'!C4966)</f>
        <v>46</v>
      </c>
      <c r="D4966" s="9" t="s">
        <v>5020</v>
      </c>
      <c r="E4966" s="22">
        <v>44740</v>
      </c>
      <c r="F4966" s="9">
        <v>1</v>
      </c>
      <c r="G4966" s="9">
        <v>11429</v>
      </c>
      <c r="H4966" s="15">
        <v>44740</v>
      </c>
      <c r="I4966" s="9" t="s">
        <v>7455</v>
      </c>
      <c r="J4966" s="9">
        <v>129</v>
      </c>
      <c r="K4966" s="9" t="s">
        <v>7471</v>
      </c>
      <c r="L4966" s="9" t="str">
        <f>IF(OR('1. Raw Data'!L4966="Elec", '1. Raw Data'!L4966="elect"), "Electronics", '1. Raw Data'!L4966)</f>
        <v>Home Appliances</v>
      </c>
      <c r="M4966" s="9">
        <v>285.35000000000002</v>
      </c>
      <c r="N4966" s="9">
        <f>IF(ISBLANK('1. Raw Data'!N4966), MEDIAN('1. Raw Data'!$N$2:$N$5001), '1. Raw Data'!N4966)</f>
        <v>131.69999999999999</v>
      </c>
      <c r="O4966" s="9">
        <v>2</v>
      </c>
      <c r="P4966" s="9">
        <f>IF(ISBLANK('1. Raw Data'!P4966), 0, '1. Raw Data'!P4966)</f>
        <v>0.05</v>
      </c>
      <c r="Q4966" s="9">
        <v>918</v>
      </c>
      <c r="R4966" s="9">
        <v>2</v>
      </c>
      <c r="S4966" s="9">
        <f t="shared" si="231"/>
        <v>542.16499999999996</v>
      </c>
      <c r="T4966" s="9">
        <f t="shared" si="232"/>
        <v>278.76499999999999</v>
      </c>
      <c r="U4966" s="23">
        <f t="shared" si="233"/>
        <v>0.51417004048582993</v>
      </c>
    </row>
    <row r="4967" spans="1:21" x14ac:dyDescent="0.3">
      <c r="A4967" s="9">
        <v>1507</v>
      </c>
      <c r="B4967" s="9" t="str">
        <f>PROPER(TRIM('1. Raw Data'!B4967))</f>
        <v>Customer_4965</v>
      </c>
      <c r="C4967" s="9">
        <f>IF(OR('1. Raw Data'!C4967&lt;18, '1. Raw Data'!C4967&gt;100), MEDIAN('1. Raw Data'!$C$2:$C$5001), '1. Raw Data'!C4967)</f>
        <v>54</v>
      </c>
      <c r="D4967" s="9" t="s">
        <v>5019</v>
      </c>
      <c r="E4967" s="22">
        <v>44609</v>
      </c>
      <c r="F4967" s="9">
        <v>0</v>
      </c>
      <c r="G4967" s="9">
        <v>11150</v>
      </c>
      <c r="H4967" s="15">
        <v>44609</v>
      </c>
      <c r="I4967" s="9" t="s">
        <v>7456</v>
      </c>
      <c r="J4967" s="9">
        <v>121</v>
      </c>
      <c r="K4967" s="9" t="s">
        <v>7495</v>
      </c>
      <c r="L4967" s="9" t="str">
        <f>IF(OR('1. Raw Data'!L4967="Elec", '1. Raw Data'!L4967="elect"), "Electronics", '1. Raw Data'!L4967)</f>
        <v>Electronics</v>
      </c>
      <c r="M4967" s="9">
        <v>1331.63</v>
      </c>
      <c r="N4967" s="9">
        <f>IF(ISBLANK('1. Raw Data'!N4967), MEDIAN('1. Raw Data'!$N$2:$N$5001), '1. Raw Data'!N4967)</f>
        <v>734.79</v>
      </c>
      <c r="O4967" s="9">
        <v>2</v>
      </c>
      <c r="P4967" s="9">
        <f>IF(ISBLANK('1. Raw Data'!P4967), 0, '1. Raw Data'!P4967)</f>
        <v>0</v>
      </c>
      <c r="Q4967" s="9">
        <v>349</v>
      </c>
      <c r="R4967" s="9">
        <v>4</v>
      </c>
      <c r="S4967" s="9">
        <f t="shared" si="231"/>
        <v>2663.26</v>
      </c>
      <c r="T4967" s="9">
        <f t="shared" si="232"/>
        <v>1193.6800000000003</v>
      </c>
      <c r="U4967" s="23">
        <f t="shared" si="233"/>
        <v>0.44820257879440994</v>
      </c>
    </row>
    <row r="4968" spans="1:21" x14ac:dyDescent="0.3">
      <c r="A4968" s="9">
        <v>2327</v>
      </c>
      <c r="B4968" s="9" t="str">
        <f>PROPER(TRIM('1. Raw Data'!B4968))</f>
        <v>Customer_4966</v>
      </c>
      <c r="C4968" s="9">
        <f>IF(OR('1. Raw Data'!C4968&lt;18, '1. Raw Data'!C4968&gt;100), MEDIAN('1. Raw Data'!$C$2:$C$5001), '1. Raw Data'!C4968)</f>
        <v>57</v>
      </c>
      <c r="D4968" s="9" t="s">
        <v>5022</v>
      </c>
      <c r="E4968" s="22">
        <v>44084</v>
      </c>
      <c r="F4968" s="9">
        <v>0</v>
      </c>
      <c r="G4968" s="9">
        <v>12189</v>
      </c>
      <c r="H4968" s="15">
        <v>44113</v>
      </c>
      <c r="I4968" s="9" t="s">
        <v>7456</v>
      </c>
      <c r="J4968" s="9">
        <v>130</v>
      </c>
      <c r="K4968" s="9" t="s">
        <v>7487</v>
      </c>
      <c r="L4968" s="9" t="str">
        <f>IF(OR('1. Raw Data'!L4968="Elec", '1. Raw Data'!L4968="elect"), "Electronics", '1. Raw Data'!L4968)</f>
        <v>Electronics</v>
      </c>
      <c r="M4968" s="9">
        <v>546.30999999999995</v>
      </c>
      <c r="N4968" s="9">
        <f>IF(ISBLANK('1. Raw Data'!N4968), MEDIAN('1. Raw Data'!$N$2:$N$5001), '1. Raw Data'!N4968)</f>
        <v>363.46</v>
      </c>
      <c r="O4968" s="9">
        <v>2</v>
      </c>
      <c r="P4968" s="9">
        <f>IF(ISBLANK('1. Raw Data'!P4968), 0, '1. Raw Data'!P4968)</f>
        <v>0</v>
      </c>
      <c r="Q4968" s="9">
        <v>365</v>
      </c>
      <c r="R4968" s="9">
        <v>7</v>
      </c>
      <c r="S4968" s="9">
        <f t="shared" si="231"/>
        <v>1092.6199999999999</v>
      </c>
      <c r="T4968" s="9">
        <f t="shared" si="232"/>
        <v>365.69999999999993</v>
      </c>
      <c r="U4968" s="23">
        <f t="shared" si="233"/>
        <v>0.33470007870988994</v>
      </c>
    </row>
    <row r="4969" spans="1:21" x14ac:dyDescent="0.3">
      <c r="A4969" s="9">
        <v>1500</v>
      </c>
      <c r="B4969" s="9" t="str">
        <f>PROPER(TRIM('1. Raw Data'!B4969))</f>
        <v>Customer_4967</v>
      </c>
      <c r="C4969" s="9">
        <f>IF(OR('1. Raw Data'!C4969&lt;18, '1. Raw Data'!C4969&gt;100), MEDIAN('1. Raw Data'!$C$2:$C$5001), '1. Raw Data'!C4969)</f>
        <v>30</v>
      </c>
      <c r="D4969" s="9" t="s">
        <v>5023</v>
      </c>
      <c r="E4969" s="22">
        <v>44951</v>
      </c>
      <c r="F4969" s="9">
        <v>0</v>
      </c>
      <c r="G4969" s="9">
        <v>11987</v>
      </c>
      <c r="H4969" s="15">
        <v>44951</v>
      </c>
      <c r="I4969" s="9" t="s">
        <v>7455</v>
      </c>
      <c r="J4969" s="9">
        <v>121</v>
      </c>
      <c r="K4969" s="9" t="s">
        <v>7495</v>
      </c>
      <c r="L4969" s="9" t="str">
        <f>IF(OR('1. Raw Data'!L4969="Elec", '1. Raw Data'!L4969="elect"), "Electronics", '1. Raw Data'!L4969)</f>
        <v>Electronics</v>
      </c>
      <c r="M4969" s="9">
        <v>231.3</v>
      </c>
      <c r="N4969" s="9">
        <f>IF(ISBLANK('1. Raw Data'!N4969), MEDIAN('1. Raw Data'!$N$2:$N$5001), '1. Raw Data'!N4969)</f>
        <v>152.79</v>
      </c>
      <c r="O4969" s="9">
        <v>5</v>
      </c>
      <c r="P4969" s="9">
        <f>IF(ISBLANK('1. Raw Data'!P4969), 0, '1. Raw Data'!P4969)</f>
        <v>0.1</v>
      </c>
      <c r="Q4969" s="9">
        <v>570</v>
      </c>
      <c r="R4969" s="9">
        <v>3</v>
      </c>
      <c r="S4969" s="9">
        <f t="shared" si="231"/>
        <v>1040.8500000000001</v>
      </c>
      <c r="T4969" s="9">
        <f t="shared" si="232"/>
        <v>276.9000000000002</v>
      </c>
      <c r="U4969" s="23">
        <f t="shared" si="233"/>
        <v>0.26603256953451521</v>
      </c>
    </row>
    <row r="4970" spans="1:21" x14ac:dyDescent="0.3">
      <c r="A4970" s="9">
        <v>1802</v>
      </c>
      <c r="B4970" s="9" t="str">
        <f>PROPER(TRIM('1. Raw Data'!B4970))</f>
        <v>Customer_4968</v>
      </c>
      <c r="C4970" s="9">
        <f>IF(OR('1. Raw Data'!C4970&lt;18, '1. Raw Data'!C4970&gt;100), MEDIAN('1. Raw Data'!$C$2:$C$5001), '1. Raw Data'!C4970)</f>
        <v>43</v>
      </c>
      <c r="D4970" s="9" t="s">
        <v>5022</v>
      </c>
      <c r="E4970" s="22">
        <v>44348</v>
      </c>
      <c r="F4970" s="9">
        <v>1</v>
      </c>
      <c r="G4970" s="9">
        <v>10647</v>
      </c>
      <c r="H4970" s="15">
        <v>44202</v>
      </c>
      <c r="I4970" s="9" t="s">
        <v>7455</v>
      </c>
      <c r="J4970" s="9">
        <v>136</v>
      </c>
      <c r="K4970" s="9" t="s">
        <v>7503</v>
      </c>
      <c r="L4970" s="9" t="str">
        <f>IF(OR('1. Raw Data'!L4970="Elec", '1. Raw Data'!L4970="elect"), "Electronics", '1. Raw Data'!L4970)</f>
        <v>Electronics</v>
      </c>
      <c r="M4970" s="9">
        <v>920.04</v>
      </c>
      <c r="N4970" s="9">
        <f>IF(ISBLANK('1. Raw Data'!N4970), MEDIAN('1. Raw Data'!$N$2:$N$5001), '1. Raw Data'!N4970)</f>
        <v>575.24</v>
      </c>
      <c r="O4970" s="9">
        <v>3</v>
      </c>
      <c r="P4970" s="9">
        <f>IF(ISBLANK('1. Raw Data'!P4970), 0, '1. Raw Data'!P4970)</f>
        <v>0</v>
      </c>
      <c r="Q4970" s="9">
        <v>1005</v>
      </c>
      <c r="R4970" s="9">
        <v>3</v>
      </c>
      <c r="S4970" s="9">
        <f t="shared" si="231"/>
        <v>2760.12</v>
      </c>
      <c r="T4970" s="9">
        <f t="shared" si="232"/>
        <v>1034.3999999999999</v>
      </c>
      <c r="U4970" s="23">
        <f t="shared" si="233"/>
        <v>0.37476631450806486</v>
      </c>
    </row>
    <row r="4971" spans="1:21" x14ac:dyDescent="0.3">
      <c r="A4971" s="9">
        <v>1597</v>
      </c>
      <c r="B4971" s="9" t="str">
        <f>PROPER(TRIM('1. Raw Data'!B4971))</f>
        <v>Customer_4969</v>
      </c>
      <c r="C4971" s="9">
        <f>IF(OR('1. Raw Data'!C4971&lt;18, '1. Raw Data'!C4971&gt;100), MEDIAN('1. Raw Data'!$C$2:$C$5001), '1. Raw Data'!C4971)</f>
        <v>40</v>
      </c>
      <c r="D4971" s="9" t="s">
        <v>5023</v>
      </c>
      <c r="E4971" s="22">
        <v>44802</v>
      </c>
      <c r="F4971" s="9">
        <v>0</v>
      </c>
      <c r="G4971" s="9">
        <v>12175</v>
      </c>
      <c r="H4971" s="15">
        <v>44802</v>
      </c>
      <c r="I4971" s="9" t="s">
        <v>7456</v>
      </c>
      <c r="J4971" s="9">
        <v>122</v>
      </c>
      <c r="K4971" s="9" t="s">
        <v>7465</v>
      </c>
      <c r="L4971" s="9" t="str">
        <f>IF(OR('1. Raw Data'!L4971="Elec", '1. Raw Data'!L4971="elect"), "Electronics", '1. Raw Data'!L4971)</f>
        <v>Clothing</v>
      </c>
      <c r="M4971" s="9">
        <v>595.17999999999995</v>
      </c>
      <c r="N4971" s="9">
        <f>IF(ISBLANK('1. Raw Data'!N4971), MEDIAN('1. Raw Data'!$N$2:$N$5001), '1. Raw Data'!N4971)</f>
        <v>362.56</v>
      </c>
      <c r="O4971" s="9">
        <v>5</v>
      </c>
      <c r="P4971" s="9">
        <f>IF(ISBLANK('1. Raw Data'!P4971), 0, '1. Raw Data'!P4971)</f>
        <v>0</v>
      </c>
      <c r="Q4971" s="9">
        <v>397</v>
      </c>
      <c r="R4971" s="9">
        <v>7</v>
      </c>
      <c r="S4971" s="9">
        <f t="shared" si="231"/>
        <v>2975.8999999999996</v>
      </c>
      <c r="T4971" s="9">
        <f t="shared" si="232"/>
        <v>1163.0999999999997</v>
      </c>
      <c r="U4971" s="23">
        <f t="shared" si="233"/>
        <v>0.39083974595920556</v>
      </c>
    </row>
    <row r="4972" spans="1:21" x14ac:dyDescent="0.3">
      <c r="A4972" s="9">
        <v>1165</v>
      </c>
      <c r="B4972" s="9" t="str">
        <f>PROPER(TRIM('1. Raw Data'!B4972))</f>
        <v>Customer_4970</v>
      </c>
      <c r="C4972" s="9">
        <f>IF(OR('1. Raw Data'!C4972&lt;18, '1. Raw Data'!C4972&gt;100), MEDIAN('1. Raw Data'!$C$2:$C$5001), '1. Raw Data'!C4972)</f>
        <v>36</v>
      </c>
      <c r="D4972" s="9" t="s">
        <v>5021</v>
      </c>
      <c r="E4972" s="22">
        <v>45150</v>
      </c>
      <c r="F4972" s="9">
        <v>0</v>
      </c>
      <c r="G4972" s="9">
        <v>12882</v>
      </c>
      <c r="H4972" s="15">
        <v>45268</v>
      </c>
      <c r="I4972" s="9" t="s">
        <v>7455</v>
      </c>
      <c r="J4972" s="9">
        <v>146</v>
      </c>
      <c r="K4972" s="9" t="s">
        <v>7505</v>
      </c>
      <c r="L4972" s="9" t="str">
        <f>IF(OR('1. Raw Data'!L4972="Elec", '1. Raw Data'!L4972="elect"), "Electronics", '1. Raw Data'!L4972)</f>
        <v>Home Appliances</v>
      </c>
      <c r="M4972" s="9">
        <v>1232.47</v>
      </c>
      <c r="N4972" s="9">
        <f>IF(ISBLANK('1. Raw Data'!N4972), MEDIAN('1. Raw Data'!$N$2:$N$5001), '1. Raw Data'!N4972)</f>
        <v>549.66</v>
      </c>
      <c r="O4972" s="9">
        <v>3</v>
      </c>
      <c r="P4972" s="9">
        <f>IF(ISBLANK('1. Raw Data'!P4972), 0, '1. Raw Data'!P4972)</f>
        <v>0.05</v>
      </c>
      <c r="Q4972" s="9">
        <v>390</v>
      </c>
      <c r="R4972" s="9">
        <v>4</v>
      </c>
      <c r="S4972" s="9">
        <f t="shared" si="231"/>
        <v>3512.5394999999999</v>
      </c>
      <c r="T4972" s="9">
        <f t="shared" si="232"/>
        <v>1863.5594999999998</v>
      </c>
      <c r="U4972" s="23">
        <f t="shared" si="233"/>
        <v>0.53054478106224856</v>
      </c>
    </row>
    <row r="4973" spans="1:21" x14ac:dyDescent="0.3">
      <c r="A4973" s="9">
        <v>2438</v>
      </c>
      <c r="B4973" s="9" t="str">
        <f>PROPER(TRIM('1. Raw Data'!B4973))</f>
        <v>Customer_4971</v>
      </c>
      <c r="C4973" s="9">
        <f>IF(OR('1. Raw Data'!C4973&lt;18, '1. Raw Data'!C4973&gt;100), MEDIAN('1. Raw Data'!$C$2:$C$5001), '1. Raw Data'!C4973)</f>
        <v>37</v>
      </c>
      <c r="D4973" s="9" t="s">
        <v>5023</v>
      </c>
      <c r="E4973" s="22">
        <v>44144</v>
      </c>
      <c r="F4973" s="9">
        <v>0</v>
      </c>
      <c r="G4973" s="9">
        <v>11709</v>
      </c>
      <c r="H4973" s="15">
        <v>44085</v>
      </c>
      <c r="I4973" s="9" t="s">
        <v>7457</v>
      </c>
      <c r="J4973" s="9">
        <v>120</v>
      </c>
      <c r="K4973" s="9" t="s">
        <v>7488</v>
      </c>
      <c r="L4973" s="9" t="str">
        <f>IF(OR('1. Raw Data'!L4973="Elec", '1. Raw Data'!L4973="elect"), "Electronics", '1. Raw Data'!L4973)</f>
        <v>Electronics</v>
      </c>
      <c r="M4973" s="9">
        <v>674.64</v>
      </c>
      <c r="N4973" s="9">
        <f>IF(ISBLANK('1. Raw Data'!N4973), MEDIAN('1. Raw Data'!$N$2:$N$5001), '1. Raw Data'!N4973)</f>
        <v>362.85</v>
      </c>
      <c r="O4973" s="9">
        <v>5</v>
      </c>
      <c r="P4973" s="9">
        <f>IF(ISBLANK('1. Raw Data'!P4973), 0, '1. Raw Data'!P4973)</f>
        <v>0.05</v>
      </c>
      <c r="Q4973" s="9">
        <v>914</v>
      </c>
      <c r="R4973" s="9">
        <v>4</v>
      </c>
      <c r="S4973" s="9">
        <f t="shared" si="231"/>
        <v>3204.5399999999995</v>
      </c>
      <c r="T4973" s="9">
        <f t="shared" si="232"/>
        <v>1390.2899999999995</v>
      </c>
      <c r="U4973" s="23">
        <f t="shared" si="233"/>
        <v>0.43385010017038317</v>
      </c>
    </row>
    <row r="4974" spans="1:21" x14ac:dyDescent="0.3">
      <c r="A4974" s="9">
        <v>1461</v>
      </c>
      <c r="B4974" s="9" t="str">
        <f>PROPER(TRIM('1. Raw Data'!B4974))</f>
        <v>Customer_4972</v>
      </c>
      <c r="C4974" s="9">
        <f>IF(OR('1. Raw Data'!C4974&lt;18, '1. Raw Data'!C4974&gt;100), MEDIAN('1. Raw Data'!$C$2:$C$5001), '1. Raw Data'!C4974)</f>
        <v>42</v>
      </c>
      <c r="D4974" s="9" t="s">
        <v>5022</v>
      </c>
      <c r="E4974" s="22">
        <v>44251</v>
      </c>
      <c r="F4974" s="9">
        <v>1</v>
      </c>
      <c r="G4974" s="9">
        <v>12972</v>
      </c>
      <c r="H4974" s="15">
        <v>44251</v>
      </c>
      <c r="I4974" s="9" t="s">
        <v>7456</v>
      </c>
      <c r="J4974" s="9">
        <v>122</v>
      </c>
      <c r="K4974" s="9" t="s">
        <v>7465</v>
      </c>
      <c r="L4974" s="9" t="str">
        <f>IF(OR('1. Raw Data'!L4974="Elec", '1. Raw Data'!L4974="elect"), "Electronics", '1. Raw Data'!L4974)</f>
        <v>Home Appliances</v>
      </c>
      <c r="M4974" s="9">
        <v>1019.42</v>
      </c>
      <c r="N4974" s="9">
        <f>IF(ISBLANK('1. Raw Data'!N4974), MEDIAN('1. Raw Data'!$N$2:$N$5001), '1. Raw Data'!N4974)</f>
        <v>441.7</v>
      </c>
      <c r="O4974" s="9">
        <v>5</v>
      </c>
      <c r="P4974" s="9">
        <f>IF(ISBLANK('1. Raw Data'!P4974), 0, '1. Raw Data'!P4974)</f>
        <v>0</v>
      </c>
      <c r="Q4974" s="9">
        <v>1407</v>
      </c>
      <c r="R4974" s="9">
        <v>2</v>
      </c>
      <c r="S4974" s="9">
        <f t="shared" si="231"/>
        <v>5097.0999999999995</v>
      </c>
      <c r="T4974" s="9">
        <f t="shared" si="232"/>
        <v>2888.5999999999995</v>
      </c>
      <c r="U4974" s="23">
        <f t="shared" si="233"/>
        <v>0.56671440623099401</v>
      </c>
    </row>
    <row r="4975" spans="1:21" x14ac:dyDescent="0.3">
      <c r="A4975" s="9">
        <v>1919</v>
      </c>
      <c r="B4975" s="9" t="str">
        <f>PROPER(TRIM('1. Raw Data'!B4975))</f>
        <v>Customer_4973</v>
      </c>
      <c r="C4975" s="9">
        <f>IF(OR('1. Raw Data'!C4975&lt;18, '1. Raw Data'!C4975&gt;100), MEDIAN('1. Raw Data'!$C$2:$C$5001), '1. Raw Data'!C4975)</f>
        <v>30</v>
      </c>
      <c r="D4975" s="9" t="s">
        <v>5022</v>
      </c>
      <c r="E4975" s="22">
        <v>45254</v>
      </c>
      <c r="F4975" s="9">
        <v>0</v>
      </c>
      <c r="G4975" s="9">
        <v>12777</v>
      </c>
      <c r="H4975" s="15">
        <v>45254</v>
      </c>
      <c r="I4975" s="9" t="s">
        <v>7457</v>
      </c>
      <c r="J4975" s="9">
        <v>140</v>
      </c>
      <c r="K4975" s="9" t="s">
        <v>7468</v>
      </c>
      <c r="L4975" s="9" t="str">
        <f>IF(OR('1. Raw Data'!L4975="Elec", '1. Raw Data'!L4975="elect"), "Electronics", '1. Raw Data'!L4975)</f>
        <v>Home Appliances</v>
      </c>
      <c r="M4975" s="9">
        <v>496.97</v>
      </c>
      <c r="N4975" s="9">
        <f>IF(ISBLANK('1. Raw Data'!N4975), MEDIAN('1. Raw Data'!$N$2:$N$5001), '1. Raw Data'!N4975)</f>
        <v>320.64</v>
      </c>
      <c r="O4975" s="9">
        <v>2</v>
      </c>
      <c r="P4975" s="9">
        <f>IF(ISBLANK('1. Raw Data'!P4975), 0, '1. Raw Data'!P4975)</f>
        <v>0</v>
      </c>
      <c r="Q4975" s="9">
        <v>404</v>
      </c>
      <c r="R4975" s="9">
        <v>3</v>
      </c>
      <c r="S4975" s="9">
        <f t="shared" si="231"/>
        <v>993.94</v>
      </c>
      <c r="T4975" s="9">
        <f t="shared" si="232"/>
        <v>352.66000000000008</v>
      </c>
      <c r="U4975" s="23">
        <f t="shared" si="233"/>
        <v>0.35481014950600648</v>
      </c>
    </row>
    <row r="4976" spans="1:21" x14ac:dyDescent="0.3">
      <c r="A4976" s="9">
        <v>1113</v>
      </c>
      <c r="B4976" s="9" t="str">
        <f>PROPER(TRIM('1. Raw Data'!B4976))</f>
        <v>Customer_4974</v>
      </c>
      <c r="C4976" s="9">
        <f>IF(OR('1. Raw Data'!C4976&lt;18, '1. Raw Data'!C4976&gt;100), MEDIAN('1. Raw Data'!$C$2:$C$5001), '1. Raw Data'!C4976)</f>
        <v>53</v>
      </c>
      <c r="D4976" s="9" t="s">
        <v>5018</v>
      </c>
      <c r="E4976" s="22">
        <v>45235</v>
      </c>
      <c r="F4976" s="9">
        <v>0</v>
      </c>
      <c r="G4976" s="9">
        <v>13697</v>
      </c>
      <c r="H4976" s="15">
        <v>45057</v>
      </c>
      <c r="I4976" s="9" t="s">
        <v>7455</v>
      </c>
      <c r="J4976" s="9">
        <v>111</v>
      </c>
      <c r="K4976" s="9" t="s">
        <v>7476</v>
      </c>
      <c r="L4976" s="9" t="str">
        <f>IF(OR('1. Raw Data'!L4976="Elec", '1. Raw Data'!L4976="elect"), "Electronics", '1. Raw Data'!L4976)</f>
        <v>Sports</v>
      </c>
      <c r="M4976" s="9">
        <v>353.71</v>
      </c>
      <c r="N4976" s="9">
        <f>IF(ISBLANK('1. Raw Data'!N4976), MEDIAN('1. Raw Data'!$N$2:$N$5001), '1. Raw Data'!N4976)</f>
        <v>172.37</v>
      </c>
      <c r="O4976" s="9">
        <v>3</v>
      </c>
      <c r="P4976" s="9">
        <f>IF(ISBLANK('1. Raw Data'!P4976), 0, '1. Raw Data'!P4976)</f>
        <v>0</v>
      </c>
      <c r="Q4976" s="9">
        <v>423</v>
      </c>
      <c r="R4976" s="9">
        <v>5</v>
      </c>
      <c r="S4976" s="9">
        <f t="shared" si="231"/>
        <v>1061.1299999999999</v>
      </c>
      <c r="T4976" s="9">
        <f t="shared" si="232"/>
        <v>544.01999999999987</v>
      </c>
      <c r="U4976" s="23">
        <f t="shared" si="233"/>
        <v>0.51267987899691836</v>
      </c>
    </row>
    <row r="4977" spans="1:21" x14ac:dyDescent="0.3">
      <c r="A4977" s="9">
        <v>2456</v>
      </c>
      <c r="B4977" s="9" t="str">
        <f>PROPER(TRIM('1. Raw Data'!B4977))</f>
        <v>Customer_4975</v>
      </c>
      <c r="C4977" s="9">
        <f>IF(OR('1. Raw Data'!C4977&lt;18, '1. Raw Data'!C4977&gt;100), MEDIAN('1. Raw Data'!$C$2:$C$5001), '1. Raw Data'!C4977)</f>
        <v>59</v>
      </c>
      <c r="D4977" s="9" t="s">
        <v>5018</v>
      </c>
      <c r="E4977" s="22">
        <v>45121</v>
      </c>
      <c r="F4977" s="9">
        <v>0</v>
      </c>
      <c r="G4977" s="9">
        <v>13958</v>
      </c>
      <c r="H4977" s="15">
        <v>45121</v>
      </c>
      <c r="I4977" s="9" t="s">
        <v>7457</v>
      </c>
      <c r="J4977" s="9">
        <v>147</v>
      </c>
      <c r="K4977" s="9" t="s">
        <v>7474</v>
      </c>
      <c r="L4977" s="9" t="str">
        <f>IF(OR('1. Raw Data'!L4977="Elec", '1. Raw Data'!L4977="elect"), "Electronics", '1. Raw Data'!L4977)</f>
        <v>Home Appliances</v>
      </c>
      <c r="M4977" s="9">
        <v>612.66999999999996</v>
      </c>
      <c r="N4977" s="9">
        <f>IF(ISBLANK('1. Raw Data'!N4977), MEDIAN('1. Raw Data'!$N$2:$N$5001), '1. Raw Data'!N4977)</f>
        <v>386.02</v>
      </c>
      <c r="O4977" s="9">
        <v>4</v>
      </c>
      <c r="P4977" s="9">
        <f>IF(ISBLANK('1. Raw Data'!P4977), 0, '1. Raw Data'!P4977)</f>
        <v>0.2</v>
      </c>
      <c r="Q4977" s="9">
        <v>537</v>
      </c>
      <c r="R4977" s="9">
        <v>2</v>
      </c>
      <c r="S4977" s="9">
        <f t="shared" si="231"/>
        <v>1960.5439999999999</v>
      </c>
      <c r="T4977" s="9">
        <f t="shared" si="232"/>
        <v>416.46399999999994</v>
      </c>
      <c r="U4977" s="23">
        <f t="shared" si="233"/>
        <v>0.21242267452298952</v>
      </c>
    </row>
    <row r="4978" spans="1:21" x14ac:dyDescent="0.3">
      <c r="A4978" s="9">
        <v>1991</v>
      </c>
      <c r="B4978" s="9" t="str">
        <f>PROPER(TRIM('1. Raw Data'!B4978))</f>
        <v>Customer_4976</v>
      </c>
      <c r="C4978" s="9">
        <f>IF(OR('1. Raw Data'!C4978&lt;18, '1. Raw Data'!C4978&gt;100), MEDIAN('1. Raw Data'!$C$2:$C$5001), '1. Raw Data'!C4978)</f>
        <v>27</v>
      </c>
      <c r="D4978" s="9" t="s">
        <v>5019</v>
      </c>
      <c r="E4978" s="22">
        <v>43850</v>
      </c>
      <c r="F4978" s="9">
        <v>1</v>
      </c>
      <c r="G4978" s="9">
        <v>13421</v>
      </c>
      <c r="H4978" s="15">
        <v>43850</v>
      </c>
      <c r="I4978" s="9" t="s">
        <v>7457</v>
      </c>
      <c r="J4978" s="9">
        <v>131</v>
      </c>
      <c r="K4978" s="9" t="s">
        <v>7504</v>
      </c>
      <c r="L4978" s="9" t="str">
        <f>IF(OR('1. Raw Data'!L4978="Elec", '1. Raw Data'!L4978="elect"), "Electronics", '1. Raw Data'!L4978)</f>
        <v>Clothing</v>
      </c>
      <c r="M4978" s="9">
        <v>929.87</v>
      </c>
      <c r="N4978" s="9">
        <f>IF(ISBLANK('1. Raw Data'!N4978), MEDIAN('1. Raw Data'!$N$2:$N$5001), '1. Raw Data'!N4978)</f>
        <v>599.17999999999995</v>
      </c>
      <c r="O4978" s="9">
        <v>4</v>
      </c>
      <c r="P4978" s="9">
        <f>IF(ISBLANK('1. Raw Data'!P4978), 0, '1. Raw Data'!P4978)</f>
        <v>0</v>
      </c>
      <c r="Q4978" s="9">
        <v>1243</v>
      </c>
      <c r="R4978" s="9">
        <v>3</v>
      </c>
      <c r="S4978" s="9">
        <f t="shared" si="231"/>
        <v>3719.48</v>
      </c>
      <c r="T4978" s="9">
        <f t="shared" si="232"/>
        <v>1322.7600000000002</v>
      </c>
      <c r="U4978" s="23">
        <f t="shared" si="233"/>
        <v>0.35563035693161416</v>
      </c>
    </row>
    <row r="4979" spans="1:21" x14ac:dyDescent="0.3">
      <c r="A4979" s="9">
        <v>2379</v>
      </c>
      <c r="B4979" s="9" t="str">
        <f>PROPER(TRIM('1. Raw Data'!B4979))</f>
        <v>Customer_4977</v>
      </c>
      <c r="C4979" s="9">
        <f>IF(OR('1. Raw Data'!C4979&lt;18, '1. Raw Data'!C4979&gt;100), MEDIAN('1. Raw Data'!$C$2:$C$5001), '1. Raw Data'!C4979)</f>
        <v>59</v>
      </c>
      <c r="D4979" s="9" t="s">
        <v>5022</v>
      </c>
      <c r="E4979" s="22">
        <v>44417</v>
      </c>
      <c r="F4979" s="9">
        <v>0</v>
      </c>
      <c r="G4979" s="9">
        <v>11547</v>
      </c>
      <c r="H4979" s="15">
        <v>44447</v>
      </c>
      <c r="I4979" s="9" t="s">
        <v>7456</v>
      </c>
      <c r="J4979" s="9">
        <v>140</v>
      </c>
      <c r="K4979" s="9" t="s">
        <v>7468</v>
      </c>
      <c r="L4979" s="9" t="str">
        <f>IF(OR('1. Raw Data'!L4979="Elec", '1. Raw Data'!L4979="elect"), "Electronics", '1. Raw Data'!L4979)</f>
        <v>Clothing</v>
      </c>
      <c r="M4979" s="9">
        <v>1002.57</v>
      </c>
      <c r="N4979" s="9">
        <f>IF(ISBLANK('1. Raw Data'!N4979), MEDIAN('1. Raw Data'!$N$2:$N$5001), '1. Raw Data'!N4979)</f>
        <v>669.46</v>
      </c>
      <c r="O4979" s="9">
        <v>4</v>
      </c>
      <c r="P4979" s="9">
        <f>IF(ISBLANK('1. Raw Data'!P4979), 0, '1. Raw Data'!P4979)</f>
        <v>0.05</v>
      </c>
      <c r="Q4979" s="9">
        <v>354</v>
      </c>
      <c r="R4979" s="9">
        <v>3</v>
      </c>
      <c r="S4979" s="9">
        <f t="shared" si="231"/>
        <v>3809.7660000000001</v>
      </c>
      <c r="T4979" s="9">
        <f t="shared" si="232"/>
        <v>1131.9259999999999</v>
      </c>
      <c r="U4979" s="23">
        <f t="shared" si="233"/>
        <v>0.29711168612455463</v>
      </c>
    </row>
    <row r="4980" spans="1:21" x14ac:dyDescent="0.3">
      <c r="A4980" s="9">
        <v>1206</v>
      </c>
      <c r="B4980" s="9" t="str">
        <f>PROPER(TRIM('1. Raw Data'!B4980))</f>
        <v>Customer_4978</v>
      </c>
      <c r="C4980" s="9">
        <f>IF(OR('1. Raw Data'!C4980&lt;18, '1. Raw Data'!C4980&gt;100), MEDIAN('1. Raw Data'!$C$2:$C$5001), '1. Raw Data'!C4980)</f>
        <v>27</v>
      </c>
      <c r="D4980" s="9" t="s">
        <v>5021</v>
      </c>
      <c r="E4980" s="22">
        <v>44870</v>
      </c>
      <c r="F4980" s="9">
        <v>1</v>
      </c>
      <c r="G4980" s="9">
        <v>10462</v>
      </c>
      <c r="H4980" s="15">
        <v>44692</v>
      </c>
      <c r="I4980" s="9" t="s">
        <v>7457</v>
      </c>
      <c r="J4980" s="9">
        <v>113</v>
      </c>
      <c r="K4980" s="9" t="s">
        <v>7460</v>
      </c>
      <c r="L4980" s="9" t="str">
        <f>IF(OR('1. Raw Data'!L4980="Elec", '1. Raw Data'!L4980="elect"), "Electronics", '1. Raw Data'!L4980)</f>
        <v>Electronics</v>
      </c>
      <c r="M4980" s="9">
        <v>888.4</v>
      </c>
      <c r="N4980" s="9">
        <f>IF(ISBLANK('1. Raw Data'!N4980), MEDIAN('1. Raw Data'!$N$2:$N$5001), '1. Raw Data'!N4980)</f>
        <v>556.27</v>
      </c>
      <c r="O4980" s="9">
        <v>2</v>
      </c>
      <c r="P4980" s="9">
        <f>IF(ISBLANK('1. Raw Data'!P4980), 0, '1. Raw Data'!P4980)</f>
        <v>0</v>
      </c>
      <c r="Q4980" s="9">
        <v>966</v>
      </c>
      <c r="R4980" s="9">
        <v>2</v>
      </c>
      <c r="S4980" s="9">
        <f t="shared" si="231"/>
        <v>1776.8</v>
      </c>
      <c r="T4980" s="9">
        <f t="shared" si="232"/>
        <v>664.26</v>
      </c>
      <c r="U4980" s="23">
        <f t="shared" si="233"/>
        <v>0.37385186852769026</v>
      </c>
    </row>
    <row r="4981" spans="1:21" x14ac:dyDescent="0.3">
      <c r="A4981" s="9">
        <v>2258</v>
      </c>
      <c r="B4981" s="9" t="str">
        <f>PROPER(TRIM('1. Raw Data'!B4981))</f>
        <v>Customer_4979</v>
      </c>
      <c r="C4981" s="9">
        <f>IF(OR('1. Raw Data'!C4981&lt;18, '1. Raw Data'!C4981&gt;100), MEDIAN('1. Raw Data'!$C$2:$C$5001), '1. Raw Data'!C4981)</f>
        <v>53</v>
      </c>
      <c r="D4981" s="9" t="s">
        <v>5023</v>
      </c>
      <c r="E4981" s="22">
        <v>45186</v>
      </c>
      <c r="F4981" s="9">
        <v>1</v>
      </c>
      <c r="G4981" s="9">
        <v>13315</v>
      </c>
      <c r="H4981" s="15">
        <v>45186</v>
      </c>
      <c r="I4981" s="9" t="s">
        <v>7455</v>
      </c>
      <c r="J4981" s="9">
        <v>118</v>
      </c>
      <c r="K4981" s="9" t="s">
        <v>7501</v>
      </c>
      <c r="L4981" s="9" t="str">
        <f>IF(OR('1. Raw Data'!L4981="Elec", '1. Raw Data'!L4981="elect"), "Electronics", '1. Raw Data'!L4981)</f>
        <v>Home Appliances</v>
      </c>
      <c r="M4981" s="9">
        <v>1482.68</v>
      </c>
      <c r="N4981" s="9">
        <f>IF(ISBLANK('1. Raw Data'!N4981), MEDIAN('1. Raw Data'!$N$2:$N$5001), '1. Raw Data'!N4981)</f>
        <v>844.27</v>
      </c>
      <c r="O4981" s="9">
        <v>4</v>
      </c>
      <c r="P4981" s="9">
        <f>IF(ISBLANK('1. Raw Data'!P4981), 0, '1. Raw Data'!P4981)</f>
        <v>0</v>
      </c>
      <c r="Q4981" s="9">
        <v>435</v>
      </c>
      <c r="R4981" s="9">
        <v>4</v>
      </c>
      <c r="S4981" s="9">
        <f t="shared" si="231"/>
        <v>5930.72</v>
      </c>
      <c r="T4981" s="9">
        <f t="shared" si="232"/>
        <v>2553.6400000000003</v>
      </c>
      <c r="U4981" s="23">
        <f t="shared" si="233"/>
        <v>0.43057841206463976</v>
      </c>
    </row>
    <row r="4982" spans="1:21" x14ac:dyDescent="0.3">
      <c r="A4982" s="9">
        <v>2465</v>
      </c>
      <c r="B4982" s="9" t="str">
        <f>PROPER(TRIM('1. Raw Data'!B4982))</f>
        <v>Customer_4980</v>
      </c>
      <c r="C4982" s="9">
        <f>IF(OR('1. Raw Data'!C4982&lt;18, '1. Raw Data'!C4982&gt;100), MEDIAN('1. Raw Data'!$C$2:$C$5001), '1. Raw Data'!C4982)</f>
        <v>59</v>
      </c>
      <c r="D4982" s="9" t="s">
        <v>5019</v>
      </c>
      <c r="E4982" s="22">
        <v>44037</v>
      </c>
      <c r="F4982" s="9">
        <v>1</v>
      </c>
      <c r="G4982" s="9">
        <v>12611</v>
      </c>
      <c r="H4982" s="15">
        <v>44037</v>
      </c>
      <c r="I4982" s="9" t="s">
        <v>7456</v>
      </c>
      <c r="J4982" s="9">
        <v>122</v>
      </c>
      <c r="K4982" s="9" t="s">
        <v>7465</v>
      </c>
      <c r="L4982" s="9" t="str">
        <f>IF(OR('1. Raw Data'!L4982="Elec", '1. Raw Data'!L4982="elect"), "Electronics", '1. Raw Data'!L4982)</f>
        <v>Clothing</v>
      </c>
      <c r="M4982" s="9">
        <v>1052.08</v>
      </c>
      <c r="N4982" s="9">
        <f>IF(ISBLANK('1. Raw Data'!N4982), MEDIAN('1. Raw Data'!$N$2:$N$5001), '1. Raw Data'!N4982)</f>
        <v>609.63</v>
      </c>
      <c r="O4982" s="9">
        <v>5</v>
      </c>
      <c r="P4982" s="9">
        <f>IF(ISBLANK('1. Raw Data'!P4982), 0, '1. Raw Data'!P4982)</f>
        <v>0</v>
      </c>
      <c r="Q4982" s="9">
        <v>1533</v>
      </c>
      <c r="R4982" s="9">
        <v>3</v>
      </c>
      <c r="S4982" s="9">
        <f t="shared" si="231"/>
        <v>5260.4</v>
      </c>
      <c r="T4982" s="9">
        <f t="shared" si="232"/>
        <v>2212.2499999999995</v>
      </c>
      <c r="U4982" s="23">
        <f t="shared" si="233"/>
        <v>0.42054786708235109</v>
      </c>
    </row>
    <row r="4983" spans="1:21" x14ac:dyDescent="0.3">
      <c r="A4983" s="9">
        <v>2378</v>
      </c>
      <c r="B4983" s="9" t="str">
        <f>PROPER(TRIM('1. Raw Data'!B4983))</f>
        <v>Customer_4981</v>
      </c>
      <c r="C4983" s="9">
        <f>IF(OR('1. Raw Data'!C4983&lt;18, '1. Raw Data'!C4983&gt;100), MEDIAN('1. Raw Data'!$C$2:$C$5001), '1. Raw Data'!C4983)</f>
        <v>38</v>
      </c>
      <c r="D4983" s="9" t="s">
        <v>5020</v>
      </c>
      <c r="E4983" s="22">
        <v>45187</v>
      </c>
      <c r="F4983" s="9">
        <v>0</v>
      </c>
      <c r="G4983" s="9">
        <v>11209</v>
      </c>
      <c r="H4983" s="15">
        <v>45187</v>
      </c>
      <c r="I4983" s="9" t="s">
        <v>7455</v>
      </c>
      <c r="J4983" s="9">
        <v>117</v>
      </c>
      <c r="K4983" s="9" t="s">
        <v>7483</v>
      </c>
      <c r="L4983" s="9" t="str">
        <f>IF(OR('1. Raw Data'!L4983="Elec", '1. Raw Data'!L4983="elect"), "Electronics", '1. Raw Data'!L4983)</f>
        <v>Clothing</v>
      </c>
      <c r="M4983" s="9">
        <v>1400.7</v>
      </c>
      <c r="N4983" s="9">
        <f>IF(ISBLANK('1. Raw Data'!N4983), MEDIAN('1. Raw Data'!$N$2:$N$5001), '1. Raw Data'!N4983)</f>
        <v>694.99</v>
      </c>
      <c r="O4983" s="9">
        <v>2</v>
      </c>
      <c r="P4983" s="9">
        <f>IF(ISBLANK('1. Raw Data'!P4983), 0, '1. Raw Data'!P4983)</f>
        <v>0</v>
      </c>
      <c r="Q4983" s="9">
        <v>351</v>
      </c>
      <c r="R4983" s="9">
        <v>4</v>
      </c>
      <c r="S4983" s="9">
        <f t="shared" si="231"/>
        <v>2801.4</v>
      </c>
      <c r="T4983" s="9">
        <f t="shared" si="232"/>
        <v>1411.42</v>
      </c>
      <c r="U4983" s="23">
        <f t="shared" si="233"/>
        <v>0.50382665809952165</v>
      </c>
    </row>
    <row r="4984" spans="1:21" x14ac:dyDescent="0.3">
      <c r="A4984" s="9">
        <v>1514</v>
      </c>
      <c r="B4984" s="9" t="str">
        <f>PROPER(TRIM('1. Raw Data'!B4984))</f>
        <v>Customer_4982</v>
      </c>
      <c r="C4984" s="9">
        <f>IF(OR('1. Raw Data'!C4984&lt;18, '1. Raw Data'!C4984&gt;100), MEDIAN('1. Raw Data'!$C$2:$C$5001), '1. Raw Data'!C4984)</f>
        <v>27</v>
      </c>
      <c r="D4984" s="9" t="s">
        <v>5020</v>
      </c>
      <c r="E4984" s="22">
        <v>44896</v>
      </c>
      <c r="F4984" s="9">
        <v>0</v>
      </c>
      <c r="G4984" s="9">
        <v>13304</v>
      </c>
      <c r="H4984" s="15">
        <v>44573</v>
      </c>
      <c r="I4984" s="9" t="s">
        <v>7455</v>
      </c>
      <c r="J4984" s="9">
        <v>138</v>
      </c>
      <c r="K4984" s="9" t="s">
        <v>7464</v>
      </c>
      <c r="L4984" s="9" t="str">
        <f>IF(OR('1. Raw Data'!L4984="Elec", '1. Raw Data'!L4984="elect"), "Electronics", '1. Raw Data'!L4984)</f>
        <v>Clothing</v>
      </c>
      <c r="M4984" s="9">
        <v>221</v>
      </c>
      <c r="N4984" s="9">
        <f>IF(ISBLANK('1. Raw Data'!N4984), MEDIAN('1. Raw Data'!$N$2:$N$5001), '1. Raw Data'!N4984)</f>
        <v>100.13</v>
      </c>
      <c r="O4984" s="9">
        <v>4</v>
      </c>
      <c r="P4984" s="9">
        <f>IF(ISBLANK('1. Raw Data'!P4984), 0, '1. Raw Data'!P4984)</f>
        <v>0</v>
      </c>
      <c r="Q4984" s="9">
        <v>562</v>
      </c>
      <c r="R4984" s="9">
        <v>5</v>
      </c>
      <c r="S4984" s="9">
        <f t="shared" si="231"/>
        <v>884</v>
      </c>
      <c r="T4984" s="9">
        <f t="shared" si="232"/>
        <v>483.48</v>
      </c>
      <c r="U4984" s="23">
        <f t="shared" si="233"/>
        <v>0.54692307692307696</v>
      </c>
    </row>
    <row r="4985" spans="1:21" x14ac:dyDescent="0.3">
      <c r="A4985" s="9">
        <v>2231</v>
      </c>
      <c r="B4985" s="9" t="str">
        <f>PROPER(TRIM('1. Raw Data'!B4985))</f>
        <v>Customer_4983</v>
      </c>
      <c r="C4985" s="9">
        <f>IF(OR('1. Raw Data'!C4985&lt;18, '1. Raw Data'!C4985&gt;100), MEDIAN('1. Raw Data'!$C$2:$C$5001), '1. Raw Data'!C4985)</f>
        <v>31</v>
      </c>
      <c r="D4985" s="9" t="s">
        <v>5023</v>
      </c>
      <c r="E4985" s="22">
        <v>44383</v>
      </c>
      <c r="F4985" s="9">
        <v>1</v>
      </c>
      <c r="G4985" s="9">
        <v>10513</v>
      </c>
      <c r="H4985" s="15">
        <v>44354</v>
      </c>
      <c r="I4985" s="9" t="s">
        <v>7457</v>
      </c>
      <c r="J4985" s="9">
        <v>125</v>
      </c>
      <c r="K4985" s="9" t="s">
        <v>7479</v>
      </c>
      <c r="L4985" s="9" t="str">
        <f>IF(OR('1. Raw Data'!L4985="Elec", '1. Raw Data'!L4985="elect"), "Electronics", '1. Raw Data'!L4985)</f>
        <v>Electronics</v>
      </c>
      <c r="M4985" s="9">
        <v>138.99</v>
      </c>
      <c r="N4985" s="9">
        <f>IF(ISBLANK('1. Raw Data'!N4985), MEDIAN('1. Raw Data'!$N$2:$N$5001), '1. Raw Data'!N4985)</f>
        <v>61.04</v>
      </c>
      <c r="O4985" s="9">
        <v>2</v>
      </c>
      <c r="P4985" s="9">
        <f>IF(ISBLANK('1. Raw Data'!P4985), 0, '1. Raw Data'!P4985)</f>
        <v>0</v>
      </c>
      <c r="Q4985" s="9">
        <v>1275</v>
      </c>
      <c r="R4985" s="9">
        <v>1</v>
      </c>
      <c r="S4985" s="9">
        <f t="shared" si="231"/>
        <v>277.98</v>
      </c>
      <c r="T4985" s="9">
        <f t="shared" si="232"/>
        <v>155.90000000000003</v>
      </c>
      <c r="U4985" s="23">
        <f t="shared" si="233"/>
        <v>0.56083171451183544</v>
      </c>
    </row>
    <row r="4986" spans="1:21" x14ac:dyDescent="0.3">
      <c r="A4986" s="9">
        <v>1708</v>
      </c>
      <c r="B4986" s="9" t="str">
        <f>PROPER(TRIM('1. Raw Data'!B4986))</f>
        <v>Customer_4984</v>
      </c>
      <c r="C4986" s="9">
        <f>IF(OR('1. Raw Data'!C4986&lt;18, '1. Raw Data'!C4986&gt;100), MEDIAN('1. Raw Data'!$C$2:$C$5001), '1. Raw Data'!C4986)</f>
        <v>45</v>
      </c>
      <c r="D4986" s="9" t="s">
        <v>5023</v>
      </c>
      <c r="E4986" s="22">
        <v>45106</v>
      </c>
      <c r="F4986" s="9">
        <v>0</v>
      </c>
      <c r="G4986" s="9">
        <v>10000</v>
      </c>
      <c r="H4986" s="15">
        <v>45106</v>
      </c>
      <c r="I4986" s="9" t="s">
        <v>7455</v>
      </c>
      <c r="J4986" s="9">
        <v>132</v>
      </c>
      <c r="K4986" s="9" t="s">
        <v>7506</v>
      </c>
      <c r="L4986" s="9" t="str">
        <f>IF(OR('1. Raw Data'!L4986="Elec", '1. Raw Data'!L4986="elect"), "Electronics", '1. Raw Data'!L4986)</f>
        <v>Clothing</v>
      </c>
      <c r="M4986" s="9">
        <v>500.94</v>
      </c>
      <c r="N4986" s="9">
        <f>IF(ISBLANK('1. Raw Data'!N4986), MEDIAN('1. Raw Data'!$N$2:$N$5001), '1. Raw Data'!N4986)</f>
        <v>227.73</v>
      </c>
      <c r="O4986" s="9">
        <v>5</v>
      </c>
      <c r="P4986" s="9">
        <f>IF(ISBLANK('1. Raw Data'!P4986), 0, '1. Raw Data'!P4986)</f>
        <v>0</v>
      </c>
      <c r="Q4986" s="9">
        <v>425</v>
      </c>
      <c r="R4986" s="9">
        <v>6</v>
      </c>
      <c r="S4986" s="9">
        <f t="shared" si="231"/>
        <v>2504.6999999999998</v>
      </c>
      <c r="T4986" s="9">
        <f t="shared" si="232"/>
        <v>1366.05</v>
      </c>
      <c r="U4986" s="23">
        <f t="shared" si="233"/>
        <v>0.54539465804287945</v>
      </c>
    </row>
    <row r="4987" spans="1:21" x14ac:dyDescent="0.3">
      <c r="A4987" s="9">
        <v>2148</v>
      </c>
      <c r="B4987" s="9" t="str">
        <f>PROPER(TRIM('1. Raw Data'!B4987))</f>
        <v>Customer_4985</v>
      </c>
      <c r="C4987" s="9">
        <f>IF(OR('1. Raw Data'!C4987&lt;18, '1. Raw Data'!C4987&gt;100), MEDIAN('1. Raw Data'!$C$2:$C$5001), '1. Raw Data'!C4987)</f>
        <v>69</v>
      </c>
      <c r="D4987" s="9" t="s">
        <v>5023</v>
      </c>
      <c r="E4987" s="22">
        <v>45071</v>
      </c>
      <c r="F4987" s="9">
        <v>0</v>
      </c>
      <c r="G4987" s="9">
        <v>11262</v>
      </c>
      <c r="H4987" s="15">
        <v>45071</v>
      </c>
      <c r="I4987" s="9" t="s">
        <v>7457</v>
      </c>
      <c r="J4987" s="9">
        <v>115</v>
      </c>
      <c r="K4987" s="9" t="s">
        <v>7481</v>
      </c>
      <c r="L4987" s="9" t="str">
        <f>IF(OR('1. Raw Data'!L4987="Elec", '1. Raw Data'!L4987="elect"), "Electronics", '1. Raw Data'!L4987)</f>
        <v>Home Appliances</v>
      </c>
      <c r="M4987" s="9">
        <v>248.05</v>
      </c>
      <c r="N4987" s="9">
        <f>IF(ISBLANK('1. Raw Data'!N4987), MEDIAN('1. Raw Data'!$N$2:$N$5001), '1. Raw Data'!N4987)</f>
        <v>168.72</v>
      </c>
      <c r="O4987" s="9">
        <v>2</v>
      </c>
      <c r="P4987" s="9">
        <f>IF(ISBLANK('1. Raw Data'!P4987), 0, '1. Raw Data'!P4987)</f>
        <v>0</v>
      </c>
      <c r="Q4987" s="9">
        <v>587</v>
      </c>
      <c r="R4987" s="9">
        <v>2</v>
      </c>
      <c r="S4987" s="9">
        <f t="shared" si="231"/>
        <v>496.1</v>
      </c>
      <c r="T4987" s="9">
        <f t="shared" si="232"/>
        <v>158.66000000000003</v>
      </c>
      <c r="U4987" s="23">
        <f t="shared" si="233"/>
        <v>0.31981455351743604</v>
      </c>
    </row>
    <row r="4988" spans="1:21" x14ac:dyDescent="0.3">
      <c r="A4988" s="9">
        <v>1137</v>
      </c>
      <c r="B4988" s="9" t="str">
        <f>PROPER(TRIM('1. Raw Data'!B4988))</f>
        <v>Customer_4986</v>
      </c>
      <c r="C4988" s="9">
        <f>IF(OR('1. Raw Data'!C4988&lt;18, '1. Raw Data'!C4988&gt;100), MEDIAN('1. Raw Data'!$C$2:$C$5001), '1. Raw Data'!C4988)</f>
        <v>40</v>
      </c>
      <c r="D4988" s="9" t="s">
        <v>5018</v>
      </c>
      <c r="E4988" s="22">
        <v>45089</v>
      </c>
      <c r="F4988" s="9">
        <v>0</v>
      </c>
      <c r="G4988" s="9">
        <v>11078</v>
      </c>
      <c r="H4988" s="15">
        <v>45266</v>
      </c>
      <c r="I4988" s="9" t="s">
        <v>7456</v>
      </c>
      <c r="J4988" s="9">
        <v>113</v>
      </c>
      <c r="K4988" s="9" t="s">
        <v>7460</v>
      </c>
      <c r="L4988" s="9" t="str">
        <f>IF(OR('1. Raw Data'!L4988="Elec", '1. Raw Data'!L4988="elect"), "Electronics", '1. Raw Data'!L4988)</f>
        <v>Clothing</v>
      </c>
      <c r="M4988" s="9">
        <v>812.51</v>
      </c>
      <c r="N4988" s="9">
        <f>IF(ISBLANK('1. Raw Data'!N4988), MEDIAN('1. Raw Data'!$N$2:$N$5001), '1. Raw Data'!N4988)</f>
        <v>365.09</v>
      </c>
      <c r="O4988" s="9">
        <v>4</v>
      </c>
      <c r="P4988" s="9">
        <f>IF(ISBLANK('1. Raw Data'!P4988), 0, '1. Raw Data'!P4988)</f>
        <v>0</v>
      </c>
      <c r="Q4988" s="9">
        <v>392</v>
      </c>
      <c r="R4988" s="9">
        <v>4</v>
      </c>
      <c r="S4988" s="9">
        <f t="shared" si="231"/>
        <v>3250.04</v>
      </c>
      <c r="T4988" s="9">
        <f t="shared" si="232"/>
        <v>1789.68</v>
      </c>
      <c r="U4988" s="23">
        <f t="shared" si="233"/>
        <v>0.55066399182779291</v>
      </c>
    </row>
    <row r="4989" spans="1:21" x14ac:dyDescent="0.3">
      <c r="A4989" s="9">
        <v>1338</v>
      </c>
      <c r="B4989" s="9" t="str">
        <f>PROPER(TRIM('1. Raw Data'!B4989))</f>
        <v>Customer_4987</v>
      </c>
      <c r="C4989" s="9">
        <f>IF(OR('1. Raw Data'!C4989&lt;18, '1. Raw Data'!C4989&gt;100), MEDIAN('1. Raw Data'!$C$2:$C$5001), '1. Raw Data'!C4989)</f>
        <v>41</v>
      </c>
      <c r="D4989" s="9" t="s">
        <v>5023</v>
      </c>
      <c r="E4989" s="22">
        <v>44022</v>
      </c>
      <c r="F4989" s="9">
        <v>0</v>
      </c>
      <c r="G4989" s="9">
        <v>13566</v>
      </c>
      <c r="H4989" s="15">
        <v>44111</v>
      </c>
      <c r="I4989" s="9" t="s">
        <v>7456</v>
      </c>
      <c r="J4989" s="9">
        <v>126</v>
      </c>
      <c r="K4989" s="9" t="s">
        <v>7469</v>
      </c>
      <c r="L4989" s="9" t="str">
        <f>IF(OR('1. Raw Data'!L4989="Elec", '1. Raw Data'!L4989="elect"), "Electronics", '1. Raw Data'!L4989)</f>
        <v>Clothing</v>
      </c>
      <c r="M4989" s="9">
        <v>802.52</v>
      </c>
      <c r="N4989" s="9">
        <f>IF(ISBLANK('1. Raw Data'!N4989), MEDIAN('1. Raw Data'!$N$2:$N$5001), '1. Raw Data'!N4989)</f>
        <v>495.25</v>
      </c>
      <c r="O4989" s="9">
        <v>2</v>
      </c>
      <c r="P4989" s="9">
        <f>IF(ISBLANK('1. Raw Data'!P4989), 0, '1. Raw Data'!P4989)</f>
        <v>0</v>
      </c>
      <c r="Q4989" s="9">
        <v>460</v>
      </c>
      <c r="R4989" s="9">
        <v>5</v>
      </c>
      <c r="S4989" s="9">
        <f t="shared" si="231"/>
        <v>1605.04</v>
      </c>
      <c r="T4989" s="9">
        <f t="shared" si="232"/>
        <v>614.54</v>
      </c>
      <c r="U4989" s="23">
        <f t="shared" si="233"/>
        <v>0.3828814235159248</v>
      </c>
    </row>
    <row r="4990" spans="1:21" x14ac:dyDescent="0.3">
      <c r="A4990" s="9">
        <v>1536</v>
      </c>
      <c r="B4990" s="9" t="str">
        <f>PROPER(TRIM('1. Raw Data'!B4990))</f>
        <v>Customer_4988</v>
      </c>
      <c r="C4990" s="9">
        <f>IF(OR('1. Raw Data'!C4990&lt;18, '1. Raw Data'!C4990&gt;100), MEDIAN('1. Raw Data'!$C$2:$C$5001), '1. Raw Data'!C4990)</f>
        <v>38</v>
      </c>
      <c r="D4990" s="9" t="s">
        <v>5020</v>
      </c>
      <c r="E4990" s="22">
        <v>44688</v>
      </c>
      <c r="F4990" s="9">
        <v>1</v>
      </c>
      <c r="G4990" s="9">
        <v>13803</v>
      </c>
      <c r="H4990" s="15">
        <v>44747</v>
      </c>
      <c r="I4990" s="9" t="s">
        <v>7457</v>
      </c>
      <c r="J4990" s="9">
        <v>111</v>
      </c>
      <c r="K4990" s="9" t="s">
        <v>7476</v>
      </c>
      <c r="L4990" s="9" t="str">
        <f>IF(OR('1. Raw Data'!L4990="Elec", '1. Raw Data'!L4990="elect"), "Electronics", '1. Raw Data'!L4990)</f>
        <v>Electronics</v>
      </c>
      <c r="M4990" s="9">
        <v>883.82</v>
      </c>
      <c r="N4990" s="9">
        <f>IF(ISBLANK('1. Raw Data'!N4990), MEDIAN('1. Raw Data'!$N$2:$N$5001), '1. Raw Data'!N4990)</f>
        <v>402.48</v>
      </c>
      <c r="O4990" s="9">
        <v>1</v>
      </c>
      <c r="P4990" s="9">
        <f>IF(ISBLANK('1. Raw Data'!P4990), 0, '1. Raw Data'!P4990)</f>
        <v>0.05</v>
      </c>
      <c r="Q4990" s="9">
        <v>750</v>
      </c>
      <c r="R4990" s="9">
        <v>5</v>
      </c>
      <c r="S4990" s="9">
        <f t="shared" si="231"/>
        <v>839.62900000000002</v>
      </c>
      <c r="T4990" s="9">
        <f t="shared" si="232"/>
        <v>437.149</v>
      </c>
      <c r="U4990" s="23">
        <f t="shared" si="233"/>
        <v>0.52064542792114132</v>
      </c>
    </row>
    <row r="4991" spans="1:21" x14ac:dyDescent="0.3">
      <c r="A4991" s="9">
        <v>1067</v>
      </c>
      <c r="B4991" s="9" t="str">
        <f>PROPER(TRIM('1. Raw Data'!B4991))</f>
        <v>Customer_4989</v>
      </c>
      <c r="C4991" s="9">
        <f>IF(OR('1. Raw Data'!C4991&lt;18, '1. Raw Data'!C4991&gt;100), MEDIAN('1. Raw Data'!$C$2:$C$5001), '1. Raw Data'!C4991)</f>
        <v>33</v>
      </c>
      <c r="D4991" s="9" t="s">
        <v>5023</v>
      </c>
      <c r="E4991" s="22">
        <v>44045</v>
      </c>
      <c r="F4991" s="9">
        <v>0</v>
      </c>
      <c r="G4991" s="9">
        <v>13687</v>
      </c>
      <c r="H4991" s="15">
        <v>43869</v>
      </c>
      <c r="I4991" s="9" t="s">
        <v>7456</v>
      </c>
      <c r="J4991" s="9">
        <v>113</v>
      </c>
      <c r="K4991" s="9" t="s">
        <v>7460</v>
      </c>
      <c r="L4991" s="9" t="str">
        <f>IF(OR('1. Raw Data'!L4991="Elec", '1. Raw Data'!L4991="elect"), "Electronics", '1. Raw Data'!L4991)</f>
        <v>Home Appliances</v>
      </c>
      <c r="M4991" s="9">
        <v>1130.58</v>
      </c>
      <c r="N4991" s="9">
        <f>IF(ISBLANK('1. Raw Data'!N4991), MEDIAN('1. Raw Data'!$N$2:$N$5001), '1. Raw Data'!N4991)</f>
        <v>783.02</v>
      </c>
      <c r="O4991" s="9">
        <v>4</v>
      </c>
      <c r="P4991" s="9">
        <f>IF(ISBLANK('1. Raw Data'!P4991), 0, '1. Raw Data'!P4991)</f>
        <v>0</v>
      </c>
      <c r="Q4991" s="9">
        <v>687</v>
      </c>
      <c r="R4991" s="9">
        <v>3</v>
      </c>
      <c r="S4991" s="9">
        <f t="shared" si="231"/>
        <v>4522.32</v>
      </c>
      <c r="T4991" s="9">
        <f t="shared" si="232"/>
        <v>1390.2399999999998</v>
      </c>
      <c r="U4991" s="23">
        <f t="shared" si="233"/>
        <v>0.3074174317606892</v>
      </c>
    </row>
    <row r="4992" spans="1:21" x14ac:dyDescent="0.3">
      <c r="A4992" s="9">
        <v>1382</v>
      </c>
      <c r="B4992" s="9" t="str">
        <f>PROPER(TRIM('1. Raw Data'!B4992))</f>
        <v>Customer_4990</v>
      </c>
      <c r="C4992" s="9">
        <f>IF(OR('1. Raw Data'!C4992&lt;18, '1. Raw Data'!C4992&gt;100), MEDIAN('1. Raw Data'!$C$2:$C$5001), '1. Raw Data'!C4992)</f>
        <v>38</v>
      </c>
      <c r="D4992" s="9" t="s">
        <v>5022</v>
      </c>
      <c r="E4992" s="22">
        <v>44878</v>
      </c>
      <c r="F4992" s="9">
        <v>0</v>
      </c>
      <c r="G4992" s="9">
        <v>13938</v>
      </c>
      <c r="H4992" s="15">
        <v>44878</v>
      </c>
      <c r="I4992" s="9" t="s">
        <v>7456</v>
      </c>
      <c r="J4992" s="9">
        <v>133</v>
      </c>
      <c r="K4992" s="9" t="s">
        <v>7498</v>
      </c>
      <c r="L4992" s="9" t="str">
        <f>IF(OR('1. Raw Data'!L4992="Elec", '1. Raw Data'!L4992="elect"), "Electronics", '1. Raw Data'!L4992)</f>
        <v>Clothing</v>
      </c>
      <c r="M4992" s="9">
        <v>1458.43</v>
      </c>
      <c r="N4992" s="9">
        <f>IF(ISBLANK('1. Raw Data'!N4992), MEDIAN('1. Raw Data'!$N$2:$N$5001), '1. Raw Data'!N4992)</f>
        <v>743.76</v>
      </c>
      <c r="O4992" s="9">
        <v>5</v>
      </c>
      <c r="P4992" s="9">
        <f>IF(ISBLANK('1. Raw Data'!P4992), 0, '1. Raw Data'!P4992)</f>
        <v>0</v>
      </c>
      <c r="Q4992" s="9">
        <v>780</v>
      </c>
      <c r="R4992" s="9">
        <v>4</v>
      </c>
      <c r="S4992" s="9">
        <f t="shared" si="231"/>
        <v>7292.1500000000005</v>
      </c>
      <c r="T4992" s="9">
        <f t="shared" si="232"/>
        <v>3573.3500000000004</v>
      </c>
      <c r="U4992" s="23">
        <f t="shared" si="233"/>
        <v>0.49002694678524167</v>
      </c>
    </row>
    <row r="4993" spans="1:21" x14ac:dyDescent="0.3">
      <c r="A4993" s="9">
        <v>1018</v>
      </c>
      <c r="B4993" s="9" t="str">
        <f>PROPER(TRIM('1. Raw Data'!B4993))</f>
        <v>Customer_4991</v>
      </c>
      <c r="C4993" s="9">
        <f>IF(OR('1. Raw Data'!C4993&lt;18, '1. Raw Data'!C4993&gt;100), MEDIAN('1. Raw Data'!$C$2:$C$5001), '1. Raw Data'!C4993)</f>
        <v>31</v>
      </c>
      <c r="D4993" s="9" t="s">
        <v>5021</v>
      </c>
      <c r="E4993" s="22">
        <v>45627</v>
      </c>
      <c r="F4993" s="9">
        <v>0</v>
      </c>
      <c r="G4993" s="9">
        <v>13489</v>
      </c>
      <c r="H4993" s="15">
        <v>45303</v>
      </c>
      <c r="I4993" s="9" t="s">
        <v>7456</v>
      </c>
      <c r="J4993" s="9">
        <v>137</v>
      </c>
      <c r="K4993" s="9" t="s">
        <v>7484</v>
      </c>
      <c r="L4993" s="9" t="str">
        <f>IF(OR('1. Raw Data'!L4993="Elec", '1. Raw Data'!L4993="elect"), "Electronics", '1. Raw Data'!L4993)</f>
        <v>Home Appliances</v>
      </c>
      <c r="M4993" s="9">
        <v>1323.48</v>
      </c>
      <c r="N4993" s="9">
        <f>IF(ISBLANK('1. Raw Data'!N4993), MEDIAN('1. Raw Data'!$N$2:$N$5001), '1. Raw Data'!N4993)</f>
        <v>693.03</v>
      </c>
      <c r="O4993" s="9">
        <v>3</v>
      </c>
      <c r="P4993" s="9">
        <f>IF(ISBLANK('1. Raw Data'!P4993), 0, '1. Raw Data'!P4993)</f>
        <v>0.2</v>
      </c>
      <c r="Q4993" s="9">
        <v>355</v>
      </c>
      <c r="R4993" s="9">
        <v>8</v>
      </c>
      <c r="S4993" s="9">
        <f t="shared" si="231"/>
        <v>3176.3520000000003</v>
      </c>
      <c r="T4993" s="9">
        <f t="shared" si="232"/>
        <v>1097.2620000000002</v>
      </c>
      <c r="U4993" s="23">
        <f t="shared" si="233"/>
        <v>0.34544723002992112</v>
      </c>
    </row>
    <row r="4994" spans="1:21" x14ac:dyDescent="0.3">
      <c r="A4994" s="9">
        <v>1682</v>
      </c>
      <c r="B4994" s="9" t="str">
        <f>PROPER(TRIM('1. Raw Data'!B4994))</f>
        <v>Customer_4992</v>
      </c>
      <c r="C4994" s="9">
        <f>IF(OR('1. Raw Data'!C4994&lt;18, '1. Raw Data'!C4994&gt;100), MEDIAN('1. Raw Data'!$C$2:$C$5001), '1. Raw Data'!C4994)</f>
        <v>58</v>
      </c>
      <c r="D4994" s="9" t="s">
        <v>5020</v>
      </c>
      <c r="E4994" s="22">
        <v>45096</v>
      </c>
      <c r="F4994" s="9">
        <v>0</v>
      </c>
      <c r="G4994" s="9">
        <v>11471</v>
      </c>
      <c r="H4994" s="15">
        <v>45096</v>
      </c>
      <c r="I4994" s="9" t="s">
        <v>7456</v>
      </c>
      <c r="J4994" s="9">
        <v>138</v>
      </c>
      <c r="K4994" s="9" t="s">
        <v>7464</v>
      </c>
      <c r="L4994" s="9" t="str">
        <f>IF(OR('1. Raw Data'!L4994="Elec", '1. Raw Data'!L4994="elect"), "Electronics", '1. Raw Data'!L4994)</f>
        <v>Home Appliances</v>
      </c>
      <c r="M4994" s="9">
        <v>221.63</v>
      </c>
      <c r="N4994" s="9">
        <f>IF(ISBLANK('1. Raw Data'!N4994), MEDIAN('1. Raw Data'!$N$2:$N$5001), '1. Raw Data'!N4994)</f>
        <v>115.55</v>
      </c>
      <c r="O4994" s="9">
        <v>2</v>
      </c>
      <c r="P4994" s="9">
        <f>IF(ISBLANK('1. Raw Data'!P4994), 0, '1. Raw Data'!P4994)</f>
        <v>0</v>
      </c>
      <c r="Q4994" s="9">
        <v>562</v>
      </c>
      <c r="R4994" s="9">
        <v>3</v>
      </c>
      <c r="S4994" s="9">
        <f t="shared" si="231"/>
        <v>443.26</v>
      </c>
      <c r="T4994" s="9">
        <f t="shared" si="232"/>
        <v>212.16</v>
      </c>
      <c r="U4994" s="23">
        <f t="shared" si="233"/>
        <v>0.47863556377746697</v>
      </c>
    </row>
    <row r="4995" spans="1:21" x14ac:dyDescent="0.3">
      <c r="A4995" s="9">
        <v>2473</v>
      </c>
      <c r="B4995" s="9" t="str">
        <f>PROPER(TRIM('1. Raw Data'!B4995))</f>
        <v>Customer_4993</v>
      </c>
      <c r="C4995" s="9">
        <f>IF(OR('1. Raw Data'!C4995&lt;18, '1. Raw Data'!C4995&gt;100), MEDIAN('1. Raw Data'!$C$2:$C$5001), '1. Raw Data'!C4995)</f>
        <v>60</v>
      </c>
      <c r="D4995" s="9" t="s">
        <v>5021</v>
      </c>
      <c r="E4995" s="22">
        <v>44072</v>
      </c>
      <c r="F4995" s="9">
        <v>0</v>
      </c>
      <c r="G4995" s="9">
        <v>13907</v>
      </c>
      <c r="H4995" s="15">
        <v>44072</v>
      </c>
      <c r="I4995" s="9" t="s">
        <v>7457</v>
      </c>
      <c r="J4995" s="9">
        <v>101</v>
      </c>
      <c r="K4995" s="9" t="s">
        <v>7478</v>
      </c>
      <c r="L4995" s="9" t="str">
        <f>IF(OR('1. Raw Data'!L4995="Elec", '1. Raw Data'!L4995="elect"), "Electronics", '1. Raw Data'!L4995)</f>
        <v>Clothing</v>
      </c>
      <c r="M4995" s="9">
        <v>540.84</v>
      </c>
      <c r="N4995" s="9">
        <f>IF(ISBLANK('1. Raw Data'!N4995), MEDIAN('1. Raw Data'!$N$2:$N$5001), '1. Raw Data'!N4995)</f>
        <v>348.81</v>
      </c>
      <c r="O4995" s="9">
        <v>2</v>
      </c>
      <c r="P4995" s="9">
        <f>IF(ISBLANK('1. Raw Data'!P4995), 0, '1. Raw Data'!P4995)</f>
        <v>0.2</v>
      </c>
      <c r="Q4995" s="9">
        <v>391</v>
      </c>
      <c r="R4995" s="9">
        <v>7</v>
      </c>
      <c r="S4995" s="9">
        <f t="shared" ref="S4995:S5001" si="234">M4995 * O4995 * (1 - P4995)</f>
        <v>865.34400000000005</v>
      </c>
      <c r="T4995" s="9">
        <f t="shared" ref="T4995:T5001" si="235">S4995 - (N4995 * O4995)</f>
        <v>167.72400000000005</v>
      </c>
      <c r="U4995" s="23">
        <f t="shared" ref="U4995:U5001" si="236">T4995 / S4995</f>
        <v>0.19382349678278238</v>
      </c>
    </row>
    <row r="4996" spans="1:21" x14ac:dyDescent="0.3">
      <c r="A4996" s="9">
        <v>1073</v>
      </c>
      <c r="B4996" s="9" t="str">
        <f>PROPER(TRIM('1. Raw Data'!B4996))</f>
        <v>Customer_4994</v>
      </c>
      <c r="C4996" s="9">
        <f>IF(OR('1. Raw Data'!C4996&lt;18, '1. Raw Data'!C4996&gt;100), MEDIAN('1. Raw Data'!$C$2:$C$5001), '1. Raw Data'!C4996)</f>
        <v>41</v>
      </c>
      <c r="D4996" s="9" t="s">
        <v>5020</v>
      </c>
      <c r="E4996" s="22">
        <v>44204</v>
      </c>
      <c r="F4996" s="9">
        <v>1</v>
      </c>
      <c r="G4996" s="9">
        <v>10337</v>
      </c>
      <c r="H4996" s="15">
        <v>44409</v>
      </c>
      <c r="I4996" s="9" t="s">
        <v>7457</v>
      </c>
      <c r="J4996" s="9">
        <v>139</v>
      </c>
      <c r="K4996" s="9" t="s">
        <v>7486</v>
      </c>
      <c r="L4996" s="9" t="str">
        <f>IF(OR('1. Raw Data'!L4996="Elec", '1. Raw Data'!L4996="elect"), "Electronics", '1. Raw Data'!L4996)</f>
        <v>Electronics</v>
      </c>
      <c r="M4996" s="9">
        <v>420.94</v>
      </c>
      <c r="N4996" s="9">
        <f>IF(ISBLANK('1. Raw Data'!N4996), MEDIAN('1. Raw Data'!$N$2:$N$5001), '1. Raw Data'!N4996)</f>
        <v>195.94</v>
      </c>
      <c r="O4996" s="9">
        <v>4</v>
      </c>
      <c r="P4996" s="9">
        <f>IF(ISBLANK('1. Raw Data'!P4996), 0, '1. Raw Data'!P4996)</f>
        <v>0</v>
      </c>
      <c r="Q4996" s="9">
        <v>792</v>
      </c>
      <c r="R4996" s="9">
        <v>2</v>
      </c>
      <c r="S4996" s="9">
        <f t="shared" si="234"/>
        <v>1683.76</v>
      </c>
      <c r="T4996" s="9">
        <f t="shared" si="235"/>
        <v>900</v>
      </c>
      <c r="U4996" s="23">
        <f t="shared" si="236"/>
        <v>0.53451798356060243</v>
      </c>
    </row>
    <row r="4997" spans="1:21" x14ac:dyDescent="0.3">
      <c r="A4997" s="9">
        <v>1572</v>
      </c>
      <c r="B4997" s="9" t="str">
        <f>PROPER(TRIM('1. Raw Data'!B4997))</f>
        <v>Customer_4995</v>
      </c>
      <c r="C4997" s="9">
        <f>IF(OR('1. Raw Data'!C4997&lt;18, '1. Raw Data'!C4997&gt;100), MEDIAN('1. Raw Data'!$C$2:$C$5001), '1. Raw Data'!C4997)</f>
        <v>37</v>
      </c>
      <c r="D4997" s="9" t="s">
        <v>5019</v>
      </c>
      <c r="E4997" s="22">
        <v>44064</v>
      </c>
      <c r="F4997" s="9">
        <v>1</v>
      </c>
      <c r="G4997" s="9">
        <v>12955</v>
      </c>
      <c r="H4997" s="15">
        <v>44064</v>
      </c>
      <c r="I4997" s="9" t="s">
        <v>7455</v>
      </c>
      <c r="J4997" s="9">
        <v>127</v>
      </c>
      <c r="K4997" s="9" t="s">
        <v>7489</v>
      </c>
      <c r="L4997" s="9" t="str">
        <f>IF(OR('1. Raw Data'!L4997="Elec", '1. Raw Data'!L4997="elect"), "Electronics", '1. Raw Data'!L4997)</f>
        <v>Home Appliances</v>
      </c>
      <c r="M4997" s="9">
        <v>306.39</v>
      </c>
      <c r="N4997" s="9">
        <f>IF(ISBLANK('1. Raw Data'!N4997), MEDIAN('1. Raw Data'!$N$2:$N$5001), '1. Raw Data'!N4997)</f>
        <v>198.94</v>
      </c>
      <c r="O4997" s="9">
        <v>4</v>
      </c>
      <c r="P4997" s="9">
        <f>IF(ISBLANK('1. Raw Data'!P4997), 0, '1. Raw Data'!P4997)</f>
        <v>0</v>
      </c>
      <c r="Q4997" s="9">
        <v>1304</v>
      </c>
      <c r="R4997" s="9">
        <v>4</v>
      </c>
      <c r="S4997" s="9">
        <f t="shared" si="234"/>
        <v>1225.56</v>
      </c>
      <c r="T4997" s="9">
        <f t="shared" si="235"/>
        <v>429.79999999999995</v>
      </c>
      <c r="U4997" s="23">
        <f t="shared" si="236"/>
        <v>0.35069682430888732</v>
      </c>
    </row>
    <row r="4998" spans="1:21" x14ac:dyDescent="0.3">
      <c r="A4998" s="9">
        <v>1938</v>
      </c>
      <c r="B4998" s="9" t="str">
        <f>PROPER(TRIM('1. Raw Data'!B4998))</f>
        <v>Customer_4996</v>
      </c>
      <c r="C4998" s="9">
        <f>IF(OR('1. Raw Data'!C4998&lt;18, '1. Raw Data'!C4998&gt;100), MEDIAN('1. Raw Data'!$C$2:$C$5001), '1. Raw Data'!C4998)</f>
        <v>32</v>
      </c>
      <c r="D4998" s="9" t="s">
        <v>5022</v>
      </c>
      <c r="E4998" s="22">
        <v>44048</v>
      </c>
      <c r="F4998" s="9">
        <v>1</v>
      </c>
      <c r="G4998" s="9">
        <v>12865</v>
      </c>
      <c r="H4998" s="15">
        <v>43959</v>
      </c>
      <c r="I4998" s="9" t="s">
        <v>7455</v>
      </c>
      <c r="J4998" s="9">
        <v>136</v>
      </c>
      <c r="K4998" s="9" t="s">
        <v>7503</v>
      </c>
      <c r="L4998" s="9" t="str">
        <f>IF(OR('1. Raw Data'!L4998="Elec", '1. Raw Data'!L4998="elect"), "Electronics", '1. Raw Data'!L4998)</f>
        <v>Sports</v>
      </c>
      <c r="M4998" s="9">
        <v>839.85</v>
      </c>
      <c r="N4998" s="9">
        <f>IF(ISBLANK('1. Raw Data'!N4998), MEDIAN('1. Raw Data'!$N$2:$N$5001), '1. Raw Data'!N4998)</f>
        <v>501.49</v>
      </c>
      <c r="O4998" s="9">
        <v>1</v>
      </c>
      <c r="P4998" s="9">
        <f>IF(ISBLANK('1. Raw Data'!P4998), 0, '1. Raw Data'!P4998)</f>
        <v>0</v>
      </c>
      <c r="Q4998" s="9">
        <v>1439</v>
      </c>
      <c r="R4998" s="9">
        <v>4</v>
      </c>
      <c r="S4998" s="9">
        <f t="shared" si="234"/>
        <v>839.85</v>
      </c>
      <c r="T4998" s="9">
        <f t="shared" si="235"/>
        <v>338.36</v>
      </c>
      <c r="U4998" s="23">
        <f t="shared" si="236"/>
        <v>0.4028814669286182</v>
      </c>
    </row>
    <row r="4999" spans="1:21" x14ac:dyDescent="0.3">
      <c r="A4999" s="9">
        <v>2299</v>
      </c>
      <c r="B4999" s="9" t="str">
        <f>PROPER(TRIM('1. Raw Data'!B4999))</f>
        <v>Customer_4997</v>
      </c>
      <c r="C4999" s="9">
        <f>IF(OR('1. Raw Data'!C4999&lt;18, '1. Raw Data'!C4999&gt;100), MEDIAN('1. Raw Data'!$C$2:$C$5001), '1. Raw Data'!C4999)</f>
        <v>41</v>
      </c>
      <c r="D4999" s="9" t="s">
        <v>5020</v>
      </c>
      <c r="E4999" s="22">
        <v>44850</v>
      </c>
      <c r="F4999" s="9">
        <v>0</v>
      </c>
      <c r="G4999" s="9">
        <v>13348</v>
      </c>
      <c r="H4999" s="15">
        <v>44850</v>
      </c>
      <c r="I4999" s="9" t="s">
        <v>7456</v>
      </c>
      <c r="J4999" s="9">
        <v>132</v>
      </c>
      <c r="K4999" s="9" t="s">
        <v>7506</v>
      </c>
      <c r="L4999" s="9" t="str">
        <f>IF(OR('1. Raw Data'!L4999="Elec", '1. Raw Data'!L4999="elect"), "Electronics", '1. Raw Data'!L4999)</f>
        <v>Clothing</v>
      </c>
      <c r="M4999" s="9">
        <v>852.23</v>
      </c>
      <c r="N4999" s="9">
        <f>IF(ISBLANK('1. Raw Data'!N4999), MEDIAN('1. Raw Data'!$N$2:$N$5001), '1. Raw Data'!N4999)</f>
        <v>397.21</v>
      </c>
      <c r="O4999" s="9">
        <v>5</v>
      </c>
      <c r="P4999" s="9">
        <f>IF(ISBLANK('1. Raw Data'!P4999), 0, '1. Raw Data'!P4999)</f>
        <v>0</v>
      </c>
      <c r="Q4999" s="9">
        <v>343</v>
      </c>
      <c r="R4999" s="9">
        <v>4</v>
      </c>
      <c r="S4999" s="9">
        <f t="shared" si="234"/>
        <v>4261.1499999999996</v>
      </c>
      <c r="T4999" s="9">
        <f t="shared" si="235"/>
        <v>2275.0999999999995</v>
      </c>
      <c r="U4999" s="23">
        <f t="shared" si="236"/>
        <v>0.53391690036727169</v>
      </c>
    </row>
    <row r="5000" spans="1:21" x14ac:dyDescent="0.3">
      <c r="A5000" s="9">
        <v>2071</v>
      </c>
      <c r="B5000" s="9" t="str">
        <f>PROPER(TRIM('1. Raw Data'!B5000))</f>
        <v>Customer_4998</v>
      </c>
      <c r="C5000" s="9">
        <f>IF(OR('1. Raw Data'!C5000&lt;18, '1. Raw Data'!C5000&gt;100), MEDIAN('1. Raw Data'!$C$2:$C$5001), '1. Raw Data'!C5000)</f>
        <v>67</v>
      </c>
      <c r="D5000" s="9" t="s">
        <v>5022</v>
      </c>
      <c r="E5000" s="22">
        <v>44471</v>
      </c>
      <c r="F5000" s="9">
        <v>0</v>
      </c>
      <c r="G5000" s="9">
        <v>13081</v>
      </c>
      <c r="H5000" s="15">
        <v>44237</v>
      </c>
      <c r="I5000" s="9" t="s">
        <v>7457</v>
      </c>
      <c r="J5000" s="9">
        <v>141</v>
      </c>
      <c r="K5000" s="9" t="s">
        <v>7490</v>
      </c>
      <c r="L5000" s="9" t="str">
        <f>IF(OR('1. Raw Data'!L5000="Elec", '1. Raw Data'!L5000="elect"), "Electronics", '1. Raw Data'!L5000)</f>
        <v>Home Appliances</v>
      </c>
      <c r="M5000" s="9">
        <v>379.51</v>
      </c>
      <c r="N5000" s="9">
        <f>IF(ISBLANK('1. Raw Data'!N5000), MEDIAN('1. Raw Data'!$N$2:$N$5001), '1. Raw Data'!N5000)</f>
        <v>159.25</v>
      </c>
      <c r="O5000" s="9">
        <v>2</v>
      </c>
      <c r="P5000" s="9">
        <f>IF(ISBLANK('1. Raw Data'!P5000), 0, '1. Raw Data'!P5000)</f>
        <v>0</v>
      </c>
      <c r="Q5000" s="9">
        <v>578</v>
      </c>
      <c r="R5000" s="9">
        <v>4</v>
      </c>
      <c r="S5000" s="9">
        <f t="shared" si="234"/>
        <v>759.02</v>
      </c>
      <c r="T5000" s="9">
        <f t="shared" si="235"/>
        <v>440.52</v>
      </c>
      <c r="U5000" s="23">
        <f t="shared" si="236"/>
        <v>0.58037996363732181</v>
      </c>
    </row>
    <row r="5001" spans="1:21" x14ac:dyDescent="0.3">
      <c r="A5001" s="9">
        <v>1210</v>
      </c>
      <c r="B5001" s="9" t="str">
        <f>PROPER(TRIM('1. Raw Data'!B5001))</f>
        <v>Customer_4999</v>
      </c>
      <c r="C5001" s="9">
        <f>IF(OR('1. Raw Data'!C5001&lt;18, '1. Raw Data'!C5001&gt;100), MEDIAN('1. Raw Data'!$C$2:$C$5001), '1. Raw Data'!C5001)</f>
        <v>38</v>
      </c>
      <c r="D5001" s="9" t="s">
        <v>5020</v>
      </c>
      <c r="E5001" s="22">
        <v>45078</v>
      </c>
      <c r="F5001" s="9">
        <v>0</v>
      </c>
      <c r="G5001" s="9">
        <v>13412</v>
      </c>
      <c r="H5001" s="15">
        <v>44932</v>
      </c>
      <c r="I5001" s="9" t="s">
        <v>7457</v>
      </c>
      <c r="J5001" s="9">
        <v>115</v>
      </c>
      <c r="K5001" s="9" t="s">
        <v>7481</v>
      </c>
      <c r="L5001" s="9" t="str">
        <f>IF(OR('1. Raw Data'!L5001="Elec", '1. Raw Data'!L5001="elect"), "Electronics", '1. Raw Data'!L5001)</f>
        <v>Home Appliances</v>
      </c>
      <c r="M5001" s="9">
        <v>1082.25</v>
      </c>
      <c r="N5001" s="9">
        <f>IF(ISBLANK('1. Raw Data'!N5001), MEDIAN('1. Raw Data'!$N$2:$N$5001), '1. Raw Data'!N5001)</f>
        <v>684.52</v>
      </c>
      <c r="O5001" s="9">
        <v>2</v>
      </c>
      <c r="P5001" s="9">
        <f>IF(ISBLANK('1. Raw Data'!P5001), 0, '1. Raw Data'!P5001)</f>
        <v>0</v>
      </c>
      <c r="Q5001" s="9">
        <v>505</v>
      </c>
      <c r="R5001" s="9">
        <v>3</v>
      </c>
      <c r="S5001" s="9">
        <f t="shared" si="234"/>
        <v>2164.5</v>
      </c>
      <c r="T5001" s="9">
        <f t="shared" si="235"/>
        <v>795.46</v>
      </c>
      <c r="U5001" s="23">
        <f t="shared" si="236"/>
        <v>0.36750288750288751</v>
      </c>
    </row>
  </sheetData>
  <autoFilter ref="A1:U500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E1B5-271D-4145-AABD-8940AF615B0B}">
  <dimension ref="A1:W5003"/>
  <sheetViews>
    <sheetView topLeftCell="K1" workbookViewId="0">
      <selection activeCell="N27" sqref="N27"/>
    </sheetView>
  </sheetViews>
  <sheetFormatPr defaultRowHeight="14.4" x14ac:dyDescent="0.3"/>
  <cols>
    <col min="1" max="1" width="15.109375" style="9" bestFit="1" customWidth="1"/>
    <col min="2" max="2" width="14.88671875" style="9" bestFit="1" customWidth="1"/>
    <col min="3" max="3" width="12.44140625" style="9" bestFit="1" customWidth="1"/>
    <col min="4" max="4" width="18.109375" style="9" bestFit="1" customWidth="1"/>
    <col min="5" max="5" width="15.44140625" style="9" bestFit="1" customWidth="1"/>
    <col min="6" max="6" width="18.77734375" style="9" bestFit="1" customWidth="1"/>
    <col min="7" max="8" width="8.88671875" style="9"/>
    <col min="9" max="9" width="22" style="9" customWidth="1"/>
    <col min="10" max="10" width="19.5546875" style="9" customWidth="1"/>
    <col min="11" max="11" width="22.109375" style="9" customWidth="1"/>
    <col min="12" max="12" width="8.88671875" style="9"/>
    <col min="13" max="13" width="12.88671875" style="9" customWidth="1"/>
    <col min="14" max="14" width="24.88671875" style="9" customWidth="1"/>
    <col min="15" max="15" width="17.88671875" style="9" customWidth="1"/>
    <col min="16" max="16" width="23.77734375" style="9" customWidth="1"/>
    <col min="17" max="17" width="8.88671875" style="9"/>
    <col min="18" max="18" width="17.77734375" style="9" customWidth="1"/>
    <col min="19" max="19" width="15.5546875" style="9" bestFit="1" customWidth="1"/>
    <col min="20" max="21" width="12.6640625" style="9" bestFit="1" customWidth="1"/>
    <col min="22" max="22" width="13.77734375" style="9" bestFit="1" customWidth="1"/>
    <col min="23" max="16384" width="8.88671875" style="9"/>
  </cols>
  <sheetData>
    <row r="1" spans="1:23" ht="25.8" x14ac:dyDescent="0.5">
      <c r="A1" s="25" t="s">
        <v>7535</v>
      </c>
      <c r="B1" s="8"/>
      <c r="C1" s="8"/>
      <c r="D1" s="8"/>
      <c r="E1" s="8"/>
      <c r="F1" s="8"/>
      <c r="G1" s="8"/>
      <c r="H1" s="8"/>
      <c r="I1" s="16" t="s">
        <v>7553</v>
      </c>
      <c r="J1" s="8"/>
      <c r="K1" s="8"/>
      <c r="L1" s="8"/>
      <c r="M1" s="8"/>
      <c r="N1" s="17" t="s">
        <v>7554</v>
      </c>
      <c r="O1" s="8"/>
      <c r="P1" s="8"/>
      <c r="Q1" s="8"/>
      <c r="R1" s="24"/>
      <c r="S1" s="24" t="s">
        <v>7556</v>
      </c>
    </row>
    <row r="2" spans="1:23" x14ac:dyDescent="0.3">
      <c r="A2" s="10" t="s">
        <v>7528</v>
      </c>
      <c r="B2" s="11" t="s">
        <v>7530</v>
      </c>
      <c r="C2" s="11" t="s">
        <v>7531</v>
      </c>
      <c r="D2" s="12" t="s">
        <v>7532</v>
      </c>
      <c r="E2" s="13" t="s">
        <v>7533</v>
      </c>
      <c r="F2" s="12" t="s">
        <v>7534</v>
      </c>
      <c r="I2" s="14" t="s">
        <v>7528</v>
      </c>
      <c r="J2" s="11" t="s">
        <v>7530</v>
      </c>
      <c r="K2" s="13" t="s">
        <v>7533</v>
      </c>
      <c r="N2" s="18" t="s">
        <v>7528</v>
      </c>
      <c r="O2" s="11" t="s">
        <v>7531</v>
      </c>
      <c r="P2" s="11" t="s">
        <v>7530</v>
      </c>
      <c r="R2"/>
      <c r="S2" s="7" t="s">
        <v>7530</v>
      </c>
      <c r="T2" s="7" t="s">
        <v>7555</v>
      </c>
      <c r="U2"/>
      <c r="V2"/>
      <c r="W2"/>
    </row>
    <row r="3" spans="1:23" x14ac:dyDescent="0.3">
      <c r="A3" s="9" t="s">
        <v>7508</v>
      </c>
      <c r="B3" s="11">
        <v>2852855.4299999992</v>
      </c>
      <c r="C3" s="11">
        <v>1200747.7400000007</v>
      </c>
      <c r="D3" s="12">
        <v>3.3427192276749854E-2</v>
      </c>
      <c r="E3" s="13">
        <v>1243</v>
      </c>
      <c r="F3" s="12">
        <v>0.42089330127745067</v>
      </c>
      <c r="I3" s="15" t="s">
        <v>7536</v>
      </c>
      <c r="J3" s="11">
        <v>2774136.8299999996</v>
      </c>
      <c r="K3" s="13">
        <v>1203</v>
      </c>
      <c r="N3" s="19" t="s">
        <v>153</v>
      </c>
      <c r="O3" s="11">
        <v>5316.58</v>
      </c>
      <c r="P3" s="11">
        <v>7464.15</v>
      </c>
      <c r="R3"/>
      <c r="S3" s="7" t="s">
        <v>7528</v>
      </c>
      <c r="T3" t="s">
        <v>7456</v>
      </c>
      <c r="U3" t="s">
        <v>7455</v>
      </c>
      <c r="V3" t="s">
        <v>7457</v>
      </c>
      <c r="W3" t="s">
        <v>7529</v>
      </c>
    </row>
    <row r="4" spans="1:23" x14ac:dyDescent="0.3">
      <c r="A4" s="9" t="s">
        <v>7509</v>
      </c>
      <c r="B4" s="11">
        <v>2789081.029999997</v>
      </c>
      <c r="C4" s="11">
        <v>1208254.5599999984</v>
      </c>
      <c r="D4" s="12">
        <v>3.2429149797570944E-2</v>
      </c>
      <c r="E4" s="13">
        <v>1235</v>
      </c>
      <c r="F4" s="12">
        <v>0.433208840834574</v>
      </c>
      <c r="I4" s="15" t="s">
        <v>7541</v>
      </c>
      <c r="J4" s="11">
        <v>225464.39999999997</v>
      </c>
      <c r="K4" s="13">
        <v>85</v>
      </c>
      <c r="N4" s="19" t="s">
        <v>369</v>
      </c>
      <c r="O4" s="11">
        <v>5289.92</v>
      </c>
      <c r="P4" s="11">
        <v>7437.5</v>
      </c>
      <c r="R4"/>
      <c r="S4" s="8" t="s">
        <v>5023</v>
      </c>
      <c r="T4" s="11">
        <v>659577.64000000025</v>
      </c>
      <c r="U4" s="11">
        <v>609719.39</v>
      </c>
      <c r="V4" s="11">
        <v>645738.52000000072</v>
      </c>
      <c r="W4" s="11">
        <v>1915035.550000001</v>
      </c>
    </row>
    <row r="5" spans="1:23" x14ac:dyDescent="0.3">
      <c r="A5" s="9" t="s">
        <v>7507</v>
      </c>
      <c r="B5" s="11">
        <v>2876936.6700000046</v>
      </c>
      <c r="C5" s="11">
        <v>1239616.0399999991</v>
      </c>
      <c r="D5" s="12">
        <v>3.4136546184739033E-2</v>
      </c>
      <c r="E5" s="13">
        <v>1245</v>
      </c>
      <c r="F5" s="12">
        <v>0.43088054489569183</v>
      </c>
      <c r="I5" s="15" t="s">
        <v>7542</v>
      </c>
      <c r="J5" s="11">
        <v>205895.56999999995</v>
      </c>
      <c r="K5" s="13">
        <v>86</v>
      </c>
      <c r="N5" s="19" t="s">
        <v>4658</v>
      </c>
      <c r="O5" s="11">
        <v>5260.78</v>
      </c>
      <c r="P5" s="11">
        <v>7408.35</v>
      </c>
      <c r="R5"/>
      <c r="S5" s="8" t="s">
        <v>5022</v>
      </c>
      <c r="T5" s="11">
        <v>640433.43000000017</v>
      </c>
      <c r="U5" s="11">
        <v>662478.85999999987</v>
      </c>
      <c r="V5" s="11">
        <v>673415.5499999997</v>
      </c>
      <c r="W5" s="11">
        <v>1976327.8399999999</v>
      </c>
    </row>
    <row r="6" spans="1:23" x14ac:dyDescent="0.3">
      <c r="A6" s="9" t="s">
        <v>7510</v>
      </c>
      <c r="B6" s="11">
        <v>2879723.9500000011</v>
      </c>
      <c r="C6" s="11">
        <v>1220508.5900000017</v>
      </c>
      <c r="D6" s="12">
        <v>3.8410336726703305E-2</v>
      </c>
      <c r="E6" s="13">
        <v>1277</v>
      </c>
      <c r="F6" s="12">
        <v>0.42382832910078105</v>
      </c>
      <c r="I6" s="15" t="s">
        <v>7543</v>
      </c>
      <c r="J6" s="11">
        <v>221586.97000000009</v>
      </c>
      <c r="K6" s="13">
        <v>96</v>
      </c>
      <c r="N6" s="19" t="s">
        <v>4813</v>
      </c>
      <c r="O6" s="11">
        <v>5122.58</v>
      </c>
      <c r="P6" s="11">
        <v>7270.15</v>
      </c>
      <c r="R6"/>
      <c r="S6" s="8" t="s">
        <v>5019</v>
      </c>
      <c r="T6" s="11">
        <v>591725.60000000021</v>
      </c>
      <c r="U6" s="11">
        <v>610994.93999999971</v>
      </c>
      <c r="V6" s="11">
        <v>690958.79000000039</v>
      </c>
      <c r="W6" s="11">
        <v>1893679.3300000005</v>
      </c>
    </row>
    <row r="7" spans="1:23" x14ac:dyDescent="0.3">
      <c r="I7" s="15" t="s">
        <v>7544</v>
      </c>
      <c r="J7" s="11">
        <v>240352.23000000007</v>
      </c>
      <c r="K7" s="13">
        <v>112</v>
      </c>
      <c r="N7" s="19" t="s">
        <v>7515</v>
      </c>
      <c r="O7" s="11">
        <v>4976.62</v>
      </c>
      <c r="P7" s="11">
        <v>7124.2</v>
      </c>
      <c r="R7"/>
      <c r="S7" s="8" t="s">
        <v>5021</v>
      </c>
      <c r="T7" s="11">
        <v>623294.41</v>
      </c>
      <c r="U7" s="11">
        <v>537790.06000000006</v>
      </c>
      <c r="V7" s="11">
        <v>579771.50999999954</v>
      </c>
      <c r="W7" s="11">
        <v>1740855.9799999997</v>
      </c>
    </row>
    <row r="8" spans="1:23" x14ac:dyDescent="0.3">
      <c r="I8" s="15" t="s">
        <v>7545</v>
      </c>
      <c r="J8" s="11">
        <v>206010.65999999997</v>
      </c>
      <c r="K8" s="13">
        <v>98</v>
      </c>
      <c r="N8" s="19" t="s">
        <v>7517</v>
      </c>
      <c r="O8" s="11">
        <v>4819.32</v>
      </c>
      <c r="P8" s="11">
        <v>6966.9</v>
      </c>
      <c r="R8"/>
      <c r="S8" s="8" t="s">
        <v>5020</v>
      </c>
      <c r="T8" s="11">
        <v>666703.67000000039</v>
      </c>
      <c r="U8" s="11">
        <v>615456.4700000002</v>
      </c>
      <c r="V8" s="11">
        <v>665353.03000000049</v>
      </c>
      <c r="W8" s="11">
        <v>1947513.1700000011</v>
      </c>
    </row>
    <row r="9" spans="1:23" x14ac:dyDescent="0.3">
      <c r="I9" s="15" t="s">
        <v>7546</v>
      </c>
      <c r="J9" s="11">
        <v>241966.45999999996</v>
      </c>
      <c r="K9" s="13">
        <v>100</v>
      </c>
      <c r="N9" s="19" t="s">
        <v>1646</v>
      </c>
      <c r="O9" s="11">
        <v>4673.92</v>
      </c>
      <c r="P9" s="11">
        <v>6821.5</v>
      </c>
      <c r="R9"/>
      <c r="S9" s="8" t="s">
        <v>5018</v>
      </c>
      <c r="T9" s="11">
        <v>634331.62000000023</v>
      </c>
      <c r="U9" s="11">
        <v>698256.98999999987</v>
      </c>
      <c r="V9" s="11">
        <v>592596.60000000033</v>
      </c>
      <c r="W9" s="11">
        <v>1925185.2100000004</v>
      </c>
    </row>
    <row r="10" spans="1:23" x14ac:dyDescent="0.3">
      <c r="I10" s="15" t="s">
        <v>7547</v>
      </c>
      <c r="J10" s="11">
        <v>279004.9499999999</v>
      </c>
      <c r="K10" s="13">
        <v>115</v>
      </c>
      <c r="N10" s="19" t="s">
        <v>7516</v>
      </c>
      <c r="O10" s="11">
        <v>4594.62</v>
      </c>
      <c r="P10" s="11">
        <v>6742.2</v>
      </c>
      <c r="R10"/>
      <c r="S10" s="8" t="s">
        <v>7529</v>
      </c>
      <c r="T10" s="11">
        <v>3816066.370000001</v>
      </c>
      <c r="U10" s="11">
        <v>3734696.71</v>
      </c>
      <c r="V10" s="11">
        <v>3847834.0000000009</v>
      </c>
      <c r="W10" s="11">
        <v>11398597.080000002</v>
      </c>
    </row>
    <row r="11" spans="1:23" x14ac:dyDescent="0.3">
      <c r="I11" s="15" t="s">
        <v>7548</v>
      </c>
      <c r="J11" s="11">
        <v>229336.90000000005</v>
      </c>
      <c r="K11" s="13">
        <v>107</v>
      </c>
      <c r="N11" s="19" t="s">
        <v>4845</v>
      </c>
      <c r="O11" s="11">
        <v>4543.68</v>
      </c>
      <c r="P11" s="11">
        <v>6691.25</v>
      </c>
      <c r="R11"/>
      <c r="S11"/>
      <c r="T11"/>
      <c r="U11"/>
      <c r="V11"/>
    </row>
    <row r="12" spans="1:23" x14ac:dyDescent="0.3">
      <c r="I12" s="15" t="s">
        <v>7549</v>
      </c>
      <c r="J12" s="11">
        <v>220634.3</v>
      </c>
      <c r="K12" s="13">
        <v>103</v>
      </c>
      <c r="N12" s="19" t="s">
        <v>4566</v>
      </c>
      <c r="O12" s="11">
        <v>4514.2299999999996</v>
      </c>
      <c r="P12" s="11">
        <v>6661.8</v>
      </c>
      <c r="R12"/>
      <c r="S12"/>
      <c r="T12"/>
      <c r="U12"/>
      <c r="V12"/>
    </row>
    <row r="13" spans="1:23" x14ac:dyDescent="0.3">
      <c r="I13" s="15" t="s">
        <v>7550</v>
      </c>
      <c r="J13" s="11">
        <v>277187.5</v>
      </c>
      <c r="K13" s="13">
        <v>116</v>
      </c>
      <c r="N13" s="19" t="s">
        <v>2874</v>
      </c>
      <c r="O13" s="11">
        <v>4390.8</v>
      </c>
      <c r="P13" s="11">
        <v>7383.5</v>
      </c>
      <c r="R13"/>
      <c r="S13"/>
      <c r="T13"/>
      <c r="U13"/>
      <c r="V13"/>
    </row>
    <row r="14" spans="1:23" x14ac:dyDescent="0.3">
      <c r="I14" s="15" t="s">
        <v>7551</v>
      </c>
      <c r="J14" s="11">
        <v>239278.31000000011</v>
      </c>
      <c r="K14" s="13">
        <v>99</v>
      </c>
      <c r="N14" s="19" t="s">
        <v>4246</v>
      </c>
      <c r="O14" s="11">
        <v>4389.1000000000004</v>
      </c>
      <c r="P14" s="11">
        <v>7323.35</v>
      </c>
      <c r="R14"/>
      <c r="S14"/>
      <c r="T14"/>
      <c r="U14"/>
      <c r="V14"/>
    </row>
    <row r="15" spans="1:23" x14ac:dyDescent="0.3">
      <c r="I15" s="15" t="s">
        <v>7552</v>
      </c>
      <c r="J15" s="11">
        <v>187418.57999999993</v>
      </c>
      <c r="K15" s="13">
        <v>86</v>
      </c>
      <c r="N15" s="19" t="s">
        <v>1624</v>
      </c>
      <c r="O15" s="11">
        <v>4353.75</v>
      </c>
      <c r="P15" s="11">
        <v>7332.25</v>
      </c>
      <c r="R15"/>
      <c r="S15"/>
      <c r="T15"/>
      <c r="U15"/>
      <c r="V15"/>
    </row>
    <row r="16" spans="1:23" x14ac:dyDescent="0.3">
      <c r="I16" s="15" t="s">
        <v>7537</v>
      </c>
      <c r="J16" s="11">
        <v>2813407.55</v>
      </c>
      <c r="K16" s="13">
        <v>1189</v>
      </c>
      <c r="N16" s="19" t="s">
        <v>2315</v>
      </c>
      <c r="O16" s="11">
        <v>4319.1499999999996</v>
      </c>
      <c r="P16" s="11">
        <v>7385.3</v>
      </c>
      <c r="R16"/>
      <c r="S16"/>
      <c r="T16"/>
      <c r="U16"/>
      <c r="V16"/>
    </row>
    <row r="17" spans="9:22" x14ac:dyDescent="0.3">
      <c r="I17" s="15" t="s">
        <v>7541</v>
      </c>
      <c r="J17" s="11">
        <v>205045.68</v>
      </c>
      <c r="K17" s="13">
        <v>87</v>
      </c>
      <c r="N17" s="19" t="s">
        <v>2571</v>
      </c>
      <c r="O17" s="11">
        <v>4270.95</v>
      </c>
      <c r="P17" s="11">
        <v>7245.25</v>
      </c>
      <c r="R17"/>
      <c r="S17"/>
      <c r="T17"/>
      <c r="U17"/>
      <c r="V17"/>
    </row>
    <row r="18" spans="9:22" x14ac:dyDescent="0.3">
      <c r="I18" s="15" t="s">
        <v>7542</v>
      </c>
      <c r="J18" s="11">
        <v>208481.53999999998</v>
      </c>
      <c r="K18" s="13">
        <v>82</v>
      </c>
      <c r="N18" s="19" t="s">
        <v>7529</v>
      </c>
      <c r="O18" s="11">
        <v>70836</v>
      </c>
      <c r="P18" s="11">
        <v>107257.65</v>
      </c>
      <c r="R18"/>
      <c r="S18"/>
      <c r="T18"/>
      <c r="U18"/>
      <c r="V18"/>
    </row>
    <row r="19" spans="9:22" x14ac:dyDescent="0.3">
      <c r="I19" s="15" t="s">
        <v>7543</v>
      </c>
      <c r="J19" s="11">
        <v>234614.59000000005</v>
      </c>
      <c r="K19" s="13">
        <v>107</v>
      </c>
      <c r="N19"/>
      <c r="O19"/>
      <c r="P19"/>
      <c r="R19"/>
      <c r="S19"/>
      <c r="T19"/>
      <c r="U19"/>
      <c r="V19"/>
    </row>
    <row r="20" spans="9:22" x14ac:dyDescent="0.3">
      <c r="I20" s="15" t="s">
        <v>7544</v>
      </c>
      <c r="J20" s="11">
        <v>211446.98999999996</v>
      </c>
      <c r="K20" s="13">
        <v>93</v>
      </c>
      <c r="N20"/>
      <c r="O20"/>
      <c r="P20"/>
    </row>
    <row r="21" spans="9:22" x14ac:dyDescent="0.3">
      <c r="I21" s="15" t="s">
        <v>7545</v>
      </c>
      <c r="J21" s="11">
        <v>324127.7300000001</v>
      </c>
      <c r="K21" s="13">
        <v>127</v>
      </c>
      <c r="N21"/>
      <c r="O21"/>
      <c r="P21"/>
    </row>
    <row r="22" spans="9:22" x14ac:dyDescent="0.3">
      <c r="I22" s="15" t="s">
        <v>7546</v>
      </c>
      <c r="J22" s="11">
        <v>229382.05999999997</v>
      </c>
      <c r="K22" s="13">
        <v>97</v>
      </c>
      <c r="N22"/>
      <c r="O22"/>
      <c r="P22"/>
    </row>
    <row r="23" spans="9:22" x14ac:dyDescent="0.3">
      <c r="I23" s="15" t="s">
        <v>7547</v>
      </c>
      <c r="J23" s="11">
        <v>260819.52000000002</v>
      </c>
      <c r="K23" s="13">
        <v>107</v>
      </c>
      <c r="N23"/>
      <c r="O23"/>
      <c r="P23"/>
    </row>
    <row r="24" spans="9:22" x14ac:dyDescent="0.3">
      <c r="I24" s="15" t="s">
        <v>7548</v>
      </c>
      <c r="J24" s="11">
        <v>258694.3</v>
      </c>
      <c r="K24" s="13">
        <v>101</v>
      </c>
      <c r="N24"/>
      <c r="O24"/>
      <c r="P24"/>
    </row>
    <row r="25" spans="9:22" x14ac:dyDescent="0.3">
      <c r="I25" s="15" t="s">
        <v>7549</v>
      </c>
      <c r="J25" s="11">
        <v>238412.96999999994</v>
      </c>
      <c r="K25" s="13">
        <v>94</v>
      </c>
      <c r="N25"/>
      <c r="O25"/>
      <c r="P25"/>
    </row>
    <row r="26" spans="9:22" x14ac:dyDescent="0.3">
      <c r="I26" s="15" t="s">
        <v>7550</v>
      </c>
      <c r="J26" s="11">
        <v>221364.19999999998</v>
      </c>
      <c r="K26" s="13">
        <v>103</v>
      </c>
      <c r="N26"/>
      <c r="O26"/>
      <c r="P26"/>
    </row>
    <row r="27" spans="9:22" x14ac:dyDescent="0.3">
      <c r="I27" s="15" t="s">
        <v>7551</v>
      </c>
      <c r="J27" s="11">
        <v>202421.54</v>
      </c>
      <c r="K27" s="13">
        <v>99</v>
      </c>
      <c r="N27"/>
      <c r="O27"/>
      <c r="P27"/>
    </row>
    <row r="28" spans="9:22" x14ac:dyDescent="0.3">
      <c r="I28" s="15" t="s">
        <v>7552</v>
      </c>
      <c r="J28" s="11">
        <v>218596.42999999996</v>
      </c>
      <c r="K28" s="13">
        <v>92</v>
      </c>
      <c r="N28"/>
      <c r="O28"/>
      <c r="P28"/>
    </row>
    <row r="29" spans="9:22" x14ac:dyDescent="0.3">
      <c r="I29" s="15" t="s">
        <v>7538</v>
      </c>
      <c r="J29" s="11">
        <v>2617931.0600000033</v>
      </c>
      <c r="K29" s="13">
        <v>1209</v>
      </c>
      <c r="N29"/>
      <c r="O29"/>
      <c r="P29"/>
    </row>
    <row r="30" spans="9:22" x14ac:dyDescent="0.3">
      <c r="I30" s="15" t="s">
        <v>7541</v>
      </c>
      <c r="J30" s="11">
        <v>252970.15000000002</v>
      </c>
      <c r="K30" s="13">
        <v>101</v>
      </c>
      <c r="N30"/>
      <c r="O30"/>
      <c r="P30"/>
    </row>
    <row r="31" spans="9:22" x14ac:dyDescent="0.3">
      <c r="I31" s="15" t="s">
        <v>7542</v>
      </c>
      <c r="J31" s="11">
        <v>231854.49000000002</v>
      </c>
      <c r="K31" s="13">
        <v>108</v>
      </c>
      <c r="N31"/>
      <c r="O31"/>
      <c r="P31"/>
    </row>
    <row r="32" spans="9:22" x14ac:dyDescent="0.3">
      <c r="I32" s="15" t="s">
        <v>7543</v>
      </c>
      <c r="J32" s="11">
        <v>218306.92999999993</v>
      </c>
      <c r="K32" s="13">
        <v>104</v>
      </c>
      <c r="N32"/>
      <c r="O32"/>
      <c r="P32"/>
    </row>
    <row r="33" spans="9:16" x14ac:dyDescent="0.3">
      <c r="I33" s="15" t="s">
        <v>7544</v>
      </c>
      <c r="J33" s="11">
        <v>209333.39999999991</v>
      </c>
      <c r="K33" s="13">
        <v>90</v>
      </c>
      <c r="N33"/>
      <c r="O33"/>
      <c r="P33"/>
    </row>
    <row r="34" spans="9:16" x14ac:dyDescent="0.3">
      <c r="I34" s="15" t="s">
        <v>7545</v>
      </c>
      <c r="J34" s="11">
        <v>213314.11</v>
      </c>
      <c r="K34" s="13">
        <v>100</v>
      </c>
      <c r="N34"/>
      <c r="O34"/>
      <c r="P34"/>
    </row>
    <row r="35" spans="9:16" x14ac:dyDescent="0.3">
      <c r="I35" s="15" t="s">
        <v>7546</v>
      </c>
      <c r="J35" s="11">
        <v>226417.56999999995</v>
      </c>
      <c r="K35" s="13">
        <v>96</v>
      </c>
      <c r="N35"/>
      <c r="O35"/>
      <c r="P35"/>
    </row>
    <row r="36" spans="9:16" x14ac:dyDescent="0.3">
      <c r="I36" s="15" t="s">
        <v>7547</v>
      </c>
      <c r="J36" s="11">
        <v>244904.09000000003</v>
      </c>
      <c r="K36" s="13">
        <v>115</v>
      </c>
      <c r="N36"/>
      <c r="O36"/>
      <c r="P36"/>
    </row>
    <row r="37" spans="9:16" x14ac:dyDescent="0.3">
      <c r="I37" s="15" t="s">
        <v>7548</v>
      </c>
      <c r="J37" s="11">
        <v>221949.31999999995</v>
      </c>
      <c r="K37" s="13">
        <v>111</v>
      </c>
      <c r="N37"/>
      <c r="O37"/>
      <c r="P37"/>
    </row>
    <row r="38" spans="9:16" x14ac:dyDescent="0.3">
      <c r="I38" s="15" t="s">
        <v>7549</v>
      </c>
      <c r="J38" s="11">
        <v>232293.54</v>
      </c>
      <c r="K38" s="13">
        <v>95</v>
      </c>
      <c r="N38"/>
      <c r="O38"/>
      <c r="P38"/>
    </row>
    <row r="39" spans="9:16" x14ac:dyDescent="0.3">
      <c r="I39" s="15" t="s">
        <v>7550</v>
      </c>
      <c r="J39" s="11">
        <v>197867.45</v>
      </c>
      <c r="K39" s="13">
        <v>95</v>
      </c>
      <c r="N39"/>
      <c r="O39"/>
      <c r="P39"/>
    </row>
    <row r="40" spans="9:16" x14ac:dyDescent="0.3">
      <c r="I40" s="15" t="s">
        <v>7551</v>
      </c>
      <c r="J40" s="11">
        <v>169932.82000000004</v>
      </c>
      <c r="K40" s="13">
        <v>101</v>
      </c>
      <c r="N40"/>
      <c r="O40"/>
      <c r="P40"/>
    </row>
    <row r="41" spans="9:16" x14ac:dyDescent="0.3">
      <c r="I41" s="15" t="s">
        <v>7552</v>
      </c>
      <c r="J41" s="11">
        <v>198787.19</v>
      </c>
      <c r="K41" s="13">
        <v>93</v>
      </c>
      <c r="N41"/>
      <c r="O41"/>
      <c r="P41"/>
    </row>
    <row r="42" spans="9:16" x14ac:dyDescent="0.3">
      <c r="I42" s="15" t="s">
        <v>7539</v>
      </c>
      <c r="J42" s="11">
        <v>2865835.13</v>
      </c>
      <c r="K42" s="13">
        <v>1268</v>
      </c>
      <c r="N42"/>
      <c r="O42"/>
      <c r="P42"/>
    </row>
    <row r="43" spans="9:16" x14ac:dyDescent="0.3">
      <c r="I43" s="15" t="s">
        <v>7541</v>
      </c>
      <c r="J43" s="11">
        <v>254420.0100000001</v>
      </c>
      <c r="K43" s="13">
        <v>106</v>
      </c>
      <c r="N43"/>
      <c r="O43"/>
      <c r="P43"/>
    </row>
    <row r="44" spans="9:16" x14ac:dyDescent="0.3">
      <c r="I44" s="15" t="s">
        <v>7542</v>
      </c>
      <c r="J44" s="11">
        <v>233265.82999999996</v>
      </c>
      <c r="K44" s="13">
        <v>109</v>
      </c>
      <c r="N44"/>
      <c r="O44"/>
      <c r="P44"/>
    </row>
    <row r="45" spans="9:16" x14ac:dyDescent="0.3">
      <c r="I45" s="15" t="s">
        <v>7543</v>
      </c>
      <c r="J45" s="11">
        <v>255882.54000000004</v>
      </c>
      <c r="K45" s="13">
        <v>109</v>
      </c>
      <c r="N45"/>
      <c r="O45"/>
      <c r="P45"/>
    </row>
    <row r="46" spans="9:16" x14ac:dyDescent="0.3">
      <c r="I46" s="15" t="s">
        <v>7544</v>
      </c>
      <c r="J46" s="11">
        <v>245809.75999999998</v>
      </c>
      <c r="K46" s="13">
        <v>104</v>
      </c>
      <c r="N46"/>
      <c r="O46"/>
      <c r="P46"/>
    </row>
    <row r="47" spans="9:16" x14ac:dyDescent="0.3">
      <c r="I47" s="15" t="s">
        <v>7545</v>
      </c>
      <c r="J47" s="11">
        <v>260782.56</v>
      </c>
      <c r="K47" s="13">
        <v>103</v>
      </c>
      <c r="N47"/>
      <c r="O47"/>
      <c r="P47"/>
    </row>
    <row r="48" spans="9:16" x14ac:dyDescent="0.3">
      <c r="I48" s="15" t="s">
        <v>7546</v>
      </c>
      <c r="J48" s="11">
        <v>221050.32</v>
      </c>
      <c r="K48" s="13">
        <v>104</v>
      </c>
      <c r="N48"/>
      <c r="O48"/>
      <c r="P48"/>
    </row>
    <row r="49" spans="9:16" x14ac:dyDescent="0.3">
      <c r="I49" s="15" t="s">
        <v>7547</v>
      </c>
      <c r="J49" s="11">
        <v>239610.19</v>
      </c>
      <c r="K49" s="13">
        <v>103</v>
      </c>
      <c r="N49"/>
      <c r="O49"/>
      <c r="P49"/>
    </row>
    <row r="50" spans="9:16" x14ac:dyDescent="0.3">
      <c r="I50" s="15" t="s">
        <v>7548</v>
      </c>
      <c r="J50" s="11">
        <v>248853.57999999996</v>
      </c>
      <c r="K50" s="13">
        <v>116</v>
      </c>
      <c r="N50"/>
      <c r="O50"/>
      <c r="P50"/>
    </row>
    <row r="51" spans="9:16" x14ac:dyDescent="0.3">
      <c r="I51" s="15" t="s">
        <v>7549</v>
      </c>
      <c r="J51" s="11">
        <v>210829.35000000006</v>
      </c>
      <c r="K51" s="13">
        <v>100</v>
      </c>
      <c r="N51"/>
      <c r="O51"/>
      <c r="P51"/>
    </row>
    <row r="52" spans="9:16" x14ac:dyDescent="0.3">
      <c r="I52" s="15" t="s">
        <v>7550</v>
      </c>
      <c r="J52" s="11">
        <v>193130.25000000003</v>
      </c>
      <c r="K52" s="13">
        <v>102</v>
      </c>
      <c r="N52"/>
      <c r="O52"/>
      <c r="P52"/>
    </row>
    <row r="53" spans="9:16" x14ac:dyDescent="0.3">
      <c r="I53" s="15" t="s">
        <v>7551</v>
      </c>
      <c r="J53" s="11">
        <v>255568.52000000011</v>
      </c>
      <c r="K53" s="13">
        <v>109</v>
      </c>
      <c r="N53"/>
      <c r="O53"/>
      <c r="P53"/>
    </row>
    <row r="54" spans="9:16" x14ac:dyDescent="0.3">
      <c r="I54" s="15" t="s">
        <v>7552</v>
      </c>
      <c r="J54" s="11">
        <v>246632.22000000003</v>
      </c>
      <c r="K54" s="13">
        <v>103</v>
      </c>
      <c r="N54"/>
      <c r="O54"/>
      <c r="P54"/>
    </row>
    <row r="55" spans="9:16" x14ac:dyDescent="0.3">
      <c r="I55" s="15" t="s">
        <v>7540</v>
      </c>
      <c r="J55" s="11">
        <v>327286.51000000007</v>
      </c>
      <c r="K55" s="13">
        <v>131</v>
      </c>
      <c r="N55"/>
      <c r="O55"/>
      <c r="P55"/>
    </row>
    <row r="56" spans="9:16" x14ac:dyDescent="0.3">
      <c r="I56" s="15" t="s">
        <v>7541</v>
      </c>
      <c r="J56" s="11">
        <v>224704.93000000002</v>
      </c>
      <c r="K56" s="13">
        <v>89</v>
      </c>
      <c r="N56"/>
      <c r="O56"/>
      <c r="P56"/>
    </row>
    <row r="57" spans="9:16" x14ac:dyDescent="0.3">
      <c r="I57" s="15" t="s">
        <v>7542</v>
      </c>
      <c r="J57" s="11">
        <v>34190.990000000005</v>
      </c>
      <c r="K57" s="13">
        <v>18</v>
      </c>
      <c r="N57"/>
      <c r="O57"/>
      <c r="P57"/>
    </row>
    <row r="58" spans="9:16" x14ac:dyDescent="0.3">
      <c r="I58" s="15" t="s">
        <v>7543</v>
      </c>
      <c r="J58" s="11">
        <v>5138.17</v>
      </c>
      <c r="K58" s="13">
        <v>3</v>
      </c>
      <c r="N58"/>
      <c r="O58"/>
      <c r="P58"/>
    </row>
    <row r="59" spans="9:16" x14ac:dyDescent="0.3">
      <c r="I59" s="15" t="s">
        <v>7544</v>
      </c>
      <c r="J59" s="11">
        <v>5913.56</v>
      </c>
      <c r="K59" s="13">
        <v>1</v>
      </c>
      <c r="N59"/>
      <c r="O59"/>
      <c r="P59"/>
    </row>
    <row r="60" spans="9:16" x14ac:dyDescent="0.3">
      <c r="I60" s="15" t="s">
        <v>7545</v>
      </c>
      <c r="J60" s="11">
        <v>4355.49</v>
      </c>
      <c r="K60" s="13">
        <v>3</v>
      </c>
      <c r="N60"/>
      <c r="O60"/>
      <c r="P60"/>
    </row>
    <row r="61" spans="9:16" x14ac:dyDescent="0.3">
      <c r="I61" s="15" t="s">
        <v>7546</v>
      </c>
      <c r="J61" s="11">
        <v>13066.08</v>
      </c>
      <c r="K61" s="13">
        <v>5</v>
      </c>
      <c r="N61"/>
      <c r="O61"/>
      <c r="P61"/>
    </row>
    <row r="62" spans="9:16" x14ac:dyDescent="0.3">
      <c r="I62" s="15" t="s">
        <v>7547</v>
      </c>
      <c r="J62" s="11">
        <v>3380.04</v>
      </c>
      <c r="K62" s="13">
        <v>1</v>
      </c>
      <c r="N62"/>
      <c r="O62"/>
      <c r="P62"/>
    </row>
    <row r="63" spans="9:16" x14ac:dyDescent="0.3">
      <c r="I63" s="15" t="s">
        <v>7549</v>
      </c>
      <c r="J63" s="11">
        <v>10432.310000000001</v>
      </c>
      <c r="K63" s="13">
        <v>4</v>
      </c>
      <c r="N63"/>
      <c r="O63"/>
      <c r="P63"/>
    </row>
    <row r="64" spans="9:16" x14ac:dyDescent="0.3">
      <c r="I64" s="15" t="s">
        <v>7550</v>
      </c>
      <c r="J64" s="11">
        <v>4182.18</v>
      </c>
      <c r="K64" s="13">
        <v>1</v>
      </c>
      <c r="N64"/>
      <c r="O64"/>
      <c r="P64"/>
    </row>
    <row r="65" spans="9:16" x14ac:dyDescent="0.3">
      <c r="I65" s="15" t="s">
        <v>7551</v>
      </c>
      <c r="J65" s="11">
        <v>16509.989999999998</v>
      </c>
      <c r="K65" s="13">
        <v>3</v>
      </c>
      <c r="N65"/>
      <c r="O65"/>
      <c r="P65"/>
    </row>
    <row r="66" spans="9:16" x14ac:dyDescent="0.3">
      <c r="I66" s="15" t="s">
        <v>7552</v>
      </c>
      <c r="J66" s="11">
        <v>5412.77</v>
      </c>
      <c r="K66" s="13">
        <v>3</v>
      </c>
      <c r="N66"/>
      <c r="O66"/>
      <c r="P66"/>
    </row>
    <row r="67" spans="9:16" x14ac:dyDescent="0.3">
      <c r="I67" s="15" t="s">
        <v>7529</v>
      </c>
      <c r="J67" s="11">
        <v>11398597.080000013</v>
      </c>
      <c r="K67" s="13">
        <v>5000</v>
      </c>
      <c r="N67"/>
      <c r="O67"/>
      <c r="P67"/>
    </row>
    <row r="68" spans="9:16" x14ac:dyDescent="0.3">
      <c r="N68"/>
      <c r="O68"/>
      <c r="P68"/>
    </row>
    <row r="69" spans="9:16" x14ac:dyDescent="0.3">
      <c r="N69"/>
      <c r="O69"/>
      <c r="P69"/>
    </row>
    <row r="70" spans="9:16" x14ac:dyDescent="0.3">
      <c r="N70"/>
      <c r="O70"/>
      <c r="P70"/>
    </row>
    <row r="71" spans="9:16" x14ac:dyDescent="0.3">
      <c r="N71"/>
      <c r="O71"/>
      <c r="P71"/>
    </row>
    <row r="72" spans="9:16" x14ac:dyDescent="0.3">
      <c r="N72"/>
      <c r="O72"/>
      <c r="P72"/>
    </row>
    <row r="73" spans="9:16" x14ac:dyDescent="0.3">
      <c r="N73"/>
      <c r="O73"/>
      <c r="P73"/>
    </row>
    <row r="74" spans="9:16" x14ac:dyDescent="0.3">
      <c r="N74"/>
      <c r="O74"/>
      <c r="P74"/>
    </row>
    <row r="75" spans="9:16" x14ac:dyDescent="0.3">
      <c r="N75"/>
      <c r="O75"/>
      <c r="P75"/>
    </row>
    <row r="76" spans="9:16" x14ac:dyDescent="0.3">
      <c r="N76"/>
      <c r="O76"/>
      <c r="P76"/>
    </row>
    <row r="77" spans="9:16" x14ac:dyDescent="0.3">
      <c r="N77"/>
      <c r="O77"/>
      <c r="P77"/>
    </row>
    <row r="78" spans="9:16" x14ac:dyDescent="0.3">
      <c r="N78"/>
      <c r="O78"/>
      <c r="P78"/>
    </row>
    <row r="79" spans="9:16" x14ac:dyDescent="0.3">
      <c r="N79"/>
      <c r="O79"/>
      <c r="P79"/>
    </row>
    <row r="80" spans="9:16" x14ac:dyDescent="0.3">
      <c r="N80"/>
      <c r="O80"/>
      <c r="P80"/>
    </row>
    <row r="81" spans="14:16" x14ac:dyDescent="0.3">
      <c r="N81"/>
      <c r="O81"/>
      <c r="P81"/>
    </row>
    <row r="82" spans="14:16" x14ac:dyDescent="0.3">
      <c r="N82"/>
      <c r="O82"/>
      <c r="P82"/>
    </row>
    <row r="83" spans="14:16" x14ac:dyDescent="0.3">
      <c r="N83"/>
      <c r="O83"/>
      <c r="P83"/>
    </row>
    <row r="84" spans="14:16" x14ac:dyDescent="0.3">
      <c r="N84"/>
      <c r="O84"/>
      <c r="P84"/>
    </row>
    <row r="85" spans="14:16" x14ac:dyDescent="0.3">
      <c r="N85"/>
      <c r="O85"/>
      <c r="P85"/>
    </row>
    <row r="86" spans="14:16" x14ac:dyDescent="0.3">
      <c r="N86"/>
      <c r="O86"/>
      <c r="P86"/>
    </row>
    <row r="87" spans="14:16" x14ac:dyDescent="0.3">
      <c r="N87"/>
      <c r="O87"/>
      <c r="P87"/>
    </row>
    <row r="88" spans="14:16" x14ac:dyDescent="0.3">
      <c r="N88"/>
      <c r="O88"/>
      <c r="P88"/>
    </row>
    <row r="89" spans="14:16" x14ac:dyDescent="0.3">
      <c r="N89"/>
      <c r="O89"/>
      <c r="P89"/>
    </row>
    <row r="90" spans="14:16" x14ac:dyDescent="0.3">
      <c r="N90"/>
      <c r="O90"/>
      <c r="P90"/>
    </row>
    <row r="91" spans="14:16" x14ac:dyDescent="0.3">
      <c r="N91"/>
      <c r="O91"/>
      <c r="P91"/>
    </row>
    <row r="92" spans="14:16" x14ac:dyDescent="0.3">
      <c r="N92"/>
      <c r="O92"/>
      <c r="P92"/>
    </row>
    <row r="93" spans="14:16" x14ac:dyDescent="0.3">
      <c r="N93"/>
      <c r="O93"/>
      <c r="P93"/>
    </row>
    <row r="94" spans="14:16" x14ac:dyDescent="0.3">
      <c r="N94"/>
      <c r="O94"/>
      <c r="P94"/>
    </row>
    <row r="95" spans="14:16" x14ac:dyDescent="0.3">
      <c r="N95"/>
      <c r="O95"/>
      <c r="P95"/>
    </row>
    <row r="96" spans="14:16" x14ac:dyDescent="0.3">
      <c r="N96"/>
      <c r="O96"/>
      <c r="P96"/>
    </row>
    <row r="97" spans="14:16" x14ac:dyDescent="0.3">
      <c r="N97"/>
      <c r="O97"/>
      <c r="P97"/>
    </row>
    <row r="98" spans="14:16" x14ac:dyDescent="0.3">
      <c r="N98"/>
      <c r="O98"/>
      <c r="P98"/>
    </row>
    <row r="99" spans="14:16" x14ac:dyDescent="0.3">
      <c r="N99"/>
      <c r="O99"/>
      <c r="P99"/>
    </row>
    <row r="100" spans="14:16" x14ac:dyDescent="0.3">
      <c r="N100"/>
      <c r="O100"/>
      <c r="P100"/>
    </row>
    <row r="101" spans="14:16" x14ac:dyDescent="0.3">
      <c r="N101"/>
      <c r="O101"/>
      <c r="P101"/>
    </row>
    <row r="102" spans="14:16" x14ac:dyDescent="0.3">
      <c r="N102"/>
      <c r="O102"/>
      <c r="P102"/>
    </row>
    <row r="103" spans="14:16" x14ac:dyDescent="0.3">
      <c r="N103"/>
      <c r="O103"/>
      <c r="P103"/>
    </row>
    <row r="104" spans="14:16" x14ac:dyDescent="0.3">
      <c r="N104"/>
      <c r="O104"/>
      <c r="P104"/>
    </row>
    <row r="105" spans="14:16" x14ac:dyDescent="0.3">
      <c r="N105"/>
      <c r="O105"/>
      <c r="P105"/>
    </row>
    <row r="106" spans="14:16" x14ac:dyDescent="0.3">
      <c r="N106"/>
      <c r="O106"/>
      <c r="P106"/>
    </row>
    <row r="107" spans="14:16" x14ac:dyDescent="0.3">
      <c r="N107"/>
      <c r="O107"/>
      <c r="P107"/>
    </row>
    <row r="108" spans="14:16" x14ac:dyDescent="0.3">
      <c r="N108"/>
      <c r="O108"/>
      <c r="P108"/>
    </row>
    <row r="109" spans="14:16" x14ac:dyDescent="0.3">
      <c r="N109"/>
      <c r="O109"/>
      <c r="P109"/>
    </row>
    <row r="110" spans="14:16" x14ac:dyDescent="0.3">
      <c r="N110"/>
      <c r="O110"/>
      <c r="P110"/>
    </row>
    <row r="111" spans="14:16" x14ac:dyDescent="0.3">
      <c r="N111"/>
      <c r="O111"/>
      <c r="P111"/>
    </row>
    <row r="112" spans="14:16" x14ac:dyDescent="0.3">
      <c r="N112"/>
      <c r="O112"/>
      <c r="P112"/>
    </row>
    <row r="113" spans="14:16" x14ac:dyDescent="0.3">
      <c r="N113"/>
      <c r="O113"/>
      <c r="P113"/>
    </row>
    <row r="114" spans="14:16" x14ac:dyDescent="0.3">
      <c r="N114"/>
      <c r="O114"/>
      <c r="P114"/>
    </row>
    <row r="115" spans="14:16" x14ac:dyDescent="0.3">
      <c r="N115"/>
      <c r="O115"/>
      <c r="P115"/>
    </row>
    <row r="116" spans="14:16" x14ac:dyDescent="0.3">
      <c r="N116"/>
      <c r="O116"/>
      <c r="P116"/>
    </row>
    <row r="117" spans="14:16" x14ac:dyDescent="0.3">
      <c r="N117"/>
      <c r="O117"/>
      <c r="P117"/>
    </row>
    <row r="118" spans="14:16" x14ac:dyDescent="0.3">
      <c r="N118"/>
      <c r="O118"/>
      <c r="P118"/>
    </row>
    <row r="119" spans="14:16" x14ac:dyDescent="0.3">
      <c r="N119"/>
      <c r="O119"/>
      <c r="P119"/>
    </row>
    <row r="120" spans="14:16" x14ac:dyDescent="0.3">
      <c r="N120"/>
      <c r="O120"/>
      <c r="P120"/>
    </row>
    <row r="121" spans="14:16" x14ac:dyDescent="0.3">
      <c r="N121"/>
      <c r="O121"/>
      <c r="P121"/>
    </row>
    <row r="122" spans="14:16" x14ac:dyDescent="0.3">
      <c r="N122"/>
      <c r="O122"/>
      <c r="P122"/>
    </row>
    <row r="123" spans="14:16" x14ac:dyDescent="0.3">
      <c r="N123"/>
      <c r="O123"/>
      <c r="P123"/>
    </row>
    <row r="124" spans="14:16" x14ac:dyDescent="0.3">
      <c r="N124"/>
      <c r="O124"/>
      <c r="P124"/>
    </row>
    <row r="125" spans="14:16" x14ac:dyDescent="0.3">
      <c r="N125"/>
      <c r="O125"/>
      <c r="P125"/>
    </row>
    <row r="126" spans="14:16" x14ac:dyDescent="0.3">
      <c r="N126"/>
      <c r="O126"/>
      <c r="P126"/>
    </row>
    <row r="127" spans="14:16" x14ac:dyDescent="0.3">
      <c r="N127"/>
      <c r="O127"/>
      <c r="P127"/>
    </row>
    <row r="128" spans="14:16" x14ac:dyDescent="0.3">
      <c r="N128"/>
      <c r="O128"/>
      <c r="P128"/>
    </row>
    <row r="129" spans="14:16" x14ac:dyDescent="0.3">
      <c r="N129"/>
      <c r="O129"/>
      <c r="P129"/>
    </row>
    <row r="130" spans="14:16" x14ac:dyDescent="0.3">
      <c r="N130"/>
      <c r="O130"/>
      <c r="P130"/>
    </row>
    <row r="131" spans="14:16" x14ac:dyDescent="0.3">
      <c r="N131"/>
      <c r="O131"/>
      <c r="P131"/>
    </row>
    <row r="132" spans="14:16" x14ac:dyDescent="0.3">
      <c r="N132"/>
      <c r="O132"/>
      <c r="P132"/>
    </row>
    <row r="133" spans="14:16" x14ac:dyDescent="0.3">
      <c r="N133"/>
      <c r="O133"/>
      <c r="P133"/>
    </row>
    <row r="134" spans="14:16" x14ac:dyDescent="0.3">
      <c r="N134"/>
      <c r="O134"/>
      <c r="P134"/>
    </row>
    <row r="135" spans="14:16" x14ac:dyDescent="0.3">
      <c r="N135"/>
      <c r="O135"/>
      <c r="P135"/>
    </row>
    <row r="136" spans="14:16" x14ac:dyDescent="0.3">
      <c r="N136"/>
      <c r="O136"/>
      <c r="P136"/>
    </row>
    <row r="137" spans="14:16" x14ac:dyDescent="0.3">
      <c r="N137"/>
      <c r="O137"/>
      <c r="P137"/>
    </row>
    <row r="138" spans="14:16" x14ac:dyDescent="0.3">
      <c r="N138"/>
      <c r="O138"/>
      <c r="P138"/>
    </row>
    <row r="139" spans="14:16" x14ac:dyDescent="0.3">
      <c r="N139"/>
      <c r="O139"/>
      <c r="P139"/>
    </row>
    <row r="140" spans="14:16" x14ac:dyDescent="0.3">
      <c r="N140"/>
      <c r="O140"/>
      <c r="P140"/>
    </row>
    <row r="141" spans="14:16" x14ac:dyDescent="0.3">
      <c r="N141"/>
      <c r="O141"/>
      <c r="P141"/>
    </row>
    <row r="142" spans="14:16" x14ac:dyDescent="0.3">
      <c r="N142"/>
      <c r="O142"/>
      <c r="P142"/>
    </row>
    <row r="143" spans="14:16" x14ac:dyDescent="0.3">
      <c r="N143"/>
      <c r="O143"/>
      <c r="P143"/>
    </row>
    <row r="144" spans="14:16" x14ac:dyDescent="0.3">
      <c r="N144"/>
      <c r="O144"/>
      <c r="P144"/>
    </row>
    <row r="145" spans="14:16" x14ac:dyDescent="0.3">
      <c r="N145"/>
      <c r="O145"/>
      <c r="P145"/>
    </row>
    <row r="146" spans="14:16" x14ac:dyDescent="0.3">
      <c r="N146"/>
      <c r="O146"/>
      <c r="P146"/>
    </row>
    <row r="147" spans="14:16" x14ac:dyDescent="0.3">
      <c r="N147"/>
      <c r="O147"/>
      <c r="P147"/>
    </row>
    <row r="148" spans="14:16" x14ac:dyDescent="0.3">
      <c r="N148"/>
      <c r="O148"/>
      <c r="P148"/>
    </row>
    <row r="149" spans="14:16" x14ac:dyDescent="0.3">
      <c r="N149"/>
      <c r="O149"/>
      <c r="P149"/>
    </row>
    <row r="150" spans="14:16" x14ac:dyDescent="0.3">
      <c r="N150"/>
      <c r="O150"/>
      <c r="P150"/>
    </row>
    <row r="151" spans="14:16" x14ac:dyDescent="0.3">
      <c r="N151"/>
      <c r="O151"/>
      <c r="P151"/>
    </row>
    <row r="152" spans="14:16" x14ac:dyDescent="0.3">
      <c r="N152"/>
      <c r="O152"/>
      <c r="P152"/>
    </row>
    <row r="153" spans="14:16" x14ac:dyDescent="0.3">
      <c r="N153"/>
      <c r="O153"/>
      <c r="P153"/>
    </row>
    <row r="154" spans="14:16" x14ac:dyDescent="0.3">
      <c r="N154"/>
      <c r="O154"/>
      <c r="P154"/>
    </row>
    <row r="155" spans="14:16" x14ac:dyDescent="0.3">
      <c r="N155"/>
      <c r="O155"/>
      <c r="P155"/>
    </row>
    <row r="156" spans="14:16" x14ac:dyDescent="0.3">
      <c r="N156"/>
      <c r="O156"/>
      <c r="P156"/>
    </row>
    <row r="157" spans="14:16" x14ac:dyDescent="0.3">
      <c r="N157"/>
      <c r="O157"/>
      <c r="P157"/>
    </row>
    <row r="158" spans="14:16" x14ac:dyDescent="0.3">
      <c r="N158"/>
      <c r="O158"/>
      <c r="P158"/>
    </row>
    <row r="159" spans="14:16" x14ac:dyDescent="0.3">
      <c r="N159"/>
      <c r="O159"/>
      <c r="P159"/>
    </row>
    <row r="160" spans="14:16" x14ac:dyDescent="0.3">
      <c r="N160"/>
      <c r="O160"/>
      <c r="P160"/>
    </row>
    <row r="161" spans="14:16" x14ac:dyDescent="0.3">
      <c r="N161"/>
      <c r="O161"/>
      <c r="P161"/>
    </row>
    <row r="162" spans="14:16" x14ac:dyDescent="0.3">
      <c r="N162"/>
      <c r="O162"/>
      <c r="P162"/>
    </row>
    <row r="163" spans="14:16" x14ac:dyDescent="0.3">
      <c r="N163"/>
      <c r="O163"/>
      <c r="P163"/>
    </row>
    <row r="164" spans="14:16" x14ac:dyDescent="0.3">
      <c r="N164"/>
      <c r="O164"/>
      <c r="P164"/>
    </row>
    <row r="165" spans="14:16" x14ac:dyDescent="0.3">
      <c r="N165"/>
      <c r="O165"/>
      <c r="P165"/>
    </row>
    <row r="166" spans="14:16" x14ac:dyDescent="0.3">
      <c r="N166"/>
      <c r="O166"/>
      <c r="P166"/>
    </row>
    <row r="167" spans="14:16" x14ac:dyDescent="0.3">
      <c r="N167"/>
      <c r="O167"/>
      <c r="P167"/>
    </row>
    <row r="168" spans="14:16" x14ac:dyDescent="0.3">
      <c r="N168"/>
      <c r="O168"/>
      <c r="P168"/>
    </row>
    <row r="169" spans="14:16" x14ac:dyDescent="0.3">
      <c r="N169"/>
      <c r="O169"/>
      <c r="P169"/>
    </row>
    <row r="170" spans="14:16" x14ac:dyDescent="0.3">
      <c r="N170"/>
      <c r="O170"/>
      <c r="P170"/>
    </row>
    <row r="171" spans="14:16" x14ac:dyDescent="0.3">
      <c r="N171"/>
      <c r="O171"/>
      <c r="P171"/>
    </row>
    <row r="172" spans="14:16" x14ac:dyDescent="0.3">
      <c r="N172"/>
      <c r="O172"/>
      <c r="P172"/>
    </row>
    <row r="173" spans="14:16" x14ac:dyDescent="0.3">
      <c r="N173"/>
      <c r="O173"/>
      <c r="P173"/>
    </row>
    <row r="174" spans="14:16" x14ac:dyDescent="0.3">
      <c r="N174"/>
      <c r="O174"/>
      <c r="P174"/>
    </row>
    <row r="175" spans="14:16" x14ac:dyDescent="0.3">
      <c r="N175"/>
      <c r="O175"/>
      <c r="P175"/>
    </row>
    <row r="176" spans="14:16" x14ac:dyDescent="0.3">
      <c r="N176"/>
      <c r="O176"/>
      <c r="P176"/>
    </row>
    <row r="177" spans="14:16" x14ac:dyDescent="0.3">
      <c r="N177"/>
      <c r="O177"/>
      <c r="P177"/>
    </row>
    <row r="178" spans="14:16" x14ac:dyDescent="0.3">
      <c r="N178"/>
      <c r="O178"/>
      <c r="P178"/>
    </row>
    <row r="179" spans="14:16" x14ac:dyDescent="0.3">
      <c r="N179"/>
      <c r="O179"/>
      <c r="P179"/>
    </row>
    <row r="180" spans="14:16" x14ac:dyDescent="0.3">
      <c r="N180"/>
      <c r="O180"/>
      <c r="P180"/>
    </row>
    <row r="181" spans="14:16" x14ac:dyDescent="0.3">
      <c r="N181"/>
      <c r="O181"/>
      <c r="P181"/>
    </row>
    <row r="182" spans="14:16" x14ac:dyDescent="0.3">
      <c r="N182"/>
      <c r="O182"/>
      <c r="P182"/>
    </row>
    <row r="183" spans="14:16" x14ac:dyDescent="0.3">
      <c r="N183"/>
      <c r="O183"/>
      <c r="P183"/>
    </row>
    <row r="184" spans="14:16" x14ac:dyDescent="0.3">
      <c r="N184"/>
      <c r="O184"/>
      <c r="P184"/>
    </row>
    <row r="185" spans="14:16" x14ac:dyDescent="0.3">
      <c r="N185"/>
      <c r="O185"/>
      <c r="P185"/>
    </row>
    <row r="186" spans="14:16" x14ac:dyDescent="0.3">
      <c r="N186"/>
      <c r="O186"/>
      <c r="P186"/>
    </row>
    <row r="187" spans="14:16" x14ac:dyDescent="0.3">
      <c r="N187"/>
      <c r="O187"/>
      <c r="P187"/>
    </row>
    <row r="188" spans="14:16" x14ac:dyDescent="0.3">
      <c r="N188"/>
      <c r="O188"/>
      <c r="P188"/>
    </row>
    <row r="189" spans="14:16" x14ac:dyDescent="0.3">
      <c r="N189"/>
      <c r="O189"/>
      <c r="P189"/>
    </row>
    <row r="190" spans="14:16" x14ac:dyDescent="0.3">
      <c r="N190"/>
      <c r="O190"/>
      <c r="P190"/>
    </row>
    <row r="191" spans="14:16" x14ac:dyDescent="0.3">
      <c r="N191"/>
      <c r="O191"/>
      <c r="P191"/>
    </row>
    <row r="192" spans="14:16" x14ac:dyDescent="0.3">
      <c r="N192"/>
      <c r="O192"/>
      <c r="P192"/>
    </row>
    <row r="193" spans="14:16" x14ac:dyDescent="0.3">
      <c r="N193"/>
      <c r="O193"/>
      <c r="P193"/>
    </row>
    <row r="194" spans="14:16" x14ac:dyDescent="0.3">
      <c r="N194"/>
      <c r="O194"/>
      <c r="P194"/>
    </row>
    <row r="195" spans="14:16" x14ac:dyDescent="0.3">
      <c r="N195"/>
      <c r="O195"/>
      <c r="P195"/>
    </row>
    <row r="196" spans="14:16" x14ac:dyDescent="0.3">
      <c r="N196"/>
      <c r="O196"/>
      <c r="P196"/>
    </row>
    <row r="197" spans="14:16" x14ac:dyDescent="0.3">
      <c r="N197"/>
      <c r="O197"/>
      <c r="P197"/>
    </row>
    <row r="198" spans="14:16" x14ac:dyDescent="0.3">
      <c r="N198"/>
      <c r="O198"/>
      <c r="P198"/>
    </row>
    <row r="199" spans="14:16" x14ac:dyDescent="0.3">
      <c r="N199"/>
      <c r="O199"/>
      <c r="P199"/>
    </row>
    <row r="200" spans="14:16" x14ac:dyDescent="0.3">
      <c r="N200"/>
      <c r="O200"/>
      <c r="P200"/>
    </row>
    <row r="201" spans="14:16" x14ac:dyDescent="0.3">
      <c r="N201"/>
      <c r="O201"/>
      <c r="P201"/>
    </row>
    <row r="202" spans="14:16" x14ac:dyDescent="0.3">
      <c r="N202"/>
      <c r="O202"/>
      <c r="P202"/>
    </row>
    <row r="203" spans="14:16" x14ac:dyDescent="0.3">
      <c r="N203"/>
      <c r="O203"/>
      <c r="P203"/>
    </row>
    <row r="204" spans="14:16" x14ac:dyDescent="0.3">
      <c r="N204"/>
      <c r="O204"/>
      <c r="P204"/>
    </row>
    <row r="205" spans="14:16" x14ac:dyDescent="0.3">
      <c r="N205"/>
      <c r="O205"/>
      <c r="P205"/>
    </row>
    <row r="206" spans="14:16" x14ac:dyDescent="0.3">
      <c r="N206"/>
      <c r="O206"/>
      <c r="P206"/>
    </row>
    <row r="207" spans="14:16" x14ac:dyDescent="0.3">
      <c r="N207"/>
      <c r="O207"/>
      <c r="P207"/>
    </row>
    <row r="208" spans="14:16" x14ac:dyDescent="0.3">
      <c r="N208"/>
      <c r="O208"/>
      <c r="P208"/>
    </row>
    <row r="209" spans="14:16" x14ac:dyDescent="0.3">
      <c r="N209"/>
      <c r="O209"/>
      <c r="P209"/>
    </row>
    <row r="210" spans="14:16" x14ac:dyDescent="0.3">
      <c r="N210"/>
      <c r="O210"/>
      <c r="P210"/>
    </row>
    <row r="211" spans="14:16" x14ac:dyDescent="0.3">
      <c r="N211"/>
      <c r="O211"/>
      <c r="P211"/>
    </row>
    <row r="212" spans="14:16" x14ac:dyDescent="0.3">
      <c r="N212"/>
      <c r="O212"/>
      <c r="P212"/>
    </row>
    <row r="213" spans="14:16" x14ac:dyDescent="0.3">
      <c r="N213"/>
      <c r="O213"/>
      <c r="P213"/>
    </row>
    <row r="214" spans="14:16" x14ac:dyDescent="0.3">
      <c r="N214"/>
      <c r="O214"/>
      <c r="P214"/>
    </row>
    <row r="215" spans="14:16" x14ac:dyDescent="0.3">
      <c r="N215"/>
      <c r="O215"/>
      <c r="P215"/>
    </row>
    <row r="216" spans="14:16" x14ac:dyDescent="0.3">
      <c r="N216"/>
      <c r="O216"/>
      <c r="P216"/>
    </row>
    <row r="217" spans="14:16" x14ac:dyDescent="0.3">
      <c r="N217"/>
      <c r="O217"/>
      <c r="P217"/>
    </row>
    <row r="218" spans="14:16" x14ac:dyDescent="0.3">
      <c r="N218"/>
      <c r="O218"/>
      <c r="P218"/>
    </row>
    <row r="219" spans="14:16" x14ac:dyDescent="0.3">
      <c r="N219"/>
      <c r="O219"/>
      <c r="P219"/>
    </row>
    <row r="220" spans="14:16" x14ac:dyDescent="0.3">
      <c r="N220"/>
      <c r="O220"/>
      <c r="P220"/>
    </row>
    <row r="221" spans="14:16" x14ac:dyDescent="0.3">
      <c r="N221"/>
      <c r="O221"/>
      <c r="P221"/>
    </row>
    <row r="222" spans="14:16" x14ac:dyDescent="0.3">
      <c r="N222"/>
      <c r="O222"/>
      <c r="P222"/>
    </row>
    <row r="223" spans="14:16" x14ac:dyDescent="0.3">
      <c r="N223"/>
      <c r="O223"/>
      <c r="P223"/>
    </row>
    <row r="224" spans="14:16" x14ac:dyDescent="0.3">
      <c r="N224"/>
      <c r="O224"/>
      <c r="P224"/>
    </row>
    <row r="225" spans="14:16" x14ac:dyDescent="0.3">
      <c r="N225"/>
      <c r="O225"/>
      <c r="P225"/>
    </row>
    <row r="226" spans="14:16" x14ac:dyDescent="0.3">
      <c r="N226"/>
      <c r="O226"/>
      <c r="P226"/>
    </row>
    <row r="227" spans="14:16" x14ac:dyDescent="0.3">
      <c r="N227"/>
      <c r="O227"/>
      <c r="P227"/>
    </row>
    <row r="228" spans="14:16" x14ac:dyDescent="0.3">
      <c r="N228"/>
      <c r="O228"/>
      <c r="P228"/>
    </row>
    <row r="229" spans="14:16" x14ac:dyDescent="0.3">
      <c r="N229"/>
      <c r="O229"/>
      <c r="P229"/>
    </row>
    <row r="230" spans="14:16" x14ac:dyDescent="0.3">
      <c r="N230"/>
      <c r="O230"/>
      <c r="P230"/>
    </row>
    <row r="231" spans="14:16" x14ac:dyDescent="0.3">
      <c r="N231"/>
      <c r="O231"/>
      <c r="P231"/>
    </row>
    <row r="232" spans="14:16" x14ac:dyDescent="0.3">
      <c r="N232"/>
      <c r="O232"/>
      <c r="P232"/>
    </row>
    <row r="233" spans="14:16" x14ac:dyDescent="0.3">
      <c r="N233"/>
      <c r="O233"/>
      <c r="P233"/>
    </row>
    <row r="234" spans="14:16" x14ac:dyDescent="0.3">
      <c r="N234"/>
      <c r="O234"/>
      <c r="P234"/>
    </row>
    <row r="235" spans="14:16" x14ac:dyDescent="0.3">
      <c r="N235"/>
      <c r="O235"/>
      <c r="P235"/>
    </row>
    <row r="236" spans="14:16" x14ac:dyDescent="0.3">
      <c r="N236"/>
      <c r="O236"/>
      <c r="P236"/>
    </row>
    <row r="237" spans="14:16" x14ac:dyDescent="0.3">
      <c r="N237"/>
      <c r="O237"/>
      <c r="P237"/>
    </row>
    <row r="238" spans="14:16" x14ac:dyDescent="0.3">
      <c r="N238"/>
      <c r="O238"/>
      <c r="P238"/>
    </row>
    <row r="239" spans="14:16" x14ac:dyDescent="0.3">
      <c r="N239"/>
      <c r="O239"/>
      <c r="P239"/>
    </row>
    <row r="240" spans="14:16" x14ac:dyDescent="0.3">
      <c r="N240"/>
      <c r="O240"/>
      <c r="P240"/>
    </row>
    <row r="241" spans="14:16" x14ac:dyDescent="0.3">
      <c r="N241"/>
      <c r="O241"/>
      <c r="P241"/>
    </row>
    <row r="242" spans="14:16" x14ac:dyDescent="0.3">
      <c r="N242"/>
      <c r="O242"/>
      <c r="P242"/>
    </row>
    <row r="243" spans="14:16" x14ac:dyDescent="0.3">
      <c r="N243"/>
      <c r="O243"/>
      <c r="P243"/>
    </row>
    <row r="244" spans="14:16" x14ac:dyDescent="0.3">
      <c r="N244"/>
      <c r="O244"/>
      <c r="P244"/>
    </row>
    <row r="245" spans="14:16" x14ac:dyDescent="0.3">
      <c r="N245"/>
      <c r="O245"/>
      <c r="P245"/>
    </row>
    <row r="246" spans="14:16" x14ac:dyDescent="0.3">
      <c r="N246"/>
      <c r="O246"/>
      <c r="P246"/>
    </row>
    <row r="247" spans="14:16" x14ac:dyDescent="0.3">
      <c r="N247"/>
      <c r="O247"/>
      <c r="P247"/>
    </row>
    <row r="248" spans="14:16" x14ac:dyDescent="0.3">
      <c r="N248"/>
      <c r="O248"/>
      <c r="P248"/>
    </row>
    <row r="249" spans="14:16" x14ac:dyDescent="0.3">
      <c r="N249"/>
      <c r="O249"/>
      <c r="P249"/>
    </row>
    <row r="250" spans="14:16" x14ac:dyDescent="0.3">
      <c r="N250"/>
      <c r="O250"/>
      <c r="P250"/>
    </row>
    <row r="251" spans="14:16" x14ac:dyDescent="0.3">
      <c r="N251"/>
      <c r="O251"/>
      <c r="P251"/>
    </row>
    <row r="252" spans="14:16" x14ac:dyDescent="0.3">
      <c r="N252"/>
      <c r="O252"/>
      <c r="P252"/>
    </row>
    <row r="253" spans="14:16" x14ac:dyDescent="0.3">
      <c r="N253"/>
      <c r="O253"/>
      <c r="P253"/>
    </row>
    <row r="254" spans="14:16" x14ac:dyDescent="0.3">
      <c r="N254"/>
      <c r="O254"/>
      <c r="P254"/>
    </row>
    <row r="255" spans="14:16" x14ac:dyDescent="0.3">
      <c r="N255"/>
      <c r="O255"/>
      <c r="P255"/>
    </row>
    <row r="256" spans="14:16" x14ac:dyDescent="0.3">
      <c r="N256"/>
      <c r="O256"/>
      <c r="P256"/>
    </row>
    <row r="257" spans="14:16" x14ac:dyDescent="0.3">
      <c r="N257"/>
      <c r="O257"/>
      <c r="P257"/>
    </row>
    <row r="258" spans="14:16" x14ac:dyDescent="0.3">
      <c r="N258"/>
      <c r="O258"/>
      <c r="P258"/>
    </row>
    <row r="259" spans="14:16" x14ac:dyDescent="0.3">
      <c r="N259"/>
      <c r="O259"/>
      <c r="P259"/>
    </row>
    <row r="260" spans="14:16" x14ac:dyDescent="0.3">
      <c r="N260"/>
      <c r="O260"/>
      <c r="P260"/>
    </row>
    <row r="261" spans="14:16" x14ac:dyDescent="0.3">
      <c r="N261"/>
      <c r="O261"/>
      <c r="P261"/>
    </row>
    <row r="262" spans="14:16" x14ac:dyDescent="0.3">
      <c r="N262"/>
      <c r="O262"/>
      <c r="P262"/>
    </row>
    <row r="263" spans="14:16" x14ac:dyDescent="0.3">
      <c r="N263"/>
      <c r="O263"/>
      <c r="P263"/>
    </row>
    <row r="264" spans="14:16" x14ac:dyDescent="0.3">
      <c r="N264"/>
      <c r="O264"/>
      <c r="P264"/>
    </row>
    <row r="265" spans="14:16" x14ac:dyDescent="0.3">
      <c r="N265"/>
      <c r="O265"/>
      <c r="P265"/>
    </row>
    <row r="266" spans="14:16" x14ac:dyDescent="0.3">
      <c r="N266"/>
      <c r="O266"/>
      <c r="P266"/>
    </row>
    <row r="267" spans="14:16" x14ac:dyDescent="0.3">
      <c r="N267"/>
      <c r="O267"/>
      <c r="P267"/>
    </row>
    <row r="268" spans="14:16" x14ac:dyDescent="0.3">
      <c r="N268"/>
      <c r="O268"/>
      <c r="P268"/>
    </row>
    <row r="269" spans="14:16" x14ac:dyDescent="0.3">
      <c r="N269"/>
      <c r="O269"/>
      <c r="P269"/>
    </row>
    <row r="270" spans="14:16" x14ac:dyDescent="0.3">
      <c r="N270"/>
      <c r="O270"/>
      <c r="P270"/>
    </row>
    <row r="271" spans="14:16" x14ac:dyDescent="0.3">
      <c r="N271"/>
      <c r="O271"/>
      <c r="P271"/>
    </row>
    <row r="272" spans="14:16" x14ac:dyDescent="0.3">
      <c r="N272"/>
      <c r="O272"/>
      <c r="P272"/>
    </row>
    <row r="273" spans="14:16" x14ac:dyDescent="0.3">
      <c r="N273"/>
      <c r="O273"/>
      <c r="P273"/>
    </row>
    <row r="274" spans="14:16" x14ac:dyDescent="0.3">
      <c r="N274"/>
      <c r="O274"/>
      <c r="P274"/>
    </row>
    <row r="275" spans="14:16" x14ac:dyDescent="0.3">
      <c r="N275"/>
      <c r="O275"/>
      <c r="P275"/>
    </row>
    <row r="276" spans="14:16" x14ac:dyDescent="0.3">
      <c r="N276"/>
      <c r="O276"/>
      <c r="P276"/>
    </row>
    <row r="277" spans="14:16" x14ac:dyDescent="0.3">
      <c r="N277"/>
      <c r="O277"/>
      <c r="P277"/>
    </row>
    <row r="278" spans="14:16" x14ac:dyDescent="0.3">
      <c r="N278"/>
      <c r="O278"/>
      <c r="P278"/>
    </row>
    <row r="279" spans="14:16" x14ac:dyDescent="0.3">
      <c r="N279"/>
      <c r="O279"/>
      <c r="P279"/>
    </row>
    <row r="280" spans="14:16" x14ac:dyDescent="0.3">
      <c r="N280"/>
      <c r="O280"/>
      <c r="P280"/>
    </row>
    <row r="281" spans="14:16" x14ac:dyDescent="0.3">
      <c r="N281"/>
      <c r="O281"/>
      <c r="P281"/>
    </row>
    <row r="282" spans="14:16" x14ac:dyDescent="0.3">
      <c r="N282"/>
      <c r="O282"/>
      <c r="P282"/>
    </row>
    <row r="283" spans="14:16" x14ac:dyDescent="0.3">
      <c r="N283"/>
      <c r="O283"/>
      <c r="P283"/>
    </row>
    <row r="284" spans="14:16" x14ac:dyDescent="0.3">
      <c r="N284"/>
      <c r="O284"/>
      <c r="P284"/>
    </row>
    <row r="285" spans="14:16" x14ac:dyDescent="0.3">
      <c r="N285"/>
      <c r="O285"/>
      <c r="P285"/>
    </row>
    <row r="286" spans="14:16" x14ac:dyDescent="0.3">
      <c r="N286"/>
      <c r="O286"/>
      <c r="P286"/>
    </row>
    <row r="287" spans="14:16" x14ac:dyDescent="0.3">
      <c r="N287"/>
      <c r="O287"/>
      <c r="P287"/>
    </row>
    <row r="288" spans="14:16" x14ac:dyDescent="0.3">
      <c r="N288"/>
      <c r="O288"/>
      <c r="P288"/>
    </row>
    <row r="289" spans="14:16" x14ac:dyDescent="0.3">
      <c r="N289"/>
      <c r="O289"/>
      <c r="P289"/>
    </row>
    <row r="290" spans="14:16" x14ac:dyDescent="0.3">
      <c r="N290"/>
      <c r="O290"/>
      <c r="P290"/>
    </row>
    <row r="291" spans="14:16" x14ac:dyDescent="0.3">
      <c r="N291"/>
      <c r="O291"/>
      <c r="P291"/>
    </row>
    <row r="292" spans="14:16" x14ac:dyDescent="0.3">
      <c r="N292"/>
      <c r="O292"/>
      <c r="P292"/>
    </row>
    <row r="293" spans="14:16" x14ac:dyDescent="0.3">
      <c r="N293"/>
      <c r="O293"/>
      <c r="P293"/>
    </row>
    <row r="294" spans="14:16" x14ac:dyDescent="0.3">
      <c r="N294"/>
      <c r="O294"/>
      <c r="P294"/>
    </row>
    <row r="295" spans="14:16" x14ac:dyDescent="0.3">
      <c r="N295"/>
      <c r="O295"/>
      <c r="P295"/>
    </row>
    <row r="296" spans="14:16" x14ac:dyDescent="0.3">
      <c r="N296"/>
      <c r="O296"/>
      <c r="P296"/>
    </row>
    <row r="297" spans="14:16" x14ac:dyDescent="0.3">
      <c r="N297"/>
      <c r="O297"/>
      <c r="P297"/>
    </row>
    <row r="298" spans="14:16" x14ac:dyDescent="0.3">
      <c r="N298"/>
      <c r="O298"/>
      <c r="P298"/>
    </row>
    <row r="299" spans="14:16" x14ac:dyDescent="0.3">
      <c r="N299"/>
      <c r="O299"/>
      <c r="P299"/>
    </row>
    <row r="300" spans="14:16" x14ac:dyDescent="0.3">
      <c r="N300"/>
      <c r="O300"/>
      <c r="P300"/>
    </row>
    <row r="301" spans="14:16" x14ac:dyDescent="0.3">
      <c r="N301"/>
      <c r="O301"/>
      <c r="P301"/>
    </row>
    <row r="302" spans="14:16" x14ac:dyDescent="0.3">
      <c r="N302"/>
      <c r="O302"/>
      <c r="P302"/>
    </row>
    <row r="303" spans="14:16" x14ac:dyDescent="0.3">
      <c r="N303"/>
      <c r="O303"/>
      <c r="P303"/>
    </row>
    <row r="304" spans="14:16" x14ac:dyDescent="0.3">
      <c r="N304"/>
      <c r="O304"/>
      <c r="P304"/>
    </row>
    <row r="305" spans="14:16" x14ac:dyDescent="0.3">
      <c r="N305"/>
      <c r="O305"/>
      <c r="P305"/>
    </row>
    <row r="306" spans="14:16" x14ac:dyDescent="0.3">
      <c r="N306"/>
      <c r="O306"/>
      <c r="P306"/>
    </row>
    <row r="307" spans="14:16" x14ac:dyDescent="0.3">
      <c r="N307"/>
      <c r="O307"/>
      <c r="P307"/>
    </row>
    <row r="308" spans="14:16" x14ac:dyDescent="0.3">
      <c r="N308"/>
      <c r="O308"/>
      <c r="P308"/>
    </row>
    <row r="309" spans="14:16" x14ac:dyDescent="0.3">
      <c r="N309"/>
      <c r="O309"/>
      <c r="P309"/>
    </row>
    <row r="310" spans="14:16" x14ac:dyDescent="0.3">
      <c r="N310"/>
      <c r="O310"/>
      <c r="P310"/>
    </row>
    <row r="311" spans="14:16" x14ac:dyDescent="0.3">
      <c r="N311"/>
      <c r="O311"/>
      <c r="P311"/>
    </row>
    <row r="312" spans="14:16" x14ac:dyDescent="0.3">
      <c r="N312"/>
      <c r="O312"/>
      <c r="P312"/>
    </row>
    <row r="313" spans="14:16" x14ac:dyDescent="0.3">
      <c r="N313"/>
      <c r="O313"/>
      <c r="P313"/>
    </row>
    <row r="314" spans="14:16" x14ac:dyDescent="0.3">
      <c r="N314"/>
      <c r="O314"/>
      <c r="P314"/>
    </row>
    <row r="315" spans="14:16" x14ac:dyDescent="0.3">
      <c r="N315"/>
      <c r="O315"/>
      <c r="P315"/>
    </row>
    <row r="316" spans="14:16" x14ac:dyDescent="0.3">
      <c r="N316"/>
      <c r="O316"/>
      <c r="P316"/>
    </row>
    <row r="317" spans="14:16" x14ac:dyDescent="0.3">
      <c r="N317"/>
      <c r="O317"/>
      <c r="P317"/>
    </row>
    <row r="318" spans="14:16" x14ac:dyDescent="0.3">
      <c r="N318"/>
      <c r="O318"/>
      <c r="P318"/>
    </row>
    <row r="319" spans="14:16" x14ac:dyDescent="0.3">
      <c r="N319"/>
      <c r="O319"/>
      <c r="P319"/>
    </row>
    <row r="320" spans="14:16" x14ac:dyDescent="0.3">
      <c r="N320"/>
      <c r="O320"/>
      <c r="P320"/>
    </row>
    <row r="321" spans="14:16" x14ac:dyDescent="0.3">
      <c r="N321"/>
      <c r="O321"/>
      <c r="P321"/>
    </row>
    <row r="322" spans="14:16" x14ac:dyDescent="0.3">
      <c r="N322"/>
      <c r="O322"/>
      <c r="P322"/>
    </row>
    <row r="323" spans="14:16" x14ac:dyDescent="0.3">
      <c r="N323"/>
      <c r="O323"/>
      <c r="P323"/>
    </row>
    <row r="324" spans="14:16" x14ac:dyDescent="0.3">
      <c r="N324"/>
      <c r="O324"/>
      <c r="P324"/>
    </row>
    <row r="325" spans="14:16" x14ac:dyDescent="0.3">
      <c r="N325"/>
      <c r="O325"/>
      <c r="P325"/>
    </row>
    <row r="326" spans="14:16" x14ac:dyDescent="0.3">
      <c r="N326"/>
      <c r="O326"/>
      <c r="P326"/>
    </row>
    <row r="327" spans="14:16" x14ac:dyDescent="0.3">
      <c r="N327"/>
      <c r="O327"/>
      <c r="P327"/>
    </row>
    <row r="328" spans="14:16" x14ac:dyDescent="0.3">
      <c r="N328"/>
      <c r="O328"/>
      <c r="P328"/>
    </row>
    <row r="329" spans="14:16" x14ac:dyDescent="0.3">
      <c r="N329"/>
      <c r="O329"/>
      <c r="P329"/>
    </row>
    <row r="330" spans="14:16" x14ac:dyDescent="0.3">
      <c r="N330"/>
      <c r="O330"/>
      <c r="P330"/>
    </row>
    <row r="331" spans="14:16" x14ac:dyDescent="0.3">
      <c r="N331"/>
      <c r="O331"/>
      <c r="P331"/>
    </row>
    <row r="332" spans="14:16" x14ac:dyDescent="0.3">
      <c r="N332"/>
      <c r="O332"/>
      <c r="P332"/>
    </row>
    <row r="333" spans="14:16" x14ac:dyDescent="0.3">
      <c r="N333"/>
      <c r="O333"/>
      <c r="P333"/>
    </row>
    <row r="334" spans="14:16" x14ac:dyDescent="0.3">
      <c r="N334"/>
      <c r="O334"/>
      <c r="P334"/>
    </row>
    <row r="335" spans="14:16" x14ac:dyDescent="0.3">
      <c r="N335"/>
      <c r="O335"/>
      <c r="P335"/>
    </row>
    <row r="336" spans="14:16" x14ac:dyDescent="0.3">
      <c r="N336"/>
      <c r="O336"/>
      <c r="P336"/>
    </row>
    <row r="337" spans="14:16" x14ac:dyDescent="0.3">
      <c r="N337"/>
      <c r="O337"/>
      <c r="P337"/>
    </row>
    <row r="338" spans="14:16" x14ac:dyDescent="0.3">
      <c r="N338"/>
      <c r="O338"/>
      <c r="P338"/>
    </row>
    <row r="339" spans="14:16" x14ac:dyDescent="0.3">
      <c r="N339"/>
      <c r="O339"/>
      <c r="P339"/>
    </row>
    <row r="340" spans="14:16" x14ac:dyDescent="0.3">
      <c r="N340"/>
      <c r="O340"/>
      <c r="P340"/>
    </row>
    <row r="341" spans="14:16" x14ac:dyDescent="0.3">
      <c r="N341"/>
      <c r="O341"/>
      <c r="P341"/>
    </row>
    <row r="342" spans="14:16" x14ac:dyDescent="0.3">
      <c r="N342"/>
      <c r="O342"/>
      <c r="P342"/>
    </row>
    <row r="343" spans="14:16" x14ac:dyDescent="0.3">
      <c r="N343"/>
      <c r="O343"/>
      <c r="P343"/>
    </row>
    <row r="344" spans="14:16" x14ac:dyDescent="0.3">
      <c r="N344"/>
      <c r="O344"/>
      <c r="P344"/>
    </row>
    <row r="345" spans="14:16" x14ac:dyDescent="0.3">
      <c r="N345"/>
      <c r="O345"/>
      <c r="P345"/>
    </row>
    <row r="346" spans="14:16" x14ac:dyDescent="0.3">
      <c r="N346"/>
      <c r="O346"/>
      <c r="P346"/>
    </row>
    <row r="347" spans="14:16" x14ac:dyDescent="0.3">
      <c r="N347"/>
      <c r="O347"/>
      <c r="P347"/>
    </row>
    <row r="348" spans="14:16" x14ac:dyDescent="0.3">
      <c r="N348"/>
      <c r="O348"/>
      <c r="P348"/>
    </row>
    <row r="349" spans="14:16" x14ac:dyDescent="0.3">
      <c r="N349"/>
      <c r="O349"/>
      <c r="P349"/>
    </row>
    <row r="350" spans="14:16" x14ac:dyDescent="0.3">
      <c r="N350"/>
      <c r="O350"/>
      <c r="P350"/>
    </row>
    <row r="351" spans="14:16" x14ac:dyDescent="0.3">
      <c r="N351"/>
      <c r="O351"/>
      <c r="P351"/>
    </row>
    <row r="352" spans="14:16" x14ac:dyDescent="0.3">
      <c r="N352"/>
      <c r="O352"/>
      <c r="P352"/>
    </row>
    <row r="353" spans="14:16" x14ac:dyDescent="0.3">
      <c r="N353"/>
      <c r="O353"/>
      <c r="P353"/>
    </row>
    <row r="354" spans="14:16" x14ac:dyDescent="0.3">
      <c r="N354"/>
      <c r="O354"/>
      <c r="P354"/>
    </row>
    <row r="355" spans="14:16" x14ac:dyDescent="0.3">
      <c r="N355"/>
      <c r="O355"/>
      <c r="P355"/>
    </row>
    <row r="356" spans="14:16" x14ac:dyDescent="0.3">
      <c r="N356"/>
      <c r="O356"/>
      <c r="P356"/>
    </row>
    <row r="357" spans="14:16" x14ac:dyDescent="0.3">
      <c r="N357"/>
      <c r="O357"/>
      <c r="P357"/>
    </row>
    <row r="358" spans="14:16" x14ac:dyDescent="0.3">
      <c r="N358"/>
      <c r="O358"/>
      <c r="P358"/>
    </row>
    <row r="359" spans="14:16" x14ac:dyDescent="0.3">
      <c r="N359"/>
      <c r="O359"/>
      <c r="P359"/>
    </row>
    <row r="360" spans="14:16" x14ac:dyDescent="0.3">
      <c r="N360"/>
      <c r="O360"/>
      <c r="P360"/>
    </row>
    <row r="361" spans="14:16" x14ac:dyDescent="0.3">
      <c r="N361"/>
      <c r="O361"/>
      <c r="P361"/>
    </row>
    <row r="362" spans="14:16" x14ac:dyDescent="0.3">
      <c r="N362"/>
      <c r="O362"/>
      <c r="P362"/>
    </row>
    <row r="363" spans="14:16" x14ac:dyDescent="0.3">
      <c r="N363"/>
      <c r="O363"/>
      <c r="P363"/>
    </row>
    <row r="364" spans="14:16" x14ac:dyDescent="0.3">
      <c r="N364"/>
      <c r="O364"/>
      <c r="P364"/>
    </row>
    <row r="365" spans="14:16" x14ac:dyDescent="0.3">
      <c r="N365"/>
      <c r="O365"/>
      <c r="P365"/>
    </row>
    <row r="366" spans="14:16" x14ac:dyDescent="0.3">
      <c r="N366"/>
      <c r="O366"/>
      <c r="P366"/>
    </row>
    <row r="367" spans="14:16" x14ac:dyDescent="0.3">
      <c r="N367"/>
      <c r="O367"/>
      <c r="P367"/>
    </row>
    <row r="368" spans="14:16" x14ac:dyDescent="0.3">
      <c r="N368"/>
      <c r="O368"/>
      <c r="P368"/>
    </row>
    <row r="369" spans="14:16" x14ac:dyDescent="0.3">
      <c r="N369"/>
      <c r="O369"/>
      <c r="P369"/>
    </row>
    <row r="370" spans="14:16" x14ac:dyDescent="0.3">
      <c r="N370"/>
      <c r="O370"/>
      <c r="P370"/>
    </row>
    <row r="371" spans="14:16" x14ac:dyDescent="0.3">
      <c r="N371"/>
      <c r="O371"/>
      <c r="P371"/>
    </row>
    <row r="372" spans="14:16" x14ac:dyDescent="0.3">
      <c r="N372"/>
      <c r="O372"/>
      <c r="P372"/>
    </row>
    <row r="373" spans="14:16" x14ac:dyDescent="0.3">
      <c r="N373"/>
      <c r="O373"/>
      <c r="P373"/>
    </row>
    <row r="374" spans="14:16" x14ac:dyDescent="0.3">
      <c r="N374"/>
      <c r="O374"/>
      <c r="P374"/>
    </row>
    <row r="375" spans="14:16" x14ac:dyDescent="0.3">
      <c r="N375"/>
      <c r="O375"/>
      <c r="P375"/>
    </row>
    <row r="376" spans="14:16" x14ac:dyDescent="0.3">
      <c r="N376"/>
      <c r="O376"/>
      <c r="P376"/>
    </row>
    <row r="377" spans="14:16" x14ac:dyDescent="0.3">
      <c r="N377"/>
      <c r="O377"/>
      <c r="P377"/>
    </row>
    <row r="378" spans="14:16" x14ac:dyDescent="0.3">
      <c r="N378"/>
      <c r="O378"/>
      <c r="P378"/>
    </row>
    <row r="379" spans="14:16" x14ac:dyDescent="0.3">
      <c r="N379"/>
      <c r="O379"/>
      <c r="P379"/>
    </row>
    <row r="380" spans="14:16" x14ac:dyDescent="0.3">
      <c r="N380"/>
      <c r="O380"/>
      <c r="P380"/>
    </row>
    <row r="381" spans="14:16" x14ac:dyDescent="0.3">
      <c r="N381"/>
      <c r="O381"/>
      <c r="P381"/>
    </row>
    <row r="382" spans="14:16" x14ac:dyDescent="0.3">
      <c r="N382"/>
      <c r="O382"/>
      <c r="P382"/>
    </row>
    <row r="383" spans="14:16" x14ac:dyDescent="0.3">
      <c r="N383"/>
      <c r="O383"/>
      <c r="P383"/>
    </row>
    <row r="384" spans="14:16" x14ac:dyDescent="0.3">
      <c r="N384"/>
      <c r="O384"/>
      <c r="P384"/>
    </row>
    <row r="385" spans="14:16" x14ac:dyDescent="0.3">
      <c r="N385"/>
      <c r="O385"/>
      <c r="P385"/>
    </row>
    <row r="386" spans="14:16" x14ac:dyDescent="0.3">
      <c r="N386"/>
      <c r="O386"/>
      <c r="P386"/>
    </row>
    <row r="387" spans="14:16" x14ac:dyDescent="0.3">
      <c r="N387"/>
      <c r="O387"/>
      <c r="P387"/>
    </row>
    <row r="388" spans="14:16" x14ac:dyDescent="0.3">
      <c r="N388"/>
      <c r="O388"/>
      <c r="P388"/>
    </row>
    <row r="389" spans="14:16" x14ac:dyDescent="0.3">
      <c r="N389"/>
      <c r="O389"/>
      <c r="P389"/>
    </row>
    <row r="390" spans="14:16" x14ac:dyDescent="0.3">
      <c r="N390"/>
      <c r="O390"/>
      <c r="P390"/>
    </row>
    <row r="391" spans="14:16" x14ac:dyDescent="0.3">
      <c r="N391"/>
      <c r="O391"/>
      <c r="P391"/>
    </row>
    <row r="392" spans="14:16" x14ac:dyDescent="0.3">
      <c r="N392"/>
      <c r="O392"/>
      <c r="P392"/>
    </row>
    <row r="393" spans="14:16" x14ac:dyDescent="0.3">
      <c r="N393"/>
      <c r="O393"/>
      <c r="P393"/>
    </row>
    <row r="394" spans="14:16" x14ac:dyDescent="0.3">
      <c r="N394"/>
      <c r="O394"/>
      <c r="P394"/>
    </row>
    <row r="395" spans="14:16" x14ac:dyDescent="0.3">
      <c r="N395"/>
      <c r="O395"/>
      <c r="P395"/>
    </row>
    <row r="396" spans="14:16" x14ac:dyDescent="0.3">
      <c r="N396"/>
      <c r="O396"/>
      <c r="P396"/>
    </row>
    <row r="397" spans="14:16" x14ac:dyDescent="0.3">
      <c r="N397"/>
      <c r="O397"/>
      <c r="P397"/>
    </row>
    <row r="398" spans="14:16" x14ac:dyDescent="0.3">
      <c r="N398"/>
      <c r="O398"/>
      <c r="P398"/>
    </row>
    <row r="399" spans="14:16" x14ac:dyDescent="0.3">
      <c r="N399"/>
      <c r="O399"/>
      <c r="P399"/>
    </row>
    <row r="400" spans="14:16" x14ac:dyDescent="0.3">
      <c r="N400"/>
      <c r="O400"/>
      <c r="P400"/>
    </row>
    <row r="401" spans="14:16" x14ac:dyDescent="0.3">
      <c r="N401"/>
      <c r="O401"/>
      <c r="P401"/>
    </row>
    <row r="402" spans="14:16" x14ac:dyDescent="0.3">
      <c r="N402"/>
      <c r="O402"/>
      <c r="P402"/>
    </row>
    <row r="403" spans="14:16" x14ac:dyDescent="0.3">
      <c r="N403"/>
      <c r="O403"/>
      <c r="P403"/>
    </row>
    <row r="404" spans="14:16" x14ac:dyDescent="0.3">
      <c r="N404"/>
      <c r="O404"/>
      <c r="P404"/>
    </row>
    <row r="405" spans="14:16" x14ac:dyDescent="0.3">
      <c r="N405"/>
      <c r="O405"/>
      <c r="P405"/>
    </row>
    <row r="406" spans="14:16" x14ac:dyDescent="0.3">
      <c r="N406"/>
      <c r="O406"/>
      <c r="P406"/>
    </row>
    <row r="407" spans="14:16" x14ac:dyDescent="0.3">
      <c r="N407"/>
      <c r="O407"/>
      <c r="P407"/>
    </row>
    <row r="408" spans="14:16" x14ac:dyDescent="0.3">
      <c r="N408"/>
      <c r="O408"/>
      <c r="P408"/>
    </row>
    <row r="409" spans="14:16" x14ac:dyDescent="0.3">
      <c r="N409"/>
      <c r="O409"/>
      <c r="P409"/>
    </row>
    <row r="410" spans="14:16" x14ac:dyDescent="0.3">
      <c r="N410"/>
      <c r="O410"/>
      <c r="P410"/>
    </row>
    <row r="411" spans="14:16" x14ac:dyDescent="0.3">
      <c r="N411"/>
      <c r="O411"/>
      <c r="P411"/>
    </row>
    <row r="412" spans="14:16" x14ac:dyDescent="0.3">
      <c r="N412"/>
      <c r="O412"/>
      <c r="P412"/>
    </row>
    <row r="413" spans="14:16" x14ac:dyDescent="0.3">
      <c r="N413"/>
      <c r="O413"/>
      <c r="P413"/>
    </row>
    <row r="414" spans="14:16" x14ac:dyDescent="0.3">
      <c r="N414"/>
      <c r="O414"/>
      <c r="P414"/>
    </row>
    <row r="415" spans="14:16" x14ac:dyDescent="0.3">
      <c r="N415"/>
      <c r="O415"/>
      <c r="P415"/>
    </row>
    <row r="416" spans="14:16" x14ac:dyDescent="0.3">
      <c r="N416"/>
      <c r="O416"/>
      <c r="P416"/>
    </row>
    <row r="417" spans="14:16" x14ac:dyDescent="0.3">
      <c r="N417"/>
      <c r="O417"/>
      <c r="P417"/>
    </row>
    <row r="418" spans="14:16" x14ac:dyDescent="0.3">
      <c r="N418"/>
      <c r="O418"/>
      <c r="P418"/>
    </row>
    <row r="419" spans="14:16" x14ac:dyDescent="0.3">
      <c r="N419"/>
      <c r="O419"/>
      <c r="P419"/>
    </row>
    <row r="420" spans="14:16" x14ac:dyDescent="0.3">
      <c r="N420"/>
      <c r="O420"/>
      <c r="P420"/>
    </row>
    <row r="421" spans="14:16" x14ac:dyDescent="0.3">
      <c r="N421"/>
      <c r="O421"/>
      <c r="P421"/>
    </row>
    <row r="422" spans="14:16" x14ac:dyDescent="0.3">
      <c r="N422"/>
      <c r="O422"/>
      <c r="P422"/>
    </row>
    <row r="423" spans="14:16" x14ac:dyDescent="0.3">
      <c r="N423"/>
      <c r="O423"/>
      <c r="P423"/>
    </row>
    <row r="424" spans="14:16" x14ac:dyDescent="0.3">
      <c r="N424"/>
      <c r="O424"/>
      <c r="P424"/>
    </row>
    <row r="425" spans="14:16" x14ac:dyDescent="0.3">
      <c r="N425"/>
      <c r="O425"/>
      <c r="P425"/>
    </row>
    <row r="426" spans="14:16" x14ac:dyDescent="0.3">
      <c r="N426"/>
      <c r="O426"/>
      <c r="P426"/>
    </row>
    <row r="427" spans="14:16" x14ac:dyDescent="0.3">
      <c r="N427"/>
      <c r="O427"/>
      <c r="P427"/>
    </row>
    <row r="428" spans="14:16" x14ac:dyDescent="0.3">
      <c r="N428"/>
      <c r="O428"/>
      <c r="P428"/>
    </row>
    <row r="429" spans="14:16" x14ac:dyDescent="0.3">
      <c r="N429"/>
      <c r="O429"/>
      <c r="P429"/>
    </row>
    <row r="430" spans="14:16" x14ac:dyDescent="0.3">
      <c r="N430"/>
      <c r="O430"/>
      <c r="P430"/>
    </row>
    <row r="431" spans="14:16" x14ac:dyDescent="0.3">
      <c r="N431"/>
      <c r="O431"/>
      <c r="P431"/>
    </row>
    <row r="432" spans="14:16" x14ac:dyDescent="0.3">
      <c r="N432"/>
      <c r="O432"/>
      <c r="P432"/>
    </row>
    <row r="433" spans="14:16" x14ac:dyDescent="0.3">
      <c r="N433"/>
      <c r="O433"/>
      <c r="P433"/>
    </row>
    <row r="434" spans="14:16" x14ac:dyDescent="0.3">
      <c r="N434"/>
      <c r="O434"/>
      <c r="P434"/>
    </row>
    <row r="435" spans="14:16" x14ac:dyDescent="0.3">
      <c r="N435"/>
      <c r="O435"/>
      <c r="P435"/>
    </row>
    <row r="436" spans="14:16" x14ac:dyDescent="0.3">
      <c r="N436"/>
      <c r="O436"/>
      <c r="P436"/>
    </row>
    <row r="437" spans="14:16" x14ac:dyDescent="0.3">
      <c r="N437"/>
      <c r="O437"/>
      <c r="P437"/>
    </row>
    <row r="438" spans="14:16" x14ac:dyDescent="0.3">
      <c r="N438"/>
      <c r="O438"/>
      <c r="P438"/>
    </row>
    <row r="439" spans="14:16" x14ac:dyDescent="0.3">
      <c r="N439"/>
      <c r="O439"/>
      <c r="P439"/>
    </row>
    <row r="440" spans="14:16" x14ac:dyDescent="0.3">
      <c r="N440"/>
      <c r="O440"/>
      <c r="P440"/>
    </row>
    <row r="441" spans="14:16" x14ac:dyDescent="0.3">
      <c r="N441"/>
      <c r="O441"/>
      <c r="P441"/>
    </row>
    <row r="442" spans="14:16" x14ac:dyDescent="0.3">
      <c r="N442"/>
      <c r="O442"/>
      <c r="P442"/>
    </row>
    <row r="443" spans="14:16" x14ac:dyDescent="0.3">
      <c r="N443"/>
      <c r="O443"/>
      <c r="P443"/>
    </row>
    <row r="444" spans="14:16" x14ac:dyDescent="0.3">
      <c r="N444"/>
      <c r="O444"/>
      <c r="P444"/>
    </row>
    <row r="445" spans="14:16" x14ac:dyDescent="0.3">
      <c r="N445"/>
      <c r="O445"/>
      <c r="P445"/>
    </row>
    <row r="446" spans="14:16" x14ac:dyDescent="0.3">
      <c r="N446"/>
      <c r="O446"/>
      <c r="P446"/>
    </row>
    <row r="447" spans="14:16" x14ac:dyDescent="0.3">
      <c r="N447"/>
      <c r="O447"/>
      <c r="P447"/>
    </row>
    <row r="448" spans="14:16" x14ac:dyDescent="0.3">
      <c r="N448"/>
      <c r="O448"/>
      <c r="P448"/>
    </row>
    <row r="449" spans="14:16" x14ac:dyDescent="0.3">
      <c r="N449"/>
      <c r="O449"/>
      <c r="P449"/>
    </row>
    <row r="450" spans="14:16" x14ac:dyDescent="0.3">
      <c r="N450"/>
      <c r="O450"/>
      <c r="P450"/>
    </row>
    <row r="451" spans="14:16" x14ac:dyDescent="0.3">
      <c r="N451"/>
      <c r="O451"/>
      <c r="P451"/>
    </row>
    <row r="452" spans="14:16" x14ac:dyDescent="0.3">
      <c r="N452"/>
      <c r="O452"/>
      <c r="P452"/>
    </row>
    <row r="453" spans="14:16" x14ac:dyDescent="0.3">
      <c r="N453"/>
      <c r="O453"/>
      <c r="P453"/>
    </row>
    <row r="454" spans="14:16" x14ac:dyDescent="0.3">
      <c r="N454"/>
      <c r="O454"/>
      <c r="P454"/>
    </row>
    <row r="455" spans="14:16" x14ac:dyDescent="0.3">
      <c r="N455"/>
      <c r="O455"/>
      <c r="P455"/>
    </row>
    <row r="456" spans="14:16" x14ac:dyDescent="0.3">
      <c r="N456"/>
      <c r="O456"/>
      <c r="P456"/>
    </row>
    <row r="457" spans="14:16" x14ac:dyDescent="0.3">
      <c r="N457"/>
      <c r="O457"/>
      <c r="P457"/>
    </row>
    <row r="458" spans="14:16" x14ac:dyDescent="0.3">
      <c r="N458"/>
      <c r="O458"/>
      <c r="P458"/>
    </row>
    <row r="459" spans="14:16" x14ac:dyDescent="0.3">
      <c r="N459"/>
      <c r="O459"/>
      <c r="P459"/>
    </row>
    <row r="460" spans="14:16" x14ac:dyDescent="0.3">
      <c r="N460"/>
      <c r="O460"/>
      <c r="P460"/>
    </row>
    <row r="461" spans="14:16" x14ac:dyDescent="0.3">
      <c r="N461"/>
      <c r="O461"/>
      <c r="P461"/>
    </row>
    <row r="462" spans="14:16" x14ac:dyDescent="0.3">
      <c r="N462"/>
      <c r="O462"/>
      <c r="P462"/>
    </row>
    <row r="463" spans="14:16" x14ac:dyDescent="0.3">
      <c r="N463"/>
      <c r="O463"/>
      <c r="P463"/>
    </row>
    <row r="464" spans="14:16" x14ac:dyDescent="0.3">
      <c r="N464"/>
      <c r="O464"/>
      <c r="P464"/>
    </row>
    <row r="465" spans="14:16" x14ac:dyDescent="0.3">
      <c r="N465"/>
      <c r="O465"/>
      <c r="P465"/>
    </row>
    <row r="466" spans="14:16" x14ac:dyDescent="0.3">
      <c r="N466"/>
      <c r="O466"/>
      <c r="P466"/>
    </row>
    <row r="467" spans="14:16" x14ac:dyDescent="0.3">
      <c r="N467"/>
      <c r="O467"/>
      <c r="P467"/>
    </row>
    <row r="468" spans="14:16" x14ac:dyDescent="0.3">
      <c r="N468"/>
      <c r="O468"/>
      <c r="P468"/>
    </row>
    <row r="469" spans="14:16" x14ac:dyDescent="0.3">
      <c r="N469"/>
      <c r="O469"/>
      <c r="P469"/>
    </row>
    <row r="470" spans="14:16" x14ac:dyDescent="0.3">
      <c r="N470"/>
      <c r="O470"/>
      <c r="P470"/>
    </row>
    <row r="471" spans="14:16" x14ac:dyDescent="0.3">
      <c r="N471"/>
      <c r="O471"/>
      <c r="P471"/>
    </row>
    <row r="472" spans="14:16" x14ac:dyDescent="0.3">
      <c r="N472"/>
      <c r="O472"/>
      <c r="P472"/>
    </row>
    <row r="473" spans="14:16" x14ac:dyDescent="0.3">
      <c r="N473"/>
      <c r="O473"/>
      <c r="P473"/>
    </row>
    <row r="474" spans="14:16" x14ac:dyDescent="0.3">
      <c r="N474"/>
      <c r="O474"/>
      <c r="P474"/>
    </row>
    <row r="475" spans="14:16" x14ac:dyDescent="0.3">
      <c r="N475"/>
      <c r="O475"/>
      <c r="P475"/>
    </row>
    <row r="476" spans="14:16" x14ac:dyDescent="0.3">
      <c r="N476"/>
      <c r="O476"/>
      <c r="P476"/>
    </row>
    <row r="477" spans="14:16" x14ac:dyDescent="0.3">
      <c r="N477"/>
      <c r="O477"/>
      <c r="P477"/>
    </row>
    <row r="478" spans="14:16" x14ac:dyDescent="0.3">
      <c r="N478"/>
      <c r="O478"/>
      <c r="P478"/>
    </row>
    <row r="479" spans="14:16" x14ac:dyDescent="0.3">
      <c r="N479"/>
      <c r="O479"/>
      <c r="P479"/>
    </row>
    <row r="480" spans="14:16" x14ac:dyDescent="0.3">
      <c r="N480"/>
      <c r="O480"/>
      <c r="P480"/>
    </row>
    <row r="481" spans="14:16" x14ac:dyDescent="0.3">
      <c r="N481"/>
      <c r="O481"/>
      <c r="P481"/>
    </row>
    <row r="482" spans="14:16" x14ac:dyDescent="0.3">
      <c r="N482"/>
      <c r="O482"/>
      <c r="P482"/>
    </row>
    <row r="483" spans="14:16" x14ac:dyDescent="0.3">
      <c r="N483"/>
      <c r="O483"/>
      <c r="P483"/>
    </row>
    <row r="484" spans="14:16" x14ac:dyDescent="0.3">
      <c r="N484"/>
      <c r="O484"/>
      <c r="P484"/>
    </row>
    <row r="485" spans="14:16" x14ac:dyDescent="0.3">
      <c r="N485"/>
      <c r="O485"/>
      <c r="P485"/>
    </row>
    <row r="486" spans="14:16" x14ac:dyDescent="0.3">
      <c r="N486"/>
      <c r="O486"/>
      <c r="P486"/>
    </row>
    <row r="487" spans="14:16" x14ac:dyDescent="0.3">
      <c r="N487"/>
      <c r="O487"/>
      <c r="P487"/>
    </row>
    <row r="488" spans="14:16" x14ac:dyDescent="0.3">
      <c r="N488"/>
      <c r="O488"/>
      <c r="P488"/>
    </row>
    <row r="489" spans="14:16" x14ac:dyDescent="0.3">
      <c r="N489"/>
      <c r="O489"/>
      <c r="P489"/>
    </row>
    <row r="490" spans="14:16" x14ac:dyDescent="0.3">
      <c r="N490"/>
      <c r="O490"/>
      <c r="P490"/>
    </row>
    <row r="491" spans="14:16" x14ac:dyDescent="0.3">
      <c r="N491"/>
      <c r="O491"/>
      <c r="P491"/>
    </row>
    <row r="492" spans="14:16" x14ac:dyDescent="0.3">
      <c r="N492"/>
      <c r="O492"/>
      <c r="P492"/>
    </row>
    <row r="493" spans="14:16" x14ac:dyDescent="0.3">
      <c r="N493"/>
      <c r="O493"/>
      <c r="P493"/>
    </row>
    <row r="494" spans="14:16" x14ac:dyDescent="0.3">
      <c r="N494"/>
      <c r="O494"/>
      <c r="P494"/>
    </row>
    <row r="495" spans="14:16" x14ac:dyDescent="0.3">
      <c r="N495"/>
      <c r="O495"/>
      <c r="P495"/>
    </row>
    <row r="496" spans="14:16" x14ac:dyDescent="0.3">
      <c r="N496"/>
      <c r="O496"/>
      <c r="P496"/>
    </row>
    <row r="497" spans="14:16" x14ac:dyDescent="0.3">
      <c r="N497"/>
      <c r="O497"/>
      <c r="P497"/>
    </row>
    <row r="498" spans="14:16" x14ac:dyDescent="0.3">
      <c r="N498"/>
      <c r="O498"/>
      <c r="P498"/>
    </row>
    <row r="499" spans="14:16" x14ac:dyDescent="0.3">
      <c r="N499"/>
      <c r="O499"/>
      <c r="P499"/>
    </row>
    <row r="500" spans="14:16" x14ac:dyDescent="0.3">
      <c r="N500"/>
      <c r="O500"/>
      <c r="P500"/>
    </row>
    <row r="501" spans="14:16" x14ac:dyDescent="0.3">
      <c r="N501"/>
      <c r="O501"/>
      <c r="P501"/>
    </row>
    <row r="502" spans="14:16" x14ac:dyDescent="0.3">
      <c r="N502"/>
      <c r="O502"/>
      <c r="P502"/>
    </row>
    <row r="503" spans="14:16" x14ac:dyDescent="0.3">
      <c r="N503"/>
      <c r="O503"/>
      <c r="P503"/>
    </row>
    <row r="504" spans="14:16" x14ac:dyDescent="0.3">
      <c r="N504"/>
      <c r="O504"/>
      <c r="P504"/>
    </row>
    <row r="505" spans="14:16" x14ac:dyDescent="0.3">
      <c r="N505"/>
      <c r="O505"/>
      <c r="P505"/>
    </row>
    <row r="506" spans="14:16" x14ac:dyDescent="0.3">
      <c r="N506"/>
      <c r="O506"/>
      <c r="P506"/>
    </row>
    <row r="507" spans="14:16" x14ac:dyDescent="0.3">
      <c r="N507"/>
      <c r="O507"/>
      <c r="P507"/>
    </row>
    <row r="508" spans="14:16" x14ac:dyDescent="0.3">
      <c r="N508"/>
      <c r="O508"/>
      <c r="P508"/>
    </row>
    <row r="509" spans="14:16" x14ac:dyDescent="0.3">
      <c r="N509"/>
      <c r="O509"/>
      <c r="P509"/>
    </row>
    <row r="510" spans="14:16" x14ac:dyDescent="0.3">
      <c r="N510"/>
      <c r="O510"/>
      <c r="P510"/>
    </row>
    <row r="511" spans="14:16" x14ac:dyDescent="0.3">
      <c r="N511"/>
      <c r="O511"/>
      <c r="P511"/>
    </row>
    <row r="512" spans="14:16" x14ac:dyDescent="0.3">
      <c r="N512"/>
      <c r="O512"/>
      <c r="P512"/>
    </row>
    <row r="513" spans="14:16" x14ac:dyDescent="0.3">
      <c r="N513"/>
      <c r="O513"/>
      <c r="P513"/>
    </row>
    <row r="514" spans="14:16" x14ac:dyDescent="0.3">
      <c r="N514"/>
      <c r="O514"/>
      <c r="P514"/>
    </row>
    <row r="515" spans="14:16" x14ac:dyDescent="0.3">
      <c r="N515"/>
      <c r="O515"/>
      <c r="P515"/>
    </row>
    <row r="516" spans="14:16" x14ac:dyDescent="0.3">
      <c r="N516"/>
      <c r="O516"/>
      <c r="P516"/>
    </row>
    <row r="517" spans="14:16" x14ac:dyDescent="0.3">
      <c r="N517"/>
      <c r="O517"/>
      <c r="P517"/>
    </row>
    <row r="518" spans="14:16" x14ac:dyDescent="0.3">
      <c r="N518"/>
      <c r="O518"/>
      <c r="P518"/>
    </row>
    <row r="519" spans="14:16" x14ac:dyDescent="0.3">
      <c r="N519"/>
      <c r="O519"/>
      <c r="P519"/>
    </row>
    <row r="520" spans="14:16" x14ac:dyDescent="0.3">
      <c r="N520"/>
      <c r="O520"/>
      <c r="P520"/>
    </row>
    <row r="521" spans="14:16" x14ac:dyDescent="0.3">
      <c r="N521"/>
      <c r="O521"/>
      <c r="P521"/>
    </row>
    <row r="522" spans="14:16" x14ac:dyDescent="0.3">
      <c r="N522"/>
      <c r="O522"/>
      <c r="P522"/>
    </row>
    <row r="523" spans="14:16" x14ac:dyDescent="0.3">
      <c r="N523"/>
      <c r="O523"/>
      <c r="P523"/>
    </row>
    <row r="524" spans="14:16" x14ac:dyDescent="0.3">
      <c r="N524"/>
      <c r="O524"/>
      <c r="P524"/>
    </row>
    <row r="525" spans="14:16" x14ac:dyDescent="0.3">
      <c r="N525"/>
      <c r="O525"/>
      <c r="P525"/>
    </row>
    <row r="526" spans="14:16" x14ac:dyDescent="0.3">
      <c r="N526"/>
      <c r="O526"/>
      <c r="P526"/>
    </row>
    <row r="527" spans="14:16" x14ac:dyDescent="0.3">
      <c r="N527"/>
      <c r="O527"/>
      <c r="P527"/>
    </row>
    <row r="528" spans="14:16" x14ac:dyDescent="0.3">
      <c r="N528"/>
      <c r="O528"/>
      <c r="P528"/>
    </row>
    <row r="529" spans="14:16" x14ac:dyDescent="0.3">
      <c r="N529"/>
      <c r="O529"/>
      <c r="P529"/>
    </row>
    <row r="530" spans="14:16" x14ac:dyDescent="0.3">
      <c r="N530"/>
      <c r="O530"/>
      <c r="P530"/>
    </row>
    <row r="531" spans="14:16" x14ac:dyDescent="0.3">
      <c r="N531"/>
      <c r="O531"/>
      <c r="P531"/>
    </row>
    <row r="532" spans="14:16" x14ac:dyDescent="0.3">
      <c r="N532"/>
      <c r="O532"/>
      <c r="P532"/>
    </row>
    <row r="533" spans="14:16" x14ac:dyDescent="0.3">
      <c r="N533"/>
      <c r="O533"/>
      <c r="P533"/>
    </row>
    <row r="534" spans="14:16" x14ac:dyDescent="0.3">
      <c r="N534"/>
      <c r="O534"/>
      <c r="P534"/>
    </row>
    <row r="535" spans="14:16" x14ac:dyDescent="0.3">
      <c r="N535"/>
      <c r="O535"/>
      <c r="P535"/>
    </row>
    <row r="536" spans="14:16" x14ac:dyDescent="0.3">
      <c r="N536"/>
      <c r="O536"/>
      <c r="P536"/>
    </row>
    <row r="537" spans="14:16" x14ac:dyDescent="0.3">
      <c r="N537"/>
      <c r="O537"/>
      <c r="P537"/>
    </row>
    <row r="538" spans="14:16" x14ac:dyDescent="0.3">
      <c r="N538"/>
      <c r="O538"/>
      <c r="P538"/>
    </row>
    <row r="539" spans="14:16" x14ac:dyDescent="0.3">
      <c r="N539"/>
      <c r="O539"/>
      <c r="P539"/>
    </row>
    <row r="540" spans="14:16" x14ac:dyDescent="0.3">
      <c r="N540"/>
      <c r="O540"/>
      <c r="P540"/>
    </row>
    <row r="541" spans="14:16" x14ac:dyDescent="0.3">
      <c r="N541"/>
      <c r="O541"/>
      <c r="P541"/>
    </row>
    <row r="542" spans="14:16" x14ac:dyDescent="0.3">
      <c r="N542"/>
      <c r="O542"/>
      <c r="P542"/>
    </row>
    <row r="543" spans="14:16" x14ac:dyDescent="0.3">
      <c r="N543"/>
      <c r="O543"/>
      <c r="P543"/>
    </row>
    <row r="544" spans="14:16" x14ac:dyDescent="0.3">
      <c r="N544"/>
      <c r="O544"/>
      <c r="P544"/>
    </row>
    <row r="545" spans="14:16" x14ac:dyDescent="0.3">
      <c r="N545"/>
      <c r="O545"/>
      <c r="P545"/>
    </row>
    <row r="546" spans="14:16" x14ac:dyDescent="0.3">
      <c r="N546"/>
      <c r="O546"/>
      <c r="P546"/>
    </row>
    <row r="547" spans="14:16" x14ac:dyDescent="0.3">
      <c r="N547"/>
      <c r="O547"/>
      <c r="P547"/>
    </row>
    <row r="548" spans="14:16" x14ac:dyDescent="0.3">
      <c r="N548"/>
      <c r="O548"/>
      <c r="P548"/>
    </row>
    <row r="549" spans="14:16" x14ac:dyDescent="0.3">
      <c r="N549"/>
      <c r="O549"/>
      <c r="P549"/>
    </row>
    <row r="550" spans="14:16" x14ac:dyDescent="0.3">
      <c r="N550"/>
      <c r="O550"/>
      <c r="P550"/>
    </row>
    <row r="551" spans="14:16" x14ac:dyDescent="0.3">
      <c r="N551"/>
      <c r="O551"/>
      <c r="P551"/>
    </row>
    <row r="552" spans="14:16" x14ac:dyDescent="0.3">
      <c r="N552"/>
      <c r="O552"/>
      <c r="P552"/>
    </row>
    <row r="553" spans="14:16" x14ac:dyDescent="0.3">
      <c r="N553"/>
      <c r="O553"/>
      <c r="P553"/>
    </row>
    <row r="554" spans="14:16" x14ac:dyDescent="0.3">
      <c r="N554"/>
      <c r="O554"/>
      <c r="P554"/>
    </row>
    <row r="555" spans="14:16" x14ac:dyDescent="0.3">
      <c r="N555"/>
      <c r="O555"/>
      <c r="P555"/>
    </row>
    <row r="556" spans="14:16" x14ac:dyDescent="0.3">
      <c r="N556"/>
      <c r="O556"/>
      <c r="P556"/>
    </row>
    <row r="557" spans="14:16" x14ac:dyDescent="0.3">
      <c r="N557"/>
      <c r="O557"/>
      <c r="P557"/>
    </row>
    <row r="558" spans="14:16" x14ac:dyDescent="0.3">
      <c r="N558"/>
      <c r="O558"/>
      <c r="P558"/>
    </row>
    <row r="559" spans="14:16" x14ac:dyDescent="0.3">
      <c r="N559"/>
      <c r="O559"/>
      <c r="P559"/>
    </row>
    <row r="560" spans="14:16" x14ac:dyDescent="0.3">
      <c r="N560"/>
      <c r="O560"/>
      <c r="P560"/>
    </row>
    <row r="561" spans="14:16" x14ac:dyDescent="0.3">
      <c r="N561"/>
      <c r="O561"/>
      <c r="P561"/>
    </row>
    <row r="562" spans="14:16" x14ac:dyDescent="0.3">
      <c r="N562"/>
      <c r="O562"/>
      <c r="P562"/>
    </row>
    <row r="563" spans="14:16" x14ac:dyDescent="0.3">
      <c r="N563"/>
      <c r="O563"/>
      <c r="P563"/>
    </row>
    <row r="564" spans="14:16" x14ac:dyDescent="0.3">
      <c r="N564"/>
      <c r="O564"/>
      <c r="P564"/>
    </row>
    <row r="565" spans="14:16" x14ac:dyDescent="0.3">
      <c r="N565"/>
      <c r="O565"/>
      <c r="P565"/>
    </row>
    <row r="566" spans="14:16" x14ac:dyDescent="0.3">
      <c r="N566"/>
      <c r="O566"/>
      <c r="P566"/>
    </row>
    <row r="567" spans="14:16" x14ac:dyDescent="0.3">
      <c r="N567"/>
      <c r="O567"/>
      <c r="P567"/>
    </row>
    <row r="568" spans="14:16" x14ac:dyDescent="0.3">
      <c r="N568"/>
      <c r="O568"/>
      <c r="P568"/>
    </row>
    <row r="569" spans="14:16" x14ac:dyDescent="0.3">
      <c r="N569"/>
      <c r="O569"/>
      <c r="P569"/>
    </row>
    <row r="570" spans="14:16" x14ac:dyDescent="0.3">
      <c r="N570"/>
      <c r="O570"/>
      <c r="P570"/>
    </row>
    <row r="571" spans="14:16" x14ac:dyDescent="0.3">
      <c r="N571"/>
      <c r="O571"/>
      <c r="P571"/>
    </row>
    <row r="572" spans="14:16" x14ac:dyDescent="0.3">
      <c r="N572"/>
      <c r="O572"/>
      <c r="P572"/>
    </row>
    <row r="573" spans="14:16" x14ac:dyDescent="0.3">
      <c r="N573"/>
      <c r="O573"/>
      <c r="P573"/>
    </row>
    <row r="574" spans="14:16" x14ac:dyDescent="0.3">
      <c r="N574"/>
      <c r="O574"/>
      <c r="P574"/>
    </row>
    <row r="575" spans="14:16" x14ac:dyDescent="0.3">
      <c r="N575"/>
      <c r="O575"/>
      <c r="P575"/>
    </row>
    <row r="576" spans="14:16" x14ac:dyDescent="0.3">
      <c r="N576"/>
      <c r="O576"/>
      <c r="P576"/>
    </row>
    <row r="577" spans="14:16" x14ac:dyDescent="0.3">
      <c r="N577"/>
      <c r="O577"/>
      <c r="P577"/>
    </row>
    <row r="578" spans="14:16" x14ac:dyDescent="0.3">
      <c r="N578"/>
      <c r="O578"/>
      <c r="P578"/>
    </row>
    <row r="579" spans="14:16" x14ac:dyDescent="0.3">
      <c r="N579"/>
      <c r="O579"/>
      <c r="P579"/>
    </row>
    <row r="580" spans="14:16" x14ac:dyDescent="0.3">
      <c r="N580"/>
      <c r="O580"/>
      <c r="P580"/>
    </row>
    <row r="581" spans="14:16" x14ac:dyDescent="0.3">
      <c r="N581"/>
      <c r="O581"/>
      <c r="P581"/>
    </row>
    <row r="582" spans="14:16" x14ac:dyDescent="0.3">
      <c r="N582"/>
      <c r="O582"/>
      <c r="P582"/>
    </row>
    <row r="583" spans="14:16" x14ac:dyDescent="0.3">
      <c r="N583"/>
      <c r="O583"/>
      <c r="P583"/>
    </row>
    <row r="584" spans="14:16" x14ac:dyDescent="0.3">
      <c r="N584"/>
      <c r="O584"/>
      <c r="P584"/>
    </row>
    <row r="585" spans="14:16" x14ac:dyDescent="0.3">
      <c r="N585"/>
      <c r="O585"/>
      <c r="P585"/>
    </row>
    <row r="586" spans="14:16" x14ac:dyDescent="0.3">
      <c r="N586"/>
      <c r="O586"/>
      <c r="P586"/>
    </row>
    <row r="587" spans="14:16" x14ac:dyDescent="0.3">
      <c r="N587"/>
      <c r="O587"/>
      <c r="P587"/>
    </row>
    <row r="588" spans="14:16" x14ac:dyDescent="0.3">
      <c r="N588"/>
      <c r="O588"/>
      <c r="P588"/>
    </row>
    <row r="589" spans="14:16" x14ac:dyDescent="0.3">
      <c r="N589"/>
      <c r="O589"/>
      <c r="P589"/>
    </row>
    <row r="590" spans="14:16" x14ac:dyDescent="0.3">
      <c r="N590"/>
      <c r="O590"/>
      <c r="P590"/>
    </row>
    <row r="591" spans="14:16" x14ac:dyDescent="0.3">
      <c r="N591"/>
      <c r="O591"/>
      <c r="P591"/>
    </row>
    <row r="592" spans="14:16" x14ac:dyDescent="0.3">
      <c r="N592"/>
      <c r="O592"/>
      <c r="P592"/>
    </row>
    <row r="593" spans="14:16" x14ac:dyDescent="0.3">
      <c r="N593"/>
      <c r="O593"/>
      <c r="P593"/>
    </row>
    <row r="594" spans="14:16" x14ac:dyDescent="0.3">
      <c r="N594"/>
      <c r="O594"/>
      <c r="P594"/>
    </row>
    <row r="595" spans="14:16" x14ac:dyDescent="0.3">
      <c r="N595"/>
      <c r="O595"/>
      <c r="P595"/>
    </row>
    <row r="596" spans="14:16" x14ac:dyDescent="0.3">
      <c r="N596"/>
      <c r="O596"/>
      <c r="P596"/>
    </row>
    <row r="597" spans="14:16" x14ac:dyDescent="0.3">
      <c r="N597"/>
      <c r="O597"/>
      <c r="P597"/>
    </row>
    <row r="598" spans="14:16" x14ac:dyDescent="0.3">
      <c r="N598"/>
      <c r="O598"/>
      <c r="P598"/>
    </row>
    <row r="599" spans="14:16" x14ac:dyDescent="0.3">
      <c r="N599"/>
      <c r="O599"/>
      <c r="P599"/>
    </row>
    <row r="600" spans="14:16" x14ac:dyDescent="0.3">
      <c r="N600"/>
      <c r="O600"/>
      <c r="P600"/>
    </row>
    <row r="601" spans="14:16" x14ac:dyDescent="0.3">
      <c r="N601"/>
      <c r="O601"/>
      <c r="P601"/>
    </row>
    <row r="602" spans="14:16" x14ac:dyDescent="0.3">
      <c r="N602"/>
      <c r="O602"/>
      <c r="P602"/>
    </row>
    <row r="603" spans="14:16" x14ac:dyDescent="0.3">
      <c r="N603"/>
      <c r="O603"/>
      <c r="P603"/>
    </row>
    <row r="604" spans="14:16" x14ac:dyDescent="0.3">
      <c r="N604"/>
      <c r="O604"/>
      <c r="P604"/>
    </row>
    <row r="605" spans="14:16" x14ac:dyDescent="0.3">
      <c r="N605"/>
      <c r="O605"/>
      <c r="P605"/>
    </row>
    <row r="606" spans="14:16" x14ac:dyDescent="0.3">
      <c r="N606"/>
      <c r="O606"/>
      <c r="P606"/>
    </row>
    <row r="607" spans="14:16" x14ac:dyDescent="0.3">
      <c r="N607"/>
      <c r="O607"/>
      <c r="P607"/>
    </row>
    <row r="608" spans="14:16" x14ac:dyDescent="0.3">
      <c r="N608"/>
      <c r="O608"/>
      <c r="P608"/>
    </row>
    <row r="609" spans="14:16" x14ac:dyDescent="0.3">
      <c r="N609"/>
      <c r="O609"/>
      <c r="P609"/>
    </row>
    <row r="610" spans="14:16" x14ac:dyDescent="0.3">
      <c r="N610"/>
      <c r="O610"/>
      <c r="P610"/>
    </row>
    <row r="611" spans="14:16" x14ac:dyDescent="0.3">
      <c r="N611"/>
      <c r="O611"/>
      <c r="P611"/>
    </row>
    <row r="612" spans="14:16" x14ac:dyDescent="0.3">
      <c r="N612"/>
      <c r="O612"/>
      <c r="P612"/>
    </row>
    <row r="613" spans="14:16" x14ac:dyDescent="0.3">
      <c r="N613"/>
      <c r="O613"/>
      <c r="P613"/>
    </row>
    <row r="614" spans="14:16" x14ac:dyDescent="0.3">
      <c r="N614"/>
      <c r="O614"/>
      <c r="P614"/>
    </row>
    <row r="615" spans="14:16" x14ac:dyDescent="0.3">
      <c r="N615"/>
      <c r="O615"/>
      <c r="P615"/>
    </row>
    <row r="616" spans="14:16" x14ac:dyDescent="0.3">
      <c r="N616"/>
      <c r="O616"/>
      <c r="P616"/>
    </row>
    <row r="617" spans="14:16" x14ac:dyDescent="0.3">
      <c r="N617"/>
      <c r="O617"/>
      <c r="P617"/>
    </row>
    <row r="618" spans="14:16" x14ac:dyDescent="0.3">
      <c r="N618"/>
      <c r="O618"/>
      <c r="P618"/>
    </row>
    <row r="619" spans="14:16" x14ac:dyDescent="0.3">
      <c r="N619"/>
      <c r="O619"/>
      <c r="P619"/>
    </row>
    <row r="620" spans="14:16" x14ac:dyDescent="0.3">
      <c r="N620"/>
      <c r="O620"/>
      <c r="P620"/>
    </row>
    <row r="621" spans="14:16" x14ac:dyDescent="0.3">
      <c r="N621"/>
      <c r="O621"/>
      <c r="P621"/>
    </row>
    <row r="622" spans="14:16" x14ac:dyDescent="0.3">
      <c r="N622"/>
      <c r="O622"/>
      <c r="P622"/>
    </row>
    <row r="623" spans="14:16" x14ac:dyDescent="0.3">
      <c r="N623"/>
      <c r="O623"/>
      <c r="P623"/>
    </row>
    <row r="624" spans="14:16" x14ac:dyDescent="0.3">
      <c r="N624"/>
      <c r="O624"/>
      <c r="P624"/>
    </row>
    <row r="625" spans="14:16" x14ac:dyDescent="0.3">
      <c r="N625"/>
      <c r="O625"/>
      <c r="P625"/>
    </row>
    <row r="626" spans="14:16" x14ac:dyDescent="0.3">
      <c r="N626"/>
      <c r="O626"/>
      <c r="P626"/>
    </row>
    <row r="627" spans="14:16" x14ac:dyDescent="0.3">
      <c r="N627"/>
      <c r="O627"/>
      <c r="P627"/>
    </row>
    <row r="628" spans="14:16" x14ac:dyDescent="0.3">
      <c r="N628"/>
      <c r="O628"/>
      <c r="P628"/>
    </row>
    <row r="629" spans="14:16" x14ac:dyDescent="0.3">
      <c r="N629"/>
      <c r="O629"/>
      <c r="P629"/>
    </row>
    <row r="630" spans="14:16" x14ac:dyDescent="0.3">
      <c r="N630"/>
      <c r="O630"/>
      <c r="P630"/>
    </row>
    <row r="631" spans="14:16" x14ac:dyDescent="0.3">
      <c r="N631"/>
      <c r="O631"/>
      <c r="P631"/>
    </row>
    <row r="632" spans="14:16" x14ac:dyDescent="0.3">
      <c r="N632"/>
      <c r="O632"/>
      <c r="P632"/>
    </row>
    <row r="633" spans="14:16" x14ac:dyDescent="0.3">
      <c r="N633"/>
      <c r="O633"/>
      <c r="P633"/>
    </row>
    <row r="634" spans="14:16" x14ac:dyDescent="0.3">
      <c r="N634"/>
      <c r="O634"/>
      <c r="P634"/>
    </row>
    <row r="635" spans="14:16" x14ac:dyDescent="0.3">
      <c r="N635"/>
      <c r="O635"/>
      <c r="P635"/>
    </row>
    <row r="636" spans="14:16" x14ac:dyDescent="0.3">
      <c r="N636"/>
      <c r="O636"/>
      <c r="P636"/>
    </row>
    <row r="637" spans="14:16" x14ac:dyDescent="0.3">
      <c r="N637"/>
      <c r="O637"/>
      <c r="P637"/>
    </row>
    <row r="638" spans="14:16" x14ac:dyDescent="0.3">
      <c r="N638"/>
      <c r="O638"/>
      <c r="P638"/>
    </row>
    <row r="639" spans="14:16" x14ac:dyDescent="0.3">
      <c r="N639"/>
      <c r="O639"/>
      <c r="P639"/>
    </row>
    <row r="640" spans="14:16" x14ac:dyDescent="0.3">
      <c r="N640"/>
      <c r="O640"/>
      <c r="P640"/>
    </row>
    <row r="641" spans="14:16" x14ac:dyDescent="0.3">
      <c r="N641"/>
      <c r="O641"/>
      <c r="P641"/>
    </row>
    <row r="642" spans="14:16" x14ac:dyDescent="0.3">
      <c r="N642"/>
      <c r="O642"/>
      <c r="P642"/>
    </row>
    <row r="643" spans="14:16" x14ac:dyDescent="0.3">
      <c r="N643"/>
      <c r="O643"/>
      <c r="P643"/>
    </row>
    <row r="644" spans="14:16" x14ac:dyDescent="0.3">
      <c r="N644"/>
      <c r="O644"/>
      <c r="P644"/>
    </row>
    <row r="645" spans="14:16" x14ac:dyDescent="0.3">
      <c r="N645"/>
      <c r="O645"/>
      <c r="P645"/>
    </row>
    <row r="646" spans="14:16" x14ac:dyDescent="0.3">
      <c r="N646"/>
      <c r="O646"/>
      <c r="P646"/>
    </row>
    <row r="647" spans="14:16" x14ac:dyDescent="0.3">
      <c r="N647"/>
      <c r="O647"/>
      <c r="P647"/>
    </row>
    <row r="648" spans="14:16" x14ac:dyDescent="0.3">
      <c r="N648"/>
      <c r="O648"/>
      <c r="P648"/>
    </row>
    <row r="649" spans="14:16" x14ac:dyDescent="0.3">
      <c r="N649"/>
      <c r="O649"/>
      <c r="P649"/>
    </row>
    <row r="650" spans="14:16" x14ac:dyDescent="0.3">
      <c r="N650"/>
      <c r="O650"/>
      <c r="P650"/>
    </row>
    <row r="651" spans="14:16" x14ac:dyDescent="0.3">
      <c r="N651"/>
      <c r="O651"/>
      <c r="P651"/>
    </row>
    <row r="652" spans="14:16" x14ac:dyDescent="0.3">
      <c r="N652"/>
      <c r="O652"/>
      <c r="P652"/>
    </row>
    <row r="653" spans="14:16" x14ac:dyDescent="0.3">
      <c r="N653"/>
      <c r="O653"/>
      <c r="P653"/>
    </row>
    <row r="654" spans="14:16" x14ac:dyDescent="0.3">
      <c r="N654"/>
      <c r="O654"/>
      <c r="P654"/>
    </row>
    <row r="655" spans="14:16" x14ac:dyDescent="0.3">
      <c r="N655"/>
      <c r="O655"/>
      <c r="P655"/>
    </row>
    <row r="656" spans="14:16" x14ac:dyDescent="0.3">
      <c r="N656"/>
      <c r="O656"/>
      <c r="P656"/>
    </row>
    <row r="657" spans="14:16" x14ac:dyDescent="0.3">
      <c r="N657"/>
      <c r="O657"/>
      <c r="P657"/>
    </row>
    <row r="658" spans="14:16" x14ac:dyDescent="0.3">
      <c r="N658"/>
      <c r="O658"/>
      <c r="P658"/>
    </row>
    <row r="659" spans="14:16" x14ac:dyDescent="0.3">
      <c r="N659"/>
      <c r="O659"/>
      <c r="P659"/>
    </row>
    <row r="660" spans="14:16" x14ac:dyDescent="0.3">
      <c r="N660"/>
      <c r="O660"/>
      <c r="P660"/>
    </row>
    <row r="661" spans="14:16" x14ac:dyDescent="0.3">
      <c r="N661"/>
      <c r="O661"/>
      <c r="P661"/>
    </row>
    <row r="662" spans="14:16" x14ac:dyDescent="0.3">
      <c r="N662"/>
      <c r="O662"/>
      <c r="P662"/>
    </row>
    <row r="663" spans="14:16" x14ac:dyDescent="0.3">
      <c r="N663"/>
      <c r="O663"/>
      <c r="P663"/>
    </row>
    <row r="664" spans="14:16" x14ac:dyDescent="0.3">
      <c r="N664"/>
      <c r="O664"/>
      <c r="P664"/>
    </row>
    <row r="665" spans="14:16" x14ac:dyDescent="0.3">
      <c r="N665"/>
      <c r="O665"/>
      <c r="P665"/>
    </row>
    <row r="666" spans="14:16" x14ac:dyDescent="0.3">
      <c r="N666"/>
      <c r="O666"/>
      <c r="P666"/>
    </row>
    <row r="667" spans="14:16" x14ac:dyDescent="0.3">
      <c r="N667"/>
      <c r="O667"/>
      <c r="P667"/>
    </row>
    <row r="668" spans="14:16" x14ac:dyDescent="0.3">
      <c r="N668"/>
      <c r="O668"/>
      <c r="P668"/>
    </row>
    <row r="669" spans="14:16" x14ac:dyDescent="0.3">
      <c r="N669"/>
      <c r="O669"/>
      <c r="P669"/>
    </row>
    <row r="670" spans="14:16" x14ac:dyDescent="0.3">
      <c r="N670"/>
      <c r="O670"/>
      <c r="P670"/>
    </row>
    <row r="671" spans="14:16" x14ac:dyDescent="0.3">
      <c r="N671"/>
      <c r="O671"/>
      <c r="P671"/>
    </row>
    <row r="672" spans="14:16" x14ac:dyDescent="0.3">
      <c r="N672"/>
      <c r="O672"/>
      <c r="P672"/>
    </row>
    <row r="673" spans="14:16" x14ac:dyDescent="0.3">
      <c r="N673"/>
      <c r="O673"/>
      <c r="P673"/>
    </row>
    <row r="674" spans="14:16" x14ac:dyDescent="0.3">
      <c r="N674"/>
      <c r="O674"/>
      <c r="P674"/>
    </row>
    <row r="675" spans="14:16" x14ac:dyDescent="0.3">
      <c r="N675"/>
      <c r="O675"/>
      <c r="P675"/>
    </row>
    <row r="676" spans="14:16" x14ac:dyDescent="0.3">
      <c r="N676"/>
      <c r="O676"/>
      <c r="P676"/>
    </row>
    <row r="677" spans="14:16" x14ac:dyDescent="0.3">
      <c r="N677"/>
      <c r="O677"/>
      <c r="P677"/>
    </row>
    <row r="678" spans="14:16" x14ac:dyDescent="0.3">
      <c r="N678"/>
      <c r="O678"/>
      <c r="P678"/>
    </row>
    <row r="679" spans="14:16" x14ac:dyDescent="0.3">
      <c r="N679"/>
      <c r="O679"/>
      <c r="P679"/>
    </row>
    <row r="680" spans="14:16" x14ac:dyDescent="0.3">
      <c r="N680"/>
      <c r="O680"/>
      <c r="P680"/>
    </row>
    <row r="681" spans="14:16" x14ac:dyDescent="0.3">
      <c r="N681"/>
      <c r="O681"/>
      <c r="P681"/>
    </row>
    <row r="682" spans="14:16" x14ac:dyDescent="0.3">
      <c r="N682"/>
      <c r="O682"/>
      <c r="P682"/>
    </row>
    <row r="683" spans="14:16" x14ac:dyDescent="0.3">
      <c r="N683"/>
      <c r="O683"/>
      <c r="P683"/>
    </row>
    <row r="684" spans="14:16" x14ac:dyDescent="0.3">
      <c r="N684"/>
      <c r="O684"/>
      <c r="P684"/>
    </row>
    <row r="685" spans="14:16" x14ac:dyDescent="0.3">
      <c r="N685"/>
      <c r="O685"/>
      <c r="P685"/>
    </row>
    <row r="686" spans="14:16" x14ac:dyDescent="0.3">
      <c r="N686"/>
      <c r="O686"/>
      <c r="P686"/>
    </row>
    <row r="687" spans="14:16" x14ac:dyDescent="0.3">
      <c r="N687"/>
      <c r="O687"/>
      <c r="P687"/>
    </row>
    <row r="688" spans="14:16" x14ac:dyDescent="0.3">
      <c r="N688"/>
      <c r="O688"/>
      <c r="P688"/>
    </row>
    <row r="689" spans="14:16" x14ac:dyDescent="0.3">
      <c r="N689"/>
      <c r="O689"/>
      <c r="P689"/>
    </row>
    <row r="690" spans="14:16" x14ac:dyDescent="0.3">
      <c r="N690"/>
      <c r="O690"/>
      <c r="P690"/>
    </row>
    <row r="691" spans="14:16" x14ac:dyDescent="0.3">
      <c r="N691"/>
      <c r="O691"/>
      <c r="P691"/>
    </row>
    <row r="692" spans="14:16" x14ac:dyDescent="0.3">
      <c r="N692"/>
      <c r="O692"/>
      <c r="P692"/>
    </row>
    <row r="693" spans="14:16" x14ac:dyDescent="0.3">
      <c r="N693"/>
      <c r="O693"/>
      <c r="P693"/>
    </row>
    <row r="694" spans="14:16" x14ac:dyDescent="0.3">
      <c r="N694"/>
      <c r="O694"/>
      <c r="P694"/>
    </row>
    <row r="695" spans="14:16" x14ac:dyDescent="0.3">
      <c r="N695"/>
      <c r="O695"/>
      <c r="P695"/>
    </row>
    <row r="696" spans="14:16" x14ac:dyDescent="0.3">
      <c r="N696"/>
      <c r="O696"/>
      <c r="P696"/>
    </row>
    <row r="697" spans="14:16" x14ac:dyDescent="0.3">
      <c r="N697"/>
      <c r="O697"/>
      <c r="P697"/>
    </row>
    <row r="698" spans="14:16" x14ac:dyDescent="0.3">
      <c r="N698"/>
      <c r="O698"/>
      <c r="P698"/>
    </row>
    <row r="699" spans="14:16" x14ac:dyDescent="0.3">
      <c r="N699"/>
      <c r="O699"/>
      <c r="P699"/>
    </row>
    <row r="700" spans="14:16" x14ac:dyDescent="0.3">
      <c r="N700"/>
      <c r="O700"/>
      <c r="P700"/>
    </row>
    <row r="701" spans="14:16" x14ac:dyDescent="0.3">
      <c r="N701"/>
      <c r="O701"/>
      <c r="P701"/>
    </row>
    <row r="702" spans="14:16" x14ac:dyDescent="0.3">
      <c r="N702"/>
      <c r="O702"/>
      <c r="P702"/>
    </row>
    <row r="703" spans="14:16" x14ac:dyDescent="0.3">
      <c r="N703"/>
      <c r="O703"/>
      <c r="P703"/>
    </row>
    <row r="704" spans="14:16" x14ac:dyDescent="0.3">
      <c r="N704"/>
      <c r="O704"/>
      <c r="P704"/>
    </row>
    <row r="705" spans="14:16" x14ac:dyDescent="0.3">
      <c r="N705"/>
      <c r="O705"/>
      <c r="P705"/>
    </row>
    <row r="706" spans="14:16" x14ac:dyDescent="0.3">
      <c r="N706"/>
      <c r="O706"/>
      <c r="P706"/>
    </row>
    <row r="707" spans="14:16" x14ac:dyDescent="0.3">
      <c r="N707"/>
      <c r="O707"/>
      <c r="P707"/>
    </row>
    <row r="708" spans="14:16" x14ac:dyDescent="0.3">
      <c r="N708"/>
      <c r="O708"/>
      <c r="P708"/>
    </row>
    <row r="709" spans="14:16" x14ac:dyDescent="0.3">
      <c r="N709"/>
      <c r="O709"/>
      <c r="P709"/>
    </row>
    <row r="710" spans="14:16" x14ac:dyDescent="0.3">
      <c r="N710"/>
      <c r="O710"/>
      <c r="P710"/>
    </row>
    <row r="711" spans="14:16" x14ac:dyDescent="0.3">
      <c r="N711"/>
      <c r="O711"/>
      <c r="P711"/>
    </row>
    <row r="712" spans="14:16" x14ac:dyDescent="0.3">
      <c r="N712"/>
      <c r="O712"/>
      <c r="P712"/>
    </row>
    <row r="713" spans="14:16" x14ac:dyDescent="0.3">
      <c r="N713"/>
      <c r="O713"/>
      <c r="P713"/>
    </row>
    <row r="714" spans="14:16" x14ac:dyDescent="0.3">
      <c r="N714"/>
      <c r="O714"/>
      <c r="P714"/>
    </row>
    <row r="715" spans="14:16" x14ac:dyDescent="0.3">
      <c r="N715"/>
      <c r="O715"/>
      <c r="P715"/>
    </row>
    <row r="716" spans="14:16" x14ac:dyDescent="0.3">
      <c r="N716"/>
      <c r="O716"/>
      <c r="P716"/>
    </row>
    <row r="717" spans="14:16" x14ac:dyDescent="0.3">
      <c r="N717"/>
      <c r="O717"/>
      <c r="P717"/>
    </row>
    <row r="718" spans="14:16" x14ac:dyDescent="0.3">
      <c r="N718"/>
      <c r="O718"/>
      <c r="P718"/>
    </row>
    <row r="719" spans="14:16" x14ac:dyDescent="0.3">
      <c r="N719"/>
      <c r="O719"/>
      <c r="P719"/>
    </row>
    <row r="720" spans="14:16" x14ac:dyDescent="0.3">
      <c r="N720"/>
      <c r="O720"/>
      <c r="P720"/>
    </row>
    <row r="721" spans="14:16" x14ac:dyDescent="0.3">
      <c r="N721"/>
      <c r="O721"/>
      <c r="P721"/>
    </row>
    <row r="722" spans="14:16" x14ac:dyDescent="0.3">
      <c r="N722"/>
      <c r="O722"/>
      <c r="P722"/>
    </row>
    <row r="723" spans="14:16" x14ac:dyDescent="0.3">
      <c r="N723"/>
      <c r="O723"/>
      <c r="P723"/>
    </row>
    <row r="724" spans="14:16" x14ac:dyDescent="0.3">
      <c r="N724"/>
      <c r="O724"/>
      <c r="P724"/>
    </row>
    <row r="725" spans="14:16" x14ac:dyDescent="0.3">
      <c r="N725"/>
      <c r="O725"/>
      <c r="P725"/>
    </row>
    <row r="726" spans="14:16" x14ac:dyDescent="0.3">
      <c r="N726"/>
      <c r="O726"/>
      <c r="P726"/>
    </row>
    <row r="727" spans="14:16" x14ac:dyDescent="0.3">
      <c r="N727"/>
      <c r="O727"/>
      <c r="P727"/>
    </row>
    <row r="728" spans="14:16" x14ac:dyDescent="0.3">
      <c r="N728"/>
      <c r="O728"/>
      <c r="P728"/>
    </row>
    <row r="729" spans="14:16" x14ac:dyDescent="0.3">
      <c r="N729"/>
      <c r="O729"/>
      <c r="P729"/>
    </row>
    <row r="730" spans="14:16" x14ac:dyDescent="0.3">
      <c r="N730"/>
      <c r="O730"/>
      <c r="P730"/>
    </row>
    <row r="731" spans="14:16" x14ac:dyDescent="0.3">
      <c r="N731"/>
      <c r="O731"/>
      <c r="P731"/>
    </row>
    <row r="732" spans="14:16" x14ac:dyDescent="0.3">
      <c r="N732"/>
      <c r="O732"/>
      <c r="P732"/>
    </row>
    <row r="733" spans="14:16" x14ac:dyDescent="0.3">
      <c r="N733"/>
      <c r="O733"/>
      <c r="P733"/>
    </row>
    <row r="734" spans="14:16" x14ac:dyDescent="0.3">
      <c r="N734"/>
      <c r="O734"/>
      <c r="P734"/>
    </row>
    <row r="735" spans="14:16" x14ac:dyDescent="0.3">
      <c r="N735"/>
      <c r="O735"/>
      <c r="P735"/>
    </row>
    <row r="736" spans="14:16" x14ac:dyDescent="0.3">
      <c r="N736"/>
      <c r="O736"/>
      <c r="P736"/>
    </row>
    <row r="737" spans="14:16" x14ac:dyDescent="0.3">
      <c r="N737"/>
      <c r="O737"/>
      <c r="P737"/>
    </row>
    <row r="738" spans="14:16" x14ac:dyDescent="0.3">
      <c r="N738"/>
      <c r="O738"/>
      <c r="P738"/>
    </row>
    <row r="739" spans="14:16" x14ac:dyDescent="0.3">
      <c r="N739"/>
      <c r="O739"/>
      <c r="P739"/>
    </row>
    <row r="740" spans="14:16" x14ac:dyDescent="0.3">
      <c r="N740"/>
      <c r="O740"/>
      <c r="P740"/>
    </row>
    <row r="741" spans="14:16" x14ac:dyDescent="0.3">
      <c r="N741"/>
      <c r="O741"/>
      <c r="P741"/>
    </row>
    <row r="742" spans="14:16" x14ac:dyDescent="0.3">
      <c r="N742"/>
      <c r="O742"/>
      <c r="P742"/>
    </row>
    <row r="743" spans="14:16" x14ac:dyDescent="0.3">
      <c r="N743"/>
      <c r="O743"/>
      <c r="P743"/>
    </row>
    <row r="744" spans="14:16" x14ac:dyDescent="0.3">
      <c r="N744"/>
      <c r="O744"/>
      <c r="P744"/>
    </row>
    <row r="745" spans="14:16" x14ac:dyDescent="0.3">
      <c r="N745"/>
      <c r="O745"/>
      <c r="P745"/>
    </row>
    <row r="746" spans="14:16" x14ac:dyDescent="0.3">
      <c r="N746"/>
      <c r="O746"/>
      <c r="P746"/>
    </row>
    <row r="747" spans="14:16" x14ac:dyDescent="0.3">
      <c r="N747"/>
      <c r="O747"/>
      <c r="P747"/>
    </row>
    <row r="748" spans="14:16" x14ac:dyDescent="0.3">
      <c r="N748"/>
      <c r="O748"/>
      <c r="P748"/>
    </row>
    <row r="749" spans="14:16" x14ac:dyDescent="0.3">
      <c r="N749"/>
      <c r="O749"/>
      <c r="P749"/>
    </row>
    <row r="750" spans="14:16" x14ac:dyDescent="0.3">
      <c r="N750"/>
      <c r="O750"/>
      <c r="P750"/>
    </row>
    <row r="751" spans="14:16" x14ac:dyDescent="0.3">
      <c r="N751"/>
      <c r="O751"/>
      <c r="P751"/>
    </row>
    <row r="752" spans="14:16" x14ac:dyDescent="0.3">
      <c r="N752"/>
      <c r="O752"/>
      <c r="P752"/>
    </row>
    <row r="753" spans="14:16" x14ac:dyDescent="0.3">
      <c r="N753"/>
      <c r="O753"/>
      <c r="P753"/>
    </row>
    <row r="754" spans="14:16" x14ac:dyDescent="0.3">
      <c r="N754"/>
      <c r="O754"/>
      <c r="P754"/>
    </row>
    <row r="755" spans="14:16" x14ac:dyDescent="0.3">
      <c r="N755"/>
      <c r="O755"/>
      <c r="P755"/>
    </row>
    <row r="756" spans="14:16" x14ac:dyDescent="0.3">
      <c r="N756"/>
      <c r="O756"/>
      <c r="P756"/>
    </row>
    <row r="757" spans="14:16" x14ac:dyDescent="0.3">
      <c r="N757"/>
      <c r="O757"/>
      <c r="P757"/>
    </row>
    <row r="758" spans="14:16" x14ac:dyDescent="0.3">
      <c r="N758"/>
      <c r="O758"/>
      <c r="P758"/>
    </row>
    <row r="759" spans="14:16" x14ac:dyDescent="0.3">
      <c r="N759"/>
      <c r="O759"/>
      <c r="P759"/>
    </row>
    <row r="760" spans="14:16" x14ac:dyDescent="0.3">
      <c r="N760"/>
      <c r="O760"/>
      <c r="P760"/>
    </row>
    <row r="761" spans="14:16" x14ac:dyDescent="0.3">
      <c r="N761"/>
      <c r="O761"/>
      <c r="P761"/>
    </row>
    <row r="762" spans="14:16" x14ac:dyDescent="0.3">
      <c r="N762"/>
      <c r="O762"/>
      <c r="P762"/>
    </row>
    <row r="763" spans="14:16" x14ac:dyDescent="0.3">
      <c r="N763"/>
      <c r="O763"/>
      <c r="P763"/>
    </row>
    <row r="764" spans="14:16" x14ac:dyDescent="0.3">
      <c r="N764"/>
      <c r="O764"/>
      <c r="P764"/>
    </row>
    <row r="765" spans="14:16" x14ac:dyDescent="0.3">
      <c r="N765"/>
      <c r="O765"/>
      <c r="P765"/>
    </row>
    <row r="766" spans="14:16" x14ac:dyDescent="0.3">
      <c r="N766"/>
      <c r="O766"/>
      <c r="P766"/>
    </row>
    <row r="767" spans="14:16" x14ac:dyDescent="0.3">
      <c r="N767"/>
      <c r="O767"/>
      <c r="P767"/>
    </row>
    <row r="768" spans="14:16" x14ac:dyDescent="0.3">
      <c r="N768"/>
      <c r="O768"/>
      <c r="P768"/>
    </row>
    <row r="769" spans="14:16" x14ac:dyDescent="0.3">
      <c r="N769"/>
      <c r="O769"/>
      <c r="P769"/>
    </row>
    <row r="770" spans="14:16" x14ac:dyDescent="0.3">
      <c r="N770"/>
      <c r="O770"/>
      <c r="P770"/>
    </row>
    <row r="771" spans="14:16" x14ac:dyDescent="0.3">
      <c r="N771"/>
      <c r="O771"/>
      <c r="P771"/>
    </row>
    <row r="772" spans="14:16" x14ac:dyDescent="0.3">
      <c r="N772"/>
      <c r="O772"/>
      <c r="P772"/>
    </row>
    <row r="773" spans="14:16" x14ac:dyDescent="0.3">
      <c r="N773"/>
      <c r="O773"/>
      <c r="P773"/>
    </row>
    <row r="774" spans="14:16" x14ac:dyDescent="0.3">
      <c r="N774"/>
      <c r="O774"/>
      <c r="P774"/>
    </row>
    <row r="775" spans="14:16" x14ac:dyDescent="0.3">
      <c r="N775"/>
      <c r="O775"/>
      <c r="P775"/>
    </row>
    <row r="776" spans="14:16" x14ac:dyDescent="0.3">
      <c r="N776"/>
      <c r="O776"/>
      <c r="P776"/>
    </row>
    <row r="777" spans="14:16" x14ac:dyDescent="0.3">
      <c r="N777"/>
      <c r="O777"/>
      <c r="P777"/>
    </row>
    <row r="778" spans="14:16" x14ac:dyDescent="0.3">
      <c r="N778"/>
      <c r="O778"/>
      <c r="P778"/>
    </row>
    <row r="779" spans="14:16" x14ac:dyDescent="0.3">
      <c r="N779"/>
      <c r="O779"/>
      <c r="P779"/>
    </row>
    <row r="780" spans="14:16" x14ac:dyDescent="0.3">
      <c r="N780"/>
      <c r="O780"/>
      <c r="P780"/>
    </row>
    <row r="781" spans="14:16" x14ac:dyDescent="0.3">
      <c r="N781"/>
      <c r="O781"/>
      <c r="P781"/>
    </row>
    <row r="782" spans="14:16" x14ac:dyDescent="0.3">
      <c r="N782"/>
      <c r="O782"/>
      <c r="P782"/>
    </row>
    <row r="783" spans="14:16" x14ac:dyDescent="0.3">
      <c r="N783"/>
      <c r="O783"/>
      <c r="P783"/>
    </row>
    <row r="784" spans="14:16" x14ac:dyDescent="0.3">
      <c r="N784"/>
      <c r="O784"/>
      <c r="P784"/>
    </row>
    <row r="785" spans="14:16" x14ac:dyDescent="0.3">
      <c r="N785"/>
      <c r="O785"/>
      <c r="P785"/>
    </row>
    <row r="786" spans="14:16" x14ac:dyDescent="0.3">
      <c r="N786"/>
      <c r="O786"/>
      <c r="P786"/>
    </row>
    <row r="787" spans="14:16" x14ac:dyDescent="0.3">
      <c r="N787"/>
      <c r="O787"/>
      <c r="P787"/>
    </row>
    <row r="788" spans="14:16" x14ac:dyDescent="0.3">
      <c r="N788"/>
      <c r="O788"/>
      <c r="P788"/>
    </row>
    <row r="789" spans="14:16" x14ac:dyDescent="0.3">
      <c r="N789"/>
      <c r="O789"/>
      <c r="P789"/>
    </row>
    <row r="790" spans="14:16" x14ac:dyDescent="0.3">
      <c r="N790"/>
      <c r="O790"/>
      <c r="P790"/>
    </row>
    <row r="791" spans="14:16" x14ac:dyDescent="0.3">
      <c r="N791"/>
      <c r="O791"/>
      <c r="P791"/>
    </row>
    <row r="792" spans="14:16" x14ac:dyDescent="0.3">
      <c r="N792"/>
      <c r="O792"/>
      <c r="P792"/>
    </row>
    <row r="793" spans="14:16" x14ac:dyDescent="0.3">
      <c r="N793"/>
      <c r="O793"/>
      <c r="P793"/>
    </row>
    <row r="794" spans="14:16" x14ac:dyDescent="0.3">
      <c r="N794"/>
      <c r="O794"/>
      <c r="P794"/>
    </row>
    <row r="795" spans="14:16" x14ac:dyDescent="0.3">
      <c r="N795"/>
      <c r="O795"/>
      <c r="P795"/>
    </row>
    <row r="796" spans="14:16" x14ac:dyDescent="0.3">
      <c r="N796"/>
      <c r="O796"/>
      <c r="P796"/>
    </row>
    <row r="797" spans="14:16" x14ac:dyDescent="0.3">
      <c r="N797"/>
      <c r="O797"/>
      <c r="P797"/>
    </row>
    <row r="798" spans="14:16" x14ac:dyDescent="0.3">
      <c r="N798"/>
      <c r="O798"/>
      <c r="P798"/>
    </row>
    <row r="799" spans="14:16" x14ac:dyDescent="0.3">
      <c r="N799"/>
      <c r="O799"/>
      <c r="P799"/>
    </row>
    <row r="800" spans="14:16" x14ac:dyDescent="0.3">
      <c r="N800"/>
      <c r="O800"/>
      <c r="P800"/>
    </row>
    <row r="801" spans="14:16" x14ac:dyDescent="0.3">
      <c r="N801"/>
      <c r="O801"/>
      <c r="P801"/>
    </row>
    <row r="802" spans="14:16" x14ac:dyDescent="0.3">
      <c r="N802"/>
      <c r="O802"/>
      <c r="P802"/>
    </row>
    <row r="803" spans="14:16" x14ac:dyDescent="0.3">
      <c r="N803"/>
      <c r="O803"/>
      <c r="P803"/>
    </row>
    <row r="804" spans="14:16" x14ac:dyDescent="0.3">
      <c r="N804"/>
      <c r="O804"/>
      <c r="P804"/>
    </row>
    <row r="805" spans="14:16" x14ac:dyDescent="0.3">
      <c r="N805"/>
      <c r="O805"/>
      <c r="P805"/>
    </row>
    <row r="806" spans="14:16" x14ac:dyDescent="0.3">
      <c r="N806"/>
      <c r="O806"/>
      <c r="P806"/>
    </row>
    <row r="807" spans="14:16" x14ac:dyDescent="0.3">
      <c r="N807"/>
      <c r="O807"/>
      <c r="P807"/>
    </row>
    <row r="808" spans="14:16" x14ac:dyDescent="0.3">
      <c r="N808"/>
      <c r="O808"/>
      <c r="P808"/>
    </row>
    <row r="809" spans="14:16" x14ac:dyDescent="0.3">
      <c r="N809"/>
      <c r="O809"/>
      <c r="P809"/>
    </row>
    <row r="810" spans="14:16" x14ac:dyDescent="0.3">
      <c r="N810"/>
      <c r="O810"/>
      <c r="P810"/>
    </row>
    <row r="811" spans="14:16" x14ac:dyDescent="0.3">
      <c r="N811"/>
      <c r="O811"/>
      <c r="P811"/>
    </row>
    <row r="812" spans="14:16" x14ac:dyDescent="0.3">
      <c r="N812"/>
      <c r="O812"/>
      <c r="P812"/>
    </row>
    <row r="813" spans="14:16" x14ac:dyDescent="0.3">
      <c r="N813"/>
      <c r="O813"/>
      <c r="P813"/>
    </row>
    <row r="814" spans="14:16" x14ac:dyDescent="0.3">
      <c r="N814"/>
      <c r="O814"/>
      <c r="P814"/>
    </row>
    <row r="815" spans="14:16" x14ac:dyDescent="0.3">
      <c r="N815"/>
      <c r="O815"/>
      <c r="P815"/>
    </row>
    <row r="816" spans="14:16" x14ac:dyDescent="0.3">
      <c r="N816"/>
      <c r="O816"/>
      <c r="P816"/>
    </row>
    <row r="817" spans="14:16" x14ac:dyDescent="0.3">
      <c r="N817"/>
      <c r="O817"/>
      <c r="P817"/>
    </row>
    <row r="818" spans="14:16" x14ac:dyDescent="0.3">
      <c r="N818"/>
      <c r="O818"/>
      <c r="P818"/>
    </row>
    <row r="819" spans="14:16" x14ac:dyDescent="0.3">
      <c r="N819"/>
      <c r="O819"/>
      <c r="P819"/>
    </row>
    <row r="820" spans="14:16" x14ac:dyDescent="0.3">
      <c r="N820"/>
      <c r="O820"/>
      <c r="P820"/>
    </row>
    <row r="821" spans="14:16" x14ac:dyDescent="0.3">
      <c r="N821"/>
      <c r="O821"/>
      <c r="P821"/>
    </row>
    <row r="822" spans="14:16" x14ac:dyDescent="0.3">
      <c r="N822"/>
      <c r="O822"/>
      <c r="P822"/>
    </row>
    <row r="823" spans="14:16" x14ac:dyDescent="0.3">
      <c r="N823"/>
      <c r="O823"/>
      <c r="P823"/>
    </row>
    <row r="824" spans="14:16" x14ac:dyDescent="0.3">
      <c r="N824"/>
      <c r="O824"/>
      <c r="P824"/>
    </row>
    <row r="825" spans="14:16" x14ac:dyDescent="0.3">
      <c r="N825"/>
      <c r="O825"/>
      <c r="P825"/>
    </row>
    <row r="826" spans="14:16" x14ac:dyDescent="0.3">
      <c r="N826"/>
      <c r="O826"/>
      <c r="P826"/>
    </row>
    <row r="827" spans="14:16" x14ac:dyDescent="0.3">
      <c r="N827"/>
      <c r="O827"/>
      <c r="P827"/>
    </row>
    <row r="828" spans="14:16" x14ac:dyDescent="0.3">
      <c r="N828"/>
      <c r="O828"/>
      <c r="P828"/>
    </row>
    <row r="829" spans="14:16" x14ac:dyDescent="0.3">
      <c r="N829"/>
      <c r="O829"/>
      <c r="P829"/>
    </row>
    <row r="830" spans="14:16" x14ac:dyDescent="0.3">
      <c r="N830"/>
      <c r="O830"/>
      <c r="P830"/>
    </row>
    <row r="831" spans="14:16" x14ac:dyDescent="0.3">
      <c r="N831"/>
      <c r="O831"/>
      <c r="P831"/>
    </row>
    <row r="832" spans="14:16" x14ac:dyDescent="0.3">
      <c r="N832"/>
      <c r="O832"/>
      <c r="P832"/>
    </row>
    <row r="833" spans="14:16" x14ac:dyDescent="0.3">
      <c r="N833"/>
      <c r="O833"/>
      <c r="P833"/>
    </row>
    <row r="834" spans="14:16" x14ac:dyDescent="0.3">
      <c r="N834"/>
      <c r="O834"/>
      <c r="P834"/>
    </row>
    <row r="835" spans="14:16" x14ac:dyDescent="0.3">
      <c r="N835"/>
      <c r="O835"/>
      <c r="P835"/>
    </row>
    <row r="836" spans="14:16" x14ac:dyDescent="0.3">
      <c r="N836"/>
      <c r="O836"/>
      <c r="P836"/>
    </row>
    <row r="837" spans="14:16" x14ac:dyDescent="0.3">
      <c r="N837"/>
      <c r="O837"/>
      <c r="P837"/>
    </row>
    <row r="838" spans="14:16" x14ac:dyDescent="0.3">
      <c r="N838"/>
      <c r="O838"/>
      <c r="P838"/>
    </row>
    <row r="839" spans="14:16" x14ac:dyDescent="0.3">
      <c r="N839"/>
      <c r="O839"/>
      <c r="P839"/>
    </row>
    <row r="840" spans="14:16" x14ac:dyDescent="0.3">
      <c r="N840"/>
      <c r="O840"/>
      <c r="P840"/>
    </row>
    <row r="841" spans="14:16" x14ac:dyDescent="0.3">
      <c r="N841"/>
      <c r="O841"/>
      <c r="P841"/>
    </row>
    <row r="842" spans="14:16" x14ac:dyDescent="0.3">
      <c r="N842"/>
      <c r="O842"/>
      <c r="P842"/>
    </row>
    <row r="843" spans="14:16" x14ac:dyDescent="0.3">
      <c r="N843"/>
      <c r="O843"/>
      <c r="P843"/>
    </row>
    <row r="844" spans="14:16" x14ac:dyDescent="0.3">
      <c r="N844"/>
      <c r="O844"/>
      <c r="P844"/>
    </row>
    <row r="845" spans="14:16" x14ac:dyDescent="0.3">
      <c r="N845"/>
      <c r="O845"/>
      <c r="P845"/>
    </row>
    <row r="846" spans="14:16" x14ac:dyDescent="0.3">
      <c r="N846"/>
      <c r="O846"/>
      <c r="P846"/>
    </row>
    <row r="847" spans="14:16" x14ac:dyDescent="0.3">
      <c r="N847"/>
      <c r="O847"/>
      <c r="P847"/>
    </row>
    <row r="848" spans="14:16" x14ac:dyDescent="0.3">
      <c r="N848"/>
      <c r="O848"/>
      <c r="P848"/>
    </row>
    <row r="849" spans="14:16" x14ac:dyDescent="0.3">
      <c r="N849"/>
      <c r="O849"/>
      <c r="P849"/>
    </row>
    <row r="850" spans="14:16" x14ac:dyDescent="0.3">
      <c r="N850"/>
      <c r="O850"/>
      <c r="P850"/>
    </row>
    <row r="851" spans="14:16" x14ac:dyDescent="0.3">
      <c r="N851"/>
      <c r="O851"/>
      <c r="P851"/>
    </row>
    <row r="852" spans="14:16" x14ac:dyDescent="0.3">
      <c r="N852"/>
      <c r="O852"/>
      <c r="P852"/>
    </row>
    <row r="853" spans="14:16" x14ac:dyDescent="0.3">
      <c r="N853"/>
      <c r="O853"/>
      <c r="P853"/>
    </row>
    <row r="854" spans="14:16" x14ac:dyDescent="0.3">
      <c r="N854"/>
      <c r="O854"/>
      <c r="P854"/>
    </row>
    <row r="855" spans="14:16" x14ac:dyDescent="0.3">
      <c r="N855"/>
      <c r="O855"/>
      <c r="P855"/>
    </row>
    <row r="856" spans="14:16" x14ac:dyDescent="0.3">
      <c r="N856"/>
      <c r="O856"/>
      <c r="P856"/>
    </row>
    <row r="857" spans="14:16" x14ac:dyDescent="0.3">
      <c r="N857"/>
      <c r="O857"/>
      <c r="P857"/>
    </row>
    <row r="858" spans="14:16" x14ac:dyDescent="0.3">
      <c r="N858"/>
      <c r="O858"/>
      <c r="P858"/>
    </row>
    <row r="859" spans="14:16" x14ac:dyDescent="0.3">
      <c r="N859"/>
      <c r="O859"/>
      <c r="P859"/>
    </row>
    <row r="860" spans="14:16" x14ac:dyDescent="0.3">
      <c r="N860"/>
      <c r="O860"/>
      <c r="P860"/>
    </row>
    <row r="861" spans="14:16" x14ac:dyDescent="0.3">
      <c r="N861"/>
      <c r="O861"/>
      <c r="P861"/>
    </row>
    <row r="862" spans="14:16" x14ac:dyDescent="0.3">
      <c r="N862"/>
      <c r="O862"/>
      <c r="P862"/>
    </row>
    <row r="863" spans="14:16" x14ac:dyDescent="0.3">
      <c r="N863"/>
      <c r="O863"/>
      <c r="P863"/>
    </row>
    <row r="864" spans="14:16" x14ac:dyDescent="0.3">
      <c r="N864"/>
      <c r="O864"/>
      <c r="P864"/>
    </row>
    <row r="865" spans="14:16" x14ac:dyDescent="0.3">
      <c r="N865"/>
      <c r="O865"/>
      <c r="P865"/>
    </row>
    <row r="866" spans="14:16" x14ac:dyDescent="0.3">
      <c r="N866"/>
      <c r="O866"/>
      <c r="P866"/>
    </row>
    <row r="867" spans="14:16" x14ac:dyDescent="0.3">
      <c r="N867"/>
      <c r="O867"/>
      <c r="P867"/>
    </row>
    <row r="868" spans="14:16" x14ac:dyDescent="0.3">
      <c r="N868"/>
      <c r="O868"/>
      <c r="P868"/>
    </row>
    <row r="869" spans="14:16" x14ac:dyDescent="0.3">
      <c r="N869"/>
      <c r="O869"/>
      <c r="P869"/>
    </row>
    <row r="870" spans="14:16" x14ac:dyDescent="0.3">
      <c r="N870"/>
      <c r="O870"/>
      <c r="P870"/>
    </row>
    <row r="871" spans="14:16" x14ac:dyDescent="0.3">
      <c r="N871"/>
      <c r="O871"/>
      <c r="P871"/>
    </row>
    <row r="872" spans="14:16" x14ac:dyDescent="0.3">
      <c r="N872"/>
      <c r="O872"/>
      <c r="P872"/>
    </row>
    <row r="873" spans="14:16" x14ac:dyDescent="0.3">
      <c r="N873"/>
      <c r="O873"/>
      <c r="P873"/>
    </row>
    <row r="874" spans="14:16" x14ac:dyDescent="0.3">
      <c r="N874"/>
      <c r="O874"/>
      <c r="P874"/>
    </row>
    <row r="875" spans="14:16" x14ac:dyDescent="0.3">
      <c r="N875"/>
      <c r="O875"/>
      <c r="P875"/>
    </row>
    <row r="876" spans="14:16" x14ac:dyDescent="0.3">
      <c r="N876"/>
      <c r="O876"/>
      <c r="P876"/>
    </row>
    <row r="877" spans="14:16" x14ac:dyDescent="0.3">
      <c r="N877"/>
      <c r="O877"/>
      <c r="P877"/>
    </row>
    <row r="878" spans="14:16" x14ac:dyDescent="0.3">
      <c r="N878"/>
      <c r="O878"/>
      <c r="P878"/>
    </row>
    <row r="879" spans="14:16" x14ac:dyDescent="0.3">
      <c r="N879"/>
      <c r="O879"/>
      <c r="P879"/>
    </row>
    <row r="880" spans="14:16" x14ac:dyDescent="0.3">
      <c r="N880"/>
      <c r="O880"/>
      <c r="P880"/>
    </row>
    <row r="881" spans="14:16" x14ac:dyDescent="0.3">
      <c r="N881"/>
      <c r="O881"/>
      <c r="P881"/>
    </row>
    <row r="882" spans="14:16" x14ac:dyDescent="0.3">
      <c r="N882"/>
      <c r="O882"/>
      <c r="P882"/>
    </row>
    <row r="883" spans="14:16" x14ac:dyDescent="0.3">
      <c r="N883"/>
      <c r="O883"/>
      <c r="P883"/>
    </row>
    <row r="884" spans="14:16" x14ac:dyDescent="0.3">
      <c r="N884"/>
      <c r="O884"/>
      <c r="P884"/>
    </row>
    <row r="885" spans="14:16" x14ac:dyDescent="0.3">
      <c r="N885"/>
      <c r="O885"/>
      <c r="P885"/>
    </row>
    <row r="886" spans="14:16" x14ac:dyDescent="0.3">
      <c r="N886"/>
      <c r="O886"/>
      <c r="P886"/>
    </row>
    <row r="887" spans="14:16" x14ac:dyDescent="0.3">
      <c r="N887"/>
      <c r="O887"/>
      <c r="P887"/>
    </row>
    <row r="888" spans="14:16" x14ac:dyDescent="0.3">
      <c r="N888"/>
      <c r="O888"/>
      <c r="P888"/>
    </row>
    <row r="889" spans="14:16" x14ac:dyDescent="0.3">
      <c r="N889"/>
      <c r="O889"/>
      <c r="P889"/>
    </row>
    <row r="890" spans="14:16" x14ac:dyDescent="0.3">
      <c r="N890"/>
      <c r="O890"/>
      <c r="P890"/>
    </row>
    <row r="891" spans="14:16" x14ac:dyDescent="0.3">
      <c r="N891"/>
      <c r="O891"/>
      <c r="P891"/>
    </row>
    <row r="892" spans="14:16" x14ac:dyDescent="0.3">
      <c r="N892"/>
      <c r="O892"/>
      <c r="P892"/>
    </row>
    <row r="893" spans="14:16" x14ac:dyDescent="0.3">
      <c r="N893"/>
      <c r="O893"/>
      <c r="P893"/>
    </row>
    <row r="894" spans="14:16" x14ac:dyDescent="0.3">
      <c r="N894"/>
      <c r="O894"/>
      <c r="P894"/>
    </row>
    <row r="895" spans="14:16" x14ac:dyDescent="0.3">
      <c r="N895"/>
      <c r="O895"/>
      <c r="P895"/>
    </row>
    <row r="896" spans="14:16" x14ac:dyDescent="0.3">
      <c r="N896"/>
      <c r="O896"/>
      <c r="P896"/>
    </row>
    <row r="897" spans="14:16" x14ac:dyDescent="0.3">
      <c r="N897"/>
      <c r="O897"/>
      <c r="P897"/>
    </row>
    <row r="898" spans="14:16" x14ac:dyDescent="0.3">
      <c r="N898"/>
      <c r="O898"/>
      <c r="P898"/>
    </row>
    <row r="899" spans="14:16" x14ac:dyDescent="0.3">
      <c r="N899"/>
      <c r="O899"/>
      <c r="P899"/>
    </row>
    <row r="900" spans="14:16" x14ac:dyDescent="0.3">
      <c r="N900"/>
      <c r="O900"/>
      <c r="P900"/>
    </row>
    <row r="901" spans="14:16" x14ac:dyDescent="0.3">
      <c r="N901"/>
      <c r="O901"/>
      <c r="P901"/>
    </row>
    <row r="902" spans="14:16" x14ac:dyDescent="0.3">
      <c r="N902"/>
      <c r="O902"/>
      <c r="P902"/>
    </row>
    <row r="903" spans="14:16" x14ac:dyDescent="0.3">
      <c r="N903"/>
      <c r="O903"/>
      <c r="P903"/>
    </row>
    <row r="904" spans="14:16" x14ac:dyDescent="0.3">
      <c r="N904"/>
      <c r="O904"/>
      <c r="P904"/>
    </row>
    <row r="905" spans="14:16" x14ac:dyDescent="0.3">
      <c r="N905"/>
      <c r="O905"/>
      <c r="P905"/>
    </row>
    <row r="906" spans="14:16" x14ac:dyDescent="0.3">
      <c r="N906"/>
      <c r="O906"/>
      <c r="P906"/>
    </row>
    <row r="907" spans="14:16" x14ac:dyDescent="0.3">
      <c r="N907"/>
      <c r="O907"/>
      <c r="P907"/>
    </row>
    <row r="908" spans="14:16" x14ac:dyDescent="0.3">
      <c r="N908"/>
      <c r="O908"/>
      <c r="P908"/>
    </row>
    <row r="909" spans="14:16" x14ac:dyDescent="0.3">
      <c r="N909"/>
      <c r="O909"/>
      <c r="P909"/>
    </row>
    <row r="910" spans="14:16" x14ac:dyDescent="0.3">
      <c r="N910"/>
      <c r="O910"/>
      <c r="P910"/>
    </row>
    <row r="911" spans="14:16" x14ac:dyDescent="0.3">
      <c r="N911"/>
      <c r="O911"/>
      <c r="P911"/>
    </row>
    <row r="912" spans="14:16" x14ac:dyDescent="0.3">
      <c r="N912"/>
      <c r="O912"/>
      <c r="P912"/>
    </row>
    <row r="913" spans="14:16" x14ac:dyDescent="0.3">
      <c r="N913"/>
      <c r="O913"/>
      <c r="P913"/>
    </row>
    <row r="914" spans="14:16" x14ac:dyDescent="0.3">
      <c r="N914"/>
      <c r="O914"/>
      <c r="P914"/>
    </row>
    <row r="915" spans="14:16" x14ac:dyDescent="0.3">
      <c r="N915"/>
      <c r="O915"/>
      <c r="P915"/>
    </row>
    <row r="916" spans="14:16" x14ac:dyDescent="0.3">
      <c r="N916"/>
      <c r="O916"/>
      <c r="P916"/>
    </row>
    <row r="917" spans="14:16" x14ac:dyDescent="0.3">
      <c r="N917"/>
      <c r="O917"/>
      <c r="P917"/>
    </row>
    <row r="918" spans="14:16" x14ac:dyDescent="0.3">
      <c r="N918"/>
      <c r="O918"/>
      <c r="P918"/>
    </row>
    <row r="919" spans="14:16" x14ac:dyDescent="0.3">
      <c r="N919"/>
      <c r="O919"/>
      <c r="P919"/>
    </row>
    <row r="920" spans="14:16" x14ac:dyDescent="0.3">
      <c r="N920"/>
      <c r="O920"/>
      <c r="P920"/>
    </row>
    <row r="921" spans="14:16" x14ac:dyDescent="0.3">
      <c r="N921"/>
      <c r="O921"/>
      <c r="P921"/>
    </row>
    <row r="922" spans="14:16" x14ac:dyDescent="0.3">
      <c r="N922"/>
      <c r="O922"/>
      <c r="P922"/>
    </row>
    <row r="923" spans="14:16" x14ac:dyDescent="0.3">
      <c r="N923"/>
      <c r="O923"/>
      <c r="P923"/>
    </row>
    <row r="924" spans="14:16" x14ac:dyDescent="0.3">
      <c r="N924"/>
      <c r="O924"/>
      <c r="P924"/>
    </row>
    <row r="925" spans="14:16" x14ac:dyDescent="0.3">
      <c r="N925"/>
      <c r="O925"/>
      <c r="P925"/>
    </row>
    <row r="926" spans="14:16" x14ac:dyDescent="0.3">
      <c r="N926"/>
      <c r="O926"/>
      <c r="P926"/>
    </row>
    <row r="927" spans="14:16" x14ac:dyDescent="0.3">
      <c r="N927"/>
      <c r="O927"/>
      <c r="P927"/>
    </row>
    <row r="928" spans="14:16" x14ac:dyDescent="0.3">
      <c r="N928"/>
      <c r="O928"/>
      <c r="P928"/>
    </row>
    <row r="929" spans="14:16" x14ac:dyDescent="0.3">
      <c r="N929"/>
      <c r="O929"/>
      <c r="P929"/>
    </row>
    <row r="930" spans="14:16" x14ac:dyDescent="0.3">
      <c r="N930"/>
      <c r="O930"/>
      <c r="P930"/>
    </row>
    <row r="931" spans="14:16" x14ac:dyDescent="0.3">
      <c r="N931"/>
      <c r="O931"/>
      <c r="P931"/>
    </row>
    <row r="932" spans="14:16" x14ac:dyDescent="0.3">
      <c r="N932"/>
      <c r="O932"/>
      <c r="P932"/>
    </row>
    <row r="933" spans="14:16" x14ac:dyDescent="0.3">
      <c r="N933"/>
      <c r="O933"/>
      <c r="P933"/>
    </row>
    <row r="934" spans="14:16" x14ac:dyDescent="0.3">
      <c r="N934"/>
      <c r="O934"/>
      <c r="P934"/>
    </row>
    <row r="935" spans="14:16" x14ac:dyDescent="0.3">
      <c r="N935"/>
      <c r="O935"/>
      <c r="P935"/>
    </row>
    <row r="936" spans="14:16" x14ac:dyDescent="0.3">
      <c r="N936"/>
      <c r="O936"/>
      <c r="P936"/>
    </row>
    <row r="937" spans="14:16" x14ac:dyDescent="0.3">
      <c r="N937"/>
      <c r="O937"/>
      <c r="P937"/>
    </row>
    <row r="938" spans="14:16" x14ac:dyDescent="0.3">
      <c r="N938"/>
      <c r="O938"/>
      <c r="P938"/>
    </row>
    <row r="939" spans="14:16" x14ac:dyDescent="0.3">
      <c r="N939"/>
      <c r="O939"/>
      <c r="P939"/>
    </row>
    <row r="940" spans="14:16" x14ac:dyDescent="0.3">
      <c r="N940"/>
      <c r="O940"/>
      <c r="P940"/>
    </row>
    <row r="941" spans="14:16" x14ac:dyDescent="0.3">
      <c r="N941"/>
      <c r="O941"/>
      <c r="P941"/>
    </row>
    <row r="942" spans="14:16" x14ac:dyDescent="0.3">
      <c r="N942"/>
      <c r="O942"/>
      <c r="P942"/>
    </row>
    <row r="943" spans="14:16" x14ac:dyDescent="0.3">
      <c r="N943"/>
      <c r="O943"/>
      <c r="P943"/>
    </row>
    <row r="944" spans="14:16" x14ac:dyDescent="0.3">
      <c r="N944"/>
      <c r="O944"/>
      <c r="P944"/>
    </row>
    <row r="945" spans="14:16" x14ac:dyDescent="0.3">
      <c r="N945"/>
      <c r="O945"/>
      <c r="P945"/>
    </row>
    <row r="946" spans="14:16" x14ac:dyDescent="0.3">
      <c r="N946"/>
      <c r="O946"/>
      <c r="P946"/>
    </row>
    <row r="947" spans="14:16" x14ac:dyDescent="0.3">
      <c r="N947"/>
      <c r="O947"/>
      <c r="P947"/>
    </row>
    <row r="948" spans="14:16" x14ac:dyDescent="0.3">
      <c r="N948"/>
      <c r="O948"/>
      <c r="P948"/>
    </row>
    <row r="949" spans="14:16" x14ac:dyDescent="0.3">
      <c r="N949"/>
      <c r="O949"/>
      <c r="P949"/>
    </row>
    <row r="950" spans="14:16" x14ac:dyDescent="0.3">
      <c r="N950"/>
      <c r="O950"/>
      <c r="P950"/>
    </row>
    <row r="951" spans="14:16" x14ac:dyDescent="0.3">
      <c r="N951"/>
      <c r="O951"/>
      <c r="P951"/>
    </row>
    <row r="952" spans="14:16" x14ac:dyDescent="0.3">
      <c r="N952"/>
      <c r="O952"/>
      <c r="P952"/>
    </row>
    <row r="953" spans="14:16" x14ac:dyDescent="0.3">
      <c r="N953"/>
      <c r="O953"/>
      <c r="P953"/>
    </row>
    <row r="954" spans="14:16" x14ac:dyDescent="0.3">
      <c r="N954"/>
      <c r="O954"/>
      <c r="P954"/>
    </row>
    <row r="955" spans="14:16" x14ac:dyDescent="0.3">
      <c r="N955"/>
      <c r="O955"/>
      <c r="P955"/>
    </row>
    <row r="956" spans="14:16" x14ac:dyDescent="0.3">
      <c r="N956"/>
      <c r="O956"/>
      <c r="P956"/>
    </row>
    <row r="957" spans="14:16" x14ac:dyDescent="0.3">
      <c r="N957"/>
      <c r="O957"/>
      <c r="P957"/>
    </row>
    <row r="958" spans="14:16" x14ac:dyDescent="0.3">
      <c r="N958"/>
      <c r="O958"/>
      <c r="P958"/>
    </row>
    <row r="959" spans="14:16" x14ac:dyDescent="0.3">
      <c r="N959"/>
      <c r="O959"/>
      <c r="P959"/>
    </row>
    <row r="960" spans="14:16" x14ac:dyDescent="0.3">
      <c r="N960"/>
      <c r="O960"/>
      <c r="P960"/>
    </row>
    <row r="961" spans="14:16" x14ac:dyDescent="0.3">
      <c r="N961"/>
      <c r="O961"/>
      <c r="P961"/>
    </row>
    <row r="962" spans="14:16" x14ac:dyDescent="0.3">
      <c r="N962"/>
      <c r="O962"/>
      <c r="P962"/>
    </row>
    <row r="963" spans="14:16" x14ac:dyDescent="0.3">
      <c r="N963"/>
      <c r="O963"/>
      <c r="P963"/>
    </row>
    <row r="964" spans="14:16" x14ac:dyDescent="0.3">
      <c r="N964"/>
      <c r="O964"/>
      <c r="P964"/>
    </row>
    <row r="965" spans="14:16" x14ac:dyDescent="0.3">
      <c r="N965"/>
      <c r="O965"/>
      <c r="P965"/>
    </row>
    <row r="966" spans="14:16" x14ac:dyDescent="0.3">
      <c r="N966"/>
      <c r="O966"/>
      <c r="P966"/>
    </row>
    <row r="967" spans="14:16" x14ac:dyDescent="0.3">
      <c r="N967"/>
      <c r="O967"/>
      <c r="P967"/>
    </row>
    <row r="968" spans="14:16" x14ac:dyDescent="0.3">
      <c r="N968"/>
      <c r="O968"/>
      <c r="P968"/>
    </row>
    <row r="969" spans="14:16" x14ac:dyDescent="0.3">
      <c r="N969"/>
      <c r="O969"/>
      <c r="P969"/>
    </row>
    <row r="970" spans="14:16" x14ac:dyDescent="0.3">
      <c r="N970"/>
      <c r="O970"/>
      <c r="P970"/>
    </row>
    <row r="971" spans="14:16" x14ac:dyDescent="0.3">
      <c r="N971"/>
      <c r="O971"/>
      <c r="P971"/>
    </row>
    <row r="972" spans="14:16" x14ac:dyDescent="0.3">
      <c r="N972"/>
      <c r="O972"/>
      <c r="P972"/>
    </row>
    <row r="973" spans="14:16" x14ac:dyDescent="0.3">
      <c r="N973"/>
      <c r="O973"/>
      <c r="P973"/>
    </row>
    <row r="974" spans="14:16" x14ac:dyDescent="0.3">
      <c r="N974"/>
      <c r="O974"/>
      <c r="P974"/>
    </row>
    <row r="975" spans="14:16" x14ac:dyDescent="0.3">
      <c r="N975"/>
      <c r="O975"/>
      <c r="P975"/>
    </row>
    <row r="976" spans="14:16" x14ac:dyDescent="0.3">
      <c r="N976"/>
      <c r="O976"/>
      <c r="P976"/>
    </row>
    <row r="977" spans="14:16" x14ac:dyDescent="0.3">
      <c r="N977"/>
      <c r="O977"/>
      <c r="P977"/>
    </row>
    <row r="978" spans="14:16" x14ac:dyDescent="0.3">
      <c r="N978"/>
      <c r="O978"/>
      <c r="P978"/>
    </row>
    <row r="979" spans="14:16" x14ac:dyDescent="0.3">
      <c r="N979"/>
      <c r="O979"/>
      <c r="P979"/>
    </row>
    <row r="980" spans="14:16" x14ac:dyDescent="0.3">
      <c r="N980"/>
      <c r="O980"/>
      <c r="P980"/>
    </row>
    <row r="981" spans="14:16" x14ac:dyDescent="0.3">
      <c r="N981"/>
      <c r="O981"/>
      <c r="P981"/>
    </row>
    <row r="982" spans="14:16" x14ac:dyDescent="0.3">
      <c r="N982"/>
      <c r="O982"/>
      <c r="P982"/>
    </row>
    <row r="983" spans="14:16" x14ac:dyDescent="0.3">
      <c r="N983"/>
      <c r="O983"/>
      <c r="P983"/>
    </row>
    <row r="984" spans="14:16" x14ac:dyDescent="0.3">
      <c r="N984"/>
      <c r="O984"/>
      <c r="P984"/>
    </row>
    <row r="985" spans="14:16" x14ac:dyDescent="0.3">
      <c r="N985"/>
      <c r="O985"/>
      <c r="P985"/>
    </row>
    <row r="986" spans="14:16" x14ac:dyDescent="0.3">
      <c r="N986"/>
      <c r="O986"/>
      <c r="P986"/>
    </row>
    <row r="987" spans="14:16" x14ac:dyDescent="0.3">
      <c r="N987"/>
      <c r="O987"/>
      <c r="P987"/>
    </row>
    <row r="988" spans="14:16" x14ac:dyDescent="0.3">
      <c r="N988"/>
      <c r="O988"/>
      <c r="P988"/>
    </row>
    <row r="989" spans="14:16" x14ac:dyDescent="0.3">
      <c r="N989"/>
      <c r="O989"/>
      <c r="P989"/>
    </row>
    <row r="990" spans="14:16" x14ac:dyDescent="0.3">
      <c r="N990"/>
      <c r="O990"/>
      <c r="P990"/>
    </row>
    <row r="991" spans="14:16" x14ac:dyDescent="0.3">
      <c r="N991"/>
      <c r="O991"/>
      <c r="P991"/>
    </row>
    <row r="992" spans="14:16" x14ac:dyDescent="0.3">
      <c r="N992"/>
      <c r="O992"/>
      <c r="P992"/>
    </row>
    <row r="993" spans="14:16" x14ac:dyDescent="0.3">
      <c r="N993"/>
      <c r="O993"/>
      <c r="P993"/>
    </row>
    <row r="994" spans="14:16" x14ac:dyDescent="0.3">
      <c r="N994"/>
      <c r="O994"/>
      <c r="P994"/>
    </row>
    <row r="995" spans="14:16" x14ac:dyDescent="0.3">
      <c r="N995"/>
      <c r="O995"/>
      <c r="P995"/>
    </row>
    <row r="996" spans="14:16" x14ac:dyDescent="0.3">
      <c r="N996"/>
      <c r="O996"/>
      <c r="P996"/>
    </row>
    <row r="997" spans="14:16" x14ac:dyDescent="0.3">
      <c r="N997"/>
      <c r="O997"/>
      <c r="P997"/>
    </row>
    <row r="998" spans="14:16" x14ac:dyDescent="0.3">
      <c r="N998"/>
      <c r="O998"/>
      <c r="P998"/>
    </row>
    <row r="999" spans="14:16" x14ac:dyDescent="0.3">
      <c r="N999"/>
      <c r="O999"/>
      <c r="P999"/>
    </row>
    <row r="1000" spans="14:16" x14ac:dyDescent="0.3">
      <c r="N1000"/>
      <c r="O1000"/>
      <c r="P1000"/>
    </row>
    <row r="1001" spans="14:16" x14ac:dyDescent="0.3">
      <c r="N1001"/>
      <c r="O1001"/>
      <c r="P1001"/>
    </row>
    <row r="1002" spans="14:16" x14ac:dyDescent="0.3">
      <c r="N1002"/>
      <c r="O1002"/>
      <c r="P1002"/>
    </row>
    <row r="1003" spans="14:16" x14ac:dyDescent="0.3">
      <c r="N1003"/>
      <c r="O1003"/>
      <c r="P1003"/>
    </row>
    <row r="1004" spans="14:16" x14ac:dyDescent="0.3">
      <c r="N1004"/>
      <c r="O1004"/>
      <c r="P1004"/>
    </row>
    <row r="1005" spans="14:16" x14ac:dyDescent="0.3">
      <c r="N1005"/>
      <c r="O1005"/>
      <c r="P1005"/>
    </row>
    <row r="1006" spans="14:16" x14ac:dyDescent="0.3">
      <c r="N1006"/>
      <c r="O1006"/>
      <c r="P1006"/>
    </row>
    <row r="1007" spans="14:16" x14ac:dyDescent="0.3">
      <c r="N1007"/>
      <c r="O1007"/>
      <c r="P1007"/>
    </row>
    <row r="1008" spans="14:16" x14ac:dyDescent="0.3">
      <c r="N1008"/>
      <c r="O1008"/>
      <c r="P1008"/>
    </row>
    <row r="1009" spans="14:16" x14ac:dyDescent="0.3">
      <c r="N1009"/>
      <c r="O1009"/>
      <c r="P1009"/>
    </row>
    <row r="1010" spans="14:16" x14ac:dyDescent="0.3">
      <c r="N1010"/>
      <c r="O1010"/>
      <c r="P1010"/>
    </row>
    <row r="1011" spans="14:16" x14ac:dyDescent="0.3">
      <c r="N1011"/>
      <c r="O1011"/>
      <c r="P1011"/>
    </row>
    <row r="1012" spans="14:16" x14ac:dyDescent="0.3">
      <c r="N1012"/>
      <c r="O1012"/>
      <c r="P1012"/>
    </row>
    <row r="1013" spans="14:16" x14ac:dyDescent="0.3">
      <c r="N1013"/>
      <c r="O1013"/>
      <c r="P1013"/>
    </row>
    <row r="1014" spans="14:16" x14ac:dyDescent="0.3">
      <c r="N1014"/>
      <c r="O1014"/>
      <c r="P1014"/>
    </row>
    <row r="1015" spans="14:16" x14ac:dyDescent="0.3">
      <c r="N1015"/>
      <c r="O1015"/>
      <c r="P1015"/>
    </row>
    <row r="1016" spans="14:16" x14ac:dyDescent="0.3">
      <c r="N1016"/>
      <c r="O1016"/>
      <c r="P1016"/>
    </row>
    <row r="1017" spans="14:16" x14ac:dyDescent="0.3">
      <c r="N1017"/>
      <c r="O1017"/>
      <c r="P1017"/>
    </row>
    <row r="1018" spans="14:16" x14ac:dyDescent="0.3">
      <c r="N1018"/>
      <c r="O1018"/>
      <c r="P1018"/>
    </row>
    <row r="1019" spans="14:16" x14ac:dyDescent="0.3">
      <c r="N1019"/>
      <c r="O1019"/>
      <c r="P1019"/>
    </row>
    <row r="1020" spans="14:16" x14ac:dyDescent="0.3">
      <c r="N1020"/>
      <c r="O1020"/>
      <c r="P1020"/>
    </row>
    <row r="1021" spans="14:16" x14ac:dyDescent="0.3">
      <c r="N1021"/>
      <c r="O1021"/>
      <c r="P1021"/>
    </row>
    <row r="1022" spans="14:16" x14ac:dyDescent="0.3">
      <c r="N1022"/>
      <c r="O1022"/>
      <c r="P1022"/>
    </row>
    <row r="1023" spans="14:16" x14ac:dyDescent="0.3">
      <c r="N1023"/>
      <c r="O1023"/>
      <c r="P1023"/>
    </row>
    <row r="1024" spans="14:16" x14ac:dyDescent="0.3">
      <c r="N1024"/>
      <c r="O1024"/>
      <c r="P1024"/>
    </row>
    <row r="1025" spans="14:16" x14ac:dyDescent="0.3">
      <c r="N1025"/>
      <c r="O1025"/>
      <c r="P1025"/>
    </row>
    <row r="1026" spans="14:16" x14ac:dyDescent="0.3">
      <c r="N1026"/>
      <c r="O1026"/>
      <c r="P1026"/>
    </row>
    <row r="1027" spans="14:16" x14ac:dyDescent="0.3">
      <c r="N1027"/>
      <c r="O1027"/>
      <c r="P1027"/>
    </row>
    <row r="1028" spans="14:16" x14ac:dyDescent="0.3">
      <c r="N1028"/>
      <c r="O1028"/>
      <c r="P1028"/>
    </row>
    <row r="1029" spans="14:16" x14ac:dyDescent="0.3">
      <c r="N1029"/>
      <c r="O1029"/>
      <c r="P1029"/>
    </row>
    <row r="1030" spans="14:16" x14ac:dyDescent="0.3">
      <c r="N1030"/>
      <c r="O1030"/>
      <c r="P1030"/>
    </row>
    <row r="1031" spans="14:16" x14ac:dyDescent="0.3">
      <c r="N1031"/>
      <c r="O1031"/>
      <c r="P1031"/>
    </row>
    <row r="1032" spans="14:16" x14ac:dyDescent="0.3">
      <c r="N1032"/>
      <c r="O1032"/>
      <c r="P1032"/>
    </row>
    <row r="1033" spans="14:16" x14ac:dyDescent="0.3">
      <c r="N1033"/>
      <c r="O1033"/>
      <c r="P1033"/>
    </row>
    <row r="1034" spans="14:16" x14ac:dyDescent="0.3">
      <c r="N1034"/>
      <c r="O1034"/>
      <c r="P1034"/>
    </row>
    <row r="1035" spans="14:16" x14ac:dyDescent="0.3">
      <c r="N1035"/>
      <c r="O1035"/>
      <c r="P1035"/>
    </row>
    <row r="1036" spans="14:16" x14ac:dyDescent="0.3">
      <c r="N1036"/>
      <c r="O1036"/>
      <c r="P1036"/>
    </row>
    <row r="1037" spans="14:16" x14ac:dyDescent="0.3">
      <c r="N1037"/>
      <c r="O1037"/>
      <c r="P1037"/>
    </row>
    <row r="1038" spans="14:16" x14ac:dyDescent="0.3">
      <c r="N1038"/>
      <c r="O1038"/>
      <c r="P1038"/>
    </row>
    <row r="1039" spans="14:16" x14ac:dyDescent="0.3">
      <c r="N1039"/>
      <c r="O1039"/>
      <c r="P1039"/>
    </row>
    <row r="1040" spans="14:16" x14ac:dyDescent="0.3">
      <c r="N1040"/>
      <c r="O1040"/>
      <c r="P1040"/>
    </row>
    <row r="1041" spans="14:16" x14ac:dyDescent="0.3">
      <c r="N1041"/>
      <c r="O1041"/>
      <c r="P1041"/>
    </row>
    <row r="1042" spans="14:16" x14ac:dyDescent="0.3">
      <c r="N1042"/>
      <c r="O1042"/>
      <c r="P1042"/>
    </row>
    <row r="1043" spans="14:16" x14ac:dyDescent="0.3">
      <c r="N1043"/>
      <c r="O1043"/>
      <c r="P1043"/>
    </row>
    <row r="1044" spans="14:16" x14ac:dyDescent="0.3">
      <c r="N1044"/>
      <c r="O1044"/>
      <c r="P1044"/>
    </row>
    <row r="1045" spans="14:16" x14ac:dyDescent="0.3">
      <c r="N1045"/>
      <c r="O1045"/>
      <c r="P1045"/>
    </row>
    <row r="1046" spans="14:16" x14ac:dyDescent="0.3">
      <c r="N1046"/>
      <c r="O1046"/>
      <c r="P1046"/>
    </row>
    <row r="1047" spans="14:16" x14ac:dyDescent="0.3">
      <c r="N1047"/>
      <c r="O1047"/>
      <c r="P1047"/>
    </row>
    <row r="1048" spans="14:16" x14ac:dyDescent="0.3">
      <c r="N1048"/>
      <c r="O1048"/>
      <c r="P1048"/>
    </row>
    <row r="1049" spans="14:16" x14ac:dyDescent="0.3">
      <c r="N1049"/>
      <c r="O1049"/>
      <c r="P1049"/>
    </row>
    <row r="1050" spans="14:16" x14ac:dyDescent="0.3">
      <c r="N1050"/>
      <c r="O1050"/>
      <c r="P1050"/>
    </row>
    <row r="1051" spans="14:16" x14ac:dyDescent="0.3">
      <c r="N1051"/>
      <c r="O1051"/>
      <c r="P1051"/>
    </row>
    <row r="1052" spans="14:16" x14ac:dyDescent="0.3">
      <c r="N1052"/>
      <c r="O1052"/>
      <c r="P1052"/>
    </row>
    <row r="1053" spans="14:16" x14ac:dyDescent="0.3">
      <c r="N1053"/>
      <c r="O1053"/>
      <c r="P1053"/>
    </row>
    <row r="1054" spans="14:16" x14ac:dyDescent="0.3">
      <c r="N1054"/>
      <c r="O1054"/>
      <c r="P1054"/>
    </row>
    <row r="1055" spans="14:16" x14ac:dyDescent="0.3">
      <c r="N1055"/>
      <c r="O1055"/>
      <c r="P1055"/>
    </row>
    <row r="1056" spans="14:16" x14ac:dyDescent="0.3">
      <c r="N1056"/>
      <c r="O1056"/>
      <c r="P1056"/>
    </row>
    <row r="1057" spans="14:16" x14ac:dyDescent="0.3">
      <c r="N1057"/>
      <c r="O1057"/>
      <c r="P1057"/>
    </row>
    <row r="1058" spans="14:16" x14ac:dyDescent="0.3">
      <c r="N1058"/>
      <c r="O1058"/>
      <c r="P1058"/>
    </row>
    <row r="1059" spans="14:16" x14ac:dyDescent="0.3">
      <c r="N1059"/>
      <c r="O1059"/>
      <c r="P1059"/>
    </row>
    <row r="1060" spans="14:16" x14ac:dyDescent="0.3">
      <c r="N1060"/>
      <c r="O1060"/>
      <c r="P1060"/>
    </row>
    <row r="1061" spans="14:16" x14ac:dyDescent="0.3">
      <c r="N1061"/>
      <c r="O1061"/>
      <c r="P1061"/>
    </row>
    <row r="1062" spans="14:16" x14ac:dyDescent="0.3">
      <c r="N1062"/>
      <c r="O1062"/>
      <c r="P1062"/>
    </row>
    <row r="1063" spans="14:16" x14ac:dyDescent="0.3">
      <c r="N1063"/>
      <c r="O1063"/>
      <c r="P1063"/>
    </row>
    <row r="1064" spans="14:16" x14ac:dyDescent="0.3">
      <c r="N1064"/>
      <c r="O1064"/>
      <c r="P1064"/>
    </row>
    <row r="1065" spans="14:16" x14ac:dyDescent="0.3">
      <c r="N1065"/>
      <c r="O1065"/>
      <c r="P1065"/>
    </row>
    <row r="1066" spans="14:16" x14ac:dyDescent="0.3">
      <c r="N1066"/>
      <c r="O1066"/>
      <c r="P1066"/>
    </row>
    <row r="1067" spans="14:16" x14ac:dyDescent="0.3">
      <c r="N1067"/>
      <c r="O1067"/>
      <c r="P1067"/>
    </row>
    <row r="1068" spans="14:16" x14ac:dyDescent="0.3">
      <c r="N1068"/>
      <c r="O1068"/>
      <c r="P1068"/>
    </row>
    <row r="1069" spans="14:16" x14ac:dyDescent="0.3">
      <c r="N1069"/>
      <c r="O1069"/>
      <c r="P1069"/>
    </row>
    <row r="1070" spans="14:16" x14ac:dyDescent="0.3">
      <c r="N1070"/>
      <c r="O1070"/>
      <c r="P1070"/>
    </row>
    <row r="1071" spans="14:16" x14ac:dyDescent="0.3">
      <c r="N1071"/>
      <c r="O1071"/>
      <c r="P1071"/>
    </row>
    <row r="1072" spans="14:16" x14ac:dyDescent="0.3">
      <c r="N1072"/>
      <c r="O1072"/>
      <c r="P1072"/>
    </row>
    <row r="1073" spans="14:16" x14ac:dyDescent="0.3">
      <c r="N1073"/>
      <c r="O1073"/>
      <c r="P1073"/>
    </row>
    <row r="1074" spans="14:16" x14ac:dyDescent="0.3">
      <c r="N1074"/>
      <c r="O1074"/>
      <c r="P1074"/>
    </row>
    <row r="1075" spans="14:16" x14ac:dyDescent="0.3">
      <c r="N1075"/>
      <c r="O1075"/>
      <c r="P1075"/>
    </row>
    <row r="1076" spans="14:16" x14ac:dyDescent="0.3">
      <c r="N1076"/>
      <c r="O1076"/>
      <c r="P1076"/>
    </row>
    <row r="1077" spans="14:16" x14ac:dyDescent="0.3">
      <c r="N1077"/>
      <c r="O1077"/>
      <c r="P1077"/>
    </row>
    <row r="1078" spans="14:16" x14ac:dyDescent="0.3">
      <c r="N1078"/>
      <c r="O1078"/>
      <c r="P1078"/>
    </row>
    <row r="1079" spans="14:16" x14ac:dyDescent="0.3">
      <c r="N1079"/>
      <c r="O1079"/>
      <c r="P1079"/>
    </row>
    <row r="1080" spans="14:16" x14ac:dyDescent="0.3">
      <c r="N1080"/>
      <c r="O1080"/>
      <c r="P1080"/>
    </row>
    <row r="1081" spans="14:16" x14ac:dyDescent="0.3">
      <c r="N1081"/>
      <c r="O1081"/>
      <c r="P1081"/>
    </row>
    <row r="1082" spans="14:16" x14ac:dyDescent="0.3">
      <c r="N1082"/>
      <c r="O1082"/>
      <c r="P1082"/>
    </row>
    <row r="1083" spans="14:16" x14ac:dyDescent="0.3">
      <c r="N1083"/>
      <c r="O1083"/>
      <c r="P1083"/>
    </row>
    <row r="1084" spans="14:16" x14ac:dyDescent="0.3">
      <c r="N1084"/>
      <c r="O1084"/>
      <c r="P1084"/>
    </row>
    <row r="1085" spans="14:16" x14ac:dyDescent="0.3">
      <c r="N1085"/>
      <c r="O1085"/>
      <c r="P1085"/>
    </row>
    <row r="1086" spans="14:16" x14ac:dyDescent="0.3">
      <c r="N1086"/>
      <c r="O1086"/>
      <c r="P1086"/>
    </row>
    <row r="1087" spans="14:16" x14ac:dyDescent="0.3">
      <c r="N1087"/>
      <c r="O1087"/>
      <c r="P1087"/>
    </row>
    <row r="1088" spans="14:16" x14ac:dyDescent="0.3">
      <c r="N1088"/>
      <c r="O1088"/>
      <c r="P1088"/>
    </row>
    <row r="1089" spans="14:16" x14ac:dyDescent="0.3">
      <c r="N1089"/>
      <c r="O1089"/>
      <c r="P1089"/>
    </row>
    <row r="1090" spans="14:16" x14ac:dyDescent="0.3">
      <c r="N1090"/>
      <c r="O1090"/>
      <c r="P1090"/>
    </row>
    <row r="1091" spans="14:16" x14ac:dyDescent="0.3">
      <c r="N1091"/>
      <c r="O1091"/>
      <c r="P1091"/>
    </row>
    <row r="1092" spans="14:16" x14ac:dyDescent="0.3">
      <c r="N1092"/>
      <c r="O1092"/>
      <c r="P1092"/>
    </row>
    <row r="1093" spans="14:16" x14ac:dyDescent="0.3">
      <c r="N1093"/>
      <c r="O1093"/>
      <c r="P1093"/>
    </row>
    <row r="1094" spans="14:16" x14ac:dyDescent="0.3">
      <c r="N1094"/>
      <c r="O1094"/>
      <c r="P1094"/>
    </row>
    <row r="1095" spans="14:16" x14ac:dyDescent="0.3">
      <c r="N1095"/>
      <c r="O1095"/>
      <c r="P1095"/>
    </row>
    <row r="1096" spans="14:16" x14ac:dyDescent="0.3">
      <c r="N1096"/>
      <c r="O1096"/>
      <c r="P1096"/>
    </row>
    <row r="1097" spans="14:16" x14ac:dyDescent="0.3">
      <c r="N1097"/>
      <c r="O1097"/>
      <c r="P1097"/>
    </row>
    <row r="1098" spans="14:16" x14ac:dyDescent="0.3">
      <c r="N1098"/>
      <c r="O1098"/>
      <c r="P1098"/>
    </row>
    <row r="1099" spans="14:16" x14ac:dyDescent="0.3">
      <c r="N1099"/>
      <c r="O1099"/>
      <c r="P1099"/>
    </row>
    <row r="1100" spans="14:16" x14ac:dyDescent="0.3">
      <c r="N1100"/>
      <c r="O1100"/>
      <c r="P1100"/>
    </row>
    <row r="1101" spans="14:16" x14ac:dyDescent="0.3">
      <c r="N1101"/>
      <c r="O1101"/>
      <c r="P1101"/>
    </row>
    <row r="1102" spans="14:16" x14ac:dyDescent="0.3">
      <c r="N1102"/>
      <c r="O1102"/>
      <c r="P1102"/>
    </row>
    <row r="1103" spans="14:16" x14ac:dyDescent="0.3">
      <c r="N1103"/>
      <c r="O1103"/>
      <c r="P1103"/>
    </row>
    <row r="1104" spans="14:16" x14ac:dyDescent="0.3">
      <c r="N1104"/>
      <c r="O1104"/>
      <c r="P1104"/>
    </row>
    <row r="1105" spans="14:16" x14ac:dyDescent="0.3">
      <c r="N1105"/>
      <c r="O1105"/>
      <c r="P1105"/>
    </row>
    <row r="1106" spans="14:16" x14ac:dyDescent="0.3">
      <c r="N1106"/>
      <c r="O1106"/>
      <c r="P1106"/>
    </row>
    <row r="1107" spans="14:16" x14ac:dyDescent="0.3">
      <c r="N1107"/>
      <c r="O1107"/>
      <c r="P1107"/>
    </row>
    <row r="1108" spans="14:16" x14ac:dyDescent="0.3">
      <c r="N1108"/>
      <c r="O1108"/>
      <c r="P1108"/>
    </row>
    <row r="1109" spans="14:16" x14ac:dyDescent="0.3">
      <c r="N1109"/>
      <c r="O1109"/>
      <c r="P1109"/>
    </row>
    <row r="1110" spans="14:16" x14ac:dyDescent="0.3">
      <c r="N1110"/>
      <c r="O1110"/>
      <c r="P1110"/>
    </row>
    <row r="1111" spans="14:16" x14ac:dyDescent="0.3">
      <c r="N1111"/>
      <c r="O1111"/>
      <c r="P1111"/>
    </row>
    <row r="1112" spans="14:16" x14ac:dyDescent="0.3">
      <c r="N1112"/>
      <c r="O1112"/>
      <c r="P1112"/>
    </row>
    <row r="1113" spans="14:16" x14ac:dyDescent="0.3">
      <c r="N1113"/>
      <c r="O1113"/>
      <c r="P1113"/>
    </row>
    <row r="1114" spans="14:16" x14ac:dyDescent="0.3">
      <c r="N1114"/>
      <c r="O1114"/>
      <c r="P1114"/>
    </row>
    <row r="1115" spans="14:16" x14ac:dyDescent="0.3">
      <c r="N1115"/>
      <c r="O1115"/>
      <c r="P1115"/>
    </row>
    <row r="1116" spans="14:16" x14ac:dyDescent="0.3">
      <c r="N1116"/>
      <c r="O1116"/>
      <c r="P1116"/>
    </row>
    <row r="1117" spans="14:16" x14ac:dyDescent="0.3">
      <c r="N1117"/>
      <c r="O1117"/>
      <c r="P1117"/>
    </row>
    <row r="1118" spans="14:16" x14ac:dyDescent="0.3">
      <c r="N1118"/>
      <c r="O1118"/>
      <c r="P1118"/>
    </row>
    <row r="1119" spans="14:16" x14ac:dyDescent="0.3">
      <c r="N1119"/>
      <c r="O1119"/>
      <c r="P1119"/>
    </row>
    <row r="1120" spans="14:16" x14ac:dyDescent="0.3">
      <c r="N1120"/>
      <c r="O1120"/>
      <c r="P1120"/>
    </row>
    <row r="1121" spans="14:16" x14ac:dyDescent="0.3">
      <c r="N1121"/>
      <c r="O1121"/>
      <c r="P1121"/>
    </row>
    <row r="1122" spans="14:16" x14ac:dyDescent="0.3">
      <c r="N1122"/>
      <c r="O1122"/>
      <c r="P1122"/>
    </row>
    <row r="1123" spans="14:16" x14ac:dyDescent="0.3">
      <c r="N1123"/>
      <c r="O1123"/>
      <c r="P1123"/>
    </row>
    <row r="1124" spans="14:16" x14ac:dyDescent="0.3">
      <c r="N1124"/>
      <c r="O1124"/>
      <c r="P1124"/>
    </row>
    <row r="1125" spans="14:16" x14ac:dyDescent="0.3">
      <c r="N1125"/>
      <c r="O1125"/>
      <c r="P1125"/>
    </row>
    <row r="1126" spans="14:16" x14ac:dyDescent="0.3">
      <c r="N1126"/>
      <c r="O1126"/>
      <c r="P1126"/>
    </row>
    <row r="1127" spans="14:16" x14ac:dyDescent="0.3">
      <c r="N1127"/>
      <c r="O1127"/>
      <c r="P1127"/>
    </row>
    <row r="1128" spans="14:16" x14ac:dyDescent="0.3">
      <c r="N1128"/>
      <c r="O1128"/>
      <c r="P1128"/>
    </row>
    <row r="1129" spans="14:16" x14ac:dyDescent="0.3">
      <c r="N1129"/>
      <c r="O1129"/>
      <c r="P1129"/>
    </row>
    <row r="1130" spans="14:16" x14ac:dyDescent="0.3">
      <c r="N1130"/>
      <c r="O1130"/>
      <c r="P1130"/>
    </row>
    <row r="1131" spans="14:16" x14ac:dyDescent="0.3">
      <c r="N1131"/>
      <c r="O1131"/>
      <c r="P1131"/>
    </row>
    <row r="1132" spans="14:16" x14ac:dyDescent="0.3">
      <c r="N1132"/>
      <c r="O1132"/>
      <c r="P1132"/>
    </row>
    <row r="1133" spans="14:16" x14ac:dyDescent="0.3">
      <c r="N1133"/>
      <c r="O1133"/>
      <c r="P1133"/>
    </row>
    <row r="1134" spans="14:16" x14ac:dyDescent="0.3">
      <c r="N1134"/>
      <c r="O1134"/>
      <c r="P1134"/>
    </row>
    <row r="1135" spans="14:16" x14ac:dyDescent="0.3">
      <c r="N1135"/>
      <c r="O1135"/>
      <c r="P1135"/>
    </row>
    <row r="1136" spans="14:16" x14ac:dyDescent="0.3">
      <c r="N1136"/>
      <c r="O1136"/>
      <c r="P1136"/>
    </row>
    <row r="1137" spans="14:16" x14ac:dyDescent="0.3">
      <c r="N1137"/>
      <c r="O1137"/>
      <c r="P1137"/>
    </row>
    <row r="1138" spans="14:16" x14ac:dyDescent="0.3">
      <c r="N1138"/>
      <c r="O1138"/>
      <c r="P1138"/>
    </row>
    <row r="1139" spans="14:16" x14ac:dyDescent="0.3">
      <c r="N1139"/>
      <c r="O1139"/>
      <c r="P1139"/>
    </row>
    <row r="1140" spans="14:16" x14ac:dyDescent="0.3">
      <c r="N1140"/>
      <c r="O1140"/>
      <c r="P1140"/>
    </row>
    <row r="1141" spans="14:16" x14ac:dyDescent="0.3">
      <c r="N1141"/>
      <c r="O1141"/>
      <c r="P1141"/>
    </row>
    <row r="1142" spans="14:16" x14ac:dyDescent="0.3">
      <c r="N1142"/>
      <c r="O1142"/>
      <c r="P1142"/>
    </row>
    <row r="1143" spans="14:16" x14ac:dyDescent="0.3">
      <c r="N1143"/>
      <c r="O1143"/>
      <c r="P1143"/>
    </row>
    <row r="1144" spans="14:16" x14ac:dyDescent="0.3">
      <c r="N1144"/>
      <c r="O1144"/>
      <c r="P1144"/>
    </row>
    <row r="1145" spans="14:16" x14ac:dyDescent="0.3">
      <c r="N1145"/>
      <c r="O1145"/>
      <c r="P1145"/>
    </row>
    <row r="1146" spans="14:16" x14ac:dyDescent="0.3">
      <c r="N1146"/>
      <c r="O1146"/>
      <c r="P1146"/>
    </row>
    <row r="1147" spans="14:16" x14ac:dyDescent="0.3">
      <c r="N1147"/>
      <c r="O1147"/>
      <c r="P1147"/>
    </row>
    <row r="1148" spans="14:16" x14ac:dyDescent="0.3">
      <c r="N1148"/>
      <c r="O1148"/>
      <c r="P1148"/>
    </row>
    <row r="1149" spans="14:16" x14ac:dyDescent="0.3">
      <c r="N1149"/>
      <c r="O1149"/>
      <c r="P1149"/>
    </row>
    <row r="1150" spans="14:16" x14ac:dyDescent="0.3">
      <c r="N1150"/>
      <c r="O1150"/>
      <c r="P1150"/>
    </row>
    <row r="1151" spans="14:16" x14ac:dyDescent="0.3">
      <c r="N1151"/>
      <c r="O1151"/>
      <c r="P1151"/>
    </row>
    <row r="1152" spans="14:16" x14ac:dyDescent="0.3">
      <c r="N1152"/>
      <c r="O1152"/>
      <c r="P1152"/>
    </row>
    <row r="1153" spans="14:16" x14ac:dyDescent="0.3">
      <c r="N1153"/>
      <c r="O1153"/>
      <c r="P1153"/>
    </row>
    <row r="1154" spans="14:16" x14ac:dyDescent="0.3">
      <c r="N1154"/>
      <c r="O1154"/>
      <c r="P1154"/>
    </row>
    <row r="1155" spans="14:16" x14ac:dyDescent="0.3">
      <c r="N1155"/>
      <c r="O1155"/>
      <c r="P1155"/>
    </row>
    <row r="1156" spans="14:16" x14ac:dyDescent="0.3">
      <c r="N1156"/>
      <c r="O1156"/>
      <c r="P1156"/>
    </row>
    <row r="1157" spans="14:16" x14ac:dyDescent="0.3">
      <c r="N1157"/>
      <c r="O1157"/>
      <c r="P1157"/>
    </row>
    <row r="1158" spans="14:16" x14ac:dyDescent="0.3">
      <c r="N1158"/>
      <c r="O1158"/>
      <c r="P1158"/>
    </row>
    <row r="1159" spans="14:16" x14ac:dyDescent="0.3">
      <c r="N1159"/>
      <c r="O1159"/>
      <c r="P1159"/>
    </row>
    <row r="1160" spans="14:16" x14ac:dyDescent="0.3">
      <c r="N1160"/>
      <c r="O1160"/>
      <c r="P1160"/>
    </row>
    <row r="1161" spans="14:16" x14ac:dyDescent="0.3">
      <c r="N1161"/>
      <c r="O1161"/>
      <c r="P1161"/>
    </row>
    <row r="1162" spans="14:16" x14ac:dyDescent="0.3">
      <c r="N1162"/>
      <c r="O1162"/>
      <c r="P1162"/>
    </row>
    <row r="1163" spans="14:16" x14ac:dyDescent="0.3">
      <c r="N1163"/>
      <c r="O1163"/>
      <c r="P1163"/>
    </row>
    <row r="1164" spans="14:16" x14ac:dyDescent="0.3">
      <c r="N1164"/>
      <c r="O1164"/>
      <c r="P1164"/>
    </row>
    <row r="1165" spans="14:16" x14ac:dyDescent="0.3">
      <c r="N1165"/>
      <c r="O1165"/>
      <c r="P1165"/>
    </row>
    <row r="1166" spans="14:16" x14ac:dyDescent="0.3">
      <c r="N1166"/>
      <c r="O1166"/>
      <c r="P1166"/>
    </row>
    <row r="1167" spans="14:16" x14ac:dyDescent="0.3">
      <c r="N1167"/>
      <c r="O1167"/>
      <c r="P1167"/>
    </row>
    <row r="1168" spans="14:16" x14ac:dyDescent="0.3">
      <c r="N1168"/>
      <c r="O1168"/>
      <c r="P1168"/>
    </row>
    <row r="1169" spans="14:16" x14ac:dyDescent="0.3">
      <c r="N1169"/>
      <c r="O1169"/>
      <c r="P1169"/>
    </row>
    <row r="1170" spans="14:16" x14ac:dyDescent="0.3">
      <c r="N1170"/>
      <c r="O1170"/>
      <c r="P1170"/>
    </row>
    <row r="1171" spans="14:16" x14ac:dyDescent="0.3">
      <c r="N1171"/>
      <c r="O1171"/>
      <c r="P1171"/>
    </row>
    <row r="1172" spans="14:16" x14ac:dyDescent="0.3">
      <c r="N1172"/>
      <c r="O1172"/>
      <c r="P1172"/>
    </row>
    <row r="1173" spans="14:16" x14ac:dyDescent="0.3">
      <c r="N1173"/>
      <c r="O1173"/>
      <c r="P1173"/>
    </row>
    <row r="1174" spans="14:16" x14ac:dyDescent="0.3">
      <c r="N1174"/>
      <c r="O1174"/>
      <c r="P1174"/>
    </row>
    <row r="1175" spans="14:16" x14ac:dyDescent="0.3">
      <c r="N1175"/>
      <c r="O1175"/>
      <c r="P1175"/>
    </row>
    <row r="1176" spans="14:16" x14ac:dyDescent="0.3">
      <c r="N1176"/>
      <c r="O1176"/>
      <c r="P1176"/>
    </row>
    <row r="1177" spans="14:16" x14ac:dyDescent="0.3">
      <c r="N1177"/>
      <c r="O1177"/>
      <c r="P1177"/>
    </row>
    <row r="1178" spans="14:16" x14ac:dyDescent="0.3">
      <c r="N1178"/>
      <c r="O1178"/>
      <c r="P1178"/>
    </row>
    <row r="1179" spans="14:16" x14ac:dyDescent="0.3">
      <c r="N1179"/>
      <c r="O1179"/>
      <c r="P1179"/>
    </row>
    <row r="1180" spans="14:16" x14ac:dyDescent="0.3">
      <c r="N1180"/>
      <c r="O1180"/>
      <c r="P1180"/>
    </row>
    <row r="1181" spans="14:16" x14ac:dyDescent="0.3">
      <c r="N1181"/>
      <c r="O1181"/>
      <c r="P1181"/>
    </row>
    <row r="1182" spans="14:16" x14ac:dyDescent="0.3">
      <c r="N1182"/>
      <c r="O1182"/>
      <c r="P1182"/>
    </row>
    <row r="1183" spans="14:16" x14ac:dyDescent="0.3">
      <c r="N1183"/>
      <c r="O1183"/>
      <c r="P1183"/>
    </row>
    <row r="1184" spans="14:16" x14ac:dyDescent="0.3">
      <c r="N1184"/>
      <c r="O1184"/>
      <c r="P1184"/>
    </row>
    <row r="1185" spans="14:16" x14ac:dyDescent="0.3">
      <c r="N1185"/>
      <c r="O1185"/>
      <c r="P1185"/>
    </row>
    <row r="1186" spans="14:16" x14ac:dyDescent="0.3">
      <c r="N1186"/>
      <c r="O1186"/>
      <c r="P1186"/>
    </row>
    <row r="1187" spans="14:16" x14ac:dyDescent="0.3">
      <c r="N1187"/>
      <c r="O1187"/>
      <c r="P1187"/>
    </row>
    <row r="1188" spans="14:16" x14ac:dyDescent="0.3">
      <c r="N1188"/>
      <c r="O1188"/>
      <c r="P1188"/>
    </row>
    <row r="1189" spans="14:16" x14ac:dyDescent="0.3">
      <c r="N1189"/>
      <c r="O1189"/>
      <c r="P1189"/>
    </row>
    <row r="1190" spans="14:16" x14ac:dyDescent="0.3">
      <c r="N1190"/>
      <c r="O1190"/>
      <c r="P1190"/>
    </row>
    <row r="1191" spans="14:16" x14ac:dyDescent="0.3">
      <c r="N1191"/>
      <c r="O1191"/>
      <c r="P1191"/>
    </row>
    <row r="1192" spans="14:16" x14ac:dyDescent="0.3">
      <c r="N1192"/>
      <c r="O1192"/>
      <c r="P1192"/>
    </row>
    <row r="1193" spans="14:16" x14ac:dyDescent="0.3">
      <c r="N1193"/>
      <c r="O1193"/>
      <c r="P1193"/>
    </row>
    <row r="1194" spans="14:16" x14ac:dyDescent="0.3">
      <c r="N1194"/>
      <c r="O1194"/>
      <c r="P1194"/>
    </row>
    <row r="1195" spans="14:16" x14ac:dyDescent="0.3">
      <c r="N1195"/>
      <c r="O1195"/>
      <c r="P1195"/>
    </row>
    <row r="1196" spans="14:16" x14ac:dyDescent="0.3">
      <c r="N1196"/>
      <c r="O1196"/>
      <c r="P1196"/>
    </row>
    <row r="1197" spans="14:16" x14ac:dyDescent="0.3">
      <c r="N1197"/>
      <c r="O1197"/>
      <c r="P1197"/>
    </row>
    <row r="1198" spans="14:16" x14ac:dyDescent="0.3">
      <c r="N1198"/>
      <c r="O1198"/>
      <c r="P1198"/>
    </row>
    <row r="1199" spans="14:16" x14ac:dyDescent="0.3">
      <c r="N1199"/>
      <c r="O1199"/>
      <c r="P1199"/>
    </row>
    <row r="1200" spans="14:16" x14ac:dyDescent="0.3">
      <c r="N1200"/>
      <c r="O1200"/>
      <c r="P1200"/>
    </row>
    <row r="1201" spans="14:16" x14ac:dyDescent="0.3">
      <c r="N1201"/>
      <c r="O1201"/>
      <c r="P1201"/>
    </row>
    <row r="1202" spans="14:16" x14ac:dyDescent="0.3">
      <c r="N1202"/>
      <c r="O1202"/>
      <c r="P1202"/>
    </row>
    <row r="1203" spans="14:16" x14ac:dyDescent="0.3">
      <c r="N1203"/>
      <c r="O1203"/>
      <c r="P1203"/>
    </row>
    <row r="1204" spans="14:16" x14ac:dyDescent="0.3">
      <c r="N1204"/>
      <c r="O1204"/>
      <c r="P1204"/>
    </row>
    <row r="1205" spans="14:16" x14ac:dyDescent="0.3">
      <c r="N1205"/>
      <c r="O1205"/>
      <c r="P1205"/>
    </row>
    <row r="1206" spans="14:16" x14ac:dyDescent="0.3">
      <c r="N1206"/>
      <c r="O1206"/>
      <c r="P1206"/>
    </row>
    <row r="1207" spans="14:16" x14ac:dyDescent="0.3">
      <c r="N1207"/>
      <c r="O1207"/>
      <c r="P1207"/>
    </row>
    <row r="1208" spans="14:16" x14ac:dyDescent="0.3">
      <c r="N1208"/>
      <c r="O1208"/>
      <c r="P1208"/>
    </row>
    <row r="1209" spans="14:16" x14ac:dyDescent="0.3">
      <c r="N1209"/>
      <c r="O1209"/>
      <c r="P1209"/>
    </row>
    <row r="1210" spans="14:16" x14ac:dyDescent="0.3">
      <c r="N1210"/>
      <c r="O1210"/>
      <c r="P1210"/>
    </row>
    <row r="1211" spans="14:16" x14ac:dyDescent="0.3">
      <c r="N1211"/>
      <c r="O1211"/>
      <c r="P1211"/>
    </row>
    <row r="1212" spans="14:16" x14ac:dyDescent="0.3">
      <c r="N1212"/>
      <c r="O1212"/>
      <c r="P1212"/>
    </row>
    <row r="1213" spans="14:16" x14ac:dyDescent="0.3">
      <c r="N1213"/>
      <c r="O1213"/>
      <c r="P1213"/>
    </row>
    <row r="1214" spans="14:16" x14ac:dyDescent="0.3">
      <c r="N1214"/>
      <c r="O1214"/>
      <c r="P1214"/>
    </row>
    <row r="1215" spans="14:16" x14ac:dyDescent="0.3">
      <c r="N1215"/>
      <c r="O1215"/>
      <c r="P1215"/>
    </row>
    <row r="1216" spans="14:16" x14ac:dyDescent="0.3">
      <c r="N1216"/>
      <c r="O1216"/>
      <c r="P1216"/>
    </row>
    <row r="1217" spans="14:16" x14ac:dyDescent="0.3">
      <c r="N1217"/>
      <c r="O1217"/>
      <c r="P1217"/>
    </row>
    <row r="1218" spans="14:16" x14ac:dyDescent="0.3">
      <c r="N1218"/>
      <c r="O1218"/>
      <c r="P1218"/>
    </row>
    <row r="1219" spans="14:16" x14ac:dyDescent="0.3">
      <c r="N1219"/>
      <c r="O1219"/>
      <c r="P1219"/>
    </row>
    <row r="1220" spans="14:16" x14ac:dyDescent="0.3">
      <c r="N1220"/>
      <c r="O1220"/>
      <c r="P1220"/>
    </row>
    <row r="1221" spans="14:16" x14ac:dyDescent="0.3">
      <c r="N1221"/>
      <c r="O1221"/>
      <c r="P1221"/>
    </row>
    <row r="1222" spans="14:16" x14ac:dyDescent="0.3">
      <c r="N1222"/>
      <c r="O1222"/>
      <c r="P1222"/>
    </row>
    <row r="1223" spans="14:16" x14ac:dyDescent="0.3">
      <c r="N1223"/>
      <c r="O1223"/>
      <c r="P1223"/>
    </row>
    <row r="1224" spans="14:16" x14ac:dyDescent="0.3">
      <c r="N1224"/>
      <c r="O1224"/>
      <c r="P1224"/>
    </row>
    <row r="1225" spans="14:16" x14ac:dyDescent="0.3">
      <c r="N1225"/>
      <c r="O1225"/>
      <c r="P1225"/>
    </row>
    <row r="1226" spans="14:16" x14ac:dyDescent="0.3">
      <c r="N1226"/>
      <c r="O1226"/>
      <c r="P1226"/>
    </row>
    <row r="1227" spans="14:16" x14ac:dyDescent="0.3">
      <c r="N1227"/>
      <c r="O1227"/>
      <c r="P1227"/>
    </row>
    <row r="1228" spans="14:16" x14ac:dyDescent="0.3">
      <c r="N1228"/>
      <c r="O1228"/>
      <c r="P1228"/>
    </row>
    <row r="1229" spans="14:16" x14ac:dyDescent="0.3">
      <c r="N1229"/>
      <c r="O1229"/>
      <c r="P1229"/>
    </row>
    <row r="1230" spans="14:16" x14ac:dyDescent="0.3">
      <c r="N1230"/>
      <c r="O1230"/>
      <c r="P1230"/>
    </row>
    <row r="1231" spans="14:16" x14ac:dyDescent="0.3">
      <c r="N1231"/>
      <c r="O1231"/>
      <c r="P1231"/>
    </row>
    <row r="1232" spans="14:16" x14ac:dyDescent="0.3">
      <c r="N1232"/>
      <c r="O1232"/>
      <c r="P1232"/>
    </row>
    <row r="1233" spans="14:16" x14ac:dyDescent="0.3">
      <c r="N1233"/>
      <c r="O1233"/>
      <c r="P1233"/>
    </row>
    <row r="1234" spans="14:16" x14ac:dyDescent="0.3">
      <c r="N1234"/>
      <c r="O1234"/>
      <c r="P1234"/>
    </row>
    <row r="1235" spans="14:16" x14ac:dyDescent="0.3">
      <c r="N1235"/>
      <c r="O1235"/>
      <c r="P1235"/>
    </row>
    <row r="1236" spans="14:16" x14ac:dyDescent="0.3">
      <c r="N1236"/>
      <c r="O1236"/>
      <c r="P1236"/>
    </row>
    <row r="1237" spans="14:16" x14ac:dyDescent="0.3">
      <c r="N1237"/>
      <c r="O1237"/>
      <c r="P1237"/>
    </row>
    <row r="1238" spans="14:16" x14ac:dyDescent="0.3">
      <c r="N1238"/>
      <c r="O1238"/>
      <c r="P1238"/>
    </row>
    <row r="1239" spans="14:16" x14ac:dyDescent="0.3">
      <c r="N1239"/>
      <c r="O1239"/>
      <c r="P1239"/>
    </row>
    <row r="1240" spans="14:16" x14ac:dyDescent="0.3">
      <c r="N1240"/>
      <c r="O1240"/>
      <c r="P1240"/>
    </row>
    <row r="1241" spans="14:16" x14ac:dyDescent="0.3">
      <c r="N1241"/>
      <c r="O1241"/>
      <c r="P1241"/>
    </row>
    <row r="1242" spans="14:16" x14ac:dyDescent="0.3">
      <c r="N1242"/>
      <c r="O1242"/>
      <c r="P1242"/>
    </row>
    <row r="1243" spans="14:16" x14ac:dyDescent="0.3">
      <c r="N1243"/>
      <c r="O1243"/>
      <c r="P1243"/>
    </row>
    <row r="1244" spans="14:16" x14ac:dyDescent="0.3">
      <c r="N1244"/>
      <c r="O1244"/>
      <c r="P1244"/>
    </row>
    <row r="1245" spans="14:16" x14ac:dyDescent="0.3">
      <c r="N1245"/>
      <c r="O1245"/>
      <c r="P1245"/>
    </row>
    <row r="1246" spans="14:16" x14ac:dyDescent="0.3">
      <c r="N1246"/>
      <c r="O1246"/>
      <c r="P1246"/>
    </row>
    <row r="1247" spans="14:16" x14ac:dyDescent="0.3">
      <c r="N1247"/>
      <c r="O1247"/>
      <c r="P1247"/>
    </row>
    <row r="1248" spans="14:16" x14ac:dyDescent="0.3">
      <c r="N1248"/>
      <c r="O1248"/>
      <c r="P1248"/>
    </row>
    <row r="1249" spans="14:16" x14ac:dyDescent="0.3">
      <c r="N1249"/>
      <c r="O1249"/>
      <c r="P1249"/>
    </row>
    <row r="1250" spans="14:16" x14ac:dyDescent="0.3">
      <c r="N1250"/>
      <c r="O1250"/>
      <c r="P1250"/>
    </row>
    <row r="1251" spans="14:16" x14ac:dyDescent="0.3">
      <c r="N1251"/>
      <c r="O1251"/>
      <c r="P1251"/>
    </row>
    <row r="1252" spans="14:16" x14ac:dyDescent="0.3">
      <c r="N1252"/>
      <c r="O1252"/>
      <c r="P1252"/>
    </row>
    <row r="1253" spans="14:16" x14ac:dyDescent="0.3">
      <c r="N1253"/>
      <c r="O1253"/>
      <c r="P1253"/>
    </row>
    <row r="1254" spans="14:16" x14ac:dyDescent="0.3">
      <c r="N1254"/>
      <c r="O1254"/>
      <c r="P1254"/>
    </row>
    <row r="1255" spans="14:16" x14ac:dyDescent="0.3">
      <c r="N1255"/>
      <c r="O1255"/>
      <c r="P1255"/>
    </row>
    <row r="1256" spans="14:16" x14ac:dyDescent="0.3">
      <c r="N1256"/>
      <c r="O1256"/>
      <c r="P1256"/>
    </row>
    <row r="1257" spans="14:16" x14ac:dyDescent="0.3">
      <c r="N1257"/>
      <c r="O1257"/>
      <c r="P1257"/>
    </row>
    <row r="1258" spans="14:16" x14ac:dyDescent="0.3">
      <c r="N1258"/>
      <c r="O1258"/>
      <c r="P1258"/>
    </row>
    <row r="1259" spans="14:16" x14ac:dyDescent="0.3">
      <c r="N1259"/>
      <c r="O1259"/>
      <c r="P1259"/>
    </row>
    <row r="1260" spans="14:16" x14ac:dyDescent="0.3">
      <c r="N1260"/>
      <c r="O1260"/>
      <c r="P1260"/>
    </row>
    <row r="1261" spans="14:16" x14ac:dyDescent="0.3">
      <c r="N1261"/>
      <c r="O1261"/>
      <c r="P1261"/>
    </row>
    <row r="1262" spans="14:16" x14ac:dyDescent="0.3">
      <c r="N1262"/>
      <c r="O1262"/>
      <c r="P1262"/>
    </row>
    <row r="1263" spans="14:16" x14ac:dyDescent="0.3">
      <c r="N1263"/>
      <c r="O1263"/>
      <c r="P1263"/>
    </row>
    <row r="1264" spans="14:16" x14ac:dyDescent="0.3">
      <c r="N1264"/>
      <c r="O1264"/>
      <c r="P1264"/>
    </row>
    <row r="1265" spans="14:16" x14ac:dyDescent="0.3">
      <c r="N1265"/>
      <c r="O1265"/>
      <c r="P1265"/>
    </row>
    <row r="1266" spans="14:16" x14ac:dyDescent="0.3">
      <c r="N1266"/>
      <c r="O1266"/>
      <c r="P1266"/>
    </row>
    <row r="1267" spans="14:16" x14ac:dyDescent="0.3">
      <c r="N1267"/>
      <c r="O1267"/>
      <c r="P1267"/>
    </row>
    <row r="1268" spans="14:16" x14ac:dyDescent="0.3">
      <c r="N1268"/>
      <c r="O1268"/>
      <c r="P1268"/>
    </row>
    <row r="1269" spans="14:16" x14ac:dyDescent="0.3">
      <c r="N1269"/>
      <c r="O1269"/>
      <c r="P1269"/>
    </row>
    <row r="1270" spans="14:16" x14ac:dyDescent="0.3">
      <c r="N1270"/>
      <c r="O1270"/>
      <c r="P1270"/>
    </row>
    <row r="1271" spans="14:16" x14ac:dyDescent="0.3">
      <c r="N1271"/>
      <c r="O1271"/>
      <c r="P1271"/>
    </row>
    <row r="1272" spans="14:16" x14ac:dyDescent="0.3">
      <c r="N1272"/>
      <c r="O1272"/>
      <c r="P1272"/>
    </row>
    <row r="1273" spans="14:16" x14ac:dyDescent="0.3">
      <c r="N1273"/>
      <c r="O1273"/>
      <c r="P1273"/>
    </row>
    <row r="1274" spans="14:16" x14ac:dyDescent="0.3">
      <c r="N1274"/>
      <c r="O1274"/>
      <c r="P1274"/>
    </row>
    <row r="1275" spans="14:16" x14ac:dyDescent="0.3">
      <c r="N1275"/>
      <c r="O1275"/>
      <c r="P1275"/>
    </row>
    <row r="1276" spans="14:16" x14ac:dyDescent="0.3">
      <c r="N1276"/>
      <c r="O1276"/>
      <c r="P1276"/>
    </row>
    <row r="1277" spans="14:16" x14ac:dyDescent="0.3">
      <c r="N1277"/>
      <c r="O1277"/>
      <c r="P1277"/>
    </row>
    <row r="1278" spans="14:16" x14ac:dyDescent="0.3">
      <c r="N1278"/>
      <c r="O1278"/>
      <c r="P1278"/>
    </row>
    <row r="1279" spans="14:16" x14ac:dyDescent="0.3">
      <c r="N1279"/>
      <c r="O1279"/>
      <c r="P1279"/>
    </row>
    <row r="1280" spans="14:16" x14ac:dyDescent="0.3">
      <c r="N1280"/>
      <c r="O1280"/>
      <c r="P1280"/>
    </row>
    <row r="1281" spans="14:16" x14ac:dyDescent="0.3">
      <c r="N1281"/>
      <c r="O1281"/>
      <c r="P1281"/>
    </row>
    <row r="1282" spans="14:16" x14ac:dyDescent="0.3">
      <c r="N1282"/>
      <c r="O1282"/>
      <c r="P1282"/>
    </row>
    <row r="1283" spans="14:16" x14ac:dyDescent="0.3">
      <c r="N1283"/>
      <c r="O1283"/>
      <c r="P1283"/>
    </row>
    <row r="1284" spans="14:16" x14ac:dyDescent="0.3">
      <c r="N1284"/>
      <c r="O1284"/>
      <c r="P1284"/>
    </row>
    <row r="1285" spans="14:16" x14ac:dyDescent="0.3">
      <c r="N1285"/>
      <c r="O1285"/>
      <c r="P1285"/>
    </row>
    <row r="1286" spans="14:16" x14ac:dyDescent="0.3">
      <c r="N1286"/>
      <c r="O1286"/>
      <c r="P1286"/>
    </row>
    <row r="1287" spans="14:16" x14ac:dyDescent="0.3">
      <c r="N1287"/>
      <c r="O1287"/>
      <c r="P1287"/>
    </row>
    <row r="1288" spans="14:16" x14ac:dyDescent="0.3">
      <c r="N1288"/>
      <c r="O1288"/>
      <c r="P1288"/>
    </row>
    <row r="1289" spans="14:16" x14ac:dyDescent="0.3">
      <c r="N1289"/>
      <c r="O1289"/>
      <c r="P1289"/>
    </row>
    <row r="1290" spans="14:16" x14ac:dyDescent="0.3">
      <c r="N1290"/>
      <c r="O1290"/>
      <c r="P1290"/>
    </row>
    <row r="1291" spans="14:16" x14ac:dyDescent="0.3">
      <c r="N1291"/>
      <c r="O1291"/>
      <c r="P1291"/>
    </row>
    <row r="1292" spans="14:16" x14ac:dyDescent="0.3">
      <c r="N1292"/>
      <c r="O1292"/>
      <c r="P1292"/>
    </row>
    <row r="1293" spans="14:16" x14ac:dyDescent="0.3">
      <c r="N1293"/>
      <c r="O1293"/>
      <c r="P1293"/>
    </row>
    <row r="1294" spans="14:16" x14ac:dyDescent="0.3">
      <c r="N1294"/>
      <c r="O1294"/>
      <c r="P1294"/>
    </row>
    <row r="1295" spans="14:16" x14ac:dyDescent="0.3">
      <c r="N1295"/>
      <c r="O1295"/>
      <c r="P1295"/>
    </row>
    <row r="1296" spans="14:16" x14ac:dyDescent="0.3">
      <c r="N1296"/>
      <c r="O1296"/>
      <c r="P1296"/>
    </row>
    <row r="1297" spans="14:16" x14ac:dyDescent="0.3">
      <c r="N1297"/>
      <c r="O1297"/>
      <c r="P1297"/>
    </row>
    <row r="1298" spans="14:16" x14ac:dyDescent="0.3">
      <c r="N1298"/>
      <c r="O1298"/>
      <c r="P1298"/>
    </row>
    <row r="1299" spans="14:16" x14ac:dyDescent="0.3">
      <c r="N1299"/>
      <c r="O1299"/>
      <c r="P1299"/>
    </row>
    <row r="1300" spans="14:16" x14ac:dyDescent="0.3">
      <c r="N1300"/>
      <c r="O1300"/>
      <c r="P1300"/>
    </row>
    <row r="1301" spans="14:16" x14ac:dyDescent="0.3">
      <c r="N1301"/>
      <c r="O1301"/>
      <c r="P1301"/>
    </row>
    <row r="1302" spans="14:16" x14ac:dyDescent="0.3">
      <c r="N1302"/>
      <c r="O1302"/>
      <c r="P1302"/>
    </row>
    <row r="1303" spans="14:16" x14ac:dyDescent="0.3">
      <c r="N1303"/>
      <c r="O1303"/>
      <c r="P1303"/>
    </row>
    <row r="1304" spans="14:16" x14ac:dyDescent="0.3">
      <c r="N1304"/>
      <c r="O1304"/>
      <c r="P1304"/>
    </row>
    <row r="1305" spans="14:16" x14ac:dyDescent="0.3">
      <c r="N1305"/>
      <c r="O1305"/>
      <c r="P1305"/>
    </row>
    <row r="1306" spans="14:16" x14ac:dyDescent="0.3">
      <c r="N1306"/>
      <c r="O1306"/>
      <c r="P1306"/>
    </row>
    <row r="1307" spans="14:16" x14ac:dyDescent="0.3">
      <c r="N1307"/>
      <c r="O1307"/>
      <c r="P1307"/>
    </row>
    <row r="1308" spans="14:16" x14ac:dyDescent="0.3">
      <c r="N1308"/>
      <c r="O1308"/>
      <c r="P1308"/>
    </row>
    <row r="1309" spans="14:16" x14ac:dyDescent="0.3">
      <c r="N1309"/>
      <c r="O1309"/>
      <c r="P1309"/>
    </row>
    <row r="1310" spans="14:16" x14ac:dyDescent="0.3">
      <c r="N1310"/>
      <c r="O1310"/>
      <c r="P1310"/>
    </row>
    <row r="1311" spans="14:16" x14ac:dyDescent="0.3">
      <c r="N1311"/>
      <c r="O1311"/>
      <c r="P1311"/>
    </row>
    <row r="1312" spans="14:16" x14ac:dyDescent="0.3">
      <c r="N1312"/>
      <c r="O1312"/>
      <c r="P1312"/>
    </row>
    <row r="1313" spans="14:16" x14ac:dyDescent="0.3">
      <c r="N1313"/>
      <c r="O1313"/>
      <c r="P1313"/>
    </row>
    <row r="1314" spans="14:16" x14ac:dyDescent="0.3">
      <c r="N1314"/>
      <c r="O1314"/>
      <c r="P1314"/>
    </row>
    <row r="1315" spans="14:16" x14ac:dyDescent="0.3">
      <c r="N1315"/>
      <c r="O1315"/>
      <c r="P1315"/>
    </row>
    <row r="1316" spans="14:16" x14ac:dyDescent="0.3">
      <c r="N1316"/>
      <c r="O1316"/>
      <c r="P1316"/>
    </row>
    <row r="1317" spans="14:16" x14ac:dyDescent="0.3">
      <c r="N1317"/>
      <c r="O1317"/>
      <c r="P1317"/>
    </row>
    <row r="1318" spans="14:16" x14ac:dyDescent="0.3">
      <c r="N1318"/>
      <c r="O1318"/>
      <c r="P1318"/>
    </row>
    <row r="1319" spans="14:16" x14ac:dyDescent="0.3">
      <c r="N1319"/>
      <c r="O1319"/>
      <c r="P1319"/>
    </row>
    <row r="1320" spans="14:16" x14ac:dyDescent="0.3">
      <c r="N1320"/>
      <c r="O1320"/>
      <c r="P1320"/>
    </row>
    <row r="1321" spans="14:16" x14ac:dyDescent="0.3">
      <c r="N1321"/>
      <c r="O1321"/>
      <c r="P1321"/>
    </row>
    <row r="1322" spans="14:16" x14ac:dyDescent="0.3">
      <c r="N1322"/>
      <c r="O1322"/>
      <c r="P1322"/>
    </row>
    <row r="1323" spans="14:16" x14ac:dyDescent="0.3">
      <c r="N1323"/>
      <c r="O1323"/>
      <c r="P1323"/>
    </row>
    <row r="1324" spans="14:16" x14ac:dyDescent="0.3">
      <c r="N1324"/>
      <c r="O1324"/>
      <c r="P1324"/>
    </row>
    <row r="1325" spans="14:16" x14ac:dyDescent="0.3">
      <c r="N1325"/>
      <c r="O1325"/>
      <c r="P1325"/>
    </row>
    <row r="1326" spans="14:16" x14ac:dyDescent="0.3">
      <c r="N1326"/>
      <c r="O1326"/>
      <c r="P1326"/>
    </row>
    <row r="1327" spans="14:16" x14ac:dyDescent="0.3">
      <c r="N1327"/>
      <c r="O1327"/>
      <c r="P1327"/>
    </row>
    <row r="1328" spans="14:16" x14ac:dyDescent="0.3">
      <c r="N1328"/>
      <c r="O1328"/>
      <c r="P1328"/>
    </row>
    <row r="1329" spans="14:16" x14ac:dyDescent="0.3">
      <c r="N1329"/>
      <c r="O1329"/>
      <c r="P1329"/>
    </row>
    <row r="1330" spans="14:16" x14ac:dyDescent="0.3">
      <c r="N1330"/>
      <c r="O1330"/>
      <c r="P1330"/>
    </row>
    <row r="1331" spans="14:16" x14ac:dyDescent="0.3">
      <c r="N1331"/>
      <c r="O1331"/>
      <c r="P1331"/>
    </row>
    <row r="1332" spans="14:16" x14ac:dyDescent="0.3">
      <c r="N1332"/>
      <c r="O1332"/>
      <c r="P1332"/>
    </row>
    <row r="1333" spans="14:16" x14ac:dyDescent="0.3">
      <c r="N1333"/>
      <c r="O1333"/>
      <c r="P1333"/>
    </row>
    <row r="1334" spans="14:16" x14ac:dyDescent="0.3">
      <c r="N1334"/>
      <c r="O1334"/>
      <c r="P1334"/>
    </row>
    <row r="1335" spans="14:16" x14ac:dyDescent="0.3">
      <c r="N1335"/>
      <c r="O1335"/>
      <c r="P1335"/>
    </row>
    <row r="1336" spans="14:16" x14ac:dyDescent="0.3">
      <c r="N1336"/>
      <c r="O1336"/>
      <c r="P1336"/>
    </row>
    <row r="1337" spans="14:16" x14ac:dyDescent="0.3">
      <c r="N1337"/>
      <c r="O1337"/>
      <c r="P1337"/>
    </row>
    <row r="1338" spans="14:16" x14ac:dyDescent="0.3">
      <c r="N1338"/>
      <c r="O1338"/>
      <c r="P1338"/>
    </row>
    <row r="1339" spans="14:16" x14ac:dyDescent="0.3">
      <c r="N1339"/>
      <c r="O1339"/>
      <c r="P1339"/>
    </row>
    <row r="1340" spans="14:16" x14ac:dyDescent="0.3">
      <c r="N1340"/>
      <c r="O1340"/>
      <c r="P1340"/>
    </row>
    <row r="1341" spans="14:16" x14ac:dyDescent="0.3">
      <c r="N1341"/>
      <c r="O1341"/>
      <c r="P1341"/>
    </row>
    <row r="1342" spans="14:16" x14ac:dyDescent="0.3">
      <c r="N1342"/>
      <c r="O1342"/>
      <c r="P1342"/>
    </row>
    <row r="1343" spans="14:16" x14ac:dyDescent="0.3">
      <c r="N1343"/>
      <c r="O1343"/>
      <c r="P1343"/>
    </row>
    <row r="1344" spans="14:16" x14ac:dyDescent="0.3">
      <c r="N1344"/>
      <c r="O1344"/>
      <c r="P1344"/>
    </row>
    <row r="1345" spans="14:16" x14ac:dyDescent="0.3">
      <c r="N1345"/>
      <c r="O1345"/>
      <c r="P1345"/>
    </row>
    <row r="1346" spans="14:16" x14ac:dyDescent="0.3">
      <c r="N1346"/>
      <c r="O1346"/>
      <c r="P1346"/>
    </row>
    <row r="1347" spans="14:16" x14ac:dyDescent="0.3">
      <c r="N1347"/>
      <c r="O1347"/>
      <c r="P1347"/>
    </row>
    <row r="1348" spans="14:16" x14ac:dyDescent="0.3">
      <c r="N1348"/>
      <c r="O1348"/>
      <c r="P1348"/>
    </row>
    <row r="1349" spans="14:16" x14ac:dyDescent="0.3">
      <c r="N1349"/>
      <c r="O1349"/>
      <c r="P1349"/>
    </row>
    <row r="1350" spans="14:16" x14ac:dyDescent="0.3">
      <c r="N1350"/>
      <c r="O1350"/>
      <c r="P1350"/>
    </row>
    <row r="1351" spans="14:16" x14ac:dyDescent="0.3">
      <c r="N1351"/>
      <c r="O1351"/>
      <c r="P1351"/>
    </row>
    <row r="1352" spans="14:16" x14ac:dyDescent="0.3">
      <c r="N1352"/>
      <c r="O1352"/>
      <c r="P1352"/>
    </row>
    <row r="1353" spans="14:16" x14ac:dyDescent="0.3">
      <c r="N1353"/>
      <c r="O1353"/>
      <c r="P1353"/>
    </row>
    <row r="1354" spans="14:16" x14ac:dyDescent="0.3">
      <c r="N1354"/>
      <c r="O1354"/>
      <c r="P1354"/>
    </row>
    <row r="1355" spans="14:16" x14ac:dyDescent="0.3">
      <c r="N1355"/>
      <c r="O1355"/>
      <c r="P1355"/>
    </row>
    <row r="1356" spans="14:16" x14ac:dyDescent="0.3">
      <c r="N1356"/>
      <c r="O1356"/>
      <c r="P1356"/>
    </row>
    <row r="1357" spans="14:16" x14ac:dyDescent="0.3">
      <c r="N1357"/>
      <c r="O1357"/>
      <c r="P1357"/>
    </row>
    <row r="1358" spans="14:16" x14ac:dyDescent="0.3">
      <c r="N1358"/>
      <c r="O1358"/>
      <c r="P1358"/>
    </row>
    <row r="1359" spans="14:16" x14ac:dyDescent="0.3">
      <c r="N1359"/>
      <c r="O1359"/>
      <c r="P1359"/>
    </row>
    <row r="1360" spans="14:16" x14ac:dyDescent="0.3">
      <c r="N1360"/>
      <c r="O1360"/>
      <c r="P1360"/>
    </row>
    <row r="1361" spans="14:16" x14ac:dyDescent="0.3">
      <c r="N1361"/>
      <c r="O1361"/>
      <c r="P1361"/>
    </row>
    <row r="1362" spans="14:16" x14ac:dyDescent="0.3">
      <c r="N1362"/>
      <c r="O1362"/>
      <c r="P1362"/>
    </row>
    <row r="1363" spans="14:16" x14ac:dyDescent="0.3">
      <c r="N1363"/>
      <c r="O1363"/>
      <c r="P1363"/>
    </row>
    <row r="1364" spans="14:16" x14ac:dyDescent="0.3">
      <c r="N1364"/>
      <c r="O1364"/>
      <c r="P1364"/>
    </row>
    <row r="1365" spans="14:16" x14ac:dyDescent="0.3">
      <c r="N1365"/>
      <c r="O1365"/>
      <c r="P1365"/>
    </row>
    <row r="1366" spans="14:16" x14ac:dyDescent="0.3">
      <c r="N1366"/>
      <c r="O1366"/>
      <c r="P1366"/>
    </row>
    <row r="1367" spans="14:16" x14ac:dyDescent="0.3">
      <c r="N1367"/>
      <c r="O1367"/>
      <c r="P1367"/>
    </row>
    <row r="1368" spans="14:16" x14ac:dyDescent="0.3">
      <c r="N1368"/>
      <c r="O1368"/>
      <c r="P1368"/>
    </row>
    <row r="1369" spans="14:16" x14ac:dyDescent="0.3">
      <c r="N1369"/>
      <c r="O1369"/>
      <c r="P1369"/>
    </row>
    <row r="1370" spans="14:16" x14ac:dyDescent="0.3">
      <c r="N1370"/>
      <c r="O1370"/>
      <c r="P1370"/>
    </row>
    <row r="1371" spans="14:16" x14ac:dyDescent="0.3">
      <c r="N1371"/>
      <c r="O1371"/>
      <c r="P1371"/>
    </row>
    <row r="1372" spans="14:16" x14ac:dyDescent="0.3">
      <c r="N1372"/>
      <c r="O1372"/>
      <c r="P1372"/>
    </row>
    <row r="1373" spans="14:16" x14ac:dyDescent="0.3">
      <c r="N1373"/>
      <c r="O1373"/>
      <c r="P1373"/>
    </row>
    <row r="1374" spans="14:16" x14ac:dyDescent="0.3">
      <c r="N1374"/>
      <c r="O1374"/>
      <c r="P1374"/>
    </row>
    <row r="1375" spans="14:16" x14ac:dyDescent="0.3">
      <c r="N1375"/>
      <c r="O1375"/>
      <c r="P1375"/>
    </row>
    <row r="1376" spans="14:16" x14ac:dyDescent="0.3">
      <c r="N1376"/>
      <c r="O1376"/>
      <c r="P1376"/>
    </row>
    <row r="1377" spans="14:16" x14ac:dyDescent="0.3">
      <c r="N1377"/>
      <c r="O1377"/>
      <c r="P1377"/>
    </row>
    <row r="1378" spans="14:16" x14ac:dyDescent="0.3">
      <c r="N1378"/>
      <c r="O1378"/>
      <c r="P1378"/>
    </row>
    <row r="1379" spans="14:16" x14ac:dyDescent="0.3">
      <c r="N1379"/>
      <c r="O1379"/>
      <c r="P1379"/>
    </row>
    <row r="1380" spans="14:16" x14ac:dyDescent="0.3">
      <c r="N1380"/>
      <c r="O1380"/>
      <c r="P1380"/>
    </row>
    <row r="1381" spans="14:16" x14ac:dyDescent="0.3">
      <c r="N1381"/>
      <c r="O1381"/>
      <c r="P1381"/>
    </row>
    <row r="1382" spans="14:16" x14ac:dyDescent="0.3">
      <c r="N1382"/>
      <c r="O1382"/>
      <c r="P1382"/>
    </row>
    <row r="1383" spans="14:16" x14ac:dyDescent="0.3">
      <c r="N1383"/>
      <c r="O1383"/>
      <c r="P1383"/>
    </row>
    <row r="1384" spans="14:16" x14ac:dyDescent="0.3">
      <c r="N1384"/>
      <c r="O1384"/>
      <c r="P1384"/>
    </row>
    <row r="1385" spans="14:16" x14ac:dyDescent="0.3">
      <c r="N1385"/>
      <c r="O1385"/>
      <c r="P1385"/>
    </row>
    <row r="1386" spans="14:16" x14ac:dyDescent="0.3">
      <c r="N1386"/>
      <c r="O1386"/>
      <c r="P1386"/>
    </row>
    <row r="1387" spans="14:16" x14ac:dyDescent="0.3">
      <c r="N1387"/>
      <c r="O1387"/>
      <c r="P1387"/>
    </row>
    <row r="1388" spans="14:16" x14ac:dyDescent="0.3">
      <c r="N1388"/>
      <c r="O1388"/>
      <c r="P1388"/>
    </row>
    <row r="1389" spans="14:16" x14ac:dyDescent="0.3">
      <c r="N1389"/>
      <c r="O1389"/>
      <c r="P1389"/>
    </row>
    <row r="1390" spans="14:16" x14ac:dyDescent="0.3">
      <c r="N1390"/>
      <c r="O1390"/>
      <c r="P1390"/>
    </row>
    <row r="1391" spans="14:16" x14ac:dyDescent="0.3">
      <c r="N1391"/>
      <c r="O1391"/>
      <c r="P1391"/>
    </row>
    <row r="1392" spans="14:16" x14ac:dyDescent="0.3">
      <c r="N1392"/>
      <c r="O1392"/>
      <c r="P1392"/>
    </row>
    <row r="1393" spans="14:16" x14ac:dyDescent="0.3">
      <c r="N1393"/>
      <c r="O1393"/>
      <c r="P1393"/>
    </row>
    <row r="1394" spans="14:16" x14ac:dyDescent="0.3">
      <c r="N1394"/>
      <c r="O1394"/>
      <c r="P1394"/>
    </row>
    <row r="1395" spans="14:16" x14ac:dyDescent="0.3">
      <c r="N1395"/>
      <c r="O1395"/>
      <c r="P1395"/>
    </row>
    <row r="1396" spans="14:16" x14ac:dyDescent="0.3">
      <c r="N1396"/>
      <c r="O1396"/>
      <c r="P1396"/>
    </row>
    <row r="1397" spans="14:16" x14ac:dyDescent="0.3">
      <c r="N1397"/>
      <c r="O1397"/>
      <c r="P1397"/>
    </row>
    <row r="1398" spans="14:16" x14ac:dyDescent="0.3">
      <c r="N1398"/>
      <c r="O1398"/>
      <c r="P1398"/>
    </row>
    <row r="1399" spans="14:16" x14ac:dyDescent="0.3">
      <c r="N1399"/>
      <c r="O1399"/>
      <c r="P1399"/>
    </row>
    <row r="1400" spans="14:16" x14ac:dyDescent="0.3">
      <c r="N1400"/>
      <c r="O1400"/>
      <c r="P1400"/>
    </row>
    <row r="1401" spans="14:16" x14ac:dyDescent="0.3">
      <c r="N1401"/>
      <c r="O1401"/>
      <c r="P1401"/>
    </row>
    <row r="1402" spans="14:16" x14ac:dyDescent="0.3">
      <c r="N1402"/>
      <c r="O1402"/>
      <c r="P1402"/>
    </row>
    <row r="1403" spans="14:16" x14ac:dyDescent="0.3">
      <c r="N1403"/>
      <c r="O1403"/>
      <c r="P1403"/>
    </row>
    <row r="1404" spans="14:16" x14ac:dyDescent="0.3">
      <c r="N1404"/>
      <c r="O1404"/>
      <c r="P1404"/>
    </row>
    <row r="1405" spans="14:16" x14ac:dyDescent="0.3">
      <c r="N1405"/>
      <c r="O1405"/>
      <c r="P1405"/>
    </row>
    <row r="1406" spans="14:16" x14ac:dyDescent="0.3">
      <c r="N1406"/>
      <c r="O1406"/>
      <c r="P1406"/>
    </row>
    <row r="1407" spans="14:16" x14ac:dyDescent="0.3">
      <c r="N1407"/>
      <c r="O1407"/>
      <c r="P1407"/>
    </row>
    <row r="1408" spans="14:16" x14ac:dyDescent="0.3">
      <c r="N1408"/>
      <c r="O1408"/>
      <c r="P1408"/>
    </row>
    <row r="1409" spans="14:16" x14ac:dyDescent="0.3">
      <c r="N1409"/>
      <c r="O1409"/>
      <c r="P1409"/>
    </row>
    <row r="1410" spans="14:16" x14ac:dyDescent="0.3">
      <c r="N1410"/>
      <c r="O1410"/>
      <c r="P1410"/>
    </row>
    <row r="1411" spans="14:16" x14ac:dyDescent="0.3">
      <c r="N1411"/>
      <c r="O1411"/>
      <c r="P1411"/>
    </row>
    <row r="1412" spans="14:16" x14ac:dyDescent="0.3">
      <c r="N1412"/>
      <c r="O1412"/>
      <c r="P1412"/>
    </row>
    <row r="1413" spans="14:16" x14ac:dyDescent="0.3">
      <c r="N1413"/>
      <c r="O1413"/>
      <c r="P1413"/>
    </row>
    <row r="1414" spans="14:16" x14ac:dyDescent="0.3">
      <c r="N1414"/>
      <c r="O1414"/>
      <c r="P1414"/>
    </row>
    <row r="1415" spans="14:16" x14ac:dyDescent="0.3">
      <c r="N1415"/>
      <c r="O1415"/>
      <c r="P1415"/>
    </row>
    <row r="1416" spans="14:16" x14ac:dyDescent="0.3">
      <c r="N1416"/>
      <c r="O1416"/>
      <c r="P1416"/>
    </row>
    <row r="1417" spans="14:16" x14ac:dyDescent="0.3">
      <c r="N1417"/>
      <c r="O1417"/>
      <c r="P1417"/>
    </row>
    <row r="1418" spans="14:16" x14ac:dyDescent="0.3">
      <c r="N1418"/>
      <c r="O1418"/>
      <c r="P1418"/>
    </row>
    <row r="1419" spans="14:16" x14ac:dyDescent="0.3">
      <c r="N1419"/>
      <c r="O1419"/>
      <c r="P1419"/>
    </row>
    <row r="1420" spans="14:16" x14ac:dyDescent="0.3">
      <c r="N1420"/>
      <c r="O1420"/>
      <c r="P1420"/>
    </row>
    <row r="1421" spans="14:16" x14ac:dyDescent="0.3">
      <c r="N1421"/>
      <c r="O1421"/>
      <c r="P1421"/>
    </row>
    <row r="1422" spans="14:16" x14ac:dyDescent="0.3">
      <c r="N1422"/>
      <c r="O1422"/>
      <c r="P1422"/>
    </row>
    <row r="1423" spans="14:16" x14ac:dyDescent="0.3">
      <c r="N1423"/>
      <c r="O1423"/>
      <c r="P1423"/>
    </row>
    <row r="1424" spans="14:16" x14ac:dyDescent="0.3">
      <c r="N1424"/>
      <c r="O1424"/>
      <c r="P1424"/>
    </row>
    <row r="1425" spans="14:16" x14ac:dyDescent="0.3">
      <c r="N1425"/>
      <c r="O1425"/>
      <c r="P1425"/>
    </row>
    <row r="1426" spans="14:16" x14ac:dyDescent="0.3">
      <c r="N1426"/>
      <c r="O1426"/>
      <c r="P1426"/>
    </row>
    <row r="1427" spans="14:16" x14ac:dyDescent="0.3">
      <c r="N1427"/>
      <c r="O1427"/>
      <c r="P1427"/>
    </row>
    <row r="1428" spans="14:16" x14ac:dyDescent="0.3">
      <c r="N1428"/>
      <c r="O1428"/>
      <c r="P1428"/>
    </row>
    <row r="1429" spans="14:16" x14ac:dyDescent="0.3">
      <c r="N1429"/>
      <c r="O1429"/>
      <c r="P1429"/>
    </row>
    <row r="1430" spans="14:16" x14ac:dyDescent="0.3">
      <c r="N1430"/>
      <c r="O1430"/>
      <c r="P1430"/>
    </row>
    <row r="1431" spans="14:16" x14ac:dyDescent="0.3">
      <c r="N1431"/>
      <c r="O1431"/>
      <c r="P1431"/>
    </row>
    <row r="1432" spans="14:16" x14ac:dyDescent="0.3">
      <c r="N1432"/>
      <c r="O1432"/>
      <c r="P1432"/>
    </row>
    <row r="1433" spans="14:16" x14ac:dyDescent="0.3">
      <c r="N1433"/>
      <c r="O1433"/>
      <c r="P1433"/>
    </row>
    <row r="1434" spans="14:16" x14ac:dyDescent="0.3">
      <c r="N1434"/>
      <c r="O1434"/>
      <c r="P1434"/>
    </row>
    <row r="1435" spans="14:16" x14ac:dyDescent="0.3">
      <c r="N1435"/>
      <c r="O1435"/>
      <c r="P1435"/>
    </row>
    <row r="1436" spans="14:16" x14ac:dyDescent="0.3">
      <c r="N1436"/>
      <c r="O1436"/>
      <c r="P1436"/>
    </row>
    <row r="1437" spans="14:16" x14ac:dyDescent="0.3">
      <c r="N1437"/>
      <c r="O1437"/>
      <c r="P1437"/>
    </row>
    <row r="1438" spans="14:16" x14ac:dyDescent="0.3">
      <c r="N1438"/>
      <c r="O1438"/>
      <c r="P1438"/>
    </row>
    <row r="1439" spans="14:16" x14ac:dyDescent="0.3">
      <c r="N1439"/>
      <c r="O1439"/>
      <c r="P1439"/>
    </row>
    <row r="1440" spans="14:16" x14ac:dyDescent="0.3">
      <c r="N1440"/>
      <c r="O1440"/>
      <c r="P1440"/>
    </row>
    <row r="1441" spans="14:16" x14ac:dyDescent="0.3">
      <c r="N1441"/>
      <c r="O1441"/>
      <c r="P1441"/>
    </row>
    <row r="1442" spans="14:16" x14ac:dyDescent="0.3">
      <c r="N1442"/>
      <c r="O1442"/>
      <c r="P1442"/>
    </row>
    <row r="1443" spans="14:16" x14ac:dyDescent="0.3">
      <c r="N1443"/>
      <c r="O1443"/>
      <c r="P1443"/>
    </row>
    <row r="1444" spans="14:16" x14ac:dyDescent="0.3">
      <c r="N1444"/>
      <c r="O1444"/>
      <c r="P1444"/>
    </row>
    <row r="1445" spans="14:16" x14ac:dyDescent="0.3">
      <c r="N1445"/>
      <c r="O1445"/>
      <c r="P1445"/>
    </row>
    <row r="1446" spans="14:16" x14ac:dyDescent="0.3">
      <c r="N1446"/>
      <c r="O1446"/>
      <c r="P1446"/>
    </row>
    <row r="1447" spans="14:16" x14ac:dyDescent="0.3">
      <c r="N1447"/>
      <c r="O1447"/>
      <c r="P1447"/>
    </row>
    <row r="1448" spans="14:16" x14ac:dyDescent="0.3">
      <c r="N1448"/>
      <c r="O1448"/>
      <c r="P1448"/>
    </row>
    <row r="1449" spans="14:16" x14ac:dyDescent="0.3">
      <c r="N1449"/>
      <c r="O1449"/>
      <c r="P1449"/>
    </row>
    <row r="1450" spans="14:16" x14ac:dyDescent="0.3">
      <c r="N1450"/>
      <c r="O1450"/>
      <c r="P1450"/>
    </row>
    <row r="1451" spans="14:16" x14ac:dyDescent="0.3">
      <c r="N1451"/>
      <c r="O1451"/>
      <c r="P1451"/>
    </row>
    <row r="1452" spans="14:16" x14ac:dyDescent="0.3">
      <c r="N1452"/>
      <c r="O1452"/>
      <c r="P1452"/>
    </row>
    <row r="1453" spans="14:16" x14ac:dyDescent="0.3">
      <c r="N1453"/>
      <c r="O1453"/>
      <c r="P1453"/>
    </row>
    <row r="1454" spans="14:16" x14ac:dyDescent="0.3">
      <c r="N1454"/>
      <c r="O1454"/>
      <c r="P1454"/>
    </row>
    <row r="1455" spans="14:16" x14ac:dyDescent="0.3">
      <c r="N1455"/>
      <c r="O1455"/>
      <c r="P1455"/>
    </row>
    <row r="1456" spans="14:16" x14ac:dyDescent="0.3">
      <c r="N1456"/>
      <c r="O1456"/>
      <c r="P1456"/>
    </row>
    <row r="1457" spans="14:16" x14ac:dyDescent="0.3">
      <c r="N1457"/>
      <c r="O1457"/>
      <c r="P1457"/>
    </row>
    <row r="1458" spans="14:16" x14ac:dyDescent="0.3">
      <c r="N1458"/>
      <c r="O1458"/>
      <c r="P1458"/>
    </row>
    <row r="1459" spans="14:16" x14ac:dyDescent="0.3">
      <c r="N1459"/>
      <c r="O1459"/>
      <c r="P1459"/>
    </row>
    <row r="1460" spans="14:16" x14ac:dyDescent="0.3">
      <c r="N1460"/>
      <c r="O1460"/>
      <c r="P1460"/>
    </row>
    <row r="1461" spans="14:16" x14ac:dyDescent="0.3">
      <c r="N1461"/>
      <c r="O1461"/>
      <c r="P1461"/>
    </row>
    <row r="1462" spans="14:16" x14ac:dyDescent="0.3">
      <c r="N1462"/>
      <c r="O1462"/>
      <c r="P1462"/>
    </row>
    <row r="1463" spans="14:16" x14ac:dyDescent="0.3">
      <c r="N1463"/>
      <c r="O1463"/>
      <c r="P1463"/>
    </row>
    <row r="1464" spans="14:16" x14ac:dyDescent="0.3">
      <c r="N1464"/>
      <c r="O1464"/>
      <c r="P1464"/>
    </row>
    <row r="1465" spans="14:16" x14ac:dyDescent="0.3">
      <c r="N1465"/>
      <c r="O1465"/>
      <c r="P1465"/>
    </row>
    <row r="1466" spans="14:16" x14ac:dyDescent="0.3">
      <c r="N1466"/>
      <c r="O1466"/>
      <c r="P1466"/>
    </row>
    <row r="1467" spans="14:16" x14ac:dyDescent="0.3">
      <c r="N1467"/>
      <c r="O1467"/>
      <c r="P1467"/>
    </row>
    <row r="1468" spans="14:16" x14ac:dyDescent="0.3">
      <c r="N1468"/>
      <c r="O1468"/>
      <c r="P1468"/>
    </row>
    <row r="1469" spans="14:16" x14ac:dyDescent="0.3">
      <c r="N1469"/>
      <c r="O1469"/>
      <c r="P1469"/>
    </row>
    <row r="1470" spans="14:16" x14ac:dyDescent="0.3">
      <c r="N1470"/>
      <c r="O1470"/>
      <c r="P1470"/>
    </row>
    <row r="1471" spans="14:16" x14ac:dyDescent="0.3">
      <c r="N1471"/>
      <c r="O1471"/>
      <c r="P1471"/>
    </row>
    <row r="1472" spans="14:16" x14ac:dyDescent="0.3">
      <c r="N1472"/>
      <c r="O1472"/>
      <c r="P1472"/>
    </row>
    <row r="1473" spans="14:16" x14ac:dyDescent="0.3">
      <c r="N1473"/>
      <c r="O1473"/>
      <c r="P1473"/>
    </row>
    <row r="1474" spans="14:16" x14ac:dyDescent="0.3">
      <c r="N1474"/>
      <c r="O1474"/>
      <c r="P1474"/>
    </row>
    <row r="1475" spans="14:16" x14ac:dyDescent="0.3">
      <c r="N1475"/>
      <c r="O1475"/>
      <c r="P1475"/>
    </row>
    <row r="1476" spans="14:16" x14ac:dyDescent="0.3">
      <c r="N1476"/>
      <c r="O1476"/>
      <c r="P1476"/>
    </row>
    <row r="1477" spans="14:16" x14ac:dyDescent="0.3">
      <c r="N1477"/>
      <c r="O1477"/>
      <c r="P1477"/>
    </row>
    <row r="1478" spans="14:16" x14ac:dyDescent="0.3">
      <c r="N1478"/>
      <c r="O1478"/>
      <c r="P1478"/>
    </row>
    <row r="1479" spans="14:16" x14ac:dyDescent="0.3">
      <c r="N1479"/>
      <c r="O1479"/>
      <c r="P1479"/>
    </row>
    <row r="1480" spans="14:16" x14ac:dyDescent="0.3">
      <c r="N1480"/>
      <c r="O1480"/>
      <c r="P1480"/>
    </row>
    <row r="1481" spans="14:16" x14ac:dyDescent="0.3">
      <c r="N1481"/>
      <c r="O1481"/>
      <c r="P1481"/>
    </row>
    <row r="1482" spans="14:16" x14ac:dyDescent="0.3">
      <c r="N1482"/>
      <c r="O1482"/>
      <c r="P1482"/>
    </row>
    <row r="1483" spans="14:16" x14ac:dyDescent="0.3">
      <c r="N1483"/>
      <c r="O1483"/>
      <c r="P1483"/>
    </row>
    <row r="1484" spans="14:16" x14ac:dyDescent="0.3">
      <c r="N1484"/>
      <c r="O1484"/>
      <c r="P1484"/>
    </row>
    <row r="1485" spans="14:16" x14ac:dyDescent="0.3">
      <c r="N1485"/>
      <c r="O1485"/>
      <c r="P1485"/>
    </row>
    <row r="1486" spans="14:16" x14ac:dyDescent="0.3">
      <c r="N1486"/>
      <c r="O1486"/>
      <c r="P1486"/>
    </row>
    <row r="1487" spans="14:16" x14ac:dyDescent="0.3">
      <c r="N1487"/>
      <c r="O1487"/>
      <c r="P1487"/>
    </row>
    <row r="1488" spans="14:16" x14ac:dyDescent="0.3">
      <c r="N1488"/>
      <c r="O1488"/>
      <c r="P1488"/>
    </row>
    <row r="1489" spans="14:16" x14ac:dyDescent="0.3">
      <c r="N1489"/>
      <c r="O1489"/>
      <c r="P1489"/>
    </row>
    <row r="1490" spans="14:16" x14ac:dyDescent="0.3">
      <c r="N1490"/>
      <c r="O1490"/>
      <c r="P1490"/>
    </row>
    <row r="1491" spans="14:16" x14ac:dyDescent="0.3">
      <c r="N1491"/>
      <c r="O1491"/>
      <c r="P1491"/>
    </row>
    <row r="1492" spans="14:16" x14ac:dyDescent="0.3">
      <c r="N1492"/>
      <c r="O1492"/>
      <c r="P1492"/>
    </row>
    <row r="1493" spans="14:16" x14ac:dyDescent="0.3">
      <c r="N1493"/>
      <c r="O1493"/>
      <c r="P1493"/>
    </row>
    <row r="1494" spans="14:16" x14ac:dyDescent="0.3">
      <c r="N1494"/>
      <c r="O1494"/>
      <c r="P1494"/>
    </row>
    <row r="1495" spans="14:16" x14ac:dyDescent="0.3">
      <c r="N1495"/>
      <c r="O1495"/>
      <c r="P1495"/>
    </row>
    <row r="1496" spans="14:16" x14ac:dyDescent="0.3">
      <c r="N1496"/>
      <c r="O1496"/>
      <c r="P1496"/>
    </row>
    <row r="1497" spans="14:16" x14ac:dyDescent="0.3">
      <c r="N1497"/>
      <c r="O1497"/>
      <c r="P1497"/>
    </row>
    <row r="1498" spans="14:16" x14ac:dyDescent="0.3">
      <c r="N1498"/>
      <c r="O1498"/>
      <c r="P1498"/>
    </row>
    <row r="1499" spans="14:16" x14ac:dyDescent="0.3">
      <c r="N1499"/>
      <c r="O1499"/>
      <c r="P1499"/>
    </row>
    <row r="1500" spans="14:16" x14ac:dyDescent="0.3">
      <c r="N1500"/>
      <c r="O1500"/>
      <c r="P1500"/>
    </row>
    <row r="1501" spans="14:16" x14ac:dyDescent="0.3">
      <c r="N1501"/>
      <c r="O1501"/>
      <c r="P1501"/>
    </row>
    <row r="1502" spans="14:16" x14ac:dyDescent="0.3">
      <c r="N1502"/>
      <c r="O1502"/>
      <c r="P1502"/>
    </row>
    <row r="1503" spans="14:16" x14ac:dyDescent="0.3">
      <c r="N1503"/>
      <c r="O1503"/>
      <c r="P1503"/>
    </row>
    <row r="1504" spans="14:16" x14ac:dyDescent="0.3">
      <c r="N1504"/>
      <c r="O1504"/>
      <c r="P1504"/>
    </row>
    <row r="1505" spans="14:16" x14ac:dyDescent="0.3">
      <c r="N1505"/>
      <c r="O1505"/>
      <c r="P1505"/>
    </row>
    <row r="1506" spans="14:16" x14ac:dyDescent="0.3">
      <c r="N1506"/>
      <c r="O1506"/>
      <c r="P1506"/>
    </row>
    <row r="1507" spans="14:16" x14ac:dyDescent="0.3">
      <c r="N1507"/>
      <c r="O1507"/>
      <c r="P1507"/>
    </row>
    <row r="1508" spans="14:16" x14ac:dyDescent="0.3">
      <c r="N1508"/>
      <c r="O1508"/>
      <c r="P1508"/>
    </row>
    <row r="1509" spans="14:16" x14ac:dyDescent="0.3">
      <c r="N1509"/>
      <c r="O1509"/>
      <c r="P1509"/>
    </row>
    <row r="1510" spans="14:16" x14ac:dyDescent="0.3">
      <c r="N1510"/>
      <c r="O1510"/>
      <c r="P1510"/>
    </row>
    <row r="1511" spans="14:16" x14ac:dyDescent="0.3">
      <c r="N1511"/>
      <c r="O1511"/>
      <c r="P1511"/>
    </row>
    <row r="1512" spans="14:16" x14ac:dyDescent="0.3">
      <c r="N1512"/>
      <c r="O1512"/>
      <c r="P1512"/>
    </row>
    <row r="1513" spans="14:16" x14ac:dyDescent="0.3">
      <c r="N1513"/>
      <c r="O1513"/>
      <c r="P1513"/>
    </row>
    <row r="1514" spans="14:16" x14ac:dyDescent="0.3">
      <c r="N1514"/>
      <c r="O1514"/>
      <c r="P1514"/>
    </row>
    <row r="1515" spans="14:16" x14ac:dyDescent="0.3">
      <c r="N1515"/>
      <c r="O1515"/>
      <c r="P1515"/>
    </row>
    <row r="1516" spans="14:16" x14ac:dyDescent="0.3">
      <c r="N1516"/>
      <c r="O1516"/>
      <c r="P1516"/>
    </row>
    <row r="1517" spans="14:16" x14ac:dyDescent="0.3">
      <c r="N1517"/>
      <c r="O1517"/>
      <c r="P1517"/>
    </row>
    <row r="1518" spans="14:16" x14ac:dyDescent="0.3">
      <c r="N1518"/>
      <c r="O1518"/>
      <c r="P1518"/>
    </row>
    <row r="1519" spans="14:16" x14ac:dyDescent="0.3">
      <c r="N1519"/>
      <c r="O1519"/>
      <c r="P1519"/>
    </row>
    <row r="1520" spans="14:16" x14ac:dyDescent="0.3">
      <c r="N1520"/>
      <c r="O1520"/>
      <c r="P1520"/>
    </row>
    <row r="1521" spans="14:16" x14ac:dyDescent="0.3">
      <c r="N1521"/>
      <c r="O1521"/>
      <c r="P1521"/>
    </row>
    <row r="1522" spans="14:16" x14ac:dyDescent="0.3">
      <c r="N1522"/>
      <c r="O1522"/>
      <c r="P1522"/>
    </row>
    <row r="1523" spans="14:16" x14ac:dyDescent="0.3">
      <c r="N1523"/>
      <c r="O1523"/>
      <c r="P1523"/>
    </row>
    <row r="1524" spans="14:16" x14ac:dyDescent="0.3">
      <c r="N1524"/>
      <c r="O1524"/>
      <c r="P1524"/>
    </row>
    <row r="1525" spans="14:16" x14ac:dyDescent="0.3">
      <c r="N1525"/>
      <c r="O1525"/>
      <c r="P1525"/>
    </row>
    <row r="1526" spans="14:16" x14ac:dyDescent="0.3">
      <c r="N1526"/>
      <c r="O1526"/>
      <c r="P1526"/>
    </row>
    <row r="1527" spans="14:16" x14ac:dyDescent="0.3">
      <c r="N1527"/>
      <c r="O1527"/>
      <c r="P1527"/>
    </row>
    <row r="1528" spans="14:16" x14ac:dyDescent="0.3">
      <c r="N1528"/>
      <c r="O1528"/>
      <c r="P1528"/>
    </row>
    <row r="1529" spans="14:16" x14ac:dyDescent="0.3">
      <c r="N1529"/>
      <c r="O1529"/>
      <c r="P1529"/>
    </row>
    <row r="1530" spans="14:16" x14ac:dyDescent="0.3">
      <c r="N1530"/>
      <c r="O1530"/>
      <c r="P1530"/>
    </row>
    <row r="1531" spans="14:16" x14ac:dyDescent="0.3">
      <c r="N1531"/>
      <c r="O1531"/>
      <c r="P1531"/>
    </row>
    <row r="1532" spans="14:16" x14ac:dyDescent="0.3">
      <c r="N1532"/>
      <c r="O1532"/>
      <c r="P1532"/>
    </row>
    <row r="1533" spans="14:16" x14ac:dyDescent="0.3">
      <c r="N1533"/>
      <c r="O1533"/>
      <c r="P1533"/>
    </row>
    <row r="1534" spans="14:16" x14ac:dyDescent="0.3">
      <c r="N1534"/>
      <c r="O1534"/>
      <c r="P1534"/>
    </row>
    <row r="1535" spans="14:16" x14ac:dyDescent="0.3">
      <c r="N1535"/>
      <c r="O1535"/>
      <c r="P1535"/>
    </row>
    <row r="1536" spans="14:16" x14ac:dyDescent="0.3">
      <c r="N1536"/>
      <c r="O1536"/>
      <c r="P1536"/>
    </row>
    <row r="1537" spans="14:16" x14ac:dyDescent="0.3">
      <c r="N1537"/>
      <c r="O1537"/>
      <c r="P1537"/>
    </row>
    <row r="1538" spans="14:16" x14ac:dyDescent="0.3">
      <c r="N1538"/>
      <c r="O1538"/>
      <c r="P1538"/>
    </row>
    <row r="1539" spans="14:16" x14ac:dyDescent="0.3">
      <c r="N1539"/>
      <c r="O1539"/>
      <c r="P1539"/>
    </row>
    <row r="1540" spans="14:16" x14ac:dyDescent="0.3">
      <c r="N1540"/>
      <c r="O1540"/>
      <c r="P1540"/>
    </row>
    <row r="1541" spans="14:16" x14ac:dyDescent="0.3">
      <c r="N1541"/>
      <c r="O1541"/>
      <c r="P1541"/>
    </row>
    <row r="1542" spans="14:16" x14ac:dyDescent="0.3">
      <c r="N1542"/>
      <c r="O1542"/>
      <c r="P1542"/>
    </row>
    <row r="1543" spans="14:16" x14ac:dyDescent="0.3">
      <c r="N1543"/>
      <c r="O1543"/>
      <c r="P1543"/>
    </row>
    <row r="1544" spans="14:16" x14ac:dyDescent="0.3">
      <c r="N1544"/>
      <c r="O1544"/>
      <c r="P1544"/>
    </row>
    <row r="1545" spans="14:16" x14ac:dyDescent="0.3">
      <c r="N1545"/>
      <c r="O1545"/>
      <c r="P1545"/>
    </row>
    <row r="1546" spans="14:16" x14ac:dyDescent="0.3">
      <c r="N1546"/>
      <c r="O1546"/>
      <c r="P1546"/>
    </row>
    <row r="1547" spans="14:16" x14ac:dyDescent="0.3">
      <c r="N1547"/>
      <c r="O1547"/>
      <c r="P1547"/>
    </row>
    <row r="1548" spans="14:16" x14ac:dyDescent="0.3">
      <c r="N1548"/>
      <c r="O1548"/>
      <c r="P1548"/>
    </row>
    <row r="1549" spans="14:16" x14ac:dyDescent="0.3">
      <c r="N1549"/>
      <c r="O1549"/>
      <c r="P1549"/>
    </row>
    <row r="1550" spans="14:16" x14ac:dyDescent="0.3">
      <c r="N1550"/>
      <c r="O1550"/>
      <c r="P1550"/>
    </row>
    <row r="1551" spans="14:16" x14ac:dyDescent="0.3">
      <c r="N1551"/>
      <c r="O1551"/>
      <c r="P1551"/>
    </row>
    <row r="1552" spans="14:16" x14ac:dyDescent="0.3">
      <c r="N1552"/>
      <c r="O1552"/>
      <c r="P1552"/>
    </row>
    <row r="1553" spans="14:16" x14ac:dyDescent="0.3">
      <c r="N1553"/>
      <c r="O1553"/>
      <c r="P1553"/>
    </row>
    <row r="1554" spans="14:16" x14ac:dyDescent="0.3">
      <c r="N1554"/>
      <c r="O1554"/>
      <c r="P1554"/>
    </row>
    <row r="1555" spans="14:16" x14ac:dyDescent="0.3">
      <c r="N1555"/>
      <c r="O1555"/>
      <c r="P1555"/>
    </row>
    <row r="1556" spans="14:16" x14ac:dyDescent="0.3">
      <c r="N1556"/>
      <c r="O1556"/>
      <c r="P1556"/>
    </row>
    <row r="1557" spans="14:16" x14ac:dyDescent="0.3">
      <c r="N1557"/>
      <c r="O1557"/>
      <c r="P1557"/>
    </row>
    <row r="1558" spans="14:16" x14ac:dyDescent="0.3">
      <c r="N1558"/>
      <c r="O1558"/>
      <c r="P1558"/>
    </row>
    <row r="1559" spans="14:16" x14ac:dyDescent="0.3">
      <c r="N1559"/>
      <c r="O1559"/>
      <c r="P1559"/>
    </row>
    <row r="1560" spans="14:16" x14ac:dyDescent="0.3">
      <c r="N1560"/>
      <c r="O1560"/>
      <c r="P1560"/>
    </row>
    <row r="1561" spans="14:16" x14ac:dyDescent="0.3">
      <c r="N1561"/>
      <c r="O1561"/>
      <c r="P1561"/>
    </row>
    <row r="1562" spans="14:16" x14ac:dyDescent="0.3">
      <c r="N1562"/>
      <c r="O1562"/>
      <c r="P1562"/>
    </row>
    <row r="1563" spans="14:16" x14ac:dyDescent="0.3">
      <c r="N1563"/>
      <c r="O1563"/>
      <c r="P1563"/>
    </row>
    <row r="1564" spans="14:16" x14ac:dyDescent="0.3">
      <c r="N1564"/>
      <c r="O1564"/>
      <c r="P1564"/>
    </row>
    <row r="1565" spans="14:16" x14ac:dyDescent="0.3">
      <c r="N1565"/>
      <c r="O1565"/>
      <c r="P1565"/>
    </row>
    <row r="1566" spans="14:16" x14ac:dyDescent="0.3">
      <c r="N1566"/>
      <c r="O1566"/>
      <c r="P1566"/>
    </row>
    <row r="1567" spans="14:16" x14ac:dyDescent="0.3">
      <c r="N1567"/>
      <c r="O1567"/>
      <c r="P1567"/>
    </row>
    <row r="1568" spans="14:16" x14ac:dyDescent="0.3">
      <c r="N1568"/>
      <c r="O1568"/>
      <c r="P1568"/>
    </row>
    <row r="1569" spans="14:16" x14ac:dyDescent="0.3">
      <c r="N1569"/>
      <c r="O1569"/>
      <c r="P1569"/>
    </row>
    <row r="1570" spans="14:16" x14ac:dyDescent="0.3">
      <c r="N1570"/>
      <c r="O1570"/>
      <c r="P1570"/>
    </row>
    <row r="1571" spans="14:16" x14ac:dyDescent="0.3">
      <c r="N1571"/>
      <c r="O1571"/>
      <c r="P1571"/>
    </row>
    <row r="1572" spans="14:16" x14ac:dyDescent="0.3">
      <c r="N1572"/>
      <c r="O1572"/>
      <c r="P1572"/>
    </row>
    <row r="1573" spans="14:16" x14ac:dyDescent="0.3">
      <c r="N1573"/>
      <c r="O1573"/>
      <c r="P1573"/>
    </row>
    <row r="1574" spans="14:16" x14ac:dyDescent="0.3">
      <c r="N1574"/>
      <c r="O1574"/>
      <c r="P1574"/>
    </row>
    <row r="1575" spans="14:16" x14ac:dyDescent="0.3">
      <c r="N1575"/>
      <c r="O1575"/>
      <c r="P1575"/>
    </row>
    <row r="1576" spans="14:16" x14ac:dyDescent="0.3">
      <c r="N1576"/>
      <c r="O1576"/>
      <c r="P1576"/>
    </row>
    <row r="1577" spans="14:16" x14ac:dyDescent="0.3">
      <c r="N1577"/>
      <c r="O1577"/>
      <c r="P1577"/>
    </row>
    <row r="1578" spans="14:16" x14ac:dyDescent="0.3">
      <c r="N1578"/>
      <c r="O1578"/>
      <c r="P1578"/>
    </row>
    <row r="1579" spans="14:16" x14ac:dyDescent="0.3">
      <c r="N1579"/>
      <c r="O1579"/>
      <c r="P1579"/>
    </row>
    <row r="1580" spans="14:16" x14ac:dyDescent="0.3">
      <c r="N1580"/>
      <c r="O1580"/>
      <c r="P1580"/>
    </row>
    <row r="1581" spans="14:16" x14ac:dyDescent="0.3">
      <c r="N1581"/>
      <c r="O1581"/>
      <c r="P1581"/>
    </row>
    <row r="1582" spans="14:16" x14ac:dyDescent="0.3">
      <c r="N1582"/>
      <c r="O1582"/>
      <c r="P1582"/>
    </row>
    <row r="1583" spans="14:16" x14ac:dyDescent="0.3">
      <c r="N1583"/>
      <c r="O1583"/>
      <c r="P1583"/>
    </row>
    <row r="1584" spans="14:16" x14ac:dyDescent="0.3">
      <c r="N1584"/>
      <c r="O1584"/>
      <c r="P1584"/>
    </row>
    <row r="1585" spans="14:16" x14ac:dyDescent="0.3">
      <c r="N1585"/>
      <c r="O1585"/>
      <c r="P1585"/>
    </row>
    <row r="1586" spans="14:16" x14ac:dyDescent="0.3">
      <c r="N1586"/>
      <c r="O1586"/>
      <c r="P1586"/>
    </row>
    <row r="1587" spans="14:16" x14ac:dyDescent="0.3">
      <c r="N1587"/>
      <c r="O1587"/>
      <c r="P1587"/>
    </row>
    <row r="1588" spans="14:16" x14ac:dyDescent="0.3">
      <c r="N1588"/>
      <c r="O1588"/>
      <c r="P1588"/>
    </row>
    <row r="1589" spans="14:16" x14ac:dyDescent="0.3">
      <c r="N1589"/>
      <c r="O1589"/>
      <c r="P1589"/>
    </row>
    <row r="1590" spans="14:16" x14ac:dyDescent="0.3">
      <c r="N1590"/>
      <c r="O1590"/>
      <c r="P1590"/>
    </row>
    <row r="1591" spans="14:16" x14ac:dyDescent="0.3">
      <c r="N1591"/>
      <c r="O1591"/>
      <c r="P1591"/>
    </row>
    <row r="1592" spans="14:16" x14ac:dyDescent="0.3">
      <c r="N1592"/>
      <c r="O1592"/>
      <c r="P1592"/>
    </row>
    <row r="1593" spans="14:16" x14ac:dyDescent="0.3">
      <c r="N1593"/>
      <c r="O1593"/>
      <c r="P1593"/>
    </row>
    <row r="1594" spans="14:16" x14ac:dyDescent="0.3">
      <c r="N1594"/>
      <c r="O1594"/>
      <c r="P1594"/>
    </row>
    <row r="1595" spans="14:16" x14ac:dyDescent="0.3">
      <c r="N1595"/>
      <c r="O1595"/>
      <c r="P1595"/>
    </row>
    <row r="1596" spans="14:16" x14ac:dyDescent="0.3">
      <c r="N1596"/>
      <c r="O1596"/>
      <c r="P1596"/>
    </row>
    <row r="1597" spans="14:16" x14ac:dyDescent="0.3">
      <c r="N1597"/>
      <c r="O1597"/>
      <c r="P1597"/>
    </row>
    <row r="1598" spans="14:16" x14ac:dyDescent="0.3">
      <c r="N1598"/>
      <c r="O1598"/>
      <c r="P1598"/>
    </row>
    <row r="1599" spans="14:16" x14ac:dyDescent="0.3">
      <c r="N1599"/>
      <c r="O1599"/>
      <c r="P1599"/>
    </row>
    <row r="1600" spans="14:16" x14ac:dyDescent="0.3">
      <c r="N1600"/>
      <c r="O1600"/>
      <c r="P1600"/>
    </row>
    <row r="1601" spans="14:16" x14ac:dyDescent="0.3">
      <c r="N1601"/>
      <c r="O1601"/>
      <c r="P1601"/>
    </row>
    <row r="1602" spans="14:16" x14ac:dyDescent="0.3">
      <c r="N1602"/>
      <c r="O1602"/>
      <c r="P1602"/>
    </row>
    <row r="1603" spans="14:16" x14ac:dyDescent="0.3">
      <c r="N1603"/>
      <c r="O1603"/>
      <c r="P1603"/>
    </row>
    <row r="1604" spans="14:16" x14ac:dyDescent="0.3">
      <c r="N1604"/>
      <c r="O1604"/>
      <c r="P1604"/>
    </row>
    <row r="1605" spans="14:16" x14ac:dyDescent="0.3">
      <c r="N1605"/>
      <c r="O1605"/>
      <c r="P1605"/>
    </row>
    <row r="1606" spans="14:16" x14ac:dyDescent="0.3">
      <c r="N1606"/>
      <c r="O1606"/>
      <c r="P1606"/>
    </row>
    <row r="1607" spans="14:16" x14ac:dyDescent="0.3">
      <c r="N1607"/>
      <c r="O1607"/>
      <c r="P1607"/>
    </row>
    <row r="1608" spans="14:16" x14ac:dyDescent="0.3">
      <c r="N1608"/>
      <c r="O1608"/>
      <c r="P1608"/>
    </row>
    <row r="1609" spans="14:16" x14ac:dyDescent="0.3">
      <c r="N1609"/>
      <c r="O1609"/>
      <c r="P1609"/>
    </row>
    <row r="1610" spans="14:16" x14ac:dyDescent="0.3">
      <c r="N1610"/>
      <c r="O1610"/>
      <c r="P1610"/>
    </row>
    <row r="1611" spans="14:16" x14ac:dyDescent="0.3">
      <c r="N1611"/>
      <c r="O1611"/>
      <c r="P1611"/>
    </row>
    <row r="1612" spans="14:16" x14ac:dyDescent="0.3">
      <c r="N1612"/>
      <c r="O1612"/>
      <c r="P1612"/>
    </row>
    <row r="1613" spans="14:16" x14ac:dyDescent="0.3">
      <c r="N1613"/>
      <c r="O1613"/>
      <c r="P1613"/>
    </row>
    <row r="1614" spans="14:16" x14ac:dyDescent="0.3">
      <c r="N1614"/>
      <c r="O1614"/>
      <c r="P1614"/>
    </row>
    <row r="1615" spans="14:16" x14ac:dyDescent="0.3">
      <c r="N1615"/>
      <c r="O1615"/>
      <c r="P1615"/>
    </row>
    <row r="1616" spans="14:16" x14ac:dyDescent="0.3">
      <c r="N1616"/>
      <c r="O1616"/>
      <c r="P1616"/>
    </row>
    <row r="1617" spans="14:16" x14ac:dyDescent="0.3">
      <c r="N1617"/>
      <c r="O1617"/>
      <c r="P1617"/>
    </row>
    <row r="1618" spans="14:16" x14ac:dyDescent="0.3">
      <c r="N1618"/>
      <c r="O1618"/>
      <c r="P1618"/>
    </row>
    <row r="1619" spans="14:16" x14ac:dyDescent="0.3">
      <c r="N1619"/>
      <c r="O1619"/>
      <c r="P1619"/>
    </row>
    <row r="1620" spans="14:16" x14ac:dyDescent="0.3">
      <c r="N1620"/>
      <c r="O1620"/>
      <c r="P1620"/>
    </row>
    <row r="1621" spans="14:16" x14ac:dyDescent="0.3">
      <c r="N1621"/>
      <c r="O1621"/>
      <c r="P1621"/>
    </row>
    <row r="1622" spans="14:16" x14ac:dyDescent="0.3">
      <c r="N1622"/>
      <c r="O1622"/>
      <c r="P1622"/>
    </row>
    <row r="1623" spans="14:16" x14ac:dyDescent="0.3">
      <c r="N1623"/>
      <c r="O1623"/>
      <c r="P1623"/>
    </row>
    <row r="1624" spans="14:16" x14ac:dyDescent="0.3">
      <c r="N1624"/>
      <c r="O1624"/>
      <c r="P1624"/>
    </row>
    <row r="1625" spans="14:16" x14ac:dyDescent="0.3">
      <c r="N1625"/>
      <c r="O1625"/>
      <c r="P1625"/>
    </row>
    <row r="1626" spans="14:16" x14ac:dyDescent="0.3">
      <c r="N1626"/>
      <c r="O1626"/>
      <c r="P1626"/>
    </row>
    <row r="1627" spans="14:16" x14ac:dyDescent="0.3">
      <c r="N1627"/>
      <c r="O1627"/>
      <c r="P1627"/>
    </row>
    <row r="1628" spans="14:16" x14ac:dyDescent="0.3">
      <c r="N1628"/>
      <c r="O1628"/>
      <c r="P1628"/>
    </row>
    <row r="1629" spans="14:16" x14ac:dyDescent="0.3">
      <c r="N1629"/>
      <c r="O1629"/>
      <c r="P1629"/>
    </row>
    <row r="1630" spans="14:16" x14ac:dyDescent="0.3">
      <c r="N1630"/>
      <c r="O1630"/>
      <c r="P1630"/>
    </row>
    <row r="1631" spans="14:16" x14ac:dyDescent="0.3">
      <c r="N1631"/>
      <c r="O1631"/>
      <c r="P1631"/>
    </row>
    <row r="1632" spans="14:16" x14ac:dyDescent="0.3">
      <c r="N1632"/>
      <c r="O1632"/>
      <c r="P1632"/>
    </row>
    <row r="1633" spans="14:16" x14ac:dyDescent="0.3">
      <c r="N1633"/>
      <c r="O1633"/>
      <c r="P1633"/>
    </row>
    <row r="1634" spans="14:16" x14ac:dyDescent="0.3">
      <c r="N1634"/>
      <c r="O1634"/>
      <c r="P1634"/>
    </row>
    <row r="1635" spans="14:16" x14ac:dyDescent="0.3">
      <c r="N1635"/>
      <c r="O1635"/>
      <c r="P1635"/>
    </row>
    <row r="1636" spans="14:16" x14ac:dyDescent="0.3">
      <c r="N1636"/>
      <c r="O1636"/>
      <c r="P1636"/>
    </row>
    <row r="1637" spans="14:16" x14ac:dyDescent="0.3">
      <c r="N1637"/>
      <c r="O1637"/>
      <c r="P1637"/>
    </row>
    <row r="1638" spans="14:16" x14ac:dyDescent="0.3">
      <c r="N1638"/>
      <c r="O1638"/>
      <c r="P1638"/>
    </row>
    <row r="1639" spans="14:16" x14ac:dyDescent="0.3">
      <c r="N1639"/>
      <c r="O1639"/>
      <c r="P1639"/>
    </row>
    <row r="1640" spans="14:16" x14ac:dyDescent="0.3">
      <c r="N1640"/>
      <c r="O1640"/>
      <c r="P1640"/>
    </row>
    <row r="1641" spans="14:16" x14ac:dyDescent="0.3">
      <c r="N1641"/>
      <c r="O1641"/>
      <c r="P1641"/>
    </row>
    <row r="1642" spans="14:16" x14ac:dyDescent="0.3">
      <c r="N1642"/>
      <c r="O1642"/>
      <c r="P1642"/>
    </row>
    <row r="1643" spans="14:16" x14ac:dyDescent="0.3">
      <c r="N1643"/>
      <c r="O1643"/>
      <c r="P1643"/>
    </row>
    <row r="1644" spans="14:16" x14ac:dyDescent="0.3">
      <c r="N1644"/>
      <c r="O1644"/>
      <c r="P1644"/>
    </row>
    <row r="1645" spans="14:16" x14ac:dyDescent="0.3">
      <c r="N1645"/>
      <c r="O1645"/>
      <c r="P1645"/>
    </row>
    <row r="1646" spans="14:16" x14ac:dyDescent="0.3">
      <c r="N1646"/>
      <c r="O1646"/>
      <c r="P1646"/>
    </row>
    <row r="1647" spans="14:16" x14ac:dyDescent="0.3">
      <c r="N1647"/>
      <c r="O1647"/>
      <c r="P1647"/>
    </row>
    <row r="1648" spans="14:16" x14ac:dyDescent="0.3">
      <c r="N1648"/>
      <c r="O1648"/>
      <c r="P1648"/>
    </row>
    <row r="1649" spans="14:16" x14ac:dyDescent="0.3">
      <c r="N1649"/>
      <c r="O1649"/>
      <c r="P1649"/>
    </row>
    <row r="1650" spans="14:16" x14ac:dyDescent="0.3">
      <c r="N1650"/>
      <c r="O1650"/>
      <c r="P1650"/>
    </row>
    <row r="1651" spans="14:16" x14ac:dyDescent="0.3">
      <c r="N1651"/>
      <c r="O1651"/>
      <c r="P1651"/>
    </row>
    <row r="1652" spans="14:16" x14ac:dyDescent="0.3">
      <c r="N1652"/>
      <c r="O1652"/>
      <c r="P1652"/>
    </row>
    <row r="1653" spans="14:16" x14ac:dyDescent="0.3">
      <c r="N1653"/>
      <c r="O1653"/>
      <c r="P1653"/>
    </row>
    <row r="1654" spans="14:16" x14ac:dyDescent="0.3">
      <c r="N1654"/>
      <c r="O1654"/>
      <c r="P1654"/>
    </row>
    <row r="1655" spans="14:16" x14ac:dyDescent="0.3">
      <c r="N1655"/>
      <c r="O1655"/>
      <c r="P1655"/>
    </row>
    <row r="1656" spans="14:16" x14ac:dyDescent="0.3">
      <c r="N1656"/>
      <c r="O1656"/>
      <c r="P1656"/>
    </row>
    <row r="1657" spans="14:16" x14ac:dyDescent="0.3">
      <c r="N1657"/>
      <c r="O1657"/>
      <c r="P1657"/>
    </row>
    <row r="1658" spans="14:16" x14ac:dyDescent="0.3">
      <c r="N1658"/>
      <c r="O1658"/>
      <c r="P1658"/>
    </row>
    <row r="1659" spans="14:16" x14ac:dyDescent="0.3">
      <c r="N1659"/>
      <c r="O1659"/>
      <c r="P1659"/>
    </row>
    <row r="1660" spans="14:16" x14ac:dyDescent="0.3">
      <c r="N1660"/>
      <c r="O1660"/>
      <c r="P1660"/>
    </row>
    <row r="1661" spans="14:16" x14ac:dyDescent="0.3">
      <c r="N1661"/>
      <c r="O1661"/>
      <c r="P1661"/>
    </row>
    <row r="1662" spans="14:16" x14ac:dyDescent="0.3">
      <c r="N1662"/>
      <c r="O1662"/>
      <c r="P1662"/>
    </row>
    <row r="1663" spans="14:16" x14ac:dyDescent="0.3">
      <c r="N1663"/>
      <c r="O1663"/>
      <c r="P1663"/>
    </row>
    <row r="1664" spans="14:16" x14ac:dyDescent="0.3">
      <c r="N1664"/>
      <c r="O1664"/>
      <c r="P1664"/>
    </row>
    <row r="1665" spans="14:16" x14ac:dyDescent="0.3">
      <c r="N1665"/>
      <c r="O1665"/>
      <c r="P1665"/>
    </row>
    <row r="1666" spans="14:16" x14ac:dyDescent="0.3">
      <c r="N1666"/>
      <c r="O1666"/>
      <c r="P1666"/>
    </row>
    <row r="1667" spans="14:16" x14ac:dyDescent="0.3">
      <c r="N1667"/>
      <c r="O1667"/>
      <c r="P1667"/>
    </row>
    <row r="1668" spans="14:16" x14ac:dyDescent="0.3">
      <c r="N1668"/>
      <c r="O1668"/>
      <c r="P1668"/>
    </row>
    <row r="1669" spans="14:16" x14ac:dyDescent="0.3">
      <c r="N1669"/>
      <c r="O1669"/>
      <c r="P1669"/>
    </row>
    <row r="1670" spans="14:16" x14ac:dyDescent="0.3">
      <c r="N1670"/>
      <c r="O1670"/>
      <c r="P1670"/>
    </row>
    <row r="1671" spans="14:16" x14ac:dyDescent="0.3">
      <c r="N1671"/>
      <c r="O1671"/>
      <c r="P1671"/>
    </row>
    <row r="1672" spans="14:16" x14ac:dyDescent="0.3">
      <c r="N1672"/>
      <c r="O1672"/>
      <c r="P1672"/>
    </row>
    <row r="1673" spans="14:16" x14ac:dyDescent="0.3">
      <c r="N1673"/>
      <c r="O1673"/>
      <c r="P1673"/>
    </row>
    <row r="1674" spans="14:16" x14ac:dyDescent="0.3">
      <c r="N1674"/>
      <c r="O1674"/>
      <c r="P1674"/>
    </row>
    <row r="1675" spans="14:16" x14ac:dyDescent="0.3">
      <c r="N1675"/>
      <c r="O1675"/>
      <c r="P1675"/>
    </row>
    <row r="1676" spans="14:16" x14ac:dyDescent="0.3">
      <c r="N1676"/>
      <c r="O1676"/>
      <c r="P1676"/>
    </row>
    <row r="1677" spans="14:16" x14ac:dyDescent="0.3">
      <c r="N1677"/>
      <c r="O1677"/>
      <c r="P1677"/>
    </row>
    <row r="1678" spans="14:16" x14ac:dyDescent="0.3">
      <c r="N1678"/>
      <c r="O1678"/>
      <c r="P1678"/>
    </row>
    <row r="1679" spans="14:16" x14ac:dyDescent="0.3">
      <c r="N1679"/>
      <c r="O1679"/>
      <c r="P1679"/>
    </row>
    <row r="1680" spans="14:16" x14ac:dyDescent="0.3">
      <c r="N1680"/>
      <c r="O1680"/>
      <c r="P1680"/>
    </row>
    <row r="1681" spans="14:16" x14ac:dyDescent="0.3">
      <c r="N1681"/>
      <c r="O1681"/>
      <c r="P1681"/>
    </row>
    <row r="1682" spans="14:16" x14ac:dyDescent="0.3">
      <c r="N1682"/>
      <c r="O1682"/>
      <c r="P1682"/>
    </row>
    <row r="1683" spans="14:16" x14ac:dyDescent="0.3">
      <c r="N1683"/>
      <c r="O1683"/>
      <c r="P1683"/>
    </row>
    <row r="1684" spans="14:16" x14ac:dyDescent="0.3">
      <c r="N1684"/>
      <c r="O1684"/>
      <c r="P1684"/>
    </row>
    <row r="1685" spans="14:16" x14ac:dyDescent="0.3">
      <c r="N1685"/>
      <c r="O1685"/>
      <c r="P1685"/>
    </row>
    <row r="1686" spans="14:16" x14ac:dyDescent="0.3">
      <c r="N1686"/>
      <c r="O1686"/>
      <c r="P1686"/>
    </row>
    <row r="1687" spans="14:16" x14ac:dyDescent="0.3">
      <c r="N1687"/>
      <c r="O1687"/>
      <c r="P1687"/>
    </row>
    <row r="1688" spans="14:16" x14ac:dyDescent="0.3">
      <c r="N1688"/>
      <c r="O1688"/>
      <c r="P1688"/>
    </row>
    <row r="1689" spans="14:16" x14ac:dyDescent="0.3">
      <c r="N1689"/>
      <c r="O1689"/>
      <c r="P1689"/>
    </row>
    <row r="1690" spans="14:16" x14ac:dyDescent="0.3">
      <c r="N1690"/>
      <c r="O1690"/>
      <c r="P1690"/>
    </row>
    <row r="1691" spans="14:16" x14ac:dyDescent="0.3">
      <c r="N1691"/>
      <c r="O1691"/>
      <c r="P1691"/>
    </row>
    <row r="1692" spans="14:16" x14ac:dyDescent="0.3">
      <c r="N1692"/>
      <c r="O1692"/>
      <c r="P1692"/>
    </row>
    <row r="1693" spans="14:16" x14ac:dyDescent="0.3">
      <c r="N1693"/>
      <c r="O1693"/>
      <c r="P1693"/>
    </row>
    <row r="1694" spans="14:16" x14ac:dyDescent="0.3">
      <c r="N1694"/>
      <c r="O1694"/>
      <c r="P1694"/>
    </row>
    <row r="1695" spans="14:16" x14ac:dyDescent="0.3">
      <c r="N1695"/>
      <c r="O1695"/>
      <c r="P1695"/>
    </row>
    <row r="1696" spans="14:16" x14ac:dyDescent="0.3">
      <c r="N1696"/>
      <c r="O1696"/>
      <c r="P1696"/>
    </row>
    <row r="1697" spans="14:16" x14ac:dyDescent="0.3">
      <c r="N1697"/>
      <c r="O1697"/>
      <c r="P1697"/>
    </row>
    <row r="1698" spans="14:16" x14ac:dyDescent="0.3">
      <c r="N1698"/>
      <c r="O1698"/>
      <c r="P1698"/>
    </row>
    <row r="1699" spans="14:16" x14ac:dyDescent="0.3">
      <c r="N1699"/>
      <c r="O1699"/>
      <c r="P1699"/>
    </row>
    <row r="1700" spans="14:16" x14ac:dyDescent="0.3">
      <c r="N1700"/>
      <c r="O1700"/>
      <c r="P1700"/>
    </row>
    <row r="1701" spans="14:16" x14ac:dyDescent="0.3">
      <c r="N1701"/>
      <c r="O1701"/>
      <c r="P1701"/>
    </row>
    <row r="1702" spans="14:16" x14ac:dyDescent="0.3">
      <c r="N1702"/>
      <c r="O1702"/>
      <c r="P1702"/>
    </row>
    <row r="1703" spans="14:16" x14ac:dyDescent="0.3">
      <c r="N1703"/>
      <c r="O1703"/>
      <c r="P1703"/>
    </row>
    <row r="1704" spans="14:16" x14ac:dyDescent="0.3">
      <c r="N1704"/>
      <c r="O1704"/>
      <c r="P1704"/>
    </row>
    <row r="1705" spans="14:16" x14ac:dyDescent="0.3">
      <c r="N1705"/>
      <c r="O1705"/>
      <c r="P1705"/>
    </row>
    <row r="1706" spans="14:16" x14ac:dyDescent="0.3">
      <c r="N1706"/>
      <c r="O1706"/>
      <c r="P1706"/>
    </row>
    <row r="1707" spans="14:16" x14ac:dyDescent="0.3">
      <c r="N1707"/>
      <c r="O1707"/>
      <c r="P1707"/>
    </row>
    <row r="1708" spans="14:16" x14ac:dyDescent="0.3">
      <c r="N1708"/>
      <c r="O1708"/>
      <c r="P1708"/>
    </row>
    <row r="1709" spans="14:16" x14ac:dyDescent="0.3">
      <c r="N1709"/>
      <c r="O1709"/>
      <c r="P1709"/>
    </row>
    <row r="1710" spans="14:16" x14ac:dyDescent="0.3">
      <c r="N1710"/>
      <c r="O1710"/>
      <c r="P1710"/>
    </row>
    <row r="1711" spans="14:16" x14ac:dyDescent="0.3">
      <c r="N1711"/>
      <c r="O1711"/>
      <c r="P1711"/>
    </row>
    <row r="1712" spans="14:16" x14ac:dyDescent="0.3">
      <c r="N1712"/>
      <c r="O1712"/>
      <c r="P1712"/>
    </row>
    <row r="1713" spans="14:16" x14ac:dyDescent="0.3">
      <c r="N1713"/>
      <c r="O1713"/>
      <c r="P1713"/>
    </row>
    <row r="1714" spans="14:16" x14ac:dyDescent="0.3">
      <c r="N1714"/>
      <c r="O1714"/>
      <c r="P1714"/>
    </row>
    <row r="1715" spans="14:16" x14ac:dyDescent="0.3">
      <c r="N1715"/>
      <c r="O1715"/>
      <c r="P1715"/>
    </row>
    <row r="1716" spans="14:16" x14ac:dyDescent="0.3">
      <c r="N1716"/>
      <c r="O1716"/>
      <c r="P1716"/>
    </row>
    <row r="1717" spans="14:16" x14ac:dyDescent="0.3">
      <c r="N1717"/>
      <c r="O1717"/>
      <c r="P1717"/>
    </row>
    <row r="1718" spans="14:16" x14ac:dyDescent="0.3">
      <c r="N1718"/>
      <c r="O1718"/>
      <c r="P1718"/>
    </row>
    <row r="1719" spans="14:16" x14ac:dyDescent="0.3">
      <c r="N1719"/>
      <c r="O1719"/>
      <c r="P1719"/>
    </row>
    <row r="1720" spans="14:16" x14ac:dyDescent="0.3">
      <c r="N1720"/>
      <c r="O1720"/>
      <c r="P1720"/>
    </row>
    <row r="1721" spans="14:16" x14ac:dyDescent="0.3">
      <c r="N1721"/>
      <c r="O1721"/>
      <c r="P1721"/>
    </row>
    <row r="1722" spans="14:16" x14ac:dyDescent="0.3">
      <c r="N1722"/>
      <c r="O1722"/>
      <c r="P1722"/>
    </row>
    <row r="1723" spans="14:16" x14ac:dyDescent="0.3">
      <c r="N1723"/>
      <c r="O1723"/>
      <c r="P1723"/>
    </row>
    <row r="1724" spans="14:16" x14ac:dyDescent="0.3">
      <c r="N1724"/>
      <c r="O1724"/>
      <c r="P1724"/>
    </row>
    <row r="1725" spans="14:16" x14ac:dyDescent="0.3">
      <c r="N1725"/>
      <c r="O1725"/>
      <c r="P1725"/>
    </row>
    <row r="1726" spans="14:16" x14ac:dyDescent="0.3">
      <c r="N1726"/>
      <c r="O1726"/>
      <c r="P1726"/>
    </row>
    <row r="1727" spans="14:16" x14ac:dyDescent="0.3">
      <c r="N1727"/>
      <c r="O1727"/>
      <c r="P1727"/>
    </row>
    <row r="1728" spans="14:16" x14ac:dyDescent="0.3">
      <c r="N1728"/>
      <c r="O1728"/>
      <c r="P1728"/>
    </row>
    <row r="1729" spans="14:16" x14ac:dyDescent="0.3">
      <c r="N1729"/>
      <c r="O1729"/>
      <c r="P1729"/>
    </row>
    <row r="1730" spans="14:16" x14ac:dyDescent="0.3">
      <c r="N1730"/>
      <c r="O1730"/>
      <c r="P1730"/>
    </row>
    <row r="1731" spans="14:16" x14ac:dyDescent="0.3">
      <c r="N1731"/>
      <c r="O1731"/>
      <c r="P1731"/>
    </row>
    <row r="1732" spans="14:16" x14ac:dyDescent="0.3">
      <c r="N1732"/>
      <c r="O1732"/>
      <c r="P1732"/>
    </row>
    <row r="1733" spans="14:16" x14ac:dyDescent="0.3">
      <c r="N1733"/>
      <c r="O1733"/>
      <c r="P1733"/>
    </row>
    <row r="1734" spans="14:16" x14ac:dyDescent="0.3">
      <c r="N1734"/>
      <c r="O1734"/>
      <c r="P1734"/>
    </row>
    <row r="1735" spans="14:16" x14ac:dyDescent="0.3">
      <c r="N1735"/>
      <c r="O1735"/>
      <c r="P1735"/>
    </row>
    <row r="1736" spans="14:16" x14ac:dyDescent="0.3">
      <c r="N1736"/>
      <c r="O1736"/>
      <c r="P1736"/>
    </row>
    <row r="1737" spans="14:16" x14ac:dyDescent="0.3">
      <c r="N1737"/>
      <c r="O1737"/>
      <c r="P1737"/>
    </row>
    <row r="1738" spans="14:16" x14ac:dyDescent="0.3">
      <c r="N1738"/>
      <c r="O1738"/>
      <c r="P1738"/>
    </row>
    <row r="1739" spans="14:16" x14ac:dyDescent="0.3">
      <c r="N1739"/>
      <c r="O1739"/>
      <c r="P1739"/>
    </row>
    <row r="1740" spans="14:16" x14ac:dyDescent="0.3">
      <c r="N1740"/>
      <c r="O1740"/>
      <c r="P1740"/>
    </row>
    <row r="1741" spans="14:16" x14ac:dyDescent="0.3">
      <c r="N1741"/>
      <c r="O1741"/>
      <c r="P1741"/>
    </row>
    <row r="1742" spans="14:16" x14ac:dyDescent="0.3">
      <c r="N1742"/>
      <c r="O1742"/>
      <c r="P1742"/>
    </row>
    <row r="1743" spans="14:16" x14ac:dyDescent="0.3">
      <c r="N1743"/>
      <c r="O1743"/>
      <c r="P1743"/>
    </row>
    <row r="1744" spans="14:16" x14ac:dyDescent="0.3">
      <c r="N1744"/>
      <c r="O1744"/>
      <c r="P1744"/>
    </row>
    <row r="1745" spans="14:16" x14ac:dyDescent="0.3">
      <c r="N1745"/>
      <c r="O1745"/>
      <c r="P1745"/>
    </row>
    <row r="1746" spans="14:16" x14ac:dyDescent="0.3">
      <c r="N1746"/>
      <c r="O1746"/>
      <c r="P1746"/>
    </row>
    <row r="1747" spans="14:16" x14ac:dyDescent="0.3">
      <c r="N1747"/>
      <c r="O1747"/>
      <c r="P1747"/>
    </row>
    <row r="1748" spans="14:16" x14ac:dyDescent="0.3">
      <c r="N1748"/>
      <c r="O1748"/>
      <c r="P1748"/>
    </row>
    <row r="1749" spans="14:16" x14ac:dyDescent="0.3">
      <c r="N1749"/>
      <c r="O1749"/>
      <c r="P1749"/>
    </row>
    <row r="1750" spans="14:16" x14ac:dyDescent="0.3">
      <c r="N1750"/>
      <c r="O1750"/>
      <c r="P1750"/>
    </row>
    <row r="1751" spans="14:16" x14ac:dyDescent="0.3">
      <c r="N1751"/>
      <c r="O1751"/>
      <c r="P1751"/>
    </row>
    <row r="1752" spans="14:16" x14ac:dyDescent="0.3">
      <c r="N1752"/>
      <c r="O1752"/>
      <c r="P1752"/>
    </row>
    <row r="1753" spans="14:16" x14ac:dyDescent="0.3">
      <c r="N1753"/>
      <c r="O1753"/>
      <c r="P1753"/>
    </row>
    <row r="1754" spans="14:16" x14ac:dyDescent="0.3">
      <c r="N1754"/>
      <c r="O1754"/>
      <c r="P1754"/>
    </row>
    <row r="1755" spans="14:16" x14ac:dyDescent="0.3">
      <c r="N1755"/>
      <c r="O1755"/>
      <c r="P1755"/>
    </row>
    <row r="1756" spans="14:16" x14ac:dyDescent="0.3">
      <c r="N1756"/>
      <c r="O1756"/>
      <c r="P1756"/>
    </row>
    <row r="1757" spans="14:16" x14ac:dyDescent="0.3">
      <c r="N1757"/>
      <c r="O1757"/>
      <c r="P1757"/>
    </row>
    <row r="1758" spans="14:16" x14ac:dyDescent="0.3">
      <c r="N1758"/>
      <c r="O1758"/>
      <c r="P1758"/>
    </row>
    <row r="1759" spans="14:16" x14ac:dyDescent="0.3">
      <c r="N1759"/>
      <c r="O1759"/>
      <c r="P1759"/>
    </row>
    <row r="1760" spans="14:16" x14ac:dyDescent="0.3">
      <c r="N1760"/>
      <c r="O1760"/>
      <c r="P1760"/>
    </row>
    <row r="1761" spans="14:16" x14ac:dyDescent="0.3">
      <c r="N1761"/>
      <c r="O1761"/>
      <c r="P1761"/>
    </row>
    <row r="1762" spans="14:16" x14ac:dyDescent="0.3">
      <c r="N1762"/>
      <c r="O1762"/>
      <c r="P1762"/>
    </row>
    <row r="1763" spans="14:16" x14ac:dyDescent="0.3">
      <c r="N1763"/>
      <c r="O1763"/>
      <c r="P1763"/>
    </row>
    <row r="1764" spans="14:16" x14ac:dyDescent="0.3">
      <c r="N1764"/>
      <c r="O1764"/>
      <c r="P1764"/>
    </row>
    <row r="1765" spans="14:16" x14ac:dyDescent="0.3">
      <c r="N1765"/>
      <c r="O1765"/>
      <c r="P1765"/>
    </row>
    <row r="1766" spans="14:16" x14ac:dyDescent="0.3">
      <c r="N1766"/>
      <c r="O1766"/>
      <c r="P1766"/>
    </row>
    <row r="1767" spans="14:16" x14ac:dyDescent="0.3">
      <c r="N1767"/>
      <c r="O1767"/>
      <c r="P1767"/>
    </row>
    <row r="1768" spans="14:16" x14ac:dyDescent="0.3">
      <c r="N1768"/>
      <c r="O1768"/>
      <c r="P1768"/>
    </row>
    <row r="1769" spans="14:16" x14ac:dyDescent="0.3">
      <c r="N1769"/>
      <c r="O1769"/>
      <c r="P1769"/>
    </row>
    <row r="1770" spans="14:16" x14ac:dyDescent="0.3">
      <c r="N1770"/>
      <c r="O1770"/>
      <c r="P1770"/>
    </row>
    <row r="1771" spans="14:16" x14ac:dyDescent="0.3">
      <c r="N1771"/>
      <c r="O1771"/>
      <c r="P1771"/>
    </row>
    <row r="1772" spans="14:16" x14ac:dyDescent="0.3">
      <c r="N1772"/>
      <c r="O1772"/>
      <c r="P1772"/>
    </row>
    <row r="1773" spans="14:16" x14ac:dyDescent="0.3">
      <c r="N1773"/>
      <c r="O1773"/>
      <c r="P1773"/>
    </row>
    <row r="1774" spans="14:16" x14ac:dyDescent="0.3">
      <c r="N1774"/>
      <c r="O1774"/>
      <c r="P1774"/>
    </row>
    <row r="1775" spans="14:16" x14ac:dyDescent="0.3">
      <c r="N1775"/>
      <c r="O1775"/>
      <c r="P1775"/>
    </row>
    <row r="1776" spans="14:16" x14ac:dyDescent="0.3">
      <c r="N1776"/>
      <c r="O1776"/>
      <c r="P1776"/>
    </row>
    <row r="1777" spans="14:16" x14ac:dyDescent="0.3">
      <c r="N1777"/>
      <c r="O1777"/>
      <c r="P1777"/>
    </row>
    <row r="1778" spans="14:16" x14ac:dyDescent="0.3">
      <c r="N1778"/>
      <c r="O1778"/>
      <c r="P1778"/>
    </row>
    <row r="1779" spans="14:16" x14ac:dyDescent="0.3">
      <c r="N1779"/>
      <c r="O1779"/>
      <c r="P1779"/>
    </row>
    <row r="1780" spans="14:16" x14ac:dyDescent="0.3">
      <c r="N1780"/>
      <c r="O1780"/>
      <c r="P1780"/>
    </row>
    <row r="1781" spans="14:16" x14ac:dyDescent="0.3">
      <c r="N1781"/>
      <c r="O1781"/>
      <c r="P1781"/>
    </row>
    <row r="1782" spans="14:16" x14ac:dyDescent="0.3">
      <c r="N1782"/>
      <c r="O1782"/>
      <c r="P1782"/>
    </row>
    <row r="1783" spans="14:16" x14ac:dyDescent="0.3">
      <c r="N1783"/>
      <c r="O1783"/>
      <c r="P1783"/>
    </row>
    <row r="1784" spans="14:16" x14ac:dyDescent="0.3">
      <c r="N1784"/>
      <c r="O1784"/>
      <c r="P1784"/>
    </row>
    <row r="1785" spans="14:16" x14ac:dyDescent="0.3">
      <c r="N1785"/>
      <c r="O1785"/>
      <c r="P1785"/>
    </row>
    <row r="1786" spans="14:16" x14ac:dyDescent="0.3">
      <c r="N1786"/>
      <c r="O1786"/>
      <c r="P1786"/>
    </row>
    <row r="1787" spans="14:16" x14ac:dyDescent="0.3">
      <c r="N1787"/>
      <c r="O1787"/>
      <c r="P1787"/>
    </row>
    <row r="1788" spans="14:16" x14ac:dyDescent="0.3">
      <c r="N1788"/>
      <c r="O1788"/>
      <c r="P1788"/>
    </row>
    <row r="1789" spans="14:16" x14ac:dyDescent="0.3">
      <c r="N1789"/>
      <c r="O1789"/>
      <c r="P1789"/>
    </row>
    <row r="1790" spans="14:16" x14ac:dyDescent="0.3">
      <c r="N1790"/>
      <c r="O1790"/>
      <c r="P1790"/>
    </row>
    <row r="1791" spans="14:16" x14ac:dyDescent="0.3">
      <c r="N1791"/>
      <c r="O1791"/>
      <c r="P1791"/>
    </row>
    <row r="1792" spans="14:16" x14ac:dyDescent="0.3">
      <c r="N1792"/>
      <c r="O1792"/>
      <c r="P1792"/>
    </row>
    <row r="1793" spans="14:16" x14ac:dyDescent="0.3">
      <c r="N1793"/>
      <c r="O1793"/>
      <c r="P1793"/>
    </row>
    <row r="1794" spans="14:16" x14ac:dyDescent="0.3">
      <c r="N1794"/>
      <c r="O1794"/>
      <c r="P1794"/>
    </row>
    <row r="1795" spans="14:16" x14ac:dyDescent="0.3">
      <c r="N1795"/>
      <c r="O1795"/>
      <c r="P1795"/>
    </row>
    <row r="1796" spans="14:16" x14ac:dyDescent="0.3">
      <c r="N1796"/>
      <c r="O1796"/>
      <c r="P1796"/>
    </row>
    <row r="1797" spans="14:16" x14ac:dyDescent="0.3">
      <c r="N1797"/>
      <c r="O1797"/>
      <c r="P1797"/>
    </row>
    <row r="1798" spans="14:16" x14ac:dyDescent="0.3">
      <c r="N1798"/>
      <c r="O1798"/>
      <c r="P1798"/>
    </row>
    <row r="1799" spans="14:16" x14ac:dyDescent="0.3">
      <c r="N1799"/>
      <c r="O1799"/>
      <c r="P1799"/>
    </row>
    <row r="1800" spans="14:16" x14ac:dyDescent="0.3">
      <c r="N1800"/>
      <c r="O1800"/>
      <c r="P1800"/>
    </row>
    <row r="1801" spans="14:16" x14ac:dyDescent="0.3">
      <c r="N1801"/>
      <c r="O1801"/>
      <c r="P1801"/>
    </row>
    <row r="1802" spans="14:16" x14ac:dyDescent="0.3">
      <c r="N1802"/>
      <c r="O1802"/>
      <c r="P1802"/>
    </row>
    <row r="1803" spans="14:16" x14ac:dyDescent="0.3">
      <c r="N1803"/>
      <c r="O1803"/>
      <c r="P1803"/>
    </row>
    <row r="1804" spans="14:16" x14ac:dyDescent="0.3">
      <c r="N1804"/>
      <c r="O1804"/>
      <c r="P1804"/>
    </row>
    <row r="1805" spans="14:16" x14ac:dyDescent="0.3">
      <c r="N1805"/>
      <c r="O1805"/>
      <c r="P1805"/>
    </row>
    <row r="1806" spans="14:16" x14ac:dyDescent="0.3">
      <c r="N1806"/>
      <c r="O1806"/>
      <c r="P1806"/>
    </row>
    <row r="1807" spans="14:16" x14ac:dyDescent="0.3">
      <c r="N1807"/>
      <c r="O1807"/>
      <c r="P1807"/>
    </row>
    <row r="1808" spans="14:16" x14ac:dyDescent="0.3">
      <c r="N1808"/>
      <c r="O1808"/>
      <c r="P1808"/>
    </row>
    <row r="1809" spans="14:16" x14ac:dyDescent="0.3">
      <c r="N1809"/>
      <c r="O1809"/>
      <c r="P1809"/>
    </row>
    <row r="1810" spans="14:16" x14ac:dyDescent="0.3">
      <c r="N1810"/>
      <c r="O1810"/>
      <c r="P1810"/>
    </row>
    <row r="1811" spans="14:16" x14ac:dyDescent="0.3">
      <c r="N1811"/>
      <c r="O1811"/>
      <c r="P1811"/>
    </row>
    <row r="1812" spans="14:16" x14ac:dyDescent="0.3">
      <c r="N1812"/>
      <c r="O1812"/>
      <c r="P1812"/>
    </row>
    <row r="1813" spans="14:16" x14ac:dyDescent="0.3">
      <c r="N1813"/>
      <c r="O1813"/>
      <c r="P1813"/>
    </row>
    <row r="1814" spans="14:16" x14ac:dyDescent="0.3">
      <c r="N1814"/>
      <c r="O1814"/>
      <c r="P1814"/>
    </row>
    <row r="1815" spans="14:16" x14ac:dyDescent="0.3">
      <c r="N1815"/>
      <c r="O1815"/>
      <c r="P1815"/>
    </row>
    <row r="1816" spans="14:16" x14ac:dyDescent="0.3">
      <c r="N1816"/>
      <c r="O1816"/>
      <c r="P1816"/>
    </row>
    <row r="1817" spans="14:16" x14ac:dyDescent="0.3">
      <c r="N1817"/>
      <c r="O1817"/>
      <c r="P1817"/>
    </row>
    <row r="1818" spans="14:16" x14ac:dyDescent="0.3">
      <c r="N1818"/>
      <c r="O1818"/>
      <c r="P1818"/>
    </row>
    <row r="1819" spans="14:16" x14ac:dyDescent="0.3">
      <c r="N1819"/>
      <c r="O1819"/>
      <c r="P1819"/>
    </row>
    <row r="1820" spans="14:16" x14ac:dyDescent="0.3">
      <c r="N1820"/>
      <c r="O1820"/>
      <c r="P1820"/>
    </row>
    <row r="1821" spans="14:16" x14ac:dyDescent="0.3">
      <c r="N1821"/>
      <c r="O1821"/>
      <c r="P1821"/>
    </row>
    <row r="1822" spans="14:16" x14ac:dyDescent="0.3">
      <c r="N1822"/>
      <c r="O1822"/>
      <c r="P1822"/>
    </row>
    <row r="1823" spans="14:16" x14ac:dyDescent="0.3">
      <c r="N1823"/>
      <c r="O1823"/>
      <c r="P1823"/>
    </row>
    <row r="1824" spans="14:16" x14ac:dyDescent="0.3">
      <c r="N1824"/>
      <c r="O1824"/>
      <c r="P1824"/>
    </row>
    <row r="1825" spans="14:16" x14ac:dyDescent="0.3">
      <c r="N1825"/>
      <c r="O1825"/>
      <c r="P1825"/>
    </row>
    <row r="1826" spans="14:16" x14ac:dyDescent="0.3">
      <c r="N1826"/>
      <c r="O1826"/>
      <c r="P1826"/>
    </row>
    <row r="1827" spans="14:16" x14ac:dyDescent="0.3">
      <c r="N1827"/>
      <c r="O1827"/>
      <c r="P1827"/>
    </row>
    <row r="1828" spans="14:16" x14ac:dyDescent="0.3">
      <c r="N1828"/>
      <c r="O1828"/>
      <c r="P1828"/>
    </row>
    <row r="1829" spans="14:16" x14ac:dyDescent="0.3">
      <c r="N1829"/>
      <c r="O1829"/>
      <c r="P1829"/>
    </row>
    <row r="1830" spans="14:16" x14ac:dyDescent="0.3">
      <c r="N1830"/>
      <c r="O1830"/>
      <c r="P1830"/>
    </row>
    <row r="1831" spans="14:16" x14ac:dyDescent="0.3">
      <c r="N1831"/>
      <c r="O1831"/>
      <c r="P1831"/>
    </row>
    <row r="1832" spans="14:16" x14ac:dyDescent="0.3">
      <c r="N1832"/>
      <c r="O1832"/>
      <c r="P1832"/>
    </row>
    <row r="1833" spans="14:16" x14ac:dyDescent="0.3">
      <c r="N1833"/>
      <c r="O1833"/>
      <c r="P1833"/>
    </row>
    <row r="1834" spans="14:16" x14ac:dyDescent="0.3">
      <c r="N1834"/>
      <c r="O1834"/>
      <c r="P1834"/>
    </row>
    <row r="1835" spans="14:16" x14ac:dyDescent="0.3">
      <c r="N1835"/>
      <c r="O1835"/>
      <c r="P1835"/>
    </row>
    <row r="1836" spans="14:16" x14ac:dyDescent="0.3">
      <c r="N1836"/>
      <c r="O1836"/>
      <c r="P1836"/>
    </row>
    <row r="1837" spans="14:16" x14ac:dyDescent="0.3">
      <c r="N1837"/>
      <c r="O1837"/>
      <c r="P1837"/>
    </row>
    <row r="1838" spans="14:16" x14ac:dyDescent="0.3">
      <c r="N1838"/>
      <c r="O1838"/>
      <c r="P1838"/>
    </row>
    <row r="1839" spans="14:16" x14ac:dyDescent="0.3">
      <c r="N1839"/>
      <c r="O1839"/>
      <c r="P1839"/>
    </row>
    <row r="1840" spans="14:16" x14ac:dyDescent="0.3">
      <c r="N1840"/>
      <c r="O1840"/>
      <c r="P1840"/>
    </row>
    <row r="1841" spans="14:16" x14ac:dyDescent="0.3">
      <c r="N1841"/>
      <c r="O1841"/>
      <c r="P1841"/>
    </row>
    <row r="1842" spans="14:16" x14ac:dyDescent="0.3">
      <c r="N1842"/>
      <c r="O1842"/>
      <c r="P1842"/>
    </row>
    <row r="1843" spans="14:16" x14ac:dyDescent="0.3">
      <c r="N1843"/>
      <c r="O1843"/>
      <c r="P1843"/>
    </row>
    <row r="1844" spans="14:16" x14ac:dyDescent="0.3">
      <c r="N1844"/>
      <c r="O1844"/>
      <c r="P1844"/>
    </row>
    <row r="1845" spans="14:16" x14ac:dyDescent="0.3">
      <c r="N1845"/>
      <c r="O1845"/>
      <c r="P1845"/>
    </row>
    <row r="1846" spans="14:16" x14ac:dyDescent="0.3">
      <c r="N1846"/>
      <c r="O1846"/>
      <c r="P1846"/>
    </row>
    <row r="1847" spans="14:16" x14ac:dyDescent="0.3">
      <c r="N1847"/>
      <c r="O1847"/>
      <c r="P1847"/>
    </row>
    <row r="1848" spans="14:16" x14ac:dyDescent="0.3">
      <c r="N1848"/>
      <c r="O1848"/>
      <c r="P1848"/>
    </row>
    <row r="1849" spans="14:16" x14ac:dyDescent="0.3">
      <c r="N1849"/>
      <c r="O1849"/>
      <c r="P1849"/>
    </row>
    <row r="1850" spans="14:16" x14ac:dyDescent="0.3">
      <c r="N1850"/>
      <c r="O1850"/>
      <c r="P1850"/>
    </row>
    <row r="1851" spans="14:16" x14ac:dyDescent="0.3">
      <c r="N1851"/>
      <c r="O1851"/>
      <c r="P1851"/>
    </row>
    <row r="1852" spans="14:16" x14ac:dyDescent="0.3">
      <c r="N1852"/>
      <c r="O1852"/>
      <c r="P1852"/>
    </row>
    <row r="1853" spans="14:16" x14ac:dyDescent="0.3">
      <c r="N1853"/>
      <c r="O1853"/>
      <c r="P1853"/>
    </row>
    <row r="1854" spans="14:16" x14ac:dyDescent="0.3">
      <c r="N1854"/>
      <c r="O1854"/>
      <c r="P1854"/>
    </row>
    <row r="1855" spans="14:16" x14ac:dyDescent="0.3">
      <c r="N1855"/>
      <c r="O1855"/>
      <c r="P1855"/>
    </row>
    <row r="1856" spans="14:16" x14ac:dyDescent="0.3">
      <c r="N1856"/>
      <c r="O1856"/>
      <c r="P1856"/>
    </row>
    <row r="1857" spans="14:16" x14ac:dyDescent="0.3">
      <c r="N1857"/>
      <c r="O1857"/>
      <c r="P1857"/>
    </row>
    <row r="1858" spans="14:16" x14ac:dyDescent="0.3">
      <c r="N1858"/>
      <c r="O1858"/>
      <c r="P1858"/>
    </row>
    <row r="1859" spans="14:16" x14ac:dyDescent="0.3">
      <c r="N1859"/>
      <c r="O1859"/>
      <c r="P1859"/>
    </row>
    <row r="1860" spans="14:16" x14ac:dyDescent="0.3">
      <c r="N1860"/>
      <c r="O1860"/>
      <c r="P1860"/>
    </row>
    <row r="1861" spans="14:16" x14ac:dyDescent="0.3">
      <c r="N1861"/>
      <c r="O1861"/>
      <c r="P1861"/>
    </row>
    <row r="1862" spans="14:16" x14ac:dyDescent="0.3">
      <c r="N1862"/>
      <c r="O1862"/>
      <c r="P1862"/>
    </row>
    <row r="1863" spans="14:16" x14ac:dyDescent="0.3">
      <c r="N1863"/>
      <c r="O1863"/>
      <c r="P1863"/>
    </row>
    <row r="1864" spans="14:16" x14ac:dyDescent="0.3">
      <c r="N1864"/>
      <c r="O1864"/>
      <c r="P1864"/>
    </row>
    <row r="1865" spans="14:16" x14ac:dyDescent="0.3">
      <c r="N1865"/>
      <c r="O1865"/>
      <c r="P1865"/>
    </row>
    <row r="1866" spans="14:16" x14ac:dyDescent="0.3">
      <c r="N1866"/>
      <c r="O1866"/>
      <c r="P1866"/>
    </row>
    <row r="1867" spans="14:16" x14ac:dyDescent="0.3">
      <c r="N1867"/>
      <c r="O1867"/>
      <c r="P1867"/>
    </row>
    <row r="1868" spans="14:16" x14ac:dyDescent="0.3">
      <c r="N1868"/>
      <c r="O1868"/>
      <c r="P1868"/>
    </row>
    <row r="1869" spans="14:16" x14ac:dyDescent="0.3">
      <c r="N1869"/>
      <c r="O1869"/>
      <c r="P1869"/>
    </row>
    <row r="1870" spans="14:16" x14ac:dyDescent="0.3">
      <c r="N1870"/>
      <c r="O1870"/>
      <c r="P1870"/>
    </row>
    <row r="1871" spans="14:16" x14ac:dyDescent="0.3">
      <c r="N1871"/>
      <c r="O1871"/>
      <c r="P1871"/>
    </row>
    <row r="1872" spans="14:16" x14ac:dyDescent="0.3">
      <c r="N1872"/>
      <c r="O1872"/>
      <c r="P1872"/>
    </row>
    <row r="1873" spans="14:16" x14ac:dyDescent="0.3">
      <c r="N1873"/>
      <c r="O1873"/>
      <c r="P1873"/>
    </row>
    <row r="1874" spans="14:16" x14ac:dyDescent="0.3">
      <c r="N1874"/>
      <c r="O1874"/>
      <c r="P1874"/>
    </row>
    <row r="1875" spans="14:16" x14ac:dyDescent="0.3">
      <c r="N1875"/>
      <c r="O1875"/>
      <c r="P1875"/>
    </row>
    <row r="1876" spans="14:16" x14ac:dyDescent="0.3">
      <c r="N1876"/>
      <c r="O1876"/>
      <c r="P1876"/>
    </row>
    <row r="1877" spans="14:16" x14ac:dyDescent="0.3">
      <c r="N1877"/>
      <c r="O1877"/>
      <c r="P1877"/>
    </row>
    <row r="1878" spans="14:16" x14ac:dyDescent="0.3">
      <c r="N1878"/>
      <c r="O1878"/>
      <c r="P1878"/>
    </row>
    <row r="1879" spans="14:16" x14ac:dyDescent="0.3">
      <c r="N1879"/>
      <c r="O1879"/>
      <c r="P1879"/>
    </row>
    <row r="1880" spans="14:16" x14ac:dyDescent="0.3">
      <c r="N1880"/>
      <c r="O1880"/>
      <c r="P1880"/>
    </row>
    <row r="1881" spans="14:16" x14ac:dyDescent="0.3">
      <c r="N1881"/>
      <c r="O1881"/>
      <c r="P1881"/>
    </row>
    <row r="1882" spans="14:16" x14ac:dyDescent="0.3">
      <c r="N1882"/>
      <c r="O1882"/>
      <c r="P1882"/>
    </row>
    <row r="1883" spans="14:16" x14ac:dyDescent="0.3">
      <c r="N1883"/>
      <c r="O1883"/>
      <c r="P1883"/>
    </row>
    <row r="1884" spans="14:16" x14ac:dyDescent="0.3">
      <c r="N1884"/>
      <c r="O1884"/>
      <c r="P1884"/>
    </row>
    <row r="1885" spans="14:16" x14ac:dyDescent="0.3">
      <c r="N1885"/>
      <c r="O1885"/>
      <c r="P1885"/>
    </row>
    <row r="1886" spans="14:16" x14ac:dyDescent="0.3">
      <c r="N1886"/>
      <c r="O1886"/>
      <c r="P1886"/>
    </row>
    <row r="1887" spans="14:16" x14ac:dyDescent="0.3">
      <c r="N1887"/>
      <c r="O1887"/>
      <c r="P1887"/>
    </row>
    <row r="1888" spans="14:16" x14ac:dyDescent="0.3">
      <c r="N1888"/>
      <c r="O1888"/>
      <c r="P1888"/>
    </row>
    <row r="1889" spans="14:16" x14ac:dyDescent="0.3">
      <c r="N1889"/>
      <c r="O1889"/>
      <c r="P1889"/>
    </row>
    <row r="1890" spans="14:16" x14ac:dyDescent="0.3">
      <c r="N1890"/>
      <c r="O1890"/>
      <c r="P1890"/>
    </row>
    <row r="1891" spans="14:16" x14ac:dyDescent="0.3">
      <c r="N1891"/>
      <c r="O1891"/>
      <c r="P1891"/>
    </row>
    <row r="1892" spans="14:16" x14ac:dyDescent="0.3">
      <c r="N1892"/>
      <c r="O1892"/>
      <c r="P1892"/>
    </row>
    <row r="1893" spans="14:16" x14ac:dyDescent="0.3">
      <c r="N1893"/>
      <c r="O1893"/>
      <c r="P1893"/>
    </row>
    <row r="1894" spans="14:16" x14ac:dyDescent="0.3">
      <c r="N1894"/>
      <c r="O1894"/>
      <c r="P1894"/>
    </row>
    <row r="1895" spans="14:16" x14ac:dyDescent="0.3">
      <c r="N1895"/>
      <c r="O1895"/>
      <c r="P1895"/>
    </row>
    <row r="1896" spans="14:16" x14ac:dyDescent="0.3">
      <c r="N1896"/>
      <c r="O1896"/>
      <c r="P1896"/>
    </row>
    <row r="1897" spans="14:16" x14ac:dyDescent="0.3">
      <c r="N1897"/>
      <c r="O1897"/>
      <c r="P1897"/>
    </row>
    <row r="1898" spans="14:16" x14ac:dyDescent="0.3">
      <c r="N1898"/>
      <c r="O1898"/>
      <c r="P1898"/>
    </row>
    <row r="1899" spans="14:16" x14ac:dyDescent="0.3">
      <c r="N1899"/>
      <c r="O1899"/>
      <c r="P1899"/>
    </row>
    <row r="1900" spans="14:16" x14ac:dyDescent="0.3">
      <c r="N1900"/>
      <c r="O1900"/>
      <c r="P1900"/>
    </row>
    <row r="1901" spans="14:16" x14ac:dyDescent="0.3">
      <c r="N1901"/>
      <c r="O1901"/>
      <c r="P1901"/>
    </row>
    <row r="1902" spans="14:16" x14ac:dyDescent="0.3">
      <c r="N1902"/>
      <c r="O1902"/>
      <c r="P1902"/>
    </row>
    <row r="1903" spans="14:16" x14ac:dyDescent="0.3">
      <c r="N1903"/>
      <c r="O1903"/>
      <c r="P1903"/>
    </row>
    <row r="1904" spans="14:16" x14ac:dyDescent="0.3">
      <c r="N1904"/>
      <c r="O1904"/>
      <c r="P1904"/>
    </row>
    <row r="1905" spans="14:16" x14ac:dyDescent="0.3">
      <c r="N1905"/>
      <c r="O1905"/>
      <c r="P1905"/>
    </row>
    <row r="1906" spans="14:16" x14ac:dyDescent="0.3">
      <c r="N1906"/>
      <c r="O1906"/>
      <c r="P1906"/>
    </row>
    <row r="1907" spans="14:16" x14ac:dyDescent="0.3">
      <c r="N1907"/>
      <c r="O1907"/>
      <c r="P1907"/>
    </row>
    <row r="1908" spans="14:16" x14ac:dyDescent="0.3">
      <c r="N1908"/>
      <c r="O1908"/>
      <c r="P1908"/>
    </row>
    <row r="1909" spans="14:16" x14ac:dyDescent="0.3">
      <c r="N1909"/>
      <c r="O1909"/>
      <c r="P1909"/>
    </row>
    <row r="1910" spans="14:16" x14ac:dyDescent="0.3">
      <c r="N1910"/>
      <c r="O1910"/>
      <c r="P1910"/>
    </row>
    <row r="1911" spans="14:16" x14ac:dyDescent="0.3">
      <c r="N1911"/>
      <c r="O1911"/>
      <c r="P1911"/>
    </row>
    <row r="1912" spans="14:16" x14ac:dyDescent="0.3">
      <c r="N1912"/>
      <c r="O1912"/>
      <c r="P1912"/>
    </row>
    <row r="1913" spans="14:16" x14ac:dyDescent="0.3">
      <c r="N1913"/>
      <c r="O1913"/>
      <c r="P1913"/>
    </row>
    <row r="1914" spans="14:16" x14ac:dyDescent="0.3">
      <c r="N1914"/>
      <c r="O1914"/>
      <c r="P1914"/>
    </row>
    <row r="1915" spans="14:16" x14ac:dyDescent="0.3">
      <c r="N1915"/>
      <c r="O1915"/>
      <c r="P1915"/>
    </row>
    <row r="1916" spans="14:16" x14ac:dyDescent="0.3">
      <c r="N1916"/>
      <c r="O1916"/>
      <c r="P1916"/>
    </row>
    <row r="1917" spans="14:16" x14ac:dyDescent="0.3">
      <c r="N1917"/>
      <c r="O1917"/>
      <c r="P1917"/>
    </row>
    <row r="1918" spans="14:16" x14ac:dyDescent="0.3">
      <c r="N1918"/>
      <c r="O1918"/>
      <c r="P1918"/>
    </row>
    <row r="1919" spans="14:16" x14ac:dyDescent="0.3">
      <c r="N1919"/>
      <c r="O1919"/>
      <c r="P1919"/>
    </row>
    <row r="1920" spans="14:16" x14ac:dyDescent="0.3">
      <c r="N1920"/>
      <c r="O1920"/>
      <c r="P1920"/>
    </row>
    <row r="1921" spans="14:16" x14ac:dyDescent="0.3">
      <c r="N1921"/>
      <c r="O1921"/>
      <c r="P1921"/>
    </row>
    <row r="1922" spans="14:16" x14ac:dyDescent="0.3">
      <c r="N1922"/>
      <c r="O1922"/>
      <c r="P1922"/>
    </row>
    <row r="1923" spans="14:16" x14ac:dyDescent="0.3">
      <c r="N1923"/>
      <c r="O1923"/>
      <c r="P1923"/>
    </row>
    <row r="1924" spans="14:16" x14ac:dyDescent="0.3">
      <c r="N1924"/>
      <c r="O1924"/>
      <c r="P1924"/>
    </row>
    <row r="1925" spans="14:16" x14ac:dyDescent="0.3">
      <c r="N1925"/>
      <c r="O1925"/>
      <c r="P1925"/>
    </row>
    <row r="1926" spans="14:16" x14ac:dyDescent="0.3">
      <c r="N1926"/>
      <c r="O1926"/>
      <c r="P1926"/>
    </row>
    <row r="1927" spans="14:16" x14ac:dyDescent="0.3">
      <c r="N1927"/>
      <c r="O1927"/>
      <c r="P1927"/>
    </row>
    <row r="1928" spans="14:16" x14ac:dyDescent="0.3">
      <c r="N1928"/>
      <c r="O1928"/>
      <c r="P1928"/>
    </row>
    <row r="1929" spans="14:16" x14ac:dyDescent="0.3">
      <c r="N1929"/>
      <c r="O1929"/>
      <c r="P1929"/>
    </row>
    <row r="1930" spans="14:16" x14ac:dyDescent="0.3">
      <c r="N1930"/>
      <c r="O1930"/>
      <c r="P1930"/>
    </row>
    <row r="1931" spans="14:16" x14ac:dyDescent="0.3">
      <c r="N1931"/>
      <c r="O1931"/>
      <c r="P1931"/>
    </row>
    <row r="1932" spans="14:16" x14ac:dyDescent="0.3">
      <c r="N1932"/>
      <c r="O1932"/>
      <c r="P1932"/>
    </row>
    <row r="1933" spans="14:16" x14ac:dyDescent="0.3">
      <c r="N1933"/>
      <c r="O1933"/>
      <c r="P1933"/>
    </row>
    <row r="1934" spans="14:16" x14ac:dyDescent="0.3">
      <c r="N1934"/>
      <c r="O1934"/>
      <c r="P1934"/>
    </row>
    <row r="1935" spans="14:16" x14ac:dyDescent="0.3">
      <c r="N1935"/>
      <c r="O1935"/>
      <c r="P1935"/>
    </row>
    <row r="1936" spans="14:16" x14ac:dyDescent="0.3">
      <c r="N1936"/>
      <c r="O1936"/>
      <c r="P1936"/>
    </row>
    <row r="1937" spans="14:16" x14ac:dyDescent="0.3">
      <c r="N1937"/>
      <c r="O1937"/>
      <c r="P1937"/>
    </row>
    <row r="1938" spans="14:16" x14ac:dyDescent="0.3">
      <c r="N1938"/>
      <c r="O1938"/>
      <c r="P1938"/>
    </row>
    <row r="1939" spans="14:16" x14ac:dyDescent="0.3">
      <c r="N1939"/>
      <c r="O1939"/>
      <c r="P1939"/>
    </row>
    <row r="1940" spans="14:16" x14ac:dyDescent="0.3">
      <c r="N1940"/>
      <c r="O1940"/>
      <c r="P1940"/>
    </row>
    <row r="1941" spans="14:16" x14ac:dyDescent="0.3">
      <c r="N1941"/>
      <c r="O1941"/>
      <c r="P1941"/>
    </row>
    <row r="1942" spans="14:16" x14ac:dyDescent="0.3">
      <c r="N1942"/>
      <c r="O1942"/>
      <c r="P1942"/>
    </row>
    <row r="1943" spans="14:16" x14ac:dyDescent="0.3">
      <c r="N1943"/>
      <c r="O1943"/>
      <c r="P1943"/>
    </row>
    <row r="1944" spans="14:16" x14ac:dyDescent="0.3">
      <c r="N1944"/>
      <c r="O1944"/>
      <c r="P1944"/>
    </row>
    <row r="1945" spans="14:16" x14ac:dyDescent="0.3">
      <c r="N1945"/>
      <c r="O1945"/>
      <c r="P1945"/>
    </row>
    <row r="1946" spans="14:16" x14ac:dyDescent="0.3">
      <c r="N1946"/>
      <c r="O1946"/>
      <c r="P1946"/>
    </row>
    <row r="1947" spans="14:16" x14ac:dyDescent="0.3">
      <c r="N1947"/>
      <c r="O1947"/>
      <c r="P1947"/>
    </row>
    <row r="1948" spans="14:16" x14ac:dyDescent="0.3">
      <c r="N1948"/>
      <c r="O1948"/>
      <c r="P1948"/>
    </row>
    <row r="1949" spans="14:16" x14ac:dyDescent="0.3">
      <c r="N1949"/>
      <c r="O1949"/>
      <c r="P1949"/>
    </row>
    <row r="1950" spans="14:16" x14ac:dyDescent="0.3">
      <c r="N1950"/>
      <c r="O1950"/>
      <c r="P1950"/>
    </row>
    <row r="1951" spans="14:16" x14ac:dyDescent="0.3">
      <c r="N1951"/>
      <c r="O1951"/>
      <c r="P1951"/>
    </row>
    <row r="1952" spans="14:16" x14ac:dyDescent="0.3">
      <c r="N1952"/>
      <c r="O1952"/>
      <c r="P1952"/>
    </row>
    <row r="1953" spans="14:16" x14ac:dyDescent="0.3">
      <c r="N1953"/>
      <c r="O1953"/>
      <c r="P1953"/>
    </row>
    <row r="1954" spans="14:16" x14ac:dyDescent="0.3">
      <c r="N1954"/>
      <c r="O1954"/>
      <c r="P1954"/>
    </row>
    <row r="1955" spans="14:16" x14ac:dyDescent="0.3">
      <c r="N1955"/>
      <c r="O1955"/>
      <c r="P1955"/>
    </row>
    <row r="1956" spans="14:16" x14ac:dyDescent="0.3">
      <c r="N1956"/>
      <c r="O1956"/>
      <c r="P1956"/>
    </row>
    <row r="1957" spans="14:16" x14ac:dyDescent="0.3">
      <c r="N1957"/>
      <c r="O1957"/>
      <c r="P1957"/>
    </row>
    <row r="1958" spans="14:16" x14ac:dyDescent="0.3">
      <c r="N1958"/>
      <c r="O1958"/>
      <c r="P1958"/>
    </row>
    <row r="1959" spans="14:16" x14ac:dyDescent="0.3">
      <c r="N1959"/>
      <c r="O1959"/>
      <c r="P1959"/>
    </row>
    <row r="1960" spans="14:16" x14ac:dyDescent="0.3">
      <c r="N1960"/>
      <c r="O1960"/>
      <c r="P1960"/>
    </row>
    <row r="1961" spans="14:16" x14ac:dyDescent="0.3">
      <c r="N1961"/>
      <c r="O1961"/>
      <c r="P1961"/>
    </row>
    <row r="1962" spans="14:16" x14ac:dyDescent="0.3">
      <c r="N1962"/>
      <c r="O1962"/>
      <c r="P1962"/>
    </row>
    <row r="1963" spans="14:16" x14ac:dyDescent="0.3">
      <c r="N1963"/>
      <c r="O1963"/>
      <c r="P1963"/>
    </row>
    <row r="1964" spans="14:16" x14ac:dyDescent="0.3">
      <c r="N1964"/>
      <c r="O1964"/>
      <c r="P1964"/>
    </row>
    <row r="1965" spans="14:16" x14ac:dyDescent="0.3">
      <c r="N1965"/>
      <c r="O1965"/>
      <c r="P1965"/>
    </row>
    <row r="1966" spans="14:16" x14ac:dyDescent="0.3">
      <c r="N1966"/>
      <c r="O1966"/>
      <c r="P1966"/>
    </row>
    <row r="1967" spans="14:16" x14ac:dyDescent="0.3">
      <c r="N1967"/>
      <c r="O1967"/>
      <c r="P1967"/>
    </row>
    <row r="1968" spans="14:16" x14ac:dyDescent="0.3">
      <c r="N1968"/>
      <c r="O1968"/>
      <c r="P1968"/>
    </row>
    <row r="1969" spans="14:16" x14ac:dyDescent="0.3">
      <c r="N1969"/>
      <c r="O1969"/>
      <c r="P1969"/>
    </row>
    <row r="1970" spans="14:16" x14ac:dyDescent="0.3">
      <c r="N1970"/>
      <c r="O1970"/>
      <c r="P1970"/>
    </row>
    <row r="1971" spans="14:16" x14ac:dyDescent="0.3">
      <c r="N1971"/>
      <c r="O1971"/>
      <c r="P1971"/>
    </row>
    <row r="1972" spans="14:16" x14ac:dyDescent="0.3">
      <c r="N1972"/>
      <c r="O1972"/>
      <c r="P1972"/>
    </row>
    <row r="1973" spans="14:16" x14ac:dyDescent="0.3">
      <c r="N1973"/>
      <c r="O1973"/>
      <c r="P1973"/>
    </row>
    <row r="1974" spans="14:16" x14ac:dyDescent="0.3">
      <c r="N1974"/>
      <c r="O1974"/>
      <c r="P1974"/>
    </row>
    <row r="1975" spans="14:16" x14ac:dyDescent="0.3">
      <c r="N1975"/>
      <c r="O1975"/>
      <c r="P1975"/>
    </row>
    <row r="1976" spans="14:16" x14ac:dyDescent="0.3">
      <c r="N1976"/>
      <c r="O1976"/>
      <c r="P1976"/>
    </row>
    <row r="1977" spans="14:16" x14ac:dyDescent="0.3">
      <c r="N1977"/>
      <c r="O1977"/>
      <c r="P1977"/>
    </row>
    <row r="1978" spans="14:16" x14ac:dyDescent="0.3">
      <c r="N1978"/>
      <c r="O1978"/>
      <c r="P1978"/>
    </row>
    <row r="1979" spans="14:16" x14ac:dyDescent="0.3">
      <c r="N1979"/>
      <c r="O1979"/>
      <c r="P1979"/>
    </row>
    <row r="1980" spans="14:16" x14ac:dyDescent="0.3">
      <c r="N1980"/>
      <c r="O1980"/>
      <c r="P1980"/>
    </row>
    <row r="1981" spans="14:16" x14ac:dyDescent="0.3">
      <c r="N1981"/>
      <c r="O1981"/>
      <c r="P1981"/>
    </row>
    <row r="1982" spans="14:16" x14ac:dyDescent="0.3">
      <c r="N1982"/>
      <c r="O1982"/>
      <c r="P1982"/>
    </row>
    <row r="1983" spans="14:16" x14ac:dyDescent="0.3">
      <c r="N1983"/>
      <c r="O1983"/>
      <c r="P1983"/>
    </row>
    <row r="1984" spans="14:16" x14ac:dyDescent="0.3">
      <c r="N1984"/>
      <c r="O1984"/>
      <c r="P1984"/>
    </row>
    <row r="1985" spans="14:16" x14ac:dyDescent="0.3">
      <c r="N1985"/>
      <c r="O1985"/>
      <c r="P1985"/>
    </row>
    <row r="1986" spans="14:16" x14ac:dyDescent="0.3">
      <c r="N1986"/>
      <c r="O1986"/>
      <c r="P1986"/>
    </row>
    <row r="1987" spans="14:16" x14ac:dyDescent="0.3">
      <c r="N1987"/>
      <c r="O1987"/>
      <c r="P1987"/>
    </row>
    <row r="1988" spans="14:16" x14ac:dyDescent="0.3">
      <c r="N1988"/>
      <c r="O1988"/>
      <c r="P1988"/>
    </row>
    <row r="1989" spans="14:16" x14ac:dyDescent="0.3">
      <c r="N1989"/>
      <c r="O1989"/>
      <c r="P1989"/>
    </row>
    <row r="1990" spans="14:16" x14ac:dyDescent="0.3">
      <c r="N1990"/>
      <c r="O1990"/>
      <c r="P1990"/>
    </row>
    <row r="1991" spans="14:16" x14ac:dyDescent="0.3">
      <c r="N1991"/>
      <c r="O1991"/>
      <c r="P1991"/>
    </row>
    <row r="1992" spans="14:16" x14ac:dyDescent="0.3">
      <c r="N1992"/>
      <c r="O1992"/>
      <c r="P1992"/>
    </row>
    <row r="1993" spans="14:16" x14ac:dyDescent="0.3">
      <c r="N1993"/>
      <c r="O1993"/>
      <c r="P1993"/>
    </row>
    <row r="1994" spans="14:16" x14ac:dyDescent="0.3">
      <c r="N1994"/>
      <c r="O1994"/>
      <c r="P1994"/>
    </row>
    <row r="1995" spans="14:16" x14ac:dyDescent="0.3">
      <c r="N1995"/>
      <c r="O1995"/>
      <c r="P1995"/>
    </row>
    <row r="1996" spans="14:16" x14ac:dyDescent="0.3">
      <c r="N1996"/>
      <c r="O1996"/>
      <c r="P1996"/>
    </row>
    <row r="1997" spans="14:16" x14ac:dyDescent="0.3">
      <c r="N1997"/>
      <c r="O1997"/>
      <c r="P1997"/>
    </row>
    <row r="1998" spans="14:16" x14ac:dyDescent="0.3">
      <c r="N1998"/>
      <c r="O1998"/>
      <c r="P1998"/>
    </row>
    <row r="1999" spans="14:16" x14ac:dyDescent="0.3">
      <c r="N1999"/>
      <c r="O1999"/>
      <c r="P1999"/>
    </row>
    <row r="2000" spans="14:16" x14ac:dyDescent="0.3">
      <c r="N2000"/>
      <c r="O2000"/>
      <c r="P2000"/>
    </row>
    <row r="2001" spans="14:16" x14ac:dyDescent="0.3">
      <c r="N2001"/>
      <c r="O2001"/>
      <c r="P2001"/>
    </row>
    <row r="2002" spans="14:16" x14ac:dyDescent="0.3">
      <c r="N2002"/>
      <c r="O2002"/>
      <c r="P2002"/>
    </row>
    <row r="2003" spans="14:16" x14ac:dyDescent="0.3">
      <c r="N2003"/>
      <c r="O2003"/>
      <c r="P2003"/>
    </row>
    <row r="2004" spans="14:16" x14ac:dyDescent="0.3">
      <c r="N2004"/>
      <c r="O2004"/>
      <c r="P2004"/>
    </row>
    <row r="2005" spans="14:16" x14ac:dyDescent="0.3">
      <c r="N2005"/>
      <c r="O2005"/>
      <c r="P2005"/>
    </row>
    <row r="2006" spans="14:16" x14ac:dyDescent="0.3">
      <c r="N2006"/>
      <c r="O2006"/>
      <c r="P2006"/>
    </row>
    <row r="2007" spans="14:16" x14ac:dyDescent="0.3">
      <c r="N2007"/>
      <c r="O2007"/>
      <c r="P2007"/>
    </row>
    <row r="2008" spans="14:16" x14ac:dyDescent="0.3">
      <c r="N2008"/>
      <c r="O2008"/>
      <c r="P2008"/>
    </row>
    <row r="2009" spans="14:16" x14ac:dyDescent="0.3">
      <c r="N2009"/>
      <c r="O2009"/>
      <c r="P2009"/>
    </row>
    <row r="2010" spans="14:16" x14ac:dyDescent="0.3">
      <c r="N2010"/>
      <c r="O2010"/>
      <c r="P2010"/>
    </row>
    <row r="2011" spans="14:16" x14ac:dyDescent="0.3">
      <c r="N2011"/>
      <c r="O2011"/>
      <c r="P2011"/>
    </row>
    <row r="2012" spans="14:16" x14ac:dyDescent="0.3">
      <c r="N2012"/>
      <c r="O2012"/>
      <c r="P2012"/>
    </row>
    <row r="2013" spans="14:16" x14ac:dyDescent="0.3">
      <c r="N2013"/>
      <c r="O2013"/>
      <c r="P2013"/>
    </row>
    <row r="2014" spans="14:16" x14ac:dyDescent="0.3">
      <c r="N2014"/>
      <c r="O2014"/>
      <c r="P2014"/>
    </row>
    <row r="2015" spans="14:16" x14ac:dyDescent="0.3">
      <c r="N2015"/>
      <c r="O2015"/>
      <c r="P2015"/>
    </row>
    <row r="2016" spans="14:16" x14ac:dyDescent="0.3">
      <c r="N2016"/>
      <c r="O2016"/>
      <c r="P2016"/>
    </row>
    <row r="2017" spans="14:16" x14ac:dyDescent="0.3">
      <c r="N2017"/>
      <c r="O2017"/>
      <c r="P2017"/>
    </row>
    <row r="2018" spans="14:16" x14ac:dyDescent="0.3">
      <c r="N2018"/>
      <c r="O2018"/>
      <c r="P2018"/>
    </row>
    <row r="2019" spans="14:16" x14ac:dyDescent="0.3">
      <c r="N2019"/>
      <c r="O2019"/>
      <c r="P2019"/>
    </row>
    <row r="2020" spans="14:16" x14ac:dyDescent="0.3">
      <c r="N2020"/>
      <c r="O2020"/>
      <c r="P2020"/>
    </row>
    <row r="2021" spans="14:16" x14ac:dyDescent="0.3">
      <c r="N2021"/>
      <c r="O2021"/>
      <c r="P2021"/>
    </row>
    <row r="2022" spans="14:16" x14ac:dyDescent="0.3">
      <c r="N2022"/>
      <c r="O2022"/>
      <c r="P2022"/>
    </row>
    <row r="2023" spans="14:16" x14ac:dyDescent="0.3">
      <c r="N2023"/>
      <c r="O2023"/>
      <c r="P2023"/>
    </row>
    <row r="2024" spans="14:16" x14ac:dyDescent="0.3">
      <c r="N2024"/>
      <c r="O2024"/>
      <c r="P2024"/>
    </row>
    <row r="2025" spans="14:16" x14ac:dyDescent="0.3">
      <c r="N2025"/>
      <c r="O2025"/>
      <c r="P2025"/>
    </row>
    <row r="2026" spans="14:16" x14ac:dyDescent="0.3">
      <c r="N2026"/>
      <c r="O2026"/>
      <c r="P2026"/>
    </row>
    <row r="2027" spans="14:16" x14ac:dyDescent="0.3">
      <c r="N2027"/>
      <c r="O2027"/>
      <c r="P2027"/>
    </row>
    <row r="2028" spans="14:16" x14ac:dyDescent="0.3">
      <c r="N2028"/>
      <c r="O2028"/>
      <c r="P2028"/>
    </row>
    <row r="2029" spans="14:16" x14ac:dyDescent="0.3">
      <c r="N2029"/>
      <c r="O2029"/>
      <c r="P2029"/>
    </row>
    <row r="2030" spans="14:16" x14ac:dyDescent="0.3">
      <c r="N2030"/>
      <c r="O2030"/>
      <c r="P2030"/>
    </row>
    <row r="2031" spans="14:16" x14ac:dyDescent="0.3">
      <c r="N2031"/>
      <c r="O2031"/>
      <c r="P2031"/>
    </row>
    <row r="2032" spans="14:16" x14ac:dyDescent="0.3">
      <c r="N2032"/>
      <c r="O2032"/>
      <c r="P2032"/>
    </row>
    <row r="2033" spans="14:16" x14ac:dyDescent="0.3">
      <c r="N2033"/>
      <c r="O2033"/>
      <c r="P2033"/>
    </row>
    <row r="2034" spans="14:16" x14ac:dyDescent="0.3">
      <c r="N2034"/>
      <c r="O2034"/>
      <c r="P2034"/>
    </row>
    <row r="2035" spans="14:16" x14ac:dyDescent="0.3">
      <c r="N2035"/>
      <c r="O2035"/>
      <c r="P2035"/>
    </row>
    <row r="2036" spans="14:16" x14ac:dyDescent="0.3">
      <c r="N2036"/>
      <c r="O2036"/>
      <c r="P2036"/>
    </row>
    <row r="2037" spans="14:16" x14ac:dyDescent="0.3">
      <c r="N2037"/>
      <c r="O2037"/>
      <c r="P2037"/>
    </row>
    <row r="2038" spans="14:16" x14ac:dyDescent="0.3">
      <c r="N2038"/>
      <c r="O2038"/>
      <c r="P2038"/>
    </row>
    <row r="2039" spans="14:16" x14ac:dyDescent="0.3">
      <c r="N2039"/>
      <c r="O2039"/>
      <c r="P2039"/>
    </row>
    <row r="2040" spans="14:16" x14ac:dyDescent="0.3">
      <c r="N2040"/>
      <c r="O2040"/>
      <c r="P2040"/>
    </row>
    <row r="2041" spans="14:16" x14ac:dyDescent="0.3">
      <c r="N2041"/>
      <c r="O2041"/>
      <c r="P2041"/>
    </row>
    <row r="2042" spans="14:16" x14ac:dyDescent="0.3">
      <c r="N2042"/>
      <c r="O2042"/>
      <c r="P2042"/>
    </row>
    <row r="2043" spans="14:16" x14ac:dyDescent="0.3">
      <c r="N2043"/>
      <c r="O2043"/>
      <c r="P2043"/>
    </row>
    <row r="2044" spans="14:16" x14ac:dyDescent="0.3">
      <c r="N2044"/>
      <c r="O2044"/>
      <c r="P2044"/>
    </row>
    <row r="2045" spans="14:16" x14ac:dyDescent="0.3">
      <c r="N2045"/>
      <c r="O2045"/>
      <c r="P2045"/>
    </row>
    <row r="2046" spans="14:16" x14ac:dyDescent="0.3">
      <c r="N2046"/>
      <c r="O2046"/>
      <c r="P2046"/>
    </row>
    <row r="2047" spans="14:16" x14ac:dyDescent="0.3">
      <c r="N2047"/>
      <c r="O2047"/>
      <c r="P2047"/>
    </row>
    <row r="2048" spans="14:16" x14ac:dyDescent="0.3">
      <c r="N2048"/>
      <c r="O2048"/>
      <c r="P2048"/>
    </row>
    <row r="2049" spans="14:16" x14ac:dyDescent="0.3">
      <c r="N2049"/>
      <c r="O2049"/>
      <c r="P2049"/>
    </row>
    <row r="2050" spans="14:16" x14ac:dyDescent="0.3">
      <c r="N2050"/>
      <c r="O2050"/>
      <c r="P2050"/>
    </row>
    <row r="2051" spans="14:16" x14ac:dyDescent="0.3">
      <c r="N2051"/>
      <c r="O2051"/>
      <c r="P2051"/>
    </row>
    <row r="2052" spans="14:16" x14ac:dyDescent="0.3">
      <c r="N2052"/>
      <c r="O2052"/>
      <c r="P2052"/>
    </row>
    <row r="2053" spans="14:16" x14ac:dyDescent="0.3">
      <c r="N2053"/>
      <c r="O2053"/>
      <c r="P2053"/>
    </row>
    <row r="2054" spans="14:16" x14ac:dyDescent="0.3">
      <c r="N2054"/>
      <c r="O2054"/>
      <c r="P2054"/>
    </row>
    <row r="2055" spans="14:16" x14ac:dyDescent="0.3">
      <c r="N2055"/>
      <c r="O2055"/>
      <c r="P2055"/>
    </row>
    <row r="2056" spans="14:16" x14ac:dyDescent="0.3">
      <c r="N2056"/>
      <c r="O2056"/>
      <c r="P2056"/>
    </row>
    <row r="2057" spans="14:16" x14ac:dyDescent="0.3">
      <c r="N2057"/>
      <c r="O2057"/>
      <c r="P2057"/>
    </row>
    <row r="2058" spans="14:16" x14ac:dyDescent="0.3">
      <c r="N2058"/>
      <c r="O2058"/>
      <c r="P2058"/>
    </row>
    <row r="2059" spans="14:16" x14ac:dyDescent="0.3">
      <c r="N2059"/>
      <c r="O2059"/>
      <c r="P2059"/>
    </row>
    <row r="2060" spans="14:16" x14ac:dyDescent="0.3">
      <c r="N2060"/>
      <c r="O2060"/>
      <c r="P2060"/>
    </row>
    <row r="2061" spans="14:16" x14ac:dyDescent="0.3">
      <c r="N2061"/>
      <c r="O2061"/>
      <c r="P2061"/>
    </row>
    <row r="2062" spans="14:16" x14ac:dyDescent="0.3">
      <c r="N2062"/>
      <c r="O2062"/>
      <c r="P2062"/>
    </row>
    <row r="2063" spans="14:16" x14ac:dyDescent="0.3">
      <c r="N2063"/>
      <c r="O2063"/>
      <c r="P2063"/>
    </row>
    <row r="2064" spans="14:16" x14ac:dyDescent="0.3">
      <c r="N2064"/>
      <c r="O2064"/>
      <c r="P2064"/>
    </row>
    <row r="2065" spans="14:16" x14ac:dyDescent="0.3">
      <c r="N2065"/>
      <c r="O2065"/>
      <c r="P2065"/>
    </row>
    <row r="2066" spans="14:16" x14ac:dyDescent="0.3">
      <c r="N2066"/>
      <c r="O2066"/>
      <c r="P2066"/>
    </row>
    <row r="2067" spans="14:16" x14ac:dyDescent="0.3">
      <c r="N2067"/>
      <c r="O2067"/>
      <c r="P2067"/>
    </row>
    <row r="2068" spans="14:16" x14ac:dyDescent="0.3">
      <c r="N2068"/>
      <c r="O2068"/>
      <c r="P2068"/>
    </row>
    <row r="2069" spans="14:16" x14ac:dyDescent="0.3">
      <c r="N2069"/>
      <c r="O2069"/>
      <c r="P2069"/>
    </row>
    <row r="2070" spans="14:16" x14ac:dyDescent="0.3">
      <c r="N2070"/>
      <c r="O2070"/>
      <c r="P2070"/>
    </row>
    <row r="2071" spans="14:16" x14ac:dyDescent="0.3">
      <c r="N2071"/>
      <c r="O2071"/>
      <c r="P2071"/>
    </row>
    <row r="2072" spans="14:16" x14ac:dyDescent="0.3">
      <c r="N2072"/>
      <c r="O2072"/>
      <c r="P2072"/>
    </row>
    <row r="2073" spans="14:16" x14ac:dyDescent="0.3">
      <c r="N2073"/>
      <c r="O2073"/>
      <c r="P2073"/>
    </row>
    <row r="2074" spans="14:16" x14ac:dyDescent="0.3">
      <c r="N2074"/>
      <c r="O2074"/>
      <c r="P2074"/>
    </row>
    <row r="2075" spans="14:16" x14ac:dyDescent="0.3">
      <c r="N2075"/>
      <c r="O2075"/>
      <c r="P2075"/>
    </row>
    <row r="2076" spans="14:16" x14ac:dyDescent="0.3">
      <c r="N2076"/>
      <c r="O2076"/>
      <c r="P2076"/>
    </row>
    <row r="2077" spans="14:16" x14ac:dyDescent="0.3">
      <c r="N2077"/>
      <c r="O2077"/>
      <c r="P2077"/>
    </row>
    <row r="2078" spans="14:16" x14ac:dyDescent="0.3">
      <c r="N2078"/>
      <c r="O2078"/>
      <c r="P2078"/>
    </row>
    <row r="2079" spans="14:16" x14ac:dyDescent="0.3">
      <c r="N2079"/>
      <c r="O2079"/>
      <c r="P2079"/>
    </row>
    <row r="2080" spans="14:16" x14ac:dyDescent="0.3">
      <c r="N2080"/>
      <c r="O2080"/>
      <c r="P2080"/>
    </row>
    <row r="2081" spans="14:16" x14ac:dyDescent="0.3">
      <c r="N2081"/>
      <c r="O2081"/>
      <c r="P2081"/>
    </row>
    <row r="2082" spans="14:16" x14ac:dyDescent="0.3">
      <c r="N2082"/>
      <c r="O2082"/>
      <c r="P2082"/>
    </row>
    <row r="2083" spans="14:16" x14ac:dyDescent="0.3">
      <c r="N2083"/>
      <c r="O2083"/>
      <c r="P2083"/>
    </row>
    <row r="2084" spans="14:16" x14ac:dyDescent="0.3">
      <c r="N2084"/>
      <c r="O2084"/>
      <c r="P2084"/>
    </row>
    <row r="2085" spans="14:16" x14ac:dyDescent="0.3">
      <c r="N2085"/>
      <c r="O2085"/>
      <c r="P2085"/>
    </row>
    <row r="2086" spans="14:16" x14ac:dyDescent="0.3">
      <c r="N2086"/>
      <c r="O2086"/>
      <c r="P2086"/>
    </row>
    <row r="2087" spans="14:16" x14ac:dyDescent="0.3">
      <c r="N2087"/>
      <c r="O2087"/>
      <c r="P2087"/>
    </row>
    <row r="2088" spans="14:16" x14ac:dyDescent="0.3">
      <c r="N2088"/>
      <c r="O2088"/>
      <c r="P2088"/>
    </row>
    <row r="2089" spans="14:16" x14ac:dyDescent="0.3">
      <c r="N2089"/>
      <c r="O2089"/>
      <c r="P2089"/>
    </row>
    <row r="2090" spans="14:16" x14ac:dyDescent="0.3">
      <c r="N2090"/>
      <c r="O2090"/>
      <c r="P2090"/>
    </row>
    <row r="2091" spans="14:16" x14ac:dyDescent="0.3">
      <c r="N2091"/>
      <c r="O2091"/>
      <c r="P2091"/>
    </row>
    <row r="2092" spans="14:16" x14ac:dyDescent="0.3">
      <c r="N2092"/>
      <c r="O2092"/>
      <c r="P2092"/>
    </row>
    <row r="2093" spans="14:16" x14ac:dyDescent="0.3">
      <c r="N2093"/>
      <c r="O2093"/>
      <c r="P2093"/>
    </row>
    <row r="2094" spans="14:16" x14ac:dyDescent="0.3">
      <c r="N2094"/>
      <c r="O2094"/>
      <c r="P2094"/>
    </row>
    <row r="2095" spans="14:16" x14ac:dyDescent="0.3">
      <c r="N2095"/>
      <c r="O2095"/>
      <c r="P2095"/>
    </row>
    <row r="2096" spans="14:16" x14ac:dyDescent="0.3">
      <c r="N2096"/>
      <c r="O2096"/>
      <c r="P2096"/>
    </row>
    <row r="2097" spans="14:16" x14ac:dyDescent="0.3">
      <c r="N2097"/>
      <c r="O2097"/>
      <c r="P2097"/>
    </row>
    <row r="2098" spans="14:16" x14ac:dyDescent="0.3">
      <c r="N2098"/>
      <c r="O2098"/>
      <c r="P2098"/>
    </row>
    <row r="2099" spans="14:16" x14ac:dyDescent="0.3">
      <c r="N2099"/>
      <c r="O2099"/>
      <c r="P2099"/>
    </row>
    <row r="2100" spans="14:16" x14ac:dyDescent="0.3">
      <c r="N2100"/>
      <c r="O2100"/>
      <c r="P2100"/>
    </row>
    <row r="2101" spans="14:16" x14ac:dyDescent="0.3">
      <c r="N2101"/>
      <c r="O2101"/>
      <c r="P2101"/>
    </row>
    <row r="2102" spans="14:16" x14ac:dyDescent="0.3">
      <c r="N2102"/>
      <c r="O2102"/>
      <c r="P2102"/>
    </row>
    <row r="2103" spans="14:16" x14ac:dyDescent="0.3">
      <c r="N2103"/>
      <c r="O2103"/>
      <c r="P2103"/>
    </row>
    <row r="2104" spans="14:16" x14ac:dyDescent="0.3">
      <c r="N2104"/>
      <c r="O2104"/>
      <c r="P2104"/>
    </row>
    <row r="2105" spans="14:16" x14ac:dyDescent="0.3">
      <c r="N2105"/>
      <c r="O2105"/>
      <c r="P2105"/>
    </row>
    <row r="2106" spans="14:16" x14ac:dyDescent="0.3">
      <c r="N2106"/>
      <c r="O2106"/>
      <c r="P2106"/>
    </row>
    <row r="2107" spans="14:16" x14ac:dyDescent="0.3">
      <c r="N2107"/>
      <c r="O2107"/>
      <c r="P2107"/>
    </row>
    <row r="2108" spans="14:16" x14ac:dyDescent="0.3">
      <c r="N2108"/>
      <c r="O2108"/>
      <c r="P2108"/>
    </row>
    <row r="2109" spans="14:16" x14ac:dyDescent="0.3">
      <c r="N2109"/>
      <c r="O2109"/>
      <c r="P2109"/>
    </row>
    <row r="2110" spans="14:16" x14ac:dyDescent="0.3">
      <c r="N2110"/>
      <c r="O2110"/>
      <c r="P2110"/>
    </row>
    <row r="2111" spans="14:16" x14ac:dyDescent="0.3">
      <c r="N2111"/>
      <c r="O2111"/>
      <c r="P2111"/>
    </row>
    <row r="2112" spans="14:16" x14ac:dyDescent="0.3">
      <c r="N2112"/>
      <c r="O2112"/>
      <c r="P2112"/>
    </row>
    <row r="2113" spans="14:16" x14ac:dyDescent="0.3">
      <c r="N2113"/>
      <c r="O2113"/>
      <c r="P2113"/>
    </row>
    <row r="2114" spans="14:16" x14ac:dyDescent="0.3">
      <c r="N2114"/>
      <c r="O2114"/>
      <c r="P2114"/>
    </row>
    <row r="2115" spans="14:16" x14ac:dyDescent="0.3">
      <c r="N2115"/>
      <c r="O2115"/>
      <c r="P2115"/>
    </row>
    <row r="2116" spans="14:16" x14ac:dyDescent="0.3">
      <c r="N2116"/>
      <c r="O2116"/>
      <c r="P2116"/>
    </row>
    <row r="2117" spans="14:16" x14ac:dyDescent="0.3">
      <c r="N2117"/>
      <c r="O2117"/>
      <c r="P2117"/>
    </row>
    <row r="2118" spans="14:16" x14ac:dyDescent="0.3">
      <c r="N2118"/>
      <c r="O2118"/>
      <c r="P2118"/>
    </row>
    <row r="2119" spans="14:16" x14ac:dyDescent="0.3">
      <c r="N2119"/>
      <c r="O2119"/>
      <c r="P2119"/>
    </row>
    <row r="2120" spans="14:16" x14ac:dyDescent="0.3">
      <c r="N2120"/>
      <c r="O2120"/>
      <c r="P2120"/>
    </row>
    <row r="2121" spans="14:16" x14ac:dyDescent="0.3">
      <c r="N2121"/>
      <c r="O2121"/>
      <c r="P2121"/>
    </row>
    <row r="2122" spans="14:16" x14ac:dyDescent="0.3">
      <c r="N2122"/>
      <c r="O2122"/>
      <c r="P2122"/>
    </row>
    <row r="2123" spans="14:16" x14ac:dyDescent="0.3">
      <c r="N2123"/>
      <c r="O2123"/>
      <c r="P2123"/>
    </row>
    <row r="2124" spans="14:16" x14ac:dyDescent="0.3">
      <c r="N2124"/>
      <c r="O2124"/>
      <c r="P2124"/>
    </row>
    <row r="2125" spans="14:16" x14ac:dyDescent="0.3">
      <c r="N2125"/>
      <c r="O2125"/>
      <c r="P2125"/>
    </row>
    <row r="2126" spans="14:16" x14ac:dyDescent="0.3">
      <c r="N2126"/>
      <c r="O2126"/>
      <c r="P2126"/>
    </row>
    <row r="2127" spans="14:16" x14ac:dyDescent="0.3">
      <c r="N2127"/>
      <c r="O2127"/>
      <c r="P2127"/>
    </row>
    <row r="2128" spans="14:16" x14ac:dyDescent="0.3">
      <c r="N2128"/>
      <c r="O2128"/>
      <c r="P2128"/>
    </row>
    <row r="2129" spans="14:16" x14ac:dyDescent="0.3">
      <c r="N2129"/>
      <c r="O2129"/>
      <c r="P2129"/>
    </row>
    <row r="2130" spans="14:16" x14ac:dyDescent="0.3">
      <c r="N2130"/>
      <c r="O2130"/>
      <c r="P2130"/>
    </row>
    <row r="2131" spans="14:16" x14ac:dyDescent="0.3">
      <c r="N2131"/>
      <c r="O2131"/>
      <c r="P2131"/>
    </row>
    <row r="2132" spans="14:16" x14ac:dyDescent="0.3">
      <c r="N2132"/>
      <c r="O2132"/>
      <c r="P2132"/>
    </row>
    <row r="2133" spans="14:16" x14ac:dyDescent="0.3">
      <c r="N2133"/>
      <c r="O2133"/>
      <c r="P2133"/>
    </row>
    <row r="2134" spans="14:16" x14ac:dyDescent="0.3">
      <c r="N2134"/>
      <c r="O2134"/>
      <c r="P2134"/>
    </row>
    <row r="2135" spans="14:16" x14ac:dyDescent="0.3">
      <c r="N2135"/>
      <c r="O2135"/>
      <c r="P2135"/>
    </row>
    <row r="2136" spans="14:16" x14ac:dyDescent="0.3">
      <c r="N2136"/>
      <c r="O2136"/>
      <c r="P2136"/>
    </row>
    <row r="2137" spans="14:16" x14ac:dyDescent="0.3">
      <c r="N2137"/>
      <c r="O2137"/>
      <c r="P2137"/>
    </row>
    <row r="2138" spans="14:16" x14ac:dyDescent="0.3">
      <c r="N2138"/>
      <c r="O2138"/>
      <c r="P2138"/>
    </row>
    <row r="2139" spans="14:16" x14ac:dyDescent="0.3">
      <c r="N2139"/>
      <c r="O2139"/>
      <c r="P2139"/>
    </row>
    <row r="2140" spans="14:16" x14ac:dyDescent="0.3">
      <c r="N2140"/>
      <c r="O2140"/>
      <c r="P2140"/>
    </row>
    <row r="2141" spans="14:16" x14ac:dyDescent="0.3">
      <c r="N2141"/>
      <c r="O2141"/>
      <c r="P2141"/>
    </row>
    <row r="2142" spans="14:16" x14ac:dyDescent="0.3">
      <c r="N2142"/>
      <c r="O2142"/>
      <c r="P2142"/>
    </row>
    <row r="2143" spans="14:16" x14ac:dyDescent="0.3">
      <c r="N2143"/>
      <c r="O2143"/>
      <c r="P2143"/>
    </row>
    <row r="2144" spans="14:16" x14ac:dyDescent="0.3">
      <c r="N2144"/>
      <c r="O2144"/>
      <c r="P2144"/>
    </row>
    <row r="2145" spans="14:16" x14ac:dyDescent="0.3">
      <c r="N2145"/>
      <c r="O2145"/>
      <c r="P2145"/>
    </row>
    <row r="2146" spans="14:16" x14ac:dyDescent="0.3">
      <c r="N2146"/>
      <c r="O2146"/>
      <c r="P2146"/>
    </row>
    <row r="2147" spans="14:16" x14ac:dyDescent="0.3">
      <c r="N2147"/>
      <c r="O2147"/>
      <c r="P2147"/>
    </row>
    <row r="2148" spans="14:16" x14ac:dyDescent="0.3">
      <c r="N2148"/>
      <c r="O2148"/>
      <c r="P2148"/>
    </row>
    <row r="2149" spans="14:16" x14ac:dyDescent="0.3">
      <c r="N2149"/>
      <c r="O2149"/>
      <c r="P2149"/>
    </row>
    <row r="2150" spans="14:16" x14ac:dyDescent="0.3">
      <c r="N2150"/>
      <c r="O2150"/>
      <c r="P2150"/>
    </row>
    <row r="2151" spans="14:16" x14ac:dyDescent="0.3">
      <c r="N2151"/>
      <c r="O2151"/>
      <c r="P2151"/>
    </row>
    <row r="2152" spans="14:16" x14ac:dyDescent="0.3">
      <c r="N2152"/>
      <c r="O2152"/>
      <c r="P2152"/>
    </row>
    <row r="2153" spans="14:16" x14ac:dyDescent="0.3">
      <c r="N2153"/>
      <c r="O2153"/>
      <c r="P2153"/>
    </row>
    <row r="2154" spans="14:16" x14ac:dyDescent="0.3">
      <c r="N2154"/>
      <c r="O2154"/>
      <c r="P2154"/>
    </row>
    <row r="2155" spans="14:16" x14ac:dyDescent="0.3">
      <c r="N2155"/>
      <c r="O2155"/>
      <c r="P2155"/>
    </row>
    <row r="2156" spans="14:16" x14ac:dyDescent="0.3">
      <c r="N2156"/>
      <c r="O2156"/>
      <c r="P2156"/>
    </row>
    <row r="2157" spans="14:16" x14ac:dyDescent="0.3">
      <c r="N2157"/>
      <c r="O2157"/>
      <c r="P2157"/>
    </row>
    <row r="2158" spans="14:16" x14ac:dyDescent="0.3">
      <c r="N2158"/>
      <c r="O2158"/>
      <c r="P2158"/>
    </row>
    <row r="2159" spans="14:16" x14ac:dyDescent="0.3">
      <c r="N2159"/>
      <c r="O2159"/>
      <c r="P2159"/>
    </row>
    <row r="2160" spans="14:16" x14ac:dyDescent="0.3">
      <c r="N2160"/>
      <c r="O2160"/>
      <c r="P2160"/>
    </row>
    <row r="2161" spans="14:16" x14ac:dyDescent="0.3">
      <c r="N2161"/>
      <c r="O2161"/>
      <c r="P2161"/>
    </row>
    <row r="2162" spans="14:16" x14ac:dyDescent="0.3">
      <c r="N2162"/>
      <c r="O2162"/>
      <c r="P2162"/>
    </row>
    <row r="2163" spans="14:16" x14ac:dyDescent="0.3">
      <c r="N2163"/>
      <c r="O2163"/>
      <c r="P2163"/>
    </row>
    <row r="2164" spans="14:16" x14ac:dyDescent="0.3">
      <c r="N2164"/>
      <c r="O2164"/>
      <c r="P2164"/>
    </row>
    <row r="2165" spans="14:16" x14ac:dyDescent="0.3">
      <c r="N2165"/>
      <c r="O2165"/>
      <c r="P2165"/>
    </row>
    <row r="2166" spans="14:16" x14ac:dyDescent="0.3">
      <c r="N2166"/>
      <c r="O2166"/>
      <c r="P2166"/>
    </row>
    <row r="2167" spans="14:16" x14ac:dyDescent="0.3">
      <c r="N2167"/>
      <c r="O2167"/>
      <c r="P2167"/>
    </row>
    <row r="2168" spans="14:16" x14ac:dyDescent="0.3">
      <c r="N2168"/>
      <c r="O2168"/>
      <c r="P2168"/>
    </row>
    <row r="2169" spans="14:16" x14ac:dyDescent="0.3">
      <c r="N2169"/>
      <c r="O2169"/>
      <c r="P2169"/>
    </row>
    <row r="2170" spans="14:16" x14ac:dyDescent="0.3">
      <c r="N2170"/>
      <c r="O2170"/>
      <c r="P2170"/>
    </row>
    <row r="2171" spans="14:16" x14ac:dyDescent="0.3">
      <c r="N2171"/>
      <c r="O2171"/>
      <c r="P2171"/>
    </row>
    <row r="2172" spans="14:16" x14ac:dyDescent="0.3">
      <c r="N2172"/>
      <c r="O2172"/>
      <c r="P2172"/>
    </row>
    <row r="2173" spans="14:16" x14ac:dyDescent="0.3">
      <c r="N2173"/>
      <c r="O2173"/>
      <c r="P2173"/>
    </row>
    <row r="2174" spans="14:16" x14ac:dyDescent="0.3">
      <c r="N2174"/>
      <c r="O2174"/>
      <c r="P2174"/>
    </row>
    <row r="2175" spans="14:16" x14ac:dyDescent="0.3">
      <c r="N2175"/>
      <c r="O2175"/>
      <c r="P2175"/>
    </row>
    <row r="2176" spans="14:16" x14ac:dyDescent="0.3">
      <c r="N2176"/>
      <c r="O2176"/>
      <c r="P2176"/>
    </row>
    <row r="2177" spans="14:16" x14ac:dyDescent="0.3">
      <c r="N2177"/>
      <c r="O2177"/>
      <c r="P2177"/>
    </row>
    <row r="2178" spans="14:16" x14ac:dyDescent="0.3">
      <c r="N2178"/>
      <c r="O2178"/>
      <c r="P2178"/>
    </row>
    <row r="2179" spans="14:16" x14ac:dyDescent="0.3">
      <c r="N2179"/>
      <c r="O2179"/>
      <c r="P2179"/>
    </row>
    <row r="2180" spans="14:16" x14ac:dyDescent="0.3">
      <c r="N2180"/>
      <c r="O2180"/>
      <c r="P2180"/>
    </row>
    <row r="2181" spans="14:16" x14ac:dyDescent="0.3">
      <c r="N2181"/>
      <c r="O2181"/>
      <c r="P2181"/>
    </row>
    <row r="2182" spans="14:16" x14ac:dyDescent="0.3">
      <c r="N2182"/>
      <c r="O2182"/>
      <c r="P2182"/>
    </row>
    <row r="2183" spans="14:16" x14ac:dyDescent="0.3">
      <c r="N2183"/>
      <c r="O2183"/>
      <c r="P2183"/>
    </row>
    <row r="2184" spans="14:16" x14ac:dyDescent="0.3">
      <c r="N2184"/>
      <c r="O2184"/>
      <c r="P2184"/>
    </row>
    <row r="2185" spans="14:16" x14ac:dyDescent="0.3">
      <c r="N2185"/>
      <c r="O2185"/>
      <c r="P2185"/>
    </row>
    <row r="2186" spans="14:16" x14ac:dyDescent="0.3">
      <c r="N2186"/>
      <c r="O2186"/>
      <c r="P2186"/>
    </row>
    <row r="2187" spans="14:16" x14ac:dyDescent="0.3">
      <c r="N2187"/>
      <c r="O2187"/>
      <c r="P2187"/>
    </row>
    <row r="2188" spans="14:16" x14ac:dyDescent="0.3">
      <c r="N2188"/>
      <c r="O2188"/>
      <c r="P2188"/>
    </row>
    <row r="2189" spans="14:16" x14ac:dyDescent="0.3">
      <c r="N2189"/>
      <c r="O2189"/>
      <c r="P2189"/>
    </row>
    <row r="2190" spans="14:16" x14ac:dyDescent="0.3">
      <c r="N2190"/>
      <c r="O2190"/>
      <c r="P2190"/>
    </row>
    <row r="2191" spans="14:16" x14ac:dyDescent="0.3">
      <c r="N2191"/>
      <c r="O2191"/>
      <c r="P2191"/>
    </row>
    <row r="2192" spans="14:16" x14ac:dyDescent="0.3">
      <c r="N2192"/>
      <c r="O2192"/>
      <c r="P2192"/>
    </row>
    <row r="2193" spans="14:16" x14ac:dyDescent="0.3">
      <c r="N2193"/>
      <c r="O2193"/>
      <c r="P2193"/>
    </row>
    <row r="2194" spans="14:16" x14ac:dyDescent="0.3">
      <c r="N2194"/>
      <c r="O2194"/>
      <c r="P2194"/>
    </row>
    <row r="2195" spans="14:16" x14ac:dyDescent="0.3">
      <c r="N2195"/>
      <c r="O2195"/>
      <c r="P2195"/>
    </row>
    <row r="2196" spans="14:16" x14ac:dyDescent="0.3">
      <c r="N2196"/>
      <c r="O2196"/>
      <c r="P2196"/>
    </row>
    <row r="2197" spans="14:16" x14ac:dyDescent="0.3">
      <c r="N2197"/>
      <c r="O2197"/>
      <c r="P2197"/>
    </row>
    <row r="2198" spans="14:16" x14ac:dyDescent="0.3">
      <c r="N2198"/>
      <c r="O2198"/>
      <c r="P2198"/>
    </row>
    <row r="2199" spans="14:16" x14ac:dyDescent="0.3">
      <c r="N2199"/>
      <c r="O2199"/>
      <c r="P2199"/>
    </row>
    <row r="2200" spans="14:16" x14ac:dyDescent="0.3">
      <c r="N2200"/>
      <c r="O2200"/>
      <c r="P2200"/>
    </row>
    <row r="2201" spans="14:16" x14ac:dyDescent="0.3">
      <c r="N2201"/>
      <c r="O2201"/>
      <c r="P2201"/>
    </row>
    <row r="2202" spans="14:16" x14ac:dyDescent="0.3">
      <c r="N2202"/>
      <c r="O2202"/>
      <c r="P2202"/>
    </row>
    <row r="2203" spans="14:16" x14ac:dyDescent="0.3">
      <c r="N2203"/>
      <c r="O2203"/>
      <c r="P2203"/>
    </row>
    <row r="2204" spans="14:16" x14ac:dyDescent="0.3">
      <c r="N2204"/>
      <c r="O2204"/>
      <c r="P2204"/>
    </row>
    <row r="2205" spans="14:16" x14ac:dyDescent="0.3">
      <c r="N2205"/>
      <c r="O2205"/>
      <c r="P2205"/>
    </row>
    <row r="2206" spans="14:16" x14ac:dyDescent="0.3">
      <c r="N2206"/>
      <c r="O2206"/>
      <c r="P2206"/>
    </row>
    <row r="2207" spans="14:16" x14ac:dyDescent="0.3">
      <c r="N2207"/>
      <c r="O2207"/>
      <c r="P2207"/>
    </row>
    <row r="2208" spans="14:16" x14ac:dyDescent="0.3">
      <c r="N2208"/>
      <c r="O2208"/>
      <c r="P2208"/>
    </row>
    <row r="2209" spans="14:16" x14ac:dyDescent="0.3">
      <c r="N2209"/>
      <c r="O2209"/>
      <c r="P2209"/>
    </row>
    <row r="2210" spans="14:16" x14ac:dyDescent="0.3">
      <c r="N2210"/>
      <c r="O2210"/>
      <c r="P2210"/>
    </row>
    <row r="2211" spans="14:16" x14ac:dyDescent="0.3">
      <c r="N2211"/>
      <c r="O2211"/>
      <c r="P2211"/>
    </row>
    <row r="2212" spans="14:16" x14ac:dyDescent="0.3">
      <c r="N2212"/>
      <c r="O2212"/>
      <c r="P2212"/>
    </row>
    <row r="2213" spans="14:16" x14ac:dyDescent="0.3">
      <c r="N2213"/>
      <c r="O2213"/>
      <c r="P2213"/>
    </row>
    <row r="2214" spans="14:16" x14ac:dyDescent="0.3">
      <c r="N2214"/>
      <c r="O2214"/>
      <c r="P2214"/>
    </row>
    <row r="2215" spans="14:16" x14ac:dyDescent="0.3">
      <c r="N2215"/>
      <c r="O2215"/>
      <c r="P2215"/>
    </row>
    <row r="2216" spans="14:16" x14ac:dyDescent="0.3">
      <c r="N2216"/>
      <c r="O2216"/>
      <c r="P2216"/>
    </row>
    <row r="2217" spans="14:16" x14ac:dyDescent="0.3">
      <c r="N2217"/>
      <c r="O2217"/>
      <c r="P2217"/>
    </row>
    <row r="2218" spans="14:16" x14ac:dyDescent="0.3">
      <c r="N2218"/>
      <c r="O2218"/>
      <c r="P2218"/>
    </row>
    <row r="2219" spans="14:16" x14ac:dyDescent="0.3">
      <c r="N2219"/>
      <c r="O2219"/>
      <c r="P2219"/>
    </row>
    <row r="2220" spans="14:16" x14ac:dyDescent="0.3">
      <c r="N2220"/>
      <c r="O2220"/>
      <c r="P2220"/>
    </row>
    <row r="2221" spans="14:16" x14ac:dyDescent="0.3">
      <c r="N2221"/>
      <c r="O2221"/>
      <c r="P2221"/>
    </row>
    <row r="2222" spans="14:16" x14ac:dyDescent="0.3">
      <c r="N2222"/>
      <c r="O2222"/>
      <c r="P2222"/>
    </row>
    <row r="2223" spans="14:16" x14ac:dyDescent="0.3">
      <c r="N2223"/>
      <c r="O2223"/>
      <c r="P2223"/>
    </row>
    <row r="2224" spans="14:16" x14ac:dyDescent="0.3">
      <c r="N2224"/>
      <c r="O2224"/>
      <c r="P2224"/>
    </row>
    <row r="2225" spans="14:16" x14ac:dyDescent="0.3">
      <c r="N2225"/>
      <c r="O2225"/>
      <c r="P2225"/>
    </row>
    <row r="2226" spans="14:16" x14ac:dyDescent="0.3">
      <c r="N2226"/>
      <c r="O2226"/>
      <c r="P2226"/>
    </row>
    <row r="2227" spans="14:16" x14ac:dyDescent="0.3">
      <c r="N2227"/>
      <c r="O2227"/>
      <c r="P2227"/>
    </row>
    <row r="2228" spans="14:16" x14ac:dyDescent="0.3">
      <c r="N2228"/>
      <c r="O2228"/>
      <c r="P2228"/>
    </row>
    <row r="2229" spans="14:16" x14ac:dyDescent="0.3">
      <c r="N2229"/>
      <c r="O2229"/>
      <c r="P2229"/>
    </row>
    <row r="2230" spans="14:16" x14ac:dyDescent="0.3">
      <c r="N2230"/>
      <c r="O2230"/>
      <c r="P2230"/>
    </row>
    <row r="2231" spans="14:16" x14ac:dyDescent="0.3">
      <c r="N2231"/>
      <c r="O2231"/>
      <c r="P2231"/>
    </row>
    <row r="2232" spans="14:16" x14ac:dyDescent="0.3">
      <c r="N2232"/>
      <c r="O2232"/>
      <c r="P2232"/>
    </row>
    <row r="2233" spans="14:16" x14ac:dyDescent="0.3">
      <c r="N2233"/>
      <c r="O2233"/>
      <c r="P2233"/>
    </row>
    <row r="2234" spans="14:16" x14ac:dyDescent="0.3">
      <c r="N2234"/>
      <c r="O2234"/>
      <c r="P2234"/>
    </row>
    <row r="2235" spans="14:16" x14ac:dyDescent="0.3">
      <c r="N2235"/>
      <c r="O2235"/>
      <c r="P2235"/>
    </row>
    <row r="2236" spans="14:16" x14ac:dyDescent="0.3">
      <c r="N2236"/>
      <c r="O2236"/>
      <c r="P2236"/>
    </row>
    <row r="2237" spans="14:16" x14ac:dyDescent="0.3">
      <c r="N2237"/>
      <c r="O2237"/>
      <c r="P2237"/>
    </row>
    <row r="2238" spans="14:16" x14ac:dyDescent="0.3">
      <c r="N2238"/>
      <c r="O2238"/>
      <c r="P2238"/>
    </row>
    <row r="2239" spans="14:16" x14ac:dyDescent="0.3">
      <c r="N2239"/>
      <c r="O2239"/>
      <c r="P2239"/>
    </row>
    <row r="2240" spans="14:16" x14ac:dyDescent="0.3">
      <c r="N2240"/>
      <c r="O2240"/>
      <c r="P2240"/>
    </row>
    <row r="2241" spans="14:16" x14ac:dyDescent="0.3">
      <c r="N2241"/>
      <c r="O2241"/>
      <c r="P2241"/>
    </row>
    <row r="2242" spans="14:16" x14ac:dyDescent="0.3">
      <c r="N2242"/>
      <c r="O2242"/>
      <c r="P2242"/>
    </row>
    <row r="2243" spans="14:16" x14ac:dyDescent="0.3">
      <c r="N2243"/>
      <c r="O2243"/>
      <c r="P2243"/>
    </row>
    <row r="2244" spans="14:16" x14ac:dyDescent="0.3">
      <c r="N2244"/>
      <c r="O2244"/>
      <c r="P2244"/>
    </row>
    <row r="2245" spans="14:16" x14ac:dyDescent="0.3">
      <c r="N2245"/>
      <c r="O2245"/>
      <c r="P2245"/>
    </row>
    <row r="2246" spans="14:16" x14ac:dyDescent="0.3">
      <c r="N2246"/>
      <c r="O2246"/>
      <c r="P2246"/>
    </row>
    <row r="2247" spans="14:16" x14ac:dyDescent="0.3">
      <c r="N2247"/>
      <c r="O2247"/>
      <c r="P2247"/>
    </row>
    <row r="2248" spans="14:16" x14ac:dyDescent="0.3">
      <c r="N2248"/>
      <c r="O2248"/>
      <c r="P2248"/>
    </row>
    <row r="2249" spans="14:16" x14ac:dyDescent="0.3">
      <c r="N2249"/>
      <c r="O2249"/>
      <c r="P2249"/>
    </row>
    <row r="2250" spans="14:16" x14ac:dyDescent="0.3">
      <c r="N2250"/>
      <c r="O2250"/>
      <c r="P2250"/>
    </row>
    <row r="2251" spans="14:16" x14ac:dyDescent="0.3">
      <c r="N2251"/>
      <c r="O2251"/>
      <c r="P2251"/>
    </row>
    <row r="2252" spans="14:16" x14ac:dyDescent="0.3">
      <c r="N2252"/>
      <c r="O2252"/>
      <c r="P2252"/>
    </row>
    <row r="2253" spans="14:16" x14ac:dyDescent="0.3">
      <c r="N2253"/>
      <c r="O2253"/>
      <c r="P2253"/>
    </row>
    <row r="2254" spans="14:16" x14ac:dyDescent="0.3">
      <c r="N2254"/>
      <c r="O2254"/>
      <c r="P2254"/>
    </row>
    <row r="2255" spans="14:16" x14ac:dyDescent="0.3">
      <c r="N2255"/>
      <c r="O2255"/>
      <c r="P2255"/>
    </row>
    <row r="2256" spans="14:16" x14ac:dyDescent="0.3">
      <c r="N2256"/>
      <c r="O2256"/>
      <c r="P2256"/>
    </row>
    <row r="2257" spans="14:16" x14ac:dyDescent="0.3">
      <c r="N2257"/>
      <c r="O2257"/>
      <c r="P2257"/>
    </row>
    <row r="2258" spans="14:16" x14ac:dyDescent="0.3">
      <c r="N2258"/>
      <c r="O2258"/>
      <c r="P2258"/>
    </row>
    <row r="2259" spans="14:16" x14ac:dyDescent="0.3">
      <c r="N2259"/>
      <c r="O2259"/>
      <c r="P2259"/>
    </row>
    <row r="2260" spans="14:16" x14ac:dyDescent="0.3">
      <c r="N2260"/>
      <c r="O2260"/>
      <c r="P2260"/>
    </row>
    <row r="2261" spans="14:16" x14ac:dyDescent="0.3">
      <c r="N2261"/>
      <c r="O2261"/>
      <c r="P2261"/>
    </row>
    <row r="2262" spans="14:16" x14ac:dyDescent="0.3">
      <c r="N2262"/>
      <c r="O2262"/>
      <c r="P2262"/>
    </row>
    <row r="2263" spans="14:16" x14ac:dyDescent="0.3">
      <c r="N2263"/>
      <c r="O2263"/>
      <c r="P2263"/>
    </row>
    <row r="2264" spans="14:16" x14ac:dyDescent="0.3">
      <c r="N2264"/>
      <c r="O2264"/>
      <c r="P2264"/>
    </row>
    <row r="2265" spans="14:16" x14ac:dyDescent="0.3">
      <c r="N2265"/>
      <c r="O2265"/>
      <c r="P2265"/>
    </row>
    <row r="2266" spans="14:16" x14ac:dyDescent="0.3">
      <c r="N2266"/>
      <c r="O2266"/>
      <c r="P2266"/>
    </row>
    <row r="2267" spans="14:16" x14ac:dyDescent="0.3">
      <c r="N2267"/>
      <c r="O2267"/>
      <c r="P2267"/>
    </row>
    <row r="2268" spans="14:16" x14ac:dyDescent="0.3">
      <c r="N2268"/>
      <c r="O2268"/>
      <c r="P2268"/>
    </row>
    <row r="2269" spans="14:16" x14ac:dyDescent="0.3">
      <c r="N2269"/>
      <c r="O2269"/>
      <c r="P2269"/>
    </row>
    <row r="2270" spans="14:16" x14ac:dyDescent="0.3">
      <c r="N2270"/>
      <c r="O2270"/>
      <c r="P2270"/>
    </row>
    <row r="2271" spans="14:16" x14ac:dyDescent="0.3">
      <c r="N2271"/>
      <c r="O2271"/>
      <c r="P2271"/>
    </row>
    <row r="2272" spans="14:16" x14ac:dyDescent="0.3">
      <c r="N2272"/>
      <c r="O2272"/>
      <c r="P2272"/>
    </row>
    <row r="2273" spans="14:16" x14ac:dyDescent="0.3">
      <c r="N2273"/>
      <c r="O2273"/>
      <c r="P2273"/>
    </row>
    <row r="2274" spans="14:16" x14ac:dyDescent="0.3">
      <c r="N2274"/>
      <c r="O2274"/>
      <c r="P2274"/>
    </row>
    <row r="2275" spans="14:16" x14ac:dyDescent="0.3">
      <c r="N2275"/>
      <c r="O2275"/>
      <c r="P2275"/>
    </row>
    <row r="2276" spans="14:16" x14ac:dyDescent="0.3">
      <c r="N2276"/>
      <c r="O2276"/>
      <c r="P2276"/>
    </row>
    <row r="2277" spans="14:16" x14ac:dyDescent="0.3">
      <c r="N2277"/>
      <c r="O2277"/>
      <c r="P2277"/>
    </row>
    <row r="2278" spans="14:16" x14ac:dyDescent="0.3">
      <c r="N2278"/>
      <c r="O2278"/>
      <c r="P2278"/>
    </row>
    <row r="2279" spans="14:16" x14ac:dyDescent="0.3">
      <c r="N2279"/>
      <c r="O2279"/>
      <c r="P2279"/>
    </row>
    <row r="2280" spans="14:16" x14ac:dyDescent="0.3">
      <c r="N2280"/>
      <c r="O2280"/>
      <c r="P2280"/>
    </row>
    <row r="2281" spans="14:16" x14ac:dyDescent="0.3">
      <c r="N2281"/>
      <c r="O2281"/>
      <c r="P2281"/>
    </row>
    <row r="2282" spans="14:16" x14ac:dyDescent="0.3">
      <c r="N2282"/>
      <c r="O2282"/>
      <c r="P2282"/>
    </row>
    <row r="2283" spans="14:16" x14ac:dyDescent="0.3">
      <c r="N2283"/>
      <c r="O2283"/>
      <c r="P2283"/>
    </row>
    <row r="2284" spans="14:16" x14ac:dyDescent="0.3">
      <c r="N2284"/>
      <c r="O2284"/>
      <c r="P2284"/>
    </row>
    <row r="2285" spans="14:16" x14ac:dyDescent="0.3">
      <c r="N2285"/>
      <c r="O2285"/>
      <c r="P2285"/>
    </row>
    <row r="2286" spans="14:16" x14ac:dyDescent="0.3">
      <c r="N2286"/>
      <c r="O2286"/>
      <c r="P2286"/>
    </row>
    <row r="2287" spans="14:16" x14ac:dyDescent="0.3">
      <c r="N2287"/>
      <c r="O2287"/>
      <c r="P2287"/>
    </row>
    <row r="2288" spans="14:16" x14ac:dyDescent="0.3">
      <c r="N2288"/>
      <c r="O2288"/>
      <c r="P2288"/>
    </row>
    <row r="2289" spans="14:16" x14ac:dyDescent="0.3">
      <c r="N2289"/>
      <c r="O2289"/>
      <c r="P2289"/>
    </row>
    <row r="2290" spans="14:16" x14ac:dyDescent="0.3">
      <c r="N2290"/>
      <c r="O2290"/>
      <c r="P2290"/>
    </row>
    <row r="2291" spans="14:16" x14ac:dyDescent="0.3">
      <c r="N2291"/>
      <c r="O2291"/>
      <c r="P2291"/>
    </row>
    <row r="2292" spans="14:16" x14ac:dyDescent="0.3">
      <c r="N2292"/>
      <c r="O2292"/>
      <c r="P2292"/>
    </row>
    <row r="2293" spans="14:16" x14ac:dyDescent="0.3">
      <c r="N2293"/>
      <c r="O2293"/>
      <c r="P2293"/>
    </row>
    <row r="2294" spans="14:16" x14ac:dyDescent="0.3">
      <c r="N2294"/>
      <c r="O2294"/>
      <c r="P2294"/>
    </row>
    <row r="2295" spans="14:16" x14ac:dyDescent="0.3">
      <c r="N2295"/>
      <c r="O2295"/>
      <c r="P2295"/>
    </row>
    <row r="2296" spans="14:16" x14ac:dyDescent="0.3">
      <c r="N2296"/>
      <c r="O2296"/>
      <c r="P2296"/>
    </row>
    <row r="2297" spans="14:16" x14ac:dyDescent="0.3">
      <c r="N2297"/>
      <c r="O2297"/>
      <c r="P2297"/>
    </row>
    <row r="2298" spans="14:16" x14ac:dyDescent="0.3">
      <c r="N2298"/>
      <c r="O2298"/>
      <c r="P2298"/>
    </row>
    <row r="2299" spans="14:16" x14ac:dyDescent="0.3">
      <c r="N2299"/>
      <c r="O2299"/>
      <c r="P2299"/>
    </row>
    <row r="2300" spans="14:16" x14ac:dyDescent="0.3">
      <c r="N2300"/>
      <c r="O2300"/>
      <c r="P2300"/>
    </row>
    <row r="2301" spans="14:16" x14ac:dyDescent="0.3">
      <c r="N2301"/>
      <c r="O2301"/>
      <c r="P2301"/>
    </row>
    <row r="2302" spans="14:16" x14ac:dyDescent="0.3">
      <c r="N2302"/>
      <c r="O2302"/>
      <c r="P2302"/>
    </row>
    <row r="2303" spans="14:16" x14ac:dyDescent="0.3">
      <c r="N2303"/>
      <c r="O2303"/>
      <c r="P2303"/>
    </row>
    <row r="2304" spans="14:16" x14ac:dyDescent="0.3">
      <c r="N2304"/>
      <c r="O2304"/>
      <c r="P2304"/>
    </row>
    <row r="2305" spans="14:16" x14ac:dyDescent="0.3">
      <c r="N2305"/>
      <c r="O2305"/>
      <c r="P2305"/>
    </row>
    <row r="2306" spans="14:16" x14ac:dyDescent="0.3">
      <c r="N2306"/>
      <c r="O2306"/>
      <c r="P2306"/>
    </row>
    <row r="2307" spans="14:16" x14ac:dyDescent="0.3">
      <c r="N2307"/>
      <c r="O2307"/>
      <c r="P2307"/>
    </row>
    <row r="2308" spans="14:16" x14ac:dyDescent="0.3">
      <c r="N2308"/>
      <c r="O2308"/>
      <c r="P2308"/>
    </row>
    <row r="2309" spans="14:16" x14ac:dyDescent="0.3">
      <c r="N2309"/>
      <c r="O2309"/>
      <c r="P2309"/>
    </row>
    <row r="2310" spans="14:16" x14ac:dyDescent="0.3">
      <c r="N2310"/>
      <c r="O2310"/>
      <c r="P2310"/>
    </row>
    <row r="2311" spans="14:16" x14ac:dyDescent="0.3">
      <c r="N2311"/>
      <c r="O2311"/>
      <c r="P2311"/>
    </row>
    <row r="2312" spans="14:16" x14ac:dyDescent="0.3">
      <c r="N2312"/>
      <c r="O2312"/>
      <c r="P2312"/>
    </row>
    <row r="2313" spans="14:16" x14ac:dyDescent="0.3">
      <c r="N2313"/>
      <c r="O2313"/>
      <c r="P2313"/>
    </row>
    <row r="2314" spans="14:16" x14ac:dyDescent="0.3">
      <c r="N2314"/>
      <c r="O2314"/>
      <c r="P2314"/>
    </row>
    <row r="2315" spans="14:16" x14ac:dyDescent="0.3">
      <c r="N2315"/>
      <c r="O2315"/>
      <c r="P2315"/>
    </row>
    <row r="2316" spans="14:16" x14ac:dyDescent="0.3">
      <c r="N2316"/>
      <c r="O2316"/>
      <c r="P2316"/>
    </row>
    <row r="2317" spans="14:16" x14ac:dyDescent="0.3">
      <c r="N2317"/>
      <c r="O2317"/>
      <c r="P2317"/>
    </row>
    <row r="2318" spans="14:16" x14ac:dyDescent="0.3">
      <c r="N2318"/>
      <c r="O2318"/>
      <c r="P2318"/>
    </row>
    <row r="2319" spans="14:16" x14ac:dyDescent="0.3">
      <c r="N2319"/>
      <c r="O2319"/>
      <c r="P2319"/>
    </row>
    <row r="2320" spans="14:16" x14ac:dyDescent="0.3">
      <c r="N2320"/>
      <c r="O2320"/>
      <c r="P2320"/>
    </row>
    <row r="2321" spans="14:16" x14ac:dyDescent="0.3">
      <c r="N2321"/>
      <c r="O2321"/>
      <c r="P2321"/>
    </row>
    <row r="2322" spans="14:16" x14ac:dyDescent="0.3">
      <c r="N2322"/>
      <c r="O2322"/>
      <c r="P2322"/>
    </row>
    <row r="2323" spans="14:16" x14ac:dyDescent="0.3">
      <c r="N2323"/>
      <c r="O2323"/>
      <c r="P2323"/>
    </row>
    <row r="2324" spans="14:16" x14ac:dyDescent="0.3">
      <c r="N2324"/>
      <c r="O2324"/>
      <c r="P2324"/>
    </row>
    <row r="2325" spans="14:16" x14ac:dyDescent="0.3">
      <c r="N2325"/>
      <c r="O2325"/>
      <c r="P2325"/>
    </row>
    <row r="2326" spans="14:16" x14ac:dyDescent="0.3">
      <c r="N2326"/>
      <c r="O2326"/>
      <c r="P2326"/>
    </row>
    <row r="2327" spans="14:16" x14ac:dyDescent="0.3">
      <c r="N2327"/>
      <c r="O2327"/>
      <c r="P2327"/>
    </row>
    <row r="2328" spans="14:16" x14ac:dyDescent="0.3">
      <c r="N2328"/>
      <c r="O2328"/>
      <c r="P2328"/>
    </row>
    <row r="2329" spans="14:16" x14ac:dyDescent="0.3">
      <c r="N2329"/>
      <c r="O2329"/>
      <c r="P2329"/>
    </row>
    <row r="2330" spans="14:16" x14ac:dyDescent="0.3">
      <c r="N2330"/>
      <c r="O2330"/>
      <c r="P2330"/>
    </row>
    <row r="2331" spans="14:16" x14ac:dyDescent="0.3">
      <c r="N2331"/>
      <c r="O2331"/>
      <c r="P2331"/>
    </row>
    <row r="2332" spans="14:16" x14ac:dyDescent="0.3">
      <c r="N2332"/>
      <c r="O2332"/>
      <c r="P2332"/>
    </row>
    <row r="2333" spans="14:16" x14ac:dyDescent="0.3">
      <c r="N2333"/>
      <c r="O2333"/>
      <c r="P2333"/>
    </row>
    <row r="2334" spans="14:16" x14ac:dyDescent="0.3">
      <c r="N2334"/>
      <c r="O2334"/>
      <c r="P2334"/>
    </row>
    <row r="2335" spans="14:16" x14ac:dyDescent="0.3">
      <c r="N2335"/>
      <c r="O2335"/>
      <c r="P2335"/>
    </row>
    <row r="2336" spans="14:16" x14ac:dyDescent="0.3">
      <c r="N2336"/>
      <c r="O2336"/>
      <c r="P2336"/>
    </row>
    <row r="2337" spans="14:16" x14ac:dyDescent="0.3">
      <c r="N2337"/>
      <c r="O2337"/>
      <c r="P2337"/>
    </row>
    <row r="2338" spans="14:16" x14ac:dyDescent="0.3">
      <c r="N2338"/>
      <c r="O2338"/>
      <c r="P2338"/>
    </row>
    <row r="2339" spans="14:16" x14ac:dyDescent="0.3">
      <c r="N2339"/>
      <c r="O2339"/>
      <c r="P2339"/>
    </row>
    <row r="2340" spans="14:16" x14ac:dyDescent="0.3">
      <c r="N2340"/>
      <c r="O2340"/>
      <c r="P2340"/>
    </row>
    <row r="2341" spans="14:16" x14ac:dyDescent="0.3">
      <c r="N2341"/>
      <c r="O2341"/>
      <c r="P2341"/>
    </row>
    <row r="2342" spans="14:16" x14ac:dyDescent="0.3">
      <c r="N2342"/>
      <c r="O2342"/>
      <c r="P2342"/>
    </row>
    <row r="2343" spans="14:16" x14ac:dyDescent="0.3">
      <c r="N2343"/>
      <c r="O2343"/>
      <c r="P2343"/>
    </row>
    <row r="2344" spans="14:16" x14ac:dyDescent="0.3">
      <c r="N2344"/>
      <c r="O2344"/>
      <c r="P2344"/>
    </row>
    <row r="2345" spans="14:16" x14ac:dyDescent="0.3">
      <c r="N2345"/>
      <c r="O2345"/>
      <c r="P2345"/>
    </row>
    <row r="2346" spans="14:16" x14ac:dyDescent="0.3">
      <c r="N2346"/>
      <c r="O2346"/>
      <c r="P2346"/>
    </row>
    <row r="2347" spans="14:16" x14ac:dyDescent="0.3">
      <c r="N2347"/>
      <c r="O2347"/>
      <c r="P2347"/>
    </row>
    <row r="2348" spans="14:16" x14ac:dyDescent="0.3">
      <c r="N2348"/>
      <c r="O2348"/>
      <c r="P2348"/>
    </row>
    <row r="2349" spans="14:16" x14ac:dyDescent="0.3">
      <c r="N2349"/>
      <c r="O2349"/>
      <c r="P2349"/>
    </row>
    <row r="2350" spans="14:16" x14ac:dyDescent="0.3">
      <c r="N2350"/>
      <c r="O2350"/>
      <c r="P2350"/>
    </row>
    <row r="2351" spans="14:16" x14ac:dyDescent="0.3">
      <c r="N2351"/>
      <c r="O2351"/>
      <c r="P2351"/>
    </row>
    <row r="2352" spans="14:16" x14ac:dyDescent="0.3">
      <c r="N2352"/>
      <c r="O2352"/>
      <c r="P2352"/>
    </row>
    <row r="2353" spans="14:16" x14ac:dyDescent="0.3">
      <c r="N2353"/>
      <c r="O2353"/>
      <c r="P2353"/>
    </row>
    <row r="2354" spans="14:16" x14ac:dyDescent="0.3">
      <c r="N2354"/>
      <c r="O2354"/>
      <c r="P2354"/>
    </row>
    <row r="2355" spans="14:16" x14ac:dyDescent="0.3">
      <c r="N2355"/>
      <c r="O2355"/>
      <c r="P2355"/>
    </row>
    <row r="2356" spans="14:16" x14ac:dyDescent="0.3">
      <c r="N2356"/>
      <c r="O2356"/>
      <c r="P2356"/>
    </row>
    <row r="2357" spans="14:16" x14ac:dyDescent="0.3">
      <c r="N2357"/>
      <c r="O2357"/>
      <c r="P2357"/>
    </row>
    <row r="2358" spans="14:16" x14ac:dyDescent="0.3">
      <c r="N2358"/>
      <c r="O2358"/>
      <c r="P2358"/>
    </row>
    <row r="2359" spans="14:16" x14ac:dyDescent="0.3">
      <c r="N2359"/>
      <c r="O2359"/>
      <c r="P2359"/>
    </row>
    <row r="2360" spans="14:16" x14ac:dyDescent="0.3">
      <c r="N2360"/>
      <c r="O2360"/>
      <c r="P2360"/>
    </row>
    <row r="2361" spans="14:16" x14ac:dyDescent="0.3">
      <c r="N2361"/>
      <c r="O2361"/>
      <c r="P2361"/>
    </row>
    <row r="2362" spans="14:16" x14ac:dyDescent="0.3">
      <c r="N2362"/>
      <c r="O2362"/>
      <c r="P2362"/>
    </row>
    <row r="2363" spans="14:16" x14ac:dyDescent="0.3">
      <c r="N2363"/>
      <c r="O2363"/>
      <c r="P2363"/>
    </row>
    <row r="2364" spans="14:16" x14ac:dyDescent="0.3">
      <c r="N2364"/>
      <c r="O2364"/>
      <c r="P2364"/>
    </row>
    <row r="2365" spans="14:16" x14ac:dyDescent="0.3">
      <c r="N2365"/>
      <c r="O2365"/>
      <c r="P2365"/>
    </row>
    <row r="2366" spans="14:16" x14ac:dyDescent="0.3">
      <c r="N2366"/>
      <c r="O2366"/>
      <c r="P2366"/>
    </row>
    <row r="2367" spans="14:16" x14ac:dyDescent="0.3">
      <c r="N2367"/>
      <c r="O2367"/>
      <c r="P2367"/>
    </row>
    <row r="2368" spans="14:16" x14ac:dyDescent="0.3">
      <c r="N2368"/>
      <c r="O2368"/>
      <c r="P2368"/>
    </row>
    <row r="2369" spans="14:16" x14ac:dyDescent="0.3">
      <c r="N2369"/>
      <c r="O2369"/>
      <c r="P2369"/>
    </row>
    <row r="2370" spans="14:16" x14ac:dyDescent="0.3">
      <c r="N2370"/>
      <c r="O2370"/>
      <c r="P2370"/>
    </row>
    <row r="2371" spans="14:16" x14ac:dyDescent="0.3">
      <c r="N2371"/>
      <c r="O2371"/>
      <c r="P2371"/>
    </row>
    <row r="2372" spans="14:16" x14ac:dyDescent="0.3">
      <c r="N2372"/>
      <c r="O2372"/>
      <c r="P2372"/>
    </row>
    <row r="2373" spans="14:16" x14ac:dyDescent="0.3">
      <c r="N2373"/>
      <c r="O2373"/>
      <c r="P2373"/>
    </row>
    <row r="2374" spans="14:16" x14ac:dyDescent="0.3">
      <c r="N2374"/>
      <c r="O2374"/>
      <c r="P2374"/>
    </row>
    <row r="2375" spans="14:16" x14ac:dyDescent="0.3">
      <c r="N2375"/>
      <c r="O2375"/>
      <c r="P2375"/>
    </row>
    <row r="2376" spans="14:16" x14ac:dyDescent="0.3">
      <c r="N2376"/>
      <c r="O2376"/>
      <c r="P2376"/>
    </row>
    <row r="2377" spans="14:16" x14ac:dyDescent="0.3">
      <c r="N2377"/>
      <c r="O2377"/>
      <c r="P2377"/>
    </row>
    <row r="2378" spans="14:16" x14ac:dyDescent="0.3">
      <c r="N2378"/>
      <c r="O2378"/>
      <c r="P2378"/>
    </row>
    <row r="2379" spans="14:16" x14ac:dyDescent="0.3">
      <c r="N2379"/>
      <c r="O2379"/>
      <c r="P2379"/>
    </row>
    <row r="2380" spans="14:16" x14ac:dyDescent="0.3">
      <c r="N2380"/>
      <c r="O2380"/>
      <c r="P2380"/>
    </row>
    <row r="2381" spans="14:16" x14ac:dyDescent="0.3">
      <c r="N2381"/>
      <c r="O2381"/>
      <c r="P2381"/>
    </row>
    <row r="2382" spans="14:16" x14ac:dyDescent="0.3">
      <c r="N2382"/>
      <c r="O2382"/>
      <c r="P2382"/>
    </row>
    <row r="2383" spans="14:16" x14ac:dyDescent="0.3">
      <c r="N2383"/>
      <c r="O2383"/>
      <c r="P2383"/>
    </row>
    <row r="2384" spans="14:16" x14ac:dyDescent="0.3">
      <c r="N2384"/>
      <c r="O2384"/>
      <c r="P2384"/>
    </row>
    <row r="2385" spans="14:16" x14ac:dyDescent="0.3">
      <c r="N2385"/>
      <c r="O2385"/>
      <c r="P2385"/>
    </row>
    <row r="2386" spans="14:16" x14ac:dyDescent="0.3">
      <c r="N2386"/>
      <c r="O2386"/>
      <c r="P2386"/>
    </row>
    <row r="2387" spans="14:16" x14ac:dyDescent="0.3">
      <c r="N2387"/>
      <c r="O2387"/>
      <c r="P2387"/>
    </row>
    <row r="2388" spans="14:16" x14ac:dyDescent="0.3">
      <c r="N2388"/>
      <c r="O2388"/>
      <c r="P2388"/>
    </row>
    <row r="2389" spans="14:16" x14ac:dyDescent="0.3">
      <c r="N2389"/>
      <c r="O2389"/>
      <c r="P2389"/>
    </row>
    <row r="2390" spans="14:16" x14ac:dyDescent="0.3">
      <c r="N2390"/>
      <c r="O2390"/>
      <c r="P2390"/>
    </row>
    <row r="2391" spans="14:16" x14ac:dyDescent="0.3">
      <c r="N2391"/>
      <c r="O2391"/>
      <c r="P2391"/>
    </row>
    <row r="2392" spans="14:16" x14ac:dyDescent="0.3">
      <c r="N2392"/>
      <c r="O2392"/>
      <c r="P2392"/>
    </row>
    <row r="2393" spans="14:16" x14ac:dyDescent="0.3">
      <c r="N2393"/>
      <c r="O2393"/>
      <c r="P2393"/>
    </row>
    <row r="2394" spans="14:16" x14ac:dyDescent="0.3">
      <c r="N2394"/>
      <c r="O2394"/>
      <c r="P2394"/>
    </row>
    <row r="2395" spans="14:16" x14ac:dyDescent="0.3">
      <c r="N2395"/>
      <c r="O2395"/>
      <c r="P2395"/>
    </row>
    <row r="2396" spans="14:16" x14ac:dyDescent="0.3">
      <c r="N2396"/>
      <c r="O2396"/>
      <c r="P2396"/>
    </row>
    <row r="2397" spans="14:16" x14ac:dyDescent="0.3">
      <c r="N2397"/>
      <c r="O2397"/>
      <c r="P2397"/>
    </row>
    <row r="2398" spans="14:16" x14ac:dyDescent="0.3">
      <c r="N2398"/>
      <c r="O2398"/>
      <c r="P2398"/>
    </row>
    <row r="2399" spans="14:16" x14ac:dyDescent="0.3">
      <c r="N2399"/>
      <c r="O2399"/>
      <c r="P2399"/>
    </row>
    <row r="2400" spans="14:16" x14ac:dyDescent="0.3">
      <c r="N2400"/>
      <c r="O2400"/>
      <c r="P2400"/>
    </row>
    <row r="2401" spans="14:16" x14ac:dyDescent="0.3">
      <c r="N2401"/>
      <c r="O2401"/>
      <c r="P2401"/>
    </row>
    <row r="2402" spans="14:16" x14ac:dyDescent="0.3">
      <c r="N2402"/>
      <c r="O2402"/>
      <c r="P2402"/>
    </row>
    <row r="2403" spans="14:16" x14ac:dyDescent="0.3">
      <c r="N2403"/>
      <c r="O2403"/>
      <c r="P2403"/>
    </row>
    <row r="2404" spans="14:16" x14ac:dyDescent="0.3">
      <c r="N2404"/>
      <c r="O2404"/>
      <c r="P2404"/>
    </row>
    <row r="2405" spans="14:16" x14ac:dyDescent="0.3">
      <c r="N2405"/>
      <c r="O2405"/>
      <c r="P2405"/>
    </row>
    <row r="2406" spans="14:16" x14ac:dyDescent="0.3">
      <c r="N2406"/>
      <c r="O2406"/>
      <c r="P2406"/>
    </row>
    <row r="2407" spans="14:16" x14ac:dyDescent="0.3">
      <c r="N2407"/>
      <c r="O2407"/>
      <c r="P2407"/>
    </row>
    <row r="2408" spans="14:16" x14ac:dyDescent="0.3">
      <c r="N2408"/>
      <c r="O2408"/>
      <c r="P2408"/>
    </row>
    <row r="2409" spans="14:16" x14ac:dyDescent="0.3">
      <c r="N2409"/>
      <c r="O2409"/>
      <c r="P2409"/>
    </row>
    <row r="2410" spans="14:16" x14ac:dyDescent="0.3">
      <c r="N2410"/>
      <c r="O2410"/>
      <c r="P2410"/>
    </row>
    <row r="2411" spans="14:16" x14ac:dyDescent="0.3">
      <c r="N2411"/>
      <c r="O2411"/>
      <c r="P2411"/>
    </row>
    <row r="2412" spans="14:16" x14ac:dyDescent="0.3">
      <c r="N2412"/>
      <c r="O2412"/>
      <c r="P2412"/>
    </row>
    <row r="2413" spans="14:16" x14ac:dyDescent="0.3">
      <c r="N2413"/>
      <c r="O2413"/>
      <c r="P2413"/>
    </row>
    <row r="2414" spans="14:16" x14ac:dyDescent="0.3">
      <c r="N2414"/>
      <c r="O2414"/>
      <c r="P2414"/>
    </row>
    <row r="2415" spans="14:16" x14ac:dyDescent="0.3">
      <c r="N2415"/>
      <c r="O2415"/>
      <c r="P2415"/>
    </row>
    <row r="2416" spans="14:16" x14ac:dyDescent="0.3">
      <c r="N2416"/>
      <c r="O2416"/>
      <c r="P2416"/>
    </row>
    <row r="2417" spans="14:16" x14ac:dyDescent="0.3">
      <c r="N2417"/>
      <c r="O2417"/>
      <c r="P2417"/>
    </row>
    <row r="2418" spans="14:16" x14ac:dyDescent="0.3">
      <c r="N2418"/>
      <c r="O2418"/>
      <c r="P2418"/>
    </row>
    <row r="2419" spans="14:16" x14ac:dyDescent="0.3">
      <c r="N2419"/>
      <c r="O2419"/>
      <c r="P2419"/>
    </row>
    <row r="2420" spans="14:16" x14ac:dyDescent="0.3">
      <c r="N2420"/>
      <c r="O2420"/>
      <c r="P2420"/>
    </row>
    <row r="2421" spans="14:16" x14ac:dyDescent="0.3">
      <c r="N2421"/>
      <c r="O2421"/>
      <c r="P2421"/>
    </row>
    <row r="2422" spans="14:16" x14ac:dyDescent="0.3">
      <c r="N2422"/>
      <c r="O2422"/>
      <c r="P2422"/>
    </row>
    <row r="2423" spans="14:16" x14ac:dyDescent="0.3">
      <c r="N2423"/>
      <c r="O2423"/>
      <c r="P2423"/>
    </row>
    <row r="2424" spans="14:16" x14ac:dyDescent="0.3">
      <c r="N2424"/>
      <c r="O2424"/>
      <c r="P2424"/>
    </row>
    <row r="2425" spans="14:16" x14ac:dyDescent="0.3">
      <c r="N2425"/>
      <c r="O2425"/>
      <c r="P2425"/>
    </row>
    <row r="2426" spans="14:16" x14ac:dyDescent="0.3">
      <c r="N2426"/>
      <c r="O2426"/>
      <c r="P2426"/>
    </row>
    <row r="2427" spans="14:16" x14ac:dyDescent="0.3">
      <c r="N2427"/>
      <c r="O2427"/>
      <c r="P2427"/>
    </row>
    <row r="2428" spans="14:16" x14ac:dyDescent="0.3">
      <c r="N2428"/>
      <c r="O2428"/>
      <c r="P2428"/>
    </row>
    <row r="2429" spans="14:16" x14ac:dyDescent="0.3">
      <c r="N2429"/>
      <c r="O2429"/>
      <c r="P2429"/>
    </row>
    <row r="2430" spans="14:16" x14ac:dyDescent="0.3">
      <c r="N2430"/>
      <c r="O2430"/>
      <c r="P2430"/>
    </row>
    <row r="2431" spans="14:16" x14ac:dyDescent="0.3">
      <c r="N2431"/>
      <c r="O2431"/>
      <c r="P2431"/>
    </row>
    <row r="2432" spans="14:16" x14ac:dyDescent="0.3">
      <c r="N2432"/>
      <c r="O2432"/>
      <c r="P2432"/>
    </row>
    <row r="2433" spans="14:16" x14ac:dyDescent="0.3">
      <c r="N2433"/>
      <c r="O2433"/>
      <c r="P2433"/>
    </row>
    <row r="2434" spans="14:16" x14ac:dyDescent="0.3">
      <c r="N2434"/>
      <c r="O2434"/>
      <c r="P2434"/>
    </row>
    <row r="2435" spans="14:16" x14ac:dyDescent="0.3">
      <c r="N2435"/>
      <c r="O2435"/>
      <c r="P2435"/>
    </row>
    <row r="2436" spans="14:16" x14ac:dyDescent="0.3">
      <c r="N2436"/>
      <c r="O2436"/>
      <c r="P2436"/>
    </row>
    <row r="2437" spans="14:16" x14ac:dyDescent="0.3">
      <c r="N2437"/>
      <c r="O2437"/>
      <c r="P2437"/>
    </row>
    <row r="2438" spans="14:16" x14ac:dyDescent="0.3">
      <c r="N2438"/>
      <c r="O2438"/>
      <c r="P2438"/>
    </row>
    <row r="2439" spans="14:16" x14ac:dyDescent="0.3">
      <c r="N2439"/>
      <c r="O2439"/>
      <c r="P2439"/>
    </row>
    <row r="2440" spans="14:16" x14ac:dyDescent="0.3">
      <c r="N2440"/>
      <c r="O2440"/>
      <c r="P2440"/>
    </row>
    <row r="2441" spans="14:16" x14ac:dyDescent="0.3">
      <c r="N2441"/>
      <c r="O2441"/>
      <c r="P2441"/>
    </row>
    <row r="2442" spans="14:16" x14ac:dyDescent="0.3">
      <c r="N2442"/>
      <c r="O2442"/>
      <c r="P2442"/>
    </row>
    <row r="2443" spans="14:16" x14ac:dyDescent="0.3">
      <c r="N2443"/>
      <c r="O2443"/>
      <c r="P2443"/>
    </row>
    <row r="2444" spans="14:16" x14ac:dyDescent="0.3">
      <c r="N2444"/>
      <c r="O2444"/>
      <c r="P2444"/>
    </row>
    <row r="2445" spans="14:16" x14ac:dyDescent="0.3">
      <c r="N2445"/>
      <c r="O2445"/>
      <c r="P2445"/>
    </row>
    <row r="2446" spans="14:16" x14ac:dyDescent="0.3">
      <c r="N2446"/>
      <c r="O2446"/>
      <c r="P2446"/>
    </row>
    <row r="2447" spans="14:16" x14ac:dyDescent="0.3">
      <c r="N2447"/>
      <c r="O2447"/>
      <c r="P2447"/>
    </row>
    <row r="2448" spans="14:16" x14ac:dyDescent="0.3">
      <c r="N2448"/>
      <c r="O2448"/>
      <c r="P2448"/>
    </row>
    <row r="2449" spans="14:16" x14ac:dyDescent="0.3">
      <c r="N2449"/>
      <c r="O2449"/>
      <c r="P2449"/>
    </row>
    <row r="2450" spans="14:16" x14ac:dyDescent="0.3">
      <c r="N2450"/>
      <c r="O2450"/>
      <c r="P2450"/>
    </row>
    <row r="2451" spans="14:16" x14ac:dyDescent="0.3">
      <c r="N2451"/>
      <c r="O2451"/>
      <c r="P2451"/>
    </row>
    <row r="2452" spans="14:16" x14ac:dyDescent="0.3">
      <c r="N2452"/>
      <c r="O2452"/>
      <c r="P2452"/>
    </row>
    <row r="2453" spans="14:16" x14ac:dyDescent="0.3">
      <c r="N2453"/>
      <c r="O2453"/>
      <c r="P2453"/>
    </row>
    <row r="2454" spans="14:16" x14ac:dyDescent="0.3">
      <c r="N2454"/>
      <c r="O2454"/>
      <c r="P2454"/>
    </row>
    <row r="2455" spans="14:16" x14ac:dyDescent="0.3">
      <c r="N2455"/>
      <c r="O2455"/>
      <c r="P2455"/>
    </row>
    <row r="2456" spans="14:16" x14ac:dyDescent="0.3">
      <c r="N2456"/>
      <c r="O2456"/>
      <c r="P2456"/>
    </row>
    <row r="2457" spans="14:16" x14ac:dyDescent="0.3">
      <c r="N2457"/>
      <c r="O2457"/>
      <c r="P2457"/>
    </row>
    <row r="2458" spans="14:16" x14ac:dyDescent="0.3">
      <c r="N2458"/>
      <c r="O2458"/>
      <c r="P2458"/>
    </row>
    <row r="2459" spans="14:16" x14ac:dyDescent="0.3">
      <c r="N2459"/>
      <c r="O2459"/>
      <c r="P2459"/>
    </row>
    <row r="2460" spans="14:16" x14ac:dyDescent="0.3">
      <c r="N2460"/>
      <c r="O2460"/>
      <c r="P2460"/>
    </row>
    <row r="2461" spans="14:16" x14ac:dyDescent="0.3">
      <c r="N2461"/>
      <c r="O2461"/>
      <c r="P2461"/>
    </row>
    <row r="2462" spans="14:16" x14ac:dyDescent="0.3">
      <c r="N2462"/>
      <c r="O2462"/>
      <c r="P2462"/>
    </row>
    <row r="2463" spans="14:16" x14ac:dyDescent="0.3">
      <c r="N2463"/>
      <c r="O2463"/>
      <c r="P2463"/>
    </row>
    <row r="2464" spans="14:16" x14ac:dyDescent="0.3">
      <c r="N2464"/>
      <c r="O2464"/>
      <c r="P2464"/>
    </row>
    <row r="2465" spans="14:16" x14ac:dyDescent="0.3">
      <c r="N2465"/>
      <c r="O2465"/>
      <c r="P2465"/>
    </row>
    <row r="2466" spans="14:16" x14ac:dyDescent="0.3">
      <c r="N2466"/>
      <c r="O2466"/>
      <c r="P2466"/>
    </row>
    <row r="2467" spans="14:16" x14ac:dyDescent="0.3">
      <c r="N2467"/>
      <c r="O2467"/>
      <c r="P2467"/>
    </row>
    <row r="2468" spans="14:16" x14ac:dyDescent="0.3">
      <c r="N2468"/>
      <c r="O2468"/>
      <c r="P2468"/>
    </row>
    <row r="2469" spans="14:16" x14ac:dyDescent="0.3">
      <c r="N2469"/>
      <c r="O2469"/>
      <c r="P2469"/>
    </row>
    <row r="2470" spans="14:16" x14ac:dyDescent="0.3">
      <c r="N2470"/>
      <c r="O2470"/>
      <c r="P2470"/>
    </row>
    <row r="2471" spans="14:16" x14ac:dyDescent="0.3">
      <c r="N2471"/>
      <c r="O2471"/>
      <c r="P2471"/>
    </row>
    <row r="2472" spans="14:16" x14ac:dyDescent="0.3">
      <c r="N2472"/>
      <c r="O2472"/>
      <c r="P2472"/>
    </row>
    <row r="2473" spans="14:16" x14ac:dyDescent="0.3">
      <c r="N2473"/>
      <c r="O2473"/>
      <c r="P2473"/>
    </row>
    <row r="2474" spans="14:16" x14ac:dyDescent="0.3">
      <c r="N2474"/>
      <c r="O2474"/>
      <c r="P2474"/>
    </row>
    <row r="2475" spans="14:16" x14ac:dyDescent="0.3">
      <c r="N2475"/>
      <c r="O2475"/>
      <c r="P2475"/>
    </row>
    <row r="2476" spans="14:16" x14ac:dyDescent="0.3">
      <c r="N2476"/>
      <c r="O2476"/>
      <c r="P2476"/>
    </row>
    <row r="2477" spans="14:16" x14ac:dyDescent="0.3">
      <c r="N2477"/>
      <c r="O2477"/>
      <c r="P2477"/>
    </row>
    <row r="2478" spans="14:16" x14ac:dyDescent="0.3">
      <c r="N2478"/>
      <c r="O2478"/>
      <c r="P2478"/>
    </row>
    <row r="2479" spans="14:16" x14ac:dyDescent="0.3">
      <c r="N2479"/>
      <c r="O2479"/>
      <c r="P2479"/>
    </row>
    <row r="2480" spans="14:16" x14ac:dyDescent="0.3">
      <c r="N2480"/>
      <c r="O2480"/>
      <c r="P2480"/>
    </row>
    <row r="2481" spans="14:16" x14ac:dyDescent="0.3">
      <c r="N2481"/>
      <c r="O2481"/>
      <c r="P2481"/>
    </row>
    <row r="2482" spans="14:16" x14ac:dyDescent="0.3">
      <c r="N2482"/>
      <c r="O2482"/>
      <c r="P2482"/>
    </row>
    <row r="2483" spans="14:16" x14ac:dyDescent="0.3">
      <c r="N2483"/>
      <c r="O2483"/>
      <c r="P2483"/>
    </row>
    <row r="2484" spans="14:16" x14ac:dyDescent="0.3">
      <c r="N2484"/>
      <c r="O2484"/>
      <c r="P2484"/>
    </row>
    <row r="2485" spans="14:16" x14ac:dyDescent="0.3">
      <c r="N2485"/>
      <c r="O2485"/>
      <c r="P2485"/>
    </row>
    <row r="2486" spans="14:16" x14ac:dyDescent="0.3">
      <c r="N2486"/>
      <c r="O2486"/>
      <c r="P2486"/>
    </row>
    <row r="2487" spans="14:16" x14ac:dyDescent="0.3">
      <c r="N2487"/>
      <c r="O2487"/>
      <c r="P2487"/>
    </row>
    <row r="2488" spans="14:16" x14ac:dyDescent="0.3">
      <c r="N2488"/>
      <c r="O2488"/>
      <c r="P2488"/>
    </row>
    <row r="2489" spans="14:16" x14ac:dyDescent="0.3">
      <c r="N2489"/>
      <c r="O2489"/>
      <c r="P2489"/>
    </row>
    <row r="2490" spans="14:16" x14ac:dyDescent="0.3">
      <c r="N2490"/>
      <c r="O2490"/>
      <c r="P2490"/>
    </row>
    <row r="2491" spans="14:16" x14ac:dyDescent="0.3">
      <c r="N2491"/>
      <c r="O2491"/>
      <c r="P2491"/>
    </row>
    <row r="2492" spans="14:16" x14ac:dyDescent="0.3">
      <c r="N2492"/>
      <c r="O2492"/>
      <c r="P2492"/>
    </row>
    <row r="2493" spans="14:16" x14ac:dyDescent="0.3">
      <c r="N2493"/>
      <c r="O2493"/>
      <c r="P2493"/>
    </row>
    <row r="2494" spans="14:16" x14ac:dyDescent="0.3">
      <c r="N2494"/>
      <c r="O2494"/>
      <c r="P2494"/>
    </row>
    <row r="2495" spans="14:16" x14ac:dyDescent="0.3">
      <c r="N2495"/>
      <c r="O2495"/>
      <c r="P2495"/>
    </row>
    <row r="2496" spans="14:16" x14ac:dyDescent="0.3">
      <c r="N2496"/>
      <c r="O2496"/>
      <c r="P2496"/>
    </row>
    <row r="2497" spans="14:16" x14ac:dyDescent="0.3">
      <c r="N2497"/>
      <c r="O2497"/>
      <c r="P2497"/>
    </row>
    <row r="2498" spans="14:16" x14ac:dyDescent="0.3">
      <c r="N2498"/>
      <c r="O2498"/>
      <c r="P2498"/>
    </row>
    <row r="2499" spans="14:16" x14ac:dyDescent="0.3">
      <c r="N2499"/>
      <c r="O2499"/>
      <c r="P2499"/>
    </row>
    <row r="2500" spans="14:16" x14ac:dyDescent="0.3">
      <c r="N2500"/>
      <c r="O2500"/>
      <c r="P2500"/>
    </row>
    <row r="2501" spans="14:16" x14ac:dyDescent="0.3">
      <c r="N2501"/>
      <c r="O2501"/>
      <c r="P2501"/>
    </row>
    <row r="2502" spans="14:16" x14ac:dyDescent="0.3">
      <c r="N2502"/>
      <c r="O2502"/>
      <c r="P2502"/>
    </row>
    <row r="2503" spans="14:16" x14ac:dyDescent="0.3">
      <c r="N2503"/>
      <c r="O2503"/>
      <c r="P2503"/>
    </row>
    <row r="2504" spans="14:16" x14ac:dyDescent="0.3">
      <c r="N2504"/>
      <c r="O2504"/>
      <c r="P2504"/>
    </row>
    <row r="2505" spans="14:16" x14ac:dyDescent="0.3">
      <c r="N2505"/>
      <c r="O2505"/>
      <c r="P2505"/>
    </row>
    <row r="2506" spans="14:16" x14ac:dyDescent="0.3">
      <c r="N2506"/>
      <c r="O2506"/>
      <c r="P2506"/>
    </row>
    <row r="2507" spans="14:16" x14ac:dyDescent="0.3">
      <c r="N2507"/>
      <c r="O2507"/>
      <c r="P2507"/>
    </row>
    <row r="2508" spans="14:16" x14ac:dyDescent="0.3">
      <c r="N2508"/>
      <c r="O2508"/>
      <c r="P2508"/>
    </row>
    <row r="2509" spans="14:16" x14ac:dyDescent="0.3">
      <c r="N2509"/>
      <c r="O2509"/>
      <c r="P2509"/>
    </row>
    <row r="2510" spans="14:16" x14ac:dyDescent="0.3">
      <c r="N2510"/>
      <c r="O2510"/>
      <c r="P2510"/>
    </row>
    <row r="2511" spans="14:16" x14ac:dyDescent="0.3">
      <c r="N2511"/>
      <c r="O2511"/>
      <c r="P2511"/>
    </row>
    <row r="2512" spans="14:16" x14ac:dyDescent="0.3">
      <c r="N2512"/>
      <c r="O2512"/>
      <c r="P2512"/>
    </row>
    <row r="2513" spans="14:16" x14ac:dyDescent="0.3">
      <c r="N2513"/>
      <c r="O2513"/>
      <c r="P2513"/>
    </row>
    <row r="2514" spans="14:16" x14ac:dyDescent="0.3">
      <c r="N2514"/>
      <c r="O2514"/>
      <c r="P2514"/>
    </row>
    <row r="2515" spans="14:16" x14ac:dyDescent="0.3">
      <c r="N2515"/>
      <c r="O2515"/>
      <c r="P2515"/>
    </row>
    <row r="2516" spans="14:16" x14ac:dyDescent="0.3">
      <c r="N2516"/>
      <c r="O2516"/>
      <c r="P2516"/>
    </row>
    <row r="2517" spans="14:16" x14ac:dyDescent="0.3">
      <c r="N2517"/>
      <c r="O2517"/>
      <c r="P2517"/>
    </row>
    <row r="2518" spans="14:16" x14ac:dyDescent="0.3">
      <c r="N2518"/>
      <c r="O2518"/>
      <c r="P2518"/>
    </row>
    <row r="2519" spans="14:16" x14ac:dyDescent="0.3">
      <c r="N2519"/>
      <c r="O2519"/>
      <c r="P2519"/>
    </row>
    <row r="2520" spans="14:16" x14ac:dyDescent="0.3">
      <c r="N2520"/>
      <c r="O2520"/>
      <c r="P2520"/>
    </row>
    <row r="2521" spans="14:16" x14ac:dyDescent="0.3">
      <c r="N2521"/>
      <c r="O2521"/>
      <c r="P2521"/>
    </row>
    <row r="2522" spans="14:16" x14ac:dyDescent="0.3">
      <c r="N2522"/>
      <c r="O2522"/>
      <c r="P2522"/>
    </row>
    <row r="2523" spans="14:16" x14ac:dyDescent="0.3">
      <c r="N2523"/>
      <c r="O2523"/>
      <c r="P2523"/>
    </row>
    <row r="2524" spans="14:16" x14ac:dyDescent="0.3">
      <c r="N2524"/>
      <c r="O2524"/>
      <c r="P2524"/>
    </row>
    <row r="2525" spans="14:16" x14ac:dyDescent="0.3">
      <c r="N2525"/>
      <c r="O2525"/>
      <c r="P2525"/>
    </row>
    <row r="2526" spans="14:16" x14ac:dyDescent="0.3">
      <c r="N2526"/>
      <c r="O2526"/>
      <c r="P2526"/>
    </row>
    <row r="2527" spans="14:16" x14ac:dyDescent="0.3">
      <c r="N2527"/>
      <c r="O2527"/>
      <c r="P2527"/>
    </row>
    <row r="2528" spans="14:16" x14ac:dyDescent="0.3">
      <c r="N2528"/>
      <c r="O2528"/>
      <c r="P2528"/>
    </row>
    <row r="2529" spans="14:16" x14ac:dyDescent="0.3">
      <c r="N2529"/>
      <c r="O2529"/>
      <c r="P2529"/>
    </row>
    <row r="2530" spans="14:16" x14ac:dyDescent="0.3">
      <c r="N2530"/>
      <c r="O2530"/>
      <c r="P2530"/>
    </row>
    <row r="2531" spans="14:16" x14ac:dyDescent="0.3">
      <c r="N2531"/>
      <c r="O2531"/>
      <c r="P2531"/>
    </row>
    <row r="2532" spans="14:16" x14ac:dyDescent="0.3">
      <c r="N2532"/>
      <c r="O2532"/>
      <c r="P2532"/>
    </row>
    <row r="2533" spans="14:16" x14ac:dyDescent="0.3">
      <c r="N2533"/>
      <c r="O2533"/>
      <c r="P2533"/>
    </row>
    <row r="2534" spans="14:16" x14ac:dyDescent="0.3">
      <c r="N2534"/>
      <c r="O2534"/>
      <c r="P2534"/>
    </row>
    <row r="2535" spans="14:16" x14ac:dyDescent="0.3">
      <c r="N2535"/>
      <c r="O2535"/>
      <c r="P2535"/>
    </row>
    <row r="2536" spans="14:16" x14ac:dyDescent="0.3">
      <c r="N2536"/>
      <c r="O2536"/>
      <c r="P2536"/>
    </row>
    <row r="2537" spans="14:16" x14ac:dyDescent="0.3">
      <c r="N2537"/>
      <c r="O2537"/>
      <c r="P2537"/>
    </row>
    <row r="2538" spans="14:16" x14ac:dyDescent="0.3">
      <c r="N2538"/>
      <c r="O2538"/>
      <c r="P2538"/>
    </row>
    <row r="2539" spans="14:16" x14ac:dyDescent="0.3">
      <c r="N2539"/>
      <c r="O2539"/>
      <c r="P2539"/>
    </row>
    <row r="2540" spans="14:16" x14ac:dyDescent="0.3">
      <c r="N2540"/>
      <c r="O2540"/>
      <c r="P2540"/>
    </row>
    <row r="2541" spans="14:16" x14ac:dyDescent="0.3">
      <c r="N2541"/>
      <c r="O2541"/>
      <c r="P2541"/>
    </row>
    <row r="2542" spans="14:16" x14ac:dyDescent="0.3">
      <c r="N2542"/>
      <c r="O2542"/>
      <c r="P2542"/>
    </row>
    <row r="2543" spans="14:16" x14ac:dyDescent="0.3">
      <c r="N2543"/>
      <c r="O2543"/>
      <c r="P2543"/>
    </row>
    <row r="2544" spans="14:16" x14ac:dyDescent="0.3">
      <c r="N2544"/>
      <c r="O2544"/>
      <c r="P2544"/>
    </row>
    <row r="2545" spans="14:16" x14ac:dyDescent="0.3">
      <c r="N2545"/>
      <c r="O2545"/>
      <c r="P2545"/>
    </row>
    <row r="2546" spans="14:16" x14ac:dyDescent="0.3">
      <c r="N2546"/>
      <c r="O2546"/>
      <c r="P2546"/>
    </row>
    <row r="2547" spans="14:16" x14ac:dyDescent="0.3">
      <c r="N2547"/>
      <c r="O2547"/>
      <c r="P2547"/>
    </row>
    <row r="2548" spans="14:16" x14ac:dyDescent="0.3">
      <c r="N2548"/>
      <c r="O2548"/>
      <c r="P2548"/>
    </row>
    <row r="2549" spans="14:16" x14ac:dyDescent="0.3">
      <c r="N2549"/>
      <c r="O2549"/>
      <c r="P2549"/>
    </row>
    <row r="2550" spans="14:16" x14ac:dyDescent="0.3">
      <c r="N2550"/>
      <c r="O2550"/>
      <c r="P2550"/>
    </row>
    <row r="2551" spans="14:16" x14ac:dyDescent="0.3">
      <c r="N2551"/>
      <c r="O2551"/>
      <c r="P2551"/>
    </row>
    <row r="2552" spans="14:16" x14ac:dyDescent="0.3">
      <c r="N2552"/>
      <c r="O2552"/>
      <c r="P2552"/>
    </row>
    <row r="2553" spans="14:16" x14ac:dyDescent="0.3">
      <c r="N2553"/>
      <c r="O2553"/>
      <c r="P2553"/>
    </row>
    <row r="2554" spans="14:16" x14ac:dyDescent="0.3">
      <c r="N2554"/>
      <c r="O2554"/>
      <c r="P2554"/>
    </row>
    <row r="2555" spans="14:16" x14ac:dyDescent="0.3">
      <c r="N2555"/>
      <c r="O2555"/>
      <c r="P2555"/>
    </row>
    <row r="2556" spans="14:16" x14ac:dyDescent="0.3">
      <c r="N2556"/>
      <c r="O2556"/>
      <c r="P2556"/>
    </row>
    <row r="2557" spans="14:16" x14ac:dyDescent="0.3">
      <c r="N2557"/>
      <c r="O2557"/>
      <c r="P2557"/>
    </row>
    <row r="2558" spans="14:16" x14ac:dyDescent="0.3">
      <c r="N2558"/>
      <c r="O2558"/>
      <c r="P2558"/>
    </row>
    <row r="2559" spans="14:16" x14ac:dyDescent="0.3">
      <c r="N2559"/>
      <c r="O2559"/>
      <c r="P2559"/>
    </row>
    <row r="2560" spans="14:16" x14ac:dyDescent="0.3">
      <c r="N2560"/>
      <c r="O2560"/>
      <c r="P2560"/>
    </row>
    <row r="2561" spans="14:16" x14ac:dyDescent="0.3">
      <c r="N2561"/>
      <c r="O2561"/>
      <c r="P2561"/>
    </row>
    <row r="2562" spans="14:16" x14ac:dyDescent="0.3">
      <c r="N2562"/>
      <c r="O2562"/>
      <c r="P2562"/>
    </row>
    <row r="2563" spans="14:16" x14ac:dyDescent="0.3">
      <c r="N2563"/>
      <c r="O2563"/>
      <c r="P2563"/>
    </row>
    <row r="2564" spans="14:16" x14ac:dyDescent="0.3">
      <c r="N2564"/>
      <c r="O2564"/>
      <c r="P2564"/>
    </row>
    <row r="2565" spans="14:16" x14ac:dyDescent="0.3">
      <c r="N2565"/>
      <c r="O2565"/>
      <c r="P2565"/>
    </row>
    <row r="2566" spans="14:16" x14ac:dyDescent="0.3">
      <c r="N2566"/>
      <c r="O2566"/>
      <c r="P2566"/>
    </row>
    <row r="2567" spans="14:16" x14ac:dyDescent="0.3">
      <c r="N2567"/>
      <c r="O2567"/>
      <c r="P2567"/>
    </row>
    <row r="2568" spans="14:16" x14ac:dyDescent="0.3">
      <c r="N2568"/>
      <c r="O2568"/>
      <c r="P2568"/>
    </row>
    <row r="2569" spans="14:16" x14ac:dyDescent="0.3">
      <c r="N2569"/>
      <c r="O2569"/>
      <c r="P2569"/>
    </row>
    <row r="2570" spans="14:16" x14ac:dyDescent="0.3">
      <c r="N2570"/>
      <c r="O2570"/>
      <c r="P2570"/>
    </row>
    <row r="2571" spans="14:16" x14ac:dyDescent="0.3">
      <c r="N2571"/>
      <c r="O2571"/>
      <c r="P2571"/>
    </row>
    <row r="2572" spans="14:16" x14ac:dyDescent="0.3">
      <c r="N2572"/>
      <c r="O2572"/>
      <c r="P2572"/>
    </row>
    <row r="2573" spans="14:16" x14ac:dyDescent="0.3">
      <c r="N2573"/>
      <c r="O2573"/>
      <c r="P2573"/>
    </row>
    <row r="2574" spans="14:16" x14ac:dyDescent="0.3">
      <c r="N2574"/>
      <c r="O2574"/>
      <c r="P2574"/>
    </row>
    <row r="2575" spans="14:16" x14ac:dyDescent="0.3">
      <c r="N2575"/>
      <c r="O2575"/>
      <c r="P2575"/>
    </row>
    <row r="2576" spans="14:16" x14ac:dyDescent="0.3">
      <c r="N2576"/>
      <c r="O2576"/>
      <c r="P2576"/>
    </row>
    <row r="2577" spans="14:16" x14ac:dyDescent="0.3">
      <c r="N2577"/>
      <c r="O2577"/>
      <c r="P2577"/>
    </row>
    <row r="2578" spans="14:16" x14ac:dyDescent="0.3">
      <c r="N2578"/>
      <c r="O2578"/>
      <c r="P2578"/>
    </row>
    <row r="2579" spans="14:16" x14ac:dyDescent="0.3">
      <c r="N2579"/>
      <c r="O2579"/>
      <c r="P2579"/>
    </row>
    <row r="2580" spans="14:16" x14ac:dyDescent="0.3">
      <c r="N2580"/>
      <c r="O2580"/>
      <c r="P2580"/>
    </row>
    <row r="2581" spans="14:16" x14ac:dyDescent="0.3">
      <c r="N2581"/>
      <c r="O2581"/>
      <c r="P2581"/>
    </row>
    <row r="2582" spans="14:16" x14ac:dyDescent="0.3">
      <c r="N2582"/>
      <c r="O2582"/>
      <c r="P2582"/>
    </row>
    <row r="2583" spans="14:16" x14ac:dyDescent="0.3">
      <c r="N2583"/>
      <c r="O2583"/>
      <c r="P2583"/>
    </row>
    <row r="2584" spans="14:16" x14ac:dyDescent="0.3">
      <c r="N2584"/>
      <c r="O2584"/>
      <c r="P2584"/>
    </row>
    <row r="2585" spans="14:16" x14ac:dyDescent="0.3">
      <c r="N2585"/>
      <c r="O2585"/>
      <c r="P2585"/>
    </row>
    <row r="2586" spans="14:16" x14ac:dyDescent="0.3">
      <c r="N2586"/>
      <c r="O2586"/>
      <c r="P2586"/>
    </row>
    <row r="2587" spans="14:16" x14ac:dyDescent="0.3">
      <c r="N2587"/>
      <c r="O2587"/>
      <c r="P2587"/>
    </row>
    <row r="2588" spans="14:16" x14ac:dyDescent="0.3">
      <c r="N2588"/>
      <c r="O2588"/>
      <c r="P2588"/>
    </row>
    <row r="2589" spans="14:16" x14ac:dyDescent="0.3">
      <c r="N2589"/>
      <c r="O2589"/>
      <c r="P2589"/>
    </row>
    <row r="2590" spans="14:16" x14ac:dyDescent="0.3">
      <c r="N2590"/>
      <c r="O2590"/>
      <c r="P2590"/>
    </row>
    <row r="2591" spans="14:16" x14ac:dyDescent="0.3">
      <c r="N2591"/>
      <c r="O2591"/>
      <c r="P2591"/>
    </row>
    <row r="2592" spans="14:16" x14ac:dyDescent="0.3">
      <c r="N2592"/>
      <c r="O2592"/>
      <c r="P2592"/>
    </row>
    <row r="2593" spans="14:16" x14ac:dyDescent="0.3">
      <c r="N2593"/>
      <c r="O2593"/>
      <c r="P2593"/>
    </row>
    <row r="2594" spans="14:16" x14ac:dyDescent="0.3">
      <c r="N2594"/>
      <c r="O2594"/>
      <c r="P2594"/>
    </row>
    <row r="2595" spans="14:16" x14ac:dyDescent="0.3">
      <c r="N2595"/>
      <c r="O2595"/>
      <c r="P2595"/>
    </row>
    <row r="2596" spans="14:16" x14ac:dyDescent="0.3">
      <c r="N2596"/>
      <c r="O2596"/>
      <c r="P2596"/>
    </row>
    <row r="2597" spans="14:16" x14ac:dyDescent="0.3">
      <c r="N2597"/>
      <c r="O2597"/>
      <c r="P2597"/>
    </row>
    <row r="2598" spans="14:16" x14ac:dyDescent="0.3">
      <c r="N2598"/>
      <c r="O2598"/>
      <c r="P2598"/>
    </row>
    <row r="2599" spans="14:16" x14ac:dyDescent="0.3">
      <c r="N2599"/>
      <c r="O2599"/>
      <c r="P2599"/>
    </row>
    <row r="2600" spans="14:16" x14ac:dyDescent="0.3">
      <c r="N2600"/>
      <c r="O2600"/>
      <c r="P2600"/>
    </row>
    <row r="2601" spans="14:16" x14ac:dyDescent="0.3">
      <c r="N2601"/>
      <c r="O2601"/>
      <c r="P2601"/>
    </row>
    <row r="2602" spans="14:16" x14ac:dyDescent="0.3">
      <c r="N2602"/>
      <c r="O2602"/>
      <c r="P2602"/>
    </row>
    <row r="2603" spans="14:16" x14ac:dyDescent="0.3">
      <c r="N2603"/>
      <c r="O2603"/>
      <c r="P2603"/>
    </row>
    <row r="2604" spans="14:16" x14ac:dyDescent="0.3">
      <c r="N2604"/>
      <c r="O2604"/>
      <c r="P2604"/>
    </row>
    <row r="2605" spans="14:16" x14ac:dyDescent="0.3">
      <c r="N2605"/>
      <c r="O2605"/>
      <c r="P2605"/>
    </row>
    <row r="2606" spans="14:16" x14ac:dyDescent="0.3">
      <c r="N2606"/>
      <c r="O2606"/>
      <c r="P2606"/>
    </row>
    <row r="2607" spans="14:16" x14ac:dyDescent="0.3">
      <c r="N2607"/>
      <c r="O2607"/>
      <c r="P2607"/>
    </row>
    <row r="2608" spans="14:16" x14ac:dyDescent="0.3">
      <c r="N2608"/>
      <c r="O2608"/>
      <c r="P2608"/>
    </row>
    <row r="2609" spans="14:16" x14ac:dyDescent="0.3">
      <c r="N2609"/>
      <c r="O2609"/>
      <c r="P2609"/>
    </row>
    <row r="2610" spans="14:16" x14ac:dyDescent="0.3">
      <c r="N2610"/>
      <c r="O2610"/>
      <c r="P2610"/>
    </row>
    <row r="2611" spans="14:16" x14ac:dyDescent="0.3">
      <c r="N2611"/>
      <c r="O2611"/>
      <c r="P2611"/>
    </row>
    <row r="2612" spans="14:16" x14ac:dyDescent="0.3">
      <c r="N2612"/>
      <c r="O2612"/>
      <c r="P2612"/>
    </row>
    <row r="2613" spans="14:16" x14ac:dyDescent="0.3">
      <c r="N2613"/>
      <c r="O2613"/>
      <c r="P2613"/>
    </row>
    <row r="2614" spans="14:16" x14ac:dyDescent="0.3">
      <c r="N2614"/>
      <c r="O2614"/>
      <c r="P2614"/>
    </row>
    <row r="2615" spans="14:16" x14ac:dyDescent="0.3">
      <c r="N2615"/>
      <c r="O2615"/>
      <c r="P2615"/>
    </row>
    <row r="2616" spans="14:16" x14ac:dyDescent="0.3">
      <c r="N2616"/>
      <c r="O2616"/>
      <c r="P2616"/>
    </row>
    <row r="2617" spans="14:16" x14ac:dyDescent="0.3">
      <c r="N2617"/>
      <c r="O2617"/>
      <c r="P2617"/>
    </row>
    <row r="2618" spans="14:16" x14ac:dyDescent="0.3">
      <c r="N2618"/>
      <c r="O2618"/>
      <c r="P2618"/>
    </row>
    <row r="2619" spans="14:16" x14ac:dyDescent="0.3">
      <c r="N2619"/>
      <c r="O2619"/>
      <c r="P2619"/>
    </row>
    <row r="2620" spans="14:16" x14ac:dyDescent="0.3">
      <c r="N2620"/>
      <c r="O2620"/>
      <c r="P2620"/>
    </row>
    <row r="2621" spans="14:16" x14ac:dyDescent="0.3">
      <c r="N2621"/>
      <c r="O2621"/>
      <c r="P2621"/>
    </row>
    <row r="2622" spans="14:16" x14ac:dyDescent="0.3">
      <c r="N2622"/>
      <c r="O2622"/>
      <c r="P2622"/>
    </row>
    <row r="2623" spans="14:16" x14ac:dyDescent="0.3">
      <c r="N2623"/>
      <c r="O2623"/>
      <c r="P2623"/>
    </row>
    <row r="2624" spans="14:16" x14ac:dyDescent="0.3">
      <c r="N2624"/>
      <c r="O2624"/>
      <c r="P2624"/>
    </row>
    <row r="2625" spans="14:16" x14ac:dyDescent="0.3">
      <c r="N2625"/>
      <c r="O2625"/>
      <c r="P2625"/>
    </row>
    <row r="2626" spans="14:16" x14ac:dyDescent="0.3">
      <c r="N2626"/>
      <c r="O2626"/>
      <c r="P2626"/>
    </row>
    <row r="2627" spans="14:16" x14ac:dyDescent="0.3">
      <c r="N2627"/>
      <c r="O2627"/>
      <c r="P2627"/>
    </row>
    <row r="2628" spans="14:16" x14ac:dyDescent="0.3">
      <c r="N2628"/>
      <c r="O2628"/>
      <c r="P2628"/>
    </row>
    <row r="2629" spans="14:16" x14ac:dyDescent="0.3">
      <c r="N2629"/>
      <c r="O2629"/>
      <c r="P2629"/>
    </row>
    <row r="2630" spans="14:16" x14ac:dyDescent="0.3">
      <c r="N2630"/>
      <c r="O2630"/>
      <c r="P2630"/>
    </row>
    <row r="2631" spans="14:16" x14ac:dyDescent="0.3">
      <c r="N2631"/>
      <c r="O2631"/>
      <c r="P2631"/>
    </row>
    <row r="2632" spans="14:16" x14ac:dyDescent="0.3">
      <c r="N2632"/>
      <c r="O2632"/>
      <c r="P2632"/>
    </row>
    <row r="2633" spans="14:16" x14ac:dyDescent="0.3">
      <c r="N2633"/>
      <c r="O2633"/>
      <c r="P2633"/>
    </row>
    <row r="2634" spans="14:16" x14ac:dyDescent="0.3">
      <c r="N2634"/>
      <c r="O2634"/>
      <c r="P2634"/>
    </row>
    <row r="2635" spans="14:16" x14ac:dyDescent="0.3">
      <c r="N2635"/>
      <c r="O2635"/>
      <c r="P2635"/>
    </row>
    <row r="2636" spans="14:16" x14ac:dyDescent="0.3">
      <c r="N2636"/>
      <c r="O2636"/>
      <c r="P2636"/>
    </row>
    <row r="2637" spans="14:16" x14ac:dyDescent="0.3">
      <c r="N2637"/>
      <c r="O2637"/>
      <c r="P2637"/>
    </row>
    <row r="2638" spans="14:16" x14ac:dyDescent="0.3">
      <c r="N2638"/>
      <c r="O2638"/>
      <c r="P2638"/>
    </row>
    <row r="2639" spans="14:16" x14ac:dyDescent="0.3">
      <c r="N2639"/>
      <c r="O2639"/>
      <c r="P2639"/>
    </row>
    <row r="2640" spans="14:16" x14ac:dyDescent="0.3">
      <c r="N2640"/>
      <c r="O2640"/>
      <c r="P2640"/>
    </row>
    <row r="2641" spans="14:16" x14ac:dyDescent="0.3">
      <c r="N2641"/>
      <c r="O2641"/>
      <c r="P2641"/>
    </row>
    <row r="2642" spans="14:16" x14ac:dyDescent="0.3">
      <c r="N2642"/>
      <c r="O2642"/>
      <c r="P2642"/>
    </row>
    <row r="2643" spans="14:16" x14ac:dyDescent="0.3">
      <c r="N2643"/>
      <c r="O2643"/>
      <c r="P2643"/>
    </row>
    <row r="2644" spans="14:16" x14ac:dyDescent="0.3">
      <c r="N2644"/>
      <c r="O2644"/>
      <c r="P2644"/>
    </row>
    <row r="2645" spans="14:16" x14ac:dyDescent="0.3">
      <c r="N2645"/>
      <c r="O2645"/>
      <c r="P2645"/>
    </row>
    <row r="2646" spans="14:16" x14ac:dyDescent="0.3">
      <c r="N2646"/>
      <c r="O2646"/>
      <c r="P2646"/>
    </row>
    <row r="2647" spans="14:16" x14ac:dyDescent="0.3">
      <c r="N2647"/>
      <c r="O2647"/>
      <c r="P2647"/>
    </row>
    <row r="2648" spans="14:16" x14ac:dyDescent="0.3">
      <c r="N2648"/>
      <c r="O2648"/>
      <c r="P2648"/>
    </row>
    <row r="2649" spans="14:16" x14ac:dyDescent="0.3">
      <c r="N2649"/>
      <c r="O2649"/>
      <c r="P2649"/>
    </row>
    <row r="2650" spans="14:16" x14ac:dyDescent="0.3">
      <c r="N2650"/>
      <c r="O2650"/>
      <c r="P2650"/>
    </row>
    <row r="2651" spans="14:16" x14ac:dyDescent="0.3">
      <c r="N2651"/>
      <c r="O2651"/>
      <c r="P2651"/>
    </row>
    <row r="2652" spans="14:16" x14ac:dyDescent="0.3">
      <c r="N2652"/>
      <c r="O2652"/>
      <c r="P2652"/>
    </row>
    <row r="2653" spans="14:16" x14ac:dyDescent="0.3">
      <c r="N2653"/>
      <c r="O2653"/>
      <c r="P2653"/>
    </row>
    <row r="2654" spans="14:16" x14ac:dyDescent="0.3">
      <c r="N2654"/>
      <c r="O2654"/>
      <c r="P2654"/>
    </row>
    <row r="2655" spans="14:16" x14ac:dyDescent="0.3">
      <c r="N2655"/>
      <c r="O2655"/>
      <c r="P2655"/>
    </row>
    <row r="2656" spans="14:16" x14ac:dyDescent="0.3">
      <c r="N2656"/>
      <c r="O2656"/>
      <c r="P2656"/>
    </row>
    <row r="2657" spans="14:16" x14ac:dyDescent="0.3">
      <c r="N2657"/>
      <c r="O2657"/>
      <c r="P2657"/>
    </row>
    <row r="2658" spans="14:16" x14ac:dyDescent="0.3">
      <c r="N2658"/>
      <c r="O2658"/>
      <c r="P2658"/>
    </row>
    <row r="2659" spans="14:16" x14ac:dyDescent="0.3">
      <c r="N2659"/>
      <c r="O2659"/>
      <c r="P2659"/>
    </row>
    <row r="2660" spans="14:16" x14ac:dyDescent="0.3">
      <c r="N2660"/>
      <c r="O2660"/>
      <c r="P2660"/>
    </row>
    <row r="2661" spans="14:16" x14ac:dyDescent="0.3">
      <c r="N2661"/>
      <c r="O2661"/>
      <c r="P2661"/>
    </row>
    <row r="2662" spans="14:16" x14ac:dyDescent="0.3">
      <c r="N2662"/>
      <c r="O2662"/>
      <c r="P2662"/>
    </row>
    <row r="2663" spans="14:16" x14ac:dyDescent="0.3">
      <c r="N2663"/>
      <c r="O2663"/>
      <c r="P2663"/>
    </row>
    <row r="2664" spans="14:16" x14ac:dyDescent="0.3">
      <c r="N2664"/>
      <c r="O2664"/>
      <c r="P2664"/>
    </row>
    <row r="2665" spans="14:16" x14ac:dyDescent="0.3">
      <c r="N2665"/>
      <c r="O2665"/>
      <c r="P2665"/>
    </row>
    <row r="2666" spans="14:16" x14ac:dyDescent="0.3">
      <c r="N2666"/>
      <c r="O2666"/>
      <c r="P2666"/>
    </row>
    <row r="2667" spans="14:16" x14ac:dyDescent="0.3">
      <c r="N2667"/>
      <c r="O2667"/>
      <c r="P2667"/>
    </row>
    <row r="2668" spans="14:16" x14ac:dyDescent="0.3">
      <c r="N2668"/>
      <c r="O2668"/>
      <c r="P2668"/>
    </row>
    <row r="2669" spans="14:16" x14ac:dyDescent="0.3">
      <c r="N2669"/>
      <c r="O2669"/>
      <c r="P2669"/>
    </row>
    <row r="2670" spans="14:16" x14ac:dyDescent="0.3">
      <c r="N2670"/>
      <c r="O2670"/>
      <c r="P2670"/>
    </row>
    <row r="2671" spans="14:16" x14ac:dyDescent="0.3">
      <c r="N2671"/>
      <c r="O2671"/>
      <c r="P2671"/>
    </row>
    <row r="2672" spans="14:16" x14ac:dyDescent="0.3">
      <c r="N2672"/>
      <c r="O2672"/>
      <c r="P2672"/>
    </row>
    <row r="2673" spans="14:16" x14ac:dyDescent="0.3">
      <c r="N2673"/>
      <c r="O2673"/>
      <c r="P2673"/>
    </row>
    <row r="2674" spans="14:16" x14ac:dyDescent="0.3">
      <c r="N2674"/>
      <c r="O2674"/>
      <c r="P2674"/>
    </row>
    <row r="2675" spans="14:16" x14ac:dyDescent="0.3">
      <c r="N2675"/>
      <c r="O2675"/>
      <c r="P2675"/>
    </row>
    <row r="2676" spans="14:16" x14ac:dyDescent="0.3">
      <c r="N2676"/>
      <c r="O2676"/>
      <c r="P2676"/>
    </row>
    <row r="2677" spans="14:16" x14ac:dyDescent="0.3">
      <c r="N2677"/>
      <c r="O2677"/>
      <c r="P2677"/>
    </row>
    <row r="2678" spans="14:16" x14ac:dyDescent="0.3">
      <c r="N2678"/>
      <c r="O2678"/>
      <c r="P2678"/>
    </row>
    <row r="2679" spans="14:16" x14ac:dyDescent="0.3">
      <c r="N2679"/>
      <c r="O2679"/>
      <c r="P2679"/>
    </row>
    <row r="2680" spans="14:16" x14ac:dyDescent="0.3">
      <c r="N2680"/>
      <c r="O2680"/>
      <c r="P2680"/>
    </row>
    <row r="2681" spans="14:16" x14ac:dyDescent="0.3">
      <c r="N2681"/>
      <c r="O2681"/>
      <c r="P2681"/>
    </row>
    <row r="2682" spans="14:16" x14ac:dyDescent="0.3">
      <c r="N2682"/>
      <c r="O2682"/>
      <c r="P2682"/>
    </row>
    <row r="2683" spans="14:16" x14ac:dyDescent="0.3">
      <c r="N2683"/>
      <c r="O2683"/>
      <c r="P2683"/>
    </row>
    <row r="2684" spans="14:16" x14ac:dyDescent="0.3">
      <c r="N2684"/>
      <c r="O2684"/>
      <c r="P2684"/>
    </row>
    <row r="2685" spans="14:16" x14ac:dyDescent="0.3">
      <c r="N2685"/>
      <c r="O2685"/>
      <c r="P2685"/>
    </row>
    <row r="2686" spans="14:16" x14ac:dyDescent="0.3">
      <c r="N2686"/>
      <c r="O2686"/>
      <c r="P2686"/>
    </row>
    <row r="2687" spans="14:16" x14ac:dyDescent="0.3">
      <c r="N2687"/>
      <c r="O2687"/>
      <c r="P2687"/>
    </row>
    <row r="2688" spans="14:16" x14ac:dyDescent="0.3">
      <c r="N2688"/>
      <c r="O2688"/>
      <c r="P2688"/>
    </row>
    <row r="2689" spans="14:16" x14ac:dyDescent="0.3">
      <c r="N2689"/>
      <c r="O2689"/>
      <c r="P2689"/>
    </row>
    <row r="2690" spans="14:16" x14ac:dyDescent="0.3">
      <c r="N2690"/>
      <c r="O2690"/>
      <c r="P2690"/>
    </row>
    <row r="2691" spans="14:16" x14ac:dyDescent="0.3">
      <c r="N2691"/>
      <c r="O2691"/>
      <c r="P2691"/>
    </row>
    <row r="2692" spans="14:16" x14ac:dyDescent="0.3">
      <c r="N2692"/>
      <c r="O2692"/>
      <c r="P2692"/>
    </row>
    <row r="2693" spans="14:16" x14ac:dyDescent="0.3">
      <c r="N2693"/>
      <c r="O2693"/>
      <c r="P2693"/>
    </row>
    <row r="2694" spans="14:16" x14ac:dyDescent="0.3">
      <c r="N2694"/>
      <c r="O2694"/>
      <c r="P2694"/>
    </row>
    <row r="2695" spans="14:16" x14ac:dyDescent="0.3">
      <c r="N2695"/>
      <c r="O2695"/>
      <c r="P2695"/>
    </row>
    <row r="2696" spans="14:16" x14ac:dyDescent="0.3">
      <c r="N2696"/>
      <c r="O2696"/>
      <c r="P2696"/>
    </row>
    <row r="2697" spans="14:16" x14ac:dyDescent="0.3">
      <c r="N2697"/>
      <c r="O2697"/>
      <c r="P2697"/>
    </row>
    <row r="2698" spans="14:16" x14ac:dyDescent="0.3">
      <c r="N2698"/>
      <c r="O2698"/>
      <c r="P2698"/>
    </row>
    <row r="2699" spans="14:16" x14ac:dyDescent="0.3">
      <c r="N2699"/>
      <c r="O2699"/>
      <c r="P2699"/>
    </row>
    <row r="2700" spans="14:16" x14ac:dyDescent="0.3">
      <c r="N2700"/>
      <c r="O2700"/>
      <c r="P2700"/>
    </row>
    <row r="2701" spans="14:16" x14ac:dyDescent="0.3">
      <c r="N2701"/>
      <c r="O2701"/>
      <c r="P2701"/>
    </row>
    <row r="2702" spans="14:16" x14ac:dyDescent="0.3">
      <c r="N2702"/>
      <c r="O2702"/>
      <c r="P2702"/>
    </row>
    <row r="2703" spans="14:16" x14ac:dyDescent="0.3">
      <c r="N2703"/>
      <c r="O2703"/>
      <c r="P2703"/>
    </row>
    <row r="2704" spans="14:16" x14ac:dyDescent="0.3">
      <c r="N2704"/>
      <c r="O2704"/>
      <c r="P2704"/>
    </row>
    <row r="2705" spans="14:16" x14ac:dyDescent="0.3">
      <c r="N2705"/>
      <c r="O2705"/>
      <c r="P2705"/>
    </row>
    <row r="2706" spans="14:16" x14ac:dyDescent="0.3">
      <c r="N2706"/>
      <c r="O2706"/>
      <c r="P2706"/>
    </row>
    <row r="2707" spans="14:16" x14ac:dyDescent="0.3">
      <c r="N2707"/>
      <c r="O2707"/>
      <c r="P2707"/>
    </row>
    <row r="2708" spans="14:16" x14ac:dyDescent="0.3">
      <c r="N2708"/>
      <c r="O2708"/>
      <c r="P2708"/>
    </row>
    <row r="2709" spans="14:16" x14ac:dyDescent="0.3">
      <c r="N2709"/>
      <c r="O2709"/>
      <c r="P2709"/>
    </row>
    <row r="2710" spans="14:16" x14ac:dyDescent="0.3">
      <c r="N2710"/>
      <c r="O2710"/>
      <c r="P2710"/>
    </row>
    <row r="2711" spans="14:16" x14ac:dyDescent="0.3">
      <c r="N2711"/>
      <c r="O2711"/>
      <c r="P2711"/>
    </row>
    <row r="2712" spans="14:16" x14ac:dyDescent="0.3">
      <c r="N2712"/>
      <c r="O2712"/>
      <c r="P2712"/>
    </row>
    <row r="2713" spans="14:16" x14ac:dyDescent="0.3">
      <c r="N2713"/>
      <c r="O2713"/>
      <c r="P2713"/>
    </row>
    <row r="2714" spans="14:16" x14ac:dyDescent="0.3">
      <c r="N2714"/>
      <c r="O2714"/>
      <c r="P2714"/>
    </row>
    <row r="2715" spans="14:16" x14ac:dyDescent="0.3">
      <c r="N2715"/>
      <c r="O2715"/>
      <c r="P2715"/>
    </row>
    <row r="2716" spans="14:16" x14ac:dyDescent="0.3">
      <c r="N2716"/>
      <c r="O2716"/>
      <c r="P2716"/>
    </row>
    <row r="2717" spans="14:16" x14ac:dyDescent="0.3">
      <c r="N2717"/>
      <c r="O2717"/>
      <c r="P2717"/>
    </row>
    <row r="2718" spans="14:16" x14ac:dyDescent="0.3">
      <c r="N2718"/>
      <c r="O2718"/>
      <c r="P2718"/>
    </row>
    <row r="2719" spans="14:16" x14ac:dyDescent="0.3">
      <c r="N2719"/>
      <c r="O2719"/>
      <c r="P2719"/>
    </row>
    <row r="2720" spans="14:16" x14ac:dyDescent="0.3">
      <c r="N2720"/>
      <c r="O2720"/>
      <c r="P2720"/>
    </row>
    <row r="2721" spans="14:16" x14ac:dyDescent="0.3">
      <c r="N2721"/>
      <c r="O2721"/>
      <c r="P2721"/>
    </row>
    <row r="2722" spans="14:16" x14ac:dyDescent="0.3">
      <c r="N2722"/>
      <c r="O2722"/>
      <c r="P2722"/>
    </row>
    <row r="2723" spans="14:16" x14ac:dyDescent="0.3">
      <c r="N2723"/>
      <c r="O2723"/>
      <c r="P2723"/>
    </row>
    <row r="2724" spans="14:16" x14ac:dyDescent="0.3">
      <c r="N2724"/>
      <c r="O2724"/>
      <c r="P2724"/>
    </row>
    <row r="2725" spans="14:16" x14ac:dyDescent="0.3">
      <c r="N2725"/>
      <c r="O2725"/>
      <c r="P2725"/>
    </row>
    <row r="2726" spans="14:16" x14ac:dyDescent="0.3">
      <c r="N2726"/>
      <c r="O2726"/>
      <c r="P2726"/>
    </row>
    <row r="2727" spans="14:16" x14ac:dyDescent="0.3">
      <c r="N2727"/>
      <c r="O2727"/>
      <c r="P2727"/>
    </row>
    <row r="2728" spans="14:16" x14ac:dyDescent="0.3">
      <c r="N2728"/>
      <c r="O2728"/>
      <c r="P2728"/>
    </row>
    <row r="2729" spans="14:16" x14ac:dyDescent="0.3">
      <c r="N2729"/>
      <c r="O2729"/>
      <c r="P2729"/>
    </row>
    <row r="2730" spans="14:16" x14ac:dyDescent="0.3">
      <c r="N2730"/>
      <c r="O2730"/>
      <c r="P2730"/>
    </row>
    <row r="2731" spans="14:16" x14ac:dyDescent="0.3">
      <c r="N2731"/>
      <c r="O2731"/>
      <c r="P2731"/>
    </row>
    <row r="2732" spans="14:16" x14ac:dyDescent="0.3">
      <c r="N2732"/>
      <c r="O2732"/>
      <c r="P2732"/>
    </row>
    <row r="2733" spans="14:16" x14ac:dyDescent="0.3">
      <c r="N2733"/>
      <c r="O2733"/>
      <c r="P2733"/>
    </row>
    <row r="2734" spans="14:16" x14ac:dyDescent="0.3">
      <c r="N2734"/>
      <c r="O2734"/>
      <c r="P2734"/>
    </row>
    <row r="2735" spans="14:16" x14ac:dyDescent="0.3">
      <c r="N2735"/>
      <c r="O2735"/>
      <c r="P2735"/>
    </row>
    <row r="2736" spans="14:16" x14ac:dyDescent="0.3">
      <c r="N2736"/>
      <c r="O2736"/>
      <c r="P2736"/>
    </row>
    <row r="2737" spans="14:16" x14ac:dyDescent="0.3">
      <c r="N2737"/>
      <c r="O2737"/>
      <c r="P2737"/>
    </row>
    <row r="2738" spans="14:16" x14ac:dyDescent="0.3">
      <c r="N2738"/>
      <c r="O2738"/>
      <c r="P2738"/>
    </row>
    <row r="2739" spans="14:16" x14ac:dyDescent="0.3">
      <c r="N2739"/>
      <c r="O2739"/>
      <c r="P2739"/>
    </row>
    <row r="2740" spans="14:16" x14ac:dyDescent="0.3">
      <c r="N2740"/>
      <c r="O2740"/>
      <c r="P2740"/>
    </row>
    <row r="2741" spans="14:16" x14ac:dyDescent="0.3">
      <c r="N2741"/>
      <c r="O2741"/>
      <c r="P2741"/>
    </row>
    <row r="2742" spans="14:16" x14ac:dyDescent="0.3">
      <c r="N2742"/>
      <c r="O2742"/>
      <c r="P2742"/>
    </row>
    <row r="2743" spans="14:16" x14ac:dyDescent="0.3">
      <c r="N2743"/>
      <c r="O2743"/>
      <c r="P2743"/>
    </row>
    <row r="2744" spans="14:16" x14ac:dyDescent="0.3">
      <c r="N2744"/>
      <c r="O2744"/>
      <c r="P2744"/>
    </row>
    <row r="2745" spans="14:16" x14ac:dyDescent="0.3">
      <c r="N2745"/>
      <c r="O2745"/>
      <c r="P2745"/>
    </row>
    <row r="2746" spans="14:16" x14ac:dyDescent="0.3">
      <c r="N2746"/>
      <c r="O2746"/>
      <c r="P2746"/>
    </row>
    <row r="2747" spans="14:16" x14ac:dyDescent="0.3">
      <c r="N2747"/>
      <c r="O2747"/>
      <c r="P2747"/>
    </row>
    <row r="2748" spans="14:16" x14ac:dyDescent="0.3">
      <c r="N2748"/>
      <c r="O2748"/>
      <c r="P2748"/>
    </row>
    <row r="2749" spans="14:16" x14ac:dyDescent="0.3">
      <c r="N2749"/>
      <c r="O2749"/>
      <c r="P2749"/>
    </row>
    <row r="2750" spans="14:16" x14ac:dyDescent="0.3">
      <c r="N2750"/>
      <c r="O2750"/>
      <c r="P2750"/>
    </row>
    <row r="2751" spans="14:16" x14ac:dyDescent="0.3">
      <c r="N2751"/>
      <c r="O2751"/>
      <c r="P2751"/>
    </row>
    <row r="2752" spans="14:16" x14ac:dyDescent="0.3">
      <c r="N2752"/>
      <c r="O2752"/>
      <c r="P2752"/>
    </row>
    <row r="2753" spans="14:16" x14ac:dyDescent="0.3">
      <c r="N2753"/>
      <c r="O2753"/>
      <c r="P2753"/>
    </row>
    <row r="2754" spans="14:16" x14ac:dyDescent="0.3">
      <c r="N2754"/>
      <c r="O2754"/>
      <c r="P2754"/>
    </row>
    <row r="2755" spans="14:16" x14ac:dyDescent="0.3">
      <c r="N2755"/>
      <c r="O2755"/>
      <c r="P2755"/>
    </row>
    <row r="2756" spans="14:16" x14ac:dyDescent="0.3">
      <c r="N2756"/>
      <c r="O2756"/>
      <c r="P2756"/>
    </row>
    <row r="2757" spans="14:16" x14ac:dyDescent="0.3">
      <c r="N2757"/>
      <c r="O2757"/>
      <c r="P2757"/>
    </row>
    <row r="2758" spans="14:16" x14ac:dyDescent="0.3">
      <c r="N2758"/>
      <c r="O2758"/>
      <c r="P2758"/>
    </row>
    <row r="2759" spans="14:16" x14ac:dyDescent="0.3">
      <c r="N2759"/>
      <c r="O2759"/>
      <c r="P2759"/>
    </row>
    <row r="2760" spans="14:16" x14ac:dyDescent="0.3">
      <c r="N2760"/>
      <c r="O2760"/>
      <c r="P2760"/>
    </row>
    <row r="2761" spans="14:16" x14ac:dyDescent="0.3">
      <c r="N2761"/>
      <c r="O2761"/>
      <c r="P2761"/>
    </row>
    <row r="2762" spans="14:16" x14ac:dyDescent="0.3">
      <c r="N2762"/>
      <c r="O2762"/>
      <c r="P2762"/>
    </row>
    <row r="2763" spans="14:16" x14ac:dyDescent="0.3">
      <c r="N2763"/>
      <c r="O2763"/>
      <c r="P2763"/>
    </row>
    <row r="2764" spans="14:16" x14ac:dyDescent="0.3">
      <c r="N2764"/>
      <c r="O2764"/>
      <c r="P2764"/>
    </row>
    <row r="2765" spans="14:16" x14ac:dyDescent="0.3">
      <c r="N2765"/>
      <c r="O2765"/>
      <c r="P2765"/>
    </row>
    <row r="2766" spans="14:16" x14ac:dyDescent="0.3">
      <c r="N2766"/>
      <c r="O2766"/>
      <c r="P2766"/>
    </row>
    <row r="2767" spans="14:16" x14ac:dyDescent="0.3">
      <c r="N2767"/>
      <c r="O2767"/>
      <c r="P2767"/>
    </row>
    <row r="2768" spans="14:16" x14ac:dyDescent="0.3">
      <c r="N2768"/>
      <c r="O2768"/>
      <c r="P2768"/>
    </row>
    <row r="2769" spans="14:16" x14ac:dyDescent="0.3">
      <c r="N2769"/>
      <c r="O2769"/>
      <c r="P2769"/>
    </row>
    <row r="2770" spans="14:16" x14ac:dyDescent="0.3">
      <c r="N2770"/>
      <c r="O2770"/>
      <c r="P2770"/>
    </row>
    <row r="2771" spans="14:16" x14ac:dyDescent="0.3">
      <c r="N2771"/>
      <c r="O2771"/>
      <c r="P2771"/>
    </row>
    <row r="2772" spans="14:16" x14ac:dyDescent="0.3">
      <c r="N2772"/>
      <c r="O2772"/>
      <c r="P2772"/>
    </row>
    <row r="2773" spans="14:16" x14ac:dyDescent="0.3">
      <c r="N2773"/>
      <c r="O2773"/>
      <c r="P2773"/>
    </row>
    <row r="2774" spans="14:16" x14ac:dyDescent="0.3">
      <c r="N2774"/>
      <c r="O2774"/>
      <c r="P2774"/>
    </row>
    <row r="2775" spans="14:16" x14ac:dyDescent="0.3">
      <c r="N2775"/>
      <c r="O2775"/>
      <c r="P2775"/>
    </row>
    <row r="2776" spans="14:16" x14ac:dyDescent="0.3">
      <c r="N2776"/>
      <c r="O2776"/>
      <c r="P2776"/>
    </row>
    <row r="2777" spans="14:16" x14ac:dyDescent="0.3">
      <c r="N2777"/>
      <c r="O2777"/>
      <c r="P2777"/>
    </row>
    <row r="2778" spans="14:16" x14ac:dyDescent="0.3">
      <c r="N2778"/>
      <c r="O2778"/>
      <c r="P2778"/>
    </row>
    <row r="2779" spans="14:16" x14ac:dyDescent="0.3">
      <c r="N2779"/>
      <c r="O2779"/>
      <c r="P2779"/>
    </row>
    <row r="2780" spans="14:16" x14ac:dyDescent="0.3">
      <c r="N2780"/>
      <c r="O2780"/>
      <c r="P2780"/>
    </row>
    <row r="2781" spans="14:16" x14ac:dyDescent="0.3">
      <c r="N2781"/>
      <c r="O2781"/>
      <c r="P2781"/>
    </row>
    <row r="2782" spans="14:16" x14ac:dyDescent="0.3">
      <c r="N2782"/>
      <c r="O2782"/>
      <c r="P2782"/>
    </row>
    <row r="2783" spans="14:16" x14ac:dyDescent="0.3">
      <c r="N2783"/>
      <c r="O2783"/>
      <c r="P2783"/>
    </row>
    <row r="2784" spans="14:16" x14ac:dyDescent="0.3">
      <c r="N2784"/>
      <c r="O2784"/>
      <c r="P2784"/>
    </row>
    <row r="2785" spans="14:16" x14ac:dyDescent="0.3">
      <c r="N2785"/>
      <c r="O2785"/>
      <c r="P2785"/>
    </row>
    <row r="2786" spans="14:16" x14ac:dyDescent="0.3">
      <c r="N2786"/>
      <c r="O2786"/>
      <c r="P2786"/>
    </row>
    <row r="2787" spans="14:16" x14ac:dyDescent="0.3">
      <c r="N2787"/>
      <c r="O2787"/>
      <c r="P2787"/>
    </row>
    <row r="2788" spans="14:16" x14ac:dyDescent="0.3">
      <c r="N2788"/>
      <c r="O2788"/>
      <c r="P2788"/>
    </row>
    <row r="2789" spans="14:16" x14ac:dyDescent="0.3">
      <c r="N2789"/>
      <c r="O2789"/>
      <c r="P2789"/>
    </row>
    <row r="2790" spans="14:16" x14ac:dyDescent="0.3">
      <c r="N2790"/>
      <c r="O2790"/>
      <c r="P2790"/>
    </row>
    <row r="2791" spans="14:16" x14ac:dyDescent="0.3">
      <c r="N2791"/>
      <c r="O2791"/>
      <c r="P2791"/>
    </row>
    <row r="2792" spans="14:16" x14ac:dyDescent="0.3">
      <c r="N2792"/>
      <c r="O2792"/>
      <c r="P2792"/>
    </row>
    <row r="2793" spans="14:16" x14ac:dyDescent="0.3">
      <c r="N2793"/>
      <c r="O2793"/>
      <c r="P2793"/>
    </row>
    <row r="2794" spans="14:16" x14ac:dyDescent="0.3">
      <c r="N2794"/>
      <c r="O2794"/>
      <c r="P2794"/>
    </row>
    <row r="2795" spans="14:16" x14ac:dyDescent="0.3">
      <c r="N2795"/>
      <c r="O2795"/>
      <c r="P2795"/>
    </row>
    <row r="2796" spans="14:16" x14ac:dyDescent="0.3">
      <c r="N2796"/>
      <c r="O2796"/>
      <c r="P2796"/>
    </row>
    <row r="2797" spans="14:16" x14ac:dyDescent="0.3">
      <c r="N2797"/>
      <c r="O2797"/>
      <c r="P2797"/>
    </row>
    <row r="2798" spans="14:16" x14ac:dyDescent="0.3">
      <c r="N2798"/>
      <c r="O2798"/>
      <c r="P2798"/>
    </row>
    <row r="2799" spans="14:16" x14ac:dyDescent="0.3">
      <c r="N2799"/>
      <c r="O2799"/>
      <c r="P2799"/>
    </row>
    <row r="2800" spans="14:16" x14ac:dyDescent="0.3">
      <c r="N2800"/>
      <c r="O2800"/>
      <c r="P2800"/>
    </row>
    <row r="2801" spans="14:16" x14ac:dyDescent="0.3">
      <c r="N2801"/>
      <c r="O2801"/>
      <c r="P2801"/>
    </row>
    <row r="2802" spans="14:16" x14ac:dyDescent="0.3">
      <c r="N2802"/>
      <c r="O2802"/>
      <c r="P2802"/>
    </row>
    <row r="2803" spans="14:16" x14ac:dyDescent="0.3">
      <c r="N2803"/>
      <c r="O2803"/>
      <c r="P2803"/>
    </row>
    <row r="2804" spans="14:16" x14ac:dyDescent="0.3">
      <c r="N2804"/>
      <c r="O2804"/>
      <c r="P2804"/>
    </row>
    <row r="2805" spans="14:16" x14ac:dyDescent="0.3">
      <c r="N2805"/>
      <c r="O2805"/>
      <c r="P2805"/>
    </row>
    <row r="2806" spans="14:16" x14ac:dyDescent="0.3">
      <c r="N2806"/>
      <c r="O2806"/>
      <c r="P2806"/>
    </row>
    <row r="2807" spans="14:16" x14ac:dyDescent="0.3">
      <c r="N2807"/>
      <c r="O2807"/>
      <c r="P2807"/>
    </row>
    <row r="2808" spans="14:16" x14ac:dyDescent="0.3">
      <c r="N2808"/>
      <c r="O2808"/>
      <c r="P2808"/>
    </row>
    <row r="2809" spans="14:16" x14ac:dyDescent="0.3">
      <c r="N2809"/>
      <c r="O2809"/>
      <c r="P2809"/>
    </row>
    <row r="2810" spans="14:16" x14ac:dyDescent="0.3">
      <c r="N2810"/>
      <c r="O2810"/>
      <c r="P2810"/>
    </row>
    <row r="2811" spans="14:16" x14ac:dyDescent="0.3">
      <c r="N2811"/>
      <c r="O2811"/>
      <c r="P2811"/>
    </row>
    <row r="2812" spans="14:16" x14ac:dyDescent="0.3">
      <c r="N2812"/>
      <c r="O2812"/>
      <c r="P2812"/>
    </row>
    <row r="2813" spans="14:16" x14ac:dyDescent="0.3">
      <c r="N2813"/>
      <c r="O2813"/>
      <c r="P2813"/>
    </row>
    <row r="2814" spans="14:16" x14ac:dyDescent="0.3">
      <c r="N2814"/>
      <c r="O2814"/>
      <c r="P2814"/>
    </row>
    <row r="2815" spans="14:16" x14ac:dyDescent="0.3">
      <c r="N2815"/>
      <c r="O2815"/>
      <c r="P2815"/>
    </row>
    <row r="2816" spans="14:16" x14ac:dyDescent="0.3">
      <c r="N2816"/>
      <c r="O2816"/>
      <c r="P2816"/>
    </row>
    <row r="2817" spans="14:16" x14ac:dyDescent="0.3">
      <c r="N2817"/>
      <c r="O2817"/>
      <c r="P2817"/>
    </row>
    <row r="2818" spans="14:16" x14ac:dyDescent="0.3">
      <c r="N2818"/>
      <c r="O2818"/>
      <c r="P2818"/>
    </row>
    <row r="2819" spans="14:16" x14ac:dyDescent="0.3">
      <c r="N2819"/>
      <c r="O2819"/>
      <c r="P2819"/>
    </row>
    <row r="2820" spans="14:16" x14ac:dyDescent="0.3">
      <c r="N2820"/>
      <c r="O2820"/>
      <c r="P2820"/>
    </row>
    <row r="2821" spans="14:16" x14ac:dyDescent="0.3">
      <c r="N2821"/>
      <c r="O2821"/>
      <c r="P2821"/>
    </row>
    <row r="2822" spans="14:16" x14ac:dyDescent="0.3">
      <c r="N2822"/>
      <c r="O2822"/>
      <c r="P2822"/>
    </row>
    <row r="2823" spans="14:16" x14ac:dyDescent="0.3">
      <c r="N2823"/>
      <c r="O2823"/>
      <c r="P2823"/>
    </row>
    <row r="2824" spans="14:16" x14ac:dyDescent="0.3">
      <c r="N2824"/>
      <c r="O2824"/>
      <c r="P2824"/>
    </row>
    <row r="2825" spans="14:16" x14ac:dyDescent="0.3">
      <c r="N2825"/>
      <c r="O2825"/>
      <c r="P2825"/>
    </row>
    <row r="2826" spans="14:16" x14ac:dyDescent="0.3">
      <c r="N2826"/>
      <c r="O2826"/>
      <c r="P2826"/>
    </row>
    <row r="2827" spans="14:16" x14ac:dyDescent="0.3">
      <c r="N2827"/>
      <c r="O2827"/>
      <c r="P2827"/>
    </row>
    <row r="2828" spans="14:16" x14ac:dyDescent="0.3">
      <c r="N2828"/>
      <c r="O2828"/>
      <c r="P2828"/>
    </row>
    <row r="2829" spans="14:16" x14ac:dyDescent="0.3">
      <c r="N2829"/>
      <c r="O2829"/>
      <c r="P2829"/>
    </row>
    <row r="2830" spans="14:16" x14ac:dyDescent="0.3">
      <c r="N2830"/>
      <c r="O2830"/>
      <c r="P2830"/>
    </row>
    <row r="2831" spans="14:16" x14ac:dyDescent="0.3">
      <c r="N2831"/>
      <c r="O2831"/>
      <c r="P2831"/>
    </row>
    <row r="2832" spans="14:16" x14ac:dyDescent="0.3">
      <c r="N2832"/>
      <c r="O2832"/>
      <c r="P2832"/>
    </row>
    <row r="2833" spans="14:16" x14ac:dyDescent="0.3">
      <c r="N2833"/>
      <c r="O2833"/>
      <c r="P2833"/>
    </row>
    <row r="2834" spans="14:16" x14ac:dyDescent="0.3">
      <c r="N2834"/>
      <c r="O2834"/>
      <c r="P2834"/>
    </row>
    <row r="2835" spans="14:16" x14ac:dyDescent="0.3">
      <c r="N2835"/>
      <c r="O2835"/>
      <c r="P2835"/>
    </row>
    <row r="2836" spans="14:16" x14ac:dyDescent="0.3">
      <c r="N2836"/>
      <c r="O2836"/>
      <c r="P2836"/>
    </row>
    <row r="2837" spans="14:16" x14ac:dyDescent="0.3">
      <c r="N2837"/>
      <c r="O2837"/>
      <c r="P2837"/>
    </row>
    <row r="2838" spans="14:16" x14ac:dyDescent="0.3">
      <c r="N2838"/>
      <c r="O2838"/>
      <c r="P2838"/>
    </row>
    <row r="2839" spans="14:16" x14ac:dyDescent="0.3">
      <c r="N2839"/>
      <c r="O2839"/>
      <c r="P2839"/>
    </row>
    <row r="2840" spans="14:16" x14ac:dyDescent="0.3">
      <c r="N2840"/>
      <c r="O2840"/>
      <c r="P2840"/>
    </row>
    <row r="2841" spans="14:16" x14ac:dyDescent="0.3">
      <c r="N2841"/>
      <c r="O2841"/>
      <c r="P2841"/>
    </row>
    <row r="2842" spans="14:16" x14ac:dyDescent="0.3">
      <c r="N2842"/>
      <c r="O2842"/>
      <c r="P2842"/>
    </row>
    <row r="2843" spans="14:16" x14ac:dyDescent="0.3">
      <c r="N2843"/>
      <c r="O2843"/>
      <c r="P2843"/>
    </row>
    <row r="2844" spans="14:16" x14ac:dyDescent="0.3">
      <c r="N2844"/>
      <c r="O2844"/>
      <c r="P2844"/>
    </row>
    <row r="2845" spans="14:16" x14ac:dyDescent="0.3">
      <c r="N2845"/>
      <c r="O2845"/>
      <c r="P2845"/>
    </row>
    <row r="2846" spans="14:16" x14ac:dyDescent="0.3">
      <c r="N2846"/>
      <c r="O2846"/>
      <c r="P2846"/>
    </row>
    <row r="2847" spans="14:16" x14ac:dyDescent="0.3">
      <c r="N2847"/>
      <c r="O2847"/>
      <c r="P2847"/>
    </row>
    <row r="2848" spans="14:16" x14ac:dyDescent="0.3">
      <c r="N2848"/>
      <c r="O2848"/>
      <c r="P2848"/>
    </row>
    <row r="2849" spans="14:16" x14ac:dyDescent="0.3">
      <c r="N2849"/>
      <c r="O2849"/>
      <c r="P2849"/>
    </row>
    <row r="2850" spans="14:16" x14ac:dyDescent="0.3">
      <c r="N2850"/>
      <c r="O2850"/>
      <c r="P2850"/>
    </row>
    <row r="2851" spans="14:16" x14ac:dyDescent="0.3">
      <c r="N2851"/>
      <c r="O2851"/>
      <c r="P2851"/>
    </row>
    <row r="2852" spans="14:16" x14ac:dyDescent="0.3">
      <c r="N2852"/>
      <c r="O2852"/>
      <c r="P2852"/>
    </row>
    <row r="2853" spans="14:16" x14ac:dyDescent="0.3">
      <c r="N2853"/>
      <c r="O2853"/>
      <c r="P2853"/>
    </row>
    <row r="2854" spans="14:16" x14ac:dyDescent="0.3">
      <c r="N2854"/>
      <c r="O2854"/>
      <c r="P2854"/>
    </row>
    <row r="2855" spans="14:16" x14ac:dyDescent="0.3">
      <c r="N2855"/>
      <c r="O2855"/>
      <c r="P2855"/>
    </row>
    <row r="2856" spans="14:16" x14ac:dyDescent="0.3">
      <c r="N2856"/>
      <c r="O2856"/>
      <c r="P2856"/>
    </row>
    <row r="2857" spans="14:16" x14ac:dyDescent="0.3">
      <c r="N2857"/>
      <c r="O2857"/>
      <c r="P2857"/>
    </row>
    <row r="2858" spans="14:16" x14ac:dyDescent="0.3">
      <c r="N2858"/>
      <c r="O2858"/>
      <c r="P2858"/>
    </row>
    <row r="2859" spans="14:16" x14ac:dyDescent="0.3">
      <c r="N2859"/>
      <c r="O2859"/>
      <c r="P2859"/>
    </row>
    <row r="2860" spans="14:16" x14ac:dyDescent="0.3">
      <c r="N2860"/>
      <c r="O2860"/>
      <c r="P2860"/>
    </row>
    <row r="2861" spans="14:16" x14ac:dyDescent="0.3">
      <c r="N2861"/>
      <c r="O2861"/>
      <c r="P2861"/>
    </row>
    <row r="2862" spans="14:16" x14ac:dyDescent="0.3">
      <c r="N2862"/>
      <c r="O2862"/>
      <c r="P2862"/>
    </row>
    <row r="2863" spans="14:16" x14ac:dyDescent="0.3">
      <c r="N2863"/>
      <c r="O2863"/>
      <c r="P2863"/>
    </row>
    <row r="2864" spans="14:16" x14ac:dyDescent="0.3">
      <c r="N2864"/>
      <c r="O2864"/>
      <c r="P2864"/>
    </row>
    <row r="2865" spans="14:16" x14ac:dyDescent="0.3">
      <c r="N2865"/>
      <c r="O2865"/>
      <c r="P2865"/>
    </row>
    <row r="2866" spans="14:16" x14ac:dyDescent="0.3">
      <c r="N2866"/>
      <c r="O2866"/>
      <c r="P2866"/>
    </row>
    <row r="2867" spans="14:16" x14ac:dyDescent="0.3">
      <c r="N2867"/>
      <c r="O2867"/>
      <c r="P2867"/>
    </row>
    <row r="2868" spans="14:16" x14ac:dyDescent="0.3">
      <c r="N2868"/>
      <c r="O2868"/>
      <c r="P2868"/>
    </row>
    <row r="2869" spans="14:16" x14ac:dyDescent="0.3">
      <c r="N2869"/>
      <c r="O2869"/>
      <c r="P2869"/>
    </row>
    <row r="2870" spans="14:16" x14ac:dyDescent="0.3">
      <c r="N2870"/>
      <c r="O2870"/>
      <c r="P2870"/>
    </row>
    <row r="2871" spans="14:16" x14ac:dyDescent="0.3">
      <c r="N2871"/>
      <c r="O2871"/>
      <c r="P2871"/>
    </row>
    <row r="2872" spans="14:16" x14ac:dyDescent="0.3">
      <c r="N2872"/>
      <c r="O2872"/>
      <c r="P2872"/>
    </row>
    <row r="2873" spans="14:16" x14ac:dyDescent="0.3">
      <c r="N2873"/>
      <c r="O2873"/>
      <c r="P2873"/>
    </row>
    <row r="2874" spans="14:16" x14ac:dyDescent="0.3">
      <c r="N2874"/>
      <c r="O2874"/>
      <c r="P2874"/>
    </row>
    <row r="2875" spans="14:16" x14ac:dyDescent="0.3">
      <c r="N2875"/>
      <c r="O2875"/>
      <c r="P2875"/>
    </row>
    <row r="2876" spans="14:16" x14ac:dyDescent="0.3">
      <c r="N2876"/>
      <c r="O2876"/>
      <c r="P2876"/>
    </row>
    <row r="2877" spans="14:16" x14ac:dyDescent="0.3">
      <c r="N2877"/>
      <c r="O2877"/>
      <c r="P2877"/>
    </row>
    <row r="2878" spans="14:16" x14ac:dyDescent="0.3">
      <c r="N2878"/>
      <c r="O2878"/>
      <c r="P2878"/>
    </row>
    <row r="2879" spans="14:16" x14ac:dyDescent="0.3">
      <c r="N2879"/>
      <c r="O2879"/>
      <c r="P2879"/>
    </row>
    <row r="2880" spans="14:16" x14ac:dyDescent="0.3">
      <c r="N2880"/>
      <c r="O2880"/>
      <c r="P2880"/>
    </row>
    <row r="2881" spans="14:16" x14ac:dyDescent="0.3">
      <c r="N2881"/>
      <c r="O2881"/>
      <c r="P2881"/>
    </row>
    <row r="2882" spans="14:16" x14ac:dyDescent="0.3">
      <c r="N2882"/>
      <c r="O2882"/>
      <c r="P2882"/>
    </row>
    <row r="2883" spans="14:16" x14ac:dyDescent="0.3">
      <c r="N2883"/>
      <c r="O2883"/>
      <c r="P2883"/>
    </row>
    <row r="2884" spans="14:16" x14ac:dyDescent="0.3">
      <c r="N2884"/>
      <c r="O2884"/>
      <c r="P2884"/>
    </row>
    <row r="2885" spans="14:16" x14ac:dyDescent="0.3">
      <c r="N2885"/>
      <c r="O2885"/>
      <c r="P2885"/>
    </row>
    <row r="2886" spans="14:16" x14ac:dyDescent="0.3">
      <c r="N2886"/>
      <c r="O2886"/>
      <c r="P2886"/>
    </row>
    <row r="2887" spans="14:16" x14ac:dyDescent="0.3">
      <c r="N2887"/>
      <c r="O2887"/>
      <c r="P2887"/>
    </row>
    <row r="2888" spans="14:16" x14ac:dyDescent="0.3">
      <c r="N2888"/>
      <c r="O2888"/>
      <c r="P2888"/>
    </row>
    <row r="2889" spans="14:16" x14ac:dyDescent="0.3">
      <c r="N2889"/>
      <c r="O2889"/>
      <c r="P2889"/>
    </row>
    <row r="2890" spans="14:16" x14ac:dyDescent="0.3">
      <c r="N2890"/>
      <c r="O2890"/>
      <c r="P2890"/>
    </row>
    <row r="2891" spans="14:16" x14ac:dyDescent="0.3">
      <c r="N2891"/>
      <c r="O2891"/>
      <c r="P2891"/>
    </row>
    <row r="2892" spans="14:16" x14ac:dyDescent="0.3">
      <c r="N2892"/>
      <c r="O2892"/>
      <c r="P2892"/>
    </row>
    <row r="2893" spans="14:16" x14ac:dyDescent="0.3">
      <c r="N2893"/>
      <c r="O2893"/>
      <c r="P2893"/>
    </row>
    <row r="2894" spans="14:16" x14ac:dyDescent="0.3">
      <c r="N2894"/>
      <c r="O2894"/>
      <c r="P2894"/>
    </row>
    <row r="2895" spans="14:16" x14ac:dyDescent="0.3">
      <c r="N2895"/>
      <c r="O2895"/>
      <c r="P2895"/>
    </row>
    <row r="2896" spans="14:16" x14ac:dyDescent="0.3">
      <c r="N2896"/>
      <c r="O2896"/>
      <c r="P2896"/>
    </row>
    <row r="2897" spans="14:16" x14ac:dyDescent="0.3">
      <c r="N2897"/>
      <c r="O2897"/>
      <c r="P2897"/>
    </row>
    <row r="2898" spans="14:16" x14ac:dyDescent="0.3">
      <c r="N2898"/>
      <c r="O2898"/>
      <c r="P2898"/>
    </row>
    <row r="2899" spans="14:16" x14ac:dyDescent="0.3">
      <c r="N2899"/>
      <c r="O2899"/>
      <c r="P2899"/>
    </row>
    <row r="2900" spans="14:16" x14ac:dyDescent="0.3">
      <c r="N2900"/>
      <c r="O2900"/>
      <c r="P2900"/>
    </row>
    <row r="2901" spans="14:16" x14ac:dyDescent="0.3">
      <c r="N2901"/>
      <c r="O2901"/>
      <c r="P2901"/>
    </row>
    <row r="2902" spans="14:16" x14ac:dyDescent="0.3">
      <c r="N2902"/>
      <c r="O2902"/>
      <c r="P2902"/>
    </row>
    <row r="2903" spans="14:16" x14ac:dyDescent="0.3">
      <c r="N2903"/>
      <c r="O2903"/>
      <c r="P2903"/>
    </row>
    <row r="2904" spans="14:16" x14ac:dyDescent="0.3">
      <c r="N2904"/>
      <c r="O2904"/>
      <c r="P2904"/>
    </row>
    <row r="2905" spans="14:16" x14ac:dyDescent="0.3">
      <c r="N2905"/>
      <c r="O2905"/>
      <c r="P2905"/>
    </row>
    <row r="2906" spans="14:16" x14ac:dyDescent="0.3">
      <c r="N2906"/>
      <c r="O2906"/>
      <c r="P2906"/>
    </row>
    <row r="2907" spans="14:16" x14ac:dyDescent="0.3">
      <c r="N2907"/>
      <c r="O2907"/>
      <c r="P2907"/>
    </row>
    <row r="2908" spans="14:16" x14ac:dyDescent="0.3">
      <c r="N2908"/>
      <c r="O2908"/>
      <c r="P2908"/>
    </row>
    <row r="2909" spans="14:16" x14ac:dyDescent="0.3">
      <c r="N2909"/>
      <c r="O2909"/>
      <c r="P2909"/>
    </row>
    <row r="2910" spans="14:16" x14ac:dyDescent="0.3">
      <c r="N2910"/>
      <c r="O2910"/>
      <c r="P2910"/>
    </row>
    <row r="2911" spans="14:16" x14ac:dyDescent="0.3">
      <c r="N2911"/>
      <c r="O2911"/>
      <c r="P2911"/>
    </row>
    <row r="2912" spans="14:16" x14ac:dyDescent="0.3">
      <c r="N2912"/>
      <c r="O2912"/>
      <c r="P2912"/>
    </row>
    <row r="2913" spans="14:16" x14ac:dyDescent="0.3">
      <c r="N2913"/>
      <c r="O2913"/>
      <c r="P2913"/>
    </row>
    <row r="2914" spans="14:16" x14ac:dyDescent="0.3">
      <c r="N2914"/>
      <c r="O2914"/>
      <c r="P2914"/>
    </row>
    <row r="2915" spans="14:16" x14ac:dyDescent="0.3">
      <c r="N2915"/>
      <c r="O2915"/>
      <c r="P2915"/>
    </row>
    <row r="2916" spans="14:16" x14ac:dyDescent="0.3">
      <c r="N2916"/>
      <c r="O2916"/>
      <c r="P2916"/>
    </row>
    <row r="2917" spans="14:16" x14ac:dyDescent="0.3">
      <c r="N2917"/>
      <c r="O2917"/>
      <c r="P2917"/>
    </row>
    <row r="2918" spans="14:16" x14ac:dyDescent="0.3">
      <c r="N2918"/>
      <c r="O2918"/>
      <c r="P2918"/>
    </row>
    <row r="2919" spans="14:16" x14ac:dyDescent="0.3">
      <c r="N2919"/>
      <c r="O2919"/>
      <c r="P2919"/>
    </row>
    <row r="2920" spans="14:16" x14ac:dyDescent="0.3">
      <c r="N2920"/>
      <c r="O2920"/>
      <c r="P2920"/>
    </row>
    <row r="2921" spans="14:16" x14ac:dyDescent="0.3">
      <c r="N2921"/>
      <c r="O2921"/>
      <c r="P2921"/>
    </row>
    <row r="2922" spans="14:16" x14ac:dyDescent="0.3">
      <c r="N2922"/>
      <c r="O2922"/>
      <c r="P2922"/>
    </row>
    <row r="2923" spans="14:16" x14ac:dyDescent="0.3">
      <c r="N2923"/>
      <c r="O2923"/>
      <c r="P2923"/>
    </row>
    <row r="2924" spans="14:16" x14ac:dyDescent="0.3">
      <c r="N2924"/>
      <c r="O2924"/>
      <c r="P2924"/>
    </row>
    <row r="2925" spans="14:16" x14ac:dyDescent="0.3">
      <c r="N2925"/>
      <c r="O2925"/>
      <c r="P2925"/>
    </row>
    <row r="2926" spans="14:16" x14ac:dyDescent="0.3">
      <c r="N2926"/>
      <c r="O2926"/>
      <c r="P2926"/>
    </row>
    <row r="2927" spans="14:16" x14ac:dyDescent="0.3">
      <c r="N2927"/>
      <c r="O2927"/>
      <c r="P2927"/>
    </row>
    <row r="2928" spans="14:16" x14ac:dyDescent="0.3">
      <c r="N2928"/>
      <c r="O2928"/>
      <c r="P2928"/>
    </row>
    <row r="2929" spans="14:16" x14ac:dyDescent="0.3">
      <c r="N2929"/>
      <c r="O2929"/>
      <c r="P2929"/>
    </row>
    <row r="2930" spans="14:16" x14ac:dyDescent="0.3">
      <c r="N2930"/>
      <c r="O2930"/>
      <c r="P2930"/>
    </row>
    <row r="2931" spans="14:16" x14ac:dyDescent="0.3">
      <c r="N2931"/>
      <c r="O2931"/>
      <c r="P2931"/>
    </row>
    <row r="2932" spans="14:16" x14ac:dyDescent="0.3">
      <c r="N2932"/>
      <c r="O2932"/>
      <c r="P2932"/>
    </row>
    <row r="2933" spans="14:16" x14ac:dyDescent="0.3">
      <c r="N2933"/>
      <c r="O2933"/>
      <c r="P2933"/>
    </row>
    <row r="2934" spans="14:16" x14ac:dyDescent="0.3">
      <c r="N2934"/>
      <c r="O2934"/>
      <c r="P2934"/>
    </row>
    <row r="2935" spans="14:16" x14ac:dyDescent="0.3">
      <c r="N2935"/>
      <c r="O2935"/>
      <c r="P2935"/>
    </row>
    <row r="2936" spans="14:16" x14ac:dyDescent="0.3">
      <c r="N2936"/>
      <c r="O2936"/>
      <c r="P2936"/>
    </row>
    <row r="2937" spans="14:16" x14ac:dyDescent="0.3">
      <c r="N2937"/>
      <c r="O2937"/>
      <c r="P2937"/>
    </row>
    <row r="2938" spans="14:16" x14ac:dyDescent="0.3">
      <c r="N2938"/>
      <c r="O2938"/>
      <c r="P2938"/>
    </row>
    <row r="2939" spans="14:16" x14ac:dyDescent="0.3">
      <c r="N2939"/>
      <c r="O2939"/>
      <c r="P2939"/>
    </row>
    <row r="2940" spans="14:16" x14ac:dyDescent="0.3">
      <c r="N2940"/>
      <c r="O2940"/>
      <c r="P2940"/>
    </row>
    <row r="2941" spans="14:16" x14ac:dyDescent="0.3">
      <c r="N2941"/>
      <c r="O2941"/>
      <c r="P2941"/>
    </row>
    <row r="2942" spans="14:16" x14ac:dyDescent="0.3">
      <c r="N2942"/>
      <c r="O2942"/>
      <c r="P2942"/>
    </row>
    <row r="2943" spans="14:16" x14ac:dyDescent="0.3">
      <c r="N2943"/>
      <c r="O2943"/>
      <c r="P2943"/>
    </row>
    <row r="2944" spans="14:16" x14ac:dyDescent="0.3">
      <c r="N2944"/>
      <c r="O2944"/>
      <c r="P2944"/>
    </row>
    <row r="2945" spans="14:16" x14ac:dyDescent="0.3">
      <c r="N2945"/>
      <c r="O2945"/>
      <c r="P2945"/>
    </row>
    <row r="2946" spans="14:16" x14ac:dyDescent="0.3">
      <c r="N2946"/>
      <c r="O2946"/>
      <c r="P2946"/>
    </row>
    <row r="2947" spans="14:16" x14ac:dyDescent="0.3">
      <c r="N2947"/>
      <c r="O2947"/>
      <c r="P2947"/>
    </row>
    <row r="2948" spans="14:16" x14ac:dyDescent="0.3">
      <c r="N2948"/>
      <c r="O2948"/>
      <c r="P2948"/>
    </row>
    <row r="2949" spans="14:16" x14ac:dyDescent="0.3">
      <c r="N2949"/>
      <c r="O2949"/>
      <c r="P2949"/>
    </row>
    <row r="2950" spans="14:16" x14ac:dyDescent="0.3">
      <c r="N2950"/>
      <c r="O2950"/>
      <c r="P2950"/>
    </row>
    <row r="2951" spans="14:16" x14ac:dyDescent="0.3">
      <c r="N2951"/>
      <c r="O2951"/>
      <c r="P2951"/>
    </row>
    <row r="2952" spans="14:16" x14ac:dyDescent="0.3">
      <c r="N2952"/>
      <c r="O2952"/>
      <c r="P2952"/>
    </row>
    <row r="2953" spans="14:16" x14ac:dyDescent="0.3">
      <c r="N2953"/>
      <c r="O2953"/>
      <c r="P2953"/>
    </row>
    <row r="2954" spans="14:16" x14ac:dyDescent="0.3">
      <c r="N2954"/>
      <c r="O2954"/>
      <c r="P2954"/>
    </row>
    <row r="2955" spans="14:16" x14ac:dyDescent="0.3">
      <c r="N2955"/>
      <c r="O2955"/>
      <c r="P2955"/>
    </row>
    <row r="2956" spans="14:16" x14ac:dyDescent="0.3">
      <c r="N2956"/>
      <c r="O2956"/>
      <c r="P2956"/>
    </row>
    <row r="2957" spans="14:16" x14ac:dyDescent="0.3">
      <c r="N2957"/>
      <c r="O2957"/>
      <c r="P2957"/>
    </row>
    <row r="2958" spans="14:16" x14ac:dyDescent="0.3">
      <c r="N2958"/>
      <c r="O2958"/>
      <c r="P2958"/>
    </row>
    <row r="2959" spans="14:16" x14ac:dyDescent="0.3">
      <c r="N2959"/>
      <c r="O2959"/>
      <c r="P2959"/>
    </row>
    <row r="2960" spans="14:16" x14ac:dyDescent="0.3">
      <c r="N2960"/>
      <c r="O2960"/>
      <c r="P2960"/>
    </row>
    <row r="2961" spans="14:16" x14ac:dyDescent="0.3">
      <c r="N2961"/>
      <c r="O2961"/>
      <c r="P2961"/>
    </row>
    <row r="2962" spans="14:16" x14ac:dyDescent="0.3">
      <c r="N2962"/>
      <c r="O2962"/>
      <c r="P2962"/>
    </row>
    <row r="2963" spans="14:16" x14ac:dyDescent="0.3">
      <c r="N2963"/>
      <c r="O2963"/>
      <c r="P2963"/>
    </row>
    <row r="2964" spans="14:16" x14ac:dyDescent="0.3">
      <c r="N2964"/>
      <c r="O2964"/>
      <c r="P2964"/>
    </row>
    <row r="2965" spans="14:16" x14ac:dyDescent="0.3">
      <c r="N2965"/>
      <c r="O2965"/>
      <c r="P2965"/>
    </row>
    <row r="2966" spans="14:16" x14ac:dyDescent="0.3">
      <c r="N2966"/>
      <c r="O2966"/>
      <c r="P2966"/>
    </row>
    <row r="2967" spans="14:16" x14ac:dyDescent="0.3">
      <c r="N2967"/>
      <c r="O2967"/>
      <c r="P2967"/>
    </row>
    <row r="2968" spans="14:16" x14ac:dyDescent="0.3">
      <c r="N2968"/>
      <c r="O2968"/>
      <c r="P2968"/>
    </row>
    <row r="2969" spans="14:16" x14ac:dyDescent="0.3">
      <c r="N2969"/>
      <c r="O2969"/>
      <c r="P2969"/>
    </row>
    <row r="2970" spans="14:16" x14ac:dyDescent="0.3">
      <c r="N2970"/>
      <c r="O2970"/>
      <c r="P2970"/>
    </row>
    <row r="2971" spans="14:16" x14ac:dyDescent="0.3">
      <c r="N2971"/>
      <c r="O2971"/>
      <c r="P2971"/>
    </row>
    <row r="2972" spans="14:16" x14ac:dyDescent="0.3">
      <c r="N2972"/>
      <c r="O2972"/>
      <c r="P2972"/>
    </row>
    <row r="2973" spans="14:16" x14ac:dyDescent="0.3">
      <c r="N2973"/>
      <c r="O2973"/>
      <c r="P2973"/>
    </row>
    <row r="2974" spans="14:16" x14ac:dyDescent="0.3">
      <c r="N2974"/>
      <c r="O2974"/>
      <c r="P2974"/>
    </row>
    <row r="2975" spans="14:16" x14ac:dyDescent="0.3">
      <c r="N2975"/>
      <c r="O2975"/>
      <c r="P2975"/>
    </row>
    <row r="2976" spans="14:16" x14ac:dyDescent="0.3">
      <c r="N2976"/>
      <c r="O2976"/>
      <c r="P2976"/>
    </row>
    <row r="2977" spans="14:16" x14ac:dyDescent="0.3">
      <c r="N2977"/>
      <c r="O2977"/>
      <c r="P2977"/>
    </row>
    <row r="2978" spans="14:16" x14ac:dyDescent="0.3">
      <c r="N2978"/>
      <c r="O2978"/>
      <c r="P2978"/>
    </row>
    <row r="2979" spans="14:16" x14ac:dyDescent="0.3">
      <c r="N2979"/>
      <c r="O2979"/>
      <c r="P2979"/>
    </row>
    <row r="2980" spans="14:16" x14ac:dyDescent="0.3">
      <c r="N2980"/>
      <c r="O2980"/>
      <c r="P2980"/>
    </row>
    <row r="2981" spans="14:16" x14ac:dyDescent="0.3">
      <c r="N2981"/>
      <c r="O2981"/>
      <c r="P2981"/>
    </row>
    <row r="2982" spans="14:16" x14ac:dyDescent="0.3">
      <c r="N2982"/>
      <c r="O2982"/>
      <c r="P2982"/>
    </row>
    <row r="2983" spans="14:16" x14ac:dyDescent="0.3">
      <c r="N2983"/>
      <c r="O2983"/>
      <c r="P2983"/>
    </row>
    <row r="2984" spans="14:16" x14ac:dyDescent="0.3">
      <c r="N2984"/>
      <c r="O2984"/>
      <c r="P2984"/>
    </row>
    <row r="2985" spans="14:16" x14ac:dyDescent="0.3">
      <c r="N2985"/>
      <c r="O2985"/>
      <c r="P2985"/>
    </row>
    <row r="2986" spans="14:16" x14ac:dyDescent="0.3">
      <c r="N2986"/>
      <c r="O2986"/>
      <c r="P2986"/>
    </row>
    <row r="2987" spans="14:16" x14ac:dyDescent="0.3">
      <c r="N2987"/>
      <c r="O2987"/>
      <c r="P2987"/>
    </row>
    <row r="2988" spans="14:16" x14ac:dyDescent="0.3">
      <c r="N2988"/>
      <c r="O2988"/>
      <c r="P2988"/>
    </row>
    <row r="2989" spans="14:16" x14ac:dyDescent="0.3">
      <c r="N2989"/>
      <c r="O2989"/>
      <c r="P2989"/>
    </row>
    <row r="2990" spans="14:16" x14ac:dyDescent="0.3">
      <c r="N2990"/>
      <c r="O2990"/>
      <c r="P2990"/>
    </row>
    <row r="2991" spans="14:16" x14ac:dyDescent="0.3">
      <c r="N2991"/>
      <c r="O2991"/>
      <c r="P2991"/>
    </row>
    <row r="2992" spans="14:16" x14ac:dyDescent="0.3">
      <c r="N2992"/>
      <c r="O2992"/>
      <c r="P2992"/>
    </row>
    <row r="2993" spans="14:16" x14ac:dyDescent="0.3">
      <c r="N2993"/>
      <c r="O2993"/>
      <c r="P2993"/>
    </row>
    <row r="2994" spans="14:16" x14ac:dyDescent="0.3">
      <c r="N2994"/>
      <c r="O2994"/>
      <c r="P2994"/>
    </row>
    <row r="2995" spans="14:16" x14ac:dyDescent="0.3">
      <c r="N2995"/>
      <c r="O2995"/>
      <c r="P2995"/>
    </row>
    <row r="2996" spans="14:16" x14ac:dyDescent="0.3">
      <c r="N2996"/>
      <c r="O2996"/>
      <c r="P2996"/>
    </row>
    <row r="2997" spans="14:16" x14ac:dyDescent="0.3">
      <c r="N2997"/>
      <c r="O2997"/>
      <c r="P2997"/>
    </row>
    <row r="2998" spans="14:16" x14ac:dyDescent="0.3">
      <c r="N2998"/>
      <c r="O2998"/>
      <c r="P2998"/>
    </row>
    <row r="2999" spans="14:16" x14ac:dyDescent="0.3">
      <c r="N2999"/>
      <c r="O2999"/>
      <c r="P2999"/>
    </row>
    <row r="3000" spans="14:16" x14ac:dyDescent="0.3">
      <c r="N3000"/>
      <c r="O3000"/>
      <c r="P3000"/>
    </row>
    <row r="3001" spans="14:16" x14ac:dyDescent="0.3">
      <c r="N3001"/>
      <c r="O3001"/>
      <c r="P3001"/>
    </row>
    <row r="3002" spans="14:16" x14ac:dyDescent="0.3">
      <c r="N3002"/>
      <c r="O3002"/>
      <c r="P3002"/>
    </row>
    <row r="3003" spans="14:16" x14ac:dyDescent="0.3">
      <c r="N3003"/>
      <c r="O3003"/>
      <c r="P3003"/>
    </row>
    <row r="3004" spans="14:16" x14ac:dyDescent="0.3">
      <c r="N3004"/>
      <c r="O3004"/>
      <c r="P3004"/>
    </row>
    <row r="3005" spans="14:16" x14ac:dyDescent="0.3">
      <c r="N3005"/>
      <c r="O3005"/>
      <c r="P3005"/>
    </row>
    <row r="3006" spans="14:16" x14ac:dyDescent="0.3">
      <c r="N3006"/>
      <c r="O3006"/>
      <c r="P3006"/>
    </row>
    <row r="3007" spans="14:16" x14ac:dyDescent="0.3">
      <c r="N3007"/>
      <c r="O3007"/>
      <c r="P3007"/>
    </row>
    <row r="3008" spans="14:16" x14ac:dyDescent="0.3">
      <c r="N3008"/>
      <c r="O3008"/>
      <c r="P3008"/>
    </row>
    <row r="3009" spans="14:16" x14ac:dyDescent="0.3">
      <c r="N3009"/>
      <c r="O3009"/>
      <c r="P3009"/>
    </row>
    <row r="3010" spans="14:16" x14ac:dyDescent="0.3">
      <c r="N3010"/>
      <c r="O3010"/>
      <c r="P3010"/>
    </row>
    <row r="3011" spans="14:16" x14ac:dyDescent="0.3">
      <c r="N3011"/>
      <c r="O3011"/>
      <c r="P3011"/>
    </row>
    <row r="3012" spans="14:16" x14ac:dyDescent="0.3">
      <c r="N3012"/>
      <c r="O3012"/>
      <c r="P3012"/>
    </row>
    <row r="3013" spans="14:16" x14ac:dyDescent="0.3">
      <c r="N3013"/>
      <c r="O3013"/>
      <c r="P3013"/>
    </row>
    <row r="3014" spans="14:16" x14ac:dyDescent="0.3">
      <c r="N3014"/>
      <c r="O3014"/>
      <c r="P3014"/>
    </row>
    <row r="3015" spans="14:16" x14ac:dyDescent="0.3">
      <c r="N3015"/>
      <c r="O3015"/>
      <c r="P3015"/>
    </row>
    <row r="3016" spans="14:16" x14ac:dyDescent="0.3">
      <c r="N3016"/>
      <c r="O3016"/>
      <c r="P3016"/>
    </row>
    <row r="3017" spans="14:16" x14ac:dyDescent="0.3">
      <c r="N3017"/>
      <c r="O3017"/>
      <c r="P3017"/>
    </row>
    <row r="3018" spans="14:16" x14ac:dyDescent="0.3">
      <c r="N3018"/>
      <c r="O3018"/>
      <c r="P3018"/>
    </row>
    <row r="3019" spans="14:16" x14ac:dyDescent="0.3">
      <c r="N3019"/>
      <c r="O3019"/>
      <c r="P3019"/>
    </row>
    <row r="3020" spans="14:16" x14ac:dyDescent="0.3">
      <c r="N3020"/>
      <c r="O3020"/>
      <c r="P3020"/>
    </row>
    <row r="3021" spans="14:16" x14ac:dyDescent="0.3">
      <c r="N3021"/>
      <c r="O3021"/>
      <c r="P3021"/>
    </row>
    <row r="3022" spans="14:16" x14ac:dyDescent="0.3">
      <c r="N3022"/>
      <c r="O3022"/>
      <c r="P3022"/>
    </row>
    <row r="3023" spans="14:16" x14ac:dyDescent="0.3">
      <c r="N3023"/>
      <c r="O3023"/>
      <c r="P3023"/>
    </row>
    <row r="3024" spans="14:16" x14ac:dyDescent="0.3">
      <c r="N3024"/>
      <c r="O3024"/>
      <c r="P3024"/>
    </row>
    <row r="3025" spans="14:16" x14ac:dyDescent="0.3">
      <c r="N3025"/>
      <c r="O3025"/>
      <c r="P3025"/>
    </row>
    <row r="3026" spans="14:16" x14ac:dyDescent="0.3">
      <c r="N3026"/>
      <c r="O3026"/>
      <c r="P3026"/>
    </row>
    <row r="3027" spans="14:16" x14ac:dyDescent="0.3">
      <c r="N3027"/>
      <c r="O3027"/>
      <c r="P3027"/>
    </row>
    <row r="3028" spans="14:16" x14ac:dyDescent="0.3">
      <c r="N3028"/>
      <c r="O3028"/>
      <c r="P3028"/>
    </row>
    <row r="3029" spans="14:16" x14ac:dyDescent="0.3">
      <c r="N3029"/>
      <c r="O3029"/>
      <c r="P3029"/>
    </row>
    <row r="3030" spans="14:16" x14ac:dyDescent="0.3">
      <c r="N3030"/>
      <c r="O3030"/>
      <c r="P3030"/>
    </row>
    <row r="3031" spans="14:16" x14ac:dyDescent="0.3">
      <c r="N3031"/>
      <c r="O3031"/>
      <c r="P3031"/>
    </row>
    <row r="3032" spans="14:16" x14ac:dyDescent="0.3">
      <c r="N3032"/>
      <c r="O3032"/>
      <c r="P3032"/>
    </row>
    <row r="3033" spans="14:16" x14ac:dyDescent="0.3">
      <c r="N3033"/>
      <c r="O3033"/>
      <c r="P3033"/>
    </row>
    <row r="3034" spans="14:16" x14ac:dyDescent="0.3">
      <c r="N3034"/>
      <c r="O3034"/>
      <c r="P3034"/>
    </row>
    <row r="3035" spans="14:16" x14ac:dyDescent="0.3">
      <c r="N3035"/>
      <c r="O3035"/>
      <c r="P3035"/>
    </row>
    <row r="3036" spans="14:16" x14ac:dyDescent="0.3">
      <c r="N3036"/>
      <c r="O3036"/>
      <c r="P3036"/>
    </row>
    <row r="3037" spans="14:16" x14ac:dyDescent="0.3">
      <c r="N3037"/>
      <c r="O3037"/>
      <c r="P3037"/>
    </row>
    <row r="3038" spans="14:16" x14ac:dyDescent="0.3">
      <c r="N3038"/>
      <c r="O3038"/>
      <c r="P3038"/>
    </row>
    <row r="3039" spans="14:16" x14ac:dyDescent="0.3">
      <c r="N3039"/>
      <c r="O3039"/>
      <c r="P3039"/>
    </row>
    <row r="3040" spans="14:16" x14ac:dyDescent="0.3">
      <c r="N3040"/>
      <c r="O3040"/>
      <c r="P3040"/>
    </row>
    <row r="3041" spans="14:16" x14ac:dyDescent="0.3">
      <c r="N3041"/>
      <c r="O3041"/>
      <c r="P3041"/>
    </row>
    <row r="3042" spans="14:16" x14ac:dyDescent="0.3">
      <c r="N3042"/>
      <c r="O3042"/>
      <c r="P3042"/>
    </row>
    <row r="3043" spans="14:16" x14ac:dyDescent="0.3">
      <c r="N3043"/>
      <c r="O3043"/>
      <c r="P3043"/>
    </row>
    <row r="3044" spans="14:16" x14ac:dyDescent="0.3">
      <c r="N3044"/>
      <c r="O3044"/>
      <c r="P3044"/>
    </row>
    <row r="3045" spans="14:16" x14ac:dyDescent="0.3">
      <c r="N3045"/>
      <c r="O3045"/>
      <c r="P3045"/>
    </row>
    <row r="3046" spans="14:16" x14ac:dyDescent="0.3">
      <c r="N3046"/>
      <c r="O3046"/>
      <c r="P3046"/>
    </row>
    <row r="3047" spans="14:16" x14ac:dyDescent="0.3">
      <c r="N3047"/>
      <c r="O3047"/>
      <c r="P3047"/>
    </row>
    <row r="3048" spans="14:16" x14ac:dyDescent="0.3">
      <c r="N3048"/>
      <c r="O3048"/>
      <c r="P3048"/>
    </row>
    <row r="3049" spans="14:16" x14ac:dyDescent="0.3">
      <c r="N3049"/>
      <c r="O3049"/>
      <c r="P3049"/>
    </row>
    <row r="3050" spans="14:16" x14ac:dyDescent="0.3">
      <c r="N3050"/>
      <c r="O3050"/>
      <c r="P3050"/>
    </row>
    <row r="3051" spans="14:16" x14ac:dyDescent="0.3">
      <c r="N3051"/>
      <c r="O3051"/>
      <c r="P3051"/>
    </row>
    <row r="3052" spans="14:16" x14ac:dyDescent="0.3">
      <c r="N3052"/>
      <c r="O3052"/>
      <c r="P3052"/>
    </row>
    <row r="3053" spans="14:16" x14ac:dyDescent="0.3">
      <c r="N3053"/>
      <c r="O3053"/>
      <c r="P3053"/>
    </row>
    <row r="3054" spans="14:16" x14ac:dyDescent="0.3">
      <c r="N3054"/>
      <c r="O3054"/>
      <c r="P3054"/>
    </row>
    <row r="3055" spans="14:16" x14ac:dyDescent="0.3">
      <c r="N3055"/>
      <c r="O3055"/>
      <c r="P3055"/>
    </row>
    <row r="3056" spans="14:16" x14ac:dyDescent="0.3">
      <c r="N3056"/>
      <c r="O3056"/>
      <c r="P3056"/>
    </row>
    <row r="3057" spans="14:16" x14ac:dyDescent="0.3">
      <c r="N3057"/>
      <c r="O3057"/>
      <c r="P3057"/>
    </row>
    <row r="3058" spans="14:16" x14ac:dyDescent="0.3">
      <c r="N3058"/>
      <c r="O3058"/>
      <c r="P3058"/>
    </row>
    <row r="3059" spans="14:16" x14ac:dyDescent="0.3">
      <c r="N3059"/>
      <c r="O3059"/>
      <c r="P3059"/>
    </row>
    <row r="3060" spans="14:16" x14ac:dyDescent="0.3">
      <c r="N3060"/>
      <c r="O3060"/>
      <c r="P3060"/>
    </row>
    <row r="3061" spans="14:16" x14ac:dyDescent="0.3">
      <c r="N3061"/>
      <c r="O3061"/>
      <c r="P3061"/>
    </row>
    <row r="3062" spans="14:16" x14ac:dyDescent="0.3">
      <c r="N3062"/>
      <c r="O3062"/>
      <c r="P3062"/>
    </row>
    <row r="3063" spans="14:16" x14ac:dyDescent="0.3">
      <c r="N3063"/>
      <c r="O3063"/>
      <c r="P3063"/>
    </row>
    <row r="3064" spans="14:16" x14ac:dyDescent="0.3">
      <c r="N3064"/>
      <c r="O3064"/>
      <c r="P3064"/>
    </row>
    <row r="3065" spans="14:16" x14ac:dyDescent="0.3">
      <c r="N3065"/>
      <c r="O3065"/>
      <c r="P3065"/>
    </row>
    <row r="3066" spans="14:16" x14ac:dyDescent="0.3">
      <c r="N3066"/>
      <c r="O3066"/>
      <c r="P3066"/>
    </row>
    <row r="3067" spans="14:16" x14ac:dyDescent="0.3">
      <c r="N3067"/>
      <c r="O3067"/>
      <c r="P3067"/>
    </row>
    <row r="3068" spans="14:16" x14ac:dyDescent="0.3">
      <c r="N3068"/>
      <c r="O3068"/>
      <c r="P3068"/>
    </row>
    <row r="3069" spans="14:16" x14ac:dyDescent="0.3">
      <c r="N3069"/>
      <c r="O3069"/>
      <c r="P3069"/>
    </row>
    <row r="3070" spans="14:16" x14ac:dyDescent="0.3">
      <c r="N3070"/>
      <c r="O3070"/>
      <c r="P3070"/>
    </row>
    <row r="3071" spans="14:16" x14ac:dyDescent="0.3">
      <c r="N3071"/>
      <c r="O3071"/>
      <c r="P3071"/>
    </row>
    <row r="3072" spans="14:16" x14ac:dyDescent="0.3">
      <c r="N3072"/>
      <c r="O3072"/>
      <c r="P3072"/>
    </row>
    <row r="3073" spans="14:16" x14ac:dyDescent="0.3">
      <c r="N3073"/>
      <c r="O3073"/>
      <c r="P3073"/>
    </row>
    <row r="3074" spans="14:16" x14ac:dyDescent="0.3">
      <c r="N3074"/>
      <c r="O3074"/>
      <c r="P3074"/>
    </row>
    <row r="3075" spans="14:16" x14ac:dyDescent="0.3">
      <c r="N3075"/>
      <c r="O3075"/>
      <c r="P3075"/>
    </row>
    <row r="3076" spans="14:16" x14ac:dyDescent="0.3">
      <c r="N3076"/>
      <c r="O3076"/>
      <c r="P3076"/>
    </row>
    <row r="3077" spans="14:16" x14ac:dyDescent="0.3">
      <c r="N3077"/>
      <c r="O3077"/>
      <c r="P3077"/>
    </row>
    <row r="3078" spans="14:16" x14ac:dyDescent="0.3">
      <c r="N3078"/>
      <c r="O3078"/>
      <c r="P3078"/>
    </row>
    <row r="3079" spans="14:16" x14ac:dyDescent="0.3">
      <c r="N3079"/>
      <c r="O3079"/>
      <c r="P3079"/>
    </row>
    <row r="3080" spans="14:16" x14ac:dyDescent="0.3">
      <c r="N3080"/>
      <c r="O3080"/>
      <c r="P3080"/>
    </row>
    <row r="3081" spans="14:16" x14ac:dyDescent="0.3">
      <c r="N3081"/>
      <c r="O3081"/>
      <c r="P3081"/>
    </row>
    <row r="3082" spans="14:16" x14ac:dyDescent="0.3">
      <c r="N3082"/>
      <c r="O3082"/>
      <c r="P3082"/>
    </row>
    <row r="3083" spans="14:16" x14ac:dyDescent="0.3">
      <c r="N3083"/>
      <c r="O3083"/>
      <c r="P3083"/>
    </row>
    <row r="3084" spans="14:16" x14ac:dyDescent="0.3">
      <c r="N3084"/>
      <c r="O3084"/>
      <c r="P3084"/>
    </row>
    <row r="3085" spans="14:16" x14ac:dyDescent="0.3">
      <c r="N3085"/>
      <c r="O3085"/>
      <c r="P3085"/>
    </row>
    <row r="3086" spans="14:16" x14ac:dyDescent="0.3">
      <c r="N3086"/>
      <c r="O3086"/>
      <c r="P3086"/>
    </row>
    <row r="3087" spans="14:16" x14ac:dyDescent="0.3">
      <c r="N3087"/>
      <c r="O3087"/>
      <c r="P3087"/>
    </row>
    <row r="3088" spans="14:16" x14ac:dyDescent="0.3">
      <c r="N3088"/>
      <c r="O3088"/>
      <c r="P3088"/>
    </row>
    <row r="3089" spans="14:16" x14ac:dyDescent="0.3">
      <c r="N3089"/>
      <c r="O3089"/>
      <c r="P3089"/>
    </row>
    <row r="3090" spans="14:16" x14ac:dyDescent="0.3">
      <c r="N3090"/>
      <c r="O3090"/>
      <c r="P3090"/>
    </row>
    <row r="3091" spans="14:16" x14ac:dyDescent="0.3">
      <c r="N3091"/>
      <c r="O3091"/>
      <c r="P3091"/>
    </row>
    <row r="3092" spans="14:16" x14ac:dyDescent="0.3">
      <c r="N3092"/>
      <c r="O3092"/>
      <c r="P3092"/>
    </row>
    <row r="3093" spans="14:16" x14ac:dyDescent="0.3">
      <c r="N3093"/>
      <c r="O3093"/>
      <c r="P3093"/>
    </row>
    <row r="3094" spans="14:16" x14ac:dyDescent="0.3">
      <c r="N3094"/>
      <c r="O3094"/>
      <c r="P3094"/>
    </row>
    <row r="3095" spans="14:16" x14ac:dyDescent="0.3">
      <c r="N3095"/>
      <c r="O3095"/>
      <c r="P3095"/>
    </row>
    <row r="3096" spans="14:16" x14ac:dyDescent="0.3">
      <c r="N3096"/>
      <c r="O3096"/>
      <c r="P3096"/>
    </row>
    <row r="3097" spans="14:16" x14ac:dyDescent="0.3">
      <c r="N3097"/>
      <c r="O3097"/>
      <c r="P3097"/>
    </row>
    <row r="3098" spans="14:16" x14ac:dyDescent="0.3">
      <c r="N3098"/>
      <c r="O3098"/>
      <c r="P3098"/>
    </row>
    <row r="3099" spans="14:16" x14ac:dyDescent="0.3">
      <c r="N3099"/>
      <c r="O3099"/>
      <c r="P3099"/>
    </row>
    <row r="3100" spans="14:16" x14ac:dyDescent="0.3">
      <c r="N3100"/>
      <c r="O3100"/>
      <c r="P3100"/>
    </row>
    <row r="3101" spans="14:16" x14ac:dyDescent="0.3">
      <c r="N3101"/>
      <c r="O3101"/>
      <c r="P3101"/>
    </row>
    <row r="3102" spans="14:16" x14ac:dyDescent="0.3">
      <c r="N3102"/>
      <c r="O3102"/>
      <c r="P3102"/>
    </row>
    <row r="3103" spans="14:16" x14ac:dyDescent="0.3">
      <c r="N3103"/>
      <c r="O3103"/>
      <c r="P3103"/>
    </row>
    <row r="3104" spans="14:16" x14ac:dyDescent="0.3">
      <c r="N3104"/>
      <c r="O3104"/>
      <c r="P3104"/>
    </row>
    <row r="3105" spans="14:16" x14ac:dyDescent="0.3">
      <c r="N3105"/>
      <c r="O3105"/>
      <c r="P3105"/>
    </row>
    <row r="3106" spans="14:16" x14ac:dyDescent="0.3">
      <c r="N3106"/>
      <c r="O3106"/>
      <c r="P3106"/>
    </row>
    <row r="3107" spans="14:16" x14ac:dyDescent="0.3">
      <c r="N3107"/>
      <c r="O3107"/>
      <c r="P3107"/>
    </row>
    <row r="3108" spans="14:16" x14ac:dyDescent="0.3">
      <c r="N3108"/>
      <c r="O3108"/>
      <c r="P3108"/>
    </row>
    <row r="3109" spans="14:16" x14ac:dyDescent="0.3">
      <c r="N3109"/>
      <c r="O3109"/>
      <c r="P3109"/>
    </row>
    <row r="3110" spans="14:16" x14ac:dyDescent="0.3">
      <c r="N3110"/>
      <c r="O3110"/>
      <c r="P3110"/>
    </row>
    <row r="3111" spans="14:16" x14ac:dyDescent="0.3">
      <c r="N3111"/>
      <c r="O3111"/>
      <c r="P3111"/>
    </row>
    <row r="3112" spans="14:16" x14ac:dyDescent="0.3">
      <c r="N3112"/>
      <c r="O3112"/>
      <c r="P3112"/>
    </row>
    <row r="3113" spans="14:16" x14ac:dyDescent="0.3">
      <c r="N3113"/>
      <c r="O3113"/>
      <c r="P3113"/>
    </row>
    <row r="3114" spans="14:16" x14ac:dyDescent="0.3">
      <c r="N3114"/>
      <c r="O3114"/>
      <c r="P3114"/>
    </row>
    <row r="3115" spans="14:16" x14ac:dyDescent="0.3">
      <c r="N3115"/>
      <c r="O3115"/>
      <c r="P3115"/>
    </row>
    <row r="3116" spans="14:16" x14ac:dyDescent="0.3">
      <c r="N3116"/>
      <c r="O3116"/>
      <c r="P3116"/>
    </row>
    <row r="3117" spans="14:16" x14ac:dyDescent="0.3">
      <c r="N3117"/>
      <c r="O3117"/>
      <c r="P3117"/>
    </row>
    <row r="3118" spans="14:16" x14ac:dyDescent="0.3">
      <c r="N3118"/>
      <c r="O3118"/>
      <c r="P3118"/>
    </row>
    <row r="3119" spans="14:16" x14ac:dyDescent="0.3">
      <c r="N3119"/>
      <c r="O3119"/>
      <c r="P3119"/>
    </row>
    <row r="3120" spans="14:16" x14ac:dyDescent="0.3">
      <c r="N3120"/>
      <c r="O3120"/>
      <c r="P3120"/>
    </row>
    <row r="3121" spans="14:16" x14ac:dyDescent="0.3">
      <c r="N3121"/>
      <c r="O3121"/>
      <c r="P3121"/>
    </row>
    <row r="3122" spans="14:16" x14ac:dyDescent="0.3">
      <c r="N3122"/>
      <c r="O3122"/>
      <c r="P3122"/>
    </row>
    <row r="3123" spans="14:16" x14ac:dyDescent="0.3">
      <c r="N3123"/>
      <c r="O3123"/>
      <c r="P3123"/>
    </row>
    <row r="3124" spans="14:16" x14ac:dyDescent="0.3">
      <c r="N3124"/>
      <c r="O3124"/>
      <c r="P3124"/>
    </row>
    <row r="3125" spans="14:16" x14ac:dyDescent="0.3">
      <c r="N3125"/>
      <c r="O3125"/>
      <c r="P3125"/>
    </row>
    <row r="3126" spans="14:16" x14ac:dyDescent="0.3">
      <c r="N3126"/>
      <c r="O3126"/>
      <c r="P3126"/>
    </row>
    <row r="3127" spans="14:16" x14ac:dyDescent="0.3">
      <c r="N3127"/>
      <c r="O3127"/>
      <c r="P3127"/>
    </row>
    <row r="3128" spans="14:16" x14ac:dyDescent="0.3">
      <c r="N3128"/>
      <c r="O3128"/>
      <c r="P3128"/>
    </row>
    <row r="3129" spans="14:16" x14ac:dyDescent="0.3">
      <c r="N3129"/>
      <c r="O3129"/>
      <c r="P3129"/>
    </row>
    <row r="3130" spans="14:16" x14ac:dyDescent="0.3">
      <c r="N3130"/>
      <c r="O3130"/>
      <c r="P3130"/>
    </row>
    <row r="3131" spans="14:16" x14ac:dyDescent="0.3">
      <c r="N3131"/>
      <c r="O3131"/>
      <c r="P3131"/>
    </row>
    <row r="3132" spans="14:16" x14ac:dyDescent="0.3">
      <c r="N3132"/>
      <c r="O3132"/>
      <c r="P3132"/>
    </row>
    <row r="3133" spans="14:16" x14ac:dyDescent="0.3">
      <c r="N3133"/>
      <c r="O3133"/>
      <c r="P3133"/>
    </row>
    <row r="3134" spans="14:16" x14ac:dyDescent="0.3">
      <c r="N3134"/>
      <c r="O3134"/>
      <c r="P3134"/>
    </row>
    <row r="3135" spans="14:16" x14ac:dyDescent="0.3">
      <c r="N3135"/>
      <c r="O3135"/>
      <c r="P3135"/>
    </row>
    <row r="3136" spans="14:16" x14ac:dyDescent="0.3">
      <c r="N3136"/>
      <c r="O3136"/>
      <c r="P3136"/>
    </row>
    <row r="3137" spans="14:16" x14ac:dyDescent="0.3">
      <c r="N3137"/>
      <c r="O3137"/>
      <c r="P3137"/>
    </row>
    <row r="3138" spans="14:16" x14ac:dyDescent="0.3">
      <c r="N3138"/>
      <c r="O3138"/>
      <c r="P3138"/>
    </row>
    <row r="3139" spans="14:16" x14ac:dyDescent="0.3">
      <c r="N3139"/>
      <c r="O3139"/>
      <c r="P3139"/>
    </row>
    <row r="3140" spans="14:16" x14ac:dyDescent="0.3">
      <c r="N3140"/>
      <c r="O3140"/>
      <c r="P3140"/>
    </row>
    <row r="3141" spans="14:16" x14ac:dyDescent="0.3">
      <c r="N3141"/>
      <c r="O3141"/>
      <c r="P3141"/>
    </row>
    <row r="3142" spans="14:16" x14ac:dyDescent="0.3">
      <c r="N3142"/>
      <c r="O3142"/>
      <c r="P3142"/>
    </row>
    <row r="3143" spans="14:16" x14ac:dyDescent="0.3">
      <c r="N3143"/>
      <c r="O3143"/>
      <c r="P3143"/>
    </row>
    <row r="3144" spans="14:16" x14ac:dyDescent="0.3">
      <c r="N3144"/>
      <c r="O3144"/>
      <c r="P3144"/>
    </row>
    <row r="3145" spans="14:16" x14ac:dyDescent="0.3">
      <c r="N3145"/>
      <c r="O3145"/>
      <c r="P3145"/>
    </row>
    <row r="3146" spans="14:16" x14ac:dyDescent="0.3">
      <c r="N3146"/>
      <c r="O3146"/>
      <c r="P3146"/>
    </row>
    <row r="3147" spans="14:16" x14ac:dyDescent="0.3">
      <c r="N3147"/>
      <c r="O3147"/>
      <c r="P3147"/>
    </row>
    <row r="3148" spans="14:16" x14ac:dyDescent="0.3">
      <c r="N3148"/>
      <c r="O3148"/>
      <c r="P3148"/>
    </row>
    <row r="3149" spans="14:16" x14ac:dyDescent="0.3">
      <c r="N3149"/>
      <c r="O3149"/>
      <c r="P3149"/>
    </row>
    <row r="3150" spans="14:16" x14ac:dyDescent="0.3">
      <c r="N3150"/>
      <c r="O3150"/>
      <c r="P3150"/>
    </row>
    <row r="3151" spans="14:16" x14ac:dyDescent="0.3">
      <c r="N3151"/>
      <c r="O3151"/>
      <c r="P3151"/>
    </row>
    <row r="3152" spans="14:16" x14ac:dyDescent="0.3">
      <c r="N3152"/>
      <c r="O3152"/>
      <c r="P3152"/>
    </row>
    <row r="3153" spans="14:16" x14ac:dyDescent="0.3">
      <c r="N3153"/>
      <c r="O3153"/>
      <c r="P3153"/>
    </row>
    <row r="3154" spans="14:16" x14ac:dyDescent="0.3">
      <c r="N3154"/>
      <c r="O3154"/>
      <c r="P3154"/>
    </row>
    <row r="3155" spans="14:16" x14ac:dyDescent="0.3">
      <c r="N3155"/>
      <c r="O3155"/>
      <c r="P3155"/>
    </row>
    <row r="3156" spans="14:16" x14ac:dyDescent="0.3">
      <c r="N3156"/>
      <c r="O3156"/>
      <c r="P3156"/>
    </row>
    <row r="3157" spans="14:16" x14ac:dyDescent="0.3">
      <c r="N3157"/>
      <c r="O3157"/>
      <c r="P3157"/>
    </row>
    <row r="3158" spans="14:16" x14ac:dyDescent="0.3">
      <c r="N3158"/>
      <c r="O3158"/>
      <c r="P3158"/>
    </row>
    <row r="3159" spans="14:16" x14ac:dyDescent="0.3">
      <c r="N3159"/>
      <c r="O3159"/>
      <c r="P3159"/>
    </row>
    <row r="3160" spans="14:16" x14ac:dyDescent="0.3">
      <c r="N3160"/>
      <c r="O3160"/>
      <c r="P3160"/>
    </row>
    <row r="3161" spans="14:16" x14ac:dyDescent="0.3">
      <c r="N3161"/>
      <c r="O3161"/>
      <c r="P3161"/>
    </row>
    <row r="3162" spans="14:16" x14ac:dyDescent="0.3">
      <c r="N3162"/>
      <c r="O3162"/>
      <c r="P3162"/>
    </row>
    <row r="3163" spans="14:16" x14ac:dyDescent="0.3">
      <c r="N3163"/>
      <c r="O3163"/>
      <c r="P3163"/>
    </row>
    <row r="3164" spans="14:16" x14ac:dyDescent="0.3">
      <c r="N3164"/>
      <c r="O3164"/>
      <c r="P3164"/>
    </row>
    <row r="3165" spans="14:16" x14ac:dyDescent="0.3">
      <c r="N3165"/>
      <c r="O3165"/>
      <c r="P3165"/>
    </row>
    <row r="3166" spans="14:16" x14ac:dyDescent="0.3">
      <c r="N3166"/>
      <c r="O3166"/>
      <c r="P3166"/>
    </row>
    <row r="3167" spans="14:16" x14ac:dyDescent="0.3">
      <c r="N3167"/>
      <c r="O3167"/>
      <c r="P3167"/>
    </row>
    <row r="3168" spans="14:16" x14ac:dyDescent="0.3">
      <c r="N3168"/>
      <c r="O3168"/>
      <c r="P3168"/>
    </row>
    <row r="3169" spans="14:16" x14ac:dyDescent="0.3">
      <c r="N3169"/>
      <c r="O3169"/>
      <c r="P3169"/>
    </row>
    <row r="3170" spans="14:16" x14ac:dyDescent="0.3">
      <c r="N3170"/>
      <c r="O3170"/>
      <c r="P3170"/>
    </row>
    <row r="3171" spans="14:16" x14ac:dyDescent="0.3">
      <c r="N3171"/>
      <c r="O3171"/>
      <c r="P3171"/>
    </row>
    <row r="3172" spans="14:16" x14ac:dyDescent="0.3">
      <c r="N3172"/>
      <c r="O3172"/>
      <c r="P3172"/>
    </row>
    <row r="3173" spans="14:16" x14ac:dyDescent="0.3">
      <c r="N3173"/>
      <c r="O3173"/>
      <c r="P3173"/>
    </row>
    <row r="3174" spans="14:16" x14ac:dyDescent="0.3">
      <c r="N3174"/>
      <c r="O3174"/>
      <c r="P3174"/>
    </row>
    <row r="3175" spans="14:16" x14ac:dyDescent="0.3">
      <c r="N3175"/>
      <c r="O3175"/>
      <c r="P3175"/>
    </row>
    <row r="3176" spans="14:16" x14ac:dyDescent="0.3">
      <c r="N3176"/>
      <c r="O3176"/>
      <c r="P3176"/>
    </row>
    <row r="3177" spans="14:16" x14ac:dyDescent="0.3">
      <c r="N3177"/>
      <c r="O3177"/>
      <c r="P3177"/>
    </row>
    <row r="3178" spans="14:16" x14ac:dyDescent="0.3">
      <c r="N3178"/>
      <c r="O3178"/>
      <c r="P3178"/>
    </row>
    <row r="3179" spans="14:16" x14ac:dyDescent="0.3">
      <c r="N3179"/>
      <c r="O3179"/>
      <c r="P3179"/>
    </row>
    <row r="3180" spans="14:16" x14ac:dyDescent="0.3">
      <c r="N3180"/>
      <c r="O3180"/>
      <c r="P3180"/>
    </row>
    <row r="3181" spans="14:16" x14ac:dyDescent="0.3">
      <c r="N3181"/>
      <c r="O3181"/>
      <c r="P3181"/>
    </row>
    <row r="3182" spans="14:16" x14ac:dyDescent="0.3">
      <c r="N3182"/>
      <c r="O3182"/>
      <c r="P3182"/>
    </row>
    <row r="3183" spans="14:16" x14ac:dyDescent="0.3">
      <c r="N3183"/>
      <c r="O3183"/>
      <c r="P3183"/>
    </row>
    <row r="3184" spans="14:16" x14ac:dyDescent="0.3">
      <c r="N3184"/>
      <c r="O3184"/>
      <c r="P3184"/>
    </row>
    <row r="3185" spans="14:16" x14ac:dyDescent="0.3">
      <c r="N3185"/>
      <c r="O3185"/>
      <c r="P3185"/>
    </row>
    <row r="3186" spans="14:16" x14ac:dyDescent="0.3">
      <c r="N3186"/>
      <c r="O3186"/>
      <c r="P3186"/>
    </row>
    <row r="3187" spans="14:16" x14ac:dyDescent="0.3">
      <c r="N3187"/>
      <c r="O3187"/>
      <c r="P3187"/>
    </row>
    <row r="3188" spans="14:16" x14ac:dyDescent="0.3">
      <c r="N3188"/>
      <c r="O3188"/>
      <c r="P3188"/>
    </row>
    <row r="3189" spans="14:16" x14ac:dyDescent="0.3">
      <c r="N3189"/>
      <c r="O3189"/>
      <c r="P3189"/>
    </row>
    <row r="3190" spans="14:16" x14ac:dyDescent="0.3">
      <c r="N3190"/>
      <c r="O3190"/>
      <c r="P3190"/>
    </row>
    <row r="3191" spans="14:16" x14ac:dyDescent="0.3">
      <c r="N3191"/>
      <c r="O3191"/>
      <c r="P3191"/>
    </row>
    <row r="3192" spans="14:16" x14ac:dyDescent="0.3">
      <c r="N3192"/>
      <c r="O3192"/>
      <c r="P3192"/>
    </row>
    <row r="3193" spans="14:16" x14ac:dyDescent="0.3">
      <c r="N3193"/>
      <c r="O3193"/>
      <c r="P3193"/>
    </row>
    <row r="3194" spans="14:16" x14ac:dyDescent="0.3">
      <c r="N3194"/>
      <c r="O3194"/>
      <c r="P3194"/>
    </row>
    <row r="3195" spans="14:16" x14ac:dyDescent="0.3">
      <c r="N3195"/>
      <c r="O3195"/>
      <c r="P3195"/>
    </row>
    <row r="3196" spans="14:16" x14ac:dyDescent="0.3">
      <c r="N3196"/>
      <c r="O3196"/>
      <c r="P3196"/>
    </row>
    <row r="3197" spans="14:16" x14ac:dyDescent="0.3">
      <c r="N3197"/>
      <c r="O3197"/>
      <c r="P3197"/>
    </row>
    <row r="3198" spans="14:16" x14ac:dyDescent="0.3">
      <c r="N3198"/>
      <c r="O3198"/>
      <c r="P3198"/>
    </row>
    <row r="3199" spans="14:16" x14ac:dyDescent="0.3">
      <c r="N3199"/>
      <c r="O3199"/>
      <c r="P3199"/>
    </row>
    <row r="3200" spans="14:16" x14ac:dyDescent="0.3">
      <c r="N3200"/>
      <c r="O3200"/>
      <c r="P3200"/>
    </row>
    <row r="3201" spans="14:16" x14ac:dyDescent="0.3">
      <c r="N3201"/>
      <c r="O3201"/>
      <c r="P3201"/>
    </row>
    <row r="3202" spans="14:16" x14ac:dyDescent="0.3">
      <c r="N3202"/>
      <c r="O3202"/>
      <c r="P3202"/>
    </row>
    <row r="3203" spans="14:16" x14ac:dyDescent="0.3">
      <c r="N3203"/>
      <c r="O3203"/>
      <c r="P3203"/>
    </row>
    <row r="3204" spans="14:16" x14ac:dyDescent="0.3">
      <c r="N3204"/>
      <c r="O3204"/>
      <c r="P3204"/>
    </row>
    <row r="3205" spans="14:16" x14ac:dyDescent="0.3">
      <c r="N3205"/>
      <c r="O3205"/>
      <c r="P3205"/>
    </row>
    <row r="3206" spans="14:16" x14ac:dyDescent="0.3">
      <c r="N3206"/>
      <c r="O3206"/>
      <c r="P3206"/>
    </row>
    <row r="3207" spans="14:16" x14ac:dyDescent="0.3">
      <c r="N3207"/>
      <c r="O3207"/>
      <c r="P3207"/>
    </row>
    <row r="3208" spans="14:16" x14ac:dyDescent="0.3">
      <c r="N3208"/>
      <c r="O3208"/>
      <c r="P3208"/>
    </row>
    <row r="3209" spans="14:16" x14ac:dyDescent="0.3">
      <c r="N3209"/>
      <c r="O3209"/>
      <c r="P3209"/>
    </row>
    <row r="3210" spans="14:16" x14ac:dyDescent="0.3">
      <c r="N3210"/>
      <c r="O3210"/>
      <c r="P3210"/>
    </row>
    <row r="3211" spans="14:16" x14ac:dyDescent="0.3">
      <c r="N3211"/>
      <c r="O3211"/>
      <c r="P3211"/>
    </row>
    <row r="3212" spans="14:16" x14ac:dyDescent="0.3">
      <c r="N3212"/>
      <c r="O3212"/>
      <c r="P3212"/>
    </row>
    <row r="3213" spans="14:16" x14ac:dyDescent="0.3">
      <c r="N3213"/>
      <c r="O3213"/>
      <c r="P3213"/>
    </row>
    <row r="3214" spans="14:16" x14ac:dyDescent="0.3">
      <c r="N3214"/>
      <c r="O3214"/>
      <c r="P3214"/>
    </row>
    <row r="3215" spans="14:16" x14ac:dyDescent="0.3">
      <c r="N3215"/>
      <c r="O3215"/>
      <c r="P3215"/>
    </row>
    <row r="3216" spans="14:16" x14ac:dyDescent="0.3">
      <c r="N3216"/>
      <c r="O3216"/>
      <c r="P3216"/>
    </row>
    <row r="3217" spans="14:16" x14ac:dyDescent="0.3">
      <c r="N3217"/>
      <c r="O3217"/>
      <c r="P3217"/>
    </row>
    <row r="3218" spans="14:16" x14ac:dyDescent="0.3">
      <c r="N3218"/>
      <c r="O3218"/>
      <c r="P3218"/>
    </row>
    <row r="3219" spans="14:16" x14ac:dyDescent="0.3">
      <c r="N3219"/>
      <c r="O3219"/>
      <c r="P3219"/>
    </row>
    <row r="3220" spans="14:16" x14ac:dyDescent="0.3">
      <c r="N3220"/>
      <c r="O3220"/>
      <c r="P3220"/>
    </row>
    <row r="3221" spans="14:16" x14ac:dyDescent="0.3">
      <c r="N3221"/>
      <c r="O3221"/>
      <c r="P3221"/>
    </row>
    <row r="3222" spans="14:16" x14ac:dyDescent="0.3">
      <c r="N3222"/>
      <c r="O3222"/>
      <c r="P3222"/>
    </row>
    <row r="3223" spans="14:16" x14ac:dyDescent="0.3">
      <c r="N3223"/>
      <c r="O3223"/>
      <c r="P3223"/>
    </row>
    <row r="3224" spans="14:16" x14ac:dyDescent="0.3">
      <c r="N3224"/>
      <c r="O3224"/>
      <c r="P3224"/>
    </row>
    <row r="3225" spans="14:16" x14ac:dyDescent="0.3">
      <c r="N3225"/>
      <c r="O3225"/>
      <c r="P3225"/>
    </row>
    <row r="3226" spans="14:16" x14ac:dyDescent="0.3">
      <c r="N3226"/>
      <c r="O3226"/>
      <c r="P3226"/>
    </row>
    <row r="3227" spans="14:16" x14ac:dyDescent="0.3">
      <c r="N3227"/>
      <c r="O3227"/>
      <c r="P3227"/>
    </row>
    <row r="3228" spans="14:16" x14ac:dyDescent="0.3">
      <c r="N3228"/>
      <c r="O3228"/>
      <c r="P3228"/>
    </row>
    <row r="3229" spans="14:16" x14ac:dyDescent="0.3">
      <c r="N3229"/>
      <c r="O3229"/>
      <c r="P3229"/>
    </row>
    <row r="3230" spans="14:16" x14ac:dyDescent="0.3">
      <c r="N3230"/>
      <c r="O3230"/>
      <c r="P3230"/>
    </row>
    <row r="3231" spans="14:16" x14ac:dyDescent="0.3">
      <c r="N3231"/>
      <c r="O3231"/>
      <c r="P3231"/>
    </row>
    <row r="3232" spans="14:16" x14ac:dyDescent="0.3">
      <c r="N3232"/>
      <c r="O3232"/>
      <c r="P3232"/>
    </row>
    <row r="3233" spans="14:16" x14ac:dyDescent="0.3">
      <c r="N3233"/>
      <c r="O3233"/>
      <c r="P3233"/>
    </row>
    <row r="3234" spans="14:16" x14ac:dyDescent="0.3">
      <c r="N3234"/>
      <c r="O3234"/>
      <c r="P3234"/>
    </row>
    <row r="3235" spans="14:16" x14ac:dyDescent="0.3">
      <c r="N3235"/>
      <c r="O3235"/>
      <c r="P3235"/>
    </row>
    <row r="3236" spans="14:16" x14ac:dyDescent="0.3">
      <c r="N3236"/>
      <c r="O3236"/>
      <c r="P3236"/>
    </row>
    <row r="3237" spans="14:16" x14ac:dyDescent="0.3">
      <c r="N3237"/>
      <c r="O3237"/>
      <c r="P3237"/>
    </row>
    <row r="3238" spans="14:16" x14ac:dyDescent="0.3">
      <c r="N3238"/>
      <c r="O3238"/>
      <c r="P3238"/>
    </row>
    <row r="3239" spans="14:16" x14ac:dyDescent="0.3">
      <c r="N3239"/>
      <c r="O3239"/>
      <c r="P3239"/>
    </row>
    <row r="3240" spans="14:16" x14ac:dyDescent="0.3">
      <c r="N3240"/>
      <c r="O3240"/>
      <c r="P3240"/>
    </row>
    <row r="3241" spans="14:16" x14ac:dyDescent="0.3">
      <c r="N3241"/>
      <c r="O3241"/>
      <c r="P3241"/>
    </row>
    <row r="3242" spans="14:16" x14ac:dyDescent="0.3">
      <c r="N3242"/>
      <c r="O3242"/>
      <c r="P3242"/>
    </row>
    <row r="3243" spans="14:16" x14ac:dyDescent="0.3">
      <c r="N3243"/>
      <c r="O3243"/>
      <c r="P3243"/>
    </row>
    <row r="3244" spans="14:16" x14ac:dyDescent="0.3">
      <c r="N3244"/>
      <c r="O3244"/>
      <c r="P3244"/>
    </row>
    <row r="3245" spans="14:16" x14ac:dyDescent="0.3">
      <c r="N3245"/>
      <c r="O3245"/>
      <c r="P3245"/>
    </row>
    <row r="3246" spans="14:16" x14ac:dyDescent="0.3">
      <c r="N3246"/>
      <c r="O3246"/>
      <c r="P3246"/>
    </row>
    <row r="3247" spans="14:16" x14ac:dyDescent="0.3">
      <c r="N3247"/>
      <c r="O3247"/>
      <c r="P3247"/>
    </row>
    <row r="3248" spans="14:16" x14ac:dyDescent="0.3">
      <c r="N3248"/>
      <c r="O3248"/>
      <c r="P3248"/>
    </row>
    <row r="3249" spans="14:16" x14ac:dyDescent="0.3">
      <c r="N3249"/>
      <c r="O3249"/>
      <c r="P3249"/>
    </row>
    <row r="3250" spans="14:16" x14ac:dyDescent="0.3">
      <c r="N3250"/>
      <c r="O3250"/>
      <c r="P3250"/>
    </row>
    <row r="3251" spans="14:16" x14ac:dyDescent="0.3">
      <c r="N3251"/>
      <c r="O3251"/>
      <c r="P3251"/>
    </row>
    <row r="3252" spans="14:16" x14ac:dyDescent="0.3">
      <c r="N3252"/>
      <c r="O3252"/>
      <c r="P3252"/>
    </row>
    <row r="3253" spans="14:16" x14ac:dyDescent="0.3">
      <c r="N3253"/>
      <c r="O3253"/>
      <c r="P3253"/>
    </row>
    <row r="3254" spans="14:16" x14ac:dyDescent="0.3">
      <c r="N3254"/>
      <c r="O3254"/>
      <c r="P3254"/>
    </row>
    <row r="3255" spans="14:16" x14ac:dyDescent="0.3">
      <c r="N3255"/>
      <c r="O3255"/>
      <c r="P3255"/>
    </row>
    <row r="3256" spans="14:16" x14ac:dyDescent="0.3">
      <c r="N3256"/>
      <c r="O3256"/>
      <c r="P3256"/>
    </row>
    <row r="3257" spans="14:16" x14ac:dyDescent="0.3">
      <c r="N3257"/>
      <c r="O3257"/>
      <c r="P3257"/>
    </row>
    <row r="3258" spans="14:16" x14ac:dyDescent="0.3">
      <c r="N3258"/>
      <c r="O3258"/>
      <c r="P3258"/>
    </row>
    <row r="3259" spans="14:16" x14ac:dyDescent="0.3">
      <c r="N3259"/>
      <c r="O3259"/>
      <c r="P3259"/>
    </row>
    <row r="3260" spans="14:16" x14ac:dyDescent="0.3">
      <c r="N3260"/>
      <c r="O3260"/>
      <c r="P3260"/>
    </row>
    <row r="3261" spans="14:16" x14ac:dyDescent="0.3">
      <c r="N3261"/>
      <c r="O3261"/>
      <c r="P3261"/>
    </row>
    <row r="3262" spans="14:16" x14ac:dyDescent="0.3">
      <c r="N3262"/>
      <c r="O3262"/>
      <c r="P3262"/>
    </row>
    <row r="3263" spans="14:16" x14ac:dyDescent="0.3">
      <c r="N3263"/>
      <c r="O3263"/>
      <c r="P3263"/>
    </row>
    <row r="3264" spans="14:16" x14ac:dyDescent="0.3">
      <c r="N3264"/>
      <c r="O3264"/>
      <c r="P3264"/>
    </row>
    <row r="3265" spans="14:16" x14ac:dyDescent="0.3">
      <c r="N3265"/>
      <c r="O3265"/>
      <c r="P3265"/>
    </row>
    <row r="3266" spans="14:16" x14ac:dyDescent="0.3">
      <c r="N3266"/>
      <c r="O3266"/>
      <c r="P3266"/>
    </row>
    <row r="3267" spans="14:16" x14ac:dyDescent="0.3">
      <c r="N3267"/>
      <c r="O3267"/>
      <c r="P3267"/>
    </row>
    <row r="3268" spans="14:16" x14ac:dyDescent="0.3">
      <c r="N3268"/>
      <c r="O3268"/>
      <c r="P3268"/>
    </row>
    <row r="3269" spans="14:16" x14ac:dyDescent="0.3">
      <c r="N3269"/>
      <c r="O3269"/>
      <c r="P3269"/>
    </row>
    <row r="3270" spans="14:16" x14ac:dyDescent="0.3">
      <c r="N3270"/>
      <c r="O3270"/>
      <c r="P3270"/>
    </row>
    <row r="3271" spans="14:16" x14ac:dyDescent="0.3">
      <c r="N3271"/>
      <c r="O3271"/>
      <c r="P3271"/>
    </row>
    <row r="3272" spans="14:16" x14ac:dyDescent="0.3">
      <c r="N3272"/>
      <c r="O3272"/>
      <c r="P3272"/>
    </row>
    <row r="3273" spans="14:16" x14ac:dyDescent="0.3">
      <c r="N3273"/>
      <c r="O3273"/>
      <c r="P3273"/>
    </row>
    <row r="3274" spans="14:16" x14ac:dyDescent="0.3">
      <c r="N3274"/>
      <c r="O3274"/>
      <c r="P3274"/>
    </row>
    <row r="3275" spans="14:16" x14ac:dyDescent="0.3">
      <c r="N3275"/>
      <c r="O3275"/>
      <c r="P3275"/>
    </row>
    <row r="3276" spans="14:16" x14ac:dyDescent="0.3">
      <c r="N3276"/>
      <c r="O3276"/>
      <c r="P3276"/>
    </row>
    <row r="3277" spans="14:16" x14ac:dyDescent="0.3">
      <c r="N3277"/>
      <c r="O3277"/>
      <c r="P3277"/>
    </row>
    <row r="3278" spans="14:16" x14ac:dyDescent="0.3">
      <c r="N3278"/>
      <c r="O3278"/>
      <c r="P3278"/>
    </row>
    <row r="3279" spans="14:16" x14ac:dyDescent="0.3">
      <c r="N3279"/>
      <c r="O3279"/>
      <c r="P3279"/>
    </row>
    <row r="3280" spans="14:16" x14ac:dyDescent="0.3">
      <c r="N3280"/>
      <c r="O3280"/>
      <c r="P3280"/>
    </row>
    <row r="3281" spans="14:16" x14ac:dyDescent="0.3">
      <c r="N3281"/>
      <c r="O3281"/>
      <c r="P3281"/>
    </row>
    <row r="3282" spans="14:16" x14ac:dyDescent="0.3">
      <c r="N3282"/>
      <c r="O3282"/>
      <c r="P3282"/>
    </row>
    <row r="3283" spans="14:16" x14ac:dyDescent="0.3">
      <c r="N3283"/>
      <c r="O3283"/>
      <c r="P3283"/>
    </row>
    <row r="3284" spans="14:16" x14ac:dyDescent="0.3">
      <c r="N3284"/>
      <c r="O3284"/>
      <c r="P3284"/>
    </row>
    <row r="3285" spans="14:16" x14ac:dyDescent="0.3">
      <c r="N3285"/>
      <c r="O3285"/>
      <c r="P3285"/>
    </row>
    <row r="3286" spans="14:16" x14ac:dyDescent="0.3">
      <c r="N3286"/>
      <c r="O3286"/>
      <c r="P3286"/>
    </row>
    <row r="3287" spans="14:16" x14ac:dyDescent="0.3">
      <c r="N3287"/>
      <c r="O3287"/>
      <c r="P3287"/>
    </row>
    <row r="3288" spans="14:16" x14ac:dyDescent="0.3">
      <c r="N3288"/>
      <c r="O3288"/>
      <c r="P3288"/>
    </row>
    <row r="3289" spans="14:16" x14ac:dyDescent="0.3">
      <c r="N3289"/>
      <c r="O3289"/>
      <c r="P3289"/>
    </row>
    <row r="3290" spans="14:16" x14ac:dyDescent="0.3">
      <c r="N3290"/>
      <c r="O3290"/>
      <c r="P3290"/>
    </row>
    <row r="3291" spans="14:16" x14ac:dyDescent="0.3">
      <c r="N3291"/>
      <c r="O3291"/>
      <c r="P3291"/>
    </row>
    <row r="3292" spans="14:16" x14ac:dyDescent="0.3">
      <c r="N3292"/>
      <c r="O3292"/>
      <c r="P3292"/>
    </row>
    <row r="3293" spans="14:16" x14ac:dyDescent="0.3">
      <c r="N3293"/>
      <c r="O3293"/>
      <c r="P3293"/>
    </row>
    <row r="3294" spans="14:16" x14ac:dyDescent="0.3">
      <c r="N3294"/>
      <c r="O3294"/>
      <c r="P3294"/>
    </row>
    <row r="3295" spans="14:16" x14ac:dyDescent="0.3">
      <c r="N3295"/>
      <c r="O3295"/>
      <c r="P3295"/>
    </row>
    <row r="3296" spans="14:16" x14ac:dyDescent="0.3">
      <c r="N3296"/>
      <c r="O3296"/>
      <c r="P3296"/>
    </row>
    <row r="3297" spans="14:16" x14ac:dyDescent="0.3">
      <c r="N3297"/>
      <c r="O3297"/>
      <c r="P3297"/>
    </row>
    <row r="3298" spans="14:16" x14ac:dyDescent="0.3">
      <c r="N3298"/>
      <c r="O3298"/>
      <c r="P3298"/>
    </row>
    <row r="3299" spans="14:16" x14ac:dyDescent="0.3">
      <c r="N3299"/>
      <c r="O3299"/>
      <c r="P3299"/>
    </row>
    <row r="3300" spans="14:16" x14ac:dyDescent="0.3">
      <c r="N3300"/>
      <c r="O3300"/>
      <c r="P3300"/>
    </row>
    <row r="3301" spans="14:16" x14ac:dyDescent="0.3">
      <c r="N3301"/>
      <c r="O3301"/>
      <c r="P3301"/>
    </row>
    <row r="3302" spans="14:16" x14ac:dyDescent="0.3">
      <c r="N3302"/>
      <c r="O3302"/>
      <c r="P3302"/>
    </row>
    <row r="3303" spans="14:16" x14ac:dyDescent="0.3">
      <c r="N3303"/>
      <c r="O3303"/>
      <c r="P3303"/>
    </row>
    <row r="3304" spans="14:16" x14ac:dyDescent="0.3">
      <c r="N3304"/>
      <c r="O3304"/>
      <c r="P3304"/>
    </row>
    <row r="3305" spans="14:16" x14ac:dyDescent="0.3">
      <c r="N3305"/>
      <c r="O3305"/>
      <c r="P3305"/>
    </row>
    <row r="3306" spans="14:16" x14ac:dyDescent="0.3">
      <c r="N3306"/>
      <c r="O3306"/>
      <c r="P3306"/>
    </row>
    <row r="3307" spans="14:16" x14ac:dyDescent="0.3">
      <c r="N3307"/>
      <c r="O3307"/>
      <c r="P3307"/>
    </row>
    <row r="3308" spans="14:16" x14ac:dyDescent="0.3">
      <c r="N3308"/>
      <c r="O3308"/>
      <c r="P3308"/>
    </row>
    <row r="3309" spans="14:16" x14ac:dyDescent="0.3">
      <c r="N3309"/>
      <c r="O3309"/>
      <c r="P3309"/>
    </row>
    <row r="3310" spans="14:16" x14ac:dyDescent="0.3">
      <c r="N3310"/>
      <c r="O3310"/>
      <c r="P3310"/>
    </row>
    <row r="3311" spans="14:16" x14ac:dyDescent="0.3">
      <c r="N3311"/>
      <c r="O3311"/>
      <c r="P3311"/>
    </row>
    <row r="3312" spans="14:16" x14ac:dyDescent="0.3">
      <c r="N3312"/>
      <c r="O3312"/>
      <c r="P3312"/>
    </row>
    <row r="3313" spans="14:16" x14ac:dyDescent="0.3">
      <c r="N3313"/>
      <c r="O3313"/>
      <c r="P3313"/>
    </row>
    <row r="3314" spans="14:16" x14ac:dyDescent="0.3">
      <c r="N3314"/>
      <c r="O3314"/>
      <c r="P3314"/>
    </row>
    <row r="3315" spans="14:16" x14ac:dyDescent="0.3">
      <c r="N3315"/>
      <c r="O3315"/>
      <c r="P3315"/>
    </row>
    <row r="3316" spans="14:16" x14ac:dyDescent="0.3">
      <c r="N3316"/>
      <c r="O3316"/>
      <c r="P3316"/>
    </row>
    <row r="3317" spans="14:16" x14ac:dyDescent="0.3">
      <c r="N3317"/>
      <c r="O3317"/>
      <c r="P3317"/>
    </row>
    <row r="3318" spans="14:16" x14ac:dyDescent="0.3">
      <c r="N3318"/>
      <c r="O3318"/>
      <c r="P3318"/>
    </row>
    <row r="3319" spans="14:16" x14ac:dyDescent="0.3">
      <c r="N3319"/>
      <c r="O3319"/>
      <c r="P3319"/>
    </row>
    <row r="3320" spans="14:16" x14ac:dyDescent="0.3">
      <c r="N3320"/>
      <c r="O3320"/>
      <c r="P3320"/>
    </row>
    <row r="3321" spans="14:16" x14ac:dyDescent="0.3">
      <c r="N3321"/>
      <c r="O3321"/>
      <c r="P3321"/>
    </row>
    <row r="3322" spans="14:16" x14ac:dyDescent="0.3">
      <c r="N3322"/>
      <c r="O3322"/>
      <c r="P3322"/>
    </row>
    <row r="3323" spans="14:16" x14ac:dyDescent="0.3">
      <c r="N3323"/>
      <c r="O3323"/>
      <c r="P3323"/>
    </row>
    <row r="3324" spans="14:16" x14ac:dyDescent="0.3">
      <c r="N3324"/>
      <c r="O3324"/>
      <c r="P3324"/>
    </row>
    <row r="3325" spans="14:16" x14ac:dyDescent="0.3">
      <c r="N3325"/>
      <c r="O3325"/>
      <c r="P3325"/>
    </row>
    <row r="3326" spans="14:16" x14ac:dyDescent="0.3">
      <c r="N3326"/>
      <c r="O3326"/>
      <c r="P3326"/>
    </row>
    <row r="3327" spans="14:16" x14ac:dyDescent="0.3">
      <c r="N3327"/>
      <c r="O3327"/>
      <c r="P3327"/>
    </row>
    <row r="3328" spans="14:16" x14ac:dyDescent="0.3">
      <c r="N3328"/>
      <c r="O3328"/>
      <c r="P3328"/>
    </row>
    <row r="3329" spans="14:16" x14ac:dyDescent="0.3">
      <c r="N3329"/>
      <c r="O3329"/>
      <c r="P3329"/>
    </row>
    <row r="3330" spans="14:16" x14ac:dyDescent="0.3">
      <c r="N3330"/>
      <c r="O3330"/>
      <c r="P3330"/>
    </row>
    <row r="3331" spans="14:16" x14ac:dyDescent="0.3">
      <c r="N3331"/>
      <c r="O3331"/>
      <c r="P3331"/>
    </row>
    <row r="3332" spans="14:16" x14ac:dyDescent="0.3">
      <c r="N3332"/>
      <c r="O3332"/>
      <c r="P3332"/>
    </row>
    <row r="3333" spans="14:16" x14ac:dyDescent="0.3">
      <c r="N3333"/>
      <c r="O3333"/>
      <c r="P3333"/>
    </row>
    <row r="3334" spans="14:16" x14ac:dyDescent="0.3">
      <c r="N3334"/>
      <c r="O3334"/>
      <c r="P3334"/>
    </row>
    <row r="3335" spans="14:16" x14ac:dyDescent="0.3">
      <c r="N3335"/>
      <c r="O3335"/>
      <c r="P3335"/>
    </row>
    <row r="3336" spans="14:16" x14ac:dyDescent="0.3">
      <c r="N3336"/>
      <c r="O3336"/>
      <c r="P3336"/>
    </row>
    <row r="3337" spans="14:16" x14ac:dyDescent="0.3">
      <c r="N3337"/>
      <c r="O3337"/>
      <c r="P3337"/>
    </row>
    <row r="3338" spans="14:16" x14ac:dyDescent="0.3">
      <c r="N3338"/>
      <c r="O3338"/>
      <c r="P3338"/>
    </row>
    <row r="3339" spans="14:16" x14ac:dyDescent="0.3">
      <c r="N3339"/>
      <c r="O3339"/>
      <c r="P3339"/>
    </row>
    <row r="3340" spans="14:16" x14ac:dyDescent="0.3">
      <c r="N3340"/>
      <c r="O3340"/>
      <c r="P3340"/>
    </row>
    <row r="3341" spans="14:16" x14ac:dyDescent="0.3">
      <c r="N3341"/>
      <c r="O3341"/>
      <c r="P3341"/>
    </row>
    <row r="3342" spans="14:16" x14ac:dyDescent="0.3">
      <c r="N3342"/>
      <c r="O3342"/>
      <c r="P3342"/>
    </row>
    <row r="3343" spans="14:16" x14ac:dyDescent="0.3">
      <c r="N3343"/>
      <c r="O3343"/>
      <c r="P3343"/>
    </row>
    <row r="3344" spans="14:16" x14ac:dyDescent="0.3">
      <c r="N3344"/>
      <c r="O3344"/>
      <c r="P3344"/>
    </row>
    <row r="3345" spans="14:16" x14ac:dyDescent="0.3">
      <c r="N3345"/>
      <c r="O3345"/>
      <c r="P3345"/>
    </row>
    <row r="3346" spans="14:16" x14ac:dyDescent="0.3">
      <c r="N3346"/>
      <c r="O3346"/>
      <c r="P3346"/>
    </row>
    <row r="3347" spans="14:16" x14ac:dyDescent="0.3">
      <c r="N3347"/>
      <c r="O3347"/>
      <c r="P3347"/>
    </row>
    <row r="3348" spans="14:16" x14ac:dyDescent="0.3">
      <c r="N3348"/>
      <c r="O3348"/>
      <c r="P3348"/>
    </row>
    <row r="3349" spans="14:16" x14ac:dyDescent="0.3">
      <c r="N3349"/>
      <c r="O3349"/>
      <c r="P3349"/>
    </row>
    <row r="3350" spans="14:16" x14ac:dyDescent="0.3">
      <c r="N3350"/>
      <c r="O3350"/>
      <c r="P3350"/>
    </row>
    <row r="3351" spans="14:16" x14ac:dyDescent="0.3">
      <c r="N3351"/>
      <c r="O3351"/>
      <c r="P3351"/>
    </row>
    <row r="3352" spans="14:16" x14ac:dyDescent="0.3">
      <c r="N3352"/>
      <c r="O3352"/>
      <c r="P3352"/>
    </row>
    <row r="3353" spans="14:16" x14ac:dyDescent="0.3">
      <c r="N3353"/>
      <c r="O3353"/>
      <c r="P3353"/>
    </row>
    <row r="3354" spans="14:16" x14ac:dyDescent="0.3">
      <c r="N3354"/>
      <c r="O3354"/>
      <c r="P3354"/>
    </row>
    <row r="3355" spans="14:16" x14ac:dyDescent="0.3">
      <c r="N3355"/>
      <c r="O3355"/>
      <c r="P3355"/>
    </row>
    <row r="3356" spans="14:16" x14ac:dyDescent="0.3">
      <c r="N3356"/>
      <c r="O3356"/>
      <c r="P3356"/>
    </row>
    <row r="3357" spans="14:16" x14ac:dyDescent="0.3">
      <c r="N3357"/>
      <c r="O3357"/>
      <c r="P3357"/>
    </row>
    <row r="3358" spans="14:16" x14ac:dyDescent="0.3">
      <c r="N3358"/>
      <c r="O3358"/>
      <c r="P3358"/>
    </row>
    <row r="3359" spans="14:16" x14ac:dyDescent="0.3">
      <c r="N3359"/>
      <c r="O3359"/>
      <c r="P3359"/>
    </row>
    <row r="3360" spans="14:16" x14ac:dyDescent="0.3">
      <c r="N3360"/>
      <c r="O3360"/>
      <c r="P3360"/>
    </row>
    <row r="3361" spans="14:16" x14ac:dyDescent="0.3">
      <c r="N3361"/>
      <c r="O3361"/>
      <c r="P3361"/>
    </row>
    <row r="3362" spans="14:16" x14ac:dyDescent="0.3">
      <c r="N3362"/>
      <c r="O3362"/>
      <c r="P3362"/>
    </row>
    <row r="3363" spans="14:16" x14ac:dyDescent="0.3">
      <c r="N3363"/>
      <c r="O3363"/>
      <c r="P3363"/>
    </row>
    <row r="3364" spans="14:16" x14ac:dyDescent="0.3">
      <c r="N3364"/>
      <c r="O3364"/>
      <c r="P3364"/>
    </row>
    <row r="3365" spans="14:16" x14ac:dyDescent="0.3">
      <c r="N3365"/>
      <c r="O3365"/>
      <c r="P3365"/>
    </row>
    <row r="3366" spans="14:16" x14ac:dyDescent="0.3">
      <c r="N3366"/>
      <c r="O3366"/>
      <c r="P3366"/>
    </row>
    <row r="3367" spans="14:16" x14ac:dyDescent="0.3">
      <c r="N3367"/>
      <c r="O3367"/>
      <c r="P3367"/>
    </row>
    <row r="3368" spans="14:16" x14ac:dyDescent="0.3">
      <c r="N3368"/>
      <c r="O3368"/>
      <c r="P3368"/>
    </row>
    <row r="3369" spans="14:16" x14ac:dyDescent="0.3">
      <c r="N3369"/>
      <c r="O3369"/>
      <c r="P3369"/>
    </row>
    <row r="3370" spans="14:16" x14ac:dyDescent="0.3">
      <c r="N3370"/>
      <c r="O3370"/>
      <c r="P3370"/>
    </row>
    <row r="3371" spans="14:16" x14ac:dyDescent="0.3">
      <c r="N3371"/>
      <c r="O3371"/>
      <c r="P3371"/>
    </row>
    <row r="3372" spans="14:16" x14ac:dyDescent="0.3">
      <c r="N3372"/>
      <c r="O3372"/>
      <c r="P3372"/>
    </row>
    <row r="3373" spans="14:16" x14ac:dyDescent="0.3">
      <c r="N3373"/>
      <c r="O3373"/>
      <c r="P3373"/>
    </row>
    <row r="3374" spans="14:16" x14ac:dyDescent="0.3">
      <c r="N3374"/>
      <c r="O3374"/>
      <c r="P3374"/>
    </row>
    <row r="3375" spans="14:16" x14ac:dyDescent="0.3">
      <c r="N3375"/>
      <c r="O3375"/>
      <c r="P3375"/>
    </row>
    <row r="3376" spans="14:16" x14ac:dyDescent="0.3">
      <c r="N3376"/>
      <c r="O3376"/>
      <c r="P3376"/>
    </row>
    <row r="3377" spans="14:16" x14ac:dyDescent="0.3">
      <c r="N3377"/>
      <c r="O3377"/>
      <c r="P3377"/>
    </row>
    <row r="3378" spans="14:16" x14ac:dyDescent="0.3">
      <c r="N3378"/>
      <c r="O3378"/>
      <c r="P3378"/>
    </row>
    <row r="3379" spans="14:16" x14ac:dyDescent="0.3">
      <c r="N3379"/>
      <c r="O3379"/>
      <c r="P3379"/>
    </row>
    <row r="3380" spans="14:16" x14ac:dyDescent="0.3">
      <c r="N3380"/>
      <c r="O3380"/>
      <c r="P3380"/>
    </row>
    <row r="3381" spans="14:16" x14ac:dyDescent="0.3">
      <c r="N3381"/>
      <c r="O3381"/>
      <c r="P3381"/>
    </row>
    <row r="3382" spans="14:16" x14ac:dyDescent="0.3">
      <c r="N3382"/>
      <c r="O3382"/>
      <c r="P3382"/>
    </row>
    <row r="3383" spans="14:16" x14ac:dyDescent="0.3">
      <c r="N3383"/>
      <c r="O3383"/>
      <c r="P3383"/>
    </row>
    <row r="3384" spans="14:16" x14ac:dyDescent="0.3">
      <c r="N3384"/>
      <c r="O3384"/>
      <c r="P3384"/>
    </row>
    <row r="3385" spans="14:16" x14ac:dyDescent="0.3">
      <c r="N3385"/>
      <c r="O3385"/>
      <c r="P3385"/>
    </row>
    <row r="3386" spans="14:16" x14ac:dyDescent="0.3">
      <c r="N3386"/>
      <c r="O3386"/>
      <c r="P3386"/>
    </row>
    <row r="3387" spans="14:16" x14ac:dyDescent="0.3">
      <c r="N3387"/>
      <c r="O3387"/>
      <c r="P3387"/>
    </row>
    <row r="3388" spans="14:16" x14ac:dyDescent="0.3">
      <c r="N3388"/>
      <c r="O3388"/>
      <c r="P3388"/>
    </row>
    <row r="3389" spans="14:16" x14ac:dyDescent="0.3">
      <c r="N3389"/>
      <c r="O3389"/>
      <c r="P3389"/>
    </row>
    <row r="3390" spans="14:16" x14ac:dyDescent="0.3">
      <c r="N3390"/>
      <c r="O3390"/>
      <c r="P3390"/>
    </row>
    <row r="3391" spans="14:16" x14ac:dyDescent="0.3">
      <c r="N3391"/>
      <c r="O3391"/>
      <c r="P3391"/>
    </row>
    <row r="3392" spans="14:16" x14ac:dyDescent="0.3">
      <c r="N3392"/>
      <c r="O3392"/>
      <c r="P3392"/>
    </row>
    <row r="3393" spans="14:16" x14ac:dyDescent="0.3">
      <c r="N3393"/>
      <c r="O3393"/>
      <c r="P3393"/>
    </row>
    <row r="3394" spans="14:16" x14ac:dyDescent="0.3">
      <c r="N3394"/>
      <c r="O3394"/>
      <c r="P3394"/>
    </row>
    <row r="3395" spans="14:16" x14ac:dyDescent="0.3">
      <c r="N3395"/>
      <c r="O3395"/>
      <c r="P3395"/>
    </row>
    <row r="3396" spans="14:16" x14ac:dyDescent="0.3">
      <c r="N3396"/>
      <c r="O3396"/>
      <c r="P3396"/>
    </row>
    <row r="3397" spans="14:16" x14ac:dyDescent="0.3">
      <c r="N3397"/>
      <c r="O3397"/>
      <c r="P3397"/>
    </row>
    <row r="3398" spans="14:16" x14ac:dyDescent="0.3">
      <c r="N3398"/>
      <c r="O3398"/>
      <c r="P3398"/>
    </row>
    <row r="3399" spans="14:16" x14ac:dyDescent="0.3">
      <c r="N3399"/>
      <c r="O3399"/>
      <c r="P3399"/>
    </row>
    <row r="3400" spans="14:16" x14ac:dyDescent="0.3">
      <c r="N3400"/>
      <c r="O3400"/>
      <c r="P3400"/>
    </row>
    <row r="3401" spans="14:16" x14ac:dyDescent="0.3">
      <c r="N3401"/>
      <c r="O3401"/>
      <c r="P3401"/>
    </row>
    <row r="3402" spans="14:16" x14ac:dyDescent="0.3">
      <c r="N3402"/>
      <c r="O3402"/>
      <c r="P3402"/>
    </row>
    <row r="3403" spans="14:16" x14ac:dyDescent="0.3">
      <c r="N3403"/>
      <c r="O3403"/>
      <c r="P3403"/>
    </row>
    <row r="3404" spans="14:16" x14ac:dyDescent="0.3">
      <c r="N3404"/>
      <c r="O3404"/>
      <c r="P3404"/>
    </row>
    <row r="3405" spans="14:16" x14ac:dyDescent="0.3">
      <c r="N3405"/>
      <c r="O3405"/>
      <c r="P3405"/>
    </row>
    <row r="3406" spans="14:16" x14ac:dyDescent="0.3">
      <c r="N3406"/>
      <c r="O3406"/>
      <c r="P3406"/>
    </row>
    <row r="3407" spans="14:16" x14ac:dyDescent="0.3">
      <c r="N3407"/>
      <c r="O3407"/>
      <c r="P3407"/>
    </row>
    <row r="3408" spans="14:16" x14ac:dyDescent="0.3">
      <c r="N3408"/>
      <c r="O3408"/>
      <c r="P3408"/>
    </row>
    <row r="3409" spans="14:16" x14ac:dyDescent="0.3">
      <c r="N3409"/>
      <c r="O3409"/>
      <c r="P3409"/>
    </row>
    <row r="3410" spans="14:16" x14ac:dyDescent="0.3">
      <c r="N3410"/>
      <c r="O3410"/>
      <c r="P3410"/>
    </row>
    <row r="3411" spans="14:16" x14ac:dyDescent="0.3">
      <c r="N3411"/>
      <c r="O3411"/>
      <c r="P3411"/>
    </row>
    <row r="3412" spans="14:16" x14ac:dyDescent="0.3">
      <c r="N3412"/>
      <c r="O3412"/>
      <c r="P3412"/>
    </row>
    <row r="3413" spans="14:16" x14ac:dyDescent="0.3">
      <c r="N3413"/>
      <c r="O3413"/>
      <c r="P3413"/>
    </row>
    <row r="3414" spans="14:16" x14ac:dyDescent="0.3">
      <c r="N3414"/>
      <c r="O3414"/>
      <c r="P3414"/>
    </row>
    <row r="3415" spans="14:16" x14ac:dyDescent="0.3">
      <c r="N3415"/>
      <c r="O3415"/>
      <c r="P3415"/>
    </row>
    <row r="3416" spans="14:16" x14ac:dyDescent="0.3">
      <c r="N3416"/>
      <c r="O3416"/>
      <c r="P3416"/>
    </row>
    <row r="3417" spans="14:16" x14ac:dyDescent="0.3">
      <c r="N3417"/>
      <c r="O3417"/>
      <c r="P3417"/>
    </row>
    <row r="3418" spans="14:16" x14ac:dyDescent="0.3">
      <c r="N3418"/>
      <c r="O3418"/>
      <c r="P3418"/>
    </row>
    <row r="3419" spans="14:16" x14ac:dyDescent="0.3">
      <c r="N3419"/>
      <c r="O3419"/>
      <c r="P3419"/>
    </row>
    <row r="3420" spans="14:16" x14ac:dyDescent="0.3">
      <c r="N3420"/>
      <c r="O3420"/>
      <c r="P3420"/>
    </row>
    <row r="3421" spans="14:16" x14ac:dyDescent="0.3">
      <c r="N3421"/>
      <c r="O3421"/>
      <c r="P3421"/>
    </row>
    <row r="3422" spans="14:16" x14ac:dyDescent="0.3">
      <c r="N3422"/>
      <c r="O3422"/>
      <c r="P3422"/>
    </row>
    <row r="3423" spans="14:16" x14ac:dyDescent="0.3">
      <c r="N3423"/>
      <c r="O3423"/>
      <c r="P3423"/>
    </row>
    <row r="3424" spans="14:16" x14ac:dyDescent="0.3">
      <c r="N3424"/>
      <c r="O3424"/>
      <c r="P3424"/>
    </row>
    <row r="3425" spans="14:16" x14ac:dyDescent="0.3">
      <c r="N3425"/>
      <c r="O3425"/>
      <c r="P3425"/>
    </row>
    <row r="3426" spans="14:16" x14ac:dyDescent="0.3">
      <c r="N3426"/>
      <c r="O3426"/>
      <c r="P3426"/>
    </row>
    <row r="3427" spans="14:16" x14ac:dyDescent="0.3">
      <c r="N3427"/>
      <c r="O3427"/>
      <c r="P3427"/>
    </row>
    <row r="3428" spans="14:16" x14ac:dyDescent="0.3">
      <c r="N3428"/>
      <c r="O3428"/>
      <c r="P3428"/>
    </row>
    <row r="3429" spans="14:16" x14ac:dyDescent="0.3">
      <c r="N3429"/>
      <c r="O3429"/>
      <c r="P3429"/>
    </row>
    <row r="3430" spans="14:16" x14ac:dyDescent="0.3">
      <c r="N3430"/>
      <c r="O3430"/>
      <c r="P3430"/>
    </row>
    <row r="3431" spans="14:16" x14ac:dyDescent="0.3">
      <c r="N3431"/>
      <c r="O3431"/>
      <c r="P3431"/>
    </row>
    <row r="3432" spans="14:16" x14ac:dyDescent="0.3">
      <c r="N3432"/>
      <c r="O3432"/>
      <c r="P3432"/>
    </row>
    <row r="3433" spans="14:16" x14ac:dyDescent="0.3">
      <c r="N3433"/>
      <c r="O3433"/>
      <c r="P3433"/>
    </row>
    <row r="3434" spans="14:16" x14ac:dyDescent="0.3">
      <c r="N3434"/>
      <c r="O3434"/>
      <c r="P3434"/>
    </row>
    <row r="3435" spans="14:16" x14ac:dyDescent="0.3">
      <c r="N3435"/>
      <c r="O3435"/>
      <c r="P3435"/>
    </row>
    <row r="3436" spans="14:16" x14ac:dyDescent="0.3">
      <c r="N3436"/>
      <c r="O3436"/>
      <c r="P3436"/>
    </row>
    <row r="3437" spans="14:16" x14ac:dyDescent="0.3">
      <c r="N3437"/>
      <c r="O3437"/>
      <c r="P3437"/>
    </row>
    <row r="3438" spans="14:16" x14ac:dyDescent="0.3">
      <c r="N3438"/>
      <c r="O3438"/>
      <c r="P3438"/>
    </row>
    <row r="3439" spans="14:16" x14ac:dyDescent="0.3">
      <c r="N3439"/>
      <c r="O3439"/>
      <c r="P3439"/>
    </row>
    <row r="3440" spans="14:16" x14ac:dyDescent="0.3">
      <c r="N3440"/>
      <c r="O3440"/>
      <c r="P3440"/>
    </row>
    <row r="3441" spans="14:16" x14ac:dyDescent="0.3">
      <c r="N3441"/>
      <c r="O3441"/>
      <c r="P3441"/>
    </row>
    <row r="3442" spans="14:16" x14ac:dyDescent="0.3">
      <c r="N3442"/>
      <c r="O3442"/>
      <c r="P3442"/>
    </row>
    <row r="3443" spans="14:16" x14ac:dyDescent="0.3">
      <c r="N3443"/>
      <c r="O3443"/>
      <c r="P3443"/>
    </row>
    <row r="3444" spans="14:16" x14ac:dyDescent="0.3">
      <c r="N3444"/>
      <c r="O3444"/>
      <c r="P3444"/>
    </row>
    <row r="3445" spans="14:16" x14ac:dyDescent="0.3">
      <c r="N3445"/>
      <c r="O3445"/>
      <c r="P3445"/>
    </row>
    <row r="3446" spans="14:16" x14ac:dyDescent="0.3">
      <c r="N3446"/>
      <c r="O3446"/>
      <c r="P3446"/>
    </row>
    <row r="3447" spans="14:16" x14ac:dyDescent="0.3">
      <c r="N3447"/>
      <c r="O3447"/>
      <c r="P3447"/>
    </row>
    <row r="3448" spans="14:16" x14ac:dyDescent="0.3">
      <c r="N3448"/>
      <c r="O3448"/>
      <c r="P3448"/>
    </row>
    <row r="3449" spans="14:16" x14ac:dyDescent="0.3">
      <c r="N3449"/>
      <c r="O3449"/>
      <c r="P3449"/>
    </row>
    <row r="3450" spans="14:16" x14ac:dyDescent="0.3">
      <c r="N3450"/>
      <c r="O3450"/>
      <c r="P3450"/>
    </row>
    <row r="3451" spans="14:16" x14ac:dyDescent="0.3">
      <c r="N3451"/>
      <c r="O3451"/>
      <c r="P3451"/>
    </row>
    <row r="3452" spans="14:16" x14ac:dyDescent="0.3">
      <c r="N3452"/>
      <c r="O3452"/>
      <c r="P3452"/>
    </row>
    <row r="3453" spans="14:16" x14ac:dyDescent="0.3">
      <c r="N3453"/>
      <c r="O3453"/>
      <c r="P3453"/>
    </row>
    <row r="3454" spans="14:16" x14ac:dyDescent="0.3">
      <c r="N3454"/>
      <c r="O3454"/>
      <c r="P3454"/>
    </row>
    <row r="3455" spans="14:16" x14ac:dyDescent="0.3">
      <c r="N3455"/>
      <c r="O3455"/>
      <c r="P3455"/>
    </row>
    <row r="3456" spans="14:16" x14ac:dyDescent="0.3">
      <c r="N3456"/>
      <c r="O3456"/>
      <c r="P3456"/>
    </row>
    <row r="3457" spans="14:16" x14ac:dyDescent="0.3">
      <c r="N3457"/>
      <c r="O3457"/>
      <c r="P3457"/>
    </row>
    <row r="3458" spans="14:16" x14ac:dyDescent="0.3">
      <c r="N3458"/>
      <c r="O3458"/>
      <c r="P3458"/>
    </row>
    <row r="3459" spans="14:16" x14ac:dyDescent="0.3">
      <c r="N3459"/>
      <c r="O3459"/>
      <c r="P3459"/>
    </row>
    <row r="3460" spans="14:16" x14ac:dyDescent="0.3">
      <c r="N3460"/>
      <c r="O3460"/>
      <c r="P3460"/>
    </row>
    <row r="3461" spans="14:16" x14ac:dyDescent="0.3">
      <c r="N3461"/>
      <c r="O3461"/>
      <c r="P3461"/>
    </row>
    <row r="3462" spans="14:16" x14ac:dyDescent="0.3">
      <c r="N3462"/>
      <c r="O3462"/>
      <c r="P3462"/>
    </row>
    <row r="3463" spans="14:16" x14ac:dyDescent="0.3">
      <c r="N3463"/>
      <c r="O3463"/>
      <c r="P3463"/>
    </row>
    <row r="3464" spans="14:16" x14ac:dyDescent="0.3">
      <c r="N3464"/>
      <c r="O3464"/>
      <c r="P3464"/>
    </row>
    <row r="3465" spans="14:16" x14ac:dyDescent="0.3">
      <c r="N3465"/>
      <c r="O3465"/>
      <c r="P3465"/>
    </row>
    <row r="3466" spans="14:16" x14ac:dyDescent="0.3">
      <c r="N3466"/>
      <c r="O3466"/>
      <c r="P3466"/>
    </row>
    <row r="3467" spans="14:16" x14ac:dyDescent="0.3">
      <c r="N3467"/>
      <c r="O3467"/>
      <c r="P3467"/>
    </row>
    <row r="3468" spans="14:16" x14ac:dyDescent="0.3">
      <c r="N3468"/>
      <c r="O3468"/>
      <c r="P3468"/>
    </row>
    <row r="3469" spans="14:16" x14ac:dyDescent="0.3">
      <c r="N3469"/>
      <c r="O3469"/>
      <c r="P3469"/>
    </row>
    <row r="3470" spans="14:16" x14ac:dyDescent="0.3">
      <c r="N3470"/>
      <c r="O3470"/>
      <c r="P3470"/>
    </row>
    <row r="3471" spans="14:16" x14ac:dyDescent="0.3">
      <c r="N3471"/>
      <c r="O3471"/>
      <c r="P3471"/>
    </row>
    <row r="3472" spans="14:16" x14ac:dyDescent="0.3">
      <c r="N3472"/>
      <c r="O3472"/>
      <c r="P3472"/>
    </row>
    <row r="3473" spans="14:16" x14ac:dyDescent="0.3">
      <c r="N3473"/>
      <c r="O3473"/>
      <c r="P3473"/>
    </row>
    <row r="3474" spans="14:16" x14ac:dyDescent="0.3">
      <c r="N3474"/>
      <c r="O3474"/>
      <c r="P3474"/>
    </row>
    <row r="3475" spans="14:16" x14ac:dyDescent="0.3">
      <c r="N3475"/>
      <c r="O3475"/>
      <c r="P3475"/>
    </row>
    <row r="3476" spans="14:16" x14ac:dyDescent="0.3">
      <c r="N3476"/>
      <c r="O3476"/>
      <c r="P3476"/>
    </row>
    <row r="3477" spans="14:16" x14ac:dyDescent="0.3">
      <c r="N3477"/>
      <c r="O3477"/>
      <c r="P3477"/>
    </row>
    <row r="3478" spans="14:16" x14ac:dyDescent="0.3">
      <c r="N3478"/>
      <c r="O3478"/>
      <c r="P3478"/>
    </row>
    <row r="3479" spans="14:16" x14ac:dyDescent="0.3">
      <c r="N3479"/>
      <c r="O3479"/>
      <c r="P3479"/>
    </row>
    <row r="3480" spans="14:16" x14ac:dyDescent="0.3">
      <c r="N3480"/>
      <c r="O3480"/>
      <c r="P3480"/>
    </row>
    <row r="3481" spans="14:16" x14ac:dyDescent="0.3">
      <c r="N3481"/>
      <c r="O3481"/>
      <c r="P3481"/>
    </row>
    <row r="3482" spans="14:16" x14ac:dyDescent="0.3">
      <c r="N3482"/>
      <c r="O3482"/>
      <c r="P3482"/>
    </row>
    <row r="3483" spans="14:16" x14ac:dyDescent="0.3">
      <c r="N3483"/>
      <c r="O3483"/>
      <c r="P3483"/>
    </row>
    <row r="3484" spans="14:16" x14ac:dyDescent="0.3">
      <c r="N3484"/>
      <c r="O3484"/>
      <c r="P3484"/>
    </row>
    <row r="3485" spans="14:16" x14ac:dyDescent="0.3">
      <c r="N3485"/>
      <c r="O3485"/>
      <c r="P3485"/>
    </row>
    <row r="3486" spans="14:16" x14ac:dyDescent="0.3">
      <c r="N3486"/>
      <c r="O3486"/>
      <c r="P3486"/>
    </row>
    <row r="3487" spans="14:16" x14ac:dyDescent="0.3">
      <c r="N3487"/>
      <c r="O3487"/>
      <c r="P3487"/>
    </row>
    <row r="3488" spans="14:16" x14ac:dyDescent="0.3">
      <c r="N3488"/>
      <c r="O3488"/>
      <c r="P3488"/>
    </row>
    <row r="3489" spans="14:16" x14ac:dyDescent="0.3">
      <c r="N3489"/>
      <c r="O3489"/>
      <c r="P3489"/>
    </row>
    <row r="3490" spans="14:16" x14ac:dyDescent="0.3">
      <c r="N3490"/>
      <c r="O3490"/>
      <c r="P3490"/>
    </row>
    <row r="3491" spans="14:16" x14ac:dyDescent="0.3">
      <c r="N3491"/>
      <c r="O3491"/>
      <c r="P3491"/>
    </row>
    <row r="3492" spans="14:16" x14ac:dyDescent="0.3">
      <c r="N3492"/>
      <c r="O3492"/>
      <c r="P3492"/>
    </row>
    <row r="3493" spans="14:16" x14ac:dyDescent="0.3">
      <c r="N3493"/>
      <c r="O3493"/>
      <c r="P3493"/>
    </row>
    <row r="3494" spans="14:16" x14ac:dyDescent="0.3">
      <c r="N3494"/>
      <c r="O3494"/>
      <c r="P3494"/>
    </row>
    <row r="3495" spans="14:16" x14ac:dyDescent="0.3">
      <c r="N3495"/>
      <c r="O3495"/>
      <c r="P3495"/>
    </row>
    <row r="3496" spans="14:16" x14ac:dyDescent="0.3">
      <c r="N3496"/>
      <c r="O3496"/>
      <c r="P3496"/>
    </row>
    <row r="3497" spans="14:16" x14ac:dyDescent="0.3">
      <c r="N3497"/>
      <c r="O3497"/>
      <c r="P3497"/>
    </row>
    <row r="3498" spans="14:16" x14ac:dyDescent="0.3">
      <c r="N3498"/>
      <c r="O3498"/>
      <c r="P3498"/>
    </row>
    <row r="3499" spans="14:16" x14ac:dyDescent="0.3">
      <c r="N3499"/>
      <c r="O3499"/>
      <c r="P3499"/>
    </row>
    <row r="3500" spans="14:16" x14ac:dyDescent="0.3">
      <c r="N3500"/>
      <c r="O3500"/>
      <c r="P3500"/>
    </row>
    <row r="3501" spans="14:16" x14ac:dyDescent="0.3">
      <c r="N3501"/>
      <c r="O3501"/>
      <c r="P3501"/>
    </row>
    <row r="3502" spans="14:16" x14ac:dyDescent="0.3">
      <c r="N3502"/>
      <c r="O3502"/>
      <c r="P3502"/>
    </row>
    <row r="3503" spans="14:16" x14ac:dyDescent="0.3">
      <c r="N3503"/>
      <c r="O3503"/>
      <c r="P3503"/>
    </row>
    <row r="3504" spans="14:16" x14ac:dyDescent="0.3">
      <c r="N3504"/>
      <c r="O3504"/>
      <c r="P3504"/>
    </row>
    <row r="3505" spans="14:16" x14ac:dyDescent="0.3">
      <c r="N3505"/>
      <c r="O3505"/>
      <c r="P3505"/>
    </row>
    <row r="3506" spans="14:16" x14ac:dyDescent="0.3">
      <c r="N3506"/>
      <c r="O3506"/>
      <c r="P3506"/>
    </row>
    <row r="3507" spans="14:16" x14ac:dyDescent="0.3">
      <c r="N3507"/>
      <c r="O3507"/>
      <c r="P3507"/>
    </row>
    <row r="3508" spans="14:16" x14ac:dyDescent="0.3">
      <c r="N3508"/>
      <c r="O3508"/>
      <c r="P3508"/>
    </row>
    <row r="3509" spans="14:16" x14ac:dyDescent="0.3">
      <c r="N3509"/>
      <c r="O3509"/>
      <c r="P3509"/>
    </row>
    <row r="3510" spans="14:16" x14ac:dyDescent="0.3">
      <c r="N3510"/>
      <c r="O3510"/>
      <c r="P3510"/>
    </row>
    <row r="3511" spans="14:16" x14ac:dyDescent="0.3">
      <c r="N3511"/>
      <c r="O3511"/>
      <c r="P3511"/>
    </row>
    <row r="3512" spans="14:16" x14ac:dyDescent="0.3">
      <c r="N3512"/>
      <c r="O3512"/>
      <c r="P3512"/>
    </row>
    <row r="3513" spans="14:16" x14ac:dyDescent="0.3">
      <c r="N3513"/>
      <c r="O3513"/>
      <c r="P3513"/>
    </row>
    <row r="3514" spans="14:16" x14ac:dyDescent="0.3">
      <c r="N3514"/>
      <c r="O3514"/>
      <c r="P3514"/>
    </row>
    <row r="3515" spans="14:16" x14ac:dyDescent="0.3">
      <c r="N3515"/>
      <c r="O3515"/>
      <c r="P3515"/>
    </row>
    <row r="3516" spans="14:16" x14ac:dyDescent="0.3">
      <c r="N3516"/>
      <c r="O3516"/>
      <c r="P3516"/>
    </row>
    <row r="3517" spans="14:16" x14ac:dyDescent="0.3">
      <c r="N3517"/>
      <c r="O3517"/>
      <c r="P3517"/>
    </row>
    <row r="3518" spans="14:16" x14ac:dyDescent="0.3">
      <c r="N3518"/>
      <c r="O3518"/>
      <c r="P3518"/>
    </row>
    <row r="3519" spans="14:16" x14ac:dyDescent="0.3">
      <c r="N3519"/>
      <c r="O3519"/>
      <c r="P3519"/>
    </row>
    <row r="3520" spans="14:16" x14ac:dyDescent="0.3">
      <c r="N3520"/>
      <c r="O3520"/>
      <c r="P3520"/>
    </row>
    <row r="3521" spans="14:16" x14ac:dyDescent="0.3">
      <c r="N3521"/>
      <c r="O3521"/>
      <c r="P3521"/>
    </row>
    <row r="3522" spans="14:16" x14ac:dyDescent="0.3">
      <c r="N3522"/>
      <c r="O3522"/>
      <c r="P3522"/>
    </row>
    <row r="3523" spans="14:16" x14ac:dyDescent="0.3">
      <c r="N3523"/>
      <c r="O3523"/>
      <c r="P3523"/>
    </row>
    <row r="3524" spans="14:16" x14ac:dyDescent="0.3">
      <c r="N3524"/>
      <c r="O3524"/>
      <c r="P3524"/>
    </row>
    <row r="3525" spans="14:16" x14ac:dyDescent="0.3">
      <c r="N3525"/>
      <c r="O3525"/>
      <c r="P3525"/>
    </row>
    <row r="3526" spans="14:16" x14ac:dyDescent="0.3">
      <c r="N3526"/>
      <c r="O3526"/>
      <c r="P3526"/>
    </row>
    <row r="3527" spans="14:16" x14ac:dyDescent="0.3">
      <c r="N3527"/>
      <c r="O3527"/>
      <c r="P3527"/>
    </row>
    <row r="3528" spans="14:16" x14ac:dyDescent="0.3">
      <c r="N3528"/>
      <c r="O3528"/>
      <c r="P3528"/>
    </row>
    <row r="3529" spans="14:16" x14ac:dyDescent="0.3">
      <c r="N3529"/>
      <c r="O3529"/>
      <c r="P3529"/>
    </row>
    <row r="3530" spans="14:16" x14ac:dyDescent="0.3">
      <c r="N3530"/>
      <c r="O3530"/>
      <c r="P3530"/>
    </row>
    <row r="3531" spans="14:16" x14ac:dyDescent="0.3">
      <c r="N3531"/>
      <c r="O3531"/>
      <c r="P3531"/>
    </row>
    <row r="3532" spans="14:16" x14ac:dyDescent="0.3">
      <c r="N3532"/>
      <c r="O3532"/>
      <c r="P3532"/>
    </row>
    <row r="3533" spans="14:16" x14ac:dyDescent="0.3">
      <c r="N3533"/>
      <c r="O3533"/>
      <c r="P3533"/>
    </row>
    <row r="3534" spans="14:16" x14ac:dyDescent="0.3">
      <c r="N3534"/>
      <c r="O3534"/>
      <c r="P3534"/>
    </row>
    <row r="3535" spans="14:16" x14ac:dyDescent="0.3">
      <c r="N3535"/>
      <c r="O3535"/>
      <c r="P3535"/>
    </row>
    <row r="3536" spans="14:16" x14ac:dyDescent="0.3">
      <c r="N3536"/>
      <c r="O3536"/>
      <c r="P3536"/>
    </row>
    <row r="3537" spans="14:16" x14ac:dyDescent="0.3">
      <c r="N3537"/>
      <c r="O3537"/>
      <c r="P3537"/>
    </row>
    <row r="3538" spans="14:16" x14ac:dyDescent="0.3">
      <c r="N3538"/>
      <c r="O3538"/>
      <c r="P3538"/>
    </row>
    <row r="3539" spans="14:16" x14ac:dyDescent="0.3">
      <c r="N3539"/>
      <c r="O3539"/>
      <c r="P3539"/>
    </row>
    <row r="3540" spans="14:16" x14ac:dyDescent="0.3">
      <c r="N3540"/>
      <c r="O3540"/>
      <c r="P3540"/>
    </row>
    <row r="3541" spans="14:16" x14ac:dyDescent="0.3">
      <c r="N3541"/>
      <c r="O3541"/>
      <c r="P3541"/>
    </row>
    <row r="3542" spans="14:16" x14ac:dyDescent="0.3">
      <c r="N3542"/>
      <c r="O3542"/>
      <c r="P3542"/>
    </row>
    <row r="3543" spans="14:16" x14ac:dyDescent="0.3">
      <c r="N3543"/>
      <c r="O3543"/>
      <c r="P3543"/>
    </row>
    <row r="3544" spans="14:16" x14ac:dyDescent="0.3">
      <c r="N3544"/>
      <c r="O3544"/>
      <c r="P3544"/>
    </row>
    <row r="3545" spans="14:16" x14ac:dyDescent="0.3">
      <c r="N3545"/>
      <c r="O3545"/>
      <c r="P3545"/>
    </row>
    <row r="3546" spans="14:16" x14ac:dyDescent="0.3">
      <c r="N3546"/>
      <c r="O3546"/>
      <c r="P3546"/>
    </row>
    <row r="3547" spans="14:16" x14ac:dyDescent="0.3">
      <c r="N3547"/>
      <c r="O3547"/>
      <c r="P3547"/>
    </row>
    <row r="3548" spans="14:16" x14ac:dyDescent="0.3">
      <c r="N3548"/>
      <c r="O3548"/>
      <c r="P3548"/>
    </row>
    <row r="3549" spans="14:16" x14ac:dyDescent="0.3">
      <c r="N3549"/>
      <c r="O3549"/>
      <c r="P3549"/>
    </row>
    <row r="3550" spans="14:16" x14ac:dyDescent="0.3">
      <c r="N3550"/>
      <c r="O3550"/>
      <c r="P3550"/>
    </row>
    <row r="3551" spans="14:16" x14ac:dyDescent="0.3">
      <c r="N3551"/>
      <c r="O3551"/>
      <c r="P3551"/>
    </row>
    <row r="3552" spans="14:16" x14ac:dyDescent="0.3">
      <c r="N3552"/>
      <c r="O3552"/>
      <c r="P3552"/>
    </row>
    <row r="3553" spans="14:16" x14ac:dyDescent="0.3">
      <c r="N3553"/>
      <c r="O3553"/>
      <c r="P3553"/>
    </row>
    <row r="3554" spans="14:16" x14ac:dyDescent="0.3">
      <c r="N3554"/>
      <c r="O3554"/>
      <c r="P3554"/>
    </row>
    <row r="3555" spans="14:16" x14ac:dyDescent="0.3">
      <c r="N3555"/>
      <c r="O3555"/>
      <c r="P3555"/>
    </row>
    <row r="3556" spans="14:16" x14ac:dyDescent="0.3">
      <c r="N3556"/>
      <c r="O3556"/>
      <c r="P3556"/>
    </row>
    <row r="3557" spans="14:16" x14ac:dyDescent="0.3">
      <c r="N3557"/>
      <c r="O3557"/>
      <c r="P3557"/>
    </row>
    <row r="3558" spans="14:16" x14ac:dyDescent="0.3">
      <c r="N3558"/>
      <c r="O3558"/>
      <c r="P3558"/>
    </row>
    <row r="3559" spans="14:16" x14ac:dyDescent="0.3">
      <c r="N3559"/>
      <c r="O3559"/>
      <c r="P3559"/>
    </row>
    <row r="3560" spans="14:16" x14ac:dyDescent="0.3">
      <c r="N3560"/>
      <c r="O3560"/>
      <c r="P3560"/>
    </row>
    <row r="3561" spans="14:16" x14ac:dyDescent="0.3">
      <c r="N3561"/>
      <c r="O3561"/>
      <c r="P3561"/>
    </row>
    <row r="3562" spans="14:16" x14ac:dyDescent="0.3">
      <c r="N3562"/>
      <c r="O3562"/>
      <c r="P3562"/>
    </row>
    <row r="3563" spans="14:16" x14ac:dyDescent="0.3">
      <c r="N3563"/>
      <c r="O3563"/>
      <c r="P3563"/>
    </row>
    <row r="3564" spans="14:16" x14ac:dyDescent="0.3">
      <c r="N3564"/>
      <c r="O3564"/>
      <c r="P3564"/>
    </row>
    <row r="3565" spans="14:16" x14ac:dyDescent="0.3">
      <c r="N3565"/>
      <c r="O3565"/>
      <c r="P3565"/>
    </row>
    <row r="3566" spans="14:16" x14ac:dyDescent="0.3">
      <c r="N3566"/>
      <c r="O3566"/>
      <c r="P3566"/>
    </row>
    <row r="3567" spans="14:16" x14ac:dyDescent="0.3">
      <c r="N3567"/>
      <c r="O3567"/>
      <c r="P3567"/>
    </row>
    <row r="3568" spans="14:16" x14ac:dyDescent="0.3">
      <c r="N3568"/>
      <c r="O3568"/>
      <c r="P3568"/>
    </row>
    <row r="3569" spans="14:16" x14ac:dyDescent="0.3">
      <c r="N3569"/>
      <c r="O3569"/>
      <c r="P3569"/>
    </row>
    <row r="3570" spans="14:16" x14ac:dyDescent="0.3">
      <c r="N3570"/>
      <c r="O3570"/>
      <c r="P3570"/>
    </row>
    <row r="3571" spans="14:16" x14ac:dyDescent="0.3">
      <c r="N3571"/>
      <c r="O3571"/>
      <c r="P3571"/>
    </row>
    <row r="3572" spans="14:16" x14ac:dyDescent="0.3">
      <c r="N3572"/>
      <c r="O3572"/>
      <c r="P3572"/>
    </row>
    <row r="3573" spans="14:16" x14ac:dyDescent="0.3">
      <c r="N3573"/>
      <c r="O3573"/>
      <c r="P3573"/>
    </row>
    <row r="3574" spans="14:16" x14ac:dyDescent="0.3">
      <c r="N3574"/>
      <c r="O3574"/>
      <c r="P3574"/>
    </row>
    <row r="3575" spans="14:16" x14ac:dyDescent="0.3">
      <c r="N3575"/>
      <c r="O3575"/>
      <c r="P3575"/>
    </row>
    <row r="3576" spans="14:16" x14ac:dyDescent="0.3">
      <c r="N3576"/>
      <c r="O3576"/>
      <c r="P3576"/>
    </row>
    <row r="3577" spans="14:16" x14ac:dyDescent="0.3">
      <c r="N3577"/>
      <c r="O3577"/>
      <c r="P3577"/>
    </row>
    <row r="3578" spans="14:16" x14ac:dyDescent="0.3">
      <c r="N3578"/>
      <c r="O3578"/>
      <c r="P3578"/>
    </row>
    <row r="3579" spans="14:16" x14ac:dyDescent="0.3">
      <c r="N3579"/>
      <c r="O3579"/>
      <c r="P3579"/>
    </row>
    <row r="3580" spans="14:16" x14ac:dyDescent="0.3">
      <c r="N3580"/>
      <c r="O3580"/>
      <c r="P3580"/>
    </row>
    <row r="3581" spans="14:16" x14ac:dyDescent="0.3">
      <c r="N3581"/>
      <c r="O3581"/>
      <c r="P3581"/>
    </row>
    <row r="3582" spans="14:16" x14ac:dyDescent="0.3">
      <c r="N3582"/>
      <c r="O3582"/>
      <c r="P3582"/>
    </row>
    <row r="3583" spans="14:16" x14ac:dyDescent="0.3">
      <c r="N3583"/>
      <c r="O3583"/>
      <c r="P3583"/>
    </row>
    <row r="3584" spans="14:16" x14ac:dyDescent="0.3">
      <c r="N3584"/>
      <c r="O3584"/>
      <c r="P3584"/>
    </row>
    <row r="3585" spans="14:16" x14ac:dyDescent="0.3">
      <c r="N3585"/>
      <c r="O3585"/>
      <c r="P3585"/>
    </row>
    <row r="3586" spans="14:16" x14ac:dyDescent="0.3">
      <c r="N3586"/>
      <c r="O3586"/>
      <c r="P3586"/>
    </row>
    <row r="3587" spans="14:16" x14ac:dyDescent="0.3">
      <c r="N3587"/>
      <c r="O3587"/>
      <c r="P3587"/>
    </row>
    <row r="3588" spans="14:16" x14ac:dyDescent="0.3">
      <c r="N3588"/>
      <c r="O3588"/>
      <c r="P3588"/>
    </row>
    <row r="3589" spans="14:16" x14ac:dyDescent="0.3">
      <c r="N3589"/>
      <c r="O3589"/>
      <c r="P3589"/>
    </row>
    <row r="3590" spans="14:16" x14ac:dyDescent="0.3">
      <c r="N3590"/>
      <c r="O3590"/>
      <c r="P3590"/>
    </row>
    <row r="3591" spans="14:16" x14ac:dyDescent="0.3">
      <c r="N3591"/>
      <c r="O3591"/>
      <c r="P3591"/>
    </row>
    <row r="3592" spans="14:16" x14ac:dyDescent="0.3">
      <c r="N3592"/>
      <c r="O3592"/>
      <c r="P3592"/>
    </row>
    <row r="3593" spans="14:16" x14ac:dyDescent="0.3">
      <c r="N3593"/>
      <c r="O3593"/>
      <c r="P3593"/>
    </row>
    <row r="3594" spans="14:16" x14ac:dyDescent="0.3">
      <c r="N3594"/>
      <c r="O3594"/>
      <c r="P3594"/>
    </row>
    <row r="3595" spans="14:16" x14ac:dyDescent="0.3">
      <c r="N3595"/>
      <c r="O3595"/>
      <c r="P3595"/>
    </row>
    <row r="3596" spans="14:16" x14ac:dyDescent="0.3">
      <c r="N3596"/>
      <c r="O3596"/>
      <c r="P3596"/>
    </row>
    <row r="3597" spans="14:16" x14ac:dyDescent="0.3">
      <c r="N3597"/>
      <c r="O3597"/>
      <c r="P3597"/>
    </row>
    <row r="3598" spans="14:16" x14ac:dyDescent="0.3">
      <c r="N3598"/>
      <c r="O3598"/>
      <c r="P3598"/>
    </row>
    <row r="3599" spans="14:16" x14ac:dyDescent="0.3">
      <c r="N3599"/>
      <c r="O3599"/>
      <c r="P3599"/>
    </row>
    <row r="3600" spans="14:16" x14ac:dyDescent="0.3">
      <c r="N3600"/>
      <c r="O3600"/>
      <c r="P3600"/>
    </row>
    <row r="3601" spans="14:16" x14ac:dyDescent="0.3">
      <c r="N3601"/>
      <c r="O3601"/>
      <c r="P3601"/>
    </row>
    <row r="3602" spans="14:16" x14ac:dyDescent="0.3">
      <c r="N3602"/>
      <c r="O3602"/>
      <c r="P3602"/>
    </row>
    <row r="3603" spans="14:16" x14ac:dyDescent="0.3">
      <c r="N3603"/>
      <c r="O3603"/>
      <c r="P3603"/>
    </row>
    <row r="3604" spans="14:16" x14ac:dyDescent="0.3">
      <c r="N3604"/>
      <c r="O3604"/>
      <c r="P3604"/>
    </row>
    <row r="3605" spans="14:16" x14ac:dyDescent="0.3">
      <c r="N3605"/>
      <c r="O3605"/>
      <c r="P3605"/>
    </row>
    <row r="3606" spans="14:16" x14ac:dyDescent="0.3">
      <c r="N3606"/>
      <c r="O3606"/>
      <c r="P3606"/>
    </row>
    <row r="3607" spans="14:16" x14ac:dyDescent="0.3">
      <c r="N3607"/>
      <c r="O3607"/>
      <c r="P3607"/>
    </row>
    <row r="3608" spans="14:16" x14ac:dyDescent="0.3">
      <c r="N3608"/>
      <c r="O3608"/>
      <c r="P3608"/>
    </row>
    <row r="3609" spans="14:16" x14ac:dyDescent="0.3">
      <c r="N3609"/>
      <c r="O3609"/>
      <c r="P3609"/>
    </row>
    <row r="3610" spans="14:16" x14ac:dyDescent="0.3">
      <c r="N3610"/>
      <c r="O3610"/>
      <c r="P3610"/>
    </row>
    <row r="3611" spans="14:16" x14ac:dyDescent="0.3">
      <c r="N3611"/>
      <c r="O3611"/>
      <c r="P3611"/>
    </row>
    <row r="3612" spans="14:16" x14ac:dyDescent="0.3">
      <c r="N3612"/>
      <c r="O3612"/>
      <c r="P3612"/>
    </row>
    <row r="3613" spans="14:16" x14ac:dyDescent="0.3">
      <c r="N3613"/>
      <c r="O3613"/>
      <c r="P3613"/>
    </row>
    <row r="3614" spans="14:16" x14ac:dyDescent="0.3">
      <c r="N3614"/>
      <c r="O3614"/>
      <c r="P3614"/>
    </row>
    <row r="3615" spans="14:16" x14ac:dyDescent="0.3">
      <c r="N3615"/>
      <c r="O3615"/>
      <c r="P3615"/>
    </row>
    <row r="3616" spans="14:16" x14ac:dyDescent="0.3">
      <c r="N3616"/>
      <c r="O3616"/>
      <c r="P3616"/>
    </row>
    <row r="3617" spans="14:16" x14ac:dyDescent="0.3">
      <c r="N3617"/>
      <c r="O3617"/>
      <c r="P3617"/>
    </row>
    <row r="3618" spans="14:16" x14ac:dyDescent="0.3">
      <c r="N3618"/>
      <c r="O3618"/>
      <c r="P3618"/>
    </row>
    <row r="3619" spans="14:16" x14ac:dyDescent="0.3">
      <c r="N3619"/>
      <c r="O3619"/>
      <c r="P3619"/>
    </row>
    <row r="3620" spans="14:16" x14ac:dyDescent="0.3">
      <c r="N3620"/>
      <c r="O3620"/>
      <c r="P3620"/>
    </row>
    <row r="3621" spans="14:16" x14ac:dyDescent="0.3">
      <c r="N3621"/>
      <c r="O3621"/>
      <c r="P3621"/>
    </row>
    <row r="3622" spans="14:16" x14ac:dyDescent="0.3">
      <c r="N3622"/>
      <c r="O3622"/>
      <c r="P3622"/>
    </row>
    <row r="3623" spans="14:16" x14ac:dyDescent="0.3">
      <c r="N3623"/>
      <c r="O3623"/>
      <c r="P3623"/>
    </row>
    <row r="3624" spans="14:16" x14ac:dyDescent="0.3">
      <c r="N3624"/>
      <c r="O3624"/>
      <c r="P3624"/>
    </row>
    <row r="3625" spans="14:16" x14ac:dyDescent="0.3">
      <c r="N3625"/>
      <c r="O3625"/>
      <c r="P3625"/>
    </row>
    <row r="3626" spans="14:16" x14ac:dyDescent="0.3">
      <c r="N3626"/>
      <c r="O3626"/>
      <c r="P3626"/>
    </row>
    <row r="3627" spans="14:16" x14ac:dyDescent="0.3">
      <c r="N3627"/>
      <c r="O3627"/>
      <c r="P3627"/>
    </row>
    <row r="3628" spans="14:16" x14ac:dyDescent="0.3">
      <c r="N3628"/>
      <c r="O3628"/>
      <c r="P3628"/>
    </row>
    <row r="3629" spans="14:16" x14ac:dyDescent="0.3">
      <c r="N3629"/>
      <c r="O3629"/>
      <c r="P3629"/>
    </row>
    <row r="3630" spans="14:16" x14ac:dyDescent="0.3">
      <c r="N3630"/>
      <c r="O3630"/>
      <c r="P3630"/>
    </row>
    <row r="3631" spans="14:16" x14ac:dyDescent="0.3">
      <c r="N3631"/>
      <c r="O3631"/>
      <c r="P3631"/>
    </row>
    <row r="3632" spans="14:16" x14ac:dyDescent="0.3">
      <c r="N3632"/>
      <c r="O3632"/>
      <c r="P3632"/>
    </row>
    <row r="3633" spans="14:16" x14ac:dyDescent="0.3">
      <c r="N3633"/>
      <c r="O3633"/>
      <c r="P3633"/>
    </row>
    <row r="3634" spans="14:16" x14ac:dyDescent="0.3">
      <c r="N3634"/>
      <c r="O3634"/>
      <c r="P3634"/>
    </row>
    <row r="3635" spans="14:16" x14ac:dyDescent="0.3">
      <c r="N3635"/>
      <c r="O3635"/>
      <c r="P3635"/>
    </row>
    <row r="3636" spans="14:16" x14ac:dyDescent="0.3">
      <c r="N3636"/>
      <c r="O3636"/>
      <c r="P3636"/>
    </row>
    <row r="3637" spans="14:16" x14ac:dyDescent="0.3">
      <c r="N3637"/>
      <c r="O3637"/>
      <c r="P3637"/>
    </row>
    <row r="3638" spans="14:16" x14ac:dyDescent="0.3">
      <c r="N3638"/>
      <c r="O3638"/>
      <c r="P3638"/>
    </row>
    <row r="3639" spans="14:16" x14ac:dyDescent="0.3">
      <c r="N3639"/>
      <c r="O3639"/>
      <c r="P3639"/>
    </row>
    <row r="3640" spans="14:16" x14ac:dyDescent="0.3">
      <c r="N3640"/>
      <c r="O3640"/>
      <c r="P3640"/>
    </row>
    <row r="3641" spans="14:16" x14ac:dyDescent="0.3">
      <c r="N3641"/>
      <c r="O3641"/>
      <c r="P3641"/>
    </row>
    <row r="3642" spans="14:16" x14ac:dyDescent="0.3">
      <c r="N3642"/>
      <c r="O3642"/>
      <c r="P3642"/>
    </row>
    <row r="3643" spans="14:16" x14ac:dyDescent="0.3">
      <c r="N3643"/>
      <c r="O3643"/>
      <c r="P3643"/>
    </row>
    <row r="3644" spans="14:16" x14ac:dyDescent="0.3">
      <c r="N3644"/>
      <c r="O3644"/>
      <c r="P3644"/>
    </row>
    <row r="3645" spans="14:16" x14ac:dyDescent="0.3">
      <c r="N3645"/>
      <c r="O3645"/>
      <c r="P3645"/>
    </row>
    <row r="3646" spans="14:16" x14ac:dyDescent="0.3">
      <c r="N3646"/>
      <c r="O3646"/>
      <c r="P3646"/>
    </row>
    <row r="3647" spans="14:16" x14ac:dyDescent="0.3">
      <c r="N3647"/>
      <c r="O3647"/>
      <c r="P3647"/>
    </row>
    <row r="3648" spans="14:16" x14ac:dyDescent="0.3">
      <c r="N3648"/>
      <c r="O3648"/>
      <c r="P3648"/>
    </row>
    <row r="3649" spans="14:16" x14ac:dyDescent="0.3">
      <c r="N3649"/>
      <c r="O3649"/>
      <c r="P3649"/>
    </row>
    <row r="3650" spans="14:16" x14ac:dyDescent="0.3">
      <c r="N3650"/>
      <c r="O3650"/>
      <c r="P3650"/>
    </row>
    <row r="3651" spans="14:16" x14ac:dyDescent="0.3">
      <c r="N3651"/>
      <c r="O3651"/>
      <c r="P3651"/>
    </row>
    <row r="3652" spans="14:16" x14ac:dyDescent="0.3">
      <c r="N3652"/>
      <c r="O3652"/>
      <c r="P3652"/>
    </row>
    <row r="3653" spans="14:16" x14ac:dyDescent="0.3">
      <c r="N3653"/>
      <c r="O3653"/>
      <c r="P3653"/>
    </row>
    <row r="3654" spans="14:16" x14ac:dyDescent="0.3">
      <c r="N3654"/>
      <c r="O3654"/>
      <c r="P3654"/>
    </row>
    <row r="3655" spans="14:16" x14ac:dyDescent="0.3">
      <c r="N3655"/>
      <c r="O3655"/>
      <c r="P3655"/>
    </row>
    <row r="3656" spans="14:16" x14ac:dyDescent="0.3">
      <c r="N3656"/>
      <c r="O3656"/>
      <c r="P3656"/>
    </row>
    <row r="3657" spans="14:16" x14ac:dyDescent="0.3">
      <c r="N3657"/>
      <c r="O3657"/>
      <c r="P3657"/>
    </row>
    <row r="3658" spans="14:16" x14ac:dyDescent="0.3">
      <c r="N3658"/>
      <c r="O3658"/>
      <c r="P3658"/>
    </row>
    <row r="3659" spans="14:16" x14ac:dyDescent="0.3">
      <c r="N3659"/>
      <c r="O3659"/>
      <c r="P3659"/>
    </row>
    <row r="3660" spans="14:16" x14ac:dyDescent="0.3">
      <c r="N3660"/>
      <c r="O3660"/>
      <c r="P3660"/>
    </row>
    <row r="3661" spans="14:16" x14ac:dyDescent="0.3">
      <c r="N3661"/>
      <c r="O3661"/>
      <c r="P3661"/>
    </row>
    <row r="3662" spans="14:16" x14ac:dyDescent="0.3">
      <c r="N3662"/>
      <c r="O3662"/>
      <c r="P3662"/>
    </row>
    <row r="3663" spans="14:16" x14ac:dyDescent="0.3">
      <c r="N3663"/>
      <c r="O3663"/>
      <c r="P3663"/>
    </row>
    <row r="3664" spans="14:16" x14ac:dyDescent="0.3">
      <c r="N3664"/>
      <c r="O3664"/>
      <c r="P3664"/>
    </row>
    <row r="3665" spans="14:16" x14ac:dyDescent="0.3">
      <c r="N3665"/>
      <c r="O3665"/>
      <c r="P3665"/>
    </row>
    <row r="3666" spans="14:16" x14ac:dyDescent="0.3">
      <c r="N3666"/>
      <c r="O3666"/>
      <c r="P3666"/>
    </row>
    <row r="3667" spans="14:16" x14ac:dyDescent="0.3">
      <c r="N3667"/>
      <c r="O3667"/>
      <c r="P3667"/>
    </row>
    <row r="3668" spans="14:16" x14ac:dyDescent="0.3">
      <c r="N3668"/>
      <c r="O3668"/>
      <c r="P3668"/>
    </row>
    <row r="3669" spans="14:16" x14ac:dyDescent="0.3">
      <c r="N3669"/>
      <c r="O3669"/>
      <c r="P3669"/>
    </row>
    <row r="3670" spans="14:16" x14ac:dyDescent="0.3">
      <c r="N3670"/>
      <c r="O3670"/>
      <c r="P3670"/>
    </row>
    <row r="3671" spans="14:16" x14ac:dyDescent="0.3">
      <c r="N3671"/>
      <c r="O3671"/>
      <c r="P3671"/>
    </row>
    <row r="3672" spans="14:16" x14ac:dyDescent="0.3">
      <c r="N3672"/>
      <c r="O3672"/>
      <c r="P3672"/>
    </row>
    <row r="3673" spans="14:16" x14ac:dyDescent="0.3">
      <c r="N3673"/>
      <c r="O3673"/>
      <c r="P3673"/>
    </row>
    <row r="3674" spans="14:16" x14ac:dyDescent="0.3">
      <c r="N3674"/>
      <c r="O3674"/>
      <c r="P3674"/>
    </row>
    <row r="3675" spans="14:16" x14ac:dyDescent="0.3">
      <c r="N3675"/>
      <c r="O3675"/>
      <c r="P3675"/>
    </row>
    <row r="3676" spans="14:16" x14ac:dyDescent="0.3">
      <c r="N3676"/>
      <c r="O3676"/>
      <c r="P3676"/>
    </row>
    <row r="3677" spans="14:16" x14ac:dyDescent="0.3">
      <c r="N3677"/>
      <c r="O3677"/>
      <c r="P3677"/>
    </row>
    <row r="3678" spans="14:16" x14ac:dyDescent="0.3">
      <c r="N3678"/>
      <c r="O3678"/>
      <c r="P3678"/>
    </row>
    <row r="3679" spans="14:16" x14ac:dyDescent="0.3">
      <c r="N3679"/>
      <c r="O3679"/>
      <c r="P3679"/>
    </row>
    <row r="3680" spans="14:16" x14ac:dyDescent="0.3">
      <c r="N3680"/>
      <c r="O3680"/>
      <c r="P3680"/>
    </row>
    <row r="3681" spans="14:16" x14ac:dyDescent="0.3">
      <c r="N3681"/>
      <c r="O3681"/>
      <c r="P3681"/>
    </row>
    <row r="3682" spans="14:16" x14ac:dyDescent="0.3">
      <c r="N3682"/>
      <c r="O3682"/>
      <c r="P3682"/>
    </row>
    <row r="3683" spans="14:16" x14ac:dyDescent="0.3">
      <c r="N3683"/>
      <c r="O3683"/>
      <c r="P3683"/>
    </row>
    <row r="3684" spans="14:16" x14ac:dyDescent="0.3">
      <c r="N3684"/>
      <c r="O3684"/>
      <c r="P3684"/>
    </row>
    <row r="3685" spans="14:16" x14ac:dyDescent="0.3">
      <c r="N3685"/>
      <c r="O3685"/>
      <c r="P3685"/>
    </row>
    <row r="3686" spans="14:16" x14ac:dyDescent="0.3">
      <c r="N3686"/>
      <c r="O3686"/>
      <c r="P3686"/>
    </row>
    <row r="3687" spans="14:16" x14ac:dyDescent="0.3">
      <c r="N3687"/>
      <c r="O3687"/>
      <c r="P3687"/>
    </row>
    <row r="3688" spans="14:16" x14ac:dyDescent="0.3">
      <c r="N3688"/>
      <c r="O3688"/>
      <c r="P3688"/>
    </row>
    <row r="3689" spans="14:16" x14ac:dyDescent="0.3">
      <c r="N3689"/>
      <c r="O3689"/>
      <c r="P3689"/>
    </row>
    <row r="3690" spans="14:16" x14ac:dyDescent="0.3">
      <c r="N3690"/>
      <c r="O3690"/>
      <c r="P3690"/>
    </row>
    <row r="3691" spans="14:16" x14ac:dyDescent="0.3">
      <c r="N3691"/>
      <c r="O3691"/>
      <c r="P3691"/>
    </row>
    <row r="3692" spans="14:16" x14ac:dyDescent="0.3">
      <c r="N3692"/>
      <c r="O3692"/>
      <c r="P3692"/>
    </row>
    <row r="3693" spans="14:16" x14ac:dyDescent="0.3">
      <c r="N3693"/>
      <c r="O3693"/>
      <c r="P3693"/>
    </row>
    <row r="3694" spans="14:16" x14ac:dyDescent="0.3">
      <c r="N3694"/>
      <c r="O3694"/>
      <c r="P3694"/>
    </row>
    <row r="3695" spans="14:16" x14ac:dyDescent="0.3">
      <c r="N3695"/>
      <c r="O3695"/>
      <c r="P3695"/>
    </row>
    <row r="3696" spans="14:16" x14ac:dyDescent="0.3">
      <c r="N3696"/>
      <c r="O3696"/>
      <c r="P3696"/>
    </row>
    <row r="3697" spans="14:16" x14ac:dyDescent="0.3">
      <c r="N3697"/>
      <c r="O3697"/>
      <c r="P3697"/>
    </row>
    <row r="3698" spans="14:16" x14ac:dyDescent="0.3">
      <c r="N3698"/>
      <c r="O3698"/>
      <c r="P3698"/>
    </row>
    <row r="3699" spans="14:16" x14ac:dyDescent="0.3">
      <c r="N3699"/>
      <c r="O3699"/>
      <c r="P3699"/>
    </row>
    <row r="3700" spans="14:16" x14ac:dyDescent="0.3">
      <c r="N3700"/>
      <c r="O3700"/>
      <c r="P3700"/>
    </row>
    <row r="3701" spans="14:16" x14ac:dyDescent="0.3">
      <c r="N3701"/>
      <c r="O3701"/>
      <c r="P3701"/>
    </row>
    <row r="3702" spans="14:16" x14ac:dyDescent="0.3">
      <c r="N3702"/>
      <c r="O3702"/>
      <c r="P3702"/>
    </row>
    <row r="3703" spans="14:16" x14ac:dyDescent="0.3">
      <c r="N3703"/>
      <c r="O3703"/>
      <c r="P3703"/>
    </row>
    <row r="3704" spans="14:16" x14ac:dyDescent="0.3">
      <c r="N3704"/>
      <c r="O3704"/>
      <c r="P3704"/>
    </row>
    <row r="3705" spans="14:16" x14ac:dyDescent="0.3">
      <c r="N3705"/>
      <c r="O3705"/>
      <c r="P3705"/>
    </row>
    <row r="3706" spans="14:16" x14ac:dyDescent="0.3">
      <c r="N3706"/>
      <c r="O3706"/>
      <c r="P3706"/>
    </row>
    <row r="3707" spans="14:16" x14ac:dyDescent="0.3">
      <c r="N3707"/>
      <c r="O3707"/>
      <c r="P3707"/>
    </row>
    <row r="3708" spans="14:16" x14ac:dyDescent="0.3">
      <c r="N3708"/>
      <c r="O3708"/>
      <c r="P3708"/>
    </row>
    <row r="3709" spans="14:16" x14ac:dyDescent="0.3">
      <c r="N3709"/>
      <c r="O3709"/>
      <c r="P3709"/>
    </row>
    <row r="3710" spans="14:16" x14ac:dyDescent="0.3">
      <c r="N3710"/>
      <c r="O3710"/>
      <c r="P3710"/>
    </row>
    <row r="3711" spans="14:16" x14ac:dyDescent="0.3">
      <c r="N3711"/>
      <c r="O3711"/>
      <c r="P3711"/>
    </row>
    <row r="3712" spans="14:16" x14ac:dyDescent="0.3">
      <c r="N3712"/>
      <c r="O3712"/>
      <c r="P3712"/>
    </row>
    <row r="3713" spans="14:16" x14ac:dyDescent="0.3">
      <c r="N3713"/>
      <c r="O3713"/>
      <c r="P3713"/>
    </row>
    <row r="3714" spans="14:16" x14ac:dyDescent="0.3">
      <c r="N3714"/>
      <c r="O3714"/>
      <c r="P3714"/>
    </row>
    <row r="3715" spans="14:16" x14ac:dyDescent="0.3">
      <c r="N3715"/>
      <c r="O3715"/>
      <c r="P3715"/>
    </row>
    <row r="3716" spans="14:16" x14ac:dyDescent="0.3">
      <c r="N3716"/>
      <c r="O3716"/>
      <c r="P3716"/>
    </row>
    <row r="3717" spans="14:16" x14ac:dyDescent="0.3">
      <c r="N3717"/>
      <c r="O3717"/>
      <c r="P3717"/>
    </row>
    <row r="3718" spans="14:16" x14ac:dyDescent="0.3">
      <c r="N3718"/>
      <c r="O3718"/>
      <c r="P3718"/>
    </row>
    <row r="3719" spans="14:16" x14ac:dyDescent="0.3">
      <c r="N3719"/>
      <c r="O3719"/>
      <c r="P3719"/>
    </row>
    <row r="3720" spans="14:16" x14ac:dyDescent="0.3">
      <c r="N3720"/>
      <c r="O3720"/>
      <c r="P3720"/>
    </row>
    <row r="3721" spans="14:16" x14ac:dyDescent="0.3">
      <c r="N3721"/>
      <c r="O3721"/>
      <c r="P3721"/>
    </row>
    <row r="3722" spans="14:16" x14ac:dyDescent="0.3">
      <c r="N3722"/>
      <c r="O3722"/>
      <c r="P3722"/>
    </row>
    <row r="3723" spans="14:16" x14ac:dyDescent="0.3">
      <c r="N3723"/>
      <c r="O3723"/>
      <c r="P3723"/>
    </row>
    <row r="3724" spans="14:16" x14ac:dyDescent="0.3">
      <c r="N3724"/>
      <c r="O3724"/>
      <c r="P3724"/>
    </row>
    <row r="3725" spans="14:16" x14ac:dyDescent="0.3">
      <c r="N3725"/>
      <c r="O3725"/>
      <c r="P3725"/>
    </row>
    <row r="3726" spans="14:16" x14ac:dyDescent="0.3">
      <c r="N3726"/>
      <c r="O3726"/>
      <c r="P3726"/>
    </row>
    <row r="3727" spans="14:16" x14ac:dyDescent="0.3">
      <c r="N3727"/>
      <c r="O3727"/>
      <c r="P3727"/>
    </row>
    <row r="3728" spans="14:16" x14ac:dyDescent="0.3">
      <c r="N3728"/>
      <c r="O3728"/>
      <c r="P3728"/>
    </row>
    <row r="3729" spans="14:16" x14ac:dyDescent="0.3">
      <c r="N3729"/>
      <c r="O3729"/>
      <c r="P3729"/>
    </row>
    <row r="3730" spans="14:16" x14ac:dyDescent="0.3">
      <c r="N3730"/>
      <c r="O3730"/>
      <c r="P3730"/>
    </row>
    <row r="3731" spans="14:16" x14ac:dyDescent="0.3">
      <c r="N3731"/>
      <c r="O3731"/>
      <c r="P3731"/>
    </row>
    <row r="3732" spans="14:16" x14ac:dyDescent="0.3">
      <c r="N3732"/>
      <c r="O3732"/>
      <c r="P3732"/>
    </row>
    <row r="3733" spans="14:16" x14ac:dyDescent="0.3">
      <c r="N3733"/>
      <c r="O3733"/>
      <c r="P3733"/>
    </row>
    <row r="3734" spans="14:16" x14ac:dyDescent="0.3">
      <c r="N3734"/>
      <c r="O3734"/>
      <c r="P3734"/>
    </row>
    <row r="3735" spans="14:16" x14ac:dyDescent="0.3">
      <c r="N3735"/>
      <c r="O3735"/>
      <c r="P3735"/>
    </row>
    <row r="3736" spans="14:16" x14ac:dyDescent="0.3">
      <c r="N3736"/>
      <c r="O3736"/>
      <c r="P3736"/>
    </row>
    <row r="3737" spans="14:16" x14ac:dyDescent="0.3">
      <c r="N3737"/>
      <c r="O3737"/>
      <c r="P3737"/>
    </row>
    <row r="3738" spans="14:16" x14ac:dyDescent="0.3">
      <c r="N3738"/>
      <c r="O3738"/>
      <c r="P3738"/>
    </row>
    <row r="3739" spans="14:16" x14ac:dyDescent="0.3">
      <c r="N3739"/>
      <c r="O3739"/>
      <c r="P3739"/>
    </row>
    <row r="3740" spans="14:16" x14ac:dyDescent="0.3">
      <c r="N3740"/>
      <c r="O3740"/>
      <c r="P3740"/>
    </row>
    <row r="3741" spans="14:16" x14ac:dyDescent="0.3">
      <c r="N3741"/>
      <c r="O3741"/>
      <c r="P3741"/>
    </row>
    <row r="3742" spans="14:16" x14ac:dyDescent="0.3">
      <c r="N3742"/>
      <c r="O3742"/>
      <c r="P3742"/>
    </row>
    <row r="3743" spans="14:16" x14ac:dyDescent="0.3">
      <c r="N3743"/>
      <c r="O3743"/>
      <c r="P3743"/>
    </row>
    <row r="3744" spans="14:16" x14ac:dyDescent="0.3">
      <c r="N3744"/>
      <c r="O3744"/>
      <c r="P3744"/>
    </row>
    <row r="3745" spans="14:16" x14ac:dyDescent="0.3">
      <c r="N3745"/>
      <c r="O3745"/>
      <c r="P3745"/>
    </row>
    <row r="3746" spans="14:16" x14ac:dyDescent="0.3">
      <c r="N3746"/>
      <c r="O3746"/>
      <c r="P3746"/>
    </row>
    <row r="3747" spans="14:16" x14ac:dyDescent="0.3">
      <c r="N3747"/>
      <c r="O3747"/>
      <c r="P3747"/>
    </row>
    <row r="3748" spans="14:16" x14ac:dyDescent="0.3">
      <c r="N3748"/>
      <c r="O3748"/>
      <c r="P3748"/>
    </row>
    <row r="3749" spans="14:16" x14ac:dyDescent="0.3">
      <c r="N3749"/>
      <c r="O3749"/>
      <c r="P3749"/>
    </row>
    <row r="3750" spans="14:16" x14ac:dyDescent="0.3">
      <c r="N3750"/>
      <c r="O3750"/>
      <c r="P3750"/>
    </row>
    <row r="3751" spans="14:16" x14ac:dyDescent="0.3">
      <c r="N3751"/>
      <c r="O3751"/>
      <c r="P3751"/>
    </row>
    <row r="3752" spans="14:16" x14ac:dyDescent="0.3">
      <c r="N3752"/>
      <c r="O3752"/>
      <c r="P3752"/>
    </row>
    <row r="3753" spans="14:16" x14ac:dyDescent="0.3">
      <c r="N3753"/>
      <c r="O3753"/>
      <c r="P3753"/>
    </row>
    <row r="3754" spans="14:16" x14ac:dyDescent="0.3">
      <c r="N3754"/>
      <c r="O3754"/>
      <c r="P3754"/>
    </row>
    <row r="3755" spans="14:16" x14ac:dyDescent="0.3">
      <c r="N3755"/>
      <c r="O3755"/>
      <c r="P3755"/>
    </row>
    <row r="3756" spans="14:16" x14ac:dyDescent="0.3">
      <c r="N3756"/>
      <c r="O3756"/>
      <c r="P3756"/>
    </row>
    <row r="3757" spans="14:16" x14ac:dyDescent="0.3">
      <c r="N3757"/>
      <c r="O3757"/>
      <c r="P3757"/>
    </row>
    <row r="3758" spans="14:16" x14ac:dyDescent="0.3">
      <c r="N3758"/>
      <c r="O3758"/>
      <c r="P3758"/>
    </row>
    <row r="3759" spans="14:16" x14ac:dyDescent="0.3">
      <c r="N3759"/>
      <c r="O3759"/>
      <c r="P3759"/>
    </row>
    <row r="3760" spans="14:16" x14ac:dyDescent="0.3">
      <c r="N3760"/>
      <c r="O3760"/>
      <c r="P3760"/>
    </row>
    <row r="3761" spans="14:16" x14ac:dyDescent="0.3">
      <c r="N3761"/>
      <c r="O3761"/>
      <c r="P3761"/>
    </row>
    <row r="3762" spans="14:16" x14ac:dyDescent="0.3">
      <c r="N3762"/>
      <c r="O3762"/>
      <c r="P3762"/>
    </row>
    <row r="3763" spans="14:16" x14ac:dyDescent="0.3">
      <c r="N3763"/>
      <c r="O3763"/>
      <c r="P3763"/>
    </row>
    <row r="3764" spans="14:16" x14ac:dyDescent="0.3">
      <c r="N3764"/>
      <c r="O3764"/>
      <c r="P3764"/>
    </row>
    <row r="3765" spans="14:16" x14ac:dyDescent="0.3">
      <c r="N3765"/>
      <c r="O3765"/>
      <c r="P3765"/>
    </row>
    <row r="3766" spans="14:16" x14ac:dyDescent="0.3">
      <c r="N3766"/>
      <c r="O3766"/>
      <c r="P3766"/>
    </row>
    <row r="3767" spans="14:16" x14ac:dyDescent="0.3">
      <c r="N3767"/>
      <c r="O3767"/>
      <c r="P3767"/>
    </row>
    <row r="3768" spans="14:16" x14ac:dyDescent="0.3">
      <c r="N3768"/>
      <c r="O3768"/>
      <c r="P3768"/>
    </row>
    <row r="3769" spans="14:16" x14ac:dyDescent="0.3">
      <c r="N3769"/>
      <c r="O3769"/>
      <c r="P3769"/>
    </row>
    <row r="3770" spans="14:16" x14ac:dyDescent="0.3">
      <c r="N3770"/>
      <c r="O3770"/>
      <c r="P3770"/>
    </row>
    <row r="3771" spans="14:16" x14ac:dyDescent="0.3">
      <c r="N3771"/>
      <c r="O3771"/>
      <c r="P3771"/>
    </row>
    <row r="3772" spans="14:16" x14ac:dyDescent="0.3">
      <c r="N3772"/>
      <c r="O3772"/>
      <c r="P3772"/>
    </row>
    <row r="3773" spans="14:16" x14ac:dyDescent="0.3">
      <c r="N3773"/>
      <c r="O3773"/>
      <c r="P3773"/>
    </row>
    <row r="3774" spans="14:16" x14ac:dyDescent="0.3">
      <c r="N3774"/>
      <c r="O3774"/>
      <c r="P3774"/>
    </row>
    <row r="3775" spans="14:16" x14ac:dyDescent="0.3">
      <c r="N3775"/>
      <c r="O3775"/>
      <c r="P3775"/>
    </row>
    <row r="3776" spans="14:16" x14ac:dyDescent="0.3">
      <c r="N3776"/>
      <c r="O3776"/>
      <c r="P3776"/>
    </row>
    <row r="3777" spans="14:16" x14ac:dyDescent="0.3">
      <c r="N3777"/>
      <c r="O3777"/>
      <c r="P3777"/>
    </row>
    <row r="3778" spans="14:16" x14ac:dyDescent="0.3">
      <c r="N3778"/>
      <c r="O3778"/>
      <c r="P3778"/>
    </row>
    <row r="3779" spans="14:16" x14ac:dyDescent="0.3">
      <c r="N3779"/>
      <c r="O3779"/>
      <c r="P3779"/>
    </row>
    <row r="3780" spans="14:16" x14ac:dyDescent="0.3">
      <c r="N3780"/>
      <c r="O3780"/>
      <c r="P3780"/>
    </row>
    <row r="3781" spans="14:16" x14ac:dyDescent="0.3">
      <c r="N3781"/>
      <c r="O3781"/>
      <c r="P3781"/>
    </row>
    <row r="3782" spans="14:16" x14ac:dyDescent="0.3">
      <c r="N3782"/>
      <c r="O3782"/>
      <c r="P3782"/>
    </row>
    <row r="3783" spans="14:16" x14ac:dyDescent="0.3">
      <c r="N3783"/>
      <c r="O3783"/>
      <c r="P3783"/>
    </row>
    <row r="3784" spans="14:16" x14ac:dyDescent="0.3">
      <c r="N3784"/>
      <c r="O3784"/>
      <c r="P3784"/>
    </row>
    <row r="3785" spans="14:16" x14ac:dyDescent="0.3">
      <c r="N3785"/>
      <c r="O3785"/>
      <c r="P3785"/>
    </row>
    <row r="3786" spans="14:16" x14ac:dyDescent="0.3">
      <c r="N3786"/>
      <c r="O3786"/>
      <c r="P3786"/>
    </row>
    <row r="3787" spans="14:16" x14ac:dyDescent="0.3">
      <c r="N3787"/>
      <c r="O3787"/>
      <c r="P3787"/>
    </row>
    <row r="3788" spans="14:16" x14ac:dyDescent="0.3">
      <c r="N3788"/>
      <c r="O3788"/>
      <c r="P3788"/>
    </row>
    <row r="3789" spans="14:16" x14ac:dyDescent="0.3">
      <c r="N3789"/>
      <c r="O3789"/>
      <c r="P3789"/>
    </row>
    <row r="3790" spans="14:16" x14ac:dyDescent="0.3">
      <c r="N3790"/>
      <c r="O3790"/>
      <c r="P3790"/>
    </row>
    <row r="3791" spans="14:16" x14ac:dyDescent="0.3">
      <c r="N3791"/>
      <c r="O3791"/>
      <c r="P3791"/>
    </row>
    <row r="3792" spans="14:16" x14ac:dyDescent="0.3">
      <c r="N3792"/>
      <c r="O3792"/>
      <c r="P3792"/>
    </row>
    <row r="3793" spans="14:16" x14ac:dyDescent="0.3">
      <c r="N3793"/>
      <c r="O3793"/>
      <c r="P3793"/>
    </row>
    <row r="3794" spans="14:16" x14ac:dyDescent="0.3">
      <c r="N3794"/>
      <c r="O3794"/>
      <c r="P3794"/>
    </row>
    <row r="3795" spans="14:16" x14ac:dyDescent="0.3">
      <c r="N3795"/>
      <c r="O3795"/>
      <c r="P3795"/>
    </row>
    <row r="3796" spans="14:16" x14ac:dyDescent="0.3">
      <c r="N3796"/>
      <c r="O3796"/>
      <c r="P3796"/>
    </row>
    <row r="3797" spans="14:16" x14ac:dyDescent="0.3">
      <c r="N3797"/>
      <c r="O3797"/>
      <c r="P3797"/>
    </row>
    <row r="3798" spans="14:16" x14ac:dyDescent="0.3">
      <c r="N3798"/>
      <c r="O3798"/>
      <c r="P3798"/>
    </row>
    <row r="3799" spans="14:16" x14ac:dyDescent="0.3">
      <c r="N3799"/>
      <c r="O3799"/>
      <c r="P3799"/>
    </row>
    <row r="3800" spans="14:16" x14ac:dyDescent="0.3">
      <c r="N3800"/>
      <c r="O3800"/>
      <c r="P3800"/>
    </row>
    <row r="3801" spans="14:16" x14ac:dyDescent="0.3">
      <c r="N3801"/>
      <c r="O3801"/>
      <c r="P3801"/>
    </row>
    <row r="3802" spans="14:16" x14ac:dyDescent="0.3">
      <c r="N3802"/>
      <c r="O3802"/>
      <c r="P3802"/>
    </row>
    <row r="3803" spans="14:16" x14ac:dyDescent="0.3">
      <c r="N3803"/>
      <c r="O3803"/>
      <c r="P3803"/>
    </row>
    <row r="3804" spans="14:16" x14ac:dyDescent="0.3">
      <c r="N3804"/>
      <c r="O3804"/>
      <c r="P3804"/>
    </row>
    <row r="3805" spans="14:16" x14ac:dyDescent="0.3">
      <c r="N3805"/>
      <c r="O3805"/>
      <c r="P3805"/>
    </row>
    <row r="3806" spans="14:16" x14ac:dyDescent="0.3">
      <c r="N3806"/>
      <c r="O3806"/>
      <c r="P3806"/>
    </row>
    <row r="3807" spans="14:16" x14ac:dyDescent="0.3">
      <c r="N3807"/>
      <c r="O3807"/>
      <c r="P3807"/>
    </row>
    <row r="3808" spans="14:16" x14ac:dyDescent="0.3">
      <c r="N3808"/>
      <c r="O3808"/>
      <c r="P3808"/>
    </row>
    <row r="3809" spans="14:16" x14ac:dyDescent="0.3">
      <c r="N3809"/>
      <c r="O3809"/>
      <c r="P3809"/>
    </row>
    <row r="3810" spans="14:16" x14ac:dyDescent="0.3">
      <c r="N3810"/>
      <c r="O3810"/>
      <c r="P3810"/>
    </row>
    <row r="3811" spans="14:16" x14ac:dyDescent="0.3">
      <c r="N3811"/>
      <c r="O3811"/>
      <c r="P3811"/>
    </row>
    <row r="3812" spans="14:16" x14ac:dyDescent="0.3">
      <c r="N3812"/>
      <c r="O3812"/>
      <c r="P3812"/>
    </row>
    <row r="3813" spans="14:16" x14ac:dyDescent="0.3">
      <c r="N3813"/>
      <c r="O3813"/>
      <c r="P3813"/>
    </row>
    <row r="3814" spans="14:16" x14ac:dyDescent="0.3">
      <c r="N3814"/>
      <c r="O3814"/>
      <c r="P3814"/>
    </row>
    <row r="3815" spans="14:16" x14ac:dyDescent="0.3">
      <c r="N3815"/>
      <c r="O3815"/>
      <c r="P3815"/>
    </row>
    <row r="3816" spans="14:16" x14ac:dyDescent="0.3">
      <c r="N3816"/>
      <c r="O3816"/>
      <c r="P3816"/>
    </row>
    <row r="3817" spans="14:16" x14ac:dyDescent="0.3">
      <c r="N3817"/>
      <c r="O3817"/>
      <c r="P3817"/>
    </row>
    <row r="3818" spans="14:16" x14ac:dyDescent="0.3">
      <c r="N3818"/>
      <c r="O3818"/>
      <c r="P3818"/>
    </row>
    <row r="3819" spans="14:16" x14ac:dyDescent="0.3">
      <c r="N3819"/>
      <c r="O3819"/>
      <c r="P3819"/>
    </row>
    <row r="3820" spans="14:16" x14ac:dyDescent="0.3">
      <c r="N3820"/>
      <c r="O3820"/>
      <c r="P3820"/>
    </row>
    <row r="3821" spans="14:16" x14ac:dyDescent="0.3">
      <c r="N3821"/>
      <c r="O3821"/>
      <c r="P3821"/>
    </row>
    <row r="3822" spans="14:16" x14ac:dyDescent="0.3">
      <c r="N3822"/>
      <c r="O3822"/>
      <c r="P3822"/>
    </row>
    <row r="3823" spans="14:16" x14ac:dyDescent="0.3">
      <c r="N3823"/>
      <c r="O3823"/>
      <c r="P3823"/>
    </row>
    <row r="3824" spans="14:16" x14ac:dyDescent="0.3">
      <c r="N3824"/>
      <c r="O3824"/>
      <c r="P3824"/>
    </row>
    <row r="3825" spans="14:16" x14ac:dyDescent="0.3">
      <c r="N3825"/>
      <c r="O3825"/>
      <c r="P3825"/>
    </row>
    <row r="3826" spans="14:16" x14ac:dyDescent="0.3">
      <c r="N3826"/>
      <c r="O3826"/>
      <c r="P3826"/>
    </row>
    <row r="3827" spans="14:16" x14ac:dyDescent="0.3">
      <c r="N3827"/>
      <c r="O3827"/>
      <c r="P3827"/>
    </row>
    <row r="3828" spans="14:16" x14ac:dyDescent="0.3">
      <c r="N3828"/>
      <c r="O3828"/>
      <c r="P3828"/>
    </row>
    <row r="3829" spans="14:16" x14ac:dyDescent="0.3">
      <c r="N3829"/>
      <c r="O3829"/>
      <c r="P3829"/>
    </row>
    <row r="3830" spans="14:16" x14ac:dyDescent="0.3">
      <c r="N3830"/>
      <c r="O3830"/>
      <c r="P3830"/>
    </row>
    <row r="3831" spans="14:16" x14ac:dyDescent="0.3">
      <c r="N3831"/>
      <c r="O3831"/>
      <c r="P3831"/>
    </row>
    <row r="3832" spans="14:16" x14ac:dyDescent="0.3">
      <c r="N3832"/>
      <c r="O3832"/>
      <c r="P3832"/>
    </row>
    <row r="3833" spans="14:16" x14ac:dyDescent="0.3">
      <c r="N3833"/>
      <c r="O3833"/>
      <c r="P3833"/>
    </row>
    <row r="3834" spans="14:16" x14ac:dyDescent="0.3">
      <c r="N3834"/>
      <c r="O3834"/>
      <c r="P3834"/>
    </row>
    <row r="3835" spans="14:16" x14ac:dyDescent="0.3">
      <c r="N3835"/>
      <c r="O3835"/>
      <c r="P3835"/>
    </row>
    <row r="3836" spans="14:16" x14ac:dyDescent="0.3">
      <c r="N3836"/>
      <c r="O3836"/>
      <c r="P3836"/>
    </row>
    <row r="3837" spans="14:16" x14ac:dyDescent="0.3">
      <c r="N3837"/>
      <c r="O3837"/>
      <c r="P3837"/>
    </row>
    <row r="3838" spans="14:16" x14ac:dyDescent="0.3">
      <c r="N3838"/>
      <c r="O3838"/>
      <c r="P3838"/>
    </row>
    <row r="3839" spans="14:16" x14ac:dyDescent="0.3">
      <c r="N3839"/>
      <c r="O3839"/>
      <c r="P3839"/>
    </row>
    <row r="3840" spans="14:16" x14ac:dyDescent="0.3">
      <c r="N3840"/>
      <c r="O3840"/>
      <c r="P3840"/>
    </row>
    <row r="3841" spans="14:16" x14ac:dyDescent="0.3">
      <c r="N3841"/>
      <c r="O3841"/>
      <c r="P3841"/>
    </row>
    <row r="3842" spans="14:16" x14ac:dyDescent="0.3">
      <c r="N3842"/>
      <c r="O3842"/>
      <c r="P3842"/>
    </row>
    <row r="3843" spans="14:16" x14ac:dyDescent="0.3">
      <c r="N3843"/>
      <c r="O3843"/>
      <c r="P3843"/>
    </row>
    <row r="3844" spans="14:16" x14ac:dyDescent="0.3">
      <c r="N3844"/>
      <c r="O3844"/>
      <c r="P3844"/>
    </row>
    <row r="3845" spans="14:16" x14ac:dyDescent="0.3">
      <c r="N3845"/>
      <c r="O3845"/>
      <c r="P3845"/>
    </row>
    <row r="3846" spans="14:16" x14ac:dyDescent="0.3">
      <c r="N3846"/>
      <c r="O3846"/>
      <c r="P3846"/>
    </row>
    <row r="3847" spans="14:16" x14ac:dyDescent="0.3">
      <c r="N3847"/>
      <c r="O3847"/>
      <c r="P3847"/>
    </row>
    <row r="3848" spans="14:16" x14ac:dyDescent="0.3">
      <c r="N3848"/>
      <c r="O3848"/>
      <c r="P3848"/>
    </row>
    <row r="3849" spans="14:16" x14ac:dyDescent="0.3">
      <c r="N3849"/>
      <c r="O3849"/>
      <c r="P3849"/>
    </row>
    <row r="3850" spans="14:16" x14ac:dyDescent="0.3">
      <c r="N3850"/>
      <c r="O3850"/>
      <c r="P3850"/>
    </row>
    <row r="3851" spans="14:16" x14ac:dyDescent="0.3">
      <c r="N3851"/>
      <c r="O3851"/>
      <c r="P3851"/>
    </row>
    <row r="3852" spans="14:16" x14ac:dyDescent="0.3">
      <c r="N3852"/>
      <c r="O3852"/>
      <c r="P3852"/>
    </row>
    <row r="3853" spans="14:16" x14ac:dyDescent="0.3">
      <c r="N3853"/>
      <c r="O3853"/>
      <c r="P3853"/>
    </row>
    <row r="3854" spans="14:16" x14ac:dyDescent="0.3">
      <c r="N3854"/>
      <c r="O3854"/>
      <c r="P3854"/>
    </row>
    <row r="3855" spans="14:16" x14ac:dyDescent="0.3">
      <c r="N3855"/>
      <c r="O3855"/>
      <c r="P3855"/>
    </row>
    <row r="3856" spans="14:16" x14ac:dyDescent="0.3">
      <c r="N3856"/>
      <c r="O3856"/>
      <c r="P3856"/>
    </row>
    <row r="3857" spans="14:16" x14ac:dyDescent="0.3">
      <c r="N3857"/>
      <c r="O3857"/>
      <c r="P3857"/>
    </row>
    <row r="3858" spans="14:16" x14ac:dyDescent="0.3">
      <c r="N3858"/>
      <c r="O3858"/>
      <c r="P3858"/>
    </row>
    <row r="3859" spans="14:16" x14ac:dyDescent="0.3">
      <c r="N3859"/>
      <c r="O3859"/>
      <c r="P3859"/>
    </row>
    <row r="3860" spans="14:16" x14ac:dyDescent="0.3">
      <c r="N3860"/>
      <c r="O3860"/>
      <c r="P3860"/>
    </row>
    <row r="3861" spans="14:16" x14ac:dyDescent="0.3">
      <c r="N3861"/>
      <c r="O3861"/>
      <c r="P3861"/>
    </row>
    <row r="3862" spans="14:16" x14ac:dyDescent="0.3">
      <c r="N3862"/>
      <c r="O3862"/>
      <c r="P3862"/>
    </row>
    <row r="3863" spans="14:16" x14ac:dyDescent="0.3">
      <c r="N3863"/>
      <c r="O3863"/>
      <c r="P3863"/>
    </row>
    <row r="3864" spans="14:16" x14ac:dyDescent="0.3">
      <c r="N3864"/>
      <c r="O3864"/>
      <c r="P3864"/>
    </row>
    <row r="3865" spans="14:16" x14ac:dyDescent="0.3">
      <c r="N3865"/>
      <c r="O3865"/>
      <c r="P3865"/>
    </row>
    <row r="3866" spans="14:16" x14ac:dyDescent="0.3">
      <c r="N3866"/>
      <c r="O3866"/>
      <c r="P3866"/>
    </row>
    <row r="3867" spans="14:16" x14ac:dyDescent="0.3">
      <c r="N3867"/>
      <c r="O3867"/>
      <c r="P3867"/>
    </row>
    <row r="3868" spans="14:16" x14ac:dyDescent="0.3">
      <c r="N3868"/>
      <c r="O3868"/>
      <c r="P3868"/>
    </row>
    <row r="3869" spans="14:16" x14ac:dyDescent="0.3">
      <c r="N3869"/>
      <c r="O3869"/>
      <c r="P3869"/>
    </row>
    <row r="3870" spans="14:16" x14ac:dyDescent="0.3">
      <c r="N3870"/>
      <c r="O3870"/>
      <c r="P3870"/>
    </row>
    <row r="3871" spans="14:16" x14ac:dyDescent="0.3">
      <c r="N3871"/>
      <c r="O3871"/>
      <c r="P3871"/>
    </row>
    <row r="3872" spans="14:16" x14ac:dyDescent="0.3">
      <c r="N3872"/>
      <c r="O3872"/>
      <c r="P3872"/>
    </row>
    <row r="3873" spans="14:16" x14ac:dyDescent="0.3">
      <c r="N3873"/>
      <c r="O3873"/>
      <c r="P3873"/>
    </row>
    <row r="3874" spans="14:16" x14ac:dyDescent="0.3">
      <c r="N3874"/>
      <c r="O3874"/>
      <c r="P3874"/>
    </row>
    <row r="3875" spans="14:16" x14ac:dyDescent="0.3">
      <c r="N3875"/>
      <c r="O3875"/>
      <c r="P3875"/>
    </row>
    <row r="3876" spans="14:16" x14ac:dyDescent="0.3">
      <c r="N3876"/>
      <c r="O3876"/>
      <c r="P3876"/>
    </row>
    <row r="3877" spans="14:16" x14ac:dyDescent="0.3">
      <c r="N3877"/>
      <c r="O3877"/>
      <c r="P3877"/>
    </row>
    <row r="3878" spans="14:16" x14ac:dyDescent="0.3">
      <c r="N3878"/>
      <c r="O3878"/>
      <c r="P3878"/>
    </row>
    <row r="3879" spans="14:16" x14ac:dyDescent="0.3">
      <c r="N3879"/>
      <c r="O3879"/>
      <c r="P3879"/>
    </row>
    <row r="3880" spans="14:16" x14ac:dyDescent="0.3">
      <c r="N3880"/>
      <c r="O3880"/>
      <c r="P3880"/>
    </row>
    <row r="3881" spans="14:16" x14ac:dyDescent="0.3">
      <c r="N3881"/>
      <c r="O3881"/>
      <c r="P3881"/>
    </row>
    <row r="3882" spans="14:16" x14ac:dyDescent="0.3">
      <c r="N3882"/>
      <c r="O3882"/>
      <c r="P3882"/>
    </row>
    <row r="3883" spans="14:16" x14ac:dyDescent="0.3">
      <c r="N3883"/>
      <c r="O3883"/>
      <c r="P3883"/>
    </row>
    <row r="3884" spans="14:16" x14ac:dyDescent="0.3">
      <c r="N3884"/>
      <c r="O3884"/>
      <c r="P3884"/>
    </row>
    <row r="3885" spans="14:16" x14ac:dyDescent="0.3">
      <c r="N3885"/>
      <c r="O3885"/>
      <c r="P3885"/>
    </row>
    <row r="3886" spans="14:16" x14ac:dyDescent="0.3">
      <c r="N3886"/>
      <c r="O3886"/>
      <c r="P3886"/>
    </row>
    <row r="3887" spans="14:16" x14ac:dyDescent="0.3">
      <c r="N3887"/>
      <c r="O3887"/>
      <c r="P3887"/>
    </row>
    <row r="3888" spans="14:16" x14ac:dyDescent="0.3">
      <c r="N3888"/>
      <c r="O3888"/>
      <c r="P3888"/>
    </row>
    <row r="3889" spans="14:16" x14ac:dyDescent="0.3">
      <c r="N3889"/>
      <c r="O3889"/>
      <c r="P3889"/>
    </row>
    <row r="3890" spans="14:16" x14ac:dyDescent="0.3">
      <c r="N3890"/>
      <c r="O3890"/>
      <c r="P3890"/>
    </row>
    <row r="3891" spans="14:16" x14ac:dyDescent="0.3">
      <c r="N3891"/>
      <c r="O3891"/>
      <c r="P3891"/>
    </row>
    <row r="3892" spans="14:16" x14ac:dyDescent="0.3">
      <c r="N3892"/>
      <c r="O3892"/>
      <c r="P3892"/>
    </row>
    <row r="3893" spans="14:16" x14ac:dyDescent="0.3">
      <c r="N3893"/>
      <c r="O3893"/>
      <c r="P3893"/>
    </row>
    <row r="3894" spans="14:16" x14ac:dyDescent="0.3">
      <c r="N3894"/>
      <c r="O3894"/>
      <c r="P3894"/>
    </row>
    <row r="3895" spans="14:16" x14ac:dyDescent="0.3">
      <c r="N3895"/>
      <c r="O3895"/>
      <c r="P3895"/>
    </row>
    <row r="3896" spans="14:16" x14ac:dyDescent="0.3">
      <c r="N3896"/>
      <c r="O3896"/>
      <c r="P3896"/>
    </row>
    <row r="3897" spans="14:16" x14ac:dyDescent="0.3">
      <c r="N3897"/>
      <c r="O3897"/>
      <c r="P3897"/>
    </row>
    <row r="3898" spans="14:16" x14ac:dyDescent="0.3">
      <c r="N3898"/>
      <c r="O3898"/>
      <c r="P3898"/>
    </row>
    <row r="3899" spans="14:16" x14ac:dyDescent="0.3">
      <c r="N3899"/>
      <c r="O3899"/>
      <c r="P3899"/>
    </row>
    <row r="3900" spans="14:16" x14ac:dyDescent="0.3">
      <c r="N3900"/>
      <c r="O3900"/>
      <c r="P3900"/>
    </row>
    <row r="3901" spans="14:16" x14ac:dyDescent="0.3">
      <c r="N3901"/>
      <c r="O3901"/>
      <c r="P3901"/>
    </row>
    <row r="3902" spans="14:16" x14ac:dyDescent="0.3">
      <c r="N3902"/>
      <c r="O3902"/>
      <c r="P3902"/>
    </row>
    <row r="3903" spans="14:16" x14ac:dyDescent="0.3">
      <c r="N3903"/>
      <c r="O3903"/>
      <c r="P3903"/>
    </row>
    <row r="3904" spans="14:16" x14ac:dyDescent="0.3">
      <c r="N3904"/>
      <c r="O3904"/>
      <c r="P3904"/>
    </row>
    <row r="3905" spans="14:16" x14ac:dyDescent="0.3">
      <c r="N3905"/>
      <c r="O3905"/>
      <c r="P3905"/>
    </row>
    <row r="3906" spans="14:16" x14ac:dyDescent="0.3">
      <c r="N3906"/>
      <c r="O3906"/>
      <c r="P3906"/>
    </row>
    <row r="3907" spans="14:16" x14ac:dyDescent="0.3">
      <c r="N3907"/>
      <c r="O3907"/>
      <c r="P3907"/>
    </row>
    <row r="3908" spans="14:16" x14ac:dyDescent="0.3">
      <c r="N3908"/>
      <c r="O3908"/>
      <c r="P3908"/>
    </row>
    <row r="3909" spans="14:16" x14ac:dyDescent="0.3">
      <c r="N3909"/>
      <c r="O3909"/>
      <c r="P3909"/>
    </row>
    <row r="3910" spans="14:16" x14ac:dyDescent="0.3">
      <c r="N3910"/>
      <c r="O3910"/>
      <c r="P3910"/>
    </row>
    <row r="3911" spans="14:16" x14ac:dyDescent="0.3">
      <c r="N3911"/>
      <c r="O3911"/>
      <c r="P3911"/>
    </row>
    <row r="3912" spans="14:16" x14ac:dyDescent="0.3">
      <c r="N3912"/>
      <c r="O3912"/>
      <c r="P3912"/>
    </row>
    <row r="3913" spans="14:16" x14ac:dyDescent="0.3">
      <c r="N3913"/>
      <c r="O3913"/>
      <c r="P3913"/>
    </row>
    <row r="3914" spans="14:16" x14ac:dyDescent="0.3">
      <c r="N3914"/>
      <c r="O3914"/>
      <c r="P3914"/>
    </row>
    <row r="3915" spans="14:16" x14ac:dyDescent="0.3">
      <c r="N3915"/>
      <c r="O3915"/>
      <c r="P3915"/>
    </row>
    <row r="3916" spans="14:16" x14ac:dyDescent="0.3">
      <c r="N3916"/>
      <c r="O3916"/>
      <c r="P3916"/>
    </row>
    <row r="3917" spans="14:16" x14ac:dyDescent="0.3">
      <c r="N3917"/>
      <c r="O3917"/>
      <c r="P3917"/>
    </row>
    <row r="3918" spans="14:16" x14ac:dyDescent="0.3">
      <c r="N3918"/>
      <c r="O3918"/>
      <c r="P3918"/>
    </row>
    <row r="3919" spans="14:16" x14ac:dyDescent="0.3">
      <c r="N3919"/>
      <c r="O3919"/>
      <c r="P3919"/>
    </row>
    <row r="3920" spans="14:16" x14ac:dyDescent="0.3">
      <c r="N3920"/>
      <c r="O3920"/>
      <c r="P3920"/>
    </row>
    <row r="3921" spans="14:16" x14ac:dyDescent="0.3">
      <c r="N3921"/>
      <c r="O3921"/>
      <c r="P3921"/>
    </row>
    <row r="3922" spans="14:16" x14ac:dyDescent="0.3">
      <c r="N3922"/>
      <c r="O3922"/>
      <c r="P3922"/>
    </row>
    <row r="3923" spans="14:16" x14ac:dyDescent="0.3">
      <c r="N3923"/>
      <c r="O3923"/>
      <c r="P3923"/>
    </row>
    <row r="3924" spans="14:16" x14ac:dyDescent="0.3">
      <c r="N3924"/>
      <c r="O3924"/>
      <c r="P3924"/>
    </row>
    <row r="3925" spans="14:16" x14ac:dyDescent="0.3">
      <c r="N3925"/>
      <c r="O3925"/>
      <c r="P3925"/>
    </row>
    <row r="3926" spans="14:16" x14ac:dyDescent="0.3">
      <c r="N3926"/>
      <c r="O3926"/>
      <c r="P3926"/>
    </row>
    <row r="3927" spans="14:16" x14ac:dyDescent="0.3">
      <c r="N3927"/>
      <c r="O3927"/>
      <c r="P3927"/>
    </row>
    <row r="3928" spans="14:16" x14ac:dyDescent="0.3">
      <c r="N3928"/>
      <c r="O3928"/>
      <c r="P3928"/>
    </row>
    <row r="3929" spans="14:16" x14ac:dyDescent="0.3">
      <c r="N3929"/>
      <c r="O3929"/>
      <c r="P3929"/>
    </row>
    <row r="3930" spans="14:16" x14ac:dyDescent="0.3">
      <c r="N3930"/>
      <c r="O3930"/>
      <c r="P3930"/>
    </row>
    <row r="3931" spans="14:16" x14ac:dyDescent="0.3">
      <c r="N3931"/>
      <c r="O3931"/>
      <c r="P3931"/>
    </row>
    <row r="3932" spans="14:16" x14ac:dyDescent="0.3">
      <c r="N3932"/>
      <c r="O3932"/>
      <c r="P3932"/>
    </row>
    <row r="3933" spans="14:16" x14ac:dyDescent="0.3">
      <c r="N3933"/>
      <c r="O3933"/>
      <c r="P3933"/>
    </row>
    <row r="3934" spans="14:16" x14ac:dyDescent="0.3">
      <c r="N3934"/>
      <c r="O3934"/>
      <c r="P3934"/>
    </row>
    <row r="3935" spans="14:16" x14ac:dyDescent="0.3">
      <c r="N3935"/>
      <c r="O3935"/>
      <c r="P3935"/>
    </row>
    <row r="3936" spans="14:16" x14ac:dyDescent="0.3">
      <c r="N3936"/>
      <c r="O3936"/>
      <c r="P3936"/>
    </row>
    <row r="3937" spans="14:16" x14ac:dyDescent="0.3">
      <c r="N3937"/>
      <c r="O3937"/>
      <c r="P3937"/>
    </row>
    <row r="3938" spans="14:16" x14ac:dyDescent="0.3">
      <c r="N3938"/>
      <c r="O3938"/>
      <c r="P3938"/>
    </row>
    <row r="3939" spans="14:16" x14ac:dyDescent="0.3">
      <c r="N3939"/>
      <c r="O3939"/>
      <c r="P3939"/>
    </row>
    <row r="3940" spans="14:16" x14ac:dyDescent="0.3">
      <c r="N3940"/>
      <c r="O3940"/>
      <c r="P3940"/>
    </row>
    <row r="3941" spans="14:16" x14ac:dyDescent="0.3">
      <c r="N3941"/>
      <c r="O3941"/>
      <c r="P3941"/>
    </row>
    <row r="3942" spans="14:16" x14ac:dyDescent="0.3">
      <c r="N3942"/>
      <c r="O3942"/>
      <c r="P3942"/>
    </row>
    <row r="3943" spans="14:16" x14ac:dyDescent="0.3">
      <c r="N3943"/>
      <c r="O3943"/>
      <c r="P3943"/>
    </row>
    <row r="3944" spans="14:16" x14ac:dyDescent="0.3">
      <c r="N3944"/>
      <c r="O3944"/>
      <c r="P3944"/>
    </row>
    <row r="3945" spans="14:16" x14ac:dyDescent="0.3">
      <c r="N3945"/>
      <c r="O3945"/>
      <c r="P3945"/>
    </row>
    <row r="3946" spans="14:16" x14ac:dyDescent="0.3">
      <c r="N3946"/>
      <c r="O3946"/>
      <c r="P3946"/>
    </row>
    <row r="3947" spans="14:16" x14ac:dyDescent="0.3">
      <c r="N3947"/>
      <c r="O3947"/>
      <c r="P3947"/>
    </row>
    <row r="3948" spans="14:16" x14ac:dyDescent="0.3">
      <c r="N3948"/>
      <c r="O3948"/>
      <c r="P3948"/>
    </row>
    <row r="3949" spans="14:16" x14ac:dyDescent="0.3">
      <c r="N3949"/>
      <c r="O3949"/>
      <c r="P3949"/>
    </row>
    <row r="3950" spans="14:16" x14ac:dyDescent="0.3">
      <c r="N3950"/>
      <c r="O3950"/>
      <c r="P3950"/>
    </row>
    <row r="3951" spans="14:16" x14ac:dyDescent="0.3">
      <c r="N3951"/>
      <c r="O3951"/>
      <c r="P3951"/>
    </row>
    <row r="3952" spans="14:16" x14ac:dyDescent="0.3">
      <c r="N3952"/>
      <c r="O3952"/>
      <c r="P3952"/>
    </row>
    <row r="3953" spans="14:16" x14ac:dyDescent="0.3">
      <c r="N3953"/>
      <c r="O3953"/>
      <c r="P3953"/>
    </row>
    <row r="3954" spans="14:16" x14ac:dyDescent="0.3">
      <c r="N3954"/>
      <c r="O3954"/>
      <c r="P3954"/>
    </row>
    <row r="3955" spans="14:16" x14ac:dyDescent="0.3">
      <c r="N3955"/>
      <c r="O3955"/>
      <c r="P3955"/>
    </row>
    <row r="3956" spans="14:16" x14ac:dyDescent="0.3">
      <c r="N3956"/>
      <c r="O3956"/>
      <c r="P3956"/>
    </row>
    <row r="3957" spans="14:16" x14ac:dyDescent="0.3">
      <c r="N3957"/>
      <c r="O3957"/>
      <c r="P3957"/>
    </row>
    <row r="3958" spans="14:16" x14ac:dyDescent="0.3">
      <c r="N3958"/>
      <c r="O3958"/>
      <c r="P3958"/>
    </row>
    <row r="3959" spans="14:16" x14ac:dyDescent="0.3">
      <c r="N3959"/>
      <c r="O3959"/>
      <c r="P3959"/>
    </row>
    <row r="3960" spans="14:16" x14ac:dyDescent="0.3">
      <c r="N3960"/>
      <c r="O3960"/>
      <c r="P3960"/>
    </row>
    <row r="3961" spans="14:16" x14ac:dyDescent="0.3">
      <c r="N3961"/>
      <c r="O3961"/>
      <c r="P3961"/>
    </row>
    <row r="3962" spans="14:16" x14ac:dyDescent="0.3">
      <c r="N3962"/>
      <c r="O3962"/>
      <c r="P3962"/>
    </row>
    <row r="3963" spans="14:16" x14ac:dyDescent="0.3">
      <c r="N3963"/>
      <c r="O3963"/>
      <c r="P3963"/>
    </row>
    <row r="3964" spans="14:16" x14ac:dyDescent="0.3">
      <c r="N3964"/>
      <c r="O3964"/>
      <c r="P3964"/>
    </row>
    <row r="3965" spans="14:16" x14ac:dyDescent="0.3">
      <c r="N3965"/>
      <c r="O3965"/>
      <c r="P3965"/>
    </row>
    <row r="3966" spans="14:16" x14ac:dyDescent="0.3">
      <c r="N3966"/>
      <c r="O3966"/>
      <c r="P3966"/>
    </row>
    <row r="3967" spans="14:16" x14ac:dyDescent="0.3">
      <c r="N3967"/>
      <c r="O3967"/>
      <c r="P3967"/>
    </row>
    <row r="3968" spans="14:16" x14ac:dyDescent="0.3">
      <c r="N3968"/>
      <c r="O3968"/>
      <c r="P3968"/>
    </row>
    <row r="3969" spans="14:16" x14ac:dyDescent="0.3">
      <c r="N3969"/>
      <c r="O3969"/>
      <c r="P3969"/>
    </row>
    <row r="3970" spans="14:16" x14ac:dyDescent="0.3">
      <c r="N3970"/>
      <c r="O3970"/>
      <c r="P3970"/>
    </row>
    <row r="3971" spans="14:16" x14ac:dyDescent="0.3">
      <c r="N3971"/>
      <c r="O3971"/>
      <c r="P3971"/>
    </row>
    <row r="3972" spans="14:16" x14ac:dyDescent="0.3">
      <c r="N3972"/>
      <c r="O3972"/>
      <c r="P3972"/>
    </row>
    <row r="3973" spans="14:16" x14ac:dyDescent="0.3">
      <c r="N3973"/>
      <c r="O3973"/>
      <c r="P3973"/>
    </row>
    <row r="3974" spans="14:16" x14ac:dyDescent="0.3">
      <c r="N3974"/>
      <c r="O3974"/>
      <c r="P3974"/>
    </row>
    <row r="3975" spans="14:16" x14ac:dyDescent="0.3">
      <c r="N3975"/>
      <c r="O3975"/>
      <c r="P3975"/>
    </row>
    <row r="3976" spans="14:16" x14ac:dyDescent="0.3">
      <c r="N3976"/>
      <c r="O3976"/>
      <c r="P3976"/>
    </row>
    <row r="3977" spans="14:16" x14ac:dyDescent="0.3">
      <c r="N3977"/>
      <c r="O3977"/>
      <c r="P3977"/>
    </row>
    <row r="3978" spans="14:16" x14ac:dyDescent="0.3">
      <c r="N3978"/>
      <c r="O3978"/>
      <c r="P3978"/>
    </row>
    <row r="3979" spans="14:16" x14ac:dyDescent="0.3">
      <c r="N3979"/>
      <c r="O3979"/>
      <c r="P3979"/>
    </row>
    <row r="3980" spans="14:16" x14ac:dyDescent="0.3">
      <c r="N3980"/>
      <c r="O3980"/>
      <c r="P3980"/>
    </row>
    <row r="3981" spans="14:16" x14ac:dyDescent="0.3">
      <c r="N3981"/>
      <c r="O3981"/>
      <c r="P3981"/>
    </row>
    <row r="3982" spans="14:16" x14ac:dyDescent="0.3">
      <c r="N3982"/>
      <c r="O3982"/>
      <c r="P3982"/>
    </row>
    <row r="3983" spans="14:16" x14ac:dyDescent="0.3">
      <c r="N3983"/>
      <c r="O3983"/>
      <c r="P3983"/>
    </row>
    <row r="3984" spans="14:16" x14ac:dyDescent="0.3">
      <c r="N3984"/>
      <c r="O3984"/>
      <c r="P3984"/>
    </row>
    <row r="3985" spans="14:16" x14ac:dyDescent="0.3">
      <c r="N3985"/>
      <c r="O3985"/>
      <c r="P3985"/>
    </row>
    <row r="3986" spans="14:16" x14ac:dyDescent="0.3">
      <c r="N3986"/>
      <c r="O3986"/>
      <c r="P3986"/>
    </row>
    <row r="3987" spans="14:16" x14ac:dyDescent="0.3">
      <c r="N3987"/>
      <c r="O3987"/>
      <c r="P3987"/>
    </row>
    <row r="3988" spans="14:16" x14ac:dyDescent="0.3">
      <c r="N3988"/>
      <c r="O3988"/>
      <c r="P3988"/>
    </row>
    <row r="3989" spans="14:16" x14ac:dyDescent="0.3">
      <c r="N3989"/>
      <c r="O3989"/>
      <c r="P3989"/>
    </row>
    <row r="3990" spans="14:16" x14ac:dyDescent="0.3">
      <c r="N3990"/>
      <c r="O3990"/>
      <c r="P3990"/>
    </row>
    <row r="3991" spans="14:16" x14ac:dyDescent="0.3">
      <c r="N3991"/>
      <c r="O3991"/>
      <c r="P3991"/>
    </row>
    <row r="3992" spans="14:16" x14ac:dyDescent="0.3">
      <c r="N3992"/>
      <c r="O3992"/>
      <c r="P3992"/>
    </row>
    <row r="3993" spans="14:16" x14ac:dyDescent="0.3">
      <c r="N3993"/>
      <c r="O3993"/>
      <c r="P3993"/>
    </row>
    <row r="3994" spans="14:16" x14ac:dyDescent="0.3">
      <c r="N3994"/>
      <c r="O3994"/>
      <c r="P3994"/>
    </row>
    <row r="3995" spans="14:16" x14ac:dyDescent="0.3">
      <c r="N3995"/>
      <c r="O3995"/>
      <c r="P3995"/>
    </row>
    <row r="3996" spans="14:16" x14ac:dyDescent="0.3">
      <c r="N3996"/>
      <c r="O3996"/>
      <c r="P3996"/>
    </row>
    <row r="3997" spans="14:16" x14ac:dyDescent="0.3">
      <c r="N3997"/>
      <c r="O3997"/>
      <c r="P3997"/>
    </row>
    <row r="3998" spans="14:16" x14ac:dyDescent="0.3">
      <c r="N3998"/>
      <c r="O3998"/>
      <c r="P3998"/>
    </row>
    <row r="3999" spans="14:16" x14ac:dyDescent="0.3">
      <c r="N3999"/>
      <c r="O3999"/>
      <c r="P3999"/>
    </row>
    <row r="4000" spans="14:16" x14ac:dyDescent="0.3">
      <c r="N4000"/>
      <c r="O4000"/>
      <c r="P4000"/>
    </row>
    <row r="4001" spans="14:16" x14ac:dyDescent="0.3">
      <c r="N4001"/>
      <c r="O4001"/>
      <c r="P4001"/>
    </row>
    <row r="4002" spans="14:16" x14ac:dyDescent="0.3">
      <c r="N4002"/>
      <c r="O4002"/>
      <c r="P4002"/>
    </row>
    <row r="4003" spans="14:16" x14ac:dyDescent="0.3">
      <c r="N4003"/>
      <c r="O4003"/>
      <c r="P4003"/>
    </row>
    <row r="4004" spans="14:16" x14ac:dyDescent="0.3">
      <c r="N4004"/>
      <c r="O4004"/>
      <c r="P4004"/>
    </row>
    <row r="4005" spans="14:16" x14ac:dyDescent="0.3">
      <c r="N4005"/>
      <c r="O4005"/>
      <c r="P4005"/>
    </row>
    <row r="4006" spans="14:16" x14ac:dyDescent="0.3">
      <c r="N4006"/>
      <c r="O4006"/>
      <c r="P4006"/>
    </row>
    <row r="4007" spans="14:16" x14ac:dyDescent="0.3">
      <c r="N4007"/>
      <c r="O4007"/>
      <c r="P4007"/>
    </row>
    <row r="4008" spans="14:16" x14ac:dyDescent="0.3">
      <c r="N4008"/>
      <c r="O4008"/>
      <c r="P4008"/>
    </row>
    <row r="4009" spans="14:16" x14ac:dyDescent="0.3">
      <c r="N4009"/>
      <c r="O4009"/>
      <c r="P4009"/>
    </row>
    <row r="4010" spans="14:16" x14ac:dyDescent="0.3">
      <c r="N4010"/>
      <c r="O4010"/>
      <c r="P4010"/>
    </row>
    <row r="4011" spans="14:16" x14ac:dyDescent="0.3">
      <c r="N4011"/>
      <c r="O4011"/>
      <c r="P4011"/>
    </row>
    <row r="4012" spans="14:16" x14ac:dyDescent="0.3">
      <c r="N4012"/>
      <c r="O4012"/>
      <c r="P4012"/>
    </row>
    <row r="4013" spans="14:16" x14ac:dyDescent="0.3">
      <c r="N4013"/>
      <c r="O4013"/>
      <c r="P4013"/>
    </row>
    <row r="4014" spans="14:16" x14ac:dyDescent="0.3">
      <c r="N4014"/>
      <c r="O4014"/>
      <c r="P4014"/>
    </row>
    <row r="4015" spans="14:16" x14ac:dyDescent="0.3">
      <c r="N4015"/>
      <c r="O4015"/>
      <c r="P4015"/>
    </row>
    <row r="4016" spans="14:16" x14ac:dyDescent="0.3">
      <c r="N4016"/>
      <c r="O4016"/>
      <c r="P4016"/>
    </row>
    <row r="4017" spans="14:16" x14ac:dyDescent="0.3">
      <c r="N4017"/>
      <c r="O4017"/>
      <c r="P4017"/>
    </row>
    <row r="4018" spans="14:16" x14ac:dyDescent="0.3">
      <c r="N4018"/>
      <c r="O4018"/>
      <c r="P4018"/>
    </row>
    <row r="4019" spans="14:16" x14ac:dyDescent="0.3">
      <c r="N4019"/>
      <c r="O4019"/>
      <c r="P4019"/>
    </row>
    <row r="4020" spans="14:16" x14ac:dyDescent="0.3">
      <c r="N4020"/>
      <c r="O4020"/>
      <c r="P4020"/>
    </row>
    <row r="4021" spans="14:16" x14ac:dyDescent="0.3">
      <c r="N4021"/>
      <c r="O4021"/>
      <c r="P4021"/>
    </row>
    <row r="4022" spans="14:16" x14ac:dyDescent="0.3">
      <c r="N4022"/>
      <c r="O4022"/>
      <c r="P4022"/>
    </row>
    <row r="4023" spans="14:16" x14ac:dyDescent="0.3">
      <c r="N4023"/>
      <c r="O4023"/>
      <c r="P4023"/>
    </row>
    <row r="4024" spans="14:16" x14ac:dyDescent="0.3">
      <c r="N4024"/>
      <c r="O4024"/>
      <c r="P4024"/>
    </row>
    <row r="4025" spans="14:16" x14ac:dyDescent="0.3">
      <c r="N4025"/>
      <c r="O4025"/>
      <c r="P4025"/>
    </row>
    <row r="4026" spans="14:16" x14ac:dyDescent="0.3">
      <c r="N4026"/>
      <c r="O4026"/>
      <c r="P4026"/>
    </row>
    <row r="4027" spans="14:16" x14ac:dyDescent="0.3">
      <c r="N4027"/>
      <c r="O4027"/>
      <c r="P4027"/>
    </row>
    <row r="4028" spans="14:16" x14ac:dyDescent="0.3">
      <c r="N4028"/>
      <c r="O4028"/>
      <c r="P4028"/>
    </row>
    <row r="4029" spans="14:16" x14ac:dyDescent="0.3">
      <c r="N4029"/>
      <c r="O4029"/>
      <c r="P4029"/>
    </row>
    <row r="4030" spans="14:16" x14ac:dyDescent="0.3">
      <c r="N4030"/>
      <c r="O4030"/>
      <c r="P4030"/>
    </row>
    <row r="4031" spans="14:16" x14ac:dyDescent="0.3">
      <c r="N4031"/>
      <c r="O4031"/>
      <c r="P4031"/>
    </row>
    <row r="4032" spans="14:16" x14ac:dyDescent="0.3">
      <c r="N4032"/>
      <c r="O4032"/>
      <c r="P4032"/>
    </row>
    <row r="4033" spans="14:16" x14ac:dyDescent="0.3">
      <c r="N4033"/>
      <c r="O4033"/>
      <c r="P4033"/>
    </row>
    <row r="4034" spans="14:16" x14ac:dyDescent="0.3">
      <c r="N4034"/>
      <c r="O4034"/>
      <c r="P4034"/>
    </row>
    <row r="4035" spans="14:16" x14ac:dyDescent="0.3">
      <c r="N4035"/>
      <c r="O4035"/>
      <c r="P4035"/>
    </row>
    <row r="4036" spans="14:16" x14ac:dyDescent="0.3">
      <c r="N4036"/>
      <c r="O4036"/>
      <c r="P4036"/>
    </row>
    <row r="4037" spans="14:16" x14ac:dyDescent="0.3">
      <c r="N4037"/>
      <c r="O4037"/>
      <c r="P4037"/>
    </row>
    <row r="4038" spans="14:16" x14ac:dyDescent="0.3">
      <c r="N4038"/>
      <c r="O4038"/>
      <c r="P4038"/>
    </row>
    <row r="4039" spans="14:16" x14ac:dyDescent="0.3">
      <c r="N4039"/>
      <c r="O4039"/>
      <c r="P4039"/>
    </row>
    <row r="4040" spans="14:16" x14ac:dyDescent="0.3">
      <c r="N4040"/>
      <c r="O4040"/>
      <c r="P4040"/>
    </row>
    <row r="4041" spans="14:16" x14ac:dyDescent="0.3">
      <c r="N4041"/>
      <c r="O4041"/>
      <c r="P4041"/>
    </row>
    <row r="4042" spans="14:16" x14ac:dyDescent="0.3">
      <c r="N4042"/>
      <c r="O4042"/>
      <c r="P4042"/>
    </row>
    <row r="4043" spans="14:16" x14ac:dyDescent="0.3">
      <c r="N4043"/>
      <c r="O4043"/>
      <c r="P4043"/>
    </row>
    <row r="4044" spans="14:16" x14ac:dyDescent="0.3">
      <c r="N4044"/>
      <c r="O4044"/>
      <c r="P4044"/>
    </row>
    <row r="4045" spans="14:16" x14ac:dyDescent="0.3">
      <c r="N4045"/>
      <c r="O4045"/>
      <c r="P4045"/>
    </row>
    <row r="4046" spans="14:16" x14ac:dyDescent="0.3">
      <c r="N4046"/>
      <c r="O4046"/>
      <c r="P4046"/>
    </row>
    <row r="4047" spans="14:16" x14ac:dyDescent="0.3">
      <c r="N4047"/>
      <c r="O4047"/>
      <c r="P4047"/>
    </row>
    <row r="4048" spans="14:16" x14ac:dyDescent="0.3">
      <c r="N4048"/>
      <c r="O4048"/>
      <c r="P4048"/>
    </row>
    <row r="4049" spans="14:16" x14ac:dyDescent="0.3">
      <c r="N4049"/>
      <c r="O4049"/>
      <c r="P4049"/>
    </row>
    <row r="4050" spans="14:16" x14ac:dyDescent="0.3">
      <c r="N4050"/>
      <c r="O4050"/>
      <c r="P4050"/>
    </row>
    <row r="4051" spans="14:16" x14ac:dyDescent="0.3">
      <c r="N4051"/>
      <c r="O4051"/>
      <c r="P4051"/>
    </row>
    <row r="4052" spans="14:16" x14ac:dyDescent="0.3">
      <c r="N4052"/>
      <c r="O4052"/>
      <c r="P4052"/>
    </row>
    <row r="4053" spans="14:16" x14ac:dyDescent="0.3">
      <c r="N4053"/>
      <c r="O4053"/>
      <c r="P4053"/>
    </row>
    <row r="4054" spans="14:16" x14ac:dyDescent="0.3">
      <c r="N4054"/>
      <c r="O4054"/>
      <c r="P4054"/>
    </row>
    <row r="4055" spans="14:16" x14ac:dyDescent="0.3">
      <c r="N4055"/>
      <c r="O4055"/>
      <c r="P4055"/>
    </row>
    <row r="4056" spans="14:16" x14ac:dyDescent="0.3">
      <c r="N4056"/>
      <c r="O4056"/>
      <c r="P4056"/>
    </row>
    <row r="4057" spans="14:16" x14ac:dyDescent="0.3">
      <c r="N4057"/>
      <c r="O4057"/>
      <c r="P4057"/>
    </row>
    <row r="4058" spans="14:16" x14ac:dyDescent="0.3">
      <c r="N4058"/>
      <c r="O4058"/>
      <c r="P4058"/>
    </row>
    <row r="4059" spans="14:16" x14ac:dyDescent="0.3">
      <c r="N4059"/>
      <c r="O4059"/>
      <c r="P4059"/>
    </row>
    <row r="4060" spans="14:16" x14ac:dyDescent="0.3">
      <c r="N4060"/>
      <c r="O4060"/>
      <c r="P4060"/>
    </row>
    <row r="4061" spans="14:16" x14ac:dyDescent="0.3">
      <c r="N4061"/>
      <c r="O4061"/>
      <c r="P4061"/>
    </row>
    <row r="4062" spans="14:16" x14ac:dyDescent="0.3">
      <c r="N4062"/>
      <c r="O4062"/>
      <c r="P4062"/>
    </row>
    <row r="4063" spans="14:16" x14ac:dyDescent="0.3">
      <c r="N4063"/>
      <c r="O4063"/>
      <c r="P4063"/>
    </row>
    <row r="4064" spans="14:16" x14ac:dyDescent="0.3">
      <c r="N4064"/>
      <c r="O4064"/>
      <c r="P4064"/>
    </row>
    <row r="4065" spans="14:16" x14ac:dyDescent="0.3">
      <c r="N4065"/>
      <c r="O4065"/>
      <c r="P4065"/>
    </row>
    <row r="4066" spans="14:16" x14ac:dyDescent="0.3">
      <c r="N4066"/>
      <c r="O4066"/>
      <c r="P4066"/>
    </row>
    <row r="4067" spans="14:16" x14ac:dyDescent="0.3">
      <c r="N4067"/>
      <c r="O4067"/>
      <c r="P4067"/>
    </row>
    <row r="4068" spans="14:16" x14ac:dyDescent="0.3">
      <c r="N4068"/>
      <c r="O4068"/>
      <c r="P4068"/>
    </row>
    <row r="4069" spans="14:16" x14ac:dyDescent="0.3">
      <c r="N4069"/>
      <c r="O4069"/>
      <c r="P4069"/>
    </row>
    <row r="4070" spans="14:16" x14ac:dyDescent="0.3">
      <c r="N4070"/>
      <c r="O4070"/>
      <c r="P4070"/>
    </row>
    <row r="4071" spans="14:16" x14ac:dyDescent="0.3">
      <c r="N4071"/>
      <c r="O4071"/>
      <c r="P4071"/>
    </row>
    <row r="4072" spans="14:16" x14ac:dyDescent="0.3">
      <c r="N4072"/>
      <c r="O4072"/>
      <c r="P4072"/>
    </row>
    <row r="4073" spans="14:16" x14ac:dyDescent="0.3">
      <c r="N4073"/>
      <c r="O4073"/>
      <c r="P4073"/>
    </row>
    <row r="4074" spans="14:16" x14ac:dyDescent="0.3">
      <c r="N4074"/>
      <c r="O4074"/>
      <c r="P4074"/>
    </row>
    <row r="4075" spans="14:16" x14ac:dyDescent="0.3">
      <c r="N4075"/>
      <c r="O4075"/>
      <c r="P4075"/>
    </row>
    <row r="4076" spans="14:16" x14ac:dyDescent="0.3">
      <c r="N4076"/>
      <c r="O4076"/>
      <c r="P4076"/>
    </row>
    <row r="4077" spans="14:16" x14ac:dyDescent="0.3">
      <c r="N4077"/>
      <c r="O4077"/>
      <c r="P4077"/>
    </row>
    <row r="4078" spans="14:16" x14ac:dyDescent="0.3">
      <c r="N4078"/>
      <c r="O4078"/>
      <c r="P4078"/>
    </row>
    <row r="4079" spans="14:16" x14ac:dyDescent="0.3">
      <c r="N4079"/>
      <c r="O4079"/>
      <c r="P4079"/>
    </row>
    <row r="4080" spans="14:16" x14ac:dyDescent="0.3">
      <c r="N4080"/>
      <c r="O4080"/>
      <c r="P4080"/>
    </row>
    <row r="4081" spans="14:16" x14ac:dyDescent="0.3">
      <c r="N4081"/>
      <c r="O4081"/>
      <c r="P4081"/>
    </row>
    <row r="4082" spans="14:16" x14ac:dyDescent="0.3">
      <c r="N4082"/>
      <c r="O4082"/>
      <c r="P4082"/>
    </row>
    <row r="4083" spans="14:16" x14ac:dyDescent="0.3">
      <c r="N4083"/>
      <c r="O4083"/>
      <c r="P4083"/>
    </row>
    <row r="4084" spans="14:16" x14ac:dyDescent="0.3">
      <c r="N4084"/>
      <c r="O4084"/>
      <c r="P4084"/>
    </row>
    <row r="4085" spans="14:16" x14ac:dyDescent="0.3">
      <c r="N4085"/>
      <c r="O4085"/>
      <c r="P4085"/>
    </row>
    <row r="4086" spans="14:16" x14ac:dyDescent="0.3">
      <c r="N4086"/>
      <c r="O4086"/>
      <c r="P4086"/>
    </row>
    <row r="4087" spans="14:16" x14ac:dyDescent="0.3">
      <c r="N4087"/>
      <c r="O4087"/>
      <c r="P4087"/>
    </row>
    <row r="4088" spans="14:16" x14ac:dyDescent="0.3">
      <c r="N4088"/>
      <c r="O4088"/>
      <c r="P4088"/>
    </row>
    <row r="4089" spans="14:16" x14ac:dyDescent="0.3">
      <c r="N4089"/>
      <c r="O4089"/>
      <c r="P4089"/>
    </row>
    <row r="4090" spans="14:16" x14ac:dyDescent="0.3">
      <c r="N4090"/>
      <c r="O4090"/>
      <c r="P4090"/>
    </row>
    <row r="4091" spans="14:16" x14ac:dyDescent="0.3">
      <c r="N4091"/>
      <c r="O4091"/>
      <c r="P4091"/>
    </row>
    <row r="4092" spans="14:16" x14ac:dyDescent="0.3">
      <c r="N4092"/>
      <c r="O4092"/>
      <c r="P4092"/>
    </row>
    <row r="4093" spans="14:16" x14ac:dyDescent="0.3">
      <c r="N4093"/>
      <c r="O4093"/>
      <c r="P4093"/>
    </row>
    <row r="4094" spans="14:16" x14ac:dyDescent="0.3">
      <c r="N4094"/>
      <c r="O4094"/>
      <c r="P4094"/>
    </row>
    <row r="4095" spans="14:16" x14ac:dyDescent="0.3">
      <c r="N4095"/>
      <c r="O4095"/>
      <c r="P4095"/>
    </row>
    <row r="4096" spans="14:16" x14ac:dyDescent="0.3">
      <c r="N4096"/>
      <c r="O4096"/>
      <c r="P4096"/>
    </row>
    <row r="4097" spans="14:16" x14ac:dyDescent="0.3">
      <c r="N4097"/>
      <c r="O4097"/>
      <c r="P4097"/>
    </row>
    <row r="4098" spans="14:16" x14ac:dyDescent="0.3">
      <c r="N4098"/>
      <c r="O4098"/>
      <c r="P4098"/>
    </row>
    <row r="4099" spans="14:16" x14ac:dyDescent="0.3">
      <c r="N4099"/>
      <c r="O4099"/>
      <c r="P4099"/>
    </row>
    <row r="4100" spans="14:16" x14ac:dyDescent="0.3">
      <c r="N4100"/>
      <c r="O4100"/>
      <c r="P4100"/>
    </row>
    <row r="4101" spans="14:16" x14ac:dyDescent="0.3">
      <c r="N4101"/>
      <c r="O4101"/>
      <c r="P4101"/>
    </row>
    <row r="4102" spans="14:16" x14ac:dyDescent="0.3">
      <c r="N4102"/>
      <c r="O4102"/>
      <c r="P4102"/>
    </row>
    <row r="4103" spans="14:16" x14ac:dyDescent="0.3">
      <c r="N4103"/>
      <c r="O4103"/>
      <c r="P4103"/>
    </row>
    <row r="4104" spans="14:16" x14ac:dyDescent="0.3">
      <c r="N4104"/>
      <c r="O4104"/>
      <c r="P4104"/>
    </row>
    <row r="4105" spans="14:16" x14ac:dyDescent="0.3">
      <c r="N4105"/>
      <c r="O4105"/>
      <c r="P4105"/>
    </row>
    <row r="4106" spans="14:16" x14ac:dyDescent="0.3">
      <c r="N4106"/>
      <c r="O4106"/>
      <c r="P4106"/>
    </row>
    <row r="4107" spans="14:16" x14ac:dyDescent="0.3">
      <c r="N4107"/>
      <c r="O4107"/>
      <c r="P4107"/>
    </row>
    <row r="4108" spans="14:16" x14ac:dyDescent="0.3">
      <c r="N4108"/>
      <c r="O4108"/>
      <c r="P4108"/>
    </row>
    <row r="4109" spans="14:16" x14ac:dyDescent="0.3">
      <c r="N4109"/>
      <c r="O4109"/>
      <c r="P4109"/>
    </row>
    <row r="4110" spans="14:16" x14ac:dyDescent="0.3">
      <c r="N4110"/>
      <c r="O4110"/>
      <c r="P4110"/>
    </row>
    <row r="4111" spans="14:16" x14ac:dyDescent="0.3">
      <c r="N4111"/>
      <c r="O4111"/>
      <c r="P4111"/>
    </row>
    <row r="4112" spans="14:16" x14ac:dyDescent="0.3">
      <c r="N4112"/>
      <c r="O4112"/>
      <c r="P4112"/>
    </row>
    <row r="4113" spans="14:16" x14ac:dyDescent="0.3">
      <c r="N4113"/>
      <c r="O4113"/>
      <c r="P4113"/>
    </row>
    <row r="4114" spans="14:16" x14ac:dyDescent="0.3">
      <c r="N4114"/>
      <c r="O4114"/>
      <c r="P4114"/>
    </row>
    <row r="4115" spans="14:16" x14ac:dyDescent="0.3">
      <c r="N4115"/>
      <c r="O4115"/>
      <c r="P4115"/>
    </row>
    <row r="4116" spans="14:16" x14ac:dyDescent="0.3">
      <c r="N4116"/>
      <c r="O4116"/>
      <c r="P4116"/>
    </row>
    <row r="4117" spans="14:16" x14ac:dyDescent="0.3">
      <c r="N4117"/>
      <c r="O4117"/>
      <c r="P4117"/>
    </row>
    <row r="4118" spans="14:16" x14ac:dyDescent="0.3">
      <c r="N4118"/>
      <c r="O4118"/>
      <c r="P4118"/>
    </row>
    <row r="4119" spans="14:16" x14ac:dyDescent="0.3">
      <c r="N4119"/>
      <c r="O4119"/>
      <c r="P4119"/>
    </row>
    <row r="4120" spans="14:16" x14ac:dyDescent="0.3">
      <c r="N4120"/>
      <c r="O4120"/>
      <c r="P4120"/>
    </row>
    <row r="4121" spans="14:16" x14ac:dyDescent="0.3">
      <c r="N4121"/>
      <c r="O4121"/>
      <c r="P4121"/>
    </row>
    <row r="4122" spans="14:16" x14ac:dyDescent="0.3">
      <c r="N4122"/>
      <c r="O4122"/>
      <c r="P4122"/>
    </row>
    <row r="4123" spans="14:16" x14ac:dyDescent="0.3">
      <c r="N4123"/>
      <c r="O4123"/>
      <c r="P4123"/>
    </row>
    <row r="4124" spans="14:16" x14ac:dyDescent="0.3">
      <c r="N4124"/>
      <c r="O4124"/>
      <c r="P4124"/>
    </row>
    <row r="4125" spans="14:16" x14ac:dyDescent="0.3">
      <c r="N4125"/>
      <c r="O4125"/>
      <c r="P4125"/>
    </row>
    <row r="4126" spans="14:16" x14ac:dyDescent="0.3">
      <c r="N4126"/>
      <c r="O4126"/>
      <c r="P4126"/>
    </row>
    <row r="4127" spans="14:16" x14ac:dyDescent="0.3">
      <c r="N4127"/>
      <c r="O4127"/>
      <c r="P4127"/>
    </row>
    <row r="4128" spans="14:16" x14ac:dyDescent="0.3">
      <c r="N4128"/>
      <c r="O4128"/>
      <c r="P4128"/>
    </row>
    <row r="4129" spans="14:16" x14ac:dyDescent="0.3">
      <c r="N4129"/>
      <c r="O4129"/>
      <c r="P4129"/>
    </row>
    <row r="4130" spans="14:16" x14ac:dyDescent="0.3">
      <c r="N4130"/>
      <c r="O4130"/>
      <c r="P4130"/>
    </row>
    <row r="4131" spans="14:16" x14ac:dyDescent="0.3">
      <c r="N4131"/>
      <c r="O4131"/>
      <c r="P4131"/>
    </row>
    <row r="4132" spans="14:16" x14ac:dyDescent="0.3">
      <c r="N4132"/>
      <c r="O4132"/>
      <c r="P4132"/>
    </row>
    <row r="4133" spans="14:16" x14ac:dyDescent="0.3">
      <c r="N4133"/>
      <c r="O4133"/>
      <c r="P4133"/>
    </row>
    <row r="4134" spans="14:16" x14ac:dyDescent="0.3">
      <c r="N4134"/>
      <c r="O4134"/>
      <c r="P4134"/>
    </row>
    <row r="4135" spans="14:16" x14ac:dyDescent="0.3">
      <c r="N4135"/>
      <c r="O4135"/>
      <c r="P4135"/>
    </row>
    <row r="4136" spans="14:16" x14ac:dyDescent="0.3">
      <c r="N4136"/>
      <c r="O4136"/>
      <c r="P4136"/>
    </row>
    <row r="4137" spans="14:16" x14ac:dyDescent="0.3">
      <c r="N4137"/>
      <c r="O4137"/>
      <c r="P4137"/>
    </row>
    <row r="4138" spans="14:16" x14ac:dyDescent="0.3">
      <c r="N4138"/>
      <c r="O4138"/>
      <c r="P4138"/>
    </row>
    <row r="4139" spans="14:16" x14ac:dyDescent="0.3">
      <c r="N4139"/>
      <c r="O4139"/>
      <c r="P4139"/>
    </row>
    <row r="4140" spans="14:16" x14ac:dyDescent="0.3">
      <c r="N4140"/>
      <c r="O4140"/>
      <c r="P4140"/>
    </row>
    <row r="4141" spans="14:16" x14ac:dyDescent="0.3">
      <c r="N4141"/>
      <c r="O4141"/>
      <c r="P4141"/>
    </row>
    <row r="4142" spans="14:16" x14ac:dyDescent="0.3">
      <c r="N4142"/>
      <c r="O4142"/>
      <c r="P4142"/>
    </row>
    <row r="4143" spans="14:16" x14ac:dyDescent="0.3">
      <c r="N4143"/>
      <c r="O4143"/>
      <c r="P4143"/>
    </row>
    <row r="4144" spans="14:16" x14ac:dyDescent="0.3">
      <c r="N4144"/>
      <c r="O4144"/>
      <c r="P4144"/>
    </row>
    <row r="4145" spans="14:16" x14ac:dyDescent="0.3">
      <c r="N4145"/>
      <c r="O4145"/>
      <c r="P4145"/>
    </row>
    <row r="4146" spans="14:16" x14ac:dyDescent="0.3">
      <c r="N4146"/>
      <c r="O4146"/>
      <c r="P4146"/>
    </row>
    <row r="4147" spans="14:16" x14ac:dyDescent="0.3">
      <c r="N4147"/>
      <c r="O4147"/>
      <c r="P4147"/>
    </row>
    <row r="4148" spans="14:16" x14ac:dyDescent="0.3">
      <c r="N4148"/>
      <c r="O4148"/>
      <c r="P4148"/>
    </row>
    <row r="4149" spans="14:16" x14ac:dyDescent="0.3">
      <c r="N4149"/>
      <c r="O4149"/>
      <c r="P4149"/>
    </row>
    <row r="4150" spans="14:16" x14ac:dyDescent="0.3">
      <c r="N4150"/>
      <c r="O4150"/>
      <c r="P4150"/>
    </row>
    <row r="4151" spans="14:16" x14ac:dyDescent="0.3">
      <c r="N4151"/>
      <c r="O4151"/>
      <c r="P4151"/>
    </row>
    <row r="4152" spans="14:16" x14ac:dyDescent="0.3">
      <c r="N4152"/>
      <c r="O4152"/>
      <c r="P4152"/>
    </row>
    <row r="4153" spans="14:16" x14ac:dyDescent="0.3">
      <c r="N4153"/>
      <c r="O4153"/>
      <c r="P4153"/>
    </row>
    <row r="4154" spans="14:16" x14ac:dyDescent="0.3">
      <c r="N4154"/>
      <c r="O4154"/>
      <c r="P4154"/>
    </row>
    <row r="4155" spans="14:16" x14ac:dyDescent="0.3">
      <c r="N4155"/>
      <c r="O4155"/>
      <c r="P4155"/>
    </row>
    <row r="4156" spans="14:16" x14ac:dyDescent="0.3">
      <c r="N4156"/>
      <c r="O4156"/>
      <c r="P4156"/>
    </row>
    <row r="4157" spans="14:16" x14ac:dyDescent="0.3">
      <c r="N4157"/>
      <c r="O4157"/>
      <c r="P4157"/>
    </row>
    <row r="4158" spans="14:16" x14ac:dyDescent="0.3">
      <c r="N4158"/>
      <c r="O4158"/>
      <c r="P4158"/>
    </row>
    <row r="4159" spans="14:16" x14ac:dyDescent="0.3">
      <c r="N4159"/>
      <c r="O4159"/>
      <c r="P4159"/>
    </row>
    <row r="4160" spans="14:16" x14ac:dyDescent="0.3">
      <c r="N4160"/>
      <c r="O4160"/>
      <c r="P4160"/>
    </row>
    <row r="4161" spans="14:16" x14ac:dyDescent="0.3">
      <c r="N4161"/>
      <c r="O4161"/>
      <c r="P4161"/>
    </row>
    <row r="4162" spans="14:16" x14ac:dyDescent="0.3">
      <c r="N4162"/>
      <c r="O4162"/>
      <c r="P4162"/>
    </row>
    <row r="4163" spans="14:16" x14ac:dyDescent="0.3">
      <c r="N4163"/>
      <c r="O4163"/>
      <c r="P4163"/>
    </row>
    <row r="4164" spans="14:16" x14ac:dyDescent="0.3">
      <c r="N4164"/>
      <c r="O4164"/>
      <c r="P4164"/>
    </row>
    <row r="4165" spans="14:16" x14ac:dyDescent="0.3">
      <c r="N4165"/>
      <c r="O4165"/>
      <c r="P4165"/>
    </row>
    <row r="4166" spans="14:16" x14ac:dyDescent="0.3">
      <c r="N4166"/>
      <c r="O4166"/>
      <c r="P4166"/>
    </row>
    <row r="4167" spans="14:16" x14ac:dyDescent="0.3">
      <c r="N4167"/>
      <c r="O4167"/>
      <c r="P4167"/>
    </row>
    <row r="4168" spans="14:16" x14ac:dyDescent="0.3">
      <c r="N4168"/>
      <c r="O4168"/>
      <c r="P4168"/>
    </row>
    <row r="4169" spans="14:16" x14ac:dyDescent="0.3">
      <c r="N4169"/>
      <c r="O4169"/>
      <c r="P4169"/>
    </row>
    <row r="4170" spans="14:16" x14ac:dyDescent="0.3">
      <c r="N4170"/>
      <c r="O4170"/>
      <c r="P4170"/>
    </row>
    <row r="4171" spans="14:16" x14ac:dyDescent="0.3">
      <c r="N4171"/>
      <c r="O4171"/>
      <c r="P4171"/>
    </row>
    <row r="4172" spans="14:16" x14ac:dyDescent="0.3">
      <c r="N4172"/>
      <c r="O4172"/>
      <c r="P4172"/>
    </row>
    <row r="4173" spans="14:16" x14ac:dyDescent="0.3">
      <c r="N4173"/>
      <c r="O4173"/>
      <c r="P4173"/>
    </row>
    <row r="4174" spans="14:16" x14ac:dyDescent="0.3">
      <c r="N4174"/>
      <c r="O4174"/>
      <c r="P4174"/>
    </row>
    <row r="4175" spans="14:16" x14ac:dyDescent="0.3">
      <c r="N4175"/>
      <c r="O4175"/>
      <c r="P4175"/>
    </row>
    <row r="4176" spans="14:16" x14ac:dyDescent="0.3">
      <c r="N4176"/>
      <c r="O4176"/>
      <c r="P4176"/>
    </row>
    <row r="4177" spans="14:16" x14ac:dyDescent="0.3">
      <c r="N4177"/>
      <c r="O4177"/>
      <c r="P4177"/>
    </row>
    <row r="4178" spans="14:16" x14ac:dyDescent="0.3">
      <c r="N4178"/>
      <c r="O4178"/>
      <c r="P4178"/>
    </row>
    <row r="4179" spans="14:16" x14ac:dyDescent="0.3">
      <c r="N4179"/>
      <c r="O4179"/>
      <c r="P4179"/>
    </row>
    <row r="4180" spans="14:16" x14ac:dyDescent="0.3">
      <c r="N4180"/>
      <c r="O4180"/>
      <c r="P4180"/>
    </row>
    <row r="4181" spans="14:16" x14ac:dyDescent="0.3">
      <c r="N4181"/>
      <c r="O4181"/>
      <c r="P4181"/>
    </row>
    <row r="4182" spans="14:16" x14ac:dyDescent="0.3">
      <c r="N4182"/>
      <c r="O4182"/>
      <c r="P4182"/>
    </row>
    <row r="4183" spans="14:16" x14ac:dyDescent="0.3">
      <c r="N4183"/>
      <c r="O4183"/>
      <c r="P4183"/>
    </row>
    <row r="4184" spans="14:16" x14ac:dyDescent="0.3">
      <c r="N4184"/>
      <c r="O4184"/>
      <c r="P4184"/>
    </row>
    <row r="4185" spans="14:16" x14ac:dyDescent="0.3">
      <c r="N4185"/>
      <c r="O4185"/>
      <c r="P4185"/>
    </row>
    <row r="4186" spans="14:16" x14ac:dyDescent="0.3">
      <c r="N4186"/>
      <c r="O4186"/>
      <c r="P4186"/>
    </row>
    <row r="4187" spans="14:16" x14ac:dyDescent="0.3">
      <c r="N4187"/>
      <c r="O4187"/>
      <c r="P4187"/>
    </row>
    <row r="4188" spans="14:16" x14ac:dyDescent="0.3">
      <c r="N4188"/>
      <c r="O4188"/>
      <c r="P4188"/>
    </row>
    <row r="4189" spans="14:16" x14ac:dyDescent="0.3">
      <c r="N4189"/>
      <c r="O4189"/>
      <c r="P4189"/>
    </row>
    <row r="4190" spans="14:16" x14ac:dyDescent="0.3">
      <c r="N4190"/>
      <c r="O4190"/>
      <c r="P4190"/>
    </row>
    <row r="4191" spans="14:16" x14ac:dyDescent="0.3">
      <c r="N4191"/>
      <c r="O4191"/>
      <c r="P4191"/>
    </row>
    <row r="4192" spans="14:16" x14ac:dyDescent="0.3">
      <c r="N4192"/>
      <c r="O4192"/>
      <c r="P4192"/>
    </row>
    <row r="4193" spans="14:16" x14ac:dyDescent="0.3">
      <c r="N4193"/>
      <c r="O4193"/>
      <c r="P4193"/>
    </row>
    <row r="4194" spans="14:16" x14ac:dyDescent="0.3">
      <c r="N4194"/>
      <c r="O4194"/>
      <c r="P4194"/>
    </row>
    <row r="4195" spans="14:16" x14ac:dyDescent="0.3">
      <c r="N4195"/>
      <c r="O4195"/>
      <c r="P4195"/>
    </row>
    <row r="4196" spans="14:16" x14ac:dyDescent="0.3">
      <c r="N4196"/>
      <c r="O4196"/>
      <c r="P4196"/>
    </row>
    <row r="4197" spans="14:16" x14ac:dyDescent="0.3">
      <c r="N4197"/>
      <c r="O4197"/>
      <c r="P4197"/>
    </row>
    <row r="4198" spans="14:16" x14ac:dyDescent="0.3">
      <c r="N4198"/>
      <c r="O4198"/>
      <c r="P4198"/>
    </row>
    <row r="4199" spans="14:16" x14ac:dyDescent="0.3">
      <c r="N4199"/>
      <c r="O4199"/>
      <c r="P4199"/>
    </row>
    <row r="4200" spans="14:16" x14ac:dyDescent="0.3">
      <c r="N4200"/>
      <c r="O4200"/>
      <c r="P4200"/>
    </row>
    <row r="4201" spans="14:16" x14ac:dyDescent="0.3">
      <c r="N4201"/>
      <c r="O4201"/>
      <c r="P4201"/>
    </row>
    <row r="4202" spans="14:16" x14ac:dyDescent="0.3">
      <c r="N4202"/>
      <c r="O4202"/>
      <c r="P4202"/>
    </row>
    <row r="4203" spans="14:16" x14ac:dyDescent="0.3">
      <c r="N4203"/>
      <c r="O4203"/>
      <c r="P4203"/>
    </row>
    <row r="4204" spans="14:16" x14ac:dyDescent="0.3">
      <c r="N4204"/>
      <c r="O4204"/>
      <c r="P4204"/>
    </row>
    <row r="4205" spans="14:16" x14ac:dyDescent="0.3">
      <c r="N4205"/>
      <c r="O4205"/>
      <c r="P4205"/>
    </row>
    <row r="4206" spans="14:16" x14ac:dyDescent="0.3">
      <c r="N4206"/>
      <c r="O4206"/>
      <c r="P4206"/>
    </row>
    <row r="4207" spans="14:16" x14ac:dyDescent="0.3">
      <c r="N4207"/>
      <c r="O4207"/>
      <c r="P4207"/>
    </row>
    <row r="4208" spans="14:16" x14ac:dyDescent="0.3">
      <c r="N4208"/>
      <c r="O4208"/>
      <c r="P4208"/>
    </row>
    <row r="4209" spans="14:16" x14ac:dyDescent="0.3">
      <c r="N4209"/>
      <c r="O4209"/>
      <c r="P4209"/>
    </row>
    <row r="4210" spans="14:16" x14ac:dyDescent="0.3">
      <c r="N4210"/>
      <c r="O4210"/>
      <c r="P4210"/>
    </row>
    <row r="4211" spans="14:16" x14ac:dyDescent="0.3">
      <c r="N4211"/>
      <c r="O4211"/>
      <c r="P4211"/>
    </row>
    <row r="4212" spans="14:16" x14ac:dyDescent="0.3">
      <c r="N4212"/>
      <c r="O4212"/>
      <c r="P4212"/>
    </row>
    <row r="4213" spans="14:16" x14ac:dyDescent="0.3">
      <c r="N4213"/>
      <c r="O4213"/>
      <c r="P4213"/>
    </row>
    <row r="4214" spans="14:16" x14ac:dyDescent="0.3">
      <c r="N4214"/>
      <c r="O4214"/>
      <c r="P4214"/>
    </row>
    <row r="4215" spans="14:16" x14ac:dyDescent="0.3">
      <c r="N4215"/>
      <c r="O4215"/>
      <c r="P4215"/>
    </row>
    <row r="4216" spans="14:16" x14ac:dyDescent="0.3">
      <c r="N4216"/>
      <c r="O4216"/>
      <c r="P4216"/>
    </row>
    <row r="4217" spans="14:16" x14ac:dyDescent="0.3">
      <c r="N4217"/>
      <c r="O4217"/>
      <c r="P4217"/>
    </row>
    <row r="4218" spans="14:16" x14ac:dyDescent="0.3">
      <c r="N4218"/>
      <c r="O4218"/>
      <c r="P4218"/>
    </row>
    <row r="4219" spans="14:16" x14ac:dyDescent="0.3">
      <c r="N4219"/>
      <c r="O4219"/>
      <c r="P4219"/>
    </row>
    <row r="4220" spans="14:16" x14ac:dyDescent="0.3">
      <c r="N4220"/>
      <c r="O4220"/>
      <c r="P4220"/>
    </row>
    <row r="4221" spans="14:16" x14ac:dyDescent="0.3">
      <c r="N4221"/>
      <c r="O4221"/>
      <c r="P4221"/>
    </row>
    <row r="4222" spans="14:16" x14ac:dyDescent="0.3">
      <c r="N4222"/>
      <c r="O4222"/>
      <c r="P4222"/>
    </row>
    <row r="4223" spans="14:16" x14ac:dyDescent="0.3">
      <c r="N4223"/>
      <c r="O4223"/>
      <c r="P4223"/>
    </row>
    <row r="4224" spans="14:16" x14ac:dyDescent="0.3">
      <c r="N4224"/>
      <c r="O4224"/>
      <c r="P4224"/>
    </row>
    <row r="4225" spans="14:16" x14ac:dyDescent="0.3">
      <c r="N4225"/>
      <c r="O4225"/>
      <c r="P4225"/>
    </row>
    <row r="4226" spans="14:16" x14ac:dyDescent="0.3">
      <c r="N4226"/>
      <c r="O4226"/>
      <c r="P4226"/>
    </row>
    <row r="4227" spans="14:16" x14ac:dyDescent="0.3">
      <c r="N4227"/>
      <c r="O4227"/>
      <c r="P4227"/>
    </row>
    <row r="4228" spans="14:16" x14ac:dyDescent="0.3">
      <c r="N4228"/>
      <c r="O4228"/>
      <c r="P4228"/>
    </row>
    <row r="4229" spans="14:16" x14ac:dyDescent="0.3">
      <c r="N4229"/>
      <c r="O4229"/>
      <c r="P4229"/>
    </row>
    <row r="4230" spans="14:16" x14ac:dyDescent="0.3">
      <c r="N4230"/>
      <c r="O4230"/>
      <c r="P4230"/>
    </row>
    <row r="4231" spans="14:16" x14ac:dyDescent="0.3">
      <c r="N4231"/>
      <c r="O4231"/>
      <c r="P4231"/>
    </row>
    <row r="4232" spans="14:16" x14ac:dyDescent="0.3">
      <c r="N4232"/>
      <c r="O4232"/>
      <c r="P4232"/>
    </row>
    <row r="4233" spans="14:16" x14ac:dyDescent="0.3">
      <c r="N4233"/>
      <c r="O4233"/>
      <c r="P4233"/>
    </row>
    <row r="4234" spans="14:16" x14ac:dyDescent="0.3">
      <c r="N4234"/>
      <c r="O4234"/>
      <c r="P4234"/>
    </row>
    <row r="4235" spans="14:16" x14ac:dyDescent="0.3">
      <c r="N4235"/>
      <c r="O4235"/>
      <c r="P4235"/>
    </row>
    <row r="4236" spans="14:16" x14ac:dyDescent="0.3">
      <c r="N4236"/>
      <c r="O4236"/>
      <c r="P4236"/>
    </row>
    <row r="4237" spans="14:16" x14ac:dyDescent="0.3">
      <c r="N4237"/>
      <c r="O4237"/>
      <c r="P4237"/>
    </row>
    <row r="4238" spans="14:16" x14ac:dyDescent="0.3">
      <c r="N4238"/>
      <c r="O4238"/>
      <c r="P4238"/>
    </row>
    <row r="4239" spans="14:16" x14ac:dyDescent="0.3">
      <c r="N4239"/>
      <c r="O4239"/>
      <c r="P4239"/>
    </row>
    <row r="4240" spans="14:16" x14ac:dyDescent="0.3">
      <c r="N4240"/>
      <c r="O4240"/>
      <c r="P4240"/>
    </row>
    <row r="4241" spans="14:16" x14ac:dyDescent="0.3">
      <c r="N4241"/>
      <c r="O4241"/>
      <c r="P4241"/>
    </row>
    <row r="4242" spans="14:16" x14ac:dyDescent="0.3">
      <c r="N4242"/>
      <c r="O4242"/>
      <c r="P4242"/>
    </row>
    <row r="4243" spans="14:16" x14ac:dyDescent="0.3">
      <c r="N4243"/>
      <c r="O4243"/>
      <c r="P4243"/>
    </row>
    <row r="4244" spans="14:16" x14ac:dyDescent="0.3">
      <c r="N4244"/>
      <c r="O4244"/>
      <c r="P4244"/>
    </row>
    <row r="4245" spans="14:16" x14ac:dyDescent="0.3">
      <c r="N4245"/>
      <c r="O4245"/>
      <c r="P4245"/>
    </row>
    <row r="4246" spans="14:16" x14ac:dyDescent="0.3">
      <c r="N4246"/>
      <c r="O4246"/>
      <c r="P4246"/>
    </row>
    <row r="4247" spans="14:16" x14ac:dyDescent="0.3">
      <c r="N4247"/>
      <c r="O4247"/>
      <c r="P4247"/>
    </row>
    <row r="4248" spans="14:16" x14ac:dyDescent="0.3">
      <c r="N4248"/>
      <c r="O4248"/>
      <c r="P4248"/>
    </row>
    <row r="4249" spans="14:16" x14ac:dyDescent="0.3">
      <c r="N4249"/>
      <c r="O4249"/>
      <c r="P4249"/>
    </row>
    <row r="4250" spans="14:16" x14ac:dyDescent="0.3">
      <c r="N4250"/>
      <c r="O4250"/>
      <c r="P4250"/>
    </row>
    <row r="4251" spans="14:16" x14ac:dyDescent="0.3">
      <c r="N4251"/>
      <c r="O4251"/>
      <c r="P4251"/>
    </row>
    <row r="4252" spans="14:16" x14ac:dyDescent="0.3">
      <c r="N4252"/>
      <c r="O4252"/>
      <c r="P4252"/>
    </row>
    <row r="4253" spans="14:16" x14ac:dyDescent="0.3">
      <c r="N4253"/>
      <c r="O4253"/>
      <c r="P4253"/>
    </row>
    <row r="4254" spans="14:16" x14ac:dyDescent="0.3">
      <c r="N4254"/>
      <c r="O4254"/>
      <c r="P4254"/>
    </row>
    <row r="4255" spans="14:16" x14ac:dyDescent="0.3">
      <c r="N4255"/>
      <c r="O4255"/>
      <c r="P4255"/>
    </row>
    <row r="4256" spans="14:16" x14ac:dyDescent="0.3">
      <c r="N4256"/>
      <c r="O4256"/>
      <c r="P4256"/>
    </row>
    <row r="4257" spans="14:16" x14ac:dyDescent="0.3">
      <c r="N4257"/>
      <c r="O4257"/>
      <c r="P4257"/>
    </row>
    <row r="4258" spans="14:16" x14ac:dyDescent="0.3">
      <c r="N4258"/>
      <c r="O4258"/>
      <c r="P4258"/>
    </row>
    <row r="4259" spans="14:16" x14ac:dyDescent="0.3">
      <c r="N4259"/>
      <c r="O4259"/>
      <c r="P4259"/>
    </row>
    <row r="4260" spans="14:16" x14ac:dyDescent="0.3">
      <c r="N4260"/>
      <c r="O4260"/>
      <c r="P4260"/>
    </row>
    <row r="4261" spans="14:16" x14ac:dyDescent="0.3">
      <c r="N4261"/>
      <c r="O4261"/>
      <c r="P4261"/>
    </row>
    <row r="4262" spans="14:16" x14ac:dyDescent="0.3">
      <c r="N4262"/>
      <c r="O4262"/>
      <c r="P4262"/>
    </row>
    <row r="4263" spans="14:16" x14ac:dyDescent="0.3">
      <c r="N4263"/>
      <c r="O4263"/>
      <c r="P4263"/>
    </row>
    <row r="4264" spans="14:16" x14ac:dyDescent="0.3">
      <c r="N4264"/>
      <c r="O4264"/>
      <c r="P4264"/>
    </row>
    <row r="4265" spans="14:16" x14ac:dyDescent="0.3">
      <c r="N4265"/>
      <c r="O4265"/>
      <c r="P4265"/>
    </row>
    <row r="4266" spans="14:16" x14ac:dyDescent="0.3">
      <c r="N4266"/>
      <c r="O4266"/>
      <c r="P4266"/>
    </row>
    <row r="4267" spans="14:16" x14ac:dyDescent="0.3">
      <c r="N4267"/>
      <c r="O4267"/>
      <c r="P4267"/>
    </row>
    <row r="4268" spans="14:16" x14ac:dyDescent="0.3">
      <c r="N4268"/>
      <c r="O4268"/>
      <c r="P4268"/>
    </row>
    <row r="4269" spans="14:16" x14ac:dyDescent="0.3">
      <c r="N4269"/>
      <c r="O4269"/>
      <c r="P4269"/>
    </row>
    <row r="4270" spans="14:16" x14ac:dyDescent="0.3">
      <c r="N4270"/>
      <c r="O4270"/>
      <c r="P4270"/>
    </row>
    <row r="4271" spans="14:16" x14ac:dyDescent="0.3">
      <c r="N4271"/>
      <c r="O4271"/>
      <c r="P4271"/>
    </row>
    <row r="4272" spans="14:16" x14ac:dyDescent="0.3">
      <c r="N4272"/>
      <c r="O4272"/>
      <c r="P4272"/>
    </row>
    <row r="4273" spans="14:16" x14ac:dyDescent="0.3">
      <c r="N4273"/>
      <c r="O4273"/>
      <c r="P4273"/>
    </row>
    <row r="4274" spans="14:16" x14ac:dyDescent="0.3">
      <c r="N4274"/>
      <c r="O4274"/>
      <c r="P4274"/>
    </row>
    <row r="4275" spans="14:16" x14ac:dyDescent="0.3">
      <c r="N4275"/>
      <c r="O4275"/>
      <c r="P4275"/>
    </row>
    <row r="4276" spans="14:16" x14ac:dyDescent="0.3">
      <c r="N4276"/>
      <c r="O4276"/>
      <c r="P4276"/>
    </row>
    <row r="4277" spans="14:16" x14ac:dyDescent="0.3">
      <c r="N4277"/>
      <c r="O4277"/>
      <c r="P4277"/>
    </row>
    <row r="4278" spans="14:16" x14ac:dyDescent="0.3">
      <c r="N4278"/>
      <c r="O4278"/>
      <c r="P4278"/>
    </row>
    <row r="4279" spans="14:16" x14ac:dyDescent="0.3">
      <c r="N4279"/>
      <c r="O4279"/>
      <c r="P4279"/>
    </row>
    <row r="4280" spans="14:16" x14ac:dyDescent="0.3">
      <c r="N4280"/>
      <c r="O4280"/>
      <c r="P4280"/>
    </row>
    <row r="4281" spans="14:16" x14ac:dyDescent="0.3">
      <c r="N4281"/>
      <c r="O4281"/>
      <c r="P4281"/>
    </row>
    <row r="4282" spans="14:16" x14ac:dyDescent="0.3">
      <c r="N4282"/>
      <c r="O4282"/>
      <c r="P4282"/>
    </row>
    <row r="4283" spans="14:16" x14ac:dyDescent="0.3">
      <c r="N4283"/>
      <c r="O4283"/>
      <c r="P4283"/>
    </row>
    <row r="4284" spans="14:16" x14ac:dyDescent="0.3">
      <c r="N4284"/>
      <c r="O4284"/>
      <c r="P4284"/>
    </row>
    <row r="4285" spans="14:16" x14ac:dyDescent="0.3">
      <c r="N4285"/>
      <c r="O4285"/>
      <c r="P4285"/>
    </row>
    <row r="4286" spans="14:16" x14ac:dyDescent="0.3">
      <c r="N4286"/>
      <c r="O4286"/>
      <c r="P4286"/>
    </row>
    <row r="4287" spans="14:16" x14ac:dyDescent="0.3">
      <c r="N4287"/>
      <c r="O4287"/>
      <c r="P4287"/>
    </row>
    <row r="4288" spans="14:16" x14ac:dyDescent="0.3">
      <c r="N4288"/>
      <c r="O4288"/>
      <c r="P4288"/>
    </row>
    <row r="4289" spans="14:16" x14ac:dyDescent="0.3">
      <c r="N4289"/>
      <c r="O4289"/>
      <c r="P4289"/>
    </row>
    <row r="4290" spans="14:16" x14ac:dyDescent="0.3">
      <c r="N4290"/>
      <c r="O4290"/>
      <c r="P4290"/>
    </row>
    <row r="4291" spans="14:16" x14ac:dyDescent="0.3">
      <c r="N4291"/>
      <c r="O4291"/>
      <c r="P4291"/>
    </row>
    <row r="4292" spans="14:16" x14ac:dyDescent="0.3">
      <c r="N4292"/>
      <c r="O4292"/>
      <c r="P4292"/>
    </row>
    <row r="4293" spans="14:16" x14ac:dyDescent="0.3">
      <c r="N4293"/>
      <c r="O4293"/>
      <c r="P4293"/>
    </row>
    <row r="4294" spans="14:16" x14ac:dyDescent="0.3">
      <c r="N4294"/>
      <c r="O4294"/>
      <c r="P4294"/>
    </row>
    <row r="4295" spans="14:16" x14ac:dyDescent="0.3">
      <c r="N4295"/>
      <c r="O4295"/>
      <c r="P4295"/>
    </row>
    <row r="4296" spans="14:16" x14ac:dyDescent="0.3">
      <c r="N4296"/>
      <c r="O4296"/>
      <c r="P4296"/>
    </row>
    <row r="4297" spans="14:16" x14ac:dyDescent="0.3">
      <c r="N4297"/>
      <c r="O4297"/>
      <c r="P4297"/>
    </row>
    <row r="4298" spans="14:16" x14ac:dyDescent="0.3">
      <c r="N4298"/>
      <c r="O4298"/>
      <c r="P4298"/>
    </row>
    <row r="4299" spans="14:16" x14ac:dyDescent="0.3">
      <c r="N4299"/>
      <c r="O4299"/>
      <c r="P4299"/>
    </row>
    <row r="4300" spans="14:16" x14ac:dyDescent="0.3">
      <c r="N4300"/>
      <c r="O4300"/>
      <c r="P4300"/>
    </row>
    <row r="4301" spans="14:16" x14ac:dyDescent="0.3">
      <c r="N4301"/>
      <c r="O4301"/>
      <c r="P4301"/>
    </row>
    <row r="4302" spans="14:16" x14ac:dyDescent="0.3">
      <c r="N4302"/>
      <c r="O4302"/>
      <c r="P4302"/>
    </row>
    <row r="4303" spans="14:16" x14ac:dyDescent="0.3">
      <c r="N4303"/>
      <c r="O4303"/>
      <c r="P4303"/>
    </row>
    <row r="4304" spans="14:16" x14ac:dyDescent="0.3">
      <c r="N4304"/>
      <c r="O4304"/>
      <c r="P4304"/>
    </row>
    <row r="4305" spans="14:16" x14ac:dyDescent="0.3">
      <c r="N4305"/>
      <c r="O4305"/>
      <c r="P4305"/>
    </row>
    <row r="4306" spans="14:16" x14ac:dyDescent="0.3">
      <c r="N4306"/>
      <c r="O4306"/>
      <c r="P4306"/>
    </row>
    <row r="4307" spans="14:16" x14ac:dyDescent="0.3">
      <c r="N4307"/>
      <c r="O4307"/>
      <c r="P4307"/>
    </row>
    <row r="4308" spans="14:16" x14ac:dyDescent="0.3">
      <c r="N4308"/>
      <c r="O4308"/>
      <c r="P4308"/>
    </row>
    <row r="4309" spans="14:16" x14ac:dyDescent="0.3">
      <c r="N4309"/>
      <c r="O4309"/>
      <c r="P4309"/>
    </row>
    <row r="4310" spans="14:16" x14ac:dyDescent="0.3">
      <c r="N4310"/>
      <c r="O4310"/>
      <c r="P4310"/>
    </row>
    <row r="4311" spans="14:16" x14ac:dyDescent="0.3">
      <c r="N4311"/>
      <c r="O4311"/>
      <c r="P4311"/>
    </row>
    <row r="4312" spans="14:16" x14ac:dyDescent="0.3">
      <c r="N4312"/>
      <c r="O4312"/>
      <c r="P4312"/>
    </row>
    <row r="4313" spans="14:16" x14ac:dyDescent="0.3">
      <c r="N4313"/>
      <c r="O4313"/>
      <c r="P4313"/>
    </row>
    <row r="4314" spans="14:16" x14ac:dyDescent="0.3">
      <c r="N4314"/>
      <c r="O4314"/>
      <c r="P4314"/>
    </row>
    <row r="4315" spans="14:16" x14ac:dyDescent="0.3">
      <c r="N4315"/>
      <c r="O4315"/>
      <c r="P4315"/>
    </row>
    <row r="4316" spans="14:16" x14ac:dyDescent="0.3">
      <c r="N4316"/>
      <c r="O4316"/>
      <c r="P4316"/>
    </row>
    <row r="4317" spans="14:16" x14ac:dyDescent="0.3">
      <c r="N4317"/>
      <c r="O4317"/>
      <c r="P4317"/>
    </row>
    <row r="4318" spans="14:16" x14ac:dyDescent="0.3">
      <c r="N4318"/>
      <c r="O4318"/>
      <c r="P4318"/>
    </row>
    <row r="4319" spans="14:16" x14ac:dyDescent="0.3">
      <c r="N4319"/>
      <c r="O4319"/>
      <c r="P4319"/>
    </row>
    <row r="4320" spans="14:16" x14ac:dyDescent="0.3">
      <c r="N4320"/>
      <c r="O4320"/>
      <c r="P4320"/>
    </row>
    <row r="4321" spans="14:16" x14ac:dyDescent="0.3">
      <c r="N4321"/>
      <c r="O4321"/>
      <c r="P4321"/>
    </row>
    <row r="4322" spans="14:16" x14ac:dyDescent="0.3">
      <c r="N4322"/>
      <c r="O4322"/>
      <c r="P4322"/>
    </row>
    <row r="4323" spans="14:16" x14ac:dyDescent="0.3">
      <c r="N4323"/>
      <c r="O4323"/>
      <c r="P4323"/>
    </row>
    <row r="4324" spans="14:16" x14ac:dyDescent="0.3">
      <c r="N4324"/>
      <c r="O4324"/>
      <c r="P4324"/>
    </row>
    <row r="4325" spans="14:16" x14ac:dyDescent="0.3">
      <c r="N4325"/>
      <c r="O4325"/>
      <c r="P4325"/>
    </row>
    <row r="4326" spans="14:16" x14ac:dyDescent="0.3">
      <c r="N4326"/>
      <c r="O4326"/>
      <c r="P4326"/>
    </row>
    <row r="4327" spans="14:16" x14ac:dyDescent="0.3">
      <c r="N4327"/>
      <c r="O4327"/>
      <c r="P4327"/>
    </row>
    <row r="4328" spans="14:16" x14ac:dyDescent="0.3">
      <c r="N4328"/>
      <c r="O4328"/>
      <c r="P4328"/>
    </row>
    <row r="4329" spans="14:16" x14ac:dyDescent="0.3">
      <c r="N4329"/>
      <c r="O4329"/>
      <c r="P4329"/>
    </row>
    <row r="4330" spans="14:16" x14ac:dyDescent="0.3">
      <c r="N4330"/>
      <c r="O4330"/>
      <c r="P4330"/>
    </row>
    <row r="4331" spans="14:16" x14ac:dyDescent="0.3">
      <c r="N4331"/>
      <c r="O4331"/>
      <c r="P4331"/>
    </row>
    <row r="4332" spans="14:16" x14ac:dyDescent="0.3">
      <c r="N4332"/>
      <c r="O4332"/>
      <c r="P4332"/>
    </row>
    <row r="4333" spans="14:16" x14ac:dyDescent="0.3">
      <c r="N4333"/>
      <c r="O4333"/>
      <c r="P4333"/>
    </row>
    <row r="4334" spans="14:16" x14ac:dyDescent="0.3">
      <c r="N4334"/>
      <c r="O4334"/>
      <c r="P4334"/>
    </row>
    <row r="4335" spans="14:16" x14ac:dyDescent="0.3">
      <c r="N4335"/>
      <c r="O4335"/>
      <c r="P4335"/>
    </row>
    <row r="4336" spans="14:16" x14ac:dyDescent="0.3">
      <c r="N4336"/>
      <c r="O4336"/>
      <c r="P4336"/>
    </row>
    <row r="4337" spans="14:16" x14ac:dyDescent="0.3">
      <c r="N4337"/>
      <c r="O4337"/>
      <c r="P4337"/>
    </row>
    <row r="4338" spans="14:16" x14ac:dyDescent="0.3">
      <c r="N4338"/>
      <c r="O4338"/>
      <c r="P4338"/>
    </row>
    <row r="4339" spans="14:16" x14ac:dyDescent="0.3">
      <c r="N4339"/>
      <c r="O4339"/>
      <c r="P4339"/>
    </row>
    <row r="4340" spans="14:16" x14ac:dyDescent="0.3">
      <c r="N4340"/>
      <c r="O4340"/>
      <c r="P4340"/>
    </row>
    <row r="4341" spans="14:16" x14ac:dyDescent="0.3">
      <c r="N4341"/>
      <c r="O4341"/>
      <c r="P4341"/>
    </row>
    <row r="4342" spans="14:16" x14ac:dyDescent="0.3">
      <c r="N4342"/>
      <c r="O4342"/>
      <c r="P4342"/>
    </row>
    <row r="4343" spans="14:16" x14ac:dyDescent="0.3">
      <c r="N4343"/>
      <c r="O4343"/>
      <c r="P4343"/>
    </row>
    <row r="4344" spans="14:16" x14ac:dyDescent="0.3">
      <c r="N4344"/>
      <c r="O4344"/>
      <c r="P4344"/>
    </row>
    <row r="4345" spans="14:16" x14ac:dyDescent="0.3">
      <c r="N4345"/>
      <c r="O4345"/>
      <c r="P4345"/>
    </row>
    <row r="4346" spans="14:16" x14ac:dyDescent="0.3">
      <c r="N4346"/>
      <c r="O4346"/>
      <c r="P4346"/>
    </row>
    <row r="4347" spans="14:16" x14ac:dyDescent="0.3">
      <c r="N4347"/>
      <c r="O4347"/>
      <c r="P4347"/>
    </row>
    <row r="4348" spans="14:16" x14ac:dyDescent="0.3">
      <c r="N4348"/>
      <c r="O4348"/>
      <c r="P4348"/>
    </row>
    <row r="4349" spans="14:16" x14ac:dyDescent="0.3">
      <c r="N4349"/>
      <c r="O4349"/>
      <c r="P4349"/>
    </row>
    <row r="4350" spans="14:16" x14ac:dyDescent="0.3">
      <c r="N4350"/>
      <c r="O4350"/>
      <c r="P4350"/>
    </row>
    <row r="4351" spans="14:16" x14ac:dyDescent="0.3">
      <c r="N4351"/>
      <c r="O4351"/>
      <c r="P4351"/>
    </row>
    <row r="4352" spans="14:16" x14ac:dyDescent="0.3">
      <c r="N4352"/>
      <c r="O4352"/>
      <c r="P4352"/>
    </row>
    <row r="4353" spans="14:16" x14ac:dyDescent="0.3">
      <c r="N4353"/>
      <c r="O4353"/>
      <c r="P4353"/>
    </row>
    <row r="4354" spans="14:16" x14ac:dyDescent="0.3">
      <c r="N4354"/>
      <c r="O4354"/>
      <c r="P4354"/>
    </row>
    <row r="4355" spans="14:16" x14ac:dyDescent="0.3">
      <c r="N4355"/>
      <c r="O4355"/>
      <c r="P4355"/>
    </row>
    <row r="4356" spans="14:16" x14ac:dyDescent="0.3">
      <c r="N4356"/>
      <c r="O4356"/>
      <c r="P4356"/>
    </row>
    <row r="4357" spans="14:16" x14ac:dyDescent="0.3">
      <c r="N4357"/>
      <c r="O4357"/>
      <c r="P4357"/>
    </row>
    <row r="4358" spans="14:16" x14ac:dyDescent="0.3">
      <c r="N4358"/>
      <c r="O4358"/>
      <c r="P4358"/>
    </row>
    <row r="4359" spans="14:16" x14ac:dyDescent="0.3">
      <c r="N4359"/>
      <c r="O4359"/>
      <c r="P4359"/>
    </row>
    <row r="4360" spans="14:16" x14ac:dyDescent="0.3">
      <c r="N4360"/>
      <c r="O4360"/>
      <c r="P4360"/>
    </row>
    <row r="4361" spans="14:16" x14ac:dyDescent="0.3">
      <c r="N4361"/>
      <c r="O4361"/>
      <c r="P4361"/>
    </row>
    <row r="4362" spans="14:16" x14ac:dyDescent="0.3">
      <c r="N4362"/>
      <c r="O4362"/>
      <c r="P4362"/>
    </row>
    <row r="4363" spans="14:16" x14ac:dyDescent="0.3">
      <c r="N4363"/>
      <c r="O4363"/>
      <c r="P4363"/>
    </row>
    <row r="4364" spans="14:16" x14ac:dyDescent="0.3">
      <c r="N4364"/>
      <c r="O4364"/>
      <c r="P4364"/>
    </row>
    <row r="4365" spans="14:16" x14ac:dyDescent="0.3">
      <c r="N4365"/>
      <c r="O4365"/>
      <c r="P4365"/>
    </row>
    <row r="4366" spans="14:16" x14ac:dyDescent="0.3">
      <c r="N4366"/>
      <c r="O4366"/>
      <c r="P4366"/>
    </row>
    <row r="4367" spans="14:16" x14ac:dyDescent="0.3">
      <c r="N4367"/>
      <c r="O4367"/>
      <c r="P4367"/>
    </row>
    <row r="4368" spans="14:16" x14ac:dyDescent="0.3">
      <c r="N4368"/>
      <c r="O4368"/>
      <c r="P4368"/>
    </row>
    <row r="4369" spans="14:16" x14ac:dyDescent="0.3">
      <c r="N4369"/>
      <c r="O4369"/>
      <c r="P4369"/>
    </row>
    <row r="4370" spans="14:16" x14ac:dyDescent="0.3">
      <c r="N4370"/>
      <c r="O4370"/>
      <c r="P4370"/>
    </row>
    <row r="4371" spans="14:16" x14ac:dyDescent="0.3">
      <c r="N4371"/>
      <c r="O4371"/>
      <c r="P4371"/>
    </row>
    <row r="4372" spans="14:16" x14ac:dyDescent="0.3">
      <c r="N4372"/>
      <c r="O4372"/>
      <c r="P4372"/>
    </row>
    <row r="4373" spans="14:16" x14ac:dyDescent="0.3">
      <c r="N4373"/>
      <c r="O4373"/>
      <c r="P4373"/>
    </row>
    <row r="4374" spans="14:16" x14ac:dyDescent="0.3">
      <c r="N4374"/>
      <c r="O4374"/>
      <c r="P4374"/>
    </row>
    <row r="4375" spans="14:16" x14ac:dyDescent="0.3">
      <c r="N4375"/>
      <c r="O4375"/>
      <c r="P4375"/>
    </row>
    <row r="4376" spans="14:16" x14ac:dyDescent="0.3">
      <c r="N4376"/>
      <c r="O4376"/>
      <c r="P4376"/>
    </row>
    <row r="4377" spans="14:16" x14ac:dyDescent="0.3">
      <c r="N4377"/>
      <c r="O4377"/>
      <c r="P4377"/>
    </row>
    <row r="4378" spans="14:16" x14ac:dyDescent="0.3">
      <c r="N4378"/>
      <c r="O4378"/>
      <c r="P4378"/>
    </row>
    <row r="4379" spans="14:16" x14ac:dyDescent="0.3">
      <c r="N4379"/>
      <c r="O4379"/>
      <c r="P4379"/>
    </row>
    <row r="4380" spans="14:16" x14ac:dyDescent="0.3">
      <c r="N4380"/>
      <c r="O4380"/>
      <c r="P4380"/>
    </row>
    <row r="4381" spans="14:16" x14ac:dyDescent="0.3">
      <c r="N4381"/>
      <c r="O4381"/>
      <c r="P4381"/>
    </row>
    <row r="4382" spans="14:16" x14ac:dyDescent="0.3">
      <c r="N4382"/>
      <c r="O4382"/>
      <c r="P4382"/>
    </row>
    <row r="4383" spans="14:16" x14ac:dyDescent="0.3">
      <c r="N4383"/>
      <c r="O4383"/>
      <c r="P4383"/>
    </row>
    <row r="4384" spans="14:16" x14ac:dyDescent="0.3">
      <c r="N4384"/>
      <c r="O4384"/>
      <c r="P4384"/>
    </row>
    <row r="4385" spans="14:16" x14ac:dyDescent="0.3">
      <c r="N4385"/>
      <c r="O4385"/>
      <c r="P4385"/>
    </row>
    <row r="4386" spans="14:16" x14ac:dyDescent="0.3">
      <c r="N4386"/>
      <c r="O4386"/>
      <c r="P4386"/>
    </row>
    <row r="4387" spans="14:16" x14ac:dyDescent="0.3">
      <c r="N4387"/>
      <c r="O4387"/>
      <c r="P4387"/>
    </row>
    <row r="4388" spans="14:16" x14ac:dyDescent="0.3">
      <c r="N4388"/>
      <c r="O4388"/>
      <c r="P4388"/>
    </row>
    <row r="4389" spans="14:16" x14ac:dyDescent="0.3">
      <c r="N4389"/>
      <c r="O4389"/>
      <c r="P4389"/>
    </row>
    <row r="4390" spans="14:16" x14ac:dyDescent="0.3">
      <c r="N4390"/>
      <c r="O4390"/>
      <c r="P4390"/>
    </row>
    <row r="4391" spans="14:16" x14ac:dyDescent="0.3">
      <c r="N4391"/>
      <c r="O4391"/>
      <c r="P4391"/>
    </row>
    <row r="4392" spans="14:16" x14ac:dyDescent="0.3">
      <c r="N4392"/>
      <c r="O4392"/>
      <c r="P4392"/>
    </row>
    <row r="4393" spans="14:16" x14ac:dyDescent="0.3">
      <c r="N4393"/>
      <c r="O4393"/>
      <c r="P4393"/>
    </row>
    <row r="4394" spans="14:16" x14ac:dyDescent="0.3">
      <c r="N4394"/>
      <c r="O4394"/>
      <c r="P4394"/>
    </row>
    <row r="4395" spans="14:16" x14ac:dyDescent="0.3">
      <c r="N4395"/>
      <c r="O4395"/>
      <c r="P4395"/>
    </row>
    <row r="4396" spans="14:16" x14ac:dyDescent="0.3">
      <c r="N4396"/>
      <c r="O4396"/>
      <c r="P4396"/>
    </row>
    <row r="4397" spans="14:16" x14ac:dyDescent="0.3">
      <c r="N4397"/>
      <c r="O4397"/>
      <c r="P4397"/>
    </row>
    <row r="4398" spans="14:16" x14ac:dyDescent="0.3">
      <c r="N4398"/>
      <c r="O4398"/>
      <c r="P4398"/>
    </row>
    <row r="4399" spans="14:16" x14ac:dyDescent="0.3">
      <c r="N4399"/>
      <c r="O4399"/>
      <c r="P4399"/>
    </row>
    <row r="4400" spans="14:16" x14ac:dyDescent="0.3">
      <c r="N4400"/>
      <c r="O4400"/>
      <c r="P4400"/>
    </row>
    <row r="4401" spans="14:16" x14ac:dyDescent="0.3">
      <c r="N4401"/>
      <c r="O4401"/>
      <c r="P4401"/>
    </row>
    <row r="4402" spans="14:16" x14ac:dyDescent="0.3">
      <c r="N4402"/>
      <c r="O4402"/>
      <c r="P4402"/>
    </row>
    <row r="4403" spans="14:16" x14ac:dyDescent="0.3">
      <c r="N4403"/>
      <c r="O4403"/>
      <c r="P4403"/>
    </row>
    <row r="4404" spans="14:16" x14ac:dyDescent="0.3">
      <c r="N4404"/>
      <c r="O4404"/>
      <c r="P4404"/>
    </row>
    <row r="4405" spans="14:16" x14ac:dyDescent="0.3">
      <c r="N4405"/>
      <c r="O4405"/>
      <c r="P4405"/>
    </row>
    <row r="4406" spans="14:16" x14ac:dyDescent="0.3">
      <c r="N4406"/>
      <c r="O4406"/>
      <c r="P4406"/>
    </row>
    <row r="4407" spans="14:16" x14ac:dyDescent="0.3">
      <c r="N4407"/>
      <c r="O4407"/>
      <c r="P4407"/>
    </row>
    <row r="4408" spans="14:16" x14ac:dyDescent="0.3">
      <c r="N4408"/>
      <c r="O4408"/>
      <c r="P4408"/>
    </row>
    <row r="4409" spans="14:16" x14ac:dyDescent="0.3">
      <c r="N4409"/>
      <c r="O4409"/>
      <c r="P4409"/>
    </row>
    <row r="4410" spans="14:16" x14ac:dyDescent="0.3">
      <c r="N4410"/>
      <c r="O4410"/>
      <c r="P4410"/>
    </row>
    <row r="4411" spans="14:16" x14ac:dyDescent="0.3">
      <c r="N4411"/>
      <c r="O4411"/>
      <c r="P4411"/>
    </row>
    <row r="4412" spans="14:16" x14ac:dyDescent="0.3">
      <c r="N4412"/>
      <c r="O4412"/>
      <c r="P4412"/>
    </row>
    <row r="4413" spans="14:16" x14ac:dyDescent="0.3">
      <c r="N4413"/>
      <c r="O4413"/>
      <c r="P4413"/>
    </row>
    <row r="4414" spans="14:16" x14ac:dyDescent="0.3">
      <c r="N4414"/>
      <c r="O4414"/>
      <c r="P4414"/>
    </row>
    <row r="4415" spans="14:16" x14ac:dyDescent="0.3">
      <c r="N4415"/>
      <c r="O4415"/>
      <c r="P4415"/>
    </row>
    <row r="4416" spans="14:16" x14ac:dyDescent="0.3">
      <c r="N4416"/>
      <c r="O4416"/>
      <c r="P4416"/>
    </row>
    <row r="4417" spans="14:16" x14ac:dyDescent="0.3">
      <c r="N4417"/>
      <c r="O4417"/>
      <c r="P4417"/>
    </row>
    <row r="4418" spans="14:16" x14ac:dyDescent="0.3">
      <c r="N4418"/>
      <c r="O4418"/>
      <c r="P4418"/>
    </row>
    <row r="4419" spans="14:16" x14ac:dyDescent="0.3">
      <c r="N4419"/>
      <c r="O4419"/>
      <c r="P4419"/>
    </row>
    <row r="4420" spans="14:16" x14ac:dyDescent="0.3">
      <c r="N4420"/>
      <c r="O4420"/>
      <c r="P4420"/>
    </row>
    <row r="4421" spans="14:16" x14ac:dyDescent="0.3">
      <c r="N4421"/>
      <c r="O4421"/>
      <c r="P4421"/>
    </row>
    <row r="4422" spans="14:16" x14ac:dyDescent="0.3">
      <c r="N4422"/>
      <c r="O4422"/>
      <c r="P4422"/>
    </row>
    <row r="4423" spans="14:16" x14ac:dyDescent="0.3">
      <c r="N4423"/>
      <c r="O4423"/>
      <c r="P4423"/>
    </row>
    <row r="4424" spans="14:16" x14ac:dyDescent="0.3">
      <c r="N4424"/>
      <c r="O4424"/>
      <c r="P4424"/>
    </row>
    <row r="4425" spans="14:16" x14ac:dyDescent="0.3">
      <c r="N4425"/>
      <c r="O4425"/>
      <c r="P4425"/>
    </row>
    <row r="4426" spans="14:16" x14ac:dyDescent="0.3">
      <c r="N4426"/>
      <c r="O4426"/>
      <c r="P4426"/>
    </row>
    <row r="4427" spans="14:16" x14ac:dyDescent="0.3">
      <c r="N4427"/>
      <c r="O4427"/>
      <c r="P4427"/>
    </row>
    <row r="4428" spans="14:16" x14ac:dyDescent="0.3">
      <c r="N4428"/>
      <c r="O4428"/>
      <c r="P4428"/>
    </row>
    <row r="4429" spans="14:16" x14ac:dyDescent="0.3">
      <c r="N4429"/>
      <c r="O4429"/>
      <c r="P4429"/>
    </row>
    <row r="4430" spans="14:16" x14ac:dyDescent="0.3">
      <c r="N4430"/>
      <c r="O4430"/>
      <c r="P4430"/>
    </row>
    <row r="4431" spans="14:16" x14ac:dyDescent="0.3">
      <c r="N4431"/>
      <c r="O4431"/>
      <c r="P4431"/>
    </row>
    <row r="4432" spans="14:16" x14ac:dyDescent="0.3">
      <c r="N4432"/>
      <c r="O4432"/>
      <c r="P4432"/>
    </row>
    <row r="4433" spans="14:16" x14ac:dyDescent="0.3">
      <c r="N4433"/>
      <c r="O4433"/>
      <c r="P4433"/>
    </row>
    <row r="4434" spans="14:16" x14ac:dyDescent="0.3">
      <c r="N4434"/>
      <c r="O4434"/>
      <c r="P4434"/>
    </row>
    <row r="4435" spans="14:16" x14ac:dyDescent="0.3">
      <c r="N4435"/>
      <c r="O4435"/>
      <c r="P4435"/>
    </row>
    <row r="4436" spans="14:16" x14ac:dyDescent="0.3">
      <c r="N4436"/>
      <c r="O4436"/>
      <c r="P4436"/>
    </row>
    <row r="4437" spans="14:16" x14ac:dyDescent="0.3">
      <c r="N4437"/>
      <c r="O4437"/>
      <c r="P4437"/>
    </row>
    <row r="4438" spans="14:16" x14ac:dyDescent="0.3">
      <c r="N4438"/>
      <c r="O4438"/>
      <c r="P4438"/>
    </row>
    <row r="4439" spans="14:16" x14ac:dyDescent="0.3">
      <c r="N4439"/>
      <c r="O4439"/>
      <c r="P4439"/>
    </row>
    <row r="4440" spans="14:16" x14ac:dyDescent="0.3">
      <c r="N4440"/>
      <c r="O4440"/>
      <c r="P4440"/>
    </row>
    <row r="4441" spans="14:16" x14ac:dyDescent="0.3">
      <c r="N4441"/>
      <c r="O4441"/>
      <c r="P4441"/>
    </row>
    <row r="4442" spans="14:16" x14ac:dyDescent="0.3">
      <c r="N4442"/>
      <c r="O4442"/>
      <c r="P4442"/>
    </row>
    <row r="4443" spans="14:16" x14ac:dyDescent="0.3">
      <c r="N4443"/>
      <c r="O4443"/>
      <c r="P4443"/>
    </row>
    <row r="4444" spans="14:16" x14ac:dyDescent="0.3">
      <c r="N4444"/>
      <c r="O4444"/>
      <c r="P4444"/>
    </row>
    <row r="4445" spans="14:16" x14ac:dyDescent="0.3">
      <c r="N4445"/>
      <c r="O4445"/>
      <c r="P4445"/>
    </row>
    <row r="4446" spans="14:16" x14ac:dyDescent="0.3">
      <c r="N4446"/>
      <c r="O4446"/>
      <c r="P4446"/>
    </row>
    <row r="4447" spans="14:16" x14ac:dyDescent="0.3">
      <c r="N4447"/>
      <c r="O4447"/>
      <c r="P4447"/>
    </row>
    <row r="4448" spans="14:16" x14ac:dyDescent="0.3">
      <c r="N4448"/>
      <c r="O4448"/>
      <c r="P4448"/>
    </row>
    <row r="4449" spans="14:16" x14ac:dyDescent="0.3">
      <c r="N4449"/>
      <c r="O4449"/>
      <c r="P4449"/>
    </row>
    <row r="4450" spans="14:16" x14ac:dyDescent="0.3">
      <c r="N4450"/>
      <c r="O4450"/>
      <c r="P4450"/>
    </row>
    <row r="4451" spans="14:16" x14ac:dyDescent="0.3">
      <c r="N4451"/>
      <c r="O4451"/>
      <c r="P4451"/>
    </row>
    <row r="4452" spans="14:16" x14ac:dyDescent="0.3">
      <c r="N4452"/>
      <c r="O4452"/>
      <c r="P4452"/>
    </row>
    <row r="4453" spans="14:16" x14ac:dyDescent="0.3">
      <c r="N4453"/>
      <c r="O4453"/>
      <c r="P4453"/>
    </row>
    <row r="4454" spans="14:16" x14ac:dyDescent="0.3">
      <c r="N4454"/>
      <c r="O4454"/>
      <c r="P4454"/>
    </row>
    <row r="4455" spans="14:16" x14ac:dyDescent="0.3">
      <c r="N4455"/>
      <c r="O4455"/>
      <c r="P4455"/>
    </row>
    <row r="4456" spans="14:16" x14ac:dyDescent="0.3">
      <c r="N4456"/>
      <c r="O4456"/>
      <c r="P4456"/>
    </row>
    <row r="4457" spans="14:16" x14ac:dyDescent="0.3">
      <c r="N4457"/>
      <c r="O4457"/>
      <c r="P4457"/>
    </row>
    <row r="4458" spans="14:16" x14ac:dyDescent="0.3">
      <c r="N4458"/>
      <c r="O4458"/>
      <c r="P4458"/>
    </row>
    <row r="4459" spans="14:16" x14ac:dyDescent="0.3">
      <c r="N4459"/>
      <c r="O4459"/>
      <c r="P4459"/>
    </row>
    <row r="4460" spans="14:16" x14ac:dyDescent="0.3">
      <c r="N4460"/>
      <c r="O4460"/>
      <c r="P4460"/>
    </row>
    <row r="4461" spans="14:16" x14ac:dyDescent="0.3">
      <c r="N4461"/>
      <c r="O4461"/>
      <c r="P4461"/>
    </row>
    <row r="4462" spans="14:16" x14ac:dyDescent="0.3">
      <c r="N4462"/>
      <c r="O4462"/>
      <c r="P4462"/>
    </row>
    <row r="4463" spans="14:16" x14ac:dyDescent="0.3">
      <c r="N4463"/>
      <c r="O4463"/>
      <c r="P4463"/>
    </row>
    <row r="4464" spans="14:16" x14ac:dyDescent="0.3">
      <c r="N4464"/>
      <c r="O4464"/>
      <c r="P4464"/>
    </row>
    <row r="4465" spans="14:16" x14ac:dyDescent="0.3">
      <c r="N4465"/>
      <c r="O4465"/>
      <c r="P4465"/>
    </row>
    <row r="4466" spans="14:16" x14ac:dyDescent="0.3">
      <c r="N4466"/>
      <c r="O4466"/>
      <c r="P4466"/>
    </row>
    <row r="4467" spans="14:16" x14ac:dyDescent="0.3">
      <c r="N4467"/>
      <c r="O4467"/>
      <c r="P4467"/>
    </row>
    <row r="4468" spans="14:16" x14ac:dyDescent="0.3">
      <c r="N4468"/>
      <c r="O4468"/>
      <c r="P4468"/>
    </row>
    <row r="4469" spans="14:16" x14ac:dyDescent="0.3">
      <c r="N4469"/>
      <c r="O4469"/>
      <c r="P4469"/>
    </row>
    <row r="4470" spans="14:16" x14ac:dyDescent="0.3">
      <c r="N4470"/>
      <c r="O4470"/>
      <c r="P4470"/>
    </row>
    <row r="4471" spans="14:16" x14ac:dyDescent="0.3">
      <c r="N4471"/>
      <c r="O4471"/>
      <c r="P4471"/>
    </row>
    <row r="4472" spans="14:16" x14ac:dyDescent="0.3">
      <c r="N4472"/>
      <c r="O4472"/>
      <c r="P4472"/>
    </row>
    <row r="4473" spans="14:16" x14ac:dyDescent="0.3">
      <c r="N4473"/>
      <c r="O4473"/>
      <c r="P4473"/>
    </row>
    <row r="4474" spans="14:16" x14ac:dyDescent="0.3">
      <c r="N4474"/>
      <c r="O4474"/>
      <c r="P4474"/>
    </row>
    <row r="4475" spans="14:16" x14ac:dyDescent="0.3">
      <c r="N4475"/>
      <c r="O4475"/>
      <c r="P4475"/>
    </row>
    <row r="4476" spans="14:16" x14ac:dyDescent="0.3">
      <c r="N4476"/>
      <c r="O4476"/>
      <c r="P4476"/>
    </row>
    <row r="4477" spans="14:16" x14ac:dyDescent="0.3">
      <c r="N4477"/>
      <c r="O4477"/>
      <c r="P4477"/>
    </row>
    <row r="4478" spans="14:16" x14ac:dyDescent="0.3">
      <c r="N4478"/>
      <c r="O4478"/>
      <c r="P4478"/>
    </row>
    <row r="4479" spans="14:16" x14ac:dyDescent="0.3">
      <c r="N4479"/>
      <c r="O4479"/>
      <c r="P4479"/>
    </row>
    <row r="4480" spans="14:16" x14ac:dyDescent="0.3">
      <c r="N4480"/>
      <c r="O4480"/>
      <c r="P4480"/>
    </row>
    <row r="4481" spans="14:16" x14ac:dyDescent="0.3">
      <c r="N4481"/>
      <c r="O4481"/>
      <c r="P4481"/>
    </row>
    <row r="4482" spans="14:16" x14ac:dyDescent="0.3">
      <c r="N4482"/>
      <c r="O4482"/>
      <c r="P4482"/>
    </row>
    <row r="4483" spans="14:16" x14ac:dyDescent="0.3">
      <c r="N4483"/>
      <c r="O4483"/>
      <c r="P4483"/>
    </row>
    <row r="4484" spans="14:16" x14ac:dyDescent="0.3">
      <c r="N4484"/>
      <c r="O4484"/>
      <c r="P4484"/>
    </row>
    <row r="4485" spans="14:16" x14ac:dyDescent="0.3">
      <c r="N4485"/>
      <c r="O4485"/>
      <c r="P4485"/>
    </row>
    <row r="4486" spans="14:16" x14ac:dyDescent="0.3">
      <c r="N4486"/>
      <c r="O4486"/>
      <c r="P4486"/>
    </row>
    <row r="4487" spans="14:16" x14ac:dyDescent="0.3">
      <c r="N4487"/>
      <c r="O4487"/>
      <c r="P4487"/>
    </row>
    <row r="4488" spans="14:16" x14ac:dyDescent="0.3">
      <c r="N4488"/>
      <c r="O4488"/>
      <c r="P4488"/>
    </row>
    <row r="4489" spans="14:16" x14ac:dyDescent="0.3">
      <c r="N4489"/>
      <c r="O4489"/>
      <c r="P4489"/>
    </row>
    <row r="4490" spans="14:16" x14ac:dyDescent="0.3">
      <c r="N4490"/>
      <c r="O4490"/>
      <c r="P4490"/>
    </row>
    <row r="4491" spans="14:16" x14ac:dyDescent="0.3">
      <c r="N4491"/>
      <c r="O4491"/>
      <c r="P4491"/>
    </row>
    <row r="4492" spans="14:16" x14ac:dyDescent="0.3">
      <c r="N4492"/>
      <c r="O4492"/>
      <c r="P4492"/>
    </row>
    <row r="4493" spans="14:16" x14ac:dyDescent="0.3">
      <c r="N4493"/>
      <c r="O4493"/>
      <c r="P4493"/>
    </row>
    <row r="4494" spans="14:16" x14ac:dyDescent="0.3">
      <c r="N4494"/>
      <c r="O4494"/>
      <c r="P4494"/>
    </row>
    <row r="4495" spans="14:16" x14ac:dyDescent="0.3">
      <c r="N4495"/>
      <c r="O4495"/>
      <c r="P4495"/>
    </row>
    <row r="4496" spans="14:16" x14ac:dyDescent="0.3">
      <c r="N4496"/>
      <c r="O4496"/>
      <c r="P4496"/>
    </row>
    <row r="4497" spans="14:16" x14ac:dyDescent="0.3">
      <c r="N4497"/>
      <c r="O4497"/>
      <c r="P4497"/>
    </row>
    <row r="4498" spans="14:16" x14ac:dyDescent="0.3">
      <c r="N4498"/>
      <c r="O4498"/>
      <c r="P4498"/>
    </row>
    <row r="4499" spans="14:16" x14ac:dyDescent="0.3">
      <c r="N4499"/>
      <c r="O4499"/>
      <c r="P4499"/>
    </row>
    <row r="4500" spans="14:16" x14ac:dyDescent="0.3">
      <c r="N4500"/>
      <c r="O4500"/>
      <c r="P4500"/>
    </row>
    <row r="4501" spans="14:16" x14ac:dyDescent="0.3">
      <c r="N4501"/>
      <c r="O4501"/>
      <c r="P4501"/>
    </row>
    <row r="4502" spans="14:16" x14ac:dyDescent="0.3">
      <c r="N4502"/>
      <c r="O4502"/>
      <c r="P4502"/>
    </row>
    <row r="4503" spans="14:16" x14ac:dyDescent="0.3">
      <c r="N4503"/>
      <c r="O4503"/>
      <c r="P4503"/>
    </row>
    <row r="4504" spans="14:16" x14ac:dyDescent="0.3">
      <c r="N4504"/>
      <c r="O4504"/>
      <c r="P4504"/>
    </row>
    <row r="4505" spans="14:16" x14ac:dyDescent="0.3">
      <c r="N4505"/>
      <c r="O4505"/>
      <c r="P4505"/>
    </row>
    <row r="4506" spans="14:16" x14ac:dyDescent="0.3">
      <c r="N4506"/>
      <c r="O4506"/>
      <c r="P4506"/>
    </row>
    <row r="4507" spans="14:16" x14ac:dyDescent="0.3">
      <c r="N4507"/>
      <c r="O4507"/>
      <c r="P4507"/>
    </row>
    <row r="4508" spans="14:16" x14ac:dyDescent="0.3">
      <c r="N4508"/>
      <c r="O4508"/>
      <c r="P4508"/>
    </row>
    <row r="4509" spans="14:16" x14ac:dyDescent="0.3">
      <c r="N4509"/>
      <c r="O4509"/>
      <c r="P4509"/>
    </row>
    <row r="4510" spans="14:16" x14ac:dyDescent="0.3">
      <c r="N4510"/>
      <c r="O4510"/>
      <c r="P4510"/>
    </row>
    <row r="4511" spans="14:16" x14ac:dyDescent="0.3">
      <c r="N4511"/>
      <c r="O4511"/>
      <c r="P4511"/>
    </row>
    <row r="4512" spans="14:16" x14ac:dyDescent="0.3">
      <c r="N4512"/>
      <c r="O4512"/>
      <c r="P4512"/>
    </row>
    <row r="4513" spans="14:16" x14ac:dyDescent="0.3">
      <c r="N4513"/>
      <c r="O4513"/>
      <c r="P4513"/>
    </row>
    <row r="4514" spans="14:16" x14ac:dyDescent="0.3">
      <c r="N4514"/>
      <c r="O4514"/>
      <c r="P4514"/>
    </row>
    <row r="4515" spans="14:16" x14ac:dyDescent="0.3">
      <c r="N4515"/>
      <c r="O4515"/>
      <c r="P4515"/>
    </row>
    <row r="4516" spans="14:16" x14ac:dyDescent="0.3">
      <c r="N4516"/>
      <c r="O4516"/>
      <c r="P4516"/>
    </row>
    <row r="4517" spans="14:16" x14ac:dyDescent="0.3">
      <c r="N4517"/>
      <c r="O4517"/>
      <c r="P4517"/>
    </row>
    <row r="4518" spans="14:16" x14ac:dyDescent="0.3">
      <c r="N4518"/>
      <c r="O4518"/>
      <c r="P4518"/>
    </row>
    <row r="4519" spans="14:16" x14ac:dyDescent="0.3">
      <c r="N4519"/>
      <c r="O4519"/>
      <c r="P4519"/>
    </row>
    <row r="4520" spans="14:16" x14ac:dyDescent="0.3">
      <c r="N4520"/>
      <c r="O4520"/>
      <c r="P4520"/>
    </row>
    <row r="4521" spans="14:16" x14ac:dyDescent="0.3">
      <c r="N4521"/>
      <c r="O4521"/>
      <c r="P4521"/>
    </row>
    <row r="4522" spans="14:16" x14ac:dyDescent="0.3">
      <c r="N4522"/>
      <c r="O4522"/>
      <c r="P4522"/>
    </row>
    <row r="4523" spans="14:16" x14ac:dyDescent="0.3">
      <c r="N4523"/>
      <c r="O4523"/>
      <c r="P4523"/>
    </row>
    <row r="4524" spans="14:16" x14ac:dyDescent="0.3">
      <c r="N4524"/>
      <c r="O4524"/>
      <c r="P4524"/>
    </row>
    <row r="4525" spans="14:16" x14ac:dyDescent="0.3">
      <c r="N4525"/>
      <c r="O4525"/>
      <c r="P4525"/>
    </row>
    <row r="4526" spans="14:16" x14ac:dyDescent="0.3">
      <c r="N4526"/>
      <c r="O4526"/>
      <c r="P4526"/>
    </row>
    <row r="4527" spans="14:16" x14ac:dyDescent="0.3">
      <c r="N4527"/>
      <c r="O4527"/>
      <c r="P4527"/>
    </row>
    <row r="4528" spans="14:16" x14ac:dyDescent="0.3">
      <c r="N4528"/>
      <c r="O4528"/>
      <c r="P4528"/>
    </row>
    <row r="4529" spans="14:16" x14ac:dyDescent="0.3">
      <c r="N4529"/>
      <c r="O4529"/>
      <c r="P4529"/>
    </row>
    <row r="4530" spans="14:16" x14ac:dyDescent="0.3">
      <c r="N4530"/>
      <c r="O4530"/>
      <c r="P4530"/>
    </row>
    <row r="4531" spans="14:16" x14ac:dyDescent="0.3">
      <c r="N4531"/>
      <c r="O4531"/>
      <c r="P4531"/>
    </row>
    <row r="4532" spans="14:16" x14ac:dyDescent="0.3">
      <c r="N4532"/>
      <c r="O4532"/>
      <c r="P4532"/>
    </row>
    <row r="4533" spans="14:16" x14ac:dyDescent="0.3">
      <c r="N4533"/>
      <c r="O4533"/>
      <c r="P4533"/>
    </row>
    <row r="4534" spans="14:16" x14ac:dyDescent="0.3">
      <c r="N4534"/>
      <c r="O4534"/>
      <c r="P4534"/>
    </row>
    <row r="4535" spans="14:16" x14ac:dyDescent="0.3">
      <c r="N4535"/>
      <c r="O4535"/>
      <c r="P4535"/>
    </row>
    <row r="4536" spans="14:16" x14ac:dyDescent="0.3">
      <c r="N4536"/>
      <c r="O4536"/>
      <c r="P4536"/>
    </row>
    <row r="4537" spans="14:16" x14ac:dyDescent="0.3">
      <c r="N4537"/>
      <c r="O4537"/>
      <c r="P4537"/>
    </row>
    <row r="4538" spans="14:16" x14ac:dyDescent="0.3">
      <c r="N4538"/>
      <c r="O4538"/>
      <c r="P4538"/>
    </row>
    <row r="4539" spans="14:16" x14ac:dyDescent="0.3">
      <c r="N4539"/>
      <c r="O4539"/>
      <c r="P4539"/>
    </row>
    <row r="4540" spans="14:16" x14ac:dyDescent="0.3">
      <c r="N4540"/>
      <c r="O4540"/>
      <c r="P4540"/>
    </row>
    <row r="4541" spans="14:16" x14ac:dyDescent="0.3">
      <c r="N4541"/>
      <c r="O4541"/>
      <c r="P4541"/>
    </row>
    <row r="4542" spans="14:16" x14ac:dyDescent="0.3">
      <c r="N4542"/>
      <c r="O4542"/>
      <c r="P4542"/>
    </row>
    <row r="4543" spans="14:16" x14ac:dyDescent="0.3">
      <c r="N4543"/>
      <c r="O4543"/>
      <c r="P4543"/>
    </row>
    <row r="4544" spans="14:16" x14ac:dyDescent="0.3">
      <c r="N4544"/>
      <c r="O4544"/>
      <c r="P4544"/>
    </row>
    <row r="4545" spans="14:16" x14ac:dyDescent="0.3">
      <c r="N4545"/>
      <c r="O4545"/>
      <c r="P4545"/>
    </row>
    <row r="4546" spans="14:16" x14ac:dyDescent="0.3">
      <c r="N4546"/>
      <c r="O4546"/>
      <c r="P4546"/>
    </row>
    <row r="4547" spans="14:16" x14ac:dyDescent="0.3">
      <c r="N4547"/>
      <c r="O4547"/>
      <c r="P4547"/>
    </row>
    <row r="4548" spans="14:16" x14ac:dyDescent="0.3">
      <c r="N4548"/>
      <c r="O4548"/>
      <c r="P4548"/>
    </row>
    <row r="4549" spans="14:16" x14ac:dyDescent="0.3">
      <c r="N4549"/>
      <c r="O4549"/>
      <c r="P4549"/>
    </row>
    <row r="4550" spans="14:16" x14ac:dyDescent="0.3">
      <c r="N4550"/>
      <c r="O4550"/>
      <c r="P4550"/>
    </row>
    <row r="4551" spans="14:16" x14ac:dyDescent="0.3">
      <c r="N4551"/>
      <c r="O4551"/>
      <c r="P4551"/>
    </row>
    <row r="4552" spans="14:16" x14ac:dyDescent="0.3">
      <c r="N4552"/>
      <c r="O4552"/>
      <c r="P4552"/>
    </row>
    <row r="4553" spans="14:16" x14ac:dyDescent="0.3">
      <c r="N4553"/>
      <c r="O4553"/>
      <c r="P4553"/>
    </row>
    <row r="4554" spans="14:16" x14ac:dyDescent="0.3">
      <c r="N4554"/>
      <c r="O4554"/>
      <c r="P4554"/>
    </row>
    <row r="4555" spans="14:16" x14ac:dyDescent="0.3">
      <c r="N4555"/>
      <c r="O4555"/>
      <c r="P4555"/>
    </row>
    <row r="4556" spans="14:16" x14ac:dyDescent="0.3">
      <c r="N4556"/>
      <c r="O4556"/>
      <c r="P4556"/>
    </row>
    <row r="4557" spans="14:16" x14ac:dyDescent="0.3">
      <c r="N4557"/>
      <c r="O4557"/>
      <c r="P4557"/>
    </row>
    <row r="4558" spans="14:16" x14ac:dyDescent="0.3">
      <c r="N4558"/>
      <c r="O4558"/>
      <c r="P4558"/>
    </row>
    <row r="4559" spans="14:16" x14ac:dyDescent="0.3">
      <c r="N4559"/>
      <c r="O4559"/>
      <c r="P4559"/>
    </row>
    <row r="4560" spans="14:16" x14ac:dyDescent="0.3">
      <c r="N4560"/>
      <c r="O4560"/>
      <c r="P4560"/>
    </row>
    <row r="4561" spans="14:16" x14ac:dyDescent="0.3">
      <c r="N4561"/>
      <c r="O4561"/>
      <c r="P4561"/>
    </row>
    <row r="4562" spans="14:16" x14ac:dyDescent="0.3">
      <c r="N4562"/>
      <c r="O4562"/>
      <c r="P4562"/>
    </row>
    <row r="4563" spans="14:16" x14ac:dyDescent="0.3">
      <c r="N4563"/>
      <c r="O4563"/>
      <c r="P4563"/>
    </row>
    <row r="4564" spans="14:16" x14ac:dyDescent="0.3">
      <c r="N4564"/>
      <c r="O4564"/>
      <c r="P4564"/>
    </row>
    <row r="4565" spans="14:16" x14ac:dyDescent="0.3">
      <c r="N4565"/>
      <c r="O4565"/>
      <c r="P4565"/>
    </row>
    <row r="4566" spans="14:16" x14ac:dyDescent="0.3">
      <c r="N4566"/>
      <c r="O4566"/>
      <c r="P4566"/>
    </row>
    <row r="4567" spans="14:16" x14ac:dyDescent="0.3">
      <c r="N4567"/>
      <c r="O4567"/>
      <c r="P4567"/>
    </row>
    <row r="4568" spans="14:16" x14ac:dyDescent="0.3">
      <c r="N4568"/>
      <c r="O4568"/>
      <c r="P4568"/>
    </row>
    <row r="4569" spans="14:16" x14ac:dyDescent="0.3">
      <c r="N4569"/>
      <c r="O4569"/>
      <c r="P4569"/>
    </row>
    <row r="4570" spans="14:16" x14ac:dyDescent="0.3">
      <c r="N4570"/>
      <c r="O4570"/>
      <c r="P4570"/>
    </row>
    <row r="4571" spans="14:16" x14ac:dyDescent="0.3">
      <c r="N4571"/>
      <c r="O4571"/>
      <c r="P4571"/>
    </row>
    <row r="4572" spans="14:16" x14ac:dyDescent="0.3">
      <c r="N4572"/>
      <c r="O4572"/>
      <c r="P4572"/>
    </row>
    <row r="4573" spans="14:16" x14ac:dyDescent="0.3">
      <c r="N4573"/>
      <c r="O4573"/>
      <c r="P4573"/>
    </row>
    <row r="4574" spans="14:16" x14ac:dyDescent="0.3">
      <c r="N4574"/>
      <c r="O4574"/>
      <c r="P4574"/>
    </row>
    <row r="4575" spans="14:16" x14ac:dyDescent="0.3">
      <c r="N4575"/>
      <c r="O4575"/>
      <c r="P4575"/>
    </row>
    <row r="4576" spans="14:16" x14ac:dyDescent="0.3">
      <c r="N4576"/>
      <c r="O4576"/>
      <c r="P4576"/>
    </row>
    <row r="4577" spans="14:16" x14ac:dyDescent="0.3">
      <c r="N4577"/>
      <c r="O4577"/>
      <c r="P4577"/>
    </row>
    <row r="4578" spans="14:16" x14ac:dyDescent="0.3">
      <c r="N4578"/>
      <c r="O4578"/>
      <c r="P4578"/>
    </row>
    <row r="4579" spans="14:16" x14ac:dyDescent="0.3">
      <c r="N4579"/>
      <c r="O4579"/>
      <c r="P4579"/>
    </row>
    <row r="4580" spans="14:16" x14ac:dyDescent="0.3">
      <c r="N4580"/>
      <c r="O4580"/>
      <c r="P4580"/>
    </row>
    <row r="4581" spans="14:16" x14ac:dyDescent="0.3">
      <c r="N4581"/>
      <c r="O4581"/>
      <c r="P4581"/>
    </row>
    <row r="4582" spans="14:16" x14ac:dyDescent="0.3">
      <c r="N4582"/>
      <c r="O4582"/>
      <c r="P4582"/>
    </row>
    <row r="4583" spans="14:16" x14ac:dyDescent="0.3">
      <c r="N4583"/>
      <c r="O4583"/>
      <c r="P4583"/>
    </row>
    <row r="4584" spans="14:16" x14ac:dyDescent="0.3">
      <c r="N4584"/>
      <c r="O4584"/>
      <c r="P4584"/>
    </row>
    <row r="4585" spans="14:16" x14ac:dyDescent="0.3">
      <c r="N4585"/>
      <c r="O4585"/>
      <c r="P4585"/>
    </row>
    <row r="4586" spans="14:16" x14ac:dyDescent="0.3">
      <c r="N4586"/>
      <c r="O4586"/>
      <c r="P4586"/>
    </row>
    <row r="4587" spans="14:16" x14ac:dyDescent="0.3">
      <c r="N4587"/>
      <c r="O4587"/>
      <c r="P4587"/>
    </row>
    <row r="4588" spans="14:16" x14ac:dyDescent="0.3">
      <c r="N4588"/>
      <c r="O4588"/>
      <c r="P4588"/>
    </row>
    <row r="4589" spans="14:16" x14ac:dyDescent="0.3">
      <c r="N4589"/>
      <c r="O4589"/>
      <c r="P4589"/>
    </row>
    <row r="4590" spans="14:16" x14ac:dyDescent="0.3">
      <c r="N4590"/>
      <c r="O4590"/>
      <c r="P4590"/>
    </row>
    <row r="4591" spans="14:16" x14ac:dyDescent="0.3">
      <c r="N4591"/>
      <c r="O4591"/>
      <c r="P4591"/>
    </row>
    <row r="4592" spans="14:16" x14ac:dyDescent="0.3">
      <c r="N4592"/>
      <c r="O4592"/>
      <c r="P4592"/>
    </row>
    <row r="4593" spans="14:16" x14ac:dyDescent="0.3">
      <c r="N4593"/>
      <c r="O4593"/>
      <c r="P4593"/>
    </row>
    <row r="4594" spans="14:16" x14ac:dyDescent="0.3">
      <c r="N4594"/>
      <c r="O4594"/>
      <c r="P4594"/>
    </row>
    <row r="4595" spans="14:16" x14ac:dyDescent="0.3">
      <c r="N4595"/>
      <c r="O4595"/>
      <c r="P4595"/>
    </row>
    <row r="4596" spans="14:16" x14ac:dyDescent="0.3">
      <c r="N4596"/>
      <c r="O4596"/>
      <c r="P4596"/>
    </row>
    <row r="4597" spans="14:16" x14ac:dyDescent="0.3">
      <c r="N4597"/>
      <c r="O4597"/>
      <c r="P4597"/>
    </row>
    <row r="4598" spans="14:16" x14ac:dyDescent="0.3">
      <c r="N4598"/>
      <c r="O4598"/>
      <c r="P4598"/>
    </row>
    <row r="4599" spans="14:16" x14ac:dyDescent="0.3">
      <c r="N4599"/>
      <c r="O4599"/>
      <c r="P4599"/>
    </row>
    <row r="4600" spans="14:16" x14ac:dyDescent="0.3">
      <c r="N4600"/>
      <c r="O4600"/>
      <c r="P4600"/>
    </row>
    <row r="4601" spans="14:16" x14ac:dyDescent="0.3">
      <c r="N4601"/>
      <c r="O4601"/>
      <c r="P4601"/>
    </row>
    <row r="4602" spans="14:16" x14ac:dyDescent="0.3">
      <c r="N4602"/>
      <c r="O4602"/>
      <c r="P4602"/>
    </row>
    <row r="4603" spans="14:16" x14ac:dyDescent="0.3">
      <c r="N4603"/>
      <c r="O4603"/>
      <c r="P4603"/>
    </row>
    <row r="4604" spans="14:16" x14ac:dyDescent="0.3">
      <c r="N4604"/>
      <c r="O4604"/>
      <c r="P4604"/>
    </row>
    <row r="4605" spans="14:16" x14ac:dyDescent="0.3">
      <c r="N4605"/>
      <c r="O4605"/>
      <c r="P4605"/>
    </row>
    <row r="4606" spans="14:16" x14ac:dyDescent="0.3">
      <c r="N4606"/>
      <c r="O4606"/>
      <c r="P4606"/>
    </row>
    <row r="4607" spans="14:16" x14ac:dyDescent="0.3">
      <c r="N4607"/>
      <c r="O4607"/>
      <c r="P4607"/>
    </row>
    <row r="4608" spans="14:16" x14ac:dyDescent="0.3">
      <c r="N4608"/>
      <c r="O4608"/>
      <c r="P4608"/>
    </row>
    <row r="4609" spans="14:16" x14ac:dyDescent="0.3">
      <c r="N4609"/>
      <c r="O4609"/>
      <c r="P4609"/>
    </row>
    <row r="4610" spans="14:16" x14ac:dyDescent="0.3">
      <c r="N4610"/>
      <c r="O4610"/>
      <c r="P4610"/>
    </row>
    <row r="4611" spans="14:16" x14ac:dyDescent="0.3">
      <c r="N4611"/>
      <c r="O4611"/>
      <c r="P4611"/>
    </row>
    <row r="4612" spans="14:16" x14ac:dyDescent="0.3">
      <c r="N4612"/>
      <c r="O4612"/>
      <c r="P4612"/>
    </row>
    <row r="4613" spans="14:16" x14ac:dyDescent="0.3">
      <c r="N4613"/>
      <c r="O4613"/>
      <c r="P4613"/>
    </row>
    <row r="4614" spans="14:16" x14ac:dyDescent="0.3">
      <c r="N4614"/>
      <c r="O4614"/>
      <c r="P4614"/>
    </row>
    <row r="4615" spans="14:16" x14ac:dyDescent="0.3">
      <c r="N4615"/>
      <c r="O4615"/>
      <c r="P4615"/>
    </row>
    <row r="4616" spans="14:16" x14ac:dyDescent="0.3">
      <c r="N4616"/>
      <c r="O4616"/>
      <c r="P4616"/>
    </row>
    <row r="4617" spans="14:16" x14ac:dyDescent="0.3">
      <c r="N4617"/>
      <c r="O4617"/>
      <c r="P4617"/>
    </row>
    <row r="4618" spans="14:16" x14ac:dyDescent="0.3">
      <c r="N4618"/>
      <c r="O4618"/>
      <c r="P4618"/>
    </row>
    <row r="4619" spans="14:16" x14ac:dyDescent="0.3">
      <c r="N4619"/>
      <c r="O4619"/>
      <c r="P4619"/>
    </row>
    <row r="4620" spans="14:16" x14ac:dyDescent="0.3">
      <c r="N4620"/>
      <c r="O4620"/>
      <c r="P4620"/>
    </row>
    <row r="4621" spans="14:16" x14ac:dyDescent="0.3">
      <c r="N4621"/>
      <c r="O4621"/>
      <c r="P4621"/>
    </row>
    <row r="4622" spans="14:16" x14ac:dyDescent="0.3">
      <c r="N4622"/>
      <c r="O4622"/>
      <c r="P4622"/>
    </row>
    <row r="4623" spans="14:16" x14ac:dyDescent="0.3">
      <c r="N4623"/>
      <c r="O4623"/>
      <c r="P4623"/>
    </row>
    <row r="4624" spans="14:16" x14ac:dyDescent="0.3">
      <c r="N4624"/>
      <c r="O4624"/>
      <c r="P4624"/>
    </row>
    <row r="4625" spans="14:16" x14ac:dyDescent="0.3">
      <c r="N4625"/>
      <c r="O4625"/>
      <c r="P4625"/>
    </row>
    <row r="4626" spans="14:16" x14ac:dyDescent="0.3">
      <c r="N4626"/>
      <c r="O4626"/>
      <c r="P4626"/>
    </row>
    <row r="4627" spans="14:16" x14ac:dyDescent="0.3">
      <c r="N4627"/>
      <c r="O4627"/>
      <c r="P4627"/>
    </row>
    <row r="4628" spans="14:16" x14ac:dyDescent="0.3">
      <c r="N4628"/>
      <c r="O4628"/>
      <c r="P4628"/>
    </row>
    <row r="4629" spans="14:16" x14ac:dyDescent="0.3">
      <c r="N4629"/>
      <c r="O4629"/>
      <c r="P4629"/>
    </row>
    <row r="4630" spans="14:16" x14ac:dyDescent="0.3">
      <c r="N4630"/>
      <c r="O4630"/>
      <c r="P4630"/>
    </row>
    <row r="4631" spans="14:16" x14ac:dyDescent="0.3">
      <c r="N4631"/>
      <c r="O4631"/>
      <c r="P4631"/>
    </row>
    <row r="4632" spans="14:16" x14ac:dyDescent="0.3">
      <c r="N4632"/>
      <c r="O4632"/>
      <c r="P4632"/>
    </row>
    <row r="4633" spans="14:16" x14ac:dyDescent="0.3">
      <c r="N4633"/>
      <c r="O4633"/>
      <c r="P4633"/>
    </row>
    <row r="4634" spans="14:16" x14ac:dyDescent="0.3">
      <c r="N4634"/>
      <c r="O4634"/>
      <c r="P4634"/>
    </row>
    <row r="4635" spans="14:16" x14ac:dyDescent="0.3">
      <c r="N4635"/>
      <c r="O4635"/>
      <c r="P4635"/>
    </row>
    <row r="4636" spans="14:16" x14ac:dyDescent="0.3">
      <c r="N4636"/>
      <c r="O4636"/>
      <c r="P4636"/>
    </row>
    <row r="4637" spans="14:16" x14ac:dyDescent="0.3">
      <c r="N4637"/>
      <c r="O4637"/>
      <c r="P4637"/>
    </row>
    <row r="4638" spans="14:16" x14ac:dyDescent="0.3">
      <c r="N4638"/>
      <c r="O4638"/>
      <c r="P4638"/>
    </row>
    <row r="4639" spans="14:16" x14ac:dyDescent="0.3">
      <c r="N4639"/>
      <c r="O4639"/>
      <c r="P4639"/>
    </row>
    <row r="4640" spans="14:16" x14ac:dyDescent="0.3">
      <c r="N4640"/>
      <c r="O4640"/>
      <c r="P4640"/>
    </row>
    <row r="4641" spans="14:16" x14ac:dyDescent="0.3">
      <c r="N4641"/>
      <c r="O4641"/>
      <c r="P4641"/>
    </row>
    <row r="4642" spans="14:16" x14ac:dyDescent="0.3">
      <c r="N4642"/>
      <c r="O4642"/>
      <c r="P4642"/>
    </row>
    <row r="4643" spans="14:16" x14ac:dyDescent="0.3">
      <c r="N4643"/>
      <c r="O4643"/>
      <c r="P4643"/>
    </row>
    <row r="4644" spans="14:16" x14ac:dyDescent="0.3">
      <c r="N4644"/>
      <c r="O4644"/>
      <c r="P4644"/>
    </row>
    <row r="4645" spans="14:16" x14ac:dyDescent="0.3">
      <c r="N4645"/>
      <c r="O4645"/>
      <c r="P4645"/>
    </row>
    <row r="4646" spans="14:16" x14ac:dyDescent="0.3">
      <c r="N4646"/>
      <c r="O4646"/>
      <c r="P4646"/>
    </row>
    <row r="4647" spans="14:16" x14ac:dyDescent="0.3">
      <c r="N4647"/>
      <c r="O4647"/>
      <c r="P4647"/>
    </row>
    <row r="4648" spans="14:16" x14ac:dyDescent="0.3">
      <c r="N4648"/>
      <c r="O4648"/>
      <c r="P4648"/>
    </row>
    <row r="4649" spans="14:16" x14ac:dyDescent="0.3">
      <c r="N4649"/>
      <c r="O4649"/>
      <c r="P4649"/>
    </row>
    <row r="4650" spans="14:16" x14ac:dyDescent="0.3">
      <c r="N4650"/>
      <c r="O4650"/>
      <c r="P4650"/>
    </row>
    <row r="4651" spans="14:16" x14ac:dyDescent="0.3">
      <c r="N4651"/>
      <c r="O4651"/>
      <c r="P4651"/>
    </row>
    <row r="4652" spans="14:16" x14ac:dyDescent="0.3">
      <c r="N4652"/>
      <c r="O4652"/>
      <c r="P4652"/>
    </row>
    <row r="4653" spans="14:16" x14ac:dyDescent="0.3">
      <c r="N4653"/>
      <c r="O4653"/>
      <c r="P4653"/>
    </row>
    <row r="4654" spans="14:16" x14ac:dyDescent="0.3">
      <c r="N4654"/>
      <c r="O4654"/>
      <c r="P4654"/>
    </row>
    <row r="4655" spans="14:16" x14ac:dyDescent="0.3">
      <c r="N4655"/>
      <c r="O4655"/>
      <c r="P4655"/>
    </row>
    <row r="4656" spans="14:16" x14ac:dyDescent="0.3">
      <c r="N4656"/>
      <c r="O4656"/>
      <c r="P4656"/>
    </row>
    <row r="4657" spans="14:16" x14ac:dyDescent="0.3">
      <c r="N4657"/>
      <c r="O4657"/>
      <c r="P4657"/>
    </row>
    <row r="4658" spans="14:16" x14ac:dyDescent="0.3">
      <c r="N4658"/>
      <c r="O4658"/>
      <c r="P4658"/>
    </row>
    <row r="4659" spans="14:16" x14ac:dyDescent="0.3">
      <c r="N4659"/>
      <c r="O4659"/>
      <c r="P4659"/>
    </row>
    <row r="4660" spans="14:16" x14ac:dyDescent="0.3">
      <c r="N4660"/>
      <c r="O4660"/>
      <c r="P4660"/>
    </row>
    <row r="4661" spans="14:16" x14ac:dyDescent="0.3">
      <c r="N4661"/>
      <c r="O4661"/>
      <c r="P4661"/>
    </row>
    <row r="4662" spans="14:16" x14ac:dyDescent="0.3">
      <c r="N4662"/>
      <c r="O4662"/>
      <c r="P4662"/>
    </row>
    <row r="4663" spans="14:16" x14ac:dyDescent="0.3">
      <c r="N4663"/>
      <c r="O4663"/>
      <c r="P4663"/>
    </row>
    <row r="4664" spans="14:16" x14ac:dyDescent="0.3">
      <c r="N4664"/>
      <c r="O4664"/>
      <c r="P4664"/>
    </row>
    <row r="4665" spans="14:16" x14ac:dyDescent="0.3">
      <c r="N4665"/>
      <c r="O4665"/>
      <c r="P4665"/>
    </row>
    <row r="4666" spans="14:16" x14ac:dyDescent="0.3">
      <c r="N4666"/>
      <c r="O4666"/>
      <c r="P4666"/>
    </row>
    <row r="4667" spans="14:16" x14ac:dyDescent="0.3">
      <c r="N4667"/>
      <c r="O4667"/>
      <c r="P4667"/>
    </row>
    <row r="4668" spans="14:16" x14ac:dyDescent="0.3">
      <c r="N4668"/>
      <c r="O4668"/>
      <c r="P4668"/>
    </row>
    <row r="4669" spans="14:16" x14ac:dyDescent="0.3">
      <c r="N4669"/>
      <c r="O4669"/>
      <c r="P4669"/>
    </row>
    <row r="4670" spans="14:16" x14ac:dyDescent="0.3">
      <c r="N4670"/>
      <c r="O4670"/>
      <c r="P4670"/>
    </row>
    <row r="4671" spans="14:16" x14ac:dyDescent="0.3">
      <c r="N4671"/>
      <c r="O4671"/>
      <c r="P4671"/>
    </row>
    <row r="4672" spans="14:16" x14ac:dyDescent="0.3">
      <c r="N4672"/>
      <c r="O4672"/>
      <c r="P4672"/>
    </row>
    <row r="4673" spans="14:16" x14ac:dyDescent="0.3">
      <c r="N4673"/>
      <c r="O4673"/>
      <c r="P4673"/>
    </row>
    <row r="4674" spans="14:16" x14ac:dyDescent="0.3">
      <c r="N4674"/>
      <c r="O4674"/>
      <c r="P4674"/>
    </row>
    <row r="4675" spans="14:16" x14ac:dyDescent="0.3">
      <c r="N4675"/>
      <c r="O4675"/>
      <c r="P4675"/>
    </row>
    <row r="4676" spans="14:16" x14ac:dyDescent="0.3">
      <c r="N4676"/>
      <c r="O4676"/>
      <c r="P4676"/>
    </row>
    <row r="4677" spans="14:16" x14ac:dyDescent="0.3">
      <c r="N4677"/>
      <c r="O4677"/>
      <c r="P4677"/>
    </row>
    <row r="4678" spans="14:16" x14ac:dyDescent="0.3">
      <c r="N4678"/>
      <c r="O4678"/>
      <c r="P4678"/>
    </row>
    <row r="4679" spans="14:16" x14ac:dyDescent="0.3">
      <c r="N4679"/>
      <c r="O4679"/>
      <c r="P4679"/>
    </row>
    <row r="4680" spans="14:16" x14ac:dyDescent="0.3">
      <c r="N4680"/>
      <c r="O4680"/>
      <c r="P4680"/>
    </row>
    <row r="4681" spans="14:16" x14ac:dyDescent="0.3">
      <c r="N4681"/>
      <c r="O4681"/>
      <c r="P4681"/>
    </row>
    <row r="4682" spans="14:16" x14ac:dyDescent="0.3">
      <c r="N4682"/>
      <c r="O4682"/>
      <c r="P4682"/>
    </row>
    <row r="4683" spans="14:16" x14ac:dyDescent="0.3">
      <c r="N4683"/>
      <c r="O4683"/>
      <c r="P4683"/>
    </row>
    <row r="4684" spans="14:16" x14ac:dyDescent="0.3">
      <c r="N4684"/>
      <c r="O4684"/>
      <c r="P4684"/>
    </row>
    <row r="4685" spans="14:16" x14ac:dyDescent="0.3">
      <c r="N4685"/>
      <c r="O4685"/>
      <c r="P4685"/>
    </row>
    <row r="4686" spans="14:16" x14ac:dyDescent="0.3">
      <c r="N4686"/>
      <c r="O4686"/>
      <c r="P4686"/>
    </row>
    <row r="4687" spans="14:16" x14ac:dyDescent="0.3">
      <c r="N4687"/>
      <c r="O4687"/>
      <c r="P4687"/>
    </row>
    <row r="4688" spans="14:16" x14ac:dyDescent="0.3">
      <c r="N4688"/>
      <c r="O4688"/>
      <c r="P4688"/>
    </row>
    <row r="4689" spans="14:16" x14ac:dyDescent="0.3">
      <c r="N4689"/>
      <c r="O4689"/>
      <c r="P4689"/>
    </row>
    <row r="4690" spans="14:16" x14ac:dyDescent="0.3">
      <c r="N4690"/>
      <c r="O4690"/>
      <c r="P4690"/>
    </row>
    <row r="4691" spans="14:16" x14ac:dyDescent="0.3">
      <c r="N4691"/>
      <c r="O4691"/>
      <c r="P4691"/>
    </row>
    <row r="4692" spans="14:16" x14ac:dyDescent="0.3">
      <c r="N4692"/>
      <c r="O4692"/>
      <c r="P4692"/>
    </row>
    <row r="4693" spans="14:16" x14ac:dyDescent="0.3">
      <c r="N4693"/>
      <c r="O4693"/>
      <c r="P4693"/>
    </row>
    <row r="4694" spans="14:16" x14ac:dyDescent="0.3">
      <c r="N4694"/>
      <c r="O4694"/>
      <c r="P4694"/>
    </row>
    <row r="4695" spans="14:16" x14ac:dyDescent="0.3">
      <c r="N4695"/>
      <c r="O4695"/>
      <c r="P4695"/>
    </row>
    <row r="4696" spans="14:16" x14ac:dyDescent="0.3">
      <c r="N4696"/>
      <c r="O4696"/>
      <c r="P4696"/>
    </row>
    <row r="4697" spans="14:16" x14ac:dyDescent="0.3">
      <c r="N4697"/>
      <c r="O4697"/>
      <c r="P4697"/>
    </row>
    <row r="4698" spans="14:16" x14ac:dyDescent="0.3">
      <c r="N4698"/>
      <c r="O4698"/>
      <c r="P4698"/>
    </row>
    <row r="4699" spans="14:16" x14ac:dyDescent="0.3">
      <c r="N4699"/>
      <c r="O4699"/>
      <c r="P4699"/>
    </row>
    <row r="4700" spans="14:16" x14ac:dyDescent="0.3">
      <c r="N4700"/>
      <c r="O4700"/>
      <c r="P4700"/>
    </row>
    <row r="4701" spans="14:16" x14ac:dyDescent="0.3">
      <c r="N4701"/>
      <c r="O4701"/>
      <c r="P4701"/>
    </row>
    <row r="4702" spans="14:16" x14ac:dyDescent="0.3">
      <c r="N4702"/>
      <c r="O4702"/>
      <c r="P4702"/>
    </row>
    <row r="4703" spans="14:16" x14ac:dyDescent="0.3">
      <c r="N4703"/>
      <c r="O4703"/>
      <c r="P4703"/>
    </row>
    <row r="4704" spans="14:16" x14ac:dyDescent="0.3">
      <c r="N4704"/>
      <c r="O4704"/>
      <c r="P4704"/>
    </row>
    <row r="4705" spans="14:16" x14ac:dyDescent="0.3">
      <c r="N4705"/>
      <c r="O4705"/>
      <c r="P4705"/>
    </row>
    <row r="4706" spans="14:16" x14ac:dyDescent="0.3">
      <c r="N4706"/>
      <c r="O4706"/>
      <c r="P4706"/>
    </row>
    <row r="4707" spans="14:16" x14ac:dyDescent="0.3">
      <c r="N4707"/>
      <c r="O4707"/>
      <c r="P4707"/>
    </row>
    <row r="4708" spans="14:16" x14ac:dyDescent="0.3">
      <c r="N4708"/>
      <c r="O4708"/>
      <c r="P4708"/>
    </row>
    <row r="4709" spans="14:16" x14ac:dyDescent="0.3">
      <c r="N4709"/>
      <c r="O4709"/>
      <c r="P4709"/>
    </row>
    <row r="4710" spans="14:16" x14ac:dyDescent="0.3">
      <c r="N4710"/>
      <c r="O4710"/>
      <c r="P4710"/>
    </row>
    <row r="4711" spans="14:16" x14ac:dyDescent="0.3">
      <c r="N4711"/>
      <c r="O4711"/>
      <c r="P4711"/>
    </row>
    <row r="4712" spans="14:16" x14ac:dyDescent="0.3">
      <c r="N4712"/>
      <c r="O4712"/>
      <c r="P4712"/>
    </row>
    <row r="4713" spans="14:16" x14ac:dyDescent="0.3">
      <c r="N4713"/>
      <c r="O4713"/>
      <c r="P4713"/>
    </row>
    <row r="4714" spans="14:16" x14ac:dyDescent="0.3">
      <c r="N4714"/>
      <c r="O4714"/>
      <c r="P4714"/>
    </row>
    <row r="4715" spans="14:16" x14ac:dyDescent="0.3">
      <c r="N4715"/>
      <c r="O4715"/>
      <c r="P4715"/>
    </row>
    <row r="4716" spans="14:16" x14ac:dyDescent="0.3">
      <c r="N4716"/>
      <c r="O4716"/>
      <c r="P4716"/>
    </row>
    <row r="4717" spans="14:16" x14ac:dyDescent="0.3">
      <c r="N4717"/>
      <c r="O4717"/>
      <c r="P4717"/>
    </row>
    <row r="4718" spans="14:16" x14ac:dyDescent="0.3">
      <c r="N4718"/>
      <c r="O4718"/>
      <c r="P4718"/>
    </row>
    <row r="4719" spans="14:16" x14ac:dyDescent="0.3">
      <c r="N4719"/>
      <c r="O4719"/>
      <c r="P4719"/>
    </row>
    <row r="4720" spans="14:16" x14ac:dyDescent="0.3">
      <c r="N4720"/>
      <c r="O4720"/>
      <c r="P4720"/>
    </row>
    <row r="4721" spans="14:16" x14ac:dyDescent="0.3">
      <c r="N4721"/>
      <c r="O4721"/>
      <c r="P4721"/>
    </row>
    <row r="4722" spans="14:16" x14ac:dyDescent="0.3">
      <c r="N4722"/>
      <c r="O4722"/>
      <c r="P4722"/>
    </row>
    <row r="4723" spans="14:16" x14ac:dyDescent="0.3">
      <c r="N4723"/>
      <c r="O4723"/>
      <c r="P4723"/>
    </row>
    <row r="4724" spans="14:16" x14ac:dyDescent="0.3">
      <c r="N4724"/>
      <c r="O4724"/>
      <c r="P4724"/>
    </row>
    <row r="4725" spans="14:16" x14ac:dyDescent="0.3">
      <c r="N4725"/>
      <c r="O4725"/>
      <c r="P4725"/>
    </row>
    <row r="4726" spans="14:16" x14ac:dyDescent="0.3">
      <c r="N4726"/>
      <c r="O4726"/>
      <c r="P4726"/>
    </row>
    <row r="4727" spans="14:16" x14ac:dyDescent="0.3">
      <c r="N4727"/>
      <c r="O4727"/>
      <c r="P4727"/>
    </row>
    <row r="4728" spans="14:16" x14ac:dyDescent="0.3">
      <c r="N4728"/>
      <c r="O4728"/>
      <c r="P4728"/>
    </row>
    <row r="4729" spans="14:16" x14ac:dyDescent="0.3">
      <c r="N4729"/>
      <c r="O4729"/>
      <c r="P4729"/>
    </row>
    <row r="4730" spans="14:16" x14ac:dyDescent="0.3">
      <c r="N4730"/>
      <c r="O4730"/>
      <c r="P4730"/>
    </row>
    <row r="4731" spans="14:16" x14ac:dyDescent="0.3">
      <c r="N4731"/>
      <c r="O4731"/>
      <c r="P4731"/>
    </row>
    <row r="4732" spans="14:16" x14ac:dyDescent="0.3">
      <c r="N4732"/>
      <c r="O4732"/>
      <c r="P4732"/>
    </row>
    <row r="4733" spans="14:16" x14ac:dyDescent="0.3">
      <c r="N4733"/>
      <c r="O4733"/>
      <c r="P4733"/>
    </row>
    <row r="4734" spans="14:16" x14ac:dyDescent="0.3">
      <c r="N4734"/>
      <c r="O4734"/>
      <c r="P4734"/>
    </row>
    <row r="4735" spans="14:16" x14ac:dyDescent="0.3">
      <c r="N4735"/>
      <c r="O4735"/>
      <c r="P4735"/>
    </row>
    <row r="4736" spans="14:16" x14ac:dyDescent="0.3">
      <c r="N4736"/>
      <c r="O4736"/>
      <c r="P4736"/>
    </row>
    <row r="4737" spans="14:16" x14ac:dyDescent="0.3">
      <c r="N4737"/>
      <c r="O4737"/>
      <c r="P4737"/>
    </row>
    <row r="4738" spans="14:16" x14ac:dyDescent="0.3">
      <c r="N4738"/>
      <c r="O4738"/>
      <c r="P4738"/>
    </row>
    <row r="4739" spans="14:16" x14ac:dyDescent="0.3">
      <c r="N4739"/>
      <c r="O4739"/>
      <c r="P4739"/>
    </row>
    <row r="4740" spans="14:16" x14ac:dyDescent="0.3">
      <c r="N4740"/>
      <c r="O4740"/>
      <c r="P4740"/>
    </row>
    <row r="4741" spans="14:16" x14ac:dyDescent="0.3">
      <c r="N4741"/>
      <c r="O4741"/>
      <c r="P4741"/>
    </row>
    <row r="4742" spans="14:16" x14ac:dyDescent="0.3">
      <c r="N4742"/>
      <c r="O4742"/>
      <c r="P4742"/>
    </row>
    <row r="4743" spans="14:16" x14ac:dyDescent="0.3">
      <c r="N4743"/>
      <c r="O4743"/>
      <c r="P4743"/>
    </row>
    <row r="4744" spans="14:16" x14ac:dyDescent="0.3">
      <c r="N4744"/>
      <c r="O4744"/>
      <c r="P4744"/>
    </row>
    <row r="4745" spans="14:16" x14ac:dyDescent="0.3">
      <c r="N4745"/>
      <c r="O4745"/>
      <c r="P4745"/>
    </row>
    <row r="4746" spans="14:16" x14ac:dyDescent="0.3">
      <c r="N4746"/>
      <c r="O4746"/>
      <c r="P4746"/>
    </row>
    <row r="4747" spans="14:16" x14ac:dyDescent="0.3">
      <c r="N4747"/>
      <c r="O4747"/>
      <c r="P4747"/>
    </row>
    <row r="4748" spans="14:16" x14ac:dyDescent="0.3">
      <c r="N4748"/>
      <c r="O4748"/>
      <c r="P4748"/>
    </row>
    <row r="4749" spans="14:16" x14ac:dyDescent="0.3">
      <c r="N4749"/>
      <c r="O4749"/>
      <c r="P4749"/>
    </row>
    <row r="4750" spans="14:16" x14ac:dyDescent="0.3">
      <c r="N4750"/>
      <c r="O4750"/>
      <c r="P4750"/>
    </row>
    <row r="4751" spans="14:16" x14ac:dyDescent="0.3">
      <c r="N4751"/>
      <c r="O4751"/>
      <c r="P4751"/>
    </row>
    <row r="4752" spans="14:16" x14ac:dyDescent="0.3">
      <c r="N4752"/>
      <c r="O4752"/>
      <c r="P4752"/>
    </row>
    <row r="4753" spans="14:16" x14ac:dyDescent="0.3">
      <c r="N4753"/>
      <c r="O4753"/>
      <c r="P4753"/>
    </row>
    <row r="4754" spans="14:16" x14ac:dyDescent="0.3">
      <c r="N4754"/>
      <c r="O4754"/>
      <c r="P4754"/>
    </row>
    <row r="4755" spans="14:16" x14ac:dyDescent="0.3">
      <c r="N4755"/>
      <c r="O4755"/>
      <c r="P4755"/>
    </row>
    <row r="4756" spans="14:16" x14ac:dyDescent="0.3">
      <c r="N4756"/>
      <c r="O4756"/>
      <c r="P4756"/>
    </row>
    <row r="4757" spans="14:16" x14ac:dyDescent="0.3">
      <c r="N4757"/>
      <c r="O4757"/>
      <c r="P4757"/>
    </row>
    <row r="4758" spans="14:16" x14ac:dyDescent="0.3">
      <c r="N4758"/>
      <c r="O4758"/>
      <c r="P4758"/>
    </row>
    <row r="4759" spans="14:16" x14ac:dyDescent="0.3">
      <c r="N4759"/>
      <c r="O4759"/>
      <c r="P4759"/>
    </row>
    <row r="4760" spans="14:16" x14ac:dyDescent="0.3">
      <c r="N4760"/>
      <c r="O4760"/>
      <c r="P4760"/>
    </row>
    <row r="4761" spans="14:16" x14ac:dyDescent="0.3">
      <c r="N4761"/>
      <c r="O4761"/>
      <c r="P4761"/>
    </row>
    <row r="4762" spans="14:16" x14ac:dyDescent="0.3">
      <c r="N4762"/>
      <c r="O4762"/>
      <c r="P4762"/>
    </row>
    <row r="4763" spans="14:16" x14ac:dyDescent="0.3">
      <c r="N4763"/>
      <c r="O4763"/>
      <c r="P4763"/>
    </row>
    <row r="4764" spans="14:16" x14ac:dyDescent="0.3">
      <c r="N4764"/>
      <c r="O4764"/>
      <c r="P4764"/>
    </row>
    <row r="4765" spans="14:16" x14ac:dyDescent="0.3">
      <c r="N4765"/>
      <c r="O4765"/>
      <c r="P4765"/>
    </row>
    <row r="4766" spans="14:16" x14ac:dyDescent="0.3">
      <c r="N4766"/>
      <c r="O4766"/>
      <c r="P4766"/>
    </row>
    <row r="4767" spans="14:16" x14ac:dyDescent="0.3">
      <c r="N4767"/>
      <c r="O4767"/>
      <c r="P4767"/>
    </row>
    <row r="4768" spans="14:16" x14ac:dyDescent="0.3">
      <c r="N4768"/>
      <c r="O4768"/>
      <c r="P4768"/>
    </row>
    <row r="4769" spans="14:16" x14ac:dyDescent="0.3">
      <c r="N4769"/>
      <c r="O4769"/>
      <c r="P4769"/>
    </row>
    <row r="4770" spans="14:16" x14ac:dyDescent="0.3">
      <c r="N4770"/>
      <c r="O4770"/>
      <c r="P4770"/>
    </row>
    <row r="4771" spans="14:16" x14ac:dyDescent="0.3">
      <c r="N4771"/>
      <c r="O4771"/>
      <c r="P4771"/>
    </row>
    <row r="4772" spans="14:16" x14ac:dyDescent="0.3">
      <c r="N4772"/>
      <c r="O4772"/>
      <c r="P4772"/>
    </row>
    <row r="4773" spans="14:16" x14ac:dyDescent="0.3">
      <c r="N4773"/>
      <c r="O4773"/>
      <c r="P4773"/>
    </row>
    <row r="4774" spans="14:16" x14ac:dyDescent="0.3">
      <c r="N4774"/>
      <c r="O4774"/>
      <c r="P4774"/>
    </row>
    <row r="4775" spans="14:16" x14ac:dyDescent="0.3">
      <c r="N4775"/>
      <c r="O4775"/>
      <c r="P4775"/>
    </row>
    <row r="4776" spans="14:16" x14ac:dyDescent="0.3">
      <c r="N4776"/>
      <c r="O4776"/>
      <c r="P4776"/>
    </row>
    <row r="4777" spans="14:16" x14ac:dyDescent="0.3">
      <c r="N4777"/>
      <c r="O4777"/>
      <c r="P4777"/>
    </row>
    <row r="4778" spans="14:16" x14ac:dyDescent="0.3">
      <c r="N4778"/>
      <c r="O4778"/>
      <c r="P4778"/>
    </row>
    <row r="4779" spans="14:16" x14ac:dyDescent="0.3">
      <c r="N4779"/>
      <c r="O4779"/>
      <c r="P4779"/>
    </row>
    <row r="4780" spans="14:16" x14ac:dyDescent="0.3">
      <c r="N4780"/>
      <c r="O4780"/>
      <c r="P4780"/>
    </row>
    <row r="4781" spans="14:16" x14ac:dyDescent="0.3">
      <c r="N4781"/>
      <c r="O4781"/>
      <c r="P4781"/>
    </row>
    <row r="4782" spans="14:16" x14ac:dyDescent="0.3">
      <c r="N4782"/>
      <c r="O4782"/>
      <c r="P4782"/>
    </row>
    <row r="4783" spans="14:16" x14ac:dyDescent="0.3">
      <c r="N4783"/>
      <c r="O4783"/>
      <c r="P4783"/>
    </row>
    <row r="4784" spans="14:16" x14ac:dyDescent="0.3">
      <c r="N4784"/>
      <c r="O4784"/>
      <c r="P4784"/>
    </row>
    <row r="4785" spans="14:16" x14ac:dyDescent="0.3">
      <c r="N4785"/>
      <c r="O4785"/>
      <c r="P4785"/>
    </row>
    <row r="4786" spans="14:16" x14ac:dyDescent="0.3">
      <c r="N4786"/>
      <c r="O4786"/>
      <c r="P4786"/>
    </row>
    <row r="4787" spans="14:16" x14ac:dyDescent="0.3">
      <c r="N4787"/>
      <c r="O4787"/>
      <c r="P4787"/>
    </row>
    <row r="4788" spans="14:16" x14ac:dyDescent="0.3">
      <c r="N4788"/>
      <c r="O4788"/>
      <c r="P4788"/>
    </row>
    <row r="4789" spans="14:16" x14ac:dyDescent="0.3">
      <c r="N4789"/>
      <c r="O4789"/>
      <c r="P4789"/>
    </row>
    <row r="4790" spans="14:16" x14ac:dyDescent="0.3">
      <c r="N4790"/>
      <c r="O4790"/>
      <c r="P4790"/>
    </row>
    <row r="4791" spans="14:16" x14ac:dyDescent="0.3">
      <c r="N4791"/>
      <c r="O4791"/>
      <c r="P4791"/>
    </row>
    <row r="4792" spans="14:16" x14ac:dyDescent="0.3">
      <c r="N4792"/>
      <c r="O4792"/>
      <c r="P4792"/>
    </row>
    <row r="4793" spans="14:16" x14ac:dyDescent="0.3">
      <c r="N4793"/>
      <c r="O4793"/>
      <c r="P4793"/>
    </row>
    <row r="4794" spans="14:16" x14ac:dyDescent="0.3">
      <c r="N4794"/>
      <c r="O4794"/>
      <c r="P4794"/>
    </row>
    <row r="4795" spans="14:16" x14ac:dyDescent="0.3">
      <c r="N4795"/>
      <c r="O4795"/>
      <c r="P4795"/>
    </row>
    <row r="4796" spans="14:16" x14ac:dyDescent="0.3">
      <c r="N4796"/>
      <c r="O4796"/>
      <c r="P4796"/>
    </row>
    <row r="4797" spans="14:16" x14ac:dyDescent="0.3">
      <c r="N4797"/>
      <c r="O4797"/>
      <c r="P4797"/>
    </row>
    <row r="4798" spans="14:16" x14ac:dyDescent="0.3">
      <c r="N4798"/>
      <c r="O4798"/>
      <c r="P4798"/>
    </row>
    <row r="4799" spans="14:16" x14ac:dyDescent="0.3">
      <c r="N4799"/>
      <c r="O4799"/>
      <c r="P4799"/>
    </row>
    <row r="4800" spans="14:16" x14ac:dyDescent="0.3">
      <c r="N4800"/>
      <c r="O4800"/>
      <c r="P4800"/>
    </row>
    <row r="4801" spans="14:16" x14ac:dyDescent="0.3">
      <c r="N4801"/>
      <c r="O4801"/>
      <c r="P4801"/>
    </row>
    <row r="4802" spans="14:16" x14ac:dyDescent="0.3">
      <c r="N4802"/>
      <c r="O4802"/>
      <c r="P4802"/>
    </row>
    <row r="4803" spans="14:16" x14ac:dyDescent="0.3">
      <c r="N4803"/>
      <c r="O4803"/>
      <c r="P4803"/>
    </row>
    <row r="4804" spans="14:16" x14ac:dyDescent="0.3">
      <c r="N4804"/>
      <c r="O4804"/>
      <c r="P4804"/>
    </row>
    <row r="4805" spans="14:16" x14ac:dyDescent="0.3">
      <c r="N4805"/>
      <c r="O4805"/>
      <c r="P4805"/>
    </row>
    <row r="4806" spans="14:16" x14ac:dyDescent="0.3">
      <c r="N4806"/>
      <c r="O4806"/>
      <c r="P4806"/>
    </row>
    <row r="4807" spans="14:16" x14ac:dyDescent="0.3">
      <c r="N4807"/>
      <c r="O4807"/>
      <c r="P4807"/>
    </row>
    <row r="4808" spans="14:16" x14ac:dyDescent="0.3">
      <c r="N4808"/>
      <c r="O4808"/>
      <c r="P4808"/>
    </row>
    <row r="4809" spans="14:16" x14ac:dyDescent="0.3">
      <c r="N4809"/>
      <c r="O4809"/>
      <c r="P4809"/>
    </row>
    <row r="4810" spans="14:16" x14ac:dyDescent="0.3">
      <c r="N4810"/>
      <c r="O4810"/>
      <c r="P4810"/>
    </row>
    <row r="4811" spans="14:16" x14ac:dyDescent="0.3">
      <c r="N4811"/>
      <c r="O4811"/>
      <c r="P4811"/>
    </row>
    <row r="4812" spans="14:16" x14ac:dyDescent="0.3">
      <c r="N4812"/>
      <c r="O4812"/>
      <c r="P4812"/>
    </row>
    <row r="4813" spans="14:16" x14ac:dyDescent="0.3">
      <c r="N4813"/>
      <c r="O4813"/>
      <c r="P4813"/>
    </row>
    <row r="4814" spans="14:16" x14ac:dyDescent="0.3">
      <c r="N4814"/>
      <c r="O4814"/>
      <c r="P4814"/>
    </row>
    <row r="4815" spans="14:16" x14ac:dyDescent="0.3">
      <c r="N4815"/>
      <c r="O4815"/>
      <c r="P4815"/>
    </row>
    <row r="4816" spans="14:16" x14ac:dyDescent="0.3">
      <c r="N4816"/>
      <c r="O4816"/>
      <c r="P4816"/>
    </row>
    <row r="4817" spans="14:16" x14ac:dyDescent="0.3">
      <c r="N4817"/>
      <c r="O4817"/>
      <c r="P4817"/>
    </row>
    <row r="4818" spans="14:16" x14ac:dyDescent="0.3">
      <c r="N4818"/>
      <c r="O4818"/>
      <c r="P4818"/>
    </row>
    <row r="4819" spans="14:16" x14ac:dyDescent="0.3">
      <c r="N4819"/>
      <c r="O4819"/>
      <c r="P4819"/>
    </row>
    <row r="4820" spans="14:16" x14ac:dyDescent="0.3">
      <c r="N4820"/>
      <c r="O4820"/>
      <c r="P4820"/>
    </row>
    <row r="4821" spans="14:16" x14ac:dyDescent="0.3">
      <c r="N4821"/>
      <c r="O4821"/>
      <c r="P4821"/>
    </row>
    <row r="4822" spans="14:16" x14ac:dyDescent="0.3">
      <c r="N4822"/>
      <c r="O4822"/>
      <c r="P4822"/>
    </row>
    <row r="4823" spans="14:16" x14ac:dyDescent="0.3">
      <c r="N4823"/>
      <c r="O4823"/>
      <c r="P4823"/>
    </row>
    <row r="4824" spans="14:16" x14ac:dyDescent="0.3">
      <c r="N4824"/>
      <c r="O4824"/>
      <c r="P4824"/>
    </row>
    <row r="4825" spans="14:16" x14ac:dyDescent="0.3">
      <c r="N4825"/>
      <c r="O4825"/>
      <c r="P4825"/>
    </row>
    <row r="4826" spans="14:16" x14ac:dyDescent="0.3">
      <c r="N4826"/>
      <c r="O4826"/>
      <c r="P4826"/>
    </row>
    <row r="4827" spans="14:16" x14ac:dyDescent="0.3">
      <c r="N4827"/>
      <c r="O4827"/>
      <c r="P4827"/>
    </row>
    <row r="4828" spans="14:16" x14ac:dyDescent="0.3">
      <c r="N4828"/>
      <c r="O4828"/>
      <c r="P4828"/>
    </row>
    <row r="4829" spans="14:16" x14ac:dyDescent="0.3">
      <c r="N4829"/>
      <c r="O4829"/>
      <c r="P4829"/>
    </row>
    <row r="4830" spans="14:16" x14ac:dyDescent="0.3">
      <c r="N4830"/>
      <c r="O4830"/>
      <c r="P4830"/>
    </row>
    <row r="4831" spans="14:16" x14ac:dyDescent="0.3">
      <c r="N4831"/>
      <c r="O4831"/>
      <c r="P4831"/>
    </row>
    <row r="4832" spans="14:16" x14ac:dyDescent="0.3">
      <c r="N4832"/>
      <c r="O4832"/>
      <c r="P4832"/>
    </row>
    <row r="4833" spans="14:16" x14ac:dyDescent="0.3">
      <c r="N4833"/>
      <c r="O4833"/>
      <c r="P4833"/>
    </row>
    <row r="4834" spans="14:16" x14ac:dyDescent="0.3">
      <c r="N4834"/>
      <c r="O4834"/>
      <c r="P4834"/>
    </row>
    <row r="4835" spans="14:16" x14ac:dyDescent="0.3">
      <c r="N4835"/>
      <c r="O4835"/>
      <c r="P4835"/>
    </row>
    <row r="4836" spans="14:16" x14ac:dyDescent="0.3">
      <c r="N4836"/>
      <c r="O4836"/>
      <c r="P4836"/>
    </row>
    <row r="4837" spans="14:16" x14ac:dyDescent="0.3">
      <c r="N4837"/>
      <c r="O4837"/>
      <c r="P4837"/>
    </row>
    <row r="4838" spans="14:16" x14ac:dyDescent="0.3">
      <c r="N4838"/>
      <c r="O4838"/>
      <c r="P4838"/>
    </row>
    <row r="4839" spans="14:16" x14ac:dyDescent="0.3">
      <c r="N4839"/>
      <c r="O4839"/>
      <c r="P4839"/>
    </row>
    <row r="4840" spans="14:16" x14ac:dyDescent="0.3">
      <c r="N4840"/>
      <c r="O4840"/>
      <c r="P4840"/>
    </row>
    <row r="4841" spans="14:16" x14ac:dyDescent="0.3">
      <c r="N4841"/>
      <c r="O4841"/>
      <c r="P4841"/>
    </row>
    <row r="4842" spans="14:16" x14ac:dyDescent="0.3">
      <c r="N4842"/>
      <c r="O4842"/>
      <c r="P4842"/>
    </row>
    <row r="4843" spans="14:16" x14ac:dyDescent="0.3">
      <c r="N4843"/>
      <c r="O4843"/>
      <c r="P4843"/>
    </row>
    <row r="4844" spans="14:16" x14ac:dyDescent="0.3">
      <c r="N4844"/>
      <c r="O4844"/>
      <c r="P4844"/>
    </row>
    <row r="4845" spans="14:16" x14ac:dyDescent="0.3">
      <c r="N4845"/>
      <c r="O4845"/>
      <c r="P4845"/>
    </row>
    <row r="4846" spans="14:16" x14ac:dyDescent="0.3">
      <c r="N4846"/>
      <c r="O4846"/>
      <c r="P4846"/>
    </row>
    <row r="4847" spans="14:16" x14ac:dyDescent="0.3">
      <c r="N4847"/>
      <c r="O4847"/>
      <c r="P4847"/>
    </row>
    <row r="4848" spans="14:16" x14ac:dyDescent="0.3">
      <c r="N4848"/>
      <c r="O4848"/>
      <c r="P4848"/>
    </row>
    <row r="4849" spans="14:16" x14ac:dyDescent="0.3">
      <c r="N4849"/>
      <c r="O4849"/>
      <c r="P4849"/>
    </row>
    <row r="4850" spans="14:16" x14ac:dyDescent="0.3">
      <c r="N4850"/>
      <c r="O4850"/>
      <c r="P4850"/>
    </row>
    <row r="4851" spans="14:16" x14ac:dyDescent="0.3">
      <c r="N4851"/>
      <c r="O4851"/>
      <c r="P4851"/>
    </row>
    <row r="4852" spans="14:16" x14ac:dyDescent="0.3">
      <c r="N4852"/>
      <c r="O4852"/>
      <c r="P4852"/>
    </row>
    <row r="4853" spans="14:16" x14ac:dyDescent="0.3">
      <c r="N4853"/>
      <c r="O4853"/>
      <c r="P4853"/>
    </row>
    <row r="4854" spans="14:16" x14ac:dyDescent="0.3">
      <c r="N4854"/>
      <c r="O4854"/>
      <c r="P4854"/>
    </row>
    <row r="4855" spans="14:16" x14ac:dyDescent="0.3">
      <c r="N4855"/>
      <c r="O4855"/>
      <c r="P4855"/>
    </row>
    <row r="4856" spans="14:16" x14ac:dyDescent="0.3">
      <c r="N4856"/>
      <c r="O4856"/>
      <c r="P4856"/>
    </row>
    <row r="4857" spans="14:16" x14ac:dyDescent="0.3">
      <c r="N4857"/>
      <c r="O4857"/>
      <c r="P4857"/>
    </row>
    <row r="4858" spans="14:16" x14ac:dyDescent="0.3">
      <c r="N4858"/>
      <c r="O4858"/>
      <c r="P4858"/>
    </row>
    <row r="4859" spans="14:16" x14ac:dyDescent="0.3">
      <c r="N4859"/>
      <c r="O4859"/>
      <c r="P4859"/>
    </row>
    <row r="4860" spans="14:16" x14ac:dyDescent="0.3">
      <c r="N4860"/>
      <c r="O4860"/>
      <c r="P4860"/>
    </row>
    <row r="4861" spans="14:16" x14ac:dyDescent="0.3">
      <c r="N4861"/>
      <c r="O4861"/>
      <c r="P4861"/>
    </row>
    <row r="4862" spans="14:16" x14ac:dyDescent="0.3">
      <c r="N4862"/>
      <c r="O4862"/>
      <c r="P4862"/>
    </row>
    <row r="4863" spans="14:16" x14ac:dyDescent="0.3">
      <c r="N4863"/>
      <c r="O4863"/>
      <c r="P4863"/>
    </row>
    <row r="4864" spans="14:16" x14ac:dyDescent="0.3">
      <c r="N4864"/>
      <c r="O4864"/>
      <c r="P4864"/>
    </row>
    <row r="4865" spans="14:16" x14ac:dyDescent="0.3">
      <c r="N4865"/>
      <c r="O4865"/>
      <c r="P4865"/>
    </row>
    <row r="4866" spans="14:16" x14ac:dyDescent="0.3">
      <c r="N4866"/>
      <c r="O4866"/>
      <c r="P4866"/>
    </row>
    <row r="4867" spans="14:16" x14ac:dyDescent="0.3">
      <c r="N4867"/>
      <c r="O4867"/>
      <c r="P4867"/>
    </row>
    <row r="4868" spans="14:16" x14ac:dyDescent="0.3">
      <c r="N4868"/>
      <c r="O4868"/>
      <c r="P4868"/>
    </row>
    <row r="4869" spans="14:16" x14ac:dyDescent="0.3">
      <c r="N4869"/>
      <c r="O4869"/>
      <c r="P4869"/>
    </row>
    <row r="4870" spans="14:16" x14ac:dyDescent="0.3">
      <c r="N4870"/>
      <c r="O4870"/>
      <c r="P4870"/>
    </row>
    <row r="4871" spans="14:16" x14ac:dyDescent="0.3">
      <c r="N4871"/>
      <c r="O4871"/>
      <c r="P4871"/>
    </row>
    <row r="4872" spans="14:16" x14ac:dyDescent="0.3">
      <c r="N4872"/>
      <c r="O4872"/>
      <c r="P4872"/>
    </row>
    <row r="4873" spans="14:16" x14ac:dyDescent="0.3">
      <c r="N4873"/>
      <c r="O4873"/>
      <c r="P4873"/>
    </row>
    <row r="4874" spans="14:16" x14ac:dyDescent="0.3">
      <c r="N4874"/>
      <c r="O4874"/>
      <c r="P4874"/>
    </row>
    <row r="4875" spans="14:16" x14ac:dyDescent="0.3">
      <c r="N4875"/>
      <c r="O4875"/>
      <c r="P4875"/>
    </row>
    <row r="4876" spans="14:16" x14ac:dyDescent="0.3">
      <c r="N4876"/>
      <c r="O4876"/>
      <c r="P4876"/>
    </row>
    <row r="4877" spans="14:16" x14ac:dyDescent="0.3">
      <c r="N4877"/>
      <c r="O4877"/>
      <c r="P4877"/>
    </row>
    <row r="4878" spans="14:16" x14ac:dyDescent="0.3">
      <c r="N4878"/>
      <c r="O4878"/>
      <c r="P4878"/>
    </row>
    <row r="4879" spans="14:16" x14ac:dyDescent="0.3">
      <c r="N4879"/>
      <c r="O4879"/>
      <c r="P4879"/>
    </row>
    <row r="4880" spans="14:16" x14ac:dyDescent="0.3">
      <c r="N4880"/>
      <c r="O4880"/>
      <c r="P4880"/>
    </row>
    <row r="4881" spans="14:16" x14ac:dyDescent="0.3">
      <c r="N4881"/>
      <c r="O4881"/>
      <c r="P4881"/>
    </row>
    <row r="4882" spans="14:16" x14ac:dyDescent="0.3">
      <c r="N4882"/>
      <c r="O4882"/>
      <c r="P4882"/>
    </row>
    <row r="4883" spans="14:16" x14ac:dyDescent="0.3">
      <c r="N4883"/>
      <c r="O4883"/>
      <c r="P4883"/>
    </row>
    <row r="4884" spans="14:16" x14ac:dyDescent="0.3">
      <c r="N4884"/>
      <c r="O4884"/>
      <c r="P4884"/>
    </row>
    <row r="4885" spans="14:16" x14ac:dyDescent="0.3">
      <c r="N4885"/>
      <c r="O4885"/>
      <c r="P4885"/>
    </row>
    <row r="4886" spans="14:16" x14ac:dyDescent="0.3">
      <c r="N4886"/>
      <c r="O4886"/>
      <c r="P4886"/>
    </row>
    <row r="4887" spans="14:16" x14ac:dyDescent="0.3">
      <c r="N4887"/>
      <c r="O4887"/>
      <c r="P4887"/>
    </row>
    <row r="4888" spans="14:16" x14ac:dyDescent="0.3">
      <c r="N4888"/>
      <c r="O4888"/>
      <c r="P4888"/>
    </row>
    <row r="4889" spans="14:16" x14ac:dyDescent="0.3">
      <c r="N4889"/>
      <c r="O4889"/>
      <c r="P4889"/>
    </row>
    <row r="4890" spans="14:16" x14ac:dyDescent="0.3">
      <c r="N4890"/>
      <c r="O4890"/>
      <c r="P4890"/>
    </row>
    <row r="4891" spans="14:16" x14ac:dyDescent="0.3">
      <c r="N4891"/>
      <c r="O4891"/>
      <c r="P4891"/>
    </row>
    <row r="4892" spans="14:16" x14ac:dyDescent="0.3">
      <c r="N4892"/>
      <c r="O4892"/>
      <c r="P4892"/>
    </row>
    <row r="4893" spans="14:16" x14ac:dyDescent="0.3">
      <c r="N4893"/>
      <c r="O4893"/>
      <c r="P4893"/>
    </row>
    <row r="4894" spans="14:16" x14ac:dyDescent="0.3">
      <c r="N4894"/>
      <c r="O4894"/>
      <c r="P4894"/>
    </row>
    <row r="4895" spans="14:16" x14ac:dyDescent="0.3">
      <c r="N4895"/>
      <c r="O4895"/>
      <c r="P4895"/>
    </row>
    <row r="4896" spans="14:16" x14ac:dyDescent="0.3">
      <c r="N4896"/>
      <c r="O4896"/>
      <c r="P4896"/>
    </row>
    <row r="4897" spans="14:16" x14ac:dyDescent="0.3">
      <c r="N4897"/>
      <c r="O4897"/>
      <c r="P4897"/>
    </row>
    <row r="4898" spans="14:16" x14ac:dyDescent="0.3">
      <c r="N4898"/>
      <c r="O4898"/>
      <c r="P4898"/>
    </row>
    <row r="4899" spans="14:16" x14ac:dyDescent="0.3">
      <c r="N4899"/>
      <c r="O4899"/>
      <c r="P4899"/>
    </row>
    <row r="4900" spans="14:16" x14ac:dyDescent="0.3">
      <c r="N4900"/>
      <c r="O4900"/>
      <c r="P4900"/>
    </row>
    <row r="4901" spans="14:16" x14ac:dyDescent="0.3">
      <c r="N4901"/>
      <c r="O4901"/>
      <c r="P4901"/>
    </row>
    <row r="4902" spans="14:16" x14ac:dyDescent="0.3">
      <c r="N4902"/>
      <c r="O4902"/>
      <c r="P4902"/>
    </row>
    <row r="4903" spans="14:16" x14ac:dyDescent="0.3">
      <c r="N4903"/>
      <c r="O4903"/>
      <c r="P4903"/>
    </row>
    <row r="4904" spans="14:16" x14ac:dyDescent="0.3">
      <c r="N4904"/>
      <c r="O4904"/>
      <c r="P4904"/>
    </row>
    <row r="4905" spans="14:16" x14ac:dyDescent="0.3">
      <c r="N4905"/>
      <c r="O4905"/>
      <c r="P4905"/>
    </row>
    <row r="4906" spans="14:16" x14ac:dyDescent="0.3">
      <c r="N4906"/>
      <c r="O4906"/>
      <c r="P4906"/>
    </row>
    <row r="4907" spans="14:16" x14ac:dyDescent="0.3">
      <c r="N4907"/>
      <c r="O4907"/>
      <c r="P4907"/>
    </row>
    <row r="4908" spans="14:16" x14ac:dyDescent="0.3">
      <c r="N4908"/>
      <c r="O4908"/>
      <c r="P4908"/>
    </row>
    <row r="4909" spans="14:16" x14ac:dyDescent="0.3">
      <c r="N4909"/>
      <c r="O4909"/>
      <c r="P4909"/>
    </row>
    <row r="4910" spans="14:16" x14ac:dyDescent="0.3">
      <c r="N4910"/>
      <c r="O4910"/>
      <c r="P4910"/>
    </row>
    <row r="4911" spans="14:16" x14ac:dyDescent="0.3">
      <c r="N4911"/>
      <c r="O4911"/>
      <c r="P4911"/>
    </row>
    <row r="4912" spans="14:16" x14ac:dyDescent="0.3">
      <c r="N4912"/>
      <c r="O4912"/>
      <c r="P4912"/>
    </row>
    <row r="4913" spans="14:16" x14ac:dyDescent="0.3">
      <c r="N4913"/>
      <c r="O4913"/>
      <c r="P4913"/>
    </row>
    <row r="4914" spans="14:16" x14ac:dyDescent="0.3">
      <c r="N4914"/>
      <c r="O4914"/>
      <c r="P4914"/>
    </row>
    <row r="4915" spans="14:16" x14ac:dyDescent="0.3">
      <c r="N4915"/>
      <c r="O4915"/>
      <c r="P4915"/>
    </row>
    <row r="4916" spans="14:16" x14ac:dyDescent="0.3">
      <c r="N4916"/>
      <c r="O4916"/>
      <c r="P4916"/>
    </row>
    <row r="4917" spans="14:16" x14ac:dyDescent="0.3">
      <c r="N4917"/>
      <c r="O4917"/>
      <c r="P4917"/>
    </row>
    <row r="4918" spans="14:16" x14ac:dyDescent="0.3">
      <c r="N4918"/>
      <c r="O4918"/>
      <c r="P4918"/>
    </row>
    <row r="4919" spans="14:16" x14ac:dyDescent="0.3">
      <c r="N4919"/>
      <c r="O4919"/>
      <c r="P4919"/>
    </row>
    <row r="4920" spans="14:16" x14ac:dyDescent="0.3">
      <c r="N4920"/>
      <c r="O4920"/>
      <c r="P4920"/>
    </row>
    <row r="4921" spans="14:16" x14ac:dyDescent="0.3">
      <c r="N4921"/>
      <c r="O4921"/>
      <c r="P4921"/>
    </row>
    <row r="4922" spans="14:16" x14ac:dyDescent="0.3">
      <c r="N4922"/>
      <c r="O4922"/>
      <c r="P4922"/>
    </row>
    <row r="4923" spans="14:16" x14ac:dyDescent="0.3">
      <c r="N4923"/>
      <c r="O4923"/>
      <c r="P4923"/>
    </row>
    <row r="4924" spans="14:16" x14ac:dyDescent="0.3">
      <c r="N4924"/>
      <c r="O4924"/>
      <c r="P4924"/>
    </row>
    <row r="4925" spans="14:16" x14ac:dyDescent="0.3">
      <c r="N4925"/>
      <c r="O4925"/>
      <c r="P4925"/>
    </row>
    <row r="4926" spans="14:16" x14ac:dyDescent="0.3">
      <c r="N4926"/>
      <c r="O4926"/>
      <c r="P4926"/>
    </row>
    <row r="4927" spans="14:16" x14ac:dyDescent="0.3">
      <c r="N4927"/>
      <c r="O4927"/>
      <c r="P4927"/>
    </row>
    <row r="4928" spans="14:16" x14ac:dyDescent="0.3">
      <c r="N4928"/>
      <c r="O4928"/>
      <c r="P4928"/>
    </row>
    <row r="4929" spans="14:16" x14ac:dyDescent="0.3">
      <c r="N4929"/>
      <c r="O4929"/>
      <c r="P4929"/>
    </row>
    <row r="4930" spans="14:16" x14ac:dyDescent="0.3">
      <c r="N4930"/>
      <c r="O4930"/>
      <c r="P4930"/>
    </row>
    <row r="4931" spans="14:16" x14ac:dyDescent="0.3">
      <c r="N4931"/>
      <c r="O4931"/>
      <c r="P4931"/>
    </row>
    <row r="4932" spans="14:16" x14ac:dyDescent="0.3">
      <c r="N4932"/>
      <c r="O4932"/>
      <c r="P4932"/>
    </row>
    <row r="4933" spans="14:16" x14ac:dyDescent="0.3">
      <c r="N4933"/>
      <c r="O4933"/>
      <c r="P4933"/>
    </row>
    <row r="4934" spans="14:16" x14ac:dyDescent="0.3">
      <c r="N4934"/>
      <c r="O4934"/>
      <c r="P4934"/>
    </row>
    <row r="4935" spans="14:16" x14ac:dyDescent="0.3">
      <c r="N4935"/>
      <c r="O4935"/>
      <c r="P4935"/>
    </row>
    <row r="4936" spans="14:16" x14ac:dyDescent="0.3">
      <c r="N4936"/>
      <c r="O4936"/>
      <c r="P4936"/>
    </row>
    <row r="4937" spans="14:16" x14ac:dyDescent="0.3">
      <c r="N4937"/>
      <c r="O4937"/>
      <c r="P4937"/>
    </row>
    <row r="4938" spans="14:16" x14ac:dyDescent="0.3">
      <c r="N4938"/>
      <c r="O4938"/>
      <c r="P4938"/>
    </row>
    <row r="4939" spans="14:16" x14ac:dyDescent="0.3">
      <c r="N4939"/>
      <c r="O4939"/>
      <c r="P4939"/>
    </row>
    <row r="4940" spans="14:16" x14ac:dyDescent="0.3">
      <c r="N4940"/>
      <c r="O4940"/>
      <c r="P4940"/>
    </row>
    <row r="4941" spans="14:16" x14ac:dyDescent="0.3">
      <c r="N4941"/>
      <c r="O4941"/>
      <c r="P4941"/>
    </row>
    <row r="4942" spans="14:16" x14ac:dyDescent="0.3">
      <c r="N4942"/>
      <c r="O4942"/>
      <c r="P4942"/>
    </row>
    <row r="4943" spans="14:16" x14ac:dyDescent="0.3">
      <c r="N4943"/>
      <c r="O4943"/>
      <c r="P4943"/>
    </row>
    <row r="4944" spans="14:16" x14ac:dyDescent="0.3">
      <c r="N4944"/>
      <c r="O4944"/>
      <c r="P4944"/>
    </row>
    <row r="4945" spans="14:16" x14ac:dyDescent="0.3">
      <c r="N4945"/>
      <c r="O4945"/>
      <c r="P4945"/>
    </row>
    <row r="4946" spans="14:16" x14ac:dyDescent="0.3">
      <c r="N4946"/>
      <c r="O4946"/>
      <c r="P4946"/>
    </row>
    <row r="4947" spans="14:16" x14ac:dyDescent="0.3">
      <c r="N4947"/>
      <c r="O4947"/>
      <c r="P4947"/>
    </row>
    <row r="4948" spans="14:16" x14ac:dyDescent="0.3">
      <c r="N4948"/>
      <c r="O4948"/>
      <c r="P4948"/>
    </row>
    <row r="4949" spans="14:16" x14ac:dyDescent="0.3">
      <c r="N4949"/>
      <c r="O4949"/>
      <c r="P4949"/>
    </row>
    <row r="4950" spans="14:16" x14ac:dyDescent="0.3">
      <c r="N4950"/>
      <c r="O4950"/>
      <c r="P4950"/>
    </row>
    <row r="4951" spans="14:16" x14ac:dyDescent="0.3">
      <c r="N4951"/>
      <c r="O4951"/>
      <c r="P4951"/>
    </row>
    <row r="4952" spans="14:16" x14ac:dyDescent="0.3">
      <c r="N4952"/>
      <c r="O4952"/>
      <c r="P4952"/>
    </row>
    <row r="4953" spans="14:16" x14ac:dyDescent="0.3">
      <c r="N4953"/>
      <c r="O4953"/>
      <c r="P4953"/>
    </row>
    <row r="4954" spans="14:16" x14ac:dyDescent="0.3">
      <c r="N4954"/>
      <c r="O4954"/>
      <c r="P4954"/>
    </row>
    <row r="4955" spans="14:16" x14ac:dyDescent="0.3">
      <c r="N4955"/>
      <c r="O4955"/>
      <c r="P4955"/>
    </row>
    <row r="4956" spans="14:16" x14ac:dyDescent="0.3">
      <c r="N4956"/>
      <c r="O4956"/>
      <c r="P4956"/>
    </row>
    <row r="4957" spans="14:16" x14ac:dyDescent="0.3">
      <c r="N4957"/>
      <c r="O4957"/>
      <c r="P4957"/>
    </row>
    <row r="4958" spans="14:16" x14ac:dyDescent="0.3">
      <c r="N4958"/>
      <c r="O4958"/>
      <c r="P4958"/>
    </row>
    <row r="4959" spans="14:16" x14ac:dyDescent="0.3">
      <c r="N4959"/>
      <c r="O4959"/>
      <c r="P4959"/>
    </row>
    <row r="4960" spans="14:16" x14ac:dyDescent="0.3">
      <c r="N4960"/>
      <c r="O4960"/>
      <c r="P4960"/>
    </row>
    <row r="4961" spans="14:16" x14ac:dyDescent="0.3">
      <c r="N4961"/>
      <c r="O4961"/>
      <c r="P4961"/>
    </row>
    <row r="4962" spans="14:16" x14ac:dyDescent="0.3">
      <c r="N4962"/>
      <c r="O4962"/>
      <c r="P4962"/>
    </row>
    <row r="4963" spans="14:16" x14ac:dyDescent="0.3">
      <c r="N4963"/>
      <c r="O4963"/>
      <c r="P4963"/>
    </row>
    <row r="4964" spans="14:16" x14ac:dyDescent="0.3">
      <c r="N4964"/>
      <c r="O4964"/>
      <c r="P4964"/>
    </row>
    <row r="4965" spans="14:16" x14ac:dyDescent="0.3">
      <c r="N4965"/>
      <c r="O4965"/>
      <c r="P4965"/>
    </row>
    <row r="4966" spans="14:16" x14ac:dyDescent="0.3">
      <c r="N4966"/>
      <c r="O4966"/>
      <c r="P4966"/>
    </row>
    <row r="4967" spans="14:16" x14ac:dyDescent="0.3">
      <c r="N4967"/>
      <c r="O4967"/>
      <c r="P4967"/>
    </row>
    <row r="4968" spans="14:16" x14ac:dyDescent="0.3">
      <c r="N4968"/>
      <c r="O4968"/>
      <c r="P4968"/>
    </row>
    <row r="4969" spans="14:16" x14ac:dyDescent="0.3">
      <c r="N4969"/>
      <c r="O4969"/>
      <c r="P4969"/>
    </row>
    <row r="4970" spans="14:16" x14ac:dyDescent="0.3">
      <c r="N4970"/>
      <c r="O4970"/>
      <c r="P4970"/>
    </row>
    <row r="4971" spans="14:16" x14ac:dyDescent="0.3">
      <c r="N4971"/>
      <c r="O4971"/>
      <c r="P4971"/>
    </row>
    <row r="4972" spans="14:16" x14ac:dyDescent="0.3">
      <c r="N4972"/>
      <c r="O4972"/>
      <c r="P4972"/>
    </row>
    <row r="4973" spans="14:16" x14ac:dyDescent="0.3">
      <c r="N4973"/>
      <c r="O4973"/>
      <c r="P4973"/>
    </row>
    <row r="4974" spans="14:16" x14ac:dyDescent="0.3">
      <c r="N4974"/>
      <c r="O4974"/>
      <c r="P4974"/>
    </row>
    <row r="4975" spans="14:16" x14ac:dyDescent="0.3">
      <c r="N4975"/>
      <c r="O4975"/>
      <c r="P4975"/>
    </row>
    <row r="4976" spans="14:16" x14ac:dyDescent="0.3">
      <c r="N4976"/>
      <c r="O4976"/>
      <c r="P4976"/>
    </row>
    <row r="4977" spans="14:16" x14ac:dyDescent="0.3">
      <c r="N4977"/>
      <c r="O4977"/>
      <c r="P4977"/>
    </row>
    <row r="4978" spans="14:16" x14ac:dyDescent="0.3">
      <c r="N4978"/>
      <c r="O4978"/>
      <c r="P4978"/>
    </row>
    <row r="4979" spans="14:16" x14ac:dyDescent="0.3">
      <c r="N4979"/>
      <c r="O4979"/>
      <c r="P4979"/>
    </row>
    <row r="4980" spans="14:16" x14ac:dyDescent="0.3">
      <c r="N4980"/>
      <c r="O4980"/>
      <c r="P4980"/>
    </row>
    <row r="4981" spans="14:16" x14ac:dyDescent="0.3">
      <c r="N4981"/>
      <c r="O4981"/>
      <c r="P4981"/>
    </row>
    <row r="4982" spans="14:16" x14ac:dyDescent="0.3">
      <c r="N4982"/>
      <c r="O4982"/>
      <c r="P4982"/>
    </row>
    <row r="4983" spans="14:16" x14ac:dyDescent="0.3">
      <c r="N4983"/>
      <c r="O4983"/>
      <c r="P4983"/>
    </row>
    <row r="4984" spans="14:16" x14ac:dyDescent="0.3">
      <c r="N4984"/>
      <c r="O4984"/>
      <c r="P4984"/>
    </row>
    <row r="4985" spans="14:16" x14ac:dyDescent="0.3">
      <c r="N4985"/>
      <c r="O4985"/>
      <c r="P4985"/>
    </row>
    <row r="4986" spans="14:16" x14ac:dyDescent="0.3">
      <c r="N4986"/>
      <c r="O4986"/>
      <c r="P4986"/>
    </row>
    <row r="4987" spans="14:16" x14ac:dyDescent="0.3">
      <c r="N4987"/>
      <c r="O4987"/>
      <c r="P4987"/>
    </row>
    <row r="4988" spans="14:16" x14ac:dyDescent="0.3">
      <c r="N4988"/>
      <c r="O4988"/>
      <c r="P4988"/>
    </row>
    <row r="4989" spans="14:16" x14ac:dyDescent="0.3">
      <c r="N4989"/>
      <c r="O4989"/>
      <c r="P4989"/>
    </row>
    <row r="4990" spans="14:16" x14ac:dyDescent="0.3">
      <c r="N4990"/>
      <c r="O4990"/>
      <c r="P4990"/>
    </row>
    <row r="4991" spans="14:16" x14ac:dyDescent="0.3">
      <c r="N4991"/>
      <c r="O4991"/>
      <c r="P4991"/>
    </row>
    <row r="4992" spans="14:16" x14ac:dyDescent="0.3">
      <c r="N4992"/>
      <c r="O4992"/>
      <c r="P4992"/>
    </row>
    <row r="4993" spans="14:16" x14ac:dyDescent="0.3">
      <c r="N4993"/>
      <c r="O4993"/>
      <c r="P4993"/>
    </row>
    <row r="4994" spans="14:16" x14ac:dyDescent="0.3">
      <c r="N4994"/>
      <c r="O4994"/>
      <c r="P4994"/>
    </row>
    <row r="4995" spans="14:16" x14ac:dyDescent="0.3">
      <c r="N4995"/>
      <c r="O4995"/>
      <c r="P4995"/>
    </row>
    <row r="4996" spans="14:16" x14ac:dyDescent="0.3">
      <c r="N4996"/>
      <c r="O4996"/>
      <c r="P4996"/>
    </row>
    <row r="4997" spans="14:16" x14ac:dyDescent="0.3">
      <c r="N4997"/>
      <c r="O4997"/>
      <c r="P4997"/>
    </row>
    <row r="4998" spans="14:16" x14ac:dyDescent="0.3">
      <c r="N4998"/>
      <c r="O4998"/>
      <c r="P4998"/>
    </row>
    <row r="4999" spans="14:16" x14ac:dyDescent="0.3">
      <c r="N4999"/>
      <c r="O4999"/>
      <c r="P4999"/>
    </row>
    <row r="5000" spans="14:16" x14ac:dyDescent="0.3">
      <c r="N5000"/>
      <c r="O5000"/>
      <c r="P5000"/>
    </row>
    <row r="5001" spans="14:16" x14ac:dyDescent="0.3">
      <c r="N5001"/>
      <c r="O5001"/>
      <c r="P5001"/>
    </row>
    <row r="5002" spans="14:16" x14ac:dyDescent="0.3">
      <c r="N5002"/>
      <c r="O5002"/>
      <c r="P5002"/>
    </row>
    <row r="5003" spans="14:16" x14ac:dyDescent="0.3">
      <c r="N5003"/>
      <c r="O5003"/>
      <c r="P500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tabSelected="1" topLeftCell="A3" zoomScale="70" workbookViewId="0">
      <selection activeCell="J28" sqref="J28"/>
    </sheetView>
  </sheetViews>
  <sheetFormatPr defaultRowHeight="14.4" x14ac:dyDescent="0.3"/>
  <cols>
    <col min="1" max="1" width="53.44140625" customWidth="1"/>
    <col min="2" max="2" width="22.6640625" customWidth="1"/>
  </cols>
  <sheetData>
    <row r="1" spans="1:2" ht="23.4" x14ac:dyDescent="0.45">
      <c r="A1" s="6" t="s">
        <v>7558</v>
      </c>
    </row>
    <row r="3" spans="1:2" ht="17.399999999999999" x14ac:dyDescent="0.35">
      <c r="A3" s="2" t="s">
        <v>7518</v>
      </c>
      <c r="B3" s="3">
        <f>SUM('2. Cleaned Data'!S2:S5001)</f>
        <v>11398597.125499992</v>
      </c>
    </row>
    <row r="4" spans="1:2" ht="17.399999999999999" x14ac:dyDescent="0.35">
      <c r="A4" s="2" t="s">
        <v>7519</v>
      </c>
      <c r="B4" s="3">
        <f>SUM('2. Cleaned Data'!T2:T5001)</f>
        <v>4869126.8555000108</v>
      </c>
    </row>
    <row r="5" spans="1:2" ht="17.399999999999999" x14ac:dyDescent="0.35">
      <c r="A5" s="2" t="s">
        <v>7520</v>
      </c>
      <c r="B5" s="4">
        <f>B4 / B3</f>
        <v>0.4271689578893183</v>
      </c>
    </row>
    <row r="6" spans="1:2" ht="17.399999999999999" x14ac:dyDescent="0.35">
      <c r="A6" s="2" t="s">
        <v>7521</v>
      </c>
      <c r="B6" s="5">
        <f>COUNTA('2. Cleaned Data'!G2:G5001)-1</f>
        <v>4999</v>
      </c>
    </row>
    <row r="7" spans="1:2" ht="17.399999999999999" x14ac:dyDescent="0.35">
      <c r="A7" s="2" t="s">
        <v>7522</v>
      </c>
      <c r="B7" s="5">
        <f>COUNTA(_xlfn.UNIQUE('2. Cleaned Data'!A2:A5001))</f>
        <v>1433</v>
      </c>
    </row>
    <row r="8" spans="1:2" ht="17.399999999999999" x14ac:dyDescent="0.35">
      <c r="A8" s="2" t="s">
        <v>7523</v>
      </c>
      <c r="B8" s="3">
        <f>AVERAGE('2. Cleaned Data'!S2:S5001)</f>
        <v>2279.7194250999983</v>
      </c>
    </row>
    <row r="9" spans="1:2" ht="17.399999999999999" x14ac:dyDescent="0.35">
      <c r="A9" s="2" t="s">
        <v>7524</v>
      </c>
      <c r="B9" s="4">
        <f>AVERAGE('2. Cleaned Data'!P2:P5001)</f>
        <v>3.4629999999999703E-2</v>
      </c>
    </row>
    <row r="10" spans="1:2" ht="17.399999999999999" x14ac:dyDescent="0.35">
      <c r="A10" s="2" t="s">
        <v>7525</v>
      </c>
      <c r="B10" s="4">
        <f>COUNTIF('2. Cleaned Data'!F:F, 1)/5000</f>
        <v>0.28920000000000001</v>
      </c>
    </row>
    <row r="11" spans="1:2" ht="17.399999999999999" x14ac:dyDescent="0.35">
      <c r="A11" s="2" t="s">
        <v>7526</v>
      </c>
      <c r="B11" s="5">
        <f>COUNTIF('2. Cleaned Data'!F:F, 0)</f>
        <v>3554</v>
      </c>
    </row>
    <row r="12" spans="1:2" ht="17.399999999999999" x14ac:dyDescent="0.35">
      <c r="A12" s="2" t="s">
        <v>7527</v>
      </c>
      <c r="B12" s="5">
        <f>COUNTIF('2. Cleaned Data'!F:F, 1)</f>
        <v>1446</v>
      </c>
    </row>
    <row r="15" spans="1:2" ht="24" thickBot="1" x14ac:dyDescent="0.5">
      <c r="A15" s="6" t="s">
        <v>7559</v>
      </c>
    </row>
    <row r="16" spans="1:2" ht="17.399999999999999" x14ac:dyDescent="0.35">
      <c r="A16" s="2" t="s">
        <v>7560</v>
      </c>
      <c r="B16" s="3">
        <f>AVERAGE('2. Cleaned Data'!$S$2:$S$5001)</f>
        <v>2279.7194250999983</v>
      </c>
    </row>
    <row r="17" spans="1:2" ht="17.399999999999999" x14ac:dyDescent="0.35">
      <c r="A17" s="2" t="s">
        <v>7561</v>
      </c>
      <c r="B17" s="3">
        <f>MEDIAN('2. Cleaned Data'!$S$2:$S$5001)</f>
        <v>1832.4</v>
      </c>
    </row>
    <row r="18" spans="1:2" ht="17.399999999999999" x14ac:dyDescent="0.35">
      <c r="A18" s="2" t="s">
        <v>7562</v>
      </c>
      <c r="B18" s="3">
        <f>_xlfn.STDEV.S('2. Cleaned Data'!$S$2:$S$5001)</f>
        <v>1730.1965652431079</v>
      </c>
    </row>
    <row r="19" spans="1:2" ht="17.399999999999999" x14ac:dyDescent="0.35">
      <c r="A19" s="2" t="s">
        <v>7563</v>
      </c>
      <c r="B19" s="3">
        <f>_xlfn.VAR.S('2. Cleaned Data'!$S$2:$S$5001)</f>
        <v>2993580.1543790479</v>
      </c>
    </row>
    <row r="20" spans="1:2" ht="17.399999999999999" x14ac:dyDescent="0.35">
      <c r="A20" s="2" t="s">
        <v>7564</v>
      </c>
      <c r="B20" s="3">
        <f>MIN('2. Cleaned Data'!$S$2:$S$5001)</f>
        <v>50.45</v>
      </c>
    </row>
    <row r="21" spans="1:2" ht="17.399999999999999" x14ac:dyDescent="0.35">
      <c r="A21" s="2" t="s">
        <v>7565</v>
      </c>
      <c r="B21" s="3">
        <f>MAX('2. Cleaned Data'!$S$2:$S$5001)</f>
        <v>7481</v>
      </c>
    </row>
    <row r="22" spans="1:2" ht="17.399999999999999" x14ac:dyDescent="0.35">
      <c r="A22" s="2"/>
    </row>
    <row r="23" spans="1:2" ht="17.399999999999999" x14ac:dyDescent="0.35">
      <c r="A23" s="2"/>
    </row>
    <row r="24" spans="1:2" ht="24" thickBot="1" x14ac:dyDescent="0.5">
      <c r="A24" s="6" t="s">
        <v>7566</v>
      </c>
    </row>
    <row r="25" spans="1:2" ht="17.399999999999999" x14ac:dyDescent="0.35">
      <c r="A25" s="2" t="s">
        <v>7567</v>
      </c>
      <c r="B25" s="3">
        <f>_xlfn.QUARTILE.INC('2. Cleaned Data'!$S$2:$S$5001, 1)</f>
        <v>886.30549999999994</v>
      </c>
    </row>
    <row r="26" spans="1:2" ht="17.399999999999999" x14ac:dyDescent="0.35">
      <c r="A26" s="2" t="s">
        <v>7568</v>
      </c>
      <c r="B26" s="3">
        <f>_xlfn.QUARTILE.INC('2. Cleaned Data'!$S$2:$S$5001, 3)</f>
        <v>3381.3779999999997</v>
      </c>
    </row>
    <row r="27" spans="1:2" ht="17.399999999999999" x14ac:dyDescent="0.35">
      <c r="A27" s="2" t="s">
        <v>7569</v>
      </c>
      <c r="B27" s="3">
        <f>B26 - B25</f>
        <v>2495.0724999999998</v>
      </c>
    </row>
    <row r="28" spans="1:2" ht="17.399999999999999" x14ac:dyDescent="0.35">
      <c r="A28" s="2" t="s">
        <v>7570</v>
      </c>
      <c r="B28" s="3">
        <f>B26 + (1.5 * B27)</f>
        <v>7123.9867499999991</v>
      </c>
    </row>
    <row r="29" spans="1:2" ht="17.399999999999999" x14ac:dyDescent="0.35">
      <c r="A29" s="2" t="s">
        <v>7571</v>
      </c>
      <c r="B29" s="3">
        <f>B25 - (1.5 * B27)</f>
        <v>-2856.3032499999995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Raw Data</vt:lpstr>
      <vt:lpstr>2. Cleaned Data</vt:lpstr>
      <vt:lpstr>3. Pivot Analysis (Day 1 Focus)</vt:lpstr>
      <vt:lpstr>4. Summary (Day 2 Focus)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Tamer Elsheikh</cp:lastModifiedBy>
  <dcterms:created xsi:type="dcterms:W3CDTF">2026-08-13T00:25:37Z</dcterms:created>
  <dcterms:modified xsi:type="dcterms:W3CDTF">2026-08-23T14:02:58Z</dcterms:modified>
</cp:coreProperties>
</file>